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충남\"/>
    </mc:Choice>
  </mc:AlternateContent>
  <xr:revisionPtr revIDLastSave="0" documentId="13_ncr:1_{22BC3D6D-A54C-44D5-86E6-489B7753AB67}" xr6:coauthVersionLast="47" xr6:coauthVersionMax="47" xr10:uidLastSave="{00000000-0000-0000-0000-000000000000}"/>
  <bookViews>
    <workbookView xWindow="1065" yWindow="495" windowWidth="30810" windowHeight="20205" activeTab="3" xr2:uid="{00000000-000D-0000-FFFF-FFFF00000000}"/>
  </bookViews>
  <sheets>
    <sheet name="대전" sheetId="4" r:id="rId1"/>
    <sheet name="0.학교(충남+대전)" sheetId="7" r:id="rId2"/>
    <sheet name="0.학교(충남)" sheetId="8" r:id="rId3"/>
    <sheet name="충남(값)" sheetId="11" r:id="rId4"/>
    <sheet name="충남 AP위치_등급" sheetId="14" r:id="rId5"/>
    <sheet name="충남 PoE 연결 AP 수량" sheetId="15" r:id="rId6"/>
    <sheet name="충남(산식)" sheetId="13" r:id="rId7"/>
    <sheet name="SCHOOL_INFO" sheetId="12" r:id="rId8"/>
    <sheet name="이다운" sheetId="9" r:id="rId9"/>
  </sheets>
  <definedNames>
    <definedName name="_xlnm._FilterDatabase" localSheetId="2" hidden="1">'0.학교(충남)'!$A$3:$AO$765</definedName>
    <definedName name="_xlnm._FilterDatabase" localSheetId="1" hidden="1">'0.학교(충남+대전)'!$C$3:$BE$1091</definedName>
    <definedName name="_xlnm._FilterDatabase" localSheetId="7" hidden="1">SCHOOL_INFO!$A$4:$AS$749</definedName>
    <definedName name="_xlnm._FilterDatabase" localSheetId="0" hidden="1">대전!$A$2:$AQ$328</definedName>
    <definedName name="_xlnm._FilterDatabase" localSheetId="8" hidden="1">이다운!$A$5:$AS$746</definedName>
    <definedName name="_xlnm._FilterDatabase" localSheetId="4" hidden="1">'충남 AP위치_등급'!$C$3:$AL$722</definedName>
    <definedName name="_xlnm._FilterDatabase" localSheetId="5" hidden="1">'충남 PoE 연결 AP 수량'!$A$1:$G$6004</definedName>
    <definedName name="_xlnm._FilterDatabase" localSheetId="3" hidden="1">'충남(값)'!$A$4:$CF$723</definedName>
    <definedName name="_xlnm._FilterDatabase" localSheetId="6" hidden="1">'충남(산식)'!$D$4:$AX$723</definedName>
    <definedName name="HTML_CodePage" hidden="1">949</definedName>
    <definedName name="HTML_Control" localSheetId="2" hidden="1">{"'인구현황'!$A$1:$I$23"}</definedName>
    <definedName name="HTML_Control" localSheetId="7" hidden="1">{"'인구현황'!$A$1:$I$23"}</definedName>
    <definedName name="HTML_Control" localSheetId="0" hidden="1">{"'인구현황'!$A$1:$I$23"}</definedName>
    <definedName name="HTML_Control" localSheetId="8" hidden="1">{"'인구현황'!$A$1:$I$23"}</definedName>
    <definedName name="HTML_Control" localSheetId="4" hidden="1">{"'인구현황'!$A$1:$I$23"}</definedName>
    <definedName name="HTML_Control" localSheetId="3" hidden="1">{"'인구현황'!$A$1:$I$23"}</definedName>
    <definedName name="HTML_Control" localSheetId="6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" i="11" l="1"/>
  <c r="BV1" i="11"/>
  <c r="AD746" i="9" l="1"/>
  <c r="AD745" i="9"/>
  <c r="AD744" i="9"/>
  <c r="AD743" i="9"/>
  <c r="AD742" i="9"/>
  <c r="AD741" i="9"/>
  <c r="AD740" i="9"/>
  <c r="AD739" i="9"/>
  <c r="AD738" i="9"/>
  <c r="AD737" i="9"/>
  <c r="AD736" i="9"/>
  <c r="AD735" i="9"/>
  <c r="AD734" i="9"/>
  <c r="AD733" i="9"/>
  <c r="AD732" i="9"/>
  <c r="AD731" i="9"/>
  <c r="AD730" i="9"/>
  <c r="AD729" i="9"/>
  <c r="AD728" i="9"/>
  <c r="AD727" i="9"/>
  <c r="AD726" i="9"/>
  <c r="AD725" i="9"/>
  <c r="AD724" i="9"/>
  <c r="AD723" i="9"/>
  <c r="AD722" i="9"/>
  <c r="AD721" i="9"/>
  <c r="AD720" i="9"/>
  <c r="AD719" i="9"/>
  <c r="AD718" i="9"/>
  <c r="AD717" i="9"/>
  <c r="AD716" i="9"/>
  <c r="AD715" i="9"/>
  <c r="AD714" i="9"/>
  <c r="AD713" i="9"/>
  <c r="AD712" i="9"/>
  <c r="AD711" i="9"/>
  <c r="AD710" i="9"/>
  <c r="AD709" i="9"/>
  <c r="AD708" i="9"/>
  <c r="AD707" i="9"/>
  <c r="AD706" i="9"/>
  <c r="AD705" i="9"/>
  <c r="AD704" i="9"/>
  <c r="AD703" i="9"/>
  <c r="AD702" i="9"/>
  <c r="AD701" i="9"/>
  <c r="AD700" i="9"/>
  <c r="AD699" i="9"/>
  <c r="AD698" i="9"/>
  <c r="AD697" i="9"/>
  <c r="AD696" i="9"/>
  <c r="AD695" i="9"/>
  <c r="AD694" i="9"/>
  <c r="AD693" i="9"/>
  <c r="AD692" i="9"/>
  <c r="AD691" i="9"/>
  <c r="AD690" i="9"/>
  <c r="AD689" i="9"/>
  <c r="AD688" i="9"/>
  <c r="AD687" i="9"/>
  <c r="AD686" i="9"/>
  <c r="AD685" i="9"/>
  <c r="AD684" i="9"/>
  <c r="AD683" i="9"/>
  <c r="AD682" i="9"/>
  <c r="AD681" i="9"/>
  <c r="AD680" i="9"/>
  <c r="AD679" i="9"/>
  <c r="AD678" i="9"/>
  <c r="AD677" i="9"/>
  <c r="AD676" i="9"/>
  <c r="AD675" i="9"/>
  <c r="AD674" i="9"/>
  <c r="AD673" i="9"/>
  <c r="AD672" i="9"/>
  <c r="AD671" i="9"/>
  <c r="AD670" i="9"/>
  <c r="AD669" i="9"/>
  <c r="AD668" i="9"/>
  <c r="AD667" i="9"/>
  <c r="AD666" i="9"/>
  <c r="AD665" i="9"/>
  <c r="AD664" i="9"/>
  <c r="AD663" i="9"/>
  <c r="AD662" i="9"/>
  <c r="AD661" i="9"/>
  <c r="AD660" i="9"/>
  <c r="AD659" i="9"/>
  <c r="AD658" i="9"/>
  <c r="AD657" i="9"/>
  <c r="AD656" i="9"/>
  <c r="AD655" i="9"/>
  <c r="AD654" i="9"/>
  <c r="AD653" i="9"/>
  <c r="AD652" i="9"/>
  <c r="AD651" i="9"/>
  <c r="AD650" i="9"/>
  <c r="AD649" i="9"/>
  <c r="AD648" i="9"/>
  <c r="AD647" i="9"/>
  <c r="AD646" i="9"/>
  <c r="AD645" i="9"/>
  <c r="AD644" i="9"/>
  <c r="AD643" i="9"/>
  <c r="AD642" i="9"/>
  <c r="AD641" i="9"/>
  <c r="AD640" i="9"/>
  <c r="AD639" i="9"/>
  <c r="AD638" i="9"/>
  <c r="AD637" i="9"/>
  <c r="AD636" i="9"/>
  <c r="AD635" i="9"/>
  <c r="AD634" i="9"/>
  <c r="AD633" i="9"/>
  <c r="AD632" i="9"/>
  <c r="AD631" i="9"/>
  <c r="AD630" i="9"/>
  <c r="AD629" i="9"/>
  <c r="AD628" i="9"/>
  <c r="AD627" i="9"/>
  <c r="AD626" i="9"/>
  <c r="AD625" i="9"/>
  <c r="AD624" i="9"/>
  <c r="AD623" i="9"/>
  <c r="AD622" i="9"/>
  <c r="AD621" i="9"/>
  <c r="AD620" i="9"/>
  <c r="AD619" i="9"/>
  <c r="AD618" i="9"/>
  <c r="AD617" i="9"/>
  <c r="AD616" i="9"/>
  <c r="AD615" i="9"/>
  <c r="AD614" i="9"/>
  <c r="AD613" i="9"/>
  <c r="AD612" i="9"/>
  <c r="AD611" i="9"/>
  <c r="AD610" i="9"/>
  <c r="AD609" i="9"/>
  <c r="AD608" i="9"/>
  <c r="AD607" i="9"/>
  <c r="AD606" i="9"/>
  <c r="AD605" i="9"/>
  <c r="AD604" i="9"/>
  <c r="AD603" i="9"/>
  <c r="AD602" i="9"/>
  <c r="AD601" i="9"/>
  <c r="AD600" i="9"/>
  <c r="AD599" i="9"/>
  <c r="AD598" i="9"/>
  <c r="AD597" i="9"/>
  <c r="AD596" i="9"/>
  <c r="AD595" i="9"/>
  <c r="AD594" i="9"/>
  <c r="AD593" i="9"/>
  <c r="AD592" i="9"/>
  <c r="AD591" i="9"/>
  <c r="AD590" i="9"/>
  <c r="AD589" i="9"/>
  <c r="AD588" i="9"/>
  <c r="AD587" i="9"/>
  <c r="AD586" i="9"/>
  <c r="AD585" i="9"/>
  <c r="AD584" i="9"/>
  <c r="AD583" i="9"/>
  <c r="AD582" i="9"/>
  <c r="AD581" i="9"/>
  <c r="AD580" i="9"/>
  <c r="AD579" i="9"/>
  <c r="AD578" i="9"/>
  <c r="AD577" i="9"/>
  <c r="AD576" i="9"/>
  <c r="AD575" i="9"/>
  <c r="AD574" i="9"/>
  <c r="AD573" i="9"/>
  <c r="AD572" i="9"/>
  <c r="AD571" i="9"/>
  <c r="AD570" i="9"/>
  <c r="AD569" i="9"/>
  <c r="AD568" i="9"/>
  <c r="AD567" i="9"/>
  <c r="AD566" i="9"/>
  <c r="AD565" i="9"/>
  <c r="AD564" i="9"/>
  <c r="AD563" i="9"/>
  <c r="AD562" i="9"/>
  <c r="AD561" i="9"/>
  <c r="AD560" i="9"/>
  <c r="AD559" i="9"/>
  <c r="AD558" i="9"/>
  <c r="AD557" i="9"/>
  <c r="AD556" i="9"/>
  <c r="AD555" i="9"/>
  <c r="AD554" i="9"/>
  <c r="AD553" i="9"/>
  <c r="AD552" i="9"/>
  <c r="AD551" i="9"/>
  <c r="AD550" i="9"/>
  <c r="AD549" i="9"/>
  <c r="AD548" i="9"/>
  <c r="AD547" i="9"/>
  <c r="AD546" i="9"/>
  <c r="AD545" i="9"/>
  <c r="AD544" i="9"/>
  <c r="AD543" i="9"/>
  <c r="AD542" i="9"/>
  <c r="AD541" i="9"/>
  <c r="AD540" i="9"/>
  <c r="AD539" i="9"/>
  <c r="AD538" i="9"/>
  <c r="AD537" i="9"/>
  <c r="AD536" i="9"/>
  <c r="AD535" i="9"/>
  <c r="AD534" i="9"/>
  <c r="AD533" i="9"/>
  <c r="AD532" i="9"/>
  <c r="AD531" i="9"/>
  <c r="AD530" i="9"/>
  <c r="AD529" i="9"/>
  <c r="AD528" i="9"/>
  <c r="AD527" i="9"/>
  <c r="AD526" i="9"/>
  <c r="AD525" i="9"/>
  <c r="AD524" i="9"/>
  <c r="AD523" i="9"/>
  <c r="AD522" i="9"/>
  <c r="AD521" i="9"/>
  <c r="AD520" i="9"/>
  <c r="AD519" i="9"/>
  <c r="AD518" i="9"/>
  <c r="AD517" i="9"/>
  <c r="AD516" i="9"/>
  <c r="AD515" i="9"/>
  <c r="AD514" i="9"/>
  <c r="AD513" i="9"/>
  <c r="AD512" i="9"/>
  <c r="AD511" i="9"/>
  <c r="AD510" i="9"/>
  <c r="AD509" i="9"/>
  <c r="AD508" i="9"/>
  <c r="AD507" i="9"/>
  <c r="AD506" i="9"/>
  <c r="AD505" i="9"/>
  <c r="AD504" i="9"/>
  <c r="AD503" i="9"/>
  <c r="AD502" i="9"/>
  <c r="AD501" i="9"/>
  <c r="AD500" i="9"/>
  <c r="AD499" i="9"/>
  <c r="AD498" i="9"/>
  <c r="AD497" i="9"/>
  <c r="AD496" i="9"/>
  <c r="AD495" i="9"/>
  <c r="AD494" i="9"/>
  <c r="AD493" i="9"/>
  <c r="AD492" i="9"/>
  <c r="AD491" i="9"/>
  <c r="AD490" i="9"/>
  <c r="AD489" i="9"/>
  <c r="AD488" i="9"/>
  <c r="AD487" i="9"/>
  <c r="AD486" i="9"/>
  <c r="AD485" i="9"/>
  <c r="AD484" i="9"/>
  <c r="AD483" i="9"/>
  <c r="AD482" i="9"/>
  <c r="AD481" i="9"/>
  <c r="AD480" i="9"/>
  <c r="AD479" i="9"/>
  <c r="AD478" i="9"/>
  <c r="AD477" i="9"/>
  <c r="AD476" i="9"/>
  <c r="AD475" i="9"/>
  <c r="AD474" i="9"/>
  <c r="AD473" i="9"/>
  <c r="AD472" i="9"/>
  <c r="AD471" i="9"/>
  <c r="AD470" i="9"/>
  <c r="AD469" i="9"/>
  <c r="AD468" i="9"/>
  <c r="AD467" i="9"/>
  <c r="AD466" i="9"/>
  <c r="AD465" i="9"/>
  <c r="AD464" i="9"/>
  <c r="AD463" i="9"/>
  <c r="AD462" i="9"/>
  <c r="AD461" i="9"/>
  <c r="AD460" i="9"/>
  <c r="AD459" i="9"/>
  <c r="AD458" i="9"/>
  <c r="AD457" i="9"/>
  <c r="AD456" i="9"/>
  <c r="AD455" i="9"/>
  <c r="AD454" i="9"/>
  <c r="AD453" i="9"/>
  <c r="AD452" i="9"/>
  <c r="AD451" i="9"/>
  <c r="AD450" i="9"/>
  <c r="AD449" i="9"/>
  <c r="AD448" i="9"/>
  <c r="AD447" i="9"/>
  <c r="AD446" i="9"/>
  <c r="AD445" i="9"/>
  <c r="AD444" i="9"/>
  <c r="AD443" i="9"/>
  <c r="AD442" i="9"/>
  <c r="AD441" i="9"/>
  <c r="AD440" i="9"/>
  <c r="AD439" i="9"/>
  <c r="AD438" i="9"/>
  <c r="AD437" i="9"/>
  <c r="AD436" i="9"/>
  <c r="AD435" i="9"/>
  <c r="AD434" i="9"/>
  <c r="AD433" i="9"/>
  <c r="AD432" i="9"/>
  <c r="AD431" i="9"/>
  <c r="AD430" i="9"/>
  <c r="AD429" i="9"/>
  <c r="AD428" i="9"/>
  <c r="AD427" i="9"/>
  <c r="AD426" i="9"/>
  <c r="AD425" i="9"/>
  <c r="AD424" i="9"/>
  <c r="AD423" i="9"/>
  <c r="AD422" i="9"/>
  <c r="AD421" i="9"/>
  <c r="AD420" i="9"/>
  <c r="AD419" i="9"/>
  <c r="AD418" i="9"/>
  <c r="AD417" i="9"/>
  <c r="AD416" i="9"/>
  <c r="AD415" i="9"/>
  <c r="AD414" i="9"/>
  <c r="AD413" i="9"/>
  <c r="AD412" i="9"/>
  <c r="AD411" i="9"/>
  <c r="AD410" i="9"/>
  <c r="AD409" i="9"/>
  <c r="AD408" i="9"/>
  <c r="AD407" i="9"/>
  <c r="AD406" i="9"/>
  <c r="AD405" i="9"/>
  <c r="AD404" i="9"/>
  <c r="AD403" i="9"/>
  <c r="AD402" i="9"/>
  <c r="AD401" i="9"/>
  <c r="AD400" i="9"/>
  <c r="AD399" i="9"/>
  <c r="AD398" i="9"/>
  <c r="AD397" i="9"/>
  <c r="AD396" i="9"/>
  <c r="AD395" i="9"/>
  <c r="AD394" i="9"/>
  <c r="AD393" i="9"/>
  <c r="AD392" i="9"/>
  <c r="AD391" i="9"/>
  <c r="AD2" i="9" s="1"/>
  <c r="AD390" i="9"/>
  <c r="AD389" i="9"/>
  <c r="AD388" i="9"/>
  <c r="AD387" i="9"/>
  <c r="AD386" i="9"/>
  <c r="AD385" i="9"/>
  <c r="AD384" i="9"/>
  <c r="AD383" i="9"/>
  <c r="AD382" i="9"/>
  <c r="AD381" i="9"/>
  <c r="AD380" i="9"/>
  <c r="AD379" i="9"/>
  <c r="AD378" i="9"/>
  <c r="AD377" i="9"/>
  <c r="AD376" i="9"/>
  <c r="AD375" i="9"/>
  <c r="AD374" i="9"/>
  <c r="AD373" i="9"/>
  <c r="AD372" i="9"/>
  <c r="AD371" i="9"/>
  <c r="AD370" i="9"/>
  <c r="AD369" i="9"/>
  <c r="AD368" i="9"/>
  <c r="AD367" i="9"/>
  <c r="AD366" i="9"/>
  <c r="AD365" i="9"/>
  <c r="AD364" i="9"/>
  <c r="AD363" i="9"/>
  <c r="AD362" i="9"/>
  <c r="AD361" i="9"/>
  <c r="AD360" i="9"/>
  <c r="AD359" i="9"/>
  <c r="AD358" i="9"/>
  <c r="AD357" i="9"/>
  <c r="AD356" i="9"/>
  <c r="AD355" i="9"/>
  <c r="AD354" i="9"/>
  <c r="AD353" i="9"/>
  <c r="AD352" i="9"/>
  <c r="AD351" i="9"/>
  <c r="AD350" i="9"/>
  <c r="AD349" i="9"/>
  <c r="AD348" i="9"/>
  <c r="AD347" i="9"/>
  <c r="AD346" i="9"/>
  <c r="AD345" i="9"/>
  <c r="AD344" i="9"/>
  <c r="AD343" i="9"/>
  <c r="AD342" i="9"/>
  <c r="AD341" i="9"/>
  <c r="AD340" i="9"/>
  <c r="AD339" i="9"/>
  <c r="AD338" i="9"/>
  <c r="AD337" i="9"/>
  <c r="AD336" i="9"/>
  <c r="AD335" i="9"/>
  <c r="AD334" i="9"/>
  <c r="AD333" i="9"/>
  <c r="AD332" i="9"/>
  <c r="AD331" i="9"/>
  <c r="AD330" i="9"/>
  <c r="AD329" i="9"/>
  <c r="AD328" i="9"/>
  <c r="AD327" i="9"/>
  <c r="AD326" i="9"/>
  <c r="AD325" i="9"/>
  <c r="AD324" i="9"/>
  <c r="AD323" i="9"/>
  <c r="AD322" i="9"/>
  <c r="AD321" i="9"/>
  <c r="AD320" i="9"/>
  <c r="AD319" i="9"/>
  <c r="AD318" i="9"/>
  <c r="AD317" i="9"/>
  <c r="AD316" i="9"/>
  <c r="AD315" i="9"/>
  <c r="AD314" i="9"/>
  <c r="AD313" i="9"/>
  <c r="AD312" i="9"/>
  <c r="AD311" i="9"/>
  <c r="AD310" i="9"/>
  <c r="AD309" i="9"/>
  <c r="AD308" i="9"/>
  <c r="AD307" i="9"/>
  <c r="AD306" i="9"/>
  <c r="AD305" i="9"/>
  <c r="AD304" i="9"/>
  <c r="AD303" i="9"/>
  <c r="AD302" i="9"/>
  <c r="AD301" i="9"/>
  <c r="AD300" i="9"/>
  <c r="AD299" i="9"/>
  <c r="AD298" i="9"/>
  <c r="AD297" i="9"/>
  <c r="AD296" i="9"/>
  <c r="AD295" i="9"/>
  <c r="AD294" i="9"/>
  <c r="AD293" i="9"/>
  <c r="AD292" i="9"/>
  <c r="AD291" i="9"/>
  <c r="AD290" i="9"/>
  <c r="AD289" i="9"/>
  <c r="AD288" i="9"/>
  <c r="AD287" i="9"/>
  <c r="AD286" i="9"/>
  <c r="AD285" i="9"/>
  <c r="AD284" i="9"/>
  <c r="AD283" i="9"/>
  <c r="AD282" i="9"/>
  <c r="AD281" i="9"/>
  <c r="AD280" i="9"/>
  <c r="AD279" i="9"/>
  <c r="AD278" i="9"/>
  <c r="AD277" i="9"/>
  <c r="AD276" i="9"/>
  <c r="AD275" i="9"/>
  <c r="AD274" i="9"/>
  <c r="AD273" i="9"/>
  <c r="AD272" i="9"/>
  <c r="AD271" i="9"/>
  <c r="AD270" i="9"/>
  <c r="AD269" i="9"/>
  <c r="AD268" i="9"/>
  <c r="AD267" i="9"/>
  <c r="AD266" i="9"/>
  <c r="AD265" i="9"/>
  <c r="AD264" i="9"/>
  <c r="AD263" i="9"/>
  <c r="AD262" i="9"/>
  <c r="AD261" i="9"/>
  <c r="AD260" i="9"/>
  <c r="AD259" i="9"/>
  <c r="AD258" i="9"/>
  <c r="AD257" i="9"/>
  <c r="AD256" i="9"/>
  <c r="AD255" i="9"/>
  <c r="AD254" i="9"/>
  <c r="AD253" i="9"/>
  <c r="AD252" i="9"/>
  <c r="AD251" i="9"/>
  <c r="AD250" i="9"/>
  <c r="AD249" i="9"/>
  <c r="AD248" i="9"/>
  <c r="AD247" i="9"/>
  <c r="AD246" i="9"/>
  <c r="AD245" i="9"/>
  <c r="AD244" i="9"/>
  <c r="AD243" i="9"/>
  <c r="AD242" i="9"/>
  <c r="AD241" i="9"/>
  <c r="AD240" i="9"/>
  <c r="AD239" i="9"/>
  <c r="AD238" i="9"/>
  <c r="AD237" i="9"/>
  <c r="AD236" i="9"/>
  <c r="AD235" i="9"/>
  <c r="AD234" i="9"/>
  <c r="AD233" i="9"/>
  <c r="AD232" i="9"/>
  <c r="AD231" i="9"/>
  <c r="AD230" i="9"/>
  <c r="AD229" i="9"/>
  <c r="AD228" i="9"/>
  <c r="AD227" i="9"/>
  <c r="AD226" i="9"/>
  <c r="AD225" i="9"/>
  <c r="AD224" i="9"/>
  <c r="AD223" i="9"/>
  <c r="AD222" i="9"/>
  <c r="AD221" i="9"/>
  <c r="AD220" i="9"/>
  <c r="AD219" i="9"/>
  <c r="AD218" i="9"/>
  <c r="AD217" i="9"/>
  <c r="AD216" i="9"/>
  <c r="AD215" i="9"/>
  <c r="AD214" i="9"/>
  <c r="AD213" i="9"/>
  <c r="AD212" i="9"/>
  <c r="AD211" i="9"/>
  <c r="AD210" i="9"/>
  <c r="AD209" i="9"/>
  <c r="AD208" i="9"/>
  <c r="AD207" i="9"/>
  <c r="AD206" i="9"/>
  <c r="AD205" i="9"/>
  <c r="AD204" i="9"/>
  <c r="AD203" i="9"/>
  <c r="AD202" i="9"/>
  <c r="AD201" i="9"/>
  <c r="AD200" i="9"/>
  <c r="AD199" i="9"/>
  <c r="AD198" i="9"/>
  <c r="AD197" i="9"/>
  <c r="AD196" i="9"/>
  <c r="AD195" i="9"/>
  <c r="AD194" i="9"/>
  <c r="AD193" i="9"/>
  <c r="AD192" i="9"/>
  <c r="AD191" i="9"/>
  <c r="AD190" i="9"/>
  <c r="AD189" i="9"/>
  <c r="AD188" i="9"/>
  <c r="AD187" i="9"/>
  <c r="AD186" i="9"/>
  <c r="AD185" i="9"/>
  <c r="AD184" i="9"/>
  <c r="AD183" i="9"/>
  <c r="AD182" i="9"/>
  <c r="AD181" i="9"/>
  <c r="AD180" i="9"/>
  <c r="AD179" i="9"/>
  <c r="AD178" i="9"/>
  <c r="AD177" i="9"/>
  <c r="AD176" i="9"/>
  <c r="AD175" i="9"/>
  <c r="AD174" i="9"/>
  <c r="AD173" i="9"/>
  <c r="AD172" i="9"/>
  <c r="AD171" i="9"/>
  <c r="AD170" i="9"/>
  <c r="AD169" i="9"/>
  <c r="AD168" i="9"/>
  <c r="AD167" i="9"/>
  <c r="AD166" i="9"/>
  <c r="AD165" i="9"/>
  <c r="AD164" i="9"/>
  <c r="AD163" i="9"/>
  <c r="AD162" i="9"/>
  <c r="AD161" i="9"/>
  <c r="AD160" i="9"/>
  <c r="AD159" i="9"/>
  <c r="AD158" i="9"/>
  <c r="AD157" i="9"/>
  <c r="AD156" i="9"/>
  <c r="AD155" i="9"/>
  <c r="AD154" i="9"/>
  <c r="AD153" i="9"/>
  <c r="AD152" i="9"/>
  <c r="AD151" i="9"/>
  <c r="AD150" i="9"/>
  <c r="AD149" i="9"/>
  <c r="AD148" i="9"/>
  <c r="AD147" i="9"/>
  <c r="AD146" i="9"/>
  <c r="AD145" i="9"/>
  <c r="AD144" i="9"/>
  <c r="AD143" i="9"/>
  <c r="AD142" i="9"/>
  <c r="AD141" i="9"/>
  <c r="AD140" i="9"/>
  <c r="AD139" i="9"/>
  <c r="AD138" i="9"/>
  <c r="AD137" i="9"/>
  <c r="AD136" i="9"/>
  <c r="AD135" i="9"/>
  <c r="AD134" i="9"/>
  <c r="AD133" i="9"/>
  <c r="AD132" i="9"/>
  <c r="AD131" i="9"/>
  <c r="AD130" i="9"/>
  <c r="AD129" i="9"/>
  <c r="AD128" i="9"/>
  <c r="AD127" i="9"/>
  <c r="AD126" i="9"/>
  <c r="AD125" i="9"/>
  <c r="AD124" i="9"/>
  <c r="AD123" i="9"/>
  <c r="AD122" i="9"/>
  <c r="AD121" i="9"/>
  <c r="AD120" i="9"/>
  <c r="AD119" i="9"/>
  <c r="AD118" i="9"/>
  <c r="AD117" i="9"/>
  <c r="AD116" i="9"/>
  <c r="AD115" i="9"/>
  <c r="AD114" i="9"/>
  <c r="AD113" i="9"/>
  <c r="AD112" i="9"/>
  <c r="AD111" i="9"/>
  <c r="AD110" i="9"/>
  <c r="AD109" i="9"/>
  <c r="AD108" i="9"/>
  <c r="AD107" i="9"/>
  <c r="AD106" i="9"/>
  <c r="AD105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71" i="9"/>
  <c r="AD70" i="9"/>
  <c r="AD69" i="9"/>
  <c r="AD68" i="9"/>
  <c r="AD67" i="9"/>
  <c r="AD66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27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D7" i="9"/>
  <c r="AD6" i="9"/>
  <c r="J5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H749" i="12"/>
  <c r="H748" i="12"/>
  <c r="H747" i="12"/>
  <c r="H746" i="12"/>
  <c r="H745" i="12"/>
  <c r="H744" i="12"/>
  <c r="H743" i="12"/>
  <c r="H742" i="12"/>
  <c r="H741" i="12"/>
  <c r="H740" i="12"/>
  <c r="H739" i="12"/>
  <c r="H738" i="12"/>
  <c r="H737" i="12"/>
  <c r="H736" i="12"/>
  <c r="H735" i="12"/>
  <c r="H734" i="12"/>
  <c r="H733" i="12"/>
  <c r="H732" i="12"/>
  <c r="H731" i="12"/>
  <c r="H730" i="12"/>
  <c r="H729" i="12"/>
  <c r="H728" i="12"/>
  <c r="H727" i="12"/>
  <c r="H726" i="12"/>
  <c r="H725" i="12"/>
  <c r="H724" i="12"/>
  <c r="H723" i="12"/>
  <c r="H722" i="12"/>
  <c r="H721" i="12"/>
  <c r="H720" i="12"/>
  <c r="H719" i="12"/>
  <c r="H718" i="12"/>
  <c r="H717" i="12"/>
  <c r="H716" i="12"/>
  <c r="H715" i="12"/>
  <c r="H714" i="12"/>
  <c r="H713" i="12"/>
  <c r="H712" i="12"/>
  <c r="H711" i="12"/>
  <c r="H710" i="12"/>
  <c r="H709" i="12"/>
  <c r="H708" i="12"/>
  <c r="H707" i="12"/>
  <c r="H706" i="12"/>
  <c r="H705" i="12"/>
  <c r="H704" i="12"/>
  <c r="H703" i="12"/>
  <c r="H702" i="12"/>
  <c r="H701" i="12"/>
  <c r="H700" i="12"/>
  <c r="H699" i="12"/>
  <c r="H698" i="12"/>
  <c r="H697" i="12"/>
  <c r="H696" i="12"/>
  <c r="H695" i="12"/>
  <c r="H694" i="12"/>
  <c r="H693" i="12"/>
  <c r="H692" i="12"/>
  <c r="H691" i="12"/>
  <c r="H690" i="12"/>
  <c r="H689" i="12"/>
  <c r="H688" i="12"/>
  <c r="H687" i="12"/>
  <c r="H686" i="12"/>
  <c r="H685" i="12"/>
  <c r="H684" i="12"/>
  <c r="H683" i="12"/>
  <c r="H682" i="12"/>
  <c r="H681" i="12"/>
  <c r="H680" i="12"/>
  <c r="H679" i="12"/>
  <c r="H678" i="12"/>
  <c r="H677" i="12"/>
  <c r="H676" i="12"/>
  <c r="H675" i="12"/>
  <c r="H674" i="12"/>
  <c r="H673" i="12"/>
  <c r="H672" i="12"/>
  <c r="H671" i="12"/>
  <c r="H670" i="12"/>
  <c r="H669" i="12"/>
  <c r="H668" i="12"/>
  <c r="H667" i="12"/>
  <c r="H666" i="12"/>
  <c r="H665" i="12"/>
  <c r="H664" i="12"/>
  <c r="H663" i="12"/>
  <c r="H662" i="12"/>
  <c r="H661" i="12"/>
  <c r="H660" i="12"/>
  <c r="H659" i="12"/>
  <c r="H658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H642" i="12"/>
  <c r="H641" i="12"/>
  <c r="H640" i="12"/>
  <c r="H639" i="12"/>
  <c r="H638" i="12"/>
  <c r="H637" i="12"/>
  <c r="H636" i="12"/>
  <c r="H635" i="12"/>
  <c r="H634" i="12"/>
  <c r="H633" i="12"/>
  <c r="H632" i="12"/>
  <c r="H631" i="12"/>
  <c r="H630" i="12"/>
  <c r="H629" i="12"/>
  <c r="H628" i="12"/>
  <c r="H627" i="12"/>
  <c r="H626" i="12"/>
  <c r="H625" i="12"/>
  <c r="H624" i="12"/>
  <c r="H623" i="12"/>
  <c r="H622" i="12"/>
  <c r="H621" i="12"/>
  <c r="H620" i="12"/>
  <c r="H619" i="12"/>
  <c r="H618" i="12"/>
  <c r="H617" i="12"/>
  <c r="H616" i="12"/>
  <c r="H615" i="12"/>
  <c r="H614" i="12"/>
  <c r="H613" i="12"/>
  <c r="H612" i="12"/>
  <c r="H611" i="12"/>
  <c r="H610" i="12"/>
  <c r="H609" i="12"/>
  <c r="H608" i="12"/>
  <c r="H607" i="12"/>
  <c r="H606" i="12"/>
  <c r="H605" i="12"/>
  <c r="H604" i="12"/>
  <c r="H603" i="12"/>
  <c r="H602" i="12"/>
  <c r="H601" i="12"/>
  <c r="H600" i="12"/>
  <c r="H599" i="12"/>
  <c r="H598" i="12"/>
  <c r="H597" i="12"/>
  <c r="H596" i="12"/>
  <c r="H595" i="12"/>
  <c r="H594" i="12"/>
  <c r="H593" i="12"/>
  <c r="H592" i="12"/>
  <c r="H591" i="12"/>
  <c r="H590" i="12"/>
  <c r="H589" i="12"/>
  <c r="H588" i="12"/>
  <c r="H587" i="12"/>
  <c r="H586" i="12"/>
  <c r="H585" i="12"/>
  <c r="H584" i="12"/>
  <c r="H583" i="12"/>
  <c r="H582" i="12"/>
  <c r="H581" i="12"/>
  <c r="H580" i="12"/>
  <c r="H579" i="12"/>
  <c r="H578" i="12"/>
  <c r="H577" i="12"/>
  <c r="H576" i="12"/>
  <c r="H575" i="12"/>
  <c r="H574" i="12"/>
  <c r="H573" i="12"/>
  <c r="H572" i="12"/>
  <c r="H571" i="12"/>
  <c r="H570" i="12"/>
  <c r="H569" i="12"/>
  <c r="H568" i="12"/>
  <c r="H567" i="12"/>
  <c r="H566" i="12"/>
  <c r="H565" i="12"/>
  <c r="H564" i="12"/>
  <c r="H563" i="12"/>
  <c r="H562" i="12"/>
  <c r="H561" i="12"/>
  <c r="H560" i="12"/>
  <c r="H559" i="12"/>
  <c r="H558" i="12"/>
  <c r="H557" i="12"/>
  <c r="H556" i="12"/>
  <c r="H555" i="12"/>
  <c r="H554" i="12"/>
  <c r="H553" i="12"/>
  <c r="H552" i="12"/>
  <c r="H551" i="12"/>
  <c r="H550" i="12"/>
  <c r="H549" i="12"/>
  <c r="H548" i="12"/>
  <c r="H547" i="12"/>
  <c r="H546" i="12"/>
  <c r="H545" i="12"/>
  <c r="H544" i="12"/>
  <c r="H543" i="12"/>
  <c r="H542" i="12"/>
  <c r="H541" i="12"/>
  <c r="H540" i="12"/>
  <c r="H539" i="12"/>
  <c r="H538" i="12"/>
  <c r="H537" i="12"/>
  <c r="H536" i="12"/>
  <c r="H535" i="12"/>
  <c r="H534" i="12"/>
  <c r="H533" i="12"/>
  <c r="H532" i="12"/>
  <c r="H531" i="12"/>
  <c r="H530" i="12"/>
  <c r="H529" i="12"/>
  <c r="H528" i="12"/>
  <c r="H527" i="12"/>
  <c r="H526" i="12"/>
  <c r="H525" i="12"/>
  <c r="H524" i="12"/>
  <c r="H523" i="12"/>
  <c r="H522" i="12"/>
  <c r="H521" i="12"/>
  <c r="H520" i="12"/>
  <c r="H519" i="12"/>
  <c r="H518" i="12"/>
  <c r="H517" i="12"/>
  <c r="H516" i="12"/>
  <c r="H515" i="12"/>
  <c r="H514" i="12"/>
  <c r="H513" i="12"/>
  <c r="H512" i="12"/>
  <c r="H511" i="12"/>
  <c r="H510" i="12"/>
  <c r="H509" i="12"/>
  <c r="H508" i="12"/>
  <c r="H507" i="12"/>
  <c r="H506" i="12"/>
  <c r="H505" i="12"/>
  <c r="H504" i="12"/>
  <c r="H503" i="12"/>
  <c r="H502" i="12"/>
  <c r="H501" i="12"/>
  <c r="H500" i="12"/>
  <c r="H499" i="12"/>
  <c r="H498" i="12"/>
  <c r="H497" i="12"/>
  <c r="H496" i="12"/>
  <c r="H495" i="12"/>
  <c r="H494" i="12"/>
  <c r="H493" i="12"/>
  <c r="H492" i="12"/>
  <c r="H491" i="12"/>
  <c r="H490" i="12"/>
  <c r="H489" i="12"/>
  <c r="H488" i="12"/>
  <c r="H487" i="12"/>
  <c r="H486" i="12"/>
  <c r="H485" i="12"/>
  <c r="H484" i="12"/>
  <c r="H483" i="12"/>
  <c r="H482" i="12"/>
  <c r="H481" i="12"/>
  <c r="H480" i="12"/>
  <c r="H479" i="12"/>
  <c r="H478" i="12"/>
  <c r="H477" i="12"/>
  <c r="H476" i="12"/>
  <c r="H475" i="12"/>
  <c r="H474" i="12"/>
  <c r="H473" i="12"/>
  <c r="H472" i="12"/>
  <c r="H471" i="12"/>
  <c r="H470" i="12"/>
  <c r="H469" i="12"/>
  <c r="H468" i="12"/>
  <c r="H467" i="12"/>
  <c r="H466" i="12"/>
  <c r="H465" i="12"/>
  <c r="H464" i="12"/>
  <c r="H463" i="12"/>
  <c r="H462" i="12"/>
  <c r="H461" i="12"/>
  <c r="H460" i="12"/>
  <c r="H459" i="12"/>
  <c r="H458" i="12"/>
  <c r="H457" i="12"/>
  <c r="H456" i="12"/>
  <c r="H455" i="12"/>
  <c r="H454" i="12"/>
  <c r="H453" i="12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I3" i="12"/>
  <c r="F3" i="12"/>
  <c r="F1" i="12" s="1"/>
  <c r="AX723" i="13"/>
  <c r="AW723" i="13"/>
  <c r="AV723" i="13"/>
  <c r="AU723" i="13"/>
  <c r="AT723" i="13"/>
  <c r="AS723" i="13"/>
  <c r="AR723" i="13"/>
  <c r="AQ723" i="13"/>
  <c r="AP723" i="13"/>
  <c r="AO723" i="13"/>
  <c r="AN723" i="13"/>
  <c r="AM723" i="13"/>
  <c r="AL723" i="13"/>
  <c r="AK723" i="13"/>
  <c r="AJ723" i="13"/>
  <c r="AI723" i="13"/>
  <c r="AH723" i="13"/>
  <c r="AG723" i="13"/>
  <c r="AF723" i="13"/>
  <c r="AE723" i="13"/>
  <c r="AD723" i="13"/>
  <c r="AC723" i="13"/>
  <c r="AB723" i="13"/>
  <c r="AA723" i="13"/>
  <c r="Z723" i="13"/>
  <c r="Y723" i="13"/>
  <c r="X723" i="13"/>
  <c r="W723" i="13"/>
  <c r="V723" i="13"/>
  <c r="U723" i="13"/>
  <c r="T723" i="13"/>
  <c r="S723" i="13"/>
  <c r="R723" i="13"/>
  <c r="Q723" i="13"/>
  <c r="P723" i="13"/>
  <c r="O723" i="13"/>
  <c r="N723" i="13"/>
  <c r="AX722" i="13"/>
  <c r="AW722" i="13"/>
  <c r="AV722" i="13"/>
  <c r="AU722" i="13"/>
  <c r="AT722" i="13"/>
  <c r="AS722" i="13"/>
  <c r="AR722" i="13"/>
  <c r="AQ722" i="13"/>
  <c r="AP722" i="13"/>
  <c r="AO722" i="13"/>
  <c r="AN722" i="13"/>
  <c r="AM722" i="13"/>
  <c r="AL722" i="13"/>
  <c r="AK722" i="13"/>
  <c r="AJ722" i="13"/>
  <c r="AI722" i="13"/>
  <c r="AH722" i="13"/>
  <c r="AG722" i="13"/>
  <c r="AF722" i="13"/>
  <c r="AE722" i="13"/>
  <c r="AD722" i="13"/>
  <c r="AC722" i="13"/>
  <c r="AB722" i="13"/>
  <c r="AA722" i="13"/>
  <c r="Z722" i="13"/>
  <c r="Y722" i="13"/>
  <c r="X722" i="13"/>
  <c r="W722" i="13"/>
  <c r="V722" i="13"/>
  <c r="U722" i="13"/>
  <c r="T722" i="13"/>
  <c r="S722" i="13"/>
  <c r="R722" i="13"/>
  <c r="Q722" i="13"/>
  <c r="P722" i="13"/>
  <c r="O722" i="13"/>
  <c r="N722" i="13"/>
  <c r="AX721" i="13"/>
  <c r="AW721" i="13"/>
  <c r="AV721" i="13"/>
  <c r="AU721" i="13"/>
  <c r="AT721" i="13"/>
  <c r="AS721" i="13"/>
  <c r="AR721" i="13"/>
  <c r="AQ721" i="13"/>
  <c r="AP721" i="13"/>
  <c r="AO721" i="13"/>
  <c r="AN721" i="13"/>
  <c r="AM721" i="13"/>
  <c r="AL721" i="13"/>
  <c r="AK721" i="13"/>
  <c r="AJ721" i="13"/>
  <c r="AI721" i="13"/>
  <c r="AH721" i="13"/>
  <c r="AG721" i="13"/>
  <c r="AF721" i="13"/>
  <c r="AE721" i="13"/>
  <c r="AD721" i="13"/>
  <c r="AC721" i="13"/>
  <c r="AB721" i="13"/>
  <c r="AA721" i="13"/>
  <c r="Z721" i="13"/>
  <c r="Y721" i="13"/>
  <c r="X721" i="13"/>
  <c r="W721" i="13"/>
  <c r="V721" i="13"/>
  <c r="U721" i="13"/>
  <c r="T721" i="13"/>
  <c r="S721" i="13"/>
  <c r="R721" i="13"/>
  <c r="Q721" i="13"/>
  <c r="P721" i="13"/>
  <c r="O721" i="13"/>
  <c r="N721" i="13"/>
  <c r="AX720" i="13"/>
  <c r="AW720" i="13"/>
  <c r="AV720" i="13"/>
  <c r="AU720" i="13"/>
  <c r="AT720" i="13"/>
  <c r="AS720" i="13"/>
  <c r="AR720" i="13"/>
  <c r="AQ720" i="13"/>
  <c r="AP720" i="13"/>
  <c r="AO720" i="13"/>
  <c r="AN720" i="13"/>
  <c r="AM720" i="13"/>
  <c r="AL720" i="13"/>
  <c r="AK720" i="13"/>
  <c r="AJ720" i="13"/>
  <c r="AI720" i="13"/>
  <c r="AH720" i="13"/>
  <c r="AG720" i="13"/>
  <c r="AF720" i="13"/>
  <c r="AE720" i="13"/>
  <c r="AD720" i="13"/>
  <c r="AC720" i="13"/>
  <c r="AB720" i="13"/>
  <c r="AA720" i="13"/>
  <c r="Z720" i="13"/>
  <c r="Y720" i="13"/>
  <c r="X720" i="13"/>
  <c r="W720" i="13"/>
  <c r="V720" i="13"/>
  <c r="U720" i="13"/>
  <c r="T720" i="13"/>
  <c r="S720" i="13"/>
  <c r="R720" i="13"/>
  <c r="Q720" i="13"/>
  <c r="P720" i="13"/>
  <c r="O720" i="13"/>
  <c r="N720" i="13"/>
  <c r="AX719" i="13"/>
  <c r="AW719" i="13"/>
  <c r="AV719" i="13"/>
  <c r="AU719" i="13"/>
  <c r="AT719" i="13"/>
  <c r="AS719" i="13"/>
  <c r="AR719" i="13"/>
  <c r="AQ719" i="13"/>
  <c r="AP719" i="13"/>
  <c r="AO719" i="13"/>
  <c r="AN719" i="13"/>
  <c r="AM719" i="13"/>
  <c r="AL719" i="13"/>
  <c r="AK719" i="13"/>
  <c r="AJ719" i="13"/>
  <c r="AI719" i="13"/>
  <c r="AH719" i="13"/>
  <c r="AG719" i="13"/>
  <c r="AF719" i="13"/>
  <c r="AE719" i="13"/>
  <c r="AD719" i="13"/>
  <c r="AC719" i="13"/>
  <c r="AB719" i="13"/>
  <c r="AA719" i="13"/>
  <c r="Z719" i="13"/>
  <c r="Y719" i="13"/>
  <c r="X719" i="13"/>
  <c r="W719" i="13"/>
  <c r="V719" i="13"/>
  <c r="U719" i="13"/>
  <c r="T719" i="13"/>
  <c r="S719" i="13"/>
  <c r="R719" i="13"/>
  <c r="Q719" i="13"/>
  <c r="P719" i="13"/>
  <c r="O719" i="13"/>
  <c r="N719" i="13"/>
  <c r="AX718" i="13"/>
  <c r="AW718" i="13"/>
  <c r="AV718" i="13"/>
  <c r="AU718" i="13"/>
  <c r="AT718" i="13"/>
  <c r="AS718" i="13"/>
  <c r="AR718" i="13"/>
  <c r="AQ718" i="13"/>
  <c r="AP718" i="13"/>
  <c r="AO718" i="13"/>
  <c r="AN718" i="13"/>
  <c r="AM718" i="13"/>
  <c r="AL718" i="13"/>
  <c r="AK718" i="13"/>
  <c r="AJ718" i="13"/>
  <c r="AI718" i="13"/>
  <c r="AH718" i="13"/>
  <c r="AG718" i="13"/>
  <c r="AF718" i="13"/>
  <c r="AE718" i="13"/>
  <c r="AD718" i="13"/>
  <c r="AC718" i="13"/>
  <c r="AB718" i="13"/>
  <c r="AA718" i="13"/>
  <c r="Z718" i="13"/>
  <c r="Y718" i="13"/>
  <c r="X718" i="13"/>
  <c r="W718" i="13"/>
  <c r="V718" i="13"/>
  <c r="U718" i="13"/>
  <c r="T718" i="13"/>
  <c r="S718" i="13"/>
  <c r="R718" i="13"/>
  <c r="Q718" i="13"/>
  <c r="P718" i="13"/>
  <c r="O718" i="13"/>
  <c r="N718" i="13"/>
  <c r="AX717" i="13"/>
  <c r="AW717" i="13"/>
  <c r="AV717" i="13"/>
  <c r="AU717" i="13"/>
  <c r="AT717" i="13"/>
  <c r="AS717" i="13"/>
  <c r="AR717" i="13"/>
  <c r="AQ717" i="13"/>
  <c r="AP717" i="13"/>
  <c r="AO717" i="13"/>
  <c r="AN717" i="13"/>
  <c r="AM717" i="13"/>
  <c r="AL717" i="13"/>
  <c r="AK717" i="13"/>
  <c r="AJ717" i="13"/>
  <c r="AI717" i="13"/>
  <c r="AH717" i="13"/>
  <c r="AG717" i="13"/>
  <c r="AF717" i="13"/>
  <c r="AE717" i="13"/>
  <c r="AD717" i="13"/>
  <c r="AC717" i="13"/>
  <c r="AB717" i="13"/>
  <c r="AA717" i="13"/>
  <c r="Z717" i="13"/>
  <c r="Y717" i="13"/>
  <c r="X717" i="13"/>
  <c r="W717" i="13"/>
  <c r="V717" i="13"/>
  <c r="U717" i="13"/>
  <c r="T717" i="13"/>
  <c r="S717" i="13"/>
  <c r="R717" i="13"/>
  <c r="Q717" i="13"/>
  <c r="P717" i="13"/>
  <c r="O717" i="13"/>
  <c r="N717" i="13"/>
  <c r="AX716" i="13"/>
  <c r="AW716" i="13"/>
  <c r="AV716" i="13"/>
  <c r="AU716" i="13"/>
  <c r="AT716" i="13"/>
  <c r="AS716" i="13"/>
  <c r="AR716" i="13"/>
  <c r="AQ716" i="13"/>
  <c r="AP716" i="13"/>
  <c r="AO716" i="13"/>
  <c r="AN716" i="13"/>
  <c r="AM716" i="13"/>
  <c r="AL716" i="13"/>
  <c r="AK716" i="13"/>
  <c r="AJ716" i="13"/>
  <c r="AI716" i="13"/>
  <c r="AH716" i="13"/>
  <c r="AG716" i="13"/>
  <c r="AF716" i="13"/>
  <c r="AE716" i="13"/>
  <c r="AD716" i="13"/>
  <c r="AC716" i="13"/>
  <c r="AB716" i="13"/>
  <c r="AA716" i="13"/>
  <c r="Z716" i="13"/>
  <c r="Y716" i="13"/>
  <c r="X716" i="13"/>
  <c r="W716" i="13"/>
  <c r="V716" i="13"/>
  <c r="U716" i="13"/>
  <c r="T716" i="13"/>
  <c r="S716" i="13"/>
  <c r="R716" i="13"/>
  <c r="Q716" i="13"/>
  <c r="P716" i="13"/>
  <c r="O716" i="13"/>
  <c r="N716" i="13"/>
  <c r="AX715" i="13"/>
  <c r="AW715" i="13"/>
  <c r="AV715" i="13"/>
  <c r="AU715" i="13"/>
  <c r="AT715" i="13"/>
  <c r="AS715" i="13"/>
  <c r="AR715" i="13"/>
  <c r="AQ715" i="13"/>
  <c r="AP715" i="13"/>
  <c r="AO715" i="13"/>
  <c r="AN715" i="13"/>
  <c r="AM715" i="13"/>
  <c r="AL715" i="13"/>
  <c r="AK715" i="13"/>
  <c r="AJ715" i="13"/>
  <c r="AI715" i="13"/>
  <c r="AH715" i="13"/>
  <c r="AG715" i="13"/>
  <c r="AF715" i="13"/>
  <c r="AE715" i="13"/>
  <c r="AD715" i="13"/>
  <c r="AC715" i="13"/>
  <c r="AB715" i="13"/>
  <c r="AA715" i="13"/>
  <c r="Z715" i="13"/>
  <c r="Y715" i="13"/>
  <c r="X715" i="13"/>
  <c r="W715" i="13"/>
  <c r="V715" i="13"/>
  <c r="U715" i="13"/>
  <c r="T715" i="13"/>
  <c r="S715" i="13"/>
  <c r="R715" i="13"/>
  <c r="Q715" i="13"/>
  <c r="P715" i="13"/>
  <c r="O715" i="13"/>
  <c r="N715" i="13"/>
  <c r="AX714" i="13"/>
  <c r="AW714" i="13"/>
  <c r="AV714" i="13"/>
  <c r="AU714" i="13"/>
  <c r="AT714" i="13"/>
  <c r="AS714" i="13"/>
  <c r="AR714" i="13"/>
  <c r="AQ714" i="13"/>
  <c r="AP714" i="13"/>
  <c r="AO714" i="13"/>
  <c r="AN714" i="13"/>
  <c r="AM714" i="13"/>
  <c r="AL714" i="13"/>
  <c r="AK714" i="13"/>
  <c r="AJ714" i="13"/>
  <c r="AI714" i="13"/>
  <c r="AH714" i="13"/>
  <c r="AG714" i="13"/>
  <c r="AF714" i="13"/>
  <c r="AE714" i="13"/>
  <c r="AD714" i="13"/>
  <c r="AC714" i="13"/>
  <c r="AB714" i="13"/>
  <c r="AA714" i="13"/>
  <c r="Z714" i="13"/>
  <c r="Y714" i="13"/>
  <c r="X714" i="13"/>
  <c r="W714" i="13"/>
  <c r="V714" i="13"/>
  <c r="U714" i="13"/>
  <c r="T714" i="13"/>
  <c r="S714" i="13"/>
  <c r="R714" i="13"/>
  <c r="Q714" i="13"/>
  <c r="P714" i="13"/>
  <c r="O714" i="13"/>
  <c r="N714" i="13"/>
  <c r="AX713" i="13"/>
  <c r="AW713" i="13"/>
  <c r="AV713" i="13"/>
  <c r="AU713" i="13"/>
  <c r="AT713" i="13"/>
  <c r="AS713" i="13"/>
  <c r="AR713" i="13"/>
  <c r="AQ713" i="13"/>
  <c r="AP713" i="13"/>
  <c r="AO713" i="13"/>
  <c r="AN713" i="13"/>
  <c r="AM713" i="13"/>
  <c r="AL713" i="13"/>
  <c r="AK713" i="13"/>
  <c r="AJ713" i="13"/>
  <c r="AI713" i="13"/>
  <c r="AH713" i="13"/>
  <c r="AG713" i="13"/>
  <c r="AF713" i="13"/>
  <c r="AE713" i="13"/>
  <c r="AD713" i="13"/>
  <c r="AC713" i="13"/>
  <c r="AB713" i="13"/>
  <c r="AA713" i="13"/>
  <c r="Z713" i="13"/>
  <c r="Y713" i="13"/>
  <c r="X713" i="13"/>
  <c r="W713" i="13"/>
  <c r="V713" i="13"/>
  <c r="U713" i="13"/>
  <c r="T713" i="13"/>
  <c r="S713" i="13"/>
  <c r="R713" i="13"/>
  <c r="Q713" i="13"/>
  <c r="P713" i="13"/>
  <c r="O713" i="13"/>
  <c r="N713" i="13"/>
  <c r="AX712" i="13"/>
  <c r="AW712" i="13"/>
  <c r="AV712" i="13"/>
  <c r="AU712" i="13"/>
  <c r="AT712" i="13"/>
  <c r="AS712" i="13"/>
  <c r="AR712" i="13"/>
  <c r="AQ712" i="13"/>
  <c r="AP712" i="13"/>
  <c r="AO712" i="13"/>
  <c r="AN712" i="13"/>
  <c r="AM712" i="13"/>
  <c r="AL712" i="13"/>
  <c r="AK712" i="13"/>
  <c r="AJ712" i="13"/>
  <c r="AI712" i="13"/>
  <c r="AH712" i="13"/>
  <c r="AG712" i="13"/>
  <c r="AF712" i="13"/>
  <c r="AE712" i="13"/>
  <c r="AD712" i="13"/>
  <c r="AC712" i="13"/>
  <c r="AB712" i="13"/>
  <c r="AA712" i="13"/>
  <c r="Z712" i="13"/>
  <c r="Y712" i="13"/>
  <c r="X712" i="13"/>
  <c r="W712" i="13"/>
  <c r="V712" i="13"/>
  <c r="U712" i="13"/>
  <c r="T712" i="13"/>
  <c r="S712" i="13"/>
  <c r="R712" i="13"/>
  <c r="Q712" i="13"/>
  <c r="P712" i="13"/>
  <c r="O712" i="13"/>
  <c r="N712" i="13"/>
  <c r="AX711" i="13"/>
  <c r="AW711" i="13"/>
  <c r="AV711" i="13"/>
  <c r="AU711" i="13"/>
  <c r="AT711" i="13"/>
  <c r="AS711" i="13"/>
  <c r="AR711" i="13"/>
  <c r="AQ711" i="13"/>
  <c r="AP711" i="13"/>
  <c r="AO711" i="13"/>
  <c r="AN711" i="13"/>
  <c r="AM711" i="13"/>
  <c r="AL711" i="13"/>
  <c r="AK711" i="13"/>
  <c r="AJ711" i="13"/>
  <c r="AI711" i="13"/>
  <c r="AH711" i="13"/>
  <c r="AG711" i="13"/>
  <c r="AF711" i="13"/>
  <c r="AE711" i="13"/>
  <c r="AD711" i="13"/>
  <c r="AC711" i="13"/>
  <c r="AB711" i="13"/>
  <c r="AA711" i="13"/>
  <c r="Z711" i="13"/>
  <c r="Y711" i="13"/>
  <c r="X711" i="13"/>
  <c r="W711" i="13"/>
  <c r="V711" i="13"/>
  <c r="U711" i="13"/>
  <c r="T711" i="13"/>
  <c r="S711" i="13"/>
  <c r="R711" i="13"/>
  <c r="Q711" i="13"/>
  <c r="P711" i="13"/>
  <c r="O711" i="13"/>
  <c r="N711" i="13"/>
  <c r="AX710" i="13"/>
  <c r="AW710" i="13"/>
  <c r="AV710" i="13"/>
  <c r="AU710" i="13"/>
  <c r="AT710" i="13"/>
  <c r="AS710" i="13"/>
  <c r="AR710" i="13"/>
  <c r="AQ710" i="13"/>
  <c r="AP710" i="13"/>
  <c r="AO710" i="13"/>
  <c r="AN710" i="13"/>
  <c r="AM710" i="13"/>
  <c r="AL710" i="13"/>
  <c r="AK710" i="13"/>
  <c r="AJ710" i="13"/>
  <c r="AI710" i="13"/>
  <c r="AH710" i="13"/>
  <c r="AG710" i="13"/>
  <c r="AF710" i="13"/>
  <c r="AE710" i="13"/>
  <c r="AD710" i="13"/>
  <c r="AC710" i="13"/>
  <c r="AB710" i="13"/>
  <c r="AA710" i="13"/>
  <c r="Z710" i="13"/>
  <c r="Y710" i="13"/>
  <c r="X710" i="13"/>
  <c r="W710" i="13"/>
  <c r="V710" i="13"/>
  <c r="U710" i="13"/>
  <c r="T710" i="13"/>
  <c r="S710" i="13"/>
  <c r="R710" i="13"/>
  <c r="Q710" i="13"/>
  <c r="P710" i="13"/>
  <c r="O710" i="13"/>
  <c r="N710" i="13"/>
  <c r="AX709" i="13"/>
  <c r="AW709" i="13"/>
  <c r="AV709" i="13"/>
  <c r="AU709" i="13"/>
  <c r="AT709" i="13"/>
  <c r="AS709" i="13"/>
  <c r="AR709" i="13"/>
  <c r="AQ709" i="13"/>
  <c r="AP709" i="13"/>
  <c r="AO709" i="13"/>
  <c r="AN709" i="13"/>
  <c r="AM709" i="13"/>
  <c r="AL709" i="13"/>
  <c r="AK709" i="13"/>
  <c r="AJ709" i="13"/>
  <c r="AI709" i="13"/>
  <c r="AH709" i="13"/>
  <c r="AG709" i="13"/>
  <c r="AF709" i="13"/>
  <c r="AE709" i="13"/>
  <c r="AD709" i="13"/>
  <c r="AC709" i="13"/>
  <c r="AB709" i="13"/>
  <c r="AA709" i="13"/>
  <c r="Z709" i="13"/>
  <c r="Y709" i="13"/>
  <c r="X709" i="13"/>
  <c r="W709" i="13"/>
  <c r="V709" i="13"/>
  <c r="U709" i="13"/>
  <c r="T709" i="13"/>
  <c r="S709" i="13"/>
  <c r="R709" i="13"/>
  <c r="Q709" i="13"/>
  <c r="P709" i="13"/>
  <c r="O709" i="13"/>
  <c r="N709" i="13"/>
  <c r="AX708" i="13"/>
  <c r="AW708" i="13"/>
  <c r="AV708" i="13"/>
  <c r="AU708" i="13"/>
  <c r="AT708" i="13"/>
  <c r="AS708" i="13"/>
  <c r="AR708" i="13"/>
  <c r="AQ708" i="13"/>
  <c r="AP708" i="13"/>
  <c r="AO708" i="13"/>
  <c r="AN708" i="13"/>
  <c r="AM708" i="13"/>
  <c r="AL708" i="13"/>
  <c r="AK708" i="13"/>
  <c r="AJ708" i="13"/>
  <c r="AI708" i="13"/>
  <c r="AH708" i="13"/>
  <c r="AG708" i="13"/>
  <c r="AF708" i="13"/>
  <c r="AE708" i="13"/>
  <c r="AD708" i="13"/>
  <c r="AC708" i="13"/>
  <c r="AB708" i="13"/>
  <c r="AA708" i="13"/>
  <c r="Z708" i="13"/>
  <c r="Y708" i="13"/>
  <c r="X708" i="13"/>
  <c r="W708" i="13"/>
  <c r="V708" i="13"/>
  <c r="U708" i="13"/>
  <c r="T708" i="13"/>
  <c r="S708" i="13"/>
  <c r="R708" i="13"/>
  <c r="Q708" i="13"/>
  <c r="P708" i="13"/>
  <c r="O708" i="13"/>
  <c r="N708" i="13"/>
  <c r="AX707" i="13"/>
  <c r="AW707" i="13"/>
  <c r="AV707" i="13"/>
  <c r="AU707" i="13"/>
  <c r="AT707" i="13"/>
  <c r="AS707" i="13"/>
  <c r="AR707" i="13"/>
  <c r="AQ707" i="13"/>
  <c r="AP707" i="13"/>
  <c r="AO707" i="13"/>
  <c r="AN707" i="13"/>
  <c r="AM707" i="13"/>
  <c r="AL707" i="13"/>
  <c r="AK707" i="13"/>
  <c r="AJ707" i="13"/>
  <c r="AI707" i="13"/>
  <c r="AH707" i="13"/>
  <c r="AG707" i="13"/>
  <c r="AF707" i="13"/>
  <c r="AE707" i="13"/>
  <c r="AD707" i="13"/>
  <c r="AC707" i="13"/>
  <c r="AB707" i="13"/>
  <c r="AA707" i="13"/>
  <c r="Z707" i="13"/>
  <c r="Y707" i="13"/>
  <c r="X707" i="13"/>
  <c r="W707" i="13"/>
  <c r="V707" i="13"/>
  <c r="U707" i="13"/>
  <c r="T707" i="13"/>
  <c r="S707" i="13"/>
  <c r="R707" i="13"/>
  <c r="Q707" i="13"/>
  <c r="P707" i="13"/>
  <c r="O707" i="13"/>
  <c r="N707" i="13"/>
  <c r="AX706" i="13"/>
  <c r="AW706" i="13"/>
  <c r="AV706" i="13"/>
  <c r="AU706" i="13"/>
  <c r="AT706" i="13"/>
  <c r="AS706" i="13"/>
  <c r="AR706" i="13"/>
  <c r="AQ706" i="13"/>
  <c r="AP706" i="13"/>
  <c r="AO706" i="13"/>
  <c r="AN706" i="13"/>
  <c r="AM706" i="13"/>
  <c r="AL706" i="13"/>
  <c r="AK706" i="13"/>
  <c r="AJ706" i="13"/>
  <c r="AI706" i="13"/>
  <c r="AH706" i="13"/>
  <c r="AG706" i="13"/>
  <c r="AF706" i="13"/>
  <c r="AE706" i="13"/>
  <c r="AD706" i="13"/>
  <c r="AC706" i="13"/>
  <c r="AB706" i="13"/>
  <c r="AA706" i="13"/>
  <c r="Z706" i="13"/>
  <c r="Y706" i="13"/>
  <c r="X706" i="13"/>
  <c r="W706" i="13"/>
  <c r="V706" i="13"/>
  <c r="U706" i="13"/>
  <c r="T706" i="13"/>
  <c r="S706" i="13"/>
  <c r="R706" i="13"/>
  <c r="Q706" i="13"/>
  <c r="P706" i="13"/>
  <c r="O706" i="13"/>
  <c r="N706" i="13"/>
  <c r="AX705" i="13"/>
  <c r="AW705" i="13"/>
  <c r="AV705" i="13"/>
  <c r="AU705" i="13"/>
  <c r="AT705" i="13"/>
  <c r="AS705" i="13"/>
  <c r="AR705" i="13"/>
  <c r="AQ705" i="13"/>
  <c r="AP705" i="13"/>
  <c r="AO705" i="13"/>
  <c r="AN705" i="13"/>
  <c r="AM705" i="13"/>
  <c r="AL705" i="13"/>
  <c r="AK705" i="13"/>
  <c r="AJ705" i="13"/>
  <c r="AI705" i="13"/>
  <c r="AH705" i="13"/>
  <c r="AG705" i="13"/>
  <c r="AF705" i="13"/>
  <c r="AE705" i="13"/>
  <c r="AD705" i="13"/>
  <c r="AC705" i="13"/>
  <c r="AB705" i="13"/>
  <c r="AA705" i="13"/>
  <c r="Z705" i="13"/>
  <c r="Y705" i="13"/>
  <c r="X705" i="13"/>
  <c r="W705" i="13"/>
  <c r="V705" i="13"/>
  <c r="U705" i="13"/>
  <c r="T705" i="13"/>
  <c r="S705" i="13"/>
  <c r="R705" i="13"/>
  <c r="Q705" i="13"/>
  <c r="P705" i="13"/>
  <c r="O705" i="13"/>
  <c r="N705" i="13"/>
  <c r="AX704" i="13"/>
  <c r="AW704" i="13"/>
  <c r="AV704" i="13"/>
  <c r="AU704" i="13"/>
  <c r="AT704" i="13"/>
  <c r="AS704" i="13"/>
  <c r="AR704" i="13"/>
  <c r="AQ704" i="13"/>
  <c r="AP704" i="13"/>
  <c r="AO704" i="13"/>
  <c r="AN704" i="13"/>
  <c r="AM704" i="13"/>
  <c r="AL704" i="13"/>
  <c r="AK704" i="13"/>
  <c r="AJ704" i="13"/>
  <c r="AI704" i="13"/>
  <c r="AH704" i="13"/>
  <c r="AG704" i="13"/>
  <c r="AF704" i="13"/>
  <c r="AE704" i="13"/>
  <c r="AD704" i="13"/>
  <c r="AC704" i="13"/>
  <c r="AB704" i="13"/>
  <c r="AA704" i="13"/>
  <c r="Z704" i="13"/>
  <c r="Y704" i="13"/>
  <c r="X704" i="13"/>
  <c r="W704" i="13"/>
  <c r="V704" i="13"/>
  <c r="U704" i="13"/>
  <c r="T704" i="13"/>
  <c r="S704" i="13"/>
  <c r="R704" i="13"/>
  <c r="Q704" i="13"/>
  <c r="P704" i="13"/>
  <c r="O704" i="13"/>
  <c r="N704" i="13"/>
  <c r="AX703" i="13"/>
  <c r="AW703" i="13"/>
  <c r="AV703" i="13"/>
  <c r="AU703" i="13"/>
  <c r="AT703" i="13"/>
  <c r="AS703" i="13"/>
  <c r="AR703" i="13"/>
  <c r="AQ703" i="13"/>
  <c r="AP703" i="13"/>
  <c r="AO703" i="13"/>
  <c r="AN703" i="13"/>
  <c r="AM703" i="13"/>
  <c r="AL703" i="13"/>
  <c r="AK703" i="13"/>
  <c r="AJ703" i="13"/>
  <c r="AI703" i="13"/>
  <c r="AH703" i="13"/>
  <c r="AG703" i="13"/>
  <c r="AF703" i="13"/>
  <c r="AE703" i="13"/>
  <c r="AD703" i="13"/>
  <c r="AC703" i="13"/>
  <c r="AB703" i="13"/>
  <c r="AA703" i="13"/>
  <c r="Z703" i="13"/>
  <c r="Y703" i="13"/>
  <c r="X703" i="13"/>
  <c r="W703" i="13"/>
  <c r="V703" i="13"/>
  <c r="U703" i="13"/>
  <c r="T703" i="13"/>
  <c r="S703" i="13"/>
  <c r="R703" i="13"/>
  <c r="Q703" i="13"/>
  <c r="P703" i="13"/>
  <c r="O703" i="13"/>
  <c r="N703" i="13"/>
  <c r="AX702" i="13"/>
  <c r="AW702" i="13"/>
  <c r="AV702" i="13"/>
  <c r="AU702" i="13"/>
  <c r="AT702" i="13"/>
  <c r="AS702" i="13"/>
  <c r="AR702" i="13"/>
  <c r="AQ702" i="13"/>
  <c r="AP702" i="13"/>
  <c r="AO702" i="13"/>
  <c r="AN702" i="13"/>
  <c r="AM702" i="13"/>
  <c r="AL702" i="13"/>
  <c r="AK702" i="13"/>
  <c r="AJ702" i="13"/>
  <c r="AI702" i="13"/>
  <c r="AH702" i="13"/>
  <c r="AG702" i="13"/>
  <c r="AF702" i="13"/>
  <c r="AE702" i="13"/>
  <c r="AD702" i="13"/>
  <c r="AC702" i="13"/>
  <c r="AB702" i="13"/>
  <c r="AA702" i="13"/>
  <c r="Z702" i="13"/>
  <c r="Y702" i="13"/>
  <c r="X702" i="13"/>
  <c r="W702" i="13"/>
  <c r="V702" i="13"/>
  <c r="U702" i="13"/>
  <c r="T702" i="13"/>
  <c r="S702" i="13"/>
  <c r="R702" i="13"/>
  <c r="Q702" i="13"/>
  <c r="P702" i="13"/>
  <c r="O702" i="13"/>
  <c r="N702" i="13"/>
  <c r="AX701" i="13"/>
  <c r="AW701" i="13"/>
  <c r="AV701" i="13"/>
  <c r="AU701" i="13"/>
  <c r="AT701" i="13"/>
  <c r="AS701" i="13"/>
  <c r="AR701" i="13"/>
  <c r="AQ701" i="13"/>
  <c r="AP701" i="13"/>
  <c r="AO701" i="13"/>
  <c r="AN701" i="13"/>
  <c r="AM701" i="13"/>
  <c r="AL701" i="13"/>
  <c r="AK701" i="13"/>
  <c r="AJ701" i="13"/>
  <c r="AI701" i="13"/>
  <c r="AH701" i="13"/>
  <c r="AG701" i="13"/>
  <c r="AF701" i="13"/>
  <c r="AE701" i="13"/>
  <c r="AD701" i="13"/>
  <c r="AC701" i="13"/>
  <c r="AB701" i="13"/>
  <c r="AA701" i="13"/>
  <c r="Z701" i="13"/>
  <c r="Y701" i="13"/>
  <c r="X701" i="13"/>
  <c r="W701" i="13"/>
  <c r="V701" i="13"/>
  <c r="U701" i="13"/>
  <c r="T701" i="13"/>
  <c r="S701" i="13"/>
  <c r="R701" i="13"/>
  <c r="Q701" i="13"/>
  <c r="P701" i="13"/>
  <c r="O701" i="13"/>
  <c r="N701" i="13"/>
  <c r="AX700" i="13"/>
  <c r="AW700" i="13"/>
  <c r="AV700" i="13"/>
  <c r="AU700" i="13"/>
  <c r="AT700" i="13"/>
  <c r="AS700" i="13"/>
  <c r="AR700" i="13"/>
  <c r="AQ700" i="13"/>
  <c r="AP700" i="13"/>
  <c r="AO700" i="13"/>
  <c r="AN700" i="13"/>
  <c r="AM700" i="13"/>
  <c r="AL700" i="13"/>
  <c r="AK700" i="13"/>
  <c r="AJ700" i="13"/>
  <c r="AI700" i="13"/>
  <c r="AH700" i="13"/>
  <c r="AG700" i="13"/>
  <c r="AF700" i="13"/>
  <c r="AE700" i="13"/>
  <c r="AD700" i="13"/>
  <c r="AC700" i="13"/>
  <c r="AB700" i="13"/>
  <c r="AA700" i="13"/>
  <c r="Z700" i="13"/>
  <c r="Y700" i="13"/>
  <c r="X700" i="13"/>
  <c r="W700" i="13"/>
  <c r="V700" i="13"/>
  <c r="U700" i="13"/>
  <c r="T700" i="13"/>
  <c r="S700" i="13"/>
  <c r="R700" i="13"/>
  <c r="Q700" i="13"/>
  <c r="P700" i="13"/>
  <c r="O700" i="13"/>
  <c r="N700" i="13"/>
  <c r="AX699" i="13"/>
  <c r="AW699" i="13"/>
  <c r="AV699" i="13"/>
  <c r="AU699" i="13"/>
  <c r="AT699" i="13"/>
  <c r="AS699" i="13"/>
  <c r="AR699" i="13"/>
  <c r="AQ699" i="13"/>
  <c r="AP699" i="13"/>
  <c r="AO699" i="13"/>
  <c r="AN699" i="13"/>
  <c r="AM699" i="13"/>
  <c r="AL699" i="13"/>
  <c r="AK699" i="13"/>
  <c r="AJ699" i="13"/>
  <c r="AI699" i="13"/>
  <c r="AH699" i="13"/>
  <c r="AG699" i="13"/>
  <c r="AF699" i="13"/>
  <c r="AE699" i="13"/>
  <c r="AD699" i="13"/>
  <c r="AC699" i="13"/>
  <c r="AB699" i="13"/>
  <c r="AA699" i="13"/>
  <c r="Z699" i="13"/>
  <c r="Y699" i="13"/>
  <c r="X699" i="13"/>
  <c r="W699" i="13"/>
  <c r="V699" i="13"/>
  <c r="U699" i="13"/>
  <c r="T699" i="13"/>
  <c r="S699" i="13"/>
  <c r="R699" i="13"/>
  <c r="Q699" i="13"/>
  <c r="P699" i="13"/>
  <c r="O699" i="13"/>
  <c r="N699" i="13"/>
  <c r="AX698" i="13"/>
  <c r="AW698" i="13"/>
  <c r="AV698" i="13"/>
  <c r="AU698" i="13"/>
  <c r="AT698" i="13"/>
  <c r="AS698" i="13"/>
  <c r="AR698" i="13"/>
  <c r="AQ698" i="13"/>
  <c r="AP698" i="13"/>
  <c r="AO698" i="13"/>
  <c r="AN698" i="13"/>
  <c r="AM698" i="13"/>
  <c r="AL698" i="13"/>
  <c r="AK698" i="13"/>
  <c r="AJ698" i="13"/>
  <c r="AI698" i="13"/>
  <c r="AH698" i="13"/>
  <c r="AG698" i="13"/>
  <c r="AF698" i="13"/>
  <c r="AE698" i="13"/>
  <c r="AD698" i="13"/>
  <c r="AC698" i="13"/>
  <c r="AB698" i="13"/>
  <c r="AA698" i="13"/>
  <c r="Z698" i="13"/>
  <c r="Y698" i="13"/>
  <c r="X698" i="13"/>
  <c r="W698" i="13"/>
  <c r="V698" i="13"/>
  <c r="U698" i="13"/>
  <c r="T698" i="13"/>
  <c r="S698" i="13"/>
  <c r="R698" i="13"/>
  <c r="Q698" i="13"/>
  <c r="P698" i="13"/>
  <c r="O698" i="13"/>
  <c r="N698" i="13"/>
  <c r="AX697" i="13"/>
  <c r="AW697" i="13"/>
  <c r="AV697" i="13"/>
  <c r="AU697" i="13"/>
  <c r="AT697" i="13"/>
  <c r="AS697" i="13"/>
  <c r="AR697" i="13"/>
  <c r="AQ697" i="13"/>
  <c r="AP697" i="13"/>
  <c r="AO697" i="13"/>
  <c r="AN697" i="13"/>
  <c r="AM697" i="13"/>
  <c r="AL697" i="13"/>
  <c r="AK697" i="13"/>
  <c r="AJ697" i="13"/>
  <c r="AI697" i="13"/>
  <c r="AH697" i="13"/>
  <c r="AG697" i="13"/>
  <c r="AF697" i="13"/>
  <c r="AE697" i="13"/>
  <c r="AD697" i="13"/>
  <c r="AC697" i="13"/>
  <c r="AB697" i="13"/>
  <c r="AA697" i="13"/>
  <c r="Z697" i="13"/>
  <c r="Y697" i="13"/>
  <c r="X697" i="13"/>
  <c r="W697" i="13"/>
  <c r="V697" i="13"/>
  <c r="U697" i="13"/>
  <c r="T697" i="13"/>
  <c r="S697" i="13"/>
  <c r="R697" i="13"/>
  <c r="Q697" i="13"/>
  <c r="P697" i="13"/>
  <c r="O697" i="13"/>
  <c r="N697" i="13"/>
  <c r="AX696" i="13"/>
  <c r="AW696" i="13"/>
  <c r="AV696" i="13"/>
  <c r="AU696" i="13"/>
  <c r="AT696" i="13"/>
  <c r="AS696" i="13"/>
  <c r="AR696" i="13"/>
  <c r="AQ696" i="13"/>
  <c r="AP696" i="13"/>
  <c r="AO696" i="13"/>
  <c r="AN696" i="13"/>
  <c r="AM696" i="13"/>
  <c r="AL696" i="13"/>
  <c r="AK696" i="13"/>
  <c r="AJ696" i="13"/>
  <c r="AI696" i="13"/>
  <c r="AH696" i="13"/>
  <c r="AG696" i="13"/>
  <c r="AF696" i="13"/>
  <c r="AE696" i="13"/>
  <c r="AD696" i="13"/>
  <c r="AC696" i="13"/>
  <c r="AB696" i="13"/>
  <c r="AA696" i="13"/>
  <c r="Z696" i="13"/>
  <c r="Y696" i="13"/>
  <c r="X696" i="13"/>
  <c r="W696" i="13"/>
  <c r="V696" i="13"/>
  <c r="U696" i="13"/>
  <c r="T696" i="13"/>
  <c r="S696" i="13"/>
  <c r="R696" i="13"/>
  <c r="Q696" i="13"/>
  <c r="P696" i="13"/>
  <c r="O696" i="13"/>
  <c r="N696" i="13"/>
  <c r="AX695" i="13"/>
  <c r="AW695" i="13"/>
  <c r="AV695" i="13"/>
  <c r="AU695" i="13"/>
  <c r="AT695" i="13"/>
  <c r="AS695" i="13"/>
  <c r="AR695" i="13"/>
  <c r="AQ695" i="13"/>
  <c r="AP695" i="13"/>
  <c r="AO695" i="13"/>
  <c r="AN695" i="13"/>
  <c r="AM695" i="13"/>
  <c r="AL695" i="13"/>
  <c r="AK695" i="13"/>
  <c r="AJ695" i="13"/>
  <c r="AI695" i="13"/>
  <c r="AH695" i="13"/>
  <c r="AG695" i="13"/>
  <c r="AF695" i="13"/>
  <c r="AE695" i="13"/>
  <c r="AD695" i="13"/>
  <c r="AC695" i="13"/>
  <c r="AB695" i="13"/>
  <c r="AA695" i="13"/>
  <c r="Z695" i="13"/>
  <c r="Y695" i="13"/>
  <c r="X695" i="13"/>
  <c r="W695" i="13"/>
  <c r="V695" i="13"/>
  <c r="U695" i="13"/>
  <c r="T695" i="13"/>
  <c r="S695" i="13"/>
  <c r="R695" i="13"/>
  <c r="Q695" i="13"/>
  <c r="P695" i="13"/>
  <c r="O695" i="13"/>
  <c r="N695" i="13"/>
  <c r="AX694" i="13"/>
  <c r="AW694" i="13"/>
  <c r="AV694" i="13"/>
  <c r="AU694" i="13"/>
  <c r="AT694" i="13"/>
  <c r="AS694" i="13"/>
  <c r="AR694" i="13"/>
  <c r="AQ694" i="13"/>
  <c r="AP694" i="13"/>
  <c r="AO694" i="13"/>
  <c r="AN694" i="13"/>
  <c r="AM694" i="13"/>
  <c r="AL694" i="13"/>
  <c r="AK694" i="13"/>
  <c r="AJ694" i="13"/>
  <c r="AI694" i="13"/>
  <c r="AH694" i="13"/>
  <c r="AG694" i="13"/>
  <c r="AF694" i="13"/>
  <c r="AE694" i="13"/>
  <c r="AD694" i="13"/>
  <c r="AC694" i="13"/>
  <c r="AB694" i="13"/>
  <c r="AA694" i="13"/>
  <c r="Z694" i="13"/>
  <c r="Y694" i="13"/>
  <c r="X694" i="13"/>
  <c r="W694" i="13"/>
  <c r="V694" i="13"/>
  <c r="U694" i="13"/>
  <c r="T694" i="13"/>
  <c r="S694" i="13"/>
  <c r="R694" i="13"/>
  <c r="Q694" i="13"/>
  <c r="P694" i="13"/>
  <c r="O694" i="13"/>
  <c r="N694" i="13"/>
  <c r="AX693" i="13"/>
  <c r="AW693" i="13"/>
  <c r="AV693" i="13"/>
  <c r="AU693" i="13"/>
  <c r="AT693" i="13"/>
  <c r="AS693" i="13"/>
  <c r="AR693" i="13"/>
  <c r="AQ693" i="13"/>
  <c r="AP693" i="13"/>
  <c r="AO693" i="13"/>
  <c r="AN693" i="13"/>
  <c r="AM693" i="13"/>
  <c r="AL693" i="13"/>
  <c r="AK693" i="13"/>
  <c r="AJ693" i="13"/>
  <c r="AI693" i="13"/>
  <c r="AH693" i="13"/>
  <c r="AG693" i="13"/>
  <c r="AF693" i="13"/>
  <c r="AE693" i="13"/>
  <c r="AD693" i="13"/>
  <c r="AC693" i="13"/>
  <c r="AB693" i="13"/>
  <c r="AA693" i="13"/>
  <c r="Z693" i="13"/>
  <c r="Y693" i="13"/>
  <c r="X693" i="13"/>
  <c r="W693" i="13"/>
  <c r="V693" i="13"/>
  <c r="U693" i="13"/>
  <c r="T693" i="13"/>
  <c r="S693" i="13"/>
  <c r="R693" i="13"/>
  <c r="Q693" i="13"/>
  <c r="P693" i="13"/>
  <c r="O693" i="13"/>
  <c r="N693" i="13"/>
  <c r="AX692" i="13"/>
  <c r="AW692" i="13"/>
  <c r="AV692" i="13"/>
  <c r="AU692" i="13"/>
  <c r="AT692" i="13"/>
  <c r="AS692" i="13"/>
  <c r="AR692" i="13"/>
  <c r="AQ692" i="13"/>
  <c r="AP692" i="13"/>
  <c r="AO692" i="13"/>
  <c r="AN692" i="13"/>
  <c r="AM692" i="13"/>
  <c r="AL692" i="13"/>
  <c r="AK692" i="13"/>
  <c r="AJ692" i="13"/>
  <c r="AI692" i="13"/>
  <c r="AH692" i="13"/>
  <c r="AG692" i="13"/>
  <c r="AF692" i="13"/>
  <c r="AE692" i="13"/>
  <c r="AD692" i="13"/>
  <c r="AC692" i="13"/>
  <c r="AB692" i="13"/>
  <c r="AA692" i="13"/>
  <c r="Z692" i="13"/>
  <c r="Y692" i="13"/>
  <c r="X692" i="13"/>
  <c r="W692" i="13"/>
  <c r="V692" i="13"/>
  <c r="U692" i="13"/>
  <c r="T692" i="13"/>
  <c r="S692" i="13"/>
  <c r="R692" i="13"/>
  <c r="Q692" i="13"/>
  <c r="P692" i="13"/>
  <c r="O692" i="13"/>
  <c r="N692" i="13"/>
  <c r="AX691" i="13"/>
  <c r="AW691" i="13"/>
  <c r="AV691" i="13"/>
  <c r="AU691" i="13"/>
  <c r="AT691" i="13"/>
  <c r="AS691" i="13"/>
  <c r="AR691" i="13"/>
  <c r="AQ691" i="13"/>
  <c r="AP691" i="13"/>
  <c r="AO691" i="13"/>
  <c r="AN691" i="13"/>
  <c r="AM691" i="13"/>
  <c r="AL691" i="13"/>
  <c r="AK691" i="13"/>
  <c r="AJ691" i="13"/>
  <c r="AI691" i="13"/>
  <c r="AH691" i="13"/>
  <c r="AG691" i="13"/>
  <c r="AF691" i="13"/>
  <c r="AE691" i="13"/>
  <c r="AD691" i="13"/>
  <c r="AC691" i="13"/>
  <c r="AB691" i="13"/>
  <c r="AA691" i="13"/>
  <c r="Z691" i="13"/>
  <c r="Y691" i="13"/>
  <c r="X691" i="13"/>
  <c r="W691" i="13"/>
  <c r="V691" i="13"/>
  <c r="U691" i="13"/>
  <c r="T691" i="13"/>
  <c r="S691" i="13"/>
  <c r="R691" i="13"/>
  <c r="Q691" i="13"/>
  <c r="P691" i="13"/>
  <c r="O691" i="13"/>
  <c r="N691" i="13"/>
  <c r="AX690" i="13"/>
  <c r="AW690" i="13"/>
  <c r="AV690" i="13"/>
  <c r="AU690" i="13"/>
  <c r="AT690" i="13"/>
  <c r="AS690" i="13"/>
  <c r="AR690" i="13"/>
  <c r="AQ690" i="13"/>
  <c r="AP690" i="13"/>
  <c r="AO690" i="13"/>
  <c r="AN690" i="13"/>
  <c r="AM690" i="13"/>
  <c r="AL690" i="13"/>
  <c r="AK690" i="13"/>
  <c r="AJ690" i="13"/>
  <c r="AI690" i="13"/>
  <c r="AH690" i="13"/>
  <c r="AG690" i="13"/>
  <c r="AF690" i="13"/>
  <c r="AE690" i="13"/>
  <c r="AD690" i="13"/>
  <c r="AC690" i="13"/>
  <c r="AB690" i="13"/>
  <c r="AA690" i="13"/>
  <c r="Z690" i="13"/>
  <c r="Y690" i="13"/>
  <c r="X690" i="13"/>
  <c r="W690" i="13"/>
  <c r="V690" i="13"/>
  <c r="U690" i="13"/>
  <c r="T690" i="13"/>
  <c r="S690" i="13"/>
  <c r="R690" i="13"/>
  <c r="Q690" i="13"/>
  <c r="P690" i="13"/>
  <c r="O690" i="13"/>
  <c r="N690" i="13"/>
  <c r="AX689" i="13"/>
  <c r="AW689" i="13"/>
  <c r="AV689" i="13"/>
  <c r="AU689" i="13"/>
  <c r="AT689" i="13"/>
  <c r="AS689" i="13"/>
  <c r="AR689" i="13"/>
  <c r="AQ689" i="13"/>
  <c r="AP689" i="13"/>
  <c r="AO689" i="13"/>
  <c r="AN689" i="13"/>
  <c r="AM689" i="13"/>
  <c r="AL689" i="13"/>
  <c r="AK689" i="13"/>
  <c r="AJ689" i="13"/>
  <c r="AI689" i="13"/>
  <c r="AH689" i="13"/>
  <c r="AG689" i="13"/>
  <c r="AF689" i="13"/>
  <c r="AE689" i="13"/>
  <c r="AD689" i="13"/>
  <c r="AC689" i="13"/>
  <c r="AB689" i="13"/>
  <c r="AA689" i="13"/>
  <c r="Z689" i="13"/>
  <c r="Y689" i="13"/>
  <c r="X689" i="13"/>
  <c r="W689" i="13"/>
  <c r="V689" i="13"/>
  <c r="U689" i="13"/>
  <c r="T689" i="13"/>
  <c r="S689" i="13"/>
  <c r="R689" i="13"/>
  <c r="Q689" i="13"/>
  <c r="P689" i="13"/>
  <c r="O689" i="13"/>
  <c r="N689" i="13"/>
  <c r="AX688" i="13"/>
  <c r="AW688" i="13"/>
  <c r="AV688" i="13"/>
  <c r="AU688" i="13"/>
  <c r="AT688" i="13"/>
  <c r="AS688" i="13"/>
  <c r="AR688" i="13"/>
  <c r="AQ688" i="13"/>
  <c r="AP688" i="13"/>
  <c r="AO688" i="13"/>
  <c r="AN688" i="13"/>
  <c r="AM688" i="13"/>
  <c r="AL688" i="13"/>
  <c r="AK688" i="13"/>
  <c r="AJ688" i="13"/>
  <c r="AI688" i="13"/>
  <c r="AH688" i="13"/>
  <c r="AG688" i="13"/>
  <c r="AF688" i="13"/>
  <c r="AE688" i="13"/>
  <c r="AD688" i="13"/>
  <c r="AC688" i="13"/>
  <c r="AB688" i="13"/>
  <c r="AA688" i="13"/>
  <c r="Z688" i="13"/>
  <c r="Y688" i="13"/>
  <c r="X688" i="13"/>
  <c r="W688" i="13"/>
  <c r="V688" i="13"/>
  <c r="U688" i="13"/>
  <c r="T688" i="13"/>
  <c r="S688" i="13"/>
  <c r="R688" i="13"/>
  <c r="Q688" i="13"/>
  <c r="P688" i="13"/>
  <c r="O688" i="13"/>
  <c r="N688" i="13"/>
  <c r="AX687" i="13"/>
  <c r="AW687" i="13"/>
  <c r="AV687" i="13"/>
  <c r="AU687" i="13"/>
  <c r="AT687" i="13"/>
  <c r="AS687" i="13"/>
  <c r="AR687" i="13"/>
  <c r="AQ687" i="13"/>
  <c r="AP687" i="13"/>
  <c r="AO687" i="13"/>
  <c r="AN687" i="13"/>
  <c r="AM687" i="13"/>
  <c r="AL687" i="13"/>
  <c r="AK687" i="13"/>
  <c r="AJ687" i="13"/>
  <c r="AI687" i="13"/>
  <c r="AH687" i="13"/>
  <c r="AG687" i="13"/>
  <c r="AF687" i="13"/>
  <c r="AE687" i="13"/>
  <c r="AD687" i="13"/>
  <c r="AC687" i="13"/>
  <c r="AB687" i="13"/>
  <c r="AA687" i="13"/>
  <c r="Z687" i="13"/>
  <c r="Y687" i="13"/>
  <c r="X687" i="13"/>
  <c r="W687" i="13"/>
  <c r="V687" i="13"/>
  <c r="U687" i="13"/>
  <c r="T687" i="13"/>
  <c r="S687" i="13"/>
  <c r="R687" i="13"/>
  <c r="Q687" i="13"/>
  <c r="P687" i="13"/>
  <c r="O687" i="13"/>
  <c r="N687" i="13"/>
  <c r="AX686" i="13"/>
  <c r="AW686" i="13"/>
  <c r="AV686" i="13"/>
  <c r="AU686" i="13"/>
  <c r="AT686" i="13"/>
  <c r="AS686" i="13"/>
  <c r="AR686" i="13"/>
  <c r="AQ686" i="13"/>
  <c r="AP686" i="13"/>
  <c r="AO686" i="13"/>
  <c r="AN686" i="13"/>
  <c r="AM686" i="13"/>
  <c r="AL686" i="13"/>
  <c r="AK686" i="13"/>
  <c r="AJ686" i="13"/>
  <c r="AI686" i="13"/>
  <c r="AH686" i="13"/>
  <c r="AG686" i="13"/>
  <c r="AF686" i="13"/>
  <c r="AE686" i="13"/>
  <c r="AD686" i="13"/>
  <c r="AC686" i="13"/>
  <c r="AB686" i="13"/>
  <c r="AA686" i="13"/>
  <c r="Z686" i="13"/>
  <c r="Y686" i="13"/>
  <c r="X686" i="13"/>
  <c r="W686" i="13"/>
  <c r="V686" i="13"/>
  <c r="U686" i="13"/>
  <c r="T686" i="13"/>
  <c r="S686" i="13"/>
  <c r="R686" i="13"/>
  <c r="Q686" i="13"/>
  <c r="P686" i="13"/>
  <c r="O686" i="13"/>
  <c r="N686" i="13"/>
  <c r="AX685" i="13"/>
  <c r="AW685" i="13"/>
  <c r="AV685" i="13"/>
  <c r="AU685" i="13"/>
  <c r="AT685" i="13"/>
  <c r="AS685" i="13"/>
  <c r="AR685" i="13"/>
  <c r="AQ685" i="13"/>
  <c r="AP685" i="13"/>
  <c r="AO685" i="13"/>
  <c r="AN685" i="13"/>
  <c r="AM685" i="13"/>
  <c r="AL685" i="13"/>
  <c r="AK685" i="13"/>
  <c r="AJ685" i="13"/>
  <c r="AI685" i="13"/>
  <c r="AH685" i="13"/>
  <c r="AG685" i="13"/>
  <c r="AF685" i="13"/>
  <c r="AE685" i="13"/>
  <c r="AD685" i="13"/>
  <c r="AC685" i="13"/>
  <c r="AB685" i="13"/>
  <c r="AA685" i="13"/>
  <c r="Z685" i="13"/>
  <c r="Y685" i="13"/>
  <c r="X685" i="13"/>
  <c r="W685" i="13"/>
  <c r="V685" i="13"/>
  <c r="U685" i="13"/>
  <c r="T685" i="13"/>
  <c r="S685" i="13"/>
  <c r="R685" i="13"/>
  <c r="Q685" i="13"/>
  <c r="P685" i="13"/>
  <c r="O685" i="13"/>
  <c r="N685" i="13"/>
  <c r="AX684" i="13"/>
  <c r="AW684" i="13"/>
  <c r="AV684" i="13"/>
  <c r="AU684" i="13"/>
  <c r="AT684" i="13"/>
  <c r="AS684" i="13"/>
  <c r="AR684" i="13"/>
  <c r="AQ684" i="13"/>
  <c r="AP684" i="13"/>
  <c r="AO684" i="13"/>
  <c r="AN684" i="13"/>
  <c r="AM684" i="13"/>
  <c r="AL684" i="13"/>
  <c r="AK684" i="13"/>
  <c r="AJ684" i="13"/>
  <c r="AI684" i="13"/>
  <c r="AH684" i="13"/>
  <c r="AG684" i="13"/>
  <c r="AF684" i="13"/>
  <c r="AE684" i="13"/>
  <c r="AD684" i="13"/>
  <c r="AC684" i="13"/>
  <c r="AB684" i="13"/>
  <c r="AA684" i="13"/>
  <c r="Z684" i="13"/>
  <c r="Y684" i="13"/>
  <c r="X684" i="13"/>
  <c r="W684" i="13"/>
  <c r="V684" i="13"/>
  <c r="U684" i="13"/>
  <c r="T684" i="13"/>
  <c r="S684" i="13"/>
  <c r="R684" i="13"/>
  <c r="Q684" i="13"/>
  <c r="P684" i="13"/>
  <c r="O684" i="13"/>
  <c r="N684" i="13"/>
  <c r="AX683" i="13"/>
  <c r="AW683" i="13"/>
  <c r="AV683" i="13"/>
  <c r="AU683" i="13"/>
  <c r="AT683" i="13"/>
  <c r="AS683" i="13"/>
  <c r="AR683" i="13"/>
  <c r="AQ683" i="13"/>
  <c r="AP683" i="13"/>
  <c r="AO683" i="13"/>
  <c r="AN683" i="13"/>
  <c r="AM683" i="13"/>
  <c r="AL683" i="13"/>
  <c r="AK683" i="13"/>
  <c r="AJ683" i="13"/>
  <c r="AI683" i="13"/>
  <c r="AH683" i="13"/>
  <c r="AG683" i="13"/>
  <c r="AF683" i="13"/>
  <c r="AE683" i="13"/>
  <c r="AD683" i="13"/>
  <c r="AC683" i="13"/>
  <c r="AB683" i="13"/>
  <c r="AA683" i="13"/>
  <c r="Z683" i="13"/>
  <c r="Y683" i="13"/>
  <c r="X683" i="13"/>
  <c r="W683" i="13"/>
  <c r="V683" i="13"/>
  <c r="U683" i="13"/>
  <c r="T683" i="13"/>
  <c r="S683" i="13"/>
  <c r="R683" i="13"/>
  <c r="Q683" i="13"/>
  <c r="P683" i="13"/>
  <c r="O683" i="13"/>
  <c r="N683" i="13"/>
  <c r="AX682" i="13"/>
  <c r="AW682" i="13"/>
  <c r="AV682" i="13"/>
  <c r="AU682" i="13"/>
  <c r="AT682" i="13"/>
  <c r="AS682" i="13"/>
  <c r="AR682" i="13"/>
  <c r="AQ682" i="13"/>
  <c r="AP682" i="13"/>
  <c r="AO682" i="13"/>
  <c r="AN682" i="13"/>
  <c r="AM682" i="13"/>
  <c r="AL682" i="13"/>
  <c r="AK682" i="13"/>
  <c r="AJ682" i="13"/>
  <c r="AI682" i="13"/>
  <c r="AH682" i="13"/>
  <c r="AG682" i="13"/>
  <c r="AF682" i="13"/>
  <c r="AE682" i="13"/>
  <c r="AD682" i="13"/>
  <c r="AC682" i="13"/>
  <c r="AB682" i="13"/>
  <c r="AA682" i="13"/>
  <c r="Z682" i="13"/>
  <c r="Y682" i="13"/>
  <c r="X682" i="13"/>
  <c r="W682" i="13"/>
  <c r="V682" i="13"/>
  <c r="U682" i="13"/>
  <c r="T682" i="13"/>
  <c r="S682" i="13"/>
  <c r="R682" i="13"/>
  <c r="Q682" i="13"/>
  <c r="P682" i="13"/>
  <c r="O682" i="13"/>
  <c r="N682" i="13"/>
  <c r="AX681" i="13"/>
  <c r="AW681" i="13"/>
  <c r="AV681" i="13"/>
  <c r="AU681" i="13"/>
  <c r="AT681" i="13"/>
  <c r="AS681" i="13"/>
  <c r="AR681" i="13"/>
  <c r="AQ681" i="13"/>
  <c r="AP681" i="13"/>
  <c r="AO681" i="13"/>
  <c r="AN681" i="13"/>
  <c r="AM681" i="13"/>
  <c r="AL681" i="13"/>
  <c r="AK681" i="13"/>
  <c r="AJ681" i="13"/>
  <c r="AI681" i="13"/>
  <c r="AH681" i="13"/>
  <c r="AG681" i="13"/>
  <c r="AF681" i="13"/>
  <c r="AE681" i="13"/>
  <c r="AD681" i="13"/>
  <c r="AC681" i="13"/>
  <c r="AB681" i="13"/>
  <c r="AA681" i="13"/>
  <c r="Z681" i="13"/>
  <c r="Y681" i="13"/>
  <c r="X681" i="13"/>
  <c r="W681" i="13"/>
  <c r="V681" i="13"/>
  <c r="U681" i="13"/>
  <c r="T681" i="13"/>
  <c r="S681" i="13"/>
  <c r="R681" i="13"/>
  <c r="Q681" i="13"/>
  <c r="P681" i="13"/>
  <c r="O681" i="13"/>
  <c r="N681" i="13"/>
  <c r="AX680" i="13"/>
  <c r="AW680" i="13"/>
  <c r="AV680" i="13"/>
  <c r="AU680" i="13"/>
  <c r="AT680" i="13"/>
  <c r="AS680" i="13"/>
  <c r="AR680" i="13"/>
  <c r="AQ680" i="13"/>
  <c r="AP680" i="13"/>
  <c r="AO680" i="13"/>
  <c r="AN680" i="13"/>
  <c r="AM680" i="13"/>
  <c r="AL680" i="13"/>
  <c r="AK680" i="13"/>
  <c r="AJ680" i="13"/>
  <c r="AI680" i="13"/>
  <c r="AH680" i="13"/>
  <c r="AG680" i="13"/>
  <c r="AF680" i="13"/>
  <c r="AE680" i="13"/>
  <c r="AD680" i="13"/>
  <c r="AC680" i="13"/>
  <c r="AB680" i="13"/>
  <c r="AA680" i="13"/>
  <c r="Z680" i="13"/>
  <c r="Y680" i="13"/>
  <c r="X680" i="13"/>
  <c r="W680" i="13"/>
  <c r="V680" i="13"/>
  <c r="U680" i="13"/>
  <c r="T680" i="13"/>
  <c r="S680" i="13"/>
  <c r="R680" i="13"/>
  <c r="Q680" i="13"/>
  <c r="P680" i="13"/>
  <c r="O680" i="13"/>
  <c r="N680" i="13"/>
  <c r="AX679" i="13"/>
  <c r="AW679" i="13"/>
  <c r="AV679" i="13"/>
  <c r="AU679" i="13"/>
  <c r="AT679" i="13"/>
  <c r="AS679" i="13"/>
  <c r="AR679" i="13"/>
  <c r="AQ679" i="13"/>
  <c r="AP679" i="13"/>
  <c r="AO679" i="13"/>
  <c r="AN679" i="13"/>
  <c r="AM679" i="13"/>
  <c r="AL679" i="13"/>
  <c r="AK679" i="13"/>
  <c r="AJ679" i="13"/>
  <c r="AI679" i="13"/>
  <c r="AH679" i="13"/>
  <c r="AG679" i="13"/>
  <c r="AF679" i="13"/>
  <c r="AE679" i="13"/>
  <c r="AD679" i="13"/>
  <c r="AC679" i="13"/>
  <c r="AB679" i="13"/>
  <c r="AA679" i="13"/>
  <c r="Z679" i="13"/>
  <c r="Y679" i="13"/>
  <c r="X679" i="13"/>
  <c r="W679" i="13"/>
  <c r="V679" i="13"/>
  <c r="U679" i="13"/>
  <c r="T679" i="13"/>
  <c r="S679" i="13"/>
  <c r="R679" i="13"/>
  <c r="Q679" i="13"/>
  <c r="P679" i="13"/>
  <c r="O679" i="13"/>
  <c r="N679" i="13"/>
  <c r="AX678" i="13"/>
  <c r="AW678" i="13"/>
  <c r="AV678" i="13"/>
  <c r="AU678" i="13"/>
  <c r="AT678" i="13"/>
  <c r="AS678" i="13"/>
  <c r="AR678" i="13"/>
  <c r="AQ678" i="13"/>
  <c r="AP678" i="13"/>
  <c r="AO678" i="13"/>
  <c r="AN678" i="13"/>
  <c r="AM678" i="13"/>
  <c r="AL678" i="13"/>
  <c r="AK678" i="13"/>
  <c r="AJ678" i="13"/>
  <c r="AI678" i="13"/>
  <c r="AH678" i="13"/>
  <c r="AG678" i="13"/>
  <c r="AF678" i="13"/>
  <c r="AE678" i="13"/>
  <c r="AD678" i="13"/>
  <c r="AC678" i="13"/>
  <c r="AB678" i="13"/>
  <c r="AA678" i="13"/>
  <c r="Z678" i="13"/>
  <c r="Y678" i="13"/>
  <c r="X678" i="13"/>
  <c r="W678" i="13"/>
  <c r="V678" i="13"/>
  <c r="U678" i="13"/>
  <c r="T678" i="13"/>
  <c r="S678" i="13"/>
  <c r="R678" i="13"/>
  <c r="Q678" i="13"/>
  <c r="P678" i="13"/>
  <c r="O678" i="13"/>
  <c r="N678" i="13"/>
  <c r="AX677" i="13"/>
  <c r="AW677" i="13"/>
  <c r="AV677" i="13"/>
  <c r="AU677" i="13"/>
  <c r="AT677" i="13"/>
  <c r="AS677" i="13"/>
  <c r="AR677" i="13"/>
  <c r="AQ677" i="13"/>
  <c r="AP677" i="13"/>
  <c r="AO677" i="13"/>
  <c r="AN677" i="13"/>
  <c r="AM677" i="13"/>
  <c r="AL677" i="13"/>
  <c r="AK677" i="13"/>
  <c r="AJ677" i="13"/>
  <c r="AI677" i="13"/>
  <c r="AH677" i="13"/>
  <c r="AG677" i="13"/>
  <c r="AF677" i="13"/>
  <c r="AE677" i="13"/>
  <c r="AD677" i="13"/>
  <c r="AC677" i="13"/>
  <c r="AB677" i="13"/>
  <c r="AA677" i="13"/>
  <c r="Z677" i="13"/>
  <c r="Y677" i="13"/>
  <c r="X677" i="13"/>
  <c r="W677" i="13"/>
  <c r="V677" i="13"/>
  <c r="U677" i="13"/>
  <c r="T677" i="13"/>
  <c r="S677" i="13"/>
  <c r="R677" i="13"/>
  <c r="Q677" i="13"/>
  <c r="P677" i="13"/>
  <c r="O677" i="13"/>
  <c r="N677" i="13"/>
  <c r="AX676" i="13"/>
  <c r="AW676" i="13"/>
  <c r="AV676" i="13"/>
  <c r="AU676" i="13"/>
  <c r="AT676" i="13"/>
  <c r="AS676" i="13"/>
  <c r="AR676" i="13"/>
  <c r="AQ676" i="13"/>
  <c r="AP676" i="13"/>
  <c r="AO676" i="13"/>
  <c r="AN676" i="13"/>
  <c r="AM676" i="13"/>
  <c r="AL676" i="13"/>
  <c r="AK676" i="13"/>
  <c r="AJ676" i="13"/>
  <c r="AI676" i="13"/>
  <c r="AH676" i="13"/>
  <c r="AG676" i="13"/>
  <c r="AF676" i="13"/>
  <c r="AE676" i="13"/>
  <c r="AD676" i="13"/>
  <c r="AC676" i="13"/>
  <c r="AB676" i="13"/>
  <c r="AA676" i="13"/>
  <c r="Z676" i="13"/>
  <c r="Y676" i="13"/>
  <c r="X676" i="13"/>
  <c r="W676" i="13"/>
  <c r="V676" i="13"/>
  <c r="U676" i="13"/>
  <c r="T676" i="13"/>
  <c r="S676" i="13"/>
  <c r="R676" i="13"/>
  <c r="Q676" i="13"/>
  <c r="P676" i="13"/>
  <c r="O676" i="13"/>
  <c r="N676" i="13"/>
  <c r="AX675" i="13"/>
  <c r="AW675" i="13"/>
  <c r="AV675" i="13"/>
  <c r="AU675" i="13"/>
  <c r="AT675" i="13"/>
  <c r="AS675" i="13"/>
  <c r="AR675" i="13"/>
  <c r="AQ675" i="13"/>
  <c r="AP675" i="13"/>
  <c r="AO675" i="13"/>
  <c r="AN675" i="13"/>
  <c r="AM675" i="13"/>
  <c r="AL675" i="13"/>
  <c r="AK675" i="13"/>
  <c r="AJ675" i="13"/>
  <c r="AI675" i="13"/>
  <c r="AH675" i="13"/>
  <c r="AG675" i="13"/>
  <c r="AF675" i="13"/>
  <c r="AE675" i="13"/>
  <c r="AD675" i="13"/>
  <c r="AC675" i="13"/>
  <c r="AB675" i="13"/>
  <c r="AA675" i="13"/>
  <c r="Z675" i="13"/>
  <c r="Y675" i="13"/>
  <c r="X675" i="13"/>
  <c r="W675" i="13"/>
  <c r="V675" i="13"/>
  <c r="U675" i="13"/>
  <c r="T675" i="13"/>
  <c r="S675" i="13"/>
  <c r="R675" i="13"/>
  <c r="Q675" i="13"/>
  <c r="P675" i="13"/>
  <c r="O675" i="13"/>
  <c r="N675" i="13"/>
  <c r="AX674" i="13"/>
  <c r="AW674" i="13"/>
  <c r="AV674" i="13"/>
  <c r="AU674" i="13"/>
  <c r="AT674" i="13"/>
  <c r="AS674" i="13"/>
  <c r="AR674" i="13"/>
  <c r="AQ674" i="13"/>
  <c r="AP674" i="13"/>
  <c r="AO674" i="13"/>
  <c r="AN674" i="13"/>
  <c r="AM674" i="13"/>
  <c r="AL674" i="13"/>
  <c r="AK674" i="13"/>
  <c r="AJ674" i="13"/>
  <c r="AI674" i="13"/>
  <c r="AH674" i="13"/>
  <c r="AG674" i="13"/>
  <c r="AF674" i="13"/>
  <c r="AE674" i="13"/>
  <c r="AD674" i="13"/>
  <c r="AC674" i="13"/>
  <c r="AB674" i="13"/>
  <c r="AA674" i="13"/>
  <c r="Z674" i="13"/>
  <c r="Y674" i="13"/>
  <c r="X674" i="13"/>
  <c r="W674" i="13"/>
  <c r="V674" i="13"/>
  <c r="U674" i="13"/>
  <c r="T674" i="13"/>
  <c r="S674" i="13"/>
  <c r="R674" i="13"/>
  <c r="Q674" i="13"/>
  <c r="P674" i="13"/>
  <c r="O674" i="13"/>
  <c r="N674" i="13"/>
  <c r="AX673" i="13"/>
  <c r="AW673" i="13"/>
  <c r="AV673" i="13"/>
  <c r="AU673" i="13"/>
  <c r="AT673" i="13"/>
  <c r="AS673" i="13"/>
  <c r="AR673" i="13"/>
  <c r="AQ673" i="13"/>
  <c r="AP673" i="13"/>
  <c r="AO673" i="13"/>
  <c r="AN673" i="13"/>
  <c r="AM673" i="13"/>
  <c r="AL673" i="13"/>
  <c r="AK673" i="13"/>
  <c r="AJ673" i="13"/>
  <c r="AI673" i="13"/>
  <c r="AH673" i="13"/>
  <c r="AG673" i="13"/>
  <c r="AF673" i="13"/>
  <c r="AE673" i="13"/>
  <c r="AD673" i="13"/>
  <c r="AC673" i="13"/>
  <c r="AB673" i="13"/>
  <c r="AA673" i="13"/>
  <c r="Z673" i="13"/>
  <c r="Y673" i="13"/>
  <c r="X673" i="13"/>
  <c r="W673" i="13"/>
  <c r="V673" i="13"/>
  <c r="U673" i="13"/>
  <c r="T673" i="13"/>
  <c r="S673" i="13"/>
  <c r="R673" i="13"/>
  <c r="Q673" i="13"/>
  <c r="P673" i="13"/>
  <c r="O673" i="13"/>
  <c r="N673" i="13"/>
  <c r="AX672" i="13"/>
  <c r="AW672" i="13"/>
  <c r="AV672" i="13"/>
  <c r="AU672" i="13"/>
  <c r="AT672" i="13"/>
  <c r="AS672" i="13"/>
  <c r="AR672" i="13"/>
  <c r="AQ672" i="13"/>
  <c r="AP672" i="13"/>
  <c r="AO672" i="13"/>
  <c r="AN672" i="13"/>
  <c r="AM672" i="13"/>
  <c r="AL672" i="13"/>
  <c r="AK672" i="13"/>
  <c r="AJ672" i="13"/>
  <c r="AI672" i="13"/>
  <c r="AH672" i="13"/>
  <c r="AG672" i="13"/>
  <c r="AF672" i="13"/>
  <c r="AE672" i="13"/>
  <c r="AD672" i="13"/>
  <c r="AC672" i="13"/>
  <c r="AB672" i="13"/>
  <c r="AA672" i="13"/>
  <c r="Z672" i="13"/>
  <c r="Y672" i="13"/>
  <c r="X672" i="13"/>
  <c r="W672" i="13"/>
  <c r="V672" i="13"/>
  <c r="U672" i="13"/>
  <c r="T672" i="13"/>
  <c r="S672" i="13"/>
  <c r="R672" i="13"/>
  <c r="Q672" i="13"/>
  <c r="P672" i="13"/>
  <c r="O672" i="13"/>
  <c r="N672" i="13"/>
  <c r="AX671" i="13"/>
  <c r="AW671" i="13"/>
  <c r="AV671" i="13"/>
  <c r="AU671" i="13"/>
  <c r="AT671" i="13"/>
  <c r="AS671" i="13"/>
  <c r="AR671" i="13"/>
  <c r="AQ671" i="13"/>
  <c r="AP671" i="13"/>
  <c r="AO671" i="13"/>
  <c r="AN671" i="13"/>
  <c r="AM671" i="13"/>
  <c r="AL671" i="13"/>
  <c r="AK671" i="13"/>
  <c r="AJ671" i="13"/>
  <c r="AI671" i="13"/>
  <c r="AH671" i="13"/>
  <c r="AG671" i="13"/>
  <c r="AF671" i="13"/>
  <c r="AE671" i="13"/>
  <c r="AD671" i="13"/>
  <c r="AC671" i="13"/>
  <c r="AB671" i="13"/>
  <c r="AA671" i="13"/>
  <c r="Z671" i="13"/>
  <c r="Y671" i="13"/>
  <c r="X671" i="13"/>
  <c r="W671" i="13"/>
  <c r="V671" i="13"/>
  <c r="U671" i="13"/>
  <c r="T671" i="13"/>
  <c r="S671" i="13"/>
  <c r="R671" i="13"/>
  <c r="Q671" i="13"/>
  <c r="P671" i="13"/>
  <c r="O671" i="13"/>
  <c r="N671" i="13"/>
  <c r="AX670" i="13"/>
  <c r="AW670" i="13"/>
  <c r="AV670" i="13"/>
  <c r="AU670" i="13"/>
  <c r="AT670" i="13"/>
  <c r="AS670" i="13"/>
  <c r="AR670" i="13"/>
  <c r="AQ670" i="13"/>
  <c r="AP670" i="13"/>
  <c r="AO670" i="13"/>
  <c r="AN670" i="13"/>
  <c r="AM670" i="13"/>
  <c r="AL670" i="13"/>
  <c r="AK670" i="13"/>
  <c r="AJ670" i="13"/>
  <c r="AI670" i="13"/>
  <c r="AH670" i="13"/>
  <c r="AG670" i="13"/>
  <c r="AF670" i="13"/>
  <c r="AE670" i="13"/>
  <c r="AD670" i="13"/>
  <c r="AC670" i="13"/>
  <c r="AB670" i="13"/>
  <c r="AA670" i="13"/>
  <c r="Z670" i="13"/>
  <c r="Y670" i="13"/>
  <c r="X670" i="13"/>
  <c r="W670" i="13"/>
  <c r="V670" i="13"/>
  <c r="U670" i="13"/>
  <c r="T670" i="13"/>
  <c r="S670" i="13"/>
  <c r="R670" i="13"/>
  <c r="Q670" i="13"/>
  <c r="P670" i="13"/>
  <c r="O670" i="13"/>
  <c r="N670" i="13"/>
  <c r="AX669" i="13"/>
  <c r="AW669" i="13"/>
  <c r="AV669" i="13"/>
  <c r="AU669" i="13"/>
  <c r="AT669" i="13"/>
  <c r="AS669" i="13"/>
  <c r="AR669" i="13"/>
  <c r="AQ669" i="13"/>
  <c r="AP669" i="13"/>
  <c r="AO669" i="13"/>
  <c r="AN669" i="13"/>
  <c r="AM669" i="13"/>
  <c r="AL669" i="13"/>
  <c r="AK669" i="13"/>
  <c r="AJ669" i="13"/>
  <c r="AI669" i="13"/>
  <c r="AH669" i="13"/>
  <c r="AG669" i="13"/>
  <c r="AF669" i="13"/>
  <c r="AE669" i="13"/>
  <c r="AD669" i="13"/>
  <c r="AC669" i="13"/>
  <c r="AB669" i="13"/>
  <c r="AA669" i="13"/>
  <c r="Z669" i="13"/>
  <c r="Y669" i="13"/>
  <c r="X669" i="13"/>
  <c r="W669" i="13"/>
  <c r="V669" i="13"/>
  <c r="U669" i="13"/>
  <c r="T669" i="13"/>
  <c r="S669" i="13"/>
  <c r="R669" i="13"/>
  <c r="Q669" i="13"/>
  <c r="P669" i="13"/>
  <c r="O669" i="13"/>
  <c r="N669" i="13"/>
  <c r="AX668" i="13"/>
  <c r="AW668" i="13"/>
  <c r="AV668" i="13"/>
  <c r="AU668" i="13"/>
  <c r="AT668" i="13"/>
  <c r="AS668" i="13"/>
  <c r="AR668" i="13"/>
  <c r="AQ668" i="13"/>
  <c r="AP668" i="13"/>
  <c r="AO668" i="13"/>
  <c r="AN668" i="13"/>
  <c r="AM668" i="13"/>
  <c r="AL668" i="13"/>
  <c r="AK668" i="13"/>
  <c r="AJ668" i="13"/>
  <c r="AI668" i="13"/>
  <c r="AH668" i="13"/>
  <c r="AG668" i="13"/>
  <c r="AF668" i="13"/>
  <c r="AE668" i="13"/>
  <c r="AD668" i="13"/>
  <c r="AC668" i="13"/>
  <c r="AB668" i="13"/>
  <c r="AA668" i="13"/>
  <c r="Z668" i="13"/>
  <c r="Y668" i="13"/>
  <c r="X668" i="13"/>
  <c r="W668" i="13"/>
  <c r="V668" i="13"/>
  <c r="U668" i="13"/>
  <c r="T668" i="13"/>
  <c r="S668" i="13"/>
  <c r="R668" i="13"/>
  <c r="Q668" i="13"/>
  <c r="P668" i="13"/>
  <c r="O668" i="13"/>
  <c r="N668" i="13"/>
  <c r="AX667" i="13"/>
  <c r="AW667" i="13"/>
  <c r="AV667" i="13"/>
  <c r="AU667" i="13"/>
  <c r="AT667" i="13"/>
  <c r="AS667" i="13"/>
  <c r="AR667" i="13"/>
  <c r="AQ667" i="13"/>
  <c r="AP667" i="13"/>
  <c r="AO667" i="13"/>
  <c r="AN667" i="13"/>
  <c r="AM667" i="13"/>
  <c r="AL667" i="13"/>
  <c r="AK667" i="13"/>
  <c r="AJ667" i="13"/>
  <c r="AI667" i="13"/>
  <c r="AH667" i="13"/>
  <c r="AG667" i="13"/>
  <c r="AF667" i="13"/>
  <c r="AE667" i="13"/>
  <c r="AD667" i="13"/>
  <c r="AC667" i="13"/>
  <c r="AB667" i="13"/>
  <c r="AA667" i="13"/>
  <c r="Z667" i="13"/>
  <c r="Y667" i="13"/>
  <c r="X667" i="13"/>
  <c r="W667" i="13"/>
  <c r="V667" i="13"/>
  <c r="U667" i="13"/>
  <c r="T667" i="13"/>
  <c r="S667" i="13"/>
  <c r="R667" i="13"/>
  <c r="Q667" i="13"/>
  <c r="P667" i="13"/>
  <c r="O667" i="13"/>
  <c r="N667" i="13"/>
  <c r="AX666" i="13"/>
  <c r="AW666" i="13"/>
  <c r="AV666" i="13"/>
  <c r="AU666" i="13"/>
  <c r="AT666" i="13"/>
  <c r="AS666" i="13"/>
  <c r="AR666" i="13"/>
  <c r="AQ666" i="13"/>
  <c r="AP666" i="13"/>
  <c r="AO666" i="13"/>
  <c r="AN666" i="13"/>
  <c r="AM666" i="13"/>
  <c r="AL666" i="13"/>
  <c r="AK666" i="13"/>
  <c r="AJ666" i="13"/>
  <c r="AI666" i="13"/>
  <c r="AH666" i="13"/>
  <c r="AG666" i="13"/>
  <c r="AF666" i="13"/>
  <c r="AE666" i="13"/>
  <c r="AD666" i="13"/>
  <c r="AC666" i="13"/>
  <c r="AB666" i="13"/>
  <c r="AA666" i="13"/>
  <c r="Z666" i="13"/>
  <c r="Y666" i="13"/>
  <c r="X666" i="13"/>
  <c r="W666" i="13"/>
  <c r="V666" i="13"/>
  <c r="U666" i="13"/>
  <c r="T666" i="13"/>
  <c r="S666" i="13"/>
  <c r="R666" i="13"/>
  <c r="Q666" i="13"/>
  <c r="P666" i="13"/>
  <c r="O666" i="13"/>
  <c r="N666" i="13"/>
  <c r="AX665" i="13"/>
  <c r="AW665" i="13"/>
  <c r="AV665" i="13"/>
  <c r="AU665" i="13"/>
  <c r="AT665" i="13"/>
  <c r="AS665" i="13"/>
  <c r="AR665" i="13"/>
  <c r="AQ665" i="13"/>
  <c r="AP665" i="13"/>
  <c r="AO665" i="13"/>
  <c r="AN665" i="13"/>
  <c r="AM665" i="13"/>
  <c r="AL665" i="13"/>
  <c r="AK665" i="13"/>
  <c r="AJ665" i="13"/>
  <c r="AI665" i="13"/>
  <c r="AH665" i="13"/>
  <c r="AG665" i="13"/>
  <c r="AF665" i="13"/>
  <c r="AE665" i="13"/>
  <c r="AD665" i="13"/>
  <c r="AC665" i="13"/>
  <c r="AB665" i="13"/>
  <c r="AA665" i="13"/>
  <c r="Z665" i="13"/>
  <c r="Y665" i="13"/>
  <c r="X665" i="13"/>
  <c r="W665" i="13"/>
  <c r="V665" i="13"/>
  <c r="U665" i="13"/>
  <c r="T665" i="13"/>
  <c r="S665" i="13"/>
  <c r="R665" i="13"/>
  <c r="Q665" i="13"/>
  <c r="P665" i="13"/>
  <c r="O665" i="13"/>
  <c r="N665" i="13"/>
  <c r="AX664" i="13"/>
  <c r="AW664" i="13"/>
  <c r="AV664" i="13"/>
  <c r="AU664" i="13"/>
  <c r="AT664" i="13"/>
  <c r="AS664" i="13"/>
  <c r="AR664" i="13"/>
  <c r="AQ664" i="13"/>
  <c r="AP664" i="13"/>
  <c r="AO664" i="13"/>
  <c r="AN664" i="13"/>
  <c r="AM664" i="13"/>
  <c r="AL664" i="13"/>
  <c r="AK664" i="13"/>
  <c r="AJ664" i="13"/>
  <c r="AI664" i="13"/>
  <c r="AH664" i="13"/>
  <c r="AG664" i="13"/>
  <c r="AF664" i="13"/>
  <c r="AE664" i="13"/>
  <c r="AD664" i="13"/>
  <c r="AC664" i="13"/>
  <c r="AB664" i="13"/>
  <c r="AA664" i="13"/>
  <c r="Z664" i="13"/>
  <c r="Y664" i="13"/>
  <c r="X664" i="13"/>
  <c r="W664" i="13"/>
  <c r="V664" i="13"/>
  <c r="U664" i="13"/>
  <c r="T664" i="13"/>
  <c r="S664" i="13"/>
  <c r="R664" i="13"/>
  <c r="Q664" i="13"/>
  <c r="P664" i="13"/>
  <c r="O664" i="13"/>
  <c r="N664" i="13"/>
  <c r="AX663" i="13"/>
  <c r="AW663" i="13"/>
  <c r="AV663" i="13"/>
  <c r="AU663" i="13"/>
  <c r="AT663" i="13"/>
  <c r="AS663" i="13"/>
  <c r="AR663" i="13"/>
  <c r="AQ663" i="13"/>
  <c r="AP663" i="13"/>
  <c r="AO663" i="13"/>
  <c r="AN663" i="13"/>
  <c r="AM663" i="13"/>
  <c r="AL663" i="13"/>
  <c r="AK663" i="13"/>
  <c r="AJ663" i="13"/>
  <c r="AI663" i="13"/>
  <c r="AH663" i="13"/>
  <c r="AG663" i="13"/>
  <c r="AF663" i="13"/>
  <c r="AE663" i="13"/>
  <c r="AD663" i="13"/>
  <c r="AC663" i="13"/>
  <c r="AB663" i="13"/>
  <c r="AA663" i="13"/>
  <c r="Z663" i="13"/>
  <c r="Y663" i="13"/>
  <c r="X663" i="13"/>
  <c r="W663" i="13"/>
  <c r="V663" i="13"/>
  <c r="U663" i="13"/>
  <c r="T663" i="13"/>
  <c r="S663" i="13"/>
  <c r="R663" i="13"/>
  <c r="Q663" i="13"/>
  <c r="P663" i="13"/>
  <c r="O663" i="13"/>
  <c r="N663" i="13"/>
  <c r="AX662" i="13"/>
  <c r="AW662" i="13"/>
  <c r="AV662" i="13"/>
  <c r="AU662" i="13"/>
  <c r="AT662" i="13"/>
  <c r="AS662" i="13"/>
  <c r="AR662" i="13"/>
  <c r="AQ662" i="13"/>
  <c r="AP662" i="13"/>
  <c r="AO662" i="13"/>
  <c r="AN662" i="13"/>
  <c r="AM662" i="13"/>
  <c r="AL662" i="13"/>
  <c r="AK662" i="13"/>
  <c r="AJ662" i="13"/>
  <c r="AI662" i="13"/>
  <c r="AH662" i="13"/>
  <c r="AG662" i="13"/>
  <c r="AF662" i="13"/>
  <c r="AE662" i="13"/>
  <c r="AD662" i="13"/>
  <c r="AC662" i="13"/>
  <c r="AB662" i="13"/>
  <c r="AA662" i="13"/>
  <c r="Z662" i="13"/>
  <c r="Y662" i="13"/>
  <c r="X662" i="13"/>
  <c r="W662" i="13"/>
  <c r="V662" i="13"/>
  <c r="U662" i="13"/>
  <c r="T662" i="13"/>
  <c r="S662" i="13"/>
  <c r="R662" i="13"/>
  <c r="Q662" i="13"/>
  <c r="P662" i="13"/>
  <c r="O662" i="13"/>
  <c r="N662" i="13"/>
  <c r="AX661" i="13"/>
  <c r="AW661" i="13"/>
  <c r="AV661" i="13"/>
  <c r="AU661" i="13"/>
  <c r="AT661" i="13"/>
  <c r="AS661" i="13"/>
  <c r="AR661" i="13"/>
  <c r="AQ661" i="13"/>
  <c r="AP661" i="13"/>
  <c r="AO661" i="13"/>
  <c r="AN661" i="13"/>
  <c r="AM661" i="13"/>
  <c r="AL661" i="13"/>
  <c r="AK661" i="13"/>
  <c r="AJ661" i="13"/>
  <c r="AI661" i="13"/>
  <c r="AH661" i="13"/>
  <c r="AG661" i="13"/>
  <c r="AF661" i="13"/>
  <c r="AE661" i="13"/>
  <c r="AD661" i="13"/>
  <c r="AC661" i="13"/>
  <c r="AB661" i="13"/>
  <c r="AA661" i="13"/>
  <c r="Z661" i="13"/>
  <c r="Y661" i="13"/>
  <c r="X661" i="13"/>
  <c r="W661" i="13"/>
  <c r="V661" i="13"/>
  <c r="U661" i="13"/>
  <c r="T661" i="13"/>
  <c r="S661" i="13"/>
  <c r="R661" i="13"/>
  <c r="Q661" i="13"/>
  <c r="P661" i="13"/>
  <c r="O661" i="13"/>
  <c r="N661" i="13"/>
  <c r="AX660" i="13"/>
  <c r="AW660" i="13"/>
  <c r="AV660" i="13"/>
  <c r="AU660" i="13"/>
  <c r="AT660" i="13"/>
  <c r="AS660" i="13"/>
  <c r="AR660" i="13"/>
  <c r="AQ660" i="13"/>
  <c r="AP660" i="13"/>
  <c r="AO660" i="13"/>
  <c r="AN660" i="13"/>
  <c r="AM660" i="13"/>
  <c r="AL660" i="13"/>
  <c r="AK660" i="13"/>
  <c r="AJ660" i="13"/>
  <c r="AI660" i="13"/>
  <c r="AH660" i="13"/>
  <c r="AG660" i="13"/>
  <c r="AF660" i="13"/>
  <c r="AE660" i="13"/>
  <c r="AD660" i="13"/>
  <c r="AC660" i="13"/>
  <c r="AB660" i="13"/>
  <c r="AA660" i="13"/>
  <c r="Z660" i="13"/>
  <c r="Y660" i="13"/>
  <c r="X660" i="13"/>
  <c r="W660" i="13"/>
  <c r="V660" i="13"/>
  <c r="U660" i="13"/>
  <c r="T660" i="13"/>
  <c r="S660" i="13"/>
  <c r="R660" i="13"/>
  <c r="Q660" i="13"/>
  <c r="P660" i="13"/>
  <c r="O660" i="13"/>
  <c r="N660" i="13"/>
  <c r="AX659" i="13"/>
  <c r="AW659" i="13"/>
  <c r="AV659" i="13"/>
  <c r="AU659" i="13"/>
  <c r="AT659" i="13"/>
  <c r="AS659" i="13"/>
  <c r="AR659" i="13"/>
  <c r="AQ659" i="13"/>
  <c r="AP659" i="13"/>
  <c r="AO659" i="13"/>
  <c r="AN659" i="13"/>
  <c r="AM659" i="13"/>
  <c r="AL659" i="13"/>
  <c r="AK659" i="13"/>
  <c r="AJ659" i="13"/>
  <c r="AI659" i="13"/>
  <c r="AH659" i="13"/>
  <c r="AG659" i="13"/>
  <c r="AF659" i="13"/>
  <c r="AE659" i="13"/>
  <c r="AD659" i="13"/>
  <c r="AC659" i="13"/>
  <c r="AB659" i="13"/>
  <c r="AA659" i="13"/>
  <c r="Z659" i="13"/>
  <c r="Y659" i="13"/>
  <c r="X659" i="13"/>
  <c r="W659" i="13"/>
  <c r="V659" i="13"/>
  <c r="U659" i="13"/>
  <c r="T659" i="13"/>
  <c r="S659" i="13"/>
  <c r="R659" i="13"/>
  <c r="Q659" i="13"/>
  <c r="P659" i="13"/>
  <c r="O659" i="13"/>
  <c r="N659" i="13"/>
  <c r="AX658" i="13"/>
  <c r="AW658" i="13"/>
  <c r="AV658" i="13"/>
  <c r="AU658" i="13"/>
  <c r="AT658" i="13"/>
  <c r="AS658" i="13"/>
  <c r="AR658" i="13"/>
  <c r="AQ658" i="13"/>
  <c r="AP658" i="13"/>
  <c r="AO658" i="13"/>
  <c r="AN658" i="13"/>
  <c r="AM658" i="13"/>
  <c r="AL658" i="13"/>
  <c r="AK658" i="13"/>
  <c r="AJ658" i="13"/>
  <c r="AI658" i="13"/>
  <c r="AH658" i="13"/>
  <c r="AG658" i="13"/>
  <c r="AF658" i="13"/>
  <c r="AE658" i="13"/>
  <c r="AD658" i="13"/>
  <c r="AC658" i="13"/>
  <c r="AB658" i="13"/>
  <c r="AA658" i="13"/>
  <c r="Z658" i="13"/>
  <c r="Y658" i="13"/>
  <c r="X658" i="13"/>
  <c r="W658" i="13"/>
  <c r="V658" i="13"/>
  <c r="U658" i="13"/>
  <c r="T658" i="13"/>
  <c r="S658" i="13"/>
  <c r="R658" i="13"/>
  <c r="Q658" i="13"/>
  <c r="P658" i="13"/>
  <c r="O658" i="13"/>
  <c r="N658" i="13"/>
  <c r="AX657" i="13"/>
  <c r="AW657" i="13"/>
  <c r="AV657" i="13"/>
  <c r="AU657" i="13"/>
  <c r="AT657" i="13"/>
  <c r="AS657" i="13"/>
  <c r="AR657" i="13"/>
  <c r="AQ657" i="13"/>
  <c r="AP657" i="13"/>
  <c r="AO657" i="13"/>
  <c r="AN657" i="13"/>
  <c r="AM657" i="13"/>
  <c r="AL657" i="13"/>
  <c r="AK657" i="13"/>
  <c r="AJ657" i="13"/>
  <c r="AI657" i="13"/>
  <c r="AH657" i="13"/>
  <c r="AG657" i="13"/>
  <c r="AF657" i="13"/>
  <c r="AE657" i="13"/>
  <c r="AD657" i="13"/>
  <c r="AC657" i="13"/>
  <c r="AB657" i="13"/>
  <c r="AA657" i="13"/>
  <c r="Z657" i="13"/>
  <c r="Y657" i="13"/>
  <c r="X657" i="13"/>
  <c r="W657" i="13"/>
  <c r="V657" i="13"/>
  <c r="U657" i="13"/>
  <c r="T657" i="13"/>
  <c r="S657" i="13"/>
  <c r="R657" i="13"/>
  <c r="Q657" i="13"/>
  <c r="P657" i="13"/>
  <c r="O657" i="13"/>
  <c r="N657" i="13"/>
  <c r="AX656" i="13"/>
  <c r="AW656" i="13"/>
  <c r="AV656" i="13"/>
  <c r="AU656" i="13"/>
  <c r="AT656" i="13"/>
  <c r="AS656" i="13"/>
  <c r="AR656" i="13"/>
  <c r="AQ656" i="13"/>
  <c r="AP656" i="13"/>
  <c r="AO656" i="13"/>
  <c r="AN656" i="13"/>
  <c r="AM656" i="13"/>
  <c r="AL656" i="13"/>
  <c r="AK656" i="13"/>
  <c r="AJ656" i="13"/>
  <c r="AI656" i="13"/>
  <c r="AH656" i="13"/>
  <c r="AG656" i="13"/>
  <c r="AF656" i="13"/>
  <c r="AE656" i="13"/>
  <c r="AD656" i="13"/>
  <c r="AC656" i="13"/>
  <c r="AB656" i="13"/>
  <c r="AA656" i="13"/>
  <c r="Z656" i="13"/>
  <c r="Y656" i="13"/>
  <c r="X656" i="13"/>
  <c r="W656" i="13"/>
  <c r="V656" i="13"/>
  <c r="U656" i="13"/>
  <c r="T656" i="13"/>
  <c r="S656" i="13"/>
  <c r="R656" i="13"/>
  <c r="Q656" i="13"/>
  <c r="P656" i="13"/>
  <c r="O656" i="13"/>
  <c r="N656" i="13"/>
  <c r="AX655" i="13"/>
  <c r="AW655" i="13"/>
  <c r="AV655" i="13"/>
  <c r="AU655" i="13"/>
  <c r="AT655" i="13"/>
  <c r="AS655" i="13"/>
  <c r="AR655" i="13"/>
  <c r="AQ655" i="13"/>
  <c r="AP655" i="13"/>
  <c r="AO655" i="13"/>
  <c r="AN655" i="13"/>
  <c r="AM655" i="13"/>
  <c r="AL655" i="13"/>
  <c r="AK655" i="13"/>
  <c r="AJ655" i="13"/>
  <c r="AI655" i="13"/>
  <c r="AH655" i="13"/>
  <c r="AG655" i="13"/>
  <c r="AF655" i="13"/>
  <c r="AE655" i="13"/>
  <c r="AD655" i="13"/>
  <c r="AC655" i="13"/>
  <c r="AB655" i="13"/>
  <c r="AA655" i="13"/>
  <c r="Z655" i="13"/>
  <c r="Y655" i="13"/>
  <c r="X655" i="13"/>
  <c r="W655" i="13"/>
  <c r="V655" i="13"/>
  <c r="U655" i="13"/>
  <c r="T655" i="13"/>
  <c r="S655" i="13"/>
  <c r="R655" i="13"/>
  <c r="Q655" i="13"/>
  <c r="P655" i="13"/>
  <c r="O655" i="13"/>
  <c r="N655" i="13"/>
  <c r="AX654" i="13"/>
  <c r="AW654" i="13"/>
  <c r="AV654" i="13"/>
  <c r="AU654" i="13"/>
  <c r="AT654" i="13"/>
  <c r="AS654" i="13"/>
  <c r="AR654" i="13"/>
  <c r="AQ654" i="13"/>
  <c r="AP654" i="13"/>
  <c r="AO654" i="13"/>
  <c r="AN654" i="13"/>
  <c r="AM654" i="13"/>
  <c r="AL654" i="13"/>
  <c r="AK654" i="13"/>
  <c r="AJ654" i="13"/>
  <c r="AI654" i="13"/>
  <c r="AH654" i="13"/>
  <c r="AG654" i="13"/>
  <c r="AF654" i="13"/>
  <c r="AE654" i="13"/>
  <c r="AD654" i="13"/>
  <c r="AC654" i="13"/>
  <c r="AB654" i="13"/>
  <c r="AA654" i="13"/>
  <c r="Z654" i="13"/>
  <c r="Y654" i="13"/>
  <c r="X654" i="13"/>
  <c r="W654" i="13"/>
  <c r="V654" i="13"/>
  <c r="U654" i="13"/>
  <c r="T654" i="13"/>
  <c r="S654" i="13"/>
  <c r="R654" i="13"/>
  <c r="Q654" i="13"/>
  <c r="P654" i="13"/>
  <c r="O654" i="13"/>
  <c r="N654" i="13"/>
  <c r="AX653" i="13"/>
  <c r="AW653" i="13"/>
  <c r="AV653" i="13"/>
  <c r="AU653" i="13"/>
  <c r="AT653" i="13"/>
  <c r="AS653" i="13"/>
  <c r="AR653" i="13"/>
  <c r="AQ653" i="13"/>
  <c r="AP653" i="13"/>
  <c r="AO653" i="13"/>
  <c r="AN653" i="13"/>
  <c r="AM653" i="13"/>
  <c r="AL653" i="13"/>
  <c r="AK653" i="13"/>
  <c r="AJ653" i="13"/>
  <c r="AI653" i="13"/>
  <c r="AH653" i="13"/>
  <c r="AG653" i="13"/>
  <c r="AF653" i="13"/>
  <c r="AE653" i="13"/>
  <c r="AD653" i="13"/>
  <c r="AC653" i="13"/>
  <c r="AB653" i="13"/>
  <c r="AA653" i="13"/>
  <c r="Z653" i="13"/>
  <c r="Y653" i="13"/>
  <c r="X653" i="13"/>
  <c r="W653" i="13"/>
  <c r="V653" i="13"/>
  <c r="U653" i="13"/>
  <c r="T653" i="13"/>
  <c r="S653" i="13"/>
  <c r="R653" i="13"/>
  <c r="Q653" i="13"/>
  <c r="P653" i="13"/>
  <c r="O653" i="13"/>
  <c r="N653" i="13"/>
  <c r="AX652" i="13"/>
  <c r="AW652" i="13"/>
  <c r="AV652" i="13"/>
  <c r="AU652" i="13"/>
  <c r="AT652" i="13"/>
  <c r="AS652" i="13"/>
  <c r="AR652" i="13"/>
  <c r="AQ652" i="13"/>
  <c r="AP652" i="13"/>
  <c r="AO652" i="13"/>
  <c r="AN652" i="13"/>
  <c r="AM652" i="13"/>
  <c r="AL652" i="13"/>
  <c r="AK652" i="13"/>
  <c r="AJ652" i="13"/>
  <c r="AI652" i="13"/>
  <c r="AH652" i="13"/>
  <c r="AG652" i="13"/>
  <c r="AF652" i="13"/>
  <c r="AE652" i="13"/>
  <c r="AD652" i="13"/>
  <c r="AC652" i="13"/>
  <c r="AB652" i="13"/>
  <c r="AA652" i="13"/>
  <c r="Z652" i="13"/>
  <c r="Y652" i="13"/>
  <c r="X652" i="13"/>
  <c r="W652" i="13"/>
  <c r="V652" i="13"/>
  <c r="U652" i="13"/>
  <c r="T652" i="13"/>
  <c r="S652" i="13"/>
  <c r="R652" i="13"/>
  <c r="Q652" i="13"/>
  <c r="P652" i="13"/>
  <c r="O652" i="13"/>
  <c r="N652" i="13"/>
  <c r="AX651" i="13"/>
  <c r="AW651" i="13"/>
  <c r="AV651" i="13"/>
  <c r="AU651" i="13"/>
  <c r="AT651" i="13"/>
  <c r="AS651" i="13"/>
  <c r="AR651" i="13"/>
  <c r="AQ651" i="13"/>
  <c r="AP651" i="13"/>
  <c r="AO651" i="13"/>
  <c r="AN651" i="13"/>
  <c r="AM651" i="13"/>
  <c r="AL651" i="13"/>
  <c r="AK651" i="13"/>
  <c r="AJ651" i="13"/>
  <c r="AI651" i="13"/>
  <c r="AH651" i="13"/>
  <c r="AG651" i="13"/>
  <c r="AF651" i="13"/>
  <c r="AE651" i="13"/>
  <c r="AD651" i="13"/>
  <c r="AC651" i="13"/>
  <c r="AB651" i="13"/>
  <c r="AA651" i="13"/>
  <c r="Z651" i="13"/>
  <c r="Y651" i="13"/>
  <c r="X651" i="13"/>
  <c r="W651" i="13"/>
  <c r="V651" i="13"/>
  <c r="U651" i="13"/>
  <c r="T651" i="13"/>
  <c r="S651" i="13"/>
  <c r="R651" i="13"/>
  <c r="Q651" i="13"/>
  <c r="P651" i="13"/>
  <c r="O651" i="13"/>
  <c r="N651" i="13"/>
  <c r="AX650" i="13"/>
  <c r="AW650" i="13"/>
  <c r="AV650" i="13"/>
  <c r="AU650" i="13"/>
  <c r="AT650" i="13"/>
  <c r="AS650" i="13"/>
  <c r="AR650" i="13"/>
  <c r="AQ650" i="13"/>
  <c r="AP650" i="13"/>
  <c r="AO650" i="13"/>
  <c r="AN650" i="13"/>
  <c r="AM650" i="13"/>
  <c r="AL650" i="13"/>
  <c r="AK650" i="13"/>
  <c r="AJ650" i="13"/>
  <c r="AI650" i="13"/>
  <c r="AH650" i="13"/>
  <c r="AG650" i="13"/>
  <c r="AF650" i="13"/>
  <c r="AE650" i="13"/>
  <c r="AD650" i="13"/>
  <c r="AC650" i="13"/>
  <c r="AB650" i="13"/>
  <c r="AA650" i="13"/>
  <c r="Z650" i="13"/>
  <c r="Y650" i="13"/>
  <c r="X650" i="13"/>
  <c r="W650" i="13"/>
  <c r="V650" i="13"/>
  <c r="U650" i="13"/>
  <c r="T650" i="13"/>
  <c r="S650" i="13"/>
  <c r="R650" i="13"/>
  <c r="Q650" i="13"/>
  <c r="P650" i="13"/>
  <c r="O650" i="13"/>
  <c r="N650" i="13"/>
  <c r="AX649" i="13"/>
  <c r="AW649" i="13"/>
  <c r="AV649" i="13"/>
  <c r="AU649" i="13"/>
  <c r="AT649" i="13"/>
  <c r="AS649" i="13"/>
  <c r="AR649" i="13"/>
  <c r="AQ649" i="13"/>
  <c r="AP649" i="13"/>
  <c r="AO649" i="13"/>
  <c r="AN649" i="13"/>
  <c r="AM649" i="13"/>
  <c r="AL649" i="13"/>
  <c r="AK649" i="13"/>
  <c r="AJ649" i="13"/>
  <c r="AI649" i="13"/>
  <c r="AH649" i="13"/>
  <c r="AG649" i="13"/>
  <c r="AF649" i="13"/>
  <c r="AE649" i="13"/>
  <c r="AD649" i="13"/>
  <c r="AC649" i="13"/>
  <c r="AB649" i="13"/>
  <c r="AA649" i="13"/>
  <c r="Z649" i="13"/>
  <c r="Y649" i="13"/>
  <c r="X649" i="13"/>
  <c r="W649" i="13"/>
  <c r="V649" i="13"/>
  <c r="U649" i="13"/>
  <c r="T649" i="13"/>
  <c r="S649" i="13"/>
  <c r="R649" i="13"/>
  <c r="Q649" i="13"/>
  <c r="P649" i="13"/>
  <c r="O649" i="13"/>
  <c r="N649" i="13"/>
  <c r="AX648" i="13"/>
  <c r="AW648" i="13"/>
  <c r="AV648" i="13"/>
  <c r="AU648" i="13"/>
  <c r="AT648" i="13"/>
  <c r="AS648" i="13"/>
  <c r="AR648" i="13"/>
  <c r="AQ648" i="13"/>
  <c r="AP648" i="13"/>
  <c r="AO648" i="13"/>
  <c r="AN648" i="13"/>
  <c r="AM648" i="13"/>
  <c r="AL648" i="13"/>
  <c r="AK648" i="13"/>
  <c r="AJ648" i="13"/>
  <c r="AI648" i="13"/>
  <c r="AH648" i="13"/>
  <c r="AG648" i="13"/>
  <c r="AF648" i="13"/>
  <c r="AE648" i="13"/>
  <c r="AD648" i="13"/>
  <c r="AC648" i="13"/>
  <c r="AB648" i="13"/>
  <c r="AA648" i="13"/>
  <c r="Z648" i="13"/>
  <c r="Y648" i="13"/>
  <c r="X648" i="13"/>
  <c r="W648" i="13"/>
  <c r="V648" i="13"/>
  <c r="U648" i="13"/>
  <c r="T648" i="13"/>
  <c r="S648" i="13"/>
  <c r="R648" i="13"/>
  <c r="Q648" i="13"/>
  <c r="P648" i="13"/>
  <c r="O648" i="13"/>
  <c r="N648" i="13"/>
  <c r="AX647" i="13"/>
  <c r="AW647" i="13"/>
  <c r="AV647" i="13"/>
  <c r="AU647" i="13"/>
  <c r="AT647" i="13"/>
  <c r="AS647" i="13"/>
  <c r="AR647" i="13"/>
  <c r="AQ647" i="13"/>
  <c r="AP647" i="13"/>
  <c r="AO647" i="13"/>
  <c r="AN647" i="13"/>
  <c r="AM647" i="13"/>
  <c r="AL647" i="13"/>
  <c r="AK647" i="13"/>
  <c r="AJ647" i="13"/>
  <c r="AI647" i="13"/>
  <c r="AH647" i="13"/>
  <c r="AG647" i="13"/>
  <c r="AF647" i="13"/>
  <c r="AE647" i="13"/>
  <c r="AD647" i="13"/>
  <c r="AC647" i="13"/>
  <c r="AB647" i="13"/>
  <c r="AA647" i="13"/>
  <c r="Z647" i="13"/>
  <c r="Y647" i="13"/>
  <c r="X647" i="13"/>
  <c r="W647" i="13"/>
  <c r="V647" i="13"/>
  <c r="U647" i="13"/>
  <c r="T647" i="13"/>
  <c r="S647" i="13"/>
  <c r="R647" i="13"/>
  <c r="Q647" i="13"/>
  <c r="P647" i="13"/>
  <c r="O647" i="13"/>
  <c r="N647" i="13"/>
  <c r="AX646" i="13"/>
  <c r="AW646" i="13"/>
  <c r="AV646" i="13"/>
  <c r="AU646" i="13"/>
  <c r="AT646" i="13"/>
  <c r="AS646" i="13"/>
  <c r="AR646" i="13"/>
  <c r="AQ646" i="13"/>
  <c r="AP646" i="13"/>
  <c r="AO646" i="13"/>
  <c r="AN646" i="13"/>
  <c r="AM646" i="13"/>
  <c r="AL646" i="13"/>
  <c r="AK646" i="13"/>
  <c r="AJ646" i="13"/>
  <c r="AI646" i="13"/>
  <c r="AH646" i="13"/>
  <c r="AG646" i="13"/>
  <c r="AF646" i="13"/>
  <c r="AE646" i="13"/>
  <c r="AD646" i="13"/>
  <c r="AC646" i="13"/>
  <c r="AB646" i="13"/>
  <c r="AA646" i="13"/>
  <c r="Z646" i="13"/>
  <c r="Y646" i="13"/>
  <c r="X646" i="13"/>
  <c r="W646" i="13"/>
  <c r="V646" i="13"/>
  <c r="U646" i="13"/>
  <c r="T646" i="13"/>
  <c r="S646" i="13"/>
  <c r="R646" i="13"/>
  <c r="Q646" i="13"/>
  <c r="P646" i="13"/>
  <c r="O646" i="13"/>
  <c r="N646" i="13"/>
  <c r="AX645" i="13"/>
  <c r="AW645" i="13"/>
  <c r="AV645" i="13"/>
  <c r="AU645" i="13"/>
  <c r="AT645" i="13"/>
  <c r="AS645" i="13"/>
  <c r="AR645" i="13"/>
  <c r="AQ645" i="13"/>
  <c r="AP645" i="13"/>
  <c r="AO645" i="13"/>
  <c r="AN645" i="13"/>
  <c r="AM645" i="13"/>
  <c r="AL645" i="13"/>
  <c r="AK645" i="13"/>
  <c r="AJ645" i="13"/>
  <c r="AI645" i="13"/>
  <c r="AH645" i="13"/>
  <c r="AG645" i="13"/>
  <c r="AF645" i="13"/>
  <c r="AE645" i="13"/>
  <c r="AD645" i="13"/>
  <c r="AC645" i="13"/>
  <c r="AB645" i="13"/>
  <c r="AA645" i="13"/>
  <c r="Z645" i="13"/>
  <c r="Y645" i="13"/>
  <c r="X645" i="13"/>
  <c r="W645" i="13"/>
  <c r="V645" i="13"/>
  <c r="U645" i="13"/>
  <c r="T645" i="13"/>
  <c r="S645" i="13"/>
  <c r="R645" i="13"/>
  <c r="Q645" i="13"/>
  <c r="P645" i="13"/>
  <c r="O645" i="13"/>
  <c r="N645" i="13"/>
  <c r="AX644" i="13"/>
  <c r="AW644" i="13"/>
  <c r="AV644" i="13"/>
  <c r="AU644" i="13"/>
  <c r="AT644" i="13"/>
  <c r="AS644" i="13"/>
  <c r="AR644" i="13"/>
  <c r="AQ644" i="13"/>
  <c r="AP644" i="13"/>
  <c r="AO644" i="13"/>
  <c r="AN644" i="13"/>
  <c r="AM644" i="13"/>
  <c r="AL644" i="13"/>
  <c r="AK644" i="13"/>
  <c r="AJ644" i="13"/>
  <c r="AI644" i="13"/>
  <c r="AH644" i="13"/>
  <c r="AG644" i="13"/>
  <c r="AF644" i="13"/>
  <c r="AE644" i="13"/>
  <c r="AD644" i="13"/>
  <c r="AC644" i="13"/>
  <c r="AB644" i="13"/>
  <c r="AA644" i="13"/>
  <c r="Z644" i="13"/>
  <c r="Y644" i="13"/>
  <c r="X644" i="13"/>
  <c r="W644" i="13"/>
  <c r="V644" i="13"/>
  <c r="U644" i="13"/>
  <c r="T644" i="13"/>
  <c r="S644" i="13"/>
  <c r="R644" i="13"/>
  <c r="Q644" i="13"/>
  <c r="P644" i="13"/>
  <c r="O644" i="13"/>
  <c r="N644" i="13"/>
  <c r="AX643" i="13"/>
  <c r="AW643" i="13"/>
  <c r="AV643" i="13"/>
  <c r="AU643" i="13"/>
  <c r="AT643" i="13"/>
  <c r="AS643" i="13"/>
  <c r="AR643" i="13"/>
  <c r="AQ643" i="13"/>
  <c r="AP643" i="13"/>
  <c r="AO643" i="13"/>
  <c r="AN643" i="13"/>
  <c r="AM643" i="13"/>
  <c r="AL643" i="13"/>
  <c r="AK643" i="13"/>
  <c r="AJ643" i="13"/>
  <c r="AI643" i="13"/>
  <c r="AH643" i="13"/>
  <c r="AG643" i="13"/>
  <c r="AF643" i="13"/>
  <c r="AE643" i="13"/>
  <c r="AD643" i="13"/>
  <c r="AC643" i="13"/>
  <c r="AB643" i="13"/>
  <c r="AA643" i="13"/>
  <c r="Z643" i="13"/>
  <c r="Y643" i="13"/>
  <c r="X643" i="13"/>
  <c r="W643" i="13"/>
  <c r="V643" i="13"/>
  <c r="U643" i="13"/>
  <c r="T643" i="13"/>
  <c r="S643" i="13"/>
  <c r="R643" i="13"/>
  <c r="Q643" i="13"/>
  <c r="P643" i="13"/>
  <c r="O643" i="13"/>
  <c r="N643" i="13"/>
  <c r="AX642" i="13"/>
  <c r="AW642" i="13"/>
  <c r="AV642" i="13"/>
  <c r="AU642" i="13"/>
  <c r="AT642" i="13"/>
  <c r="AS642" i="13"/>
  <c r="AR642" i="13"/>
  <c r="AQ642" i="13"/>
  <c r="AP642" i="13"/>
  <c r="AO642" i="13"/>
  <c r="AN642" i="13"/>
  <c r="AM642" i="13"/>
  <c r="AL642" i="13"/>
  <c r="AK642" i="13"/>
  <c r="AJ642" i="13"/>
  <c r="AI642" i="13"/>
  <c r="AH642" i="13"/>
  <c r="AG642" i="13"/>
  <c r="AF642" i="13"/>
  <c r="AE642" i="13"/>
  <c r="AD642" i="13"/>
  <c r="AC642" i="13"/>
  <c r="AB642" i="13"/>
  <c r="AA642" i="13"/>
  <c r="Z642" i="13"/>
  <c r="Y642" i="13"/>
  <c r="X642" i="13"/>
  <c r="W642" i="13"/>
  <c r="V642" i="13"/>
  <c r="U642" i="13"/>
  <c r="T642" i="13"/>
  <c r="S642" i="13"/>
  <c r="R642" i="13"/>
  <c r="Q642" i="13"/>
  <c r="P642" i="13"/>
  <c r="O642" i="13"/>
  <c r="N642" i="13"/>
  <c r="AX641" i="13"/>
  <c r="AW641" i="13"/>
  <c r="AV641" i="13"/>
  <c r="AU641" i="13"/>
  <c r="AT641" i="13"/>
  <c r="AS641" i="13"/>
  <c r="AR641" i="13"/>
  <c r="AQ641" i="13"/>
  <c r="AP641" i="13"/>
  <c r="AO641" i="13"/>
  <c r="AN641" i="13"/>
  <c r="AM641" i="13"/>
  <c r="AL641" i="13"/>
  <c r="AK641" i="13"/>
  <c r="AJ641" i="13"/>
  <c r="AI641" i="13"/>
  <c r="AH641" i="13"/>
  <c r="AG641" i="13"/>
  <c r="AF641" i="13"/>
  <c r="AE641" i="13"/>
  <c r="AD641" i="13"/>
  <c r="AC641" i="13"/>
  <c r="AB641" i="13"/>
  <c r="AA641" i="13"/>
  <c r="Z641" i="13"/>
  <c r="Y641" i="13"/>
  <c r="X641" i="13"/>
  <c r="W641" i="13"/>
  <c r="V641" i="13"/>
  <c r="U641" i="13"/>
  <c r="T641" i="13"/>
  <c r="S641" i="13"/>
  <c r="R641" i="13"/>
  <c r="Q641" i="13"/>
  <c r="P641" i="13"/>
  <c r="O641" i="13"/>
  <c r="N641" i="13"/>
  <c r="AX640" i="13"/>
  <c r="AW640" i="13"/>
  <c r="AV640" i="13"/>
  <c r="AU640" i="13"/>
  <c r="AT640" i="13"/>
  <c r="AS640" i="13"/>
  <c r="AR640" i="13"/>
  <c r="AQ640" i="13"/>
  <c r="AP640" i="13"/>
  <c r="AO640" i="13"/>
  <c r="AN640" i="13"/>
  <c r="AM640" i="13"/>
  <c r="AL640" i="13"/>
  <c r="AK640" i="13"/>
  <c r="AJ640" i="13"/>
  <c r="AI640" i="13"/>
  <c r="AH640" i="13"/>
  <c r="AG640" i="13"/>
  <c r="AF640" i="13"/>
  <c r="AE640" i="13"/>
  <c r="AD640" i="13"/>
  <c r="AC640" i="13"/>
  <c r="AB640" i="13"/>
  <c r="AA640" i="13"/>
  <c r="Z640" i="13"/>
  <c r="Y640" i="13"/>
  <c r="X640" i="13"/>
  <c r="W640" i="13"/>
  <c r="V640" i="13"/>
  <c r="U640" i="13"/>
  <c r="T640" i="13"/>
  <c r="S640" i="13"/>
  <c r="R640" i="13"/>
  <c r="Q640" i="13"/>
  <c r="P640" i="13"/>
  <c r="O640" i="13"/>
  <c r="N640" i="13"/>
  <c r="AX639" i="13"/>
  <c r="AW639" i="13"/>
  <c r="AV639" i="13"/>
  <c r="AU639" i="13"/>
  <c r="AT639" i="13"/>
  <c r="AS639" i="13"/>
  <c r="AR639" i="13"/>
  <c r="AQ639" i="13"/>
  <c r="AP639" i="13"/>
  <c r="AO639" i="13"/>
  <c r="AN639" i="13"/>
  <c r="AM639" i="13"/>
  <c r="AL639" i="13"/>
  <c r="AK639" i="13"/>
  <c r="AJ639" i="13"/>
  <c r="AI639" i="13"/>
  <c r="AH639" i="13"/>
  <c r="AG639" i="13"/>
  <c r="AF639" i="13"/>
  <c r="AE639" i="13"/>
  <c r="AD639" i="13"/>
  <c r="AC639" i="13"/>
  <c r="AB639" i="13"/>
  <c r="AA639" i="13"/>
  <c r="Z639" i="13"/>
  <c r="Y639" i="13"/>
  <c r="X639" i="13"/>
  <c r="W639" i="13"/>
  <c r="V639" i="13"/>
  <c r="U639" i="13"/>
  <c r="T639" i="13"/>
  <c r="S639" i="13"/>
  <c r="R639" i="13"/>
  <c r="Q639" i="13"/>
  <c r="P639" i="13"/>
  <c r="O639" i="13"/>
  <c r="N639" i="13"/>
  <c r="AX638" i="13"/>
  <c r="AW638" i="13"/>
  <c r="AV638" i="13"/>
  <c r="AU638" i="13"/>
  <c r="AT638" i="13"/>
  <c r="AS638" i="13"/>
  <c r="AR638" i="13"/>
  <c r="AQ638" i="13"/>
  <c r="AP638" i="13"/>
  <c r="AO638" i="13"/>
  <c r="AN638" i="13"/>
  <c r="AM638" i="13"/>
  <c r="AL638" i="13"/>
  <c r="AK638" i="13"/>
  <c r="AJ638" i="13"/>
  <c r="AI638" i="13"/>
  <c r="AH638" i="13"/>
  <c r="AG638" i="13"/>
  <c r="AF638" i="13"/>
  <c r="AE638" i="13"/>
  <c r="AD638" i="13"/>
  <c r="AC638" i="13"/>
  <c r="AB638" i="13"/>
  <c r="AA638" i="13"/>
  <c r="Z638" i="13"/>
  <c r="Y638" i="13"/>
  <c r="X638" i="13"/>
  <c r="W638" i="13"/>
  <c r="V638" i="13"/>
  <c r="U638" i="13"/>
  <c r="T638" i="13"/>
  <c r="S638" i="13"/>
  <c r="R638" i="13"/>
  <c r="Q638" i="13"/>
  <c r="P638" i="13"/>
  <c r="O638" i="13"/>
  <c r="N638" i="13"/>
  <c r="AX637" i="13"/>
  <c r="AW637" i="13"/>
  <c r="AV637" i="13"/>
  <c r="AU637" i="13"/>
  <c r="AT637" i="13"/>
  <c r="AS637" i="13"/>
  <c r="AR637" i="13"/>
  <c r="AQ637" i="13"/>
  <c r="AP637" i="13"/>
  <c r="AO637" i="13"/>
  <c r="AN637" i="13"/>
  <c r="AM637" i="13"/>
  <c r="AL637" i="13"/>
  <c r="AK637" i="13"/>
  <c r="AJ637" i="13"/>
  <c r="AI637" i="13"/>
  <c r="AH637" i="13"/>
  <c r="AG637" i="13"/>
  <c r="AF637" i="13"/>
  <c r="AE637" i="13"/>
  <c r="AD637" i="13"/>
  <c r="AC637" i="13"/>
  <c r="AB637" i="13"/>
  <c r="AA637" i="13"/>
  <c r="Z637" i="13"/>
  <c r="Y637" i="13"/>
  <c r="X637" i="13"/>
  <c r="W637" i="13"/>
  <c r="V637" i="13"/>
  <c r="U637" i="13"/>
  <c r="T637" i="13"/>
  <c r="S637" i="13"/>
  <c r="R637" i="13"/>
  <c r="Q637" i="13"/>
  <c r="P637" i="13"/>
  <c r="O637" i="13"/>
  <c r="N637" i="13"/>
  <c r="AX636" i="13"/>
  <c r="AW636" i="13"/>
  <c r="AV636" i="13"/>
  <c r="AU636" i="13"/>
  <c r="AT636" i="13"/>
  <c r="AS636" i="13"/>
  <c r="AR636" i="13"/>
  <c r="AQ636" i="13"/>
  <c r="AP636" i="13"/>
  <c r="AO636" i="13"/>
  <c r="AN636" i="13"/>
  <c r="AM636" i="13"/>
  <c r="AL636" i="13"/>
  <c r="AK636" i="13"/>
  <c r="AJ636" i="13"/>
  <c r="AI636" i="13"/>
  <c r="AH636" i="13"/>
  <c r="AG636" i="13"/>
  <c r="AF636" i="13"/>
  <c r="AE636" i="13"/>
  <c r="AD636" i="13"/>
  <c r="AC636" i="13"/>
  <c r="AB636" i="13"/>
  <c r="AA636" i="13"/>
  <c r="Z636" i="13"/>
  <c r="Y636" i="13"/>
  <c r="X636" i="13"/>
  <c r="W636" i="13"/>
  <c r="V636" i="13"/>
  <c r="U636" i="13"/>
  <c r="T636" i="13"/>
  <c r="S636" i="13"/>
  <c r="R636" i="13"/>
  <c r="Q636" i="13"/>
  <c r="P636" i="13"/>
  <c r="O636" i="13"/>
  <c r="N636" i="13"/>
  <c r="AX635" i="13"/>
  <c r="AW635" i="13"/>
  <c r="AV635" i="13"/>
  <c r="AU635" i="13"/>
  <c r="AT635" i="13"/>
  <c r="AS635" i="13"/>
  <c r="AR635" i="13"/>
  <c r="AQ635" i="13"/>
  <c r="AP635" i="13"/>
  <c r="AO635" i="13"/>
  <c r="AN635" i="13"/>
  <c r="AM635" i="13"/>
  <c r="AL635" i="13"/>
  <c r="AK635" i="13"/>
  <c r="AJ635" i="13"/>
  <c r="AI635" i="13"/>
  <c r="AH635" i="13"/>
  <c r="AG635" i="13"/>
  <c r="AF635" i="13"/>
  <c r="AE635" i="13"/>
  <c r="AD635" i="13"/>
  <c r="AC635" i="13"/>
  <c r="AB635" i="13"/>
  <c r="AA635" i="13"/>
  <c r="Z635" i="13"/>
  <c r="Y635" i="13"/>
  <c r="X635" i="13"/>
  <c r="W635" i="13"/>
  <c r="V635" i="13"/>
  <c r="U635" i="13"/>
  <c r="T635" i="13"/>
  <c r="S635" i="13"/>
  <c r="R635" i="13"/>
  <c r="Q635" i="13"/>
  <c r="P635" i="13"/>
  <c r="O635" i="13"/>
  <c r="N635" i="13"/>
  <c r="AX634" i="13"/>
  <c r="AW634" i="13"/>
  <c r="AV634" i="13"/>
  <c r="AU634" i="13"/>
  <c r="AT634" i="13"/>
  <c r="AS634" i="13"/>
  <c r="AR634" i="13"/>
  <c r="AQ634" i="13"/>
  <c r="AP634" i="13"/>
  <c r="AO634" i="13"/>
  <c r="AN634" i="13"/>
  <c r="AM634" i="13"/>
  <c r="AL634" i="13"/>
  <c r="AK634" i="13"/>
  <c r="AJ634" i="13"/>
  <c r="AI634" i="13"/>
  <c r="AH634" i="13"/>
  <c r="AG634" i="13"/>
  <c r="AF634" i="13"/>
  <c r="AE634" i="13"/>
  <c r="AD634" i="13"/>
  <c r="AC634" i="13"/>
  <c r="AB634" i="13"/>
  <c r="AA634" i="13"/>
  <c r="Z634" i="13"/>
  <c r="Y634" i="13"/>
  <c r="X634" i="13"/>
  <c r="W634" i="13"/>
  <c r="V634" i="13"/>
  <c r="U634" i="13"/>
  <c r="T634" i="13"/>
  <c r="S634" i="13"/>
  <c r="R634" i="13"/>
  <c r="Q634" i="13"/>
  <c r="P634" i="13"/>
  <c r="O634" i="13"/>
  <c r="N634" i="13"/>
  <c r="AX633" i="13"/>
  <c r="AW633" i="13"/>
  <c r="AV633" i="13"/>
  <c r="AU633" i="13"/>
  <c r="AT633" i="13"/>
  <c r="AS633" i="13"/>
  <c r="AR633" i="13"/>
  <c r="AQ633" i="13"/>
  <c r="AP633" i="13"/>
  <c r="AO633" i="13"/>
  <c r="AN633" i="13"/>
  <c r="AM633" i="13"/>
  <c r="AL633" i="13"/>
  <c r="AK633" i="13"/>
  <c r="AJ633" i="13"/>
  <c r="AI633" i="13"/>
  <c r="AH633" i="13"/>
  <c r="AG633" i="13"/>
  <c r="AF633" i="13"/>
  <c r="AE633" i="13"/>
  <c r="AD633" i="13"/>
  <c r="AC633" i="13"/>
  <c r="AB633" i="13"/>
  <c r="AA633" i="13"/>
  <c r="Z633" i="13"/>
  <c r="Y633" i="13"/>
  <c r="X633" i="13"/>
  <c r="W633" i="13"/>
  <c r="V633" i="13"/>
  <c r="U633" i="13"/>
  <c r="T633" i="13"/>
  <c r="S633" i="13"/>
  <c r="R633" i="13"/>
  <c r="Q633" i="13"/>
  <c r="P633" i="13"/>
  <c r="O633" i="13"/>
  <c r="N633" i="13"/>
  <c r="AX632" i="13"/>
  <c r="AW632" i="13"/>
  <c r="AV632" i="13"/>
  <c r="AU632" i="13"/>
  <c r="AT632" i="13"/>
  <c r="AS632" i="13"/>
  <c r="AR632" i="13"/>
  <c r="AQ632" i="13"/>
  <c r="AP632" i="13"/>
  <c r="AO632" i="13"/>
  <c r="AN632" i="13"/>
  <c r="AM632" i="13"/>
  <c r="AL632" i="13"/>
  <c r="AK632" i="13"/>
  <c r="AJ632" i="13"/>
  <c r="AI632" i="13"/>
  <c r="AH632" i="13"/>
  <c r="AG632" i="13"/>
  <c r="AF632" i="13"/>
  <c r="AE632" i="13"/>
  <c r="AD632" i="13"/>
  <c r="AC632" i="13"/>
  <c r="AB632" i="13"/>
  <c r="AA632" i="13"/>
  <c r="Z632" i="13"/>
  <c r="Y632" i="13"/>
  <c r="X632" i="13"/>
  <c r="W632" i="13"/>
  <c r="V632" i="13"/>
  <c r="U632" i="13"/>
  <c r="T632" i="13"/>
  <c r="S632" i="13"/>
  <c r="R632" i="13"/>
  <c r="Q632" i="13"/>
  <c r="P632" i="13"/>
  <c r="O632" i="13"/>
  <c r="N632" i="13"/>
  <c r="AX631" i="13"/>
  <c r="AW631" i="13"/>
  <c r="AV631" i="13"/>
  <c r="AU631" i="13"/>
  <c r="AT631" i="13"/>
  <c r="AS631" i="13"/>
  <c r="AR631" i="13"/>
  <c r="AQ631" i="13"/>
  <c r="AP631" i="13"/>
  <c r="AO631" i="13"/>
  <c r="AN631" i="13"/>
  <c r="AM631" i="13"/>
  <c r="AL631" i="13"/>
  <c r="AK631" i="13"/>
  <c r="AJ631" i="13"/>
  <c r="AI631" i="13"/>
  <c r="AH631" i="13"/>
  <c r="AG631" i="13"/>
  <c r="AF631" i="13"/>
  <c r="AE631" i="13"/>
  <c r="AD631" i="13"/>
  <c r="AC631" i="13"/>
  <c r="AB631" i="13"/>
  <c r="AA631" i="13"/>
  <c r="Z631" i="13"/>
  <c r="Y631" i="13"/>
  <c r="X631" i="13"/>
  <c r="W631" i="13"/>
  <c r="V631" i="13"/>
  <c r="U631" i="13"/>
  <c r="T631" i="13"/>
  <c r="S631" i="13"/>
  <c r="R631" i="13"/>
  <c r="Q631" i="13"/>
  <c r="P631" i="13"/>
  <c r="O631" i="13"/>
  <c r="N631" i="13"/>
  <c r="AX630" i="13"/>
  <c r="AW630" i="13"/>
  <c r="AV630" i="13"/>
  <c r="AU630" i="13"/>
  <c r="AT630" i="13"/>
  <c r="AS630" i="13"/>
  <c r="AR630" i="13"/>
  <c r="AQ630" i="13"/>
  <c r="AP630" i="13"/>
  <c r="AO630" i="13"/>
  <c r="AN630" i="13"/>
  <c r="AM630" i="13"/>
  <c r="AL630" i="13"/>
  <c r="AK630" i="13"/>
  <c r="AJ630" i="13"/>
  <c r="AI630" i="13"/>
  <c r="AH630" i="13"/>
  <c r="AG630" i="13"/>
  <c r="AF630" i="13"/>
  <c r="AE630" i="13"/>
  <c r="AD630" i="13"/>
  <c r="AC630" i="13"/>
  <c r="AB630" i="13"/>
  <c r="AA630" i="13"/>
  <c r="Z630" i="13"/>
  <c r="Y630" i="13"/>
  <c r="X630" i="13"/>
  <c r="W630" i="13"/>
  <c r="V630" i="13"/>
  <c r="U630" i="13"/>
  <c r="T630" i="13"/>
  <c r="S630" i="13"/>
  <c r="R630" i="13"/>
  <c r="Q630" i="13"/>
  <c r="P630" i="13"/>
  <c r="O630" i="13"/>
  <c r="N630" i="13"/>
  <c r="AX629" i="13"/>
  <c r="AW629" i="13"/>
  <c r="AV629" i="13"/>
  <c r="AU629" i="13"/>
  <c r="AT629" i="13"/>
  <c r="AS629" i="13"/>
  <c r="AR629" i="13"/>
  <c r="AQ629" i="13"/>
  <c r="AP629" i="13"/>
  <c r="AO629" i="13"/>
  <c r="AN629" i="13"/>
  <c r="AM629" i="13"/>
  <c r="AL629" i="13"/>
  <c r="AK629" i="13"/>
  <c r="AJ629" i="13"/>
  <c r="AI629" i="13"/>
  <c r="AH629" i="13"/>
  <c r="AG629" i="13"/>
  <c r="AF629" i="13"/>
  <c r="AE629" i="13"/>
  <c r="AD629" i="13"/>
  <c r="AC629" i="13"/>
  <c r="AB629" i="13"/>
  <c r="AA629" i="13"/>
  <c r="Z629" i="13"/>
  <c r="Y629" i="13"/>
  <c r="X629" i="13"/>
  <c r="W629" i="13"/>
  <c r="V629" i="13"/>
  <c r="U629" i="13"/>
  <c r="T629" i="13"/>
  <c r="S629" i="13"/>
  <c r="R629" i="13"/>
  <c r="Q629" i="13"/>
  <c r="P629" i="13"/>
  <c r="O629" i="13"/>
  <c r="N629" i="13"/>
  <c r="AX628" i="13"/>
  <c r="AW628" i="13"/>
  <c r="AV628" i="13"/>
  <c r="AU628" i="13"/>
  <c r="AT628" i="13"/>
  <c r="AS628" i="13"/>
  <c r="AR628" i="13"/>
  <c r="AQ628" i="13"/>
  <c r="AP628" i="13"/>
  <c r="AO628" i="13"/>
  <c r="AN628" i="13"/>
  <c r="AM628" i="13"/>
  <c r="AL628" i="13"/>
  <c r="AK628" i="13"/>
  <c r="AJ628" i="13"/>
  <c r="AI628" i="13"/>
  <c r="AH628" i="13"/>
  <c r="AG628" i="13"/>
  <c r="AF628" i="13"/>
  <c r="AE628" i="13"/>
  <c r="AD628" i="13"/>
  <c r="AC628" i="13"/>
  <c r="AB628" i="13"/>
  <c r="AA628" i="13"/>
  <c r="Z628" i="13"/>
  <c r="Y628" i="13"/>
  <c r="X628" i="13"/>
  <c r="W628" i="13"/>
  <c r="V628" i="13"/>
  <c r="U628" i="13"/>
  <c r="T628" i="13"/>
  <c r="S628" i="13"/>
  <c r="R628" i="13"/>
  <c r="Q628" i="13"/>
  <c r="P628" i="13"/>
  <c r="O628" i="13"/>
  <c r="N628" i="13"/>
  <c r="AX627" i="13"/>
  <c r="AW627" i="13"/>
  <c r="AV627" i="13"/>
  <c r="AU627" i="13"/>
  <c r="AT627" i="13"/>
  <c r="AS627" i="13"/>
  <c r="AR627" i="13"/>
  <c r="AQ627" i="13"/>
  <c r="AP627" i="13"/>
  <c r="AO627" i="13"/>
  <c r="AN627" i="13"/>
  <c r="AM627" i="13"/>
  <c r="AL627" i="13"/>
  <c r="AK627" i="13"/>
  <c r="AJ627" i="13"/>
  <c r="AI627" i="13"/>
  <c r="AH627" i="13"/>
  <c r="AG627" i="13"/>
  <c r="AF627" i="13"/>
  <c r="AE627" i="13"/>
  <c r="AD627" i="13"/>
  <c r="AC627" i="13"/>
  <c r="AB627" i="13"/>
  <c r="AA627" i="13"/>
  <c r="Z627" i="13"/>
  <c r="Y627" i="13"/>
  <c r="X627" i="13"/>
  <c r="W627" i="13"/>
  <c r="V627" i="13"/>
  <c r="U627" i="13"/>
  <c r="T627" i="13"/>
  <c r="S627" i="13"/>
  <c r="R627" i="13"/>
  <c r="Q627" i="13"/>
  <c r="P627" i="13"/>
  <c r="O627" i="13"/>
  <c r="N627" i="13"/>
  <c r="AX626" i="13"/>
  <c r="AW626" i="13"/>
  <c r="AV626" i="13"/>
  <c r="AU626" i="13"/>
  <c r="AT626" i="13"/>
  <c r="AS626" i="13"/>
  <c r="AR626" i="13"/>
  <c r="AQ626" i="13"/>
  <c r="AP626" i="13"/>
  <c r="AO626" i="13"/>
  <c r="AN626" i="13"/>
  <c r="AM626" i="13"/>
  <c r="AL626" i="13"/>
  <c r="AK626" i="13"/>
  <c r="AJ626" i="13"/>
  <c r="AI626" i="13"/>
  <c r="AH626" i="13"/>
  <c r="AG626" i="13"/>
  <c r="AF626" i="13"/>
  <c r="AE626" i="13"/>
  <c r="AD626" i="13"/>
  <c r="AC626" i="13"/>
  <c r="AB626" i="13"/>
  <c r="AA626" i="13"/>
  <c r="Z626" i="13"/>
  <c r="Y626" i="13"/>
  <c r="X626" i="13"/>
  <c r="W626" i="13"/>
  <c r="V626" i="13"/>
  <c r="U626" i="13"/>
  <c r="T626" i="13"/>
  <c r="S626" i="13"/>
  <c r="R626" i="13"/>
  <c r="Q626" i="13"/>
  <c r="P626" i="13"/>
  <c r="O626" i="13"/>
  <c r="N626" i="13"/>
  <c r="AX625" i="13"/>
  <c r="AW625" i="13"/>
  <c r="AV625" i="13"/>
  <c r="AU625" i="13"/>
  <c r="AT625" i="13"/>
  <c r="AS625" i="13"/>
  <c r="AR625" i="13"/>
  <c r="AQ625" i="13"/>
  <c r="AP625" i="13"/>
  <c r="AO625" i="13"/>
  <c r="AN625" i="13"/>
  <c r="AM625" i="13"/>
  <c r="AL625" i="13"/>
  <c r="AK625" i="13"/>
  <c r="AJ625" i="13"/>
  <c r="AI625" i="13"/>
  <c r="AH625" i="13"/>
  <c r="AG625" i="13"/>
  <c r="AF625" i="13"/>
  <c r="AE625" i="13"/>
  <c r="AD625" i="13"/>
  <c r="AC625" i="13"/>
  <c r="AB625" i="13"/>
  <c r="AA625" i="13"/>
  <c r="Z625" i="13"/>
  <c r="Y625" i="13"/>
  <c r="X625" i="13"/>
  <c r="W625" i="13"/>
  <c r="V625" i="13"/>
  <c r="U625" i="13"/>
  <c r="T625" i="13"/>
  <c r="S625" i="13"/>
  <c r="R625" i="13"/>
  <c r="Q625" i="13"/>
  <c r="P625" i="13"/>
  <c r="O625" i="13"/>
  <c r="N625" i="13"/>
  <c r="AX624" i="13"/>
  <c r="AW624" i="13"/>
  <c r="AV624" i="13"/>
  <c r="AU624" i="13"/>
  <c r="AT624" i="13"/>
  <c r="AS624" i="13"/>
  <c r="AR624" i="13"/>
  <c r="AQ624" i="13"/>
  <c r="AP624" i="13"/>
  <c r="AO624" i="13"/>
  <c r="AN624" i="13"/>
  <c r="AM624" i="13"/>
  <c r="AL624" i="13"/>
  <c r="AK624" i="13"/>
  <c r="AJ624" i="13"/>
  <c r="AI624" i="13"/>
  <c r="AH624" i="13"/>
  <c r="AG624" i="13"/>
  <c r="AF624" i="13"/>
  <c r="AE624" i="13"/>
  <c r="AD624" i="13"/>
  <c r="AC624" i="13"/>
  <c r="AB624" i="13"/>
  <c r="AA624" i="13"/>
  <c r="Z624" i="13"/>
  <c r="Y624" i="13"/>
  <c r="X624" i="13"/>
  <c r="W624" i="13"/>
  <c r="V624" i="13"/>
  <c r="U624" i="13"/>
  <c r="T624" i="13"/>
  <c r="S624" i="13"/>
  <c r="R624" i="13"/>
  <c r="Q624" i="13"/>
  <c r="P624" i="13"/>
  <c r="O624" i="13"/>
  <c r="N624" i="13"/>
  <c r="AX623" i="13"/>
  <c r="AW623" i="13"/>
  <c r="AV623" i="13"/>
  <c r="AU623" i="13"/>
  <c r="AT623" i="13"/>
  <c r="AS623" i="13"/>
  <c r="AR623" i="13"/>
  <c r="AQ623" i="13"/>
  <c r="AP623" i="13"/>
  <c r="AO623" i="13"/>
  <c r="AN623" i="13"/>
  <c r="AM623" i="13"/>
  <c r="AL623" i="13"/>
  <c r="AK623" i="13"/>
  <c r="AJ623" i="13"/>
  <c r="AI623" i="13"/>
  <c r="AH623" i="13"/>
  <c r="AG623" i="13"/>
  <c r="AF623" i="13"/>
  <c r="AE623" i="13"/>
  <c r="AD623" i="13"/>
  <c r="AC623" i="13"/>
  <c r="AB623" i="13"/>
  <c r="AA623" i="13"/>
  <c r="Z623" i="13"/>
  <c r="Y623" i="13"/>
  <c r="X623" i="13"/>
  <c r="W623" i="13"/>
  <c r="V623" i="13"/>
  <c r="U623" i="13"/>
  <c r="T623" i="13"/>
  <c r="S623" i="13"/>
  <c r="R623" i="13"/>
  <c r="Q623" i="13"/>
  <c r="P623" i="13"/>
  <c r="O623" i="13"/>
  <c r="N623" i="13"/>
  <c r="AX622" i="13"/>
  <c r="AW622" i="13"/>
  <c r="AV622" i="13"/>
  <c r="AU622" i="13"/>
  <c r="AT622" i="13"/>
  <c r="AS622" i="13"/>
  <c r="AR622" i="13"/>
  <c r="AQ622" i="13"/>
  <c r="AP622" i="13"/>
  <c r="AO622" i="13"/>
  <c r="AN622" i="13"/>
  <c r="AM622" i="13"/>
  <c r="AL622" i="13"/>
  <c r="AK622" i="13"/>
  <c r="AJ622" i="13"/>
  <c r="AI622" i="13"/>
  <c r="AH622" i="13"/>
  <c r="AG622" i="13"/>
  <c r="AF622" i="13"/>
  <c r="AE622" i="13"/>
  <c r="AD622" i="13"/>
  <c r="AC622" i="13"/>
  <c r="AB622" i="13"/>
  <c r="AA622" i="13"/>
  <c r="Z622" i="13"/>
  <c r="Y622" i="13"/>
  <c r="X622" i="13"/>
  <c r="W622" i="13"/>
  <c r="V622" i="13"/>
  <c r="U622" i="13"/>
  <c r="T622" i="13"/>
  <c r="S622" i="13"/>
  <c r="R622" i="13"/>
  <c r="Q622" i="13"/>
  <c r="P622" i="13"/>
  <c r="O622" i="13"/>
  <c r="N622" i="13"/>
  <c r="AX621" i="13"/>
  <c r="AW621" i="13"/>
  <c r="AV621" i="13"/>
  <c r="AU621" i="13"/>
  <c r="AT621" i="13"/>
  <c r="AS621" i="13"/>
  <c r="AR621" i="13"/>
  <c r="AQ621" i="13"/>
  <c r="AP621" i="13"/>
  <c r="AO621" i="13"/>
  <c r="AN621" i="13"/>
  <c r="AM621" i="13"/>
  <c r="AL621" i="13"/>
  <c r="AK621" i="13"/>
  <c r="AJ621" i="13"/>
  <c r="AI621" i="13"/>
  <c r="AH621" i="13"/>
  <c r="AG621" i="13"/>
  <c r="AF621" i="13"/>
  <c r="AE621" i="13"/>
  <c r="AD621" i="13"/>
  <c r="AC621" i="13"/>
  <c r="AB621" i="13"/>
  <c r="AA621" i="13"/>
  <c r="Z621" i="13"/>
  <c r="Y621" i="13"/>
  <c r="X621" i="13"/>
  <c r="W621" i="13"/>
  <c r="V621" i="13"/>
  <c r="U621" i="13"/>
  <c r="T621" i="13"/>
  <c r="S621" i="13"/>
  <c r="R621" i="13"/>
  <c r="Q621" i="13"/>
  <c r="P621" i="13"/>
  <c r="O621" i="13"/>
  <c r="N621" i="13"/>
  <c r="AX620" i="13"/>
  <c r="AW620" i="13"/>
  <c r="AV620" i="13"/>
  <c r="AU620" i="13"/>
  <c r="AT620" i="13"/>
  <c r="AS620" i="13"/>
  <c r="AR620" i="13"/>
  <c r="AQ620" i="13"/>
  <c r="AP620" i="13"/>
  <c r="AO620" i="13"/>
  <c r="AN620" i="13"/>
  <c r="AM620" i="13"/>
  <c r="AL620" i="13"/>
  <c r="AK620" i="13"/>
  <c r="AJ620" i="13"/>
  <c r="AI620" i="13"/>
  <c r="AH620" i="13"/>
  <c r="AG620" i="13"/>
  <c r="AF620" i="13"/>
  <c r="AE620" i="13"/>
  <c r="AD620" i="13"/>
  <c r="AC620" i="13"/>
  <c r="AB620" i="13"/>
  <c r="AA620" i="13"/>
  <c r="Z620" i="13"/>
  <c r="Y620" i="13"/>
  <c r="X620" i="13"/>
  <c r="W620" i="13"/>
  <c r="V620" i="13"/>
  <c r="U620" i="13"/>
  <c r="T620" i="13"/>
  <c r="S620" i="13"/>
  <c r="R620" i="13"/>
  <c r="Q620" i="13"/>
  <c r="P620" i="13"/>
  <c r="O620" i="13"/>
  <c r="N620" i="13"/>
  <c r="AX619" i="13"/>
  <c r="AW619" i="13"/>
  <c r="AV619" i="13"/>
  <c r="AU619" i="13"/>
  <c r="AT619" i="13"/>
  <c r="AS619" i="13"/>
  <c r="AR619" i="13"/>
  <c r="AQ619" i="13"/>
  <c r="AP619" i="13"/>
  <c r="AO619" i="13"/>
  <c r="AN619" i="13"/>
  <c r="AM619" i="13"/>
  <c r="AL619" i="13"/>
  <c r="AK619" i="13"/>
  <c r="AJ619" i="13"/>
  <c r="AI619" i="13"/>
  <c r="AH619" i="13"/>
  <c r="AG619" i="13"/>
  <c r="AF619" i="13"/>
  <c r="AE619" i="13"/>
  <c r="AD619" i="13"/>
  <c r="AC619" i="13"/>
  <c r="AB619" i="13"/>
  <c r="AA619" i="13"/>
  <c r="Z619" i="13"/>
  <c r="Y619" i="13"/>
  <c r="X619" i="13"/>
  <c r="W619" i="13"/>
  <c r="V619" i="13"/>
  <c r="U619" i="13"/>
  <c r="T619" i="13"/>
  <c r="S619" i="13"/>
  <c r="R619" i="13"/>
  <c r="Q619" i="13"/>
  <c r="P619" i="13"/>
  <c r="O619" i="13"/>
  <c r="N619" i="13"/>
  <c r="AX618" i="13"/>
  <c r="AW618" i="13"/>
  <c r="AV618" i="13"/>
  <c r="AU618" i="13"/>
  <c r="AT618" i="13"/>
  <c r="AS618" i="13"/>
  <c r="AR618" i="13"/>
  <c r="AQ618" i="13"/>
  <c r="AP618" i="13"/>
  <c r="AO618" i="13"/>
  <c r="AN618" i="13"/>
  <c r="AM618" i="13"/>
  <c r="AL618" i="13"/>
  <c r="AK618" i="13"/>
  <c r="AJ618" i="13"/>
  <c r="AI618" i="13"/>
  <c r="AH618" i="13"/>
  <c r="AG618" i="13"/>
  <c r="AF618" i="13"/>
  <c r="AE618" i="13"/>
  <c r="AD618" i="13"/>
  <c r="AC618" i="13"/>
  <c r="AB618" i="13"/>
  <c r="AA618" i="13"/>
  <c r="Z618" i="13"/>
  <c r="Y618" i="13"/>
  <c r="X618" i="13"/>
  <c r="W618" i="13"/>
  <c r="V618" i="13"/>
  <c r="U618" i="13"/>
  <c r="T618" i="13"/>
  <c r="S618" i="13"/>
  <c r="R618" i="13"/>
  <c r="Q618" i="13"/>
  <c r="P618" i="13"/>
  <c r="O618" i="13"/>
  <c r="N618" i="13"/>
  <c r="AX617" i="13"/>
  <c r="AW617" i="13"/>
  <c r="AV617" i="13"/>
  <c r="AU617" i="13"/>
  <c r="AT617" i="13"/>
  <c r="AS617" i="13"/>
  <c r="AR617" i="13"/>
  <c r="AQ617" i="13"/>
  <c r="AP617" i="13"/>
  <c r="AO617" i="13"/>
  <c r="AN617" i="13"/>
  <c r="AM617" i="13"/>
  <c r="AL617" i="13"/>
  <c r="AK617" i="13"/>
  <c r="AJ617" i="13"/>
  <c r="AI617" i="13"/>
  <c r="AH617" i="13"/>
  <c r="AG617" i="13"/>
  <c r="AF617" i="13"/>
  <c r="AE617" i="13"/>
  <c r="AD617" i="13"/>
  <c r="AC617" i="13"/>
  <c r="AB617" i="13"/>
  <c r="AA617" i="13"/>
  <c r="Z617" i="13"/>
  <c r="Y617" i="13"/>
  <c r="X617" i="13"/>
  <c r="W617" i="13"/>
  <c r="V617" i="13"/>
  <c r="U617" i="13"/>
  <c r="T617" i="13"/>
  <c r="S617" i="13"/>
  <c r="R617" i="13"/>
  <c r="Q617" i="13"/>
  <c r="P617" i="13"/>
  <c r="O617" i="13"/>
  <c r="N617" i="13"/>
  <c r="AX616" i="13"/>
  <c r="AW616" i="13"/>
  <c r="AV616" i="13"/>
  <c r="AU616" i="13"/>
  <c r="AT616" i="13"/>
  <c r="AS616" i="13"/>
  <c r="AR616" i="13"/>
  <c r="AQ616" i="13"/>
  <c r="AP616" i="13"/>
  <c r="AO616" i="13"/>
  <c r="AN616" i="13"/>
  <c r="AM616" i="13"/>
  <c r="AL616" i="13"/>
  <c r="AK616" i="13"/>
  <c r="AJ616" i="13"/>
  <c r="AI616" i="13"/>
  <c r="AH616" i="13"/>
  <c r="AG616" i="13"/>
  <c r="AF616" i="13"/>
  <c r="AE616" i="13"/>
  <c r="AD616" i="13"/>
  <c r="AC616" i="13"/>
  <c r="AB616" i="13"/>
  <c r="AA616" i="13"/>
  <c r="Z616" i="13"/>
  <c r="Y616" i="13"/>
  <c r="X616" i="13"/>
  <c r="W616" i="13"/>
  <c r="V616" i="13"/>
  <c r="U616" i="13"/>
  <c r="T616" i="13"/>
  <c r="S616" i="13"/>
  <c r="R616" i="13"/>
  <c r="Q616" i="13"/>
  <c r="P616" i="13"/>
  <c r="O616" i="13"/>
  <c r="N616" i="13"/>
  <c r="AX615" i="13"/>
  <c r="AW615" i="13"/>
  <c r="AV615" i="13"/>
  <c r="AU615" i="13"/>
  <c r="AT615" i="13"/>
  <c r="AS615" i="13"/>
  <c r="AR615" i="13"/>
  <c r="AQ615" i="13"/>
  <c r="AP615" i="13"/>
  <c r="AO615" i="13"/>
  <c r="AN615" i="13"/>
  <c r="AM615" i="13"/>
  <c r="AL615" i="13"/>
  <c r="AK615" i="13"/>
  <c r="AJ615" i="13"/>
  <c r="AI615" i="13"/>
  <c r="AH615" i="13"/>
  <c r="AG615" i="13"/>
  <c r="AF615" i="13"/>
  <c r="AE615" i="13"/>
  <c r="AD615" i="13"/>
  <c r="AC615" i="13"/>
  <c r="AB615" i="13"/>
  <c r="AA615" i="13"/>
  <c r="Z615" i="13"/>
  <c r="Y615" i="13"/>
  <c r="X615" i="13"/>
  <c r="W615" i="13"/>
  <c r="V615" i="13"/>
  <c r="U615" i="13"/>
  <c r="T615" i="13"/>
  <c r="S615" i="13"/>
  <c r="R615" i="13"/>
  <c r="Q615" i="13"/>
  <c r="P615" i="13"/>
  <c r="O615" i="13"/>
  <c r="N615" i="13"/>
  <c r="AX614" i="13"/>
  <c r="AW614" i="13"/>
  <c r="AV614" i="13"/>
  <c r="AU614" i="13"/>
  <c r="AT614" i="13"/>
  <c r="AS614" i="13"/>
  <c r="AR614" i="13"/>
  <c r="AQ614" i="13"/>
  <c r="AP614" i="13"/>
  <c r="AO614" i="13"/>
  <c r="AN614" i="13"/>
  <c r="AM614" i="13"/>
  <c r="AL614" i="13"/>
  <c r="AK614" i="13"/>
  <c r="AJ614" i="13"/>
  <c r="AI614" i="13"/>
  <c r="AH614" i="13"/>
  <c r="AG614" i="13"/>
  <c r="AF614" i="13"/>
  <c r="AE614" i="13"/>
  <c r="AD614" i="13"/>
  <c r="AC614" i="13"/>
  <c r="AB614" i="13"/>
  <c r="AA614" i="13"/>
  <c r="Z614" i="13"/>
  <c r="Y614" i="13"/>
  <c r="X614" i="13"/>
  <c r="W614" i="13"/>
  <c r="V614" i="13"/>
  <c r="U614" i="13"/>
  <c r="T614" i="13"/>
  <c r="S614" i="13"/>
  <c r="R614" i="13"/>
  <c r="Q614" i="13"/>
  <c r="P614" i="13"/>
  <c r="O614" i="13"/>
  <c r="N614" i="13"/>
  <c r="AX613" i="13"/>
  <c r="AW613" i="13"/>
  <c r="AV613" i="13"/>
  <c r="AU613" i="13"/>
  <c r="AT613" i="13"/>
  <c r="AS613" i="13"/>
  <c r="AR613" i="13"/>
  <c r="AQ613" i="13"/>
  <c r="AP613" i="13"/>
  <c r="AO613" i="13"/>
  <c r="AN613" i="13"/>
  <c r="AM613" i="13"/>
  <c r="AL613" i="13"/>
  <c r="AK613" i="13"/>
  <c r="AJ613" i="13"/>
  <c r="AI613" i="13"/>
  <c r="AH613" i="13"/>
  <c r="AG613" i="13"/>
  <c r="AF613" i="13"/>
  <c r="AE613" i="13"/>
  <c r="AD613" i="13"/>
  <c r="AC613" i="13"/>
  <c r="AB613" i="13"/>
  <c r="AA613" i="13"/>
  <c r="Z613" i="13"/>
  <c r="Y613" i="13"/>
  <c r="X613" i="13"/>
  <c r="W613" i="13"/>
  <c r="V613" i="13"/>
  <c r="U613" i="13"/>
  <c r="T613" i="13"/>
  <c r="S613" i="13"/>
  <c r="R613" i="13"/>
  <c r="Q613" i="13"/>
  <c r="P613" i="13"/>
  <c r="O613" i="13"/>
  <c r="N613" i="13"/>
  <c r="AX612" i="13"/>
  <c r="AW612" i="13"/>
  <c r="AV612" i="13"/>
  <c r="AU612" i="13"/>
  <c r="AT612" i="13"/>
  <c r="AS612" i="13"/>
  <c r="AR612" i="13"/>
  <c r="AQ612" i="13"/>
  <c r="AP612" i="13"/>
  <c r="AO612" i="13"/>
  <c r="AN612" i="13"/>
  <c r="AM612" i="13"/>
  <c r="AL612" i="13"/>
  <c r="AK612" i="13"/>
  <c r="AJ612" i="13"/>
  <c r="AI612" i="13"/>
  <c r="AH612" i="13"/>
  <c r="AG612" i="13"/>
  <c r="AF612" i="13"/>
  <c r="AE612" i="13"/>
  <c r="AD612" i="13"/>
  <c r="AC612" i="13"/>
  <c r="AB612" i="13"/>
  <c r="AA612" i="13"/>
  <c r="Z612" i="13"/>
  <c r="Y612" i="13"/>
  <c r="X612" i="13"/>
  <c r="W612" i="13"/>
  <c r="V612" i="13"/>
  <c r="U612" i="13"/>
  <c r="T612" i="13"/>
  <c r="S612" i="13"/>
  <c r="R612" i="13"/>
  <c r="Q612" i="13"/>
  <c r="P612" i="13"/>
  <c r="O612" i="13"/>
  <c r="N612" i="13"/>
  <c r="AX611" i="13"/>
  <c r="AW611" i="13"/>
  <c r="AV611" i="13"/>
  <c r="AU611" i="13"/>
  <c r="AT611" i="13"/>
  <c r="AS611" i="13"/>
  <c r="AR611" i="13"/>
  <c r="AQ611" i="13"/>
  <c r="AP611" i="13"/>
  <c r="AO611" i="13"/>
  <c r="AN611" i="13"/>
  <c r="AM611" i="13"/>
  <c r="AL611" i="13"/>
  <c r="AK611" i="13"/>
  <c r="AJ611" i="13"/>
  <c r="AI611" i="13"/>
  <c r="AH611" i="13"/>
  <c r="AG611" i="13"/>
  <c r="AF611" i="13"/>
  <c r="AE611" i="13"/>
  <c r="AD611" i="13"/>
  <c r="AC611" i="13"/>
  <c r="AB611" i="13"/>
  <c r="AA611" i="13"/>
  <c r="Z611" i="13"/>
  <c r="Y611" i="13"/>
  <c r="X611" i="13"/>
  <c r="W611" i="13"/>
  <c r="V611" i="13"/>
  <c r="U611" i="13"/>
  <c r="T611" i="13"/>
  <c r="S611" i="13"/>
  <c r="R611" i="13"/>
  <c r="Q611" i="13"/>
  <c r="P611" i="13"/>
  <c r="O611" i="13"/>
  <c r="N611" i="13"/>
  <c r="AX610" i="13"/>
  <c r="AW610" i="13"/>
  <c r="AV610" i="13"/>
  <c r="AU610" i="13"/>
  <c r="AT610" i="13"/>
  <c r="AS610" i="13"/>
  <c r="AR610" i="13"/>
  <c r="AQ610" i="13"/>
  <c r="AP610" i="13"/>
  <c r="AO610" i="13"/>
  <c r="AN610" i="13"/>
  <c r="AM610" i="13"/>
  <c r="AL610" i="13"/>
  <c r="AK610" i="13"/>
  <c r="AJ610" i="13"/>
  <c r="AI610" i="13"/>
  <c r="AH610" i="13"/>
  <c r="AG610" i="13"/>
  <c r="AF610" i="13"/>
  <c r="AE610" i="13"/>
  <c r="AD610" i="13"/>
  <c r="AC610" i="13"/>
  <c r="AB610" i="13"/>
  <c r="AA610" i="13"/>
  <c r="Z610" i="13"/>
  <c r="Y610" i="13"/>
  <c r="X610" i="13"/>
  <c r="W610" i="13"/>
  <c r="V610" i="13"/>
  <c r="U610" i="13"/>
  <c r="T610" i="13"/>
  <c r="S610" i="13"/>
  <c r="R610" i="13"/>
  <c r="Q610" i="13"/>
  <c r="P610" i="13"/>
  <c r="O610" i="13"/>
  <c r="N610" i="13"/>
  <c r="AX609" i="13"/>
  <c r="AW609" i="13"/>
  <c r="AV609" i="13"/>
  <c r="AU609" i="13"/>
  <c r="AT609" i="13"/>
  <c r="AS609" i="13"/>
  <c r="AR609" i="13"/>
  <c r="AQ609" i="13"/>
  <c r="AP609" i="13"/>
  <c r="AO609" i="13"/>
  <c r="AN609" i="13"/>
  <c r="AM609" i="13"/>
  <c r="AL609" i="13"/>
  <c r="AK609" i="13"/>
  <c r="AJ609" i="13"/>
  <c r="AI609" i="13"/>
  <c r="AH609" i="13"/>
  <c r="AG609" i="13"/>
  <c r="AF609" i="13"/>
  <c r="AE609" i="13"/>
  <c r="AD609" i="13"/>
  <c r="AC609" i="13"/>
  <c r="AB609" i="13"/>
  <c r="AA609" i="13"/>
  <c r="Z609" i="13"/>
  <c r="Y609" i="13"/>
  <c r="X609" i="13"/>
  <c r="W609" i="13"/>
  <c r="V609" i="13"/>
  <c r="U609" i="13"/>
  <c r="T609" i="13"/>
  <c r="S609" i="13"/>
  <c r="R609" i="13"/>
  <c r="Q609" i="13"/>
  <c r="P609" i="13"/>
  <c r="O609" i="13"/>
  <c r="N609" i="13"/>
  <c r="AX608" i="13"/>
  <c r="AW608" i="13"/>
  <c r="AV608" i="13"/>
  <c r="AU608" i="13"/>
  <c r="AT608" i="13"/>
  <c r="AS608" i="13"/>
  <c r="AR608" i="13"/>
  <c r="AQ608" i="13"/>
  <c r="AP608" i="13"/>
  <c r="AO608" i="13"/>
  <c r="AN608" i="13"/>
  <c r="AM608" i="13"/>
  <c r="AL608" i="13"/>
  <c r="AK608" i="13"/>
  <c r="AJ608" i="13"/>
  <c r="AI608" i="13"/>
  <c r="AH608" i="13"/>
  <c r="AG608" i="13"/>
  <c r="AF608" i="13"/>
  <c r="AE608" i="13"/>
  <c r="AD608" i="13"/>
  <c r="AC608" i="13"/>
  <c r="AB608" i="13"/>
  <c r="AA608" i="13"/>
  <c r="Z608" i="13"/>
  <c r="Y608" i="13"/>
  <c r="X608" i="13"/>
  <c r="W608" i="13"/>
  <c r="V608" i="13"/>
  <c r="U608" i="13"/>
  <c r="T608" i="13"/>
  <c r="S608" i="13"/>
  <c r="R608" i="13"/>
  <c r="Q608" i="13"/>
  <c r="P608" i="13"/>
  <c r="O608" i="13"/>
  <c r="N608" i="13"/>
  <c r="AX607" i="13"/>
  <c r="AW607" i="13"/>
  <c r="AV607" i="13"/>
  <c r="AU607" i="13"/>
  <c r="AT607" i="13"/>
  <c r="AS607" i="13"/>
  <c r="AR607" i="13"/>
  <c r="AQ607" i="13"/>
  <c r="AP607" i="13"/>
  <c r="AO607" i="13"/>
  <c r="AN607" i="13"/>
  <c r="AM607" i="13"/>
  <c r="AL607" i="13"/>
  <c r="AK607" i="13"/>
  <c r="AJ607" i="13"/>
  <c r="AI607" i="13"/>
  <c r="AH607" i="13"/>
  <c r="AG607" i="13"/>
  <c r="AF607" i="13"/>
  <c r="AE607" i="13"/>
  <c r="AD607" i="13"/>
  <c r="AC607" i="13"/>
  <c r="AB607" i="13"/>
  <c r="AA607" i="13"/>
  <c r="Z607" i="13"/>
  <c r="Y607" i="13"/>
  <c r="X607" i="13"/>
  <c r="W607" i="13"/>
  <c r="V607" i="13"/>
  <c r="U607" i="13"/>
  <c r="T607" i="13"/>
  <c r="S607" i="13"/>
  <c r="R607" i="13"/>
  <c r="Q607" i="13"/>
  <c r="P607" i="13"/>
  <c r="O607" i="13"/>
  <c r="N607" i="13"/>
  <c r="AX606" i="13"/>
  <c r="AW606" i="13"/>
  <c r="AV606" i="13"/>
  <c r="AU606" i="13"/>
  <c r="AT606" i="13"/>
  <c r="AS606" i="13"/>
  <c r="AR606" i="13"/>
  <c r="AQ606" i="13"/>
  <c r="AP606" i="13"/>
  <c r="AO606" i="13"/>
  <c r="AN606" i="13"/>
  <c r="AM606" i="13"/>
  <c r="AL606" i="13"/>
  <c r="AK606" i="13"/>
  <c r="AJ606" i="13"/>
  <c r="AI606" i="13"/>
  <c r="AH606" i="13"/>
  <c r="AG606" i="13"/>
  <c r="AF606" i="13"/>
  <c r="AE606" i="13"/>
  <c r="AD606" i="13"/>
  <c r="AC606" i="13"/>
  <c r="AB606" i="13"/>
  <c r="AA606" i="13"/>
  <c r="Z606" i="13"/>
  <c r="Y606" i="13"/>
  <c r="X606" i="13"/>
  <c r="W606" i="13"/>
  <c r="V606" i="13"/>
  <c r="U606" i="13"/>
  <c r="T606" i="13"/>
  <c r="S606" i="13"/>
  <c r="R606" i="13"/>
  <c r="Q606" i="13"/>
  <c r="P606" i="13"/>
  <c r="O606" i="13"/>
  <c r="N606" i="13"/>
  <c r="AX605" i="13"/>
  <c r="AW605" i="13"/>
  <c r="AV605" i="13"/>
  <c r="AU605" i="13"/>
  <c r="AT605" i="13"/>
  <c r="AS605" i="13"/>
  <c r="AR605" i="13"/>
  <c r="AQ605" i="13"/>
  <c r="AP605" i="13"/>
  <c r="AO605" i="13"/>
  <c r="AN605" i="13"/>
  <c r="AM605" i="13"/>
  <c r="AL605" i="13"/>
  <c r="AK605" i="13"/>
  <c r="AJ605" i="13"/>
  <c r="AI605" i="13"/>
  <c r="AH605" i="13"/>
  <c r="AG605" i="13"/>
  <c r="AF605" i="13"/>
  <c r="AE605" i="13"/>
  <c r="AD605" i="13"/>
  <c r="AC605" i="13"/>
  <c r="AB605" i="13"/>
  <c r="AA605" i="13"/>
  <c r="Z605" i="13"/>
  <c r="Y605" i="13"/>
  <c r="X605" i="13"/>
  <c r="W605" i="13"/>
  <c r="V605" i="13"/>
  <c r="U605" i="13"/>
  <c r="T605" i="13"/>
  <c r="S605" i="13"/>
  <c r="R605" i="13"/>
  <c r="Q605" i="13"/>
  <c r="P605" i="13"/>
  <c r="O605" i="13"/>
  <c r="N605" i="13"/>
  <c r="AX604" i="13"/>
  <c r="AW604" i="13"/>
  <c r="AV604" i="13"/>
  <c r="AU604" i="13"/>
  <c r="AT604" i="13"/>
  <c r="AS604" i="13"/>
  <c r="AR604" i="13"/>
  <c r="AQ604" i="13"/>
  <c r="AP604" i="13"/>
  <c r="AO604" i="13"/>
  <c r="AN604" i="13"/>
  <c r="AM604" i="13"/>
  <c r="AL604" i="13"/>
  <c r="AK604" i="13"/>
  <c r="AJ604" i="13"/>
  <c r="AI604" i="13"/>
  <c r="AH604" i="13"/>
  <c r="AG604" i="13"/>
  <c r="AF604" i="13"/>
  <c r="AE604" i="13"/>
  <c r="AD604" i="13"/>
  <c r="AC604" i="13"/>
  <c r="AB604" i="13"/>
  <c r="AA604" i="13"/>
  <c r="Z604" i="13"/>
  <c r="Y604" i="13"/>
  <c r="X604" i="13"/>
  <c r="W604" i="13"/>
  <c r="V604" i="13"/>
  <c r="U604" i="13"/>
  <c r="T604" i="13"/>
  <c r="S604" i="13"/>
  <c r="R604" i="13"/>
  <c r="Q604" i="13"/>
  <c r="P604" i="13"/>
  <c r="O604" i="13"/>
  <c r="N604" i="13"/>
  <c r="AX603" i="13"/>
  <c r="AW603" i="13"/>
  <c r="AV603" i="13"/>
  <c r="AU603" i="13"/>
  <c r="AT603" i="13"/>
  <c r="AS603" i="13"/>
  <c r="AR603" i="13"/>
  <c r="AQ603" i="13"/>
  <c r="AP603" i="13"/>
  <c r="AO603" i="13"/>
  <c r="AN603" i="13"/>
  <c r="AM603" i="13"/>
  <c r="AL603" i="13"/>
  <c r="AK603" i="13"/>
  <c r="AJ603" i="13"/>
  <c r="AI603" i="13"/>
  <c r="AH603" i="13"/>
  <c r="AG603" i="13"/>
  <c r="AF603" i="13"/>
  <c r="AE603" i="13"/>
  <c r="AD603" i="13"/>
  <c r="AC603" i="13"/>
  <c r="AB603" i="13"/>
  <c r="AA603" i="13"/>
  <c r="Z603" i="13"/>
  <c r="Y603" i="13"/>
  <c r="X603" i="13"/>
  <c r="W603" i="13"/>
  <c r="V603" i="13"/>
  <c r="U603" i="13"/>
  <c r="T603" i="13"/>
  <c r="S603" i="13"/>
  <c r="R603" i="13"/>
  <c r="Q603" i="13"/>
  <c r="P603" i="13"/>
  <c r="O603" i="13"/>
  <c r="N603" i="13"/>
  <c r="AX602" i="13"/>
  <c r="AW602" i="13"/>
  <c r="AV602" i="13"/>
  <c r="AU602" i="13"/>
  <c r="AT602" i="13"/>
  <c r="AS602" i="13"/>
  <c r="AR602" i="13"/>
  <c r="AQ602" i="13"/>
  <c r="AP602" i="13"/>
  <c r="AO602" i="13"/>
  <c r="AN602" i="13"/>
  <c r="AM602" i="13"/>
  <c r="AL602" i="13"/>
  <c r="AK602" i="13"/>
  <c r="AJ602" i="13"/>
  <c r="AI602" i="13"/>
  <c r="AH602" i="13"/>
  <c r="AG602" i="13"/>
  <c r="AF602" i="13"/>
  <c r="AE602" i="13"/>
  <c r="AD602" i="13"/>
  <c r="AC602" i="13"/>
  <c r="AB602" i="13"/>
  <c r="AA602" i="13"/>
  <c r="Z602" i="13"/>
  <c r="Y602" i="13"/>
  <c r="X602" i="13"/>
  <c r="W602" i="13"/>
  <c r="V602" i="13"/>
  <c r="U602" i="13"/>
  <c r="T602" i="13"/>
  <c r="S602" i="13"/>
  <c r="R602" i="13"/>
  <c r="Q602" i="13"/>
  <c r="P602" i="13"/>
  <c r="O602" i="13"/>
  <c r="N602" i="13"/>
  <c r="AX601" i="13"/>
  <c r="AW601" i="13"/>
  <c r="AV601" i="13"/>
  <c r="AU601" i="13"/>
  <c r="AT601" i="13"/>
  <c r="AS601" i="13"/>
  <c r="AR601" i="13"/>
  <c r="AQ601" i="13"/>
  <c r="AP601" i="13"/>
  <c r="AO601" i="13"/>
  <c r="AN601" i="13"/>
  <c r="AM601" i="13"/>
  <c r="AL601" i="13"/>
  <c r="AK601" i="13"/>
  <c r="AJ601" i="13"/>
  <c r="AI601" i="13"/>
  <c r="AH601" i="13"/>
  <c r="AG601" i="13"/>
  <c r="AF601" i="13"/>
  <c r="AE601" i="13"/>
  <c r="AD601" i="13"/>
  <c r="AC601" i="13"/>
  <c r="AB601" i="13"/>
  <c r="AA601" i="13"/>
  <c r="Z601" i="13"/>
  <c r="Y601" i="13"/>
  <c r="X601" i="13"/>
  <c r="W601" i="13"/>
  <c r="V601" i="13"/>
  <c r="U601" i="13"/>
  <c r="T601" i="13"/>
  <c r="S601" i="13"/>
  <c r="R601" i="13"/>
  <c r="Q601" i="13"/>
  <c r="P601" i="13"/>
  <c r="O601" i="13"/>
  <c r="N601" i="13"/>
  <c r="AX600" i="13"/>
  <c r="AW600" i="13"/>
  <c r="AV600" i="13"/>
  <c r="AU600" i="13"/>
  <c r="AT600" i="13"/>
  <c r="AS600" i="13"/>
  <c r="AR600" i="13"/>
  <c r="AQ600" i="13"/>
  <c r="AP600" i="13"/>
  <c r="AO600" i="13"/>
  <c r="AN600" i="13"/>
  <c r="AM600" i="13"/>
  <c r="AL600" i="13"/>
  <c r="AK600" i="13"/>
  <c r="AJ600" i="13"/>
  <c r="AI600" i="13"/>
  <c r="AH600" i="13"/>
  <c r="AG600" i="13"/>
  <c r="AF600" i="13"/>
  <c r="AE600" i="13"/>
  <c r="AD600" i="13"/>
  <c r="AC600" i="13"/>
  <c r="AB600" i="13"/>
  <c r="AA600" i="13"/>
  <c r="Z600" i="13"/>
  <c r="Y600" i="13"/>
  <c r="X600" i="13"/>
  <c r="W600" i="13"/>
  <c r="V600" i="13"/>
  <c r="U600" i="13"/>
  <c r="T600" i="13"/>
  <c r="S600" i="13"/>
  <c r="R600" i="13"/>
  <c r="Q600" i="13"/>
  <c r="P600" i="13"/>
  <c r="O600" i="13"/>
  <c r="N600" i="13"/>
  <c r="AX599" i="13"/>
  <c r="AW599" i="13"/>
  <c r="AV599" i="13"/>
  <c r="AU599" i="13"/>
  <c r="AT599" i="13"/>
  <c r="AS599" i="13"/>
  <c r="AR599" i="13"/>
  <c r="AQ599" i="13"/>
  <c r="AP599" i="13"/>
  <c r="AO599" i="13"/>
  <c r="AN599" i="13"/>
  <c r="AM599" i="13"/>
  <c r="AL599" i="13"/>
  <c r="AK599" i="13"/>
  <c r="AJ599" i="13"/>
  <c r="AI599" i="13"/>
  <c r="AH599" i="13"/>
  <c r="AG599" i="13"/>
  <c r="AF599" i="13"/>
  <c r="AE599" i="13"/>
  <c r="AD599" i="13"/>
  <c r="AC599" i="13"/>
  <c r="AB599" i="13"/>
  <c r="AA599" i="13"/>
  <c r="Z599" i="13"/>
  <c r="Y599" i="13"/>
  <c r="X599" i="13"/>
  <c r="W599" i="13"/>
  <c r="V599" i="13"/>
  <c r="U599" i="13"/>
  <c r="T599" i="13"/>
  <c r="S599" i="13"/>
  <c r="R599" i="13"/>
  <c r="Q599" i="13"/>
  <c r="P599" i="13"/>
  <c r="O599" i="13"/>
  <c r="N599" i="13"/>
  <c r="AX598" i="13"/>
  <c r="AW598" i="13"/>
  <c r="AV598" i="13"/>
  <c r="AU598" i="13"/>
  <c r="AT598" i="13"/>
  <c r="AS598" i="13"/>
  <c r="AR598" i="13"/>
  <c r="AQ598" i="13"/>
  <c r="AP598" i="13"/>
  <c r="AO598" i="13"/>
  <c r="AN598" i="13"/>
  <c r="AM598" i="13"/>
  <c r="AL598" i="13"/>
  <c r="AK598" i="13"/>
  <c r="AJ598" i="13"/>
  <c r="AI598" i="13"/>
  <c r="AH598" i="13"/>
  <c r="AG598" i="13"/>
  <c r="AF598" i="13"/>
  <c r="AE598" i="13"/>
  <c r="AD598" i="13"/>
  <c r="AC598" i="13"/>
  <c r="AB598" i="13"/>
  <c r="AA598" i="13"/>
  <c r="Z598" i="13"/>
  <c r="Y598" i="13"/>
  <c r="X598" i="13"/>
  <c r="W598" i="13"/>
  <c r="V598" i="13"/>
  <c r="U598" i="13"/>
  <c r="T598" i="13"/>
  <c r="S598" i="13"/>
  <c r="R598" i="13"/>
  <c r="Q598" i="13"/>
  <c r="P598" i="13"/>
  <c r="O598" i="13"/>
  <c r="N598" i="13"/>
  <c r="AX597" i="13"/>
  <c r="AW597" i="13"/>
  <c r="AV597" i="13"/>
  <c r="AU597" i="13"/>
  <c r="AT597" i="13"/>
  <c r="AS597" i="13"/>
  <c r="AR597" i="13"/>
  <c r="AQ597" i="13"/>
  <c r="AP597" i="13"/>
  <c r="AO597" i="13"/>
  <c r="AN597" i="13"/>
  <c r="AM597" i="13"/>
  <c r="AL597" i="13"/>
  <c r="AK597" i="13"/>
  <c r="AJ597" i="13"/>
  <c r="AI597" i="13"/>
  <c r="AH597" i="13"/>
  <c r="AG597" i="13"/>
  <c r="AF597" i="13"/>
  <c r="AE597" i="13"/>
  <c r="AD597" i="13"/>
  <c r="AC597" i="13"/>
  <c r="AB597" i="13"/>
  <c r="AA597" i="13"/>
  <c r="Z597" i="13"/>
  <c r="Y597" i="13"/>
  <c r="X597" i="13"/>
  <c r="W597" i="13"/>
  <c r="V597" i="13"/>
  <c r="U597" i="13"/>
  <c r="T597" i="13"/>
  <c r="S597" i="13"/>
  <c r="R597" i="13"/>
  <c r="Q597" i="13"/>
  <c r="P597" i="13"/>
  <c r="O597" i="13"/>
  <c r="N597" i="13"/>
  <c r="AX596" i="13"/>
  <c r="AW596" i="13"/>
  <c r="AV596" i="13"/>
  <c r="AU596" i="13"/>
  <c r="AT596" i="13"/>
  <c r="AS596" i="13"/>
  <c r="AR596" i="13"/>
  <c r="AQ596" i="13"/>
  <c r="AP596" i="13"/>
  <c r="AO596" i="13"/>
  <c r="AN596" i="13"/>
  <c r="AM596" i="13"/>
  <c r="AL596" i="13"/>
  <c r="AK596" i="13"/>
  <c r="AJ596" i="13"/>
  <c r="AI596" i="13"/>
  <c r="AH596" i="13"/>
  <c r="AG596" i="13"/>
  <c r="AF596" i="13"/>
  <c r="AE596" i="13"/>
  <c r="AD596" i="13"/>
  <c r="AC596" i="13"/>
  <c r="AB596" i="13"/>
  <c r="AA596" i="13"/>
  <c r="Z596" i="13"/>
  <c r="Y596" i="13"/>
  <c r="X596" i="13"/>
  <c r="W596" i="13"/>
  <c r="V596" i="13"/>
  <c r="U596" i="13"/>
  <c r="T596" i="13"/>
  <c r="S596" i="13"/>
  <c r="R596" i="13"/>
  <c r="Q596" i="13"/>
  <c r="P596" i="13"/>
  <c r="O596" i="13"/>
  <c r="N596" i="13"/>
  <c r="AX595" i="13"/>
  <c r="AW595" i="13"/>
  <c r="AV595" i="13"/>
  <c r="AU595" i="13"/>
  <c r="AT595" i="13"/>
  <c r="AS595" i="13"/>
  <c r="AR595" i="13"/>
  <c r="AQ595" i="13"/>
  <c r="AP595" i="13"/>
  <c r="AO595" i="13"/>
  <c r="AN595" i="13"/>
  <c r="AM595" i="13"/>
  <c r="AL595" i="13"/>
  <c r="AK595" i="13"/>
  <c r="AJ595" i="13"/>
  <c r="AI595" i="13"/>
  <c r="AH595" i="13"/>
  <c r="AG595" i="13"/>
  <c r="AF595" i="13"/>
  <c r="AE595" i="13"/>
  <c r="AD595" i="13"/>
  <c r="AC595" i="13"/>
  <c r="AB595" i="13"/>
  <c r="AA595" i="13"/>
  <c r="Z595" i="13"/>
  <c r="Y595" i="13"/>
  <c r="X595" i="13"/>
  <c r="W595" i="13"/>
  <c r="V595" i="13"/>
  <c r="U595" i="13"/>
  <c r="T595" i="13"/>
  <c r="S595" i="13"/>
  <c r="R595" i="13"/>
  <c r="Q595" i="13"/>
  <c r="P595" i="13"/>
  <c r="O595" i="13"/>
  <c r="N595" i="13"/>
  <c r="AX594" i="13"/>
  <c r="AW594" i="13"/>
  <c r="AV594" i="13"/>
  <c r="AU594" i="13"/>
  <c r="AT594" i="13"/>
  <c r="AS594" i="13"/>
  <c r="AR594" i="13"/>
  <c r="AQ594" i="13"/>
  <c r="AP594" i="13"/>
  <c r="AO594" i="13"/>
  <c r="AN594" i="13"/>
  <c r="AM594" i="13"/>
  <c r="AL594" i="13"/>
  <c r="AK594" i="13"/>
  <c r="AJ594" i="13"/>
  <c r="AI594" i="13"/>
  <c r="AH594" i="13"/>
  <c r="AG594" i="13"/>
  <c r="AF594" i="13"/>
  <c r="AE594" i="13"/>
  <c r="AD594" i="13"/>
  <c r="AC594" i="13"/>
  <c r="AB594" i="13"/>
  <c r="AA594" i="13"/>
  <c r="Z594" i="13"/>
  <c r="Y594" i="13"/>
  <c r="X594" i="13"/>
  <c r="W594" i="13"/>
  <c r="V594" i="13"/>
  <c r="U594" i="13"/>
  <c r="T594" i="13"/>
  <c r="S594" i="13"/>
  <c r="R594" i="13"/>
  <c r="Q594" i="13"/>
  <c r="P594" i="13"/>
  <c r="O594" i="13"/>
  <c r="N594" i="13"/>
  <c r="AX593" i="13"/>
  <c r="AW593" i="13"/>
  <c r="AV593" i="13"/>
  <c r="AU593" i="13"/>
  <c r="AT593" i="13"/>
  <c r="AS593" i="13"/>
  <c r="AR593" i="13"/>
  <c r="AQ593" i="13"/>
  <c r="AP593" i="13"/>
  <c r="AO593" i="13"/>
  <c r="AN593" i="13"/>
  <c r="AM593" i="13"/>
  <c r="AL593" i="13"/>
  <c r="AK593" i="13"/>
  <c r="AJ593" i="13"/>
  <c r="AI593" i="13"/>
  <c r="AH593" i="13"/>
  <c r="AG593" i="13"/>
  <c r="AF593" i="13"/>
  <c r="AE593" i="13"/>
  <c r="AD593" i="13"/>
  <c r="AC593" i="13"/>
  <c r="AB593" i="13"/>
  <c r="AA593" i="13"/>
  <c r="Z593" i="13"/>
  <c r="Y593" i="13"/>
  <c r="X593" i="13"/>
  <c r="W593" i="13"/>
  <c r="V593" i="13"/>
  <c r="U593" i="13"/>
  <c r="T593" i="13"/>
  <c r="S593" i="13"/>
  <c r="R593" i="13"/>
  <c r="Q593" i="13"/>
  <c r="P593" i="13"/>
  <c r="O593" i="13"/>
  <c r="N593" i="13"/>
  <c r="AX592" i="13"/>
  <c r="AW592" i="13"/>
  <c r="AV592" i="13"/>
  <c r="AU592" i="13"/>
  <c r="AT592" i="13"/>
  <c r="AS592" i="13"/>
  <c r="AR592" i="13"/>
  <c r="AQ592" i="13"/>
  <c r="AP592" i="13"/>
  <c r="AO592" i="13"/>
  <c r="AN592" i="13"/>
  <c r="AM592" i="13"/>
  <c r="AL592" i="13"/>
  <c r="AK592" i="13"/>
  <c r="AJ592" i="13"/>
  <c r="AI592" i="13"/>
  <c r="AH592" i="13"/>
  <c r="AG592" i="13"/>
  <c r="AF592" i="13"/>
  <c r="AE592" i="13"/>
  <c r="AD592" i="13"/>
  <c r="AC592" i="13"/>
  <c r="AB592" i="13"/>
  <c r="AA592" i="13"/>
  <c r="Z592" i="13"/>
  <c r="Y592" i="13"/>
  <c r="X592" i="13"/>
  <c r="W592" i="13"/>
  <c r="V592" i="13"/>
  <c r="U592" i="13"/>
  <c r="T592" i="13"/>
  <c r="S592" i="13"/>
  <c r="R592" i="13"/>
  <c r="Q592" i="13"/>
  <c r="P592" i="13"/>
  <c r="O592" i="13"/>
  <c r="N592" i="13"/>
  <c r="AX591" i="13"/>
  <c r="AW591" i="13"/>
  <c r="AV591" i="13"/>
  <c r="AU591" i="13"/>
  <c r="AT591" i="13"/>
  <c r="AS591" i="13"/>
  <c r="AR591" i="13"/>
  <c r="AQ591" i="13"/>
  <c r="AP591" i="13"/>
  <c r="AO591" i="13"/>
  <c r="AN591" i="13"/>
  <c r="AM591" i="13"/>
  <c r="AL591" i="13"/>
  <c r="AK591" i="13"/>
  <c r="AJ591" i="13"/>
  <c r="AI591" i="13"/>
  <c r="AH591" i="13"/>
  <c r="AG591" i="13"/>
  <c r="AF591" i="13"/>
  <c r="AE591" i="13"/>
  <c r="AD591" i="13"/>
  <c r="AC591" i="13"/>
  <c r="AB591" i="13"/>
  <c r="AA591" i="13"/>
  <c r="Z591" i="13"/>
  <c r="Y591" i="13"/>
  <c r="X591" i="13"/>
  <c r="W591" i="13"/>
  <c r="V591" i="13"/>
  <c r="U591" i="13"/>
  <c r="T591" i="13"/>
  <c r="S591" i="13"/>
  <c r="R591" i="13"/>
  <c r="Q591" i="13"/>
  <c r="P591" i="13"/>
  <c r="O591" i="13"/>
  <c r="N591" i="13"/>
  <c r="AX590" i="13"/>
  <c r="AW590" i="13"/>
  <c r="AV590" i="13"/>
  <c r="AU590" i="13"/>
  <c r="AT590" i="13"/>
  <c r="AS590" i="13"/>
  <c r="AR590" i="13"/>
  <c r="AQ590" i="13"/>
  <c r="AP590" i="13"/>
  <c r="AO590" i="13"/>
  <c r="AN590" i="13"/>
  <c r="AM590" i="13"/>
  <c r="AL590" i="13"/>
  <c r="AK590" i="13"/>
  <c r="AJ590" i="13"/>
  <c r="AI590" i="13"/>
  <c r="AH590" i="13"/>
  <c r="AG590" i="13"/>
  <c r="AF590" i="13"/>
  <c r="AE590" i="13"/>
  <c r="AD590" i="13"/>
  <c r="AC590" i="13"/>
  <c r="AB590" i="13"/>
  <c r="AA590" i="13"/>
  <c r="Z590" i="13"/>
  <c r="Y590" i="13"/>
  <c r="X590" i="13"/>
  <c r="W590" i="13"/>
  <c r="V590" i="13"/>
  <c r="U590" i="13"/>
  <c r="T590" i="13"/>
  <c r="S590" i="13"/>
  <c r="R590" i="13"/>
  <c r="Q590" i="13"/>
  <c r="P590" i="13"/>
  <c r="O590" i="13"/>
  <c r="N590" i="13"/>
  <c r="AX589" i="13"/>
  <c r="AW589" i="13"/>
  <c r="AV589" i="13"/>
  <c r="AU589" i="13"/>
  <c r="AT589" i="13"/>
  <c r="AS589" i="13"/>
  <c r="AR589" i="13"/>
  <c r="AQ589" i="13"/>
  <c r="AP589" i="13"/>
  <c r="AO589" i="13"/>
  <c r="AN589" i="13"/>
  <c r="AM589" i="13"/>
  <c r="AL589" i="13"/>
  <c r="AK589" i="13"/>
  <c r="AJ589" i="13"/>
  <c r="AI589" i="13"/>
  <c r="AH589" i="13"/>
  <c r="AG589" i="13"/>
  <c r="AF589" i="13"/>
  <c r="AE589" i="13"/>
  <c r="AD589" i="13"/>
  <c r="AC589" i="13"/>
  <c r="AB589" i="13"/>
  <c r="AA589" i="13"/>
  <c r="Z589" i="13"/>
  <c r="Y589" i="13"/>
  <c r="X589" i="13"/>
  <c r="W589" i="13"/>
  <c r="V589" i="13"/>
  <c r="U589" i="13"/>
  <c r="T589" i="13"/>
  <c r="S589" i="13"/>
  <c r="R589" i="13"/>
  <c r="Q589" i="13"/>
  <c r="P589" i="13"/>
  <c r="O589" i="13"/>
  <c r="N589" i="13"/>
  <c r="AX588" i="13"/>
  <c r="AW588" i="13"/>
  <c r="AV588" i="13"/>
  <c r="AU588" i="13"/>
  <c r="AT588" i="13"/>
  <c r="AS588" i="13"/>
  <c r="AR588" i="13"/>
  <c r="AQ588" i="13"/>
  <c r="AP588" i="13"/>
  <c r="AO588" i="13"/>
  <c r="AN588" i="13"/>
  <c r="AM588" i="13"/>
  <c r="AL588" i="13"/>
  <c r="AK588" i="13"/>
  <c r="AJ588" i="13"/>
  <c r="AI588" i="13"/>
  <c r="AH588" i="13"/>
  <c r="AG588" i="13"/>
  <c r="AF588" i="13"/>
  <c r="AE588" i="13"/>
  <c r="AD588" i="13"/>
  <c r="AC588" i="13"/>
  <c r="AB588" i="13"/>
  <c r="AA588" i="13"/>
  <c r="Z588" i="13"/>
  <c r="Y588" i="13"/>
  <c r="X588" i="13"/>
  <c r="W588" i="13"/>
  <c r="V588" i="13"/>
  <c r="U588" i="13"/>
  <c r="T588" i="13"/>
  <c r="S588" i="13"/>
  <c r="R588" i="13"/>
  <c r="Q588" i="13"/>
  <c r="P588" i="13"/>
  <c r="O588" i="13"/>
  <c r="N588" i="13"/>
  <c r="AX587" i="13"/>
  <c r="AW587" i="13"/>
  <c r="AV587" i="13"/>
  <c r="AU587" i="13"/>
  <c r="AT587" i="13"/>
  <c r="AS587" i="13"/>
  <c r="AR587" i="13"/>
  <c r="AQ587" i="13"/>
  <c r="AP587" i="13"/>
  <c r="AO587" i="13"/>
  <c r="AN587" i="13"/>
  <c r="AM587" i="13"/>
  <c r="AL587" i="13"/>
  <c r="AK587" i="13"/>
  <c r="AJ587" i="13"/>
  <c r="AI587" i="13"/>
  <c r="AH587" i="13"/>
  <c r="AG587" i="13"/>
  <c r="AF587" i="13"/>
  <c r="AE587" i="13"/>
  <c r="AD587" i="13"/>
  <c r="AC587" i="13"/>
  <c r="AB587" i="13"/>
  <c r="AA587" i="13"/>
  <c r="Z587" i="13"/>
  <c r="Y587" i="13"/>
  <c r="X587" i="13"/>
  <c r="W587" i="13"/>
  <c r="V587" i="13"/>
  <c r="U587" i="13"/>
  <c r="T587" i="13"/>
  <c r="S587" i="13"/>
  <c r="R587" i="13"/>
  <c r="Q587" i="13"/>
  <c r="P587" i="13"/>
  <c r="O587" i="13"/>
  <c r="N587" i="13"/>
  <c r="AX586" i="13"/>
  <c r="AW586" i="13"/>
  <c r="AV586" i="13"/>
  <c r="AU586" i="13"/>
  <c r="AT586" i="13"/>
  <c r="AS586" i="13"/>
  <c r="AR586" i="13"/>
  <c r="AQ586" i="13"/>
  <c r="AP586" i="13"/>
  <c r="AO586" i="13"/>
  <c r="AN586" i="13"/>
  <c r="AM586" i="13"/>
  <c r="AL586" i="13"/>
  <c r="AK586" i="13"/>
  <c r="AJ586" i="13"/>
  <c r="AI586" i="13"/>
  <c r="AH586" i="13"/>
  <c r="AG586" i="13"/>
  <c r="AF586" i="13"/>
  <c r="AE586" i="13"/>
  <c r="AD586" i="13"/>
  <c r="AC586" i="13"/>
  <c r="AB586" i="13"/>
  <c r="AA586" i="13"/>
  <c r="Z586" i="13"/>
  <c r="Y586" i="13"/>
  <c r="X586" i="13"/>
  <c r="W586" i="13"/>
  <c r="V586" i="13"/>
  <c r="U586" i="13"/>
  <c r="T586" i="13"/>
  <c r="S586" i="13"/>
  <c r="R586" i="13"/>
  <c r="Q586" i="13"/>
  <c r="P586" i="13"/>
  <c r="O586" i="13"/>
  <c r="N586" i="13"/>
  <c r="AX585" i="13"/>
  <c r="AW585" i="13"/>
  <c r="AV585" i="13"/>
  <c r="AU585" i="13"/>
  <c r="AT585" i="13"/>
  <c r="AS585" i="13"/>
  <c r="AR585" i="13"/>
  <c r="AQ585" i="13"/>
  <c r="AP585" i="13"/>
  <c r="AO585" i="13"/>
  <c r="AN585" i="13"/>
  <c r="AM585" i="13"/>
  <c r="AL585" i="13"/>
  <c r="AK585" i="13"/>
  <c r="AJ585" i="13"/>
  <c r="AI585" i="13"/>
  <c r="AH585" i="13"/>
  <c r="AG585" i="13"/>
  <c r="AF585" i="13"/>
  <c r="AE585" i="13"/>
  <c r="AD585" i="13"/>
  <c r="AC585" i="13"/>
  <c r="AB585" i="13"/>
  <c r="AA585" i="13"/>
  <c r="Z585" i="13"/>
  <c r="Y585" i="13"/>
  <c r="X585" i="13"/>
  <c r="W585" i="13"/>
  <c r="V585" i="13"/>
  <c r="U585" i="13"/>
  <c r="T585" i="13"/>
  <c r="S585" i="13"/>
  <c r="R585" i="13"/>
  <c r="Q585" i="13"/>
  <c r="P585" i="13"/>
  <c r="O585" i="13"/>
  <c r="N585" i="13"/>
  <c r="AX584" i="13"/>
  <c r="AW584" i="13"/>
  <c r="AV584" i="13"/>
  <c r="AU584" i="13"/>
  <c r="AT584" i="13"/>
  <c r="AS584" i="13"/>
  <c r="AR584" i="13"/>
  <c r="AQ584" i="13"/>
  <c r="AP584" i="13"/>
  <c r="AO584" i="13"/>
  <c r="AN584" i="13"/>
  <c r="AM584" i="13"/>
  <c r="AL584" i="13"/>
  <c r="AK584" i="13"/>
  <c r="AJ584" i="13"/>
  <c r="AI584" i="13"/>
  <c r="AH584" i="13"/>
  <c r="AG584" i="13"/>
  <c r="AF584" i="13"/>
  <c r="AE584" i="13"/>
  <c r="AD584" i="13"/>
  <c r="AC584" i="13"/>
  <c r="AB584" i="13"/>
  <c r="AA584" i="13"/>
  <c r="Z584" i="13"/>
  <c r="Y584" i="13"/>
  <c r="X584" i="13"/>
  <c r="W584" i="13"/>
  <c r="V584" i="13"/>
  <c r="U584" i="13"/>
  <c r="T584" i="13"/>
  <c r="S584" i="13"/>
  <c r="R584" i="13"/>
  <c r="Q584" i="13"/>
  <c r="P584" i="13"/>
  <c r="O584" i="13"/>
  <c r="N584" i="13"/>
  <c r="AX583" i="13"/>
  <c r="AW583" i="13"/>
  <c r="AV583" i="13"/>
  <c r="AU583" i="13"/>
  <c r="AT583" i="13"/>
  <c r="AS583" i="13"/>
  <c r="AR583" i="13"/>
  <c r="AQ583" i="13"/>
  <c r="AP583" i="13"/>
  <c r="AO583" i="13"/>
  <c r="AN583" i="13"/>
  <c r="AM583" i="13"/>
  <c r="AL583" i="13"/>
  <c r="AK583" i="13"/>
  <c r="AJ583" i="13"/>
  <c r="AI583" i="13"/>
  <c r="AH583" i="13"/>
  <c r="AG583" i="13"/>
  <c r="AF583" i="13"/>
  <c r="AE583" i="13"/>
  <c r="AD583" i="13"/>
  <c r="AC583" i="13"/>
  <c r="AB583" i="13"/>
  <c r="AA583" i="13"/>
  <c r="Z583" i="13"/>
  <c r="Y583" i="13"/>
  <c r="X583" i="13"/>
  <c r="W583" i="13"/>
  <c r="V583" i="13"/>
  <c r="U583" i="13"/>
  <c r="T583" i="13"/>
  <c r="S583" i="13"/>
  <c r="R583" i="13"/>
  <c r="Q583" i="13"/>
  <c r="P583" i="13"/>
  <c r="O583" i="13"/>
  <c r="N583" i="13"/>
  <c r="AX582" i="13"/>
  <c r="AW582" i="13"/>
  <c r="AV582" i="13"/>
  <c r="AU582" i="13"/>
  <c r="AT582" i="13"/>
  <c r="AS582" i="13"/>
  <c r="AR582" i="13"/>
  <c r="AQ582" i="13"/>
  <c r="AP582" i="13"/>
  <c r="AO582" i="13"/>
  <c r="AN582" i="13"/>
  <c r="AM582" i="13"/>
  <c r="AL582" i="13"/>
  <c r="AK582" i="13"/>
  <c r="AJ582" i="13"/>
  <c r="AI582" i="13"/>
  <c r="AH582" i="13"/>
  <c r="AG582" i="13"/>
  <c r="AF582" i="13"/>
  <c r="AE582" i="13"/>
  <c r="AD582" i="13"/>
  <c r="AC582" i="13"/>
  <c r="AB582" i="13"/>
  <c r="AA582" i="13"/>
  <c r="Z582" i="13"/>
  <c r="Y582" i="13"/>
  <c r="X582" i="13"/>
  <c r="W582" i="13"/>
  <c r="V582" i="13"/>
  <c r="U582" i="13"/>
  <c r="T582" i="13"/>
  <c r="S582" i="13"/>
  <c r="R582" i="13"/>
  <c r="Q582" i="13"/>
  <c r="P582" i="13"/>
  <c r="O582" i="13"/>
  <c r="N582" i="13"/>
  <c r="AX581" i="13"/>
  <c r="AW581" i="13"/>
  <c r="AV581" i="13"/>
  <c r="AU581" i="13"/>
  <c r="AT581" i="13"/>
  <c r="AS581" i="13"/>
  <c r="AR581" i="13"/>
  <c r="AQ581" i="13"/>
  <c r="AP581" i="13"/>
  <c r="AO581" i="13"/>
  <c r="AN581" i="13"/>
  <c r="AM581" i="13"/>
  <c r="AL581" i="13"/>
  <c r="AK581" i="13"/>
  <c r="AJ581" i="13"/>
  <c r="AI581" i="13"/>
  <c r="AH581" i="13"/>
  <c r="AG581" i="13"/>
  <c r="AF581" i="13"/>
  <c r="AE581" i="13"/>
  <c r="AD581" i="13"/>
  <c r="AC581" i="13"/>
  <c r="AB581" i="13"/>
  <c r="AA581" i="13"/>
  <c r="Z581" i="13"/>
  <c r="Y581" i="13"/>
  <c r="X581" i="13"/>
  <c r="W581" i="13"/>
  <c r="V581" i="13"/>
  <c r="U581" i="13"/>
  <c r="T581" i="13"/>
  <c r="S581" i="13"/>
  <c r="R581" i="13"/>
  <c r="Q581" i="13"/>
  <c r="P581" i="13"/>
  <c r="O581" i="13"/>
  <c r="N581" i="13"/>
  <c r="AX580" i="13"/>
  <c r="AW580" i="13"/>
  <c r="AV580" i="13"/>
  <c r="AU580" i="13"/>
  <c r="AT580" i="13"/>
  <c r="AS580" i="13"/>
  <c r="AR580" i="13"/>
  <c r="AQ580" i="13"/>
  <c r="AP580" i="13"/>
  <c r="AO580" i="13"/>
  <c r="AN580" i="13"/>
  <c r="AM580" i="13"/>
  <c r="AL580" i="13"/>
  <c r="AK580" i="13"/>
  <c r="AJ580" i="13"/>
  <c r="AI580" i="13"/>
  <c r="AH580" i="13"/>
  <c r="AG580" i="13"/>
  <c r="AF580" i="13"/>
  <c r="AE580" i="13"/>
  <c r="AD580" i="13"/>
  <c r="AC580" i="13"/>
  <c r="AB580" i="13"/>
  <c r="AA580" i="13"/>
  <c r="Z580" i="13"/>
  <c r="Y580" i="13"/>
  <c r="X580" i="13"/>
  <c r="W580" i="13"/>
  <c r="V580" i="13"/>
  <c r="U580" i="13"/>
  <c r="T580" i="13"/>
  <c r="S580" i="13"/>
  <c r="R580" i="13"/>
  <c r="Q580" i="13"/>
  <c r="P580" i="13"/>
  <c r="O580" i="13"/>
  <c r="N580" i="13"/>
  <c r="AX579" i="13"/>
  <c r="AW579" i="13"/>
  <c r="AV579" i="13"/>
  <c r="AU579" i="13"/>
  <c r="AT579" i="13"/>
  <c r="AS579" i="13"/>
  <c r="AR579" i="13"/>
  <c r="AQ579" i="13"/>
  <c r="AP579" i="13"/>
  <c r="AO579" i="13"/>
  <c r="AN579" i="13"/>
  <c r="AM579" i="13"/>
  <c r="AL579" i="13"/>
  <c r="AK579" i="13"/>
  <c r="AJ579" i="13"/>
  <c r="AI579" i="13"/>
  <c r="AH579" i="13"/>
  <c r="AG579" i="13"/>
  <c r="AF579" i="13"/>
  <c r="AE579" i="13"/>
  <c r="AD579" i="13"/>
  <c r="AC579" i="13"/>
  <c r="AB579" i="13"/>
  <c r="AA579" i="13"/>
  <c r="Z579" i="13"/>
  <c r="Y579" i="13"/>
  <c r="X579" i="13"/>
  <c r="W579" i="13"/>
  <c r="V579" i="13"/>
  <c r="U579" i="13"/>
  <c r="T579" i="13"/>
  <c r="S579" i="13"/>
  <c r="R579" i="13"/>
  <c r="Q579" i="13"/>
  <c r="P579" i="13"/>
  <c r="O579" i="13"/>
  <c r="N579" i="13"/>
  <c r="AX578" i="13"/>
  <c r="AW578" i="13"/>
  <c r="AV578" i="13"/>
  <c r="AU578" i="13"/>
  <c r="AT578" i="13"/>
  <c r="AS578" i="13"/>
  <c r="AR578" i="13"/>
  <c r="AQ578" i="13"/>
  <c r="AP578" i="13"/>
  <c r="AO578" i="13"/>
  <c r="AN578" i="13"/>
  <c r="AM578" i="13"/>
  <c r="AL578" i="13"/>
  <c r="AK578" i="13"/>
  <c r="AJ578" i="13"/>
  <c r="AI578" i="13"/>
  <c r="AH578" i="13"/>
  <c r="AG578" i="13"/>
  <c r="AF578" i="13"/>
  <c r="AE578" i="13"/>
  <c r="AD578" i="13"/>
  <c r="AC578" i="13"/>
  <c r="AB578" i="13"/>
  <c r="AA578" i="13"/>
  <c r="Z578" i="13"/>
  <c r="Y578" i="13"/>
  <c r="X578" i="13"/>
  <c r="W578" i="13"/>
  <c r="V578" i="13"/>
  <c r="U578" i="13"/>
  <c r="T578" i="13"/>
  <c r="S578" i="13"/>
  <c r="R578" i="13"/>
  <c r="Q578" i="13"/>
  <c r="P578" i="13"/>
  <c r="O578" i="13"/>
  <c r="N578" i="13"/>
  <c r="AX577" i="13"/>
  <c r="AW577" i="13"/>
  <c r="AV577" i="13"/>
  <c r="AU577" i="13"/>
  <c r="AT577" i="13"/>
  <c r="AS577" i="13"/>
  <c r="AR577" i="13"/>
  <c r="AQ577" i="13"/>
  <c r="AP577" i="13"/>
  <c r="AO577" i="13"/>
  <c r="AN577" i="13"/>
  <c r="AM577" i="13"/>
  <c r="AL577" i="13"/>
  <c r="AK577" i="13"/>
  <c r="AJ577" i="13"/>
  <c r="AI577" i="13"/>
  <c r="AH577" i="13"/>
  <c r="AG577" i="13"/>
  <c r="AF577" i="13"/>
  <c r="AE577" i="13"/>
  <c r="AD577" i="13"/>
  <c r="AC577" i="13"/>
  <c r="AB577" i="13"/>
  <c r="AA577" i="13"/>
  <c r="Z577" i="13"/>
  <c r="Y577" i="13"/>
  <c r="X577" i="13"/>
  <c r="W577" i="13"/>
  <c r="V577" i="13"/>
  <c r="U577" i="13"/>
  <c r="T577" i="13"/>
  <c r="S577" i="13"/>
  <c r="R577" i="13"/>
  <c r="Q577" i="13"/>
  <c r="P577" i="13"/>
  <c r="O577" i="13"/>
  <c r="N577" i="13"/>
  <c r="AX576" i="13"/>
  <c r="AW576" i="13"/>
  <c r="AV576" i="13"/>
  <c r="AU576" i="13"/>
  <c r="AT576" i="13"/>
  <c r="AS576" i="13"/>
  <c r="AR576" i="13"/>
  <c r="AQ576" i="13"/>
  <c r="AP576" i="13"/>
  <c r="AO576" i="13"/>
  <c r="AN576" i="13"/>
  <c r="AM576" i="13"/>
  <c r="AL576" i="13"/>
  <c r="AK576" i="13"/>
  <c r="AJ576" i="13"/>
  <c r="AI576" i="13"/>
  <c r="AH576" i="13"/>
  <c r="AG576" i="13"/>
  <c r="AF576" i="13"/>
  <c r="AE576" i="13"/>
  <c r="AD576" i="13"/>
  <c r="AC576" i="13"/>
  <c r="AB576" i="13"/>
  <c r="AA576" i="13"/>
  <c r="Z576" i="13"/>
  <c r="Y576" i="13"/>
  <c r="X576" i="13"/>
  <c r="W576" i="13"/>
  <c r="V576" i="13"/>
  <c r="U576" i="13"/>
  <c r="T576" i="13"/>
  <c r="S576" i="13"/>
  <c r="R576" i="13"/>
  <c r="Q576" i="13"/>
  <c r="P576" i="13"/>
  <c r="O576" i="13"/>
  <c r="N576" i="13"/>
  <c r="AX575" i="13"/>
  <c r="AW575" i="13"/>
  <c r="AV575" i="13"/>
  <c r="AU575" i="13"/>
  <c r="AT575" i="13"/>
  <c r="AS575" i="13"/>
  <c r="AR575" i="13"/>
  <c r="AQ575" i="13"/>
  <c r="AP575" i="13"/>
  <c r="AO575" i="13"/>
  <c r="AN575" i="13"/>
  <c r="AM575" i="13"/>
  <c r="AL575" i="13"/>
  <c r="AK575" i="13"/>
  <c r="AJ575" i="13"/>
  <c r="AI575" i="13"/>
  <c r="AH575" i="13"/>
  <c r="AG575" i="13"/>
  <c r="AF575" i="13"/>
  <c r="AE575" i="13"/>
  <c r="AD575" i="13"/>
  <c r="AC575" i="13"/>
  <c r="AB575" i="13"/>
  <c r="AA575" i="13"/>
  <c r="Z575" i="13"/>
  <c r="Y575" i="13"/>
  <c r="X575" i="13"/>
  <c r="W575" i="13"/>
  <c r="V575" i="13"/>
  <c r="U575" i="13"/>
  <c r="T575" i="13"/>
  <c r="S575" i="13"/>
  <c r="R575" i="13"/>
  <c r="Q575" i="13"/>
  <c r="P575" i="13"/>
  <c r="O575" i="13"/>
  <c r="N575" i="13"/>
  <c r="AX574" i="13"/>
  <c r="AW574" i="13"/>
  <c r="AV574" i="13"/>
  <c r="AU574" i="13"/>
  <c r="AT574" i="13"/>
  <c r="AS574" i="13"/>
  <c r="AR574" i="13"/>
  <c r="AQ574" i="13"/>
  <c r="AP574" i="13"/>
  <c r="AO574" i="13"/>
  <c r="AN574" i="13"/>
  <c r="AM574" i="13"/>
  <c r="AL574" i="13"/>
  <c r="AK574" i="13"/>
  <c r="AJ574" i="13"/>
  <c r="AI574" i="13"/>
  <c r="AH574" i="13"/>
  <c r="AG574" i="13"/>
  <c r="AF574" i="13"/>
  <c r="AE574" i="13"/>
  <c r="AD574" i="13"/>
  <c r="AC574" i="13"/>
  <c r="AB574" i="13"/>
  <c r="AA574" i="13"/>
  <c r="Z574" i="13"/>
  <c r="Y574" i="13"/>
  <c r="X574" i="13"/>
  <c r="W574" i="13"/>
  <c r="V574" i="13"/>
  <c r="U574" i="13"/>
  <c r="T574" i="13"/>
  <c r="S574" i="13"/>
  <c r="R574" i="13"/>
  <c r="Q574" i="13"/>
  <c r="P574" i="13"/>
  <c r="O574" i="13"/>
  <c r="N574" i="13"/>
  <c r="AX573" i="13"/>
  <c r="AW573" i="13"/>
  <c r="AV573" i="13"/>
  <c r="AU573" i="13"/>
  <c r="AT573" i="13"/>
  <c r="AS573" i="13"/>
  <c r="AR573" i="13"/>
  <c r="AQ573" i="13"/>
  <c r="AP573" i="13"/>
  <c r="AO573" i="13"/>
  <c r="AN573" i="13"/>
  <c r="AM573" i="13"/>
  <c r="AL573" i="13"/>
  <c r="AK573" i="13"/>
  <c r="AJ573" i="13"/>
  <c r="AI573" i="13"/>
  <c r="AH573" i="13"/>
  <c r="AG573" i="13"/>
  <c r="AF573" i="13"/>
  <c r="AE573" i="13"/>
  <c r="AD573" i="13"/>
  <c r="AC573" i="13"/>
  <c r="AB573" i="13"/>
  <c r="AA573" i="13"/>
  <c r="Z573" i="13"/>
  <c r="Y573" i="13"/>
  <c r="X573" i="13"/>
  <c r="W573" i="13"/>
  <c r="V573" i="13"/>
  <c r="U573" i="13"/>
  <c r="T573" i="13"/>
  <c r="S573" i="13"/>
  <c r="R573" i="13"/>
  <c r="Q573" i="13"/>
  <c r="P573" i="13"/>
  <c r="O573" i="13"/>
  <c r="N573" i="13"/>
  <c r="AX572" i="13"/>
  <c r="AW572" i="13"/>
  <c r="AV572" i="13"/>
  <c r="AU572" i="13"/>
  <c r="AT572" i="13"/>
  <c r="AS572" i="13"/>
  <c r="AR572" i="13"/>
  <c r="AQ572" i="13"/>
  <c r="AP572" i="13"/>
  <c r="AO572" i="13"/>
  <c r="AN572" i="13"/>
  <c r="AM572" i="13"/>
  <c r="AL572" i="13"/>
  <c r="AK572" i="13"/>
  <c r="AJ572" i="13"/>
  <c r="AI572" i="13"/>
  <c r="AH572" i="13"/>
  <c r="AG572" i="13"/>
  <c r="AF572" i="13"/>
  <c r="AE572" i="13"/>
  <c r="AD572" i="13"/>
  <c r="AC572" i="13"/>
  <c r="AB572" i="13"/>
  <c r="AA572" i="13"/>
  <c r="Z572" i="13"/>
  <c r="Y572" i="13"/>
  <c r="X572" i="13"/>
  <c r="W572" i="13"/>
  <c r="V572" i="13"/>
  <c r="U572" i="13"/>
  <c r="T572" i="13"/>
  <c r="S572" i="13"/>
  <c r="R572" i="13"/>
  <c r="Q572" i="13"/>
  <c r="P572" i="13"/>
  <c r="O572" i="13"/>
  <c r="N572" i="13"/>
  <c r="AX571" i="13"/>
  <c r="AW571" i="13"/>
  <c r="AV571" i="13"/>
  <c r="AU571" i="13"/>
  <c r="AT571" i="13"/>
  <c r="AS571" i="13"/>
  <c r="AR571" i="13"/>
  <c r="AQ571" i="13"/>
  <c r="AP571" i="13"/>
  <c r="AO571" i="13"/>
  <c r="AN571" i="13"/>
  <c r="AM571" i="13"/>
  <c r="AL571" i="13"/>
  <c r="AK571" i="13"/>
  <c r="AJ571" i="13"/>
  <c r="AI571" i="13"/>
  <c r="AH571" i="13"/>
  <c r="AG571" i="13"/>
  <c r="AF571" i="13"/>
  <c r="AE571" i="13"/>
  <c r="AD571" i="13"/>
  <c r="AC571" i="13"/>
  <c r="AB571" i="13"/>
  <c r="AA571" i="13"/>
  <c r="Z571" i="13"/>
  <c r="Y571" i="13"/>
  <c r="X571" i="13"/>
  <c r="W571" i="13"/>
  <c r="V571" i="13"/>
  <c r="U571" i="13"/>
  <c r="T571" i="13"/>
  <c r="S571" i="13"/>
  <c r="R571" i="13"/>
  <c r="Q571" i="13"/>
  <c r="P571" i="13"/>
  <c r="O571" i="13"/>
  <c r="N571" i="13"/>
  <c r="AX570" i="13"/>
  <c r="AW570" i="13"/>
  <c r="AV570" i="13"/>
  <c r="AU570" i="13"/>
  <c r="AT570" i="13"/>
  <c r="AS570" i="13"/>
  <c r="AR570" i="13"/>
  <c r="AQ570" i="13"/>
  <c r="AP570" i="13"/>
  <c r="AO570" i="13"/>
  <c r="AN570" i="13"/>
  <c r="AM570" i="13"/>
  <c r="AL570" i="13"/>
  <c r="AK570" i="13"/>
  <c r="AJ570" i="13"/>
  <c r="AI570" i="13"/>
  <c r="AH570" i="13"/>
  <c r="AG570" i="13"/>
  <c r="AF570" i="13"/>
  <c r="AE570" i="13"/>
  <c r="AD570" i="13"/>
  <c r="AC570" i="13"/>
  <c r="AB570" i="13"/>
  <c r="AA570" i="13"/>
  <c r="Z570" i="13"/>
  <c r="Y570" i="13"/>
  <c r="X570" i="13"/>
  <c r="W570" i="13"/>
  <c r="V570" i="13"/>
  <c r="U570" i="13"/>
  <c r="T570" i="13"/>
  <c r="S570" i="13"/>
  <c r="R570" i="13"/>
  <c r="Q570" i="13"/>
  <c r="P570" i="13"/>
  <c r="O570" i="13"/>
  <c r="N570" i="13"/>
  <c r="AX569" i="13"/>
  <c r="AW569" i="13"/>
  <c r="AV569" i="13"/>
  <c r="AU569" i="13"/>
  <c r="AT569" i="13"/>
  <c r="AS569" i="13"/>
  <c r="AR569" i="13"/>
  <c r="AQ569" i="13"/>
  <c r="AP569" i="13"/>
  <c r="AO569" i="13"/>
  <c r="AN569" i="13"/>
  <c r="AM569" i="13"/>
  <c r="AL569" i="13"/>
  <c r="AK569" i="13"/>
  <c r="AJ569" i="13"/>
  <c r="AI569" i="13"/>
  <c r="AH569" i="13"/>
  <c r="AG569" i="13"/>
  <c r="AF569" i="13"/>
  <c r="AE569" i="13"/>
  <c r="AD569" i="13"/>
  <c r="AC569" i="13"/>
  <c r="AB569" i="13"/>
  <c r="AA569" i="13"/>
  <c r="Z569" i="13"/>
  <c r="Y569" i="13"/>
  <c r="X569" i="13"/>
  <c r="W569" i="13"/>
  <c r="V569" i="13"/>
  <c r="U569" i="13"/>
  <c r="T569" i="13"/>
  <c r="S569" i="13"/>
  <c r="R569" i="13"/>
  <c r="Q569" i="13"/>
  <c r="P569" i="13"/>
  <c r="O569" i="13"/>
  <c r="N569" i="13"/>
  <c r="AX568" i="13"/>
  <c r="AW568" i="13"/>
  <c r="AV568" i="13"/>
  <c r="AU568" i="13"/>
  <c r="AT568" i="13"/>
  <c r="AS568" i="13"/>
  <c r="AR568" i="13"/>
  <c r="AQ568" i="13"/>
  <c r="AP568" i="13"/>
  <c r="AO568" i="13"/>
  <c r="AN568" i="13"/>
  <c r="AM568" i="13"/>
  <c r="AL568" i="13"/>
  <c r="AK568" i="13"/>
  <c r="AJ568" i="13"/>
  <c r="AI568" i="13"/>
  <c r="AH568" i="13"/>
  <c r="AG568" i="13"/>
  <c r="AF568" i="13"/>
  <c r="AE568" i="13"/>
  <c r="AD568" i="13"/>
  <c r="AC568" i="13"/>
  <c r="AB568" i="13"/>
  <c r="AA568" i="13"/>
  <c r="Z568" i="13"/>
  <c r="Y568" i="13"/>
  <c r="X568" i="13"/>
  <c r="W568" i="13"/>
  <c r="V568" i="13"/>
  <c r="U568" i="13"/>
  <c r="T568" i="13"/>
  <c r="S568" i="13"/>
  <c r="R568" i="13"/>
  <c r="Q568" i="13"/>
  <c r="P568" i="13"/>
  <c r="O568" i="13"/>
  <c r="N568" i="13"/>
  <c r="AX567" i="13"/>
  <c r="AW567" i="13"/>
  <c r="AV567" i="13"/>
  <c r="AU567" i="13"/>
  <c r="AT567" i="13"/>
  <c r="AS567" i="13"/>
  <c r="AR567" i="13"/>
  <c r="AQ567" i="13"/>
  <c r="AP567" i="13"/>
  <c r="AO567" i="13"/>
  <c r="AN567" i="13"/>
  <c r="AM567" i="13"/>
  <c r="AL567" i="13"/>
  <c r="AK567" i="13"/>
  <c r="AJ567" i="13"/>
  <c r="AI567" i="13"/>
  <c r="AH567" i="13"/>
  <c r="AG567" i="13"/>
  <c r="AF567" i="13"/>
  <c r="AE567" i="13"/>
  <c r="AD567" i="13"/>
  <c r="AC567" i="13"/>
  <c r="AB567" i="13"/>
  <c r="AA567" i="13"/>
  <c r="Z567" i="13"/>
  <c r="Y567" i="13"/>
  <c r="X567" i="13"/>
  <c r="W567" i="13"/>
  <c r="V567" i="13"/>
  <c r="U567" i="13"/>
  <c r="T567" i="13"/>
  <c r="S567" i="13"/>
  <c r="R567" i="13"/>
  <c r="Q567" i="13"/>
  <c r="P567" i="13"/>
  <c r="O567" i="13"/>
  <c r="N567" i="13"/>
  <c r="AX566" i="13"/>
  <c r="AW566" i="13"/>
  <c r="AV566" i="13"/>
  <c r="AU566" i="13"/>
  <c r="AT566" i="13"/>
  <c r="AS566" i="13"/>
  <c r="AR566" i="13"/>
  <c r="AQ566" i="13"/>
  <c r="AP566" i="13"/>
  <c r="AO566" i="13"/>
  <c r="AN566" i="13"/>
  <c r="AM566" i="13"/>
  <c r="AL566" i="13"/>
  <c r="AK566" i="13"/>
  <c r="AJ566" i="13"/>
  <c r="AI566" i="13"/>
  <c r="AH566" i="13"/>
  <c r="AG566" i="13"/>
  <c r="AF566" i="13"/>
  <c r="AE566" i="13"/>
  <c r="AD566" i="13"/>
  <c r="AC566" i="13"/>
  <c r="AB566" i="13"/>
  <c r="AA566" i="13"/>
  <c r="Z566" i="13"/>
  <c r="Y566" i="13"/>
  <c r="X566" i="13"/>
  <c r="W566" i="13"/>
  <c r="V566" i="13"/>
  <c r="U566" i="13"/>
  <c r="T566" i="13"/>
  <c r="S566" i="13"/>
  <c r="R566" i="13"/>
  <c r="Q566" i="13"/>
  <c r="P566" i="13"/>
  <c r="O566" i="13"/>
  <c r="N566" i="13"/>
  <c r="AX565" i="13"/>
  <c r="AW565" i="13"/>
  <c r="AV565" i="13"/>
  <c r="AU565" i="13"/>
  <c r="AT565" i="13"/>
  <c r="AS565" i="13"/>
  <c r="AR565" i="13"/>
  <c r="AQ565" i="13"/>
  <c r="AP565" i="13"/>
  <c r="AO565" i="13"/>
  <c r="AN565" i="13"/>
  <c r="AM565" i="13"/>
  <c r="AL565" i="13"/>
  <c r="AK565" i="13"/>
  <c r="AJ565" i="13"/>
  <c r="AI565" i="13"/>
  <c r="AH565" i="13"/>
  <c r="AG565" i="13"/>
  <c r="AF565" i="13"/>
  <c r="AE565" i="13"/>
  <c r="AD565" i="13"/>
  <c r="AC565" i="13"/>
  <c r="AB565" i="13"/>
  <c r="AA565" i="13"/>
  <c r="Z565" i="13"/>
  <c r="Y565" i="13"/>
  <c r="X565" i="13"/>
  <c r="W565" i="13"/>
  <c r="V565" i="13"/>
  <c r="U565" i="13"/>
  <c r="T565" i="13"/>
  <c r="S565" i="13"/>
  <c r="R565" i="13"/>
  <c r="Q565" i="13"/>
  <c r="P565" i="13"/>
  <c r="O565" i="13"/>
  <c r="N565" i="13"/>
  <c r="AX564" i="13"/>
  <c r="AW564" i="13"/>
  <c r="AV564" i="13"/>
  <c r="AU564" i="13"/>
  <c r="AT564" i="13"/>
  <c r="AS564" i="13"/>
  <c r="AR564" i="13"/>
  <c r="AQ564" i="13"/>
  <c r="AP564" i="13"/>
  <c r="AO564" i="13"/>
  <c r="AN564" i="13"/>
  <c r="AM564" i="13"/>
  <c r="AL564" i="13"/>
  <c r="AK564" i="13"/>
  <c r="AJ564" i="13"/>
  <c r="AI564" i="13"/>
  <c r="AH564" i="13"/>
  <c r="AG564" i="13"/>
  <c r="AF564" i="13"/>
  <c r="AE564" i="13"/>
  <c r="AD564" i="13"/>
  <c r="AC564" i="13"/>
  <c r="AB564" i="13"/>
  <c r="AA564" i="13"/>
  <c r="Z564" i="13"/>
  <c r="Y564" i="13"/>
  <c r="X564" i="13"/>
  <c r="W564" i="13"/>
  <c r="V564" i="13"/>
  <c r="U564" i="13"/>
  <c r="T564" i="13"/>
  <c r="S564" i="13"/>
  <c r="R564" i="13"/>
  <c r="Q564" i="13"/>
  <c r="P564" i="13"/>
  <c r="O564" i="13"/>
  <c r="N564" i="13"/>
  <c r="AX563" i="13"/>
  <c r="AW563" i="13"/>
  <c r="AV563" i="13"/>
  <c r="AU563" i="13"/>
  <c r="AT563" i="13"/>
  <c r="AS563" i="13"/>
  <c r="AR563" i="13"/>
  <c r="AQ563" i="13"/>
  <c r="AP563" i="13"/>
  <c r="AO563" i="13"/>
  <c r="AN563" i="13"/>
  <c r="AM563" i="13"/>
  <c r="AL563" i="13"/>
  <c r="AK563" i="13"/>
  <c r="AJ563" i="13"/>
  <c r="AI563" i="13"/>
  <c r="AH563" i="13"/>
  <c r="AG563" i="13"/>
  <c r="AF563" i="13"/>
  <c r="AE563" i="13"/>
  <c r="AD563" i="13"/>
  <c r="AC563" i="13"/>
  <c r="AB563" i="13"/>
  <c r="AA563" i="13"/>
  <c r="Z563" i="13"/>
  <c r="Y563" i="13"/>
  <c r="X563" i="13"/>
  <c r="W563" i="13"/>
  <c r="V563" i="13"/>
  <c r="U563" i="13"/>
  <c r="T563" i="13"/>
  <c r="S563" i="13"/>
  <c r="R563" i="13"/>
  <c r="Q563" i="13"/>
  <c r="P563" i="13"/>
  <c r="O563" i="13"/>
  <c r="N563" i="13"/>
  <c r="AX562" i="13"/>
  <c r="AW562" i="13"/>
  <c r="AV562" i="13"/>
  <c r="AU562" i="13"/>
  <c r="AT562" i="13"/>
  <c r="AS562" i="13"/>
  <c r="AR562" i="13"/>
  <c r="AQ562" i="13"/>
  <c r="AP562" i="13"/>
  <c r="AO562" i="13"/>
  <c r="AN562" i="13"/>
  <c r="AM562" i="13"/>
  <c r="AL562" i="13"/>
  <c r="AK562" i="13"/>
  <c r="AJ562" i="13"/>
  <c r="AI562" i="13"/>
  <c r="AH562" i="13"/>
  <c r="AG562" i="13"/>
  <c r="AF562" i="13"/>
  <c r="AE562" i="13"/>
  <c r="AD562" i="13"/>
  <c r="AC562" i="13"/>
  <c r="AB562" i="13"/>
  <c r="AA562" i="13"/>
  <c r="Z562" i="13"/>
  <c r="Y562" i="13"/>
  <c r="X562" i="13"/>
  <c r="W562" i="13"/>
  <c r="V562" i="13"/>
  <c r="U562" i="13"/>
  <c r="T562" i="13"/>
  <c r="S562" i="13"/>
  <c r="R562" i="13"/>
  <c r="Q562" i="13"/>
  <c r="P562" i="13"/>
  <c r="O562" i="13"/>
  <c r="N562" i="13"/>
  <c r="AX561" i="13"/>
  <c r="AW561" i="13"/>
  <c r="AV561" i="13"/>
  <c r="AU561" i="13"/>
  <c r="AT561" i="13"/>
  <c r="AS561" i="13"/>
  <c r="AR561" i="13"/>
  <c r="AQ561" i="13"/>
  <c r="AP561" i="13"/>
  <c r="AO561" i="13"/>
  <c r="AN561" i="13"/>
  <c r="AM561" i="13"/>
  <c r="AL561" i="13"/>
  <c r="AK561" i="13"/>
  <c r="AJ561" i="13"/>
  <c r="AI561" i="13"/>
  <c r="AH561" i="13"/>
  <c r="AG561" i="13"/>
  <c r="AF561" i="13"/>
  <c r="AE561" i="13"/>
  <c r="AD561" i="13"/>
  <c r="AC561" i="13"/>
  <c r="AB561" i="13"/>
  <c r="AA561" i="13"/>
  <c r="Z561" i="13"/>
  <c r="Y561" i="13"/>
  <c r="X561" i="13"/>
  <c r="W561" i="13"/>
  <c r="V561" i="13"/>
  <c r="U561" i="13"/>
  <c r="T561" i="13"/>
  <c r="S561" i="13"/>
  <c r="R561" i="13"/>
  <c r="Q561" i="13"/>
  <c r="P561" i="13"/>
  <c r="O561" i="13"/>
  <c r="N561" i="13"/>
  <c r="AX560" i="13"/>
  <c r="AW560" i="13"/>
  <c r="AV560" i="13"/>
  <c r="AU560" i="13"/>
  <c r="AT560" i="13"/>
  <c r="AS560" i="13"/>
  <c r="AR560" i="13"/>
  <c r="AQ560" i="13"/>
  <c r="AP560" i="13"/>
  <c r="AO560" i="13"/>
  <c r="AN560" i="13"/>
  <c r="AM560" i="13"/>
  <c r="AL560" i="13"/>
  <c r="AK560" i="13"/>
  <c r="AJ560" i="13"/>
  <c r="AI560" i="13"/>
  <c r="AH560" i="13"/>
  <c r="AG560" i="13"/>
  <c r="AF560" i="13"/>
  <c r="AE560" i="13"/>
  <c r="AD560" i="13"/>
  <c r="AC560" i="13"/>
  <c r="AB560" i="13"/>
  <c r="AA560" i="13"/>
  <c r="Z560" i="13"/>
  <c r="Y560" i="13"/>
  <c r="X560" i="13"/>
  <c r="W560" i="13"/>
  <c r="V560" i="13"/>
  <c r="U560" i="13"/>
  <c r="T560" i="13"/>
  <c r="S560" i="13"/>
  <c r="R560" i="13"/>
  <c r="Q560" i="13"/>
  <c r="P560" i="13"/>
  <c r="O560" i="13"/>
  <c r="N560" i="13"/>
  <c r="AX559" i="13"/>
  <c r="AW559" i="13"/>
  <c r="AV559" i="13"/>
  <c r="AU559" i="13"/>
  <c r="AT559" i="13"/>
  <c r="AS559" i="13"/>
  <c r="AR559" i="13"/>
  <c r="AQ559" i="13"/>
  <c r="AP559" i="13"/>
  <c r="AO559" i="13"/>
  <c r="AN559" i="13"/>
  <c r="AM559" i="13"/>
  <c r="AL559" i="13"/>
  <c r="AK559" i="13"/>
  <c r="AJ559" i="13"/>
  <c r="AI559" i="13"/>
  <c r="AH559" i="13"/>
  <c r="AG559" i="13"/>
  <c r="AF559" i="13"/>
  <c r="AE559" i="13"/>
  <c r="AD559" i="13"/>
  <c r="AC559" i="13"/>
  <c r="AB559" i="13"/>
  <c r="AA559" i="13"/>
  <c r="Z559" i="13"/>
  <c r="Y559" i="13"/>
  <c r="X559" i="13"/>
  <c r="W559" i="13"/>
  <c r="V559" i="13"/>
  <c r="U559" i="13"/>
  <c r="T559" i="13"/>
  <c r="S559" i="13"/>
  <c r="R559" i="13"/>
  <c r="Q559" i="13"/>
  <c r="P559" i="13"/>
  <c r="O559" i="13"/>
  <c r="N559" i="13"/>
  <c r="AX558" i="13"/>
  <c r="AW558" i="13"/>
  <c r="AV558" i="13"/>
  <c r="AU558" i="13"/>
  <c r="AT558" i="13"/>
  <c r="AS558" i="13"/>
  <c r="AR558" i="13"/>
  <c r="AQ558" i="13"/>
  <c r="AP558" i="13"/>
  <c r="AO558" i="13"/>
  <c r="AN558" i="13"/>
  <c r="AM558" i="13"/>
  <c r="AL558" i="13"/>
  <c r="AK558" i="13"/>
  <c r="AJ558" i="13"/>
  <c r="AI558" i="13"/>
  <c r="AH558" i="13"/>
  <c r="AG558" i="13"/>
  <c r="AF558" i="13"/>
  <c r="AE558" i="13"/>
  <c r="AD558" i="13"/>
  <c r="AC558" i="13"/>
  <c r="AB558" i="13"/>
  <c r="AA558" i="13"/>
  <c r="Z558" i="13"/>
  <c r="Y558" i="13"/>
  <c r="X558" i="13"/>
  <c r="W558" i="13"/>
  <c r="V558" i="13"/>
  <c r="U558" i="13"/>
  <c r="T558" i="13"/>
  <c r="S558" i="13"/>
  <c r="R558" i="13"/>
  <c r="Q558" i="13"/>
  <c r="P558" i="13"/>
  <c r="O558" i="13"/>
  <c r="N558" i="13"/>
  <c r="AX557" i="13"/>
  <c r="AW557" i="13"/>
  <c r="AV557" i="13"/>
  <c r="AU557" i="13"/>
  <c r="AT557" i="13"/>
  <c r="AS557" i="13"/>
  <c r="AR557" i="13"/>
  <c r="AQ557" i="13"/>
  <c r="AP557" i="13"/>
  <c r="AO557" i="13"/>
  <c r="AN557" i="13"/>
  <c r="AM557" i="13"/>
  <c r="AL557" i="13"/>
  <c r="AK557" i="13"/>
  <c r="AJ557" i="13"/>
  <c r="AI557" i="13"/>
  <c r="AH557" i="13"/>
  <c r="AG557" i="13"/>
  <c r="AF557" i="13"/>
  <c r="AE557" i="13"/>
  <c r="AD557" i="13"/>
  <c r="AC557" i="13"/>
  <c r="AB557" i="13"/>
  <c r="AA557" i="13"/>
  <c r="Z557" i="13"/>
  <c r="Y557" i="13"/>
  <c r="X557" i="13"/>
  <c r="W557" i="13"/>
  <c r="V557" i="13"/>
  <c r="U557" i="13"/>
  <c r="T557" i="13"/>
  <c r="S557" i="13"/>
  <c r="R557" i="13"/>
  <c r="Q557" i="13"/>
  <c r="P557" i="13"/>
  <c r="O557" i="13"/>
  <c r="N557" i="13"/>
  <c r="AX556" i="13"/>
  <c r="AW556" i="13"/>
  <c r="AV556" i="13"/>
  <c r="AU556" i="13"/>
  <c r="AT556" i="13"/>
  <c r="AS556" i="13"/>
  <c r="AR556" i="13"/>
  <c r="AQ556" i="13"/>
  <c r="AP556" i="13"/>
  <c r="AO556" i="13"/>
  <c r="AN556" i="13"/>
  <c r="AM556" i="13"/>
  <c r="AL556" i="13"/>
  <c r="AK556" i="13"/>
  <c r="AJ556" i="13"/>
  <c r="AI556" i="13"/>
  <c r="AH556" i="13"/>
  <c r="AG556" i="13"/>
  <c r="AF556" i="13"/>
  <c r="AE556" i="13"/>
  <c r="AD556" i="13"/>
  <c r="AC556" i="13"/>
  <c r="AB556" i="13"/>
  <c r="AA556" i="13"/>
  <c r="Z556" i="13"/>
  <c r="Y556" i="13"/>
  <c r="X556" i="13"/>
  <c r="W556" i="13"/>
  <c r="V556" i="13"/>
  <c r="U556" i="13"/>
  <c r="T556" i="13"/>
  <c r="S556" i="13"/>
  <c r="R556" i="13"/>
  <c r="Q556" i="13"/>
  <c r="P556" i="13"/>
  <c r="O556" i="13"/>
  <c r="N556" i="13"/>
  <c r="AX555" i="13"/>
  <c r="AW555" i="13"/>
  <c r="AV555" i="13"/>
  <c r="AU555" i="13"/>
  <c r="AT555" i="13"/>
  <c r="AS555" i="13"/>
  <c r="AR555" i="13"/>
  <c r="AQ555" i="13"/>
  <c r="AP555" i="13"/>
  <c r="AO555" i="13"/>
  <c r="AN555" i="13"/>
  <c r="AM555" i="13"/>
  <c r="AL555" i="13"/>
  <c r="AK555" i="13"/>
  <c r="AJ555" i="13"/>
  <c r="AI555" i="13"/>
  <c r="AH555" i="13"/>
  <c r="AG555" i="13"/>
  <c r="AF555" i="13"/>
  <c r="AE555" i="13"/>
  <c r="AD555" i="13"/>
  <c r="AC555" i="13"/>
  <c r="AB555" i="13"/>
  <c r="AA555" i="13"/>
  <c r="Z555" i="13"/>
  <c r="Y555" i="13"/>
  <c r="X555" i="13"/>
  <c r="W555" i="13"/>
  <c r="V555" i="13"/>
  <c r="U555" i="13"/>
  <c r="T555" i="13"/>
  <c r="S555" i="13"/>
  <c r="R555" i="13"/>
  <c r="Q555" i="13"/>
  <c r="P555" i="13"/>
  <c r="O555" i="13"/>
  <c r="N555" i="13"/>
  <c r="AX554" i="13"/>
  <c r="AW554" i="13"/>
  <c r="AV554" i="13"/>
  <c r="AU554" i="13"/>
  <c r="AT554" i="13"/>
  <c r="AS554" i="13"/>
  <c r="AR554" i="13"/>
  <c r="AQ554" i="13"/>
  <c r="AP554" i="13"/>
  <c r="AO554" i="13"/>
  <c r="AN554" i="13"/>
  <c r="AM554" i="13"/>
  <c r="AL554" i="13"/>
  <c r="AK554" i="13"/>
  <c r="AJ554" i="13"/>
  <c r="AI554" i="13"/>
  <c r="AH554" i="13"/>
  <c r="AG554" i="13"/>
  <c r="AF554" i="13"/>
  <c r="AE554" i="13"/>
  <c r="AD554" i="13"/>
  <c r="AC554" i="13"/>
  <c r="AB554" i="13"/>
  <c r="AA554" i="13"/>
  <c r="Z554" i="13"/>
  <c r="Y554" i="13"/>
  <c r="X554" i="13"/>
  <c r="W554" i="13"/>
  <c r="V554" i="13"/>
  <c r="U554" i="13"/>
  <c r="T554" i="13"/>
  <c r="S554" i="13"/>
  <c r="R554" i="13"/>
  <c r="Q554" i="13"/>
  <c r="P554" i="13"/>
  <c r="O554" i="13"/>
  <c r="N554" i="13"/>
  <c r="AX553" i="13"/>
  <c r="AW553" i="13"/>
  <c r="AV553" i="13"/>
  <c r="AU553" i="13"/>
  <c r="AT553" i="13"/>
  <c r="AS553" i="13"/>
  <c r="AR553" i="13"/>
  <c r="AQ553" i="13"/>
  <c r="AP553" i="13"/>
  <c r="AO553" i="13"/>
  <c r="AN553" i="13"/>
  <c r="AM553" i="13"/>
  <c r="AL553" i="13"/>
  <c r="AK553" i="13"/>
  <c r="AJ553" i="13"/>
  <c r="AI553" i="13"/>
  <c r="AH553" i="13"/>
  <c r="AG553" i="13"/>
  <c r="AF553" i="13"/>
  <c r="AE553" i="13"/>
  <c r="AD553" i="13"/>
  <c r="AC553" i="13"/>
  <c r="AB553" i="13"/>
  <c r="AA553" i="13"/>
  <c r="Z553" i="13"/>
  <c r="Y553" i="13"/>
  <c r="X553" i="13"/>
  <c r="W553" i="13"/>
  <c r="V553" i="13"/>
  <c r="U553" i="13"/>
  <c r="T553" i="13"/>
  <c r="S553" i="13"/>
  <c r="R553" i="13"/>
  <c r="Q553" i="13"/>
  <c r="P553" i="13"/>
  <c r="O553" i="13"/>
  <c r="N553" i="13"/>
  <c r="AX552" i="13"/>
  <c r="AW552" i="13"/>
  <c r="AV552" i="13"/>
  <c r="AU552" i="13"/>
  <c r="AT552" i="13"/>
  <c r="AS552" i="13"/>
  <c r="AR552" i="13"/>
  <c r="AQ552" i="13"/>
  <c r="AP552" i="13"/>
  <c r="AO552" i="13"/>
  <c r="AN552" i="13"/>
  <c r="AM552" i="13"/>
  <c r="AL552" i="13"/>
  <c r="AK552" i="13"/>
  <c r="AJ552" i="13"/>
  <c r="AI552" i="13"/>
  <c r="AH552" i="13"/>
  <c r="AG552" i="13"/>
  <c r="AF552" i="13"/>
  <c r="AE552" i="13"/>
  <c r="AD552" i="13"/>
  <c r="AC552" i="13"/>
  <c r="AB552" i="13"/>
  <c r="AA552" i="13"/>
  <c r="Z552" i="13"/>
  <c r="Y552" i="13"/>
  <c r="X552" i="13"/>
  <c r="W552" i="13"/>
  <c r="V552" i="13"/>
  <c r="U552" i="13"/>
  <c r="T552" i="13"/>
  <c r="S552" i="13"/>
  <c r="R552" i="13"/>
  <c r="Q552" i="13"/>
  <c r="P552" i="13"/>
  <c r="O552" i="13"/>
  <c r="N552" i="13"/>
  <c r="AX551" i="13"/>
  <c r="AW551" i="13"/>
  <c r="AV551" i="13"/>
  <c r="AU551" i="13"/>
  <c r="AT551" i="13"/>
  <c r="AS551" i="13"/>
  <c r="AR551" i="13"/>
  <c r="AQ551" i="13"/>
  <c r="AP551" i="13"/>
  <c r="AO551" i="13"/>
  <c r="AN551" i="13"/>
  <c r="AM551" i="13"/>
  <c r="AL551" i="13"/>
  <c r="AK551" i="13"/>
  <c r="AJ551" i="13"/>
  <c r="AI551" i="13"/>
  <c r="AH551" i="13"/>
  <c r="AG551" i="13"/>
  <c r="AF551" i="13"/>
  <c r="AE551" i="13"/>
  <c r="AD551" i="13"/>
  <c r="AC551" i="13"/>
  <c r="AB551" i="13"/>
  <c r="AA551" i="13"/>
  <c r="Z551" i="13"/>
  <c r="Y551" i="13"/>
  <c r="X551" i="13"/>
  <c r="W551" i="13"/>
  <c r="V551" i="13"/>
  <c r="U551" i="13"/>
  <c r="T551" i="13"/>
  <c r="S551" i="13"/>
  <c r="R551" i="13"/>
  <c r="Q551" i="13"/>
  <c r="P551" i="13"/>
  <c r="O551" i="13"/>
  <c r="N551" i="13"/>
  <c r="AX550" i="13"/>
  <c r="AW550" i="13"/>
  <c r="AV550" i="13"/>
  <c r="AU550" i="13"/>
  <c r="AT550" i="13"/>
  <c r="AS550" i="13"/>
  <c r="AR550" i="13"/>
  <c r="AQ550" i="13"/>
  <c r="AP550" i="13"/>
  <c r="AO550" i="13"/>
  <c r="AN550" i="13"/>
  <c r="AM550" i="13"/>
  <c r="AL550" i="13"/>
  <c r="AK550" i="13"/>
  <c r="AJ550" i="13"/>
  <c r="AI550" i="13"/>
  <c r="AH550" i="13"/>
  <c r="AG550" i="13"/>
  <c r="AF550" i="13"/>
  <c r="AE550" i="13"/>
  <c r="AD550" i="13"/>
  <c r="AC550" i="13"/>
  <c r="AB550" i="13"/>
  <c r="AA550" i="13"/>
  <c r="Z550" i="13"/>
  <c r="Y550" i="13"/>
  <c r="X550" i="13"/>
  <c r="W550" i="13"/>
  <c r="V550" i="13"/>
  <c r="U550" i="13"/>
  <c r="T550" i="13"/>
  <c r="S550" i="13"/>
  <c r="R550" i="13"/>
  <c r="Q550" i="13"/>
  <c r="P550" i="13"/>
  <c r="O550" i="13"/>
  <c r="N550" i="13"/>
  <c r="AX549" i="13"/>
  <c r="AW549" i="13"/>
  <c r="AV549" i="13"/>
  <c r="AU549" i="13"/>
  <c r="AT549" i="13"/>
  <c r="AS549" i="13"/>
  <c r="AR549" i="13"/>
  <c r="AQ549" i="13"/>
  <c r="AP549" i="13"/>
  <c r="AO549" i="13"/>
  <c r="AN549" i="13"/>
  <c r="AM549" i="13"/>
  <c r="AL549" i="13"/>
  <c r="AK549" i="13"/>
  <c r="AJ549" i="13"/>
  <c r="AI549" i="13"/>
  <c r="AH549" i="13"/>
  <c r="AG549" i="13"/>
  <c r="AF549" i="13"/>
  <c r="AE549" i="13"/>
  <c r="AD549" i="13"/>
  <c r="AC549" i="13"/>
  <c r="AB549" i="13"/>
  <c r="AA549" i="13"/>
  <c r="Z549" i="13"/>
  <c r="Y549" i="13"/>
  <c r="X549" i="13"/>
  <c r="W549" i="13"/>
  <c r="V549" i="13"/>
  <c r="U549" i="13"/>
  <c r="T549" i="13"/>
  <c r="S549" i="13"/>
  <c r="R549" i="13"/>
  <c r="Q549" i="13"/>
  <c r="P549" i="13"/>
  <c r="O549" i="13"/>
  <c r="N549" i="13"/>
  <c r="AX548" i="13"/>
  <c r="AW548" i="13"/>
  <c r="AV548" i="13"/>
  <c r="AU548" i="13"/>
  <c r="AT548" i="13"/>
  <c r="AS548" i="13"/>
  <c r="AR548" i="13"/>
  <c r="AQ548" i="13"/>
  <c r="AP548" i="13"/>
  <c r="AO548" i="13"/>
  <c r="AN548" i="13"/>
  <c r="AM548" i="13"/>
  <c r="AL548" i="13"/>
  <c r="AK548" i="13"/>
  <c r="AJ548" i="13"/>
  <c r="AI548" i="13"/>
  <c r="AH548" i="13"/>
  <c r="AG548" i="13"/>
  <c r="AF548" i="13"/>
  <c r="AE548" i="13"/>
  <c r="AD548" i="13"/>
  <c r="AC548" i="13"/>
  <c r="AB548" i="13"/>
  <c r="AA548" i="13"/>
  <c r="Z548" i="13"/>
  <c r="Y548" i="13"/>
  <c r="X548" i="13"/>
  <c r="W548" i="13"/>
  <c r="V548" i="13"/>
  <c r="U548" i="13"/>
  <c r="T548" i="13"/>
  <c r="S548" i="13"/>
  <c r="R548" i="13"/>
  <c r="Q548" i="13"/>
  <c r="P548" i="13"/>
  <c r="O548" i="13"/>
  <c r="N548" i="13"/>
  <c r="AX547" i="13"/>
  <c r="AW547" i="13"/>
  <c r="AV547" i="13"/>
  <c r="AU547" i="13"/>
  <c r="AT547" i="13"/>
  <c r="AS547" i="13"/>
  <c r="AR547" i="13"/>
  <c r="AQ547" i="13"/>
  <c r="AP547" i="13"/>
  <c r="AO547" i="13"/>
  <c r="AN547" i="13"/>
  <c r="AM547" i="13"/>
  <c r="AL547" i="13"/>
  <c r="AK547" i="13"/>
  <c r="AJ547" i="13"/>
  <c r="AI547" i="13"/>
  <c r="AH547" i="13"/>
  <c r="AG547" i="13"/>
  <c r="AF547" i="13"/>
  <c r="AE547" i="13"/>
  <c r="AD547" i="13"/>
  <c r="AC547" i="13"/>
  <c r="AB547" i="13"/>
  <c r="AA547" i="13"/>
  <c r="Z547" i="13"/>
  <c r="Y547" i="13"/>
  <c r="X547" i="13"/>
  <c r="W547" i="13"/>
  <c r="V547" i="13"/>
  <c r="U547" i="13"/>
  <c r="T547" i="13"/>
  <c r="S547" i="13"/>
  <c r="R547" i="13"/>
  <c r="Q547" i="13"/>
  <c r="P547" i="13"/>
  <c r="O547" i="13"/>
  <c r="N547" i="13"/>
  <c r="AX546" i="13"/>
  <c r="AW546" i="13"/>
  <c r="AV546" i="13"/>
  <c r="AU546" i="13"/>
  <c r="AT546" i="13"/>
  <c r="AS546" i="13"/>
  <c r="AR546" i="13"/>
  <c r="AQ546" i="13"/>
  <c r="AP546" i="13"/>
  <c r="AO546" i="13"/>
  <c r="AN546" i="13"/>
  <c r="AM546" i="13"/>
  <c r="AL546" i="13"/>
  <c r="AK546" i="13"/>
  <c r="AJ546" i="13"/>
  <c r="AI546" i="13"/>
  <c r="AH546" i="13"/>
  <c r="AG546" i="13"/>
  <c r="AF546" i="13"/>
  <c r="AE546" i="13"/>
  <c r="AD546" i="13"/>
  <c r="AC546" i="13"/>
  <c r="AB546" i="13"/>
  <c r="AA546" i="13"/>
  <c r="Z546" i="13"/>
  <c r="Y546" i="13"/>
  <c r="X546" i="13"/>
  <c r="W546" i="13"/>
  <c r="V546" i="13"/>
  <c r="U546" i="13"/>
  <c r="T546" i="13"/>
  <c r="S546" i="13"/>
  <c r="R546" i="13"/>
  <c r="Q546" i="13"/>
  <c r="P546" i="13"/>
  <c r="O546" i="13"/>
  <c r="N546" i="13"/>
  <c r="AX545" i="13"/>
  <c r="AW545" i="13"/>
  <c r="AV545" i="13"/>
  <c r="AU545" i="13"/>
  <c r="AT545" i="13"/>
  <c r="AS545" i="13"/>
  <c r="AR545" i="13"/>
  <c r="AQ545" i="13"/>
  <c r="AP545" i="13"/>
  <c r="AO545" i="13"/>
  <c r="AN545" i="13"/>
  <c r="AM545" i="13"/>
  <c r="AL545" i="13"/>
  <c r="AK545" i="13"/>
  <c r="AJ545" i="13"/>
  <c r="AI545" i="13"/>
  <c r="AH545" i="13"/>
  <c r="AG545" i="13"/>
  <c r="AF545" i="13"/>
  <c r="AE545" i="13"/>
  <c r="AD545" i="13"/>
  <c r="AC545" i="13"/>
  <c r="AB545" i="13"/>
  <c r="AA545" i="13"/>
  <c r="Z545" i="13"/>
  <c r="Y545" i="13"/>
  <c r="X545" i="13"/>
  <c r="W545" i="13"/>
  <c r="V545" i="13"/>
  <c r="U545" i="13"/>
  <c r="T545" i="13"/>
  <c r="S545" i="13"/>
  <c r="R545" i="13"/>
  <c r="Q545" i="13"/>
  <c r="P545" i="13"/>
  <c r="O545" i="13"/>
  <c r="N545" i="13"/>
  <c r="AX544" i="13"/>
  <c r="AW544" i="13"/>
  <c r="AV544" i="13"/>
  <c r="AU544" i="13"/>
  <c r="AT544" i="13"/>
  <c r="AS544" i="13"/>
  <c r="AR544" i="13"/>
  <c r="AQ544" i="13"/>
  <c r="AP544" i="13"/>
  <c r="AO544" i="13"/>
  <c r="AN544" i="13"/>
  <c r="AM544" i="13"/>
  <c r="AL544" i="13"/>
  <c r="AK544" i="13"/>
  <c r="AJ544" i="13"/>
  <c r="AI544" i="13"/>
  <c r="AH544" i="13"/>
  <c r="AG544" i="13"/>
  <c r="AF544" i="13"/>
  <c r="AE544" i="13"/>
  <c r="AD544" i="13"/>
  <c r="AC544" i="13"/>
  <c r="AB544" i="13"/>
  <c r="AA544" i="13"/>
  <c r="Z544" i="13"/>
  <c r="Y544" i="13"/>
  <c r="X544" i="13"/>
  <c r="W544" i="13"/>
  <c r="V544" i="13"/>
  <c r="U544" i="13"/>
  <c r="T544" i="13"/>
  <c r="S544" i="13"/>
  <c r="R544" i="13"/>
  <c r="Q544" i="13"/>
  <c r="P544" i="13"/>
  <c r="O544" i="13"/>
  <c r="N544" i="13"/>
  <c r="AX543" i="13"/>
  <c r="AW543" i="13"/>
  <c r="AV543" i="13"/>
  <c r="AU543" i="13"/>
  <c r="AT543" i="13"/>
  <c r="AS543" i="13"/>
  <c r="AR543" i="13"/>
  <c r="AQ543" i="13"/>
  <c r="AP543" i="13"/>
  <c r="AO543" i="13"/>
  <c r="AN543" i="13"/>
  <c r="AM543" i="13"/>
  <c r="AL543" i="13"/>
  <c r="AK543" i="13"/>
  <c r="AJ543" i="13"/>
  <c r="AI543" i="13"/>
  <c r="AH543" i="13"/>
  <c r="AG543" i="13"/>
  <c r="AF543" i="13"/>
  <c r="AE543" i="13"/>
  <c r="AD543" i="13"/>
  <c r="AC543" i="13"/>
  <c r="AB543" i="13"/>
  <c r="AA543" i="13"/>
  <c r="Z543" i="13"/>
  <c r="Y543" i="13"/>
  <c r="X543" i="13"/>
  <c r="W543" i="13"/>
  <c r="V543" i="13"/>
  <c r="U543" i="13"/>
  <c r="T543" i="13"/>
  <c r="S543" i="13"/>
  <c r="R543" i="13"/>
  <c r="Q543" i="13"/>
  <c r="P543" i="13"/>
  <c r="O543" i="13"/>
  <c r="N543" i="13"/>
  <c r="AX542" i="13"/>
  <c r="AW542" i="13"/>
  <c r="AV542" i="13"/>
  <c r="AU542" i="13"/>
  <c r="AT542" i="13"/>
  <c r="AS542" i="13"/>
  <c r="AR542" i="13"/>
  <c r="AQ542" i="13"/>
  <c r="AP542" i="13"/>
  <c r="AO542" i="13"/>
  <c r="AN542" i="13"/>
  <c r="AM542" i="13"/>
  <c r="AL542" i="13"/>
  <c r="AK542" i="13"/>
  <c r="AJ542" i="13"/>
  <c r="AI542" i="13"/>
  <c r="AH542" i="13"/>
  <c r="AG542" i="13"/>
  <c r="AF542" i="13"/>
  <c r="AE542" i="13"/>
  <c r="AD542" i="13"/>
  <c r="AC542" i="13"/>
  <c r="AB542" i="13"/>
  <c r="AA542" i="13"/>
  <c r="Z542" i="13"/>
  <c r="Y542" i="13"/>
  <c r="X542" i="13"/>
  <c r="W542" i="13"/>
  <c r="V542" i="13"/>
  <c r="U542" i="13"/>
  <c r="T542" i="13"/>
  <c r="S542" i="13"/>
  <c r="R542" i="13"/>
  <c r="Q542" i="13"/>
  <c r="P542" i="13"/>
  <c r="O542" i="13"/>
  <c r="N542" i="13"/>
  <c r="AX541" i="13"/>
  <c r="AW541" i="13"/>
  <c r="AV541" i="13"/>
  <c r="AU541" i="13"/>
  <c r="AT541" i="13"/>
  <c r="AS541" i="13"/>
  <c r="AR541" i="13"/>
  <c r="AQ541" i="13"/>
  <c r="AP541" i="13"/>
  <c r="AO541" i="13"/>
  <c r="AN541" i="13"/>
  <c r="AM541" i="13"/>
  <c r="AL541" i="13"/>
  <c r="AK541" i="13"/>
  <c r="AJ541" i="13"/>
  <c r="AI541" i="13"/>
  <c r="AH541" i="13"/>
  <c r="AG541" i="13"/>
  <c r="AF541" i="13"/>
  <c r="AE541" i="13"/>
  <c r="AD541" i="13"/>
  <c r="AC541" i="13"/>
  <c r="AB541" i="13"/>
  <c r="AA541" i="13"/>
  <c r="Z541" i="13"/>
  <c r="Y541" i="13"/>
  <c r="X541" i="13"/>
  <c r="W541" i="13"/>
  <c r="V541" i="13"/>
  <c r="U541" i="13"/>
  <c r="T541" i="13"/>
  <c r="S541" i="13"/>
  <c r="R541" i="13"/>
  <c r="Q541" i="13"/>
  <c r="P541" i="13"/>
  <c r="O541" i="13"/>
  <c r="N541" i="13"/>
  <c r="AX540" i="13"/>
  <c r="AW540" i="13"/>
  <c r="AV540" i="13"/>
  <c r="AU540" i="13"/>
  <c r="AT540" i="13"/>
  <c r="AS540" i="13"/>
  <c r="AR540" i="13"/>
  <c r="AQ540" i="13"/>
  <c r="AP540" i="13"/>
  <c r="AO540" i="13"/>
  <c r="AN540" i="13"/>
  <c r="AM540" i="13"/>
  <c r="AL540" i="13"/>
  <c r="AK540" i="13"/>
  <c r="AJ540" i="13"/>
  <c r="AI540" i="13"/>
  <c r="AH540" i="13"/>
  <c r="AG540" i="13"/>
  <c r="AF540" i="13"/>
  <c r="AE540" i="13"/>
  <c r="AD540" i="13"/>
  <c r="AC540" i="13"/>
  <c r="AB540" i="13"/>
  <c r="AA540" i="13"/>
  <c r="Z540" i="13"/>
  <c r="Y540" i="13"/>
  <c r="X540" i="13"/>
  <c r="W540" i="13"/>
  <c r="V540" i="13"/>
  <c r="U540" i="13"/>
  <c r="T540" i="13"/>
  <c r="S540" i="13"/>
  <c r="R540" i="13"/>
  <c r="Q540" i="13"/>
  <c r="P540" i="13"/>
  <c r="O540" i="13"/>
  <c r="N540" i="13"/>
  <c r="AX539" i="13"/>
  <c r="AW539" i="13"/>
  <c r="AV539" i="13"/>
  <c r="AU539" i="13"/>
  <c r="AT539" i="13"/>
  <c r="AS539" i="13"/>
  <c r="AR539" i="13"/>
  <c r="AQ539" i="13"/>
  <c r="AP539" i="13"/>
  <c r="AO539" i="13"/>
  <c r="AN539" i="13"/>
  <c r="AM539" i="13"/>
  <c r="AL539" i="13"/>
  <c r="AK539" i="13"/>
  <c r="AJ539" i="13"/>
  <c r="AI539" i="13"/>
  <c r="AH539" i="13"/>
  <c r="AG539" i="13"/>
  <c r="AF539" i="13"/>
  <c r="AE539" i="13"/>
  <c r="AD539" i="13"/>
  <c r="AC539" i="13"/>
  <c r="AB539" i="13"/>
  <c r="AA539" i="13"/>
  <c r="Z539" i="13"/>
  <c r="Y539" i="13"/>
  <c r="X539" i="13"/>
  <c r="W539" i="13"/>
  <c r="V539" i="13"/>
  <c r="U539" i="13"/>
  <c r="T539" i="13"/>
  <c r="S539" i="13"/>
  <c r="R539" i="13"/>
  <c r="Q539" i="13"/>
  <c r="P539" i="13"/>
  <c r="O539" i="13"/>
  <c r="N539" i="13"/>
  <c r="AX538" i="13"/>
  <c r="AW538" i="13"/>
  <c r="AV538" i="13"/>
  <c r="AU538" i="13"/>
  <c r="AT538" i="13"/>
  <c r="AS538" i="13"/>
  <c r="AR538" i="13"/>
  <c r="AQ538" i="13"/>
  <c r="AP538" i="13"/>
  <c r="AO538" i="13"/>
  <c r="AN538" i="13"/>
  <c r="AM538" i="13"/>
  <c r="AL538" i="13"/>
  <c r="AK538" i="13"/>
  <c r="AJ538" i="13"/>
  <c r="AI538" i="13"/>
  <c r="AH538" i="13"/>
  <c r="AG538" i="13"/>
  <c r="AF538" i="13"/>
  <c r="AE538" i="13"/>
  <c r="AD538" i="13"/>
  <c r="AC538" i="13"/>
  <c r="AB538" i="13"/>
  <c r="AA538" i="13"/>
  <c r="Z538" i="13"/>
  <c r="Y538" i="13"/>
  <c r="X538" i="13"/>
  <c r="W538" i="13"/>
  <c r="V538" i="13"/>
  <c r="U538" i="13"/>
  <c r="T538" i="13"/>
  <c r="S538" i="13"/>
  <c r="R538" i="13"/>
  <c r="Q538" i="13"/>
  <c r="P538" i="13"/>
  <c r="O538" i="13"/>
  <c r="N538" i="13"/>
  <c r="AX537" i="13"/>
  <c r="AW537" i="13"/>
  <c r="AV537" i="13"/>
  <c r="AU537" i="13"/>
  <c r="AT537" i="13"/>
  <c r="AS537" i="13"/>
  <c r="AR537" i="13"/>
  <c r="AQ537" i="13"/>
  <c r="AP537" i="13"/>
  <c r="AO537" i="13"/>
  <c r="AN537" i="13"/>
  <c r="AM537" i="13"/>
  <c r="AL537" i="13"/>
  <c r="AK537" i="13"/>
  <c r="AJ537" i="13"/>
  <c r="AI537" i="13"/>
  <c r="AH537" i="13"/>
  <c r="AG537" i="13"/>
  <c r="AF537" i="13"/>
  <c r="AE537" i="13"/>
  <c r="AD537" i="13"/>
  <c r="AC537" i="13"/>
  <c r="AB537" i="13"/>
  <c r="AA537" i="13"/>
  <c r="Z537" i="13"/>
  <c r="Y537" i="13"/>
  <c r="X537" i="13"/>
  <c r="W537" i="13"/>
  <c r="V537" i="13"/>
  <c r="U537" i="13"/>
  <c r="T537" i="13"/>
  <c r="S537" i="13"/>
  <c r="R537" i="13"/>
  <c r="Q537" i="13"/>
  <c r="P537" i="13"/>
  <c r="O537" i="13"/>
  <c r="N537" i="13"/>
  <c r="AX536" i="13"/>
  <c r="AW536" i="13"/>
  <c r="AV536" i="13"/>
  <c r="AU536" i="13"/>
  <c r="AT536" i="13"/>
  <c r="AS536" i="13"/>
  <c r="AR536" i="13"/>
  <c r="AQ536" i="13"/>
  <c r="AP536" i="13"/>
  <c r="AO536" i="13"/>
  <c r="AN536" i="13"/>
  <c r="AM536" i="13"/>
  <c r="AL536" i="13"/>
  <c r="AK536" i="13"/>
  <c r="AJ536" i="13"/>
  <c r="AI536" i="13"/>
  <c r="AH536" i="13"/>
  <c r="AG536" i="13"/>
  <c r="AF536" i="13"/>
  <c r="AE536" i="13"/>
  <c r="AD536" i="13"/>
  <c r="AC536" i="13"/>
  <c r="AB536" i="13"/>
  <c r="AA536" i="13"/>
  <c r="Z536" i="13"/>
  <c r="Y536" i="13"/>
  <c r="X536" i="13"/>
  <c r="W536" i="13"/>
  <c r="V536" i="13"/>
  <c r="U536" i="13"/>
  <c r="T536" i="13"/>
  <c r="S536" i="13"/>
  <c r="R536" i="13"/>
  <c r="Q536" i="13"/>
  <c r="P536" i="13"/>
  <c r="O536" i="13"/>
  <c r="N536" i="13"/>
  <c r="AX535" i="13"/>
  <c r="AW535" i="13"/>
  <c r="AV535" i="13"/>
  <c r="AU535" i="13"/>
  <c r="AT535" i="13"/>
  <c r="AS535" i="13"/>
  <c r="AR535" i="13"/>
  <c r="AQ535" i="13"/>
  <c r="AP535" i="13"/>
  <c r="AO535" i="13"/>
  <c r="AN535" i="13"/>
  <c r="AM535" i="13"/>
  <c r="AL535" i="13"/>
  <c r="AK535" i="13"/>
  <c r="AJ535" i="13"/>
  <c r="AI535" i="13"/>
  <c r="AH535" i="13"/>
  <c r="AG535" i="13"/>
  <c r="AF535" i="13"/>
  <c r="AE535" i="13"/>
  <c r="AD535" i="13"/>
  <c r="AC535" i="13"/>
  <c r="AB535" i="13"/>
  <c r="AA535" i="13"/>
  <c r="Z535" i="13"/>
  <c r="Y535" i="13"/>
  <c r="X535" i="13"/>
  <c r="W535" i="13"/>
  <c r="V535" i="13"/>
  <c r="U535" i="13"/>
  <c r="T535" i="13"/>
  <c r="S535" i="13"/>
  <c r="R535" i="13"/>
  <c r="Q535" i="13"/>
  <c r="P535" i="13"/>
  <c r="O535" i="13"/>
  <c r="N535" i="13"/>
  <c r="AX534" i="13"/>
  <c r="AW534" i="13"/>
  <c r="AV534" i="13"/>
  <c r="AU534" i="13"/>
  <c r="AT534" i="13"/>
  <c r="AS534" i="13"/>
  <c r="AR534" i="13"/>
  <c r="AQ534" i="13"/>
  <c r="AP534" i="13"/>
  <c r="AO534" i="13"/>
  <c r="AN534" i="13"/>
  <c r="AM534" i="13"/>
  <c r="AL534" i="13"/>
  <c r="AK534" i="13"/>
  <c r="AJ534" i="13"/>
  <c r="AI534" i="13"/>
  <c r="AH534" i="13"/>
  <c r="AG534" i="13"/>
  <c r="AF534" i="13"/>
  <c r="AE534" i="13"/>
  <c r="AD534" i="13"/>
  <c r="AC534" i="13"/>
  <c r="AB534" i="13"/>
  <c r="AA534" i="13"/>
  <c r="Z534" i="13"/>
  <c r="Y534" i="13"/>
  <c r="X534" i="13"/>
  <c r="W534" i="13"/>
  <c r="V534" i="13"/>
  <c r="U534" i="13"/>
  <c r="T534" i="13"/>
  <c r="S534" i="13"/>
  <c r="R534" i="13"/>
  <c r="Q534" i="13"/>
  <c r="P534" i="13"/>
  <c r="O534" i="13"/>
  <c r="N534" i="13"/>
  <c r="AX533" i="13"/>
  <c r="AW533" i="13"/>
  <c r="AV533" i="13"/>
  <c r="AU533" i="13"/>
  <c r="AT533" i="13"/>
  <c r="AS533" i="13"/>
  <c r="AR533" i="13"/>
  <c r="AQ533" i="13"/>
  <c r="AP533" i="13"/>
  <c r="AO533" i="13"/>
  <c r="AN533" i="13"/>
  <c r="AM533" i="13"/>
  <c r="AL533" i="13"/>
  <c r="AK533" i="13"/>
  <c r="AJ533" i="13"/>
  <c r="AI533" i="13"/>
  <c r="AH533" i="13"/>
  <c r="AG533" i="13"/>
  <c r="AF533" i="13"/>
  <c r="AE533" i="13"/>
  <c r="AD533" i="13"/>
  <c r="AC533" i="13"/>
  <c r="AB533" i="13"/>
  <c r="AA533" i="13"/>
  <c r="Z533" i="13"/>
  <c r="Y533" i="13"/>
  <c r="X533" i="13"/>
  <c r="W533" i="13"/>
  <c r="V533" i="13"/>
  <c r="U533" i="13"/>
  <c r="T533" i="13"/>
  <c r="S533" i="13"/>
  <c r="R533" i="13"/>
  <c r="Q533" i="13"/>
  <c r="P533" i="13"/>
  <c r="O533" i="13"/>
  <c r="N533" i="13"/>
  <c r="AX532" i="13"/>
  <c r="AW532" i="13"/>
  <c r="AV532" i="13"/>
  <c r="AU532" i="13"/>
  <c r="AT532" i="13"/>
  <c r="AS532" i="13"/>
  <c r="AR532" i="13"/>
  <c r="AQ532" i="13"/>
  <c r="AP532" i="13"/>
  <c r="AO532" i="13"/>
  <c r="AN532" i="13"/>
  <c r="AM532" i="13"/>
  <c r="AL532" i="13"/>
  <c r="AK532" i="13"/>
  <c r="AJ532" i="13"/>
  <c r="AI532" i="13"/>
  <c r="AH532" i="13"/>
  <c r="AG532" i="13"/>
  <c r="AF532" i="13"/>
  <c r="AE532" i="13"/>
  <c r="AD532" i="13"/>
  <c r="AC532" i="13"/>
  <c r="AB532" i="13"/>
  <c r="AA532" i="13"/>
  <c r="Z532" i="13"/>
  <c r="Y532" i="13"/>
  <c r="X532" i="13"/>
  <c r="W532" i="13"/>
  <c r="V532" i="13"/>
  <c r="U532" i="13"/>
  <c r="T532" i="13"/>
  <c r="S532" i="13"/>
  <c r="R532" i="13"/>
  <c r="Q532" i="13"/>
  <c r="P532" i="13"/>
  <c r="O532" i="13"/>
  <c r="N532" i="13"/>
  <c r="AX531" i="13"/>
  <c r="AW531" i="13"/>
  <c r="AV531" i="13"/>
  <c r="AU531" i="13"/>
  <c r="AT531" i="13"/>
  <c r="AS531" i="13"/>
  <c r="AR531" i="13"/>
  <c r="AQ531" i="13"/>
  <c r="AP531" i="13"/>
  <c r="AO531" i="13"/>
  <c r="AN531" i="13"/>
  <c r="AM531" i="13"/>
  <c r="AL531" i="13"/>
  <c r="AK531" i="13"/>
  <c r="AJ531" i="13"/>
  <c r="AI531" i="13"/>
  <c r="AH531" i="13"/>
  <c r="AG531" i="13"/>
  <c r="AF531" i="13"/>
  <c r="AE531" i="13"/>
  <c r="AD531" i="13"/>
  <c r="AC531" i="13"/>
  <c r="AB531" i="13"/>
  <c r="AA531" i="13"/>
  <c r="Z531" i="13"/>
  <c r="Y531" i="13"/>
  <c r="X531" i="13"/>
  <c r="W531" i="13"/>
  <c r="V531" i="13"/>
  <c r="U531" i="13"/>
  <c r="T531" i="13"/>
  <c r="S531" i="13"/>
  <c r="R531" i="13"/>
  <c r="Q531" i="13"/>
  <c r="P531" i="13"/>
  <c r="O531" i="13"/>
  <c r="N531" i="13"/>
  <c r="AX530" i="13"/>
  <c r="AW530" i="13"/>
  <c r="AV530" i="13"/>
  <c r="AU530" i="13"/>
  <c r="AT530" i="13"/>
  <c r="AS530" i="13"/>
  <c r="AR530" i="13"/>
  <c r="AQ530" i="13"/>
  <c r="AP530" i="13"/>
  <c r="AO530" i="13"/>
  <c r="AN530" i="13"/>
  <c r="AM530" i="13"/>
  <c r="AL530" i="13"/>
  <c r="AK530" i="13"/>
  <c r="AJ530" i="13"/>
  <c r="AI530" i="13"/>
  <c r="AH530" i="13"/>
  <c r="AG530" i="13"/>
  <c r="AF530" i="13"/>
  <c r="AE530" i="13"/>
  <c r="AD530" i="13"/>
  <c r="AC530" i="13"/>
  <c r="AB530" i="13"/>
  <c r="AA530" i="13"/>
  <c r="Z530" i="13"/>
  <c r="Y530" i="13"/>
  <c r="X530" i="13"/>
  <c r="W530" i="13"/>
  <c r="V530" i="13"/>
  <c r="U530" i="13"/>
  <c r="T530" i="13"/>
  <c r="S530" i="13"/>
  <c r="R530" i="13"/>
  <c r="Q530" i="13"/>
  <c r="P530" i="13"/>
  <c r="O530" i="13"/>
  <c r="N530" i="13"/>
  <c r="AX529" i="13"/>
  <c r="AW529" i="13"/>
  <c r="AV529" i="13"/>
  <c r="AU529" i="13"/>
  <c r="AT529" i="13"/>
  <c r="AS529" i="13"/>
  <c r="AR529" i="13"/>
  <c r="AQ529" i="13"/>
  <c r="AP529" i="13"/>
  <c r="AO529" i="13"/>
  <c r="AN529" i="13"/>
  <c r="AM529" i="13"/>
  <c r="AL529" i="13"/>
  <c r="AK529" i="13"/>
  <c r="AJ529" i="13"/>
  <c r="AI529" i="13"/>
  <c r="AH529" i="13"/>
  <c r="AG529" i="13"/>
  <c r="AF529" i="13"/>
  <c r="AE529" i="13"/>
  <c r="AD529" i="13"/>
  <c r="AC529" i="13"/>
  <c r="AB529" i="13"/>
  <c r="AA529" i="13"/>
  <c r="Z529" i="13"/>
  <c r="Y529" i="13"/>
  <c r="X529" i="13"/>
  <c r="W529" i="13"/>
  <c r="V529" i="13"/>
  <c r="U529" i="13"/>
  <c r="T529" i="13"/>
  <c r="S529" i="13"/>
  <c r="R529" i="13"/>
  <c r="Q529" i="13"/>
  <c r="P529" i="13"/>
  <c r="O529" i="13"/>
  <c r="N529" i="13"/>
  <c r="AX528" i="13"/>
  <c r="AW528" i="13"/>
  <c r="AV528" i="13"/>
  <c r="AU528" i="13"/>
  <c r="AT528" i="13"/>
  <c r="AS528" i="13"/>
  <c r="AR528" i="13"/>
  <c r="AQ528" i="13"/>
  <c r="AP528" i="13"/>
  <c r="AO528" i="13"/>
  <c r="AN528" i="13"/>
  <c r="AM528" i="13"/>
  <c r="AL528" i="13"/>
  <c r="AK528" i="13"/>
  <c r="AJ528" i="13"/>
  <c r="AI528" i="13"/>
  <c r="AH528" i="13"/>
  <c r="AG528" i="13"/>
  <c r="AF528" i="13"/>
  <c r="AE528" i="13"/>
  <c r="AD528" i="13"/>
  <c r="AC528" i="13"/>
  <c r="AB528" i="13"/>
  <c r="AA528" i="13"/>
  <c r="Z528" i="13"/>
  <c r="Y528" i="13"/>
  <c r="X528" i="13"/>
  <c r="W528" i="13"/>
  <c r="V528" i="13"/>
  <c r="U528" i="13"/>
  <c r="T528" i="13"/>
  <c r="S528" i="13"/>
  <c r="R528" i="13"/>
  <c r="Q528" i="13"/>
  <c r="P528" i="13"/>
  <c r="O528" i="13"/>
  <c r="N528" i="13"/>
  <c r="AX527" i="13"/>
  <c r="AW527" i="13"/>
  <c r="AV527" i="13"/>
  <c r="AU527" i="13"/>
  <c r="AT527" i="13"/>
  <c r="AS527" i="13"/>
  <c r="AR527" i="13"/>
  <c r="AQ527" i="13"/>
  <c r="AP527" i="13"/>
  <c r="AO527" i="13"/>
  <c r="AN527" i="13"/>
  <c r="AM527" i="13"/>
  <c r="AL527" i="13"/>
  <c r="AK527" i="13"/>
  <c r="AJ527" i="13"/>
  <c r="AI527" i="13"/>
  <c r="AH527" i="13"/>
  <c r="AG527" i="13"/>
  <c r="AF527" i="13"/>
  <c r="AE527" i="13"/>
  <c r="AD527" i="13"/>
  <c r="AC527" i="13"/>
  <c r="AB527" i="13"/>
  <c r="AA527" i="13"/>
  <c r="Z527" i="13"/>
  <c r="Y527" i="13"/>
  <c r="X527" i="13"/>
  <c r="W527" i="13"/>
  <c r="V527" i="13"/>
  <c r="U527" i="13"/>
  <c r="T527" i="13"/>
  <c r="S527" i="13"/>
  <c r="R527" i="13"/>
  <c r="Q527" i="13"/>
  <c r="P527" i="13"/>
  <c r="O527" i="13"/>
  <c r="N527" i="13"/>
  <c r="AX526" i="13"/>
  <c r="AW526" i="13"/>
  <c r="AV526" i="13"/>
  <c r="AU526" i="13"/>
  <c r="AT526" i="13"/>
  <c r="AS526" i="13"/>
  <c r="AR526" i="13"/>
  <c r="AQ526" i="13"/>
  <c r="AP526" i="13"/>
  <c r="AO526" i="13"/>
  <c r="AN526" i="13"/>
  <c r="AM526" i="13"/>
  <c r="AL526" i="13"/>
  <c r="AK526" i="13"/>
  <c r="AJ526" i="13"/>
  <c r="AI526" i="13"/>
  <c r="AH526" i="13"/>
  <c r="AG526" i="13"/>
  <c r="AF526" i="13"/>
  <c r="AE526" i="13"/>
  <c r="AD526" i="13"/>
  <c r="AC526" i="13"/>
  <c r="AB526" i="13"/>
  <c r="AA526" i="13"/>
  <c r="Z526" i="13"/>
  <c r="Y526" i="13"/>
  <c r="X526" i="13"/>
  <c r="W526" i="13"/>
  <c r="V526" i="13"/>
  <c r="U526" i="13"/>
  <c r="T526" i="13"/>
  <c r="S526" i="13"/>
  <c r="R526" i="13"/>
  <c r="Q526" i="13"/>
  <c r="P526" i="13"/>
  <c r="O526" i="13"/>
  <c r="N526" i="13"/>
  <c r="AX525" i="13"/>
  <c r="AW525" i="13"/>
  <c r="AV525" i="13"/>
  <c r="AU525" i="13"/>
  <c r="AT525" i="13"/>
  <c r="AS525" i="13"/>
  <c r="AR525" i="13"/>
  <c r="AQ525" i="13"/>
  <c r="AP525" i="13"/>
  <c r="AO525" i="13"/>
  <c r="AN525" i="13"/>
  <c r="AM525" i="13"/>
  <c r="AL525" i="13"/>
  <c r="AK525" i="13"/>
  <c r="AJ525" i="13"/>
  <c r="AI525" i="13"/>
  <c r="AH525" i="13"/>
  <c r="AG525" i="13"/>
  <c r="AF525" i="13"/>
  <c r="AE525" i="13"/>
  <c r="AD525" i="13"/>
  <c r="AC525" i="13"/>
  <c r="AB525" i="13"/>
  <c r="AA525" i="13"/>
  <c r="Z525" i="13"/>
  <c r="Y525" i="13"/>
  <c r="X525" i="13"/>
  <c r="W525" i="13"/>
  <c r="V525" i="13"/>
  <c r="U525" i="13"/>
  <c r="T525" i="13"/>
  <c r="S525" i="13"/>
  <c r="R525" i="13"/>
  <c r="Q525" i="13"/>
  <c r="P525" i="13"/>
  <c r="O525" i="13"/>
  <c r="N525" i="13"/>
  <c r="AX524" i="13"/>
  <c r="AW524" i="13"/>
  <c r="AV524" i="13"/>
  <c r="AU524" i="13"/>
  <c r="AT524" i="13"/>
  <c r="AS524" i="13"/>
  <c r="AR524" i="13"/>
  <c r="AQ524" i="13"/>
  <c r="AP524" i="13"/>
  <c r="AO524" i="13"/>
  <c r="AN524" i="13"/>
  <c r="AM524" i="13"/>
  <c r="AL524" i="13"/>
  <c r="AK524" i="13"/>
  <c r="AJ524" i="13"/>
  <c r="AI524" i="13"/>
  <c r="AH524" i="13"/>
  <c r="AG524" i="13"/>
  <c r="AF524" i="13"/>
  <c r="AE524" i="13"/>
  <c r="AD524" i="13"/>
  <c r="AC524" i="13"/>
  <c r="AB524" i="13"/>
  <c r="AA524" i="13"/>
  <c r="Z524" i="13"/>
  <c r="Y524" i="13"/>
  <c r="X524" i="13"/>
  <c r="W524" i="13"/>
  <c r="V524" i="13"/>
  <c r="U524" i="13"/>
  <c r="T524" i="13"/>
  <c r="S524" i="13"/>
  <c r="R524" i="13"/>
  <c r="Q524" i="13"/>
  <c r="P524" i="13"/>
  <c r="O524" i="13"/>
  <c r="N524" i="13"/>
  <c r="AX523" i="13"/>
  <c r="AW523" i="13"/>
  <c r="AV523" i="13"/>
  <c r="AU523" i="13"/>
  <c r="AT523" i="13"/>
  <c r="AS523" i="13"/>
  <c r="AR523" i="13"/>
  <c r="AQ523" i="13"/>
  <c r="AP523" i="13"/>
  <c r="AO523" i="13"/>
  <c r="AN523" i="13"/>
  <c r="AM523" i="13"/>
  <c r="AL523" i="13"/>
  <c r="AK523" i="13"/>
  <c r="AJ523" i="13"/>
  <c r="AI523" i="13"/>
  <c r="AH523" i="13"/>
  <c r="AG523" i="13"/>
  <c r="AF523" i="13"/>
  <c r="AE523" i="13"/>
  <c r="AD523" i="13"/>
  <c r="AC523" i="13"/>
  <c r="AB523" i="13"/>
  <c r="AA523" i="13"/>
  <c r="Z523" i="13"/>
  <c r="Y523" i="13"/>
  <c r="X523" i="13"/>
  <c r="W523" i="13"/>
  <c r="V523" i="13"/>
  <c r="U523" i="13"/>
  <c r="T523" i="13"/>
  <c r="S523" i="13"/>
  <c r="R523" i="13"/>
  <c r="Q523" i="13"/>
  <c r="P523" i="13"/>
  <c r="O523" i="13"/>
  <c r="N523" i="13"/>
  <c r="AX522" i="13"/>
  <c r="AW522" i="13"/>
  <c r="AV522" i="13"/>
  <c r="AU522" i="13"/>
  <c r="AT522" i="13"/>
  <c r="AS522" i="13"/>
  <c r="AR522" i="13"/>
  <c r="AQ522" i="13"/>
  <c r="AP522" i="13"/>
  <c r="AO522" i="13"/>
  <c r="AN522" i="13"/>
  <c r="AM522" i="13"/>
  <c r="AL522" i="13"/>
  <c r="AK522" i="13"/>
  <c r="AJ522" i="13"/>
  <c r="AI522" i="13"/>
  <c r="AH522" i="13"/>
  <c r="AG522" i="13"/>
  <c r="AF522" i="13"/>
  <c r="AE522" i="13"/>
  <c r="AD522" i="13"/>
  <c r="AC522" i="13"/>
  <c r="AB522" i="13"/>
  <c r="AA522" i="13"/>
  <c r="Z522" i="13"/>
  <c r="Y522" i="13"/>
  <c r="X522" i="13"/>
  <c r="W522" i="13"/>
  <c r="V522" i="13"/>
  <c r="U522" i="13"/>
  <c r="T522" i="13"/>
  <c r="S522" i="13"/>
  <c r="R522" i="13"/>
  <c r="Q522" i="13"/>
  <c r="P522" i="13"/>
  <c r="O522" i="13"/>
  <c r="N522" i="13"/>
  <c r="AX521" i="13"/>
  <c r="AW521" i="13"/>
  <c r="AV521" i="13"/>
  <c r="AU521" i="13"/>
  <c r="AT521" i="13"/>
  <c r="AS521" i="13"/>
  <c r="AR521" i="13"/>
  <c r="AQ521" i="13"/>
  <c r="AP521" i="13"/>
  <c r="AO521" i="13"/>
  <c r="AN521" i="13"/>
  <c r="AM521" i="13"/>
  <c r="AL521" i="13"/>
  <c r="AK521" i="13"/>
  <c r="AJ521" i="13"/>
  <c r="AI521" i="13"/>
  <c r="AH521" i="13"/>
  <c r="AG521" i="13"/>
  <c r="AF521" i="13"/>
  <c r="AE521" i="13"/>
  <c r="AD521" i="13"/>
  <c r="AC521" i="13"/>
  <c r="AB521" i="13"/>
  <c r="AA521" i="13"/>
  <c r="Z521" i="13"/>
  <c r="Y521" i="13"/>
  <c r="X521" i="13"/>
  <c r="W521" i="13"/>
  <c r="V521" i="13"/>
  <c r="U521" i="13"/>
  <c r="T521" i="13"/>
  <c r="S521" i="13"/>
  <c r="R521" i="13"/>
  <c r="Q521" i="13"/>
  <c r="P521" i="13"/>
  <c r="O521" i="13"/>
  <c r="N521" i="13"/>
  <c r="AX520" i="13"/>
  <c r="AW520" i="13"/>
  <c r="AV520" i="13"/>
  <c r="AU520" i="13"/>
  <c r="AT520" i="13"/>
  <c r="AS520" i="13"/>
  <c r="AR520" i="13"/>
  <c r="AQ520" i="13"/>
  <c r="AP520" i="13"/>
  <c r="AO520" i="13"/>
  <c r="AN520" i="13"/>
  <c r="AM520" i="13"/>
  <c r="AL520" i="13"/>
  <c r="AK520" i="13"/>
  <c r="AJ520" i="13"/>
  <c r="AI520" i="13"/>
  <c r="AH520" i="13"/>
  <c r="AG520" i="13"/>
  <c r="AF520" i="13"/>
  <c r="AE520" i="13"/>
  <c r="AD520" i="13"/>
  <c r="AC520" i="13"/>
  <c r="AB520" i="13"/>
  <c r="AA520" i="13"/>
  <c r="Z520" i="13"/>
  <c r="Y520" i="13"/>
  <c r="X520" i="13"/>
  <c r="W520" i="13"/>
  <c r="V520" i="13"/>
  <c r="U520" i="13"/>
  <c r="T520" i="13"/>
  <c r="S520" i="13"/>
  <c r="R520" i="13"/>
  <c r="Q520" i="13"/>
  <c r="P520" i="13"/>
  <c r="O520" i="13"/>
  <c r="N520" i="13"/>
  <c r="AX519" i="13"/>
  <c r="AW519" i="13"/>
  <c r="AV519" i="13"/>
  <c r="AU519" i="13"/>
  <c r="AT519" i="13"/>
  <c r="AS519" i="13"/>
  <c r="AR519" i="13"/>
  <c r="AQ519" i="13"/>
  <c r="AP519" i="13"/>
  <c r="AO519" i="13"/>
  <c r="AN519" i="13"/>
  <c r="AM519" i="13"/>
  <c r="AL519" i="13"/>
  <c r="AK519" i="13"/>
  <c r="AJ519" i="13"/>
  <c r="AI519" i="13"/>
  <c r="AH519" i="13"/>
  <c r="AG519" i="13"/>
  <c r="AF519" i="13"/>
  <c r="AE519" i="13"/>
  <c r="AD519" i="13"/>
  <c r="AC519" i="13"/>
  <c r="AB519" i="13"/>
  <c r="AA519" i="13"/>
  <c r="Z519" i="13"/>
  <c r="Y519" i="13"/>
  <c r="X519" i="13"/>
  <c r="W519" i="13"/>
  <c r="V519" i="13"/>
  <c r="U519" i="13"/>
  <c r="T519" i="13"/>
  <c r="S519" i="13"/>
  <c r="R519" i="13"/>
  <c r="Q519" i="13"/>
  <c r="P519" i="13"/>
  <c r="O519" i="13"/>
  <c r="N519" i="13"/>
  <c r="AX518" i="13"/>
  <c r="AW518" i="13"/>
  <c r="AV518" i="13"/>
  <c r="AU518" i="13"/>
  <c r="AT518" i="13"/>
  <c r="AS518" i="13"/>
  <c r="AR518" i="13"/>
  <c r="AQ518" i="13"/>
  <c r="AP518" i="13"/>
  <c r="AO518" i="13"/>
  <c r="AN518" i="13"/>
  <c r="AM518" i="13"/>
  <c r="AL518" i="13"/>
  <c r="AK518" i="13"/>
  <c r="AJ518" i="13"/>
  <c r="AI518" i="13"/>
  <c r="AH518" i="13"/>
  <c r="AG518" i="13"/>
  <c r="AF518" i="13"/>
  <c r="AE518" i="13"/>
  <c r="AD518" i="13"/>
  <c r="AC518" i="13"/>
  <c r="AB518" i="13"/>
  <c r="AA518" i="13"/>
  <c r="Z518" i="13"/>
  <c r="Y518" i="13"/>
  <c r="X518" i="13"/>
  <c r="W518" i="13"/>
  <c r="V518" i="13"/>
  <c r="U518" i="13"/>
  <c r="T518" i="13"/>
  <c r="S518" i="13"/>
  <c r="R518" i="13"/>
  <c r="Q518" i="13"/>
  <c r="P518" i="13"/>
  <c r="O518" i="13"/>
  <c r="N518" i="13"/>
  <c r="AX517" i="13"/>
  <c r="AW517" i="13"/>
  <c r="AV517" i="13"/>
  <c r="AU517" i="13"/>
  <c r="AT517" i="13"/>
  <c r="AS517" i="13"/>
  <c r="AR517" i="13"/>
  <c r="AQ517" i="13"/>
  <c r="AP517" i="13"/>
  <c r="AO517" i="13"/>
  <c r="AN517" i="13"/>
  <c r="AM517" i="13"/>
  <c r="AL517" i="13"/>
  <c r="AK517" i="13"/>
  <c r="AJ517" i="13"/>
  <c r="AI517" i="13"/>
  <c r="AH517" i="13"/>
  <c r="AG517" i="13"/>
  <c r="AF517" i="13"/>
  <c r="AE517" i="13"/>
  <c r="AD517" i="13"/>
  <c r="AC517" i="13"/>
  <c r="AB517" i="13"/>
  <c r="AA517" i="13"/>
  <c r="Z517" i="13"/>
  <c r="Y517" i="13"/>
  <c r="X517" i="13"/>
  <c r="W517" i="13"/>
  <c r="V517" i="13"/>
  <c r="U517" i="13"/>
  <c r="T517" i="13"/>
  <c r="S517" i="13"/>
  <c r="R517" i="13"/>
  <c r="Q517" i="13"/>
  <c r="P517" i="13"/>
  <c r="O517" i="13"/>
  <c r="N517" i="13"/>
  <c r="AX516" i="13"/>
  <c r="AW516" i="13"/>
  <c r="AV516" i="13"/>
  <c r="AU516" i="13"/>
  <c r="AT516" i="13"/>
  <c r="AS516" i="13"/>
  <c r="AR516" i="13"/>
  <c r="AQ516" i="13"/>
  <c r="AP516" i="13"/>
  <c r="AO516" i="13"/>
  <c r="AN516" i="13"/>
  <c r="AM516" i="13"/>
  <c r="AL516" i="13"/>
  <c r="AK516" i="13"/>
  <c r="AJ516" i="13"/>
  <c r="AI516" i="13"/>
  <c r="AH516" i="13"/>
  <c r="AG516" i="13"/>
  <c r="AF516" i="13"/>
  <c r="AE516" i="13"/>
  <c r="AD516" i="13"/>
  <c r="AC516" i="13"/>
  <c r="AB516" i="13"/>
  <c r="AA516" i="13"/>
  <c r="Z516" i="13"/>
  <c r="Y516" i="13"/>
  <c r="X516" i="13"/>
  <c r="W516" i="13"/>
  <c r="V516" i="13"/>
  <c r="U516" i="13"/>
  <c r="T516" i="13"/>
  <c r="S516" i="13"/>
  <c r="R516" i="13"/>
  <c r="Q516" i="13"/>
  <c r="P516" i="13"/>
  <c r="O516" i="13"/>
  <c r="N516" i="13"/>
  <c r="AX515" i="13"/>
  <c r="AW515" i="13"/>
  <c r="AV515" i="13"/>
  <c r="AU515" i="13"/>
  <c r="AT515" i="13"/>
  <c r="AS515" i="13"/>
  <c r="AR515" i="13"/>
  <c r="AQ515" i="13"/>
  <c r="AP515" i="13"/>
  <c r="AO515" i="13"/>
  <c r="AN515" i="13"/>
  <c r="AM515" i="13"/>
  <c r="AL515" i="13"/>
  <c r="AK515" i="13"/>
  <c r="AJ515" i="13"/>
  <c r="AI515" i="13"/>
  <c r="AH515" i="13"/>
  <c r="AG515" i="13"/>
  <c r="AF515" i="13"/>
  <c r="AE515" i="13"/>
  <c r="AD515" i="13"/>
  <c r="AC515" i="13"/>
  <c r="AB515" i="13"/>
  <c r="AA515" i="13"/>
  <c r="Z515" i="13"/>
  <c r="Y515" i="13"/>
  <c r="X515" i="13"/>
  <c r="W515" i="13"/>
  <c r="V515" i="13"/>
  <c r="U515" i="13"/>
  <c r="T515" i="13"/>
  <c r="S515" i="13"/>
  <c r="R515" i="13"/>
  <c r="Q515" i="13"/>
  <c r="P515" i="13"/>
  <c r="O515" i="13"/>
  <c r="N515" i="13"/>
  <c r="AX514" i="13"/>
  <c r="AW514" i="13"/>
  <c r="AV514" i="13"/>
  <c r="AU514" i="13"/>
  <c r="AT514" i="13"/>
  <c r="AS514" i="13"/>
  <c r="AR514" i="13"/>
  <c r="AQ514" i="13"/>
  <c r="AP514" i="13"/>
  <c r="AO514" i="13"/>
  <c r="AN514" i="13"/>
  <c r="AM514" i="13"/>
  <c r="AL514" i="13"/>
  <c r="AK514" i="13"/>
  <c r="AJ514" i="13"/>
  <c r="AI514" i="13"/>
  <c r="AH514" i="13"/>
  <c r="AG514" i="13"/>
  <c r="AF514" i="13"/>
  <c r="AE514" i="13"/>
  <c r="AD514" i="13"/>
  <c r="AC514" i="13"/>
  <c r="AB514" i="13"/>
  <c r="AA514" i="13"/>
  <c r="Z514" i="13"/>
  <c r="Y514" i="13"/>
  <c r="X514" i="13"/>
  <c r="W514" i="13"/>
  <c r="V514" i="13"/>
  <c r="U514" i="13"/>
  <c r="T514" i="13"/>
  <c r="S514" i="13"/>
  <c r="R514" i="13"/>
  <c r="Q514" i="13"/>
  <c r="P514" i="13"/>
  <c r="O514" i="13"/>
  <c r="N514" i="13"/>
  <c r="AX513" i="13"/>
  <c r="AW513" i="13"/>
  <c r="AV513" i="13"/>
  <c r="AU513" i="13"/>
  <c r="AT513" i="13"/>
  <c r="AS513" i="13"/>
  <c r="AR513" i="13"/>
  <c r="AQ513" i="13"/>
  <c r="AP513" i="13"/>
  <c r="AO513" i="13"/>
  <c r="AN513" i="13"/>
  <c r="AM513" i="13"/>
  <c r="AL513" i="13"/>
  <c r="AK513" i="13"/>
  <c r="AJ513" i="13"/>
  <c r="AI513" i="13"/>
  <c r="AH513" i="13"/>
  <c r="AG513" i="13"/>
  <c r="AF513" i="13"/>
  <c r="AE513" i="13"/>
  <c r="AD513" i="13"/>
  <c r="AC513" i="13"/>
  <c r="AB513" i="13"/>
  <c r="AA513" i="13"/>
  <c r="Z513" i="13"/>
  <c r="Y513" i="13"/>
  <c r="X513" i="13"/>
  <c r="W513" i="13"/>
  <c r="V513" i="13"/>
  <c r="U513" i="13"/>
  <c r="T513" i="13"/>
  <c r="S513" i="13"/>
  <c r="R513" i="13"/>
  <c r="Q513" i="13"/>
  <c r="P513" i="13"/>
  <c r="O513" i="13"/>
  <c r="N513" i="13"/>
  <c r="AX512" i="13"/>
  <c r="AW512" i="13"/>
  <c r="AV512" i="13"/>
  <c r="AU512" i="13"/>
  <c r="AT512" i="13"/>
  <c r="AS512" i="13"/>
  <c r="AR512" i="13"/>
  <c r="AQ512" i="13"/>
  <c r="AP512" i="13"/>
  <c r="AO512" i="13"/>
  <c r="AN512" i="13"/>
  <c r="AM512" i="13"/>
  <c r="AL512" i="13"/>
  <c r="AK512" i="13"/>
  <c r="AJ512" i="13"/>
  <c r="AI512" i="13"/>
  <c r="AH512" i="13"/>
  <c r="AG512" i="13"/>
  <c r="AF512" i="13"/>
  <c r="AE512" i="13"/>
  <c r="AD512" i="13"/>
  <c r="AC512" i="13"/>
  <c r="AB512" i="13"/>
  <c r="AA512" i="13"/>
  <c r="Z512" i="13"/>
  <c r="Y512" i="13"/>
  <c r="X512" i="13"/>
  <c r="W512" i="13"/>
  <c r="V512" i="13"/>
  <c r="U512" i="13"/>
  <c r="T512" i="13"/>
  <c r="S512" i="13"/>
  <c r="R512" i="13"/>
  <c r="Q512" i="13"/>
  <c r="P512" i="13"/>
  <c r="O512" i="13"/>
  <c r="N512" i="13"/>
  <c r="AX511" i="13"/>
  <c r="AW511" i="13"/>
  <c r="AV511" i="13"/>
  <c r="AU511" i="13"/>
  <c r="AT511" i="13"/>
  <c r="AS511" i="13"/>
  <c r="AR511" i="13"/>
  <c r="AQ511" i="13"/>
  <c r="AP511" i="13"/>
  <c r="AO511" i="13"/>
  <c r="AN511" i="13"/>
  <c r="AM511" i="13"/>
  <c r="AL511" i="13"/>
  <c r="AK511" i="13"/>
  <c r="AJ511" i="13"/>
  <c r="AI511" i="13"/>
  <c r="AH511" i="13"/>
  <c r="AG511" i="13"/>
  <c r="AF511" i="13"/>
  <c r="AE511" i="13"/>
  <c r="AD511" i="13"/>
  <c r="AC511" i="13"/>
  <c r="AB511" i="13"/>
  <c r="AA511" i="13"/>
  <c r="Z511" i="13"/>
  <c r="Y511" i="13"/>
  <c r="X511" i="13"/>
  <c r="W511" i="13"/>
  <c r="V511" i="13"/>
  <c r="U511" i="13"/>
  <c r="T511" i="13"/>
  <c r="S511" i="13"/>
  <c r="R511" i="13"/>
  <c r="Q511" i="13"/>
  <c r="P511" i="13"/>
  <c r="O511" i="13"/>
  <c r="N511" i="13"/>
  <c r="AX510" i="13"/>
  <c r="AW510" i="13"/>
  <c r="AV510" i="13"/>
  <c r="AU510" i="13"/>
  <c r="AT510" i="13"/>
  <c r="AS510" i="13"/>
  <c r="AR510" i="13"/>
  <c r="AQ510" i="13"/>
  <c r="AP510" i="13"/>
  <c r="AO510" i="13"/>
  <c r="AN510" i="13"/>
  <c r="AM510" i="13"/>
  <c r="AL510" i="13"/>
  <c r="AK510" i="13"/>
  <c r="AJ510" i="13"/>
  <c r="AI510" i="13"/>
  <c r="AH510" i="13"/>
  <c r="AG510" i="13"/>
  <c r="AF510" i="13"/>
  <c r="AE510" i="13"/>
  <c r="AD510" i="13"/>
  <c r="AC510" i="13"/>
  <c r="AB510" i="13"/>
  <c r="AA510" i="13"/>
  <c r="Z510" i="13"/>
  <c r="Y510" i="13"/>
  <c r="X510" i="13"/>
  <c r="W510" i="13"/>
  <c r="V510" i="13"/>
  <c r="U510" i="13"/>
  <c r="T510" i="13"/>
  <c r="S510" i="13"/>
  <c r="R510" i="13"/>
  <c r="Q510" i="13"/>
  <c r="P510" i="13"/>
  <c r="O510" i="13"/>
  <c r="N510" i="13"/>
  <c r="AX509" i="13"/>
  <c r="AW509" i="13"/>
  <c r="AV509" i="13"/>
  <c r="AU509" i="13"/>
  <c r="AT509" i="13"/>
  <c r="AS509" i="13"/>
  <c r="AR509" i="13"/>
  <c r="AQ509" i="13"/>
  <c r="AP509" i="13"/>
  <c r="AO509" i="13"/>
  <c r="AN509" i="13"/>
  <c r="AM509" i="13"/>
  <c r="AL509" i="13"/>
  <c r="AK509" i="13"/>
  <c r="AJ509" i="13"/>
  <c r="AI509" i="13"/>
  <c r="AH509" i="13"/>
  <c r="AG509" i="13"/>
  <c r="AF509" i="13"/>
  <c r="AE509" i="13"/>
  <c r="AD509" i="13"/>
  <c r="AC509" i="13"/>
  <c r="AB509" i="13"/>
  <c r="AA509" i="13"/>
  <c r="Z509" i="13"/>
  <c r="Y509" i="13"/>
  <c r="X509" i="13"/>
  <c r="W509" i="13"/>
  <c r="V509" i="13"/>
  <c r="U509" i="13"/>
  <c r="T509" i="13"/>
  <c r="S509" i="13"/>
  <c r="R509" i="13"/>
  <c r="Q509" i="13"/>
  <c r="P509" i="13"/>
  <c r="O509" i="13"/>
  <c r="N509" i="13"/>
  <c r="AX508" i="13"/>
  <c r="AW508" i="13"/>
  <c r="AV508" i="13"/>
  <c r="AU508" i="13"/>
  <c r="AT508" i="13"/>
  <c r="AS508" i="13"/>
  <c r="AR508" i="13"/>
  <c r="AQ508" i="13"/>
  <c r="AP508" i="13"/>
  <c r="AO508" i="13"/>
  <c r="AN508" i="13"/>
  <c r="AM508" i="13"/>
  <c r="AL508" i="13"/>
  <c r="AK508" i="13"/>
  <c r="AJ508" i="13"/>
  <c r="AI508" i="13"/>
  <c r="AH508" i="13"/>
  <c r="AG508" i="13"/>
  <c r="AF508" i="13"/>
  <c r="AE508" i="13"/>
  <c r="AD508" i="13"/>
  <c r="AC508" i="13"/>
  <c r="AB508" i="13"/>
  <c r="AA508" i="13"/>
  <c r="Z508" i="13"/>
  <c r="Y508" i="13"/>
  <c r="X508" i="13"/>
  <c r="W508" i="13"/>
  <c r="V508" i="13"/>
  <c r="U508" i="13"/>
  <c r="T508" i="13"/>
  <c r="S508" i="13"/>
  <c r="R508" i="13"/>
  <c r="Q508" i="13"/>
  <c r="P508" i="13"/>
  <c r="O508" i="13"/>
  <c r="N508" i="13"/>
  <c r="AX507" i="13"/>
  <c r="AW507" i="13"/>
  <c r="AV507" i="13"/>
  <c r="AU507" i="13"/>
  <c r="AT507" i="13"/>
  <c r="AS507" i="13"/>
  <c r="AR507" i="13"/>
  <c r="AQ507" i="13"/>
  <c r="AP507" i="13"/>
  <c r="AO507" i="13"/>
  <c r="AN507" i="13"/>
  <c r="AM507" i="13"/>
  <c r="AL507" i="13"/>
  <c r="AK507" i="13"/>
  <c r="AJ507" i="13"/>
  <c r="AI507" i="13"/>
  <c r="AH507" i="13"/>
  <c r="AG507" i="13"/>
  <c r="AF507" i="13"/>
  <c r="AE507" i="13"/>
  <c r="AD507" i="13"/>
  <c r="AC507" i="13"/>
  <c r="AB507" i="13"/>
  <c r="AA507" i="13"/>
  <c r="Z507" i="13"/>
  <c r="Y507" i="13"/>
  <c r="X507" i="13"/>
  <c r="W507" i="13"/>
  <c r="V507" i="13"/>
  <c r="U507" i="13"/>
  <c r="T507" i="13"/>
  <c r="S507" i="13"/>
  <c r="R507" i="13"/>
  <c r="Q507" i="13"/>
  <c r="P507" i="13"/>
  <c r="O507" i="13"/>
  <c r="N507" i="13"/>
  <c r="AX506" i="13"/>
  <c r="AW506" i="13"/>
  <c r="AV506" i="13"/>
  <c r="AU506" i="13"/>
  <c r="AT506" i="13"/>
  <c r="AS506" i="13"/>
  <c r="AR506" i="13"/>
  <c r="AQ506" i="13"/>
  <c r="AP506" i="13"/>
  <c r="AO506" i="13"/>
  <c r="AN506" i="13"/>
  <c r="AM506" i="13"/>
  <c r="AL506" i="13"/>
  <c r="AK506" i="13"/>
  <c r="AJ506" i="13"/>
  <c r="AI506" i="13"/>
  <c r="AH506" i="13"/>
  <c r="AG506" i="13"/>
  <c r="AF506" i="13"/>
  <c r="AE506" i="13"/>
  <c r="AD506" i="13"/>
  <c r="AC506" i="13"/>
  <c r="AB506" i="13"/>
  <c r="AA506" i="13"/>
  <c r="Z506" i="13"/>
  <c r="Y506" i="13"/>
  <c r="X506" i="13"/>
  <c r="W506" i="13"/>
  <c r="V506" i="13"/>
  <c r="U506" i="13"/>
  <c r="T506" i="13"/>
  <c r="S506" i="13"/>
  <c r="R506" i="13"/>
  <c r="Q506" i="13"/>
  <c r="P506" i="13"/>
  <c r="O506" i="13"/>
  <c r="N506" i="13"/>
  <c r="AX505" i="13"/>
  <c r="AW505" i="13"/>
  <c r="AV505" i="13"/>
  <c r="AU505" i="13"/>
  <c r="AT505" i="13"/>
  <c r="AS505" i="13"/>
  <c r="AR505" i="13"/>
  <c r="AQ505" i="13"/>
  <c r="AP505" i="13"/>
  <c r="AO505" i="13"/>
  <c r="AN505" i="13"/>
  <c r="AM505" i="13"/>
  <c r="AL505" i="13"/>
  <c r="AK505" i="13"/>
  <c r="AJ505" i="13"/>
  <c r="AI505" i="13"/>
  <c r="AH505" i="13"/>
  <c r="AG505" i="13"/>
  <c r="AF505" i="13"/>
  <c r="AE505" i="13"/>
  <c r="AD505" i="13"/>
  <c r="AC505" i="13"/>
  <c r="AB505" i="13"/>
  <c r="AA505" i="13"/>
  <c r="Z505" i="13"/>
  <c r="Y505" i="13"/>
  <c r="X505" i="13"/>
  <c r="W505" i="13"/>
  <c r="V505" i="13"/>
  <c r="U505" i="13"/>
  <c r="T505" i="13"/>
  <c r="S505" i="13"/>
  <c r="R505" i="13"/>
  <c r="Q505" i="13"/>
  <c r="P505" i="13"/>
  <c r="O505" i="13"/>
  <c r="N505" i="13"/>
  <c r="AX504" i="13"/>
  <c r="AW504" i="13"/>
  <c r="AV504" i="13"/>
  <c r="AU504" i="13"/>
  <c r="AT504" i="13"/>
  <c r="AS504" i="13"/>
  <c r="AR504" i="13"/>
  <c r="AQ504" i="13"/>
  <c r="AP504" i="13"/>
  <c r="AO504" i="13"/>
  <c r="AN504" i="13"/>
  <c r="AM504" i="13"/>
  <c r="AL504" i="13"/>
  <c r="AK504" i="13"/>
  <c r="AJ504" i="13"/>
  <c r="AI504" i="13"/>
  <c r="AH504" i="13"/>
  <c r="AG504" i="13"/>
  <c r="AF504" i="13"/>
  <c r="AE504" i="13"/>
  <c r="AD504" i="13"/>
  <c r="AC504" i="13"/>
  <c r="AB504" i="13"/>
  <c r="AA504" i="13"/>
  <c r="Z504" i="13"/>
  <c r="Y504" i="13"/>
  <c r="X504" i="13"/>
  <c r="W504" i="13"/>
  <c r="V504" i="13"/>
  <c r="U504" i="13"/>
  <c r="T504" i="13"/>
  <c r="S504" i="13"/>
  <c r="R504" i="13"/>
  <c r="Q504" i="13"/>
  <c r="P504" i="13"/>
  <c r="O504" i="13"/>
  <c r="N504" i="13"/>
  <c r="AX503" i="13"/>
  <c r="AW503" i="13"/>
  <c r="AV503" i="13"/>
  <c r="AU503" i="13"/>
  <c r="AT503" i="13"/>
  <c r="AS503" i="13"/>
  <c r="AR503" i="13"/>
  <c r="AQ503" i="13"/>
  <c r="AP503" i="13"/>
  <c r="AO503" i="13"/>
  <c r="AN503" i="13"/>
  <c r="AM503" i="13"/>
  <c r="AL503" i="13"/>
  <c r="AK503" i="13"/>
  <c r="AJ503" i="13"/>
  <c r="AI503" i="13"/>
  <c r="AH503" i="13"/>
  <c r="AG503" i="13"/>
  <c r="AF503" i="13"/>
  <c r="AE503" i="13"/>
  <c r="AD503" i="13"/>
  <c r="AC503" i="13"/>
  <c r="AB503" i="13"/>
  <c r="AA503" i="13"/>
  <c r="Z503" i="13"/>
  <c r="Y503" i="13"/>
  <c r="X503" i="13"/>
  <c r="W503" i="13"/>
  <c r="V503" i="13"/>
  <c r="U503" i="13"/>
  <c r="T503" i="13"/>
  <c r="S503" i="13"/>
  <c r="R503" i="13"/>
  <c r="Q503" i="13"/>
  <c r="P503" i="13"/>
  <c r="O503" i="13"/>
  <c r="N503" i="13"/>
  <c r="AX502" i="13"/>
  <c r="AW502" i="13"/>
  <c r="AV502" i="13"/>
  <c r="AU502" i="13"/>
  <c r="AT502" i="13"/>
  <c r="AS502" i="13"/>
  <c r="AR502" i="13"/>
  <c r="AQ502" i="13"/>
  <c r="AP502" i="13"/>
  <c r="AO502" i="13"/>
  <c r="AN502" i="13"/>
  <c r="AM502" i="13"/>
  <c r="AL502" i="13"/>
  <c r="AK502" i="13"/>
  <c r="AJ502" i="13"/>
  <c r="AI502" i="13"/>
  <c r="AH502" i="13"/>
  <c r="AG502" i="13"/>
  <c r="AF502" i="13"/>
  <c r="AE502" i="13"/>
  <c r="AD502" i="13"/>
  <c r="AC502" i="13"/>
  <c r="AB502" i="13"/>
  <c r="AA502" i="13"/>
  <c r="Z502" i="13"/>
  <c r="Y502" i="13"/>
  <c r="X502" i="13"/>
  <c r="W502" i="13"/>
  <c r="V502" i="13"/>
  <c r="U502" i="13"/>
  <c r="T502" i="13"/>
  <c r="S502" i="13"/>
  <c r="R502" i="13"/>
  <c r="Q502" i="13"/>
  <c r="P502" i="13"/>
  <c r="O502" i="13"/>
  <c r="N502" i="13"/>
  <c r="AX501" i="13"/>
  <c r="AW501" i="13"/>
  <c r="AV501" i="13"/>
  <c r="AU501" i="13"/>
  <c r="AT501" i="13"/>
  <c r="AS501" i="13"/>
  <c r="AR501" i="13"/>
  <c r="AQ501" i="13"/>
  <c r="AP501" i="13"/>
  <c r="AO501" i="13"/>
  <c r="AN501" i="13"/>
  <c r="AM501" i="13"/>
  <c r="AL501" i="13"/>
  <c r="AK501" i="13"/>
  <c r="AJ501" i="13"/>
  <c r="AI501" i="13"/>
  <c r="AH501" i="13"/>
  <c r="AG501" i="13"/>
  <c r="AF501" i="13"/>
  <c r="AE501" i="13"/>
  <c r="AD501" i="13"/>
  <c r="AC501" i="13"/>
  <c r="AB501" i="13"/>
  <c r="AA501" i="13"/>
  <c r="Z501" i="13"/>
  <c r="Y501" i="13"/>
  <c r="X501" i="13"/>
  <c r="W501" i="13"/>
  <c r="V501" i="13"/>
  <c r="U501" i="13"/>
  <c r="T501" i="13"/>
  <c r="S501" i="13"/>
  <c r="R501" i="13"/>
  <c r="Q501" i="13"/>
  <c r="P501" i="13"/>
  <c r="O501" i="13"/>
  <c r="N501" i="13"/>
  <c r="AX500" i="13"/>
  <c r="AW500" i="13"/>
  <c r="AV500" i="13"/>
  <c r="AU500" i="13"/>
  <c r="AT500" i="13"/>
  <c r="AS500" i="13"/>
  <c r="AR500" i="13"/>
  <c r="AQ500" i="13"/>
  <c r="AP500" i="13"/>
  <c r="AO500" i="13"/>
  <c r="AN500" i="13"/>
  <c r="AM500" i="13"/>
  <c r="AL500" i="13"/>
  <c r="AK500" i="13"/>
  <c r="AJ500" i="13"/>
  <c r="AI500" i="13"/>
  <c r="AH500" i="13"/>
  <c r="AG500" i="13"/>
  <c r="AF500" i="13"/>
  <c r="AE500" i="13"/>
  <c r="AD500" i="13"/>
  <c r="AC500" i="13"/>
  <c r="AB500" i="13"/>
  <c r="AA500" i="13"/>
  <c r="Z500" i="13"/>
  <c r="Y500" i="13"/>
  <c r="X500" i="13"/>
  <c r="W500" i="13"/>
  <c r="V500" i="13"/>
  <c r="U500" i="13"/>
  <c r="T500" i="13"/>
  <c r="S500" i="13"/>
  <c r="R500" i="13"/>
  <c r="Q500" i="13"/>
  <c r="P500" i="13"/>
  <c r="O500" i="13"/>
  <c r="N500" i="13"/>
  <c r="AX499" i="13"/>
  <c r="AW499" i="13"/>
  <c r="AV499" i="13"/>
  <c r="AU499" i="13"/>
  <c r="AT499" i="13"/>
  <c r="AS499" i="13"/>
  <c r="AR499" i="13"/>
  <c r="AQ499" i="13"/>
  <c r="AP499" i="13"/>
  <c r="AO499" i="13"/>
  <c r="AN499" i="13"/>
  <c r="AM499" i="13"/>
  <c r="AL499" i="13"/>
  <c r="AK499" i="13"/>
  <c r="AJ499" i="13"/>
  <c r="AI499" i="13"/>
  <c r="AH499" i="13"/>
  <c r="AG499" i="13"/>
  <c r="AF499" i="13"/>
  <c r="AE499" i="13"/>
  <c r="AD499" i="13"/>
  <c r="AC499" i="13"/>
  <c r="AB499" i="13"/>
  <c r="AA499" i="13"/>
  <c r="Z499" i="13"/>
  <c r="Y499" i="13"/>
  <c r="X499" i="13"/>
  <c r="W499" i="13"/>
  <c r="V499" i="13"/>
  <c r="U499" i="13"/>
  <c r="T499" i="13"/>
  <c r="S499" i="13"/>
  <c r="R499" i="13"/>
  <c r="Q499" i="13"/>
  <c r="P499" i="13"/>
  <c r="O499" i="13"/>
  <c r="N499" i="13"/>
  <c r="AX498" i="13"/>
  <c r="AW498" i="13"/>
  <c r="AV498" i="13"/>
  <c r="AU498" i="13"/>
  <c r="AT498" i="13"/>
  <c r="AS498" i="13"/>
  <c r="AR498" i="13"/>
  <c r="AQ498" i="13"/>
  <c r="AP498" i="13"/>
  <c r="AO498" i="13"/>
  <c r="AN498" i="13"/>
  <c r="AM498" i="13"/>
  <c r="AL498" i="13"/>
  <c r="AK498" i="13"/>
  <c r="AJ498" i="13"/>
  <c r="AI498" i="13"/>
  <c r="AH498" i="13"/>
  <c r="AG498" i="13"/>
  <c r="AF498" i="13"/>
  <c r="AE498" i="13"/>
  <c r="AD498" i="13"/>
  <c r="AC498" i="13"/>
  <c r="AB498" i="13"/>
  <c r="AA498" i="13"/>
  <c r="Z498" i="13"/>
  <c r="Y498" i="13"/>
  <c r="X498" i="13"/>
  <c r="W498" i="13"/>
  <c r="V498" i="13"/>
  <c r="U498" i="13"/>
  <c r="T498" i="13"/>
  <c r="S498" i="13"/>
  <c r="R498" i="13"/>
  <c r="Q498" i="13"/>
  <c r="P498" i="13"/>
  <c r="O498" i="13"/>
  <c r="N498" i="13"/>
  <c r="AX497" i="13"/>
  <c r="AW497" i="13"/>
  <c r="AV497" i="13"/>
  <c r="AU497" i="13"/>
  <c r="AT497" i="13"/>
  <c r="AS497" i="13"/>
  <c r="AR497" i="13"/>
  <c r="AQ497" i="13"/>
  <c r="AP497" i="13"/>
  <c r="AO497" i="13"/>
  <c r="AN497" i="13"/>
  <c r="AM497" i="13"/>
  <c r="AL497" i="13"/>
  <c r="AK497" i="13"/>
  <c r="AJ497" i="13"/>
  <c r="AI497" i="13"/>
  <c r="AH497" i="13"/>
  <c r="AG497" i="13"/>
  <c r="AF497" i="13"/>
  <c r="AE497" i="13"/>
  <c r="AD497" i="13"/>
  <c r="AC497" i="13"/>
  <c r="AB497" i="13"/>
  <c r="AA497" i="13"/>
  <c r="Z497" i="13"/>
  <c r="Y497" i="13"/>
  <c r="X497" i="13"/>
  <c r="W497" i="13"/>
  <c r="V497" i="13"/>
  <c r="U497" i="13"/>
  <c r="T497" i="13"/>
  <c r="S497" i="13"/>
  <c r="R497" i="13"/>
  <c r="Q497" i="13"/>
  <c r="P497" i="13"/>
  <c r="O497" i="13"/>
  <c r="N497" i="13"/>
  <c r="AX496" i="13"/>
  <c r="AW496" i="13"/>
  <c r="AV496" i="13"/>
  <c r="AU496" i="13"/>
  <c r="AT496" i="13"/>
  <c r="AS496" i="13"/>
  <c r="AR496" i="13"/>
  <c r="AQ496" i="13"/>
  <c r="AP496" i="13"/>
  <c r="AO496" i="13"/>
  <c r="AN496" i="13"/>
  <c r="AM496" i="13"/>
  <c r="AL496" i="13"/>
  <c r="AK496" i="13"/>
  <c r="AJ496" i="13"/>
  <c r="AI496" i="13"/>
  <c r="AH496" i="13"/>
  <c r="AG496" i="13"/>
  <c r="AF496" i="13"/>
  <c r="AE496" i="13"/>
  <c r="AD496" i="13"/>
  <c r="AC496" i="13"/>
  <c r="AB496" i="13"/>
  <c r="AA496" i="13"/>
  <c r="Z496" i="13"/>
  <c r="Y496" i="13"/>
  <c r="X496" i="13"/>
  <c r="W496" i="13"/>
  <c r="V496" i="13"/>
  <c r="U496" i="13"/>
  <c r="T496" i="13"/>
  <c r="S496" i="13"/>
  <c r="R496" i="13"/>
  <c r="Q496" i="13"/>
  <c r="P496" i="13"/>
  <c r="O496" i="13"/>
  <c r="N496" i="13"/>
  <c r="AX495" i="13"/>
  <c r="AW495" i="13"/>
  <c r="AV495" i="13"/>
  <c r="AU495" i="13"/>
  <c r="AT495" i="13"/>
  <c r="AS495" i="13"/>
  <c r="AR495" i="13"/>
  <c r="AQ495" i="13"/>
  <c r="AP495" i="13"/>
  <c r="AO495" i="13"/>
  <c r="AN495" i="13"/>
  <c r="AM495" i="13"/>
  <c r="AL495" i="13"/>
  <c r="AK495" i="13"/>
  <c r="AJ495" i="13"/>
  <c r="AI495" i="13"/>
  <c r="AH495" i="13"/>
  <c r="AG495" i="13"/>
  <c r="AF495" i="13"/>
  <c r="AE495" i="13"/>
  <c r="AD495" i="13"/>
  <c r="AC495" i="13"/>
  <c r="AB495" i="13"/>
  <c r="AA495" i="13"/>
  <c r="Z495" i="13"/>
  <c r="Y495" i="13"/>
  <c r="X495" i="13"/>
  <c r="W495" i="13"/>
  <c r="V495" i="13"/>
  <c r="U495" i="13"/>
  <c r="T495" i="13"/>
  <c r="S495" i="13"/>
  <c r="R495" i="13"/>
  <c r="Q495" i="13"/>
  <c r="P495" i="13"/>
  <c r="O495" i="13"/>
  <c r="N495" i="13"/>
  <c r="AX494" i="13"/>
  <c r="AW494" i="13"/>
  <c r="AV494" i="13"/>
  <c r="AU494" i="13"/>
  <c r="AT494" i="13"/>
  <c r="AS494" i="13"/>
  <c r="AR494" i="13"/>
  <c r="AQ494" i="13"/>
  <c r="AP494" i="13"/>
  <c r="AO494" i="13"/>
  <c r="AN494" i="13"/>
  <c r="AM494" i="13"/>
  <c r="AL494" i="13"/>
  <c r="AK494" i="13"/>
  <c r="AJ494" i="13"/>
  <c r="AI494" i="13"/>
  <c r="AH494" i="13"/>
  <c r="AG494" i="13"/>
  <c r="AF494" i="13"/>
  <c r="AE494" i="13"/>
  <c r="AD494" i="13"/>
  <c r="AC494" i="13"/>
  <c r="AB494" i="13"/>
  <c r="AA494" i="13"/>
  <c r="Z494" i="13"/>
  <c r="Y494" i="13"/>
  <c r="X494" i="13"/>
  <c r="W494" i="13"/>
  <c r="V494" i="13"/>
  <c r="U494" i="13"/>
  <c r="T494" i="13"/>
  <c r="S494" i="13"/>
  <c r="R494" i="13"/>
  <c r="Q494" i="13"/>
  <c r="P494" i="13"/>
  <c r="O494" i="13"/>
  <c r="N494" i="13"/>
  <c r="AX493" i="13"/>
  <c r="AW493" i="13"/>
  <c r="AV493" i="13"/>
  <c r="AU493" i="13"/>
  <c r="AT493" i="13"/>
  <c r="AS493" i="13"/>
  <c r="AR493" i="13"/>
  <c r="AQ493" i="13"/>
  <c r="AP493" i="13"/>
  <c r="AO493" i="13"/>
  <c r="AN493" i="13"/>
  <c r="AM493" i="13"/>
  <c r="AL493" i="13"/>
  <c r="AK493" i="13"/>
  <c r="AJ493" i="13"/>
  <c r="AI493" i="13"/>
  <c r="AH493" i="13"/>
  <c r="AG493" i="13"/>
  <c r="AF493" i="13"/>
  <c r="AE493" i="13"/>
  <c r="AD493" i="13"/>
  <c r="AC493" i="13"/>
  <c r="AB493" i="13"/>
  <c r="AA493" i="13"/>
  <c r="Z493" i="13"/>
  <c r="Y493" i="13"/>
  <c r="X493" i="13"/>
  <c r="W493" i="13"/>
  <c r="V493" i="13"/>
  <c r="U493" i="13"/>
  <c r="T493" i="13"/>
  <c r="S493" i="13"/>
  <c r="R493" i="13"/>
  <c r="Q493" i="13"/>
  <c r="P493" i="13"/>
  <c r="O493" i="13"/>
  <c r="N493" i="13"/>
  <c r="AX492" i="13"/>
  <c r="AW492" i="13"/>
  <c r="AV492" i="13"/>
  <c r="AU492" i="13"/>
  <c r="AT492" i="13"/>
  <c r="AS492" i="13"/>
  <c r="AR492" i="13"/>
  <c r="AQ492" i="13"/>
  <c r="AP492" i="13"/>
  <c r="AO492" i="13"/>
  <c r="AN492" i="13"/>
  <c r="AM492" i="13"/>
  <c r="AL492" i="13"/>
  <c r="AK492" i="13"/>
  <c r="AJ492" i="13"/>
  <c r="AI492" i="13"/>
  <c r="AH492" i="13"/>
  <c r="AG492" i="13"/>
  <c r="AF492" i="13"/>
  <c r="AE492" i="13"/>
  <c r="AD492" i="13"/>
  <c r="AC492" i="13"/>
  <c r="AB492" i="13"/>
  <c r="AA492" i="13"/>
  <c r="Z492" i="13"/>
  <c r="Y492" i="13"/>
  <c r="X492" i="13"/>
  <c r="W492" i="13"/>
  <c r="V492" i="13"/>
  <c r="U492" i="13"/>
  <c r="T492" i="13"/>
  <c r="S492" i="13"/>
  <c r="R492" i="13"/>
  <c r="Q492" i="13"/>
  <c r="P492" i="13"/>
  <c r="O492" i="13"/>
  <c r="N492" i="13"/>
  <c r="AX491" i="13"/>
  <c r="AW491" i="13"/>
  <c r="AV491" i="13"/>
  <c r="AU491" i="13"/>
  <c r="AT491" i="13"/>
  <c r="AS491" i="13"/>
  <c r="AR491" i="13"/>
  <c r="AQ491" i="13"/>
  <c r="AP491" i="13"/>
  <c r="AO491" i="13"/>
  <c r="AN491" i="13"/>
  <c r="AM491" i="13"/>
  <c r="AL491" i="13"/>
  <c r="AK491" i="13"/>
  <c r="AJ491" i="13"/>
  <c r="AI491" i="13"/>
  <c r="AH491" i="13"/>
  <c r="AG491" i="13"/>
  <c r="AF491" i="13"/>
  <c r="AE491" i="13"/>
  <c r="AD491" i="13"/>
  <c r="AC491" i="13"/>
  <c r="AB491" i="13"/>
  <c r="AA491" i="13"/>
  <c r="Z491" i="13"/>
  <c r="Y491" i="13"/>
  <c r="X491" i="13"/>
  <c r="W491" i="13"/>
  <c r="V491" i="13"/>
  <c r="U491" i="13"/>
  <c r="T491" i="13"/>
  <c r="S491" i="13"/>
  <c r="R491" i="13"/>
  <c r="Q491" i="13"/>
  <c r="P491" i="13"/>
  <c r="O491" i="13"/>
  <c r="N491" i="13"/>
  <c r="AX490" i="13"/>
  <c r="AW490" i="13"/>
  <c r="AV490" i="13"/>
  <c r="AU490" i="13"/>
  <c r="AT490" i="13"/>
  <c r="AS490" i="13"/>
  <c r="AR490" i="13"/>
  <c r="AQ490" i="13"/>
  <c r="AP490" i="13"/>
  <c r="AO490" i="13"/>
  <c r="AN490" i="13"/>
  <c r="AM490" i="13"/>
  <c r="AL490" i="13"/>
  <c r="AK490" i="13"/>
  <c r="AJ490" i="13"/>
  <c r="AI490" i="13"/>
  <c r="AH490" i="13"/>
  <c r="AG490" i="13"/>
  <c r="AF490" i="13"/>
  <c r="AE490" i="13"/>
  <c r="AD490" i="13"/>
  <c r="AC490" i="13"/>
  <c r="AB490" i="13"/>
  <c r="AA490" i="13"/>
  <c r="Z490" i="13"/>
  <c r="Y490" i="13"/>
  <c r="X490" i="13"/>
  <c r="W490" i="13"/>
  <c r="V490" i="13"/>
  <c r="U490" i="13"/>
  <c r="T490" i="13"/>
  <c r="S490" i="13"/>
  <c r="R490" i="13"/>
  <c r="Q490" i="13"/>
  <c r="P490" i="13"/>
  <c r="O490" i="13"/>
  <c r="N490" i="13"/>
  <c r="AX489" i="13"/>
  <c r="AW489" i="13"/>
  <c r="AV489" i="13"/>
  <c r="AU489" i="13"/>
  <c r="AT489" i="13"/>
  <c r="AS489" i="13"/>
  <c r="AR489" i="13"/>
  <c r="AQ489" i="13"/>
  <c r="AP489" i="13"/>
  <c r="AO489" i="13"/>
  <c r="AN489" i="13"/>
  <c r="AM489" i="13"/>
  <c r="AL489" i="13"/>
  <c r="AK489" i="13"/>
  <c r="AJ489" i="13"/>
  <c r="AI489" i="13"/>
  <c r="AH489" i="13"/>
  <c r="AG489" i="13"/>
  <c r="AF489" i="13"/>
  <c r="AE489" i="13"/>
  <c r="AD489" i="13"/>
  <c r="AC489" i="13"/>
  <c r="AB489" i="13"/>
  <c r="AA489" i="13"/>
  <c r="Z489" i="13"/>
  <c r="Y489" i="13"/>
  <c r="X489" i="13"/>
  <c r="W489" i="13"/>
  <c r="V489" i="13"/>
  <c r="U489" i="13"/>
  <c r="T489" i="13"/>
  <c r="S489" i="13"/>
  <c r="R489" i="13"/>
  <c r="Q489" i="13"/>
  <c r="P489" i="13"/>
  <c r="O489" i="13"/>
  <c r="N489" i="13"/>
  <c r="AX488" i="13"/>
  <c r="AW488" i="13"/>
  <c r="AV488" i="13"/>
  <c r="AU488" i="13"/>
  <c r="AT488" i="13"/>
  <c r="AS488" i="13"/>
  <c r="AR488" i="13"/>
  <c r="AQ488" i="13"/>
  <c r="AP488" i="13"/>
  <c r="AO488" i="13"/>
  <c r="AN488" i="13"/>
  <c r="AM488" i="13"/>
  <c r="AL488" i="13"/>
  <c r="AK488" i="13"/>
  <c r="AJ488" i="13"/>
  <c r="AI488" i="13"/>
  <c r="AH488" i="13"/>
  <c r="AG488" i="13"/>
  <c r="AF488" i="13"/>
  <c r="AE488" i="13"/>
  <c r="AD488" i="13"/>
  <c r="AC488" i="13"/>
  <c r="AB488" i="13"/>
  <c r="AA488" i="13"/>
  <c r="Z488" i="13"/>
  <c r="Y488" i="13"/>
  <c r="X488" i="13"/>
  <c r="W488" i="13"/>
  <c r="V488" i="13"/>
  <c r="U488" i="13"/>
  <c r="T488" i="13"/>
  <c r="S488" i="13"/>
  <c r="R488" i="13"/>
  <c r="Q488" i="13"/>
  <c r="P488" i="13"/>
  <c r="O488" i="13"/>
  <c r="N488" i="13"/>
  <c r="AX487" i="13"/>
  <c r="AW487" i="13"/>
  <c r="AV487" i="13"/>
  <c r="AU487" i="13"/>
  <c r="AT487" i="13"/>
  <c r="AS487" i="13"/>
  <c r="AR487" i="13"/>
  <c r="AQ487" i="13"/>
  <c r="AP487" i="13"/>
  <c r="AO487" i="13"/>
  <c r="AN487" i="13"/>
  <c r="AM487" i="13"/>
  <c r="AL487" i="13"/>
  <c r="AK487" i="13"/>
  <c r="AJ487" i="13"/>
  <c r="AI487" i="13"/>
  <c r="AH487" i="13"/>
  <c r="AG487" i="13"/>
  <c r="AF487" i="13"/>
  <c r="AE487" i="13"/>
  <c r="AD487" i="13"/>
  <c r="AC487" i="13"/>
  <c r="AB487" i="13"/>
  <c r="AA487" i="13"/>
  <c r="Z487" i="13"/>
  <c r="Y487" i="13"/>
  <c r="X487" i="13"/>
  <c r="W487" i="13"/>
  <c r="V487" i="13"/>
  <c r="U487" i="13"/>
  <c r="T487" i="13"/>
  <c r="S487" i="13"/>
  <c r="R487" i="13"/>
  <c r="Q487" i="13"/>
  <c r="P487" i="13"/>
  <c r="O487" i="13"/>
  <c r="N487" i="13"/>
  <c r="AX486" i="13"/>
  <c r="AW486" i="13"/>
  <c r="AV486" i="13"/>
  <c r="AU486" i="13"/>
  <c r="AT486" i="13"/>
  <c r="AS486" i="13"/>
  <c r="AR486" i="13"/>
  <c r="AQ486" i="13"/>
  <c r="AP486" i="13"/>
  <c r="AO486" i="13"/>
  <c r="AN486" i="13"/>
  <c r="AM486" i="13"/>
  <c r="AL486" i="13"/>
  <c r="AK486" i="13"/>
  <c r="AJ486" i="13"/>
  <c r="AI486" i="13"/>
  <c r="AH486" i="13"/>
  <c r="AG486" i="13"/>
  <c r="AF486" i="13"/>
  <c r="AE486" i="13"/>
  <c r="AD486" i="13"/>
  <c r="AC486" i="13"/>
  <c r="AB486" i="13"/>
  <c r="AA486" i="13"/>
  <c r="Z486" i="13"/>
  <c r="Y486" i="13"/>
  <c r="X486" i="13"/>
  <c r="W486" i="13"/>
  <c r="V486" i="13"/>
  <c r="U486" i="13"/>
  <c r="T486" i="13"/>
  <c r="S486" i="13"/>
  <c r="R486" i="13"/>
  <c r="Q486" i="13"/>
  <c r="P486" i="13"/>
  <c r="O486" i="13"/>
  <c r="N486" i="13"/>
  <c r="AX485" i="13"/>
  <c r="AW485" i="13"/>
  <c r="AV485" i="13"/>
  <c r="AU485" i="13"/>
  <c r="AT485" i="13"/>
  <c r="AS485" i="13"/>
  <c r="AR485" i="13"/>
  <c r="AQ485" i="13"/>
  <c r="AP485" i="13"/>
  <c r="AO485" i="13"/>
  <c r="AN485" i="13"/>
  <c r="AM485" i="13"/>
  <c r="AL485" i="13"/>
  <c r="AK485" i="13"/>
  <c r="AJ485" i="13"/>
  <c r="AI485" i="13"/>
  <c r="AH485" i="13"/>
  <c r="AG485" i="13"/>
  <c r="AF485" i="13"/>
  <c r="AE485" i="13"/>
  <c r="AD485" i="13"/>
  <c r="AC485" i="13"/>
  <c r="AB485" i="13"/>
  <c r="AA485" i="13"/>
  <c r="Z485" i="13"/>
  <c r="Y485" i="13"/>
  <c r="X485" i="13"/>
  <c r="W485" i="13"/>
  <c r="V485" i="13"/>
  <c r="U485" i="13"/>
  <c r="T485" i="13"/>
  <c r="S485" i="13"/>
  <c r="R485" i="13"/>
  <c r="Q485" i="13"/>
  <c r="P485" i="13"/>
  <c r="O485" i="13"/>
  <c r="N485" i="13"/>
  <c r="AX484" i="13"/>
  <c r="AW484" i="13"/>
  <c r="AV484" i="13"/>
  <c r="AU484" i="13"/>
  <c r="AT484" i="13"/>
  <c r="AS484" i="13"/>
  <c r="AR484" i="13"/>
  <c r="AQ484" i="13"/>
  <c r="AP484" i="13"/>
  <c r="AO484" i="13"/>
  <c r="AN484" i="13"/>
  <c r="AM484" i="13"/>
  <c r="AL484" i="13"/>
  <c r="AK484" i="13"/>
  <c r="AJ484" i="13"/>
  <c r="AI484" i="13"/>
  <c r="AH484" i="13"/>
  <c r="AG484" i="13"/>
  <c r="AF484" i="13"/>
  <c r="AE484" i="13"/>
  <c r="AD484" i="13"/>
  <c r="AC484" i="13"/>
  <c r="AB484" i="13"/>
  <c r="AA484" i="13"/>
  <c r="Z484" i="13"/>
  <c r="Y484" i="13"/>
  <c r="X484" i="13"/>
  <c r="W484" i="13"/>
  <c r="V484" i="13"/>
  <c r="U484" i="13"/>
  <c r="T484" i="13"/>
  <c r="S484" i="13"/>
  <c r="R484" i="13"/>
  <c r="Q484" i="13"/>
  <c r="P484" i="13"/>
  <c r="O484" i="13"/>
  <c r="N484" i="13"/>
  <c r="AX483" i="13"/>
  <c r="AW483" i="13"/>
  <c r="AV483" i="13"/>
  <c r="AU483" i="13"/>
  <c r="AT483" i="13"/>
  <c r="AS483" i="13"/>
  <c r="AR483" i="13"/>
  <c r="AQ483" i="13"/>
  <c r="AP483" i="13"/>
  <c r="AO483" i="13"/>
  <c r="AN483" i="13"/>
  <c r="AM483" i="13"/>
  <c r="AL483" i="13"/>
  <c r="AK483" i="13"/>
  <c r="AJ483" i="13"/>
  <c r="AI483" i="13"/>
  <c r="AH483" i="13"/>
  <c r="AG483" i="13"/>
  <c r="AF483" i="13"/>
  <c r="AE483" i="13"/>
  <c r="AD483" i="13"/>
  <c r="AC483" i="13"/>
  <c r="AB483" i="13"/>
  <c r="AA483" i="13"/>
  <c r="Z483" i="13"/>
  <c r="Y483" i="13"/>
  <c r="X483" i="13"/>
  <c r="W483" i="13"/>
  <c r="V483" i="13"/>
  <c r="U483" i="13"/>
  <c r="T483" i="13"/>
  <c r="S483" i="13"/>
  <c r="R483" i="13"/>
  <c r="Q483" i="13"/>
  <c r="P483" i="13"/>
  <c r="O483" i="13"/>
  <c r="N483" i="13"/>
  <c r="AX482" i="13"/>
  <c r="AW482" i="13"/>
  <c r="AV482" i="13"/>
  <c r="AU482" i="13"/>
  <c r="AT482" i="13"/>
  <c r="AS482" i="13"/>
  <c r="AR482" i="13"/>
  <c r="AQ482" i="13"/>
  <c r="AP482" i="13"/>
  <c r="AO482" i="13"/>
  <c r="AN482" i="13"/>
  <c r="AM482" i="13"/>
  <c r="AL482" i="13"/>
  <c r="AK482" i="13"/>
  <c r="AJ482" i="13"/>
  <c r="AI482" i="13"/>
  <c r="AH482" i="13"/>
  <c r="AG482" i="13"/>
  <c r="AF482" i="13"/>
  <c r="AE482" i="13"/>
  <c r="AD482" i="13"/>
  <c r="AC482" i="13"/>
  <c r="AB482" i="13"/>
  <c r="AA482" i="13"/>
  <c r="Z482" i="13"/>
  <c r="Y482" i="13"/>
  <c r="X482" i="13"/>
  <c r="W482" i="13"/>
  <c r="V482" i="13"/>
  <c r="U482" i="13"/>
  <c r="T482" i="13"/>
  <c r="S482" i="13"/>
  <c r="R482" i="13"/>
  <c r="Q482" i="13"/>
  <c r="P482" i="13"/>
  <c r="O482" i="13"/>
  <c r="N482" i="13"/>
  <c r="AX481" i="13"/>
  <c r="AW481" i="13"/>
  <c r="AV481" i="13"/>
  <c r="AU481" i="13"/>
  <c r="AT481" i="13"/>
  <c r="AS481" i="13"/>
  <c r="AR481" i="13"/>
  <c r="AQ481" i="13"/>
  <c r="AP481" i="13"/>
  <c r="AO481" i="13"/>
  <c r="AN481" i="13"/>
  <c r="AM481" i="13"/>
  <c r="AL481" i="13"/>
  <c r="AK481" i="13"/>
  <c r="AJ481" i="13"/>
  <c r="AI481" i="13"/>
  <c r="AH481" i="13"/>
  <c r="AG481" i="13"/>
  <c r="AF481" i="13"/>
  <c r="AE481" i="13"/>
  <c r="AD481" i="13"/>
  <c r="AC481" i="13"/>
  <c r="AB481" i="13"/>
  <c r="AA481" i="13"/>
  <c r="Z481" i="13"/>
  <c r="Y481" i="13"/>
  <c r="X481" i="13"/>
  <c r="W481" i="13"/>
  <c r="V481" i="13"/>
  <c r="U481" i="13"/>
  <c r="T481" i="13"/>
  <c r="S481" i="13"/>
  <c r="R481" i="13"/>
  <c r="Q481" i="13"/>
  <c r="P481" i="13"/>
  <c r="O481" i="13"/>
  <c r="N481" i="13"/>
  <c r="AX480" i="13"/>
  <c r="AW480" i="13"/>
  <c r="AV480" i="13"/>
  <c r="AU480" i="13"/>
  <c r="AT480" i="13"/>
  <c r="AS480" i="13"/>
  <c r="AR480" i="13"/>
  <c r="AQ480" i="13"/>
  <c r="AP480" i="13"/>
  <c r="AO480" i="13"/>
  <c r="AN480" i="13"/>
  <c r="AM480" i="13"/>
  <c r="AL480" i="13"/>
  <c r="AK480" i="13"/>
  <c r="AJ480" i="13"/>
  <c r="AI480" i="13"/>
  <c r="AH480" i="13"/>
  <c r="AG480" i="13"/>
  <c r="AF480" i="13"/>
  <c r="AE480" i="13"/>
  <c r="AD480" i="13"/>
  <c r="AC480" i="13"/>
  <c r="AB480" i="13"/>
  <c r="AA480" i="13"/>
  <c r="Z480" i="13"/>
  <c r="Y480" i="13"/>
  <c r="X480" i="13"/>
  <c r="W480" i="13"/>
  <c r="V480" i="13"/>
  <c r="U480" i="13"/>
  <c r="T480" i="13"/>
  <c r="S480" i="13"/>
  <c r="R480" i="13"/>
  <c r="Q480" i="13"/>
  <c r="P480" i="13"/>
  <c r="O480" i="13"/>
  <c r="N480" i="13"/>
  <c r="AX479" i="13"/>
  <c r="AW479" i="13"/>
  <c r="AV479" i="13"/>
  <c r="AU479" i="13"/>
  <c r="AT479" i="13"/>
  <c r="AS479" i="13"/>
  <c r="AR479" i="13"/>
  <c r="AQ479" i="13"/>
  <c r="AP479" i="13"/>
  <c r="AO479" i="13"/>
  <c r="AN479" i="13"/>
  <c r="AM479" i="13"/>
  <c r="AL479" i="13"/>
  <c r="AK479" i="13"/>
  <c r="AJ479" i="13"/>
  <c r="AI479" i="13"/>
  <c r="AH479" i="13"/>
  <c r="AG479" i="13"/>
  <c r="AF479" i="13"/>
  <c r="AE479" i="13"/>
  <c r="AD479" i="13"/>
  <c r="AC479" i="13"/>
  <c r="AB479" i="13"/>
  <c r="AA479" i="13"/>
  <c r="Z479" i="13"/>
  <c r="Y479" i="13"/>
  <c r="X479" i="13"/>
  <c r="W479" i="13"/>
  <c r="V479" i="13"/>
  <c r="U479" i="13"/>
  <c r="T479" i="13"/>
  <c r="S479" i="13"/>
  <c r="R479" i="13"/>
  <c r="Q479" i="13"/>
  <c r="P479" i="13"/>
  <c r="O479" i="13"/>
  <c r="N479" i="13"/>
  <c r="AX478" i="13"/>
  <c r="AW478" i="13"/>
  <c r="AV478" i="13"/>
  <c r="AU478" i="13"/>
  <c r="AT478" i="13"/>
  <c r="AS478" i="13"/>
  <c r="AR478" i="13"/>
  <c r="AQ478" i="13"/>
  <c r="AP478" i="13"/>
  <c r="AO478" i="13"/>
  <c r="AN478" i="13"/>
  <c r="AM478" i="13"/>
  <c r="AL478" i="13"/>
  <c r="AK478" i="13"/>
  <c r="AJ478" i="13"/>
  <c r="AI478" i="13"/>
  <c r="AH478" i="13"/>
  <c r="AG478" i="13"/>
  <c r="AF478" i="13"/>
  <c r="AE478" i="13"/>
  <c r="AD478" i="13"/>
  <c r="AC478" i="13"/>
  <c r="AB478" i="13"/>
  <c r="AA478" i="13"/>
  <c r="Z478" i="13"/>
  <c r="Y478" i="13"/>
  <c r="X478" i="13"/>
  <c r="W478" i="13"/>
  <c r="V478" i="13"/>
  <c r="U478" i="13"/>
  <c r="T478" i="13"/>
  <c r="S478" i="13"/>
  <c r="R478" i="13"/>
  <c r="Q478" i="13"/>
  <c r="P478" i="13"/>
  <c r="O478" i="13"/>
  <c r="N478" i="13"/>
  <c r="AX477" i="13"/>
  <c r="AW477" i="13"/>
  <c r="AV477" i="13"/>
  <c r="AU477" i="13"/>
  <c r="AT477" i="13"/>
  <c r="AS477" i="13"/>
  <c r="AR477" i="13"/>
  <c r="AQ477" i="13"/>
  <c r="AP477" i="13"/>
  <c r="AO477" i="13"/>
  <c r="AN477" i="13"/>
  <c r="AM477" i="13"/>
  <c r="AL477" i="13"/>
  <c r="AK477" i="13"/>
  <c r="AJ477" i="13"/>
  <c r="AI477" i="13"/>
  <c r="AH477" i="13"/>
  <c r="AG477" i="13"/>
  <c r="AF477" i="13"/>
  <c r="AE477" i="13"/>
  <c r="AD477" i="13"/>
  <c r="AC477" i="13"/>
  <c r="AB477" i="13"/>
  <c r="AA477" i="13"/>
  <c r="Z477" i="13"/>
  <c r="Y477" i="13"/>
  <c r="X477" i="13"/>
  <c r="W477" i="13"/>
  <c r="V477" i="13"/>
  <c r="U477" i="13"/>
  <c r="T477" i="13"/>
  <c r="S477" i="13"/>
  <c r="R477" i="13"/>
  <c r="Q477" i="13"/>
  <c r="P477" i="13"/>
  <c r="O477" i="13"/>
  <c r="N477" i="13"/>
  <c r="AX476" i="13"/>
  <c r="AW476" i="13"/>
  <c r="AV476" i="13"/>
  <c r="AU476" i="13"/>
  <c r="AT476" i="13"/>
  <c r="AS476" i="13"/>
  <c r="AR476" i="13"/>
  <c r="AQ476" i="13"/>
  <c r="AP476" i="13"/>
  <c r="AO476" i="13"/>
  <c r="AN476" i="13"/>
  <c r="AM476" i="13"/>
  <c r="AL476" i="13"/>
  <c r="AK476" i="13"/>
  <c r="AJ476" i="13"/>
  <c r="AI476" i="13"/>
  <c r="AH476" i="13"/>
  <c r="AG476" i="13"/>
  <c r="AF476" i="13"/>
  <c r="AE476" i="13"/>
  <c r="AD476" i="13"/>
  <c r="AC476" i="13"/>
  <c r="AB476" i="13"/>
  <c r="AA476" i="13"/>
  <c r="Z476" i="13"/>
  <c r="Y476" i="13"/>
  <c r="X476" i="13"/>
  <c r="W476" i="13"/>
  <c r="V476" i="13"/>
  <c r="U476" i="13"/>
  <c r="T476" i="13"/>
  <c r="S476" i="13"/>
  <c r="R476" i="13"/>
  <c r="Q476" i="13"/>
  <c r="P476" i="13"/>
  <c r="O476" i="13"/>
  <c r="N476" i="13"/>
  <c r="AX475" i="13"/>
  <c r="AW475" i="13"/>
  <c r="AV475" i="13"/>
  <c r="AU475" i="13"/>
  <c r="AT475" i="13"/>
  <c r="AS475" i="13"/>
  <c r="AR475" i="13"/>
  <c r="AQ475" i="13"/>
  <c r="AP475" i="13"/>
  <c r="AO475" i="13"/>
  <c r="AN475" i="13"/>
  <c r="AM475" i="13"/>
  <c r="AL475" i="13"/>
  <c r="AK475" i="13"/>
  <c r="AJ475" i="13"/>
  <c r="AI475" i="13"/>
  <c r="AH475" i="13"/>
  <c r="AG475" i="13"/>
  <c r="AF475" i="13"/>
  <c r="AE475" i="13"/>
  <c r="AD475" i="13"/>
  <c r="AC475" i="13"/>
  <c r="AB475" i="13"/>
  <c r="AA475" i="13"/>
  <c r="Z475" i="13"/>
  <c r="Y475" i="13"/>
  <c r="X475" i="13"/>
  <c r="W475" i="13"/>
  <c r="V475" i="13"/>
  <c r="U475" i="13"/>
  <c r="T475" i="13"/>
  <c r="S475" i="13"/>
  <c r="R475" i="13"/>
  <c r="Q475" i="13"/>
  <c r="P475" i="13"/>
  <c r="O475" i="13"/>
  <c r="N475" i="13"/>
  <c r="AX474" i="13"/>
  <c r="AW474" i="13"/>
  <c r="AV474" i="13"/>
  <c r="AU474" i="13"/>
  <c r="AT474" i="13"/>
  <c r="AS474" i="13"/>
  <c r="AR474" i="13"/>
  <c r="AQ474" i="13"/>
  <c r="AP474" i="13"/>
  <c r="AO474" i="13"/>
  <c r="AN474" i="13"/>
  <c r="AM474" i="13"/>
  <c r="AL474" i="13"/>
  <c r="AK474" i="13"/>
  <c r="AJ474" i="13"/>
  <c r="AI474" i="13"/>
  <c r="AH474" i="13"/>
  <c r="AG474" i="13"/>
  <c r="AF474" i="13"/>
  <c r="AE474" i="13"/>
  <c r="AD474" i="13"/>
  <c r="AC474" i="13"/>
  <c r="AB474" i="13"/>
  <c r="AA474" i="13"/>
  <c r="Z474" i="13"/>
  <c r="Y474" i="13"/>
  <c r="X474" i="13"/>
  <c r="W474" i="13"/>
  <c r="V474" i="13"/>
  <c r="U474" i="13"/>
  <c r="T474" i="13"/>
  <c r="S474" i="13"/>
  <c r="R474" i="13"/>
  <c r="Q474" i="13"/>
  <c r="P474" i="13"/>
  <c r="O474" i="13"/>
  <c r="N474" i="13"/>
  <c r="AX473" i="13"/>
  <c r="AW473" i="13"/>
  <c r="AV473" i="13"/>
  <c r="AU473" i="13"/>
  <c r="AT473" i="13"/>
  <c r="AS473" i="13"/>
  <c r="AR473" i="13"/>
  <c r="AQ473" i="13"/>
  <c r="AP473" i="13"/>
  <c r="AO473" i="13"/>
  <c r="AN473" i="13"/>
  <c r="AM473" i="13"/>
  <c r="AL473" i="13"/>
  <c r="AK473" i="13"/>
  <c r="AJ473" i="13"/>
  <c r="AI473" i="13"/>
  <c r="AH473" i="13"/>
  <c r="AG473" i="13"/>
  <c r="AF473" i="13"/>
  <c r="AE473" i="13"/>
  <c r="AD473" i="13"/>
  <c r="AC473" i="13"/>
  <c r="AB473" i="13"/>
  <c r="AA473" i="13"/>
  <c r="Z473" i="13"/>
  <c r="Y473" i="13"/>
  <c r="X473" i="13"/>
  <c r="W473" i="13"/>
  <c r="V473" i="13"/>
  <c r="U473" i="13"/>
  <c r="T473" i="13"/>
  <c r="S473" i="13"/>
  <c r="R473" i="13"/>
  <c r="Q473" i="13"/>
  <c r="P473" i="13"/>
  <c r="O473" i="13"/>
  <c r="N473" i="13"/>
  <c r="AX472" i="13"/>
  <c r="AW472" i="13"/>
  <c r="AV472" i="13"/>
  <c r="AU472" i="13"/>
  <c r="AT472" i="13"/>
  <c r="AS472" i="13"/>
  <c r="AR472" i="13"/>
  <c r="AQ472" i="13"/>
  <c r="AP472" i="13"/>
  <c r="AO472" i="13"/>
  <c r="AN472" i="13"/>
  <c r="AM472" i="13"/>
  <c r="AL472" i="13"/>
  <c r="AK472" i="13"/>
  <c r="AJ472" i="13"/>
  <c r="AI472" i="13"/>
  <c r="AH472" i="13"/>
  <c r="AG472" i="13"/>
  <c r="AF472" i="13"/>
  <c r="AE472" i="13"/>
  <c r="AD472" i="13"/>
  <c r="AC472" i="13"/>
  <c r="AB472" i="13"/>
  <c r="AA472" i="13"/>
  <c r="Z472" i="13"/>
  <c r="Y472" i="13"/>
  <c r="X472" i="13"/>
  <c r="W472" i="13"/>
  <c r="V472" i="13"/>
  <c r="U472" i="13"/>
  <c r="T472" i="13"/>
  <c r="S472" i="13"/>
  <c r="R472" i="13"/>
  <c r="Q472" i="13"/>
  <c r="P472" i="13"/>
  <c r="O472" i="13"/>
  <c r="N472" i="13"/>
  <c r="AX471" i="13"/>
  <c r="AW471" i="13"/>
  <c r="AV471" i="13"/>
  <c r="AU471" i="13"/>
  <c r="AT471" i="13"/>
  <c r="AS471" i="13"/>
  <c r="AR471" i="13"/>
  <c r="AQ471" i="13"/>
  <c r="AP471" i="13"/>
  <c r="AO471" i="13"/>
  <c r="AN471" i="13"/>
  <c r="AM471" i="13"/>
  <c r="AL471" i="13"/>
  <c r="AK471" i="13"/>
  <c r="AJ471" i="13"/>
  <c r="AI471" i="13"/>
  <c r="AH471" i="13"/>
  <c r="AG471" i="13"/>
  <c r="AF471" i="13"/>
  <c r="AE471" i="13"/>
  <c r="AD471" i="13"/>
  <c r="AC471" i="13"/>
  <c r="AB471" i="13"/>
  <c r="AA471" i="13"/>
  <c r="Z471" i="13"/>
  <c r="Y471" i="13"/>
  <c r="X471" i="13"/>
  <c r="W471" i="13"/>
  <c r="V471" i="13"/>
  <c r="U471" i="13"/>
  <c r="T471" i="13"/>
  <c r="S471" i="13"/>
  <c r="R471" i="13"/>
  <c r="Q471" i="13"/>
  <c r="P471" i="13"/>
  <c r="O471" i="13"/>
  <c r="N471" i="13"/>
  <c r="AX470" i="13"/>
  <c r="AW470" i="13"/>
  <c r="AV470" i="13"/>
  <c r="AU470" i="13"/>
  <c r="AT470" i="13"/>
  <c r="AS470" i="13"/>
  <c r="AR470" i="13"/>
  <c r="AQ470" i="13"/>
  <c r="AP470" i="13"/>
  <c r="AO470" i="13"/>
  <c r="AN470" i="13"/>
  <c r="AM470" i="13"/>
  <c r="AL470" i="13"/>
  <c r="AK470" i="13"/>
  <c r="AJ470" i="13"/>
  <c r="AI470" i="13"/>
  <c r="AH470" i="13"/>
  <c r="AG470" i="13"/>
  <c r="AF470" i="13"/>
  <c r="AE470" i="13"/>
  <c r="AD470" i="13"/>
  <c r="AC470" i="13"/>
  <c r="AB470" i="13"/>
  <c r="AA470" i="13"/>
  <c r="Z470" i="13"/>
  <c r="Y470" i="13"/>
  <c r="X470" i="13"/>
  <c r="W470" i="13"/>
  <c r="V470" i="13"/>
  <c r="U470" i="13"/>
  <c r="T470" i="13"/>
  <c r="S470" i="13"/>
  <c r="R470" i="13"/>
  <c r="Q470" i="13"/>
  <c r="P470" i="13"/>
  <c r="O470" i="13"/>
  <c r="N470" i="13"/>
  <c r="AX469" i="13"/>
  <c r="AW469" i="13"/>
  <c r="AV469" i="13"/>
  <c r="AU469" i="13"/>
  <c r="AT469" i="13"/>
  <c r="AS469" i="13"/>
  <c r="AR469" i="13"/>
  <c r="AQ469" i="13"/>
  <c r="AP469" i="13"/>
  <c r="AO469" i="13"/>
  <c r="AN469" i="13"/>
  <c r="AM469" i="13"/>
  <c r="AL469" i="13"/>
  <c r="AK469" i="13"/>
  <c r="AJ469" i="13"/>
  <c r="AI469" i="13"/>
  <c r="AH469" i="13"/>
  <c r="AG469" i="13"/>
  <c r="AF469" i="13"/>
  <c r="AE469" i="13"/>
  <c r="AD469" i="13"/>
  <c r="AC469" i="13"/>
  <c r="AB469" i="13"/>
  <c r="AA469" i="13"/>
  <c r="Z469" i="13"/>
  <c r="Y469" i="13"/>
  <c r="X469" i="13"/>
  <c r="W469" i="13"/>
  <c r="V469" i="13"/>
  <c r="U469" i="13"/>
  <c r="T469" i="13"/>
  <c r="S469" i="13"/>
  <c r="R469" i="13"/>
  <c r="Q469" i="13"/>
  <c r="P469" i="13"/>
  <c r="O469" i="13"/>
  <c r="N469" i="13"/>
  <c r="AX468" i="13"/>
  <c r="AW468" i="13"/>
  <c r="AV468" i="13"/>
  <c r="AU468" i="13"/>
  <c r="AT468" i="13"/>
  <c r="AS468" i="13"/>
  <c r="AR468" i="13"/>
  <c r="AQ468" i="13"/>
  <c r="AP468" i="13"/>
  <c r="AO468" i="13"/>
  <c r="AN468" i="13"/>
  <c r="AM468" i="13"/>
  <c r="AL468" i="13"/>
  <c r="AK468" i="13"/>
  <c r="AJ468" i="13"/>
  <c r="AI468" i="13"/>
  <c r="AH468" i="13"/>
  <c r="AG468" i="13"/>
  <c r="AF468" i="13"/>
  <c r="AE468" i="13"/>
  <c r="AD468" i="13"/>
  <c r="AC468" i="13"/>
  <c r="AB468" i="13"/>
  <c r="AA468" i="13"/>
  <c r="Z468" i="13"/>
  <c r="Y468" i="13"/>
  <c r="X468" i="13"/>
  <c r="W468" i="13"/>
  <c r="V468" i="13"/>
  <c r="U468" i="13"/>
  <c r="T468" i="13"/>
  <c r="S468" i="13"/>
  <c r="R468" i="13"/>
  <c r="Q468" i="13"/>
  <c r="P468" i="13"/>
  <c r="O468" i="13"/>
  <c r="N468" i="13"/>
  <c r="AX467" i="13"/>
  <c r="AW467" i="13"/>
  <c r="AV467" i="13"/>
  <c r="AU467" i="13"/>
  <c r="AT467" i="13"/>
  <c r="AS467" i="13"/>
  <c r="AR467" i="13"/>
  <c r="AQ467" i="13"/>
  <c r="AP467" i="13"/>
  <c r="AO467" i="13"/>
  <c r="AN467" i="13"/>
  <c r="AM467" i="13"/>
  <c r="AL467" i="13"/>
  <c r="AK467" i="13"/>
  <c r="AJ467" i="13"/>
  <c r="AI467" i="13"/>
  <c r="AH467" i="13"/>
  <c r="AG467" i="13"/>
  <c r="AF467" i="13"/>
  <c r="AE467" i="13"/>
  <c r="AD467" i="13"/>
  <c r="AC467" i="13"/>
  <c r="AB467" i="13"/>
  <c r="AA467" i="13"/>
  <c r="Z467" i="13"/>
  <c r="Y467" i="13"/>
  <c r="X467" i="13"/>
  <c r="W467" i="13"/>
  <c r="V467" i="13"/>
  <c r="U467" i="13"/>
  <c r="T467" i="13"/>
  <c r="S467" i="13"/>
  <c r="R467" i="13"/>
  <c r="Q467" i="13"/>
  <c r="P467" i="13"/>
  <c r="O467" i="13"/>
  <c r="N467" i="13"/>
  <c r="AX466" i="13"/>
  <c r="AW466" i="13"/>
  <c r="AV466" i="13"/>
  <c r="AU466" i="13"/>
  <c r="AT466" i="13"/>
  <c r="AS466" i="13"/>
  <c r="AR466" i="13"/>
  <c r="AQ466" i="13"/>
  <c r="AP466" i="13"/>
  <c r="AO466" i="13"/>
  <c r="AN466" i="13"/>
  <c r="AM466" i="13"/>
  <c r="AL466" i="13"/>
  <c r="AK466" i="13"/>
  <c r="AJ466" i="13"/>
  <c r="AI466" i="13"/>
  <c r="AH466" i="13"/>
  <c r="AG466" i="13"/>
  <c r="AF466" i="13"/>
  <c r="AE466" i="13"/>
  <c r="AD466" i="13"/>
  <c r="AC466" i="13"/>
  <c r="AB466" i="13"/>
  <c r="AA466" i="13"/>
  <c r="Z466" i="13"/>
  <c r="Y466" i="13"/>
  <c r="X466" i="13"/>
  <c r="W466" i="13"/>
  <c r="V466" i="13"/>
  <c r="U466" i="13"/>
  <c r="T466" i="13"/>
  <c r="S466" i="13"/>
  <c r="R466" i="13"/>
  <c r="Q466" i="13"/>
  <c r="P466" i="13"/>
  <c r="O466" i="13"/>
  <c r="N466" i="13"/>
  <c r="AX465" i="13"/>
  <c r="AW465" i="13"/>
  <c r="AV465" i="13"/>
  <c r="AU465" i="13"/>
  <c r="AT465" i="13"/>
  <c r="AS465" i="13"/>
  <c r="AR465" i="13"/>
  <c r="AQ465" i="13"/>
  <c r="AP465" i="13"/>
  <c r="AO465" i="13"/>
  <c r="AN465" i="13"/>
  <c r="AM465" i="13"/>
  <c r="AL465" i="13"/>
  <c r="AK465" i="13"/>
  <c r="AJ465" i="13"/>
  <c r="AI465" i="13"/>
  <c r="AH465" i="13"/>
  <c r="AG465" i="13"/>
  <c r="AF465" i="13"/>
  <c r="AE465" i="13"/>
  <c r="AD465" i="13"/>
  <c r="AC465" i="13"/>
  <c r="AB465" i="13"/>
  <c r="AA465" i="13"/>
  <c r="Z465" i="13"/>
  <c r="Y465" i="13"/>
  <c r="X465" i="13"/>
  <c r="W465" i="13"/>
  <c r="V465" i="13"/>
  <c r="U465" i="13"/>
  <c r="T465" i="13"/>
  <c r="S465" i="13"/>
  <c r="R465" i="13"/>
  <c r="Q465" i="13"/>
  <c r="P465" i="13"/>
  <c r="O465" i="13"/>
  <c r="N465" i="13"/>
  <c r="AX464" i="13"/>
  <c r="AW464" i="13"/>
  <c r="AV464" i="13"/>
  <c r="AU464" i="13"/>
  <c r="AT464" i="13"/>
  <c r="AS464" i="13"/>
  <c r="AR464" i="13"/>
  <c r="AQ464" i="13"/>
  <c r="AP464" i="13"/>
  <c r="AO464" i="13"/>
  <c r="AN464" i="13"/>
  <c r="AM464" i="13"/>
  <c r="AL464" i="13"/>
  <c r="AK464" i="13"/>
  <c r="AJ464" i="13"/>
  <c r="AI464" i="13"/>
  <c r="AH464" i="13"/>
  <c r="AG464" i="13"/>
  <c r="AF464" i="13"/>
  <c r="AE464" i="13"/>
  <c r="AD464" i="13"/>
  <c r="AC464" i="13"/>
  <c r="AB464" i="13"/>
  <c r="AA464" i="13"/>
  <c r="Z464" i="13"/>
  <c r="Y464" i="13"/>
  <c r="X464" i="13"/>
  <c r="W464" i="13"/>
  <c r="V464" i="13"/>
  <c r="U464" i="13"/>
  <c r="T464" i="13"/>
  <c r="S464" i="13"/>
  <c r="R464" i="13"/>
  <c r="Q464" i="13"/>
  <c r="P464" i="13"/>
  <c r="O464" i="13"/>
  <c r="N464" i="13"/>
  <c r="AX463" i="13"/>
  <c r="AW463" i="13"/>
  <c r="AV463" i="13"/>
  <c r="AU463" i="13"/>
  <c r="AT463" i="13"/>
  <c r="AS463" i="13"/>
  <c r="AR463" i="13"/>
  <c r="AQ463" i="13"/>
  <c r="AP463" i="13"/>
  <c r="AO463" i="13"/>
  <c r="AN463" i="13"/>
  <c r="AM463" i="13"/>
  <c r="AL463" i="13"/>
  <c r="AK463" i="13"/>
  <c r="AJ463" i="13"/>
  <c r="AI463" i="13"/>
  <c r="AH463" i="13"/>
  <c r="AG463" i="13"/>
  <c r="AF463" i="13"/>
  <c r="AE463" i="13"/>
  <c r="AD463" i="13"/>
  <c r="AC463" i="13"/>
  <c r="AB463" i="13"/>
  <c r="AA463" i="13"/>
  <c r="Z463" i="13"/>
  <c r="Y463" i="13"/>
  <c r="X463" i="13"/>
  <c r="W463" i="13"/>
  <c r="V463" i="13"/>
  <c r="U463" i="13"/>
  <c r="T463" i="13"/>
  <c r="S463" i="13"/>
  <c r="R463" i="13"/>
  <c r="Q463" i="13"/>
  <c r="P463" i="13"/>
  <c r="O463" i="13"/>
  <c r="N463" i="13"/>
  <c r="AX462" i="13"/>
  <c r="AW462" i="13"/>
  <c r="AV462" i="13"/>
  <c r="AU462" i="13"/>
  <c r="AT462" i="13"/>
  <c r="AS462" i="13"/>
  <c r="AR462" i="13"/>
  <c r="AQ462" i="13"/>
  <c r="AP462" i="13"/>
  <c r="AO462" i="13"/>
  <c r="AN462" i="13"/>
  <c r="AM462" i="13"/>
  <c r="AL462" i="13"/>
  <c r="AK462" i="13"/>
  <c r="AJ462" i="13"/>
  <c r="AI462" i="13"/>
  <c r="AH462" i="13"/>
  <c r="AG462" i="13"/>
  <c r="AF462" i="13"/>
  <c r="AE462" i="13"/>
  <c r="AD462" i="13"/>
  <c r="AC462" i="13"/>
  <c r="AB462" i="13"/>
  <c r="AA462" i="13"/>
  <c r="Z462" i="13"/>
  <c r="Y462" i="13"/>
  <c r="X462" i="13"/>
  <c r="W462" i="13"/>
  <c r="V462" i="13"/>
  <c r="U462" i="13"/>
  <c r="T462" i="13"/>
  <c r="S462" i="13"/>
  <c r="R462" i="13"/>
  <c r="Q462" i="13"/>
  <c r="P462" i="13"/>
  <c r="O462" i="13"/>
  <c r="N462" i="13"/>
  <c r="AX461" i="13"/>
  <c r="AW461" i="13"/>
  <c r="AV461" i="13"/>
  <c r="AU461" i="13"/>
  <c r="AT461" i="13"/>
  <c r="AS461" i="13"/>
  <c r="AR461" i="13"/>
  <c r="AQ461" i="13"/>
  <c r="AP461" i="13"/>
  <c r="AO461" i="13"/>
  <c r="AN461" i="13"/>
  <c r="AM461" i="13"/>
  <c r="AL461" i="13"/>
  <c r="AK461" i="13"/>
  <c r="AJ461" i="13"/>
  <c r="AI461" i="13"/>
  <c r="AH461" i="13"/>
  <c r="AG461" i="13"/>
  <c r="AF461" i="13"/>
  <c r="AE461" i="13"/>
  <c r="AD461" i="13"/>
  <c r="AC461" i="13"/>
  <c r="AB461" i="13"/>
  <c r="AA461" i="13"/>
  <c r="Z461" i="13"/>
  <c r="Y461" i="13"/>
  <c r="X461" i="13"/>
  <c r="W461" i="13"/>
  <c r="V461" i="13"/>
  <c r="U461" i="13"/>
  <c r="T461" i="13"/>
  <c r="S461" i="13"/>
  <c r="R461" i="13"/>
  <c r="Q461" i="13"/>
  <c r="P461" i="13"/>
  <c r="O461" i="13"/>
  <c r="N461" i="13"/>
  <c r="AX460" i="13"/>
  <c r="AW460" i="13"/>
  <c r="AV460" i="13"/>
  <c r="AU460" i="13"/>
  <c r="AT460" i="13"/>
  <c r="AS460" i="13"/>
  <c r="AR460" i="13"/>
  <c r="AQ460" i="13"/>
  <c r="AP460" i="13"/>
  <c r="AO460" i="13"/>
  <c r="AN460" i="13"/>
  <c r="AM460" i="13"/>
  <c r="AL460" i="13"/>
  <c r="AK460" i="13"/>
  <c r="AJ460" i="13"/>
  <c r="AI460" i="13"/>
  <c r="AH460" i="13"/>
  <c r="AG460" i="13"/>
  <c r="AF460" i="13"/>
  <c r="AE460" i="13"/>
  <c r="AD460" i="13"/>
  <c r="AC460" i="13"/>
  <c r="AB460" i="13"/>
  <c r="AA460" i="13"/>
  <c r="Z460" i="13"/>
  <c r="Y460" i="13"/>
  <c r="X460" i="13"/>
  <c r="W460" i="13"/>
  <c r="V460" i="13"/>
  <c r="U460" i="13"/>
  <c r="T460" i="13"/>
  <c r="S460" i="13"/>
  <c r="R460" i="13"/>
  <c r="Q460" i="13"/>
  <c r="P460" i="13"/>
  <c r="O460" i="13"/>
  <c r="N460" i="13"/>
  <c r="AX459" i="13"/>
  <c r="AW459" i="13"/>
  <c r="AV459" i="13"/>
  <c r="AU459" i="13"/>
  <c r="AT459" i="13"/>
  <c r="AS459" i="13"/>
  <c r="AR459" i="13"/>
  <c r="AQ459" i="13"/>
  <c r="AP459" i="13"/>
  <c r="AO459" i="13"/>
  <c r="AN459" i="13"/>
  <c r="AM459" i="13"/>
  <c r="AL459" i="13"/>
  <c r="AK459" i="13"/>
  <c r="AJ459" i="13"/>
  <c r="AI459" i="13"/>
  <c r="AH459" i="13"/>
  <c r="AG459" i="13"/>
  <c r="AF459" i="13"/>
  <c r="AE459" i="13"/>
  <c r="AD459" i="13"/>
  <c r="AC459" i="13"/>
  <c r="AB459" i="13"/>
  <c r="AA459" i="13"/>
  <c r="Z459" i="13"/>
  <c r="Y459" i="13"/>
  <c r="X459" i="13"/>
  <c r="W459" i="13"/>
  <c r="V459" i="13"/>
  <c r="U459" i="13"/>
  <c r="T459" i="13"/>
  <c r="S459" i="13"/>
  <c r="R459" i="13"/>
  <c r="Q459" i="13"/>
  <c r="P459" i="13"/>
  <c r="O459" i="13"/>
  <c r="N459" i="13"/>
  <c r="AX458" i="13"/>
  <c r="AW458" i="13"/>
  <c r="AV458" i="13"/>
  <c r="AU458" i="13"/>
  <c r="AT458" i="13"/>
  <c r="AS458" i="13"/>
  <c r="AR458" i="13"/>
  <c r="AQ458" i="13"/>
  <c r="AP458" i="13"/>
  <c r="AO458" i="13"/>
  <c r="AN458" i="13"/>
  <c r="AM458" i="13"/>
  <c r="AL458" i="13"/>
  <c r="AK458" i="13"/>
  <c r="AJ458" i="13"/>
  <c r="AI458" i="13"/>
  <c r="AH458" i="13"/>
  <c r="AG458" i="13"/>
  <c r="AF458" i="13"/>
  <c r="AE458" i="13"/>
  <c r="AD458" i="13"/>
  <c r="AC458" i="13"/>
  <c r="AB458" i="13"/>
  <c r="AA458" i="13"/>
  <c r="Z458" i="13"/>
  <c r="Y458" i="13"/>
  <c r="X458" i="13"/>
  <c r="W458" i="13"/>
  <c r="V458" i="13"/>
  <c r="U458" i="13"/>
  <c r="T458" i="13"/>
  <c r="S458" i="13"/>
  <c r="R458" i="13"/>
  <c r="Q458" i="13"/>
  <c r="P458" i="13"/>
  <c r="O458" i="13"/>
  <c r="N458" i="13"/>
  <c r="AX457" i="13"/>
  <c r="AW457" i="13"/>
  <c r="AV457" i="13"/>
  <c r="AU457" i="13"/>
  <c r="AT457" i="13"/>
  <c r="AS457" i="13"/>
  <c r="AR457" i="13"/>
  <c r="AQ457" i="13"/>
  <c r="AP457" i="13"/>
  <c r="AO457" i="13"/>
  <c r="AN457" i="13"/>
  <c r="AM457" i="13"/>
  <c r="AL457" i="13"/>
  <c r="AK457" i="13"/>
  <c r="AJ457" i="13"/>
  <c r="AI457" i="13"/>
  <c r="AH457" i="13"/>
  <c r="AG457" i="13"/>
  <c r="AF457" i="13"/>
  <c r="AE457" i="13"/>
  <c r="AD457" i="13"/>
  <c r="AC457" i="13"/>
  <c r="AB457" i="13"/>
  <c r="AA457" i="13"/>
  <c r="Z457" i="13"/>
  <c r="Y457" i="13"/>
  <c r="X457" i="13"/>
  <c r="W457" i="13"/>
  <c r="V457" i="13"/>
  <c r="U457" i="13"/>
  <c r="T457" i="13"/>
  <c r="S457" i="13"/>
  <c r="R457" i="13"/>
  <c r="Q457" i="13"/>
  <c r="P457" i="13"/>
  <c r="O457" i="13"/>
  <c r="N457" i="13"/>
  <c r="AX456" i="13"/>
  <c r="AW456" i="13"/>
  <c r="AV456" i="13"/>
  <c r="AU456" i="13"/>
  <c r="AT456" i="13"/>
  <c r="AS456" i="13"/>
  <c r="AR456" i="13"/>
  <c r="AQ456" i="13"/>
  <c r="AP456" i="13"/>
  <c r="AO456" i="13"/>
  <c r="AN456" i="13"/>
  <c r="AM456" i="13"/>
  <c r="AL456" i="13"/>
  <c r="AK456" i="13"/>
  <c r="AJ456" i="13"/>
  <c r="AI456" i="13"/>
  <c r="AH456" i="13"/>
  <c r="AG456" i="13"/>
  <c r="AF456" i="13"/>
  <c r="AE456" i="13"/>
  <c r="AD456" i="13"/>
  <c r="AC456" i="13"/>
  <c r="AB456" i="13"/>
  <c r="AA456" i="13"/>
  <c r="Z456" i="13"/>
  <c r="Y456" i="13"/>
  <c r="X456" i="13"/>
  <c r="W456" i="13"/>
  <c r="V456" i="13"/>
  <c r="U456" i="13"/>
  <c r="T456" i="13"/>
  <c r="S456" i="13"/>
  <c r="R456" i="13"/>
  <c r="Q456" i="13"/>
  <c r="P456" i="13"/>
  <c r="O456" i="13"/>
  <c r="N456" i="13"/>
  <c r="AX455" i="13"/>
  <c r="AW455" i="13"/>
  <c r="AV455" i="13"/>
  <c r="AU455" i="13"/>
  <c r="AT455" i="13"/>
  <c r="AS455" i="13"/>
  <c r="AR455" i="13"/>
  <c r="AQ455" i="13"/>
  <c r="AP455" i="13"/>
  <c r="AO455" i="13"/>
  <c r="AN455" i="13"/>
  <c r="AM455" i="13"/>
  <c r="AL455" i="13"/>
  <c r="AK455" i="13"/>
  <c r="AJ455" i="13"/>
  <c r="AI455" i="13"/>
  <c r="AH455" i="13"/>
  <c r="AG455" i="13"/>
  <c r="AF455" i="13"/>
  <c r="AE455" i="13"/>
  <c r="AD455" i="13"/>
  <c r="AC455" i="13"/>
  <c r="AB455" i="13"/>
  <c r="AA455" i="13"/>
  <c r="Z455" i="13"/>
  <c r="Y455" i="13"/>
  <c r="X455" i="13"/>
  <c r="W455" i="13"/>
  <c r="V455" i="13"/>
  <c r="U455" i="13"/>
  <c r="T455" i="13"/>
  <c r="S455" i="13"/>
  <c r="R455" i="13"/>
  <c r="Q455" i="13"/>
  <c r="P455" i="13"/>
  <c r="O455" i="13"/>
  <c r="N455" i="13"/>
  <c r="AX454" i="13"/>
  <c r="AW454" i="13"/>
  <c r="AV454" i="13"/>
  <c r="AU454" i="13"/>
  <c r="AT454" i="13"/>
  <c r="AS454" i="13"/>
  <c r="AR454" i="13"/>
  <c r="AQ454" i="13"/>
  <c r="AP454" i="13"/>
  <c r="AO454" i="13"/>
  <c r="AN454" i="13"/>
  <c r="AM454" i="13"/>
  <c r="AL454" i="13"/>
  <c r="AK454" i="13"/>
  <c r="AJ454" i="13"/>
  <c r="AI454" i="13"/>
  <c r="AH454" i="13"/>
  <c r="AG454" i="13"/>
  <c r="AF454" i="13"/>
  <c r="AE454" i="13"/>
  <c r="AD454" i="13"/>
  <c r="AC454" i="13"/>
  <c r="AB454" i="13"/>
  <c r="AA454" i="13"/>
  <c r="Z454" i="13"/>
  <c r="Y454" i="13"/>
  <c r="X454" i="13"/>
  <c r="W454" i="13"/>
  <c r="V454" i="13"/>
  <c r="U454" i="13"/>
  <c r="T454" i="13"/>
  <c r="S454" i="13"/>
  <c r="R454" i="13"/>
  <c r="Q454" i="13"/>
  <c r="P454" i="13"/>
  <c r="O454" i="13"/>
  <c r="N454" i="13"/>
  <c r="AX453" i="13"/>
  <c r="AW453" i="13"/>
  <c r="AV453" i="13"/>
  <c r="AU453" i="13"/>
  <c r="AT453" i="13"/>
  <c r="AS453" i="13"/>
  <c r="AR453" i="13"/>
  <c r="AQ453" i="13"/>
  <c r="AP453" i="13"/>
  <c r="AO453" i="13"/>
  <c r="AN453" i="13"/>
  <c r="AM453" i="13"/>
  <c r="AL453" i="13"/>
  <c r="AK453" i="13"/>
  <c r="AJ453" i="13"/>
  <c r="AI453" i="13"/>
  <c r="AH453" i="13"/>
  <c r="AG453" i="13"/>
  <c r="AF453" i="13"/>
  <c r="AE453" i="13"/>
  <c r="AD453" i="13"/>
  <c r="AC453" i="13"/>
  <c r="AB453" i="13"/>
  <c r="AA453" i="13"/>
  <c r="Z453" i="13"/>
  <c r="Y453" i="13"/>
  <c r="X453" i="13"/>
  <c r="W453" i="13"/>
  <c r="V453" i="13"/>
  <c r="U453" i="13"/>
  <c r="T453" i="13"/>
  <c r="S453" i="13"/>
  <c r="R453" i="13"/>
  <c r="Q453" i="13"/>
  <c r="P453" i="13"/>
  <c r="O453" i="13"/>
  <c r="N453" i="13"/>
  <c r="AX452" i="13"/>
  <c r="AW452" i="13"/>
  <c r="AV452" i="13"/>
  <c r="AU452" i="13"/>
  <c r="AT452" i="13"/>
  <c r="AS452" i="13"/>
  <c r="AR452" i="13"/>
  <c r="AQ452" i="13"/>
  <c r="AP452" i="13"/>
  <c r="AO452" i="13"/>
  <c r="AN452" i="13"/>
  <c r="AM452" i="13"/>
  <c r="AL452" i="13"/>
  <c r="AK452" i="13"/>
  <c r="AJ452" i="13"/>
  <c r="AI452" i="13"/>
  <c r="AH452" i="13"/>
  <c r="AG452" i="13"/>
  <c r="AF452" i="13"/>
  <c r="AE452" i="13"/>
  <c r="AD452" i="13"/>
  <c r="AC452" i="13"/>
  <c r="AB452" i="13"/>
  <c r="AA452" i="13"/>
  <c r="Z452" i="13"/>
  <c r="Y452" i="13"/>
  <c r="X452" i="13"/>
  <c r="W452" i="13"/>
  <c r="V452" i="13"/>
  <c r="U452" i="13"/>
  <c r="T452" i="13"/>
  <c r="S452" i="13"/>
  <c r="R452" i="13"/>
  <c r="Q452" i="13"/>
  <c r="P452" i="13"/>
  <c r="O452" i="13"/>
  <c r="N452" i="13"/>
  <c r="AX451" i="13"/>
  <c r="AW451" i="13"/>
  <c r="AV451" i="13"/>
  <c r="AU451" i="13"/>
  <c r="AT451" i="13"/>
  <c r="AS451" i="13"/>
  <c r="AR451" i="13"/>
  <c r="AQ451" i="13"/>
  <c r="AP451" i="13"/>
  <c r="AO451" i="13"/>
  <c r="AN451" i="13"/>
  <c r="AM451" i="13"/>
  <c r="AL451" i="13"/>
  <c r="AK451" i="13"/>
  <c r="AJ451" i="13"/>
  <c r="AI451" i="13"/>
  <c r="AH451" i="13"/>
  <c r="AG451" i="13"/>
  <c r="AF451" i="13"/>
  <c r="AE451" i="13"/>
  <c r="AD451" i="13"/>
  <c r="AC451" i="13"/>
  <c r="AB451" i="13"/>
  <c r="AA451" i="13"/>
  <c r="Z451" i="13"/>
  <c r="Y451" i="13"/>
  <c r="X451" i="13"/>
  <c r="W451" i="13"/>
  <c r="V451" i="13"/>
  <c r="U451" i="13"/>
  <c r="T451" i="13"/>
  <c r="S451" i="13"/>
  <c r="R451" i="13"/>
  <c r="Q451" i="13"/>
  <c r="P451" i="13"/>
  <c r="O451" i="13"/>
  <c r="N451" i="13"/>
  <c r="AX450" i="13"/>
  <c r="AW450" i="13"/>
  <c r="AV450" i="13"/>
  <c r="AU450" i="13"/>
  <c r="AT450" i="13"/>
  <c r="AS450" i="13"/>
  <c r="AR450" i="13"/>
  <c r="AQ450" i="13"/>
  <c r="AP450" i="13"/>
  <c r="AO450" i="13"/>
  <c r="AN450" i="13"/>
  <c r="AM450" i="13"/>
  <c r="AL450" i="13"/>
  <c r="AK450" i="13"/>
  <c r="AJ450" i="13"/>
  <c r="AI450" i="13"/>
  <c r="AH450" i="13"/>
  <c r="AG450" i="13"/>
  <c r="AF450" i="13"/>
  <c r="AE450" i="13"/>
  <c r="AD450" i="13"/>
  <c r="AC450" i="13"/>
  <c r="AB450" i="13"/>
  <c r="AA450" i="13"/>
  <c r="Z450" i="13"/>
  <c r="Y450" i="13"/>
  <c r="X450" i="13"/>
  <c r="W450" i="13"/>
  <c r="V450" i="13"/>
  <c r="U450" i="13"/>
  <c r="T450" i="13"/>
  <c r="S450" i="13"/>
  <c r="R450" i="13"/>
  <c r="Q450" i="13"/>
  <c r="P450" i="13"/>
  <c r="O450" i="13"/>
  <c r="N450" i="13"/>
  <c r="AX449" i="13"/>
  <c r="AW449" i="13"/>
  <c r="AV449" i="13"/>
  <c r="AU449" i="13"/>
  <c r="AT449" i="13"/>
  <c r="AS449" i="13"/>
  <c r="AR449" i="13"/>
  <c r="AQ449" i="13"/>
  <c r="AP449" i="13"/>
  <c r="AO449" i="13"/>
  <c r="AN449" i="13"/>
  <c r="AM449" i="13"/>
  <c r="AL449" i="13"/>
  <c r="AK449" i="13"/>
  <c r="AJ449" i="13"/>
  <c r="AI449" i="13"/>
  <c r="AH449" i="13"/>
  <c r="AG449" i="13"/>
  <c r="AF449" i="13"/>
  <c r="AE449" i="13"/>
  <c r="AD449" i="13"/>
  <c r="AC449" i="13"/>
  <c r="AB449" i="13"/>
  <c r="AA449" i="13"/>
  <c r="Z449" i="13"/>
  <c r="Y449" i="13"/>
  <c r="X449" i="13"/>
  <c r="W449" i="13"/>
  <c r="V449" i="13"/>
  <c r="U449" i="13"/>
  <c r="T449" i="13"/>
  <c r="S449" i="13"/>
  <c r="R449" i="13"/>
  <c r="Q449" i="13"/>
  <c r="P449" i="13"/>
  <c r="O449" i="13"/>
  <c r="N449" i="13"/>
  <c r="AX448" i="13"/>
  <c r="AW448" i="13"/>
  <c r="AV448" i="13"/>
  <c r="AU448" i="13"/>
  <c r="AT448" i="13"/>
  <c r="AS448" i="13"/>
  <c r="AR448" i="13"/>
  <c r="AQ448" i="13"/>
  <c r="AP448" i="13"/>
  <c r="AO448" i="13"/>
  <c r="AN448" i="13"/>
  <c r="AM448" i="13"/>
  <c r="AL448" i="13"/>
  <c r="AK448" i="13"/>
  <c r="AJ448" i="13"/>
  <c r="AI448" i="13"/>
  <c r="AH448" i="13"/>
  <c r="AG448" i="13"/>
  <c r="AF448" i="13"/>
  <c r="AE448" i="13"/>
  <c r="AD448" i="13"/>
  <c r="AC448" i="13"/>
  <c r="AB448" i="13"/>
  <c r="AA448" i="13"/>
  <c r="Z448" i="13"/>
  <c r="Y448" i="13"/>
  <c r="X448" i="13"/>
  <c r="W448" i="13"/>
  <c r="V448" i="13"/>
  <c r="U448" i="13"/>
  <c r="T448" i="13"/>
  <c r="S448" i="13"/>
  <c r="R448" i="13"/>
  <c r="Q448" i="13"/>
  <c r="P448" i="13"/>
  <c r="O448" i="13"/>
  <c r="N448" i="13"/>
  <c r="AX447" i="13"/>
  <c r="AW447" i="13"/>
  <c r="AV447" i="13"/>
  <c r="AU447" i="13"/>
  <c r="AT447" i="13"/>
  <c r="AS447" i="13"/>
  <c r="AR447" i="13"/>
  <c r="AQ447" i="13"/>
  <c r="AP447" i="13"/>
  <c r="AO447" i="13"/>
  <c r="AN447" i="13"/>
  <c r="AM447" i="13"/>
  <c r="AL447" i="13"/>
  <c r="AK447" i="13"/>
  <c r="AJ447" i="13"/>
  <c r="AI447" i="13"/>
  <c r="AH447" i="13"/>
  <c r="AG447" i="13"/>
  <c r="AF447" i="13"/>
  <c r="AE447" i="13"/>
  <c r="AD447" i="13"/>
  <c r="AC447" i="13"/>
  <c r="AB447" i="13"/>
  <c r="AA447" i="13"/>
  <c r="Z447" i="13"/>
  <c r="Y447" i="13"/>
  <c r="X447" i="13"/>
  <c r="W447" i="13"/>
  <c r="V447" i="13"/>
  <c r="U447" i="13"/>
  <c r="T447" i="13"/>
  <c r="S447" i="13"/>
  <c r="R447" i="13"/>
  <c r="Q447" i="13"/>
  <c r="P447" i="13"/>
  <c r="O447" i="13"/>
  <c r="N447" i="13"/>
  <c r="AX446" i="13"/>
  <c r="AW446" i="13"/>
  <c r="AV446" i="13"/>
  <c r="AU446" i="13"/>
  <c r="AT446" i="13"/>
  <c r="AS446" i="13"/>
  <c r="AR446" i="13"/>
  <c r="AQ446" i="13"/>
  <c r="AP446" i="13"/>
  <c r="AO446" i="13"/>
  <c r="AN446" i="13"/>
  <c r="AM446" i="13"/>
  <c r="AL446" i="13"/>
  <c r="AK446" i="13"/>
  <c r="AJ446" i="13"/>
  <c r="AI446" i="13"/>
  <c r="AH446" i="13"/>
  <c r="AG446" i="13"/>
  <c r="AF446" i="13"/>
  <c r="AE446" i="13"/>
  <c r="AD446" i="13"/>
  <c r="AC446" i="13"/>
  <c r="AB446" i="13"/>
  <c r="AA446" i="13"/>
  <c r="Z446" i="13"/>
  <c r="Y446" i="13"/>
  <c r="X446" i="13"/>
  <c r="W446" i="13"/>
  <c r="V446" i="13"/>
  <c r="U446" i="13"/>
  <c r="T446" i="13"/>
  <c r="S446" i="13"/>
  <c r="R446" i="13"/>
  <c r="Q446" i="13"/>
  <c r="P446" i="13"/>
  <c r="O446" i="13"/>
  <c r="N446" i="13"/>
  <c r="AX445" i="13"/>
  <c r="AW445" i="13"/>
  <c r="AV445" i="13"/>
  <c r="AU445" i="13"/>
  <c r="AT445" i="13"/>
  <c r="AS445" i="13"/>
  <c r="AR445" i="13"/>
  <c r="AQ445" i="13"/>
  <c r="AP445" i="13"/>
  <c r="AO445" i="13"/>
  <c r="AN445" i="13"/>
  <c r="AM445" i="13"/>
  <c r="AL445" i="13"/>
  <c r="AK445" i="13"/>
  <c r="AJ445" i="13"/>
  <c r="AI445" i="13"/>
  <c r="AH445" i="13"/>
  <c r="AG445" i="13"/>
  <c r="AF445" i="13"/>
  <c r="AE445" i="13"/>
  <c r="AD445" i="13"/>
  <c r="AC445" i="13"/>
  <c r="AB445" i="13"/>
  <c r="AA445" i="13"/>
  <c r="Z445" i="13"/>
  <c r="Y445" i="13"/>
  <c r="X445" i="13"/>
  <c r="W445" i="13"/>
  <c r="V445" i="13"/>
  <c r="U445" i="13"/>
  <c r="T445" i="13"/>
  <c r="S445" i="13"/>
  <c r="R445" i="13"/>
  <c r="Q445" i="13"/>
  <c r="P445" i="13"/>
  <c r="O445" i="13"/>
  <c r="N445" i="13"/>
  <c r="AX444" i="13"/>
  <c r="AW444" i="13"/>
  <c r="AV444" i="13"/>
  <c r="AU444" i="13"/>
  <c r="AT444" i="13"/>
  <c r="AS444" i="13"/>
  <c r="AR444" i="13"/>
  <c r="AQ444" i="13"/>
  <c r="AP444" i="13"/>
  <c r="AO444" i="13"/>
  <c r="AN444" i="13"/>
  <c r="AM444" i="13"/>
  <c r="AL444" i="13"/>
  <c r="AK444" i="13"/>
  <c r="AJ444" i="13"/>
  <c r="AI444" i="13"/>
  <c r="AH444" i="13"/>
  <c r="AG444" i="13"/>
  <c r="AF444" i="13"/>
  <c r="AE444" i="13"/>
  <c r="AD444" i="13"/>
  <c r="AC444" i="13"/>
  <c r="AB444" i="13"/>
  <c r="AA444" i="13"/>
  <c r="Z444" i="13"/>
  <c r="Y444" i="13"/>
  <c r="X444" i="13"/>
  <c r="W444" i="13"/>
  <c r="V444" i="13"/>
  <c r="U444" i="13"/>
  <c r="T444" i="13"/>
  <c r="S444" i="13"/>
  <c r="R444" i="13"/>
  <c r="Q444" i="13"/>
  <c r="P444" i="13"/>
  <c r="O444" i="13"/>
  <c r="N444" i="13"/>
  <c r="AX443" i="13"/>
  <c r="AW443" i="13"/>
  <c r="AV443" i="13"/>
  <c r="AU443" i="13"/>
  <c r="AT443" i="13"/>
  <c r="AS443" i="13"/>
  <c r="AR443" i="13"/>
  <c r="AQ443" i="13"/>
  <c r="AP443" i="13"/>
  <c r="AO443" i="13"/>
  <c r="AN443" i="13"/>
  <c r="AM443" i="13"/>
  <c r="AL443" i="13"/>
  <c r="AK443" i="13"/>
  <c r="AJ443" i="13"/>
  <c r="AI443" i="13"/>
  <c r="AH443" i="13"/>
  <c r="AG443" i="13"/>
  <c r="AF443" i="13"/>
  <c r="AE443" i="13"/>
  <c r="AD443" i="13"/>
  <c r="AC443" i="13"/>
  <c r="AB443" i="13"/>
  <c r="AA443" i="13"/>
  <c r="Z443" i="13"/>
  <c r="Y443" i="13"/>
  <c r="X443" i="13"/>
  <c r="W443" i="13"/>
  <c r="V443" i="13"/>
  <c r="U443" i="13"/>
  <c r="T443" i="13"/>
  <c r="S443" i="13"/>
  <c r="R443" i="13"/>
  <c r="Q443" i="13"/>
  <c r="P443" i="13"/>
  <c r="O443" i="13"/>
  <c r="N443" i="13"/>
  <c r="AX442" i="13"/>
  <c r="AW442" i="13"/>
  <c r="AV442" i="13"/>
  <c r="AU442" i="13"/>
  <c r="AT442" i="13"/>
  <c r="AS442" i="13"/>
  <c r="AR442" i="13"/>
  <c r="AQ442" i="13"/>
  <c r="AP442" i="13"/>
  <c r="AO442" i="13"/>
  <c r="AN442" i="13"/>
  <c r="AM442" i="13"/>
  <c r="AL442" i="13"/>
  <c r="AK442" i="13"/>
  <c r="AJ442" i="13"/>
  <c r="AI442" i="13"/>
  <c r="AH442" i="13"/>
  <c r="AG442" i="13"/>
  <c r="AF442" i="13"/>
  <c r="AE442" i="13"/>
  <c r="AD442" i="13"/>
  <c r="AC442" i="13"/>
  <c r="AB442" i="13"/>
  <c r="AA442" i="13"/>
  <c r="Z442" i="13"/>
  <c r="Y442" i="13"/>
  <c r="X442" i="13"/>
  <c r="W442" i="13"/>
  <c r="V442" i="13"/>
  <c r="U442" i="13"/>
  <c r="T442" i="13"/>
  <c r="S442" i="13"/>
  <c r="R442" i="13"/>
  <c r="Q442" i="13"/>
  <c r="P442" i="13"/>
  <c r="O442" i="13"/>
  <c r="N442" i="13"/>
  <c r="AX441" i="13"/>
  <c r="AW441" i="13"/>
  <c r="AV441" i="13"/>
  <c r="AU441" i="13"/>
  <c r="AT441" i="13"/>
  <c r="AS441" i="13"/>
  <c r="AR441" i="13"/>
  <c r="AQ441" i="13"/>
  <c r="AP441" i="13"/>
  <c r="AO441" i="13"/>
  <c r="AN441" i="13"/>
  <c r="AM441" i="13"/>
  <c r="AL441" i="13"/>
  <c r="AK441" i="13"/>
  <c r="AJ441" i="13"/>
  <c r="AI441" i="13"/>
  <c r="AH441" i="13"/>
  <c r="AG441" i="13"/>
  <c r="AF441" i="13"/>
  <c r="AE441" i="13"/>
  <c r="AD441" i="13"/>
  <c r="AC441" i="13"/>
  <c r="AB441" i="13"/>
  <c r="AA441" i="13"/>
  <c r="Z441" i="13"/>
  <c r="Y441" i="13"/>
  <c r="X441" i="13"/>
  <c r="W441" i="13"/>
  <c r="V441" i="13"/>
  <c r="U441" i="13"/>
  <c r="T441" i="13"/>
  <c r="S441" i="13"/>
  <c r="R441" i="13"/>
  <c r="Q441" i="13"/>
  <c r="P441" i="13"/>
  <c r="O441" i="13"/>
  <c r="N441" i="13"/>
  <c r="AX440" i="13"/>
  <c r="AW440" i="13"/>
  <c r="AV440" i="13"/>
  <c r="AU440" i="13"/>
  <c r="AT440" i="13"/>
  <c r="AS440" i="13"/>
  <c r="AR440" i="13"/>
  <c r="AQ440" i="13"/>
  <c r="AP440" i="13"/>
  <c r="AO440" i="13"/>
  <c r="AN440" i="13"/>
  <c r="AM440" i="13"/>
  <c r="AL440" i="13"/>
  <c r="AK440" i="13"/>
  <c r="AJ440" i="13"/>
  <c r="AI440" i="13"/>
  <c r="AH440" i="13"/>
  <c r="AG440" i="13"/>
  <c r="AF440" i="13"/>
  <c r="AE440" i="13"/>
  <c r="AD440" i="13"/>
  <c r="AC440" i="13"/>
  <c r="AB440" i="13"/>
  <c r="AA440" i="13"/>
  <c r="Z440" i="13"/>
  <c r="Y440" i="13"/>
  <c r="X440" i="13"/>
  <c r="W440" i="13"/>
  <c r="V440" i="13"/>
  <c r="U440" i="13"/>
  <c r="T440" i="13"/>
  <c r="S440" i="13"/>
  <c r="R440" i="13"/>
  <c r="Q440" i="13"/>
  <c r="P440" i="13"/>
  <c r="O440" i="13"/>
  <c r="N440" i="13"/>
  <c r="AX439" i="13"/>
  <c r="AW439" i="13"/>
  <c r="AV439" i="13"/>
  <c r="AU439" i="13"/>
  <c r="AT439" i="13"/>
  <c r="AS439" i="13"/>
  <c r="AR439" i="13"/>
  <c r="AQ439" i="13"/>
  <c r="AP439" i="13"/>
  <c r="AO439" i="13"/>
  <c r="AN439" i="13"/>
  <c r="AM439" i="13"/>
  <c r="AL439" i="13"/>
  <c r="AK439" i="13"/>
  <c r="AJ439" i="13"/>
  <c r="AI439" i="13"/>
  <c r="AH439" i="13"/>
  <c r="AG439" i="13"/>
  <c r="AF439" i="13"/>
  <c r="AE439" i="13"/>
  <c r="AD439" i="13"/>
  <c r="AC439" i="13"/>
  <c r="AB439" i="13"/>
  <c r="AA439" i="13"/>
  <c r="Z439" i="13"/>
  <c r="Y439" i="13"/>
  <c r="X439" i="13"/>
  <c r="W439" i="13"/>
  <c r="V439" i="13"/>
  <c r="U439" i="13"/>
  <c r="T439" i="13"/>
  <c r="S439" i="13"/>
  <c r="R439" i="13"/>
  <c r="Q439" i="13"/>
  <c r="P439" i="13"/>
  <c r="O439" i="13"/>
  <c r="N439" i="13"/>
  <c r="AX438" i="13"/>
  <c r="AW438" i="13"/>
  <c r="AV438" i="13"/>
  <c r="AU438" i="13"/>
  <c r="AT438" i="13"/>
  <c r="AS438" i="13"/>
  <c r="AR438" i="13"/>
  <c r="AQ438" i="13"/>
  <c r="AP438" i="13"/>
  <c r="AO438" i="13"/>
  <c r="AN438" i="13"/>
  <c r="AM438" i="13"/>
  <c r="AL438" i="13"/>
  <c r="AK438" i="13"/>
  <c r="AJ438" i="13"/>
  <c r="AI438" i="13"/>
  <c r="AH438" i="13"/>
  <c r="AG438" i="13"/>
  <c r="AF438" i="13"/>
  <c r="AE438" i="13"/>
  <c r="AD438" i="13"/>
  <c r="AC438" i="13"/>
  <c r="AB438" i="13"/>
  <c r="AA438" i="13"/>
  <c r="Z438" i="13"/>
  <c r="Y438" i="13"/>
  <c r="X438" i="13"/>
  <c r="W438" i="13"/>
  <c r="V438" i="13"/>
  <c r="U438" i="13"/>
  <c r="T438" i="13"/>
  <c r="S438" i="13"/>
  <c r="R438" i="13"/>
  <c r="Q438" i="13"/>
  <c r="P438" i="13"/>
  <c r="O438" i="13"/>
  <c r="N438" i="13"/>
  <c r="AX437" i="13"/>
  <c r="AW437" i="13"/>
  <c r="AV437" i="13"/>
  <c r="AU437" i="13"/>
  <c r="AT437" i="13"/>
  <c r="AS437" i="13"/>
  <c r="AR437" i="13"/>
  <c r="AQ437" i="13"/>
  <c r="AP437" i="13"/>
  <c r="AO437" i="13"/>
  <c r="AN437" i="13"/>
  <c r="AM437" i="13"/>
  <c r="AL437" i="13"/>
  <c r="AK437" i="13"/>
  <c r="AJ437" i="13"/>
  <c r="AI437" i="13"/>
  <c r="AH437" i="13"/>
  <c r="AG437" i="13"/>
  <c r="AF437" i="13"/>
  <c r="AE437" i="13"/>
  <c r="AD437" i="13"/>
  <c r="AC437" i="13"/>
  <c r="AB437" i="13"/>
  <c r="AA437" i="13"/>
  <c r="Z437" i="13"/>
  <c r="Y437" i="13"/>
  <c r="X437" i="13"/>
  <c r="W437" i="13"/>
  <c r="V437" i="13"/>
  <c r="U437" i="13"/>
  <c r="T437" i="13"/>
  <c r="S437" i="13"/>
  <c r="R437" i="13"/>
  <c r="Q437" i="13"/>
  <c r="P437" i="13"/>
  <c r="O437" i="13"/>
  <c r="N437" i="13"/>
  <c r="AX436" i="13"/>
  <c r="AW436" i="13"/>
  <c r="AV436" i="13"/>
  <c r="AU436" i="13"/>
  <c r="AT436" i="13"/>
  <c r="AS436" i="13"/>
  <c r="AR436" i="13"/>
  <c r="AQ436" i="13"/>
  <c r="AP436" i="13"/>
  <c r="AO436" i="13"/>
  <c r="AN436" i="13"/>
  <c r="AM436" i="13"/>
  <c r="AL436" i="13"/>
  <c r="AK436" i="13"/>
  <c r="AJ436" i="13"/>
  <c r="AI436" i="13"/>
  <c r="AH436" i="13"/>
  <c r="AG436" i="13"/>
  <c r="AF436" i="13"/>
  <c r="AE436" i="13"/>
  <c r="AD436" i="13"/>
  <c r="AC436" i="13"/>
  <c r="AB436" i="13"/>
  <c r="AA436" i="13"/>
  <c r="Z436" i="13"/>
  <c r="Y436" i="13"/>
  <c r="X436" i="13"/>
  <c r="W436" i="13"/>
  <c r="V436" i="13"/>
  <c r="U436" i="13"/>
  <c r="T436" i="13"/>
  <c r="S436" i="13"/>
  <c r="R436" i="13"/>
  <c r="Q436" i="13"/>
  <c r="P436" i="13"/>
  <c r="O436" i="13"/>
  <c r="N436" i="13"/>
  <c r="AX435" i="13"/>
  <c r="AW435" i="13"/>
  <c r="AV435" i="13"/>
  <c r="AU435" i="13"/>
  <c r="AT435" i="13"/>
  <c r="AS435" i="13"/>
  <c r="AR435" i="13"/>
  <c r="AQ435" i="13"/>
  <c r="AP435" i="13"/>
  <c r="AO435" i="13"/>
  <c r="AN435" i="13"/>
  <c r="AM435" i="13"/>
  <c r="AL435" i="13"/>
  <c r="AK435" i="13"/>
  <c r="AJ435" i="13"/>
  <c r="AI435" i="13"/>
  <c r="AH435" i="13"/>
  <c r="AG435" i="13"/>
  <c r="AF435" i="13"/>
  <c r="AE435" i="13"/>
  <c r="AD435" i="13"/>
  <c r="AC435" i="13"/>
  <c r="AB435" i="13"/>
  <c r="AA435" i="13"/>
  <c r="Z435" i="13"/>
  <c r="Y435" i="13"/>
  <c r="X435" i="13"/>
  <c r="W435" i="13"/>
  <c r="V435" i="13"/>
  <c r="U435" i="13"/>
  <c r="T435" i="13"/>
  <c r="S435" i="13"/>
  <c r="R435" i="13"/>
  <c r="Q435" i="13"/>
  <c r="P435" i="13"/>
  <c r="O435" i="13"/>
  <c r="N435" i="13"/>
  <c r="AX434" i="13"/>
  <c r="AW434" i="13"/>
  <c r="AV434" i="13"/>
  <c r="AU434" i="13"/>
  <c r="AT434" i="13"/>
  <c r="AS434" i="13"/>
  <c r="AR434" i="13"/>
  <c r="AQ434" i="13"/>
  <c r="AP434" i="13"/>
  <c r="AO434" i="13"/>
  <c r="AN434" i="13"/>
  <c r="AM434" i="13"/>
  <c r="AL434" i="13"/>
  <c r="AK434" i="13"/>
  <c r="AJ434" i="13"/>
  <c r="AI434" i="13"/>
  <c r="AH434" i="13"/>
  <c r="AG434" i="13"/>
  <c r="AF434" i="13"/>
  <c r="AE434" i="13"/>
  <c r="AD434" i="13"/>
  <c r="AC434" i="13"/>
  <c r="AB434" i="13"/>
  <c r="AA434" i="13"/>
  <c r="Z434" i="13"/>
  <c r="Y434" i="13"/>
  <c r="X434" i="13"/>
  <c r="W434" i="13"/>
  <c r="V434" i="13"/>
  <c r="U434" i="13"/>
  <c r="T434" i="13"/>
  <c r="S434" i="13"/>
  <c r="R434" i="13"/>
  <c r="Q434" i="13"/>
  <c r="P434" i="13"/>
  <c r="O434" i="13"/>
  <c r="N434" i="13"/>
  <c r="AX433" i="13"/>
  <c r="AW433" i="13"/>
  <c r="AV433" i="13"/>
  <c r="AU433" i="13"/>
  <c r="AT433" i="13"/>
  <c r="AS433" i="13"/>
  <c r="AR433" i="13"/>
  <c r="AQ433" i="13"/>
  <c r="AP433" i="13"/>
  <c r="AO433" i="13"/>
  <c r="AN433" i="13"/>
  <c r="AM433" i="13"/>
  <c r="AL433" i="13"/>
  <c r="AK433" i="13"/>
  <c r="AJ433" i="13"/>
  <c r="AI433" i="13"/>
  <c r="AH433" i="13"/>
  <c r="AG433" i="13"/>
  <c r="AF433" i="13"/>
  <c r="AE433" i="13"/>
  <c r="AD433" i="13"/>
  <c r="AC433" i="13"/>
  <c r="AB433" i="13"/>
  <c r="AA433" i="13"/>
  <c r="Z433" i="13"/>
  <c r="Y433" i="13"/>
  <c r="X433" i="13"/>
  <c r="W433" i="13"/>
  <c r="V433" i="13"/>
  <c r="U433" i="13"/>
  <c r="T433" i="13"/>
  <c r="S433" i="13"/>
  <c r="R433" i="13"/>
  <c r="Q433" i="13"/>
  <c r="P433" i="13"/>
  <c r="O433" i="13"/>
  <c r="N433" i="13"/>
  <c r="AX432" i="13"/>
  <c r="AW432" i="13"/>
  <c r="AV432" i="13"/>
  <c r="AU432" i="13"/>
  <c r="AT432" i="13"/>
  <c r="AS432" i="13"/>
  <c r="AR432" i="13"/>
  <c r="AQ432" i="13"/>
  <c r="AP432" i="13"/>
  <c r="AO432" i="13"/>
  <c r="AN432" i="13"/>
  <c r="AM432" i="13"/>
  <c r="AL432" i="13"/>
  <c r="AK432" i="13"/>
  <c r="AJ432" i="13"/>
  <c r="AI432" i="13"/>
  <c r="AH432" i="13"/>
  <c r="AG432" i="13"/>
  <c r="AF432" i="13"/>
  <c r="AE432" i="13"/>
  <c r="AD432" i="13"/>
  <c r="AC432" i="13"/>
  <c r="AB432" i="13"/>
  <c r="AA432" i="13"/>
  <c r="Z432" i="13"/>
  <c r="Y432" i="13"/>
  <c r="X432" i="13"/>
  <c r="W432" i="13"/>
  <c r="V432" i="13"/>
  <c r="U432" i="13"/>
  <c r="T432" i="13"/>
  <c r="S432" i="13"/>
  <c r="R432" i="13"/>
  <c r="Q432" i="13"/>
  <c r="P432" i="13"/>
  <c r="O432" i="13"/>
  <c r="N432" i="13"/>
  <c r="AX431" i="13"/>
  <c r="AW431" i="13"/>
  <c r="AV431" i="13"/>
  <c r="AU431" i="13"/>
  <c r="AT431" i="13"/>
  <c r="AS431" i="13"/>
  <c r="AR431" i="13"/>
  <c r="AQ431" i="13"/>
  <c r="AP431" i="13"/>
  <c r="AO431" i="13"/>
  <c r="AN431" i="13"/>
  <c r="AM431" i="13"/>
  <c r="AL431" i="13"/>
  <c r="AK431" i="13"/>
  <c r="AJ431" i="13"/>
  <c r="AI431" i="13"/>
  <c r="AH431" i="13"/>
  <c r="AG431" i="13"/>
  <c r="AF431" i="13"/>
  <c r="AE431" i="13"/>
  <c r="AD431" i="13"/>
  <c r="AC431" i="13"/>
  <c r="AB431" i="13"/>
  <c r="AA431" i="13"/>
  <c r="Z431" i="13"/>
  <c r="Y431" i="13"/>
  <c r="X431" i="13"/>
  <c r="W431" i="13"/>
  <c r="V431" i="13"/>
  <c r="U431" i="13"/>
  <c r="T431" i="13"/>
  <c r="S431" i="13"/>
  <c r="R431" i="13"/>
  <c r="Q431" i="13"/>
  <c r="P431" i="13"/>
  <c r="O431" i="13"/>
  <c r="N431" i="13"/>
  <c r="AX430" i="13"/>
  <c r="AW430" i="13"/>
  <c r="AV430" i="13"/>
  <c r="AU430" i="13"/>
  <c r="AT430" i="13"/>
  <c r="AS430" i="13"/>
  <c r="AR430" i="13"/>
  <c r="AQ430" i="13"/>
  <c r="AP430" i="13"/>
  <c r="AO430" i="13"/>
  <c r="AN430" i="13"/>
  <c r="AM430" i="13"/>
  <c r="AL430" i="13"/>
  <c r="AK430" i="13"/>
  <c r="AJ430" i="13"/>
  <c r="AI430" i="13"/>
  <c r="AH430" i="13"/>
  <c r="AG430" i="13"/>
  <c r="AF430" i="13"/>
  <c r="AE430" i="13"/>
  <c r="AD430" i="13"/>
  <c r="AC430" i="13"/>
  <c r="AB430" i="13"/>
  <c r="AA430" i="13"/>
  <c r="Z430" i="13"/>
  <c r="Y430" i="13"/>
  <c r="X430" i="13"/>
  <c r="W430" i="13"/>
  <c r="V430" i="13"/>
  <c r="U430" i="13"/>
  <c r="T430" i="13"/>
  <c r="S430" i="13"/>
  <c r="R430" i="13"/>
  <c r="Q430" i="13"/>
  <c r="P430" i="13"/>
  <c r="O430" i="13"/>
  <c r="N430" i="13"/>
  <c r="AX429" i="13"/>
  <c r="AW429" i="13"/>
  <c r="AV429" i="13"/>
  <c r="AU429" i="13"/>
  <c r="AT429" i="13"/>
  <c r="AS429" i="13"/>
  <c r="AR429" i="13"/>
  <c r="AQ429" i="13"/>
  <c r="AP429" i="13"/>
  <c r="AO429" i="13"/>
  <c r="AN429" i="13"/>
  <c r="AM429" i="13"/>
  <c r="AL429" i="13"/>
  <c r="AK429" i="13"/>
  <c r="AJ429" i="13"/>
  <c r="AI429" i="13"/>
  <c r="AH429" i="13"/>
  <c r="AG429" i="13"/>
  <c r="AF429" i="13"/>
  <c r="AE429" i="13"/>
  <c r="AD429" i="13"/>
  <c r="AC429" i="13"/>
  <c r="AB429" i="13"/>
  <c r="AA429" i="13"/>
  <c r="Z429" i="13"/>
  <c r="Y429" i="13"/>
  <c r="X429" i="13"/>
  <c r="W429" i="13"/>
  <c r="V429" i="13"/>
  <c r="U429" i="13"/>
  <c r="T429" i="13"/>
  <c r="S429" i="13"/>
  <c r="R429" i="13"/>
  <c r="Q429" i="13"/>
  <c r="P429" i="13"/>
  <c r="O429" i="13"/>
  <c r="N429" i="13"/>
  <c r="AX428" i="13"/>
  <c r="AW428" i="13"/>
  <c r="AV428" i="13"/>
  <c r="AU428" i="13"/>
  <c r="AT428" i="13"/>
  <c r="AS428" i="13"/>
  <c r="AR428" i="13"/>
  <c r="AQ428" i="13"/>
  <c r="AP428" i="13"/>
  <c r="AO428" i="13"/>
  <c r="AN428" i="13"/>
  <c r="AM428" i="13"/>
  <c r="AL428" i="13"/>
  <c r="AK428" i="13"/>
  <c r="AJ428" i="13"/>
  <c r="AI428" i="13"/>
  <c r="AH428" i="13"/>
  <c r="AG428" i="13"/>
  <c r="AF428" i="13"/>
  <c r="AE428" i="13"/>
  <c r="AD428" i="13"/>
  <c r="AC428" i="13"/>
  <c r="AB428" i="13"/>
  <c r="AA428" i="13"/>
  <c r="Z428" i="13"/>
  <c r="Y428" i="13"/>
  <c r="X428" i="13"/>
  <c r="W428" i="13"/>
  <c r="V428" i="13"/>
  <c r="U428" i="13"/>
  <c r="T428" i="13"/>
  <c r="S428" i="13"/>
  <c r="R428" i="13"/>
  <c r="Q428" i="13"/>
  <c r="P428" i="13"/>
  <c r="O428" i="13"/>
  <c r="N428" i="13"/>
  <c r="AX427" i="13"/>
  <c r="AW427" i="13"/>
  <c r="AV427" i="13"/>
  <c r="AU427" i="13"/>
  <c r="AT427" i="13"/>
  <c r="AS427" i="13"/>
  <c r="AR427" i="13"/>
  <c r="AQ427" i="13"/>
  <c r="AP427" i="13"/>
  <c r="AO427" i="13"/>
  <c r="AN427" i="13"/>
  <c r="AM427" i="13"/>
  <c r="AL427" i="13"/>
  <c r="AK427" i="13"/>
  <c r="AJ427" i="13"/>
  <c r="AI427" i="13"/>
  <c r="AH427" i="13"/>
  <c r="AG427" i="13"/>
  <c r="AF427" i="13"/>
  <c r="AE427" i="13"/>
  <c r="AD427" i="13"/>
  <c r="AC427" i="13"/>
  <c r="AB427" i="13"/>
  <c r="AA427" i="13"/>
  <c r="Z427" i="13"/>
  <c r="Y427" i="13"/>
  <c r="X427" i="13"/>
  <c r="W427" i="13"/>
  <c r="V427" i="13"/>
  <c r="U427" i="13"/>
  <c r="T427" i="13"/>
  <c r="S427" i="13"/>
  <c r="R427" i="13"/>
  <c r="Q427" i="13"/>
  <c r="P427" i="13"/>
  <c r="O427" i="13"/>
  <c r="N427" i="13"/>
  <c r="AX426" i="13"/>
  <c r="AW426" i="13"/>
  <c r="AV426" i="13"/>
  <c r="AU426" i="13"/>
  <c r="AT426" i="13"/>
  <c r="AS426" i="13"/>
  <c r="AR426" i="13"/>
  <c r="AQ426" i="13"/>
  <c r="AP426" i="13"/>
  <c r="AO426" i="13"/>
  <c r="AN426" i="13"/>
  <c r="AM426" i="13"/>
  <c r="AL426" i="13"/>
  <c r="AK426" i="13"/>
  <c r="AJ426" i="13"/>
  <c r="AI426" i="13"/>
  <c r="AH426" i="13"/>
  <c r="AG426" i="13"/>
  <c r="AF426" i="13"/>
  <c r="AE426" i="13"/>
  <c r="AD426" i="13"/>
  <c r="AC426" i="13"/>
  <c r="AB426" i="13"/>
  <c r="AA426" i="13"/>
  <c r="Z426" i="13"/>
  <c r="Y426" i="13"/>
  <c r="X426" i="13"/>
  <c r="W426" i="13"/>
  <c r="V426" i="13"/>
  <c r="U426" i="13"/>
  <c r="T426" i="13"/>
  <c r="S426" i="13"/>
  <c r="R426" i="13"/>
  <c r="Q426" i="13"/>
  <c r="P426" i="13"/>
  <c r="O426" i="13"/>
  <c r="N426" i="13"/>
  <c r="AX425" i="13"/>
  <c r="AW425" i="13"/>
  <c r="AV425" i="13"/>
  <c r="AU425" i="13"/>
  <c r="AT425" i="13"/>
  <c r="AS425" i="13"/>
  <c r="AR425" i="13"/>
  <c r="AQ425" i="13"/>
  <c r="AP425" i="13"/>
  <c r="AO425" i="13"/>
  <c r="AN425" i="13"/>
  <c r="AM425" i="13"/>
  <c r="AL425" i="13"/>
  <c r="AK425" i="13"/>
  <c r="AJ425" i="13"/>
  <c r="AI425" i="13"/>
  <c r="AH425" i="13"/>
  <c r="AG425" i="13"/>
  <c r="AF425" i="13"/>
  <c r="AE425" i="13"/>
  <c r="AD425" i="13"/>
  <c r="AC425" i="13"/>
  <c r="AB425" i="13"/>
  <c r="AA425" i="13"/>
  <c r="Z425" i="13"/>
  <c r="Y425" i="13"/>
  <c r="X425" i="13"/>
  <c r="W425" i="13"/>
  <c r="V425" i="13"/>
  <c r="U425" i="13"/>
  <c r="T425" i="13"/>
  <c r="S425" i="13"/>
  <c r="R425" i="13"/>
  <c r="Q425" i="13"/>
  <c r="P425" i="13"/>
  <c r="O425" i="13"/>
  <c r="N425" i="13"/>
  <c r="AX424" i="13"/>
  <c r="AW424" i="13"/>
  <c r="AV424" i="13"/>
  <c r="AU424" i="13"/>
  <c r="AT424" i="13"/>
  <c r="AS424" i="13"/>
  <c r="AR424" i="13"/>
  <c r="AQ424" i="13"/>
  <c r="AP424" i="13"/>
  <c r="AO424" i="13"/>
  <c r="AN424" i="13"/>
  <c r="AM424" i="13"/>
  <c r="AL424" i="13"/>
  <c r="AK424" i="13"/>
  <c r="AJ424" i="13"/>
  <c r="AI424" i="13"/>
  <c r="AH424" i="13"/>
  <c r="AG424" i="13"/>
  <c r="AF424" i="13"/>
  <c r="AE424" i="13"/>
  <c r="AD424" i="13"/>
  <c r="AC424" i="13"/>
  <c r="AB424" i="13"/>
  <c r="AA424" i="13"/>
  <c r="Z424" i="13"/>
  <c r="Y424" i="13"/>
  <c r="X424" i="13"/>
  <c r="W424" i="13"/>
  <c r="V424" i="13"/>
  <c r="U424" i="13"/>
  <c r="T424" i="13"/>
  <c r="S424" i="13"/>
  <c r="R424" i="13"/>
  <c r="Q424" i="13"/>
  <c r="P424" i="13"/>
  <c r="O424" i="13"/>
  <c r="N424" i="13"/>
  <c r="AX423" i="13"/>
  <c r="AW423" i="13"/>
  <c r="AV423" i="13"/>
  <c r="AU423" i="13"/>
  <c r="AT423" i="13"/>
  <c r="AS423" i="13"/>
  <c r="AR423" i="13"/>
  <c r="AQ423" i="13"/>
  <c r="AP423" i="13"/>
  <c r="AO423" i="13"/>
  <c r="AN423" i="13"/>
  <c r="AM423" i="13"/>
  <c r="AL423" i="13"/>
  <c r="AK423" i="13"/>
  <c r="AJ423" i="13"/>
  <c r="AI423" i="13"/>
  <c r="AH423" i="13"/>
  <c r="AG423" i="13"/>
  <c r="AF423" i="13"/>
  <c r="AE423" i="13"/>
  <c r="AD423" i="13"/>
  <c r="AC423" i="13"/>
  <c r="AB423" i="13"/>
  <c r="AA423" i="13"/>
  <c r="Z423" i="13"/>
  <c r="Y423" i="13"/>
  <c r="X423" i="13"/>
  <c r="W423" i="13"/>
  <c r="V423" i="13"/>
  <c r="U423" i="13"/>
  <c r="T423" i="13"/>
  <c r="S423" i="13"/>
  <c r="R423" i="13"/>
  <c r="Q423" i="13"/>
  <c r="P423" i="13"/>
  <c r="O423" i="13"/>
  <c r="N423" i="13"/>
  <c r="AX422" i="13"/>
  <c r="AW422" i="13"/>
  <c r="AV422" i="13"/>
  <c r="AU422" i="13"/>
  <c r="AT422" i="13"/>
  <c r="AS422" i="13"/>
  <c r="AR422" i="13"/>
  <c r="AQ422" i="13"/>
  <c r="AP422" i="13"/>
  <c r="AO422" i="13"/>
  <c r="AN422" i="13"/>
  <c r="AM422" i="13"/>
  <c r="AL422" i="13"/>
  <c r="AK422" i="13"/>
  <c r="AJ422" i="13"/>
  <c r="AI422" i="13"/>
  <c r="AH422" i="13"/>
  <c r="AG422" i="13"/>
  <c r="AF422" i="13"/>
  <c r="AE422" i="13"/>
  <c r="AD422" i="13"/>
  <c r="AC422" i="13"/>
  <c r="AB422" i="13"/>
  <c r="AA422" i="13"/>
  <c r="Z422" i="13"/>
  <c r="Y422" i="13"/>
  <c r="X422" i="13"/>
  <c r="W422" i="13"/>
  <c r="V422" i="13"/>
  <c r="U422" i="13"/>
  <c r="T422" i="13"/>
  <c r="S422" i="13"/>
  <c r="R422" i="13"/>
  <c r="Q422" i="13"/>
  <c r="P422" i="13"/>
  <c r="O422" i="13"/>
  <c r="N422" i="13"/>
  <c r="AX421" i="13"/>
  <c r="AW421" i="13"/>
  <c r="AV421" i="13"/>
  <c r="AU421" i="13"/>
  <c r="AT421" i="13"/>
  <c r="AS421" i="13"/>
  <c r="AR421" i="13"/>
  <c r="AQ421" i="13"/>
  <c r="AP421" i="13"/>
  <c r="AO421" i="13"/>
  <c r="AN421" i="13"/>
  <c r="AM421" i="13"/>
  <c r="AL421" i="13"/>
  <c r="AK421" i="13"/>
  <c r="AJ421" i="13"/>
  <c r="AI421" i="13"/>
  <c r="AH421" i="13"/>
  <c r="AG421" i="13"/>
  <c r="AF421" i="13"/>
  <c r="AE421" i="13"/>
  <c r="AD421" i="13"/>
  <c r="AC421" i="13"/>
  <c r="AB421" i="13"/>
  <c r="AA421" i="13"/>
  <c r="Z421" i="13"/>
  <c r="Y421" i="13"/>
  <c r="X421" i="13"/>
  <c r="W421" i="13"/>
  <c r="V421" i="13"/>
  <c r="U421" i="13"/>
  <c r="T421" i="13"/>
  <c r="S421" i="13"/>
  <c r="R421" i="13"/>
  <c r="Q421" i="13"/>
  <c r="P421" i="13"/>
  <c r="O421" i="13"/>
  <c r="N421" i="13"/>
  <c r="AX420" i="13"/>
  <c r="AW420" i="13"/>
  <c r="AV420" i="13"/>
  <c r="AU420" i="13"/>
  <c r="AT420" i="13"/>
  <c r="AS420" i="13"/>
  <c r="AR420" i="13"/>
  <c r="AQ420" i="13"/>
  <c r="AP420" i="13"/>
  <c r="AO420" i="13"/>
  <c r="AN420" i="13"/>
  <c r="AM420" i="13"/>
  <c r="AL420" i="13"/>
  <c r="AK420" i="13"/>
  <c r="AJ420" i="13"/>
  <c r="AI420" i="13"/>
  <c r="AH420" i="13"/>
  <c r="AG420" i="13"/>
  <c r="AF420" i="13"/>
  <c r="AE420" i="13"/>
  <c r="AD420" i="13"/>
  <c r="AC420" i="13"/>
  <c r="AB420" i="13"/>
  <c r="AA420" i="13"/>
  <c r="Z420" i="13"/>
  <c r="Y420" i="13"/>
  <c r="X420" i="13"/>
  <c r="W420" i="13"/>
  <c r="V420" i="13"/>
  <c r="U420" i="13"/>
  <c r="T420" i="13"/>
  <c r="S420" i="13"/>
  <c r="R420" i="13"/>
  <c r="Q420" i="13"/>
  <c r="P420" i="13"/>
  <c r="O420" i="13"/>
  <c r="N420" i="13"/>
  <c r="AX419" i="13"/>
  <c r="AW419" i="13"/>
  <c r="AV419" i="13"/>
  <c r="AU419" i="13"/>
  <c r="AT419" i="13"/>
  <c r="AS419" i="13"/>
  <c r="AR419" i="13"/>
  <c r="AQ419" i="13"/>
  <c r="AP419" i="13"/>
  <c r="AO419" i="13"/>
  <c r="AN419" i="13"/>
  <c r="AM419" i="13"/>
  <c r="AL419" i="13"/>
  <c r="AK419" i="13"/>
  <c r="AJ419" i="13"/>
  <c r="AI419" i="13"/>
  <c r="AH419" i="13"/>
  <c r="AG419" i="13"/>
  <c r="AF419" i="13"/>
  <c r="AE419" i="13"/>
  <c r="AD419" i="13"/>
  <c r="AC419" i="13"/>
  <c r="AB419" i="13"/>
  <c r="AA419" i="13"/>
  <c r="Z419" i="13"/>
  <c r="Y419" i="13"/>
  <c r="X419" i="13"/>
  <c r="W419" i="13"/>
  <c r="V419" i="13"/>
  <c r="U419" i="13"/>
  <c r="T419" i="13"/>
  <c r="S419" i="13"/>
  <c r="R419" i="13"/>
  <c r="Q419" i="13"/>
  <c r="P419" i="13"/>
  <c r="O419" i="13"/>
  <c r="N419" i="13"/>
  <c r="AX418" i="13"/>
  <c r="AW418" i="13"/>
  <c r="AV418" i="13"/>
  <c r="AU418" i="13"/>
  <c r="AT418" i="13"/>
  <c r="AS418" i="13"/>
  <c r="AR418" i="13"/>
  <c r="AQ418" i="13"/>
  <c r="AP418" i="13"/>
  <c r="AO418" i="13"/>
  <c r="AN418" i="13"/>
  <c r="AM418" i="13"/>
  <c r="AL418" i="13"/>
  <c r="AK418" i="13"/>
  <c r="AJ418" i="13"/>
  <c r="AI418" i="13"/>
  <c r="AH418" i="13"/>
  <c r="AG418" i="13"/>
  <c r="AF418" i="13"/>
  <c r="AE418" i="13"/>
  <c r="AD418" i="13"/>
  <c r="AC418" i="13"/>
  <c r="AB418" i="13"/>
  <c r="AA418" i="13"/>
  <c r="Z418" i="13"/>
  <c r="Y418" i="13"/>
  <c r="X418" i="13"/>
  <c r="W418" i="13"/>
  <c r="V418" i="13"/>
  <c r="U418" i="13"/>
  <c r="T418" i="13"/>
  <c r="S418" i="13"/>
  <c r="R418" i="13"/>
  <c r="Q418" i="13"/>
  <c r="P418" i="13"/>
  <c r="O418" i="13"/>
  <c r="N418" i="13"/>
  <c r="AX417" i="13"/>
  <c r="AW417" i="13"/>
  <c r="AV417" i="13"/>
  <c r="AU417" i="13"/>
  <c r="AT417" i="13"/>
  <c r="AS417" i="13"/>
  <c r="AR417" i="13"/>
  <c r="AQ417" i="13"/>
  <c r="AP417" i="13"/>
  <c r="AO417" i="13"/>
  <c r="AN417" i="13"/>
  <c r="AM417" i="13"/>
  <c r="AL417" i="13"/>
  <c r="AK417" i="13"/>
  <c r="AJ417" i="13"/>
  <c r="AI417" i="13"/>
  <c r="AH417" i="13"/>
  <c r="AG417" i="13"/>
  <c r="AF417" i="13"/>
  <c r="AE417" i="13"/>
  <c r="AD417" i="13"/>
  <c r="AC417" i="13"/>
  <c r="AB417" i="13"/>
  <c r="AA417" i="13"/>
  <c r="Z417" i="13"/>
  <c r="Y417" i="13"/>
  <c r="X417" i="13"/>
  <c r="W417" i="13"/>
  <c r="V417" i="13"/>
  <c r="U417" i="13"/>
  <c r="T417" i="13"/>
  <c r="S417" i="13"/>
  <c r="R417" i="13"/>
  <c r="Q417" i="13"/>
  <c r="P417" i="13"/>
  <c r="O417" i="13"/>
  <c r="N417" i="13"/>
  <c r="AX416" i="13"/>
  <c r="AW416" i="13"/>
  <c r="AV416" i="13"/>
  <c r="AU416" i="13"/>
  <c r="AT416" i="13"/>
  <c r="AS416" i="13"/>
  <c r="AR416" i="13"/>
  <c r="AQ416" i="13"/>
  <c r="AP416" i="13"/>
  <c r="AO416" i="13"/>
  <c r="AN416" i="13"/>
  <c r="AM416" i="13"/>
  <c r="AL416" i="13"/>
  <c r="AK416" i="13"/>
  <c r="AJ416" i="13"/>
  <c r="AI416" i="13"/>
  <c r="AH416" i="13"/>
  <c r="AG416" i="13"/>
  <c r="AF416" i="13"/>
  <c r="AE416" i="13"/>
  <c r="AD416" i="13"/>
  <c r="AC416" i="13"/>
  <c r="AB416" i="13"/>
  <c r="AA416" i="13"/>
  <c r="Z416" i="13"/>
  <c r="Y416" i="13"/>
  <c r="X416" i="13"/>
  <c r="W416" i="13"/>
  <c r="V416" i="13"/>
  <c r="U416" i="13"/>
  <c r="T416" i="13"/>
  <c r="S416" i="13"/>
  <c r="R416" i="13"/>
  <c r="Q416" i="13"/>
  <c r="P416" i="13"/>
  <c r="O416" i="13"/>
  <c r="N416" i="13"/>
  <c r="AX415" i="13"/>
  <c r="AW415" i="13"/>
  <c r="AV415" i="13"/>
  <c r="AU415" i="13"/>
  <c r="AT415" i="13"/>
  <c r="AS415" i="13"/>
  <c r="AR415" i="13"/>
  <c r="AQ415" i="13"/>
  <c r="AP415" i="13"/>
  <c r="AO415" i="13"/>
  <c r="AN415" i="13"/>
  <c r="AM415" i="13"/>
  <c r="AL415" i="13"/>
  <c r="AK415" i="13"/>
  <c r="AJ415" i="13"/>
  <c r="AI415" i="13"/>
  <c r="AH415" i="13"/>
  <c r="AG415" i="13"/>
  <c r="AF415" i="13"/>
  <c r="AE415" i="13"/>
  <c r="AD415" i="13"/>
  <c r="AC415" i="13"/>
  <c r="AB415" i="13"/>
  <c r="AA415" i="13"/>
  <c r="Z415" i="13"/>
  <c r="Y415" i="13"/>
  <c r="X415" i="13"/>
  <c r="W415" i="13"/>
  <c r="V415" i="13"/>
  <c r="U415" i="13"/>
  <c r="T415" i="13"/>
  <c r="S415" i="13"/>
  <c r="R415" i="13"/>
  <c r="Q415" i="13"/>
  <c r="P415" i="13"/>
  <c r="O415" i="13"/>
  <c r="N415" i="13"/>
  <c r="AX414" i="13"/>
  <c r="AW414" i="13"/>
  <c r="AV414" i="13"/>
  <c r="AU414" i="13"/>
  <c r="AT414" i="13"/>
  <c r="AS414" i="13"/>
  <c r="AR414" i="13"/>
  <c r="AQ414" i="13"/>
  <c r="AP414" i="13"/>
  <c r="AO414" i="13"/>
  <c r="AN414" i="13"/>
  <c r="AM414" i="13"/>
  <c r="AL414" i="13"/>
  <c r="AK414" i="13"/>
  <c r="AJ414" i="13"/>
  <c r="AI414" i="13"/>
  <c r="AH414" i="13"/>
  <c r="AG414" i="13"/>
  <c r="AF414" i="13"/>
  <c r="AE414" i="13"/>
  <c r="AD414" i="13"/>
  <c r="AC414" i="13"/>
  <c r="AB414" i="13"/>
  <c r="AA414" i="13"/>
  <c r="Z414" i="13"/>
  <c r="Y414" i="13"/>
  <c r="X414" i="13"/>
  <c r="W414" i="13"/>
  <c r="V414" i="13"/>
  <c r="U414" i="13"/>
  <c r="T414" i="13"/>
  <c r="S414" i="13"/>
  <c r="R414" i="13"/>
  <c r="Q414" i="13"/>
  <c r="P414" i="13"/>
  <c r="O414" i="13"/>
  <c r="N414" i="13"/>
  <c r="AX413" i="13"/>
  <c r="AW413" i="13"/>
  <c r="AV413" i="13"/>
  <c r="AU413" i="13"/>
  <c r="AT413" i="13"/>
  <c r="AS413" i="13"/>
  <c r="AR413" i="13"/>
  <c r="AQ413" i="13"/>
  <c r="AP413" i="13"/>
  <c r="AO413" i="13"/>
  <c r="AN413" i="13"/>
  <c r="AM413" i="13"/>
  <c r="AL413" i="13"/>
  <c r="AK413" i="13"/>
  <c r="AJ413" i="13"/>
  <c r="AI413" i="13"/>
  <c r="AH413" i="13"/>
  <c r="AG413" i="13"/>
  <c r="AF413" i="13"/>
  <c r="AE413" i="13"/>
  <c r="AD413" i="13"/>
  <c r="AC413" i="13"/>
  <c r="AB413" i="13"/>
  <c r="AA413" i="13"/>
  <c r="Z413" i="13"/>
  <c r="Y413" i="13"/>
  <c r="X413" i="13"/>
  <c r="W413" i="13"/>
  <c r="V413" i="13"/>
  <c r="U413" i="13"/>
  <c r="T413" i="13"/>
  <c r="S413" i="13"/>
  <c r="R413" i="13"/>
  <c r="Q413" i="13"/>
  <c r="P413" i="13"/>
  <c r="O413" i="13"/>
  <c r="N413" i="13"/>
  <c r="AX412" i="13"/>
  <c r="AW412" i="13"/>
  <c r="AV412" i="13"/>
  <c r="AU412" i="13"/>
  <c r="AT412" i="13"/>
  <c r="AS412" i="13"/>
  <c r="AR412" i="13"/>
  <c r="AQ412" i="13"/>
  <c r="AP412" i="13"/>
  <c r="AO412" i="13"/>
  <c r="AN412" i="13"/>
  <c r="AM412" i="13"/>
  <c r="AL412" i="13"/>
  <c r="AK412" i="13"/>
  <c r="AJ412" i="13"/>
  <c r="AI412" i="13"/>
  <c r="AH412" i="13"/>
  <c r="AG412" i="13"/>
  <c r="AF412" i="13"/>
  <c r="AE412" i="13"/>
  <c r="AD412" i="13"/>
  <c r="AC412" i="13"/>
  <c r="AB412" i="13"/>
  <c r="AA412" i="13"/>
  <c r="Z412" i="13"/>
  <c r="Y412" i="13"/>
  <c r="X412" i="13"/>
  <c r="W412" i="13"/>
  <c r="V412" i="13"/>
  <c r="U412" i="13"/>
  <c r="T412" i="13"/>
  <c r="S412" i="13"/>
  <c r="R412" i="13"/>
  <c r="Q412" i="13"/>
  <c r="P412" i="13"/>
  <c r="O412" i="13"/>
  <c r="N412" i="13"/>
  <c r="AX411" i="13"/>
  <c r="AW411" i="13"/>
  <c r="AV411" i="13"/>
  <c r="AU411" i="13"/>
  <c r="AT411" i="13"/>
  <c r="AS411" i="13"/>
  <c r="AR411" i="13"/>
  <c r="AQ411" i="13"/>
  <c r="AP411" i="13"/>
  <c r="AO411" i="13"/>
  <c r="AN411" i="13"/>
  <c r="AM411" i="13"/>
  <c r="AL411" i="13"/>
  <c r="AK411" i="13"/>
  <c r="AJ411" i="13"/>
  <c r="AI411" i="13"/>
  <c r="AH411" i="13"/>
  <c r="AG411" i="13"/>
  <c r="AF411" i="13"/>
  <c r="AE411" i="13"/>
  <c r="AD411" i="13"/>
  <c r="AC411" i="13"/>
  <c r="AB411" i="13"/>
  <c r="AA411" i="13"/>
  <c r="Z411" i="13"/>
  <c r="Y411" i="13"/>
  <c r="X411" i="13"/>
  <c r="W411" i="13"/>
  <c r="V411" i="13"/>
  <c r="U411" i="13"/>
  <c r="T411" i="13"/>
  <c r="S411" i="13"/>
  <c r="R411" i="13"/>
  <c r="Q411" i="13"/>
  <c r="P411" i="13"/>
  <c r="O411" i="13"/>
  <c r="N411" i="13"/>
  <c r="AX410" i="13"/>
  <c r="AW410" i="13"/>
  <c r="AV410" i="13"/>
  <c r="AU410" i="13"/>
  <c r="AT410" i="13"/>
  <c r="AS410" i="13"/>
  <c r="AR410" i="13"/>
  <c r="AQ410" i="13"/>
  <c r="AP410" i="13"/>
  <c r="AO410" i="13"/>
  <c r="AN410" i="13"/>
  <c r="AM410" i="13"/>
  <c r="AL410" i="13"/>
  <c r="AK410" i="13"/>
  <c r="AJ410" i="13"/>
  <c r="AI410" i="13"/>
  <c r="AH410" i="13"/>
  <c r="AG410" i="13"/>
  <c r="AF410" i="13"/>
  <c r="AE410" i="13"/>
  <c r="AD410" i="13"/>
  <c r="AC410" i="13"/>
  <c r="AB410" i="13"/>
  <c r="AA410" i="13"/>
  <c r="Z410" i="13"/>
  <c r="Y410" i="13"/>
  <c r="X410" i="13"/>
  <c r="W410" i="13"/>
  <c r="V410" i="13"/>
  <c r="U410" i="13"/>
  <c r="T410" i="13"/>
  <c r="S410" i="13"/>
  <c r="R410" i="13"/>
  <c r="Q410" i="13"/>
  <c r="P410" i="13"/>
  <c r="O410" i="13"/>
  <c r="N410" i="13"/>
  <c r="AX409" i="13"/>
  <c r="AW409" i="13"/>
  <c r="AV409" i="13"/>
  <c r="AU409" i="13"/>
  <c r="AT409" i="13"/>
  <c r="AS409" i="13"/>
  <c r="AR409" i="13"/>
  <c r="AQ409" i="13"/>
  <c r="AP409" i="13"/>
  <c r="AO409" i="13"/>
  <c r="AN409" i="13"/>
  <c r="AM409" i="13"/>
  <c r="AL409" i="13"/>
  <c r="AK409" i="13"/>
  <c r="AJ409" i="13"/>
  <c r="AI409" i="13"/>
  <c r="AH409" i="13"/>
  <c r="AG409" i="13"/>
  <c r="AF409" i="13"/>
  <c r="AE409" i="13"/>
  <c r="AD409" i="13"/>
  <c r="AC409" i="13"/>
  <c r="AB409" i="13"/>
  <c r="AA409" i="13"/>
  <c r="Z409" i="13"/>
  <c r="Y409" i="13"/>
  <c r="X409" i="13"/>
  <c r="W409" i="13"/>
  <c r="V409" i="13"/>
  <c r="U409" i="13"/>
  <c r="T409" i="13"/>
  <c r="S409" i="13"/>
  <c r="R409" i="13"/>
  <c r="Q409" i="13"/>
  <c r="P409" i="13"/>
  <c r="O409" i="13"/>
  <c r="N409" i="13"/>
  <c r="AX408" i="13"/>
  <c r="AW408" i="13"/>
  <c r="AV408" i="13"/>
  <c r="AU408" i="13"/>
  <c r="AT408" i="13"/>
  <c r="AS408" i="13"/>
  <c r="AR408" i="13"/>
  <c r="AQ408" i="13"/>
  <c r="AP408" i="13"/>
  <c r="AO408" i="13"/>
  <c r="AN408" i="13"/>
  <c r="AM408" i="13"/>
  <c r="AL408" i="13"/>
  <c r="AK408" i="13"/>
  <c r="AJ408" i="13"/>
  <c r="AI408" i="13"/>
  <c r="AH408" i="13"/>
  <c r="AG408" i="13"/>
  <c r="AF408" i="13"/>
  <c r="AE408" i="13"/>
  <c r="AD408" i="13"/>
  <c r="AC408" i="13"/>
  <c r="AB408" i="13"/>
  <c r="AA408" i="13"/>
  <c r="Z408" i="13"/>
  <c r="Y408" i="13"/>
  <c r="X408" i="13"/>
  <c r="W408" i="13"/>
  <c r="V408" i="13"/>
  <c r="U408" i="13"/>
  <c r="T408" i="13"/>
  <c r="S408" i="13"/>
  <c r="R408" i="13"/>
  <c r="Q408" i="13"/>
  <c r="P408" i="13"/>
  <c r="O408" i="13"/>
  <c r="N408" i="13"/>
  <c r="AX407" i="13"/>
  <c r="AW407" i="13"/>
  <c r="AV407" i="13"/>
  <c r="AU407" i="13"/>
  <c r="AT407" i="13"/>
  <c r="AS407" i="13"/>
  <c r="AR407" i="13"/>
  <c r="AQ407" i="13"/>
  <c r="AP407" i="13"/>
  <c r="AO407" i="13"/>
  <c r="AN407" i="13"/>
  <c r="AM407" i="13"/>
  <c r="AL407" i="13"/>
  <c r="AK407" i="13"/>
  <c r="AJ407" i="13"/>
  <c r="AI407" i="13"/>
  <c r="AH407" i="13"/>
  <c r="AG407" i="13"/>
  <c r="AF407" i="13"/>
  <c r="AE407" i="13"/>
  <c r="AD407" i="13"/>
  <c r="AC407" i="13"/>
  <c r="AB407" i="13"/>
  <c r="AA407" i="13"/>
  <c r="Z407" i="13"/>
  <c r="Y407" i="13"/>
  <c r="X407" i="13"/>
  <c r="W407" i="13"/>
  <c r="V407" i="13"/>
  <c r="U407" i="13"/>
  <c r="T407" i="13"/>
  <c r="S407" i="13"/>
  <c r="R407" i="13"/>
  <c r="Q407" i="13"/>
  <c r="P407" i="13"/>
  <c r="O407" i="13"/>
  <c r="N407" i="13"/>
  <c r="AX406" i="13"/>
  <c r="AW406" i="13"/>
  <c r="AV406" i="13"/>
  <c r="AU406" i="13"/>
  <c r="AT406" i="13"/>
  <c r="AS406" i="13"/>
  <c r="AR406" i="13"/>
  <c r="AQ406" i="13"/>
  <c r="AP406" i="13"/>
  <c r="AO406" i="13"/>
  <c r="AN406" i="13"/>
  <c r="AM406" i="13"/>
  <c r="AL406" i="13"/>
  <c r="AK406" i="13"/>
  <c r="AJ406" i="13"/>
  <c r="AI406" i="13"/>
  <c r="AH406" i="13"/>
  <c r="AG406" i="13"/>
  <c r="AF406" i="13"/>
  <c r="AE406" i="13"/>
  <c r="AD406" i="13"/>
  <c r="AC406" i="13"/>
  <c r="AB406" i="13"/>
  <c r="AA406" i="13"/>
  <c r="Z406" i="13"/>
  <c r="Y406" i="13"/>
  <c r="X406" i="13"/>
  <c r="W406" i="13"/>
  <c r="V406" i="13"/>
  <c r="U406" i="13"/>
  <c r="T406" i="13"/>
  <c r="S406" i="13"/>
  <c r="R406" i="13"/>
  <c r="Q406" i="13"/>
  <c r="P406" i="13"/>
  <c r="O406" i="13"/>
  <c r="N406" i="13"/>
  <c r="AX405" i="13"/>
  <c r="AW405" i="13"/>
  <c r="AV405" i="13"/>
  <c r="AU405" i="13"/>
  <c r="AT405" i="13"/>
  <c r="AS405" i="13"/>
  <c r="AR405" i="13"/>
  <c r="AQ405" i="13"/>
  <c r="AP405" i="13"/>
  <c r="AO405" i="13"/>
  <c r="AN405" i="13"/>
  <c r="AM405" i="13"/>
  <c r="AL405" i="13"/>
  <c r="AK405" i="13"/>
  <c r="AJ405" i="13"/>
  <c r="AI405" i="13"/>
  <c r="AH405" i="13"/>
  <c r="AG405" i="13"/>
  <c r="AF405" i="13"/>
  <c r="AE405" i="13"/>
  <c r="AD405" i="13"/>
  <c r="AC405" i="13"/>
  <c r="AB405" i="13"/>
  <c r="AA405" i="13"/>
  <c r="Z405" i="13"/>
  <c r="Y405" i="13"/>
  <c r="X405" i="13"/>
  <c r="W405" i="13"/>
  <c r="V405" i="13"/>
  <c r="U405" i="13"/>
  <c r="T405" i="13"/>
  <c r="S405" i="13"/>
  <c r="R405" i="13"/>
  <c r="Q405" i="13"/>
  <c r="P405" i="13"/>
  <c r="O405" i="13"/>
  <c r="N405" i="13"/>
  <c r="AX404" i="13"/>
  <c r="AW404" i="13"/>
  <c r="AV404" i="13"/>
  <c r="AU404" i="13"/>
  <c r="AT404" i="13"/>
  <c r="AS404" i="13"/>
  <c r="AR404" i="13"/>
  <c r="AQ404" i="13"/>
  <c r="AP404" i="13"/>
  <c r="AO404" i="13"/>
  <c r="AN404" i="13"/>
  <c r="AM404" i="13"/>
  <c r="AL404" i="13"/>
  <c r="AK404" i="13"/>
  <c r="AJ404" i="13"/>
  <c r="AI404" i="13"/>
  <c r="AH404" i="13"/>
  <c r="AG404" i="13"/>
  <c r="AF404" i="13"/>
  <c r="AE404" i="13"/>
  <c r="AD404" i="13"/>
  <c r="AC404" i="13"/>
  <c r="AB404" i="13"/>
  <c r="AA404" i="13"/>
  <c r="Z404" i="13"/>
  <c r="Y404" i="13"/>
  <c r="X404" i="13"/>
  <c r="W404" i="13"/>
  <c r="V404" i="13"/>
  <c r="U404" i="13"/>
  <c r="T404" i="13"/>
  <c r="S404" i="13"/>
  <c r="R404" i="13"/>
  <c r="Q404" i="13"/>
  <c r="P404" i="13"/>
  <c r="O404" i="13"/>
  <c r="N404" i="13"/>
  <c r="AX403" i="13"/>
  <c r="AW403" i="13"/>
  <c r="AV403" i="13"/>
  <c r="AU403" i="13"/>
  <c r="AT403" i="13"/>
  <c r="AS403" i="13"/>
  <c r="AR403" i="13"/>
  <c r="AQ403" i="13"/>
  <c r="AP403" i="13"/>
  <c r="AO403" i="13"/>
  <c r="AN403" i="13"/>
  <c r="AM403" i="13"/>
  <c r="AL403" i="13"/>
  <c r="AK403" i="13"/>
  <c r="AJ403" i="13"/>
  <c r="AI403" i="13"/>
  <c r="AH403" i="13"/>
  <c r="AG403" i="13"/>
  <c r="AF403" i="13"/>
  <c r="AE403" i="13"/>
  <c r="AD403" i="13"/>
  <c r="AC403" i="13"/>
  <c r="AB403" i="13"/>
  <c r="AA403" i="13"/>
  <c r="Z403" i="13"/>
  <c r="Y403" i="13"/>
  <c r="X403" i="13"/>
  <c r="W403" i="13"/>
  <c r="V403" i="13"/>
  <c r="U403" i="13"/>
  <c r="T403" i="13"/>
  <c r="S403" i="13"/>
  <c r="R403" i="13"/>
  <c r="Q403" i="13"/>
  <c r="P403" i="13"/>
  <c r="O403" i="13"/>
  <c r="N403" i="13"/>
  <c r="AX402" i="13"/>
  <c r="AW402" i="13"/>
  <c r="AV402" i="13"/>
  <c r="AU402" i="13"/>
  <c r="AT402" i="13"/>
  <c r="AS402" i="13"/>
  <c r="AR402" i="13"/>
  <c r="AQ402" i="13"/>
  <c r="AP402" i="13"/>
  <c r="AO402" i="13"/>
  <c r="AN402" i="13"/>
  <c r="AM402" i="13"/>
  <c r="AL402" i="13"/>
  <c r="AK402" i="13"/>
  <c r="AJ402" i="13"/>
  <c r="AI402" i="13"/>
  <c r="AH402" i="13"/>
  <c r="AG402" i="13"/>
  <c r="AF402" i="13"/>
  <c r="AE402" i="13"/>
  <c r="AD402" i="13"/>
  <c r="AC402" i="13"/>
  <c r="AB402" i="13"/>
  <c r="AA402" i="13"/>
  <c r="Z402" i="13"/>
  <c r="Y402" i="13"/>
  <c r="X402" i="13"/>
  <c r="W402" i="13"/>
  <c r="V402" i="13"/>
  <c r="U402" i="13"/>
  <c r="T402" i="13"/>
  <c r="S402" i="13"/>
  <c r="R402" i="13"/>
  <c r="Q402" i="13"/>
  <c r="P402" i="13"/>
  <c r="O402" i="13"/>
  <c r="N402" i="13"/>
  <c r="AX401" i="13"/>
  <c r="AW401" i="13"/>
  <c r="AV401" i="13"/>
  <c r="AU401" i="13"/>
  <c r="AT401" i="13"/>
  <c r="AS401" i="13"/>
  <c r="AR401" i="13"/>
  <c r="AQ401" i="13"/>
  <c r="AP401" i="13"/>
  <c r="AO401" i="13"/>
  <c r="AN401" i="13"/>
  <c r="AM401" i="13"/>
  <c r="AL401" i="13"/>
  <c r="AK401" i="13"/>
  <c r="AJ401" i="13"/>
  <c r="AI401" i="13"/>
  <c r="AH401" i="13"/>
  <c r="AG401" i="13"/>
  <c r="AF401" i="13"/>
  <c r="AE401" i="13"/>
  <c r="AD401" i="13"/>
  <c r="AC401" i="13"/>
  <c r="AB401" i="13"/>
  <c r="AA401" i="13"/>
  <c r="Z401" i="13"/>
  <c r="Y401" i="13"/>
  <c r="X401" i="13"/>
  <c r="W401" i="13"/>
  <c r="V401" i="13"/>
  <c r="U401" i="13"/>
  <c r="T401" i="13"/>
  <c r="S401" i="13"/>
  <c r="R401" i="13"/>
  <c r="Q401" i="13"/>
  <c r="P401" i="13"/>
  <c r="O401" i="13"/>
  <c r="N401" i="13"/>
  <c r="AX400" i="13"/>
  <c r="AW400" i="13"/>
  <c r="AV400" i="13"/>
  <c r="AU400" i="13"/>
  <c r="AT400" i="13"/>
  <c r="AS400" i="13"/>
  <c r="AR400" i="13"/>
  <c r="AQ400" i="13"/>
  <c r="AP400" i="13"/>
  <c r="AO400" i="13"/>
  <c r="AN400" i="13"/>
  <c r="AM400" i="13"/>
  <c r="AL400" i="13"/>
  <c r="AK400" i="13"/>
  <c r="AJ400" i="13"/>
  <c r="AI400" i="13"/>
  <c r="AH400" i="13"/>
  <c r="AG400" i="13"/>
  <c r="AF400" i="13"/>
  <c r="AE400" i="13"/>
  <c r="AD400" i="13"/>
  <c r="AC400" i="13"/>
  <c r="AB400" i="13"/>
  <c r="AA400" i="13"/>
  <c r="Z400" i="13"/>
  <c r="Y400" i="13"/>
  <c r="X400" i="13"/>
  <c r="W400" i="13"/>
  <c r="V400" i="13"/>
  <c r="U400" i="13"/>
  <c r="T400" i="13"/>
  <c r="S400" i="13"/>
  <c r="R400" i="13"/>
  <c r="Q400" i="13"/>
  <c r="P400" i="13"/>
  <c r="O400" i="13"/>
  <c r="N400" i="13"/>
  <c r="AX399" i="13"/>
  <c r="AW399" i="13"/>
  <c r="AV399" i="13"/>
  <c r="AU399" i="13"/>
  <c r="AT399" i="13"/>
  <c r="AS399" i="13"/>
  <c r="AR399" i="13"/>
  <c r="AQ399" i="13"/>
  <c r="AP399" i="13"/>
  <c r="AO399" i="13"/>
  <c r="AN399" i="13"/>
  <c r="AM399" i="13"/>
  <c r="AL399" i="13"/>
  <c r="AK399" i="13"/>
  <c r="AJ399" i="13"/>
  <c r="AI399" i="13"/>
  <c r="AH399" i="13"/>
  <c r="AG399" i="13"/>
  <c r="AF399" i="13"/>
  <c r="AE399" i="13"/>
  <c r="AD399" i="13"/>
  <c r="AC399" i="13"/>
  <c r="AB399" i="13"/>
  <c r="AA399" i="13"/>
  <c r="Z399" i="13"/>
  <c r="Y399" i="13"/>
  <c r="X399" i="13"/>
  <c r="W399" i="13"/>
  <c r="V399" i="13"/>
  <c r="U399" i="13"/>
  <c r="T399" i="13"/>
  <c r="S399" i="13"/>
  <c r="R399" i="13"/>
  <c r="Q399" i="13"/>
  <c r="P399" i="13"/>
  <c r="O399" i="13"/>
  <c r="N399" i="13"/>
  <c r="AX398" i="13"/>
  <c r="AW398" i="13"/>
  <c r="AV398" i="13"/>
  <c r="AU398" i="13"/>
  <c r="AT398" i="13"/>
  <c r="AS398" i="13"/>
  <c r="AR398" i="13"/>
  <c r="AQ398" i="13"/>
  <c r="AP398" i="13"/>
  <c r="AO398" i="13"/>
  <c r="AN398" i="13"/>
  <c r="AM398" i="13"/>
  <c r="AL398" i="13"/>
  <c r="AK398" i="13"/>
  <c r="AJ398" i="13"/>
  <c r="AI398" i="13"/>
  <c r="AH398" i="13"/>
  <c r="AG398" i="13"/>
  <c r="AF398" i="13"/>
  <c r="AE398" i="13"/>
  <c r="AD398" i="13"/>
  <c r="AC398" i="13"/>
  <c r="AB398" i="13"/>
  <c r="AA398" i="13"/>
  <c r="Z398" i="13"/>
  <c r="Y398" i="13"/>
  <c r="X398" i="13"/>
  <c r="W398" i="13"/>
  <c r="V398" i="13"/>
  <c r="U398" i="13"/>
  <c r="T398" i="13"/>
  <c r="S398" i="13"/>
  <c r="R398" i="13"/>
  <c r="Q398" i="13"/>
  <c r="P398" i="13"/>
  <c r="O398" i="13"/>
  <c r="N398" i="13"/>
  <c r="AX397" i="13"/>
  <c r="AW397" i="13"/>
  <c r="AV397" i="13"/>
  <c r="AU397" i="13"/>
  <c r="AT397" i="13"/>
  <c r="AS397" i="13"/>
  <c r="AR397" i="13"/>
  <c r="AQ397" i="13"/>
  <c r="AP397" i="13"/>
  <c r="AO397" i="13"/>
  <c r="AN397" i="13"/>
  <c r="AM397" i="13"/>
  <c r="AL397" i="13"/>
  <c r="AK397" i="13"/>
  <c r="AJ397" i="13"/>
  <c r="AI397" i="13"/>
  <c r="AH397" i="13"/>
  <c r="AG397" i="13"/>
  <c r="AF397" i="13"/>
  <c r="AE397" i="13"/>
  <c r="AD397" i="13"/>
  <c r="AC397" i="13"/>
  <c r="AB397" i="13"/>
  <c r="AA397" i="13"/>
  <c r="Z397" i="13"/>
  <c r="Y397" i="13"/>
  <c r="X397" i="13"/>
  <c r="W397" i="13"/>
  <c r="V397" i="13"/>
  <c r="U397" i="13"/>
  <c r="T397" i="13"/>
  <c r="S397" i="13"/>
  <c r="R397" i="13"/>
  <c r="Q397" i="13"/>
  <c r="P397" i="13"/>
  <c r="O397" i="13"/>
  <c r="N397" i="13"/>
  <c r="AX396" i="13"/>
  <c r="AW396" i="13"/>
  <c r="AV396" i="13"/>
  <c r="AU396" i="13"/>
  <c r="AT396" i="13"/>
  <c r="AS396" i="13"/>
  <c r="AR396" i="13"/>
  <c r="AQ396" i="13"/>
  <c r="AP396" i="13"/>
  <c r="AO396" i="13"/>
  <c r="AN396" i="13"/>
  <c r="AM396" i="13"/>
  <c r="AL396" i="13"/>
  <c r="AK396" i="13"/>
  <c r="AJ396" i="13"/>
  <c r="AI396" i="13"/>
  <c r="AH396" i="13"/>
  <c r="AG396" i="13"/>
  <c r="AF396" i="13"/>
  <c r="AE396" i="13"/>
  <c r="AD396" i="13"/>
  <c r="AC396" i="13"/>
  <c r="AB396" i="13"/>
  <c r="AA396" i="13"/>
  <c r="Z396" i="13"/>
  <c r="Y396" i="13"/>
  <c r="X396" i="13"/>
  <c r="W396" i="13"/>
  <c r="V396" i="13"/>
  <c r="U396" i="13"/>
  <c r="T396" i="13"/>
  <c r="S396" i="13"/>
  <c r="R396" i="13"/>
  <c r="Q396" i="13"/>
  <c r="P396" i="13"/>
  <c r="O396" i="13"/>
  <c r="N396" i="13"/>
  <c r="AX395" i="13"/>
  <c r="AW395" i="13"/>
  <c r="AV395" i="13"/>
  <c r="AU395" i="13"/>
  <c r="AT395" i="13"/>
  <c r="AS395" i="13"/>
  <c r="AR395" i="13"/>
  <c r="AQ395" i="13"/>
  <c r="AP395" i="13"/>
  <c r="AO395" i="13"/>
  <c r="AN395" i="13"/>
  <c r="AM395" i="13"/>
  <c r="AL395" i="13"/>
  <c r="AK395" i="13"/>
  <c r="AJ395" i="13"/>
  <c r="AI395" i="13"/>
  <c r="AH395" i="13"/>
  <c r="AG395" i="13"/>
  <c r="AF395" i="13"/>
  <c r="AE395" i="13"/>
  <c r="AD395" i="13"/>
  <c r="AC395" i="13"/>
  <c r="AB395" i="13"/>
  <c r="AA395" i="13"/>
  <c r="Z395" i="13"/>
  <c r="Y395" i="13"/>
  <c r="X395" i="13"/>
  <c r="W395" i="13"/>
  <c r="V395" i="13"/>
  <c r="U395" i="13"/>
  <c r="T395" i="13"/>
  <c r="S395" i="13"/>
  <c r="R395" i="13"/>
  <c r="Q395" i="13"/>
  <c r="P395" i="13"/>
  <c r="O395" i="13"/>
  <c r="N395" i="13"/>
  <c r="AX394" i="13"/>
  <c r="AW394" i="13"/>
  <c r="AV394" i="13"/>
  <c r="AU394" i="13"/>
  <c r="AT394" i="13"/>
  <c r="AS394" i="13"/>
  <c r="AR394" i="13"/>
  <c r="AQ394" i="13"/>
  <c r="AP394" i="13"/>
  <c r="AO394" i="13"/>
  <c r="AN394" i="13"/>
  <c r="AM394" i="13"/>
  <c r="AL394" i="13"/>
  <c r="AK394" i="13"/>
  <c r="AJ394" i="13"/>
  <c r="AI394" i="13"/>
  <c r="AH394" i="13"/>
  <c r="AG394" i="13"/>
  <c r="AF394" i="13"/>
  <c r="AE394" i="13"/>
  <c r="AD394" i="13"/>
  <c r="AC394" i="13"/>
  <c r="AB394" i="13"/>
  <c r="AA394" i="13"/>
  <c r="Z394" i="13"/>
  <c r="Y394" i="13"/>
  <c r="X394" i="13"/>
  <c r="W394" i="13"/>
  <c r="V394" i="13"/>
  <c r="U394" i="13"/>
  <c r="T394" i="13"/>
  <c r="S394" i="13"/>
  <c r="R394" i="13"/>
  <c r="Q394" i="13"/>
  <c r="P394" i="13"/>
  <c r="O394" i="13"/>
  <c r="N394" i="13"/>
  <c r="AX393" i="13"/>
  <c r="AW393" i="13"/>
  <c r="AV393" i="13"/>
  <c r="AU393" i="13"/>
  <c r="AT393" i="13"/>
  <c r="AS393" i="13"/>
  <c r="AR393" i="13"/>
  <c r="AQ393" i="13"/>
  <c r="AP393" i="13"/>
  <c r="AO393" i="13"/>
  <c r="AN393" i="13"/>
  <c r="AM393" i="13"/>
  <c r="AL393" i="13"/>
  <c r="AK393" i="13"/>
  <c r="AJ393" i="13"/>
  <c r="AI393" i="13"/>
  <c r="AH393" i="13"/>
  <c r="AG393" i="13"/>
  <c r="AF393" i="13"/>
  <c r="AE393" i="13"/>
  <c r="AD393" i="13"/>
  <c r="AC393" i="13"/>
  <c r="AB393" i="13"/>
  <c r="AA393" i="13"/>
  <c r="Z393" i="13"/>
  <c r="Y393" i="13"/>
  <c r="X393" i="13"/>
  <c r="W393" i="13"/>
  <c r="V393" i="13"/>
  <c r="U393" i="13"/>
  <c r="T393" i="13"/>
  <c r="S393" i="13"/>
  <c r="R393" i="13"/>
  <c r="Q393" i="13"/>
  <c r="P393" i="13"/>
  <c r="O393" i="13"/>
  <c r="N393" i="13"/>
  <c r="AX392" i="13"/>
  <c r="AW392" i="13"/>
  <c r="AV392" i="13"/>
  <c r="AU392" i="13"/>
  <c r="AT392" i="13"/>
  <c r="AS392" i="13"/>
  <c r="AR392" i="13"/>
  <c r="AQ392" i="13"/>
  <c r="AP392" i="13"/>
  <c r="AO392" i="13"/>
  <c r="AN392" i="13"/>
  <c r="AM392" i="13"/>
  <c r="AL392" i="13"/>
  <c r="AK392" i="13"/>
  <c r="AJ392" i="13"/>
  <c r="AI392" i="13"/>
  <c r="AH392" i="13"/>
  <c r="AG392" i="13"/>
  <c r="AF392" i="13"/>
  <c r="AE392" i="13"/>
  <c r="AD392" i="13"/>
  <c r="AC392" i="13"/>
  <c r="AB392" i="13"/>
  <c r="AA392" i="13"/>
  <c r="Z392" i="13"/>
  <c r="Y392" i="13"/>
  <c r="X392" i="13"/>
  <c r="W392" i="13"/>
  <c r="V392" i="13"/>
  <c r="U392" i="13"/>
  <c r="T392" i="13"/>
  <c r="S392" i="13"/>
  <c r="R392" i="13"/>
  <c r="Q392" i="13"/>
  <c r="P392" i="13"/>
  <c r="O392" i="13"/>
  <c r="N392" i="13"/>
  <c r="AX391" i="13"/>
  <c r="AW391" i="13"/>
  <c r="AV391" i="13"/>
  <c r="AU391" i="13"/>
  <c r="AT391" i="13"/>
  <c r="AS391" i="13"/>
  <c r="AR391" i="13"/>
  <c r="AQ391" i="13"/>
  <c r="AP391" i="13"/>
  <c r="AO391" i="13"/>
  <c r="AN391" i="13"/>
  <c r="AM391" i="13"/>
  <c r="AL391" i="13"/>
  <c r="AK391" i="13"/>
  <c r="AJ391" i="13"/>
  <c r="AI391" i="13"/>
  <c r="AH391" i="13"/>
  <c r="AG391" i="13"/>
  <c r="AF391" i="13"/>
  <c r="AE391" i="13"/>
  <c r="AD391" i="13"/>
  <c r="AC391" i="13"/>
  <c r="AB391" i="13"/>
  <c r="AA391" i="13"/>
  <c r="Z391" i="13"/>
  <c r="Y391" i="13"/>
  <c r="X391" i="13"/>
  <c r="W391" i="13"/>
  <c r="V391" i="13"/>
  <c r="U391" i="13"/>
  <c r="T391" i="13"/>
  <c r="S391" i="13"/>
  <c r="R391" i="13"/>
  <c r="Q391" i="13"/>
  <c r="P391" i="13"/>
  <c r="O391" i="13"/>
  <c r="N391" i="13"/>
  <c r="AX390" i="13"/>
  <c r="AW390" i="13"/>
  <c r="AV390" i="13"/>
  <c r="AU390" i="13"/>
  <c r="AT390" i="13"/>
  <c r="AS390" i="13"/>
  <c r="AR390" i="13"/>
  <c r="AQ390" i="13"/>
  <c r="AP390" i="13"/>
  <c r="AO390" i="13"/>
  <c r="AN390" i="13"/>
  <c r="AM390" i="13"/>
  <c r="AL390" i="13"/>
  <c r="AK390" i="13"/>
  <c r="AJ390" i="13"/>
  <c r="AI390" i="13"/>
  <c r="AH390" i="13"/>
  <c r="AG390" i="13"/>
  <c r="AF390" i="13"/>
  <c r="AE390" i="13"/>
  <c r="AD390" i="13"/>
  <c r="AC390" i="13"/>
  <c r="AB390" i="13"/>
  <c r="AA390" i="13"/>
  <c r="Z390" i="13"/>
  <c r="Y390" i="13"/>
  <c r="X390" i="13"/>
  <c r="W390" i="13"/>
  <c r="V390" i="13"/>
  <c r="U390" i="13"/>
  <c r="T390" i="13"/>
  <c r="S390" i="13"/>
  <c r="R390" i="13"/>
  <c r="Q390" i="13"/>
  <c r="P390" i="13"/>
  <c r="O390" i="13"/>
  <c r="N390" i="13"/>
  <c r="AX389" i="13"/>
  <c r="AW389" i="13"/>
  <c r="AV389" i="13"/>
  <c r="AU389" i="13"/>
  <c r="AT389" i="13"/>
  <c r="AS389" i="13"/>
  <c r="AR389" i="13"/>
  <c r="AQ389" i="13"/>
  <c r="AP389" i="13"/>
  <c r="AO389" i="13"/>
  <c r="AN389" i="13"/>
  <c r="AM389" i="13"/>
  <c r="AL389" i="13"/>
  <c r="AK389" i="13"/>
  <c r="AJ389" i="13"/>
  <c r="AI389" i="13"/>
  <c r="AH389" i="13"/>
  <c r="AG389" i="13"/>
  <c r="AF389" i="13"/>
  <c r="AE389" i="13"/>
  <c r="AD389" i="13"/>
  <c r="AC389" i="13"/>
  <c r="AB389" i="13"/>
  <c r="AA389" i="13"/>
  <c r="Z389" i="13"/>
  <c r="Y389" i="13"/>
  <c r="X389" i="13"/>
  <c r="W389" i="13"/>
  <c r="V389" i="13"/>
  <c r="U389" i="13"/>
  <c r="T389" i="13"/>
  <c r="S389" i="13"/>
  <c r="R389" i="13"/>
  <c r="Q389" i="13"/>
  <c r="P389" i="13"/>
  <c r="O389" i="13"/>
  <c r="N389" i="13"/>
  <c r="AX388" i="13"/>
  <c r="AW388" i="13"/>
  <c r="AV388" i="13"/>
  <c r="AU388" i="13"/>
  <c r="AT388" i="13"/>
  <c r="AS388" i="13"/>
  <c r="AR388" i="13"/>
  <c r="AQ388" i="13"/>
  <c r="AP388" i="13"/>
  <c r="AO388" i="13"/>
  <c r="AN388" i="13"/>
  <c r="AM388" i="13"/>
  <c r="AL388" i="13"/>
  <c r="AK388" i="13"/>
  <c r="AJ388" i="13"/>
  <c r="AI388" i="13"/>
  <c r="AH388" i="13"/>
  <c r="AG388" i="13"/>
  <c r="AF388" i="13"/>
  <c r="AE388" i="13"/>
  <c r="AD388" i="13"/>
  <c r="AC388" i="13"/>
  <c r="AB388" i="13"/>
  <c r="AA388" i="13"/>
  <c r="Z388" i="13"/>
  <c r="Y388" i="13"/>
  <c r="X388" i="13"/>
  <c r="W388" i="13"/>
  <c r="V388" i="13"/>
  <c r="U388" i="13"/>
  <c r="T388" i="13"/>
  <c r="S388" i="13"/>
  <c r="R388" i="13"/>
  <c r="Q388" i="13"/>
  <c r="P388" i="13"/>
  <c r="O388" i="13"/>
  <c r="N388" i="13"/>
  <c r="AX387" i="13"/>
  <c r="AW387" i="13"/>
  <c r="AV387" i="13"/>
  <c r="AU387" i="13"/>
  <c r="AT387" i="13"/>
  <c r="AS387" i="13"/>
  <c r="AR387" i="13"/>
  <c r="AQ387" i="13"/>
  <c r="AP387" i="13"/>
  <c r="AO387" i="13"/>
  <c r="AN387" i="13"/>
  <c r="AM387" i="13"/>
  <c r="AL387" i="13"/>
  <c r="AK387" i="13"/>
  <c r="AJ387" i="13"/>
  <c r="AI387" i="13"/>
  <c r="AH387" i="13"/>
  <c r="AG387" i="13"/>
  <c r="AF387" i="13"/>
  <c r="AE387" i="13"/>
  <c r="AD387" i="13"/>
  <c r="AC387" i="13"/>
  <c r="AB387" i="13"/>
  <c r="AA387" i="13"/>
  <c r="Z387" i="13"/>
  <c r="Y387" i="13"/>
  <c r="X387" i="13"/>
  <c r="W387" i="13"/>
  <c r="V387" i="13"/>
  <c r="U387" i="13"/>
  <c r="T387" i="13"/>
  <c r="S387" i="13"/>
  <c r="R387" i="13"/>
  <c r="Q387" i="13"/>
  <c r="P387" i="13"/>
  <c r="O387" i="13"/>
  <c r="N387" i="13"/>
  <c r="AX386" i="13"/>
  <c r="AW386" i="13"/>
  <c r="AV386" i="13"/>
  <c r="AU386" i="13"/>
  <c r="AT386" i="13"/>
  <c r="AS386" i="13"/>
  <c r="AR386" i="13"/>
  <c r="AQ386" i="13"/>
  <c r="AP386" i="13"/>
  <c r="AO386" i="13"/>
  <c r="AN386" i="13"/>
  <c r="AM386" i="13"/>
  <c r="AL386" i="13"/>
  <c r="AK386" i="13"/>
  <c r="AJ386" i="13"/>
  <c r="AI386" i="13"/>
  <c r="AH386" i="13"/>
  <c r="AG386" i="13"/>
  <c r="AF386" i="13"/>
  <c r="AE386" i="13"/>
  <c r="AD386" i="13"/>
  <c r="AC386" i="13"/>
  <c r="AB386" i="13"/>
  <c r="AA386" i="13"/>
  <c r="Z386" i="13"/>
  <c r="Y386" i="13"/>
  <c r="X386" i="13"/>
  <c r="W386" i="13"/>
  <c r="V386" i="13"/>
  <c r="U386" i="13"/>
  <c r="T386" i="13"/>
  <c r="S386" i="13"/>
  <c r="R386" i="13"/>
  <c r="Q386" i="13"/>
  <c r="P386" i="13"/>
  <c r="O386" i="13"/>
  <c r="N386" i="13"/>
  <c r="AX385" i="13"/>
  <c r="AW385" i="13"/>
  <c r="AV385" i="13"/>
  <c r="AU385" i="13"/>
  <c r="AT385" i="13"/>
  <c r="AS385" i="13"/>
  <c r="AR385" i="13"/>
  <c r="AQ385" i="13"/>
  <c r="AP385" i="13"/>
  <c r="AO385" i="13"/>
  <c r="AN385" i="13"/>
  <c r="AM385" i="13"/>
  <c r="AL385" i="13"/>
  <c r="AK385" i="13"/>
  <c r="AJ385" i="13"/>
  <c r="AI385" i="13"/>
  <c r="AH385" i="13"/>
  <c r="AG385" i="13"/>
  <c r="AF385" i="13"/>
  <c r="AE385" i="13"/>
  <c r="AD385" i="13"/>
  <c r="AC385" i="13"/>
  <c r="AB385" i="13"/>
  <c r="AA385" i="13"/>
  <c r="Z385" i="13"/>
  <c r="Y385" i="13"/>
  <c r="X385" i="13"/>
  <c r="W385" i="13"/>
  <c r="V385" i="13"/>
  <c r="U385" i="13"/>
  <c r="T385" i="13"/>
  <c r="S385" i="13"/>
  <c r="R385" i="13"/>
  <c r="Q385" i="13"/>
  <c r="P385" i="13"/>
  <c r="O385" i="13"/>
  <c r="N385" i="13"/>
  <c r="AX384" i="13"/>
  <c r="AW384" i="13"/>
  <c r="AV384" i="13"/>
  <c r="AU384" i="13"/>
  <c r="AT384" i="13"/>
  <c r="AS384" i="13"/>
  <c r="AR384" i="13"/>
  <c r="AQ384" i="13"/>
  <c r="AP384" i="13"/>
  <c r="AO384" i="13"/>
  <c r="AN384" i="13"/>
  <c r="AM384" i="13"/>
  <c r="AL384" i="13"/>
  <c r="AK384" i="13"/>
  <c r="AJ384" i="13"/>
  <c r="AI384" i="13"/>
  <c r="AH384" i="13"/>
  <c r="AG384" i="13"/>
  <c r="AF384" i="13"/>
  <c r="AE384" i="13"/>
  <c r="AD384" i="13"/>
  <c r="AC384" i="13"/>
  <c r="AB384" i="13"/>
  <c r="AA384" i="13"/>
  <c r="Z384" i="13"/>
  <c r="Y384" i="13"/>
  <c r="X384" i="13"/>
  <c r="W384" i="13"/>
  <c r="V384" i="13"/>
  <c r="U384" i="13"/>
  <c r="T384" i="13"/>
  <c r="S384" i="13"/>
  <c r="R384" i="13"/>
  <c r="Q384" i="13"/>
  <c r="P384" i="13"/>
  <c r="O384" i="13"/>
  <c r="N384" i="13"/>
  <c r="AX383" i="13"/>
  <c r="AW383" i="13"/>
  <c r="AV383" i="13"/>
  <c r="AU383" i="13"/>
  <c r="AT383" i="13"/>
  <c r="AS383" i="13"/>
  <c r="AR383" i="13"/>
  <c r="AQ383" i="13"/>
  <c r="AP383" i="13"/>
  <c r="AO383" i="13"/>
  <c r="AN383" i="13"/>
  <c r="AM383" i="13"/>
  <c r="AL383" i="13"/>
  <c r="AK383" i="13"/>
  <c r="AJ383" i="13"/>
  <c r="AI383" i="13"/>
  <c r="AH383" i="13"/>
  <c r="AG383" i="13"/>
  <c r="AF383" i="13"/>
  <c r="AE383" i="13"/>
  <c r="AD383" i="13"/>
  <c r="AC383" i="13"/>
  <c r="AB383" i="13"/>
  <c r="AA383" i="13"/>
  <c r="Z383" i="13"/>
  <c r="Y383" i="13"/>
  <c r="X383" i="13"/>
  <c r="W383" i="13"/>
  <c r="V383" i="13"/>
  <c r="U383" i="13"/>
  <c r="T383" i="13"/>
  <c r="S383" i="13"/>
  <c r="R383" i="13"/>
  <c r="Q383" i="13"/>
  <c r="P383" i="13"/>
  <c r="O383" i="13"/>
  <c r="N383" i="13"/>
  <c r="AX382" i="13"/>
  <c r="AW382" i="13"/>
  <c r="AV382" i="13"/>
  <c r="AU382" i="13"/>
  <c r="AT382" i="13"/>
  <c r="AS382" i="13"/>
  <c r="AR382" i="13"/>
  <c r="AQ382" i="13"/>
  <c r="AP382" i="13"/>
  <c r="AO382" i="13"/>
  <c r="AN382" i="13"/>
  <c r="AM382" i="13"/>
  <c r="AL382" i="13"/>
  <c r="AK382" i="13"/>
  <c r="AJ382" i="13"/>
  <c r="AI382" i="13"/>
  <c r="AH382" i="13"/>
  <c r="AG382" i="13"/>
  <c r="AF382" i="13"/>
  <c r="AE382" i="13"/>
  <c r="AD382" i="13"/>
  <c r="AC382" i="13"/>
  <c r="AB382" i="13"/>
  <c r="AA382" i="13"/>
  <c r="Z382" i="13"/>
  <c r="Y382" i="13"/>
  <c r="X382" i="13"/>
  <c r="W382" i="13"/>
  <c r="V382" i="13"/>
  <c r="U382" i="13"/>
  <c r="T382" i="13"/>
  <c r="S382" i="13"/>
  <c r="R382" i="13"/>
  <c r="Q382" i="13"/>
  <c r="P382" i="13"/>
  <c r="O382" i="13"/>
  <c r="N382" i="13"/>
  <c r="AX381" i="13"/>
  <c r="AW381" i="13"/>
  <c r="AV381" i="13"/>
  <c r="AU381" i="13"/>
  <c r="AT381" i="13"/>
  <c r="AS381" i="13"/>
  <c r="AR381" i="13"/>
  <c r="AQ381" i="13"/>
  <c r="AP381" i="13"/>
  <c r="AO381" i="13"/>
  <c r="AN381" i="13"/>
  <c r="AM381" i="13"/>
  <c r="AL381" i="13"/>
  <c r="AK381" i="13"/>
  <c r="AJ381" i="13"/>
  <c r="AI381" i="13"/>
  <c r="AH381" i="13"/>
  <c r="AG381" i="13"/>
  <c r="AF381" i="13"/>
  <c r="AE381" i="13"/>
  <c r="AD381" i="13"/>
  <c r="AC381" i="13"/>
  <c r="AB381" i="13"/>
  <c r="AA381" i="13"/>
  <c r="Z381" i="13"/>
  <c r="Y381" i="13"/>
  <c r="X381" i="13"/>
  <c r="W381" i="13"/>
  <c r="V381" i="13"/>
  <c r="U381" i="13"/>
  <c r="T381" i="13"/>
  <c r="S381" i="13"/>
  <c r="R381" i="13"/>
  <c r="Q381" i="13"/>
  <c r="P381" i="13"/>
  <c r="O381" i="13"/>
  <c r="N381" i="13"/>
  <c r="AX380" i="13"/>
  <c r="AW380" i="13"/>
  <c r="AV380" i="13"/>
  <c r="AU380" i="13"/>
  <c r="AT380" i="13"/>
  <c r="AS380" i="13"/>
  <c r="AR380" i="13"/>
  <c r="AQ380" i="13"/>
  <c r="AP380" i="13"/>
  <c r="AO380" i="13"/>
  <c r="AN380" i="13"/>
  <c r="AM380" i="13"/>
  <c r="AL380" i="13"/>
  <c r="AK380" i="13"/>
  <c r="AJ380" i="13"/>
  <c r="AI380" i="13"/>
  <c r="AH380" i="13"/>
  <c r="AG380" i="13"/>
  <c r="AF380" i="13"/>
  <c r="AE380" i="13"/>
  <c r="AD380" i="13"/>
  <c r="AC380" i="13"/>
  <c r="AB380" i="13"/>
  <c r="AA380" i="13"/>
  <c r="Z380" i="13"/>
  <c r="Y380" i="13"/>
  <c r="X380" i="13"/>
  <c r="W380" i="13"/>
  <c r="V380" i="13"/>
  <c r="U380" i="13"/>
  <c r="T380" i="13"/>
  <c r="S380" i="13"/>
  <c r="R380" i="13"/>
  <c r="Q380" i="13"/>
  <c r="P380" i="13"/>
  <c r="O380" i="13"/>
  <c r="N380" i="13"/>
  <c r="AX379" i="13"/>
  <c r="AW379" i="13"/>
  <c r="AV379" i="13"/>
  <c r="AU379" i="13"/>
  <c r="AT379" i="13"/>
  <c r="AS379" i="13"/>
  <c r="AR379" i="13"/>
  <c r="AQ379" i="13"/>
  <c r="AP379" i="13"/>
  <c r="AO379" i="13"/>
  <c r="AN379" i="13"/>
  <c r="AM379" i="13"/>
  <c r="AL379" i="13"/>
  <c r="AK379" i="13"/>
  <c r="AJ379" i="13"/>
  <c r="AI379" i="13"/>
  <c r="AH379" i="13"/>
  <c r="AG379" i="13"/>
  <c r="AF379" i="13"/>
  <c r="AE379" i="13"/>
  <c r="AD379" i="13"/>
  <c r="AC379" i="13"/>
  <c r="AB379" i="13"/>
  <c r="AA379" i="13"/>
  <c r="Z379" i="13"/>
  <c r="Y379" i="13"/>
  <c r="X379" i="13"/>
  <c r="W379" i="13"/>
  <c r="V379" i="13"/>
  <c r="U379" i="13"/>
  <c r="T379" i="13"/>
  <c r="S379" i="13"/>
  <c r="R379" i="13"/>
  <c r="Q379" i="13"/>
  <c r="P379" i="13"/>
  <c r="O379" i="13"/>
  <c r="N379" i="13"/>
  <c r="AX378" i="13"/>
  <c r="AW378" i="13"/>
  <c r="AV378" i="13"/>
  <c r="AU378" i="13"/>
  <c r="AT378" i="13"/>
  <c r="AS378" i="13"/>
  <c r="AR378" i="13"/>
  <c r="AQ378" i="13"/>
  <c r="AP378" i="13"/>
  <c r="AO378" i="13"/>
  <c r="AN378" i="13"/>
  <c r="AM378" i="13"/>
  <c r="AL378" i="13"/>
  <c r="AK378" i="13"/>
  <c r="AJ378" i="13"/>
  <c r="AI378" i="13"/>
  <c r="AH378" i="13"/>
  <c r="AG378" i="13"/>
  <c r="AF378" i="13"/>
  <c r="AE378" i="13"/>
  <c r="AD378" i="13"/>
  <c r="AC378" i="13"/>
  <c r="AB378" i="13"/>
  <c r="AA378" i="13"/>
  <c r="Z378" i="13"/>
  <c r="Y378" i="13"/>
  <c r="X378" i="13"/>
  <c r="W378" i="13"/>
  <c r="V378" i="13"/>
  <c r="U378" i="13"/>
  <c r="T378" i="13"/>
  <c r="S378" i="13"/>
  <c r="R378" i="13"/>
  <c r="Q378" i="13"/>
  <c r="P378" i="13"/>
  <c r="O378" i="13"/>
  <c r="N378" i="13"/>
  <c r="AX377" i="13"/>
  <c r="AW377" i="13"/>
  <c r="AV377" i="13"/>
  <c r="AU377" i="13"/>
  <c r="AT377" i="13"/>
  <c r="AS377" i="13"/>
  <c r="AR377" i="13"/>
  <c r="AQ377" i="13"/>
  <c r="AP377" i="13"/>
  <c r="AO377" i="13"/>
  <c r="AN377" i="13"/>
  <c r="AM377" i="13"/>
  <c r="AL377" i="13"/>
  <c r="AK377" i="13"/>
  <c r="AJ377" i="13"/>
  <c r="AI377" i="13"/>
  <c r="AH377" i="13"/>
  <c r="AG377" i="13"/>
  <c r="AF377" i="13"/>
  <c r="AE377" i="13"/>
  <c r="AD377" i="13"/>
  <c r="AC377" i="13"/>
  <c r="AB377" i="13"/>
  <c r="AA377" i="13"/>
  <c r="Z377" i="13"/>
  <c r="Y377" i="13"/>
  <c r="X377" i="13"/>
  <c r="W377" i="13"/>
  <c r="V377" i="13"/>
  <c r="U377" i="13"/>
  <c r="T377" i="13"/>
  <c r="S377" i="13"/>
  <c r="R377" i="13"/>
  <c r="Q377" i="13"/>
  <c r="P377" i="13"/>
  <c r="O377" i="13"/>
  <c r="N377" i="13"/>
  <c r="AX376" i="13"/>
  <c r="AW376" i="13"/>
  <c r="AV376" i="13"/>
  <c r="AU376" i="13"/>
  <c r="AT376" i="13"/>
  <c r="AS376" i="13"/>
  <c r="AR376" i="13"/>
  <c r="AQ376" i="13"/>
  <c r="AP376" i="13"/>
  <c r="AO376" i="13"/>
  <c r="AN376" i="13"/>
  <c r="AM376" i="13"/>
  <c r="AL376" i="13"/>
  <c r="AK376" i="13"/>
  <c r="AJ376" i="13"/>
  <c r="AI376" i="13"/>
  <c r="AH376" i="13"/>
  <c r="AG376" i="13"/>
  <c r="AF376" i="13"/>
  <c r="AE376" i="13"/>
  <c r="AD376" i="13"/>
  <c r="AC376" i="13"/>
  <c r="AB376" i="13"/>
  <c r="AA376" i="13"/>
  <c r="Z376" i="13"/>
  <c r="Y376" i="13"/>
  <c r="X376" i="13"/>
  <c r="W376" i="13"/>
  <c r="V376" i="13"/>
  <c r="U376" i="13"/>
  <c r="T376" i="13"/>
  <c r="S376" i="13"/>
  <c r="R376" i="13"/>
  <c r="Q376" i="13"/>
  <c r="P376" i="13"/>
  <c r="O376" i="13"/>
  <c r="N376" i="13"/>
  <c r="AX375" i="13"/>
  <c r="AW375" i="13"/>
  <c r="AV375" i="13"/>
  <c r="AU375" i="13"/>
  <c r="AT375" i="13"/>
  <c r="AS375" i="13"/>
  <c r="AR375" i="13"/>
  <c r="AQ375" i="13"/>
  <c r="AP375" i="13"/>
  <c r="AO375" i="13"/>
  <c r="AN375" i="13"/>
  <c r="AM375" i="13"/>
  <c r="AL375" i="13"/>
  <c r="AK375" i="13"/>
  <c r="AJ375" i="13"/>
  <c r="AI375" i="13"/>
  <c r="AH375" i="13"/>
  <c r="AG375" i="13"/>
  <c r="AF375" i="13"/>
  <c r="AE375" i="13"/>
  <c r="AD375" i="13"/>
  <c r="AC375" i="13"/>
  <c r="AB375" i="13"/>
  <c r="AA375" i="13"/>
  <c r="Z375" i="13"/>
  <c r="Y375" i="13"/>
  <c r="X375" i="13"/>
  <c r="W375" i="13"/>
  <c r="V375" i="13"/>
  <c r="U375" i="13"/>
  <c r="T375" i="13"/>
  <c r="S375" i="13"/>
  <c r="R375" i="13"/>
  <c r="Q375" i="13"/>
  <c r="P375" i="13"/>
  <c r="O375" i="13"/>
  <c r="N375" i="13"/>
  <c r="AX374" i="13"/>
  <c r="AW374" i="13"/>
  <c r="AV374" i="13"/>
  <c r="AU374" i="13"/>
  <c r="AT374" i="13"/>
  <c r="AS374" i="13"/>
  <c r="AR374" i="13"/>
  <c r="AQ374" i="13"/>
  <c r="AP374" i="13"/>
  <c r="AO374" i="13"/>
  <c r="AN374" i="13"/>
  <c r="AM374" i="13"/>
  <c r="AL374" i="13"/>
  <c r="AK374" i="13"/>
  <c r="AJ374" i="13"/>
  <c r="AI374" i="13"/>
  <c r="AH374" i="13"/>
  <c r="AG374" i="13"/>
  <c r="AF374" i="13"/>
  <c r="AE374" i="13"/>
  <c r="AD374" i="13"/>
  <c r="AC374" i="13"/>
  <c r="AB374" i="13"/>
  <c r="AA374" i="13"/>
  <c r="Z374" i="13"/>
  <c r="Y374" i="13"/>
  <c r="X374" i="13"/>
  <c r="W374" i="13"/>
  <c r="V374" i="13"/>
  <c r="U374" i="13"/>
  <c r="T374" i="13"/>
  <c r="S374" i="13"/>
  <c r="R374" i="13"/>
  <c r="Q374" i="13"/>
  <c r="P374" i="13"/>
  <c r="O374" i="13"/>
  <c r="N374" i="13"/>
  <c r="AX373" i="13"/>
  <c r="AW373" i="13"/>
  <c r="AV373" i="13"/>
  <c r="AU373" i="13"/>
  <c r="AT373" i="13"/>
  <c r="AS373" i="13"/>
  <c r="AR373" i="13"/>
  <c r="AQ373" i="13"/>
  <c r="AP373" i="13"/>
  <c r="AO373" i="13"/>
  <c r="AN373" i="13"/>
  <c r="AM373" i="13"/>
  <c r="AL373" i="13"/>
  <c r="AK373" i="13"/>
  <c r="AJ373" i="13"/>
  <c r="AI373" i="13"/>
  <c r="AH373" i="13"/>
  <c r="AG373" i="13"/>
  <c r="AF373" i="13"/>
  <c r="AE373" i="13"/>
  <c r="AD373" i="13"/>
  <c r="AC373" i="13"/>
  <c r="AB373" i="13"/>
  <c r="AA373" i="13"/>
  <c r="Z373" i="13"/>
  <c r="Y373" i="13"/>
  <c r="X373" i="13"/>
  <c r="W373" i="13"/>
  <c r="V373" i="13"/>
  <c r="U373" i="13"/>
  <c r="T373" i="13"/>
  <c r="S373" i="13"/>
  <c r="R373" i="13"/>
  <c r="Q373" i="13"/>
  <c r="P373" i="13"/>
  <c r="O373" i="13"/>
  <c r="N373" i="13"/>
  <c r="AX372" i="13"/>
  <c r="AW372" i="13"/>
  <c r="AV372" i="13"/>
  <c r="AU372" i="13"/>
  <c r="AT372" i="13"/>
  <c r="AS372" i="13"/>
  <c r="AR372" i="13"/>
  <c r="AQ372" i="13"/>
  <c r="AP372" i="13"/>
  <c r="AO372" i="13"/>
  <c r="AN372" i="13"/>
  <c r="AM372" i="13"/>
  <c r="AL372" i="13"/>
  <c r="AK372" i="13"/>
  <c r="AJ372" i="13"/>
  <c r="AI372" i="13"/>
  <c r="AH372" i="13"/>
  <c r="AG372" i="13"/>
  <c r="AF372" i="13"/>
  <c r="AE372" i="13"/>
  <c r="AD372" i="13"/>
  <c r="AC372" i="13"/>
  <c r="AB372" i="13"/>
  <c r="AA372" i="13"/>
  <c r="Z372" i="13"/>
  <c r="Y372" i="13"/>
  <c r="X372" i="13"/>
  <c r="W372" i="13"/>
  <c r="V372" i="13"/>
  <c r="U372" i="13"/>
  <c r="T372" i="13"/>
  <c r="S372" i="13"/>
  <c r="R372" i="13"/>
  <c r="Q372" i="13"/>
  <c r="P372" i="13"/>
  <c r="O372" i="13"/>
  <c r="N372" i="13"/>
  <c r="AX371" i="13"/>
  <c r="AW371" i="13"/>
  <c r="AV371" i="13"/>
  <c r="AU371" i="13"/>
  <c r="AT371" i="13"/>
  <c r="AS371" i="13"/>
  <c r="AR371" i="13"/>
  <c r="AQ371" i="13"/>
  <c r="AP371" i="13"/>
  <c r="AO371" i="13"/>
  <c r="AN371" i="13"/>
  <c r="AM371" i="13"/>
  <c r="AL371" i="13"/>
  <c r="AK371" i="13"/>
  <c r="AJ371" i="13"/>
  <c r="AI371" i="13"/>
  <c r="AH371" i="13"/>
  <c r="AG371" i="13"/>
  <c r="AF371" i="13"/>
  <c r="AE371" i="13"/>
  <c r="AD371" i="13"/>
  <c r="AC371" i="13"/>
  <c r="AB371" i="13"/>
  <c r="AA371" i="13"/>
  <c r="Z371" i="13"/>
  <c r="Y371" i="13"/>
  <c r="X371" i="13"/>
  <c r="W371" i="13"/>
  <c r="V371" i="13"/>
  <c r="U371" i="13"/>
  <c r="T371" i="13"/>
  <c r="S371" i="13"/>
  <c r="R371" i="13"/>
  <c r="Q371" i="13"/>
  <c r="P371" i="13"/>
  <c r="O371" i="13"/>
  <c r="N371" i="13"/>
  <c r="AX370" i="13"/>
  <c r="AW370" i="13"/>
  <c r="AV370" i="13"/>
  <c r="AU370" i="13"/>
  <c r="AT370" i="13"/>
  <c r="AS370" i="13"/>
  <c r="AR370" i="13"/>
  <c r="AQ370" i="13"/>
  <c r="AP370" i="13"/>
  <c r="AO370" i="13"/>
  <c r="AN370" i="13"/>
  <c r="AM370" i="13"/>
  <c r="AL370" i="13"/>
  <c r="AK370" i="13"/>
  <c r="AJ370" i="13"/>
  <c r="AI370" i="13"/>
  <c r="AH370" i="13"/>
  <c r="AG370" i="13"/>
  <c r="AF370" i="13"/>
  <c r="AE370" i="13"/>
  <c r="AD370" i="13"/>
  <c r="AC370" i="13"/>
  <c r="AB370" i="13"/>
  <c r="AA370" i="13"/>
  <c r="Z370" i="13"/>
  <c r="Y370" i="13"/>
  <c r="X370" i="13"/>
  <c r="W370" i="13"/>
  <c r="V370" i="13"/>
  <c r="U370" i="13"/>
  <c r="T370" i="13"/>
  <c r="S370" i="13"/>
  <c r="R370" i="13"/>
  <c r="Q370" i="13"/>
  <c r="P370" i="13"/>
  <c r="O370" i="13"/>
  <c r="N370" i="13"/>
  <c r="AX369" i="13"/>
  <c r="AW369" i="13"/>
  <c r="AV369" i="13"/>
  <c r="AU369" i="13"/>
  <c r="AT369" i="13"/>
  <c r="AS369" i="13"/>
  <c r="AR369" i="13"/>
  <c r="AQ369" i="13"/>
  <c r="AP369" i="13"/>
  <c r="AO369" i="13"/>
  <c r="AN369" i="13"/>
  <c r="AM369" i="13"/>
  <c r="AL369" i="13"/>
  <c r="AK369" i="13"/>
  <c r="AJ369" i="13"/>
  <c r="AI369" i="13"/>
  <c r="AH369" i="13"/>
  <c r="AG369" i="13"/>
  <c r="AF369" i="13"/>
  <c r="AE369" i="13"/>
  <c r="AD369" i="13"/>
  <c r="AC369" i="13"/>
  <c r="AB369" i="13"/>
  <c r="AA369" i="13"/>
  <c r="Z369" i="13"/>
  <c r="Y369" i="13"/>
  <c r="X369" i="13"/>
  <c r="W369" i="13"/>
  <c r="V369" i="13"/>
  <c r="U369" i="13"/>
  <c r="T369" i="13"/>
  <c r="S369" i="13"/>
  <c r="R369" i="13"/>
  <c r="Q369" i="13"/>
  <c r="P369" i="13"/>
  <c r="O369" i="13"/>
  <c r="N369" i="13"/>
  <c r="AX368" i="13"/>
  <c r="AW368" i="13"/>
  <c r="AV368" i="13"/>
  <c r="AU368" i="13"/>
  <c r="AT368" i="13"/>
  <c r="AS368" i="13"/>
  <c r="AR368" i="13"/>
  <c r="AQ368" i="13"/>
  <c r="AP368" i="13"/>
  <c r="AO368" i="13"/>
  <c r="AN368" i="13"/>
  <c r="AM368" i="13"/>
  <c r="AL368" i="13"/>
  <c r="AK368" i="13"/>
  <c r="AJ368" i="13"/>
  <c r="AI368" i="13"/>
  <c r="AH368" i="13"/>
  <c r="AG368" i="13"/>
  <c r="AF368" i="13"/>
  <c r="AE368" i="13"/>
  <c r="AD368" i="13"/>
  <c r="AC368" i="13"/>
  <c r="AB368" i="13"/>
  <c r="AA368" i="13"/>
  <c r="Z368" i="13"/>
  <c r="Y368" i="13"/>
  <c r="X368" i="13"/>
  <c r="W368" i="13"/>
  <c r="V368" i="13"/>
  <c r="U368" i="13"/>
  <c r="T368" i="13"/>
  <c r="S368" i="13"/>
  <c r="R368" i="13"/>
  <c r="Q368" i="13"/>
  <c r="P368" i="13"/>
  <c r="O368" i="13"/>
  <c r="N368" i="13"/>
  <c r="AX367" i="13"/>
  <c r="AW367" i="13"/>
  <c r="AV367" i="13"/>
  <c r="AU367" i="13"/>
  <c r="AT367" i="13"/>
  <c r="AS367" i="13"/>
  <c r="AR367" i="13"/>
  <c r="AQ367" i="13"/>
  <c r="AP367" i="13"/>
  <c r="AO367" i="13"/>
  <c r="AN367" i="13"/>
  <c r="AM367" i="13"/>
  <c r="AL367" i="13"/>
  <c r="AK367" i="13"/>
  <c r="AJ367" i="13"/>
  <c r="AI367" i="13"/>
  <c r="AH367" i="13"/>
  <c r="AG367" i="13"/>
  <c r="AF367" i="13"/>
  <c r="AE367" i="13"/>
  <c r="AD367" i="13"/>
  <c r="AC367" i="13"/>
  <c r="AB367" i="13"/>
  <c r="AA367" i="13"/>
  <c r="Z367" i="13"/>
  <c r="Y367" i="13"/>
  <c r="X367" i="13"/>
  <c r="W367" i="13"/>
  <c r="V367" i="13"/>
  <c r="U367" i="13"/>
  <c r="T367" i="13"/>
  <c r="S367" i="13"/>
  <c r="R367" i="13"/>
  <c r="Q367" i="13"/>
  <c r="P367" i="13"/>
  <c r="O367" i="13"/>
  <c r="N367" i="13"/>
  <c r="AX366" i="13"/>
  <c r="AW366" i="13"/>
  <c r="AV366" i="13"/>
  <c r="AU366" i="13"/>
  <c r="AT366" i="13"/>
  <c r="AS366" i="13"/>
  <c r="AR366" i="13"/>
  <c r="AQ366" i="13"/>
  <c r="AP366" i="13"/>
  <c r="AO366" i="13"/>
  <c r="AN366" i="13"/>
  <c r="AM366" i="13"/>
  <c r="AL366" i="13"/>
  <c r="AK366" i="13"/>
  <c r="AJ366" i="13"/>
  <c r="AI366" i="13"/>
  <c r="AH366" i="13"/>
  <c r="AG366" i="13"/>
  <c r="AF366" i="13"/>
  <c r="AE366" i="13"/>
  <c r="AD366" i="13"/>
  <c r="AC366" i="13"/>
  <c r="AB366" i="13"/>
  <c r="AA366" i="13"/>
  <c r="Z366" i="13"/>
  <c r="Y366" i="13"/>
  <c r="X366" i="13"/>
  <c r="W366" i="13"/>
  <c r="V366" i="13"/>
  <c r="U366" i="13"/>
  <c r="T366" i="13"/>
  <c r="S366" i="13"/>
  <c r="R366" i="13"/>
  <c r="Q366" i="13"/>
  <c r="P366" i="13"/>
  <c r="O366" i="13"/>
  <c r="N366" i="13"/>
  <c r="AX365" i="13"/>
  <c r="AW365" i="13"/>
  <c r="AV365" i="13"/>
  <c r="AU365" i="13"/>
  <c r="AT365" i="13"/>
  <c r="AS365" i="13"/>
  <c r="AR365" i="13"/>
  <c r="AQ365" i="13"/>
  <c r="AP365" i="13"/>
  <c r="AO365" i="13"/>
  <c r="AN365" i="13"/>
  <c r="AM365" i="13"/>
  <c r="AL365" i="13"/>
  <c r="AK365" i="13"/>
  <c r="AJ365" i="13"/>
  <c r="AI365" i="13"/>
  <c r="AH365" i="13"/>
  <c r="AG365" i="13"/>
  <c r="AF365" i="13"/>
  <c r="AE365" i="13"/>
  <c r="AD365" i="13"/>
  <c r="AC365" i="13"/>
  <c r="AB365" i="13"/>
  <c r="AA365" i="13"/>
  <c r="Z365" i="13"/>
  <c r="Y365" i="13"/>
  <c r="X365" i="13"/>
  <c r="W365" i="13"/>
  <c r="V365" i="13"/>
  <c r="U365" i="13"/>
  <c r="T365" i="13"/>
  <c r="S365" i="13"/>
  <c r="R365" i="13"/>
  <c r="Q365" i="13"/>
  <c r="P365" i="13"/>
  <c r="O365" i="13"/>
  <c r="N365" i="13"/>
  <c r="AX364" i="13"/>
  <c r="AW364" i="13"/>
  <c r="AV364" i="13"/>
  <c r="AU364" i="13"/>
  <c r="AT364" i="13"/>
  <c r="AS364" i="13"/>
  <c r="AR364" i="13"/>
  <c r="AQ364" i="13"/>
  <c r="AP364" i="13"/>
  <c r="AO364" i="13"/>
  <c r="AN364" i="13"/>
  <c r="AM364" i="13"/>
  <c r="AL364" i="13"/>
  <c r="AK364" i="13"/>
  <c r="AJ364" i="13"/>
  <c r="AI364" i="13"/>
  <c r="AH364" i="13"/>
  <c r="AG364" i="13"/>
  <c r="AF364" i="13"/>
  <c r="AE364" i="13"/>
  <c r="AD364" i="13"/>
  <c r="AC364" i="13"/>
  <c r="AB364" i="13"/>
  <c r="AA364" i="13"/>
  <c r="Z364" i="13"/>
  <c r="Y364" i="13"/>
  <c r="X364" i="13"/>
  <c r="W364" i="13"/>
  <c r="V364" i="13"/>
  <c r="U364" i="13"/>
  <c r="T364" i="13"/>
  <c r="S364" i="13"/>
  <c r="R364" i="13"/>
  <c r="Q364" i="13"/>
  <c r="P364" i="13"/>
  <c r="O364" i="13"/>
  <c r="N364" i="13"/>
  <c r="AX363" i="13"/>
  <c r="AW363" i="13"/>
  <c r="AV363" i="13"/>
  <c r="AU363" i="13"/>
  <c r="AT363" i="13"/>
  <c r="AS363" i="13"/>
  <c r="AR363" i="13"/>
  <c r="AQ363" i="13"/>
  <c r="AP363" i="13"/>
  <c r="AO363" i="13"/>
  <c r="AN363" i="13"/>
  <c r="AM363" i="13"/>
  <c r="AL363" i="13"/>
  <c r="AK363" i="13"/>
  <c r="AJ363" i="13"/>
  <c r="AI363" i="13"/>
  <c r="AH363" i="13"/>
  <c r="AG363" i="13"/>
  <c r="AF363" i="13"/>
  <c r="AE363" i="13"/>
  <c r="AD363" i="13"/>
  <c r="AC363" i="13"/>
  <c r="AB363" i="13"/>
  <c r="AA363" i="13"/>
  <c r="Z363" i="13"/>
  <c r="Y363" i="13"/>
  <c r="X363" i="13"/>
  <c r="W363" i="13"/>
  <c r="V363" i="13"/>
  <c r="U363" i="13"/>
  <c r="T363" i="13"/>
  <c r="S363" i="13"/>
  <c r="R363" i="13"/>
  <c r="Q363" i="13"/>
  <c r="P363" i="13"/>
  <c r="O363" i="13"/>
  <c r="N363" i="13"/>
  <c r="AX362" i="13"/>
  <c r="AW362" i="13"/>
  <c r="AV362" i="13"/>
  <c r="AU362" i="13"/>
  <c r="AT362" i="13"/>
  <c r="AS362" i="13"/>
  <c r="AR362" i="13"/>
  <c r="AQ362" i="13"/>
  <c r="AP362" i="13"/>
  <c r="AO362" i="13"/>
  <c r="AN362" i="13"/>
  <c r="AM362" i="13"/>
  <c r="AL362" i="13"/>
  <c r="AK362" i="13"/>
  <c r="AJ362" i="13"/>
  <c r="AI362" i="13"/>
  <c r="AH362" i="13"/>
  <c r="AG362" i="13"/>
  <c r="AF362" i="13"/>
  <c r="AE362" i="13"/>
  <c r="AD362" i="13"/>
  <c r="AC362" i="13"/>
  <c r="AB362" i="13"/>
  <c r="AA362" i="13"/>
  <c r="Z362" i="13"/>
  <c r="Y362" i="13"/>
  <c r="X362" i="13"/>
  <c r="W362" i="13"/>
  <c r="V362" i="13"/>
  <c r="U362" i="13"/>
  <c r="T362" i="13"/>
  <c r="S362" i="13"/>
  <c r="R362" i="13"/>
  <c r="Q362" i="13"/>
  <c r="P362" i="13"/>
  <c r="O362" i="13"/>
  <c r="N362" i="13"/>
  <c r="AX361" i="13"/>
  <c r="AW361" i="13"/>
  <c r="AV361" i="13"/>
  <c r="AU361" i="13"/>
  <c r="AT361" i="13"/>
  <c r="AS361" i="13"/>
  <c r="AR361" i="13"/>
  <c r="AQ361" i="13"/>
  <c r="AP361" i="13"/>
  <c r="AO361" i="13"/>
  <c r="AN361" i="13"/>
  <c r="AM361" i="13"/>
  <c r="AL361" i="13"/>
  <c r="AK361" i="13"/>
  <c r="AJ361" i="13"/>
  <c r="AI361" i="13"/>
  <c r="AH361" i="13"/>
  <c r="AG361" i="13"/>
  <c r="AF361" i="13"/>
  <c r="AE361" i="13"/>
  <c r="AD361" i="13"/>
  <c r="AC361" i="13"/>
  <c r="AB361" i="13"/>
  <c r="AA361" i="13"/>
  <c r="Z361" i="13"/>
  <c r="Y361" i="13"/>
  <c r="X361" i="13"/>
  <c r="W361" i="13"/>
  <c r="V361" i="13"/>
  <c r="U361" i="13"/>
  <c r="T361" i="13"/>
  <c r="S361" i="13"/>
  <c r="R361" i="13"/>
  <c r="Q361" i="13"/>
  <c r="P361" i="13"/>
  <c r="O361" i="13"/>
  <c r="N361" i="13"/>
  <c r="AX360" i="13"/>
  <c r="AW360" i="13"/>
  <c r="AV360" i="13"/>
  <c r="AU360" i="13"/>
  <c r="AT360" i="13"/>
  <c r="AS360" i="13"/>
  <c r="AR360" i="13"/>
  <c r="AQ360" i="13"/>
  <c r="AP360" i="13"/>
  <c r="AO360" i="13"/>
  <c r="AN360" i="13"/>
  <c r="AM360" i="13"/>
  <c r="AL360" i="13"/>
  <c r="AK360" i="13"/>
  <c r="AJ360" i="13"/>
  <c r="AI360" i="13"/>
  <c r="AH360" i="13"/>
  <c r="AG360" i="13"/>
  <c r="AF360" i="13"/>
  <c r="AE360" i="13"/>
  <c r="AD360" i="13"/>
  <c r="AC360" i="13"/>
  <c r="AB360" i="13"/>
  <c r="AA360" i="13"/>
  <c r="Z360" i="13"/>
  <c r="Y360" i="13"/>
  <c r="X360" i="13"/>
  <c r="W360" i="13"/>
  <c r="V360" i="13"/>
  <c r="U360" i="13"/>
  <c r="T360" i="13"/>
  <c r="S360" i="13"/>
  <c r="R360" i="13"/>
  <c r="Q360" i="13"/>
  <c r="P360" i="13"/>
  <c r="O360" i="13"/>
  <c r="N360" i="13"/>
  <c r="AX359" i="13"/>
  <c r="AW359" i="13"/>
  <c r="AV359" i="13"/>
  <c r="AU359" i="13"/>
  <c r="AT359" i="13"/>
  <c r="AS359" i="13"/>
  <c r="AR359" i="13"/>
  <c r="AQ359" i="13"/>
  <c r="AP359" i="13"/>
  <c r="AO359" i="13"/>
  <c r="AN359" i="13"/>
  <c r="AM359" i="13"/>
  <c r="AL359" i="13"/>
  <c r="AK359" i="13"/>
  <c r="AJ359" i="13"/>
  <c r="AI359" i="13"/>
  <c r="AH359" i="13"/>
  <c r="AG359" i="13"/>
  <c r="AF359" i="13"/>
  <c r="AE359" i="13"/>
  <c r="AD359" i="13"/>
  <c r="AC359" i="13"/>
  <c r="AB359" i="13"/>
  <c r="AA359" i="13"/>
  <c r="Z359" i="13"/>
  <c r="Y359" i="13"/>
  <c r="X359" i="13"/>
  <c r="W359" i="13"/>
  <c r="V359" i="13"/>
  <c r="U359" i="13"/>
  <c r="T359" i="13"/>
  <c r="S359" i="13"/>
  <c r="R359" i="13"/>
  <c r="Q359" i="13"/>
  <c r="P359" i="13"/>
  <c r="O359" i="13"/>
  <c r="N359" i="13"/>
  <c r="AX358" i="13"/>
  <c r="AW358" i="13"/>
  <c r="AV358" i="13"/>
  <c r="AU358" i="13"/>
  <c r="AT358" i="13"/>
  <c r="AS358" i="13"/>
  <c r="AR358" i="13"/>
  <c r="AQ358" i="13"/>
  <c r="AP358" i="13"/>
  <c r="AO358" i="13"/>
  <c r="AN358" i="13"/>
  <c r="AM358" i="13"/>
  <c r="AL358" i="13"/>
  <c r="AK358" i="13"/>
  <c r="AJ358" i="13"/>
  <c r="AI358" i="13"/>
  <c r="AH358" i="13"/>
  <c r="AG358" i="13"/>
  <c r="AF358" i="13"/>
  <c r="AE358" i="13"/>
  <c r="AD358" i="13"/>
  <c r="AC358" i="13"/>
  <c r="AB358" i="13"/>
  <c r="AA358" i="13"/>
  <c r="Z358" i="13"/>
  <c r="Y358" i="13"/>
  <c r="X358" i="13"/>
  <c r="W358" i="13"/>
  <c r="V358" i="13"/>
  <c r="U358" i="13"/>
  <c r="T358" i="13"/>
  <c r="S358" i="13"/>
  <c r="R358" i="13"/>
  <c r="Q358" i="13"/>
  <c r="P358" i="13"/>
  <c r="O358" i="13"/>
  <c r="N358" i="13"/>
  <c r="AX357" i="13"/>
  <c r="AW357" i="13"/>
  <c r="AV357" i="13"/>
  <c r="AU357" i="13"/>
  <c r="AT357" i="13"/>
  <c r="AS357" i="13"/>
  <c r="AR357" i="13"/>
  <c r="AQ357" i="13"/>
  <c r="AP357" i="13"/>
  <c r="AO357" i="13"/>
  <c r="AN357" i="13"/>
  <c r="AM357" i="13"/>
  <c r="AL357" i="13"/>
  <c r="AK357" i="13"/>
  <c r="AJ357" i="13"/>
  <c r="AI357" i="13"/>
  <c r="AH357" i="13"/>
  <c r="AG357" i="13"/>
  <c r="AF357" i="13"/>
  <c r="AE357" i="13"/>
  <c r="AD357" i="13"/>
  <c r="AC357" i="13"/>
  <c r="AB357" i="13"/>
  <c r="AA357" i="13"/>
  <c r="Z357" i="13"/>
  <c r="Y357" i="13"/>
  <c r="X357" i="13"/>
  <c r="W357" i="13"/>
  <c r="V357" i="13"/>
  <c r="U357" i="13"/>
  <c r="T357" i="13"/>
  <c r="S357" i="13"/>
  <c r="R357" i="13"/>
  <c r="Q357" i="13"/>
  <c r="P357" i="13"/>
  <c r="O357" i="13"/>
  <c r="N357" i="13"/>
  <c r="AX356" i="13"/>
  <c r="AW356" i="13"/>
  <c r="AV356" i="13"/>
  <c r="AU356" i="13"/>
  <c r="AT356" i="13"/>
  <c r="AS356" i="13"/>
  <c r="AR356" i="13"/>
  <c r="AQ356" i="13"/>
  <c r="AP356" i="13"/>
  <c r="AO356" i="13"/>
  <c r="AN356" i="13"/>
  <c r="AM356" i="13"/>
  <c r="AL356" i="13"/>
  <c r="AK356" i="13"/>
  <c r="AJ356" i="13"/>
  <c r="AI356" i="13"/>
  <c r="AH356" i="13"/>
  <c r="AG356" i="13"/>
  <c r="AF356" i="13"/>
  <c r="AE356" i="13"/>
  <c r="AD356" i="13"/>
  <c r="AC356" i="13"/>
  <c r="AB356" i="13"/>
  <c r="AA356" i="13"/>
  <c r="Z356" i="13"/>
  <c r="Y356" i="13"/>
  <c r="X356" i="13"/>
  <c r="W356" i="13"/>
  <c r="V356" i="13"/>
  <c r="U356" i="13"/>
  <c r="T356" i="13"/>
  <c r="S356" i="13"/>
  <c r="R356" i="13"/>
  <c r="Q356" i="13"/>
  <c r="P356" i="13"/>
  <c r="O356" i="13"/>
  <c r="N356" i="13"/>
  <c r="AX355" i="13"/>
  <c r="AW355" i="13"/>
  <c r="AV355" i="13"/>
  <c r="AU355" i="13"/>
  <c r="AT355" i="13"/>
  <c r="AS355" i="13"/>
  <c r="AR355" i="13"/>
  <c r="AQ355" i="13"/>
  <c r="AP355" i="13"/>
  <c r="AO355" i="13"/>
  <c r="AN355" i="13"/>
  <c r="AM355" i="13"/>
  <c r="AL355" i="13"/>
  <c r="AK355" i="13"/>
  <c r="AJ355" i="13"/>
  <c r="AI355" i="13"/>
  <c r="AH355" i="13"/>
  <c r="AG355" i="13"/>
  <c r="AF355" i="13"/>
  <c r="AE355" i="13"/>
  <c r="AD355" i="13"/>
  <c r="AC355" i="13"/>
  <c r="AB355" i="13"/>
  <c r="AA355" i="13"/>
  <c r="Z355" i="13"/>
  <c r="Y355" i="13"/>
  <c r="X355" i="13"/>
  <c r="W355" i="13"/>
  <c r="V355" i="13"/>
  <c r="U355" i="13"/>
  <c r="T355" i="13"/>
  <c r="S355" i="13"/>
  <c r="R355" i="13"/>
  <c r="Q355" i="13"/>
  <c r="P355" i="13"/>
  <c r="O355" i="13"/>
  <c r="N355" i="13"/>
  <c r="AX354" i="13"/>
  <c r="AW354" i="13"/>
  <c r="AV354" i="13"/>
  <c r="AU354" i="13"/>
  <c r="AT354" i="13"/>
  <c r="AS354" i="13"/>
  <c r="AR354" i="13"/>
  <c r="AQ354" i="13"/>
  <c r="AP354" i="13"/>
  <c r="AO354" i="13"/>
  <c r="AN354" i="13"/>
  <c r="AM354" i="13"/>
  <c r="AL354" i="13"/>
  <c r="AK354" i="13"/>
  <c r="AJ354" i="13"/>
  <c r="AI354" i="13"/>
  <c r="AH354" i="13"/>
  <c r="AG354" i="13"/>
  <c r="AF354" i="13"/>
  <c r="AE354" i="13"/>
  <c r="AD354" i="13"/>
  <c r="AC354" i="13"/>
  <c r="AB354" i="13"/>
  <c r="AA354" i="13"/>
  <c r="Z354" i="13"/>
  <c r="Y354" i="13"/>
  <c r="X354" i="13"/>
  <c r="W354" i="13"/>
  <c r="V354" i="13"/>
  <c r="U354" i="13"/>
  <c r="T354" i="13"/>
  <c r="S354" i="13"/>
  <c r="R354" i="13"/>
  <c r="Q354" i="13"/>
  <c r="P354" i="13"/>
  <c r="O354" i="13"/>
  <c r="N354" i="13"/>
  <c r="AX353" i="13"/>
  <c r="AW353" i="13"/>
  <c r="AV353" i="13"/>
  <c r="AU353" i="13"/>
  <c r="AT353" i="13"/>
  <c r="AS353" i="13"/>
  <c r="AR353" i="13"/>
  <c r="AQ353" i="13"/>
  <c r="AP353" i="13"/>
  <c r="AO353" i="13"/>
  <c r="AN353" i="13"/>
  <c r="AM353" i="13"/>
  <c r="AL353" i="13"/>
  <c r="AK353" i="13"/>
  <c r="AJ353" i="13"/>
  <c r="AI353" i="13"/>
  <c r="AH353" i="13"/>
  <c r="AG353" i="13"/>
  <c r="AF353" i="13"/>
  <c r="AE353" i="13"/>
  <c r="AD353" i="13"/>
  <c r="AC353" i="13"/>
  <c r="AB353" i="13"/>
  <c r="AA353" i="13"/>
  <c r="Z353" i="13"/>
  <c r="Y353" i="13"/>
  <c r="X353" i="13"/>
  <c r="W353" i="13"/>
  <c r="V353" i="13"/>
  <c r="U353" i="13"/>
  <c r="T353" i="13"/>
  <c r="S353" i="13"/>
  <c r="R353" i="13"/>
  <c r="Q353" i="13"/>
  <c r="P353" i="13"/>
  <c r="O353" i="13"/>
  <c r="N353" i="13"/>
  <c r="AX352" i="13"/>
  <c r="AW352" i="13"/>
  <c r="AV352" i="13"/>
  <c r="AU352" i="13"/>
  <c r="AT352" i="13"/>
  <c r="AS352" i="13"/>
  <c r="AR352" i="13"/>
  <c r="AQ352" i="13"/>
  <c r="AP352" i="13"/>
  <c r="AO352" i="13"/>
  <c r="AN352" i="13"/>
  <c r="AM352" i="13"/>
  <c r="AL352" i="13"/>
  <c r="AK352" i="13"/>
  <c r="AJ352" i="13"/>
  <c r="AI352" i="13"/>
  <c r="AH352" i="13"/>
  <c r="AG352" i="13"/>
  <c r="AF352" i="13"/>
  <c r="AE352" i="13"/>
  <c r="AD352" i="13"/>
  <c r="AC352" i="13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AX351" i="13"/>
  <c r="AW351" i="13"/>
  <c r="AV351" i="13"/>
  <c r="AU351" i="13"/>
  <c r="AT351" i="13"/>
  <c r="AS351" i="13"/>
  <c r="AR351" i="13"/>
  <c r="AQ351" i="13"/>
  <c r="AP351" i="13"/>
  <c r="AO351" i="13"/>
  <c r="AN351" i="13"/>
  <c r="AM351" i="13"/>
  <c r="AL351" i="13"/>
  <c r="AK351" i="13"/>
  <c r="AJ351" i="13"/>
  <c r="AI351" i="13"/>
  <c r="AH351" i="13"/>
  <c r="AG351" i="13"/>
  <c r="AF351" i="13"/>
  <c r="AE351" i="13"/>
  <c r="AD351" i="13"/>
  <c r="AC351" i="13"/>
  <c r="AB351" i="13"/>
  <c r="AA351" i="13"/>
  <c r="Z351" i="13"/>
  <c r="Y351" i="13"/>
  <c r="X351" i="13"/>
  <c r="W351" i="13"/>
  <c r="V351" i="13"/>
  <c r="U351" i="13"/>
  <c r="T351" i="13"/>
  <c r="S351" i="13"/>
  <c r="R351" i="13"/>
  <c r="Q351" i="13"/>
  <c r="P351" i="13"/>
  <c r="O351" i="13"/>
  <c r="N351" i="13"/>
  <c r="AX350" i="13"/>
  <c r="AW350" i="13"/>
  <c r="AV350" i="13"/>
  <c r="AU350" i="13"/>
  <c r="AT350" i="13"/>
  <c r="AS350" i="13"/>
  <c r="AR350" i="13"/>
  <c r="AQ350" i="13"/>
  <c r="AP350" i="13"/>
  <c r="AO350" i="13"/>
  <c r="AN350" i="13"/>
  <c r="AM350" i="13"/>
  <c r="AL350" i="13"/>
  <c r="AK350" i="13"/>
  <c r="AJ350" i="13"/>
  <c r="AI350" i="13"/>
  <c r="AH350" i="13"/>
  <c r="AG350" i="13"/>
  <c r="AF350" i="13"/>
  <c r="AE350" i="13"/>
  <c r="AD350" i="13"/>
  <c r="AC350" i="13"/>
  <c r="AB350" i="13"/>
  <c r="AA350" i="13"/>
  <c r="Z350" i="13"/>
  <c r="Y350" i="13"/>
  <c r="X350" i="13"/>
  <c r="W350" i="13"/>
  <c r="V350" i="13"/>
  <c r="U350" i="13"/>
  <c r="T350" i="13"/>
  <c r="S350" i="13"/>
  <c r="R350" i="13"/>
  <c r="Q350" i="13"/>
  <c r="P350" i="13"/>
  <c r="O350" i="13"/>
  <c r="N350" i="13"/>
  <c r="AX349" i="13"/>
  <c r="AW349" i="13"/>
  <c r="AV349" i="13"/>
  <c r="AU349" i="13"/>
  <c r="AT349" i="13"/>
  <c r="AS349" i="13"/>
  <c r="AR349" i="13"/>
  <c r="AQ349" i="13"/>
  <c r="AP349" i="13"/>
  <c r="AO349" i="13"/>
  <c r="AN349" i="13"/>
  <c r="AM349" i="13"/>
  <c r="AL349" i="13"/>
  <c r="AK349" i="13"/>
  <c r="AJ349" i="13"/>
  <c r="AI349" i="13"/>
  <c r="AH349" i="13"/>
  <c r="AG349" i="13"/>
  <c r="AF349" i="13"/>
  <c r="AE349" i="13"/>
  <c r="AD349" i="13"/>
  <c r="AC349" i="13"/>
  <c r="AB349" i="13"/>
  <c r="AA349" i="13"/>
  <c r="Z349" i="13"/>
  <c r="Y349" i="13"/>
  <c r="X349" i="13"/>
  <c r="W349" i="13"/>
  <c r="V349" i="13"/>
  <c r="U349" i="13"/>
  <c r="T349" i="13"/>
  <c r="S349" i="13"/>
  <c r="R349" i="13"/>
  <c r="Q349" i="13"/>
  <c r="P349" i="13"/>
  <c r="O349" i="13"/>
  <c r="N349" i="13"/>
  <c r="AX348" i="13"/>
  <c r="AW348" i="13"/>
  <c r="AV348" i="13"/>
  <c r="AU348" i="13"/>
  <c r="AT348" i="13"/>
  <c r="AS348" i="13"/>
  <c r="AR348" i="13"/>
  <c r="AQ348" i="13"/>
  <c r="AP348" i="13"/>
  <c r="AO348" i="13"/>
  <c r="AN348" i="13"/>
  <c r="AM348" i="13"/>
  <c r="AL348" i="13"/>
  <c r="AK348" i="13"/>
  <c r="AJ348" i="13"/>
  <c r="AI348" i="13"/>
  <c r="AH348" i="13"/>
  <c r="AG348" i="13"/>
  <c r="AF348" i="13"/>
  <c r="AE348" i="13"/>
  <c r="AD348" i="13"/>
  <c r="AC348" i="13"/>
  <c r="AB348" i="13"/>
  <c r="AA348" i="13"/>
  <c r="Z348" i="13"/>
  <c r="Y348" i="13"/>
  <c r="X348" i="13"/>
  <c r="W348" i="13"/>
  <c r="V348" i="13"/>
  <c r="U348" i="13"/>
  <c r="T348" i="13"/>
  <c r="S348" i="13"/>
  <c r="R348" i="13"/>
  <c r="Q348" i="13"/>
  <c r="P348" i="13"/>
  <c r="O348" i="13"/>
  <c r="N348" i="13"/>
  <c r="AX347" i="13"/>
  <c r="AW347" i="13"/>
  <c r="AV347" i="13"/>
  <c r="AU347" i="13"/>
  <c r="AT347" i="13"/>
  <c r="AS347" i="13"/>
  <c r="AR347" i="13"/>
  <c r="AQ347" i="13"/>
  <c r="AP347" i="13"/>
  <c r="AO347" i="13"/>
  <c r="AN347" i="13"/>
  <c r="AM347" i="13"/>
  <c r="AL347" i="13"/>
  <c r="AK347" i="13"/>
  <c r="AJ347" i="13"/>
  <c r="AI347" i="13"/>
  <c r="AH347" i="13"/>
  <c r="AG347" i="13"/>
  <c r="AF347" i="13"/>
  <c r="AE347" i="13"/>
  <c r="AD347" i="13"/>
  <c r="AC347" i="13"/>
  <c r="AB347" i="13"/>
  <c r="AA347" i="13"/>
  <c r="Z347" i="13"/>
  <c r="Y347" i="13"/>
  <c r="X347" i="13"/>
  <c r="W347" i="13"/>
  <c r="V347" i="13"/>
  <c r="U347" i="13"/>
  <c r="T347" i="13"/>
  <c r="S347" i="13"/>
  <c r="R347" i="13"/>
  <c r="Q347" i="13"/>
  <c r="P347" i="13"/>
  <c r="O347" i="13"/>
  <c r="N347" i="13"/>
  <c r="AX346" i="13"/>
  <c r="AW346" i="13"/>
  <c r="AV346" i="13"/>
  <c r="AU346" i="13"/>
  <c r="AT346" i="13"/>
  <c r="AS346" i="13"/>
  <c r="AR346" i="13"/>
  <c r="AQ346" i="13"/>
  <c r="AP346" i="13"/>
  <c r="AO346" i="13"/>
  <c r="AN346" i="13"/>
  <c r="AM346" i="13"/>
  <c r="AL346" i="13"/>
  <c r="AK346" i="13"/>
  <c r="AJ346" i="13"/>
  <c r="AI346" i="13"/>
  <c r="AH346" i="13"/>
  <c r="AG346" i="13"/>
  <c r="AF346" i="13"/>
  <c r="AE346" i="13"/>
  <c r="AD346" i="13"/>
  <c r="AC346" i="13"/>
  <c r="AB346" i="13"/>
  <c r="AA346" i="13"/>
  <c r="Z346" i="13"/>
  <c r="Y346" i="13"/>
  <c r="X346" i="13"/>
  <c r="W346" i="13"/>
  <c r="V346" i="13"/>
  <c r="U346" i="13"/>
  <c r="T346" i="13"/>
  <c r="S346" i="13"/>
  <c r="R346" i="13"/>
  <c r="Q346" i="13"/>
  <c r="P346" i="13"/>
  <c r="O346" i="13"/>
  <c r="N346" i="13"/>
  <c r="AX345" i="13"/>
  <c r="AW345" i="13"/>
  <c r="AV345" i="13"/>
  <c r="AU345" i="13"/>
  <c r="AT345" i="13"/>
  <c r="AS345" i="13"/>
  <c r="AR345" i="13"/>
  <c r="AQ345" i="13"/>
  <c r="AP345" i="13"/>
  <c r="AO345" i="13"/>
  <c r="AN345" i="13"/>
  <c r="AM345" i="13"/>
  <c r="AL345" i="13"/>
  <c r="AK345" i="13"/>
  <c r="AJ345" i="13"/>
  <c r="AI345" i="13"/>
  <c r="AH345" i="13"/>
  <c r="AG345" i="13"/>
  <c r="AF345" i="13"/>
  <c r="AE345" i="13"/>
  <c r="AD345" i="13"/>
  <c r="AC345" i="13"/>
  <c r="AB345" i="13"/>
  <c r="AA345" i="13"/>
  <c r="Z345" i="13"/>
  <c r="Y345" i="13"/>
  <c r="X345" i="13"/>
  <c r="W345" i="13"/>
  <c r="V345" i="13"/>
  <c r="U345" i="13"/>
  <c r="T345" i="13"/>
  <c r="S345" i="13"/>
  <c r="R345" i="13"/>
  <c r="Q345" i="13"/>
  <c r="P345" i="13"/>
  <c r="O345" i="13"/>
  <c r="N345" i="13"/>
  <c r="AX344" i="13"/>
  <c r="AW344" i="13"/>
  <c r="AV344" i="13"/>
  <c r="AU344" i="13"/>
  <c r="AT344" i="13"/>
  <c r="AS344" i="13"/>
  <c r="AR344" i="13"/>
  <c r="AQ344" i="13"/>
  <c r="AP344" i="13"/>
  <c r="AO344" i="13"/>
  <c r="AN344" i="13"/>
  <c r="AM344" i="13"/>
  <c r="AL344" i="13"/>
  <c r="AK344" i="13"/>
  <c r="AJ344" i="13"/>
  <c r="AI344" i="13"/>
  <c r="AH344" i="13"/>
  <c r="AG344" i="13"/>
  <c r="AF344" i="13"/>
  <c r="AE344" i="13"/>
  <c r="AD344" i="13"/>
  <c r="AC344" i="13"/>
  <c r="AB344" i="13"/>
  <c r="AA344" i="13"/>
  <c r="Z344" i="13"/>
  <c r="Y344" i="13"/>
  <c r="X344" i="13"/>
  <c r="W344" i="13"/>
  <c r="V344" i="13"/>
  <c r="U344" i="13"/>
  <c r="T344" i="13"/>
  <c r="S344" i="13"/>
  <c r="R344" i="13"/>
  <c r="Q344" i="13"/>
  <c r="P344" i="13"/>
  <c r="O344" i="13"/>
  <c r="N344" i="13"/>
  <c r="AX343" i="13"/>
  <c r="AW343" i="13"/>
  <c r="AV343" i="13"/>
  <c r="AU343" i="13"/>
  <c r="AT343" i="13"/>
  <c r="AS343" i="13"/>
  <c r="AR343" i="13"/>
  <c r="AQ343" i="13"/>
  <c r="AP343" i="13"/>
  <c r="AO343" i="13"/>
  <c r="AN343" i="13"/>
  <c r="AM343" i="13"/>
  <c r="AL343" i="13"/>
  <c r="AK343" i="13"/>
  <c r="AJ343" i="13"/>
  <c r="AI343" i="13"/>
  <c r="AH343" i="13"/>
  <c r="AG343" i="13"/>
  <c r="AF343" i="13"/>
  <c r="AE343" i="13"/>
  <c r="AD343" i="13"/>
  <c r="AC343" i="13"/>
  <c r="AB343" i="13"/>
  <c r="AA343" i="13"/>
  <c r="Z343" i="13"/>
  <c r="Y343" i="13"/>
  <c r="X343" i="13"/>
  <c r="W343" i="13"/>
  <c r="V343" i="13"/>
  <c r="U343" i="13"/>
  <c r="T343" i="13"/>
  <c r="S343" i="13"/>
  <c r="R343" i="13"/>
  <c r="Q343" i="13"/>
  <c r="P343" i="13"/>
  <c r="O343" i="13"/>
  <c r="N343" i="13"/>
  <c r="AX342" i="13"/>
  <c r="AW342" i="13"/>
  <c r="AV342" i="13"/>
  <c r="AU342" i="13"/>
  <c r="AT342" i="13"/>
  <c r="AS342" i="13"/>
  <c r="AR342" i="13"/>
  <c r="AQ342" i="13"/>
  <c r="AP342" i="13"/>
  <c r="AO342" i="13"/>
  <c r="AN342" i="13"/>
  <c r="AM342" i="13"/>
  <c r="AL342" i="13"/>
  <c r="AK342" i="13"/>
  <c r="AJ342" i="13"/>
  <c r="AI342" i="13"/>
  <c r="AH342" i="13"/>
  <c r="AG342" i="13"/>
  <c r="AF342" i="13"/>
  <c r="AE342" i="13"/>
  <c r="AD342" i="13"/>
  <c r="AC342" i="13"/>
  <c r="AB342" i="13"/>
  <c r="AA342" i="13"/>
  <c r="Z342" i="13"/>
  <c r="Y342" i="13"/>
  <c r="X342" i="13"/>
  <c r="W342" i="13"/>
  <c r="V342" i="13"/>
  <c r="U342" i="13"/>
  <c r="T342" i="13"/>
  <c r="S342" i="13"/>
  <c r="R342" i="13"/>
  <c r="Q342" i="13"/>
  <c r="P342" i="13"/>
  <c r="O342" i="13"/>
  <c r="N342" i="13"/>
  <c r="AX341" i="13"/>
  <c r="AW341" i="13"/>
  <c r="AV341" i="13"/>
  <c r="AU341" i="13"/>
  <c r="AT341" i="13"/>
  <c r="AS341" i="13"/>
  <c r="AR341" i="13"/>
  <c r="AQ341" i="13"/>
  <c r="AP341" i="13"/>
  <c r="AO341" i="13"/>
  <c r="AN341" i="13"/>
  <c r="AM341" i="13"/>
  <c r="AL341" i="13"/>
  <c r="AK341" i="13"/>
  <c r="AJ341" i="13"/>
  <c r="AI341" i="13"/>
  <c r="AH341" i="13"/>
  <c r="AG341" i="13"/>
  <c r="AF341" i="13"/>
  <c r="AE341" i="13"/>
  <c r="AD341" i="13"/>
  <c r="AC341" i="13"/>
  <c r="AB341" i="13"/>
  <c r="AA341" i="13"/>
  <c r="Z341" i="13"/>
  <c r="Y341" i="13"/>
  <c r="X341" i="13"/>
  <c r="W341" i="13"/>
  <c r="V341" i="13"/>
  <c r="U341" i="13"/>
  <c r="T341" i="13"/>
  <c r="S341" i="13"/>
  <c r="R341" i="13"/>
  <c r="Q341" i="13"/>
  <c r="P341" i="13"/>
  <c r="O341" i="13"/>
  <c r="N341" i="13"/>
  <c r="AX340" i="13"/>
  <c r="AW340" i="13"/>
  <c r="AV340" i="13"/>
  <c r="AU340" i="13"/>
  <c r="AT340" i="13"/>
  <c r="AS340" i="13"/>
  <c r="AR340" i="13"/>
  <c r="AQ340" i="13"/>
  <c r="AP340" i="13"/>
  <c r="AO340" i="13"/>
  <c r="AN340" i="13"/>
  <c r="AM340" i="13"/>
  <c r="AL340" i="13"/>
  <c r="AK340" i="13"/>
  <c r="AJ340" i="13"/>
  <c r="AI340" i="13"/>
  <c r="AH340" i="13"/>
  <c r="AG340" i="13"/>
  <c r="AF340" i="13"/>
  <c r="AE340" i="13"/>
  <c r="AD340" i="13"/>
  <c r="AC340" i="13"/>
  <c r="AB340" i="13"/>
  <c r="AA340" i="13"/>
  <c r="Z340" i="13"/>
  <c r="Y340" i="13"/>
  <c r="X340" i="13"/>
  <c r="W340" i="13"/>
  <c r="V340" i="13"/>
  <c r="U340" i="13"/>
  <c r="T340" i="13"/>
  <c r="S340" i="13"/>
  <c r="R340" i="13"/>
  <c r="Q340" i="13"/>
  <c r="P340" i="13"/>
  <c r="O340" i="13"/>
  <c r="N340" i="13"/>
  <c r="AX339" i="13"/>
  <c r="AW339" i="13"/>
  <c r="AV339" i="13"/>
  <c r="AU339" i="13"/>
  <c r="AT339" i="13"/>
  <c r="AS339" i="13"/>
  <c r="AR339" i="13"/>
  <c r="AQ339" i="13"/>
  <c r="AP339" i="13"/>
  <c r="AO339" i="13"/>
  <c r="AN339" i="13"/>
  <c r="AM339" i="13"/>
  <c r="AL339" i="13"/>
  <c r="AK339" i="13"/>
  <c r="AJ339" i="13"/>
  <c r="AI339" i="13"/>
  <c r="AH339" i="13"/>
  <c r="AG339" i="13"/>
  <c r="AF339" i="13"/>
  <c r="AE339" i="13"/>
  <c r="AD339" i="13"/>
  <c r="AC339" i="13"/>
  <c r="AB339" i="13"/>
  <c r="AA339" i="13"/>
  <c r="Z339" i="13"/>
  <c r="Y339" i="13"/>
  <c r="X339" i="13"/>
  <c r="W339" i="13"/>
  <c r="V339" i="13"/>
  <c r="U339" i="13"/>
  <c r="T339" i="13"/>
  <c r="S339" i="13"/>
  <c r="R339" i="13"/>
  <c r="Q339" i="13"/>
  <c r="P339" i="13"/>
  <c r="O339" i="13"/>
  <c r="N339" i="13"/>
  <c r="AX338" i="13"/>
  <c r="AW338" i="13"/>
  <c r="AV338" i="13"/>
  <c r="AU338" i="13"/>
  <c r="AT338" i="13"/>
  <c r="AS338" i="13"/>
  <c r="AR338" i="13"/>
  <c r="AQ338" i="13"/>
  <c r="AP338" i="13"/>
  <c r="AO338" i="13"/>
  <c r="AN338" i="13"/>
  <c r="AM338" i="13"/>
  <c r="AL338" i="13"/>
  <c r="AK338" i="13"/>
  <c r="AJ338" i="13"/>
  <c r="AI338" i="13"/>
  <c r="AH338" i="13"/>
  <c r="AG338" i="13"/>
  <c r="AF338" i="13"/>
  <c r="AE338" i="13"/>
  <c r="AD338" i="13"/>
  <c r="AC338" i="13"/>
  <c r="AB338" i="13"/>
  <c r="AA338" i="13"/>
  <c r="Z338" i="13"/>
  <c r="Y338" i="13"/>
  <c r="X338" i="13"/>
  <c r="W338" i="13"/>
  <c r="V338" i="13"/>
  <c r="U338" i="13"/>
  <c r="T338" i="13"/>
  <c r="S338" i="13"/>
  <c r="R338" i="13"/>
  <c r="Q338" i="13"/>
  <c r="P338" i="13"/>
  <c r="O338" i="13"/>
  <c r="N338" i="13"/>
  <c r="AX337" i="13"/>
  <c r="AW337" i="13"/>
  <c r="AV337" i="13"/>
  <c r="AU337" i="13"/>
  <c r="AT337" i="13"/>
  <c r="AS337" i="13"/>
  <c r="AR337" i="13"/>
  <c r="AQ337" i="13"/>
  <c r="AP337" i="13"/>
  <c r="AO337" i="13"/>
  <c r="AN337" i="13"/>
  <c r="AM337" i="13"/>
  <c r="AL337" i="13"/>
  <c r="AK337" i="13"/>
  <c r="AJ337" i="13"/>
  <c r="AI337" i="13"/>
  <c r="AH337" i="13"/>
  <c r="AG337" i="13"/>
  <c r="AF337" i="13"/>
  <c r="AE337" i="13"/>
  <c r="AD337" i="13"/>
  <c r="AC337" i="13"/>
  <c r="AB337" i="13"/>
  <c r="AA337" i="13"/>
  <c r="Z337" i="13"/>
  <c r="Y337" i="13"/>
  <c r="X337" i="13"/>
  <c r="W337" i="13"/>
  <c r="V337" i="13"/>
  <c r="U337" i="13"/>
  <c r="T337" i="13"/>
  <c r="S337" i="13"/>
  <c r="R337" i="13"/>
  <c r="Q337" i="13"/>
  <c r="P337" i="13"/>
  <c r="O337" i="13"/>
  <c r="N337" i="13"/>
  <c r="AX336" i="13"/>
  <c r="AW336" i="13"/>
  <c r="AV336" i="13"/>
  <c r="AU336" i="13"/>
  <c r="AT336" i="13"/>
  <c r="AS336" i="13"/>
  <c r="AR336" i="13"/>
  <c r="AQ336" i="13"/>
  <c r="AP336" i="13"/>
  <c r="AO336" i="13"/>
  <c r="AN336" i="13"/>
  <c r="AM336" i="13"/>
  <c r="AL336" i="13"/>
  <c r="AK336" i="13"/>
  <c r="AJ336" i="13"/>
  <c r="AI336" i="13"/>
  <c r="AH336" i="13"/>
  <c r="AG336" i="13"/>
  <c r="AF336" i="13"/>
  <c r="AE336" i="13"/>
  <c r="AD336" i="13"/>
  <c r="AC336" i="13"/>
  <c r="AB336" i="13"/>
  <c r="AA336" i="13"/>
  <c r="Z336" i="13"/>
  <c r="Y336" i="13"/>
  <c r="X336" i="13"/>
  <c r="W336" i="13"/>
  <c r="V336" i="13"/>
  <c r="U336" i="13"/>
  <c r="T336" i="13"/>
  <c r="S336" i="13"/>
  <c r="R336" i="13"/>
  <c r="Q336" i="13"/>
  <c r="P336" i="13"/>
  <c r="O336" i="13"/>
  <c r="N336" i="13"/>
  <c r="AX335" i="13"/>
  <c r="AW335" i="13"/>
  <c r="AV335" i="13"/>
  <c r="AU335" i="13"/>
  <c r="AT335" i="13"/>
  <c r="AS335" i="13"/>
  <c r="AR335" i="13"/>
  <c r="AQ335" i="13"/>
  <c r="AP335" i="13"/>
  <c r="AO335" i="13"/>
  <c r="AN335" i="13"/>
  <c r="AM335" i="13"/>
  <c r="AL335" i="13"/>
  <c r="AK335" i="13"/>
  <c r="AJ335" i="13"/>
  <c r="AI335" i="13"/>
  <c r="AH335" i="13"/>
  <c r="AG335" i="13"/>
  <c r="AF335" i="13"/>
  <c r="AE335" i="13"/>
  <c r="AD335" i="13"/>
  <c r="AC335" i="13"/>
  <c r="AB335" i="13"/>
  <c r="AA335" i="13"/>
  <c r="Z335" i="13"/>
  <c r="Y335" i="13"/>
  <c r="X335" i="13"/>
  <c r="W335" i="13"/>
  <c r="V335" i="13"/>
  <c r="U335" i="13"/>
  <c r="T335" i="13"/>
  <c r="S335" i="13"/>
  <c r="R335" i="13"/>
  <c r="Q335" i="13"/>
  <c r="P335" i="13"/>
  <c r="O335" i="13"/>
  <c r="N335" i="13"/>
  <c r="AX334" i="13"/>
  <c r="AW334" i="13"/>
  <c r="AV334" i="13"/>
  <c r="AU334" i="13"/>
  <c r="AT334" i="13"/>
  <c r="AS334" i="13"/>
  <c r="AR334" i="13"/>
  <c r="AQ334" i="13"/>
  <c r="AP334" i="13"/>
  <c r="AO334" i="13"/>
  <c r="AN334" i="13"/>
  <c r="AM334" i="13"/>
  <c r="AL334" i="13"/>
  <c r="AK334" i="13"/>
  <c r="AJ334" i="13"/>
  <c r="AI334" i="13"/>
  <c r="AH334" i="13"/>
  <c r="AG334" i="13"/>
  <c r="AF334" i="13"/>
  <c r="AE334" i="13"/>
  <c r="AD334" i="13"/>
  <c r="AC334" i="13"/>
  <c r="AB334" i="13"/>
  <c r="AA334" i="13"/>
  <c r="Z334" i="13"/>
  <c r="Y334" i="13"/>
  <c r="X334" i="13"/>
  <c r="W334" i="13"/>
  <c r="V334" i="13"/>
  <c r="U334" i="13"/>
  <c r="T334" i="13"/>
  <c r="S334" i="13"/>
  <c r="R334" i="13"/>
  <c r="Q334" i="13"/>
  <c r="P334" i="13"/>
  <c r="O334" i="13"/>
  <c r="N334" i="13"/>
  <c r="AX333" i="13"/>
  <c r="AW333" i="13"/>
  <c r="AV333" i="13"/>
  <c r="AU333" i="13"/>
  <c r="AT333" i="13"/>
  <c r="AS333" i="13"/>
  <c r="AR333" i="13"/>
  <c r="AQ333" i="13"/>
  <c r="AP333" i="13"/>
  <c r="AO333" i="13"/>
  <c r="AN333" i="13"/>
  <c r="AM333" i="13"/>
  <c r="AL333" i="13"/>
  <c r="AK333" i="13"/>
  <c r="AJ333" i="13"/>
  <c r="AI333" i="13"/>
  <c r="AH333" i="13"/>
  <c r="AG333" i="13"/>
  <c r="AF333" i="13"/>
  <c r="AE333" i="13"/>
  <c r="AD333" i="13"/>
  <c r="AC333" i="13"/>
  <c r="AB333" i="13"/>
  <c r="AA333" i="13"/>
  <c r="Z333" i="13"/>
  <c r="Y333" i="13"/>
  <c r="X333" i="13"/>
  <c r="W333" i="13"/>
  <c r="V333" i="13"/>
  <c r="U333" i="13"/>
  <c r="T333" i="13"/>
  <c r="S333" i="13"/>
  <c r="R333" i="13"/>
  <c r="Q333" i="13"/>
  <c r="P333" i="13"/>
  <c r="O333" i="13"/>
  <c r="N333" i="13"/>
  <c r="AX332" i="13"/>
  <c r="AW332" i="13"/>
  <c r="AV332" i="13"/>
  <c r="AU332" i="13"/>
  <c r="AT332" i="13"/>
  <c r="AS332" i="13"/>
  <c r="AR332" i="13"/>
  <c r="AQ332" i="13"/>
  <c r="AP332" i="13"/>
  <c r="AO332" i="13"/>
  <c r="AN332" i="13"/>
  <c r="AM332" i="13"/>
  <c r="AL332" i="13"/>
  <c r="AK332" i="13"/>
  <c r="AJ332" i="13"/>
  <c r="AI332" i="13"/>
  <c r="AH332" i="13"/>
  <c r="AG332" i="13"/>
  <c r="AF332" i="13"/>
  <c r="AE332" i="13"/>
  <c r="AD332" i="13"/>
  <c r="AC332" i="13"/>
  <c r="AB332" i="13"/>
  <c r="AA332" i="13"/>
  <c r="Z332" i="13"/>
  <c r="Y332" i="13"/>
  <c r="X332" i="13"/>
  <c r="W332" i="13"/>
  <c r="V332" i="13"/>
  <c r="U332" i="13"/>
  <c r="T332" i="13"/>
  <c r="S332" i="13"/>
  <c r="R332" i="13"/>
  <c r="Q332" i="13"/>
  <c r="P332" i="13"/>
  <c r="O332" i="13"/>
  <c r="N332" i="13"/>
  <c r="AX331" i="13"/>
  <c r="AW331" i="13"/>
  <c r="AV331" i="13"/>
  <c r="AU331" i="13"/>
  <c r="AT331" i="13"/>
  <c r="AS331" i="13"/>
  <c r="AR331" i="13"/>
  <c r="AQ331" i="13"/>
  <c r="AP331" i="13"/>
  <c r="AO331" i="13"/>
  <c r="AN331" i="13"/>
  <c r="AM331" i="13"/>
  <c r="AL331" i="13"/>
  <c r="AK331" i="13"/>
  <c r="AJ331" i="13"/>
  <c r="AI331" i="13"/>
  <c r="AH331" i="13"/>
  <c r="AG331" i="13"/>
  <c r="AF331" i="13"/>
  <c r="AE331" i="13"/>
  <c r="AD331" i="13"/>
  <c r="AC331" i="13"/>
  <c r="AB331" i="13"/>
  <c r="AA331" i="13"/>
  <c r="Z331" i="13"/>
  <c r="Y331" i="13"/>
  <c r="X331" i="13"/>
  <c r="W331" i="13"/>
  <c r="V331" i="13"/>
  <c r="U331" i="13"/>
  <c r="T331" i="13"/>
  <c r="S331" i="13"/>
  <c r="R331" i="13"/>
  <c r="Q331" i="13"/>
  <c r="P331" i="13"/>
  <c r="O331" i="13"/>
  <c r="N331" i="13"/>
  <c r="AX330" i="13"/>
  <c r="AW330" i="13"/>
  <c r="AV330" i="13"/>
  <c r="AU330" i="13"/>
  <c r="AT330" i="13"/>
  <c r="AS330" i="13"/>
  <c r="AR330" i="13"/>
  <c r="AQ330" i="13"/>
  <c r="AP330" i="13"/>
  <c r="AO330" i="13"/>
  <c r="AN330" i="13"/>
  <c r="AM330" i="13"/>
  <c r="AL330" i="13"/>
  <c r="AK330" i="13"/>
  <c r="AJ330" i="13"/>
  <c r="AI330" i="13"/>
  <c r="AH330" i="13"/>
  <c r="AG330" i="13"/>
  <c r="AF330" i="13"/>
  <c r="AE330" i="13"/>
  <c r="AD330" i="13"/>
  <c r="AC330" i="13"/>
  <c r="AB330" i="13"/>
  <c r="AA330" i="13"/>
  <c r="Z330" i="13"/>
  <c r="Y330" i="13"/>
  <c r="X330" i="13"/>
  <c r="W330" i="13"/>
  <c r="V330" i="13"/>
  <c r="U330" i="13"/>
  <c r="T330" i="13"/>
  <c r="S330" i="13"/>
  <c r="R330" i="13"/>
  <c r="Q330" i="13"/>
  <c r="P330" i="13"/>
  <c r="O330" i="13"/>
  <c r="N330" i="13"/>
  <c r="AX329" i="13"/>
  <c r="AW329" i="13"/>
  <c r="AV329" i="13"/>
  <c r="AU329" i="13"/>
  <c r="AT329" i="13"/>
  <c r="AS329" i="13"/>
  <c r="AR329" i="13"/>
  <c r="AQ329" i="13"/>
  <c r="AP329" i="13"/>
  <c r="AO329" i="13"/>
  <c r="AN329" i="13"/>
  <c r="AM329" i="13"/>
  <c r="AL329" i="13"/>
  <c r="AK329" i="13"/>
  <c r="AJ329" i="13"/>
  <c r="AI329" i="13"/>
  <c r="AH329" i="13"/>
  <c r="AG329" i="13"/>
  <c r="AF329" i="13"/>
  <c r="AE329" i="13"/>
  <c r="AD329" i="13"/>
  <c r="AC329" i="13"/>
  <c r="AB329" i="13"/>
  <c r="AA329" i="13"/>
  <c r="Z329" i="13"/>
  <c r="Y329" i="13"/>
  <c r="X329" i="13"/>
  <c r="W329" i="13"/>
  <c r="V329" i="13"/>
  <c r="U329" i="13"/>
  <c r="T329" i="13"/>
  <c r="S329" i="13"/>
  <c r="R329" i="13"/>
  <c r="Q329" i="13"/>
  <c r="P329" i="13"/>
  <c r="O329" i="13"/>
  <c r="N329" i="13"/>
  <c r="AX328" i="13"/>
  <c r="AW328" i="13"/>
  <c r="AV328" i="13"/>
  <c r="AU328" i="13"/>
  <c r="AT328" i="13"/>
  <c r="AS328" i="13"/>
  <c r="AR328" i="13"/>
  <c r="AQ328" i="13"/>
  <c r="AP328" i="13"/>
  <c r="AO328" i="13"/>
  <c r="AN328" i="13"/>
  <c r="AM328" i="13"/>
  <c r="AL328" i="13"/>
  <c r="AK328" i="13"/>
  <c r="AJ328" i="13"/>
  <c r="AI328" i="13"/>
  <c r="AH328" i="13"/>
  <c r="AG328" i="13"/>
  <c r="AF328" i="13"/>
  <c r="AE328" i="13"/>
  <c r="AD328" i="13"/>
  <c r="AC328" i="13"/>
  <c r="AB328" i="13"/>
  <c r="AA328" i="13"/>
  <c r="Z328" i="13"/>
  <c r="Y328" i="13"/>
  <c r="X328" i="13"/>
  <c r="W328" i="13"/>
  <c r="V328" i="13"/>
  <c r="U328" i="13"/>
  <c r="T328" i="13"/>
  <c r="S328" i="13"/>
  <c r="R328" i="13"/>
  <c r="Q328" i="13"/>
  <c r="P328" i="13"/>
  <c r="O328" i="13"/>
  <c r="N328" i="13"/>
  <c r="AX327" i="13"/>
  <c r="AW327" i="13"/>
  <c r="AV327" i="13"/>
  <c r="AU327" i="13"/>
  <c r="AT327" i="13"/>
  <c r="AS327" i="13"/>
  <c r="AR327" i="13"/>
  <c r="AQ327" i="13"/>
  <c r="AP327" i="13"/>
  <c r="AO327" i="13"/>
  <c r="AN327" i="13"/>
  <c r="AM327" i="13"/>
  <c r="AL327" i="13"/>
  <c r="AK327" i="13"/>
  <c r="AJ327" i="13"/>
  <c r="AI327" i="13"/>
  <c r="AH327" i="13"/>
  <c r="AG327" i="13"/>
  <c r="AF327" i="13"/>
  <c r="AE327" i="13"/>
  <c r="AD327" i="13"/>
  <c r="AC327" i="13"/>
  <c r="AB327" i="13"/>
  <c r="AA327" i="13"/>
  <c r="Z327" i="13"/>
  <c r="Y327" i="13"/>
  <c r="X327" i="13"/>
  <c r="W327" i="13"/>
  <c r="V327" i="13"/>
  <c r="U327" i="13"/>
  <c r="T327" i="13"/>
  <c r="S327" i="13"/>
  <c r="R327" i="13"/>
  <c r="Q327" i="13"/>
  <c r="P327" i="13"/>
  <c r="O327" i="13"/>
  <c r="N327" i="13"/>
  <c r="AX326" i="13"/>
  <c r="AW326" i="13"/>
  <c r="AV326" i="13"/>
  <c r="AU326" i="13"/>
  <c r="AT326" i="13"/>
  <c r="AS326" i="13"/>
  <c r="AR326" i="13"/>
  <c r="AQ326" i="13"/>
  <c r="AP326" i="13"/>
  <c r="AO326" i="13"/>
  <c r="AN326" i="13"/>
  <c r="AM326" i="13"/>
  <c r="AL326" i="13"/>
  <c r="AK326" i="13"/>
  <c r="AJ326" i="13"/>
  <c r="AI326" i="13"/>
  <c r="AH326" i="13"/>
  <c r="AG326" i="13"/>
  <c r="AF326" i="13"/>
  <c r="AE326" i="13"/>
  <c r="AD326" i="13"/>
  <c r="AC326" i="13"/>
  <c r="AB326" i="13"/>
  <c r="AA326" i="13"/>
  <c r="Z326" i="13"/>
  <c r="Y326" i="13"/>
  <c r="X326" i="13"/>
  <c r="W326" i="13"/>
  <c r="V326" i="13"/>
  <c r="U326" i="13"/>
  <c r="T326" i="13"/>
  <c r="S326" i="13"/>
  <c r="R326" i="13"/>
  <c r="Q326" i="13"/>
  <c r="P326" i="13"/>
  <c r="O326" i="13"/>
  <c r="N326" i="13"/>
  <c r="AX325" i="13"/>
  <c r="AW325" i="13"/>
  <c r="AV325" i="13"/>
  <c r="AU325" i="13"/>
  <c r="AT325" i="13"/>
  <c r="AS325" i="13"/>
  <c r="AR325" i="13"/>
  <c r="AQ325" i="13"/>
  <c r="AP325" i="13"/>
  <c r="AO325" i="13"/>
  <c r="AN325" i="13"/>
  <c r="AM325" i="13"/>
  <c r="AL325" i="13"/>
  <c r="AK325" i="13"/>
  <c r="AJ325" i="13"/>
  <c r="AI325" i="13"/>
  <c r="AH325" i="13"/>
  <c r="AG325" i="13"/>
  <c r="AF325" i="13"/>
  <c r="AE325" i="13"/>
  <c r="AD325" i="13"/>
  <c r="AC325" i="13"/>
  <c r="AB325" i="13"/>
  <c r="AA325" i="13"/>
  <c r="Z325" i="13"/>
  <c r="Y325" i="13"/>
  <c r="X325" i="13"/>
  <c r="W325" i="13"/>
  <c r="V325" i="13"/>
  <c r="U325" i="13"/>
  <c r="T325" i="13"/>
  <c r="S325" i="13"/>
  <c r="R325" i="13"/>
  <c r="Q325" i="13"/>
  <c r="P325" i="13"/>
  <c r="O325" i="13"/>
  <c r="N325" i="13"/>
  <c r="AX324" i="13"/>
  <c r="AW324" i="13"/>
  <c r="AV324" i="13"/>
  <c r="AU324" i="13"/>
  <c r="AT324" i="13"/>
  <c r="AS324" i="13"/>
  <c r="AR324" i="13"/>
  <c r="AQ324" i="13"/>
  <c r="AP324" i="13"/>
  <c r="AO324" i="13"/>
  <c r="AN324" i="13"/>
  <c r="AM324" i="13"/>
  <c r="AL324" i="13"/>
  <c r="AK324" i="13"/>
  <c r="AJ324" i="13"/>
  <c r="AI324" i="13"/>
  <c r="AH324" i="13"/>
  <c r="AG324" i="13"/>
  <c r="AF324" i="13"/>
  <c r="AE324" i="13"/>
  <c r="AD324" i="13"/>
  <c r="AC324" i="13"/>
  <c r="AB324" i="13"/>
  <c r="AA324" i="13"/>
  <c r="Z324" i="13"/>
  <c r="Y324" i="13"/>
  <c r="X324" i="13"/>
  <c r="W324" i="13"/>
  <c r="V324" i="13"/>
  <c r="U324" i="13"/>
  <c r="T324" i="13"/>
  <c r="S324" i="13"/>
  <c r="R324" i="13"/>
  <c r="Q324" i="13"/>
  <c r="P324" i="13"/>
  <c r="O324" i="13"/>
  <c r="N324" i="13"/>
  <c r="AX323" i="13"/>
  <c r="AW323" i="13"/>
  <c r="AV323" i="13"/>
  <c r="AU323" i="13"/>
  <c r="AT323" i="13"/>
  <c r="AS323" i="13"/>
  <c r="AR323" i="13"/>
  <c r="AQ323" i="13"/>
  <c r="AP323" i="13"/>
  <c r="AO323" i="13"/>
  <c r="AN323" i="13"/>
  <c r="AM323" i="13"/>
  <c r="AL323" i="13"/>
  <c r="AK323" i="13"/>
  <c r="AJ323" i="13"/>
  <c r="AI323" i="13"/>
  <c r="AH323" i="13"/>
  <c r="AG323" i="13"/>
  <c r="AF323" i="13"/>
  <c r="AE323" i="13"/>
  <c r="AD323" i="13"/>
  <c r="AC323" i="13"/>
  <c r="AB323" i="13"/>
  <c r="AA323" i="13"/>
  <c r="Z323" i="13"/>
  <c r="Y323" i="13"/>
  <c r="X323" i="13"/>
  <c r="W323" i="13"/>
  <c r="V323" i="13"/>
  <c r="U323" i="13"/>
  <c r="T323" i="13"/>
  <c r="S323" i="13"/>
  <c r="R323" i="13"/>
  <c r="Q323" i="13"/>
  <c r="P323" i="13"/>
  <c r="O323" i="13"/>
  <c r="N323" i="13"/>
  <c r="AX322" i="13"/>
  <c r="AW322" i="13"/>
  <c r="AV322" i="13"/>
  <c r="AU322" i="13"/>
  <c r="AT322" i="13"/>
  <c r="AS322" i="13"/>
  <c r="AR322" i="13"/>
  <c r="AQ322" i="13"/>
  <c r="AP322" i="13"/>
  <c r="AO322" i="13"/>
  <c r="AN322" i="13"/>
  <c r="AM322" i="13"/>
  <c r="AL322" i="13"/>
  <c r="AK322" i="13"/>
  <c r="AJ322" i="13"/>
  <c r="AI322" i="13"/>
  <c r="AH322" i="13"/>
  <c r="AG322" i="13"/>
  <c r="AF322" i="13"/>
  <c r="AE322" i="13"/>
  <c r="AD322" i="13"/>
  <c r="AC322" i="13"/>
  <c r="AB322" i="13"/>
  <c r="AA322" i="13"/>
  <c r="Z322" i="13"/>
  <c r="Y322" i="13"/>
  <c r="X322" i="13"/>
  <c r="W322" i="13"/>
  <c r="V322" i="13"/>
  <c r="U322" i="13"/>
  <c r="T322" i="13"/>
  <c r="S322" i="13"/>
  <c r="R322" i="13"/>
  <c r="Q322" i="13"/>
  <c r="P322" i="13"/>
  <c r="O322" i="13"/>
  <c r="N322" i="13"/>
  <c r="AX321" i="13"/>
  <c r="AW321" i="13"/>
  <c r="AV321" i="13"/>
  <c r="AU321" i="13"/>
  <c r="AT321" i="13"/>
  <c r="AS321" i="13"/>
  <c r="AR321" i="13"/>
  <c r="AQ321" i="13"/>
  <c r="AP321" i="13"/>
  <c r="AO321" i="13"/>
  <c r="AN321" i="13"/>
  <c r="AM321" i="13"/>
  <c r="AL321" i="13"/>
  <c r="AK321" i="13"/>
  <c r="AJ321" i="13"/>
  <c r="AI321" i="13"/>
  <c r="AH321" i="13"/>
  <c r="AG321" i="13"/>
  <c r="AF321" i="13"/>
  <c r="AE321" i="13"/>
  <c r="AD321" i="13"/>
  <c r="AC321" i="13"/>
  <c r="AB321" i="13"/>
  <c r="AA321" i="13"/>
  <c r="Z321" i="13"/>
  <c r="Y321" i="13"/>
  <c r="X321" i="13"/>
  <c r="W321" i="13"/>
  <c r="V321" i="13"/>
  <c r="U321" i="13"/>
  <c r="T321" i="13"/>
  <c r="S321" i="13"/>
  <c r="R321" i="13"/>
  <c r="Q321" i="13"/>
  <c r="P321" i="13"/>
  <c r="O321" i="13"/>
  <c r="N321" i="13"/>
  <c r="AX320" i="13"/>
  <c r="AW320" i="13"/>
  <c r="AV320" i="13"/>
  <c r="AU320" i="13"/>
  <c r="AT320" i="13"/>
  <c r="AS320" i="13"/>
  <c r="AR320" i="13"/>
  <c r="AQ320" i="13"/>
  <c r="AP320" i="13"/>
  <c r="AO320" i="13"/>
  <c r="AN320" i="13"/>
  <c r="AM320" i="13"/>
  <c r="AL320" i="13"/>
  <c r="AK320" i="13"/>
  <c r="AJ320" i="13"/>
  <c r="AI320" i="13"/>
  <c r="AH320" i="13"/>
  <c r="AG320" i="13"/>
  <c r="AF320" i="13"/>
  <c r="AE320" i="13"/>
  <c r="AD320" i="13"/>
  <c r="AC320" i="13"/>
  <c r="AB320" i="13"/>
  <c r="AA320" i="13"/>
  <c r="Z320" i="13"/>
  <c r="Y320" i="13"/>
  <c r="X320" i="13"/>
  <c r="W320" i="13"/>
  <c r="V320" i="13"/>
  <c r="U320" i="13"/>
  <c r="T320" i="13"/>
  <c r="S320" i="13"/>
  <c r="R320" i="13"/>
  <c r="Q320" i="13"/>
  <c r="P320" i="13"/>
  <c r="O320" i="13"/>
  <c r="N320" i="13"/>
  <c r="AX319" i="13"/>
  <c r="AW319" i="13"/>
  <c r="AV319" i="13"/>
  <c r="AU319" i="13"/>
  <c r="AT319" i="13"/>
  <c r="AS319" i="13"/>
  <c r="AR319" i="13"/>
  <c r="AQ319" i="13"/>
  <c r="AP319" i="13"/>
  <c r="AO319" i="13"/>
  <c r="AN319" i="13"/>
  <c r="AM319" i="13"/>
  <c r="AL319" i="13"/>
  <c r="AK319" i="13"/>
  <c r="AJ319" i="13"/>
  <c r="AI319" i="13"/>
  <c r="AH319" i="13"/>
  <c r="AG319" i="13"/>
  <c r="AF319" i="13"/>
  <c r="AE319" i="13"/>
  <c r="AD319" i="13"/>
  <c r="AC319" i="13"/>
  <c r="AB319" i="13"/>
  <c r="AA319" i="13"/>
  <c r="Z319" i="13"/>
  <c r="Y319" i="13"/>
  <c r="X319" i="13"/>
  <c r="W319" i="13"/>
  <c r="V319" i="13"/>
  <c r="U319" i="13"/>
  <c r="T319" i="13"/>
  <c r="S319" i="13"/>
  <c r="R319" i="13"/>
  <c r="Q319" i="13"/>
  <c r="P319" i="13"/>
  <c r="O319" i="13"/>
  <c r="N319" i="13"/>
  <c r="AX318" i="13"/>
  <c r="AW318" i="13"/>
  <c r="AV318" i="13"/>
  <c r="AU318" i="13"/>
  <c r="AT318" i="13"/>
  <c r="AS318" i="13"/>
  <c r="AR318" i="13"/>
  <c r="AQ318" i="13"/>
  <c r="AP318" i="13"/>
  <c r="AO318" i="13"/>
  <c r="AN318" i="13"/>
  <c r="AM318" i="13"/>
  <c r="AL318" i="13"/>
  <c r="AK318" i="13"/>
  <c r="AJ318" i="13"/>
  <c r="AI318" i="13"/>
  <c r="AH318" i="13"/>
  <c r="AG318" i="13"/>
  <c r="AF318" i="13"/>
  <c r="AE318" i="13"/>
  <c r="AD318" i="13"/>
  <c r="AC318" i="13"/>
  <c r="AB318" i="13"/>
  <c r="AA318" i="13"/>
  <c r="Z318" i="13"/>
  <c r="Y318" i="13"/>
  <c r="X318" i="13"/>
  <c r="W318" i="13"/>
  <c r="V318" i="13"/>
  <c r="U318" i="13"/>
  <c r="T318" i="13"/>
  <c r="S318" i="13"/>
  <c r="R318" i="13"/>
  <c r="Q318" i="13"/>
  <c r="P318" i="13"/>
  <c r="O318" i="13"/>
  <c r="N318" i="13"/>
  <c r="AX317" i="13"/>
  <c r="AW317" i="13"/>
  <c r="AV317" i="13"/>
  <c r="AU317" i="13"/>
  <c r="AT317" i="13"/>
  <c r="AS317" i="13"/>
  <c r="AR317" i="13"/>
  <c r="AQ317" i="13"/>
  <c r="AP317" i="13"/>
  <c r="AO317" i="13"/>
  <c r="AN317" i="13"/>
  <c r="AM317" i="13"/>
  <c r="AL317" i="13"/>
  <c r="AK317" i="13"/>
  <c r="AJ317" i="13"/>
  <c r="AI317" i="13"/>
  <c r="AH317" i="13"/>
  <c r="AG317" i="13"/>
  <c r="AF317" i="13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AX316" i="13"/>
  <c r="AW316" i="13"/>
  <c r="AV316" i="13"/>
  <c r="AU316" i="13"/>
  <c r="AT316" i="13"/>
  <c r="AS316" i="13"/>
  <c r="AR316" i="13"/>
  <c r="AQ316" i="13"/>
  <c r="AP316" i="13"/>
  <c r="AO316" i="13"/>
  <c r="AN316" i="13"/>
  <c r="AM316" i="13"/>
  <c r="AL316" i="13"/>
  <c r="AK316" i="13"/>
  <c r="AJ316" i="13"/>
  <c r="AI316" i="13"/>
  <c r="AH316" i="13"/>
  <c r="AG316" i="13"/>
  <c r="AF316" i="13"/>
  <c r="AE316" i="13"/>
  <c r="AD316" i="13"/>
  <c r="AC316" i="13"/>
  <c r="AB316" i="13"/>
  <c r="AA316" i="13"/>
  <c r="Z316" i="13"/>
  <c r="Y316" i="13"/>
  <c r="X316" i="13"/>
  <c r="W316" i="13"/>
  <c r="V316" i="13"/>
  <c r="U316" i="13"/>
  <c r="T316" i="13"/>
  <c r="S316" i="13"/>
  <c r="R316" i="13"/>
  <c r="Q316" i="13"/>
  <c r="P316" i="13"/>
  <c r="O316" i="13"/>
  <c r="N316" i="13"/>
  <c r="AX315" i="13"/>
  <c r="AW315" i="13"/>
  <c r="AV315" i="13"/>
  <c r="AU315" i="13"/>
  <c r="AT315" i="13"/>
  <c r="AS315" i="13"/>
  <c r="AR315" i="13"/>
  <c r="AQ315" i="13"/>
  <c r="AP315" i="13"/>
  <c r="AO315" i="13"/>
  <c r="AN315" i="13"/>
  <c r="AM315" i="13"/>
  <c r="AL315" i="13"/>
  <c r="AK315" i="13"/>
  <c r="AJ315" i="13"/>
  <c r="AI315" i="13"/>
  <c r="AH315" i="13"/>
  <c r="AG315" i="13"/>
  <c r="AF315" i="13"/>
  <c r="AE315" i="13"/>
  <c r="AD315" i="13"/>
  <c r="AC315" i="13"/>
  <c r="AB315" i="13"/>
  <c r="AA315" i="13"/>
  <c r="Z315" i="13"/>
  <c r="Y315" i="13"/>
  <c r="X315" i="13"/>
  <c r="W315" i="13"/>
  <c r="V315" i="13"/>
  <c r="U315" i="13"/>
  <c r="T315" i="13"/>
  <c r="S315" i="13"/>
  <c r="R315" i="13"/>
  <c r="Q315" i="13"/>
  <c r="P315" i="13"/>
  <c r="O315" i="13"/>
  <c r="N315" i="13"/>
  <c r="AX314" i="13"/>
  <c r="AW314" i="13"/>
  <c r="AV314" i="13"/>
  <c r="AU314" i="13"/>
  <c r="AT314" i="13"/>
  <c r="AS314" i="13"/>
  <c r="AR314" i="13"/>
  <c r="AQ314" i="13"/>
  <c r="AP314" i="13"/>
  <c r="AO314" i="13"/>
  <c r="AN314" i="13"/>
  <c r="AM314" i="13"/>
  <c r="AL314" i="13"/>
  <c r="AK314" i="13"/>
  <c r="AJ314" i="13"/>
  <c r="AI314" i="13"/>
  <c r="AH314" i="13"/>
  <c r="AG314" i="13"/>
  <c r="AF314" i="13"/>
  <c r="AE314" i="13"/>
  <c r="AD314" i="13"/>
  <c r="AC314" i="13"/>
  <c r="AB314" i="13"/>
  <c r="AA314" i="13"/>
  <c r="Z314" i="13"/>
  <c r="Y314" i="13"/>
  <c r="X314" i="13"/>
  <c r="W314" i="13"/>
  <c r="V314" i="13"/>
  <c r="U314" i="13"/>
  <c r="T314" i="13"/>
  <c r="S314" i="13"/>
  <c r="R314" i="13"/>
  <c r="Q314" i="13"/>
  <c r="P314" i="13"/>
  <c r="O314" i="13"/>
  <c r="N314" i="13"/>
  <c r="AX313" i="13"/>
  <c r="AW313" i="13"/>
  <c r="AV313" i="13"/>
  <c r="AU313" i="13"/>
  <c r="AT313" i="13"/>
  <c r="AS313" i="13"/>
  <c r="AR313" i="13"/>
  <c r="AQ313" i="13"/>
  <c r="AP313" i="13"/>
  <c r="AO313" i="13"/>
  <c r="AN313" i="13"/>
  <c r="AM313" i="13"/>
  <c r="AL313" i="13"/>
  <c r="AK313" i="13"/>
  <c r="AJ313" i="13"/>
  <c r="AI313" i="13"/>
  <c r="AH313" i="13"/>
  <c r="AG313" i="13"/>
  <c r="AF313" i="13"/>
  <c r="AE313" i="13"/>
  <c r="AD313" i="13"/>
  <c r="AC313" i="13"/>
  <c r="AB313" i="13"/>
  <c r="AA313" i="13"/>
  <c r="Z313" i="13"/>
  <c r="Y313" i="13"/>
  <c r="X313" i="13"/>
  <c r="W313" i="13"/>
  <c r="V313" i="13"/>
  <c r="U313" i="13"/>
  <c r="T313" i="13"/>
  <c r="S313" i="13"/>
  <c r="R313" i="13"/>
  <c r="Q313" i="13"/>
  <c r="P313" i="13"/>
  <c r="O313" i="13"/>
  <c r="N313" i="13"/>
  <c r="AX312" i="13"/>
  <c r="AW312" i="13"/>
  <c r="AV312" i="13"/>
  <c r="AU312" i="13"/>
  <c r="AT312" i="13"/>
  <c r="AS312" i="13"/>
  <c r="AR312" i="13"/>
  <c r="AQ312" i="13"/>
  <c r="AP312" i="13"/>
  <c r="AO312" i="13"/>
  <c r="AN312" i="13"/>
  <c r="AM312" i="13"/>
  <c r="AL312" i="13"/>
  <c r="AK312" i="13"/>
  <c r="AJ312" i="13"/>
  <c r="AI312" i="13"/>
  <c r="AH312" i="13"/>
  <c r="AG312" i="13"/>
  <c r="AF312" i="13"/>
  <c r="AE312" i="13"/>
  <c r="AD312" i="13"/>
  <c r="AC312" i="13"/>
  <c r="AB312" i="13"/>
  <c r="AA312" i="13"/>
  <c r="Z312" i="13"/>
  <c r="Y312" i="13"/>
  <c r="X312" i="13"/>
  <c r="W312" i="13"/>
  <c r="V312" i="13"/>
  <c r="U312" i="13"/>
  <c r="T312" i="13"/>
  <c r="S312" i="13"/>
  <c r="R312" i="13"/>
  <c r="Q312" i="13"/>
  <c r="P312" i="13"/>
  <c r="O312" i="13"/>
  <c r="N312" i="13"/>
  <c r="AX311" i="13"/>
  <c r="AW311" i="13"/>
  <c r="AV311" i="13"/>
  <c r="AU311" i="13"/>
  <c r="AT311" i="13"/>
  <c r="AS311" i="13"/>
  <c r="AR311" i="13"/>
  <c r="AQ311" i="13"/>
  <c r="AP311" i="13"/>
  <c r="AO311" i="13"/>
  <c r="AN311" i="13"/>
  <c r="AM311" i="13"/>
  <c r="AL311" i="13"/>
  <c r="AK311" i="13"/>
  <c r="AJ311" i="13"/>
  <c r="AI311" i="13"/>
  <c r="AH311" i="13"/>
  <c r="AG311" i="13"/>
  <c r="AF311" i="13"/>
  <c r="AE311" i="13"/>
  <c r="AD311" i="13"/>
  <c r="AC311" i="13"/>
  <c r="AB311" i="13"/>
  <c r="AA311" i="13"/>
  <c r="Z311" i="13"/>
  <c r="Y311" i="13"/>
  <c r="X311" i="13"/>
  <c r="W311" i="13"/>
  <c r="V311" i="13"/>
  <c r="U311" i="13"/>
  <c r="T311" i="13"/>
  <c r="S311" i="13"/>
  <c r="R311" i="13"/>
  <c r="Q311" i="13"/>
  <c r="P311" i="13"/>
  <c r="O311" i="13"/>
  <c r="N311" i="13"/>
  <c r="AX310" i="13"/>
  <c r="AW310" i="13"/>
  <c r="AV310" i="13"/>
  <c r="AU310" i="13"/>
  <c r="AT310" i="13"/>
  <c r="AS310" i="13"/>
  <c r="AR310" i="13"/>
  <c r="AQ310" i="13"/>
  <c r="AP310" i="13"/>
  <c r="AO310" i="13"/>
  <c r="AN310" i="13"/>
  <c r="AM310" i="13"/>
  <c r="AL310" i="13"/>
  <c r="AK310" i="13"/>
  <c r="AJ310" i="13"/>
  <c r="AI310" i="13"/>
  <c r="AH310" i="13"/>
  <c r="AG310" i="13"/>
  <c r="AF310" i="13"/>
  <c r="AE310" i="13"/>
  <c r="AD310" i="13"/>
  <c r="AC310" i="13"/>
  <c r="AB310" i="13"/>
  <c r="AA310" i="13"/>
  <c r="Z310" i="13"/>
  <c r="Y310" i="13"/>
  <c r="X310" i="13"/>
  <c r="W310" i="13"/>
  <c r="V310" i="13"/>
  <c r="U310" i="13"/>
  <c r="T310" i="13"/>
  <c r="S310" i="13"/>
  <c r="R310" i="13"/>
  <c r="Q310" i="13"/>
  <c r="P310" i="13"/>
  <c r="O310" i="13"/>
  <c r="N310" i="13"/>
  <c r="AX309" i="13"/>
  <c r="AW309" i="13"/>
  <c r="AV309" i="13"/>
  <c r="AU309" i="13"/>
  <c r="AT309" i="13"/>
  <c r="AS309" i="13"/>
  <c r="AR309" i="13"/>
  <c r="AQ309" i="13"/>
  <c r="AP309" i="13"/>
  <c r="AO309" i="13"/>
  <c r="AN309" i="13"/>
  <c r="AM309" i="13"/>
  <c r="AL309" i="13"/>
  <c r="AK309" i="13"/>
  <c r="AJ309" i="13"/>
  <c r="AI309" i="13"/>
  <c r="AH309" i="13"/>
  <c r="AG309" i="13"/>
  <c r="AF309" i="13"/>
  <c r="AE309" i="13"/>
  <c r="AD309" i="13"/>
  <c r="AC309" i="13"/>
  <c r="AB309" i="13"/>
  <c r="AA309" i="13"/>
  <c r="Z309" i="13"/>
  <c r="Y309" i="13"/>
  <c r="X309" i="13"/>
  <c r="W309" i="13"/>
  <c r="V309" i="13"/>
  <c r="U309" i="13"/>
  <c r="T309" i="13"/>
  <c r="S309" i="13"/>
  <c r="R309" i="13"/>
  <c r="Q309" i="13"/>
  <c r="P309" i="13"/>
  <c r="O309" i="13"/>
  <c r="N309" i="13"/>
  <c r="AX308" i="13"/>
  <c r="AW308" i="13"/>
  <c r="AV308" i="13"/>
  <c r="AU308" i="13"/>
  <c r="AT308" i="13"/>
  <c r="AS308" i="13"/>
  <c r="AR308" i="13"/>
  <c r="AQ308" i="13"/>
  <c r="AP308" i="13"/>
  <c r="AO308" i="13"/>
  <c r="AN308" i="13"/>
  <c r="AM308" i="13"/>
  <c r="AL308" i="13"/>
  <c r="AK308" i="13"/>
  <c r="AJ308" i="13"/>
  <c r="AI308" i="13"/>
  <c r="AH308" i="13"/>
  <c r="AG308" i="13"/>
  <c r="AF308" i="13"/>
  <c r="AE308" i="13"/>
  <c r="AD308" i="13"/>
  <c r="AC308" i="13"/>
  <c r="AB308" i="13"/>
  <c r="AA308" i="13"/>
  <c r="Z308" i="13"/>
  <c r="Y308" i="13"/>
  <c r="X308" i="13"/>
  <c r="W308" i="13"/>
  <c r="V308" i="13"/>
  <c r="U308" i="13"/>
  <c r="T308" i="13"/>
  <c r="S308" i="13"/>
  <c r="R308" i="13"/>
  <c r="Q308" i="13"/>
  <c r="P308" i="13"/>
  <c r="O308" i="13"/>
  <c r="N308" i="13"/>
  <c r="AX307" i="13"/>
  <c r="AW307" i="13"/>
  <c r="AV307" i="13"/>
  <c r="AU307" i="13"/>
  <c r="AT307" i="13"/>
  <c r="AS307" i="13"/>
  <c r="AR307" i="13"/>
  <c r="AQ307" i="13"/>
  <c r="AP307" i="13"/>
  <c r="AO307" i="13"/>
  <c r="AN307" i="13"/>
  <c r="AM307" i="13"/>
  <c r="AL307" i="13"/>
  <c r="AK307" i="13"/>
  <c r="AJ307" i="13"/>
  <c r="AI307" i="13"/>
  <c r="AH307" i="13"/>
  <c r="AG307" i="13"/>
  <c r="AF307" i="13"/>
  <c r="AE307" i="13"/>
  <c r="AD307" i="13"/>
  <c r="AC307" i="13"/>
  <c r="AB307" i="13"/>
  <c r="AA307" i="13"/>
  <c r="Z307" i="13"/>
  <c r="Y307" i="13"/>
  <c r="X307" i="13"/>
  <c r="W307" i="13"/>
  <c r="V307" i="13"/>
  <c r="U307" i="13"/>
  <c r="T307" i="13"/>
  <c r="S307" i="13"/>
  <c r="R307" i="13"/>
  <c r="Q307" i="13"/>
  <c r="P307" i="13"/>
  <c r="O307" i="13"/>
  <c r="N307" i="13"/>
  <c r="AX306" i="13"/>
  <c r="AW306" i="13"/>
  <c r="AV306" i="13"/>
  <c r="AU306" i="13"/>
  <c r="AT306" i="13"/>
  <c r="AS306" i="13"/>
  <c r="AR306" i="13"/>
  <c r="AQ306" i="13"/>
  <c r="AP306" i="13"/>
  <c r="AO306" i="13"/>
  <c r="AN306" i="13"/>
  <c r="AM306" i="13"/>
  <c r="AL306" i="13"/>
  <c r="AK306" i="13"/>
  <c r="AJ306" i="13"/>
  <c r="AI306" i="13"/>
  <c r="AH306" i="13"/>
  <c r="AG306" i="13"/>
  <c r="AF306" i="13"/>
  <c r="AE306" i="13"/>
  <c r="AD306" i="13"/>
  <c r="AC306" i="13"/>
  <c r="AB306" i="13"/>
  <c r="AA306" i="13"/>
  <c r="Z306" i="13"/>
  <c r="Y306" i="13"/>
  <c r="X306" i="13"/>
  <c r="W306" i="13"/>
  <c r="V306" i="13"/>
  <c r="U306" i="13"/>
  <c r="T306" i="13"/>
  <c r="S306" i="13"/>
  <c r="R306" i="13"/>
  <c r="Q306" i="13"/>
  <c r="P306" i="13"/>
  <c r="O306" i="13"/>
  <c r="N306" i="13"/>
  <c r="AX305" i="13"/>
  <c r="AW305" i="13"/>
  <c r="AV305" i="13"/>
  <c r="AU305" i="13"/>
  <c r="AT305" i="13"/>
  <c r="AS305" i="13"/>
  <c r="AR305" i="13"/>
  <c r="AQ305" i="13"/>
  <c r="AP305" i="13"/>
  <c r="AO305" i="13"/>
  <c r="AN305" i="13"/>
  <c r="AM305" i="13"/>
  <c r="AL305" i="13"/>
  <c r="AK305" i="13"/>
  <c r="AJ305" i="13"/>
  <c r="AI305" i="13"/>
  <c r="AH305" i="13"/>
  <c r="AG305" i="13"/>
  <c r="AF305" i="13"/>
  <c r="AE305" i="13"/>
  <c r="AD305" i="13"/>
  <c r="AC305" i="13"/>
  <c r="AB305" i="13"/>
  <c r="AA305" i="13"/>
  <c r="Z305" i="13"/>
  <c r="Y305" i="13"/>
  <c r="X305" i="13"/>
  <c r="W305" i="13"/>
  <c r="V305" i="13"/>
  <c r="U305" i="13"/>
  <c r="T305" i="13"/>
  <c r="S305" i="13"/>
  <c r="R305" i="13"/>
  <c r="Q305" i="13"/>
  <c r="P305" i="13"/>
  <c r="O305" i="13"/>
  <c r="N305" i="13"/>
  <c r="AX304" i="13"/>
  <c r="AW304" i="13"/>
  <c r="AV304" i="13"/>
  <c r="AU304" i="13"/>
  <c r="AT304" i="13"/>
  <c r="AS304" i="13"/>
  <c r="AR304" i="13"/>
  <c r="AQ304" i="13"/>
  <c r="AP304" i="13"/>
  <c r="AO304" i="13"/>
  <c r="AN304" i="13"/>
  <c r="AM304" i="13"/>
  <c r="AL304" i="13"/>
  <c r="AK304" i="13"/>
  <c r="AJ304" i="13"/>
  <c r="AI304" i="13"/>
  <c r="AH304" i="13"/>
  <c r="AG304" i="13"/>
  <c r="AF304" i="13"/>
  <c r="AE304" i="13"/>
  <c r="AD304" i="13"/>
  <c r="AC304" i="13"/>
  <c r="AB304" i="13"/>
  <c r="AA304" i="13"/>
  <c r="Z304" i="13"/>
  <c r="Y304" i="13"/>
  <c r="X304" i="13"/>
  <c r="W304" i="13"/>
  <c r="V304" i="13"/>
  <c r="U304" i="13"/>
  <c r="T304" i="13"/>
  <c r="S304" i="13"/>
  <c r="R304" i="13"/>
  <c r="Q304" i="13"/>
  <c r="P304" i="13"/>
  <c r="O304" i="13"/>
  <c r="N304" i="13"/>
  <c r="AX303" i="13"/>
  <c r="AW303" i="13"/>
  <c r="AV303" i="13"/>
  <c r="AU303" i="13"/>
  <c r="AT303" i="13"/>
  <c r="AS303" i="13"/>
  <c r="AR303" i="13"/>
  <c r="AQ303" i="13"/>
  <c r="AP303" i="13"/>
  <c r="AO303" i="13"/>
  <c r="AN303" i="13"/>
  <c r="AM303" i="13"/>
  <c r="AL303" i="13"/>
  <c r="AK303" i="13"/>
  <c r="AJ303" i="13"/>
  <c r="AI303" i="13"/>
  <c r="AH303" i="13"/>
  <c r="AG303" i="13"/>
  <c r="AF303" i="13"/>
  <c r="AE303" i="13"/>
  <c r="AD303" i="13"/>
  <c r="AC303" i="13"/>
  <c r="AB303" i="13"/>
  <c r="AA303" i="13"/>
  <c r="Z303" i="13"/>
  <c r="Y303" i="13"/>
  <c r="X303" i="13"/>
  <c r="W303" i="13"/>
  <c r="V303" i="13"/>
  <c r="U303" i="13"/>
  <c r="T303" i="13"/>
  <c r="S303" i="13"/>
  <c r="R303" i="13"/>
  <c r="Q303" i="13"/>
  <c r="P303" i="13"/>
  <c r="O303" i="13"/>
  <c r="N303" i="13"/>
  <c r="AX302" i="13"/>
  <c r="AW302" i="13"/>
  <c r="AV302" i="13"/>
  <c r="AU302" i="13"/>
  <c r="AT302" i="13"/>
  <c r="AS302" i="13"/>
  <c r="AR302" i="13"/>
  <c r="AQ302" i="13"/>
  <c r="AP302" i="13"/>
  <c r="AO302" i="13"/>
  <c r="AN302" i="13"/>
  <c r="AM302" i="13"/>
  <c r="AL302" i="13"/>
  <c r="AK302" i="13"/>
  <c r="AJ302" i="13"/>
  <c r="AI302" i="13"/>
  <c r="AH302" i="13"/>
  <c r="AG302" i="13"/>
  <c r="AF302" i="13"/>
  <c r="AE302" i="13"/>
  <c r="AD302" i="13"/>
  <c r="AC302" i="13"/>
  <c r="AB302" i="13"/>
  <c r="AA302" i="13"/>
  <c r="Z302" i="13"/>
  <c r="Y302" i="13"/>
  <c r="X302" i="13"/>
  <c r="W302" i="13"/>
  <c r="V302" i="13"/>
  <c r="U302" i="13"/>
  <c r="T302" i="13"/>
  <c r="S302" i="13"/>
  <c r="R302" i="13"/>
  <c r="Q302" i="13"/>
  <c r="P302" i="13"/>
  <c r="O302" i="13"/>
  <c r="N302" i="13"/>
  <c r="AX301" i="13"/>
  <c r="AW301" i="13"/>
  <c r="AV301" i="13"/>
  <c r="AU301" i="13"/>
  <c r="AT301" i="13"/>
  <c r="AS301" i="13"/>
  <c r="AR301" i="13"/>
  <c r="AQ301" i="13"/>
  <c r="AP301" i="13"/>
  <c r="AO301" i="13"/>
  <c r="AN301" i="13"/>
  <c r="AM301" i="13"/>
  <c r="AL301" i="13"/>
  <c r="AK301" i="13"/>
  <c r="AJ301" i="13"/>
  <c r="AI301" i="13"/>
  <c r="AH301" i="13"/>
  <c r="AG301" i="13"/>
  <c r="AF301" i="13"/>
  <c r="AE301" i="13"/>
  <c r="AD301" i="13"/>
  <c r="AC301" i="13"/>
  <c r="AB301" i="13"/>
  <c r="AA301" i="13"/>
  <c r="Z301" i="13"/>
  <c r="Y301" i="13"/>
  <c r="X301" i="13"/>
  <c r="W301" i="13"/>
  <c r="V301" i="13"/>
  <c r="U301" i="13"/>
  <c r="T301" i="13"/>
  <c r="S301" i="13"/>
  <c r="R301" i="13"/>
  <c r="Q301" i="13"/>
  <c r="P301" i="13"/>
  <c r="O301" i="13"/>
  <c r="N301" i="13"/>
  <c r="AX300" i="13"/>
  <c r="AW300" i="13"/>
  <c r="AV300" i="13"/>
  <c r="AU300" i="13"/>
  <c r="AT300" i="13"/>
  <c r="AS300" i="13"/>
  <c r="AR300" i="13"/>
  <c r="AQ300" i="13"/>
  <c r="AP300" i="13"/>
  <c r="AO300" i="13"/>
  <c r="AN300" i="13"/>
  <c r="AM300" i="13"/>
  <c r="AL300" i="13"/>
  <c r="AK300" i="13"/>
  <c r="AJ300" i="13"/>
  <c r="AI300" i="13"/>
  <c r="AH300" i="13"/>
  <c r="AG300" i="13"/>
  <c r="AF300" i="13"/>
  <c r="AE300" i="13"/>
  <c r="AD300" i="13"/>
  <c r="AC300" i="13"/>
  <c r="AB300" i="13"/>
  <c r="AA300" i="13"/>
  <c r="Z300" i="13"/>
  <c r="Y300" i="13"/>
  <c r="X300" i="13"/>
  <c r="W300" i="13"/>
  <c r="V300" i="13"/>
  <c r="U300" i="13"/>
  <c r="T300" i="13"/>
  <c r="S300" i="13"/>
  <c r="R300" i="13"/>
  <c r="Q300" i="13"/>
  <c r="P300" i="13"/>
  <c r="O300" i="13"/>
  <c r="N300" i="13"/>
  <c r="AX299" i="13"/>
  <c r="AW299" i="13"/>
  <c r="AV299" i="13"/>
  <c r="AU299" i="13"/>
  <c r="AT299" i="13"/>
  <c r="AS299" i="13"/>
  <c r="AR299" i="13"/>
  <c r="AQ299" i="13"/>
  <c r="AP299" i="13"/>
  <c r="AO299" i="13"/>
  <c r="AN299" i="13"/>
  <c r="AM299" i="13"/>
  <c r="AL299" i="13"/>
  <c r="AK299" i="13"/>
  <c r="AJ299" i="13"/>
  <c r="AI299" i="13"/>
  <c r="AH299" i="13"/>
  <c r="AG299" i="13"/>
  <c r="AF299" i="13"/>
  <c r="AE299" i="13"/>
  <c r="AD299" i="13"/>
  <c r="AC299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O299" i="13"/>
  <c r="N299" i="13"/>
  <c r="AX298" i="13"/>
  <c r="AW298" i="13"/>
  <c r="AV298" i="13"/>
  <c r="AU298" i="13"/>
  <c r="AT298" i="13"/>
  <c r="AS298" i="13"/>
  <c r="AR298" i="13"/>
  <c r="AQ298" i="13"/>
  <c r="AP298" i="13"/>
  <c r="AO298" i="13"/>
  <c r="AN298" i="13"/>
  <c r="AM298" i="13"/>
  <c r="AL298" i="13"/>
  <c r="AK298" i="13"/>
  <c r="AJ298" i="13"/>
  <c r="AI298" i="13"/>
  <c r="AH298" i="13"/>
  <c r="AG298" i="13"/>
  <c r="AF298" i="13"/>
  <c r="AE298" i="13"/>
  <c r="AD298" i="13"/>
  <c r="AC298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O298" i="13"/>
  <c r="N298" i="13"/>
  <c r="AX297" i="13"/>
  <c r="AW297" i="13"/>
  <c r="AV297" i="13"/>
  <c r="AU297" i="13"/>
  <c r="AT297" i="13"/>
  <c r="AS297" i="13"/>
  <c r="AR297" i="13"/>
  <c r="AQ297" i="13"/>
  <c r="AP297" i="13"/>
  <c r="AO297" i="13"/>
  <c r="AN297" i="13"/>
  <c r="AM297" i="13"/>
  <c r="AL297" i="13"/>
  <c r="AK297" i="13"/>
  <c r="AJ297" i="13"/>
  <c r="AI297" i="13"/>
  <c r="AH297" i="13"/>
  <c r="AG297" i="13"/>
  <c r="AF297" i="13"/>
  <c r="AE297" i="13"/>
  <c r="AD297" i="13"/>
  <c r="AC297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O297" i="13"/>
  <c r="N297" i="13"/>
  <c r="AX296" i="13"/>
  <c r="AW296" i="13"/>
  <c r="AV296" i="13"/>
  <c r="AU296" i="13"/>
  <c r="AT296" i="13"/>
  <c r="AS296" i="13"/>
  <c r="AR296" i="13"/>
  <c r="AQ296" i="13"/>
  <c r="AP296" i="13"/>
  <c r="AO296" i="13"/>
  <c r="AN296" i="13"/>
  <c r="AM296" i="13"/>
  <c r="AL296" i="13"/>
  <c r="AK296" i="13"/>
  <c r="AJ296" i="13"/>
  <c r="AI296" i="13"/>
  <c r="AH296" i="13"/>
  <c r="AG296" i="13"/>
  <c r="AF296" i="13"/>
  <c r="AE296" i="13"/>
  <c r="AD296" i="13"/>
  <c r="AC296" i="13"/>
  <c r="AB296" i="13"/>
  <c r="AA296" i="13"/>
  <c r="Z296" i="13"/>
  <c r="Y296" i="13"/>
  <c r="X296" i="13"/>
  <c r="W296" i="13"/>
  <c r="V296" i="13"/>
  <c r="U296" i="13"/>
  <c r="T296" i="13"/>
  <c r="S296" i="13"/>
  <c r="R296" i="13"/>
  <c r="Q296" i="13"/>
  <c r="P296" i="13"/>
  <c r="O296" i="13"/>
  <c r="N296" i="13"/>
  <c r="AX295" i="13"/>
  <c r="AW295" i="13"/>
  <c r="AV295" i="13"/>
  <c r="AU295" i="13"/>
  <c r="AT295" i="13"/>
  <c r="AS295" i="13"/>
  <c r="AR295" i="13"/>
  <c r="AQ295" i="13"/>
  <c r="AP295" i="13"/>
  <c r="AO295" i="13"/>
  <c r="AN295" i="13"/>
  <c r="AM295" i="13"/>
  <c r="AL295" i="13"/>
  <c r="AK295" i="13"/>
  <c r="AJ295" i="13"/>
  <c r="AI295" i="13"/>
  <c r="AH295" i="13"/>
  <c r="AG295" i="13"/>
  <c r="AF295" i="13"/>
  <c r="AE295" i="13"/>
  <c r="AD295" i="13"/>
  <c r="AC295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O295" i="13"/>
  <c r="N295" i="13"/>
  <c r="AX294" i="13"/>
  <c r="AW294" i="13"/>
  <c r="AV294" i="13"/>
  <c r="AU294" i="13"/>
  <c r="AT294" i="13"/>
  <c r="AS294" i="13"/>
  <c r="AR294" i="13"/>
  <c r="AQ294" i="13"/>
  <c r="AP294" i="13"/>
  <c r="AO294" i="13"/>
  <c r="AN294" i="13"/>
  <c r="AM294" i="13"/>
  <c r="AL294" i="13"/>
  <c r="AK294" i="13"/>
  <c r="AJ294" i="13"/>
  <c r="AI294" i="13"/>
  <c r="AH294" i="13"/>
  <c r="AG294" i="13"/>
  <c r="AF294" i="13"/>
  <c r="AE294" i="13"/>
  <c r="AD294" i="13"/>
  <c r="AC294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O294" i="13"/>
  <c r="N294" i="13"/>
  <c r="AX293" i="13"/>
  <c r="AW293" i="13"/>
  <c r="AV293" i="13"/>
  <c r="AU293" i="13"/>
  <c r="AT293" i="13"/>
  <c r="AS293" i="13"/>
  <c r="AR293" i="13"/>
  <c r="AQ293" i="13"/>
  <c r="AP293" i="13"/>
  <c r="AO293" i="13"/>
  <c r="AN293" i="13"/>
  <c r="AM293" i="13"/>
  <c r="AL293" i="13"/>
  <c r="AK293" i="13"/>
  <c r="AJ293" i="13"/>
  <c r="AI293" i="13"/>
  <c r="AH293" i="13"/>
  <c r="AG293" i="13"/>
  <c r="AF293" i="13"/>
  <c r="AE293" i="13"/>
  <c r="AD293" i="13"/>
  <c r="AC293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O293" i="13"/>
  <c r="N293" i="13"/>
  <c r="AX292" i="13"/>
  <c r="AW292" i="13"/>
  <c r="AV292" i="13"/>
  <c r="AU292" i="13"/>
  <c r="AT292" i="13"/>
  <c r="AS292" i="13"/>
  <c r="AR292" i="13"/>
  <c r="AQ292" i="13"/>
  <c r="AP292" i="13"/>
  <c r="AO292" i="13"/>
  <c r="AN292" i="13"/>
  <c r="AM292" i="13"/>
  <c r="AL292" i="13"/>
  <c r="AK292" i="13"/>
  <c r="AJ292" i="13"/>
  <c r="AI292" i="13"/>
  <c r="AH292" i="13"/>
  <c r="AG292" i="13"/>
  <c r="AF292" i="13"/>
  <c r="AE292" i="13"/>
  <c r="AD292" i="13"/>
  <c r="AC292" i="13"/>
  <c r="AB292" i="13"/>
  <c r="AA292" i="13"/>
  <c r="Z292" i="13"/>
  <c r="Y292" i="13"/>
  <c r="X292" i="13"/>
  <c r="W292" i="13"/>
  <c r="V292" i="13"/>
  <c r="U292" i="13"/>
  <c r="T292" i="13"/>
  <c r="S292" i="13"/>
  <c r="R292" i="13"/>
  <c r="Q292" i="13"/>
  <c r="P292" i="13"/>
  <c r="O292" i="13"/>
  <c r="N292" i="13"/>
  <c r="AX291" i="13"/>
  <c r="AW291" i="13"/>
  <c r="AV291" i="13"/>
  <c r="AU291" i="13"/>
  <c r="AT291" i="13"/>
  <c r="AS291" i="13"/>
  <c r="AR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AF291" i="13"/>
  <c r="AE291" i="13"/>
  <c r="AD291" i="13"/>
  <c r="AC291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O291" i="13"/>
  <c r="N291" i="13"/>
  <c r="AX290" i="13"/>
  <c r="AW290" i="13"/>
  <c r="AV290" i="13"/>
  <c r="AU290" i="13"/>
  <c r="AT290" i="13"/>
  <c r="AS290" i="13"/>
  <c r="AR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AF290" i="13"/>
  <c r="AE290" i="13"/>
  <c r="AD290" i="13"/>
  <c r="AC290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O290" i="13"/>
  <c r="N290" i="13"/>
  <c r="AX289" i="13"/>
  <c r="AW289" i="13"/>
  <c r="AV289" i="13"/>
  <c r="AU289" i="13"/>
  <c r="AT289" i="13"/>
  <c r="AS289" i="13"/>
  <c r="AR289" i="13"/>
  <c r="AQ289" i="13"/>
  <c r="AP289" i="13"/>
  <c r="AO289" i="13"/>
  <c r="AN289" i="13"/>
  <c r="AM289" i="13"/>
  <c r="AL289" i="13"/>
  <c r="AK289" i="13"/>
  <c r="AJ289" i="13"/>
  <c r="AI289" i="13"/>
  <c r="AH289" i="13"/>
  <c r="AG289" i="13"/>
  <c r="AF289" i="13"/>
  <c r="AE289" i="13"/>
  <c r="AD289" i="13"/>
  <c r="AC289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O289" i="13"/>
  <c r="N289" i="13"/>
  <c r="AX288" i="13"/>
  <c r="AW288" i="13"/>
  <c r="AV288" i="13"/>
  <c r="AU288" i="13"/>
  <c r="AT288" i="13"/>
  <c r="AS288" i="13"/>
  <c r="AR288" i="13"/>
  <c r="AQ288" i="13"/>
  <c r="AP288" i="13"/>
  <c r="AO288" i="13"/>
  <c r="AN288" i="13"/>
  <c r="AM288" i="13"/>
  <c r="AL288" i="13"/>
  <c r="AK288" i="13"/>
  <c r="AJ288" i="13"/>
  <c r="AI288" i="13"/>
  <c r="AH288" i="13"/>
  <c r="AG288" i="13"/>
  <c r="AF288" i="13"/>
  <c r="AE288" i="13"/>
  <c r="AD288" i="13"/>
  <c r="AC288" i="13"/>
  <c r="AB288" i="13"/>
  <c r="AA288" i="13"/>
  <c r="Z288" i="13"/>
  <c r="Y288" i="13"/>
  <c r="X288" i="13"/>
  <c r="W288" i="13"/>
  <c r="V288" i="13"/>
  <c r="U288" i="13"/>
  <c r="T288" i="13"/>
  <c r="S288" i="13"/>
  <c r="R288" i="13"/>
  <c r="Q288" i="13"/>
  <c r="P288" i="13"/>
  <c r="O288" i="13"/>
  <c r="N288" i="13"/>
  <c r="AX287" i="13"/>
  <c r="AW287" i="13"/>
  <c r="AV287" i="13"/>
  <c r="AU287" i="13"/>
  <c r="AT287" i="13"/>
  <c r="AS287" i="13"/>
  <c r="AR287" i="13"/>
  <c r="AQ287" i="13"/>
  <c r="AP287" i="13"/>
  <c r="AO287" i="13"/>
  <c r="AN287" i="13"/>
  <c r="AM287" i="13"/>
  <c r="AL287" i="13"/>
  <c r="AK287" i="13"/>
  <c r="AJ287" i="13"/>
  <c r="AI287" i="13"/>
  <c r="AH287" i="13"/>
  <c r="AG287" i="13"/>
  <c r="AF287" i="13"/>
  <c r="AE287" i="13"/>
  <c r="AD287" i="13"/>
  <c r="AC287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O287" i="13"/>
  <c r="N287" i="13"/>
  <c r="AX286" i="13"/>
  <c r="AW286" i="13"/>
  <c r="AV286" i="13"/>
  <c r="AU286" i="13"/>
  <c r="AT286" i="13"/>
  <c r="AS286" i="13"/>
  <c r="AR286" i="13"/>
  <c r="AQ286" i="13"/>
  <c r="AP286" i="13"/>
  <c r="AO286" i="13"/>
  <c r="AN286" i="13"/>
  <c r="AM286" i="13"/>
  <c r="AL286" i="13"/>
  <c r="AK286" i="13"/>
  <c r="AJ286" i="13"/>
  <c r="AI286" i="13"/>
  <c r="AH286" i="13"/>
  <c r="AG286" i="13"/>
  <c r="AF286" i="13"/>
  <c r="AE286" i="13"/>
  <c r="AD286" i="13"/>
  <c r="AC286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O286" i="13"/>
  <c r="N286" i="13"/>
  <c r="AX285" i="13"/>
  <c r="AW285" i="13"/>
  <c r="AV285" i="13"/>
  <c r="AU285" i="13"/>
  <c r="AT285" i="13"/>
  <c r="AS285" i="13"/>
  <c r="AR285" i="13"/>
  <c r="AQ285" i="13"/>
  <c r="AP285" i="13"/>
  <c r="AO285" i="13"/>
  <c r="AN285" i="13"/>
  <c r="AM285" i="13"/>
  <c r="AL285" i="13"/>
  <c r="AK285" i="13"/>
  <c r="AJ285" i="13"/>
  <c r="AI285" i="13"/>
  <c r="AH285" i="13"/>
  <c r="AG285" i="13"/>
  <c r="AF285" i="13"/>
  <c r="AE285" i="13"/>
  <c r="AD285" i="13"/>
  <c r="AC285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O285" i="13"/>
  <c r="N285" i="13"/>
  <c r="AX284" i="13"/>
  <c r="AW284" i="13"/>
  <c r="AV284" i="13"/>
  <c r="AU284" i="13"/>
  <c r="AT284" i="13"/>
  <c r="AS284" i="13"/>
  <c r="AR284" i="13"/>
  <c r="AQ284" i="13"/>
  <c r="AP284" i="13"/>
  <c r="AO284" i="13"/>
  <c r="AN284" i="13"/>
  <c r="AM284" i="13"/>
  <c r="AL284" i="13"/>
  <c r="AK284" i="13"/>
  <c r="AJ284" i="13"/>
  <c r="AI284" i="13"/>
  <c r="AH284" i="13"/>
  <c r="AG284" i="13"/>
  <c r="AF284" i="13"/>
  <c r="AE284" i="13"/>
  <c r="AD284" i="13"/>
  <c r="AC284" i="13"/>
  <c r="AB284" i="13"/>
  <c r="AA284" i="13"/>
  <c r="Z284" i="13"/>
  <c r="Y284" i="13"/>
  <c r="X284" i="13"/>
  <c r="W284" i="13"/>
  <c r="V284" i="13"/>
  <c r="U284" i="13"/>
  <c r="T284" i="13"/>
  <c r="S284" i="13"/>
  <c r="R284" i="13"/>
  <c r="Q284" i="13"/>
  <c r="P284" i="13"/>
  <c r="O284" i="13"/>
  <c r="N284" i="13"/>
  <c r="AX283" i="13"/>
  <c r="AW283" i="13"/>
  <c r="AV283" i="13"/>
  <c r="AU283" i="13"/>
  <c r="AT283" i="13"/>
  <c r="AS283" i="13"/>
  <c r="AR283" i="13"/>
  <c r="AQ283" i="13"/>
  <c r="AP283" i="13"/>
  <c r="AO283" i="13"/>
  <c r="AN283" i="13"/>
  <c r="AM283" i="13"/>
  <c r="AL283" i="13"/>
  <c r="AK283" i="13"/>
  <c r="AJ283" i="13"/>
  <c r="AI283" i="13"/>
  <c r="AH283" i="13"/>
  <c r="AG283" i="13"/>
  <c r="AF283" i="13"/>
  <c r="AE283" i="13"/>
  <c r="AD283" i="13"/>
  <c r="AC283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O283" i="13"/>
  <c r="N283" i="13"/>
  <c r="AX282" i="13"/>
  <c r="AW282" i="13"/>
  <c r="AV282" i="13"/>
  <c r="AU282" i="13"/>
  <c r="AT282" i="13"/>
  <c r="AS282" i="13"/>
  <c r="AR282" i="13"/>
  <c r="AQ282" i="13"/>
  <c r="AP282" i="13"/>
  <c r="AO282" i="13"/>
  <c r="AN282" i="13"/>
  <c r="AM282" i="13"/>
  <c r="AL282" i="13"/>
  <c r="AK282" i="13"/>
  <c r="AJ282" i="13"/>
  <c r="AI282" i="13"/>
  <c r="AH282" i="13"/>
  <c r="AG282" i="13"/>
  <c r="AF282" i="13"/>
  <c r="AE282" i="13"/>
  <c r="AD282" i="13"/>
  <c r="AC282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AX281" i="13"/>
  <c r="AW281" i="13"/>
  <c r="AV281" i="13"/>
  <c r="AU281" i="13"/>
  <c r="AT281" i="13"/>
  <c r="AS281" i="13"/>
  <c r="AR281" i="13"/>
  <c r="AQ281" i="13"/>
  <c r="AP281" i="13"/>
  <c r="AO281" i="13"/>
  <c r="AN281" i="13"/>
  <c r="AM281" i="13"/>
  <c r="AL281" i="13"/>
  <c r="AK281" i="13"/>
  <c r="AJ281" i="13"/>
  <c r="AI281" i="13"/>
  <c r="AH281" i="13"/>
  <c r="AG281" i="13"/>
  <c r="AF281" i="13"/>
  <c r="AE281" i="13"/>
  <c r="AD281" i="13"/>
  <c r="AC281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O281" i="13"/>
  <c r="N281" i="13"/>
  <c r="AX280" i="13"/>
  <c r="AW280" i="13"/>
  <c r="AV280" i="13"/>
  <c r="AU280" i="13"/>
  <c r="AT280" i="13"/>
  <c r="AS280" i="13"/>
  <c r="AR280" i="13"/>
  <c r="AQ280" i="13"/>
  <c r="AP280" i="13"/>
  <c r="AO280" i="13"/>
  <c r="AN280" i="13"/>
  <c r="AM280" i="13"/>
  <c r="AL280" i="13"/>
  <c r="AK280" i="13"/>
  <c r="AJ280" i="13"/>
  <c r="AI280" i="13"/>
  <c r="AH280" i="13"/>
  <c r="AG280" i="13"/>
  <c r="AF280" i="13"/>
  <c r="AE280" i="13"/>
  <c r="AD280" i="13"/>
  <c r="AC280" i="13"/>
  <c r="AB280" i="13"/>
  <c r="AA280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AX279" i="13"/>
  <c r="AW279" i="13"/>
  <c r="AV279" i="13"/>
  <c r="AU279" i="13"/>
  <c r="AT279" i="13"/>
  <c r="AS279" i="13"/>
  <c r="AR279" i="13"/>
  <c r="AQ279" i="13"/>
  <c r="AP279" i="13"/>
  <c r="AO279" i="13"/>
  <c r="AN279" i="13"/>
  <c r="AM279" i="13"/>
  <c r="AL279" i="13"/>
  <c r="AK279" i="13"/>
  <c r="AJ279" i="13"/>
  <c r="AI279" i="13"/>
  <c r="AH279" i="13"/>
  <c r="AG279" i="13"/>
  <c r="AF279" i="13"/>
  <c r="AE279" i="13"/>
  <c r="AD279" i="13"/>
  <c r="AC279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AX278" i="13"/>
  <c r="AW278" i="13"/>
  <c r="AV278" i="13"/>
  <c r="AU278" i="13"/>
  <c r="AT278" i="13"/>
  <c r="AS278" i="13"/>
  <c r="AR278" i="13"/>
  <c r="AQ278" i="13"/>
  <c r="AP278" i="13"/>
  <c r="AO278" i="13"/>
  <c r="AN278" i="13"/>
  <c r="AM278" i="13"/>
  <c r="AL278" i="13"/>
  <c r="AK278" i="13"/>
  <c r="AJ278" i="13"/>
  <c r="AI278" i="13"/>
  <c r="AH278" i="13"/>
  <c r="AG278" i="13"/>
  <c r="AF278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AX277" i="13"/>
  <c r="AW277" i="13"/>
  <c r="AV277" i="13"/>
  <c r="AU277" i="13"/>
  <c r="AT277" i="13"/>
  <c r="AS277" i="13"/>
  <c r="AR277" i="13"/>
  <c r="AQ277" i="13"/>
  <c r="AP277" i="13"/>
  <c r="AO277" i="13"/>
  <c r="AN277" i="13"/>
  <c r="AM277" i="13"/>
  <c r="AL277" i="13"/>
  <c r="AK277" i="13"/>
  <c r="AJ277" i="13"/>
  <c r="AI277" i="13"/>
  <c r="AH277" i="13"/>
  <c r="AG277" i="13"/>
  <c r="AF277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AX276" i="13"/>
  <c r="AW276" i="13"/>
  <c r="AV276" i="13"/>
  <c r="AU276" i="13"/>
  <c r="AT276" i="13"/>
  <c r="AS276" i="13"/>
  <c r="AR276" i="13"/>
  <c r="AQ276" i="13"/>
  <c r="AP276" i="13"/>
  <c r="AO276" i="13"/>
  <c r="AN276" i="13"/>
  <c r="AM276" i="13"/>
  <c r="AL276" i="13"/>
  <c r="AK276" i="13"/>
  <c r="AJ276" i="13"/>
  <c r="AI276" i="13"/>
  <c r="AH276" i="13"/>
  <c r="AG276" i="13"/>
  <c r="AF276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AX275" i="13"/>
  <c r="AW275" i="13"/>
  <c r="AV275" i="13"/>
  <c r="AU275" i="13"/>
  <c r="AT275" i="13"/>
  <c r="AS275" i="13"/>
  <c r="AR275" i="13"/>
  <c r="AQ275" i="13"/>
  <c r="AP275" i="13"/>
  <c r="AO275" i="13"/>
  <c r="AN275" i="13"/>
  <c r="AM275" i="13"/>
  <c r="AL275" i="13"/>
  <c r="AK275" i="13"/>
  <c r="AJ275" i="13"/>
  <c r="AI275" i="13"/>
  <c r="AH275" i="13"/>
  <c r="AG275" i="13"/>
  <c r="AF275" i="13"/>
  <c r="AE275" i="13"/>
  <c r="AD275" i="13"/>
  <c r="AC275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O275" i="13"/>
  <c r="N275" i="13"/>
  <c r="AX274" i="13"/>
  <c r="AW274" i="13"/>
  <c r="AV274" i="13"/>
  <c r="AU274" i="13"/>
  <c r="AT274" i="13"/>
  <c r="AS274" i="13"/>
  <c r="AR274" i="13"/>
  <c r="AQ274" i="13"/>
  <c r="AP274" i="13"/>
  <c r="AO274" i="13"/>
  <c r="AN274" i="13"/>
  <c r="AM274" i="13"/>
  <c r="AL274" i="13"/>
  <c r="AK274" i="13"/>
  <c r="AJ274" i="13"/>
  <c r="AI274" i="13"/>
  <c r="AH274" i="13"/>
  <c r="AG274" i="13"/>
  <c r="AF274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AX273" i="13"/>
  <c r="AW273" i="13"/>
  <c r="AV273" i="13"/>
  <c r="AU273" i="13"/>
  <c r="AT273" i="13"/>
  <c r="AS273" i="13"/>
  <c r="AR273" i="13"/>
  <c r="AQ273" i="13"/>
  <c r="AP273" i="13"/>
  <c r="AO273" i="13"/>
  <c r="AN273" i="13"/>
  <c r="AM273" i="13"/>
  <c r="AL273" i="13"/>
  <c r="AK273" i="13"/>
  <c r="AJ273" i="13"/>
  <c r="AI273" i="13"/>
  <c r="AH273" i="13"/>
  <c r="AG273" i="13"/>
  <c r="AF273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AX272" i="13"/>
  <c r="AW272" i="13"/>
  <c r="AV272" i="13"/>
  <c r="AU272" i="13"/>
  <c r="AT272" i="13"/>
  <c r="AS272" i="13"/>
  <c r="AR272" i="13"/>
  <c r="AQ272" i="13"/>
  <c r="AP272" i="13"/>
  <c r="AO272" i="13"/>
  <c r="AN272" i="13"/>
  <c r="AM272" i="13"/>
  <c r="AL272" i="13"/>
  <c r="AK272" i="13"/>
  <c r="AJ272" i="13"/>
  <c r="AI272" i="13"/>
  <c r="AH272" i="13"/>
  <c r="AG272" i="13"/>
  <c r="AF272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AX271" i="13"/>
  <c r="AW271" i="13"/>
  <c r="AV271" i="13"/>
  <c r="AU271" i="13"/>
  <c r="AT271" i="13"/>
  <c r="AS271" i="13"/>
  <c r="AR271" i="13"/>
  <c r="AQ271" i="13"/>
  <c r="AP271" i="13"/>
  <c r="AO271" i="13"/>
  <c r="AN271" i="13"/>
  <c r="AM271" i="13"/>
  <c r="AL271" i="13"/>
  <c r="AK271" i="13"/>
  <c r="AJ271" i="13"/>
  <c r="AI271" i="13"/>
  <c r="AH271" i="13"/>
  <c r="AG271" i="13"/>
  <c r="AF271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AX270" i="13"/>
  <c r="AW270" i="13"/>
  <c r="AV270" i="13"/>
  <c r="AU270" i="13"/>
  <c r="AT270" i="13"/>
  <c r="AS270" i="13"/>
  <c r="AR270" i="13"/>
  <c r="AQ270" i="13"/>
  <c r="AP270" i="13"/>
  <c r="AO270" i="13"/>
  <c r="AN270" i="13"/>
  <c r="AM270" i="13"/>
  <c r="AL270" i="13"/>
  <c r="AK270" i="13"/>
  <c r="AJ270" i="13"/>
  <c r="AI270" i="13"/>
  <c r="AH270" i="13"/>
  <c r="AG270" i="13"/>
  <c r="AF270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O270" i="13"/>
  <c r="N270" i="13"/>
  <c r="AX269" i="13"/>
  <c r="AW269" i="13"/>
  <c r="AV269" i="13"/>
  <c r="AU269" i="13"/>
  <c r="AT269" i="13"/>
  <c r="AS269" i="13"/>
  <c r="AR269" i="13"/>
  <c r="AQ269" i="13"/>
  <c r="AP269" i="13"/>
  <c r="AO269" i="13"/>
  <c r="AN269" i="13"/>
  <c r="AM269" i="13"/>
  <c r="AL269" i="13"/>
  <c r="AK269" i="13"/>
  <c r="AJ269" i="13"/>
  <c r="AI269" i="13"/>
  <c r="AH269" i="13"/>
  <c r="AG269" i="13"/>
  <c r="AF269" i="13"/>
  <c r="AE269" i="13"/>
  <c r="AD269" i="13"/>
  <c r="AC269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O269" i="13"/>
  <c r="N269" i="13"/>
  <c r="AX268" i="13"/>
  <c r="AW268" i="13"/>
  <c r="AV268" i="13"/>
  <c r="AU268" i="13"/>
  <c r="AT268" i="13"/>
  <c r="AS268" i="13"/>
  <c r="AR268" i="13"/>
  <c r="AQ268" i="13"/>
  <c r="AP268" i="13"/>
  <c r="AO268" i="13"/>
  <c r="AN268" i="13"/>
  <c r="AM268" i="13"/>
  <c r="AL268" i="13"/>
  <c r="AK268" i="13"/>
  <c r="AJ268" i="13"/>
  <c r="AI268" i="13"/>
  <c r="AH268" i="13"/>
  <c r="AG268" i="13"/>
  <c r="AF268" i="13"/>
  <c r="AE268" i="13"/>
  <c r="AD268" i="13"/>
  <c r="AC268" i="13"/>
  <c r="AB268" i="13"/>
  <c r="AA268" i="13"/>
  <c r="Z268" i="13"/>
  <c r="Y268" i="13"/>
  <c r="X268" i="13"/>
  <c r="W268" i="13"/>
  <c r="V268" i="13"/>
  <c r="U268" i="13"/>
  <c r="T268" i="13"/>
  <c r="S268" i="13"/>
  <c r="R268" i="13"/>
  <c r="Q268" i="13"/>
  <c r="P268" i="13"/>
  <c r="O268" i="13"/>
  <c r="N268" i="13"/>
  <c r="AX267" i="13"/>
  <c r="AW267" i="13"/>
  <c r="AV267" i="13"/>
  <c r="AU267" i="13"/>
  <c r="AT267" i="13"/>
  <c r="AS267" i="13"/>
  <c r="AR267" i="13"/>
  <c r="AQ267" i="13"/>
  <c r="AP267" i="13"/>
  <c r="AO267" i="13"/>
  <c r="AN267" i="13"/>
  <c r="AM267" i="13"/>
  <c r="AL267" i="13"/>
  <c r="AK267" i="13"/>
  <c r="AJ267" i="13"/>
  <c r="AI267" i="13"/>
  <c r="AH267" i="13"/>
  <c r="AG267" i="13"/>
  <c r="AF267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AX266" i="13"/>
  <c r="AW266" i="13"/>
  <c r="AV266" i="13"/>
  <c r="AU266" i="13"/>
  <c r="AT266" i="13"/>
  <c r="AS266" i="13"/>
  <c r="AR266" i="13"/>
  <c r="AQ266" i="13"/>
  <c r="AP266" i="13"/>
  <c r="AO266" i="13"/>
  <c r="AN266" i="13"/>
  <c r="AM266" i="13"/>
  <c r="AL266" i="13"/>
  <c r="AK266" i="13"/>
  <c r="AJ266" i="13"/>
  <c r="AI266" i="13"/>
  <c r="AH266" i="13"/>
  <c r="AG266" i="13"/>
  <c r="AF266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AX265" i="13"/>
  <c r="AW265" i="13"/>
  <c r="AV265" i="13"/>
  <c r="AU265" i="13"/>
  <c r="AT265" i="13"/>
  <c r="AS265" i="13"/>
  <c r="AR265" i="13"/>
  <c r="AQ265" i="13"/>
  <c r="AP265" i="13"/>
  <c r="AO265" i="13"/>
  <c r="AN265" i="13"/>
  <c r="AM265" i="13"/>
  <c r="AL265" i="13"/>
  <c r="AK265" i="13"/>
  <c r="AJ265" i="13"/>
  <c r="AI265" i="13"/>
  <c r="AH265" i="13"/>
  <c r="AG265" i="13"/>
  <c r="AF265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AX264" i="13"/>
  <c r="AW264" i="13"/>
  <c r="AV264" i="13"/>
  <c r="AU264" i="13"/>
  <c r="AT264" i="13"/>
  <c r="AS264" i="13"/>
  <c r="AR264" i="13"/>
  <c r="AQ264" i="13"/>
  <c r="AP264" i="13"/>
  <c r="AO264" i="13"/>
  <c r="AN264" i="13"/>
  <c r="AM264" i="13"/>
  <c r="AL264" i="13"/>
  <c r="AK264" i="13"/>
  <c r="AJ264" i="13"/>
  <c r="AI264" i="13"/>
  <c r="AH264" i="13"/>
  <c r="AG264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AX263" i="13"/>
  <c r="AW263" i="13"/>
  <c r="AV263" i="13"/>
  <c r="AU263" i="13"/>
  <c r="AT263" i="13"/>
  <c r="AS263" i="13"/>
  <c r="AR263" i="13"/>
  <c r="AQ263" i="13"/>
  <c r="AP263" i="13"/>
  <c r="AO263" i="13"/>
  <c r="AN263" i="13"/>
  <c r="AM263" i="13"/>
  <c r="AL263" i="13"/>
  <c r="AK263" i="13"/>
  <c r="AJ263" i="13"/>
  <c r="AI263" i="13"/>
  <c r="AH263" i="13"/>
  <c r="AG263" i="13"/>
  <c r="AF263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AX262" i="13"/>
  <c r="AW262" i="13"/>
  <c r="AV262" i="13"/>
  <c r="AU262" i="13"/>
  <c r="AT262" i="13"/>
  <c r="AS262" i="13"/>
  <c r="AR262" i="13"/>
  <c r="AQ262" i="13"/>
  <c r="AP262" i="13"/>
  <c r="AO262" i="13"/>
  <c r="AN262" i="13"/>
  <c r="AM262" i="13"/>
  <c r="AL262" i="13"/>
  <c r="AK262" i="13"/>
  <c r="AJ262" i="13"/>
  <c r="AI262" i="13"/>
  <c r="AH262" i="13"/>
  <c r="AG262" i="13"/>
  <c r="AF262" i="13"/>
  <c r="AE262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AX261" i="13"/>
  <c r="AW261" i="13"/>
  <c r="AV261" i="13"/>
  <c r="AU261" i="13"/>
  <c r="AT261" i="13"/>
  <c r="AS261" i="13"/>
  <c r="AR261" i="13"/>
  <c r="AQ261" i="13"/>
  <c r="AP261" i="13"/>
  <c r="AO261" i="13"/>
  <c r="AN261" i="13"/>
  <c r="AM261" i="13"/>
  <c r="AL261" i="13"/>
  <c r="AK261" i="13"/>
  <c r="AJ261" i="13"/>
  <c r="AI261" i="13"/>
  <c r="AH261" i="13"/>
  <c r="AG261" i="13"/>
  <c r="AF261" i="13"/>
  <c r="AE261" i="13"/>
  <c r="AD261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AX260" i="13"/>
  <c r="AW260" i="13"/>
  <c r="AV260" i="13"/>
  <c r="AU260" i="13"/>
  <c r="AT260" i="13"/>
  <c r="AS260" i="13"/>
  <c r="AR260" i="13"/>
  <c r="AQ260" i="13"/>
  <c r="AP260" i="13"/>
  <c r="AO260" i="13"/>
  <c r="AN260" i="13"/>
  <c r="AM260" i="13"/>
  <c r="AL260" i="13"/>
  <c r="AK260" i="13"/>
  <c r="AJ260" i="13"/>
  <c r="AI260" i="13"/>
  <c r="AH260" i="13"/>
  <c r="AG260" i="13"/>
  <c r="AF260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AX259" i="13"/>
  <c r="AW259" i="13"/>
  <c r="AV259" i="13"/>
  <c r="AU259" i="13"/>
  <c r="AT259" i="13"/>
  <c r="AS259" i="13"/>
  <c r="AR259" i="13"/>
  <c r="AQ259" i="13"/>
  <c r="AP259" i="13"/>
  <c r="AO259" i="13"/>
  <c r="AN259" i="13"/>
  <c r="AM259" i="13"/>
  <c r="AL259" i="13"/>
  <c r="AK259" i="13"/>
  <c r="AJ259" i="13"/>
  <c r="AI259" i="13"/>
  <c r="AH259" i="13"/>
  <c r="AG259" i="13"/>
  <c r="AF259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AX258" i="13"/>
  <c r="AW258" i="13"/>
  <c r="AV258" i="13"/>
  <c r="AU258" i="13"/>
  <c r="AT258" i="13"/>
  <c r="AS258" i="13"/>
  <c r="AR258" i="13"/>
  <c r="AQ258" i="13"/>
  <c r="AP258" i="13"/>
  <c r="AO258" i="13"/>
  <c r="AN258" i="13"/>
  <c r="AM258" i="13"/>
  <c r="AL258" i="13"/>
  <c r="AK258" i="13"/>
  <c r="AJ258" i="13"/>
  <c r="AI258" i="13"/>
  <c r="AH258" i="13"/>
  <c r="AG258" i="13"/>
  <c r="AF258" i="13"/>
  <c r="AE258" i="13"/>
  <c r="AD258" i="13"/>
  <c r="AC258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AX257" i="13"/>
  <c r="AW257" i="13"/>
  <c r="AV257" i="13"/>
  <c r="AU257" i="13"/>
  <c r="AT257" i="13"/>
  <c r="AS257" i="13"/>
  <c r="AR257" i="13"/>
  <c r="AQ257" i="13"/>
  <c r="AP257" i="13"/>
  <c r="AO257" i="13"/>
  <c r="AN257" i="13"/>
  <c r="AM257" i="13"/>
  <c r="AL257" i="13"/>
  <c r="AK257" i="13"/>
  <c r="AJ257" i="13"/>
  <c r="AI257" i="13"/>
  <c r="AH257" i="13"/>
  <c r="AG257" i="13"/>
  <c r="AF257" i="13"/>
  <c r="AE257" i="13"/>
  <c r="AD257" i="13"/>
  <c r="AC257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AX256" i="13"/>
  <c r="AW256" i="13"/>
  <c r="AV256" i="13"/>
  <c r="AU256" i="13"/>
  <c r="AT256" i="13"/>
  <c r="AS256" i="13"/>
  <c r="AR256" i="13"/>
  <c r="AQ256" i="13"/>
  <c r="AP256" i="13"/>
  <c r="AO256" i="13"/>
  <c r="AN256" i="13"/>
  <c r="AM256" i="13"/>
  <c r="AL256" i="13"/>
  <c r="AK256" i="13"/>
  <c r="AJ256" i="13"/>
  <c r="AI256" i="13"/>
  <c r="AH256" i="13"/>
  <c r="AG256" i="13"/>
  <c r="AF256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AX255" i="13"/>
  <c r="AW255" i="13"/>
  <c r="AV255" i="13"/>
  <c r="AU255" i="13"/>
  <c r="AT255" i="13"/>
  <c r="AS255" i="13"/>
  <c r="AR255" i="13"/>
  <c r="AQ255" i="13"/>
  <c r="AP255" i="13"/>
  <c r="AO255" i="13"/>
  <c r="AN255" i="13"/>
  <c r="AM255" i="13"/>
  <c r="AL255" i="13"/>
  <c r="AK255" i="13"/>
  <c r="AJ255" i="13"/>
  <c r="AI255" i="13"/>
  <c r="AH255" i="13"/>
  <c r="AG255" i="13"/>
  <c r="AF255" i="13"/>
  <c r="AE255" i="13"/>
  <c r="AD255" i="13"/>
  <c r="AC255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AX254" i="13"/>
  <c r="AW254" i="13"/>
  <c r="AV254" i="13"/>
  <c r="AU254" i="13"/>
  <c r="AT254" i="13"/>
  <c r="AS254" i="13"/>
  <c r="AR254" i="13"/>
  <c r="AQ254" i="13"/>
  <c r="AP254" i="13"/>
  <c r="AO254" i="13"/>
  <c r="AN254" i="13"/>
  <c r="AM254" i="13"/>
  <c r="AL254" i="13"/>
  <c r="AK254" i="13"/>
  <c r="AJ254" i="13"/>
  <c r="AI254" i="13"/>
  <c r="AH254" i="13"/>
  <c r="AG254" i="13"/>
  <c r="AF254" i="13"/>
  <c r="AE254" i="13"/>
  <c r="AD254" i="13"/>
  <c r="AC254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AX253" i="13"/>
  <c r="AW253" i="13"/>
  <c r="AV253" i="13"/>
  <c r="AU253" i="13"/>
  <c r="AT253" i="13"/>
  <c r="AS253" i="13"/>
  <c r="AR253" i="13"/>
  <c r="AQ253" i="13"/>
  <c r="AP253" i="13"/>
  <c r="AO253" i="13"/>
  <c r="AN253" i="13"/>
  <c r="AM253" i="13"/>
  <c r="AL253" i="13"/>
  <c r="AK253" i="13"/>
  <c r="AJ253" i="13"/>
  <c r="AI253" i="13"/>
  <c r="AH253" i="13"/>
  <c r="AG253" i="13"/>
  <c r="AF253" i="13"/>
  <c r="AE253" i="13"/>
  <c r="AD253" i="13"/>
  <c r="AC253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O253" i="13"/>
  <c r="N253" i="13"/>
  <c r="AX252" i="13"/>
  <c r="AW252" i="13"/>
  <c r="AV252" i="13"/>
  <c r="AU252" i="13"/>
  <c r="AT252" i="13"/>
  <c r="AS252" i="13"/>
  <c r="AR252" i="13"/>
  <c r="AQ252" i="13"/>
  <c r="AP252" i="13"/>
  <c r="AO252" i="13"/>
  <c r="AN252" i="13"/>
  <c r="AM252" i="13"/>
  <c r="AL252" i="13"/>
  <c r="AK252" i="13"/>
  <c r="AJ252" i="13"/>
  <c r="AI252" i="13"/>
  <c r="AH252" i="13"/>
  <c r="AG252" i="13"/>
  <c r="AF252" i="13"/>
  <c r="AE252" i="13"/>
  <c r="AD252" i="13"/>
  <c r="AC252" i="13"/>
  <c r="AB252" i="13"/>
  <c r="AA252" i="13"/>
  <c r="Z252" i="13"/>
  <c r="Y252" i="13"/>
  <c r="X252" i="13"/>
  <c r="W252" i="13"/>
  <c r="V252" i="13"/>
  <c r="U252" i="13"/>
  <c r="T252" i="13"/>
  <c r="S252" i="13"/>
  <c r="R252" i="13"/>
  <c r="Q252" i="13"/>
  <c r="P252" i="13"/>
  <c r="O252" i="13"/>
  <c r="N252" i="13"/>
  <c r="AX251" i="13"/>
  <c r="AW251" i="13"/>
  <c r="AV251" i="13"/>
  <c r="AU251" i="13"/>
  <c r="AT251" i="13"/>
  <c r="AS251" i="13"/>
  <c r="AR251" i="13"/>
  <c r="AQ251" i="13"/>
  <c r="AP251" i="13"/>
  <c r="AO251" i="13"/>
  <c r="AN251" i="13"/>
  <c r="AM251" i="13"/>
  <c r="AL251" i="13"/>
  <c r="AK251" i="13"/>
  <c r="AJ251" i="13"/>
  <c r="AI251" i="13"/>
  <c r="AH251" i="13"/>
  <c r="AG251" i="13"/>
  <c r="AF251" i="13"/>
  <c r="AE251" i="13"/>
  <c r="AD251" i="13"/>
  <c r="AC251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O251" i="13"/>
  <c r="N251" i="13"/>
  <c r="AX250" i="13"/>
  <c r="AW250" i="13"/>
  <c r="AV250" i="13"/>
  <c r="AU250" i="13"/>
  <c r="AT250" i="13"/>
  <c r="AS250" i="13"/>
  <c r="AR250" i="13"/>
  <c r="AQ250" i="13"/>
  <c r="AP250" i="13"/>
  <c r="AO250" i="13"/>
  <c r="AN250" i="13"/>
  <c r="AM250" i="13"/>
  <c r="AL250" i="13"/>
  <c r="AK250" i="13"/>
  <c r="AJ250" i="13"/>
  <c r="AI250" i="13"/>
  <c r="AH250" i="13"/>
  <c r="AG250" i="13"/>
  <c r="AF250" i="13"/>
  <c r="AE250" i="13"/>
  <c r="AD250" i="13"/>
  <c r="AC250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AX249" i="13"/>
  <c r="AW249" i="13"/>
  <c r="AV249" i="13"/>
  <c r="AU249" i="13"/>
  <c r="AT249" i="13"/>
  <c r="AS249" i="13"/>
  <c r="AR249" i="13"/>
  <c r="AQ249" i="13"/>
  <c r="AP249" i="13"/>
  <c r="AO249" i="13"/>
  <c r="AN249" i="13"/>
  <c r="AM249" i="13"/>
  <c r="AL249" i="13"/>
  <c r="AK249" i="13"/>
  <c r="AJ249" i="13"/>
  <c r="AI249" i="13"/>
  <c r="AH249" i="13"/>
  <c r="AG249" i="13"/>
  <c r="AF249" i="13"/>
  <c r="AE249" i="13"/>
  <c r="AD249" i="13"/>
  <c r="AC249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AX248" i="13"/>
  <c r="AW248" i="13"/>
  <c r="AV248" i="13"/>
  <c r="AU248" i="13"/>
  <c r="AT248" i="13"/>
  <c r="AS248" i="13"/>
  <c r="AR248" i="13"/>
  <c r="AQ248" i="13"/>
  <c r="AP248" i="13"/>
  <c r="AO248" i="13"/>
  <c r="AN248" i="13"/>
  <c r="AM248" i="13"/>
  <c r="AL248" i="13"/>
  <c r="AK248" i="13"/>
  <c r="AJ248" i="13"/>
  <c r="AI248" i="13"/>
  <c r="AH248" i="13"/>
  <c r="AG248" i="13"/>
  <c r="AF248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AX247" i="13"/>
  <c r="AW247" i="13"/>
  <c r="AV247" i="13"/>
  <c r="AU247" i="13"/>
  <c r="AT247" i="13"/>
  <c r="AS247" i="13"/>
  <c r="AR247" i="13"/>
  <c r="AQ247" i="13"/>
  <c r="AP247" i="13"/>
  <c r="AO247" i="13"/>
  <c r="AN247" i="13"/>
  <c r="AM247" i="13"/>
  <c r="AL247" i="13"/>
  <c r="AK247" i="13"/>
  <c r="AJ247" i="13"/>
  <c r="AI247" i="13"/>
  <c r="AH247" i="13"/>
  <c r="AG247" i="13"/>
  <c r="AF247" i="13"/>
  <c r="AE247" i="13"/>
  <c r="AD247" i="13"/>
  <c r="AC247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AX246" i="13"/>
  <c r="AW246" i="13"/>
  <c r="AV246" i="13"/>
  <c r="AU246" i="13"/>
  <c r="AT246" i="13"/>
  <c r="AS246" i="13"/>
  <c r="AR246" i="13"/>
  <c r="AQ246" i="13"/>
  <c r="AP246" i="13"/>
  <c r="AO246" i="13"/>
  <c r="AN246" i="13"/>
  <c r="AM246" i="13"/>
  <c r="AL246" i="13"/>
  <c r="AK246" i="13"/>
  <c r="AJ246" i="13"/>
  <c r="AI246" i="13"/>
  <c r="AH246" i="13"/>
  <c r="AG246" i="13"/>
  <c r="AF246" i="13"/>
  <c r="AE246" i="13"/>
  <c r="AD246" i="13"/>
  <c r="AC246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AX245" i="13"/>
  <c r="AW245" i="13"/>
  <c r="AV245" i="13"/>
  <c r="AU245" i="13"/>
  <c r="AT245" i="13"/>
  <c r="AS245" i="13"/>
  <c r="AR245" i="13"/>
  <c r="AQ245" i="13"/>
  <c r="AP245" i="13"/>
  <c r="AO245" i="13"/>
  <c r="AN245" i="13"/>
  <c r="AM245" i="13"/>
  <c r="AL245" i="13"/>
  <c r="AK245" i="13"/>
  <c r="AJ245" i="13"/>
  <c r="AI245" i="13"/>
  <c r="AH245" i="13"/>
  <c r="AG245" i="13"/>
  <c r="AF245" i="13"/>
  <c r="AE245" i="13"/>
  <c r="AD245" i="13"/>
  <c r="AC245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AX244" i="13"/>
  <c r="AW244" i="13"/>
  <c r="AV244" i="13"/>
  <c r="AU244" i="13"/>
  <c r="AT244" i="13"/>
  <c r="AS244" i="13"/>
  <c r="AR244" i="13"/>
  <c r="AQ244" i="13"/>
  <c r="AP244" i="13"/>
  <c r="AO244" i="13"/>
  <c r="AN244" i="13"/>
  <c r="AM244" i="13"/>
  <c r="AL244" i="13"/>
  <c r="AK244" i="13"/>
  <c r="AJ244" i="13"/>
  <c r="AI244" i="13"/>
  <c r="AH244" i="13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AX243" i="13"/>
  <c r="AW243" i="13"/>
  <c r="AV243" i="13"/>
  <c r="AU243" i="13"/>
  <c r="AT243" i="13"/>
  <c r="AS243" i="13"/>
  <c r="AR243" i="13"/>
  <c r="AQ243" i="13"/>
  <c r="AP243" i="13"/>
  <c r="AO243" i="13"/>
  <c r="AN243" i="13"/>
  <c r="AM243" i="13"/>
  <c r="AL243" i="13"/>
  <c r="AK243" i="13"/>
  <c r="AJ243" i="13"/>
  <c r="AI243" i="13"/>
  <c r="AH243" i="13"/>
  <c r="AG243" i="13"/>
  <c r="AF243" i="13"/>
  <c r="AE243" i="13"/>
  <c r="AD243" i="13"/>
  <c r="AC243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O243" i="13"/>
  <c r="N243" i="13"/>
  <c r="AX242" i="13"/>
  <c r="AW242" i="13"/>
  <c r="AV242" i="13"/>
  <c r="AU242" i="13"/>
  <c r="AT242" i="13"/>
  <c r="AS242" i="13"/>
  <c r="AR242" i="13"/>
  <c r="AQ242" i="13"/>
  <c r="AP242" i="13"/>
  <c r="AO242" i="13"/>
  <c r="AN242" i="13"/>
  <c r="AM242" i="13"/>
  <c r="AL242" i="13"/>
  <c r="AK242" i="13"/>
  <c r="AJ242" i="13"/>
  <c r="AI242" i="13"/>
  <c r="AH242" i="13"/>
  <c r="AG242" i="13"/>
  <c r="AF242" i="13"/>
  <c r="AE242" i="13"/>
  <c r="AD242" i="13"/>
  <c r="AC242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O242" i="13"/>
  <c r="N242" i="13"/>
  <c r="AX241" i="13"/>
  <c r="AW241" i="13"/>
  <c r="AV241" i="13"/>
  <c r="AU241" i="13"/>
  <c r="AT241" i="13"/>
  <c r="AS241" i="13"/>
  <c r="AR241" i="13"/>
  <c r="AQ241" i="13"/>
  <c r="AP241" i="13"/>
  <c r="AO241" i="13"/>
  <c r="AN241" i="13"/>
  <c r="AM241" i="13"/>
  <c r="AL241" i="13"/>
  <c r="AK241" i="13"/>
  <c r="AJ241" i="13"/>
  <c r="AI241" i="13"/>
  <c r="AH241" i="13"/>
  <c r="AG241" i="13"/>
  <c r="AF241" i="13"/>
  <c r="AE241" i="13"/>
  <c r="AD241" i="13"/>
  <c r="AC241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O241" i="13"/>
  <c r="N241" i="13"/>
  <c r="AX240" i="13"/>
  <c r="AW240" i="13"/>
  <c r="AV240" i="13"/>
  <c r="AU240" i="13"/>
  <c r="AT240" i="13"/>
  <c r="AS240" i="13"/>
  <c r="AR240" i="13"/>
  <c r="AQ240" i="13"/>
  <c r="AP240" i="13"/>
  <c r="AO240" i="13"/>
  <c r="AN240" i="13"/>
  <c r="AM240" i="13"/>
  <c r="AL240" i="13"/>
  <c r="AK240" i="13"/>
  <c r="AJ240" i="13"/>
  <c r="AI240" i="13"/>
  <c r="AH240" i="13"/>
  <c r="AG240" i="13"/>
  <c r="AF240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AX239" i="13"/>
  <c r="AW239" i="13"/>
  <c r="AV239" i="13"/>
  <c r="AU239" i="13"/>
  <c r="AT239" i="13"/>
  <c r="AS239" i="13"/>
  <c r="AR239" i="13"/>
  <c r="AQ239" i="13"/>
  <c r="AP239" i="13"/>
  <c r="AO239" i="13"/>
  <c r="AN239" i="13"/>
  <c r="AM239" i="13"/>
  <c r="AL239" i="13"/>
  <c r="AK239" i="13"/>
  <c r="AJ239" i="13"/>
  <c r="AI239" i="13"/>
  <c r="AH239" i="13"/>
  <c r="AG239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AX238" i="13"/>
  <c r="AW238" i="13"/>
  <c r="AV238" i="13"/>
  <c r="AU238" i="13"/>
  <c r="AT238" i="13"/>
  <c r="AS238" i="13"/>
  <c r="AR238" i="13"/>
  <c r="AQ238" i="13"/>
  <c r="AP238" i="13"/>
  <c r="AO238" i="13"/>
  <c r="AN238" i="13"/>
  <c r="AM238" i="13"/>
  <c r="AL238" i="13"/>
  <c r="AK238" i="13"/>
  <c r="AJ238" i="13"/>
  <c r="AI238" i="13"/>
  <c r="AH238" i="13"/>
  <c r="AG238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AX237" i="13"/>
  <c r="AW237" i="13"/>
  <c r="AV237" i="13"/>
  <c r="AU237" i="13"/>
  <c r="AT237" i="13"/>
  <c r="AS237" i="13"/>
  <c r="AR237" i="13"/>
  <c r="AQ237" i="13"/>
  <c r="AP237" i="13"/>
  <c r="AO237" i="13"/>
  <c r="AN237" i="13"/>
  <c r="AM237" i="13"/>
  <c r="AL237" i="13"/>
  <c r="AK237" i="13"/>
  <c r="AJ237" i="13"/>
  <c r="AI237" i="13"/>
  <c r="AH237" i="13"/>
  <c r="AG237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AX236" i="13"/>
  <c r="AW236" i="13"/>
  <c r="AV236" i="13"/>
  <c r="AU236" i="13"/>
  <c r="AT236" i="13"/>
  <c r="AS236" i="13"/>
  <c r="AR236" i="13"/>
  <c r="AQ236" i="13"/>
  <c r="AP236" i="13"/>
  <c r="AO236" i="13"/>
  <c r="AN236" i="13"/>
  <c r="AM236" i="13"/>
  <c r="AL236" i="13"/>
  <c r="AK236" i="13"/>
  <c r="AJ236" i="13"/>
  <c r="AI236" i="13"/>
  <c r="AH236" i="13"/>
  <c r="AG236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AX235" i="13"/>
  <c r="AW235" i="13"/>
  <c r="AV235" i="13"/>
  <c r="AU235" i="13"/>
  <c r="AT235" i="13"/>
  <c r="AS235" i="13"/>
  <c r="AR235" i="13"/>
  <c r="AQ235" i="13"/>
  <c r="AP235" i="13"/>
  <c r="AO235" i="13"/>
  <c r="AN235" i="13"/>
  <c r="AM235" i="13"/>
  <c r="AL235" i="13"/>
  <c r="AK235" i="13"/>
  <c r="AJ235" i="13"/>
  <c r="AI235" i="13"/>
  <c r="AH235" i="13"/>
  <c r="AG235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AX234" i="13"/>
  <c r="AW234" i="13"/>
  <c r="AV234" i="13"/>
  <c r="AU234" i="13"/>
  <c r="AT234" i="13"/>
  <c r="AS234" i="13"/>
  <c r="AR234" i="13"/>
  <c r="AQ234" i="13"/>
  <c r="AP234" i="13"/>
  <c r="AO234" i="13"/>
  <c r="AN234" i="13"/>
  <c r="AM234" i="13"/>
  <c r="AL234" i="13"/>
  <c r="AK234" i="13"/>
  <c r="AJ234" i="13"/>
  <c r="AI234" i="13"/>
  <c r="AH234" i="13"/>
  <c r="AG234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AX233" i="13"/>
  <c r="AW233" i="13"/>
  <c r="AV233" i="13"/>
  <c r="AU233" i="13"/>
  <c r="AT233" i="13"/>
  <c r="AS233" i="13"/>
  <c r="AR233" i="13"/>
  <c r="AQ233" i="13"/>
  <c r="AP233" i="13"/>
  <c r="AO233" i="13"/>
  <c r="AN233" i="13"/>
  <c r="AM233" i="13"/>
  <c r="AL233" i="13"/>
  <c r="AK233" i="13"/>
  <c r="AJ233" i="13"/>
  <c r="AI233" i="13"/>
  <c r="AH233" i="13"/>
  <c r="AG233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AX232" i="13"/>
  <c r="AW232" i="13"/>
  <c r="AV232" i="13"/>
  <c r="AU232" i="13"/>
  <c r="AT232" i="13"/>
  <c r="AS232" i="13"/>
  <c r="AR232" i="13"/>
  <c r="AQ232" i="13"/>
  <c r="AP232" i="13"/>
  <c r="AO232" i="13"/>
  <c r="AN232" i="13"/>
  <c r="AM232" i="13"/>
  <c r="AL232" i="13"/>
  <c r="AK232" i="13"/>
  <c r="AJ232" i="13"/>
  <c r="AI232" i="13"/>
  <c r="AH232" i="13"/>
  <c r="AG232" i="13"/>
  <c r="AF232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S232" i="13"/>
  <c r="R232" i="13"/>
  <c r="Q232" i="13"/>
  <c r="P232" i="13"/>
  <c r="O232" i="13"/>
  <c r="N232" i="13"/>
  <c r="AX231" i="13"/>
  <c r="AW231" i="13"/>
  <c r="AV231" i="13"/>
  <c r="AU231" i="13"/>
  <c r="AT231" i="13"/>
  <c r="AS231" i="13"/>
  <c r="AR231" i="13"/>
  <c r="AQ231" i="13"/>
  <c r="AP231" i="13"/>
  <c r="AO231" i="13"/>
  <c r="AN231" i="13"/>
  <c r="AM231" i="13"/>
  <c r="AL231" i="13"/>
  <c r="AK231" i="13"/>
  <c r="AJ231" i="13"/>
  <c r="AI231" i="13"/>
  <c r="AH231" i="13"/>
  <c r="AG231" i="13"/>
  <c r="AF231" i="13"/>
  <c r="AE231" i="13"/>
  <c r="AD231" i="13"/>
  <c r="AC231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AX230" i="13"/>
  <c r="AW230" i="13"/>
  <c r="AV230" i="13"/>
  <c r="AU230" i="13"/>
  <c r="AT230" i="13"/>
  <c r="AS230" i="13"/>
  <c r="AR230" i="13"/>
  <c r="AQ230" i="13"/>
  <c r="AP230" i="13"/>
  <c r="AO230" i="13"/>
  <c r="AN230" i="13"/>
  <c r="AM230" i="13"/>
  <c r="AL230" i="13"/>
  <c r="AK230" i="13"/>
  <c r="AJ230" i="13"/>
  <c r="AI230" i="13"/>
  <c r="AH230" i="13"/>
  <c r="AG230" i="13"/>
  <c r="AF230" i="13"/>
  <c r="AE230" i="13"/>
  <c r="AD230" i="13"/>
  <c r="AC230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AX229" i="13"/>
  <c r="AW229" i="13"/>
  <c r="AV229" i="13"/>
  <c r="AU229" i="13"/>
  <c r="AT229" i="13"/>
  <c r="AS229" i="13"/>
  <c r="AR229" i="13"/>
  <c r="AQ229" i="13"/>
  <c r="AP229" i="13"/>
  <c r="AO229" i="13"/>
  <c r="AN229" i="13"/>
  <c r="AM229" i="13"/>
  <c r="AL229" i="13"/>
  <c r="AK229" i="13"/>
  <c r="AJ229" i="13"/>
  <c r="AI229" i="13"/>
  <c r="AH229" i="13"/>
  <c r="AG229" i="13"/>
  <c r="AF229" i="13"/>
  <c r="AE229" i="13"/>
  <c r="AD229" i="13"/>
  <c r="AC229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AX228" i="13"/>
  <c r="AW228" i="13"/>
  <c r="AV228" i="13"/>
  <c r="AU228" i="13"/>
  <c r="AT228" i="13"/>
  <c r="AS228" i="13"/>
  <c r="AR228" i="13"/>
  <c r="AQ228" i="13"/>
  <c r="AP228" i="13"/>
  <c r="AO228" i="13"/>
  <c r="AN228" i="13"/>
  <c r="AM228" i="13"/>
  <c r="AL228" i="13"/>
  <c r="AK228" i="13"/>
  <c r="AJ228" i="13"/>
  <c r="AI228" i="13"/>
  <c r="AH228" i="13"/>
  <c r="AG228" i="13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AX227" i="13"/>
  <c r="AW227" i="13"/>
  <c r="AV227" i="13"/>
  <c r="AU227" i="13"/>
  <c r="AT227" i="13"/>
  <c r="AS227" i="13"/>
  <c r="AR227" i="13"/>
  <c r="AQ227" i="13"/>
  <c r="AP227" i="13"/>
  <c r="AO227" i="13"/>
  <c r="AN227" i="13"/>
  <c r="AM227" i="13"/>
  <c r="AL227" i="13"/>
  <c r="AK227" i="13"/>
  <c r="AJ227" i="13"/>
  <c r="AI227" i="13"/>
  <c r="AH227" i="13"/>
  <c r="AG227" i="13"/>
  <c r="AF227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AX226" i="13"/>
  <c r="AW226" i="13"/>
  <c r="AV226" i="13"/>
  <c r="AU226" i="13"/>
  <c r="AT226" i="13"/>
  <c r="AS226" i="13"/>
  <c r="AR226" i="13"/>
  <c r="AQ226" i="13"/>
  <c r="AP226" i="13"/>
  <c r="AO226" i="13"/>
  <c r="AN226" i="13"/>
  <c r="AM226" i="13"/>
  <c r="AL226" i="13"/>
  <c r="AK226" i="13"/>
  <c r="AJ226" i="13"/>
  <c r="AI226" i="13"/>
  <c r="AH226" i="13"/>
  <c r="AG226" i="13"/>
  <c r="AF226" i="13"/>
  <c r="AE226" i="13"/>
  <c r="AD226" i="13"/>
  <c r="AC226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AX225" i="13"/>
  <c r="AW225" i="13"/>
  <c r="AV225" i="13"/>
  <c r="AU225" i="13"/>
  <c r="AT225" i="13"/>
  <c r="AS225" i="13"/>
  <c r="AR225" i="13"/>
  <c r="AQ225" i="13"/>
  <c r="AP225" i="13"/>
  <c r="AO225" i="13"/>
  <c r="AN225" i="13"/>
  <c r="AM225" i="13"/>
  <c r="AL225" i="13"/>
  <c r="AK225" i="13"/>
  <c r="AJ225" i="13"/>
  <c r="AI225" i="13"/>
  <c r="AH225" i="13"/>
  <c r="AG225" i="13"/>
  <c r="AF225" i="13"/>
  <c r="AE225" i="13"/>
  <c r="AD225" i="13"/>
  <c r="AC225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AX224" i="13"/>
  <c r="AW224" i="13"/>
  <c r="AV224" i="13"/>
  <c r="AU224" i="13"/>
  <c r="AT224" i="13"/>
  <c r="AS224" i="13"/>
  <c r="AR224" i="13"/>
  <c r="AQ224" i="13"/>
  <c r="AP224" i="13"/>
  <c r="AO224" i="13"/>
  <c r="AN224" i="13"/>
  <c r="AM224" i="13"/>
  <c r="AL224" i="13"/>
  <c r="AK224" i="13"/>
  <c r="AJ224" i="13"/>
  <c r="AI224" i="13"/>
  <c r="AH224" i="13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AX223" i="13"/>
  <c r="AW223" i="13"/>
  <c r="AV223" i="13"/>
  <c r="AU223" i="13"/>
  <c r="AT223" i="13"/>
  <c r="AS223" i="13"/>
  <c r="AR223" i="13"/>
  <c r="AQ223" i="13"/>
  <c r="AP223" i="13"/>
  <c r="AO223" i="13"/>
  <c r="AN223" i="13"/>
  <c r="AM223" i="13"/>
  <c r="AL223" i="13"/>
  <c r="AK223" i="13"/>
  <c r="AJ223" i="13"/>
  <c r="AI223" i="13"/>
  <c r="AH223" i="13"/>
  <c r="AG223" i="13"/>
  <c r="AF223" i="13"/>
  <c r="AE223" i="13"/>
  <c r="AD223" i="13"/>
  <c r="AC223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O223" i="13"/>
  <c r="N223" i="13"/>
  <c r="AX222" i="13"/>
  <c r="AW222" i="13"/>
  <c r="AV222" i="13"/>
  <c r="AU222" i="13"/>
  <c r="AT222" i="13"/>
  <c r="AS222" i="13"/>
  <c r="AR222" i="13"/>
  <c r="AQ222" i="13"/>
  <c r="AP222" i="13"/>
  <c r="AO222" i="13"/>
  <c r="AN222" i="13"/>
  <c r="AM222" i="13"/>
  <c r="AL222" i="13"/>
  <c r="AK222" i="13"/>
  <c r="AJ222" i="13"/>
  <c r="AI222" i="13"/>
  <c r="AH222" i="13"/>
  <c r="AG222" i="13"/>
  <c r="AF222" i="13"/>
  <c r="AE222" i="13"/>
  <c r="AD222" i="13"/>
  <c r="AC222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O222" i="13"/>
  <c r="N222" i="13"/>
  <c r="AX221" i="13"/>
  <c r="AW221" i="13"/>
  <c r="AV221" i="13"/>
  <c r="AU221" i="13"/>
  <c r="AT221" i="13"/>
  <c r="AS221" i="13"/>
  <c r="AR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F221" i="13"/>
  <c r="AE221" i="13"/>
  <c r="AD221" i="13"/>
  <c r="AC221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O221" i="13"/>
  <c r="N221" i="13"/>
  <c r="AX220" i="13"/>
  <c r="AW220" i="13"/>
  <c r="AV220" i="13"/>
  <c r="AU220" i="13"/>
  <c r="AT220" i="13"/>
  <c r="AS220" i="13"/>
  <c r="AR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AX219" i="13"/>
  <c r="AW219" i="13"/>
  <c r="AV219" i="13"/>
  <c r="AU219" i="13"/>
  <c r="AT219" i="13"/>
  <c r="AS219" i="13"/>
  <c r="AR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F219" i="13"/>
  <c r="AE219" i="13"/>
  <c r="AD219" i="13"/>
  <c r="AC219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AX218" i="13"/>
  <c r="AW218" i="13"/>
  <c r="AV218" i="13"/>
  <c r="AU218" i="13"/>
  <c r="AT218" i="13"/>
  <c r="AS218" i="13"/>
  <c r="AR218" i="13"/>
  <c r="AQ218" i="13"/>
  <c r="AP218" i="13"/>
  <c r="AO218" i="13"/>
  <c r="AN218" i="13"/>
  <c r="AM218" i="13"/>
  <c r="AL218" i="13"/>
  <c r="AK218" i="13"/>
  <c r="AJ218" i="13"/>
  <c r="AI218" i="13"/>
  <c r="AH218" i="13"/>
  <c r="AG218" i="13"/>
  <c r="AF218" i="13"/>
  <c r="AE218" i="13"/>
  <c r="AD218" i="13"/>
  <c r="AC218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AX217" i="13"/>
  <c r="AW217" i="13"/>
  <c r="AV217" i="13"/>
  <c r="AU217" i="13"/>
  <c r="AT217" i="13"/>
  <c r="AS217" i="13"/>
  <c r="AR217" i="13"/>
  <c r="AQ217" i="13"/>
  <c r="AP217" i="13"/>
  <c r="AO217" i="13"/>
  <c r="AN217" i="13"/>
  <c r="AM217" i="13"/>
  <c r="AL217" i="13"/>
  <c r="AK217" i="13"/>
  <c r="AJ217" i="13"/>
  <c r="AI217" i="13"/>
  <c r="AH217" i="13"/>
  <c r="AG217" i="13"/>
  <c r="AF217" i="13"/>
  <c r="AE217" i="13"/>
  <c r="AD217" i="13"/>
  <c r="AC217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AX216" i="13"/>
  <c r="AW216" i="13"/>
  <c r="AV216" i="13"/>
  <c r="AU216" i="13"/>
  <c r="AT216" i="13"/>
  <c r="AS216" i="13"/>
  <c r="AR216" i="13"/>
  <c r="AQ216" i="13"/>
  <c r="AP216" i="13"/>
  <c r="AO216" i="13"/>
  <c r="AN216" i="13"/>
  <c r="AM216" i="13"/>
  <c r="AL216" i="13"/>
  <c r="AK216" i="13"/>
  <c r="AJ216" i="13"/>
  <c r="AI216" i="13"/>
  <c r="AH216" i="13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AX215" i="13"/>
  <c r="AW215" i="13"/>
  <c r="AV215" i="13"/>
  <c r="AU215" i="13"/>
  <c r="AT215" i="13"/>
  <c r="AS215" i="13"/>
  <c r="AR215" i="13"/>
  <c r="AQ215" i="13"/>
  <c r="AP215" i="13"/>
  <c r="AO215" i="13"/>
  <c r="AN215" i="13"/>
  <c r="AM215" i="13"/>
  <c r="AL215" i="13"/>
  <c r="AK215" i="13"/>
  <c r="AJ215" i="13"/>
  <c r="AI215" i="13"/>
  <c r="AH215" i="13"/>
  <c r="AG215" i="13"/>
  <c r="AF215" i="13"/>
  <c r="AE215" i="13"/>
  <c r="AD215" i="13"/>
  <c r="AC215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AX214" i="13"/>
  <c r="AW214" i="13"/>
  <c r="AV214" i="13"/>
  <c r="AU214" i="13"/>
  <c r="AT214" i="13"/>
  <c r="AS214" i="13"/>
  <c r="AR214" i="13"/>
  <c r="AQ214" i="13"/>
  <c r="AP214" i="13"/>
  <c r="AO214" i="13"/>
  <c r="AN214" i="13"/>
  <c r="AM214" i="13"/>
  <c r="AL214" i="13"/>
  <c r="AK214" i="13"/>
  <c r="AJ214" i="13"/>
  <c r="AI214" i="13"/>
  <c r="AH214" i="13"/>
  <c r="AG214" i="13"/>
  <c r="AF214" i="13"/>
  <c r="AE214" i="13"/>
  <c r="AD214" i="13"/>
  <c r="AC214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AX213" i="13"/>
  <c r="AW213" i="13"/>
  <c r="AV213" i="13"/>
  <c r="AU213" i="13"/>
  <c r="AT213" i="13"/>
  <c r="AS213" i="13"/>
  <c r="AR213" i="13"/>
  <c r="AQ213" i="13"/>
  <c r="AP213" i="13"/>
  <c r="AO213" i="13"/>
  <c r="AN213" i="13"/>
  <c r="AM213" i="13"/>
  <c r="AL213" i="13"/>
  <c r="AK213" i="13"/>
  <c r="AJ213" i="13"/>
  <c r="AI213" i="13"/>
  <c r="AH213" i="13"/>
  <c r="AG213" i="13"/>
  <c r="AF213" i="13"/>
  <c r="AE213" i="13"/>
  <c r="AD213" i="13"/>
  <c r="AC213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AX212" i="13"/>
  <c r="AW212" i="13"/>
  <c r="AV212" i="13"/>
  <c r="AU212" i="13"/>
  <c r="AT212" i="13"/>
  <c r="AS212" i="13"/>
  <c r="AR212" i="13"/>
  <c r="AQ212" i="13"/>
  <c r="AP212" i="13"/>
  <c r="AO212" i="13"/>
  <c r="AN212" i="13"/>
  <c r="AM212" i="13"/>
  <c r="AL212" i="13"/>
  <c r="AK212" i="13"/>
  <c r="AJ212" i="13"/>
  <c r="AI212" i="13"/>
  <c r="AH212" i="13"/>
  <c r="AG212" i="13"/>
  <c r="AF212" i="13"/>
  <c r="AE212" i="13"/>
  <c r="AD212" i="13"/>
  <c r="AC212" i="13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AX211" i="13"/>
  <c r="AW211" i="13"/>
  <c r="AV211" i="13"/>
  <c r="AU211" i="13"/>
  <c r="AT211" i="13"/>
  <c r="AS211" i="13"/>
  <c r="AR211" i="13"/>
  <c r="AQ211" i="13"/>
  <c r="AP211" i="13"/>
  <c r="AO211" i="13"/>
  <c r="AN211" i="13"/>
  <c r="AM211" i="13"/>
  <c r="AL211" i="13"/>
  <c r="AK211" i="13"/>
  <c r="AJ211" i="13"/>
  <c r="AI211" i="13"/>
  <c r="AH211" i="13"/>
  <c r="AG211" i="13"/>
  <c r="AF211" i="13"/>
  <c r="AE211" i="13"/>
  <c r="AD211" i="13"/>
  <c r="AC211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AX210" i="13"/>
  <c r="AW210" i="13"/>
  <c r="AV210" i="13"/>
  <c r="AU210" i="13"/>
  <c r="AT210" i="13"/>
  <c r="AS210" i="13"/>
  <c r="AR210" i="13"/>
  <c r="AQ210" i="13"/>
  <c r="AP210" i="13"/>
  <c r="AO210" i="13"/>
  <c r="AN210" i="13"/>
  <c r="AM210" i="13"/>
  <c r="AL210" i="13"/>
  <c r="AK210" i="13"/>
  <c r="AJ210" i="13"/>
  <c r="AI210" i="13"/>
  <c r="AH210" i="13"/>
  <c r="AG210" i="13"/>
  <c r="AF210" i="13"/>
  <c r="AE210" i="13"/>
  <c r="AD210" i="13"/>
  <c r="AC210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AX209" i="13"/>
  <c r="AW209" i="13"/>
  <c r="AV209" i="13"/>
  <c r="AU209" i="13"/>
  <c r="AT209" i="13"/>
  <c r="AS209" i="13"/>
  <c r="AR209" i="13"/>
  <c r="AQ209" i="13"/>
  <c r="AP209" i="13"/>
  <c r="AO209" i="13"/>
  <c r="AN209" i="13"/>
  <c r="AM209" i="13"/>
  <c r="AL209" i="13"/>
  <c r="AK209" i="13"/>
  <c r="AJ209" i="13"/>
  <c r="AI209" i="13"/>
  <c r="AH209" i="13"/>
  <c r="AG209" i="13"/>
  <c r="AF209" i="13"/>
  <c r="AE209" i="13"/>
  <c r="AD209" i="13"/>
  <c r="AC209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AX208" i="13"/>
  <c r="AW208" i="13"/>
  <c r="AV208" i="13"/>
  <c r="AU208" i="13"/>
  <c r="AT208" i="13"/>
  <c r="AS208" i="13"/>
  <c r="AR208" i="13"/>
  <c r="AQ208" i="13"/>
  <c r="AP208" i="13"/>
  <c r="AO208" i="13"/>
  <c r="AN208" i="13"/>
  <c r="AM208" i="13"/>
  <c r="AL208" i="13"/>
  <c r="AK208" i="13"/>
  <c r="AJ208" i="13"/>
  <c r="AI208" i="13"/>
  <c r="AH208" i="13"/>
  <c r="AG208" i="13"/>
  <c r="AF208" i="13"/>
  <c r="AE208" i="13"/>
  <c r="AD208" i="13"/>
  <c r="AC208" i="13"/>
  <c r="AB208" i="13"/>
  <c r="AA208" i="13"/>
  <c r="Z208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AX207" i="13"/>
  <c r="AW207" i="13"/>
  <c r="AV207" i="13"/>
  <c r="AU207" i="13"/>
  <c r="AT207" i="13"/>
  <c r="AS207" i="13"/>
  <c r="AR207" i="13"/>
  <c r="AQ207" i="13"/>
  <c r="AP207" i="13"/>
  <c r="AO207" i="13"/>
  <c r="AN207" i="13"/>
  <c r="AM207" i="13"/>
  <c r="AL207" i="13"/>
  <c r="AK207" i="13"/>
  <c r="AJ207" i="13"/>
  <c r="AI207" i="13"/>
  <c r="AH207" i="13"/>
  <c r="AG207" i="13"/>
  <c r="AF207" i="13"/>
  <c r="AE207" i="13"/>
  <c r="AD207" i="13"/>
  <c r="AC207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AX206" i="13"/>
  <c r="AW206" i="13"/>
  <c r="AV206" i="13"/>
  <c r="AU206" i="13"/>
  <c r="AT206" i="13"/>
  <c r="AS206" i="13"/>
  <c r="AR206" i="13"/>
  <c r="AQ206" i="13"/>
  <c r="AP206" i="13"/>
  <c r="AO206" i="13"/>
  <c r="AN206" i="13"/>
  <c r="AM206" i="13"/>
  <c r="AL206" i="13"/>
  <c r="AK206" i="13"/>
  <c r="AJ206" i="13"/>
  <c r="AI206" i="13"/>
  <c r="AH206" i="13"/>
  <c r="AG206" i="13"/>
  <c r="AF206" i="13"/>
  <c r="AE206" i="13"/>
  <c r="AD206" i="13"/>
  <c r="AC206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AX205" i="13"/>
  <c r="AW205" i="13"/>
  <c r="AV205" i="13"/>
  <c r="AU205" i="13"/>
  <c r="AT205" i="13"/>
  <c r="AS205" i="13"/>
  <c r="AR205" i="13"/>
  <c r="AQ205" i="13"/>
  <c r="AP205" i="13"/>
  <c r="AO205" i="13"/>
  <c r="AN205" i="13"/>
  <c r="AM205" i="13"/>
  <c r="AL205" i="13"/>
  <c r="AK205" i="13"/>
  <c r="AJ205" i="13"/>
  <c r="AI205" i="13"/>
  <c r="AH205" i="13"/>
  <c r="AG205" i="13"/>
  <c r="AF205" i="13"/>
  <c r="AE205" i="13"/>
  <c r="AD205" i="13"/>
  <c r="AC205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AX204" i="13"/>
  <c r="AW204" i="13"/>
  <c r="AV204" i="13"/>
  <c r="AU204" i="13"/>
  <c r="AT204" i="13"/>
  <c r="AS204" i="13"/>
  <c r="AR204" i="13"/>
  <c r="AQ204" i="13"/>
  <c r="AP204" i="13"/>
  <c r="AO204" i="13"/>
  <c r="AN204" i="13"/>
  <c r="AM204" i="13"/>
  <c r="AL204" i="13"/>
  <c r="AK204" i="13"/>
  <c r="AJ204" i="13"/>
  <c r="AI204" i="13"/>
  <c r="AH204" i="13"/>
  <c r="AG204" i="13"/>
  <c r="AF204" i="13"/>
  <c r="AE204" i="13"/>
  <c r="AD204" i="13"/>
  <c r="AC204" i="13"/>
  <c r="AB204" i="13"/>
  <c r="AA204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AX203" i="13"/>
  <c r="AW203" i="13"/>
  <c r="AV203" i="13"/>
  <c r="AU203" i="13"/>
  <c r="AT203" i="13"/>
  <c r="AS203" i="13"/>
  <c r="AR203" i="13"/>
  <c r="AQ203" i="13"/>
  <c r="AP203" i="13"/>
  <c r="AO203" i="13"/>
  <c r="AN203" i="13"/>
  <c r="AM203" i="13"/>
  <c r="AL203" i="13"/>
  <c r="AK203" i="13"/>
  <c r="AJ203" i="13"/>
  <c r="AI203" i="13"/>
  <c r="AH203" i="13"/>
  <c r="AG203" i="13"/>
  <c r="AF203" i="13"/>
  <c r="AE203" i="13"/>
  <c r="AD203" i="13"/>
  <c r="AC203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AX202" i="13"/>
  <c r="AW202" i="13"/>
  <c r="AV202" i="13"/>
  <c r="AU202" i="13"/>
  <c r="AT202" i="13"/>
  <c r="AS202" i="13"/>
  <c r="AR202" i="13"/>
  <c r="AQ202" i="13"/>
  <c r="AP202" i="13"/>
  <c r="AO202" i="13"/>
  <c r="AN202" i="13"/>
  <c r="AM202" i="13"/>
  <c r="AL202" i="13"/>
  <c r="AK202" i="13"/>
  <c r="AJ202" i="13"/>
  <c r="AI202" i="13"/>
  <c r="AH202" i="13"/>
  <c r="AG202" i="13"/>
  <c r="AF202" i="13"/>
  <c r="AE202" i="13"/>
  <c r="AD202" i="13"/>
  <c r="AC202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AX201" i="13"/>
  <c r="AW201" i="13"/>
  <c r="AV201" i="13"/>
  <c r="AU201" i="13"/>
  <c r="AT201" i="13"/>
  <c r="AS201" i="13"/>
  <c r="AR201" i="13"/>
  <c r="AQ201" i="13"/>
  <c r="AP201" i="13"/>
  <c r="AO201" i="13"/>
  <c r="AN201" i="13"/>
  <c r="AM201" i="13"/>
  <c r="AL201" i="13"/>
  <c r="AK201" i="13"/>
  <c r="AJ201" i="13"/>
  <c r="AI201" i="13"/>
  <c r="AH201" i="13"/>
  <c r="AG201" i="13"/>
  <c r="AF201" i="13"/>
  <c r="AE201" i="13"/>
  <c r="AD201" i="13"/>
  <c r="AC201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AX200" i="13"/>
  <c r="AW200" i="13"/>
  <c r="AV200" i="13"/>
  <c r="AU200" i="13"/>
  <c r="AT200" i="13"/>
  <c r="AS200" i="13"/>
  <c r="AR200" i="13"/>
  <c r="AQ200" i="13"/>
  <c r="AP200" i="13"/>
  <c r="AO200" i="13"/>
  <c r="AN200" i="13"/>
  <c r="AM200" i="13"/>
  <c r="AL200" i="13"/>
  <c r="AK200" i="13"/>
  <c r="AJ200" i="13"/>
  <c r="AI200" i="13"/>
  <c r="AH200" i="13"/>
  <c r="AG200" i="13"/>
  <c r="AF200" i="13"/>
  <c r="AE200" i="13"/>
  <c r="AD200" i="13"/>
  <c r="AC200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AX199" i="13"/>
  <c r="AW199" i="13"/>
  <c r="AV199" i="13"/>
  <c r="AU199" i="13"/>
  <c r="AT199" i="13"/>
  <c r="AS199" i="13"/>
  <c r="AR199" i="13"/>
  <c r="AQ199" i="13"/>
  <c r="AP199" i="13"/>
  <c r="AO199" i="13"/>
  <c r="AN199" i="13"/>
  <c r="AM199" i="13"/>
  <c r="AL199" i="13"/>
  <c r="AK199" i="13"/>
  <c r="AJ199" i="13"/>
  <c r="AI199" i="13"/>
  <c r="AH199" i="13"/>
  <c r="AG199" i="13"/>
  <c r="AF199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AX198" i="13"/>
  <c r="AW198" i="13"/>
  <c r="AV198" i="13"/>
  <c r="AU198" i="13"/>
  <c r="AT198" i="13"/>
  <c r="AS198" i="13"/>
  <c r="AR198" i="13"/>
  <c r="AQ198" i="13"/>
  <c r="AP198" i="13"/>
  <c r="AO198" i="13"/>
  <c r="AN198" i="13"/>
  <c r="AM198" i="13"/>
  <c r="AL198" i="13"/>
  <c r="AK198" i="13"/>
  <c r="AJ198" i="13"/>
  <c r="AI198" i="13"/>
  <c r="AH198" i="13"/>
  <c r="AG198" i="13"/>
  <c r="AF198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AX197" i="13"/>
  <c r="AW197" i="13"/>
  <c r="AV197" i="13"/>
  <c r="AU197" i="13"/>
  <c r="AT197" i="13"/>
  <c r="AS197" i="13"/>
  <c r="AR197" i="13"/>
  <c r="AQ197" i="13"/>
  <c r="AP197" i="13"/>
  <c r="AO197" i="13"/>
  <c r="AN197" i="13"/>
  <c r="AM197" i="13"/>
  <c r="AL197" i="13"/>
  <c r="AK197" i="13"/>
  <c r="AJ197" i="13"/>
  <c r="AI197" i="13"/>
  <c r="AH197" i="13"/>
  <c r="AG197" i="13"/>
  <c r="AF197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AX196" i="13"/>
  <c r="AW196" i="13"/>
  <c r="AV196" i="13"/>
  <c r="AU196" i="13"/>
  <c r="AT196" i="13"/>
  <c r="AS196" i="13"/>
  <c r="AR196" i="13"/>
  <c r="AQ196" i="13"/>
  <c r="AP196" i="13"/>
  <c r="AO196" i="13"/>
  <c r="AN196" i="13"/>
  <c r="AM196" i="13"/>
  <c r="AL196" i="13"/>
  <c r="AK196" i="13"/>
  <c r="AJ196" i="13"/>
  <c r="AI196" i="13"/>
  <c r="AH196" i="13"/>
  <c r="AG196" i="13"/>
  <c r="AF196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AX195" i="13"/>
  <c r="AW195" i="13"/>
  <c r="AV195" i="13"/>
  <c r="AU195" i="13"/>
  <c r="AT195" i="13"/>
  <c r="AS195" i="13"/>
  <c r="AR195" i="13"/>
  <c r="AQ195" i="13"/>
  <c r="AP195" i="13"/>
  <c r="AO195" i="13"/>
  <c r="AN195" i="13"/>
  <c r="AM195" i="13"/>
  <c r="AL195" i="13"/>
  <c r="AK195" i="13"/>
  <c r="AJ195" i="13"/>
  <c r="AI195" i="13"/>
  <c r="AH195" i="13"/>
  <c r="AG195" i="13"/>
  <c r="AF195" i="13"/>
  <c r="AE195" i="13"/>
  <c r="AD195" i="13"/>
  <c r="AC195" i="13"/>
  <c r="AB195" i="13"/>
  <c r="AA195" i="13"/>
  <c r="Z195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AX194" i="13"/>
  <c r="AW194" i="13"/>
  <c r="AV194" i="13"/>
  <c r="AU194" i="13"/>
  <c r="AT194" i="13"/>
  <c r="AS194" i="13"/>
  <c r="AR194" i="13"/>
  <c r="AQ194" i="13"/>
  <c r="AP194" i="13"/>
  <c r="AO194" i="13"/>
  <c r="AN194" i="13"/>
  <c r="AM194" i="13"/>
  <c r="AL194" i="13"/>
  <c r="AK194" i="13"/>
  <c r="AJ194" i="13"/>
  <c r="AI194" i="13"/>
  <c r="AH194" i="13"/>
  <c r="AG194" i="13"/>
  <c r="AF194" i="13"/>
  <c r="AE194" i="13"/>
  <c r="AD194" i="13"/>
  <c r="AC194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AX193" i="13"/>
  <c r="AW193" i="13"/>
  <c r="AV193" i="13"/>
  <c r="AU193" i="13"/>
  <c r="AT193" i="13"/>
  <c r="AS193" i="13"/>
  <c r="AR193" i="13"/>
  <c r="AQ193" i="13"/>
  <c r="AP193" i="13"/>
  <c r="AO193" i="13"/>
  <c r="AN193" i="13"/>
  <c r="AM193" i="13"/>
  <c r="AL193" i="13"/>
  <c r="AK193" i="13"/>
  <c r="AJ193" i="13"/>
  <c r="AI193" i="13"/>
  <c r="AH193" i="13"/>
  <c r="AG193" i="13"/>
  <c r="AF193" i="13"/>
  <c r="AE193" i="13"/>
  <c r="AD193" i="13"/>
  <c r="AC193" i="13"/>
  <c r="AB193" i="13"/>
  <c r="AA193" i="13"/>
  <c r="Z193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AX192" i="13"/>
  <c r="AW192" i="13"/>
  <c r="AV192" i="13"/>
  <c r="AU192" i="13"/>
  <c r="AT192" i="13"/>
  <c r="AS192" i="13"/>
  <c r="AR192" i="13"/>
  <c r="AQ192" i="13"/>
  <c r="AP192" i="13"/>
  <c r="AO192" i="13"/>
  <c r="AN192" i="13"/>
  <c r="AM192" i="13"/>
  <c r="AL192" i="13"/>
  <c r="AK192" i="13"/>
  <c r="AJ192" i="13"/>
  <c r="AI192" i="13"/>
  <c r="AH192" i="13"/>
  <c r="AG192" i="13"/>
  <c r="AF192" i="13"/>
  <c r="AE192" i="13"/>
  <c r="AD192" i="13"/>
  <c r="AC192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AX191" i="13"/>
  <c r="AW191" i="13"/>
  <c r="AV191" i="13"/>
  <c r="AU191" i="13"/>
  <c r="AT191" i="13"/>
  <c r="AS191" i="13"/>
  <c r="AR191" i="13"/>
  <c r="AQ191" i="13"/>
  <c r="AP191" i="13"/>
  <c r="AO191" i="13"/>
  <c r="AN191" i="13"/>
  <c r="AM191" i="13"/>
  <c r="AL191" i="13"/>
  <c r="AK191" i="13"/>
  <c r="AJ191" i="13"/>
  <c r="AI191" i="13"/>
  <c r="AH191" i="13"/>
  <c r="AG191" i="13"/>
  <c r="AF191" i="13"/>
  <c r="AE191" i="13"/>
  <c r="AD191" i="13"/>
  <c r="AC191" i="13"/>
  <c r="AB191" i="13"/>
  <c r="AA191" i="13"/>
  <c r="Z191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AX190" i="13"/>
  <c r="AW190" i="13"/>
  <c r="AV190" i="13"/>
  <c r="AU190" i="13"/>
  <c r="AT190" i="13"/>
  <c r="AS190" i="13"/>
  <c r="AR190" i="13"/>
  <c r="AQ190" i="13"/>
  <c r="AP190" i="13"/>
  <c r="AO190" i="13"/>
  <c r="AN190" i="13"/>
  <c r="AM190" i="13"/>
  <c r="AL190" i="13"/>
  <c r="AK190" i="13"/>
  <c r="AJ190" i="13"/>
  <c r="AI190" i="13"/>
  <c r="AH190" i="13"/>
  <c r="AG190" i="13"/>
  <c r="AF190" i="13"/>
  <c r="AE190" i="13"/>
  <c r="AD190" i="13"/>
  <c r="AC190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AX189" i="13"/>
  <c r="AW189" i="13"/>
  <c r="AV189" i="13"/>
  <c r="AU189" i="13"/>
  <c r="AT189" i="13"/>
  <c r="AS189" i="13"/>
  <c r="AR189" i="13"/>
  <c r="AQ189" i="13"/>
  <c r="AP189" i="13"/>
  <c r="AO189" i="13"/>
  <c r="AN189" i="13"/>
  <c r="AM189" i="13"/>
  <c r="AL189" i="13"/>
  <c r="AK189" i="13"/>
  <c r="AJ189" i="13"/>
  <c r="AI189" i="13"/>
  <c r="AH189" i="13"/>
  <c r="AG189" i="13"/>
  <c r="AF189" i="13"/>
  <c r="AE189" i="13"/>
  <c r="AD189" i="13"/>
  <c r="AC189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AX188" i="13"/>
  <c r="AW188" i="13"/>
  <c r="AV188" i="13"/>
  <c r="AU188" i="13"/>
  <c r="AT188" i="13"/>
  <c r="AS188" i="13"/>
  <c r="AR188" i="13"/>
  <c r="AQ188" i="13"/>
  <c r="AP188" i="13"/>
  <c r="AO188" i="13"/>
  <c r="AN188" i="13"/>
  <c r="AM188" i="13"/>
  <c r="AL188" i="13"/>
  <c r="AK188" i="13"/>
  <c r="AJ188" i="13"/>
  <c r="AI188" i="13"/>
  <c r="AH188" i="13"/>
  <c r="AG188" i="13"/>
  <c r="AF188" i="13"/>
  <c r="AE188" i="13"/>
  <c r="AD188" i="13"/>
  <c r="AC188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AX187" i="13"/>
  <c r="AW187" i="13"/>
  <c r="AV187" i="13"/>
  <c r="AU187" i="13"/>
  <c r="AT187" i="13"/>
  <c r="AS187" i="13"/>
  <c r="AR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AF187" i="13"/>
  <c r="AE187" i="13"/>
  <c r="AD187" i="13"/>
  <c r="AC187" i="13"/>
  <c r="AB187" i="13"/>
  <c r="AA187" i="13"/>
  <c r="Z187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AX186" i="13"/>
  <c r="AW186" i="13"/>
  <c r="AV186" i="13"/>
  <c r="AU186" i="13"/>
  <c r="AT186" i="13"/>
  <c r="AS186" i="13"/>
  <c r="AR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AF186" i="13"/>
  <c r="AE186" i="13"/>
  <c r="AD186" i="13"/>
  <c r="AC186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AX185" i="13"/>
  <c r="AW185" i="13"/>
  <c r="AV185" i="13"/>
  <c r="AU185" i="13"/>
  <c r="AT185" i="13"/>
  <c r="AS185" i="13"/>
  <c r="AR185" i="13"/>
  <c r="AQ185" i="13"/>
  <c r="AP185" i="13"/>
  <c r="AO185" i="13"/>
  <c r="AN185" i="13"/>
  <c r="AM185" i="13"/>
  <c r="AL185" i="13"/>
  <c r="AK185" i="13"/>
  <c r="AJ185" i="13"/>
  <c r="AI185" i="13"/>
  <c r="AH185" i="13"/>
  <c r="AG185" i="13"/>
  <c r="AF185" i="13"/>
  <c r="AE185" i="13"/>
  <c r="AD185" i="13"/>
  <c r="AC185" i="13"/>
  <c r="AB185" i="13"/>
  <c r="AA185" i="13"/>
  <c r="Z185" i="13"/>
  <c r="Y185" i="13"/>
  <c r="X185" i="13"/>
  <c r="W185" i="13"/>
  <c r="V185" i="13"/>
  <c r="U185" i="13"/>
  <c r="T185" i="13"/>
  <c r="S185" i="13"/>
  <c r="R185" i="13"/>
  <c r="Q185" i="13"/>
  <c r="P185" i="13"/>
  <c r="O185" i="13"/>
  <c r="N185" i="13"/>
  <c r="AX184" i="13"/>
  <c r="AW184" i="13"/>
  <c r="AV184" i="13"/>
  <c r="AU184" i="13"/>
  <c r="AT184" i="13"/>
  <c r="AS184" i="13"/>
  <c r="AR184" i="13"/>
  <c r="AQ184" i="13"/>
  <c r="AP184" i="13"/>
  <c r="AO184" i="13"/>
  <c r="AN184" i="13"/>
  <c r="AM184" i="13"/>
  <c r="AL184" i="13"/>
  <c r="AK184" i="13"/>
  <c r="AJ184" i="13"/>
  <c r="AI184" i="13"/>
  <c r="AH184" i="13"/>
  <c r="AG184" i="13"/>
  <c r="AF184" i="13"/>
  <c r="AE184" i="13"/>
  <c r="AD184" i="13"/>
  <c r="AC184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AX183" i="13"/>
  <c r="AW183" i="13"/>
  <c r="AV183" i="13"/>
  <c r="AU183" i="13"/>
  <c r="AT183" i="13"/>
  <c r="AS183" i="13"/>
  <c r="AR183" i="13"/>
  <c r="AQ183" i="13"/>
  <c r="AP183" i="13"/>
  <c r="AO183" i="13"/>
  <c r="AN183" i="13"/>
  <c r="AM183" i="13"/>
  <c r="AL183" i="13"/>
  <c r="AK183" i="13"/>
  <c r="AJ183" i="13"/>
  <c r="AI183" i="13"/>
  <c r="AH183" i="13"/>
  <c r="AG183" i="13"/>
  <c r="AF183" i="13"/>
  <c r="AE183" i="13"/>
  <c r="AD183" i="13"/>
  <c r="AC183" i="13"/>
  <c r="AB183" i="13"/>
  <c r="AA183" i="13"/>
  <c r="Z183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AX182" i="13"/>
  <c r="AW182" i="13"/>
  <c r="AV182" i="13"/>
  <c r="AU182" i="13"/>
  <c r="AT182" i="13"/>
  <c r="AS182" i="13"/>
  <c r="AR182" i="13"/>
  <c r="AQ182" i="13"/>
  <c r="AP182" i="13"/>
  <c r="AO182" i="13"/>
  <c r="AN182" i="13"/>
  <c r="AM182" i="13"/>
  <c r="AL182" i="13"/>
  <c r="AK182" i="13"/>
  <c r="AJ182" i="13"/>
  <c r="AI182" i="13"/>
  <c r="AH182" i="13"/>
  <c r="AG182" i="13"/>
  <c r="AF182" i="13"/>
  <c r="AE182" i="13"/>
  <c r="AD182" i="13"/>
  <c r="AC182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AX181" i="13"/>
  <c r="AW181" i="13"/>
  <c r="AV181" i="13"/>
  <c r="AU181" i="13"/>
  <c r="AT181" i="13"/>
  <c r="AS181" i="13"/>
  <c r="AR181" i="13"/>
  <c r="AQ181" i="13"/>
  <c r="AP181" i="13"/>
  <c r="AO181" i="13"/>
  <c r="AN181" i="13"/>
  <c r="AM181" i="13"/>
  <c r="AL181" i="13"/>
  <c r="AK181" i="13"/>
  <c r="AJ181" i="13"/>
  <c r="AI181" i="13"/>
  <c r="AH181" i="13"/>
  <c r="AG181" i="13"/>
  <c r="AF181" i="13"/>
  <c r="AE181" i="13"/>
  <c r="AD181" i="13"/>
  <c r="AC181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AX180" i="13"/>
  <c r="AW180" i="13"/>
  <c r="AV180" i="13"/>
  <c r="AU180" i="13"/>
  <c r="AT180" i="13"/>
  <c r="AS180" i="13"/>
  <c r="AR180" i="13"/>
  <c r="AQ180" i="13"/>
  <c r="AP180" i="13"/>
  <c r="AO180" i="13"/>
  <c r="AN180" i="13"/>
  <c r="AM180" i="13"/>
  <c r="AL180" i="13"/>
  <c r="AK180" i="13"/>
  <c r="AJ180" i="13"/>
  <c r="AI180" i="13"/>
  <c r="AH180" i="13"/>
  <c r="AG180" i="13"/>
  <c r="AF180" i="13"/>
  <c r="AE180" i="13"/>
  <c r="AD180" i="13"/>
  <c r="AC180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AX179" i="13"/>
  <c r="AW179" i="13"/>
  <c r="AV179" i="13"/>
  <c r="AU179" i="13"/>
  <c r="AT179" i="13"/>
  <c r="AS179" i="13"/>
  <c r="AR179" i="13"/>
  <c r="AQ179" i="13"/>
  <c r="AP179" i="13"/>
  <c r="AO179" i="13"/>
  <c r="AN179" i="13"/>
  <c r="AM179" i="13"/>
  <c r="AL179" i="13"/>
  <c r="AK179" i="13"/>
  <c r="AJ179" i="13"/>
  <c r="AI179" i="13"/>
  <c r="AH179" i="13"/>
  <c r="AG179" i="13"/>
  <c r="AF179" i="13"/>
  <c r="AE179" i="13"/>
  <c r="AD179" i="13"/>
  <c r="AC179" i="13"/>
  <c r="AB179" i="13"/>
  <c r="AA179" i="13"/>
  <c r="Z179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AX178" i="13"/>
  <c r="AW178" i="13"/>
  <c r="AV178" i="13"/>
  <c r="AU178" i="13"/>
  <c r="AT178" i="13"/>
  <c r="AS178" i="13"/>
  <c r="AR178" i="13"/>
  <c r="AQ178" i="13"/>
  <c r="AP178" i="13"/>
  <c r="AO178" i="13"/>
  <c r="AN178" i="13"/>
  <c r="AM178" i="13"/>
  <c r="AL178" i="13"/>
  <c r="AK178" i="13"/>
  <c r="AJ178" i="13"/>
  <c r="AI178" i="13"/>
  <c r="AH178" i="13"/>
  <c r="AG178" i="13"/>
  <c r="AF178" i="13"/>
  <c r="AE178" i="13"/>
  <c r="AD178" i="13"/>
  <c r="AC178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AX177" i="13"/>
  <c r="AW177" i="13"/>
  <c r="AV177" i="13"/>
  <c r="AU177" i="13"/>
  <c r="AT177" i="13"/>
  <c r="AS177" i="13"/>
  <c r="AR177" i="13"/>
  <c r="AQ177" i="13"/>
  <c r="AP177" i="13"/>
  <c r="AO177" i="13"/>
  <c r="AN177" i="13"/>
  <c r="AM177" i="13"/>
  <c r="AL177" i="13"/>
  <c r="AK177" i="13"/>
  <c r="AJ177" i="13"/>
  <c r="AI177" i="13"/>
  <c r="AH177" i="13"/>
  <c r="AG177" i="13"/>
  <c r="AF177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AX176" i="13"/>
  <c r="AW176" i="13"/>
  <c r="AV176" i="13"/>
  <c r="AU176" i="13"/>
  <c r="AT176" i="13"/>
  <c r="AS176" i="13"/>
  <c r="AR176" i="13"/>
  <c r="AQ176" i="13"/>
  <c r="AP176" i="13"/>
  <c r="AO176" i="13"/>
  <c r="AN176" i="13"/>
  <c r="AM176" i="13"/>
  <c r="AL176" i="13"/>
  <c r="AK176" i="13"/>
  <c r="AJ176" i="13"/>
  <c r="AI176" i="13"/>
  <c r="AH176" i="13"/>
  <c r="AG176" i="13"/>
  <c r="AF176" i="13"/>
  <c r="AE176" i="13"/>
  <c r="AD176" i="13"/>
  <c r="AC176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AX175" i="13"/>
  <c r="AW175" i="13"/>
  <c r="AV175" i="13"/>
  <c r="AU175" i="13"/>
  <c r="AT175" i="13"/>
  <c r="AS175" i="13"/>
  <c r="AR175" i="13"/>
  <c r="AQ175" i="13"/>
  <c r="AP175" i="13"/>
  <c r="AO175" i="13"/>
  <c r="AN175" i="13"/>
  <c r="AM175" i="13"/>
  <c r="AL175" i="13"/>
  <c r="AK175" i="13"/>
  <c r="AJ175" i="13"/>
  <c r="AI175" i="13"/>
  <c r="AH175" i="13"/>
  <c r="AG175" i="13"/>
  <c r="AF175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AX174" i="13"/>
  <c r="AW174" i="13"/>
  <c r="AV174" i="13"/>
  <c r="AU174" i="13"/>
  <c r="AT174" i="13"/>
  <c r="AS174" i="13"/>
  <c r="AR174" i="13"/>
  <c r="AQ174" i="13"/>
  <c r="AP174" i="13"/>
  <c r="AO174" i="13"/>
  <c r="AN174" i="13"/>
  <c r="AM174" i="13"/>
  <c r="AL174" i="13"/>
  <c r="AK174" i="13"/>
  <c r="AJ174" i="13"/>
  <c r="AI174" i="13"/>
  <c r="AH174" i="13"/>
  <c r="AG174" i="13"/>
  <c r="AF174" i="13"/>
  <c r="AE174" i="13"/>
  <c r="AD174" i="13"/>
  <c r="AC174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AX173" i="13"/>
  <c r="AW173" i="13"/>
  <c r="AV173" i="13"/>
  <c r="AU173" i="13"/>
  <c r="AT173" i="13"/>
  <c r="AS173" i="13"/>
  <c r="AR173" i="13"/>
  <c r="AQ173" i="13"/>
  <c r="AP173" i="13"/>
  <c r="AO173" i="13"/>
  <c r="AN173" i="13"/>
  <c r="AM173" i="13"/>
  <c r="AL173" i="13"/>
  <c r="AK173" i="13"/>
  <c r="AJ173" i="13"/>
  <c r="AI173" i="13"/>
  <c r="AH173" i="13"/>
  <c r="AG173" i="13"/>
  <c r="AF173" i="13"/>
  <c r="AE173" i="13"/>
  <c r="AD173" i="13"/>
  <c r="AC173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AX172" i="13"/>
  <c r="AW172" i="13"/>
  <c r="AV172" i="13"/>
  <c r="AU172" i="13"/>
  <c r="AT172" i="13"/>
  <c r="AS172" i="13"/>
  <c r="AR172" i="13"/>
  <c r="AQ172" i="13"/>
  <c r="AP172" i="13"/>
  <c r="AO172" i="13"/>
  <c r="AN172" i="13"/>
  <c r="AM172" i="13"/>
  <c r="AL172" i="13"/>
  <c r="AK172" i="13"/>
  <c r="AJ172" i="13"/>
  <c r="AI172" i="13"/>
  <c r="AH172" i="13"/>
  <c r="AG172" i="13"/>
  <c r="AF172" i="13"/>
  <c r="AE172" i="13"/>
  <c r="AD172" i="13"/>
  <c r="AC172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AX171" i="13"/>
  <c r="AW171" i="13"/>
  <c r="AV171" i="13"/>
  <c r="AU171" i="13"/>
  <c r="AT171" i="13"/>
  <c r="AS171" i="13"/>
  <c r="AR171" i="13"/>
  <c r="AQ171" i="13"/>
  <c r="AP171" i="13"/>
  <c r="AO171" i="13"/>
  <c r="AN171" i="13"/>
  <c r="AM171" i="13"/>
  <c r="AL171" i="13"/>
  <c r="AK171" i="13"/>
  <c r="AJ171" i="13"/>
  <c r="AI171" i="13"/>
  <c r="AH171" i="13"/>
  <c r="AG171" i="13"/>
  <c r="AF171" i="13"/>
  <c r="AE171" i="13"/>
  <c r="AD171" i="13"/>
  <c r="AC171" i="13"/>
  <c r="AB171" i="13"/>
  <c r="AA171" i="13"/>
  <c r="Z171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AX170" i="13"/>
  <c r="AW170" i="13"/>
  <c r="AV170" i="13"/>
  <c r="AU170" i="13"/>
  <c r="AT170" i="13"/>
  <c r="AS170" i="13"/>
  <c r="AR170" i="13"/>
  <c r="AQ170" i="13"/>
  <c r="AP170" i="13"/>
  <c r="AO170" i="13"/>
  <c r="AN170" i="13"/>
  <c r="AM170" i="13"/>
  <c r="AL170" i="13"/>
  <c r="AK170" i="13"/>
  <c r="AJ170" i="13"/>
  <c r="AI170" i="13"/>
  <c r="AH170" i="13"/>
  <c r="AG170" i="13"/>
  <c r="AF170" i="13"/>
  <c r="AE170" i="13"/>
  <c r="AD170" i="13"/>
  <c r="AC170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AX169" i="13"/>
  <c r="AW169" i="13"/>
  <c r="AV169" i="13"/>
  <c r="AU169" i="13"/>
  <c r="AT169" i="13"/>
  <c r="AS169" i="13"/>
  <c r="AR169" i="13"/>
  <c r="AQ169" i="13"/>
  <c r="AP169" i="13"/>
  <c r="AO169" i="13"/>
  <c r="AN169" i="13"/>
  <c r="AM169" i="13"/>
  <c r="AL169" i="13"/>
  <c r="AK169" i="13"/>
  <c r="AJ169" i="13"/>
  <c r="AI169" i="13"/>
  <c r="AH169" i="13"/>
  <c r="AG169" i="13"/>
  <c r="AF169" i="13"/>
  <c r="AE169" i="13"/>
  <c r="AD169" i="13"/>
  <c r="AC169" i="13"/>
  <c r="AB169" i="13"/>
  <c r="AA169" i="13"/>
  <c r="Z169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AX168" i="13"/>
  <c r="AW168" i="13"/>
  <c r="AV168" i="13"/>
  <c r="AU168" i="13"/>
  <c r="AT168" i="13"/>
  <c r="AS168" i="13"/>
  <c r="AR168" i="13"/>
  <c r="AQ168" i="13"/>
  <c r="AP168" i="13"/>
  <c r="AO168" i="13"/>
  <c r="AN168" i="13"/>
  <c r="AM168" i="13"/>
  <c r="AL168" i="13"/>
  <c r="AK168" i="13"/>
  <c r="AJ168" i="13"/>
  <c r="AI168" i="13"/>
  <c r="AH168" i="13"/>
  <c r="AG168" i="13"/>
  <c r="AF168" i="13"/>
  <c r="AE168" i="13"/>
  <c r="AD168" i="13"/>
  <c r="AC168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AX167" i="13"/>
  <c r="AW167" i="13"/>
  <c r="AV167" i="13"/>
  <c r="AU167" i="13"/>
  <c r="AT167" i="13"/>
  <c r="AS167" i="13"/>
  <c r="AR167" i="13"/>
  <c r="AQ167" i="13"/>
  <c r="AP167" i="13"/>
  <c r="AO167" i="13"/>
  <c r="AN167" i="13"/>
  <c r="AM167" i="13"/>
  <c r="AL167" i="13"/>
  <c r="AK167" i="13"/>
  <c r="AJ167" i="13"/>
  <c r="AI167" i="13"/>
  <c r="AH167" i="13"/>
  <c r="AG167" i="13"/>
  <c r="AF167" i="13"/>
  <c r="AE167" i="13"/>
  <c r="AD167" i="13"/>
  <c r="AC167" i="13"/>
  <c r="AB167" i="13"/>
  <c r="AA167" i="13"/>
  <c r="Z167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AX166" i="13"/>
  <c r="AW166" i="13"/>
  <c r="AV166" i="13"/>
  <c r="AU166" i="13"/>
  <c r="AT166" i="13"/>
  <c r="AS166" i="13"/>
  <c r="AR166" i="13"/>
  <c r="AQ166" i="13"/>
  <c r="AP166" i="13"/>
  <c r="AO166" i="13"/>
  <c r="AN166" i="13"/>
  <c r="AM166" i="13"/>
  <c r="AL166" i="13"/>
  <c r="AK166" i="13"/>
  <c r="AJ166" i="13"/>
  <c r="AI166" i="13"/>
  <c r="AH166" i="13"/>
  <c r="AG166" i="13"/>
  <c r="AF166" i="13"/>
  <c r="AE166" i="13"/>
  <c r="AD166" i="13"/>
  <c r="AC166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AX165" i="13"/>
  <c r="AW165" i="13"/>
  <c r="AV165" i="13"/>
  <c r="AU165" i="13"/>
  <c r="AT165" i="13"/>
  <c r="AS165" i="13"/>
  <c r="AR165" i="13"/>
  <c r="AQ165" i="13"/>
  <c r="AP165" i="13"/>
  <c r="AO165" i="13"/>
  <c r="AN165" i="13"/>
  <c r="AM165" i="13"/>
  <c r="AL165" i="13"/>
  <c r="AK165" i="13"/>
  <c r="AJ165" i="13"/>
  <c r="AI165" i="13"/>
  <c r="AH165" i="13"/>
  <c r="AG165" i="13"/>
  <c r="AF165" i="13"/>
  <c r="AE165" i="13"/>
  <c r="AD165" i="13"/>
  <c r="AC165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AX164" i="13"/>
  <c r="AW164" i="13"/>
  <c r="AV164" i="13"/>
  <c r="AU164" i="13"/>
  <c r="AT164" i="13"/>
  <c r="AS164" i="13"/>
  <c r="AR164" i="13"/>
  <c r="AQ164" i="13"/>
  <c r="AP164" i="13"/>
  <c r="AO164" i="13"/>
  <c r="AN164" i="13"/>
  <c r="AM164" i="13"/>
  <c r="AL164" i="13"/>
  <c r="AK164" i="13"/>
  <c r="AJ164" i="13"/>
  <c r="AI164" i="13"/>
  <c r="AH164" i="13"/>
  <c r="AG164" i="13"/>
  <c r="AF164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AX163" i="13"/>
  <c r="AW163" i="13"/>
  <c r="AV163" i="13"/>
  <c r="AU163" i="13"/>
  <c r="AT163" i="13"/>
  <c r="AS163" i="13"/>
  <c r="AR163" i="13"/>
  <c r="AQ163" i="13"/>
  <c r="AP163" i="13"/>
  <c r="AO163" i="13"/>
  <c r="AN163" i="13"/>
  <c r="AM163" i="13"/>
  <c r="AL163" i="13"/>
  <c r="AK163" i="13"/>
  <c r="AJ163" i="13"/>
  <c r="AI163" i="13"/>
  <c r="AH163" i="13"/>
  <c r="AG163" i="13"/>
  <c r="AF163" i="13"/>
  <c r="AE163" i="13"/>
  <c r="AD163" i="13"/>
  <c r="AC163" i="13"/>
  <c r="AB163" i="13"/>
  <c r="AA163" i="13"/>
  <c r="Z163" i="13"/>
  <c r="Y163" i="13"/>
  <c r="X163" i="13"/>
  <c r="W163" i="13"/>
  <c r="V163" i="13"/>
  <c r="U163" i="13"/>
  <c r="T163" i="13"/>
  <c r="S163" i="13"/>
  <c r="R163" i="13"/>
  <c r="Q163" i="13"/>
  <c r="P163" i="13"/>
  <c r="O163" i="13"/>
  <c r="N163" i="13"/>
  <c r="AX162" i="13"/>
  <c r="AW162" i="13"/>
  <c r="AV162" i="13"/>
  <c r="AU162" i="13"/>
  <c r="AT162" i="13"/>
  <c r="AS162" i="13"/>
  <c r="AR162" i="13"/>
  <c r="AQ162" i="13"/>
  <c r="AP162" i="13"/>
  <c r="AO162" i="13"/>
  <c r="AN162" i="13"/>
  <c r="AM162" i="13"/>
  <c r="AL162" i="13"/>
  <c r="AK162" i="13"/>
  <c r="AJ162" i="13"/>
  <c r="AI162" i="13"/>
  <c r="AH162" i="13"/>
  <c r="AG162" i="13"/>
  <c r="AF162" i="13"/>
  <c r="AE162" i="13"/>
  <c r="AD162" i="13"/>
  <c r="AC162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AX161" i="13"/>
  <c r="AW161" i="13"/>
  <c r="AV161" i="13"/>
  <c r="AU161" i="13"/>
  <c r="AT161" i="13"/>
  <c r="AS161" i="13"/>
  <c r="AR161" i="13"/>
  <c r="AQ161" i="13"/>
  <c r="AP161" i="13"/>
  <c r="AO161" i="13"/>
  <c r="AN161" i="13"/>
  <c r="AM161" i="13"/>
  <c r="AL161" i="13"/>
  <c r="AK161" i="13"/>
  <c r="AJ161" i="13"/>
  <c r="AI161" i="13"/>
  <c r="AH161" i="13"/>
  <c r="AG161" i="13"/>
  <c r="AF161" i="13"/>
  <c r="AE161" i="13"/>
  <c r="AD161" i="13"/>
  <c r="AC161" i="13"/>
  <c r="AB161" i="13"/>
  <c r="AA161" i="13"/>
  <c r="Z161" i="13"/>
  <c r="Y161" i="13"/>
  <c r="X161" i="13"/>
  <c r="W161" i="13"/>
  <c r="V161" i="13"/>
  <c r="U161" i="13"/>
  <c r="T161" i="13"/>
  <c r="S161" i="13"/>
  <c r="R161" i="13"/>
  <c r="Q161" i="13"/>
  <c r="P161" i="13"/>
  <c r="O161" i="13"/>
  <c r="N161" i="13"/>
  <c r="AX160" i="13"/>
  <c r="AW160" i="13"/>
  <c r="AV160" i="13"/>
  <c r="AU160" i="13"/>
  <c r="AT160" i="13"/>
  <c r="AS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G160" i="13"/>
  <c r="AF160" i="13"/>
  <c r="AE160" i="13"/>
  <c r="AD160" i="13"/>
  <c r="AC160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AX159" i="13"/>
  <c r="AW159" i="13"/>
  <c r="AV159" i="13"/>
  <c r="AU159" i="13"/>
  <c r="AT159" i="13"/>
  <c r="AS159" i="13"/>
  <c r="AR159" i="13"/>
  <c r="AQ159" i="13"/>
  <c r="AP159" i="13"/>
  <c r="AO159" i="13"/>
  <c r="AN159" i="13"/>
  <c r="AM159" i="13"/>
  <c r="AL159" i="13"/>
  <c r="AK159" i="13"/>
  <c r="AJ159" i="13"/>
  <c r="AI159" i="13"/>
  <c r="AH159" i="13"/>
  <c r="AG159" i="13"/>
  <c r="AF159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AX158" i="13"/>
  <c r="AW158" i="13"/>
  <c r="AV158" i="13"/>
  <c r="AU158" i="13"/>
  <c r="AT158" i="13"/>
  <c r="AS158" i="13"/>
  <c r="AR158" i="13"/>
  <c r="AQ158" i="13"/>
  <c r="AP158" i="13"/>
  <c r="AO158" i="13"/>
  <c r="AN158" i="13"/>
  <c r="AM158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AX157" i="13"/>
  <c r="AW157" i="13"/>
  <c r="AV157" i="13"/>
  <c r="AU157" i="13"/>
  <c r="AT157" i="13"/>
  <c r="AS157" i="13"/>
  <c r="AR157" i="13"/>
  <c r="AQ157" i="13"/>
  <c r="AP157" i="13"/>
  <c r="AO157" i="13"/>
  <c r="AN157" i="13"/>
  <c r="AM157" i="13"/>
  <c r="AL157" i="13"/>
  <c r="AK157" i="13"/>
  <c r="AJ157" i="13"/>
  <c r="AI157" i="13"/>
  <c r="AH157" i="13"/>
  <c r="AG157" i="13"/>
  <c r="AF157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AX156" i="13"/>
  <c r="AW156" i="13"/>
  <c r="AV156" i="13"/>
  <c r="AU156" i="13"/>
  <c r="AT156" i="13"/>
  <c r="AS156" i="13"/>
  <c r="AR156" i="13"/>
  <c r="AQ156" i="13"/>
  <c r="AP156" i="13"/>
  <c r="AO156" i="13"/>
  <c r="AN156" i="13"/>
  <c r="AM156" i="13"/>
  <c r="AL156" i="13"/>
  <c r="AK156" i="13"/>
  <c r="AJ156" i="13"/>
  <c r="AI156" i="13"/>
  <c r="AH156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AX155" i="13"/>
  <c r="AW155" i="13"/>
  <c r="AV155" i="13"/>
  <c r="AU155" i="13"/>
  <c r="AT155" i="13"/>
  <c r="AS155" i="13"/>
  <c r="AR155" i="13"/>
  <c r="AQ155" i="13"/>
  <c r="AP155" i="13"/>
  <c r="AO155" i="13"/>
  <c r="AN155" i="13"/>
  <c r="AM155" i="13"/>
  <c r="AL155" i="13"/>
  <c r="AK155" i="13"/>
  <c r="AJ155" i="13"/>
  <c r="AI155" i="13"/>
  <c r="AH155" i="13"/>
  <c r="AG155" i="13"/>
  <c r="AF155" i="13"/>
  <c r="AE155" i="13"/>
  <c r="AD155" i="13"/>
  <c r="AC155" i="13"/>
  <c r="AB155" i="13"/>
  <c r="AA155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AX154" i="13"/>
  <c r="AW154" i="13"/>
  <c r="AV154" i="13"/>
  <c r="AU154" i="13"/>
  <c r="AT154" i="13"/>
  <c r="AS154" i="13"/>
  <c r="AR154" i="13"/>
  <c r="AQ154" i="13"/>
  <c r="AP154" i="13"/>
  <c r="AO154" i="13"/>
  <c r="AN154" i="13"/>
  <c r="AM154" i="13"/>
  <c r="AL154" i="13"/>
  <c r="AK154" i="13"/>
  <c r="AJ154" i="13"/>
  <c r="AI154" i="13"/>
  <c r="AH154" i="13"/>
  <c r="AG154" i="13"/>
  <c r="AF154" i="13"/>
  <c r="AE154" i="13"/>
  <c r="AD154" i="13"/>
  <c r="AC154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AX153" i="13"/>
  <c r="AW153" i="13"/>
  <c r="AV153" i="13"/>
  <c r="AU153" i="13"/>
  <c r="AT153" i="13"/>
  <c r="AS153" i="13"/>
  <c r="AR153" i="13"/>
  <c r="AQ153" i="13"/>
  <c r="AP153" i="13"/>
  <c r="AO153" i="13"/>
  <c r="AN153" i="13"/>
  <c r="AM153" i="13"/>
  <c r="AL153" i="13"/>
  <c r="AK153" i="13"/>
  <c r="AJ153" i="13"/>
  <c r="AI153" i="13"/>
  <c r="AH153" i="13"/>
  <c r="AG153" i="13"/>
  <c r="AF153" i="13"/>
  <c r="AE153" i="13"/>
  <c r="AD153" i="13"/>
  <c r="AC153" i="13"/>
  <c r="AB153" i="13"/>
  <c r="AA153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AX152" i="13"/>
  <c r="AW152" i="13"/>
  <c r="AV152" i="13"/>
  <c r="AU152" i="13"/>
  <c r="AT152" i="13"/>
  <c r="AS152" i="13"/>
  <c r="AR152" i="13"/>
  <c r="AQ152" i="13"/>
  <c r="AP152" i="13"/>
  <c r="AO152" i="13"/>
  <c r="AN152" i="13"/>
  <c r="AM152" i="13"/>
  <c r="AL152" i="13"/>
  <c r="AK152" i="13"/>
  <c r="AJ152" i="13"/>
  <c r="AI152" i="13"/>
  <c r="AH152" i="13"/>
  <c r="AG152" i="13"/>
  <c r="AF152" i="13"/>
  <c r="AE152" i="13"/>
  <c r="AD152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AX151" i="13"/>
  <c r="AW151" i="13"/>
  <c r="AV151" i="13"/>
  <c r="AU151" i="13"/>
  <c r="AT151" i="13"/>
  <c r="AS151" i="13"/>
  <c r="AR151" i="13"/>
  <c r="AQ151" i="13"/>
  <c r="AP151" i="13"/>
  <c r="AO151" i="13"/>
  <c r="AN151" i="13"/>
  <c r="AM151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Z151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AX150" i="13"/>
  <c r="AW150" i="13"/>
  <c r="AV150" i="13"/>
  <c r="AU150" i="13"/>
  <c r="AT150" i="13"/>
  <c r="AS150" i="13"/>
  <c r="AR150" i="13"/>
  <c r="AQ150" i="13"/>
  <c r="AP150" i="13"/>
  <c r="AO150" i="13"/>
  <c r="AN150" i="13"/>
  <c r="AM150" i="13"/>
  <c r="AL150" i="13"/>
  <c r="AK150" i="13"/>
  <c r="AJ150" i="13"/>
  <c r="AI150" i="13"/>
  <c r="AH150" i="13"/>
  <c r="AG150" i="13"/>
  <c r="AF150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AX149" i="13"/>
  <c r="AW149" i="13"/>
  <c r="AV149" i="13"/>
  <c r="AU149" i="13"/>
  <c r="AT149" i="13"/>
  <c r="AS149" i="13"/>
  <c r="AR149" i="13"/>
  <c r="AQ149" i="13"/>
  <c r="AP149" i="13"/>
  <c r="AO149" i="13"/>
  <c r="AN149" i="13"/>
  <c r="AM149" i="13"/>
  <c r="AL149" i="13"/>
  <c r="AK149" i="13"/>
  <c r="AJ149" i="13"/>
  <c r="AI149" i="13"/>
  <c r="AH149" i="13"/>
  <c r="AG149" i="13"/>
  <c r="AF149" i="13"/>
  <c r="AE149" i="13"/>
  <c r="AD149" i="13"/>
  <c r="AC149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AX148" i="13"/>
  <c r="AW148" i="13"/>
  <c r="AV148" i="13"/>
  <c r="AU148" i="13"/>
  <c r="AT148" i="13"/>
  <c r="AS148" i="13"/>
  <c r="AR148" i="13"/>
  <c r="AQ148" i="13"/>
  <c r="AP148" i="13"/>
  <c r="AO148" i="13"/>
  <c r="AN148" i="13"/>
  <c r="AM148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AX147" i="13"/>
  <c r="AW147" i="13"/>
  <c r="AV147" i="13"/>
  <c r="AU147" i="13"/>
  <c r="AT147" i="13"/>
  <c r="AS147" i="13"/>
  <c r="AR147" i="13"/>
  <c r="AQ147" i="13"/>
  <c r="AP147" i="13"/>
  <c r="AO147" i="13"/>
  <c r="AN147" i="13"/>
  <c r="AM147" i="13"/>
  <c r="AL147" i="13"/>
  <c r="AK147" i="13"/>
  <c r="AJ147" i="13"/>
  <c r="AI147" i="13"/>
  <c r="AH147" i="13"/>
  <c r="AG147" i="13"/>
  <c r="AF147" i="13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AX146" i="13"/>
  <c r="AW146" i="13"/>
  <c r="AV146" i="13"/>
  <c r="AU146" i="13"/>
  <c r="AT146" i="13"/>
  <c r="AS146" i="13"/>
  <c r="AR146" i="13"/>
  <c r="AQ146" i="13"/>
  <c r="AP146" i="13"/>
  <c r="AO146" i="13"/>
  <c r="AN146" i="13"/>
  <c r="AM146" i="13"/>
  <c r="AL146" i="13"/>
  <c r="AK146" i="13"/>
  <c r="AJ146" i="13"/>
  <c r="AI146" i="13"/>
  <c r="AH146" i="13"/>
  <c r="AG146" i="13"/>
  <c r="AF146" i="13"/>
  <c r="AE146" i="13"/>
  <c r="AD146" i="13"/>
  <c r="AC146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AX145" i="13"/>
  <c r="AW145" i="13"/>
  <c r="AV145" i="13"/>
  <c r="AU145" i="13"/>
  <c r="AT145" i="13"/>
  <c r="AS145" i="13"/>
  <c r="AR145" i="13"/>
  <c r="AQ145" i="13"/>
  <c r="AP145" i="13"/>
  <c r="AO145" i="13"/>
  <c r="AN145" i="13"/>
  <c r="AM145" i="13"/>
  <c r="AL145" i="13"/>
  <c r="AK145" i="13"/>
  <c r="AJ145" i="13"/>
  <c r="AI145" i="13"/>
  <c r="AH145" i="13"/>
  <c r="AG145" i="13"/>
  <c r="AF145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AX136" i="13"/>
  <c r="AW136" i="13"/>
  <c r="AV136" i="13"/>
  <c r="AU136" i="13"/>
  <c r="AT136" i="13"/>
  <c r="AS136" i="13"/>
  <c r="AR136" i="13"/>
  <c r="AQ136" i="13"/>
  <c r="AP136" i="13"/>
  <c r="AO136" i="13"/>
  <c r="AN136" i="13"/>
  <c r="AM136" i="13"/>
  <c r="AL136" i="13"/>
  <c r="AK136" i="13"/>
  <c r="AJ136" i="13"/>
  <c r="AI136" i="13"/>
  <c r="AH136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AX135" i="13"/>
  <c r="AW135" i="13"/>
  <c r="AV135" i="13"/>
  <c r="AU135" i="13"/>
  <c r="AT135" i="13"/>
  <c r="AS135" i="13"/>
  <c r="AR135" i="13"/>
  <c r="AQ135" i="13"/>
  <c r="AP135" i="13"/>
  <c r="AO135" i="13"/>
  <c r="AN135" i="13"/>
  <c r="AM135" i="13"/>
  <c r="AL135" i="13"/>
  <c r="AK135" i="13"/>
  <c r="AJ135" i="13"/>
  <c r="AI135" i="13"/>
  <c r="AH135" i="13"/>
  <c r="AG135" i="13"/>
  <c r="AF135" i="13"/>
  <c r="AE135" i="13"/>
  <c r="AD135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AX134" i="13"/>
  <c r="AW134" i="13"/>
  <c r="AV134" i="13"/>
  <c r="AU134" i="13"/>
  <c r="AT134" i="13"/>
  <c r="AS134" i="13"/>
  <c r="AR134" i="13"/>
  <c r="AQ134" i="13"/>
  <c r="AP134" i="13"/>
  <c r="AO134" i="13"/>
  <c r="AN134" i="13"/>
  <c r="AM134" i="13"/>
  <c r="AL134" i="13"/>
  <c r="AK134" i="13"/>
  <c r="AJ134" i="13"/>
  <c r="AI134" i="13"/>
  <c r="AH134" i="13"/>
  <c r="AG134" i="13"/>
  <c r="AF134" i="13"/>
  <c r="AE134" i="13"/>
  <c r="AD134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AX125" i="13"/>
  <c r="AW125" i="13"/>
  <c r="AV125" i="13"/>
  <c r="AU125" i="13"/>
  <c r="AT125" i="13"/>
  <c r="AS125" i="13"/>
  <c r="AR125" i="13"/>
  <c r="AQ125" i="13"/>
  <c r="AP125" i="13"/>
  <c r="AO125" i="13"/>
  <c r="AN125" i="13"/>
  <c r="AM125" i="13"/>
  <c r="AL125" i="13"/>
  <c r="AK125" i="13"/>
  <c r="AJ125" i="13"/>
  <c r="AI125" i="13"/>
  <c r="AH125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AX124" i="13"/>
  <c r="AW124" i="13"/>
  <c r="AV124" i="13"/>
  <c r="AU124" i="13"/>
  <c r="AT124" i="13"/>
  <c r="AS124" i="13"/>
  <c r="AR124" i="13"/>
  <c r="AQ124" i="13"/>
  <c r="AP124" i="13"/>
  <c r="AO124" i="13"/>
  <c r="AN124" i="13"/>
  <c r="AM124" i="13"/>
  <c r="AL124" i="13"/>
  <c r="AK124" i="13"/>
  <c r="AJ124" i="13"/>
  <c r="AI124" i="13"/>
  <c r="AH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AX123" i="13"/>
  <c r="AW123" i="13"/>
  <c r="AV123" i="13"/>
  <c r="AU123" i="13"/>
  <c r="AT123" i="13"/>
  <c r="AS123" i="13"/>
  <c r="AR123" i="13"/>
  <c r="AQ123" i="13"/>
  <c r="AP123" i="13"/>
  <c r="AO123" i="13"/>
  <c r="AN123" i="13"/>
  <c r="AM123" i="13"/>
  <c r="AL123" i="13"/>
  <c r="AK123" i="13"/>
  <c r="AJ123" i="13"/>
  <c r="AI123" i="13"/>
  <c r="AH123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AX114" i="13"/>
  <c r="AW114" i="13"/>
  <c r="AV114" i="13"/>
  <c r="AU114" i="13"/>
  <c r="AT114" i="13"/>
  <c r="AS114" i="13"/>
  <c r="AR114" i="13"/>
  <c r="AQ114" i="13"/>
  <c r="AP114" i="13"/>
  <c r="AO114" i="13"/>
  <c r="AN114" i="13"/>
  <c r="AM114" i="13"/>
  <c r="AL114" i="13"/>
  <c r="AK114" i="13"/>
  <c r="AJ114" i="13"/>
  <c r="AI114" i="13"/>
  <c r="AH114" i="13"/>
  <c r="AG114" i="13"/>
  <c r="AF114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AX113" i="13"/>
  <c r="AW113" i="13"/>
  <c r="AV113" i="13"/>
  <c r="AU113" i="13"/>
  <c r="AT113" i="13"/>
  <c r="AS113" i="13"/>
  <c r="AR113" i="13"/>
  <c r="AQ113" i="13"/>
  <c r="AP113" i="13"/>
  <c r="AO113" i="13"/>
  <c r="AN113" i="13"/>
  <c r="AM113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AX112" i="13"/>
  <c r="AW112" i="13"/>
  <c r="AV112" i="13"/>
  <c r="AU112" i="13"/>
  <c r="AT112" i="13"/>
  <c r="AS112" i="13"/>
  <c r="AR112" i="13"/>
  <c r="AQ112" i="13"/>
  <c r="AP112" i="13"/>
  <c r="AO112" i="13"/>
  <c r="AN112" i="13"/>
  <c r="AM112" i="13"/>
  <c r="AL112" i="13"/>
  <c r="AK112" i="13"/>
  <c r="AJ112" i="13"/>
  <c r="AI112" i="13"/>
  <c r="AH112" i="13"/>
  <c r="AG112" i="13"/>
  <c r="AF112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AX103" i="13"/>
  <c r="AW103" i="13"/>
  <c r="AV103" i="13"/>
  <c r="AU103" i="13"/>
  <c r="AT103" i="13"/>
  <c r="AS103" i="13"/>
  <c r="AR103" i="13"/>
  <c r="AQ103" i="13"/>
  <c r="AP103" i="13"/>
  <c r="AO103" i="13"/>
  <c r="AN103" i="13"/>
  <c r="AM103" i="13"/>
  <c r="AL103" i="13"/>
  <c r="AK103" i="13"/>
  <c r="AJ103" i="13"/>
  <c r="AI103" i="13"/>
  <c r="AH103" i="13"/>
  <c r="AG103" i="13"/>
  <c r="AF103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AX102" i="13"/>
  <c r="AW102" i="13"/>
  <c r="AV102" i="13"/>
  <c r="AU102" i="13"/>
  <c r="AT102" i="13"/>
  <c r="AS102" i="13"/>
  <c r="AR102" i="13"/>
  <c r="AQ102" i="13"/>
  <c r="AP102" i="13"/>
  <c r="AO102" i="13"/>
  <c r="AN102" i="13"/>
  <c r="AM102" i="13"/>
  <c r="AL102" i="13"/>
  <c r="AK102" i="13"/>
  <c r="AJ102" i="13"/>
  <c r="AI102" i="13"/>
  <c r="AH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AX101" i="13"/>
  <c r="AW101" i="13"/>
  <c r="AV101" i="13"/>
  <c r="AU101" i="13"/>
  <c r="AT101" i="13"/>
  <c r="AS101" i="13"/>
  <c r="AR101" i="13"/>
  <c r="AQ101" i="13"/>
  <c r="AP101" i="13"/>
  <c r="AO101" i="13"/>
  <c r="AN101" i="13"/>
  <c r="AM101" i="13"/>
  <c r="AL101" i="13"/>
  <c r="AK101" i="13"/>
  <c r="AJ101" i="13"/>
  <c r="AI101" i="13"/>
  <c r="AH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AX92" i="13"/>
  <c r="AW92" i="13"/>
  <c r="AV92" i="13"/>
  <c r="AU92" i="13"/>
  <c r="AT92" i="13"/>
  <c r="AS92" i="13"/>
  <c r="AR92" i="13"/>
  <c r="AQ92" i="13"/>
  <c r="AP92" i="13"/>
  <c r="AO92" i="13"/>
  <c r="AN92" i="13"/>
  <c r="AM92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AX91" i="13"/>
  <c r="AW91" i="13"/>
  <c r="AV91" i="13"/>
  <c r="AU91" i="13"/>
  <c r="AT91" i="13"/>
  <c r="AS91" i="13"/>
  <c r="AR91" i="13"/>
  <c r="AQ91" i="13"/>
  <c r="AP91" i="13"/>
  <c r="AO91" i="13"/>
  <c r="AN91" i="13"/>
  <c r="AM91" i="13"/>
  <c r="AL91" i="13"/>
  <c r="AK91" i="13"/>
  <c r="AJ91" i="13"/>
  <c r="AI91" i="13"/>
  <c r="AH91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AX90" i="13"/>
  <c r="AW90" i="13"/>
  <c r="AV90" i="13"/>
  <c r="AU90" i="13"/>
  <c r="AT90" i="13"/>
  <c r="AS90" i="13"/>
  <c r="AR90" i="13"/>
  <c r="AQ90" i="13"/>
  <c r="AP90" i="13"/>
  <c r="AO90" i="13"/>
  <c r="AN90" i="13"/>
  <c r="AM90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AX81" i="13"/>
  <c r="AW81" i="13"/>
  <c r="AV81" i="13"/>
  <c r="AU81" i="13"/>
  <c r="AT81" i="13"/>
  <c r="AS81" i="13"/>
  <c r="AR81" i="13"/>
  <c r="AQ81" i="13"/>
  <c r="AP81" i="13"/>
  <c r="AO81" i="13"/>
  <c r="AN81" i="13"/>
  <c r="AM81" i="13"/>
  <c r="AL81" i="13"/>
  <c r="AK81" i="13"/>
  <c r="AJ81" i="13"/>
  <c r="AI81" i="13"/>
  <c r="AH81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AX80" i="13"/>
  <c r="AW80" i="13"/>
  <c r="AV80" i="13"/>
  <c r="AU80" i="13"/>
  <c r="AT80" i="13"/>
  <c r="AS80" i="13"/>
  <c r="AR80" i="13"/>
  <c r="AQ80" i="13"/>
  <c r="AP80" i="13"/>
  <c r="AO80" i="13"/>
  <c r="AN80" i="13"/>
  <c r="AM80" i="13"/>
  <c r="AL80" i="13"/>
  <c r="AK80" i="13"/>
  <c r="AJ80" i="13"/>
  <c r="AI80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AX67" i="13"/>
  <c r="AW67" i="13"/>
  <c r="AV67" i="13"/>
  <c r="AU67" i="13"/>
  <c r="AT67" i="13"/>
  <c r="AS67" i="13"/>
  <c r="AR67" i="13"/>
  <c r="AQ67" i="13"/>
  <c r="AP67" i="13"/>
  <c r="AO67" i="13"/>
  <c r="AN67" i="13"/>
  <c r="AM67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AX66" i="13"/>
  <c r="AW66" i="13"/>
  <c r="AV66" i="13"/>
  <c r="AU66" i="13"/>
  <c r="AT66" i="13"/>
  <c r="AS66" i="13"/>
  <c r="AR66" i="13"/>
  <c r="AQ66" i="13"/>
  <c r="AP66" i="13"/>
  <c r="AO66" i="13"/>
  <c r="AN66" i="13"/>
  <c r="AM66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AX65" i="13"/>
  <c r="AW65" i="13"/>
  <c r="AV65" i="13"/>
  <c r="AU65" i="13"/>
  <c r="AT65" i="13"/>
  <c r="AS65" i="13"/>
  <c r="AR65" i="13"/>
  <c r="AQ65" i="13"/>
  <c r="AP65" i="13"/>
  <c r="AO65" i="13"/>
  <c r="AN65" i="13"/>
  <c r="AM65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AX64" i="13"/>
  <c r="AW64" i="13"/>
  <c r="AV64" i="13"/>
  <c r="AU64" i="13"/>
  <c r="AT64" i="13"/>
  <c r="AS64" i="13"/>
  <c r="AR64" i="13"/>
  <c r="AQ64" i="13"/>
  <c r="AP64" i="13"/>
  <c r="AO64" i="13"/>
  <c r="AN64" i="13"/>
  <c r="AM64" i="13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AX63" i="13"/>
  <c r="AW63" i="13"/>
  <c r="AV63" i="13"/>
  <c r="AU63" i="13"/>
  <c r="AT63" i="13"/>
  <c r="AS63" i="13"/>
  <c r="AR63" i="13"/>
  <c r="AQ63" i="13"/>
  <c r="AP63" i="13"/>
  <c r="AO63" i="13"/>
  <c r="AN63" i="13"/>
  <c r="AM63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AX59" i="13"/>
  <c r="AW59" i="13"/>
  <c r="AV59" i="13"/>
  <c r="AU59" i="13"/>
  <c r="AT59" i="13"/>
  <c r="AS59" i="13"/>
  <c r="AR59" i="13"/>
  <c r="AQ59" i="13"/>
  <c r="AP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AX58" i="13"/>
  <c r="AW58" i="13"/>
  <c r="AV58" i="13"/>
  <c r="AU58" i="13"/>
  <c r="AT58" i="13"/>
  <c r="AS58" i="13"/>
  <c r="AR58" i="13"/>
  <c r="AQ58" i="13"/>
  <c r="AP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AA2" i="13" s="1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AX5" i="13"/>
  <c r="AW5" i="13"/>
  <c r="AV5" i="13"/>
  <c r="AV2" i="13" s="1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C3" i="13"/>
  <c r="M2" i="13"/>
  <c r="L2" i="13"/>
  <c r="K2" i="13"/>
  <c r="M1" i="13"/>
  <c r="L1" i="13"/>
  <c r="K1" i="13"/>
  <c r="AL2" i="14"/>
  <c r="AK2" i="14"/>
  <c r="AJ2" i="14"/>
  <c r="AI2" i="14"/>
  <c r="AH2" i="14"/>
  <c r="AG2" i="14"/>
  <c r="AF2" i="14"/>
  <c r="AE2" i="14"/>
  <c r="AD2" i="14"/>
  <c r="AC2" i="14"/>
  <c r="BA4" i="14" s="1"/>
  <c r="AB2" i="14"/>
  <c r="AY6" i="14" s="1"/>
  <c r="AA2" i="14"/>
  <c r="AX6" i="14" s="1"/>
  <c r="Z2" i="14"/>
  <c r="AW6" i="14" s="1"/>
  <c r="Y2" i="14"/>
  <c r="AV6" i="14" s="1"/>
  <c r="X2" i="14"/>
  <c r="AU6" i="14" s="1"/>
  <c r="W2" i="14"/>
  <c r="AT6" i="14" s="1"/>
  <c r="V2" i="14"/>
  <c r="AS6" i="14" s="1"/>
  <c r="U2" i="14"/>
  <c r="AR6" i="14" s="1"/>
  <c r="T2" i="14"/>
  <c r="AQ6" i="14" s="1"/>
  <c r="S2" i="14"/>
  <c r="AZ4" i="14" s="1"/>
  <c r="R2" i="14"/>
  <c r="AY4" i="14" s="1"/>
  <c r="AY8" i="14" s="1"/>
  <c r="Q2" i="14"/>
  <c r="AX4" i="14" s="1"/>
  <c r="P2" i="14"/>
  <c r="AW4" i="14" s="1"/>
  <c r="AW8" i="14" s="1"/>
  <c r="O2" i="14"/>
  <c r="AV4" i="14" s="1"/>
  <c r="AV8" i="14" s="1"/>
  <c r="N2" i="14"/>
  <c r="AU4" i="14" s="1"/>
  <c r="M2" i="14"/>
  <c r="AT4" i="14" s="1"/>
  <c r="L2" i="14"/>
  <c r="AS4" i="14" s="1"/>
  <c r="K2" i="14"/>
  <c r="AR4" i="14" s="1"/>
  <c r="J2" i="14"/>
  <c r="AQ4" i="14" s="1"/>
  <c r="E2" i="14"/>
  <c r="AO1" i="14"/>
  <c r="AO2" i="14" s="1"/>
  <c r="AN1" i="14"/>
  <c r="AN2" i="14" s="1"/>
  <c r="AM1" i="14"/>
  <c r="AM2" i="14" s="1"/>
  <c r="AL1" i="14"/>
  <c r="AK1" i="14"/>
  <c r="AJ1" i="14"/>
  <c r="AI1" i="14"/>
  <c r="AH1" i="14"/>
  <c r="AG1" i="14"/>
  <c r="AF1" i="14"/>
  <c r="AE1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E1" i="14"/>
  <c r="BP723" i="11"/>
  <c r="BI723" i="11"/>
  <c r="BP722" i="11"/>
  <c r="BI722" i="11"/>
  <c r="BP721" i="11"/>
  <c r="BI721" i="11"/>
  <c r="BP720" i="11"/>
  <c r="BI720" i="11"/>
  <c r="BP719" i="11"/>
  <c r="BI719" i="11"/>
  <c r="BP718" i="11"/>
  <c r="BI718" i="11"/>
  <c r="BP717" i="11"/>
  <c r="BI717" i="11"/>
  <c r="BP716" i="11"/>
  <c r="BI716" i="11"/>
  <c r="BP715" i="11"/>
  <c r="BI715" i="11"/>
  <c r="BP714" i="11"/>
  <c r="BI714" i="11"/>
  <c r="BP713" i="11"/>
  <c r="BI713" i="11"/>
  <c r="BP712" i="11"/>
  <c r="BI712" i="11"/>
  <c r="BP711" i="11"/>
  <c r="BI711" i="11"/>
  <c r="BP710" i="11"/>
  <c r="BI710" i="11"/>
  <c r="BP709" i="11"/>
  <c r="BI709" i="11"/>
  <c r="BP708" i="11"/>
  <c r="BI708" i="11"/>
  <c r="BP707" i="11"/>
  <c r="BI707" i="11"/>
  <c r="BP706" i="11"/>
  <c r="BI706" i="11"/>
  <c r="BP705" i="11"/>
  <c r="BI705" i="11"/>
  <c r="BP704" i="11"/>
  <c r="BI704" i="11"/>
  <c r="BP703" i="11"/>
  <c r="BI703" i="11"/>
  <c r="BP702" i="11"/>
  <c r="BI702" i="11"/>
  <c r="BP701" i="11"/>
  <c r="BI701" i="11"/>
  <c r="BP700" i="11"/>
  <c r="BI700" i="11"/>
  <c r="BP699" i="11"/>
  <c r="BI699" i="11"/>
  <c r="BP698" i="11"/>
  <c r="BI698" i="11"/>
  <c r="BP697" i="11"/>
  <c r="BI697" i="11"/>
  <c r="BP696" i="11"/>
  <c r="BI696" i="11"/>
  <c r="BP695" i="11"/>
  <c r="BI695" i="11"/>
  <c r="BP694" i="11"/>
  <c r="BI694" i="11"/>
  <c r="BP693" i="11"/>
  <c r="BI693" i="11"/>
  <c r="BP692" i="11"/>
  <c r="BI692" i="11"/>
  <c r="BP691" i="11"/>
  <c r="BI691" i="11"/>
  <c r="BP690" i="11"/>
  <c r="BI690" i="11"/>
  <c r="BP689" i="11"/>
  <c r="BI689" i="11"/>
  <c r="BP688" i="11"/>
  <c r="BI688" i="11"/>
  <c r="BP687" i="11"/>
  <c r="BI687" i="11"/>
  <c r="BP686" i="11"/>
  <c r="BI686" i="11"/>
  <c r="BP685" i="11"/>
  <c r="BI685" i="11"/>
  <c r="BP684" i="11"/>
  <c r="BI684" i="11"/>
  <c r="BP683" i="11"/>
  <c r="BI683" i="11"/>
  <c r="BP682" i="11"/>
  <c r="BI682" i="11"/>
  <c r="BP681" i="11"/>
  <c r="BI681" i="11"/>
  <c r="BP680" i="11"/>
  <c r="BI680" i="11"/>
  <c r="BP679" i="11"/>
  <c r="BI679" i="11"/>
  <c r="BP678" i="11"/>
  <c r="BI678" i="11"/>
  <c r="BP677" i="11"/>
  <c r="BI677" i="11"/>
  <c r="BP676" i="11"/>
  <c r="BI676" i="11"/>
  <c r="BP675" i="11"/>
  <c r="BI675" i="11"/>
  <c r="BP674" i="11"/>
  <c r="BI674" i="11"/>
  <c r="BP673" i="11"/>
  <c r="BI673" i="11"/>
  <c r="BP672" i="11"/>
  <c r="BI672" i="11"/>
  <c r="BP671" i="11"/>
  <c r="BI671" i="11"/>
  <c r="BP670" i="11"/>
  <c r="BI670" i="11"/>
  <c r="BP669" i="11"/>
  <c r="BI669" i="11"/>
  <c r="BP668" i="11"/>
  <c r="BI668" i="11"/>
  <c r="BP667" i="11"/>
  <c r="BI667" i="11"/>
  <c r="BP666" i="11"/>
  <c r="BI666" i="11"/>
  <c r="BP665" i="11"/>
  <c r="BI665" i="11"/>
  <c r="BP664" i="11"/>
  <c r="BI664" i="11"/>
  <c r="BP663" i="11"/>
  <c r="BI663" i="11"/>
  <c r="BP662" i="11"/>
  <c r="BI662" i="11"/>
  <c r="BP661" i="11"/>
  <c r="BI661" i="11"/>
  <c r="BP660" i="11"/>
  <c r="BI660" i="11"/>
  <c r="BP659" i="11"/>
  <c r="BI659" i="11"/>
  <c r="BP658" i="11"/>
  <c r="BI658" i="11"/>
  <c r="BP657" i="11"/>
  <c r="BI657" i="11"/>
  <c r="BP656" i="11"/>
  <c r="BI656" i="11"/>
  <c r="BP655" i="11"/>
  <c r="BI655" i="11"/>
  <c r="BP654" i="11"/>
  <c r="BI654" i="11"/>
  <c r="BP653" i="11"/>
  <c r="BI653" i="11"/>
  <c r="BP652" i="11"/>
  <c r="BI652" i="11"/>
  <c r="BP651" i="11"/>
  <c r="BI651" i="11"/>
  <c r="BP650" i="11"/>
  <c r="BI650" i="11"/>
  <c r="BP649" i="11"/>
  <c r="BI649" i="11"/>
  <c r="BP648" i="11"/>
  <c r="BI648" i="11"/>
  <c r="BP647" i="11"/>
  <c r="BI647" i="11"/>
  <c r="BP646" i="11"/>
  <c r="BI646" i="11"/>
  <c r="BP645" i="11"/>
  <c r="BI645" i="11"/>
  <c r="BP644" i="11"/>
  <c r="BI644" i="11"/>
  <c r="BP643" i="11"/>
  <c r="BI643" i="11"/>
  <c r="BP642" i="11"/>
  <c r="BI642" i="11"/>
  <c r="BP641" i="11"/>
  <c r="BI641" i="11"/>
  <c r="BP640" i="11"/>
  <c r="BI640" i="11"/>
  <c r="BP639" i="11"/>
  <c r="BI639" i="11"/>
  <c r="BP638" i="11"/>
  <c r="BI638" i="11"/>
  <c r="BP637" i="11"/>
  <c r="BI637" i="11"/>
  <c r="BP636" i="11"/>
  <c r="BI636" i="11"/>
  <c r="BP635" i="11"/>
  <c r="BI635" i="11"/>
  <c r="BP634" i="11"/>
  <c r="BI634" i="11"/>
  <c r="BP633" i="11"/>
  <c r="BI633" i="11"/>
  <c r="BP632" i="11"/>
  <c r="BI632" i="11"/>
  <c r="BP631" i="11"/>
  <c r="BI631" i="11"/>
  <c r="BP630" i="11"/>
  <c r="BI630" i="11"/>
  <c r="BP629" i="11"/>
  <c r="BI629" i="11"/>
  <c r="BP628" i="11"/>
  <c r="BI628" i="11"/>
  <c r="BP627" i="11"/>
  <c r="BI627" i="11"/>
  <c r="BP626" i="11"/>
  <c r="BI626" i="11"/>
  <c r="BP625" i="11"/>
  <c r="BI625" i="11"/>
  <c r="BP624" i="11"/>
  <c r="BI624" i="11"/>
  <c r="BP623" i="11"/>
  <c r="BI623" i="11"/>
  <c r="BP622" i="11"/>
  <c r="BI622" i="11"/>
  <c r="BP621" i="11"/>
  <c r="BI621" i="11"/>
  <c r="BP620" i="11"/>
  <c r="BI620" i="11"/>
  <c r="BP619" i="11"/>
  <c r="BI619" i="11"/>
  <c r="BP618" i="11"/>
  <c r="BI618" i="11"/>
  <c r="BP617" i="11"/>
  <c r="BI617" i="11"/>
  <c r="BP616" i="11"/>
  <c r="BI616" i="11"/>
  <c r="BP615" i="11"/>
  <c r="BI615" i="11"/>
  <c r="BP614" i="11"/>
  <c r="BI614" i="11"/>
  <c r="BP613" i="11"/>
  <c r="BI613" i="11"/>
  <c r="BP612" i="11"/>
  <c r="BI612" i="11"/>
  <c r="BP611" i="11"/>
  <c r="BI611" i="11"/>
  <c r="BP610" i="11"/>
  <c r="BI610" i="11"/>
  <c r="BP609" i="11"/>
  <c r="BI609" i="11"/>
  <c r="BP608" i="11"/>
  <c r="BI608" i="11"/>
  <c r="BP607" i="11"/>
  <c r="BI607" i="11"/>
  <c r="BP606" i="11"/>
  <c r="BI606" i="11"/>
  <c r="BP605" i="11"/>
  <c r="BI605" i="11"/>
  <c r="BP604" i="11"/>
  <c r="BI604" i="11"/>
  <c r="BP603" i="11"/>
  <c r="BI603" i="11"/>
  <c r="BP602" i="11"/>
  <c r="BI602" i="11"/>
  <c r="BP601" i="11"/>
  <c r="BI601" i="11"/>
  <c r="BP600" i="11"/>
  <c r="BI600" i="11"/>
  <c r="BP599" i="11"/>
  <c r="BI599" i="11"/>
  <c r="BP598" i="11"/>
  <c r="BI598" i="11"/>
  <c r="BP597" i="11"/>
  <c r="BI597" i="11"/>
  <c r="BP596" i="11"/>
  <c r="BI596" i="11"/>
  <c r="BP595" i="11"/>
  <c r="BI595" i="11"/>
  <c r="BP594" i="11"/>
  <c r="BI594" i="11"/>
  <c r="BP593" i="11"/>
  <c r="BI593" i="11"/>
  <c r="BP592" i="11"/>
  <c r="BI592" i="11"/>
  <c r="BP591" i="11"/>
  <c r="BI591" i="11"/>
  <c r="BP590" i="11"/>
  <c r="BI590" i="11"/>
  <c r="BP589" i="11"/>
  <c r="BI589" i="11"/>
  <c r="BP588" i="11"/>
  <c r="BI588" i="11"/>
  <c r="BP587" i="11"/>
  <c r="BI587" i="11"/>
  <c r="BP586" i="11"/>
  <c r="BI586" i="11"/>
  <c r="BP585" i="11"/>
  <c r="BI585" i="11"/>
  <c r="BP584" i="11"/>
  <c r="BI584" i="11"/>
  <c r="BP583" i="11"/>
  <c r="BI583" i="11"/>
  <c r="BP582" i="11"/>
  <c r="BI582" i="11"/>
  <c r="BP581" i="11"/>
  <c r="BI581" i="11"/>
  <c r="BP580" i="11"/>
  <c r="BI580" i="11"/>
  <c r="BP579" i="11"/>
  <c r="BI579" i="11"/>
  <c r="BP578" i="11"/>
  <c r="BI578" i="11"/>
  <c r="BP577" i="11"/>
  <c r="BI577" i="11"/>
  <c r="BP576" i="11"/>
  <c r="BI576" i="11"/>
  <c r="BP575" i="11"/>
  <c r="BI575" i="11"/>
  <c r="BP574" i="11"/>
  <c r="BI574" i="11"/>
  <c r="BP573" i="11"/>
  <c r="BI573" i="11"/>
  <c r="BP572" i="11"/>
  <c r="BI572" i="11"/>
  <c r="BP571" i="11"/>
  <c r="BI571" i="11"/>
  <c r="BP570" i="11"/>
  <c r="BI570" i="11"/>
  <c r="BP569" i="11"/>
  <c r="BI569" i="11"/>
  <c r="BP568" i="11"/>
  <c r="BI568" i="11"/>
  <c r="BP567" i="11"/>
  <c r="BI567" i="11"/>
  <c r="BP566" i="11"/>
  <c r="BI566" i="11"/>
  <c r="BP565" i="11"/>
  <c r="BI565" i="11"/>
  <c r="BP564" i="11"/>
  <c r="BI564" i="11"/>
  <c r="BP563" i="11"/>
  <c r="BI563" i="11"/>
  <c r="BP562" i="11"/>
  <c r="BI562" i="11"/>
  <c r="BP561" i="11"/>
  <c r="BI561" i="11"/>
  <c r="BP560" i="11"/>
  <c r="BI560" i="11"/>
  <c r="BP559" i="11"/>
  <c r="BI559" i="11"/>
  <c r="BP558" i="11"/>
  <c r="BI558" i="11"/>
  <c r="BP557" i="11"/>
  <c r="BI557" i="11"/>
  <c r="BP556" i="11"/>
  <c r="BI556" i="11"/>
  <c r="BP555" i="11"/>
  <c r="BI555" i="11"/>
  <c r="BP554" i="11"/>
  <c r="BI554" i="11"/>
  <c r="BP553" i="11"/>
  <c r="BI553" i="11"/>
  <c r="BP552" i="11"/>
  <c r="BI552" i="11"/>
  <c r="BP551" i="11"/>
  <c r="BI551" i="11"/>
  <c r="BP550" i="11"/>
  <c r="BI550" i="11"/>
  <c r="BP549" i="11"/>
  <c r="BI549" i="11"/>
  <c r="BP548" i="11"/>
  <c r="BI548" i="11"/>
  <c r="BP547" i="11"/>
  <c r="BI547" i="11"/>
  <c r="BP546" i="11"/>
  <c r="BI546" i="11"/>
  <c r="BP545" i="11"/>
  <c r="BI545" i="11"/>
  <c r="BP544" i="11"/>
  <c r="BI544" i="11"/>
  <c r="BP543" i="11"/>
  <c r="BI543" i="11"/>
  <c r="BP542" i="11"/>
  <c r="BI542" i="11"/>
  <c r="BP541" i="11"/>
  <c r="BI541" i="11"/>
  <c r="BP540" i="11"/>
  <c r="BI540" i="11"/>
  <c r="BP539" i="11"/>
  <c r="BI539" i="11"/>
  <c r="BP538" i="11"/>
  <c r="BI538" i="11"/>
  <c r="BP537" i="11"/>
  <c r="BI537" i="11"/>
  <c r="BP536" i="11"/>
  <c r="BI536" i="11"/>
  <c r="BP535" i="11"/>
  <c r="BI535" i="11"/>
  <c r="BP534" i="11"/>
  <c r="BI534" i="11"/>
  <c r="BP533" i="11"/>
  <c r="BI533" i="11"/>
  <c r="BP532" i="11"/>
  <c r="BI532" i="11"/>
  <c r="BP531" i="11"/>
  <c r="BI531" i="11"/>
  <c r="BP530" i="11"/>
  <c r="BI530" i="11"/>
  <c r="BP529" i="11"/>
  <c r="BI529" i="11"/>
  <c r="BP528" i="11"/>
  <c r="BI528" i="11"/>
  <c r="BP527" i="11"/>
  <c r="BI527" i="11"/>
  <c r="BP526" i="11"/>
  <c r="BI526" i="11"/>
  <c r="BP525" i="11"/>
  <c r="BI525" i="11"/>
  <c r="BP524" i="11"/>
  <c r="BI524" i="11"/>
  <c r="BP523" i="11"/>
  <c r="BI523" i="11"/>
  <c r="BP522" i="11"/>
  <c r="BI522" i="11"/>
  <c r="BP521" i="11"/>
  <c r="BI521" i="11"/>
  <c r="BP520" i="11"/>
  <c r="BI520" i="11"/>
  <c r="BP519" i="11"/>
  <c r="BI519" i="11"/>
  <c r="BP518" i="11"/>
  <c r="BI518" i="11"/>
  <c r="BP517" i="11"/>
  <c r="BI517" i="11"/>
  <c r="BP516" i="11"/>
  <c r="BI516" i="11"/>
  <c r="BP515" i="11"/>
  <c r="BI515" i="11"/>
  <c r="BP514" i="11"/>
  <c r="BI514" i="11"/>
  <c r="BP513" i="11"/>
  <c r="BI513" i="11"/>
  <c r="BP512" i="11"/>
  <c r="BI512" i="11"/>
  <c r="BP511" i="11"/>
  <c r="BI511" i="11"/>
  <c r="BP510" i="11"/>
  <c r="BI510" i="11"/>
  <c r="BP509" i="11"/>
  <c r="BI509" i="11"/>
  <c r="BP508" i="11"/>
  <c r="BI508" i="11"/>
  <c r="BP507" i="11"/>
  <c r="BI507" i="11"/>
  <c r="BP506" i="11"/>
  <c r="BI506" i="11"/>
  <c r="BP505" i="11"/>
  <c r="BI505" i="11"/>
  <c r="BP504" i="11"/>
  <c r="BI504" i="11"/>
  <c r="BP503" i="11"/>
  <c r="BI503" i="11"/>
  <c r="BP502" i="11"/>
  <c r="BI502" i="11"/>
  <c r="BP501" i="11"/>
  <c r="BI501" i="11"/>
  <c r="BP500" i="11"/>
  <c r="BI500" i="11"/>
  <c r="BP499" i="11"/>
  <c r="BI499" i="11"/>
  <c r="BP498" i="11"/>
  <c r="BI498" i="11"/>
  <c r="BP497" i="11"/>
  <c r="BI497" i="11"/>
  <c r="BP496" i="11"/>
  <c r="BI496" i="11"/>
  <c r="BP495" i="11"/>
  <c r="BI495" i="11"/>
  <c r="BP494" i="11"/>
  <c r="BI494" i="11"/>
  <c r="BP493" i="11"/>
  <c r="BI493" i="11"/>
  <c r="BP492" i="11"/>
  <c r="BI492" i="11"/>
  <c r="BP491" i="11"/>
  <c r="BI491" i="11"/>
  <c r="BP490" i="11"/>
  <c r="BI490" i="11"/>
  <c r="BP489" i="11"/>
  <c r="BI489" i="11"/>
  <c r="BP488" i="11"/>
  <c r="BI488" i="11"/>
  <c r="BP487" i="11"/>
  <c r="BI487" i="11"/>
  <c r="BP486" i="11"/>
  <c r="BI486" i="11"/>
  <c r="BP485" i="11"/>
  <c r="BI485" i="11"/>
  <c r="BP484" i="11"/>
  <c r="BI484" i="11"/>
  <c r="BP483" i="11"/>
  <c r="BI483" i="11"/>
  <c r="BP482" i="11"/>
  <c r="BI482" i="11"/>
  <c r="BP481" i="11"/>
  <c r="BI481" i="11"/>
  <c r="BP480" i="11"/>
  <c r="BI480" i="11"/>
  <c r="BP479" i="11"/>
  <c r="BI479" i="11"/>
  <c r="BP478" i="11"/>
  <c r="BI478" i="11"/>
  <c r="BP477" i="11"/>
  <c r="BI477" i="11"/>
  <c r="BP476" i="11"/>
  <c r="BI476" i="11"/>
  <c r="BP475" i="11"/>
  <c r="BI475" i="11"/>
  <c r="BP474" i="11"/>
  <c r="BI474" i="11"/>
  <c r="BP473" i="11"/>
  <c r="BI473" i="11"/>
  <c r="BP472" i="11"/>
  <c r="BI472" i="11"/>
  <c r="BP471" i="11"/>
  <c r="BI471" i="11"/>
  <c r="BP470" i="11"/>
  <c r="BI470" i="11"/>
  <c r="BP469" i="11"/>
  <c r="BI469" i="11"/>
  <c r="BP468" i="11"/>
  <c r="BI468" i="11"/>
  <c r="BP467" i="11"/>
  <c r="BI467" i="11"/>
  <c r="BP466" i="11"/>
  <c r="BI466" i="11"/>
  <c r="BP465" i="11"/>
  <c r="BI465" i="11"/>
  <c r="BP464" i="11"/>
  <c r="BI464" i="11"/>
  <c r="BP463" i="11"/>
  <c r="BI463" i="11"/>
  <c r="BP462" i="11"/>
  <c r="BI462" i="11"/>
  <c r="BP461" i="11"/>
  <c r="BI461" i="11"/>
  <c r="BP460" i="11"/>
  <c r="BI460" i="11"/>
  <c r="BP459" i="11"/>
  <c r="BI459" i="11"/>
  <c r="BP458" i="11"/>
  <c r="BI458" i="11"/>
  <c r="BP457" i="11"/>
  <c r="BI457" i="11"/>
  <c r="BP456" i="11"/>
  <c r="BI456" i="11"/>
  <c r="BP455" i="11"/>
  <c r="BI455" i="11"/>
  <c r="BP454" i="11"/>
  <c r="BI454" i="11"/>
  <c r="BP453" i="11"/>
  <c r="BI453" i="11"/>
  <c r="BP452" i="11"/>
  <c r="BI452" i="11"/>
  <c r="BP451" i="11"/>
  <c r="BI451" i="11"/>
  <c r="BP450" i="11"/>
  <c r="BI450" i="11"/>
  <c r="BP449" i="11"/>
  <c r="BI449" i="11"/>
  <c r="BP448" i="11"/>
  <c r="BI448" i="11"/>
  <c r="BP447" i="11"/>
  <c r="BI447" i="11"/>
  <c r="BP446" i="11"/>
  <c r="BI446" i="11"/>
  <c r="BP445" i="11"/>
  <c r="BI445" i="11"/>
  <c r="BP444" i="11"/>
  <c r="BI444" i="11"/>
  <c r="BP443" i="11"/>
  <c r="BI443" i="11"/>
  <c r="BP442" i="11"/>
  <c r="BI442" i="11"/>
  <c r="BP441" i="11"/>
  <c r="BI441" i="11"/>
  <c r="BP440" i="11"/>
  <c r="BI440" i="11"/>
  <c r="BP439" i="11"/>
  <c r="BI439" i="11"/>
  <c r="BP438" i="11"/>
  <c r="BI438" i="11"/>
  <c r="BP437" i="11"/>
  <c r="BI437" i="11"/>
  <c r="BP436" i="11"/>
  <c r="BI436" i="11"/>
  <c r="BP435" i="11"/>
  <c r="BI435" i="11"/>
  <c r="BP434" i="11"/>
  <c r="BI434" i="11"/>
  <c r="BP433" i="11"/>
  <c r="BI433" i="11"/>
  <c r="BP432" i="11"/>
  <c r="BI432" i="11"/>
  <c r="BP431" i="11"/>
  <c r="BI431" i="11"/>
  <c r="BP430" i="11"/>
  <c r="BI430" i="11"/>
  <c r="BP429" i="11"/>
  <c r="BI429" i="11"/>
  <c r="BP428" i="11"/>
  <c r="BI428" i="11"/>
  <c r="BP427" i="11"/>
  <c r="BI427" i="11"/>
  <c r="BP426" i="11"/>
  <c r="BI426" i="11"/>
  <c r="BP425" i="11"/>
  <c r="BI425" i="11"/>
  <c r="BP424" i="11"/>
  <c r="BI424" i="11"/>
  <c r="BP423" i="11"/>
  <c r="BI423" i="11"/>
  <c r="BP422" i="11"/>
  <c r="BI422" i="11"/>
  <c r="BP421" i="11"/>
  <c r="BI421" i="11"/>
  <c r="BP420" i="11"/>
  <c r="BI420" i="11"/>
  <c r="BP419" i="11"/>
  <c r="BI419" i="11"/>
  <c r="BP418" i="11"/>
  <c r="BI418" i="11"/>
  <c r="BP417" i="11"/>
  <c r="BI417" i="11"/>
  <c r="BP416" i="11"/>
  <c r="BI416" i="11"/>
  <c r="BP415" i="11"/>
  <c r="BI415" i="11"/>
  <c r="BP414" i="11"/>
  <c r="BI414" i="11"/>
  <c r="BP413" i="11"/>
  <c r="BI413" i="11"/>
  <c r="BP412" i="11"/>
  <c r="BI412" i="11"/>
  <c r="BP411" i="11"/>
  <c r="BI411" i="11"/>
  <c r="BP410" i="11"/>
  <c r="BI410" i="11"/>
  <c r="BP409" i="11"/>
  <c r="BI409" i="11"/>
  <c r="BP408" i="11"/>
  <c r="BI408" i="11"/>
  <c r="BP407" i="11"/>
  <c r="BI407" i="11"/>
  <c r="BP406" i="11"/>
  <c r="BI406" i="11"/>
  <c r="BP405" i="11"/>
  <c r="BI405" i="11"/>
  <c r="BP404" i="11"/>
  <c r="BI404" i="11"/>
  <c r="BP403" i="11"/>
  <c r="BI403" i="11"/>
  <c r="BP402" i="11"/>
  <c r="BI402" i="11"/>
  <c r="BP401" i="11"/>
  <c r="BI401" i="11"/>
  <c r="BP400" i="11"/>
  <c r="BI400" i="11"/>
  <c r="BP399" i="11"/>
  <c r="BI399" i="11"/>
  <c r="BP398" i="11"/>
  <c r="BI398" i="11"/>
  <c r="BP397" i="11"/>
  <c r="BI397" i="11"/>
  <c r="BP396" i="11"/>
  <c r="BI396" i="11"/>
  <c r="BP395" i="11"/>
  <c r="BI395" i="11"/>
  <c r="BP394" i="11"/>
  <c r="BI394" i="11"/>
  <c r="BP393" i="11"/>
  <c r="BI393" i="11"/>
  <c r="BP392" i="11"/>
  <c r="BI392" i="11"/>
  <c r="BP391" i="11"/>
  <c r="BI391" i="11"/>
  <c r="BP390" i="11"/>
  <c r="BI390" i="11"/>
  <c r="BP389" i="11"/>
  <c r="BI389" i="11"/>
  <c r="BP388" i="11"/>
  <c r="BI388" i="11"/>
  <c r="BP387" i="11"/>
  <c r="BI387" i="11"/>
  <c r="BP386" i="11"/>
  <c r="BI386" i="11"/>
  <c r="BP385" i="11"/>
  <c r="BI385" i="11"/>
  <c r="BP384" i="11"/>
  <c r="BI384" i="11"/>
  <c r="BP383" i="11"/>
  <c r="BI383" i="11"/>
  <c r="BP382" i="11"/>
  <c r="BI382" i="11"/>
  <c r="BP381" i="11"/>
  <c r="BI381" i="11"/>
  <c r="BP380" i="11"/>
  <c r="BI380" i="11"/>
  <c r="BP379" i="11"/>
  <c r="BI379" i="11"/>
  <c r="BP378" i="11"/>
  <c r="BI378" i="11"/>
  <c r="BP377" i="11"/>
  <c r="BI377" i="11"/>
  <c r="BP376" i="11"/>
  <c r="BI376" i="11"/>
  <c r="BP375" i="11"/>
  <c r="BI375" i="11"/>
  <c r="BP374" i="11"/>
  <c r="BI374" i="11"/>
  <c r="BP373" i="11"/>
  <c r="BI373" i="11"/>
  <c r="BP372" i="11"/>
  <c r="BI372" i="11"/>
  <c r="BP371" i="11"/>
  <c r="BI371" i="11"/>
  <c r="BP370" i="11"/>
  <c r="BI370" i="11"/>
  <c r="BP369" i="11"/>
  <c r="BI369" i="11"/>
  <c r="BP368" i="11"/>
  <c r="BI368" i="11"/>
  <c r="BP367" i="11"/>
  <c r="BI367" i="11"/>
  <c r="BP366" i="11"/>
  <c r="BI366" i="11"/>
  <c r="BP365" i="11"/>
  <c r="BI365" i="11"/>
  <c r="BP364" i="11"/>
  <c r="BI364" i="11"/>
  <c r="BP363" i="11"/>
  <c r="BI363" i="11"/>
  <c r="BP362" i="11"/>
  <c r="BI362" i="11"/>
  <c r="BP361" i="11"/>
  <c r="BI361" i="11"/>
  <c r="BP360" i="11"/>
  <c r="BI360" i="11"/>
  <c r="BP359" i="11"/>
  <c r="BI359" i="11"/>
  <c r="BP358" i="11"/>
  <c r="BI358" i="11"/>
  <c r="BP357" i="11"/>
  <c r="BI357" i="11"/>
  <c r="BP356" i="11"/>
  <c r="BI356" i="11"/>
  <c r="BP355" i="11"/>
  <c r="BI355" i="11"/>
  <c r="BP354" i="11"/>
  <c r="BI354" i="11"/>
  <c r="BP353" i="11"/>
  <c r="BI353" i="11"/>
  <c r="BP352" i="11"/>
  <c r="BI352" i="11"/>
  <c r="BP351" i="11"/>
  <c r="BI351" i="11"/>
  <c r="BP350" i="11"/>
  <c r="BI350" i="11"/>
  <c r="BP349" i="11"/>
  <c r="BI349" i="11"/>
  <c r="BP348" i="11"/>
  <c r="BI348" i="11"/>
  <c r="BP347" i="11"/>
  <c r="BI347" i="11"/>
  <c r="BP346" i="11"/>
  <c r="BI346" i="11"/>
  <c r="BP345" i="11"/>
  <c r="BI345" i="11"/>
  <c r="BP344" i="11"/>
  <c r="BI344" i="11"/>
  <c r="BP343" i="11"/>
  <c r="BI343" i="11"/>
  <c r="BP342" i="11"/>
  <c r="BI342" i="11"/>
  <c r="BP341" i="11"/>
  <c r="BI341" i="11"/>
  <c r="BP340" i="11"/>
  <c r="BI340" i="11"/>
  <c r="BP339" i="11"/>
  <c r="BI339" i="11"/>
  <c r="BP338" i="11"/>
  <c r="BI338" i="11"/>
  <c r="BP337" i="11"/>
  <c r="BI337" i="11"/>
  <c r="BP336" i="11"/>
  <c r="BI336" i="11"/>
  <c r="BP335" i="11"/>
  <c r="BI335" i="11"/>
  <c r="BP334" i="11"/>
  <c r="BI334" i="11"/>
  <c r="BP333" i="11"/>
  <c r="BI333" i="11"/>
  <c r="BP332" i="11"/>
  <c r="BI332" i="11"/>
  <c r="BP331" i="11"/>
  <c r="BI331" i="11"/>
  <c r="BP330" i="11"/>
  <c r="BI330" i="11"/>
  <c r="BP329" i="11"/>
  <c r="BI329" i="11"/>
  <c r="BP328" i="11"/>
  <c r="BI328" i="11"/>
  <c r="BP327" i="11"/>
  <c r="BI327" i="11"/>
  <c r="BP326" i="11"/>
  <c r="BI326" i="11"/>
  <c r="BP325" i="11"/>
  <c r="BI325" i="11"/>
  <c r="BP324" i="11"/>
  <c r="BI324" i="11"/>
  <c r="BP323" i="11"/>
  <c r="BI323" i="11"/>
  <c r="BP322" i="11"/>
  <c r="BI322" i="11"/>
  <c r="BP321" i="11"/>
  <c r="BI321" i="11"/>
  <c r="BP320" i="11"/>
  <c r="BI320" i="11"/>
  <c r="BP319" i="11"/>
  <c r="BI319" i="11"/>
  <c r="BP318" i="11"/>
  <c r="BI318" i="11"/>
  <c r="BP317" i="11"/>
  <c r="BI317" i="11"/>
  <c r="BP316" i="11"/>
  <c r="BI316" i="11"/>
  <c r="BP315" i="11"/>
  <c r="BI315" i="11"/>
  <c r="BP314" i="11"/>
  <c r="BI314" i="11"/>
  <c r="BP313" i="11"/>
  <c r="BI313" i="11"/>
  <c r="BP312" i="11"/>
  <c r="BI312" i="11"/>
  <c r="BP311" i="11"/>
  <c r="BI311" i="11"/>
  <c r="BP310" i="11"/>
  <c r="BI310" i="11"/>
  <c r="BP309" i="11"/>
  <c r="BI309" i="11"/>
  <c r="BP308" i="11"/>
  <c r="BI308" i="11"/>
  <c r="BP307" i="11"/>
  <c r="BI307" i="11"/>
  <c r="BP306" i="11"/>
  <c r="BI306" i="11"/>
  <c r="BP305" i="11"/>
  <c r="BI305" i="11"/>
  <c r="BP304" i="11"/>
  <c r="BI304" i="11"/>
  <c r="BP303" i="11"/>
  <c r="BI303" i="11"/>
  <c r="BP302" i="11"/>
  <c r="BI302" i="11"/>
  <c r="BP301" i="11"/>
  <c r="BI301" i="11"/>
  <c r="BP300" i="11"/>
  <c r="BI300" i="11"/>
  <c r="BP299" i="11"/>
  <c r="BI299" i="11"/>
  <c r="BP298" i="11"/>
  <c r="BI298" i="11"/>
  <c r="BP297" i="11"/>
  <c r="BI297" i="11"/>
  <c r="BP296" i="11"/>
  <c r="BI296" i="11"/>
  <c r="BP295" i="11"/>
  <c r="BI295" i="11"/>
  <c r="BP294" i="11"/>
  <c r="BI294" i="11"/>
  <c r="BP293" i="11"/>
  <c r="BI293" i="11"/>
  <c r="BP292" i="11"/>
  <c r="BI292" i="11"/>
  <c r="BP291" i="11"/>
  <c r="BI291" i="11"/>
  <c r="BP290" i="11"/>
  <c r="BI290" i="11"/>
  <c r="BP289" i="11"/>
  <c r="BI289" i="11"/>
  <c r="BP288" i="11"/>
  <c r="BI288" i="11"/>
  <c r="BP287" i="11"/>
  <c r="BI287" i="11"/>
  <c r="BP286" i="11"/>
  <c r="BI286" i="11"/>
  <c r="BP285" i="11"/>
  <c r="BI285" i="11"/>
  <c r="BP284" i="11"/>
  <c r="BI284" i="11"/>
  <c r="BP283" i="11"/>
  <c r="BI283" i="11"/>
  <c r="BP282" i="11"/>
  <c r="BI282" i="11"/>
  <c r="BP281" i="11"/>
  <c r="BI281" i="11"/>
  <c r="BP280" i="11"/>
  <c r="BI280" i="11"/>
  <c r="BP279" i="11"/>
  <c r="BI279" i="11"/>
  <c r="BP278" i="11"/>
  <c r="BI278" i="11"/>
  <c r="BP277" i="11"/>
  <c r="BI277" i="11"/>
  <c r="BP276" i="11"/>
  <c r="BI276" i="11"/>
  <c r="BP275" i="11"/>
  <c r="BI275" i="11"/>
  <c r="BP274" i="11"/>
  <c r="BI274" i="11"/>
  <c r="BP273" i="11"/>
  <c r="BI273" i="11"/>
  <c r="BP272" i="11"/>
  <c r="BI272" i="11"/>
  <c r="BP271" i="11"/>
  <c r="BI271" i="11"/>
  <c r="BP270" i="11"/>
  <c r="BI270" i="11"/>
  <c r="BP269" i="11"/>
  <c r="BI269" i="11"/>
  <c r="BP268" i="11"/>
  <c r="BI268" i="11"/>
  <c r="BP267" i="11"/>
  <c r="BI267" i="11"/>
  <c r="BP266" i="11"/>
  <c r="BI266" i="11"/>
  <c r="BP265" i="11"/>
  <c r="BI265" i="11"/>
  <c r="BP264" i="11"/>
  <c r="BI264" i="11"/>
  <c r="BP263" i="11"/>
  <c r="BI263" i="11"/>
  <c r="BP262" i="11"/>
  <c r="BI262" i="11"/>
  <c r="BP261" i="11"/>
  <c r="BI261" i="11"/>
  <c r="BP260" i="11"/>
  <c r="BI260" i="11"/>
  <c r="BP259" i="11"/>
  <c r="BI259" i="11"/>
  <c r="BP258" i="11"/>
  <c r="BI258" i="11"/>
  <c r="BP257" i="11"/>
  <c r="BI257" i="11"/>
  <c r="BP256" i="11"/>
  <c r="BI256" i="11"/>
  <c r="BP255" i="11"/>
  <c r="BI255" i="11"/>
  <c r="BP254" i="11"/>
  <c r="BI254" i="11"/>
  <c r="BP253" i="11"/>
  <c r="BI253" i="11"/>
  <c r="BP252" i="11"/>
  <c r="BI252" i="11"/>
  <c r="BP251" i="11"/>
  <c r="BI251" i="11"/>
  <c r="BP250" i="11"/>
  <c r="BI250" i="11"/>
  <c r="BP249" i="11"/>
  <c r="BI249" i="11"/>
  <c r="BP248" i="11"/>
  <c r="BI248" i="11"/>
  <c r="BP247" i="11"/>
  <c r="BI247" i="11"/>
  <c r="BP246" i="11"/>
  <c r="BI246" i="11"/>
  <c r="BP245" i="11"/>
  <c r="BI245" i="11"/>
  <c r="BP244" i="11"/>
  <c r="BI244" i="11"/>
  <c r="BP243" i="11"/>
  <c r="BI243" i="11"/>
  <c r="BP242" i="11"/>
  <c r="BI242" i="11"/>
  <c r="BP241" i="11"/>
  <c r="BI241" i="11"/>
  <c r="BP240" i="11"/>
  <c r="BI240" i="11"/>
  <c r="BP239" i="11"/>
  <c r="BI239" i="11"/>
  <c r="BP238" i="11"/>
  <c r="BI238" i="11"/>
  <c r="BP237" i="11"/>
  <c r="BI237" i="11"/>
  <c r="BP236" i="11"/>
  <c r="BI236" i="11"/>
  <c r="BP235" i="11"/>
  <c r="BI235" i="11"/>
  <c r="BP234" i="11"/>
  <c r="BI234" i="11"/>
  <c r="BP233" i="11"/>
  <c r="BI233" i="11"/>
  <c r="BP232" i="11"/>
  <c r="BI232" i="11"/>
  <c r="BP231" i="11"/>
  <c r="BI231" i="11"/>
  <c r="BP230" i="11"/>
  <c r="BI230" i="11"/>
  <c r="BP229" i="11"/>
  <c r="BI229" i="11"/>
  <c r="BP228" i="11"/>
  <c r="BI228" i="11"/>
  <c r="BP227" i="11"/>
  <c r="BI227" i="11"/>
  <c r="BP226" i="11"/>
  <c r="BI226" i="11"/>
  <c r="BP225" i="11"/>
  <c r="BI225" i="11"/>
  <c r="BP224" i="11"/>
  <c r="BI224" i="11"/>
  <c r="BP223" i="11"/>
  <c r="BI223" i="11"/>
  <c r="BP222" i="11"/>
  <c r="BI222" i="11"/>
  <c r="BP221" i="11"/>
  <c r="BI221" i="11"/>
  <c r="BP220" i="11"/>
  <c r="BI220" i="11"/>
  <c r="BP219" i="11"/>
  <c r="BI219" i="11"/>
  <c r="BP218" i="11"/>
  <c r="BI218" i="11"/>
  <c r="BP217" i="11"/>
  <c r="BI217" i="11"/>
  <c r="BP216" i="11"/>
  <c r="BI216" i="11"/>
  <c r="BP215" i="11"/>
  <c r="BI215" i="11"/>
  <c r="BP214" i="11"/>
  <c r="BI214" i="11"/>
  <c r="BP213" i="11"/>
  <c r="BI213" i="11"/>
  <c r="BP212" i="11"/>
  <c r="BI212" i="11"/>
  <c r="BP211" i="11"/>
  <c r="BI211" i="11"/>
  <c r="BP210" i="11"/>
  <c r="BI210" i="11"/>
  <c r="BP209" i="11"/>
  <c r="BI209" i="11"/>
  <c r="BP208" i="11"/>
  <c r="BI208" i="11"/>
  <c r="BP207" i="11"/>
  <c r="BI207" i="11"/>
  <c r="BP206" i="11"/>
  <c r="BI206" i="11"/>
  <c r="BP205" i="11"/>
  <c r="BI205" i="11"/>
  <c r="BP204" i="11"/>
  <c r="BI204" i="11"/>
  <c r="BP203" i="11"/>
  <c r="BI203" i="11"/>
  <c r="BP202" i="11"/>
  <c r="BI202" i="11"/>
  <c r="BP201" i="11"/>
  <c r="BI201" i="11"/>
  <c r="BP200" i="11"/>
  <c r="BI200" i="11"/>
  <c r="BP199" i="11"/>
  <c r="BI199" i="11"/>
  <c r="BP198" i="11"/>
  <c r="BI198" i="11"/>
  <c r="BP197" i="11"/>
  <c r="BI197" i="11"/>
  <c r="BP196" i="11"/>
  <c r="BI196" i="11"/>
  <c r="BP195" i="11"/>
  <c r="BI195" i="11"/>
  <c r="BP194" i="11"/>
  <c r="BI194" i="11"/>
  <c r="BP193" i="11"/>
  <c r="BI193" i="11"/>
  <c r="BP192" i="11"/>
  <c r="BI192" i="11"/>
  <c r="BP191" i="11"/>
  <c r="BI191" i="11"/>
  <c r="BP190" i="11"/>
  <c r="BI190" i="11"/>
  <c r="BP189" i="11"/>
  <c r="BI189" i="11"/>
  <c r="BP188" i="11"/>
  <c r="BI188" i="11"/>
  <c r="BP187" i="11"/>
  <c r="BI187" i="11"/>
  <c r="BP186" i="11"/>
  <c r="BI186" i="11"/>
  <c r="BP185" i="11"/>
  <c r="BI185" i="11"/>
  <c r="BP184" i="11"/>
  <c r="BI184" i="11"/>
  <c r="BP183" i="11"/>
  <c r="BI183" i="11"/>
  <c r="BP182" i="11"/>
  <c r="BI182" i="11"/>
  <c r="BP181" i="11"/>
  <c r="BI181" i="11"/>
  <c r="BP180" i="11"/>
  <c r="BI180" i="11"/>
  <c r="BP179" i="11"/>
  <c r="BI179" i="11"/>
  <c r="BP178" i="11"/>
  <c r="BI178" i="11"/>
  <c r="BP177" i="11"/>
  <c r="BI177" i="11"/>
  <c r="BP176" i="11"/>
  <c r="BI176" i="11"/>
  <c r="BP175" i="11"/>
  <c r="BI175" i="11"/>
  <c r="BP174" i="11"/>
  <c r="BI174" i="11"/>
  <c r="BP173" i="11"/>
  <c r="BI173" i="11"/>
  <c r="BP172" i="11"/>
  <c r="BI172" i="11"/>
  <c r="BP171" i="11"/>
  <c r="BI171" i="11"/>
  <c r="BP170" i="11"/>
  <c r="BI170" i="11"/>
  <c r="BP169" i="11"/>
  <c r="BI169" i="11"/>
  <c r="BP168" i="11"/>
  <c r="BI168" i="11"/>
  <c r="BP167" i="11"/>
  <c r="BI167" i="11"/>
  <c r="BP166" i="11"/>
  <c r="BI166" i="11"/>
  <c r="BP165" i="11"/>
  <c r="BI165" i="11"/>
  <c r="BP164" i="11"/>
  <c r="BI164" i="11"/>
  <c r="BP163" i="11"/>
  <c r="BI163" i="11"/>
  <c r="BP162" i="11"/>
  <c r="BI162" i="11"/>
  <c r="BP161" i="11"/>
  <c r="BI161" i="11"/>
  <c r="BP160" i="11"/>
  <c r="BI160" i="11"/>
  <c r="BP159" i="11"/>
  <c r="BI159" i="11"/>
  <c r="BP158" i="11"/>
  <c r="BI158" i="11"/>
  <c r="BP157" i="11"/>
  <c r="BI157" i="11"/>
  <c r="BP156" i="11"/>
  <c r="BI156" i="11"/>
  <c r="BP155" i="11"/>
  <c r="BI155" i="11"/>
  <c r="BP154" i="11"/>
  <c r="BI154" i="11"/>
  <c r="BP153" i="11"/>
  <c r="BI153" i="11"/>
  <c r="BP152" i="11"/>
  <c r="BI152" i="11"/>
  <c r="BP151" i="11"/>
  <c r="BI151" i="11"/>
  <c r="BP150" i="11"/>
  <c r="BI150" i="11"/>
  <c r="BP149" i="11"/>
  <c r="BI149" i="11"/>
  <c r="BP148" i="11"/>
  <c r="BI148" i="11"/>
  <c r="BP147" i="11"/>
  <c r="BI147" i="11"/>
  <c r="BP146" i="11"/>
  <c r="BI146" i="11"/>
  <c r="BP145" i="11"/>
  <c r="BI145" i="11"/>
  <c r="BP144" i="11"/>
  <c r="BI144" i="11"/>
  <c r="BP143" i="11"/>
  <c r="BI143" i="11"/>
  <c r="BP142" i="11"/>
  <c r="BI142" i="11"/>
  <c r="BP141" i="11"/>
  <c r="BI141" i="11"/>
  <c r="BP140" i="11"/>
  <c r="BI140" i="11"/>
  <c r="BP139" i="11"/>
  <c r="BI139" i="11"/>
  <c r="BP138" i="11"/>
  <c r="BI138" i="11"/>
  <c r="BP137" i="11"/>
  <c r="BI137" i="11"/>
  <c r="BP136" i="11"/>
  <c r="BI136" i="11"/>
  <c r="BP135" i="11"/>
  <c r="BI135" i="11"/>
  <c r="BP134" i="11"/>
  <c r="BI134" i="11"/>
  <c r="BP133" i="11"/>
  <c r="BI133" i="11"/>
  <c r="BP132" i="11"/>
  <c r="BI132" i="11"/>
  <c r="BP131" i="11"/>
  <c r="BI131" i="11"/>
  <c r="BP130" i="11"/>
  <c r="BI130" i="11"/>
  <c r="BP129" i="11"/>
  <c r="BI129" i="11"/>
  <c r="BP128" i="11"/>
  <c r="BI128" i="11"/>
  <c r="BP127" i="11"/>
  <c r="BI127" i="11"/>
  <c r="BP126" i="11"/>
  <c r="BI126" i="11"/>
  <c r="BP125" i="11"/>
  <c r="BI125" i="11"/>
  <c r="BP124" i="11"/>
  <c r="BI124" i="11"/>
  <c r="BP123" i="11"/>
  <c r="BI123" i="11"/>
  <c r="BP122" i="11"/>
  <c r="BI122" i="11"/>
  <c r="BP121" i="11"/>
  <c r="BI121" i="11"/>
  <c r="BP120" i="11"/>
  <c r="BI120" i="11"/>
  <c r="BP119" i="11"/>
  <c r="BI119" i="11"/>
  <c r="BP118" i="11"/>
  <c r="BI118" i="11"/>
  <c r="BP117" i="11"/>
  <c r="BI117" i="11"/>
  <c r="BP116" i="11"/>
  <c r="BI116" i="11"/>
  <c r="BP115" i="11"/>
  <c r="BI115" i="11"/>
  <c r="BP114" i="11"/>
  <c r="BI114" i="11"/>
  <c r="BP113" i="11"/>
  <c r="BI113" i="11"/>
  <c r="BP112" i="11"/>
  <c r="BI112" i="11"/>
  <c r="BP111" i="11"/>
  <c r="BI111" i="11"/>
  <c r="BP110" i="11"/>
  <c r="BI110" i="11"/>
  <c r="BP109" i="11"/>
  <c r="BI109" i="11"/>
  <c r="BP108" i="11"/>
  <c r="BI108" i="11"/>
  <c r="BP107" i="11"/>
  <c r="BI107" i="11"/>
  <c r="BP106" i="11"/>
  <c r="BI106" i="11"/>
  <c r="BP105" i="11"/>
  <c r="BI105" i="11"/>
  <c r="BP104" i="11"/>
  <c r="BI104" i="11"/>
  <c r="BP103" i="11"/>
  <c r="BI103" i="11"/>
  <c r="BP102" i="11"/>
  <c r="BI102" i="11"/>
  <c r="BP101" i="11"/>
  <c r="BI101" i="11"/>
  <c r="BP100" i="11"/>
  <c r="BI100" i="11"/>
  <c r="BP99" i="11"/>
  <c r="BI99" i="11"/>
  <c r="BP98" i="11"/>
  <c r="BI98" i="11"/>
  <c r="BP97" i="11"/>
  <c r="BI97" i="11"/>
  <c r="BP96" i="11"/>
  <c r="BI96" i="11"/>
  <c r="BP95" i="11"/>
  <c r="BI95" i="11"/>
  <c r="BP94" i="11"/>
  <c r="BI94" i="11"/>
  <c r="BP93" i="11"/>
  <c r="BI93" i="11"/>
  <c r="BP92" i="11"/>
  <c r="BI92" i="11"/>
  <c r="BP91" i="11"/>
  <c r="BI91" i="11"/>
  <c r="BP90" i="11"/>
  <c r="BI90" i="11"/>
  <c r="BP89" i="11"/>
  <c r="BI89" i="11"/>
  <c r="BP88" i="11"/>
  <c r="BI88" i="11"/>
  <c r="BP87" i="11"/>
  <c r="BI87" i="11"/>
  <c r="BP86" i="11"/>
  <c r="BI86" i="11"/>
  <c r="BP85" i="11"/>
  <c r="BI85" i="11"/>
  <c r="BP84" i="11"/>
  <c r="BI84" i="11"/>
  <c r="BP83" i="11"/>
  <c r="BI83" i="11"/>
  <c r="BP82" i="11"/>
  <c r="BI82" i="11"/>
  <c r="BP81" i="11"/>
  <c r="BI81" i="11"/>
  <c r="BP80" i="11"/>
  <c r="BI80" i="11"/>
  <c r="BP79" i="11"/>
  <c r="BI79" i="11"/>
  <c r="BP78" i="11"/>
  <c r="BI78" i="11"/>
  <c r="BP77" i="11"/>
  <c r="BI77" i="11"/>
  <c r="BP76" i="11"/>
  <c r="BI76" i="11"/>
  <c r="BP75" i="11"/>
  <c r="BI75" i="11"/>
  <c r="BP74" i="11"/>
  <c r="BI74" i="11"/>
  <c r="BP73" i="11"/>
  <c r="BI73" i="11"/>
  <c r="BP72" i="11"/>
  <c r="BI72" i="11"/>
  <c r="BP71" i="11"/>
  <c r="BI71" i="11"/>
  <c r="BP70" i="11"/>
  <c r="BI70" i="11"/>
  <c r="BP69" i="11"/>
  <c r="BI69" i="11"/>
  <c r="BP68" i="11"/>
  <c r="BI68" i="11"/>
  <c r="BP67" i="11"/>
  <c r="BI67" i="11"/>
  <c r="BP66" i="11"/>
  <c r="BI66" i="11"/>
  <c r="BP65" i="11"/>
  <c r="BI65" i="11"/>
  <c r="BP64" i="11"/>
  <c r="BI64" i="11"/>
  <c r="BP63" i="11"/>
  <c r="BI63" i="11"/>
  <c r="BP62" i="11"/>
  <c r="BI62" i="11"/>
  <c r="BP61" i="11"/>
  <c r="BI61" i="11"/>
  <c r="BP60" i="11"/>
  <c r="BI60" i="11"/>
  <c r="BP59" i="11"/>
  <c r="BI59" i="11"/>
  <c r="BP58" i="11"/>
  <c r="BI58" i="11"/>
  <c r="BP57" i="11"/>
  <c r="BI57" i="11"/>
  <c r="BP56" i="11"/>
  <c r="BI56" i="11"/>
  <c r="BP55" i="11"/>
  <c r="BI55" i="11"/>
  <c r="BP54" i="11"/>
  <c r="BI54" i="11"/>
  <c r="BP53" i="11"/>
  <c r="BI53" i="11"/>
  <c r="BP52" i="11"/>
  <c r="BI52" i="11"/>
  <c r="BP51" i="11"/>
  <c r="BI51" i="11"/>
  <c r="BP50" i="11"/>
  <c r="BI50" i="11"/>
  <c r="BP49" i="11"/>
  <c r="BI49" i="11"/>
  <c r="BP48" i="11"/>
  <c r="BI48" i="11"/>
  <c r="BP47" i="11"/>
  <c r="BI47" i="11"/>
  <c r="BP46" i="11"/>
  <c r="BI46" i="11"/>
  <c r="BP45" i="11"/>
  <c r="BI45" i="11"/>
  <c r="BP44" i="11"/>
  <c r="BI44" i="11"/>
  <c r="BP43" i="11"/>
  <c r="BI43" i="11"/>
  <c r="BP42" i="11"/>
  <c r="BI42" i="11"/>
  <c r="BP41" i="11"/>
  <c r="BI41" i="11"/>
  <c r="BP40" i="11"/>
  <c r="BI40" i="11"/>
  <c r="BP39" i="11"/>
  <c r="BI39" i="11"/>
  <c r="BP38" i="11"/>
  <c r="BI38" i="11"/>
  <c r="BP37" i="11"/>
  <c r="BI37" i="11"/>
  <c r="BP36" i="11"/>
  <c r="BI36" i="11"/>
  <c r="BP35" i="11"/>
  <c r="BI35" i="11"/>
  <c r="BP34" i="11"/>
  <c r="BI34" i="11"/>
  <c r="BP33" i="11"/>
  <c r="BI33" i="11"/>
  <c r="BP32" i="11"/>
  <c r="BI32" i="11"/>
  <c r="BP31" i="11"/>
  <c r="BI31" i="11"/>
  <c r="BP30" i="11"/>
  <c r="BI30" i="11"/>
  <c r="BP29" i="11"/>
  <c r="BI29" i="11"/>
  <c r="BP28" i="11"/>
  <c r="BI28" i="11"/>
  <c r="BP27" i="11"/>
  <c r="BI27" i="11"/>
  <c r="BP26" i="11"/>
  <c r="BI26" i="11"/>
  <c r="BP25" i="11"/>
  <c r="BI25" i="11"/>
  <c r="BP24" i="11"/>
  <c r="BI24" i="11"/>
  <c r="BP23" i="11"/>
  <c r="BI23" i="11"/>
  <c r="BP22" i="11"/>
  <c r="BI22" i="11"/>
  <c r="BP21" i="11"/>
  <c r="BI21" i="11"/>
  <c r="BP20" i="11"/>
  <c r="BI20" i="11"/>
  <c r="BP19" i="11"/>
  <c r="BI19" i="11"/>
  <c r="BP18" i="11"/>
  <c r="BI18" i="11"/>
  <c r="BP17" i="11"/>
  <c r="BI17" i="11"/>
  <c r="BP16" i="11"/>
  <c r="BI16" i="11"/>
  <c r="BP15" i="11"/>
  <c r="BI15" i="11"/>
  <c r="BP14" i="11"/>
  <c r="BI14" i="11"/>
  <c r="BP13" i="11"/>
  <c r="BI13" i="11"/>
  <c r="BP12" i="11"/>
  <c r="BI12" i="11"/>
  <c r="BP11" i="11"/>
  <c r="BI11" i="11"/>
  <c r="BP10" i="11"/>
  <c r="BI10" i="11"/>
  <c r="BP9" i="11"/>
  <c r="BI9" i="11"/>
  <c r="BP8" i="11"/>
  <c r="BI8" i="11"/>
  <c r="BP7" i="11"/>
  <c r="BI7" i="11"/>
  <c r="BP6" i="11"/>
  <c r="BI6" i="11"/>
  <c r="BP5" i="11"/>
  <c r="BI5" i="11"/>
  <c r="C3" i="11"/>
  <c r="BY2" i="11"/>
  <c r="BX2" i="11"/>
  <c r="BW2" i="11"/>
  <c r="BT2" i="11"/>
  <c r="BS2" i="11"/>
  <c r="BR2" i="11"/>
  <c r="BQ2" i="11"/>
  <c r="BO2" i="11"/>
  <c r="BM2" i="11"/>
  <c r="BL2" i="11"/>
  <c r="BK2" i="11"/>
  <c r="BJ2" i="11"/>
  <c r="BE2" i="11"/>
  <c r="BD2" i="11"/>
  <c r="BC2" i="11"/>
  <c r="BB2" i="11"/>
  <c r="AZ2" i="11"/>
  <c r="AY2" i="11"/>
  <c r="AX2" i="11"/>
  <c r="AW2" i="11"/>
  <c r="AV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CF1" i="11"/>
  <c r="CE1" i="11"/>
  <c r="CC1" i="11"/>
  <c r="CB1" i="11"/>
  <c r="BY1" i="11"/>
  <c r="BX1" i="11"/>
  <c r="BW1" i="11"/>
  <c r="BT1" i="11"/>
  <c r="BS1" i="11"/>
  <c r="BR1" i="11"/>
  <c r="BQ1" i="11"/>
  <c r="BO1" i="11"/>
  <c r="BM1" i="11"/>
  <c r="BL1" i="11"/>
  <c r="BK1" i="11"/>
  <c r="BJ1" i="11"/>
  <c r="BE1" i="11"/>
  <c r="BD1" i="11"/>
  <c r="BC1" i="11"/>
  <c r="BB1" i="11"/>
  <c r="AZ1" i="11"/>
  <c r="AY1" i="11"/>
  <c r="AX1" i="11"/>
  <c r="AW1" i="11"/>
  <c r="AV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AB764" i="8"/>
  <c r="AB763" i="8"/>
  <c r="AB762" i="8"/>
  <c r="AB761" i="8"/>
  <c r="AB760" i="8"/>
  <c r="AB759" i="8"/>
  <c r="AB758" i="8"/>
  <c r="AB757" i="8"/>
  <c r="AB756" i="8"/>
  <c r="AB755" i="8"/>
  <c r="AB754" i="8"/>
  <c r="AB753" i="8"/>
  <c r="AB752" i="8"/>
  <c r="AB751" i="8"/>
  <c r="AB750" i="8"/>
  <c r="AB749" i="8"/>
  <c r="AB748" i="8"/>
  <c r="AB747" i="8"/>
  <c r="AB746" i="8"/>
  <c r="AB745" i="8"/>
  <c r="AB744" i="8"/>
  <c r="AB743" i="8"/>
  <c r="AB742" i="8"/>
  <c r="AB741" i="8"/>
  <c r="AB740" i="8"/>
  <c r="AB739" i="8"/>
  <c r="AB738" i="8"/>
  <c r="AB737" i="8"/>
  <c r="AB736" i="8"/>
  <c r="AB735" i="8"/>
  <c r="AB734" i="8"/>
  <c r="AB733" i="8"/>
  <c r="AB732" i="8"/>
  <c r="AB731" i="8"/>
  <c r="AB730" i="8"/>
  <c r="AB729" i="8"/>
  <c r="AB728" i="8"/>
  <c r="AB727" i="8"/>
  <c r="AB726" i="8"/>
  <c r="AB725" i="8"/>
  <c r="AB724" i="8"/>
  <c r="AB723" i="8"/>
  <c r="AB722" i="8"/>
  <c r="AB721" i="8"/>
  <c r="AB720" i="8"/>
  <c r="AB719" i="8"/>
  <c r="AB718" i="8"/>
  <c r="AB717" i="8"/>
  <c r="AB716" i="8"/>
  <c r="AB715" i="8"/>
  <c r="AB714" i="8"/>
  <c r="AB713" i="8"/>
  <c r="AB712" i="8"/>
  <c r="AB711" i="8"/>
  <c r="AB710" i="8"/>
  <c r="AB709" i="8"/>
  <c r="AB708" i="8"/>
  <c r="AB707" i="8"/>
  <c r="AB706" i="8"/>
  <c r="AB705" i="8"/>
  <c r="AB704" i="8"/>
  <c r="AB703" i="8"/>
  <c r="AB702" i="8"/>
  <c r="AB701" i="8"/>
  <c r="AB700" i="8"/>
  <c r="AB699" i="8"/>
  <c r="AB698" i="8"/>
  <c r="AB697" i="8"/>
  <c r="AB696" i="8"/>
  <c r="AB695" i="8"/>
  <c r="AB694" i="8"/>
  <c r="AB693" i="8"/>
  <c r="AB692" i="8"/>
  <c r="AB691" i="8"/>
  <c r="AB690" i="8"/>
  <c r="AB689" i="8"/>
  <c r="AB688" i="8"/>
  <c r="AB687" i="8"/>
  <c r="AB686" i="8"/>
  <c r="AB685" i="8"/>
  <c r="AB684" i="8"/>
  <c r="AB683" i="8"/>
  <c r="AB682" i="8"/>
  <c r="AB681" i="8"/>
  <c r="AB680" i="8"/>
  <c r="AB679" i="8"/>
  <c r="AB678" i="8"/>
  <c r="AB677" i="8"/>
  <c r="AB676" i="8"/>
  <c r="AB675" i="8"/>
  <c r="AB674" i="8"/>
  <c r="AB673" i="8"/>
  <c r="AB672" i="8"/>
  <c r="AB671" i="8"/>
  <c r="AB670" i="8"/>
  <c r="AB669" i="8"/>
  <c r="AB668" i="8"/>
  <c r="AB667" i="8"/>
  <c r="AB666" i="8"/>
  <c r="AB665" i="8"/>
  <c r="AB664" i="8"/>
  <c r="AB663" i="8"/>
  <c r="AB662" i="8"/>
  <c r="AB661" i="8"/>
  <c r="AB660" i="8"/>
  <c r="AB659" i="8"/>
  <c r="AB658" i="8"/>
  <c r="AB657" i="8"/>
  <c r="AB656" i="8"/>
  <c r="AB655" i="8"/>
  <c r="AB654" i="8"/>
  <c r="AB653" i="8"/>
  <c r="AB652" i="8"/>
  <c r="AB651" i="8"/>
  <c r="AB650" i="8"/>
  <c r="AB649" i="8"/>
  <c r="AB648" i="8"/>
  <c r="AB647" i="8"/>
  <c r="AB646" i="8"/>
  <c r="AB645" i="8"/>
  <c r="AB644" i="8"/>
  <c r="AB643" i="8"/>
  <c r="AB642" i="8"/>
  <c r="AB641" i="8"/>
  <c r="AB640" i="8"/>
  <c r="AB639" i="8"/>
  <c r="AB638" i="8"/>
  <c r="AB637" i="8"/>
  <c r="AB636" i="8"/>
  <c r="AB635" i="8"/>
  <c r="AB634" i="8"/>
  <c r="AB633" i="8"/>
  <c r="AB632" i="8"/>
  <c r="AB631" i="8"/>
  <c r="AB630" i="8"/>
  <c r="AB629" i="8"/>
  <c r="AB628" i="8"/>
  <c r="AB627" i="8"/>
  <c r="AB626" i="8"/>
  <c r="AB625" i="8"/>
  <c r="AB624" i="8"/>
  <c r="AB623" i="8"/>
  <c r="AB622" i="8"/>
  <c r="AB621" i="8"/>
  <c r="AB620" i="8"/>
  <c r="AB619" i="8"/>
  <c r="AB618" i="8"/>
  <c r="AB617" i="8"/>
  <c r="AB616" i="8"/>
  <c r="AB615" i="8"/>
  <c r="AB614" i="8"/>
  <c r="AB613" i="8"/>
  <c r="AB612" i="8"/>
  <c r="AB611" i="8"/>
  <c r="AB610" i="8"/>
  <c r="AB609" i="8"/>
  <c r="AB608" i="8"/>
  <c r="AB607" i="8"/>
  <c r="AB606" i="8"/>
  <c r="AB605" i="8"/>
  <c r="AB604" i="8"/>
  <c r="AB603" i="8"/>
  <c r="AB602" i="8"/>
  <c r="AB601" i="8"/>
  <c r="AB600" i="8"/>
  <c r="AB599" i="8"/>
  <c r="AB598" i="8"/>
  <c r="AB597" i="8"/>
  <c r="AB596" i="8"/>
  <c r="AB595" i="8"/>
  <c r="AB594" i="8"/>
  <c r="AB593" i="8"/>
  <c r="AB592" i="8"/>
  <c r="AB591" i="8"/>
  <c r="AB590" i="8"/>
  <c r="AB589" i="8"/>
  <c r="AB588" i="8"/>
  <c r="AB587" i="8"/>
  <c r="AB586" i="8"/>
  <c r="AB585" i="8"/>
  <c r="AB584" i="8"/>
  <c r="AB583" i="8"/>
  <c r="AB582" i="8"/>
  <c r="AB581" i="8"/>
  <c r="AB580" i="8"/>
  <c r="AB579" i="8"/>
  <c r="AB578" i="8"/>
  <c r="AB577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AB557" i="8"/>
  <c r="AB556" i="8"/>
  <c r="AB555" i="8"/>
  <c r="AB554" i="8"/>
  <c r="AB553" i="8"/>
  <c r="AB552" i="8"/>
  <c r="AB551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AB531" i="8"/>
  <c r="AB530" i="8"/>
  <c r="AB529" i="8"/>
  <c r="AB528" i="8"/>
  <c r="AB527" i="8"/>
  <c r="AB526" i="8"/>
  <c r="AB525" i="8"/>
  <c r="AB524" i="8"/>
  <c r="AB523" i="8"/>
  <c r="AB522" i="8"/>
  <c r="AB521" i="8"/>
  <c r="AB520" i="8"/>
  <c r="AB519" i="8"/>
  <c r="AB518" i="8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AB505" i="8"/>
  <c r="AB504" i="8"/>
  <c r="AB503" i="8"/>
  <c r="AB502" i="8"/>
  <c r="AB50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AB480" i="8"/>
  <c r="AB479" i="8"/>
  <c r="AB478" i="8"/>
  <c r="AB477" i="8"/>
  <c r="AB476" i="8"/>
  <c r="AB475" i="8"/>
  <c r="AB474" i="8"/>
  <c r="AB473" i="8"/>
  <c r="AB472" i="8"/>
  <c r="AB471" i="8"/>
  <c r="AB470" i="8"/>
  <c r="AB469" i="8"/>
  <c r="AB468" i="8"/>
  <c r="AB467" i="8"/>
  <c r="AB466" i="8"/>
  <c r="AB465" i="8"/>
  <c r="AB464" i="8"/>
  <c r="AB463" i="8"/>
  <c r="AB462" i="8"/>
  <c r="AB461" i="8"/>
  <c r="AB460" i="8"/>
  <c r="AB459" i="8"/>
  <c r="AB458" i="8"/>
  <c r="AB457" i="8"/>
  <c r="AB456" i="8"/>
  <c r="AB455" i="8"/>
  <c r="AB454" i="8"/>
  <c r="AB453" i="8"/>
  <c r="AB452" i="8"/>
  <c r="AB451" i="8"/>
  <c r="AB450" i="8"/>
  <c r="AB449" i="8"/>
  <c r="AB448" i="8"/>
  <c r="AB447" i="8"/>
  <c r="AB446" i="8"/>
  <c r="AB445" i="8"/>
  <c r="AB444" i="8"/>
  <c r="AB443" i="8"/>
  <c r="AB442" i="8"/>
  <c r="AB441" i="8"/>
  <c r="AB440" i="8"/>
  <c r="AB439" i="8"/>
  <c r="AB438" i="8"/>
  <c r="AB437" i="8"/>
  <c r="AB436" i="8"/>
  <c r="AB435" i="8"/>
  <c r="AB434" i="8"/>
  <c r="AB433" i="8"/>
  <c r="AB432" i="8"/>
  <c r="AB431" i="8"/>
  <c r="AB430" i="8"/>
  <c r="AB429" i="8"/>
  <c r="AB428" i="8"/>
  <c r="AB427" i="8"/>
  <c r="AB426" i="8"/>
  <c r="AB425" i="8"/>
  <c r="AB424" i="8"/>
  <c r="AB423" i="8"/>
  <c r="AB422" i="8"/>
  <c r="AB421" i="8"/>
  <c r="AB420" i="8"/>
  <c r="AB419" i="8"/>
  <c r="AB418" i="8"/>
  <c r="AB417" i="8"/>
  <c r="AB416" i="8"/>
  <c r="AB415" i="8"/>
  <c r="AB414" i="8"/>
  <c r="AB413" i="8"/>
  <c r="AB412" i="8"/>
  <c r="AB411" i="8"/>
  <c r="AB410" i="8"/>
  <c r="AB409" i="8"/>
  <c r="AB408" i="8"/>
  <c r="AB407" i="8"/>
  <c r="AB406" i="8"/>
  <c r="AB405" i="8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AB390" i="8"/>
  <c r="AB389" i="8"/>
  <c r="AB388" i="8"/>
  <c r="AB387" i="8"/>
  <c r="AB386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B370" i="8"/>
  <c r="AB369" i="8"/>
  <c r="AB368" i="8"/>
  <c r="AB367" i="8"/>
  <c r="AB366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AB350" i="8"/>
  <c r="AB349" i="8"/>
  <c r="AB348" i="8"/>
  <c r="AB347" i="8"/>
  <c r="AB346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AB330" i="8"/>
  <c r="AB329" i="8"/>
  <c r="AB328" i="8"/>
  <c r="AB327" i="8"/>
  <c r="AB326" i="8"/>
  <c r="AB325" i="8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B310" i="8"/>
  <c r="AB309" i="8"/>
  <c r="AB308" i="8"/>
  <c r="AB307" i="8"/>
  <c r="AB306" i="8"/>
  <c r="AB305" i="8"/>
  <c r="AB304" i="8"/>
  <c r="AB303" i="8"/>
  <c r="AB302" i="8"/>
  <c r="AB301" i="8"/>
  <c r="AB300" i="8"/>
  <c r="AB299" i="8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AB286" i="8"/>
  <c r="AB285" i="8"/>
  <c r="AB284" i="8"/>
  <c r="AB283" i="8"/>
  <c r="AB282" i="8"/>
  <c r="AB281" i="8"/>
  <c r="AB280" i="8"/>
  <c r="AB279" i="8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AB266" i="8"/>
  <c r="AB265" i="8"/>
  <c r="AB264" i="8"/>
  <c r="AB263" i="8"/>
  <c r="AB262" i="8"/>
  <c r="AB261" i="8"/>
  <c r="AB260" i="8"/>
  <c r="AB259" i="8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AB246" i="8"/>
  <c r="AB245" i="8"/>
  <c r="AB244" i="8"/>
  <c r="AB243" i="8"/>
  <c r="AB242" i="8"/>
  <c r="AB241" i="8"/>
  <c r="AB240" i="8"/>
  <c r="AB239" i="8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AB226" i="8"/>
  <c r="AB225" i="8"/>
  <c r="AB224" i="8"/>
  <c r="AB223" i="8"/>
  <c r="AB222" i="8"/>
  <c r="AB221" i="8"/>
  <c r="AB220" i="8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AB206" i="8"/>
  <c r="AB205" i="8"/>
  <c r="AB204" i="8"/>
  <c r="AB203" i="8"/>
  <c r="AB202" i="8"/>
  <c r="AB201" i="8"/>
  <c r="AB200" i="8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AB186" i="8"/>
  <c r="AB185" i="8"/>
  <c r="AB184" i="8"/>
  <c r="AB183" i="8"/>
  <c r="AB182" i="8"/>
  <c r="AB181" i="8"/>
  <c r="AB180" i="8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AB166" i="8"/>
  <c r="AB165" i="8"/>
  <c r="AB164" i="8"/>
  <c r="AB163" i="8"/>
  <c r="AB162" i="8"/>
  <c r="AB161" i="8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AB146" i="8"/>
  <c r="AB145" i="8"/>
  <c r="AB144" i="8"/>
  <c r="AB143" i="8"/>
  <c r="AB142" i="8"/>
  <c r="AB141" i="8"/>
  <c r="AB140" i="8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AB126" i="8"/>
  <c r="AB125" i="8"/>
  <c r="AB124" i="8"/>
  <c r="AB123" i="8"/>
  <c r="AB122" i="8"/>
  <c r="AB121" i="8"/>
  <c r="AB120" i="8"/>
  <c r="AB119" i="8"/>
  <c r="AB118" i="8"/>
  <c r="AB117" i="8"/>
  <c r="AB116" i="8"/>
  <c r="AB115" i="8"/>
  <c r="AB114" i="8"/>
  <c r="AB113" i="8"/>
  <c r="AB112" i="8"/>
  <c r="AB111" i="8"/>
  <c r="AB110" i="8"/>
  <c r="AB109" i="8"/>
  <c r="AB108" i="8"/>
  <c r="AB107" i="8"/>
  <c r="AB106" i="8"/>
  <c r="AB105" i="8"/>
  <c r="AB104" i="8"/>
  <c r="AB103" i="8"/>
  <c r="AB102" i="8"/>
  <c r="AB101" i="8"/>
  <c r="AB100" i="8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AB86" i="8"/>
  <c r="AB85" i="8"/>
  <c r="AB84" i="8"/>
  <c r="AB83" i="8"/>
  <c r="AB82" i="8"/>
  <c r="AB81" i="8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AB66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B46" i="8"/>
  <c r="AB45" i="8"/>
  <c r="AB44" i="8"/>
  <c r="AB43" i="8"/>
  <c r="AB42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AR1091" i="7"/>
  <c r="AR1090" i="7"/>
  <c r="AR1089" i="7"/>
  <c r="AR1088" i="7"/>
  <c r="AR1087" i="7"/>
  <c r="AR1086" i="7"/>
  <c r="AR1085" i="7"/>
  <c r="AR1084" i="7"/>
  <c r="AR1083" i="7"/>
  <c r="AR1082" i="7"/>
  <c r="AR1081" i="7"/>
  <c r="AR1080" i="7"/>
  <c r="AR1079" i="7"/>
  <c r="AR1078" i="7"/>
  <c r="AR1077" i="7"/>
  <c r="AR1076" i="7"/>
  <c r="AR1075" i="7"/>
  <c r="AR1074" i="7"/>
  <c r="AR1073" i="7"/>
  <c r="AR1072" i="7"/>
  <c r="AR1071" i="7"/>
  <c r="AR1070" i="7"/>
  <c r="AR1069" i="7"/>
  <c r="AR1068" i="7"/>
  <c r="AR1067" i="7"/>
  <c r="AR1066" i="7"/>
  <c r="AR1065" i="7"/>
  <c r="AR1064" i="7"/>
  <c r="AR1063" i="7"/>
  <c r="AR1062" i="7"/>
  <c r="AR1061" i="7"/>
  <c r="AR1060" i="7"/>
  <c r="AR1059" i="7"/>
  <c r="AR1058" i="7"/>
  <c r="AR1057" i="7"/>
  <c r="AR1056" i="7"/>
  <c r="AR1055" i="7"/>
  <c r="AR1054" i="7"/>
  <c r="AR1053" i="7"/>
  <c r="AR1052" i="7"/>
  <c r="AR1051" i="7"/>
  <c r="AR1050" i="7"/>
  <c r="AR1049" i="7"/>
  <c r="AR1048" i="7"/>
  <c r="AR1047" i="7"/>
  <c r="AR1046" i="7"/>
  <c r="AR1045" i="7"/>
  <c r="AR1044" i="7"/>
  <c r="AR1043" i="7"/>
  <c r="AR1042" i="7"/>
  <c r="AR1041" i="7"/>
  <c r="AR1040" i="7"/>
  <c r="AR1039" i="7"/>
  <c r="AR1038" i="7"/>
  <c r="AR1037" i="7"/>
  <c r="AR1036" i="7"/>
  <c r="AR1035" i="7"/>
  <c r="AR1034" i="7"/>
  <c r="AR1033" i="7"/>
  <c r="AR1032" i="7"/>
  <c r="AR1031" i="7"/>
  <c r="AR1030" i="7"/>
  <c r="AR1029" i="7"/>
  <c r="AR1028" i="7"/>
  <c r="AR1027" i="7"/>
  <c r="AR1026" i="7"/>
  <c r="AR1025" i="7"/>
  <c r="AR1024" i="7"/>
  <c r="AR1023" i="7"/>
  <c r="AR1022" i="7"/>
  <c r="AR1021" i="7"/>
  <c r="AR1020" i="7"/>
  <c r="AR1019" i="7"/>
  <c r="AR1018" i="7"/>
  <c r="AR1017" i="7"/>
  <c r="AR1016" i="7"/>
  <c r="AR1015" i="7"/>
  <c r="AR1014" i="7"/>
  <c r="AR1013" i="7"/>
  <c r="AR1012" i="7"/>
  <c r="AR1011" i="7"/>
  <c r="AR1010" i="7"/>
  <c r="AR1009" i="7"/>
  <c r="AR1008" i="7"/>
  <c r="AR1007" i="7"/>
  <c r="AR1006" i="7"/>
  <c r="AR1005" i="7"/>
  <c r="AR1004" i="7"/>
  <c r="AR1003" i="7"/>
  <c r="AR1002" i="7"/>
  <c r="AR1001" i="7"/>
  <c r="AR1000" i="7"/>
  <c r="AR999" i="7"/>
  <c r="AR998" i="7"/>
  <c r="AR997" i="7"/>
  <c r="AR996" i="7"/>
  <c r="AR995" i="7"/>
  <c r="AR994" i="7"/>
  <c r="AR993" i="7"/>
  <c r="AR992" i="7"/>
  <c r="AR991" i="7"/>
  <c r="AR990" i="7"/>
  <c r="AR989" i="7"/>
  <c r="AR988" i="7"/>
  <c r="AR987" i="7"/>
  <c r="AR986" i="7"/>
  <c r="AR985" i="7"/>
  <c r="AR984" i="7"/>
  <c r="AR983" i="7"/>
  <c r="AR982" i="7"/>
  <c r="AR981" i="7"/>
  <c r="AR980" i="7"/>
  <c r="AR979" i="7"/>
  <c r="AR978" i="7"/>
  <c r="AR977" i="7"/>
  <c r="AR976" i="7"/>
  <c r="AR975" i="7"/>
  <c r="AR974" i="7"/>
  <c r="AR973" i="7"/>
  <c r="AR972" i="7"/>
  <c r="AR971" i="7"/>
  <c r="AR970" i="7"/>
  <c r="AR969" i="7"/>
  <c r="AR968" i="7"/>
  <c r="AR967" i="7"/>
  <c r="AR966" i="7"/>
  <c r="AR965" i="7"/>
  <c r="AR964" i="7"/>
  <c r="AR963" i="7"/>
  <c r="AR962" i="7"/>
  <c r="AR961" i="7"/>
  <c r="AR960" i="7"/>
  <c r="AR959" i="7"/>
  <c r="AR958" i="7"/>
  <c r="AR957" i="7"/>
  <c r="AR956" i="7"/>
  <c r="AR955" i="7"/>
  <c r="AR954" i="7"/>
  <c r="AR953" i="7"/>
  <c r="AR952" i="7"/>
  <c r="AR951" i="7"/>
  <c r="AR950" i="7"/>
  <c r="AR949" i="7"/>
  <c r="AR948" i="7"/>
  <c r="AR947" i="7"/>
  <c r="AR946" i="7"/>
  <c r="AR945" i="7"/>
  <c r="AR944" i="7"/>
  <c r="AR943" i="7"/>
  <c r="AR942" i="7"/>
  <c r="AR941" i="7"/>
  <c r="AR940" i="7"/>
  <c r="AR939" i="7"/>
  <c r="AR938" i="7"/>
  <c r="AR937" i="7"/>
  <c r="AR936" i="7"/>
  <c r="AR935" i="7"/>
  <c r="AR934" i="7"/>
  <c r="AR933" i="7"/>
  <c r="AR932" i="7"/>
  <c r="AR931" i="7"/>
  <c r="AR930" i="7"/>
  <c r="AR929" i="7"/>
  <c r="AR928" i="7"/>
  <c r="AR927" i="7"/>
  <c r="AR926" i="7"/>
  <c r="AR925" i="7"/>
  <c r="AR924" i="7"/>
  <c r="AR923" i="7"/>
  <c r="AR922" i="7"/>
  <c r="AR921" i="7"/>
  <c r="AR920" i="7"/>
  <c r="AR919" i="7"/>
  <c r="AR918" i="7"/>
  <c r="AR917" i="7"/>
  <c r="AR916" i="7"/>
  <c r="AR915" i="7"/>
  <c r="AR914" i="7"/>
  <c r="AR913" i="7"/>
  <c r="AR912" i="7"/>
  <c r="AR911" i="7"/>
  <c r="AR910" i="7"/>
  <c r="AR909" i="7"/>
  <c r="AR908" i="7"/>
  <c r="AR907" i="7"/>
  <c r="AR906" i="7"/>
  <c r="AR905" i="7"/>
  <c r="AR904" i="7"/>
  <c r="AR903" i="7"/>
  <c r="AR902" i="7"/>
  <c r="AR901" i="7"/>
  <c r="AR900" i="7"/>
  <c r="AR899" i="7"/>
  <c r="AR898" i="7"/>
  <c r="AR897" i="7"/>
  <c r="AR896" i="7"/>
  <c r="AR895" i="7"/>
  <c r="AR894" i="7"/>
  <c r="AR893" i="7"/>
  <c r="AR892" i="7"/>
  <c r="AR891" i="7"/>
  <c r="AR890" i="7"/>
  <c r="AR889" i="7"/>
  <c r="AR888" i="7"/>
  <c r="AR887" i="7"/>
  <c r="AR886" i="7"/>
  <c r="AR885" i="7"/>
  <c r="AR884" i="7"/>
  <c r="AR883" i="7"/>
  <c r="AR882" i="7"/>
  <c r="AR881" i="7"/>
  <c r="AR880" i="7"/>
  <c r="AR879" i="7"/>
  <c r="AR878" i="7"/>
  <c r="AR877" i="7"/>
  <c r="AR876" i="7"/>
  <c r="AR875" i="7"/>
  <c r="AR874" i="7"/>
  <c r="AR873" i="7"/>
  <c r="AR872" i="7"/>
  <c r="AR871" i="7"/>
  <c r="AR870" i="7"/>
  <c r="AR869" i="7"/>
  <c r="AR868" i="7"/>
  <c r="AR867" i="7"/>
  <c r="AR866" i="7"/>
  <c r="AR865" i="7"/>
  <c r="AR864" i="7"/>
  <c r="AR863" i="7"/>
  <c r="AR862" i="7"/>
  <c r="AR861" i="7"/>
  <c r="AR860" i="7"/>
  <c r="AR859" i="7"/>
  <c r="AR858" i="7"/>
  <c r="AR857" i="7"/>
  <c r="AR856" i="7"/>
  <c r="AR855" i="7"/>
  <c r="AR854" i="7"/>
  <c r="AR853" i="7"/>
  <c r="AR852" i="7"/>
  <c r="AR851" i="7"/>
  <c r="AR850" i="7"/>
  <c r="AR849" i="7"/>
  <c r="AR848" i="7"/>
  <c r="AR847" i="7"/>
  <c r="AR846" i="7"/>
  <c r="AR845" i="7"/>
  <c r="AR844" i="7"/>
  <c r="AR843" i="7"/>
  <c r="AR842" i="7"/>
  <c r="AR841" i="7"/>
  <c r="AR840" i="7"/>
  <c r="AR839" i="7"/>
  <c r="AR838" i="7"/>
  <c r="AR837" i="7"/>
  <c r="AR836" i="7"/>
  <c r="AR835" i="7"/>
  <c r="AR834" i="7"/>
  <c r="AR833" i="7"/>
  <c r="AR832" i="7"/>
  <c r="AR831" i="7"/>
  <c r="AR830" i="7"/>
  <c r="AR829" i="7"/>
  <c r="AR828" i="7"/>
  <c r="AR827" i="7"/>
  <c r="AR826" i="7"/>
  <c r="AR825" i="7"/>
  <c r="AR824" i="7"/>
  <c r="AR823" i="7"/>
  <c r="AR822" i="7"/>
  <c r="AR821" i="7"/>
  <c r="AR820" i="7"/>
  <c r="AR819" i="7"/>
  <c r="AR818" i="7"/>
  <c r="AR817" i="7"/>
  <c r="AR816" i="7"/>
  <c r="AR815" i="7"/>
  <c r="AR814" i="7"/>
  <c r="AR813" i="7"/>
  <c r="AR812" i="7"/>
  <c r="AR811" i="7"/>
  <c r="AR810" i="7"/>
  <c r="AR809" i="7"/>
  <c r="AR808" i="7"/>
  <c r="AR807" i="7"/>
  <c r="AR806" i="7"/>
  <c r="AR805" i="7"/>
  <c r="AR804" i="7"/>
  <c r="AR803" i="7"/>
  <c r="AR802" i="7"/>
  <c r="AR801" i="7"/>
  <c r="AR800" i="7"/>
  <c r="AR799" i="7"/>
  <c r="AR798" i="7"/>
  <c r="AR797" i="7"/>
  <c r="AR796" i="7"/>
  <c r="AR795" i="7"/>
  <c r="AR794" i="7"/>
  <c r="AR793" i="7"/>
  <c r="AR792" i="7"/>
  <c r="AR791" i="7"/>
  <c r="AR790" i="7"/>
  <c r="AR789" i="7"/>
  <c r="AR788" i="7"/>
  <c r="AR787" i="7"/>
  <c r="AR786" i="7"/>
  <c r="AR785" i="7"/>
  <c r="AR784" i="7"/>
  <c r="AR783" i="7"/>
  <c r="AR782" i="7"/>
  <c r="AR781" i="7"/>
  <c r="AR780" i="7"/>
  <c r="AR779" i="7"/>
  <c r="AR778" i="7"/>
  <c r="AR777" i="7"/>
  <c r="AR776" i="7"/>
  <c r="AR775" i="7"/>
  <c r="AR774" i="7"/>
  <c r="AR773" i="7"/>
  <c r="AR772" i="7"/>
  <c r="AR771" i="7"/>
  <c r="AR770" i="7"/>
  <c r="AR769" i="7"/>
  <c r="AR768" i="7"/>
  <c r="AR767" i="7"/>
  <c r="AD767" i="7"/>
  <c r="AR766" i="7"/>
  <c r="AD766" i="7"/>
  <c r="AR765" i="7"/>
  <c r="AD765" i="7"/>
  <c r="AR764" i="7"/>
  <c r="AD764" i="7"/>
  <c r="AR763" i="7"/>
  <c r="AD763" i="7"/>
  <c r="AR762" i="7"/>
  <c r="AD762" i="7"/>
  <c r="AR761" i="7"/>
  <c r="AD761" i="7"/>
  <c r="AR760" i="7"/>
  <c r="AD760" i="7"/>
  <c r="AR759" i="7"/>
  <c r="AD759" i="7"/>
  <c r="AR758" i="7"/>
  <c r="AD758" i="7"/>
  <c r="AR757" i="7"/>
  <c r="AD757" i="7"/>
  <c r="AR756" i="7"/>
  <c r="AD756" i="7"/>
  <c r="AR755" i="7"/>
  <c r="AD755" i="7"/>
  <c r="AR754" i="7"/>
  <c r="AD754" i="7"/>
  <c r="AR753" i="7"/>
  <c r="AD753" i="7"/>
  <c r="AR752" i="7"/>
  <c r="AD752" i="7"/>
  <c r="AR751" i="7"/>
  <c r="AD751" i="7"/>
  <c r="AR750" i="7"/>
  <c r="AD750" i="7"/>
  <c r="AR749" i="7"/>
  <c r="AD749" i="7"/>
  <c r="AR748" i="7"/>
  <c r="AD748" i="7"/>
  <c r="AR747" i="7"/>
  <c r="AD747" i="7"/>
  <c r="AR746" i="7"/>
  <c r="AD746" i="7"/>
  <c r="AR745" i="7"/>
  <c r="AD745" i="7"/>
  <c r="AR744" i="7"/>
  <c r="AD744" i="7"/>
  <c r="AR743" i="7"/>
  <c r="AD743" i="7"/>
  <c r="AR742" i="7"/>
  <c r="AD742" i="7"/>
  <c r="AR741" i="7"/>
  <c r="AD741" i="7"/>
  <c r="AR740" i="7"/>
  <c r="AD740" i="7"/>
  <c r="AR739" i="7"/>
  <c r="AD739" i="7"/>
  <c r="AR738" i="7"/>
  <c r="AD738" i="7"/>
  <c r="AR737" i="7"/>
  <c r="AD737" i="7"/>
  <c r="AR736" i="7"/>
  <c r="AD736" i="7"/>
  <c r="AR735" i="7"/>
  <c r="AD735" i="7"/>
  <c r="AR734" i="7"/>
  <c r="AD734" i="7"/>
  <c r="AR733" i="7"/>
  <c r="AD733" i="7"/>
  <c r="AR732" i="7"/>
  <c r="AD732" i="7"/>
  <c r="AR731" i="7"/>
  <c r="AD731" i="7"/>
  <c r="AR730" i="7"/>
  <c r="AD730" i="7"/>
  <c r="AR729" i="7"/>
  <c r="AD729" i="7"/>
  <c r="AR728" i="7"/>
  <c r="AD728" i="7"/>
  <c r="AR727" i="7"/>
  <c r="AD727" i="7"/>
  <c r="AR726" i="7"/>
  <c r="AD726" i="7"/>
  <c r="AR725" i="7"/>
  <c r="AD725" i="7"/>
  <c r="AR724" i="7"/>
  <c r="AD724" i="7"/>
  <c r="AR723" i="7"/>
  <c r="AD723" i="7"/>
  <c r="AR722" i="7"/>
  <c r="AD722" i="7"/>
  <c r="AR721" i="7"/>
  <c r="AD721" i="7"/>
  <c r="AR720" i="7"/>
  <c r="AD720" i="7"/>
  <c r="AR719" i="7"/>
  <c r="AD719" i="7"/>
  <c r="AR718" i="7"/>
  <c r="AD718" i="7"/>
  <c r="AR717" i="7"/>
  <c r="AD717" i="7"/>
  <c r="AR716" i="7"/>
  <c r="AD716" i="7"/>
  <c r="AR715" i="7"/>
  <c r="AD715" i="7"/>
  <c r="AR714" i="7"/>
  <c r="AD714" i="7"/>
  <c r="AR713" i="7"/>
  <c r="AD713" i="7"/>
  <c r="AR712" i="7"/>
  <c r="AD712" i="7"/>
  <c r="AR711" i="7"/>
  <c r="AD711" i="7"/>
  <c r="AR710" i="7"/>
  <c r="AD710" i="7"/>
  <c r="AR709" i="7"/>
  <c r="AD709" i="7"/>
  <c r="AR708" i="7"/>
  <c r="AD708" i="7"/>
  <c r="AR707" i="7"/>
  <c r="AD707" i="7"/>
  <c r="AR706" i="7"/>
  <c r="AD706" i="7"/>
  <c r="AR705" i="7"/>
  <c r="AD705" i="7"/>
  <c r="AR704" i="7"/>
  <c r="AD704" i="7"/>
  <c r="AR703" i="7"/>
  <c r="AD703" i="7"/>
  <c r="AR702" i="7"/>
  <c r="AD702" i="7"/>
  <c r="AR701" i="7"/>
  <c r="AD701" i="7"/>
  <c r="AR700" i="7"/>
  <c r="AD700" i="7"/>
  <c r="AR699" i="7"/>
  <c r="AD699" i="7"/>
  <c r="AR698" i="7"/>
  <c r="AD698" i="7"/>
  <c r="AR697" i="7"/>
  <c r="AD697" i="7"/>
  <c r="AR696" i="7"/>
  <c r="AD696" i="7"/>
  <c r="AR695" i="7"/>
  <c r="AD695" i="7"/>
  <c r="AR694" i="7"/>
  <c r="AD694" i="7"/>
  <c r="AR693" i="7"/>
  <c r="AD693" i="7"/>
  <c r="AR692" i="7"/>
  <c r="AD692" i="7"/>
  <c r="AR691" i="7"/>
  <c r="AD691" i="7"/>
  <c r="AR690" i="7"/>
  <c r="AD690" i="7"/>
  <c r="AR689" i="7"/>
  <c r="AD689" i="7"/>
  <c r="AR688" i="7"/>
  <c r="AD688" i="7"/>
  <c r="AR687" i="7"/>
  <c r="AD687" i="7"/>
  <c r="AR686" i="7"/>
  <c r="AD686" i="7"/>
  <c r="AR685" i="7"/>
  <c r="AD685" i="7"/>
  <c r="AR684" i="7"/>
  <c r="AD684" i="7"/>
  <c r="AR683" i="7"/>
  <c r="AD683" i="7"/>
  <c r="AR682" i="7"/>
  <c r="AD682" i="7"/>
  <c r="AR681" i="7"/>
  <c r="AD681" i="7"/>
  <c r="AR680" i="7"/>
  <c r="AD680" i="7"/>
  <c r="AR679" i="7"/>
  <c r="AD679" i="7"/>
  <c r="AR678" i="7"/>
  <c r="AD678" i="7"/>
  <c r="AR677" i="7"/>
  <c r="AD677" i="7"/>
  <c r="AR676" i="7"/>
  <c r="AD676" i="7"/>
  <c r="AR675" i="7"/>
  <c r="AD675" i="7"/>
  <c r="AR674" i="7"/>
  <c r="AD674" i="7"/>
  <c r="AR673" i="7"/>
  <c r="AD673" i="7"/>
  <c r="AR672" i="7"/>
  <c r="AD672" i="7"/>
  <c r="AR671" i="7"/>
  <c r="AD671" i="7"/>
  <c r="AR670" i="7"/>
  <c r="AD670" i="7"/>
  <c r="AR669" i="7"/>
  <c r="AD669" i="7"/>
  <c r="AR668" i="7"/>
  <c r="AD668" i="7"/>
  <c r="AR667" i="7"/>
  <c r="AD667" i="7"/>
  <c r="AR666" i="7"/>
  <c r="AD666" i="7"/>
  <c r="AR665" i="7"/>
  <c r="AD665" i="7"/>
  <c r="AR664" i="7"/>
  <c r="AD664" i="7"/>
  <c r="AR663" i="7"/>
  <c r="AD663" i="7"/>
  <c r="AR662" i="7"/>
  <c r="AD662" i="7"/>
  <c r="AR661" i="7"/>
  <c r="AD661" i="7"/>
  <c r="AR660" i="7"/>
  <c r="AD660" i="7"/>
  <c r="AR659" i="7"/>
  <c r="AD659" i="7"/>
  <c r="AR658" i="7"/>
  <c r="AD658" i="7"/>
  <c r="AR657" i="7"/>
  <c r="AD657" i="7"/>
  <c r="AR656" i="7"/>
  <c r="AD656" i="7"/>
  <c r="AR655" i="7"/>
  <c r="AD655" i="7"/>
  <c r="AR654" i="7"/>
  <c r="AD654" i="7"/>
  <c r="AR653" i="7"/>
  <c r="AD653" i="7"/>
  <c r="AR652" i="7"/>
  <c r="AD652" i="7"/>
  <c r="AR651" i="7"/>
  <c r="AD651" i="7"/>
  <c r="AR650" i="7"/>
  <c r="AD650" i="7"/>
  <c r="AR649" i="7"/>
  <c r="AD649" i="7"/>
  <c r="AR648" i="7"/>
  <c r="AD648" i="7"/>
  <c r="AR647" i="7"/>
  <c r="AD647" i="7"/>
  <c r="AR646" i="7"/>
  <c r="AD646" i="7"/>
  <c r="AR645" i="7"/>
  <c r="AD645" i="7"/>
  <c r="AR644" i="7"/>
  <c r="AD644" i="7"/>
  <c r="AR643" i="7"/>
  <c r="AD643" i="7"/>
  <c r="AR642" i="7"/>
  <c r="AD642" i="7"/>
  <c r="AR641" i="7"/>
  <c r="AD641" i="7"/>
  <c r="AR640" i="7"/>
  <c r="AD640" i="7"/>
  <c r="AR639" i="7"/>
  <c r="AD639" i="7"/>
  <c r="AR638" i="7"/>
  <c r="AD638" i="7"/>
  <c r="AR637" i="7"/>
  <c r="AD637" i="7"/>
  <c r="AR636" i="7"/>
  <c r="AD636" i="7"/>
  <c r="AR635" i="7"/>
  <c r="AD635" i="7"/>
  <c r="AR634" i="7"/>
  <c r="AD634" i="7"/>
  <c r="AR633" i="7"/>
  <c r="AD633" i="7"/>
  <c r="AR632" i="7"/>
  <c r="AD632" i="7"/>
  <c r="AR631" i="7"/>
  <c r="AD631" i="7"/>
  <c r="AR630" i="7"/>
  <c r="AD630" i="7"/>
  <c r="AR629" i="7"/>
  <c r="AD629" i="7"/>
  <c r="AR628" i="7"/>
  <c r="AD628" i="7"/>
  <c r="AR627" i="7"/>
  <c r="AD627" i="7"/>
  <c r="AR626" i="7"/>
  <c r="AD626" i="7"/>
  <c r="AR625" i="7"/>
  <c r="AD625" i="7"/>
  <c r="AR624" i="7"/>
  <c r="AD624" i="7"/>
  <c r="AR623" i="7"/>
  <c r="AD623" i="7"/>
  <c r="AR622" i="7"/>
  <c r="AD622" i="7"/>
  <c r="AR621" i="7"/>
  <c r="AD621" i="7"/>
  <c r="AR620" i="7"/>
  <c r="AD620" i="7"/>
  <c r="AR619" i="7"/>
  <c r="AD619" i="7"/>
  <c r="AR618" i="7"/>
  <c r="AD618" i="7"/>
  <c r="AR617" i="7"/>
  <c r="AD617" i="7"/>
  <c r="AR616" i="7"/>
  <c r="AD616" i="7"/>
  <c r="AR615" i="7"/>
  <c r="AD615" i="7"/>
  <c r="AR614" i="7"/>
  <c r="AD614" i="7"/>
  <c r="AR613" i="7"/>
  <c r="AD613" i="7"/>
  <c r="AR612" i="7"/>
  <c r="AD612" i="7"/>
  <c r="AR611" i="7"/>
  <c r="AD611" i="7"/>
  <c r="AR610" i="7"/>
  <c r="AD610" i="7"/>
  <c r="AR609" i="7"/>
  <c r="AD609" i="7"/>
  <c r="AR608" i="7"/>
  <c r="AD608" i="7"/>
  <c r="AR607" i="7"/>
  <c r="AD607" i="7"/>
  <c r="AR606" i="7"/>
  <c r="AD606" i="7"/>
  <c r="AR605" i="7"/>
  <c r="AD605" i="7"/>
  <c r="AR604" i="7"/>
  <c r="AD604" i="7"/>
  <c r="AR603" i="7"/>
  <c r="AD603" i="7"/>
  <c r="AR602" i="7"/>
  <c r="AD602" i="7"/>
  <c r="AR601" i="7"/>
  <c r="AD601" i="7"/>
  <c r="AR600" i="7"/>
  <c r="AD600" i="7"/>
  <c r="AR599" i="7"/>
  <c r="AD599" i="7"/>
  <c r="AR598" i="7"/>
  <c r="AD598" i="7"/>
  <c r="AR597" i="7"/>
  <c r="AD597" i="7"/>
  <c r="AR596" i="7"/>
  <c r="AD596" i="7"/>
  <c r="AR595" i="7"/>
  <c r="AD595" i="7"/>
  <c r="AR594" i="7"/>
  <c r="AD594" i="7"/>
  <c r="AR593" i="7"/>
  <c r="AD593" i="7"/>
  <c r="AR592" i="7"/>
  <c r="AD592" i="7"/>
  <c r="AR591" i="7"/>
  <c r="AD591" i="7"/>
  <c r="AR590" i="7"/>
  <c r="AD590" i="7"/>
  <c r="AR589" i="7"/>
  <c r="AD589" i="7"/>
  <c r="AR588" i="7"/>
  <c r="AD588" i="7"/>
  <c r="AR587" i="7"/>
  <c r="AD587" i="7"/>
  <c r="AR586" i="7"/>
  <c r="AD586" i="7"/>
  <c r="AR585" i="7"/>
  <c r="AD585" i="7"/>
  <c r="AR584" i="7"/>
  <c r="AD584" i="7"/>
  <c r="AR583" i="7"/>
  <c r="AD583" i="7"/>
  <c r="AR582" i="7"/>
  <c r="AD582" i="7"/>
  <c r="AR581" i="7"/>
  <c r="AD581" i="7"/>
  <c r="AR580" i="7"/>
  <c r="AD580" i="7"/>
  <c r="AR579" i="7"/>
  <c r="AD579" i="7"/>
  <c r="AR578" i="7"/>
  <c r="AD578" i="7"/>
  <c r="AR577" i="7"/>
  <c r="AD577" i="7"/>
  <c r="AR576" i="7"/>
  <c r="AD576" i="7"/>
  <c r="AR575" i="7"/>
  <c r="AD575" i="7"/>
  <c r="AR574" i="7"/>
  <c r="AD574" i="7"/>
  <c r="AR573" i="7"/>
  <c r="AD573" i="7"/>
  <c r="AR572" i="7"/>
  <c r="AD572" i="7"/>
  <c r="AR571" i="7"/>
  <c r="AD571" i="7"/>
  <c r="AR570" i="7"/>
  <c r="AD570" i="7"/>
  <c r="AR569" i="7"/>
  <c r="AD569" i="7"/>
  <c r="AR568" i="7"/>
  <c r="AD568" i="7"/>
  <c r="AR567" i="7"/>
  <c r="AD567" i="7"/>
  <c r="AR566" i="7"/>
  <c r="AD566" i="7"/>
  <c r="AR565" i="7"/>
  <c r="AD565" i="7"/>
  <c r="AR564" i="7"/>
  <c r="AD564" i="7"/>
  <c r="AR563" i="7"/>
  <c r="AD563" i="7"/>
  <c r="AR562" i="7"/>
  <c r="AD562" i="7"/>
  <c r="AR561" i="7"/>
  <c r="AD561" i="7"/>
  <c r="AR560" i="7"/>
  <c r="AD560" i="7"/>
  <c r="AR559" i="7"/>
  <c r="AD559" i="7"/>
  <c r="AR558" i="7"/>
  <c r="AD558" i="7"/>
  <c r="AR557" i="7"/>
  <c r="AD557" i="7"/>
  <c r="AR556" i="7"/>
  <c r="AD556" i="7"/>
  <c r="AR555" i="7"/>
  <c r="AD555" i="7"/>
  <c r="AR554" i="7"/>
  <c r="AD554" i="7"/>
  <c r="AR553" i="7"/>
  <c r="AD553" i="7"/>
  <c r="AR552" i="7"/>
  <c r="AD552" i="7"/>
  <c r="AR551" i="7"/>
  <c r="AD551" i="7"/>
  <c r="AR550" i="7"/>
  <c r="AD550" i="7"/>
  <c r="AR549" i="7"/>
  <c r="AD549" i="7"/>
  <c r="AR548" i="7"/>
  <c r="AD548" i="7"/>
  <c r="AR547" i="7"/>
  <c r="AD547" i="7"/>
  <c r="AR546" i="7"/>
  <c r="AD546" i="7"/>
  <c r="AR545" i="7"/>
  <c r="AD545" i="7"/>
  <c r="AR544" i="7"/>
  <c r="AD544" i="7"/>
  <c r="AR543" i="7"/>
  <c r="AD543" i="7"/>
  <c r="AR542" i="7"/>
  <c r="AD542" i="7"/>
  <c r="AR541" i="7"/>
  <c r="AD541" i="7"/>
  <c r="AR540" i="7"/>
  <c r="AD540" i="7"/>
  <c r="AR539" i="7"/>
  <c r="AD539" i="7"/>
  <c r="AR538" i="7"/>
  <c r="AD538" i="7"/>
  <c r="AR537" i="7"/>
  <c r="AD537" i="7"/>
  <c r="AR536" i="7"/>
  <c r="AD536" i="7"/>
  <c r="AR535" i="7"/>
  <c r="AD535" i="7"/>
  <c r="AR534" i="7"/>
  <c r="AD534" i="7"/>
  <c r="AR533" i="7"/>
  <c r="AD533" i="7"/>
  <c r="AR532" i="7"/>
  <c r="AD532" i="7"/>
  <c r="AR531" i="7"/>
  <c r="AD531" i="7"/>
  <c r="AR530" i="7"/>
  <c r="AD530" i="7"/>
  <c r="AR529" i="7"/>
  <c r="AD529" i="7"/>
  <c r="AR528" i="7"/>
  <c r="AD528" i="7"/>
  <c r="AR527" i="7"/>
  <c r="AD527" i="7"/>
  <c r="AR526" i="7"/>
  <c r="AD526" i="7"/>
  <c r="AR525" i="7"/>
  <c r="AD525" i="7"/>
  <c r="AR524" i="7"/>
  <c r="AD524" i="7"/>
  <c r="AR523" i="7"/>
  <c r="AD523" i="7"/>
  <c r="AR522" i="7"/>
  <c r="AD522" i="7"/>
  <c r="AR521" i="7"/>
  <c r="AD521" i="7"/>
  <c r="AR520" i="7"/>
  <c r="AD520" i="7"/>
  <c r="AR519" i="7"/>
  <c r="AD519" i="7"/>
  <c r="AR518" i="7"/>
  <c r="AD518" i="7"/>
  <c r="AR517" i="7"/>
  <c r="AD517" i="7"/>
  <c r="AR516" i="7"/>
  <c r="AD516" i="7"/>
  <c r="AR515" i="7"/>
  <c r="AD515" i="7"/>
  <c r="AR514" i="7"/>
  <c r="AD514" i="7"/>
  <c r="AR513" i="7"/>
  <c r="AD513" i="7"/>
  <c r="AR512" i="7"/>
  <c r="AD512" i="7"/>
  <c r="AR511" i="7"/>
  <c r="AD511" i="7"/>
  <c r="AR510" i="7"/>
  <c r="AD510" i="7"/>
  <c r="AR509" i="7"/>
  <c r="AD509" i="7"/>
  <c r="AR508" i="7"/>
  <c r="AD508" i="7"/>
  <c r="AR507" i="7"/>
  <c r="AD507" i="7"/>
  <c r="AR506" i="7"/>
  <c r="AD506" i="7"/>
  <c r="AR505" i="7"/>
  <c r="AD505" i="7"/>
  <c r="AR504" i="7"/>
  <c r="AD504" i="7"/>
  <c r="AR503" i="7"/>
  <c r="AD503" i="7"/>
  <c r="AR502" i="7"/>
  <c r="AD502" i="7"/>
  <c r="AR501" i="7"/>
  <c r="AD501" i="7"/>
  <c r="AR500" i="7"/>
  <c r="AD500" i="7"/>
  <c r="AR499" i="7"/>
  <c r="AD499" i="7"/>
  <c r="AR498" i="7"/>
  <c r="AD498" i="7"/>
  <c r="AR497" i="7"/>
  <c r="AD497" i="7"/>
  <c r="AR496" i="7"/>
  <c r="AD496" i="7"/>
  <c r="AR495" i="7"/>
  <c r="AD495" i="7"/>
  <c r="AR494" i="7"/>
  <c r="AD494" i="7"/>
  <c r="AR493" i="7"/>
  <c r="AD493" i="7"/>
  <c r="AR492" i="7"/>
  <c r="AD492" i="7"/>
  <c r="AR491" i="7"/>
  <c r="AD491" i="7"/>
  <c r="AR490" i="7"/>
  <c r="AD490" i="7"/>
  <c r="AR489" i="7"/>
  <c r="AD489" i="7"/>
  <c r="AR488" i="7"/>
  <c r="AD488" i="7"/>
  <c r="AR487" i="7"/>
  <c r="AD487" i="7"/>
  <c r="AR486" i="7"/>
  <c r="AD486" i="7"/>
  <c r="AR485" i="7"/>
  <c r="AD485" i="7"/>
  <c r="AR484" i="7"/>
  <c r="AD484" i="7"/>
  <c r="AR483" i="7"/>
  <c r="AD483" i="7"/>
  <c r="AR482" i="7"/>
  <c r="AD482" i="7"/>
  <c r="AR481" i="7"/>
  <c r="AD481" i="7"/>
  <c r="AR480" i="7"/>
  <c r="AD480" i="7"/>
  <c r="AR479" i="7"/>
  <c r="AD479" i="7"/>
  <c r="AR478" i="7"/>
  <c r="AD478" i="7"/>
  <c r="AR477" i="7"/>
  <c r="AD477" i="7"/>
  <c r="AR476" i="7"/>
  <c r="AD476" i="7"/>
  <c r="AR475" i="7"/>
  <c r="AD475" i="7"/>
  <c r="AR474" i="7"/>
  <c r="AD474" i="7"/>
  <c r="AR473" i="7"/>
  <c r="AD473" i="7"/>
  <c r="AR472" i="7"/>
  <c r="AD472" i="7"/>
  <c r="AR471" i="7"/>
  <c r="AD471" i="7"/>
  <c r="AR470" i="7"/>
  <c r="AD470" i="7"/>
  <c r="AR469" i="7"/>
  <c r="AD469" i="7"/>
  <c r="AR468" i="7"/>
  <c r="AD468" i="7"/>
  <c r="AR467" i="7"/>
  <c r="AD467" i="7"/>
  <c r="AR466" i="7"/>
  <c r="AD466" i="7"/>
  <c r="AR465" i="7"/>
  <c r="AD465" i="7"/>
  <c r="AR464" i="7"/>
  <c r="AD464" i="7"/>
  <c r="AR463" i="7"/>
  <c r="AD463" i="7"/>
  <c r="AR462" i="7"/>
  <c r="AD462" i="7"/>
  <c r="AR461" i="7"/>
  <c r="AD461" i="7"/>
  <c r="AR460" i="7"/>
  <c r="AD460" i="7"/>
  <c r="AR459" i="7"/>
  <c r="AD459" i="7"/>
  <c r="AR458" i="7"/>
  <c r="AD458" i="7"/>
  <c r="AR457" i="7"/>
  <c r="AD457" i="7"/>
  <c r="AR456" i="7"/>
  <c r="AD456" i="7"/>
  <c r="AR455" i="7"/>
  <c r="AD455" i="7"/>
  <c r="AR454" i="7"/>
  <c r="AD454" i="7"/>
  <c r="AR453" i="7"/>
  <c r="AD453" i="7"/>
  <c r="AR452" i="7"/>
  <c r="AD452" i="7"/>
  <c r="AR451" i="7"/>
  <c r="AD451" i="7"/>
  <c r="AR450" i="7"/>
  <c r="AD450" i="7"/>
  <c r="AR449" i="7"/>
  <c r="AD449" i="7"/>
  <c r="AR448" i="7"/>
  <c r="AD448" i="7"/>
  <c r="AR447" i="7"/>
  <c r="AD447" i="7"/>
  <c r="AR446" i="7"/>
  <c r="AD446" i="7"/>
  <c r="AR445" i="7"/>
  <c r="AD445" i="7"/>
  <c r="AR444" i="7"/>
  <c r="AD444" i="7"/>
  <c r="AR443" i="7"/>
  <c r="AD443" i="7"/>
  <c r="AR442" i="7"/>
  <c r="AD442" i="7"/>
  <c r="AR441" i="7"/>
  <c r="AD441" i="7"/>
  <c r="AR440" i="7"/>
  <c r="AD440" i="7"/>
  <c r="AR439" i="7"/>
  <c r="AD439" i="7"/>
  <c r="AR438" i="7"/>
  <c r="AD438" i="7"/>
  <c r="AR437" i="7"/>
  <c r="AD437" i="7"/>
  <c r="AR436" i="7"/>
  <c r="AD436" i="7"/>
  <c r="AR435" i="7"/>
  <c r="AD435" i="7"/>
  <c r="AR434" i="7"/>
  <c r="AD434" i="7"/>
  <c r="AR433" i="7"/>
  <c r="AD433" i="7"/>
  <c r="AR432" i="7"/>
  <c r="AD432" i="7"/>
  <c r="AR431" i="7"/>
  <c r="AD431" i="7"/>
  <c r="AR430" i="7"/>
  <c r="AD430" i="7"/>
  <c r="AR429" i="7"/>
  <c r="AD429" i="7"/>
  <c r="AR428" i="7"/>
  <c r="AD428" i="7"/>
  <c r="AR427" i="7"/>
  <c r="AD427" i="7"/>
  <c r="AR426" i="7"/>
  <c r="AD426" i="7"/>
  <c r="AR425" i="7"/>
  <c r="AD425" i="7"/>
  <c r="AR424" i="7"/>
  <c r="AD424" i="7"/>
  <c r="AR423" i="7"/>
  <c r="AD423" i="7"/>
  <c r="AR422" i="7"/>
  <c r="AD422" i="7"/>
  <c r="AR421" i="7"/>
  <c r="AD421" i="7"/>
  <c r="AR420" i="7"/>
  <c r="AD420" i="7"/>
  <c r="AR419" i="7"/>
  <c r="AD419" i="7"/>
  <c r="AR418" i="7"/>
  <c r="AD418" i="7"/>
  <c r="AR417" i="7"/>
  <c r="AD417" i="7"/>
  <c r="AR416" i="7"/>
  <c r="AD416" i="7"/>
  <c r="AR415" i="7"/>
  <c r="AD415" i="7"/>
  <c r="AR414" i="7"/>
  <c r="AD414" i="7"/>
  <c r="AR413" i="7"/>
  <c r="AD413" i="7"/>
  <c r="AR412" i="7"/>
  <c r="AD412" i="7"/>
  <c r="AR411" i="7"/>
  <c r="AD411" i="7"/>
  <c r="AR410" i="7"/>
  <c r="AD410" i="7"/>
  <c r="AR409" i="7"/>
  <c r="AD409" i="7"/>
  <c r="AR408" i="7"/>
  <c r="AD408" i="7"/>
  <c r="AR407" i="7"/>
  <c r="AD407" i="7"/>
  <c r="AR406" i="7"/>
  <c r="AD406" i="7"/>
  <c r="AR405" i="7"/>
  <c r="AD405" i="7"/>
  <c r="AR404" i="7"/>
  <c r="AD404" i="7"/>
  <c r="AR403" i="7"/>
  <c r="AD403" i="7"/>
  <c r="AR402" i="7"/>
  <c r="AD402" i="7"/>
  <c r="AR401" i="7"/>
  <c r="AD401" i="7"/>
  <c r="AR400" i="7"/>
  <c r="AD400" i="7"/>
  <c r="AR399" i="7"/>
  <c r="AD399" i="7"/>
  <c r="AR398" i="7"/>
  <c r="AD398" i="7"/>
  <c r="AR397" i="7"/>
  <c r="AD397" i="7"/>
  <c r="AR396" i="7"/>
  <c r="AD396" i="7"/>
  <c r="AR395" i="7"/>
  <c r="AD395" i="7"/>
  <c r="AR394" i="7"/>
  <c r="AD394" i="7"/>
  <c r="AR393" i="7"/>
  <c r="AD393" i="7"/>
  <c r="AR392" i="7"/>
  <c r="AD392" i="7"/>
  <c r="AR391" i="7"/>
  <c r="AD391" i="7"/>
  <c r="AR390" i="7"/>
  <c r="AD390" i="7"/>
  <c r="AR389" i="7"/>
  <c r="AD389" i="7"/>
  <c r="AR388" i="7"/>
  <c r="AD388" i="7"/>
  <c r="AR387" i="7"/>
  <c r="AD387" i="7"/>
  <c r="AR386" i="7"/>
  <c r="AD386" i="7"/>
  <c r="AR385" i="7"/>
  <c r="AD385" i="7"/>
  <c r="AR384" i="7"/>
  <c r="AD384" i="7"/>
  <c r="AR383" i="7"/>
  <c r="AD383" i="7"/>
  <c r="AR382" i="7"/>
  <c r="AD382" i="7"/>
  <c r="AR381" i="7"/>
  <c r="AD381" i="7"/>
  <c r="AR380" i="7"/>
  <c r="AD380" i="7"/>
  <c r="AR379" i="7"/>
  <c r="AD379" i="7"/>
  <c r="AR378" i="7"/>
  <c r="AD378" i="7"/>
  <c r="AR377" i="7"/>
  <c r="AD377" i="7"/>
  <c r="AR376" i="7"/>
  <c r="AD376" i="7"/>
  <c r="AR375" i="7"/>
  <c r="AD375" i="7"/>
  <c r="AR374" i="7"/>
  <c r="AD374" i="7"/>
  <c r="AR373" i="7"/>
  <c r="AD373" i="7"/>
  <c r="AR372" i="7"/>
  <c r="AD372" i="7"/>
  <c r="AR371" i="7"/>
  <c r="AD371" i="7"/>
  <c r="AR370" i="7"/>
  <c r="AD370" i="7"/>
  <c r="AR369" i="7"/>
  <c r="AD369" i="7"/>
  <c r="AR368" i="7"/>
  <c r="AD368" i="7"/>
  <c r="AR367" i="7"/>
  <c r="AD367" i="7"/>
  <c r="AR366" i="7"/>
  <c r="AD366" i="7"/>
  <c r="AR365" i="7"/>
  <c r="AD365" i="7"/>
  <c r="AR364" i="7"/>
  <c r="AD364" i="7"/>
  <c r="AR363" i="7"/>
  <c r="AD363" i="7"/>
  <c r="AR362" i="7"/>
  <c r="AD362" i="7"/>
  <c r="AR361" i="7"/>
  <c r="AD361" i="7"/>
  <c r="AR360" i="7"/>
  <c r="AD360" i="7"/>
  <c r="AR359" i="7"/>
  <c r="AD359" i="7"/>
  <c r="AR358" i="7"/>
  <c r="AD358" i="7"/>
  <c r="AR357" i="7"/>
  <c r="AD357" i="7"/>
  <c r="AR356" i="7"/>
  <c r="AD356" i="7"/>
  <c r="AR355" i="7"/>
  <c r="AD355" i="7"/>
  <c r="AR354" i="7"/>
  <c r="AD354" i="7"/>
  <c r="AR353" i="7"/>
  <c r="AD353" i="7"/>
  <c r="AR352" i="7"/>
  <c r="AD352" i="7"/>
  <c r="AR351" i="7"/>
  <c r="AD351" i="7"/>
  <c r="AR350" i="7"/>
  <c r="AD350" i="7"/>
  <c r="AR349" i="7"/>
  <c r="AD349" i="7"/>
  <c r="AR348" i="7"/>
  <c r="AD348" i="7"/>
  <c r="AR347" i="7"/>
  <c r="AD347" i="7"/>
  <c r="AR346" i="7"/>
  <c r="AD346" i="7"/>
  <c r="AR345" i="7"/>
  <c r="AD345" i="7"/>
  <c r="AR344" i="7"/>
  <c r="AD344" i="7"/>
  <c r="AR343" i="7"/>
  <c r="AD343" i="7"/>
  <c r="AR342" i="7"/>
  <c r="AD342" i="7"/>
  <c r="AR341" i="7"/>
  <c r="AD341" i="7"/>
  <c r="AR340" i="7"/>
  <c r="AD340" i="7"/>
  <c r="AR339" i="7"/>
  <c r="AD339" i="7"/>
  <c r="AR338" i="7"/>
  <c r="AD338" i="7"/>
  <c r="AR337" i="7"/>
  <c r="AD337" i="7"/>
  <c r="AR336" i="7"/>
  <c r="AD336" i="7"/>
  <c r="AR335" i="7"/>
  <c r="AD335" i="7"/>
  <c r="AR334" i="7"/>
  <c r="AD334" i="7"/>
  <c r="AR333" i="7"/>
  <c r="AD333" i="7"/>
  <c r="AR332" i="7"/>
  <c r="AD332" i="7"/>
  <c r="AR331" i="7"/>
  <c r="AD331" i="7"/>
  <c r="AR330" i="7"/>
  <c r="AD330" i="7"/>
  <c r="AR329" i="7"/>
  <c r="AD329" i="7"/>
  <c r="AR328" i="7"/>
  <c r="AD328" i="7"/>
  <c r="AR327" i="7"/>
  <c r="AD327" i="7"/>
  <c r="AR326" i="7"/>
  <c r="AD326" i="7"/>
  <c r="AR325" i="7"/>
  <c r="AD325" i="7"/>
  <c r="AR324" i="7"/>
  <c r="AD324" i="7"/>
  <c r="AR323" i="7"/>
  <c r="AD323" i="7"/>
  <c r="AR322" i="7"/>
  <c r="AD322" i="7"/>
  <c r="AR321" i="7"/>
  <c r="AD321" i="7"/>
  <c r="AR320" i="7"/>
  <c r="AD320" i="7"/>
  <c r="AR319" i="7"/>
  <c r="AD319" i="7"/>
  <c r="AR318" i="7"/>
  <c r="AD318" i="7"/>
  <c r="AR317" i="7"/>
  <c r="AD317" i="7"/>
  <c r="AR316" i="7"/>
  <c r="AD316" i="7"/>
  <c r="AR315" i="7"/>
  <c r="AD315" i="7"/>
  <c r="AR314" i="7"/>
  <c r="AD314" i="7"/>
  <c r="AR313" i="7"/>
  <c r="AD313" i="7"/>
  <c r="AR312" i="7"/>
  <c r="AD312" i="7"/>
  <c r="AR311" i="7"/>
  <c r="AD311" i="7"/>
  <c r="AR310" i="7"/>
  <c r="AD310" i="7"/>
  <c r="AR309" i="7"/>
  <c r="AD309" i="7"/>
  <c r="AR308" i="7"/>
  <c r="AD308" i="7"/>
  <c r="AR307" i="7"/>
  <c r="AD307" i="7"/>
  <c r="AR306" i="7"/>
  <c r="AD306" i="7"/>
  <c r="AR305" i="7"/>
  <c r="AD305" i="7"/>
  <c r="AR304" i="7"/>
  <c r="AD304" i="7"/>
  <c r="AR303" i="7"/>
  <c r="AD303" i="7"/>
  <c r="AR302" i="7"/>
  <c r="AD302" i="7"/>
  <c r="AR301" i="7"/>
  <c r="AD301" i="7"/>
  <c r="AR300" i="7"/>
  <c r="AD300" i="7"/>
  <c r="AR299" i="7"/>
  <c r="AD299" i="7"/>
  <c r="AR298" i="7"/>
  <c r="AD298" i="7"/>
  <c r="AR297" i="7"/>
  <c r="AD297" i="7"/>
  <c r="AR296" i="7"/>
  <c r="AD296" i="7"/>
  <c r="AR295" i="7"/>
  <c r="AD295" i="7"/>
  <c r="AR294" i="7"/>
  <c r="AD294" i="7"/>
  <c r="AR293" i="7"/>
  <c r="AD293" i="7"/>
  <c r="AR292" i="7"/>
  <c r="AD292" i="7"/>
  <c r="AR291" i="7"/>
  <c r="AD291" i="7"/>
  <c r="AR290" i="7"/>
  <c r="AD290" i="7"/>
  <c r="AR289" i="7"/>
  <c r="AD289" i="7"/>
  <c r="AR288" i="7"/>
  <c r="AD288" i="7"/>
  <c r="AR287" i="7"/>
  <c r="AD287" i="7"/>
  <c r="AR286" i="7"/>
  <c r="AD286" i="7"/>
  <c r="AR285" i="7"/>
  <c r="AD285" i="7"/>
  <c r="AR284" i="7"/>
  <c r="AD284" i="7"/>
  <c r="AR283" i="7"/>
  <c r="AD283" i="7"/>
  <c r="AR282" i="7"/>
  <c r="AD282" i="7"/>
  <c r="AR281" i="7"/>
  <c r="AD281" i="7"/>
  <c r="AR280" i="7"/>
  <c r="AD280" i="7"/>
  <c r="AR279" i="7"/>
  <c r="AD279" i="7"/>
  <c r="AR278" i="7"/>
  <c r="AD278" i="7"/>
  <c r="AR277" i="7"/>
  <c r="AD277" i="7"/>
  <c r="AR276" i="7"/>
  <c r="AD276" i="7"/>
  <c r="AR275" i="7"/>
  <c r="AD275" i="7"/>
  <c r="AR274" i="7"/>
  <c r="AD274" i="7"/>
  <c r="AR273" i="7"/>
  <c r="AD273" i="7"/>
  <c r="AR272" i="7"/>
  <c r="AD272" i="7"/>
  <c r="AR271" i="7"/>
  <c r="AD271" i="7"/>
  <c r="AR270" i="7"/>
  <c r="AD270" i="7"/>
  <c r="AR269" i="7"/>
  <c r="AD269" i="7"/>
  <c r="AR268" i="7"/>
  <c r="AD268" i="7"/>
  <c r="AR267" i="7"/>
  <c r="AD267" i="7"/>
  <c r="AR266" i="7"/>
  <c r="AD266" i="7"/>
  <c r="AR265" i="7"/>
  <c r="AD265" i="7"/>
  <c r="AR264" i="7"/>
  <c r="AD264" i="7"/>
  <c r="AR263" i="7"/>
  <c r="AD263" i="7"/>
  <c r="AR262" i="7"/>
  <c r="AD262" i="7"/>
  <c r="AR261" i="7"/>
  <c r="AD261" i="7"/>
  <c r="AR260" i="7"/>
  <c r="AD260" i="7"/>
  <c r="AR259" i="7"/>
  <c r="AD259" i="7"/>
  <c r="AR258" i="7"/>
  <c r="AD258" i="7"/>
  <c r="AR257" i="7"/>
  <c r="AD257" i="7"/>
  <c r="AR256" i="7"/>
  <c r="AD256" i="7"/>
  <c r="AR255" i="7"/>
  <c r="AD255" i="7"/>
  <c r="AR254" i="7"/>
  <c r="AD254" i="7"/>
  <c r="AR253" i="7"/>
  <c r="AD253" i="7"/>
  <c r="AR252" i="7"/>
  <c r="AD252" i="7"/>
  <c r="AR251" i="7"/>
  <c r="AD251" i="7"/>
  <c r="AR250" i="7"/>
  <c r="AD250" i="7"/>
  <c r="AR249" i="7"/>
  <c r="AD249" i="7"/>
  <c r="AR248" i="7"/>
  <c r="AD248" i="7"/>
  <c r="AR247" i="7"/>
  <c r="AD247" i="7"/>
  <c r="AR246" i="7"/>
  <c r="AD246" i="7"/>
  <c r="AR245" i="7"/>
  <c r="AD245" i="7"/>
  <c r="AR244" i="7"/>
  <c r="AD244" i="7"/>
  <c r="AR243" i="7"/>
  <c r="AD243" i="7"/>
  <c r="AR242" i="7"/>
  <c r="AD242" i="7"/>
  <c r="AR241" i="7"/>
  <c r="AD241" i="7"/>
  <c r="AR240" i="7"/>
  <c r="AD240" i="7"/>
  <c r="AR239" i="7"/>
  <c r="AD239" i="7"/>
  <c r="AR238" i="7"/>
  <c r="AD238" i="7"/>
  <c r="AR237" i="7"/>
  <c r="AD237" i="7"/>
  <c r="AR236" i="7"/>
  <c r="AD236" i="7"/>
  <c r="AR235" i="7"/>
  <c r="AD235" i="7"/>
  <c r="AR234" i="7"/>
  <c r="AD234" i="7"/>
  <c r="AR233" i="7"/>
  <c r="AD233" i="7"/>
  <c r="AR232" i="7"/>
  <c r="AD232" i="7"/>
  <c r="AR231" i="7"/>
  <c r="AD231" i="7"/>
  <c r="AR230" i="7"/>
  <c r="AD230" i="7"/>
  <c r="AR229" i="7"/>
  <c r="AD229" i="7"/>
  <c r="AR228" i="7"/>
  <c r="AD228" i="7"/>
  <c r="AR227" i="7"/>
  <c r="AD227" i="7"/>
  <c r="AR226" i="7"/>
  <c r="AD226" i="7"/>
  <c r="AR225" i="7"/>
  <c r="AD225" i="7"/>
  <c r="AR224" i="7"/>
  <c r="AD224" i="7"/>
  <c r="AR223" i="7"/>
  <c r="AD223" i="7"/>
  <c r="AR222" i="7"/>
  <c r="AD222" i="7"/>
  <c r="AR221" i="7"/>
  <c r="AD221" i="7"/>
  <c r="AR220" i="7"/>
  <c r="AD220" i="7"/>
  <c r="AR219" i="7"/>
  <c r="AD219" i="7"/>
  <c r="AR218" i="7"/>
  <c r="AD218" i="7"/>
  <c r="AR217" i="7"/>
  <c r="AD217" i="7"/>
  <c r="AR216" i="7"/>
  <c r="AD216" i="7"/>
  <c r="AR215" i="7"/>
  <c r="AD215" i="7"/>
  <c r="AR214" i="7"/>
  <c r="AD214" i="7"/>
  <c r="AR213" i="7"/>
  <c r="AD213" i="7"/>
  <c r="AR212" i="7"/>
  <c r="AD212" i="7"/>
  <c r="AR211" i="7"/>
  <c r="AD211" i="7"/>
  <c r="AR210" i="7"/>
  <c r="AD210" i="7"/>
  <c r="AR209" i="7"/>
  <c r="AD209" i="7"/>
  <c r="AR208" i="7"/>
  <c r="AD208" i="7"/>
  <c r="AR207" i="7"/>
  <c r="AD207" i="7"/>
  <c r="AR206" i="7"/>
  <c r="AD206" i="7"/>
  <c r="AR205" i="7"/>
  <c r="AD205" i="7"/>
  <c r="AR204" i="7"/>
  <c r="AD204" i="7"/>
  <c r="AR203" i="7"/>
  <c r="AD203" i="7"/>
  <c r="AR202" i="7"/>
  <c r="AD202" i="7"/>
  <c r="AR201" i="7"/>
  <c r="AD201" i="7"/>
  <c r="AR200" i="7"/>
  <c r="AD200" i="7"/>
  <c r="AR199" i="7"/>
  <c r="AD199" i="7"/>
  <c r="AR198" i="7"/>
  <c r="AD198" i="7"/>
  <c r="AR197" i="7"/>
  <c r="AD197" i="7"/>
  <c r="AR196" i="7"/>
  <c r="AD196" i="7"/>
  <c r="AR195" i="7"/>
  <c r="AD195" i="7"/>
  <c r="AR194" i="7"/>
  <c r="AD194" i="7"/>
  <c r="AR193" i="7"/>
  <c r="AD193" i="7"/>
  <c r="AR192" i="7"/>
  <c r="AD192" i="7"/>
  <c r="AR191" i="7"/>
  <c r="AD191" i="7"/>
  <c r="AR190" i="7"/>
  <c r="AD190" i="7"/>
  <c r="AR189" i="7"/>
  <c r="AD189" i="7"/>
  <c r="AR188" i="7"/>
  <c r="AD188" i="7"/>
  <c r="AR187" i="7"/>
  <c r="AD187" i="7"/>
  <c r="AR186" i="7"/>
  <c r="AD186" i="7"/>
  <c r="AR185" i="7"/>
  <c r="AD185" i="7"/>
  <c r="AR184" i="7"/>
  <c r="AD184" i="7"/>
  <c r="AR183" i="7"/>
  <c r="AD183" i="7"/>
  <c r="AR182" i="7"/>
  <c r="AD182" i="7"/>
  <c r="AR181" i="7"/>
  <c r="AD181" i="7"/>
  <c r="AR180" i="7"/>
  <c r="AD180" i="7"/>
  <c r="AR179" i="7"/>
  <c r="AD179" i="7"/>
  <c r="AR178" i="7"/>
  <c r="AD178" i="7"/>
  <c r="AR177" i="7"/>
  <c r="AD177" i="7"/>
  <c r="AR176" i="7"/>
  <c r="AD176" i="7"/>
  <c r="AR175" i="7"/>
  <c r="AD175" i="7"/>
  <c r="AR174" i="7"/>
  <c r="AD174" i="7"/>
  <c r="AR173" i="7"/>
  <c r="AD173" i="7"/>
  <c r="AR172" i="7"/>
  <c r="AD172" i="7"/>
  <c r="AR171" i="7"/>
  <c r="AD171" i="7"/>
  <c r="AR170" i="7"/>
  <c r="AD170" i="7"/>
  <c r="AR169" i="7"/>
  <c r="AD169" i="7"/>
  <c r="AR168" i="7"/>
  <c r="AD168" i="7"/>
  <c r="AR167" i="7"/>
  <c r="AD167" i="7"/>
  <c r="AR166" i="7"/>
  <c r="AD166" i="7"/>
  <c r="AR165" i="7"/>
  <c r="AD165" i="7"/>
  <c r="AR164" i="7"/>
  <c r="AD164" i="7"/>
  <c r="AR163" i="7"/>
  <c r="AD163" i="7"/>
  <c r="AR162" i="7"/>
  <c r="AD162" i="7"/>
  <c r="AR161" i="7"/>
  <c r="AD161" i="7"/>
  <c r="AR160" i="7"/>
  <c r="AD160" i="7"/>
  <c r="AR159" i="7"/>
  <c r="AD159" i="7"/>
  <c r="AR158" i="7"/>
  <c r="AD158" i="7"/>
  <c r="AR157" i="7"/>
  <c r="AD157" i="7"/>
  <c r="AR156" i="7"/>
  <c r="AD156" i="7"/>
  <c r="AR155" i="7"/>
  <c r="AD155" i="7"/>
  <c r="AR154" i="7"/>
  <c r="AD154" i="7"/>
  <c r="AR153" i="7"/>
  <c r="AD153" i="7"/>
  <c r="AR152" i="7"/>
  <c r="AD152" i="7"/>
  <c r="AR151" i="7"/>
  <c r="AD151" i="7"/>
  <c r="AR150" i="7"/>
  <c r="AD150" i="7"/>
  <c r="AR149" i="7"/>
  <c r="AD149" i="7"/>
  <c r="AR148" i="7"/>
  <c r="AD148" i="7"/>
  <c r="AR147" i="7"/>
  <c r="AD147" i="7"/>
  <c r="AR146" i="7"/>
  <c r="AD146" i="7"/>
  <c r="AR145" i="7"/>
  <c r="AD145" i="7"/>
  <c r="AR144" i="7"/>
  <c r="AD144" i="7"/>
  <c r="AR143" i="7"/>
  <c r="AD143" i="7"/>
  <c r="AR142" i="7"/>
  <c r="AD142" i="7"/>
  <c r="AR141" i="7"/>
  <c r="AD141" i="7"/>
  <c r="AR140" i="7"/>
  <c r="AD140" i="7"/>
  <c r="AR139" i="7"/>
  <c r="AD139" i="7"/>
  <c r="AR138" i="7"/>
  <c r="AD138" i="7"/>
  <c r="AR137" i="7"/>
  <c r="AD137" i="7"/>
  <c r="AR136" i="7"/>
  <c r="AD136" i="7"/>
  <c r="AR135" i="7"/>
  <c r="AD135" i="7"/>
  <c r="AR134" i="7"/>
  <c r="AD134" i="7"/>
  <c r="AR133" i="7"/>
  <c r="AD133" i="7"/>
  <c r="AR132" i="7"/>
  <c r="AD132" i="7"/>
  <c r="AR131" i="7"/>
  <c r="AD131" i="7"/>
  <c r="AR130" i="7"/>
  <c r="AD130" i="7"/>
  <c r="AR129" i="7"/>
  <c r="AD129" i="7"/>
  <c r="AR128" i="7"/>
  <c r="AD128" i="7"/>
  <c r="AR127" i="7"/>
  <c r="AD127" i="7"/>
  <c r="AR126" i="7"/>
  <c r="AD126" i="7"/>
  <c r="AR125" i="7"/>
  <c r="AD125" i="7"/>
  <c r="AR124" i="7"/>
  <c r="AD124" i="7"/>
  <c r="AR123" i="7"/>
  <c r="AD123" i="7"/>
  <c r="AR122" i="7"/>
  <c r="AD122" i="7"/>
  <c r="AR121" i="7"/>
  <c r="AD121" i="7"/>
  <c r="AR120" i="7"/>
  <c r="AD120" i="7"/>
  <c r="AR119" i="7"/>
  <c r="AD119" i="7"/>
  <c r="AR118" i="7"/>
  <c r="AD118" i="7"/>
  <c r="AR117" i="7"/>
  <c r="AD117" i="7"/>
  <c r="AR116" i="7"/>
  <c r="AD116" i="7"/>
  <c r="AR115" i="7"/>
  <c r="AD115" i="7"/>
  <c r="AR114" i="7"/>
  <c r="AD114" i="7"/>
  <c r="AR113" i="7"/>
  <c r="AD113" i="7"/>
  <c r="AR112" i="7"/>
  <c r="AD112" i="7"/>
  <c r="AR111" i="7"/>
  <c r="AD111" i="7"/>
  <c r="AR110" i="7"/>
  <c r="AD110" i="7"/>
  <c r="AR109" i="7"/>
  <c r="AD109" i="7"/>
  <c r="AR108" i="7"/>
  <c r="AD108" i="7"/>
  <c r="AR107" i="7"/>
  <c r="AD107" i="7"/>
  <c r="AR106" i="7"/>
  <c r="AD106" i="7"/>
  <c r="AR105" i="7"/>
  <c r="AD105" i="7"/>
  <c r="AR104" i="7"/>
  <c r="AD104" i="7"/>
  <c r="AR103" i="7"/>
  <c r="AD103" i="7"/>
  <c r="AR102" i="7"/>
  <c r="AD102" i="7"/>
  <c r="AR101" i="7"/>
  <c r="AD101" i="7"/>
  <c r="AR100" i="7"/>
  <c r="AD100" i="7"/>
  <c r="AR99" i="7"/>
  <c r="AD99" i="7"/>
  <c r="AR98" i="7"/>
  <c r="AD98" i="7"/>
  <c r="AR97" i="7"/>
  <c r="AD97" i="7"/>
  <c r="AR96" i="7"/>
  <c r="AD96" i="7"/>
  <c r="AR95" i="7"/>
  <c r="AD95" i="7"/>
  <c r="AR94" i="7"/>
  <c r="AD94" i="7"/>
  <c r="AR93" i="7"/>
  <c r="AD93" i="7"/>
  <c r="AR92" i="7"/>
  <c r="AD92" i="7"/>
  <c r="AR91" i="7"/>
  <c r="AD91" i="7"/>
  <c r="AR90" i="7"/>
  <c r="AD90" i="7"/>
  <c r="AR89" i="7"/>
  <c r="AD89" i="7"/>
  <c r="AR88" i="7"/>
  <c r="AD88" i="7"/>
  <c r="AR87" i="7"/>
  <c r="AD87" i="7"/>
  <c r="AR86" i="7"/>
  <c r="AD86" i="7"/>
  <c r="AR85" i="7"/>
  <c r="AD85" i="7"/>
  <c r="AR84" i="7"/>
  <c r="AD84" i="7"/>
  <c r="AR83" i="7"/>
  <c r="AD83" i="7"/>
  <c r="AR82" i="7"/>
  <c r="AD82" i="7"/>
  <c r="AR81" i="7"/>
  <c r="AD81" i="7"/>
  <c r="AR80" i="7"/>
  <c r="AD80" i="7"/>
  <c r="AR79" i="7"/>
  <c r="AD79" i="7"/>
  <c r="AR78" i="7"/>
  <c r="AD78" i="7"/>
  <c r="AR77" i="7"/>
  <c r="AD77" i="7"/>
  <c r="AR76" i="7"/>
  <c r="AD76" i="7"/>
  <c r="AR75" i="7"/>
  <c r="AD75" i="7"/>
  <c r="AR74" i="7"/>
  <c r="AD74" i="7"/>
  <c r="AR73" i="7"/>
  <c r="AD73" i="7"/>
  <c r="AR72" i="7"/>
  <c r="AD72" i="7"/>
  <c r="AR71" i="7"/>
  <c r="AD71" i="7"/>
  <c r="AR70" i="7"/>
  <c r="AD70" i="7"/>
  <c r="AR69" i="7"/>
  <c r="AD69" i="7"/>
  <c r="AR68" i="7"/>
  <c r="AD68" i="7"/>
  <c r="AR67" i="7"/>
  <c r="AD67" i="7"/>
  <c r="AR66" i="7"/>
  <c r="AD66" i="7"/>
  <c r="AR65" i="7"/>
  <c r="AD65" i="7"/>
  <c r="AR64" i="7"/>
  <c r="AD64" i="7"/>
  <c r="AR63" i="7"/>
  <c r="AD63" i="7"/>
  <c r="AR62" i="7"/>
  <c r="AD62" i="7"/>
  <c r="AR61" i="7"/>
  <c r="AD61" i="7"/>
  <c r="AR60" i="7"/>
  <c r="AD60" i="7"/>
  <c r="AR59" i="7"/>
  <c r="AD59" i="7"/>
  <c r="AR58" i="7"/>
  <c r="AD58" i="7"/>
  <c r="AR57" i="7"/>
  <c r="AD57" i="7"/>
  <c r="AR56" i="7"/>
  <c r="AD56" i="7"/>
  <c r="AR55" i="7"/>
  <c r="AD55" i="7"/>
  <c r="AR54" i="7"/>
  <c r="AD54" i="7"/>
  <c r="AR53" i="7"/>
  <c r="AD53" i="7"/>
  <c r="AR52" i="7"/>
  <c r="AD52" i="7"/>
  <c r="AR51" i="7"/>
  <c r="AD51" i="7"/>
  <c r="AR50" i="7"/>
  <c r="AD50" i="7"/>
  <c r="AR49" i="7"/>
  <c r="AD49" i="7"/>
  <c r="AR48" i="7"/>
  <c r="AD48" i="7"/>
  <c r="AR47" i="7"/>
  <c r="AD47" i="7"/>
  <c r="AR46" i="7"/>
  <c r="AD46" i="7"/>
  <c r="AR45" i="7"/>
  <c r="AD45" i="7"/>
  <c r="AR44" i="7"/>
  <c r="AD44" i="7"/>
  <c r="AR43" i="7"/>
  <c r="AD43" i="7"/>
  <c r="AR42" i="7"/>
  <c r="AD42" i="7"/>
  <c r="AR41" i="7"/>
  <c r="AD41" i="7"/>
  <c r="AR40" i="7"/>
  <c r="AD40" i="7"/>
  <c r="AR39" i="7"/>
  <c r="AD39" i="7"/>
  <c r="AR38" i="7"/>
  <c r="AD38" i="7"/>
  <c r="AR37" i="7"/>
  <c r="AD37" i="7"/>
  <c r="AR36" i="7"/>
  <c r="AD36" i="7"/>
  <c r="AR35" i="7"/>
  <c r="AD35" i="7"/>
  <c r="AR34" i="7"/>
  <c r="AD34" i="7"/>
  <c r="AR33" i="7"/>
  <c r="AD33" i="7"/>
  <c r="AR32" i="7"/>
  <c r="AD32" i="7"/>
  <c r="AR31" i="7"/>
  <c r="AD31" i="7"/>
  <c r="AR30" i="7"/>
  <c r="AD30" i="7"/>
  <c r="AR29" i="7"/>
  <c r="AD29" i="7"/>
  <c r="AR28" i="7"/>
  <c r="AD28" i="7"/>
  <c r="AR27" i="7"/>
  <c r="AD27" i="7"/>
  <c r="AR26" i="7"/>
  <c r="AD26" i="7"/>
  <c r="AR25" i="7"/>
  <c r="AD25" i="7"/>
  <c r="AR24" i="7"/>
  <c r="AD24" i="7"/>
  <c r="AR23" i="7"/>
  <c r="AD23" i="7"/>
  <c r="AR22" i="7"/>
  <c r="AD22" i="7"/>
  <c r="AR21" i="7"/>
  <c r="AD21" i="7"/>
  <c r="AR20" i="7"/>
  <c r="AD20" i="7"/>
  <c r="AR19" i="7"/>
  <c r="AD19" i="7"/>
  <c r="AR18" i="7"/>
  <c r="AD18" i="7"/>
  <c r="AR17" i="7"/>
  <c r="AD17" i="7"/>
  <c r="AR16" i="7"/>
  <c r="AD16" i="7"/>
  <c r="AR15" i="7"/>
  <c r="AD15" i="7"/>
  <c r="AR14" i="7"/>
  <c r="AD14" i="7"/>
  <c r="AR13" i="7"/>
  <c r="AD13" i="7"/>
  <c r="AR12" i="7"/>
  <c r="AD12" i="7"/>
  <c r="AR11" i="7"/>
  <c r="AD11" i="7"/>
  <c r="AR10" i="7"/>
  <c r="AD10" i="7"/>
  <c r="AR9" i="7"/>
  <c r="AD9" i="7"/>
  <c r="AR8" i="7"/>
  <c r="AD8" i="7"/>
  <c r="AR7" i="7"/>
  <c r="AD7" i="7"/>
  <c r="AR6" i="7"/>
  <c r="AD6" i="7"/>
  <c r="AR5" i="7"/>
  <c r="AD5" i="7"/>
  <c r="AR4" i="7"/>
  <c r="AD4" i="7"/>
  <c r="AF329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AR8" i="14" l="1"/>
  <c r="AK1" i="13"/>
  <c r="AB2" i="13"/>
  <c r="U1" i="13"/>
  <c r="AF2" i="13"/>
  <c r="AW2" i="13"/>
  <c r="V1" i="13"/>
  <c r="AG2" i="13"/>
  <c r="R2" i="13"/>
  <c r="Z1" i="13"/>
  <c r="AP1" i="13"/>
  <c r="P2" i="13"/>
  <c r="W1" i="13"/>
  <c r="AT8" i="14"/>
  <c r="Q2" i="13"/>
  <c r="AH2" i="13"/>
  <c r="AU8" i="14"/>
  <c r="AC2" i="13"/>
  <c r="AN1" i="13"/>
  <c r="AX8" i="14"/>
  <c r="O2" i="13"/>
  <c r="AE2" i="13"/>
  <c r="AU2" i="13"/>
  <c r="S2" i="13"/>
  <c r="AI2" i="13"/>
  <c r="AX2" i="13"/>
  <c r="AN2" i="13"/>
  <c r="T2" i="13"/>
  <c r="AJ2" i="13"/>
  <c r="N2" i="13"/>
  <c r="AD2" i="13"/>
  <c r="U2" i="13"/>
  <c r="AK2" i="13"/>
  <c r="W2" i="13"/>
  <c r="X2" i="13"/>
  <c r="P1" i="13"/>
  <c r="AD1" i="13"/>
  <c r="AT1" i="13"/>
  <c r="Z2" i="13"/>
  <c r="Y1" i="13"/>
  <c r="AO1" i="13"/>
  <c r="O1" i="13"/>
  <c r="AE1" i="13"/>
  <c r="AW1" i="13"/>
  <c r="X1" i="13"/>
  <c r="AA1" i="13"/>
  <c r="AU1" i="13"/>
  <c r="AV1" i="13"/>
  <c r="AG1" i="13"/>
  <c r="R1" i="13"/>
  <c r="S1" i="13"/>
  <c r="AB1" i="13"/>
  <c r="N1" i="13"/>
  <c r="T1" i="13"/>
  <c r="AJ1" i="13"/>
  <c r="Q1" i="13"/>
  <c r="AH1" i="13"/>
  <c r="AX1" i="13"/>
  <c r="AI1" i="13"/>
  <c r="AO2" i="13"/>
  <c r="V2" i="13"/>
  <c r="AP2" i="13"/>
  <c r="AF1" i="13"/>
  <c r="AC1" i="13"/>
  <c r="Y2" i="13"/>
  <c r="AT2" i="13"/>
  <c r="AS8" i="14"/>
  <c r="AP13" i="14"/>
  <c r="AQ8" i="14"/>
  <c r="AP11" i="14"/>
  <c r="CH3" i="11"/>
  <c r="AL2" i="13"/>
  <c r="AM2" i="13"/>
  <c r="AQ1" i="13"/>
  <c r="AS2" i="13"/>
  <c r="AM1" i="13"/>
  <c r="AR2" i="13"/>
  <c r="AL1" i="13"/>
  <c r="AS1" i="13"/>
  <c r="AR1" i="13"/>
  <c r="AQ2" i="13"/>
  <c r="CH4" i="11"/>
  <c r="BI2" i="11"/>
  <c r="BP2" i="11"/>
  <c r="BP1" i="11"/>
  <c r="BI1" i="11"/>
  <c r="AP8" i="14" l="1"/>
  <c r="AU9" i="14" s="1"/>
  <c r="AP12" i="14"/>
  <c r="AQ12" i="14" s="1"/>
  <c r="AQ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O3" authorId="0" shapeId="0" xr:uid="{9A301A47-0C43-432D-A518-3EB94AFDC186}">
      <text>
        <r>
          <rPr>
            <sz val="11"/>
            <color theme="1"/>
            <rFont val="맑은 고딕"/>
            <family val="2"/>
            <scheme val="minor"/>
          </rPr>
          <t>======
ID#AAABuzEsC8U
HoJun, Ki    (2025-12-12 09:10:03)
1. 진단 제외/불가
2. 폐교, 폐교 에정, 휴교
3. 공사
4. 신규/신설/이사예정
5. 회선공유
11. 파일별 내용 보완필요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HoJun, Ki</author>
  </authors>
  <commentList>
    <comment ref="G525" authorId="0" shapeId="0" xr:uid="{0727B544-F015-4179-8977-2F43DDFB153C}">
      <text>
        <r>
          <rPr>
            <sz val="9"/>
            <color indexed="81"/>
            <rFont val="Tahoma"/>
            <family val="2"/>
          </rPr>
          <t xml:space="preserve">code.go.kr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결과
</t>
        </r>
        <r>
          <rPr>
            <sz val="9"/>
            <color indexed="81"/>
            <rFont val="Tahoma"/>
            <family val="2"/>
          </rPr>
          <t xml:space="preserve">New </t>
        </r>
        <r>
          <rPr>
            <sz val="9"/>
            <color indexed="81"/>
            <rFont val="돋움"/>
            <family val="3"/>
            <charset val="129"/>
          </rPr>
          <t>교명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충남반도체마이스터고등학교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다른값이므로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변경함</t>
        </r>
      </text>
    </comment>
  </commentList>
</comments>
</file>

<file path=xl/sharedStrings.xml><?xml version="1.0" encoding="utf-8"?>
<sst xmlns="http://schemas.openxmlformats.org/spreadsheetml/2006/main" count="101933" uniqueCount="16298">
  <si>
    <t>기타</t>
  </si>
  <si>
    <t>무선망</t>
  </si>
  <si>
    <t>교육망</t>
  </si>
  <si>
    <t>업무망</t>
  </si>
  <si>
    <t>스쿨넷</t>
  </si>
  <si>
    <t>광케이블SM_무선</t>
  </si>
  <si>
    <t>광케이블MM_무선</t>
  </si>
  <si>
    <t>Cat5</t>
  </si>
  <si>
    <t>Cat5E</t>
  </si>
  <si>
    <t>Cat6</t>
  </si>
  <si>
    <t>광케이블SM</t>
  </si>
  <si>
    <t>광케이블MM</t>
  </si>
  <si>
    <t>L2SW(100M)</t>
  </si>
  <si>
    <t>L2SW</t>
  </si>
  <si>
    <t>보안L2/L3</t>
  </si>
  <si>
    <t>방화벽</t>
  </si>
  <si>
    <t>학교명</t>
  </si>
  <si>
    <t>학교코드</t>
  </si>
  <si>
    <t>교육청</t>
  </si>
  <si>
    <t>지역</t>
  </si>
  <si>
    <t>학교유형</t>
  </si>
  <si>
    <t>N</t>
    <phoneticPr fontId="4" type="noConversion"/>
  </si>
  <si>
    <t>Y</t>
    <phoneticPr fontId="4" type="noConversion"/>
  </si>
  <si>
    <t>스쿨넷
회선속도</t>
  </si>
  <si>
    <t>무선망
전용
회선속도</t>
  </si>
  <si>
    <t>G107441266MS</t>
  </si>
  <si>
    <t>1G</t>
  </si>
  <si>
    <t>G107441056ES</t>
  </si>
  <si>
    <t>Y</t>
  </si>
  <si>
    <t>G107441016MS</t>
  </si>
  <si>
    <t>G107441017MS</t>
  </si>
  <si>
    <t>G107441057ES</t>
  </si>
  <si>
    <t>G107441060ES</t>
  </si>
  <si>
    <t>G107441062ES</t>
  </si>
  <si>
    <t>G107441019MS</t>
  </si>
  <si>
    <t>2.5G</t>
  </si>
  <si>
    <t>G107441064ES</t>
  </si>
  <si>
    <t>G107441066ES</t>
  </si>
  <si>
    <t>G107441021MS</t>
  </si>
  <si>
    <t>G107441072ES</t>
  </si>
  <si>
    <t>G107441075ES</t>
  </si>
  <si>
    <t>G107441256ES</t>
  </si>
  <si>
    <t>G107430329HS</t>
  </si>
  <si>
    <t>G107441079ES</t>
  </si>
  <si>
    <t>G107430132HS</t>
  </si>
  <si>
    <t>G107441022MS</t>
  </si>
  <si>
    <t>G107441083ES</t>
  </si>
  <si>
    <t>G107441086ES</t>
  </si>
  <si>
    <t>G107430357VH</t>
  </si>
  <si>
    <t>G107441025MS</t>
  </si>
  <si>
    <t>G107430113SS</t>
  </si>
  <si>
    <t>G107430240HS</t>
  </si>
  <si>
    <t>G107441095ES</t>
  </si>
  <si>
    <t>G107441097ES</t>
  </si>
  <si>
    <t>G107430349SS</t>
  </si>
  <si>
    <t>G107441103ES</t>
  </si>
  <si>
    <t>G107430039HS</t>
  </si>
  <si>
    <t>G107441110ES</t>
  </si>
  <si>
    <t>G107441036MS</t>
  </si>
  <si>
    <t>G107430041HS</t>
  </si>
  <si>
    <t>G107441113ES</t>
  </si>
  <si>
    <t>G107441037MS</t>
  </si>
  <si>
    <t>G107441114ES</t>
  </si>
  <si>
    <t>G107441038MS</t>
  </si>
  <si>
    <t>G107441115ES</t>
  </si>
  <si>
    <t>G107441116ES</t>
  </si>
  <si>
    <t>G107441040MS</t>
  </si>
  <si>
    <t>G107441047MS</t>
  </si>
  <si>
    <t>G107441117ES</t>
  </si>
  <si>
    <t>G107430324HS</t>
  </si>
  <si>
    <t>G107441012MS</t>
  </si>
  <si>
    <t>G107441048ES</t>
  </si>
  <si>
    <t>G107430241HS</t>
  </si>
  <si>
    <t>G107441013MS</t>
  </si>
  <si>
    <t>G107441049ES</t>
  </si>
  <si>
    <t>G107441051ES</t>
  </si>
  <si>
    <t>G107441052ES</t>
  </si>
  <si>
    <t>G107430326HS</t>
  </si>
  <si>
    <t>G107441263MS</t>
  </si>
  <si>
    <t>G107441055ES</t>
  </si>
  <si>
    <t>G107441059ES</t>
  </si>
  <si>
    <t>G107441063ES</t>
  </si>
  <si>
    <t>G107430295HS</t>
  </si>
  <si>
    <t>G107430110SS</t>
  </si>
  <si>
    <t>G107441077ES</t>
  </si>
  <si>
    <t>G107441081ES</t>
  </si>
  <si>
    <t>G107441085ES</t>
  </si>
  <si>
    <t>5G</t>
  </si>
  <si>
    <t>G107430036HS</t>
  </si>
  <si>
    <t>G107430090BH</t>
  </si>
  <si>
    <t>G107441024MS</t>
  </si>
  <si>
    <t>G107441089ES</t>
  </si>
  <si>
    <t>G107441090ES</t>
  </si>
  <si>
    <t>G107441026MS</t>
  </si>
  <si>
    <t>G107441093ES</t>
  </si>
  <si>
    <t>G107441094ES</t>
  </si>
  <si>
    <t>G107441099ES</t>
  </si>
  <si>
    <t>G107441101ES</t>
  </si>
  <si>
    <t>G107441102ES</t>
  </si>
  <si>
    <t>G107430111SS</t>
  </si>
  <si>
    <t>G107441104ES</t>
  </si>
  <si>
    <t>G107441031MS</t>
  </si>
  <si>
    <t>G107441105ES</t>
  </si>
  <si>
    <t>G107441106ES</t>
  </si>
  <si>
    <t>G107441033MS</t>
  </si>
  <si>
    <t>G107430256HS</t>
  </si>
  <si>
    <t>G107430056HS</t>
  </si>
  <si>
    <t>G107430057HS</t>
  </si>
  <si>
    <t>G107441034MS</t>
  </si>
  <si>
    <t>G107441107ES</t>
  </si>
  <si>
    <t>G107441109ES</t>
  </si>
  <si>
    <t>G107441112ES</t>
  </si>
  <si>
    <t>G107430140HS</t>
  </si>
  <si>
    <t>G107441039MS</t>
  </si>
  <si>
    <t>G107441043MS</t>
  </si>
  <si>
    <t>G107430341H2</t>
  </si>
  <si>
    <t>G107430342M2</t>
  </si>
  <si>
    <t>G107441044MS</t>
  </si>
  <si>
    <t>G107441045MS</t>
  </si>
  <si>
    <t>G107451009MS</t>
  </si>
  <si>
    <t>G107451057ES</t>
  </si>
  <si>
    <t>G107451010MS</t>
  </si>
  <si>
    <t>G107451011MS</t>
  </si>
  <si>
    <t>G107451060ES</t>
  </si>
  <si>
    <t>G107451061ES</t>
  </si>
  <si>
    <t>G107430281SS</t>
  </si>
  <si>
    <t>G107451065ES</t>
  </si>
  <si>
    <t>G107451066ES</t>
  </si>
  <si>
    <t>G107451013MS</t>
  </si>
  <si>
    <t>G107451067ES</t>
  </si>
  <si>
    <t>G107430033HS</t>
  </si>
  <si>
    <t>G107451014MS</t>
  </si>
  <si>
    <t>G107451068ES</t>
  </si>
  <si>
    <t>G107430237HS</t>
  </si>
  <si>
    <t>G107451016MS</t>
  </si>
  <si>
    <t>G107430150HS</t>
  </si>
  <si>
    <t>G107451017MS</t>
  </si>
  <si>
    <t>G107451071ES</t>
  </si>
  <si>
    <t>G107451072ES</t>
  </si>
  <si>
    <t>G107451018MS</t>
  </si>
  <si>
    <t>G107451019MS</t>
  </si>
  <si>
    <t>G107451073ES</t>
  </si>
  <si>
    <t>G107451021MS</t>
  </si>
  <si>
    <t>G107451075ES</t>
  </si>
  <si>
    <t>G107430048HS</t>
  </si>
  <si>
    <t>G107451022MS</t>
  </si>
  <si>
    <t>G107451023MS</t>
  </si>
  <si>
    <t>G107451077ES</t>
  </si>
  <si>
    <t>G107451309ES</t>
  </si>
  <si>
    <t>G107451265MS</t>
  </si>
  <si>
    <t>G107451258ES</t>
  </si>
  <si>
    <t>G107430034HS</t>
  </si>
  <si>
    <t>G107451026MS</t>
  </si>
  <si>
    <t>G107451080ES</t>
  </si>
  <si>
    <t>G107430142HS</t>
  </si>
  <si>
    <t>G107451027MS</t>
  </si>
  <si>
    <t>G107451081ES</t>
  </si>
  <si>
    <t>G107451082ES</t>
  </si>
  <si>
    <t>G107430035HS</t>
  </si>
  <si>
    <t>G107451028MS</t>
  </si>
  <si>
    <t>G107451083ES</t>
  </si>
  <si>
    <t>G107451029MS</t>
  </si>
  <si>
    <t>G107451084ES</t>
  </si>
  <si>
    <t>G107451087ES</t>
  </si>
  <si>
    <t>G107451031MS</t>
  </si>
  <si>
    <t>G107451032MS</t>
  </si>
  <si>
    <t>G107451088ES</t>
  </si>
  <si>
    <t>G107430253HS</t>
  </si>
  <si>
    <t>G107451089ES</t>
  </si>
  <si>
    <t>G107451033MS</t>
  </si>
  <si>
    <t>G107451090ES</t>
  </si>
  <si>
    <t>G107451034MS</t>
  </si>
  <si>
    <t>G107430322VH</t>
  </si>
  <si>
    <t>G107451035MS</t>
  </si>
  <si>
    <t>G107451091ES</t>
  </si>
  <si>
    <t>G107451036MS</t>
  </si>
  <si>
    <t>G107451092ES</t>
  </si>
  <si>
    <t>G107451095ES</t>
  </si>
  <si>
    <t>G107451096ES</t>
  </si>
  <si>
    <t>G107451097ES</t>
  </si>
  <si>
    <t>G107451037MS</t>
  </si>
  <si>
    <t>G107451098ES</t>
  </si>
  <si>
    <t>G107451327ES</t>
  </si>
  <si>
    <t>G107451099ES</t>
  </si>
  <si>
    <t>G107451100ES</t>
  </si>
  <si>
    <t>G107451103ES</t>
  </si>
  <si>
    <t>G107451039MS</t>
  </si>
  <si>
    <t>G107451105ES</t>
  </si>
  <si>
    <t>G107430280H2</t>
  </si>
  <si>
    <t>서구</t>
    <phoneticPr fontId="4" type="noConversion"/>
  </si>
  <si>
    <t>G107451056M2</t>
  </si>
  <si>
    <t>G107430037HS</t>
  </si>
  <si>
    <t>G107451108ES</t>
  </si>
  <si>
    <t>G107451042MS</t>
  </si>
  <si>
    <t>G107451109ES</t>
  </si>
  <si>
    <t>G107451110ES</t>
  </si>
  <si>
    <t>G107451046MS</t>
  </si>
  <si>
    <t>G107451114ES</t>
  </si>
  <si>
    <t>G107430242HS</t>
  </si>
  <si>
    <t>G107451050MS</t>
  </si>
  <si>
    <t>G107451116ES</t>
  </si>
  <si>
    <t>G107451340ES</t>
  </si>
  <si>
    <t>G107430244HS</t>
  </si>
  <si>
    <t>G107451052MS</t>
  </si>
  <si>
    <t>G107430330VH</t>
  </si>
  <si>
    <t>G107430331VM</t>
  </si>
  <si>
    <t>G107430059HS</t>
  </si>
  <si>
    <t>G107430060HS</t>
  </si>
  <si>
    <t>G107430061HS</t>
  </si>
  <si>
    <t>G107430062HS</t>
  </si>
  <si>
    <t>G107430043HS</t>
  </si>
  <si>
    <t>G107430045HS</t>
  </si>
  <si>
    <t>G107451125ES</t>
  </si>
  <si>
    <t>G107451058ES</t>
  </si>
  <si>
    <t>G107451059ES</t>
  </si>
  <si>
    <t>G107451062ES</t>
  </si>
  <si>
    <t>G107430030HS</t>
  </si>
  <si>
    <t>G107430310HS</t>
  </si>
  <si>
    <t>G107451012MS</t>
  </si>
  <si>
    <t>G107451063ES</t>
  </si>
  <si>
    <t>G107451064ES</t>
  </si>
  <si>
    <t>G107451264ES</t>
  </si>
  <si>
    <t>G107430032HS</t>
  </si>
  <si>
    <t>G107451015MS</t>
  </si>
  <si>
    <t>G107451069ES</t>
  </si>
  <si>
    <t>G107451070ES</t>
  </si>
  <si>
    <t>G107430143HS</t>
  </si>
  <si>
    <t>G107451020MS</t>
  </si>
  <si>
    <t>G107451074ES</t>
  </si>
  <si>
    <t>G107451076ES</t>
  </si>
  <si>
    <t>G107451266MS</t>
  </si>
  <si>
    <t>G107430351HS</t>
  </si>
  <si>
    <t>G107430290HS</t>
  </si>
  <si>
    <t>G107451024MS</t>
  </si>
  <si>
    <t>G107451078ES</t>
  </si>
  <si>
    <t>G107451025MS</t>
  </si>
  <si>
    <t>G107451079ES</t>
  </si>
  <si>
    <t>G107451350MS</t>
  </si>
  <si>
    <t>G107451349ES</t>
  </si>
  <si>
    <t>G107451030MS</t>
  </si>
  <si>
    <t>G107430238HS</t>
  </si>
  <si>
    <t>G107451085ES</t>
  </si>
  <si>
    <t>G107451086ES</t>
  </si>
  <si>
    <t>G107451347ES</t>
  </si>
  <si>
    <t>G107451255MS</t>
  </si>
  <si>
    <t>G107451304BM</t>
  </si>
  <si>
    <t>G107451256ES</t>
  </si>
  <si>
    <t>G107451093ES</t>
  </si>
  <si>
    <t>G107451263ES</t>
  </si>
  <si>
    <t>G107451094ES</t>
  </si>
  <si>
    <t>G107451303MS</t>
  </si>
  <si>
    <t>G107451311ES</t>
  </si>
  <si>
    <t>G107430112SS</t>
  </si>
  <si>
    <t>G107451038MS</t>
  </si>
  <si>
    <t>G107451101ES</t>
  </si>
  <si>
    <t>G107451102ES</t>
  </si>
  <si>
    <t>G107451104ES</t>
  </si>
  <si>
    <t>G107451040MS</t>
  </si>
  <si>
    <t>G107451106ES</t>
  </si>
  <si>
    <t>G107430053HS</t>
  </si>
  <si>
    <t>G107430278FS</t>
  </si>
  <si>
    <t>G107451041MS</t>
  </si>
  <si>
    <t>G107430239HS</t>
  </si>
  <si>
    <t>G107451107ES</t>
  </si>
  <si>
    <t>G107451342MS</t>
  </si>
  <si>
    <t>G107451257ES</t>
  </si>
  <si>
    <t>G107451344ES</t>
  </si>
  <si>
    <t>G107451043MS</t>
  </si>
  <si>
    <t>G107451111ES</t>
  </si>
  <si>
    <t>G107451044MS</t>
  </si>
  <si>
    <t>G107451112ES</t>
  </si>
  <si>
    <t>G107430148HS</t>
  </si>
  <si>
    <t>G107451045MS</t>
  </si>
  <si>
    <t>G107451113ES</t>
  </si>
  <si>
    <t>G107430311HS</t>
  </si>
  <si>
    <t>G107451324ES</t>
  </si>
  <si>
    <t>G107430149HS</t>
  </si>
  <si>
    <t>G107451048MS</t>
  </si>
  <si>
    <t>G107451115ES</t>
  </si>
  <si>
    <t>G107430038HS</t>
  </si>
  <si>
    <t>G107451049MS</t>
  </si>
  <si>
    <t>G107451051MS</t>
  </si>
  <si>
    <t>G107451117ES</t>
  </si>
  <si>
    <t>G107451118ES</t>
  </si>
  <si>
    <t>G107451119ES</t>
  </si>
  <si>
    <t>G107451120ES</t>
  </si>
  <si>
    <t>G107451053MS</t>
  </si>
  <si>
    <t>G107451121ES</t>
  </si>
  <si>
    <t>G107430042HS</t>
  </si>
  <si>
    <t>G107430135HS</t>
  </si>
  <si>
    <t>G107430064HS</t>
  </si>
  <si>
    <t>G107451054MS</t>
  </si>
  <si>
    <t>G107451122ES</t>
  </si>
  <si>
    <t>G107430065HS</t>
  </si>
  <si>
    <t>G107451055MS</t>
  </si>
  <si>
    <t>G107451123ES</t>
  </si>
  <si>
    <t>G107451124ES</t>
  </si>
  <si>
    <t>G107451126ES</t>
  </si>
  <si>
    <t>G107430046HS</t>
  </si>
  <si>
    <t>G107430031HS</t>
  </si>
  <si>
    <t>G107430089BH</t>
  </si>
  <si>
    <t>G107430252HS</t>
  </si>
  <si>
    <t>G107441014MS</t>
  </si>
  <si>
    <t>G107441050ES</t>
  </si>
  <si>
    <t>G107441015MS</t>
  </si>
  <si>
    <t>G107441053ES</t>
  </si>
  <si>
    <t>G107430325HS</t>
  </si>
  <si>
    <t>G107441264MS</t>
  </si>
  <si>
    <t>G107441054ES</t>
  </si>
  <si>
    <t>G107441058ES</t>
  </si>
  <si>
    <t>G107441061ES</t>
  </si>
  <si>
    <t>G107430049HS</t>
  </si>
  <si>
    <t>G107441018MS</t>
  </si>
  <si>
    <t>G107441065ES</t>
  </si>
  <si>
    <t>G107441067ES</t>
  </si>
  <si>
    <t>G107441068ES</t>
  </si>
  <si>
    <t>G107441069ES</t>
  </si>
  <si>
    <t>G107441020MS</t>
  </si>
  <si>
    <t>G107441070ES</t>
  </si>
  <si>
    <t>G107441071ES</t>
  </si>
  <si>
    <t>G107441073ES</t>
  </si>
  <si>
    <t>G107441074ES</t>
  </si>
  <si>
    <t>G107441076ES</t>
  </si>
  <si>
    <t>G107441078ES</t>
  </si>
  <si>
    <t>G107441080ES</t>
  </si>
  <si>
    <t>G107430051HS</t>
  </si>
  <si>
    <t>G107441082ES</t>
  </si>
  <si>
    <t>G107430133HS</t>
  </si>
  <si>
    <t>G107441277MS</t>
  </si>
  <si>
    <t>G107441084ES</t>
  </si>
  <si>
    <t>G107430083HS</t>
  </si>
  <si>
    <t>G107441023MS</t>
  </si>
  <si>
    <t>G107441087ES</t>
  </si>
  <si>
    <t>G107441088ES</t>
  </si>
  <si>
    <t>G107441091ES</t>
  </si>
  <si>
    <t>G107441092ES</t>
  </si>
  <si>
    <t>G107430052HS</t>
  </si>
  <si>
    <t>G107441028MS</t>
  </si>
  <si>
    <t>G107441096ES</t>
  </si>
  <si>
    <t>G107441098ES</t>
  </si>
  <si>
    <t>G107441029MS</t>
  </si>
  <si>
    <t>G107441030MS</t>
  </si>
  <si>
    <t>G107441100ES</t>
  </si>
  <si>
    <t>G107430138HS</t>
  </si>
  <si>
    <t>G107441032MS</t>
  </si>
  <si>
    <t>G107441108ES</t>
  </si>
  <si>
    <t>G107441111ES</t>
  </si>
  <si>
    <t>G107430066HS</t>
  </si>
  <si>
    <t>G107441041MS</t>
  </si>
  <si>
    <t>G107430073HS</t>
  </si>
  <si>
    <t>G107430044HS</t>
  </si>
  <si>
    <t>G107441042MS</t>
  </si>
  <si>
    <t>G107430067HS</t>
  </si>
  <si>
    <t>G107441046MS</t>
  </si>
  <si>
    <r>
      <rPr>
        <sz val="10"/>
        <color theme="1"/>
        <rFont val="맑은 고딕"/>
        <family val="3"/>
        <charset val="129"/>
      </rPr>
      <t>대전</t>
    </r>
  </si>
  <si>
    <r>
      <rPr>
        <sz val="10"/>
        <color theme="1"/>
        <rFont val="맑은 고딕"/>
        <family val="3"/>
        <charset val="129"/>
      </rPr>
      <t>대덕구</t>
    </r>
  </si>
  <si>
    <r>
      <rPr>
        <sz val="10"/>
        <color theme="1"/>
        <rFont val="맑은 고딕"/>
        <family val="3"/>
        <charset val="129"/>
      </rPr>
      <t>중학교</t>
    </r>
  </si>
  <si>
    <r>
      <rPr>
        <sz val="10"/>
        <color theme="1"/>
        <rFont val="맑은 고딕"/>
        <family val="3"/>
        <charset val="129"/>
      </rPr>
      <t>대전경덕중학교</t>
    </r>
  </si>
  <si>
    <r>
      <rPr>
        <sz val="10"/>
        <color theme="1"/>
        <rFont val="맑은 고딕"/>
        <family val="3"/>
        <charset val="129"/>
      </rPr>
      <t>초등학교</t>
    </r>
  </si>
  <si>
    <r>
      <rPr>
        <sz val="10"/>
        <color theme="1"/>
        <rFont val="맑은 고딕"/>
        <family val="3"/>
        <charset val="129"/>
      </rPr>
      <t>대전대양초등학교</t>
    </r>
  </si>
  <si>
    <r>
      <rPr>
        <sz val="10"/>
        <color theme="1"/>
        <rFont val="맑은 고딕"/>
        <family val="3"/>
        <charset val="129"/>
      </rPr>
      <t>대전대청중학교</t>
    </r>
  </si>
  <si>
    <r>
      <rPr>
        <sz val="10"/>
        <color theme="1"/>
        <rFont val="맑은 고딕"/>
        <family val="3"/>
        <charset val="129"/>
      </rPr>
      <t>대전대화중학교</t>
    </r>
  </si>
  <si>
    <r>
      <rPr>
        <sz val="10"/>
        <color theme="1"/>
        <rFont val="맑은 고딕"/>
        <family val="3"/>
        <charset val="129"/>
      </rPr>
      <t>대전대화초등학교</t>
    </r>
  </si>
  <si>
    <r>
      <rPr>
        <sz val="10"/>
        <color theme="1"/>
        <rFont val="맑은 고딕"/>
        <family val="3"/>
        <charset val="129"/>
      </rPr>
      <t>대전동도초등학교</t>
    </r>
  </si>
  <si>
    <r>
      <rPr>
        <sz val="10"/>
        <color theme="1"/>
        <rFont val="맑은 고딕"/>
        <family val="3"/>
        <charset val="129"/>
      </rPr>
      <t>대전동산초등학교</t>
    </r>
  </si>
  <si>
    <r>
      <rPr>
        <sz val="10"/>
        <color theme="1"/>
        <rFont val="맑은 고딕"/>
        <family val="3"/>
        <charset val="129"/>
      </rPr>
      <t>대전매봉중학교</t>
    </r>
  </si>
  <si>
    <r>
      <rPr>
        <sz val="10"/>
        <color theme="1"/>
        <rFont val="맑은 고딕"/>
        <family val="3"/>
        <charset val="129"/>
      </rPr>
      <t>대전매봉초등학교</t>
    </r>
  </si>
  <si>
    <r>
      <rPr>
        <sz val="10"/>
        <color theme="1"/>
        <rFont val="맑은 고딕"/>
        <family val="3"/>
        <charset val="129"/>
      </rPr>
      <t>대전목상초등학교</t>
    </r>
  </si>
  <si>
    <r>
      <rPr>
        <sz val="10"/>
        <color theme="1"/>
        <rFont val="맑은 고딕"/>
        <family val="3"/>
        <charset val="129"/>
      </rPr>
      <t>대전법동중학교</t>
    </r>
  </si>
  <si>
    <r>
      <rPr>
        <sz val="10"/>
        <color theme="1"/>
        <rFont val="맑은 고딕"/>
        <family val="3"/>
        <charset val="129"/>
      </rPr>
      <t>대전법동초등학교</t>
    </r>
  </si>
  <si>
    <r>
      <rPr>
        <sz val="10"/>
        <color theme="1"/>
        <rFont val="맑은 고딕"/>
        <family val="3"/>
        <charset val="129"/>
      </rPr>
      <t>대전비래초등학교</t>
    </r>
  </si>
  <si>
    <r>
      <rPr>
        <sz val="10"/>
        <color theme="1"/>
        <rFont val="맑은 고딕"/>
        <family val="3"/>
        <charset val="129"/>
      </rPr>
      <t>대전새여울초등학교</t>
    </r>
  </si>
  <si>
    <r>
      <rPr>
        <sz val="10"/>
        <color theme="1"/>
        <rFont val="맑은 고딕"/>
        <family val="3"/>
        <charset val="129"/>
      </rPr>
      <t>고등학교</t>
    </r>
  </si>
  <si>
    <r>
      <rPr>
        <sz val="10"/>
        <color theme="1"/>
        <rFont val="맑은 고딕"/>
        <family val="3"/>
        <charset val="129"/>
      </rPr>
      <t>대전생활과학고등학교</t>
    </r>
  </si>
  <si>
    <r>
      <rPr>
        <sz val="10"/>
        <color theme="1"/>
        <rFont val="맑은 고딕"/>
        <family val="3"/>
        <charset val="129"/>
      </rPr>
      <t>대전석봉초등학교</t>
    </r>
  </si>
  <si>
    <r>
      <rPr>
        <sz val="10"/>
        <color theme="1"/>
        <rFont val="맑은 고딕"/>
        <family val="3"/>
        <charset val="129"/>
      </rPr>
      <t>대전송촌고등학교</t>
    </r>
  </si>
  <si>
    <r>
      <rPr>
        <sz val="10"/>
        <color theme="1"/>
        <rFont val="맑은 고딕"/>
        <family val="3"/>
        <charset val="129"/>
      </rPr>
      <t>대전송촌중학교</t>
    </r>
  </si>
  <si>
    <r>
      <rPr>
        <sz val="10"/>
        <color theme="1"/>
        <rFont val="맑은 고딕"/>
        <family val="3"/>
        <charset val="129"/>
      </rPr>
      <t>대전송촌초등학교</t>
    </r>
  </si>
  <si>
    <r>
      <rPr>
        <sz val="10"/>
        <color theme="1"/>
        <rFont val="맑은 고딕"/>
        <family val="3"/>
        <charset val="129"/>
      </rPr>
      <t>대전양지초등학교</t>
    </r>
  </si>
  <si>
    <r>
      <rPr>
        <sz val="10"/>
        <color theme="1"/>
        <rFont val="맑은 고딕"/>
        <family val="3"/>
        <charset val="129"/>
      </rPr>
      <t>특수학교</t>
    </r>
  </si>
  <si>
    <r>
      <rPr>
        <sz val="10"/>
        <color theme="1"/>
        <rFont val="맑은 고딕"/>
        <family val="3"/>
        <charset val="129"/>
      </rPr>
      <t>대전온라인학교</t>
    </r>
  </si>
  <si>
    <r>
      <rPr>
        <sz val="10"/>
        <color theme="1"/>
        <rFont val="맑은 고딕"/>
        <family val="3"/>
        <charset val="129"/>
      </rPr>
      <t>대전용전중학교</t>
    </r>
  </si>
  <si>
    <r>
      <rPr>
        <sz val="10"/>
        <color theme="1"/>
        <rFont val="맑은 고딕"/>
        <family val="3"/>
        <charset val="129"/>
      </rPr>
      <t>대전원명학교</t>
    </r>
  </si>
  <si>
    <r>
      <rPr>
        <sz val="10"/>
        <color theme="1"/>
        <rFont val="맑은 고딕"/>
        <family val="3"/>
        <charset val="129"/>
      </rPr>
      <t>대전이문고등학교</t>
    </r>
  </si>
  <si>
    <r>
      <rPr>
        <sz val="10"/>
        <color theme="1"/>
        <rFont val="맑은 고딕"/>
        <family val="3"/>
        <charset val="129"/>
      </rPr>
      <t>대전중리초등학교</t>
    </r>
  </si>
  <si>
    <r>
      <rPr>
        <sz val="10"/>
        <color theme="1"/>
        <rFont val="맑은 고딕"/>
        <family val="3"/>
        <charset val="129"/>
      </rPr>
      <t>대전중원초등학교</t>
    </r>
  </si>
  <si>
    <r>
      <rPr>
        <sz val="10"/>
        <color theme="1"/>
        <rFont val="맑은 고딕"/>
        <family val="3"/>
        <charset val="129"/>
      </rPr>
      <t>대전해든학교</t>
    </r>
  </si>
  <si>
    <r>
      <rPr>
        <sz val="10"/>
        <color theme="1"/>
        <rFont val="맑은 고딕"/>
        <family val="3"/>
        <charset val="129"/>
      </rPr>
      <t>대전화정초등학교</t>
    </r>
  </si>
  <si>
    <r>
      <rPr>
        <sz val="10"/>
        <color theme="1"/>
        <rFont val="맑은 고딕"/>
        <family val="3"/>
        <charset val="129"/>
      </rPr>
      <t>동대전고등학교</t>
    </r>
  </si>
  <si>
    <r>
      <rPr>
        <sz val="10"/>
        <color theme="1"/>
        <rFont val="맑은 고딕"/>
        <family val="3"/>
        <charset val="129"/>
      </rPr>
      <t>새일초등학교</t>
    </r>
  </si>
  <si>
    <r>
      <rPr>
        <sz val="10"/>
        <color theme="1"/>
        <rFont val="맑은 고딕"/>
        <family val="3"/>
        <charset val="129"/>
      </rPr>
      <t>신탄중앙중학교</t>
    </r>
  </si>
  <si>
    <r>
      <rPr>
        <sz val="10"/>
        <color theme="1"/>
        <rFont val="맑은 고딕"/>
        <family val="3"/>
        <charset val="129"/>
      </rPr>
      <t>신탄진고등학교</t>
    </r>
  </si>
  <si>
    <r>
      <rPr>
        <sz val="10"/>
        <color theme="1"/>
        <rFont val="맑은 고딕"/>
        <family val="3"/>
        <charset val="129"/>
      </rPr>
      <t>신탄진용정초등학교</t>
    </r>
  </si>
  <si>
    <r>
      <rPr>
        <sz val="10"/>
        <color theme="1"/>
        <rFont val="맑은 고딕"/>
        <family val="3"/>
        <charset val="129"/>
      </rPr>
      <t>신탄진중학교</t>
    </r>
  </si>
  <si>
    <r>
      <rPr>
        <sz val="10"/>
        <color theme="1"/>
        <rFont val="맑은 고딕"/>
        <family val="3"/>
        <charset val="129"/>
      </rPr>
      <t>신탄진초등학교</t>
    </r>
  </si>
  <si>
    <r>
      <rPr>
        <sz val="10"/>
        <color theme="1"/>
        <rFont val="맑은 고딕"/>
        <family val="3"/>
        <charset val="129"/>
      </rPr>
      <t>오정중학교</t>
    </r>
  </si>
  <si>
    <r>
      <rPr>
        <sz val="10"/>
        <color theme="1"/>
        <rFont val="맑은 고딕"/>
        <family val="3"/>
        <charset val="129"/>
      </rPr>
      <t>와동초등학교</t>
    </r>
  </si>
  <si>
    <r>
      <rPr>
        <sz val="10"/>
        <color theme="1"/>
        <rFont val="맑은 고딕"/>
        <family val="3"/>
        <charset val="129"/>
      </rPr>
      <t>장동초등학교</t>
    </r>
  </si>
  <si>
    <r>
      <rPr>
        <sz val="10"/>
        <color theme="1"/>
        <rFont val="맑은 고딕"/>
        <family val="3"/>
        <charset val="129"/>
      </rPr>
      <t>중리중학교</t>
    </r>
  </si>
  <si>
    <r>
      <rPr>
        <sz val="10"/>
        <color theme="1"/>
        <rFont val="맑은 고딕"/>
        <family val="3"/>
        <charset val="129"/>
      </rPr>
      <t>회덕중학교</t>
    </r>
  </si>
  <si>
    <r>
      <rPr>
        <sz val="10"/>
        <color theme="1"/>
        <rFont val="맑은 고딕"/>
        <family val="3"/>
        <charset val="129"/>
      </rPr>
      <t>회덕초등학교</t>
    </r>
  </si>
  <si>
    <r>
      <rPr>
        <sz val="10"/>
        <color theme="1"/>
        <rFont val="맑은 고딕"/>
        <family val="3"/>
        <charset val="129"/>
      </rPr>
      <t>동구</t>
    </r>
  </si>
  <si>
    <r>
      <rPr>
        <sz val="10"/>
        <color theme="1"/>
        <rFont val="맑은 고딕"/>
        <family val="3"/>
        <charset val="129"/>
      </rPr>
      <t>계룡디지텍고등학교</t>
    </r>
  </si>
  <si>
    <r>
      <rPr>
        <sz val="10"/>
        <color theme="1"/>
        <rFont val="맑은 고딕"/>
        <family val="3"/>
        <charset val="129"/>
      </rPr>
      <t>대전가양중학교</t>
    </r>
  </si>
  <si>
    <r>
      <rPr>
        <sz val="10"/>
        <color theme="1"/>
        <rFont val="맑은 고딕"/>
        <family val="3"/>
        <charset val="129"/>
      </rPr>
      <t>대전가양초등학교</t>
    </r>
  </si>
  <si>
    <r>
      <rPr>
        <sz val="10"/>
        <color theme="1"/>
        <rFont val="맑은 고딕"/>
        <family val="3"/>
        <charset val="129"/>
      </rPr>
      <t>대전가오고등학교</t>
    </r>
  </si>
  <si>
    <r>
      <rPr>
        <sz val="10"/>
        <color theme="1"/>
        <rFont val="맑은 고딕"/>
        <family val="3"/>
        <charset val="129"/>
      </rPr>
      <t>대전가오중학교</t>
    </r>
  </si>
  <si>
    <r>
      <rPr>
        <sz val="10"/>
        <color theme="1"/>
        <rFont val="맑은 고딕"/>
        <family val="3"/>
        <charset val="129"/>
      </rPr>
      <t>대전가오초등학교</t>
    </r>
  </si>
  <si>
    <r>
      <rPr>
        <sz val="10"/>
        <color theme="1"/>
        <rFont val="맑은 고딕"/>
        <family val="3"/>
        <charset val="129"/>
      </rPr>
      <t>대전대동초등학교</t>
    </r>
  </si>
  <si>
    <r>
      <rPr>
        <sz val="10"/>
        <color theme="1"/>
        <rFont val="맑은 고딕"/>
        <family val="3"/>
        <charset val="129"/>
      </rPr>
      <t>대전대룡초등학교</t>
    </r>
  </si>
  <si>
    <r>
      <rPr>
        <sz val="10"/>
        <color theme="1"/>
        <rFont val="맑은 고딕"/>
        <family val="3"/>
        <charset val="129"/>
      </rPr>
      <t>대전대성여자고등학교</t>
    </r>
  </si>
  <si>
    <r>
      <rPr>
        <sz val="10"/>
        <color theme="1"/>
        <rFont val="맑은 고딕"/>
        <family val="3"/>
        <charset val="129"/>
      </rPr>
      <t>대전대성여자중학교</t>
    </r>
  </si>
  <si>
    <r>
      <rPr>
        <sz val="10"/>
        <color theme="1"/>
        <rFont val="맑은 고딕"/>
        <family val="3"/>
        <charset val="129"/>
      </rPr>
      <t>대전대암초등학교</t>
    </r>
  </si>
  <si>
    <r>
      <rPr>
        <sz val="10"/>
        <color theme="1"/>
        <rFont val="맑은 고딕"/>
        <family val="3"/>
        <charset val="129"/>
      </rPr>
      <t>대전동광초등학교</t>
    </r>
  </si>
  <si>
    <r>
      <rPr>
        <sz val="10"/>
        <color theme="1"/>
        <rFont val="맑은 고딕"/>
        <family val="3"/>
        <charset val="129"/>
      </rPr>
      <t>대전동서초등학교</t>
    </r>
  </si>
  <si>
    <r>
      <rPr>
        <sz val="10"/>
        <color theme="1"/>
        <rFont val="맑은 고딕"/>
        <family val="3"/>
        <charset val="129"/>
      </rPr>
      <t>대전동신과학고등학교</t>
    </r>
  </si>
  <si>
    <r>
      <rPr>
        <sz val="10"/>
        <color theme="1"/>
        <rFont val="맑은 고딕"/>
        <family val="3"/>
        <charset val="129"/>
      </rPr>
      <t>대전맹학교</t>
    </r>
  </si>
  <si>
    <r>
      <rPr>
        <sz val="10"/>
        <color theme="1"/>
        <rFont val="맑은 고딕"/>
        <family val="3"/>
        <charset val="129"/>
      </rPr>
      <t>대전삼성초등학교</t>
    </r>
  </si>
  <si>
    <r>
      <rPr>
        <sz val="10"/>
        <color theme="1"/>
        <rFont val="맑은 고딕"/>
        <family val="3"/>
        <charset val="129"/>
      </rPr>
      <t>대전성남초등학교</t>
    </r>
  </si>
  <si>
    <r>
      <rPr>
        <sz val="10"/>
        <color theme="1"/>
        <rFont val="맑은 고딕"/>
        <family val="3"/>
        <charset val="129"/>
      </rPr>
      <t>대전신흥초등학교</t>
    </r>
  </si>
  <si>
    <r>
      <rPr>
        <sz val="10"/>
        <color theme="1"/>
        <rFont val="맑은 고딕"/>
        <family val="3"/>
        <charset val="129"/>
      </rPr>
      <t>대전여자고등학교</t>
    </r>
  </si>
  <si>
    <r>
      <rPr>
        <sz val="10"/>
        <color theme="1"/>
        <rFont val="맑은 고딕"/>
        <family val="3"/>
        <charset val="129"/>
      </rPr>
      <t>대전여자고등학교부설방송통신고등학교</t>
    </r>
  </si>
  <si>
    <r>
      <rPr>
        <sz val="10"/>
        <color theme="1"/>
        <rFont val="맑은 고딕"/>
        <family val="3"/>
        <charset val="129"/>
      </rPr>
      <t>대전용운중학교</t>
    </r>
  </si>
  <si>
    <r>
      <rPr>
        <sz val="10"/>
        <color theme="1"/>
        <rFont val="맑은 고딕"/>
        <family val="3"/>
        <charset val="129"/>
      </rPr>
      <t>대전용운초등학교</t>
    </r>
  </si>
  <si>
    <r>
      <rPr>
        <sz val="10"/>
        <color theme="1"/>
        <rFont val="맑은 고딕"/>
        <family val="3"/>
        <charset val="129"/>
      </rPr>
      <t>대전용전초등학교</t>
    </r>
  </si>
  <si>
    <r>
      <rPr>
        <sz val="10"/>
        <color theme="1"/>
        <rFont val="맑은 고딕"/>
        <family val="3"/>
        <charset val="129"/>
      </rPr>
      <t>대전은어송중학교</t>
    </r>
  </si>
  <si>
    <r>
      <rPr>
        <sz val="10"/>
        <color theme="1"/>
        <rFont val="맑은 고딕"/>
        <family val="3"/>
        <charset val="129"/>
      </rPr>
      <t>대전은어송초등학교</t>
    </r>
  </si>
  <si>
    <r>
      <rPr>
        <sz val="10"/>
        <color theme="1"/>
        <rFont val="맑은 고딕"/>
        <family val="3"/>
        <charset val="129"/>
      </rPr>
      <t>대전자양초등학교</t>
    </r>
  </si>
  <si>
    <r>
      <rPr>
        <sz val="10"/>
        <color theme="1"/>
        <rFont val="맑은 고딕"/>
        <family val="3"/>
        <charset val="129"/>
      </rPr>
      <t>대전천동초등학교</t>
    </r>
  </si>
  <si>
    <r>
      <rPr>
        <sz val="10"/>
        <color theme="1"/>
        <rFont val="맑은 고딕"/>
        <family val="3"/>
        <charset val="129"/>
      </rPr>
      <t>대전판암초등학교</t>
    </r>
  </si>
  <si>
    <r>
      <rPr>
        <sz val="10"/>
        <color theme="1"/>
        <rFont val="맑은 고딕"/>
        <family val="3"/>
        <charset val="129"/>
      </rPr>
      <t>대전현암초등학교</t>
    </r>
  </si>
  <si>
    <r>
      <rPr>
        <sz val="10"/>
        <color theme="1"/>
        <rFont val="맑은 고딕"/>
        <family val="3"/>
        <charset val="129"/>
      </rPr>
      <t>대전혜광학교</t>
    </r>
  </si>
  <si>
    <r>
      <rPr>
        <sz val="10"/>
        <color theme="1"/>
        <rFont val="맑은 고딕"/>
        <family val="3"/>
        <charset val="129"/>
      </rPr>
      <t>대전흥룡초등학교</t>
    </r>
  </si>
  <si>
    <r>
      <rPr>
        <sz val="10"/>
        <color theme="1"/>
        <rFont val="맑은 고딕"/>
        <family val="3"/>
        <charset val="129"/>
      </rPr>
      <t>동대전중학교</t>
    </r>
  </si>
  <si>
    <r>
      <rPr>
        <sz val="10"/>
        <color theme="1"/>
        <rFont val="맑은 고딕"/>
        <family val="3"/>
        <charset val="129"/>
      </rPr>
      <t>동대전초등학교</t>
    </r>
  </si>
  <si>
    <r>
      <rPr>
        <sz val="10"/>
        <color theme="1"/>
        <rFont val="맑은 고딕"/>
        <family val="3"/>
        <charset val="129"/>
      </rPr>
      <t>동명초등학교</t>
    </r>
  </si>
  <si>
    <r>
      <rPr>
        <sz val="10"/>
        <color theme="1"/>
        <rFont val="맑은 고딕"/>
        <family val="3"/>
        <charset val="129"/>
      </rPr>
      <t>동신중학교</t>
    </r>
  </si>
  <si>
    <r>
      <rPr>
        <sz val="10"/>
        <color theme="1"/>
        <rFont val="맑은 고딕"/>
        <family val="3"/>
        <charset val="129"/>
      </rPr>
      <t>동아마이스터고등학교</t>
    </r>
  </si>
  <si>
    <r>
      <rPr>
        <sz val="10"/>
        <color theme="1"/>
        <rFont val="맑은 고딕"/>
        <family val="3"/>
        <charset val="129"/>
      </rPr>
      <t>명석고등학교</t>
    </r>
  </si>
  <si>
    <r>
      <rPr>
        <sz val="10"/>
        <color theme="1"/>
        <rFont val="맑은 고딕"/>
        <family val="3"/>
        <charset val="129"/>
      </rPr>
      <t>보문고등학교</t>
    </r>
  </si>
  <si>
    <r>
      <rPr>
        <sz val="10"/>
        <color theme="1"/>
        <rFont val="맑은 고딕"/>
        <family val="3"/>
        <charset val="129"/>
      </rPr>
      <t>보문중학교</t>
    </r>
  </si>
  <si>
    <r>
      <rPr>
        <sz val="10"/>
        <color theme="1"/>
        <rFont val="맑은 고딕"/>
        <family val="3"/>
        <charset val="129"/>
      </rPr>
      <t>산내초등학교</t>
    </r>
  </si>
  <si>
    <r>
      <rPr>
        <sz val="10"/>
        <color theme="1"/>
        <rFont val="맑은 고딕"/>
        <family val="3"/>
        <charset val="129"/>
      </rPr>
      <t>산흥초등학교</t>
    </r>
  </si>
  <si>
    <r>
      <rPr>
        <sz val="10"/>
        <color theme="1"/>
        <rFont val="맑은 고딕"/>
        <family val="3"/>
        <charset val="129"/>
      </rPr>
      <t>세천초등학교</t>
    </r>
  </si>
  <si>
    <r>
      <rPr>
        <sz val="10"/>
        <color theme="1"/>
        <rFont val="맑은 고딕"/>
        <family val="3"/>
        <charset val="129"/>
      </rPr>
      <t>우송고등학교</t>
    </r>
  </si>
  <si>
    <r>
      <rPr>
        <sz val="10"/>
        <color theme="1"/>
        <rFont val="맑은 고딕"/>
        <family val="3"/>
        <charset val="129"/>
      </rPr>
      <t>우송중학교</t>
    </r>
    <phoneticPr fontId="4" type="noConversion"/>
  </si>
  <si>
    <r>
      <rPr>
        <sz val="10"/>
        <color theme="1"/>
        <rFont val="맑은 고딕"/>
        <family val="3"/>
        <charset val="129"/>
      </rPr>
      <t>충남중학교</t>
    </r>
  </si>
  <si>
    <r>
      <rPr>
        <sz val="10"/>
        <color theme="1"/>
        <rFont val="맑은 고딕"/>
        <family val="3"/>
        <charset val="129"/>
      </rPr>
      <t>동구</t>
    </r>
    <phoneticPr fontId="4" type="noConversion"/>
  </si>
  <si>
    <r>
      <rPr>
        <sz val="10"/>
        <color theme="1"/>
        <rFont val="맑은 고딕"/>
        <family val="3"/>
        <charset val="129"/>
      </rPr>
      <t>학력인정</t>
    </r>
    <r>
      <rPr>
        <sz val="10"/>
        <color theme="1"/>
        <rFont val="Century Gothic"/>
        <family val="2"/>
      </rPr>
      <t xml:space="preserve"> </t>
    </r>
    <r>
      <rPr>
        <sz val="10"/>
        <color theme="1"/>
        <rFont val="맑은 고딕"/>
        <family val="3"/>
        <charset val="129"/>
      </rPr>
      <t>대전시립중고등학교</t>
    </r>
    <phoneticPr fontId="4" type="noConversion"/>
  </si>
  <si>
    <r>
      <rPr>
        <sz val="10"/>
        <color theme="1"/>
        <rFont val="맑은 고딕"/>
        <family val="3"/>
        <charset val="129"/>
      </rPr>
      <t>학력인정</t>
    </r>
    <r>
      <rPr>
        <sz val="10"/>
        <color theme="1"/>
        <rFont val="Century Gothic"/>
        <family val="2"/>
      </rPr>
      <t xml:space="preserve"> </t>
    </r>
    <r>
      <rPr>
        <sz val="10"/>
        <color theme="1"/>
        <rFont val="맑은 고딕"/>
        <family val="3"/>
        <charset val="129"/>
      </rPr>
      <t>대전시립중학교</t>
    </r>
    <phoneticPr fontId="4" type="noConversion"/>
  </si>
  <si>
    <r>
      <rPr>
        <sz val="10"/>
        <color theme="1"/>
        <rFont val="맑은 고딕"/>
        <family val="3"/>
        <charset val="129"/>
      </rPr>
      <t>한밭여자중학교</t>
    </r>
  </si>
  <si>
    <r>
      <rPr>
        <sz val="10"/>
        <color theme="1"/>
        <rFont val="맑은 고딕"/>
        <family val="3"/>
        <charset val="129"/>
      </rPr>
      <t>한밭중학교</t>
    </r>
  </si>
  <si>
    <r>
      <rPr>
        <sz val="10"/>
        <color theme="1"/>
        <rFont val="맑은 고딕"/>
        <family val="3"/>
        <charset val="129"/>
      </rPr>
      <t>서구</t>
    </r>
  </si>
  <si>
    <r>
      <rPr>
        <sz val="10"/>
        <color theme="1"/>
        <rFont val="맑은 고딕"/>
        <family val="3"/>
        <charset val="129"/>
      </rPr>
      <t>가수원중학교</t>
    </r>
  </si>
  <si>
    <r>
      <rPr>
        <sz val="10"/>
        <color theme="1"/>
        <rFont val="맑은 고딕"/>
        <family val="3"/>
        <charset val="129"/>
      </rPr>
      <t>가수원초등학교</t>
    </r>
  </si>
  <si>
    <r>
      <rPr>
        <sz val="10"/>
        <color theme="1"/>
        <rFont val="맑은 고딕"/>
        <family val="3"/>
        <charset val="129"/>
      </rPr>
      <t>갈마중학교</t>
    </r>
  </si>
  <si>
    <r>
      <rPr>
        <sz val="10"/>
        <color theme="1"/>
        <rFont val="맑은 고딕"/>
        <family val="3"/>
        <charset val="129"/>
      </rPr>
      <t>기성중학교</t>
    </r>
  </si>
  <si>
    <r>
      <rPr>
        <sz val="10"/>
        <color theme="1"/>
        <rFont val="맑은 고딕"/>
        <family val="3"/>
        <charset val="129"/>
      </rPr>
      <t>기성초등학교</t>
    </r>
  </si>
  <si>
    <r>
      <rPr>
        <sz val="10"/>
        <color theme="1"/>
        <rFont val="맑은 고딕"/>
        <family val="3"/>
        <charset val="129"/>
      </rPr>
      <t>기성초등학교길헌분교장</t>
    </r>
  </si>
  <si>
    <r>
      <rPr>
        <sz val="10"/>
        <color theme="1"/>
        <rFont val="맑은 고딕"/>
        <family val="3"/>
        <charset val="129"/>
      </rPr>
      <t>대전가원학교</t>
    </r>
  </si>
  <si>
    <r>
      <rPr>
        <sz val="10"/>
        <color theme="1"/>
        <rFont val="맑은 고딕"/>
        <family val="3"/>
        <charset val="129"/>
      </rPr>
      <t>대전가장초등학교</t>
    </r>
  </si>
  <si>
    <r>
      <rPr>
        <sz val="10"/>
        <color theme="1"/>
        <rFont val="맑은 고딕"/>
        <family val="3"/>
        <charset val="129"/>
      </rPr>
      <t>대전갈마초등학교</t>
    </r>
  </si>
  <si>
    <r>
      <rPr>
        <sz val="10"/>
        <color theme="1"/>
        <rFont val="맑은 고딕"/>
        <family val="3"/>
        <charset val="129"/>
      </rPr>
      <t>대전갑천중학교</t>
    </r>
  </si>
  <si>
    <r>
      <rPr>
        <sz val="10"/>
        <color theme="1"/>
        <rFont val="맑은 고딕"/>
        <family val="3"/>
        <charset val="129"/>
      </rPr>
      <t>대전갑천초등학교</t>
    </r>
  </si>
  <si>
    <r>
      <rPr>
        <sz val="10"/>
        <color theme="1"/>
        <rFont val="맑은 고딕"/>
        <family val="3"/>
        <charset val="129"/>
      </rPr>
      <t>대전관저고등학교</t>
    </r>
  </si>
  <si>
    <r>
      <rPr>
        <sz val="10"/>
        <color theme="1"/>
        <rFont val="맑은 고딕"/>
        <family val="3"/>
        <charset val="129"/>
      </rPr>
      <t>대전관저중학교</t>
    </r>
  </si>
  <si>
    <r>
      <rPr>
        <sz val="10"/>
        <color theme="1"/>
        <rFont val="맑은 고딕"/>
        <family val="3"/>
        <charset val="129"/>
      </rPr>
      <t>대전관저초등학교</t>
    </r>
  </si>
  <si>
    <r>
      <rPr>
        <sz val="10"/>
        <color theme="1"/>
        <rFont val="맑은 고딕"/>
        <family val="3"/>
        <charset val="129"/>
      </rPr>
      <t>대전괴정고등학교</t>
    </r>
  </si>
  <si>
    <r>
      <rPr>
        <sz val="10"/>
        <color theme="1"/>
        <rFont val="맑은 고딕"/>
        <family val="3"/>
        <charset val="129"/>
      </rPr>
      <t>대전괴정중학교</t>
    </r>
  </si>
  <si>
    <r>
      <rPr>
        <sz val="10"/>
        <color theme="1"/>
        <rFont val="맑은 고딕"/>
        <family val="3"/>
        <charset val="129"/>
      </rPr>
      <t>대전구봉고등학교</t>
    </r>
  </si>
  <si>
    <r>
      <rPr>
        <sz val="10"/>
        <color theme="1"/>
        <rFont val="맑은 고딕"/>
        <family val="3"/>
        <charset val="129"/>
      </rPr>
      <t>대전구봉중학교</t>
    </r>
  </si>
  <si>
    <r>
      <rPr>
        <sz val="10"/>
        <color theme="1"/>
        <rFont val="맑은 고딕"/>
        <family val="3"/>
        <charset val="129"/>
      </rPr>
      <t>대전구봉초등학교</t>
    </r>
  </si>
  <si>
    <r>
      <rPr>
        <sz val="10"/>
        <color theme="1"/>
        <rFont val="맑은 고딕"/>
        <family val="3"/>
        <charset val="129"/>
      </rPr>
      <t>대전금동초등학교</t>
    </r>
  </si>
  <si>
    <r>
      <rPr>
        <sz val="10"/>
        <color theme="1"/>
        <rFont val="맑은 고딕"/>
        <family val="3"/>
        <charset val="129"/>
      </rPr>
      <t>대전남선중학교</t>
    </r>
  </si>
  <si>
    <r>
      <rPr>
        <sz val="10"/>
        <color theme="1"/>
        <rFont val="맑은 고딕"/>
        <family val="3"/>
        <charset val="129"/>
      </rPr>
      <t>대전내동중학교</t>
    </r>
  </si>
  <si>
    <r>
      <rPr>
        <sz val="10"/>
        <color theme="1"/>
        <rFont val="맑은 고딕"/>
        <family val="3"/>
        <charset val="129"/>
      </rPr>
      <t>대전내동초등학교</t>
    </r>
  </si>
  <si>
    <r>
      <rPr>
        <sz val="10"/>
        <color theme="1"/>
        <rFont val="맑은 고딕"/>
        <family val="3"/>
        <charset val="129"/>
      </rPr>
      <t>대전느리울중학교</t>
    </r>
  </si>
  <si>
    <r>
      <rPr>
        <sz val="10"/>
        <color theme="1"/>
        <rFont val="맑은 고딕"/>
        <family val="3"/>
        <charset val="129"/>
      </rPr>
      <t>대전느리울초등학교</t>
    </r>
  </si>
  <si>
    <r>
      <rPr>
        <sz val="10"/>
        <color theme="1"/>
        <rFont val="맑은 고딕"/>
        <family val="3"/>
        <charset val="129"/>
      </rPr>
      <t>대전대신고등학교</t>
    </r>
  </si>
  <si>
    <r>
      <rPr>
        <sz val="10"/>
        <color theme="1"/>
        <rFont val="맑은 고딕"/>
        <family val="3"/>
        <charset val="129"/>
      </rPr>
      <t>대전대신중학교</t>
    </r>
  </si>
  <si>
    <r>
      <rPr>
        <sz val="10"/>
        <color theme="1"/>
        <rFont val="맑은 고딕"/>
        <family val="3"/>
        <charset val="129"/>
      </rPr>
      <t>대전도마중학교</t>
    </r>
  </si>
  <si>
    <r>
      <rPr>
        <sz val="10"/>
        <color theme="1"/>
        <rFont val="맑은 고딕"/>
        <family val="3"/>
        <charset val="129"/>
      </rPr>
      <t>대전도마초등학교</t>
    </r>
  </si>
  <si>
    <r>
      <rPr>
        <sz val="10"/>
        <color theme="1"/>
        <rFont val="맑은 고딕"/>
        <family val="3"/>
        <charset val="129"/>
      </rPr>
      <t>대전도솔초등학교</t>
    </r>
  </si>
  <si>
    <r>
      <rPr>
        <sz val="10"/>
        <color theme="1"/>
        <rFont val="맑은 고딕"/>
        <family val="3"/>
        <charset val="129"/>
      </rPr>
      <t>대전도안중학교</t>
    </r>
  </si>
  <si>
    <r>
      <rPr>
        <sz val="10"/>
        <color theme="1"/>
        <rFont val="맑은 고딕"/>
        <family val="3"/>
        <charset val="129"/>
      </rPr>
      <t>대전도안초등학교</t>
    </r>
  </si>
  <si>
    <r>
      <rPr>
        <sz val="10"/>
        <color theme="1"/>
        <rFont val="맑은 고딕"/>
        <family val="3"/>
        <charset val="129"/>
      </rPr>
      <t>대전둔산여자고등학교</t>
    </r>
  </si>
  <si>
    <r>
      <rPr>
        <sz val="10"/>
        <color theme="1"/>
        <rFont val="맑은 고딕"/>
        <family val="3"/>
        <charset val="129"/>
      </rPr>
      <t>대전둔산중학교</t>
    </r>
  </si>
  <si>
    <r>
      <rPr>
        <sz val="10"/>
        <color theme="1"/>
        <rFont val="맑은 고딕"/>
        <family val="3"/>
        <charset val="129"/>
      </rPr>
      <t>대전둔산초등학교</t>
    </r>
  </si>
  <si>
    <r>
      <rPr>
        <sz val="10"/>
        <color theme="1"/>
        <rFont val="맑은 고딕"/>
        <family val="3"/>
        <charset val="129"/>
      </rPr>
      <t>대전둔원고등학교</t>
    </r>
  </si>
  <si>
    <r>
      <rPr>
        <sz val="10"/>
        <color theme="1"/>
        <rFont val="맑은 고딕"/>
        <family val="3"/>
        <charset val="129"/>
      </rPr>
      <t>대전둔원중학교</t>
    </r>
  </si>
  <si>
    <r>
      <rPr>
        <sz val="10"/>
        <color theme="1"/>
        <rFont val="맑은 고딕"/>
        <family val="3"/>
        <charset val="129"/>
      </rPr>
      <t>대전둔원초등학교</t>
    </r>
  </si>
  <si>
    <r>
      <rPr>
        <sz val="10"/>
        <color theme="1"/>
        <rFont val="맑은 고딕"/>
        <family val="3"/>
        <charset val="129"/>
      </rPr>
      <t>대전둔천초등학교</t>
    </r>
  </si>
  <si>
    <r>
      <rPr>
        <sz val="10"/>
        <color theme="1"/>
        <rFont val="맑은 고딕"/>
        <family val="3"/>
        <charset val="129"/>
      </rPr>
      <t>대전만년고등학교</t>
    </r>
  </si>
  <si>
    <r>
      <rPr>
        <sz val="10"/>
        <color theme="1"/>
        <rFont val="맑은 고딕"/>
        <family val="3"/>
        <charset val="129"/>
      </rPr>
      <t>대전만년중학교</t>
    </r>
  </si>
  <si>
    <r>
      <rPr>
        <sz val="10"/>
        <color theme="1"/>
        <rFont val="맑은 고딕"/>
        <family val="3"/>
        <charset val="129"/>
      </rPr>
      <t>대전만년초등학교</t>
    </r>
  </si>
  <si>
    <r>
      <rPr>
        <sz val="10"/>
        <color theme="1"/>
        <rFont val="맑은 고딕"/>
        <family val="3"/>
        <charset val="129"/>
      </rPr>
      <t>대전문정중학교</t>
    </r>
  </si>
  <si>
    <r>
      <rPr>
        <sz val="10"/>
        <color theme="1"/>
        <rFont val="맑은 고딕"/>
        <family val="3"/>
        <charset val="129"/>
      </rPr>
      <t>대전문정초등학교</t>
    </r>
  </si>
  <si>
    <r>
      <rPr>
        <sz val="10"/>
        <color theme="1"/>
        <rFont val="맑은 고딕"/>
        <family val="3"/>
        <charset val="129"/>
      </rPr>
      <t>대전백운초등학교</t>
    </r>
  </si>
  <si>
    <r>
      <rPr>
        <sz val="10"/>
        <color theme="1"/>
        <rFont val="맑은 고딕"/>
        <family val="3"/>
        <charset val="129"/>
      </rPr>
      <t>대전버드내중학교</t>
    </r>
  </si>
  <si>
    <r>
      <rPr>
        <sz val="10"/>
        <color theme="1"/>
        <rFont val="맑은 고딕"/>
        <family val="3"/>
        <charset val="129"/>
      </rPr>
      <t>대전변동중학교</t>
    </r>
  </si>
  <si>
    <r>
      <rPr>
        <sz val="10"/>
        <color theme="1"/>
        <rFont val="맑은 고딕"/>
        <family val="3"/>
        <charset val="129"/>
      </rPr>
      <t>대전변동초등학교</t>
    </r>
  </si>
  <si>
    <r>
      <rPr>
        <sz val="10"/>
        <color theme="1"/>
        <rFont val="맑은 고딕"/>
        <family val="3"/>
        <charset val="129"/>
      </rPr>
      <t>대전복수고등학교</t>
    </r>
  </si>
  <si>
    <r>
      <rPr>
        <sz val="10"/>
        <color theme="1"/>
        <rFont val="맑은 고딕"/>
        <family val="3"/>
        <charset val="129"/>
      </rPr>
      <t>대전복수초등학교</t>
    </r>
  </si>
  <si>
    <r>
      <rPr>
        <sz val="10"/>
        <color theme="1"/>
        <rFont val="맑은 고딕"/>
        <family val="3"/>
        <charset val="129"/>
      </rPr>
      <t>대전봉산중학교</t>
    </r>
  </si>
  <si>
    <r>
      <rPr>
        <sz val="10"/>
        <color theme="1"/>
        <rFont val="맑은 고딕"/>
        <family val="3"/>
        <charset val="129"/>
      </rPr>
      <t>대전봉산초등학교</t>
    </r>
  </si>
  <si>
    <r>
      <rPr>
        <sz val="10"/>
        <color theme="1"/>
        <rFont val="맑은 고딕"/>
        <family val="3"/>
        <charset val="129"/>
      </rPr>
      <t>대전봉우중학교</t>
    </r>
  </si>
  <si>
    <r>
      <rPr>
        <sz val="10"/>
        <color theme="1"/>
        <rFont val="맑은 고딕"/>
        <family val="3"/>
        <charset val="129"/>
      </rPr>
      <t>대전산업정보고등학교</t>
    </r>
  </si>
  <si>
    <r>
      <rPr>
        <sz val="10"/>
        <color theme="1"/>
        <rFont val="맑은 고딕"/>
        <family val="3"/>
        <charset val="129"/>
      </rPr>
      <t>대전삼육중학교</t>
    </r>
  </si>
  <si>
    <r>
      <rPr>
        <sz val="10"/>
        <color theme="1"/>
        <rFont val="맑은 고딕"/>
        <family val="3"/>
        <charset val="129"/>
      </rPr>
      <t>대전삼육초등학교</t>
    </r>
  </si>
  <si>
    <r>
      <rPr>
        <sz val="10"/>
        <color theme="1"/>
        <rFont val="맑은 고딕"/>
        <family val="3"/>
        <charset val="129"/>
      </rPr>
      <t>대전삼천중학교</t>
    </r>
  </si>
  <si>
    <r>
      <rPr>
        <sz val="10"/>
        <color theme="1"/>
        <rFont val="맑은 고딕"/>
        <family val="3"/>
        <charset val="129"/>
      </rPr>
      <t>대전삼천초등학교</t>
    </r>
  </si>
  <si>
    <r>
      <rPr>
        <sz val="10"/>
        <color theme="1"/>
        <rFont val="맑은 고딕"/>
        <family val="3"/>
        <charset val="129"/>
      </rPr>
      <t>대전샘머리초등학교</t>
    </r>
  </si>
  <si>
    <r>
      <rPr>
        <sz val="10"/>
        <color theme="1"/>
        <rFont val="맑은 고딕"/>
        <family val="3"/>
        <charset val="129"/>
      </rPr>
      <t>대전서부초등학교</t>
    </r>
  </si>
  <si>
    <r>
      <rPr>
        <sz val="10"/>
        <color theme="1"/>
        <rFont val="맑은 고딕"/>
        <family val="3"/>
        <charset val="129"/>
      </rPr>
      <t>대전서원초등학교</t>
    </r>
  </si>
  <si>
    <r>
      <rPr>
        <sz val="10"/>
        <color theme="1"/>
        <rFont val="맑은 고딕"/>
        <family val="3"/>
        <charset val="129"/>
      </rPr>
      <t>대전서중학교</t>
    </r>
  </si>
  <si>
    <r>
      <rPr>
        <sz val="10"/>
        <color theme="1"/>
        <rFont val="맑은 고딕"/>
        <family val="3"/>
        <charset val="129"/>
      </rPr>
      <t>대전선암초등학교</t>
    </r>
  </si>
  <si>
    <r>
      <rPr>
        <sz val="10"/>
        <color theme="1"/>
        <rFont val="맑은 고딕"/>
        <family val="3"/>
        <charset val="129"/>
      </rPr>
      <t>대전선유초등학교</t>
    </r>
  </si>
  <si>
    <r>
      <rPr>
        <sz val="10"/>
        <color theme="1"/>
        <rFont val="맑은 고딕"/>
        <family val="3"/>
        <charset val="129"/>
      </rPr>
      <t>대전성룡초등학교</t>
    </r>
  </si>
  <si>
    <r>
      <rPr>
        <sz val="10"/>
        <color theme="1"/>
        <rFont val="맑은 고딕"/>
        <family val="3"/>
        <charset val="129"/>
      </rPr>
      <t>대전성천초등학교</t>
    </r>
  </si>
  <si>
    <r>
      <rPr>
        <sz val="10"/>
        <color theme="1"/>
        <rFont val="맑은 고딕"/>
        <family val="3"/>
        <charset val="129"/>
      </rPr>
      <t>대전수미초등학교</t>
    </r>
  </si>
  <si>
    <r>
      <rPr>
        <sz val="10"/>
        <color theme="1"/>
        <rFont val="맑은 고딕"/>
        <family val="3"/>
        <charset val="129"/>
      </rPr>
      <t>대전신계중학교</t>
    </r>
  </si>
  <si>
    <r>
      <rPr>
        <sz val="10"/>
        <color theme="1"/>
        <rFont val="맑은 고딕"/>
        <family val="3"/>
        <charset val="129"/>
      </rPr>
      <t>대전신계초등학교</t>
    </r>
  </si>
  <si>
    <r>
      <rPr>
        <sz val="10"/>
        <color theme="1"/>
        <rFont val="맑은 고딕"/>
        <family val="3"/>
        <charset val="129"/>
      </rPr>
      <t>서구</t>
    </r>
    <phoneticPr fontId="4" type="noConversion"/>
  </si>
  <si>
    <r>
      <rPr>
        <sz val="10"/>
        <color theme="1"/>
        <rFont val="맑은 고딕"/>
        <family val="3"/>
        <charset val="129"/>
      </rPr>
      <t>대전예지고등학교</t>
    </r>
    <phoneticPr fontId="4" type="noConversion"/>
  </si>
  <si>
    <r>
      <rPr>
        <sz val="10"/>
        <color theme="1"/>
        <rFont val="맑은 고딕"/>
        <family val="3"/>
        <charset val="129"/>
      </rPr>
      <t>대전예지중학교</t>
    </r>
    <phoneticPr fontId="4" type="noConversion"/>
  </si>
  <si>
    <r>
      <rPr>
        <sz val="10"/>
        <color theme="1"/>
        <rFont val="맑은 고딕"/>
        <family val="3"/>
        <charset val="129"/>
      </rPr>
      <t>대전외국어고등학교</t>
    </r>
  </si>
  <si>
    <r>
      <rPr>
        <sz val="10"/>
        <color theme="1"/>
        <rFont val="맑은 고딕"/>
        <family val="3"/>
        <charset val="129"/>
      </rPr>
      <t>대전원앙초등학교</t>
    </r>
  </si>
  <si>
    <r>
      <rPr>
        <sz val="10"/>
        <color theme="1"/>
        <rFont val="맑은 고딕"/>
        <family val="3"/>
        <charset val="129"/>
      </rPr>
      <t>대전월평중학교</t>
    </r>
  </si>
  <si>
    <r>
      <rPr>
        <sz val="10"/>
        <color theme="1"/>
        <rFont val="맑은 고딕"/>
        <family val="3"/>
        <charset val="129"/>
      </rPr>
      <t>대전월평초등학교</t>
    </r>
  </si>
  <si>
    <r>
      <rPr>
        <sz val="10"/>
        <color theme="1"/>
        <rFont val="맑은 고딕"/>
        <family val="3"/>
        <charset val="129"/>
      </rPr>
      <t>대전유천초등학교</t>
    </r>
  </si>
  <si>
    <r>
      <rPr>
        <sz val="10"/>
        <color theme="1"/>
        <rFont val="맑은 고딕"/>
        <family val="3"/>
        <charset val="129"/>
      </rPr>
      <t>대전정림중학교</t>
    </r>
  </si>
  <si>
    <r>
      <rPr>
        <sz val="10"/>
        <color theme="1"/>
        <rFont val="맑은 고딕"/>
        <family val="3"/>
        <charset val="129"/>
      </rPr>
      <t>대전정림초등학교</t>
    </r>
  </si>
  <si>
    <r>
      <rPr>
        <sz val="10"/>
        <color theme="1"/>
        <rFont val="맑은 고딕"/>
        <family val="3"/>
        <charset val="129"/>
      </rPr>
      <t>대전제일고등학교</t>
    </r>
  </si>
  <si>
    <r>
      <rPr>
        <sz val="10"/>
        <color theme="1"/>
        <rFont val="맑은 고딕"/>
        <family val="3"/>
        <charset val="129"/>
      </rPr>
      <t>대전탄방중학교</t>
    </r>
  </si>
  <si>
    <r>
      <rPr>
        <sz val="10"/>
        <color theme="1"/>
        <rFont val="맑은 고딕"/>
        <family val="3"/>
        <charset val="129"/>
      </rPr>
      <t>대전탄방초등학교</t>
    </r>
  </si>
  <si>
    <r>
      <rPr>
        <sz val="10"/>
        <color theme="1"/>
        <rFont val="맑은 고딕"/>
        <family val="3"/>
        <charset val="129"/>
      </rPr>
      <t>대전호수초등학교</t>
    </r>
  </si>
  <si>
    <r>
      <rPr>
        <sz val="10"/>
        <color theme="1"/>
        <rFont val="맑은 고딕"/>
        <family val="3"/>
        <charset val="129"/>
      </rPr>
      <t>동방고등학교</t>
    </r>
  </si>
  <si>
    <r>
      <rPr>
        <sz val="10"/>
        <color theme="1"/>
        <rFont val="맑은 고딕"/>
        <family val="3"/>
        <charset val="129"/>
      </rPr>
      <t>동방여자중학교</t>
    </r>
  </si>
  <si>
    <r>
      <rPr>
        <sz val="10"/>
        <color theme="1"/>
        <rFont val="맑은 고딕"/>
        <family val="3"/>
        <charset val="129"/>
      </rPr>
      <t>새소리음악고등학교</t>
    </r>
  </si>
  <si>
    <r>
      <rPr>
        <sz val="10"/>
        <color theme="1"/>
        <rFont val="맑은 고딕"/>
        <family val="3"/>
        <charset val="129"/>
      </rPr>
      <t>새소리음악중학교</t>
    </r>
  </si>
  <si>
    <r>
      <rPr>
        <sz val="10"/>
        <color theme="1"/>
        <rFont val="맑은 고딕"/>
        <family val="3"/>
        <charset val="129"/>
      </rPr>
      <t>서대전고등학교</t>
    </r>
  </si>
  <si>
    <r>
      <rPr>
        <sz val="10"/>
        <color theme="1"/>
        <rFont val="맑은 고딕"/>
        <family val="3"/>
        <charset val="129"/>
      </rPr>
      <t>서대전여자고등학교</t>
    </r>
  </si>
  <si>
    <r>
      <rPr>
        <sz val="10"/>
        <color theme="1"/>
        <rFont val="맑은 고딕"/>
        <family val="3"/>
        <charset val="129"/>
      </rPr>
      <t>서일고등학교</t>
    </r>
  </si>
  <si>
    <r>
      <rPr>
        <sz val="10"/>
        <color theme="1"/>
        <rFont val="맑은 고딕"/>
        <family val="3"/>
        <charset val="129"/>
      </rPr>
      <t>서일여자고등학교</t>
    </r>
  </si>
  <si>
    <r>
      <rPr>
        <sz val="10"/>
        <color theme="1"/>
        <rFont val="맑은 고딕"/>
        <family val="3"/>
        <charset val="129"/>
      </rPr>
      <t>충남고등학교</t>
    </r>
  </si>
  <si>
    <r>
      <rPr>
        <sz val="10"/>
        <color theme="1"/>
        <rFont val="맑은 고딕"/>
        <family val="3"/>
        <charset val="129"/>
      </rPr>
      <t>한밭고등학교</t>
    </r>
  </si>
  <si>
    <r>
      <rPr>
        <sz val="10"/>
        <color theme="1"/>
        <rFont val="맑은 고딕"/>
        <family val="3"/>
        <charset val="129"/>
      </rPr>
      <t>한밭초등학교</t>
    </r>
  </si>
  <si>
    <r>
      <rPr>
        <sz val="10"/>
        <color theme="1"/>
        <rFont val="맑은 고딕"/>
        <family val="3"/>
        <charset val="129"/>
      </rPr>
      <t>유성구</t>
    </r>
  </si>
  <si>
    <r>
      <rPr>
        <sz val="10"/>
        <color theme="1"/>
        <rFont val="맑은 고딕"/>
        <family val="3"/>
        <charset val="129"/>
      </rPr>
      <t>구즉초등학교</t>
    </r>
  </si>
  <si>
    <r>
      <rPr>
        <sz val="10"/>
        <color theme="1"/>
        <rFont val="맑은 고딕"/>
        <family val="3"/>
        <charset val="129"/>
      </rPr>
      <t>금성초등학교</t>
    </r>
  </si>
  <si>
    <r>
      <rPr>
        <sz val="10"/>
        <color theme="1"/>
        <rFont val="맑은 고딕"/>
        <family val="3"/>
        <charset val="129"/>
      </rPr>
      <t>남선초등학교</t>
    </r>
  </si>
  <si>
    <r>
      <rPr>
        <sz val="10"/>
        <color theme="1"/>
        <rFont val="맑은 고딕"/>
        <family val="3"/>
        <charset val="129"/>
      </rPr>
      <t>대덕고등학교</t>
    </r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</si>
  <si>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</si>
  <si>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r>
      <rPr>
        <sz val="10"/>
        <color theme="1"/>
        <rFont val="맑은 고딕"/>
        <family val="3"/>
        <charset val="129"/>
      </rPr>
      <t>대덕중학교</t>
    </r>
  </si>
  <si>
    <r>
      <rPr>
        <sz val="10"/>
        <color theme="1"/>
        <rFont val="맑은 고딕"/>
        <family val="3"/>
        <charset val="129"/>
      </rPr>
      <t>대덕초등학교</t>
    </r>
  </si>
  <si>
    <r>
      <rPr>
        <sz val="10"/>
        <color theme="1"/>
        <rFont val="맑은 고딕"/>
        <family val="3"/>
        <charset val="129"/>
      </rPr>
      <t>대덕초등학교도룡분교장</t>
    </r>
  </si>
  <si>
    <r>
      <rPr>
        <sz val="10"/>
        <color theme="1"/>
        <rFont val="맑은 고딕"/>
        <family val="3"/>
        <charset val="129"/>
      </rPr>
      <t>대전계산초등학교</t>
    </r>
  </si>
  <si>
    <r>
      <rPr>
        <sz val="10"/>
        <color theme="1"/>
        <rFont val="맑은 고딕"/>
        <family val="3"/>
        <charset val="129"/>
      </rPr>
      <t>대전과학고등학교</t>
    </r>
  </si>
  <si>
    <r>
      <rPr>
        <sz val="10"/>
        <color theme="1"/>
        <rFont val="맑은 고딕"/>
        <family val="3"/>
        <charset val="129"/>
      </rPr>
      <t>대전관평중학교</t>
    </r>
  </si>
  <si>
    <r>
      <rPr>
        <sz val="10"/>
        <color theme="1"/>
        <rFont val="맑은 고딕"/>
        <family val="3"/>
        <charset val="129"/>
      </rPr>
      <t>대전관평초등학교</t>
    </r>
  </si>
  <si>
    <r>
      <rPr>
        <sz val="10"/>
        <color theme="1"/>
        <rFont val="맑은 고딕"/>
        <family val="3"/>
        <charset val="129"/>
      </rPr>
      <t>대전교촌초등학교</t>
    </r>
  </si>
  <si>
    <r>
      <rPr>
        <sz val="10"/>
        <color theme="1"/>
        <rFont val="맑은 고딕"/>
        <family val="3"/>
        <charset val="129"/>
      </rPr>
      <t>대전노은고등학교</t>
    </r>
  </si>
  <si>
    <r>
      <rPr>
        <sz val="10"/>
        <color theme="1"/>
        <rFont val="맑은 고딕"/>
        <family val="3"/>
        <charset val="129"/>
      </rPr>
      <t>대전노은중학교</t>
    </r>
  </si>
  <si>
    <r>
      <rPr>
        <sz val="10"/>
        <color theme="1"/>
        <rFont val="맑은 고딕"/>
        <family val="3"/>
        <charset val="129"/>
      </rPr>
      <t>대전노은초등학교</t>
    </r>
  </si>
  <si>
    <r>
      <rPr>
        <sz val="10"/>
        <color theme="1"/>
        <rFont val="맑은 고딕"/>
        <family val="3"/>
        <charset val="129"/>
      </rPr>
      <t>대전대정초등학교</t>
    </r>
  </si>
  <si>
    <r>
      <rPr>
        <sz val="10"/>
        <color theme="1"/>
        <rFont val="맑은 고딕"/>
        <family val="3"/>
        <charset val="129"/>
      </rPr>
      <t>대전덕명중학교</t>
    </r>
  </si>
  <si>
    <r>
      <rPr>
        <sz val="10"/>
        <color theme="1"/>
        <rFont val="맑은 고딕"/>
        <family val="3"/>
        <charset val="129"/>
      </rPr>
      <t>대전도시과학고등학교</t>
    </r>
  </si>
  <si>
    <r>
      <rPr>
        <sz val="10"/>
        <color theme="1"/>
        <rFont val="맑은 고딕"/>
        <family val="3"/>
        <charset val="129"/>
      </rPr>
      <t>대전도안고등학교</t>
    </r>
  </si>
  <si>
    <r>
      <rPr>
        <sz val="10"/>
        <color theme="1"/>
        <rFont val="맑은 고딕"/>
        <family val="3"/>
        <charset val="129"/>
      </rPr>
      <t>대전동화중학교</t>
    </r>
  </si>
  <si>
    <r>
      <rPr>
        <sz val="10"/>
        <color theme="1"/>
        <rFont val="맑은 고딕"/>
        <family val="3"/>
        <charset val="129"/>
      </rPr>
      <t>대전동화초등학교</t>
    </r>
  </si>
  <si>
    <r>
      <rPr>
        <sz val="10"/>
        <color theme="1"/>
        <rFont val="맑은 고딕"/>
        <family val="3"/>
        <charset val="129"/>
      </rPr>
      <t>대전두리중학교</t>
    </r>
  </si>
  <si>
    <r>
      <rPr>
        <sz val="10"/>
        <color theme="1"/>
        <rFont val="맑은 고딕"/>
        <family val="3"/>
        <charset val="129"/>
      </rPr>
      <t>대전두리초등학교</t>
    </r>
  </si>
  <si>
    <r>
      <rPr>
        <sz val="10"/>
        <color theme="1"/>
        <rFont val="맑은 고딕"/>
        <family val="3"/>
        <charset val="129"/>
      </rPr>
      <t>대전둔곡중학교</t>
    </r>
  </si>
  <si>
    <r>
      <rPr>
        <sz val="10"/>
        <color theme="1"/>
        <rFont val="맑은 고딕"/>
        <family val="3"/>
        <charset val="129"/>
      </rPr>
      <t>대전둔곡초등학교</t>
    </r>
  </si>
  <si>
    <r>
      <rPr>
        <sz val="10"/>
        <color theme="1"/>
        <rFont val="맑은 고딕"/>
        <family val="3"/>
        <charset val="129"/>
      </rPr>
      <t>대전문지중학교</t>
    </r>
  </si>
  <si>
    <r>
      <rPr>
        <sz val="10"/>
        <color theme="1"/>
        <rFont val="맑은 고딕"/>
        <family val="3"/>
        <charset val="129"/>
      </rPr>
      <t>대전반석고등학교</t>
    </r>
  </si>
  <si>
    <r>
      <rPr>
        <sz val="10"/>
        <color theme="1"/>
        <rFont val="맑은 고딕"/>
        <family val="3"/>
        <charset val="129"/>
      </rPr>
      <t>대전반석초등학교</t>
    </r>
  </si>
  <si>
    <r>
      <rPr>
        <sz val="10"/>
        <color theme="1"/>
        <rFont val="맑은 고딕"/>
        <family val="3"/>
        <charset val="129"/>
      </rPr>
      <t>대전배울초등학교</t>
    </r>
  </si>
  <si>
    <r>
      <rPr>
        <sz val="10"/>
        <color theme="1"/>
        <rFont val="맑은 고딕"/>
        <family val="3"/>
        <charset val="129"/>
      </rPr>
      <t>대전복용초등학교</t>
    </r>
  </si>
  <si>
    <r>
      <rPr>
        <sz val="10"/>
        <color theme="1"/>
        <rFont val="맑은 고딕"/>
        <family val="3"/>
        <charset val="129"/>
      </rPr>
      <t>대전봉명중학교</t>
    </r>
  </si>
  <si>
    <r>
      <rPr>
        <sz val="10"/>
        <color theme="1"/>
        <rFont val="맑은 고딕"/>
        <family val="3"/>
        <charset val="129"/>
      </rPr>
      <t>대전봉명중학교부설방송통신중학교</t>
    </r>
  </si>
  <si>
    <r>
      <rPr>
        <sz val="10"/>
        <color theme="1"/>
        <rFont val="맑은 고딕"/>
        <family val="3"/>
        <charset val="129"/>
      </rPr>
      <t>대전봉명초등학교</t>
    </r>
  </si>
  <si>
    <r>
      <rPr>
        <sz val="10"/>
        <color theme="1"/>
        <rFont val="맑은 고딕"/>
        <family val="3"/>
        <charset val="129"/>
      </rPr>
      <t>대전상대초등학교</t>
    </r>
  </si>
  <si>
    <r>
      <rPr>
        <sz val="10"/>
        <color theme="1"/>
        <rFont val="맑은 고딕"/>
        <family val="3"/>
        <charset val="129"/>
      </rPr>
      <t>대전상원초등학교</t>
    </r>
  </si>
  <si>
    <r>
      <rPr>
        <sz val="10"/>
        <color theme="1"/>
        <rFont val="맑은 고딕"/>
        <family val="3"/>
        <charset val="129"/>
      </rPr>
      <t>대전상지초등학교</t>
    </r>
  </si>
  <si>
    <r>
      <rPr>
        <sz val="10"/>
        <color theme="1"/>
        <rFont val="맑은 고딕"/>
        <family val="3"/>
        <charset val="129"/>
      </rPr>
      <t>대전새미래중학교</t>
    </r>
  </si>
  <si>
    <r>
      <rPr>
        <sz val="10"/>
        <color theme="1"/>
        <rFont val="맑은 고딕"/>
        <family val="3"/>
        <charset val="129"/>
      </rPr>
      <t>대전새미래초등학교</t>
    </r>
  </si>
  <si>
    <r>
      <rPr>
        <sz val="10"/>
        <color theme="1"/>
        <rFont val="맑은 고딕"/>
        <family val="3"/>
        <charset val="129"/>
      </rPr>
      <t>대전성세재활학교</t>
    </r>
  </si>
  <si>
    <r>
      <rPr>
        <sz val="10"/>
        <color theme="1"/>
        <rFont val="맑은 고딕"/>
        <family val="3"/>
        <charset val="129"/>
      </rPr>
      <t>대전송강중학교</t>
    </r>
  </si>
  <si>
    <r>
      <rPr>
        <sz val="10"/>
        <color theme="1"/>
        <rFont val="맑은 고딕"/>
        <family val="3"/>
        <charset val="129"/>
      </rPr>
      <t>대전송강초등학교</t>
    </r>
  </si>
  <si>
    <r>
      <rPr>
        <sz val="10"/>
        <color theme="1"/>
        <rFont val="맑은 고딕"/>
        <family val="3"/>
        <charset val="129"/>
      </rPr>
      <t>대전송림초등학교</t>
    </r>
  </si>
  <si>
    <r>
      <rPr>
        <sz val="10"/>
        <color theme="1"/>
        <rFont val="맑은 고딕"/>
        <family val="3"/>
        <charset val="129"/>
      </rPr>
      <t>대전수정초등학교</t>
    </r>
  </si>
  <si>
    <r>
      <rPr>
        <sz val="10"/>
        <color theme="1"/>
        <rFont val="맑은 고딕"/>
        <family val="3"/>
        <charset val="129"/>
      </rPr>
      <t>대전어은중학교</t>
    </r>
  </si>
  <si>
    <r>
      <rPr>
        <sz val="10"/>
        <color theme="1"/>
        <rFont val="맑은 고딕"/>
        <family val="3"/>
        <charset val="129"/>
      </rPr>
      <t>대전어은초등학교</t>
    </r>
  </si>
  <si>
    <r>
      <rPr>
        <sz val="10"/>
        <color theme="1"/>
        <rFont val="맑은 고딕"/>
        <family val="3"/>
        <charset val="129"/>
      </rPr>
      <t>대전예술고등학교</t>
    </r>
  </si>
  <si>
    <r>
      <rPr>
        <sz val="10"/>
        <color theme="1"/>
        <rFont val="맑은 고딕"/>
        <family val="3"/>
        <charset val="129"/>
      </rPr>
      <t>대전외국인학교</t>
    </r>
  </si>
  <si>
    <r>
      <rPr>
        <sz val="10"/>
        <color theme="1"/>
        <rFont val="맑은 고딕"/>
        <family val="3"/>
        <charset val="129"/>
      </rPr>
      <t>대전외삼중학교</t>
    </r>
  </si>
  <si>
    <r>
      <rPr>
        <sz val="10"/>
        <color theme="1"/>
        <rFont val="맑은 고딕"/>
        <family val="3"/>
        <charset val="129"/>
      </rPr>
      <t>대전용산고등학교</t>
    </r>
  </si>
  <si>
    <r>
      <rPr>
        <sz val="10"/>
        <color theme="1"/>
        <rFont val="맑은 고딕"/>
        <family val="3"/>
        <charset val="129"/>
      </rPr>
      <t>대전용산초등학교</t>
    </r>
  </si>
  <si>
    <r>
      <rPr>
        <sz val="10"/>
        <color theme="1"/>
        <rFont val="맑은 고딕"/>
        <family val="3"/>
        <charset val="129"/>
      </rPr>
      <t>대전원신흥중학교</t>
    </r>
  </si>
  <si>
    <r>
      <rPr>
        <sz val="10"/>
        <color theme="1"/>
        <rFont val="맑은 고딕"/>
        <family val="3"/>
        <charset val="129"/>
      </rPr>
      <t>대전원신흥초등학교</t>
    </r>
  </si>
  <si>
    <r>
      <rPr>
        <sz val="10"/>
        <color theme="1"/>
        <rFont val="맑은 고딕"/>
        <family val="3"/>
        <charset val="129"/>
      </rPr>
      <t>대전원신흥초등학교복용분교장</t>
    </r>
  </si>
  <si>
    <r>
      <rPr>
        <sz val="10"/>
        <color theme="1"/>
        <rFont val="맑은 고딕"/>
        <family val="3"/>
        <charset val="129"/>
      </rPr>
      <t>대전자운중학교</t>
    </r>
  </si>
  <si>
    <r>
      <rPr>
        <sz val="10"/>
        <color theme="1"/>
        <rFont val="맑은 고딕"/>
        <family val="3"/>
        <charset val="129"/>
      </rPr>
      <t>대전자운초등학교</t>
    </r>
  </si>
  <si>
    <r>
      <rPr>
        <sz val="10"/>
        <color theme="1"/>
        <rFont val="맑은 고딕"/>
        <family val="3"/>
        <charset val="129"/>
      </rPr>
      <t>대전장대중학교</t>
    </r>
  </si>
  <si>
    <r>
      <rPr>
        <sz val="10"/>
        <color theme="1"/>
        <rFont val="맑은 고딕"/>
        <family val="3"/>
        <charset val="129"/>
      </rPr>
      <t>대전장대초등학교</t>
    </r>
  </si>
  <si>
    <r>
      <rPr>
        <sz val="10"/>
        <color theme="1"/>
        <rFont val="맑은 고딕"/>
        <family val="3"/>
        <charset val="129"/>
      </rPr>
      <t>대전전민고등학교</t>
    </r>
  </si>
  <si>
    <r>
      <rPr>
        <sz val="10"/>
        <color theme="1"/>
        <rFont val="맑은 고딕"/>
        <family val="3"/>
        <charset val="129"/>
      </rPr>
      <t>대전전민중학교</t>
    </r>
  </si>
  <si>
    <r>
      <rPr>
        <sz val="10"/>
        <color theme="1"/>
        <rFont val="맑은 고딕"/>
        <family val="3"/>
        <charset val="129"/>
      </rPr>
      <t>대전전민초등학교</t>
    </r>
  </si>
  <si>
    <r>
      <rPr>
        <sz val="10"/>
        <color theme="1"/>
        <rFont val="맑은 고딕"/>
        <family val="3"/>
        <charset val="129"/>
      </rPr>
      <t>대전전자디자인고등학교</t>
    </r>
  </si>
  <si>
    <r>
      <rPr>
        <sz val="10"/>
        <color theme="1"/>
        <rFont val="맑은 고딕"/>
        <family val="3"/>
        <charset val="129"/>
      </rPr>
      <t>대전죽동초등학교</t>
    </r>
  </si>
  <si>
    <r>
      <rPr>
        <sz val="10"/>
        <color theme="1"/>
        <rFont val="맑은 고딕"/>
        <family val="3"/>
        <charset val="129"/>
      </rPr>
      <t>대전지족고등학교</t>
    </r>
  </si>
  <si>
    <r>
      <rPr>
        <sz val="10"/>
        <color theme="1"/>
        <rFont val="맑은 고딕"/>
        <family val="3"/>
        <charset val="129"/>
      </rPr>
      <t>대전지족중학교</t>
    </r>
  </si>
  <si>
    <r>
      <rPr>
        <sz val="10"/>
        <color theme="1"/>
        <rFont val="맑은 고딕"/>
        <family val="3"/>
        <charset val="129"/>
      </rPr>
      <t>대전지족초등학교</t>
    </r>
  </si>
  <si>
    <r>
      <rPr>
        <sz val="10"/>
        <color theme="1"/>
        <rFont val="맑은 고딕"/>
        <family val="3"/>
        <charset val="129"/>
      </rPr>
      <t>대전체육고등학교</t>
    </r>
  </si>
  <si>
    <r>
      <rPr>
        <sz val="10"/>
        <color theme="1"/>
        <rFont val="맑은 고딕"/>
        <family val="3"/>
        <charset val="129"/>
      </rPr>
      <t>유성구</t>
    </r>
    <phoneticPr fontId="4" type="noConversion"/>
  </si>
  <si>
    <r>
      <rPr>
        <sz val="10"/>
        <color theme="1"/>
        <rFont val="맑은 고딕"/>
        <family val="3"/>
        <charset val="129"/>
      </rPr>
      <t>대전체육중학교</t>
    </r>
    <phoneticPr fontId="4" type="noConversion"/>
  </si>
  <si>
    <r>
      <rPr>
        <sz val="10"/>
        <color theme="1"/>
        <rFont val="맑은 고딕"/>
        <family val="3"/>
        <charset val="129"/>
      </rPr>
      <t>대전하기중학교</t>
    </r>
  </si>
  <si>
    <r>
      <rPr>
        <sz val="10"/>
        <color theme="1"/>
        <rFont val="맑은 고딕"/>
        <family val="3"/>
        <charset val="129"/>
      </rPr>
      <t>대전하기초등학교</t>
    </r>
  </si>
  <si>
    <r>
      <rPr>
        <sz val="10"/>
        <color theme="1"/>
        <rFont val="맑은 고딕"/>
        <family val="3"/>
        <charset val="129"/>
      </rPr>
      <t>덕송초등학교</t>
    </r>
  </si>
  <si>
    <r>
      <rPr>
        <sz val="10"/>
        <color theme="1"/>
        <rFont val="맑은 고딕"/>
        <family val="3"/>
        <charset val="129"/>
      </rPr>
      <t>문지초등학교</t>
    </r>
  </si>
  <si>
    <r>
      <rPr>
        <sz val="10"/>
        <color theme="1"/>
        <rFont val="맑은 고딕"/>
        <family val="3"/>
        <charset val="129"/>
      </rPr>
      <t>봉암초등학교</t>
    </r>
  </si>
  <si>
    <r>
      <rPr>
        <sz val="10"/>
        <color theme="1"/>
        <rFont val="맑은 고딕"/>
        <family val="3"/>
        <charset val="129"/>
      </rPr>
      <t>성덕중학교</t>
    </r>
  </si>
  <si>
    <r>
      <rPr>
        <sz val="10"/>
        <color theme="1"/>
        <rFont val="맑은 고딕"/>
        <family val="3"/>
        <charset val="129"/>
      </rPr>
      <t>외삼초등학교</t>
    </r>
  </si>
  <si>
    <r>
      <rPr>
        <sz val="10"/>
        <color theme="1"/>
        <rFont val="맑은 고딕"/>
        <family val="3"/>
        <charset val="129"/>
      </rPr>
      <t>유성고등학교</t>
    </r>
  </si>
  <si>
    <r>
      <rPr>
        <sz val="10"/>
        <color theme="1"/>
        <rFont val="맑은 고딕"/>
        <family val="3"/>
        <charset val="129"/>
      </rPr>
      <t>유성생명과학고등학교</t>
    </r>
  </si>
  <si>
    <r>
      <rPr>
        <sz val="10"/>
        <color theme="1"/>
        <rFont val="맑은 고딕"/>
        <family val="3"/>
        <charset val="129"/>
      </rPr>
      <t>유성여자고등학교</t>
    </r>
  </si>
  <si>
    <r>
      <rPr>
        <sz val="10"/>
        <color theme="1"/>
        <rFont val="맑은 고딕"/>
        <family val="3"/>
        <charset val="129"/>
      </rPr>
      <t>유성중학교</t>
    </r>
  </si>
  <si>
    <r>
      <rPr>
        <sz val="10"/>
        <color theme="1"/>
        <rFont val="맑은 고딕"/>
        <family val="3"/>
        <charset val="129"/>
      </rPr>
      <t>유성초등학교</t>
    </r>
  </si>
  <si>
    <r>
      <rPr>
        <sz val="10"/>
        <color theme="1"/>
        <rFont val="맑은 고딕"/>
        <family val="3"/>
        <charset val="129"/>
      </rPr>
      <t>중일고등학교</t>
    </r>
  </si>
  <si>
    <r>
      <rPr>
        <sz val="10"/>
        <color theme="1"/>
        <rFont val="맑은 고딕"/>
        <family val="3"/>
        <charset val="129"/>
      </rPr>
      <t>진잠중학교</t>
    </r>
  </si>
  <si>
    <r>
      <rPr>
        <sz val="10"/>
        <color theme="1"/>
        <rFont val="맑은 고딕"/>
        <family val="3"/>
        <charset val="129"/>
      </rPr>
      <t>진잠초등학교</t>
    </r>
  </si>
  <si>
    <r>
      <rPr>
        <sz val="10"/>
        <color theme="1"/>
        <rFont val="맑은 고딕"/>
        <family val="3"/>
        <charset val="129"/>
      </rPr>
      <t>학하초등학교</t>
    </r>
  </si>
  <si>
    <r>
      <rPr>
        <sz val="10"/>
        <color theme="1"/>
        <rFont val="맑은 고딕"/>
        <family val="3"/>
        <charset val="129"/>
      </rPr>
      <t>흥도초등학교</t>
    </r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</si>
  <si>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</si>
  <si>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남대전고등학교</t>
    </r>
  </si>
  <si>
    <r>
      <rPr>
        <sz val="10"/>
        <color theme="1"/>
        <rFont val="맑은 고딕"/>
        <family val="3"/>
        <charset val="129"/>
      </rPr>
      <t>대전고등학교</t>
    </r>
  </si>
  <si>
    <r>
      <rPr>
        <sz val="10"/>
        <color theme="1"/>
        <rFont val="맑은 고딕"/>
        <family val="3"/>
        <charset val="129"/>
      </rPr>
      <t>대전고등학교부설방송통신고등학교</t>
    </r>
  </si>
  <si>
    <r>
      <rPr>
        <sz val="10"/>
        <color theme="1"/>
        <rFont val="맑은 고딕"/>
        <family val="3"/>
        <charset val="129"/>
      </rPr>
      <t>대전국제통상고등학교</t>
    </r>
  </si>
  <si>
    <r>
      <rPr>
        <sz val="10"/>
        <color theme="1"/>
        <rFont val="맑은 고딕"/>
        <family val="3"/>
        <charset val="129"/>
      </rPr>
      <t>대전글꽃중학교</t>
    </r>
  </si>
  <si>
    <r>
      <rPr>
        <sz val="10"/>
        <color theme="1"/>
        <rFont val="맑은 고딕"/>
        <family val="3"/>
        <charset val="129"/>
      </rPr>
      <t>대전글꽃초등학교</t>
    </r>
  </si>
  <si>
    <r>
      <rPr>
        <sz val="10"/>
        <color theme="1"/>
        <rFont val="맑은 고딕"/>
        <family val="3"/>
        <charset val="129"/>
      </rPr>
      <t>대전대문중학교</t>
    </r>
  </si>
  <si>
    <r>
      <rPr>
        <sz val="10"/>
        <color theme="1"/>
        <rFont val="맑은 고딕"/>
        <family val="3"/>
        <charset val="129"/>
      </rPr>
      <t>대전대문초등학교</t>
    </r>
  </si>
  <si>
    <r>
      <rPr>
        <sz val="10"/>
        <color theme="1"/>
        <rFont val="맑은 고딕"/>
        <family val="3"/>
        <charset val="129"/>
      </rPr>
      <t>대전대성고등학교</t>
    </r>
  </si>
  <si>
    <r>
      <rPr>
        <sz val="10"/>
        <color theme="1"/>
        <rFont val="맑은 고딕"/>
        <family val="3"/>
        <charset val="129"/>
      </rPr>
      <t>대전대성중학교</t>
    </r>
  </si>
  <si>
    <r>
      <rPr>
        <sz val="10"/>
        <color theme="1"/>
        <rFont val="맑은 고딕"/>
        <family val="3"/>
        <charset val="129"/>
      </rPr>
      <t>대전대신초등학교</t>
    </r>
  </si>
  <si>
    <r>
      <rPr>
        <sz val="10"/>
        <color theme="1"/>
        <rFont val="맑은 고딕"/>
        <family val="3"/>
        <charset val="129"/>
      </rPr>
      <t>대전대흥초등학교</t>
    </r>
  </si>
  <si>
    <r>
      <rPr>
        <sz val="10"/>
        <color theme="1"/>
        <rFont val="맑은 고딕"/>
        <family val="3"/>
        <charset val="129"/>
      </rPr>
      <t>대전동문초등학교</t>
    </r>
  </si>
  <si>
    <r>
      <rPr>
        <sz val="10"/>
        <color theme="1"/>
        <rFont val="맑은 고딕"/>
        <family val="3"/>
        <charset val="129"/>
      </rPr>
      <t>대전동산고등학교</t>
    </r>
  </si>
  <si>
    <r>
      <rPr>
        <sz val="10"/>
        <color theme="1"/>
        <rFont val="맑은 고딕"/>
        <family val="3"/>
        <charset val="129"/>
      </rPr>
      <t>대전동산중학교</t>
    </r>
  </si>
  <si>
    <r>
      <rPr>
        <sz val="10"/>
        <color theme="1"/>
        <rFont val="맑은 고딕"/>
        <family val="3"/>
        <charset val="129"/>
      </rPr>
      <t>대전목동초등학교</t>
    </r>
  </si>
  <si>
    <r>
      <rPr>
        <sz val="10"/>
        <color theme="1"/>
        <rFont val="맑은 고딕"/>
        <family val="3"/>
        <charset val="129"/>
      </rPr>
      <t>대전목양초등학교</t>
    </r>
  </si>
  <si>
    <r>
      <rPr>
        <sz val="10"/>
        <color theme="1"/>
        <rFont val="맑은 고딕"/>
        <family val="3"/>
        <charset val="129"/>
      </rPr>
      <t>대전문성초등학교</t>
    </r>
  </si>
  <si>
    <r>
      <rPr>
        <sz val="10"/>
        <color theme="1"/>
        <rFont val="맑은 고딕"/>
        <family val="3"/>
        <charset val="129"/>
      </rPr>
      <t>대전문창초등학교</t>
    </r>
  </si>
  <si>
    <r>
      <rPr>
        <sz val="10"/>
        <color theme="1"/>
        <rFont val="맑은 고딕"/>
        <family val="3"/>
        <charset val="129"/>
      </rPr>
      <t>대전문화여자중학교</t>
    </r>
  </si>
  <si>
    <r>
      <rPr>
        <sz val="10"/>
        <color theme="1"/>
        <rFont val="맑은 고딕"/>
        <family val="3"/>
        <charset val="129"/>
      </rPr>
      <t>대전문화초등학교</t>
    </r>
  </si>
  <si>
    <r>
      <rPr>
        <sz val="10"/>
        <color theme="1"/>
        <rFont val="맑은 고딕"/>
        <family val="3"/>
        <charset val="129"/>
      </rPr>
      <t>대전버드내초등학교</t>
    </r>
  </si>
  <si>
    <r>
      <rPr>
        <sz val="10"/>
        <color theme="1"/>
        <rFont val="맑은 고딕"/>
        <family val="3"/>
        <charset val="129"/>
      </rPr>
      <t>대전보성초등학교</t>
    </r>
  </si>
  <si>
    <r>
      <rPr>
        <sz val="10"/>
        <color theme="1"/>
        <rFont val="맑은 고딕"/>
        <family val="3"/>
        <charset val="129"/>
      </rPr>
      <t>대전보운초등학교</t>
    </r>
  </si>
  <si>
    <r>
      <rPr>
        <sz val="10"/>
        <color theme="1"/>
        <rFont val="맑은 고딕"/>
        <family val="3"/>
        <charset val="129"/>
      </rPr>
      <t>대전산성초등학교</t>
    </r>
  </si>
  <si>
    <r>
      <rPr>
        <sz val="10"/>
        <color theme="1"/>
        <rFont val="맑은 고딕"/>
        <family val="3"/>
        <charset val="129"/>
      </rPr>
      <t>대전석교초등학교</t>
    </r>
  </si>
  <si>
    <r>
      <rPr>
        <sz val="10"/>
        <color theme="1"/>
        <rFont val="맑은 고딕"/>
        <family val="3"/>
        <charset val="129"/>
      </rPr>
      <t>대전선화초등학교</t>
    </r>
  </si>
  <si>
    <r>
      <rPr>
        <sz val="10"/>
        <color theme="1"/>
        <rFont val="맑은 고딕"/>
        <family val="3"/>
        <charset val="129"/>
      </rPr>
      <t>대전성모여자고등학교</t>
    </r>
  </si>
  <si>
    <r>
      <rPr>
        <sz val="10"/>
        <color theme="1"/>
        <rFont val="맑은 고딕"/>
        <family val="3"/>
        <charset val="129"/>
      </rPr>
      <t>대전성모초등학교</t>
    </r>
  </si>
  <si>
    <r>
      <rPr>
        <sz val="10"/>
        <color theme="1"/>
        <rFont val="맑은 고딕"/>
        <family val="3"/>
        <charset val="129"/>
      </rPr>
      <t>대전신일여자고등학교</t>
    </r>
  </si>
  <si>
    <r>
      <rPr>
        <sz val="10"/>
        <color theme="1"/>
        <rFont val="맑은 고딕"/>
        <family val="3"/>
        <charset val="129"/>
      </rPr>
      <t>대전신일중학교</t>
    </r>
  </si>
  <si>
    <r>
      <rPr>
        <sz val="10"/>
        <color theme="1"/>
        <rFont val="맑은 고딕"/>
        <family val="3"/>
        <charset val="129"/>
      </rPr>
      <t>대전신평초등학교</t>
    </r>
  </si>
  <si>
    <r>
      <rPr>
        <sz val="10"/>
        <color theme="1"/>
        <rFont val="맑은 고딕"/>
        <family val="3"/>
        <charset val="129"/>
      </rPr>
      <t>대전여자상업고등학교</t>
    </r>
  </si>
  <si>
    <r>
      <rPr>
        <sz val="10"/>
        <color theme="1"/>
        <rFont val="맑은 고딕"/>
        <family val="3"/>
        <charset val="129"/>
      </rPr>
      <t>대전여자중학교</t>
    </r>
  </si>
  <si>
    <r>
      <rPr>
        <sz val="10"/>
        <color theme="1"/>
        <rFont val="맑은 고딕"/>
        <family val="3"/>
        <charset val="129"/>
      </rPr>
      <t>대전오류초등학교</t>
    </r>
  </si>
  <si>
    <r>
      <rPr>
        <sz val="10"/>
        <color theme="1"/>
        <rFont val="맑은 고딕"/>
        <family val="3"/>
        <charset val="129"/>
      </rPr>
      <t>대전옥계초등학교</t>
    </r>
  </si>
  <si>
    <r>
      <rPr>
        <sz val="10"/>
        <color theme="1"/>
        <rFont val="맑은 고딕"/>
        <family val="3"/>
        <charset val="129"/>
      </rPr>
      <t>대전원평초등학교</t>
    </r>
  </si>
  <si>
    <r>
      <rPr>
        <sz val="10"/>
        <color theme="1"/>
        <rFont val="맑은 고딕"/>
        <family val="3"/>
        <charset val="129"/>
      </rPr>
      <t>대전유평초등학교</t>
    </r>
  </si>
  <si>
    <r>
      <rPr>
        <sz val="10"/>
        <color theme="1"/>
        <rFont val="맑은 고딕"/>
        <family val="3"/>
        <charset val="129"/>
      </rPr>
      <t>대전중앙고등학교</t>
    </r>
  </si>
  <si>
    <r>
      <rPr>
        <sz val="10"/>
        <color theme="1"/>
        <rFont val="맑은 고딕"/>
        <family val="3"/>
        <charset val="129"/>
      </rPr>
      <t>대전중앙중학교</t>
    </r>
  </si>
  <si>
    <r>
      <rPr>
        <sz val="10"/>
        <color theme="1"/>
        <rFont val="맑은 고딕"/>
        <family val="3"/>
        <charset val="129"/>
      </rPr>
      <t>대전중앙초등학교</t>
    </r>
  </si>
  <si>
    <r>
      <rPr>
        <sz val="10"/>
        <color theme="1"/>
        <rFont val="맑은 고딕"/>
        <family val="3"/>
        <charset val="129"/>
      </rPr>
      <t>대전중촌초등학교</t>
    </r>
  </si>
  <si>
    <r>
      <rPr>
        <sz val="10"/>
        <color theme="1"/>
        <rFont val="맑은 고딕"/>
        <family val="3"/>
        <charset val="129"/>
      </rPr>
      <t>대전중학교</t>
    </r>
  </si>
  <si>
    <r>
      <rPr>
        <sz val="10"/>
        <color theme="1"/>
        <rFont val="맑은 고딕"/>
        <family val="3"/>
        <charset val="129"/>
      </rPr>
      <t>대전태평중학교</t>
    </r>
  </si>
  <si>
    <r>
      <rPr>
        <sz val="10"/>
        <color theme="1"/>
        <rFont val="맑은 고딕"/>
        <family val="3"/>
        <charset val="129"/>
      </rPr>
      <t>대전태평초등학교</t>
    </r>
  </si>
  <si>
    <r>
      <rPr>
        <sz val="10"/>
        <color theme="1"/>
        <rFont val="맑은 고딕"/>
        <family val="3"/>
        <charset val="129"/>
      </rPr>
      <t>대전한빛고등학교</t>
    </r>
  </si>
  <si>
    <r>
      <rPr>
        <sz val="10"/>
        <color theme="1"/>
        <rFont val="맑은 고딕"/>
        <family val="3"/>
        <charset val="129"/>
      </rPr>
      <t>동명중학교</t>
    </r>
  </si>
  <si>
    <r>
      <rPr>
        <sz val="10"/>
        <color theme="1"/>
        <rFont val="맑은 고딕"/>
        <family val="3"/>
        <charset val="129"/>
      </rPr>
      <t>산서초등학교</t>
    </r>
  </si>
  <si>
    <r>
      <rPr>
        <sz val="10"/>
        <color theme="1"/>
        <rFont val="맑은 고딕"/>
        <family val="3"/>
        <charset val="129"/>
      </rPr>
      <t>서대전초등학교</t>
    </r>
  </si>
  <si>
    <r>
      <rPr>
        <sz val="10"/>
        <color theme="1"/>
        <rFont val="맑은 고딕"/>
        <family val="3"/>
        <charset val="129"/>
      </rPr>
      <t>청란여자고등학교</t>
    </r>
  </si>
  <si>
    <r>
      <rPr>
        <sz val="10"/>
        <color theme="1"/>
        <rFont val="맑은 고딕"/>
        <family val="3"/>
        <charset val="129"/>
      </rPr>
      <t>청란여자중학교</t>
    </r>
  </si>
  <si>
    <r>
      <rPr>
        <sz val="10"/>
        <color theme="1"/>
        <rFont val="맑은 고딕"/>
        <family val="3"/>
        <charset val="129"/>
      </rPr>
      <t>충남기계공업고등학교</t>
    </r>
  </si>
  <si>
    <r>
      <rPr>
        <sz val="10"/>
        <color theme="1"/>
        <rFont val="맑은 고딕"/>
        <family val="3"/>
        <charset val="129"/>
      </rPr>
      <t>충남여자고등학교</t>
    </r>
  </si>
  <si>
    <r>
      <rPr>
        <sz val="10"/>
        <color theme="1"/>
        <rFont val="맑은 고딕"/>
        <family val="3"/>
        <charset val="129"/>
      </rPr>
      <t>충남여자중학교</t>
    </r>
  </si>
  <si>
    <r>
      <rPr>
        <sz val="10"/>
        <color theme="1"/>
        <rFont val="맑은 고딕"/>
        <family val="3"/>
        <charset val="129"/>
      </rPr>
      <t>호수돈여자고등학교</t>
    </r>
  </si>
  <si>
    <r>
      <rPr>
        <sz val="10"/>
        <color theme="1"/>
        <rFont val="맑은 고딕"/>
        <family val="3"/>
        <charset val="129"/>
      </rPr>
      <t>호수돈여자중학교</t>
    </r>
  </si>
  <si>
    <t>대전탄방초등학교용문분교장</t>
  </si>
  <si>
    <t>G107451353ES</t>
  </si>
  <si>
    <t>초등학교</t>
    <phoneticPr fontId="4" type="noConversion"/>
  </si>
  <si>
    <t>대전</t>
    <phoneticPr fontId="4" type="noConversion"/>
  </si>
  <si>
    <t>기타L2/L3</t>
    <phoneticPr fontId="4" type="noConversion"/>
  </si>
  <si>
    <t>Cat6_무선</t>
    <phoneticPr fontId="4" type="noConversion"/>
  </si>
  <si>
    <t>O</t>
    <phoneticPr fontId="4" type="noConversion"/>
  </si>
  <si>
    <t>X</t>
    <phoneticPr fontId="4" type="noConversion"/>
  </si>
  <si>
    <t/>
  </si>
  <si>
    <t>배포순서</t>
    <phoneticPr fontId="4" type="noConversion"/>
  </si>
  <si>
    <t>사업대상</t>
    <phoneticPr fontId="4" type="noConversion"/>
  </si>
  <si>
    <t>L2SW(10G)</t>
  </si>
  <si>
    <t>L2PoE(2.5G이상)</t>
  </si>
  <si>
    <t>L2PoE(1G이상)</t>
  </si>
  <si>
    <t>무선AP5이하</t>
  </si>
  <si>
    <t>무선AP6이상</t>
  </si>
  <si>
    <t>망분리현황</t>
    <phoneticPr fontId="4" type="noConversion"/>
  </si>
  <si>
    <t>MM</t>
    <phoneticPr fontId="4" type="noConversion"/>
  </si>
  <si>
    <t>AP</t>
  </si>
  <si>
    <t>스위치</t>
    <phoneticPr fontId="4" type="noConversion"/>
  </si>
  <si>
    <t>100M</t>
    <phoneticPr fontId="4" type="noConversion"/>
  </si>
  <si>
    <t>SM</t>
    <phoneticPr fontId="4" type="noConversion"/>
  </si>
  <si>
    <t>Cat.6</t>
    <phoneticPr fontId="4" type="noConversion"/>
  </si>
  <si>
    <t>Cat.5E</t>
    <phoneticPr fontId="4" type="noConversion"/>
  </si>
  <si>
    <t>Cat.5</t>
    <phoneticPr fontId="4" type="noConversion"/>
  </si>
  <si>
    <t>L2SW
(10G)</t>
  </si>
  <si>
    <t>Cat6_무선</t>
  </si>
  <si>
    <t>Cat5e_무선</t>
  </si>
  <si>
    <t>Cat5_무선</t>
  </si>
  <si>
    <t>진단대상</t>
  </si>
  <si>
    <t>총개수</t>
  </si>
  <si>
    <t>N108140237HS</t>
  </si>
  <si>
    <t>계룡</t>
  </si>
  <si>
    <t>고등학교</t>
  </si>
  <si>
    <t>계룡고등학교</t>
  </si>
  <si>
    <t>N108222124ES</t>
  </si>
  <si>
    <t>초등학교</t>
  </si>
  <si>
    <t>계룡대실초등학교</t>
  </si>
  <si>
    <t>N108222119MS</t>
  </si>
  <si>
    <t>중학교</t>
  </si>
  <si>
    <t>계룡중학교</t>
  </si>
  <si>
    <t>N108222061ES</t>
  </si>
  <si>
    <t>금암초등학교</t>
  </si>
  <si>
    <t>N108222036ES</t>
  </si>
  <si>
    <t>두마초등학교</t>
  </si>
  <si>
    <t>N108222019ES</t>
  </si>
  <si>
    <t>신도초등학교</t>
  </si>
  <si>
    <t>N108222017MS</t>
  </si>
  <si>
    <t>엄사중학교</t>
  </si>
  <si>
    <t>N108222046ES</t>
  </si>
  <si>
    <t>엄사초등학교</t>
  </si>
  <si>
    <t>N108140063HS</t>
  </si>
  <si>
    <t>용남고등학교</t>
  </si>
  <si>
    <t>N108222012MS</t>
  </si>
  <si>
    <t>용남중학교</t>
  </si>
  <si>
    <t>N108222051ES</t>
  </si>
  <si>
    <t>용남초등학교</t>
  </si>
  <si>
    <t>N108161016MS</t>
  </si>
  <si>
    <t>공주</t>
  </si>
  <si>
    <t>경천중학교</t>
  </si>
  <si>
    <t>N108161021ES</t>
  </si>
  <si>
    <t>경천초등학교</t>
  </si>
  <si>
    <t>N108161022ES</t>
  </si>
  <si>
    <t>계룡초등학교</t>
  </si>
  <si>
    <t>N108140036HS</t>
  </si>
  <si>
    <t>공주고등학교</t>
  </si>
  <si>
    <t>N108161023ES</t>
  </si>
  <si>
    <t>공주교동초등학교</t>
  </si>
  <si>
    <t>N107004442ES</t>
  </si>
  <si>
    <t>공주교육대학교부설초등학교</t>
  </si>
  <si>
    <t>N108140080HS</t>
  </si>
  <si>
    <t>공주금성여자고등학교</t>
  </si>
  <si>
    <t>N108161024ES</t>
  </si>
  <si>
    <t>공주금학초등학교</t>
  </si>
  <si>
    <t>N108140347HS</t>
  </si>
  <si>
    <t>공주마이스터고등학교</t>
  </si>
  <si>
    <t>N108161025ES</t>
  </si>
  <si>
    <t>공주봉황초등학교</t>
  </si>
  <si>
    <t>N108161017MS</t>
  </si>
  <si>
    <t>공주북중학교</t>
  </si>
  <si>
    <t>N108140238HS</t>
  </si>
  <si>
    <t>공주생명과학고등학교</t>
  </si>
  <si>
    <t>N108161020ES</t>
  </si>
  <si>
    <t>공주신월초등학교</t>
  </si>
  <si>
    <t>N108140037HS</t>
  </si>
  <si>
    <t>공주여자고등학교</t>
  </si>
  <si>
    <t>N108161005MS</t>
  </si>
  <si>
    <t>공주여자중학교</t>
  </si>
  <si>
    <t>N108140082HS</t>
  </si>
  <si>
    <t>공주영명고등학교</t>
  </si>
  <si>
    <t>N108161019MS</t>
  </si>
  <si>
    <t>공주영명중학교</t>
  </si>
  <si>
    <t>N108140174SS</t>
  </si>
  <si>
    <t>특수학교</t>
  </si>
  <si>
    <t>공주정명학교</t>
  </si>
  <si>
    <t>N108140196HS</t>
  </si>
  <si>
    <t>공주정보고등학교</t>
  </si>
  <si>
    <t>N108161026ES</t>
  </si>
  <si>
    <t>공주중동초등학교</t>
  </si>
  <si>
    <t>N108161006MS</t>
  </si>
  <si>
    <t>공주중학교</t>
  </si>
  <si>
    <t>N108161027ES</t>
  </si>
  <si>
    <t>구산초등학교</t>
  </si>
  <si>
    <t>N10C035903HS</t>
  </si>
  <si>
    <t>국립공주대학교사범대학부설고등학교</t>
  </si>
  <si>
    <t>N10C035902MS</t>
  </si>
  <si>
    <t>국립공주대학교사범대학부설중학교</t>
  </si>
  <si>
    <t>N10C036093SS</t>
  </si>
  <si>
    <t>국립공주대학교사범대학부설특수학교</t>
  </si>
  <si>
    <t>N108161028ES</t>
  </si>
  <si>
    <t>귀산초등학교</t>
  </si>
  <si>
    <t>N108161031ES</t>
  </si>
  <si>
    <t>덕암초등학교</t>
  </si>
  <si>
    <t>N108161032ES</t>
  </si>
  <si>
    <t>마곡초등학교</t>
  </si>
  <si>
    <t>N108161007MS</t>
  </si>
  <si>
    <t>반포중학교</t>
  </si>
  <si>
    <t>N108161033ES</t>
  </si>
  <si>
    <t>반포초등학교</t>
  </si>
  <si>
    <t>N108161008MS</t>
  </si>
  <si>
    <t>봉황중학교</t>
  </si>
  <si>
    <t>N108161009MS</t>
  </si>
  <si>
    <t>사곡중학교</t>
  </si>
  <si>
    <t>N108161036ES</t>
  </si>
  <si>
    <t>상서초등학교</t>
  </si>
  <si>
    <t>N108161037ES</t>
  </si>
  <si>
    <t>석송초등학교</t>
  </si>
  <si>
    <t>N108161038ES</t>
  </si>
  <si>
    <t>수촌초등학교</t>
  </si>
  <si>
    <t>N108161039ES</t>
  </si>
  <si>
    <t>신관초등학교</t>
  </si>
  <si>
    <t>N108161040ES</t>
  </si>
  <si>
    <t>신풍초등학교</t>
  </si>
  <si>
    <t>N108161010MS</t>
  </si>
  <si>
    <t>우성중학교</t>
  </si>
  <si>
    <t>N108161042ES</t>
  </si>
  <si>
    <t>우성초등학교</t>
  </si>
  <si>
    <t>N108161011MS</t>
  </si>
  <si>
    <t>유구중학교</t>
  </si>
  <si>
    <t>N108161044ES</t>
  </si>
  <si>
    <t>유구초등학교</t>
  </si>
  <si>
    <t>N108161045ES</t>
  </si>
  <si>
    <t>의당초등학교</t>
  </si>
  <si>
    <t>N108161012MS</t>
  </si>
  <si>
    <t>이인중학교</t>
  </si>
  <si>
    <t>N108161047ES</t>
  </si>
  <si>
    <t>이인초등학교</t>
  </si>
  <si>
    <t>N108161014MS</t>
  </si>
  <si>
    <t>정안중학교</t>
  </si>
  <si>
    <t>N108161049ES</t>
  </si>
  <si>
    <t>정안초등학교</t>
  </si>
  <si>
    <t>N108140071HS</t>
  </si>
  <si>
    <t>충남과학고등학교</t>
  </si>
  <si>
    <t>N108161015MS</t>
  </si>
  <si>
    <t>탄천중학교</t>
  </si>
  <si>
    <t>N108161052ES</t>
  </si>
  <si>
    <t>탄천초등학교</t>
  </si>
  <si>
    <t>N108161053ES</t>
  </si>
  <si>
    <t>태봉초등학교</t>
  </si>
  <si>
    <t>N108161054ES</t>
  </si>
  <si>
    <t>학봉초등학교</t>
  </si>
  <si>
    <t>N108140107HS</t>
  </si>
  <si>
    <t>한일고등학교</t>
  </si>
  <si>
    <t>N108161055ES</t>
  </si>
  <si>
    <t>호계초등학교</t>
  </si>
  <si>
    <t>N108161056ES</t>
  </si>
  <si>
    <t>효포초등학교</t>
  </si>
  <si>
    <t>N108201013ES</t>
  </si>
  <si>
    <t>금산</t>
  </si>
  <si>
    <t>군북초등학교</t>
  </si>
  <si>
    <t>N108140038HS</t>
  </si>
  <si>
    <t>금산고등학교</t>
  </si>
  <si>
    <t>N108201004MS</t>
  </si>
  <si>
    <t>금산동중학교</t>
  </si>
  <si>
    <t>N108201016ES</t>
  </si>
  <si>
    <t>금산동초등학교</t>
  </si>
  <si>
    <t>N108140115HS</t>
  </si>
  <si>
    <t>금산산업고등학교</t>
  </si>
  <si>
    <t>N108140039HS</t>
  </si>
  <si>
    <t>금산여자고등학교</t>
  </si>
  <si>
    <t>N108201005MS</t>
  </si>
  <si>
    <t>금산여자중학교</t>
  </si>
  <si>
    <t>N108201017ES</t>
  </si>
  <si>
    <t>금산중앙초등학교</t>
  </si>
  <si>
    <t>N108201006MS</t>
  </si>
  <si>
    <t>금산중학교</t>
  </si>
  <si>
    <t>N108201015ES</t>
  </si>
  <si>
    <t>금산초등학교</t>
  </si>
  <si>
    <t>N108140343HS</t>
  </si>
  <si>
    <t>금산하이텍고등학교</t>
  </si>
  <si>
    <t>N108201018ES</t>
  </si>
  <si>
    <t>금성초등학교(금산)</t>
  </si>
  <si>
    <t>N108201050ES</t>
  </si>
  <si>
    <t>금성초등학교금계분교장</t>
  </si>
  <si>
    <t>N108201019ES</t>
  </si>
  <si>
    <t>남이초등학교</t>
  </si>
  <si>
    <t>N108201020ES</t>
  </si>
  <si>
    <t>남일초등학교</t>
  </si>
  <si>
    <t>N108201008MS</t>
  </si>
  <si>
    <t>복수중학교</t>
  </si>
  <si>
    <t>N108201021ES</t>
  </si>
  <si>
    <t>복수초등학교</t>
  </si>
  <si>
    <t>N108201009MS</t>
  </si>
  <si>
    <t>부리중학교</t>
  </si>
  <si>
    <t>N108201022ES</t>
  </si>
  <si>
    <t>부리초등학교</t>
  </si>
  <si>
    <t>N108201023ES</t>
  </si>
  <si>
    <t>상곡초등학교</t>
  </si>
  <si>
    <t>N108201024ES</t>
  </si>
  <si>
    <t>성대초등학교</t>
  </si>
  <si>
    <t>N108201025ES</t>
  </si>
  <si>
    <t>신대초등학교</t>
  </si>
  <si>
    <t>N108201026ES</t>
  </si>
  <si>
    <t>용문초등학교</t>
  </si>
  <si>
    <t>N108201010MS</t>
  </si>
  <si>
    <t>제원중학교</t>
  </si>
  <si>
    <t>N108201027ES</t>
  </si>
  <si>
    <t>제원초등학교</t>
  </si>
  <si>
    <t>N108201011MS</t>
  </si>
  <si>
    <t>진산중학교</t>
  </si>
  <si>
    <t>N108201028ES</t>
  </si>
  <si>
    <t>진산초등학교</t>
  </si>
  <si>
    <t>N108201012MS</t>
  </si>
  <si>
    <t>추부중학교</t>
  </si>
  <si>
    <t>N108201029ES</t>
  </si>
  <si>
    <t>추부초등학교</t>
  </si>
  <si>
    <t>N108222003MS</t>
  </si>
  <si>
    <t>논산</t>
  </si>
  <si>
    <t>가야곡중학교</t>
  </si>
  <si>
    <t>N108222021ES</t>
  </si>
  <si>
    <t>가야곡초등학교</t>
  </si>
  <si>
    <t>N108222022ES</t>
  </si>
  <si>
    <t>감곡초등학교</t>
  </si>
  <si>
    <t>N108140034HS</t>
  </si>
  <si>
    <t>강경고등학교</t>
  </si>
  <si>
    <t>N108222023ES</t>
  </si>
  <si>
    <t>강경산양초등학교</t>
  </si>
  <si>
    <t>N108140378HS</t>
  </si>
  <si>
    <t>강경상업고등학교</t>
  </si>
  <si>
    <t>N108222004MS</t>
  </si>
  <si>
    <t>강경여자중학교</t>
  </si>
  <si>
    <t>N108222024ES</t>
  </si>
  <si>
    <t>강경중앙초등학교</t>
  </si>
  <si>
    <t>N108222005MS</t>
  </si>
  <si>
    <t>강경중학교</t>
  </si>
  <si>
    <t>N108222025ES</t>
  </si>
  <si>
    <t>강경황산초등학교</t>
  </si>
  <si>
    <t>N108140360HS</t>
  </si>
  <si>
    <t>건양대학교병설건양고등학교</t>
  </si>
  <si>
    <t>N108222115MS</t>
  </si>
  <si>
    <t>건양대학교병설건양중학교</t>
  </si>
  <si>
    <t>N108222006MS</t>
  </si>
  <si>
    <t>광석중학교</t>
  </si>
  <si>
    <t>N108222026ES</t>
  </si>
  <si>
    <t>광석초등학교</t>
  </si>
  <si>
    <t>N108222027ES</t>
  </si>
  <si>
    <t>구자곡초등학교</t>
  </si>
  <si>
    <t>N108222014MS</t>
  </si>
  <si>
    <t>기민중학교</t>
  </si>
  <si>
    <t>N108222007MS</t>
  </si>
  <si>
    <t>노성중학교</t>
  </si>
  <si>
    <t>N108222028ES</t>
  </si>
  <si>
    <t>노성초등학교</t>
  </si>
  <si>
    <t>N108140040HS</t>
  </si>
  <si>
    <t>논산고등학교</t>
  </si>
  <si>
    <t>N108140116HS</t>
  </si>
  <si>
    <t>논산공업고등학교</t>
  </si>
  <si>
    <t>N108222020ES</t>
  </si>
  <si>
    <t>논산내동초등학교</t>
  </si>
  <si>
    <t>N108140085HS</t>
  </si>
  <si>
    <t>논산대건고등학교</t>
  </si>
  <si>
    <t>N108222015MS</t>
  </si>
  <si>
    <t>논산대건중학교</t>
  </si>
  <si>
    <t>N108222029ES</t>
  </si>
  <si>
    <t>논산동성초등학교</t>
  </si>
  <si>
    <t>N108222030ES</t>
  </si>
  <si>
    <t>논산반월초등학교</t>
  </si>
  <si>
    <t>N108222031ES</t>
  </si>
  <si>
    <t>논산부창초등학교</t>
  </si>
  <si>
    <t>N108140041HS</t>
  </si>
  <si>
    <t>논산여자고등학교</t>
  </si>
  <si>
    <t>N108140152HS</t>
  </si>
  <si>
    <t>논산여자상업고등학교</t>
  </si>
  <si>
    <t>N108222008MS</t>
  </si>
  <si>
    <t>논산여자중학교</t>
  </si>
  <si>
    <t>N108222032ES</t>
  </si>
  <si>
    <t>논산중앙초등학교</t>
  </si>
  <si>
    <t>N108222009MS</t>
  </si>
  <si>
    <t>논산중학교</t>
  </si>
  <si>
    <t>N108222034ES</t>
  </si>
  <si>
    <t>도산초등학교</t>
  </si>
  <si>
    <t>N108222037ES</t>
  </si>
  <si>
    <t>반곡초등학교</t>
  </si>
  <si>
    <t>N108222038ES</t>
  </si>
  <si>
    <t>백석초등학교</t>
  </si>
  <si>
    <t>N108222039ES</t>
  </si>
  <si>
    <t>벌곡초등학교</t>
  </si>
  <si>
    <t>N108222040ES</t>
  </si>
  <si>
    <t>부적초등학교</t>
  </si>
  <si>
    <t>N108222041ES</t>
  </si>
  <si>
    <t>상월초등학교</t>
  </si>
  <si>
    <t>N108140388SS</t>
  </si>
  <si>
    <t>성광온누리학교</t>
  </si>
  <si>
    <t>N108222043ES</t>
  </si>
  <si>
    <t>성덕초등학교</t>
  </si>
  <si>
    <t>N108222044ES</t>
  </si>
  <si>
    <t>성동초등학교</t>
  </si>
  <si>
    <t>N108140095HS</t>
  </si>
  <si>
    <t>쌘뽈여자고등학교</t>
  </si>
  <si>
    <t>N108222016MS</t>
  </si>
  <si>
    <t>쌘뽈여자중학교</t>
  </si>
  <si>
    <t>N108222045ES</t>
  </si>
  <si>
    <t>양촌초등학교</t>
  </si>
  <si>
    <t>N108140098HS</t>
  </si>
  <si>
    <t>연무고등학교</t>
  </si>
  <si>
    <t>N108140482HS</t>
  </si>
  <si>
    <t>연무마이스터고등학교</t>
  </si>
  <si>
    <t>N108222018MS</t>
  </si>
  <si>
    <t>연무여자중학교</t>
  </si>
  <si>
    <t>N108222047ES</t>
  </si>
  <si>
    <t>연무중앙초등학교</t>
  </si>
  <si>
    <t>N108222010MS</t>
  </si>
  <si>
    <t>연무중학교</t>
  </si>
  <si>
    <t>N108222048ES</t>
  </si>
  <si>
    <t>연무초등학교</t>
  </si>
  <si>
    <t>N108222011MS</t>
  </si>
  <si>
    <t>연산중학교</t>
  </si>
  <si>
    <t>N108222049ES</t>
  </si>
  <si>
    <t>연산초등학교</t>
  </si>
  <si>
    <t>N108222050ES</t>
  </si>
  <si>
    <t>왕전초등학교</t>
  </si>
  <si>
    <t>N108222052ES</t>
  </si>
  <si>
    <t>원봉초등학교</t>
  </si>
  <si>
    <t>N108222053ES</t>
  </si>
  <si>
    <t>은진초등학교</t>
  </si>
  <si>
    <t>N108222054ES</t>
  </si>
  <si>
    <t>이화초등학교</t>
  </si>
  <si>
    <t>N108222055ES</t>
  </si>
  <si>
    <t>채운초등학교</t>
  </si>
  <si>
    <t>N108222056ES</t>
  </si>
  <si>
    <t>청동초등학교</t>
  </si>
  <si>
    <t>N108140195HS</t>
  </si>
  <si>
    <t>충남인터넷고등학교</t>
  </si>
  <si>
    <t>N108140073HS</t>
  </si>
  <si>
    <t>충남체육고등학교</t>
  </si>
  <si>
    <t>N108291018ES</t>
  </si>
  <si>
    <t>당진</t>
  </si>
  <si>
    <t>계성초등학교</t>
  </si>
  <si>
    <t>N108291004MS</t>
  </si>
  <si>
    <t>고대중학교</t>
  </si>
  <si>
    <t>N108291019ES</t>
  </si>
  <si>
    <t>고대초등학교</t>
  </si>
  <si>
    <t>N108291020ES</t>
  </si>
  <si>
    <t>고산초등학교</t>
  </si>
  <si>
    <t>N108291021ES</t>
  </si>
  <si>
    <t>기지초등학교</t>
  </si>
  <si>
    <t>N108291024ES</t>
  </si>
  <si>
    <t>당산초등학교</t>
  </si>
  <si>
    <t>N108140042HS</t>
  </si>
  <si>
    <t>당진고등학교</t>
  </si>
  <si>
    <t>N108140464SS</t>
  </si>
  <si>
    <t>당진꿈나래학교</t>
  </si>
  <si>
    <t>N108140118HS</t>
  </si>
  <si>
    <t>당진정보고등학교</t>
  </si>
  <si>
    <t>N108291005MS</t>
  </si>
  <si>
    <t>당진중학교</t>
  </si>
  <si>
    <t>N108291052MS</t>
  </si>
  <si>
    <t>당진중학교대호지분교장</t>
  </si>
  <si>
    <t>N108291025ES</t>
  </si>
  <si>
    <t>당진초등학교</t>
  </si>
  <si>
    <t>N108291102ES</t>
  </si>
  <si>
    <t>대덕초등학교</t>
  </si>
  <si>
    <t>N108291006MS</t>
  </si>
  <si>
    <t>면천중학교</t>
  </si>
  <si>
    <t>N108291027ES</t>
  </si>
  <si>
    <t>면천초등학교</t>
  </si>
  <si>
    <t>N108291028ES</t>
  </si>
  <si>
    <t>북창초등학교</t>
  </si>
  <si>
    <t>N108291029ES</t>
  </si>
  <si>
    <t>삼봉초등학교</t>
  </si>
  <si>
    <t>N108291050ES</t>
  </si>
  <si>
    <t>삼봉초등학교난지분교장</t>
  </si>
  <si>
    <t>N108291030ES</t>
  </si>
  <si>
    <t>상록초등학교</t>
  </si>
  <si>
    <t>N108140090HS</t>
  </si>
  <si>
    <t>서야고등학교</t>
  </si>
  <si>
    <t>N108291012MS</t>
  </si>
  <si>
    <t>서야중학교</t>
  </si>
  <si>
    <t>N108291031ES</t>
  </si>
  <si>
    <t>서정초등학교</t>
  </si>
  <si>
    <t>N108291013MS</t>
  </si>
  <si>
    <t>석문중학교</t>
  </si>
  <si>
    <t>N108291032ES</t>
  </si>
  <si>
    <t>석문초등학교</t>
  </si>
  <si>
    <t>N108291033ES</t>
  </si>
  <si>
    <t>성당초등학교</t>
  </si>
  <si>
    <t>N108291007MS</t>
  </si>
  <si>
    <t>송산중학교</t>
  </si>
  <si>
    <t>N108291034ES</t>
  </si>
  <si>
    <t>송산초등학교</t>
  </si>
  <si>
    <t>N108140093HS</t>
  </si>
  <si>
    <t>송악고등학교</t>
  </si>
  <si>
    <t>N108291014MS</t>
  </si>
  <si>
    <t>송악중학교</t>
  </si>
  <si>
    <t>N108291035ES</t>
  </si>
  <si>
    <t>송악초등학교</t>
  </si>
  <si>
    <t>N108291106MS</t>
  </si>
  <si>
    <t>수청중학교</t>
  </si>
  <si>
    <t>N108291104ES</t>
  </si>
  <si>
    <t>수청초등학교</t>
  </si>
  <si>
    <t>N108291008MS</t>
  </si>
  <si>
    <t>순성중학교</t>
  </si>
  <si>
    <t>N108291036ES</t>
  </si>
  <si>
    <t>순성초등학교</t>
  </si>
  <si>
    <t>N108291037ES</t>
  </si>
  <si>
    <t>신촌초등학교</t>
  </si>
  <si>
    <t>N108140094HS</t>
  </si>
  <si>
    <t>신평고등학교</t>
  </si>
  <si>
    <t>N108291015MS</t>
  </si>
  <si>
    <t>신평중학교</t>
  </si>
  <si>
    <t>N108291038ES</t>
  </si>
  <si>
    <t>신평초등학교</t>
  </si>
  <si>
    <t>N108291039ES</t>
  </si>
  <si>
    <t>우강초등학교</t>
  </si>
  <si>
    <t>N108291086MS</t>
  </si>
  <si>
    <t>원당중학교</t>
  </si>
  <si>
    <t>N108291054ES</t>
  </si>
  <si>
    <t>원당초등학교</t>
  </si>
  <si>
    <t>N108291040ES</t>
  </si>
  <si>
    <t>유곡초등학교</t>
  </si>
  <si>
    <t>N108291041ES</t>
  </si>
  <si>
    <t>전대초등학교</t>
  </si>
  <si>
    <t>N108291042ES</t>
  </si>
  <si>
    <t>정미초등학교</t>
  </si>
  <si>
    <t>N108291043ES</t>
  </si>
  <si>
    <t>조금초등학교</t>
  </si>
  <si>
    <t>N108291044ES</t>
  </si>
  <si>
    <t>천의초등학교</t>
  </si>
  <si>
    <t>N108291045ES</t>
  </si>
  <si>
    <t>초락초등학교</t>
  </si>
  <si>
    <t>N108291046ES</t>
  </si>
  <si>
    <t>탑동초등학교</t>
  </si>
  <si>
    <t>N108291047ES</t>
  </si>
  <si>
    <t>한정초등학교</t>
  </si>
  <si>
    <t>N108140460HS</t>
  </si>
  <si>
    <t>합덕고등학교</t>
  </si>
  <si>
    <t>N108291009MS</t>
  </si>
  <si>
    <t>합덕여자중학교</t>
  </si>
  <si>
    <t>N108140262HS</t>
  </si>
  <si>
    <t>합덕제철고등학교</t>
  </si>
  <si>
    <t>N108291010MS</t>
  </si>
  <si>
    <t>합덕중학교</t>
  </si>
  <si>
    <t>N108291048ES</t>
  </si>
  <si>
    <t>합덕초등학교</t>
  </si>
  <si>
    <t>N108291049ES</t>
  </si>
  <si>
    <t>합도초등학교</t>
  </si>
  <si>
    <t>N108291107ES</t>
  </si>
  <si>
    <t>혜성초등학교</t>
  </si>
  <si>
    <t>N108140108HS</t>
  </si>
  <si>
    <t>호서고등학교</t>
  </si>
  <si>
    <t>N108291016MS</t>
  </si>
  <si>
    <t>호서중학교</t>
  </si>
  <si>
    <t>N108171020ES</t>
  </si>
  <si>
    <t>보령</t>
  </si>
  <si>
    <t>개화초등학교</t>
  </si>
  <si>
    <t>N108171021ES</t>
  </si>
  <si>
    <t>관당초등학교</t>
  </si>
  <si>
    <t>N108171022ES</t>
  </si>
  <si>
    <t>관창초등학교</t>
  </si>
  <si>
    <t>N108171023ES</t>
  </si>
  <si>
    <t>광명초등학교</t>
  </si>
  <si>
    <t>N108171024ES</t>
  </si>
  <si>
    <t>낙동초등학교</t>
  </si>
  <si>
    <t>N108171005MS</t>
  </si>
  <si>
    <t>남포중학교</t>
  </si>
  <si>
    <t>N108171025ES</t>
  </si>
  <si>
    <t>남포초등학교</t>
  </si>
  <si>
    <t>N108171026ES</t>
  </si>
  <si>
    <t>대관초등학교</t>
  </si>
  <si>
    <t>N108171027ES</t>
  </si>
  <si>
    <t>대남초등학교</t>
  </si>
  <si>
    <t>N108171016MS</t>
  </si>
  <si>
    <t>대명중학교</t>
  </si>
  <si>
    <t>N108171029ES</t>
  </si>
  <si>
    <t>대창초등학교</t>
  </si>
  <si>
    <t>N108140044HS</t>
  </si>
  <si>
    <t>대천고등학교</t>
  </si>
  <si>
    <t>N108171031ES</t>
  </si>
  <si>
    <t>대천동대초등학교</t>
  </si>
  <si>
    <t>N108171006MS</t>
  </si>
  <si>
    <t>대천서중학교</t>
  </si>
  <si>
    <t>N108140045HS</t>
  </si>
  <si>
    <t>대천여자고등학교</t>
  </si>
  <si>
    <t>N108140120HS</t>
  </si>
  <si>
    <t>대천여자상업고등학교</t>
  </si>
  <si>
    <t>N108171007MS</t>
  </si>
  <si>
    <t>대천여자중학교</t>
  </si>
  <si>
    <t>N108171008MS</t>
  </si>
  <si>
    <t>대천중학교</t>
  </si>
  <si>
    <t>N108171030ES</t>
  </si>
  <si>
    <t>대천초등학교</t>
  </si>
  <si>
    <t>N108171019ES</t>
  </si>
  <si>
    <t>명천초등학교</t>
  </si>
  <si>
    <t>N108171009MS</t>
  </si>
  <si>
    <t>미산중학교</t>
  </si>
  <si>
    <t>N108171054ES</t>
  </si>
  <si>
    <t>미산초등학교</t>
  </si>
  <si>
    <t>N108140176SS</t>
  </si>
  <si>
    <t>보령정심학교</t>
  </si>
  <si>
    <t>N108171010MS</t>
  </si>
  <si>
    <t>보령중학교</t>
  </si>
  <si>
    <t>N108171034ES</t>
  </si>
  <si>
    <t>성주초등학교</t>
  </si>
  <si>
    <t>N108171035ES</t>
  </si>
  <si>
    <t>송학초등학교</t>
  </si>
  <si>
    <t>N108171036ES</t>
  </si>
  <si>
    <t>오천초등학교</t>
  </si>
  <si>
    <t>N108171094ES</t>
  </si>
  <si>
    <t>오천초등학교삽시분교장</t>
  </si>
  <si>
    <t>N108171037ES</t>
  </si>
  <si>
    <t>옥계초등학교</t>
  </si>
  <si>
    <t>N108140064HS</t>
  </si>
  <si>
    <t>웅천고등학교</t>
  </si>
  <si>
    <t>N108171011MS</t>
  </si>
  <si>
    <t>웅천중학교</t>
  </si>
  <si>
    <t>N108171039ES</t>
  </si>
  <si>
    <t>웅천초등학교</t>
  </si>
  <si>
    <t>N108171040ES</t>
  </si>
  <si>
    <t>월전초등학교</t>
  </si>
  <si>
    <t>N108140136HS</t>
  </si>
  <si>
    <t>주산산업고등학교</t>
  </si>
  <si>
    <t>N108171012MS</t>
  </si>
  <si>
    <t>주산중학교</t>
  </si>
  <si>
    <t>N108171041ES</t>
  </si>
  <si>
    <t>주산초등학교</t>
  </si>
  <si>
    <t>N108171042ES</t>
  </si>
  <si>
    <t>주포초등학교</t>
  </si>
  <si>
    <t>N108171013MS</t>
  </si>
  <si>
    <t>천북중학교</t>
  </si>
  <si>
    <t>N108171043ES</t>
  </si>
  <si>
    <t>천북초등학교</t>
  </si>
  <si>
    <t>N108171014MS</t>
  </si>
  <si>
    <t>청라중학교</t>
  </si>
  <si>
    <t>N108171044ES</t>
  </si>
  <si>
    <t>청라초등학교</t>
  </si>
  <si>
    <t>N108171045ES</t>
  </si>
  <si>
    <t>청룡초등학교</t>
  </si>
  <si>
    <t>N108171051ES</t>
  </si>
  <si>
    <t>청룡초등학교장고분교장</t>
  </si>
  <si>
    <t>N108171046ES</t>
  </si>
  <si>
    <t>청보초등학교</t>
  </si>
  <si>
    <t>N108171047ES</t>
  </si>
  <si>
    <t>청소초등학교</t>
  </si>
  <si>
    <t>N108171048ES</t>
  </si>
  <si>
    <t>청파초등학교</t>
  </si>
  <si>
    <t>N108171103ES</t>
  </si>
  <si>
    <t>청파초등학교외연도분교장</t>
  </si>
  <si>
    <t>N108140206HS</t>
  </si>
  <si>
    <t>충남해양과학고등학교</t>
  </si>
  <si>
    <t>N108171015MS</t>
  </si>
  <si>
    <t>한내여자중학교</t>
  </si>
  <si>
    <t>N108171049ES</t>
  </si>
  <si>
    <t>한내초등학교</t>
  </si>
  <si>
    <t>N108231017ES</t>
  </si>
  <si>
    <t>부여</t>
  </si>
  <si>
    <t>구룡초등학교</t>
  </si>
  <si>
    <t>N108231018ES</t>
  </si>
  <si>
    <t>궁남초등학교</t>
  </si>
  <si>
    <t>N108231019ES</t>
  </si>
  <si>
    <t>규암초등학교</t>
  </si>
  <si>
    <t>N108231022ES</t>
  </si>
  <si>
    <t>내산초등학교</t>
  </si>
  <si>
    <t>N108231023ES</t>
  </si>
  <si>
    <t>대왕초등학교</t>
  </si>
  <si>
    <t>N108231024ES</t>
  </si>
  <si>
    <t>마정초등학교</t>
  </si>
  <si>
    <t>N108231025ES</t>
  </si>
  <si>
    <t>백강초등학교</t>
  </si>
  <si>
    <t>N108231014MS</t>
  </si>
  <si>
    <t>백제중학교</t>
  </si>
  <si>
    <t>N108231026ES</t>
  </si>
  <si>
    <t>백제초등학교</t>
  </si>
  <si>
    <t>N108140052HS</t>
  </si>
  <si>
    <t>부여고등학교</t>
  </si>
  <si>
    <t>N108140053HS</t>
  </si>
  <si>
    <t>부여여자고등학교</t>
  </si>
  <si>
    <t>N108231005MS</t>
  </si>
  <si>
    <t>부여여자중학교</t>
  </si>
  <si>
    <t>N108140192HS</t>
  </si>
  <si>
    <t>부여전자고등학교</t>
  </si>
  <si>
    <t>N108140193HS</t>
  </si>
  <si>
    <t>부여정보고등학교</t>
  </si>
  <si>
    <t>N108231006MS</t>
  </si>
  <si>
    <t>부여중학교</t>
  </si>
  <si>
    <t>N108231027ES</t>
  </si>
  <si>
    <t>부여초등학교</t>
  </si>
  <si>
    <t>N108231007MS</t>
  </si>
  <si>
    <t>석성중학교</t>
  </si>
  <si>
    <t>N108231028ES</t>
  </si>
  <si>
    <t>석성초등학교(석양초등학교 석성분교장)</t>
  </si>
  <si>
    <t>N108231029ES</t>
  </si>
  <si>
    <t>석양초등학교</t>
  </si>
  <si>
    <t>N108231008MS</t>
  </si>
  <si>
    <t>세도중학교</t>
  </si>
  <si>
    <t>N108231030ES</t>
  </si>
  <si>
    <t>세도초등학교</t>
  </si>
  <si>
    <t>N108231031ES</t>
  </si>
  <si>
    <t>송간초등학교</t>
  </si>
  <si>
    <t>N108231009MS</t>
  </si>
  <si>
    <t>양화중학교</t>
  </si>
  <si>
    <t>N108231032ES</t>
  </si>
  <si>
    <t>양화초등학교</t>
  </si>
  <si>
    <t>N108231033ES</t>
  </si>
  <si>
    <t>옥산초등학교</t>
  </si>
  <si>
    <t>N108231015MS</t>
  </si>
  <si>
    <t>외산중학교</t>
  </si>
  <si>
    <t>N108231034ES</t>
  </si>
  <si>
    <t>외산초등학교</t>
  </si>
  <si>
    <t>N108231016MS</t>
  </si>
  <si>
    <t>용강중학교</t>
  </si>
  <si>
    <t>N108231035ES</t>
  </si>
  <si>
    <t>용당초등학교</t>
  </si>
  <si>
    <t>N108231010MS</t>
  </si>
  <si>
    <t>은산중학교</t>
  </si>
  <si>
    <t>N108231036ES</t>
  </si>
  <si>
    <t>은산초등학교</t>
  </si>
  <si>
    <t>N108231011MS</t>
  </si>
  <si>
    <t>임천중학교</t>
  </si>
  <si>
    <t>N108231038ES</t>
  </si>
  <si>
    <t>임천초등학교</t>
  </si>
  <si>
    <t>N108231041ES</t>
  </si>
  <si>
    <t>장암초등학교</t>
  </si>
  <si>
    <t>N108231042ES</t>
  </si>
  <si>
    <t>초촌초등학교</t>
  </si>
  <si>
    <t>N108231043ES</t>
  </si>
  <si>
    <t>충화초등학교</t>
  </si>
  <si>
    <t>N108140377HS</t>
  </si>
  <si>
    <t>한국식품마이스터고등학교</t>
  </si>
  <si>
    <t>N108231045ES</t>
  </si>
  <si>
    <t>합송초등학교</t>
  </si>
  <si>
    <t>N108231013MS</t>
  </si>
  <si>
    <t>홍산중학교</t>
  </si>
  <si>
    <t>N108231046ES</t>
  </si>
  <si>
    <t>홍산초등학교</t>
  </si>
  <si>
    <t>N108191022ES</t>
  </si>
  <si>
    <t>서산</t>
  </si>
  <si>
    <t>가사초등학교</t>
  </si>
  <si>
    <t>N108191023ES</t>
  </si>
  <si>
    <t>강당초등학교</t>
  </si>
  <si>
    <t>N108191006MS</t>
  </si>
  <si>
    <t>고북중학교</t>
  </si>
  <si>
    <t>N108191024ES</t>
  </si>
  <si>
    <t>고북초등학교</t>
  </si>
  <si>
    <t>N108140254HS</t>
  </si>
  <si>
    <t>대산고등학교</t>
  </si>
  <si>
    <t>N108191015MS</t>
  </si>
  <si>
    <t>대산중학교</t>
  </si>
  <si>
    <t>N108191026ES</t>
  </si>
  <si>
    <t>대산초등학교</t>
  </si>
  <si>
    <t>N108191016MS</t>
  </si>
  <si>
    <t>대철중학교</t>
  </si>
  <si>
    <t>N108191028ES</t>
  </si>
  <si>
    <t>동암초등학교</t>
  </si>
  <si>
    <t>N108191029ES</t>
  </si>
  <si>
    <t>명지초등학교</t>
  </si>
  <si>
    <t>N108140051HS</t>
  </si>
  <si>
    <t>부석고등학교</t>
  </si>
  <si>
    <t>N108191007MS</t>
  </si>
  <si>
    <t>부석중학교</t>
  </si>
  <si>
    <t>N108191031ES</t>
  </si>
  <si>
    <t>부석초등학교</t>
  </si>
  <si>
    <t>N108191051ES</t>
  </si>
  <si>
    <t>부석초등학교간월도분교장</t>
  </si>
  <si>
    <t>N108191032ES</t>
  </si>
  <si>
    <t>부성초등학교</t>
  </si>
  <si>
    <t>N108191033ES</t>
  </si>
  <si>
    <t>부춘초등학교</t>
  </si>
  <si>
    <t>N108191035ES</t>
  </si>
  <si>
    <t>서동초등학교</t>
  </si>
  <si>
    <t>N108140089HS</t>
  </si>
  <si>
    <t>서령고등학교</t>
  </si>
  <si>
    <t>N108191017MS</t>
  </si>
  <si>
    <t>서령중학교</t>
  </si>
  <si>
    <t>N108191036ES</t>
  </si>
  <si>
    <t>서령초등학교</t>
  </si>
  <si>
    <t>N108191037ES</t>
  </si>
  <si>
    <t>서림초등학교</t>
  </si>
  <si>
    <t>N108140200HS</t>
  </si>
  <si>
    <t>서산고등학교</t>
  </si>
  <si>
    <t>N108140391HS</t>
  </si>
  <si>
    <t>서산공업고등학교</t>
  </si>
  <si>
    <t>N108191021ES</t>
  </si>
  <si>
    <t>서산대진초등학교</t>
  </si>
  <si>
    <t>N108191101ES</t>
  </si>
  <si>
    <t>서산동문초등학교</t>
  </si>
  <si>
    <t>N108191005MS</t>
  </si>
  <si>
    <t>서산명지중학교</t>
  </si>
  <si>
    <t>N108191008MS</t>
  </si>
  <si>
    <t>서산부춘중학교</t>
  </si>
  <si>
    <t>N108191116ES</t>
  </si>
  <si>
    <t>서산서남초등학교</t>
  </si>
  <si>
    <t>N108191004MS</t>
  </si>
  <si>
    <t>서산석림중학교</t>
  </si>
  <si>
    <t>N108191020ES</t>
  </si>
  <si>
    <t>서산석림초등학교</t>
  </si>
  <si>
    <t>N108140198SS</t>
  </si>
  <si>
    <t>서산성봉학교</t>
  </si>
  <si>
    <t>N108140054HS</t>
  </si>
  <si>
    <t>서산여자고등학교</t>
  </si>
  <si>
    <t>N108191009MS</t>
  </si>
  <si>
    <t>서산여자중학교</t>
  </si>
  <si>
    <t>N108191090ES</t>
  </si>
  <si>
    <t>서산예천초등학교</t>
  </si>
  <si>
    <t>N108140260HS</t>
  </si>
  <si>
    <t>서산중앙고등학교</t>
  </si>
  <si>
    <t>N108191011MS</t>
  </si>
  <si>
    <t>서산중학교</t>
  </si>
  <si>
    <t>N108191038ES</t>
  </si>
  <si>
    <t>서산초등학교</t>
  </si>
  <si>
    <t>N108140209HS</t>
  </si>
  <si>
    <t>서일고등학교</t>
  </si>
  <si>
    <t>N108191010MS</t>
  </si>
  <si>
    <t>서일중학교</t>
  </si>
  <si>
    <t>N108191012MS</t>
  </si>
  <si>
    <t>성연중학교</t>
  </si>
  <si>
    <t>N108191039ES</t>
  </si>
  <si>
    <t>성연초등학교</t>
  </si>
  <si>
    <t>N108191040ES</t>
  </si>
  <si>
    <t>언암초등학교</t>
  </si>
  <si>
    <t>N108191041ES</t>
  </si>
  <si>
    <t>오산초등학교</t>
  </si>
  <si>
    <t>N108191042ES</t>
  </si>
  <si>
    <t>운산초등학교</t>
  </si>
  <si>
    <t>N108191043ES</t>
  </si>
  <si>
    <t>운신초등학교</t>
  </si>
  <si>
    <t>N108191018MS</t>
  </si>
  <si>
    <t>음암중학교</t>
  </si>
  <si>
    <t>N108191044ES</t>
  </si>
  <si>
    <t>음암초등학교</t>
  </si>
  <si>
    <t>N108191013MS</t>
  </si>
  <si>
    <t>인지중학교</t>
  </si>
  <si>
    <t>N108191045ES</t>
  </si>
  <si>
    <t>인지초등학교</t>
  </si>
  <si>
    <t>N108191046ES</t>
  </si>
  <si>
    <t>차동초등학교</t>
  </si>
  <si>
    <t>N108191019MS</t>
  </si>
  <si>
    <t>팔봉중학교</t>
  </si>
  <si>
    <t>N108191047ES</t>
  </si>
  <si>
    <t>팔봉초등학교</t>
  </si>
  <si>
    <t>N108191048ES</t>
  </si>
  <si>
    <t>학돌초등학교</t>
  </si>
  <si>
    <t>N108191014MS</t>
  </si>
  <si>
    <t>해미중학교</t>
  </si>
  <si>
    <t>N108191049ES</t>
  </si>
  <si>
    <t>해미초등학교</t>
  </si>
  <si>
    <t>N108140222HS</t>
  </si>
  <si>
    <t>서천</t>
  </si>
  <si>
    <t>공동체비전고등학교</t>
  </si>
  <si>
    <t>N108241014ES</t>
  </si>
  <si>
    <t>기산초등학교</t>
  </si>
  <si>
    <t>N108241010MS</t>
  </si>
  <si>
    <t>동강중학교</t>
  </si>
  <si>
    <t>N108241015ES</t>
  </si>
  <si>
    <t>마동초등학교</t>
  </si>
  <si>
    <t>N108241016ES</t>
  </si>
  <si>
    <t>마산초등학교</t>
  </si>
  <si>
    <t>N108241017ES</t>
  </si>
  <si>
    <t>문산초등학교</t>
  </si>
  <si>
    <t>N108241018ES</t>
  </si>
  <si>
    <t>부내초등학교</t>
  </si>
  <si>
    <t>N108241004MS</t>
  </si>
  <si>
    <t>비인중학교</t>
  </si>
  <si>
    <t>N108241020ES</t>
  </si>
  <si>
    <t>비인초등학교</t>
  </si>
  <si>
    <t>N108241021ES</t>
  </si>
  <si>
    <t>서남초등학교</t>
  </si>
  <si>
    <t>N108241022ES</t>
  </si>
  <si>
    <t>서도초등학교</t>
  </si>
  <si>
    <t>N108241011MS</t>
  </si>
  <si>
    <t>서림여자중학교</t>
  </si>
  <si>
    <t>N108241005MS</t>
  </si>
  <si>
    <t>서면중학교</t>
  </si>
  <si>
    <t>N108241023ES</t>
  </si>
  <si>
    <t>서면초등학교</t>
  </si>
  <si>
    <t>N108140055HS</t>
  </si>
  <si>
    <t>서천고등학교</t>
  </si>
  <si>
    <t>N108140056HS</t>
  </si>
  <si>
    <t>서천여자고등학교</t>
  </si>
  <si>
    <t>N108140217HS</t>
  </si>
  <si>
    <t>서천여자정보고등학교</t>
  </si>
  <si>
    <t>N108241006MS</t>
  </si>
  <si>
    <t>서천여자중학교</t>
  </si>
  <si>
    <t>N108241007MS</t>
  </si>
  <si>
    <t>서천중학교</t>
  </si>
  <si>
    <t>N108241024ES</t>
  </si>
  <si>
    <t>서천초등학교</t>
  </si>
  <si>
    <t>N108241025ES</t>
  </si>
  <si>
    <t>송림초등학교</t>
  </si>
  <si>
    <t>N108241026ES</t>
  </si>
  <si>
    <t>송석초등학교</t>
  </si>
  <si>
    <t>N108241027ES</t>
  </si>
  <si>
    <t>시초초등학교</t>
  </si>
  <si>
    <t>N108241028ES</t>
  </si>
  <si>
    <t>오성초등학교</t>
  </si>
  <si>
    <t>N108140101HS</t>
  </si>
  <si>
    <t>장항고등학교</t>
  </si>
  <si>
    <t>N108140134HS</t>
  </si>
  <si>
    <t>장항공업고등학교</t>
  </si>
  <si>
    <t>N108241030ES</t>
  </si>
  <si>
    <t>장항중앙초등학교</t>
  </si>
  <si>
    <t>N108241008MS</t>
  </si>
  <si>
    <t>장항중학교</t>
  </si>
  <si>
    <t>N108241029ES</t>
  </si>
  <si>
    <t>장항초등학교</t>
  </si>
  <si>
    <t>N108140359HS</t>
  </si>
  <si>
    <t>충남디자인예술고등학교</t>
  </si>
  <si>
    <t>N108241012MS</t>
  </si>
  <si>
    <t>판교중학교</t>
  </si>
  <si>
    <t>N108241009MS</t>
  </si>
  <si>
    <t>한산중학교</t>
  </si>
  <si>
    <t>N108241031ES</t>
  </si>
  <si>
    <t>한산초등학교</t>
  </si>
  <si>
    <t>N108241032ES</t>
  </si>
  <si>
    <t>화양초등학교</t>
  </si>
  <si>
    <t>N108181016ES</t>
  </si>
  <si>
    <t>아산</t>
  </si>
  <si>
    <t>거산초등학교</t>
  </si>
  <si>
    <t>N108181018ES</t>
  </si>
  <si>
    <t>관대초등학교</t>
  </si>
  <si>
    <t>N108181019ES</t>
  </si>
  <si>
    <t>금곡초등학교</t>
  </si>
  <si>
    <t>N108181020ES</t>
  </si>
  <si>
    <t>금성초등학교(아산)</t>
  </si>
  <si>
    <t>N108181021ES</t>
  </si>
  <si>
    <t>남창초등학교</t>
  </si>
  <si>
    <t>N108181023ES</t>
  </si>
  <si>
    <t>도고온천초등학교</t>
  </si>
  <si>
    <t>N108181005MS</t>
  </si>
  <si>
    <t>도고중학교</t>
  </si>
  <si>
    <t>N108181022ES</t>
  </si>
  <si>
    <t>도고초등학교</t>
  </si>
  <si>
    <t>N108181024ES</t>
  </si>
  <si>
    <t>동덕초등학교</t>
  </si>
  <si>
    <t>N108181025ES</t>
  </si>
  <si>
    <t>동방초등학교</t>
  </si>
  <si>
    <t>N108181014MS</t>
  </si>
  <si>
    <t>둔포중학교</t>
  </si>
  <si>
    <t>N108181026ES</t>
  </si>
  <si>
    <t>둔포초등학교</t>
  </si>
  <si>
    <t>N108181150MS</t>
  </si>
  <si>
    <t>모산중학교</t>
  </si>
  <si>
    <t>N108181064ES</t>
  </si>
  <si>
    <t>모산초등학교</t>
  </si>
  <si>
    <t>N108181177MS</t>
  </si>
  <si>
    <t>모종중학교</t>
  </si>
  <si>
    <t>N108140256HS</t>
  </si>
  <si>
    <t>배방고등학교</t>
  </si>
  <si>
    <t>N108181027ES</t>
  </si>
  <si>
    <t>배방초등학교</t>
  </si>
  <si>
    <t>N108181172ES</t>
  </si>
  <si>
    <t>산동초등학교</t>
  </si>
  <si>
    <t>N108181112ES</t>
  </si>
  <si>
    <t>석곡초등학교</t>
  </si>
  <si>
    <t>N108181006MS</t>
  </si>
  <si>
    <t>선도중학교</t>
  </si>
  <si>
    <t>N108181030ES</t>
  </si>
  <si>
    <t>선장초등학교</t>
  </si>
  <si>
    <t>N108140266HS</t>
  </si>
  <si>
    <t>설화고등학교</t>
  </si>
  <si>
    <t>N108181118MS</t>
  </si>
  <si>
    <t>설화중학교</t>
  </si>
  <si>
    <t>N108181031ES</t>
  </si>
  <si>
    <t>송곡초등학교</t>
  </si>
  <si>
    <t>N108181007MS</t>
  </si>
  <si>
    <t>송남중학교</t>
  </si>
  <si>
    <t>N108181032ES</t>
  </si>
  <si>
    <t>송남초등학교</t>
  </si>
  <si>
    <t>N108181033ES</t>
  </si>
  <si>
    <t>신광초등학교</t>
  </si>
  <si>
    <t>N108181034ES</t>
  </si>
  <si>
    <t>신리초등학교(아산)</t>
  </si>
  <si>
    <t>N108181008MS</t>
  </si>
  <si>
    <t>신창중학교</t>
  </si>
  <si>
    <t>N108181035ES</t>
  </si>
  <si>
    <t>신창초등학교</t>
  </si>
  <si>
    <t>N108181036ES</t>
  </si>
  <si>
    <t>신화초등학교</t>
  </si>
  <si>
    <t>N108181037ES</t>
  </si>
  <si>
    <t>쌍룡초등학교</t>
  </si>
  <si>
    <t>N108181174MS</t>
  </si>
  <si>
    <t>아산갈산중학교</t>
  </si>
  <si>
    <t>N108181171ES</t>
  </si>
  <si>
    <t>아산갈산초등학교</t>
  </si>
  <si>
    <t>N108140096HS</t>
  </si>
  <si>
    <t>아산고등학교</t>
  </si>
  <si>
    <t>N108181159ES</t>
  </si>
  <si>
    <t>아산공수초등학교</t>
  </si>
  <si>
    <t>N108181061ES</t>
  </si>
  <si>
    <t>아산남성초등학교</t>
  </si>
  <si>
    <t>N108181104MS</t>
  </si>
  <si>
    <t>아산배방중학교</t>
  </si>
  <si>
    <t>N108181103ES</t>
  </si>
  <si>
    <t>아산북수초등학교</t>
  </si>
  <si>
    <t>N108140257SS</t>
  </si>
  <si>
    <t>아산성심학교</t>
  </si>
  <si>
    <t>N108181178MS</t>
  </si>
  <si>
    <t>아산세교중학교</t>
  </si>
  <si>
    <t>N108181169ES</t>
  </si>
  <si>
    <t>아산세교초등학교</t>
  </si>
  <si>
    <t>N108140472HS</t>
  </si>
  <si>
    <t>아산스마트팩토리마이스터고등학교</t>
  </si>
  <si>
    <t>N108181139ES</t>
  </si>
  <si>
    <t>아산용연초등학교</t>
  </si>
  <si>
    <t>N108181176ES</t>
  </si>
  <si>
    <t>아산월천초등학교</t>
  </si>
  <si>
    <t>N108181015MS</t>
  </si>
  <si>
    <t>아산중학교</t>
  </si>
  <si>
    <t>N108181149ES</t>
  </si>
  <si>
    <t>아산초등학교</t>
  </si>
  <si>
    <t>N108140491HS</t>
  </si>
  <si>
    <t>아산충무고등학교</t>
  </si>
  <si>
    <t>N108181155MS</t>
  </si>
  <si>
    <t>아산테크노중학교</t>
  </si>
  <si>
    <t>N108140361VM</t>
  </si>
  <si>
    <t>여해학교</t>
  </si>
  <si>
    <t>N108181107ES</t>
  </si>
  <si>
    <t>연화초등학교</t>
  </si>
  <si>
    <t>N108181038ES</t>
  </si>
  <si>
    <t>염작초등학교</t>
  </si>
  <si>
    <t>N108181039ES</t>
  </si>
  <si>
    <t>염티초등학교</t>
  </si>
  <si>
    <t>N108181009MS</t>
  </si>
  <si>
    <t>영인중학교</t>
  </si>
  <si>
    <t>N108181040ES</t>
  </si>
  <si>
    <t>영인초등학교</t>
  </si>
  <si>
    <t>N108181041ES</t>
  </si>
  <si>
    <t>오목초등학교</t>
  </si>
  <si>
    <t>N108140061HS</t>
  </si>
  <si>
    <t>온양고등학교</t>
  </si>
  <si>
    <t>N108181017ES</t>
  </si>
  <si>
    <t>온양권곡초등학교</t>
  </si>
  <si>
    <t>N108181043ES</t>
  </si>
  <si>
    <t>온양동신초등학교</t>
  </si>
  <si>
    <t>N108181062MS</t>
  </si>
  <si>
    <t>온양신정중학교</t>
  </si>
  <si>
    <t>N108181060ES</t>
  </si>
  <si>
    <t>온양신정초등학교</t>
  </si>
  <si>
    <t>N108140062HS</t>
  </si>
  <si>
    <t>온양여자고등학교</t>
  </si>
  <si>
    <t>N108181010MS</t>
  </si>
  <si>
    <t>온양여자중학교</t>
  </si>
  <si>
    <t>N108181044ES</t>
  </si>
  <si>
    <t>온양온천초등학교</t>
  </si>
  <si>
    <t>N108140229HS</t>
  </si>
  <si>
    <t>온양용화고등학교</t>
  </si>
  <si>
    <t>N108181004MS</t>
  </si>
  <si>
    <t>온양용화중학교</t>
  </si>
  <si>
    <t>N108181045ES</t>
  </si>
  <si>
    <t>온양중앙초등학교</t>
  </si>
  <si>
    <t>N108181011MS</t>
  </si>
  <si>
    <t>온양중학교</t>
  </si>
  <si>
    <t>N108181046ES</t>
  </si>
  <si>
    <t>온양천도초등학교</t>
  </si>
  <si>
    <t>N108181042ES</t>
  </si>
  <si>
    <t>온양초등학교</t>
  </si>
  <si>
    <t>N108181047ES</t>
  </si>
  <si>
    <t>온양초사초등학교</t>
  </si>
  <si>
    <t>N108181102ES</t>
  </si>
  <si>
    <t>온양풍기초등학교</t>
  </si>
  <si>
    <t>N108140208HS</t>
  </si>
  <si>
    <t>온양한올고등학교</t>
  </si>
  <si>
    <t>N108181059MS</t>
  </si>
  <si>
    <t>온양한올중학교</t>
  </si>
  <si>
    <t>N108181048ES</t>
  </si>
  <si>
    <t>용화초등학교</t>
  </si>
  <si>
    <t>N108181049ES</t>
  </si>
  <si>
    <t>월랑초등학교</t>
  </si>
  <si>
    <t>N108181012MS</t>
  </si>
  <si>
    <t>음봉중학교</t>
  </si>
  <si>
    <t>N108181050ES</t>
  </si>
  <si>
    <t>음봉초등학교</t>
  </si>
  <si>
    <t>N108140473HS</t>
  </si>
  <si>
    <t>이순신고등학교</t>
  </si>
  <si>
    <t>N108181013MS</t>
  </si>
  <si>
    <t>인주중학교</t>
  </si>
  <si>
    <t>N108181051ES</t>
  </si>
  <si>
    <t>인주초등학교</t>
  </si>
  <si>
    <t>N108140457VH</t>
  </si>
  <si>
    <t>충남다사랑학교</t>
  </si>
  <si>
    <t>N108140366HS</t>
  </si>
  <si>
    <t>충남삼성고등학교</t>
  </si>
  <si>
    <t>N108140252HS</t>
  </si>
  <si>
    <t>충남외국어고등학교</t>
  </si>
  <si>
    <t>N108181097ES</t>
  </si>
  <si>
    <t>충무초등학교</t>
  </si>
  <si>
    <t>N108181140ES</t>
  </si>
  <si>
    <t>탕정미래초등학교</t>
  </si>
  <si>
    <t>N108181099MS</t>
  </si>
  <si>
    <t>탕정중학교</t>
  </si>
  <si>
    <t>N108181052ES</t>
  </si>
  <si>
    <t>탕정초등학교</t>
  </si>
  <si>
    <t>N108181167MS</t>
  </si>
  <si>
    <t>한들물빛중학교</t>
  </si>
  <si>
    <t>N108181165ES</t>
  </si>
  <si>
    <t>한들물빛초등학교</t>
  </si>
  <si>
    <t>N108271004MS</t>
  </si>
  <si>
    <t>예산</t>
  </si>
  <si>
    <t>고덕중학교</t>
  </si>
  <si>
    <t>N108271015ES</t>
  </si>
  <si>
    <t>고덕초등학교</t>
  </si>
  <si>
    <t>N108271011MS</t>
  </si>
  <si>
    <t>광시중학교</t>
  </si>
  <si>
    <t>N108271016ES</t>
  </si>
  <si>
    <t>구만초등학교</t>
  </si>
  <si>
    <t>N108271017ES</t>
  </si>
  <si>
    <t>금오초등학교</t>
  </si>
  <si>
    <t>N108271005MS</t>
  </si>
  <si>
    <t>대술중학교</t>
  </si>
  <si>
    <t>N108271018ES</t>
  </si>
  <si>
    <t>대술초등학교</t>
  </si>
  <si>
    <t>N108140086HS</t>
  </si>
  <si>
    <t>대흥고등학교</t>
  </si>
  <si>
    <t>N108271012MS</t>
  </si>
  <si>
    <t>대흥중학교</t>
  </si>
  <si>
    <t>N108271019ES</t>
  </si>
  <si>
    <t>대흥초등학교</t>
  </si>
  <si>
    <t>N108140046HS</t>
  </si>
  <si>
    <t>덕산고등학교</t>
  </si>
  <si>
    <t>N108271006MS</t>
  </si>
  <si>
    <t>덕산중학교</t>
  </si>
  <si>
    <t>N108271020ES</t>
  </si>
  <si>
    <t>덕산초등학교</t>
  </si>
  <si>
    <t>N108271022ES</t>
  </si>
  <si>
    <t>보성초등학교</t>
  </si>
  <si>
    <t>N108271023ES</t>
  </si>
  <si>
    <t>봉산초등학교</t>
  </si>
  <si>
    <t>N108140088HS</t>
  </si>
  <si>
    <t>삽교고등학교</t>
  </si>
  <si>
    <t>N108271007MS</t>
  </si>
  <si>
    <t>삽교중학교</t>
  </si>
  <si>
    <t>N108271024ES</t>
  </si>
  <si>
    <t>삽교초등학교</t>
  </si>
  <si>
    <t>N108271025ES</t>
  </si>
  <si>
    <t>수덕초등학교</t>
  </si>
  <si>
    <t>N108271026ES</t>
  </si>
  <si>
    <t>시량초등학교</t>
  </si>
  <si>
    <t>N108271027ES</t>
  </si>
  <si>
    <t>신례원초등학교</t>
  </si>
  <si>
    <t>N108271008MS</t>
  </si>
  <si>
    <t>신암중학교</t>
  </si>
  <si>
    <t>N108271028ES</t>
  </si>
  <si>
    <t>신암초등학교</t>
  </si>
  <si>
    <t>N108271013MS</t>
  </si>
  <si>
    <t>신양중학교</t>
  </si>
  <si>
    <t>N108271029ES</t>
  </si>
  <si>
    <t>신양초등학교</t>
  </si>
  <si>
    <t>N108271030ES</t>
  </si>
  <si>
    <t>양신초등학교</t>
  </si>
  <si>
    <t>N108271031ES</t>
  </si>
  <si>
    <t>예덕초등학교</t>
  </si>
  <si>
    <t>N108140100HS</t>
  </si>
  <si>
    <t>예산고등학교</t>
  </si>
  <si>
    <t>N108140465SS</t>
  </si>
  <si>
    <t>예산꿈빛학교</t>
  </si>
  <si>
    <t>N108140059HS</t>
  </si>
  <si>
    <t>예산여자고등학교</t>
  </si>
  <si>
    <t>N108271009MS</t>
  </si>
  <si>
    <t>예산여자중학교</t>
  </si>
  <si>
    <t>N108140344HS</t>
  </si>
  <si>
    <t>예산예화여자고등학교</t>
  </si>
  <si>
    <t>N108271033ES</t>
  </si>
  <si>
    <t>예산중앙초등학교</t>
  </si>
  <si>
    <t>N108271010MS</t>
  </si>
  <si>
    <t>예산중학교</t>
  </si>
  <si>
    <t>N108271032ES</t>
  </si>
  <si>
    <t>예산초등학교</t>
  </si>
  <si>
    <t>N108271034ES</t>
  </si>
  <si>
    <t>오가초등학교</t>
  </si>
  <si>
    <t>N108271035ES</t>
  </si>
  <si>
    <t>용동초등학교</t>
  </si>
  <si>
    <t>N108271036ES</t>
  </si>
  <si>
    <t>웅산초등학교</t>
  </si>
  <si>
    <t>N108271037ES</t>
  </si>
  <si>
    <t>응봉초등학교</t>
  </si>
  <si>
    <t>N108271014MS</t>
  </si>
  <si>
    <t>임성중학교</t>
  </si>
  <si>
    <t>N108271039ES</t>
  </si>
  <si>
    <t>조림초등학교</t>
  </si>
  <si>
    <t>N108140202HS</t>
  </si>
  <si>
    <t>예산전자공업고등학교</t>
  </si>
  <si>
    <t>N108271040ES</t>
  </si>
  <si>
    <t>평촌초등학교</t>
  </si>
  <si>
    <t>N108151041ES</t>
  </si>
  <si>
    <t>천안</t>
  </si>
  <si>
    <t>광덕초등학교</t>
  </si>
  <si>
    <t>N108151025MS</t>
  </si>
  <si>
    <t>광풍중학교</t>
  </si>
  <si>
    <t>N108140199SS</t>
  </si>
  <si>
    <t>나사렛새꿈학교</t>
  </si>
  <si>
    <t>N108151042ES</t>
  </si>
  <si>
    <t>대홍초등학교</t>
  </si>
  <si>
    <t>N108151043ES</t>
  </si>
  <si>
    <t>도장초등학교</t>
  </si>
  <si>
    <t>N108151044ES</t>
  </si>
  <si>
    <t>도하초등학교</t>
  </si>
  <si>
    <t>N108140390VH</t>
  </si>
  <si>
    <t>드림학교</t>
  </si>
  <si>
    <t>N108140049HS</t>
  </si>
  <si>
    <t>목천고등학교</t>
  </si>
  <si>
    <t>N108151011MS</t>
  </si>
  <si>
    <t>목천중학교</t>
  </si>
  <si>
    <t>N108151045ES</t>
  </si>
  <si>
    <t>목천초등학교</t>
  </si>
  <si>
    <t>N108151046ES</t>
  </si>
  <si>
    <t>미죽초등학교</t>
  </si>
  <si>
    <t>N108140050HS</t>
  </si>
  <si>
    <t>병천고등학교</t>
  </si>
  <si>
    <t>N108151012MS</t>
  </si>
  <si>
    <t>병천중학교</t>
  </si>
  <si>
    <t>N108151047ES</t>
  </si>
  <si>
    <t>병천초등학교</t>
  </si>
  <si>
    <t>N108151048ES</t>
  </si>
  <si>
    <t>보산원초등학교</t>
  </si>
  <si>
    <t>N108140087HS</t>
  </si>
  <si>
    <t>복자여자고등학교</t>
  </si>
  <si>
    <t>N108151027MS</t>
  </si>
  <si>
    <t>복자여자중학교</t>
  </si>
  <si>
    <t>N108140270HS</t>
  </si>
  <si>
    <t>북일고등학교</t>
  </si>
  <si>
    <t>N108140271HS</t>
  </si>
  <si>
    <t>북일여자고등학교</t>
  </si>
  <si>
    <t>N108151049ES</t>
  </si>
  <si>
    <t>삼은초등학교</t>
  </si>
  <si>
    <t>N108151050ES</t>
  </si>
  <si>
    <t>성거초등학교</t>
  </si>
  <si>
    <t>N108151051ES</t>
  </si>
  <si>
    <t>성남초등학교</t>
  </si>
  <si>
    <t>N108151052ES</t>
  </si>
  <si>
    <t>성신초등학교</t>
  </si>
  <si>
    <t>N108140057HS</t>
  </si>
  <si>
    <t>성환고등학교</t>
  </si>
  <si>
    <t>N108151013MS</t>
  </si>
  <si>
    <t>성환중학교</t>
  </si>
  <si>
    <t>N108151053ES</t>
  </si>
  <si>
    <t>성환초등학교</t>
  </si>
  <si>
    <t>N108151104ES</t>
  </si>
  <si>
    <t>소망초등학교</t>
  </si>
  <si>
    <t>N108151054ES</t>
  </si>
  <si>
    <t>수신초등학교</t>
  </si>
  <si>
    <t>N108151055ES</t>
  </si>
  <si>
    <t>신가초등학교</t>
  </si>
  <si>
    <t>N108151056ES</t>
  </si>
  <si>
    <t>신계초등학교</t>
  </si>
  <si>
    <t>N108151057ES</t>
  </si>
  <si>
    <t>신방초등학교</t>
  </si>
  <si>
    <t>N108151058ES</t>
  </si>
  <si>
    <t>신사초등학교</t>
  </si>
  <si>
    <t>N108151106ES</t>
  </si>
  <si>
    <t>신흥초등학교</t>
  </si>
  <si>
    <t>N108151060ES</t>
  </si>
  <si>
    <t>안서초등학교</t>
  </si>
  <si>
    <t>N108151061ES</t>
  </si>
  <si>
    <t>양당초등학교</t>
  </si>
  <si>
    <t>N108151062ES</t>
  </si>
  <si>
    <t>양대초등학교</t>
  </si>
  <si>
    <t>N108151063ES</t>
  </si>
  <si>
    <t>용정초등학교</t>
  </si>
  <si>
    <t>N108151064ES</t>
  </si>
  <si>
    <t>위례초등학교</t>
  </si>
  <si>
    <t>N108151065ES</t>
  </si>
  <si>
    <t>은석초등학교</t>
  </si>
  <si>
    <t>N108151014MS</t>
  </si>
  <si>
    <t>입장중학교</t>
  </si>
  <si>
    <t>N108151066ES</t>
  </si>
  <si>
    <t>입장초등학교</t>
  </si>
  <si>
    <t>N108151067ES</t>
  </si>
  <si>
    <t>직산초등학교</t>
  </si>
  <si>
    <t>N108151015MS</t>
  </si>
  <si>
    <t>천남중학교</t>
  </si>
  <si>
    <t>N108151068ES</t>
  </si>
  <si>
    <t>천동초등학교</t>
  </si>
  <si>
    <t>N108151029MS</t>
  </si>
  <si>
    <t>천성중학교</t>
  </si>
  <si>
    <t>N108151282MS</t>
  </si>
  <si>
    <t>천안가람중학교</t>
  </si>
  <si>
    <t>N108151278ES</t>
  </si>
  <si>
    <t>천안가람초등학교</t>
  </si>
  <si>
    <t>N108151225MS</t>
  </si>
  <si>
    <t>천안가온중학교</t>
  </si>
  <si>
    <t>N108151223ES</t>
  </si>
  <si>
    <t>천안가온초등학교</t>
  </si>
  <si>
    <t>N108151265MS</t>
  </si>
  <si>
    <t>천안계광중학교</t>
  </si>
  <si>
    <t>N108140104HS</t>
  </si>
  <si>
    <t>천안고등학교</t>
  </si>
  <si>
    <t>N108140139HS</t>
  </si>
  <si>
    <t>천안공업고등학교</t>
  </si>
  <si>
    <t>N108151070ES</t>
  </si>
  <si>
    <t>천안구성초등학교</t>
  </si>
  <si>
    <t>N108151071ES</t>
  </si>
  <si>
    <t>천안남산초등학교</t>
  </si>
  <si>
    <t>N108140458SS</t>
  </si>
  <si>
    <t>천안늘해랑학교</t>
  </si>
  <si>
    <t>N108151280ES</t>
  </si>
  <si>
    <t>천안능수초등학교</t>
  </si>
  <si>
    <t>N108151236MS</t>
  </si>
  <si>
    <t>천안동성중학교</t>
  </si>
  <si>
    <t>N108151159MS</t>
  </si>
  <si>
    <t>천안동중학교</t>
  </si>
  <si>
    <t>N108140213HS</t>
  </si>
  <si>
    <t>천안두정고등학교</t>
  </si>
  <si>
    <t>N108151020MS</t>
  </si>
  <si>
    <t>천안두정중학교</t>
  </si>
  <si>
    <t>N108151039ES</t>
  </si>
  <si>
    <t>천안두정초등학교</t>
  </si>
  <si>
    <t>N108151072ES</t>
  </si>
  <si>
    <t>천안미라초등학교</t>
  </si>
  <si>
    <t>N108151033MS</t>
  </si>
  <si>
    <t>천안백석중학교</t>
  </si>
  <si>
    <t>N108151094ES</t>
  </si>
  <si>
    <t>천안백석초등학교</t>
  </si>
  <si>
    <t>N108151073ES</t>
  </si>
  <si>
    <t>천안봉명초등학교</t>
  </si>
  <si>
    <t>N108151016MS</t>
  </si>
  <si>
    <t>천안봉서중학교</t>
  </si>
  <si>
    <t>N108151074ES</t>
  </si>
  <si>
    <t>천안봉서초등학교</t>
  </si>
  <si>
    <t>N108151075ES</t>
  </si>
  <si>
    <t>천안부대초등학교</t>
  </si>
  <si>
    <t>N108151017MS</t>
  </si>
  <si>
    <t>천안부성중학교</t>
  </si>
  <si>
    <t>N108151086ES</t>
  </si>
  <si>
    <t>천안부성초등학교</t>
  </si>
  <si>
    <t>N108151087ES</t>
  </si>
  <si>
    <t>천안부영초등학교</t>
  </si>
  <si>
    <t>N108151018MS</t>
  </si>
  <si>
    <t>천안북중학교</t>
  </si>
  <si>
    <t>N108140387HS</t>
  </si>
  <si>
    <t>천안불당고등학교</t>
  </si>
  <si>
    <t>N108151010MS</t>
  </si>
  <si>
    <t>천안불당중학교</t>
  </si>
  <si>
    <t>N108151036ES</t>
  </si>
  <si>
    <t>천안불당초등학교</t>
  </si>
  <si>
    <t>N108151255MS</t>
  </si>
  <si>
    <t>천안불무중학교</t>
  </si>
  <si>
    <t>N108151237ES</t>
  </si>
  <si>
    <t>천안불무초등학교</t>
  </si>
  <si>
    <t>N108151108ES</t>
  </si>
  <si>
    <t>천안삼거리초등학교</t>
  </si>
  <si>
    <t>N108140358HS</t>
  </si>
  <si>
    <t>천안상업고등학교</t>
  </si>
  <si>
    <t>N108151211MS</t>
  </si>
  <si>
    <t>천안새샘중학교</t>
  </si>
  <si>
    <t>N108151214ES</t>
  </si>
  <si>
    <t>천안새샘초등학교</t>
  </si>
  <si>
    <t>N108151037ES</t>
  </si>
  <si>
    <t>천안서당초등학교</t>
  </si>
  <si>
    <t>N108151030MS</t>
  </si>
  <si>
    <t>천안서여자중학교</t>
  </si>
  <si>
    <t>N108151076ES</t>
  </si>
  <si>
    <t>천안서초등학교</t>
  </si>
  <si>
    <t>N108151032MS</t>
  </si>
  <si>
    <t>천안성성중학교</t>
  </si>
  <si>
    <t>N108151262ES</t>
  </si>
  <si>
    <t>천안성성초등학교</t>
  </si>
  <si>
    <t>N108151021MS</t>
  </si>
  <si>
    <t>천안성정중학교</t>
  </si>
  <si>
    <t>N108151077ES</t>
  </si>
  <si>
    <t>천안성정초등학교</t>
  </si>
  <si>
    <t>N108151040ES</t>
  </si>
  <si>
    <t>천안수곡초등학교</t>
  </si>
  <si>
    <t>N108140236HS</t>
  </si>
  <si>
    <t>천안신당고등학교</t>
  </si>
  <si>
    <t>N108151038ES</t>
  </si>
  <si>
    <t>천안신대초등학교</t>
  </si>
  <si>
    <t>N108151034MS</t>
  </si>
  <si>
    <t>천안신방중학교</t>
  </si>
  <si>
    <t>N108151078ES</t>
  </si>
  <si>
    <t>천안신부초등학교</t>
  </si>
  <si>
    <t>N108151079ES</t>
  </si>
  <si>
    <t>천안신안초등학교</t>
  </si>
  <si>
    <t>N108151059ES</t>
  </si>
  <si>
    <t>천안신용초등학교</t>
  </si>
  <si>
    <t>N108151080ES</t>
  </si>
  <si>
    <t>천안신촌초등학교</t>
  </si>
  <si>
    <t>N108140219HS</t>
  </si>
  <si>
    <t>천안쌍용고등학교</t>
  </si>
  <si>
    <t>N108151019MS</t>
  </si>
  <si>
    <t>천안쌍용중학교</t>
  </si>
  <si>
    <t>N108151081ES</t>
  </si>
  <si>
    <t>천안쌍용초등학교</t>
  </si>
  <si>
    <t>N108151109ES</t>
  </si>
  <si>
    <t>천안쌍정초등학교</t>
  </si>
  <si>
    <t>N108151254ES</t>
  </si>
  <si>
    <t>천안아름초등학교</t>
  </si>
  <si>
    <t>N108140253HS</t>
  </si>
  <si>
    <t>천안업성고등학교</t>
  </si>
  <si>
    <t>N108151082ES</t>
  </si>
  <si>
    <t>천안업성초등학교</t>
  </si>
  <si>
    <t>N108140069HS</t>
  </si>
  <si>
    <t>천안여자고등학교</t>
  </si>
  <si>
    <t>N108140160HS</t>
  </si>
  <si>
    <t>천안여자상업고등학교</t>
  </si>
  <si>
    <t>N108151022MS</t>
  </si>
  <si>
    <t>천안여자중학교</t>
  </si>
  <si>
    <t>N108140246HS</t>
  </si>
  <si>
    <t>천안오성고등학교</t>
  </si>
  <si>
    <t>N108151031MS</t>
  </si>
  <si>
    <t>천안오성중학교</t>
  </si>
  <si>
    <t>N108151095ES</t>
  </si>
  <si>
    <t>천안오성초등학교</t>
  </si>
  <si>
    <t>N108151035ES</t>
  </si>
  <si>
    <t>천안와촌초등학교</t>
  </si>
  <si>
    <t>N108151105MS</t>
  </si>
  <si>
    <t>천안용곡중학교</t>
  </si>
  <si>
    <t>N108151093ES</t>
  </si>
  <si>
    <t>천안용곡초등학교</t>
  </si>
  <si>
    <t>N108151103ES</t>
  </si>
  <si>
    <t>천안용소초등학교</t>
  </si>
  <si>
    <t>N108151088ES</t>
  </si>
  <si>
    <t>천안용암초등학교</t>
  </si>
  <si>
    <t>N108140214HS</t>
  </si>
  <si>
    <t>천안월봉고등학교</t>
  </si>
  <si>
    <t>N108151158MS</t>
  </si>
  <si>
    <t>천안월봉중학교</t>
  </si>
  <si>
    <t>N108151089ES</t>
  </si>
  <si>
    <t>천안월봉초등학교</t>
  </si>
  <si>
    <t>N108140175SS</t>
  </si>
  <si>
    <t>천안인애학교</t>
  </si>
  <si>
    <t>N108151083ES</t>
  </si>
  <si>
    <t>천안일봉초등학교</t>
  </si>
  <si>
    <t>N108140259HS</t>
  </si>
  <si>
    <t>천안제일고등학교</t>
  </si>
  <si>
    <t>N108140070HS</t>
  </si>
  <si>
    <t>천안중앙고등학교</t>
  </si>
  <si>
    <t>N108151023MS</t>
  </si>
  <si>
    <t>천안중학교</t>
  </si>
  <si>
    <t>N108151247ES</t>
  </si>
  <si>
    <t>천안차암초등학교</t>
  </si>
  <si>
    <t>N108151157ES</t>
  </si>
  <si>
    <t>천안청당초등학교</t>
  </si>
  <si>
    <t>N108151102ES</t>
  </si>
  <si>
    <t>천안청룡초등학교</t>
  </si>
  <si>
    <t>N108140265HS</t>
  </si>
  <si>
    <t>천안청수고등학교</t>
  </si>
  <si>
    <t>N108151085ES</t>
  </si>
  <si>
    <t>천안청수초등학교</t>
  </si>
  <si>
    <t>N108151069ES</t>
  </si>
  <si>
    <t>천안초등학교</t>
  </si>
  <si>
    <t>N108151258ES</t>
  </si>
  <si>
    <t>천안한들초등학교</t>
  </si>
  <si>
    <t>N108151275ES</t>
  </si>
  <si>
    <t>천안호수초등학교</t>
  </si>
  <si>
    <t>N108151269ES</t>
  </si>
  <si>
    <t>천안희망초등학교</t>
  </si>
  <si>
    <t>N108140072HS</t>
  </si>
  <si>
    <t>충남예술고등학교</t>
  </si>
  <si>
    <t>N108151090ES</t>
  </si>
  <si>
    <t>풍세초등학교</t>
  </si>
  <si>
    <t>N108151091ES</t>
  </si>
  <si>
    <t>행정초등학교</t>
  </si>
  <si>
    <t>N108151228MS</t>
  </si>
  <si>
    <t>환서중학교</t>
  </si>
  <si>
    <t>N108151092ES</t>
  </si>
  <si>
    <t>환서초등학교</t>
  </si>
  <si>
    <t>N108251011ES</t>
  </si>
  <si>
    <t>청양</t>
  </si>
  <si>
    <t>가남초등학교</t>
  </si>
  <si>
    <t>N108251013ES</t>
  </si>
  <si>
    <t>남양초등학교</t>
  </si>
  <si>
    <t>N108251009MS</t>
  </si>
  <si>
    <t>동영중학교</t>
  </si>
  <si>
    <t>N108251015ES</t>
  </si>
  <si>
    <t>목면초등학교</t>
  </si>
  <si>
    <t>N108251019ES</t>
  </si>
  <si>
    <t>수정초등학교</t>
  </si>
  <si>
    <t>N108251020ES</t>
  </si>
  <si>
    <t>운곡초등학교</t>
  </si>
  <si>
    <t>N108251021ES</t>
  </si>
  <si>
    <t>장평초등학교</t>
  </si>
  <si>
    <t>N108140354HS</t>
  </si>
  <si>
    <t>정산고등학교</t>
  </si>
  <si>
    <t>N108251005MS</t>
  </si>
  <si>
    <t>정산중학교</t>
  </si>
  <si>
    <t>N108251022ES</t>
  </si>
  <si>
    <t>정산초등학교</t>
  </si>
  <si>
    <t>N108251023ES</t>
  </si>
  <si>
    <t>청남초등학교</t>
  </si>
  <si>
    <t>N108251024ES</t>
  </si>
  <si>
    <t>청송초등학교</t>
  </si>
  <si>
    <t>N108251010MS</t>
  </si>
  <si>
    <t>청신여자중학교</t>
  </si>
  <si>
    <t>N108140267HS</t>
  </si>
  <si>
    <t>청양고등학교</t>
  </si>
  <si>
    <t>N108251007MS</t>
  </si>
  <si>
    <t>청양중학교</t>
  </si>
  <si>
    <t>N108251025ES</t>
  </si>
  <si>
    <t>청양초등학교</t>
  </si>
  <si>
    <t>N108251026ES</t>
  </si>
  <si>
    <t>합천초등학교</t>
  </si>
  <si>
    <t>N108281013ES</t>
  </si>
  <si>
    <t>태안</t>
  </si>
  <si>
    <t>고남초등학교</t>
  </si>
  <si>
    <t>N108281004MS</t>
  </si>
  <si>
    <t>근흥중학교</t>
  </si>
  <si>
    <t>N108281014ES</t>
  </si>
  <si>
    <t>근흥초등학교</t>
  </si>
  <si>
    <t>N108281011MS</t>
  </si>
  <si>
    <t>남면중학교</t>
  </si>
  <si>
    <t>N108281015ES</t>
  </si>
  <si>
    <t>남면초등학교</t>
  </si>
  <si>
    <t>N108281016ES</t>
  </si>
  <si>
    <t>대기초등학교</t>
  </si>
  <si>
    <t>N108140048HS</t>
  </si>
  <si>
    <t>만리포고등학교</t>
  </si>
  <si>
    <t>N108281005MS</t>
  </si>
  <si>
    <t>만리포중학교</t>
  </si>
  <si>
    <t>N108281017ES</t>
  </si>
  <si>
    <t>모항초등학교</t>
  </si>
  <si>
    <t>N108281019ES</t>
  </si>
  <si>
    <t>방포초등학교</t>
  </si>
  <si>
    <t>N108281012ES</t>
  </si>
  <si>
    <t>백화초등학교</t>
  </si>
  <si>
    <t>N108281020ES</t>
  </si>
  <si>
    <t>삼성초등학교</t>
  </si>
  <si>
    <t>N108281021ES</t>
  </si>
  <si>
    <t>소원초등학교</t>
  </si>
  <si>
    <t>N108281022ES</t>
  </si>
  <si>
    <t>송암초등학교</t>
  </si>
  <si>
    <t>N108281023ES</t>
  </si>
  <si>
    <t>시목초등학교</t>
  </si>
  <si>
    <t>N108140058HS</t>
  </si>
  <si>
    <t>안면고등학교</t>
  </si>
  <si>
    <t>N108281006MS</t>
  </si>
  <si>
    <t>안면중학교</t>
  </si>
  <si>
    <t>N108281024ES</t>
  </si>
  <si>
    <t>안면초등학교</t>
  </si>
  <si>
    <t>N108281025ES</t>
  </si>
  <si>
    <t>안중초등학교</t>
  </si>
  <si>
    <t>N108281027ES</t>
  </si>
  <si>
    <t>원북초등학교</t>
  </si>
  <si>
    <t>N108281007MS</t>
  </si>
  <si>
    <t>원이중학교</t>
  </si>
  <si>
    <t>N108281028ES</t>
  </si>
  <si>
    <t>이원초등학교</t>
  </si>
  <si>
    <t>N108281038ES</t>
  </si>
  <si>
    <t>이원초등학교관동분교장</t>
  </si>
  <si>
    <t>N108281029ES</t>
  </si>
  <si>
    <t>창기초등학교</t>
  </si>
  <si>
    <t>N108140074HS</t>
  </si>
  <si>
    <t>태안고등학교</t>
  </si>
  <si>
    <t>N108140197HS</t>
  </si>
  <si>
    <t>태안여자고등학교</t>
  </si>
  <si>
    <t>N108281009MS</t>
  </si>
  <si>
    <t>태안여자중학교</t>
  </si>
  <si>
    <t>N108281010MS</t>
  </si>
  <si>
    <t>태안중학교</t>
  </si>
  <si>
    <t>N108281030ES</t>
  </si>
  <si>
    <t>태안초등학교</t>
  </si>
  <si>
    <t>N108281032ES</t>
  </si>
  <si>
    <t>화동초등학교</t>
  </si>
  <si>
    <t>N108140032HS</t>
  </si>
  <si>
    <t>홍성</t>
  </si>
  <si>
    <t>갈산고등학교</t>
  </si>
  <si>
    <t>N108261004MS</t>
  </si>
  <si>
    <t>갈산중학교</t>
  </si>
  <si>
    <t>N108261016ES</t>
  </si>
  <si>
    <t>갈산초등학교</t>
  </si>
  <si>
    <t>N108261017ES</t>
  </si>
  <si>
    <t>결성초등학교</t>
  </si>
  <si>
    <t>N108261007MS</t>
  </si>
  <si>
    <t>광천중학교</t>
  </si>
  <si>
    <t>N108261092ES</t>
  </si>
  <si>
    <t>광천초등학교</t>
  </si>
  <si>
    <t>N108261022ES</t>
  </si>
  <si>
    <t>구항초등학교</t>
  </si>
  <si>
    <t>N108261023ES</t>
  </si>
  <si>
    <t>금당초등학교</t>
  </si>
  <si>
    <t>N108261008MS</t>
  </si>
  <si>
    <t>금마중학교</t>
  </si>
  <si>
    <t>N108261024ES</t>
  </si>
  <si>
    <t>금마초등학교</t>
  </si>
  <si>
    <t>N108261087MS</t>
  </si>
  <si>
    <t>내포중학교</t>
  </si>
  <si>
    <t>N108261088ES</t>
  </si>
  <si>
    <t>내포초등학교</t>
  </si>
  <si>
    <t>N108261025ES</t>
  </si>
  <si>
    <t>대정초등학교</t>
  </si>
  <si>
    <t>N108261028ES</t>
  </si>
  <si>
    <t>배양초등학교</t>
  </si>
  <si>
    <t>N108261030ES</t>
  </si>
  <si>
    <t>서부초등학교</t>
  </si>
  <si>
    <t>N108140091HS</t>
  </si>
  <si>
    <t>서해삼육고등학교</t>
  </si>
  <si>
    <t>N108261013MS</t>
  </si>
  <si>
    <t>서해삼육중학교</t>
  </si>
  <si>
    <t>N108261031ES</t>
  </si>
  <si>
    <t>서해삼육초등학교</t>
  </si>
  <si>
    <t>N108261032ES</t>
  </si>
  <si>
    <t>신당초등학교</t>
  </si>
  <si>
    <t>N108261033ES</t>
  </si>
  <si>
    <t>용봉초등학교</t>
  </si>
  <si>
    <t>N108261035ES</t>
  </si>
  <si>
    <t>은하초등학교</t>
  </si>
  <si>
    <t>N108261036ES</t>
  </si>
  <si>
    <t>장곡초등학교</t>
  </si>
  <si>
    <t>N108140459HS</t>
  </si>
  <si>
    <t>충남드론항공고등학교</t>
  </si>
  <si>
    <t>N108140169HT</t>
  </si>
  <si>
    <t>풀무농업고등기술학교</t>
  </si>
  <si>
    <t>N108140461HS</t>
  </si>
  <si>
    <t>한국K-POP고등학교</t>
  </si>
  <si>
    <t>N108261098ES</t>
  </si>
  <si>
    <t>한울초등학교</t>
  </si>
  <si>
    <t>N108261037ES</t>
  </si>
  <si>
    <t>홍남초등학교</t>
  </si>
  <si>
    <t>N108261009MS</t>
  </si>
  <si>
    <t>홍동중학교</t>
  </si>
  <si>
    <t>N108261038ES</t>
  </si>
  <si>
    <t>홍동초등학교</t>
  </si>
  <si>
    <t>N108261039ES</t>
  </si>
  <si>
    <t>홍북초등학교</t>
  </si>
  <si>
    <t>N108140077HS</t>
  </si>
  <si>
    <t>홍성고등학교</t>
  </si>
  <si>
    <t>N108140220HS</t>
  </si>
  <si>
    <t>홍성공업고등학교</t>
  </si>
  <si>
    <t>N108261010MS</t>
  </si>
  <si>
    <t>홍성서부중학교</t>
  </si>
  <si>
    <t>N108140078HS</t>
  </si>
  <si>
    <t>홍성여자고등학교</t>
  </si>
  <si>
    <t>N108261011MS</t>
  </si>
  <si>
    <t>홍성여자중학교</t>
  </si>
  <si>
    <t>N108261012MS</t>
  </si>
  <si>
    <t>홍성중학교</t>
  </si>
  <si>
    <t>N108261040ES</t>
  </si>
  <si>
    <t>홍성초등학교</t>
  </si>
  <si>
    <t>N108140109HS</t>
  </si>
  <si>
    <t>홍주고등학교</t>
  </si>
  <si>
    <t>N108261015MS</t>
  </si>
  <si>
    <t>홍주중학교</t>
  </si>
  <si>
    <t>정렬순번</t>
    <phoneticPr fontId="4" type="noConversion"/>
  </si>
  <si>
    <t>진단대상</t>
    <phoneticPr fontId="4" type="noConversion"/>
  </si>
  <si>
    <t>충남</t>
  </si>
  <si>
    <t>N</t>
  </si>
  <si>
    <t>N108281026ES</t>
  </si>
  <si>
    <t>안흥초등학교</t>
  </si>
  <si>
    <t>N108281036ES</t>
  </si>
  <si>
    <t>안흥초등학교신진도분교장</t>
  </si>
  <si>
    <t>N108261105MS</t>
  </si>
  <si>
    <t>홍북중학교</t>
  </si>
  <si>
    <t>N108261011MS</t>
    <phoneticPr fontId="22" type="noConversion"/>
  </si>
  <si>
    <t>홍주중학교</t>
    <phoneticPr fontId="4" type="noConversion"/>
  </si>
  <si>
    <t>N108261041ES</t>
  </si>
  <si>
    <t>홍주초등학교</t>
  </si>
  <si>
    <t>N108140162BH</t>
  </si>
  <si>
    <t>천안중앙고등학교부설방송통신고등학교</t>
  </si>
  <si>
    <t>N108140163BH</t>
  </si>
  <si>
    <t>홍성고등학교부설방송통신고등학교</t>
  </si>
  <si>
    <t>N108140221HS</t>
  </si>
  <si>
    <t>한마음고등학교</t>
  </si>
  <si>
    <t>N108151084ES</t>
  </si>
  <si>
    <t>천안중앙초등학교</t>
  </si>
  <si>
    <t>N108151261BM</t>
  </si>
  <si>
    <t>천안중학교부설방송통신중학교</t>
  </si>
  <si>
    <t>N108251008MS</t>
  </si>
  <si>
    <t>화성중학교</t>
  </si>
  <si>
    <t>N108251017ES</t>
  </si>
  <si>
    <t>미당초등학교</t>
  </si>
  <si>
    <t>N108261079ES</t>
  </si>
  <si>
    <t>신리초등학교(홍성)</t>
  </si>
  <si>
    <t>N108261080ES</t>
  </si>
  <si>
    <t>주촌초등학교</t>
  </si>
  <si>
    <t>N108261081ES</t>
  </si>
  <si>
    <t>대동초등학교</t>
  </si>
  <si>
    <t>N108261083MS</t>
  </si>
  <si>
    <t>주촌중학교</t>
  </si>
  <si>
    <t>N108261102BM</t>
  </si>
  <si>
    <t>홍성여자중학교부설방송통신중학교</t>
  </si>
  <si>
    <t xml:space="preserve"> </t>
  </si>
  <si>
    <t xml:space="preserve"> </t>
    <phoneticPr fontId="4" type="noConversion"/>
  </si>
  <si>
    <t>대상학교수</t>
  </si>
  <si>
    <t>SWIMS연동 AP 수량</t>
  </si>
  <si>
    <t>Y/N</t>
  </si>
  <si>
    <t>411 진단Data 작업</t>
  </si>
  <si>
    <t>자산구성파일 개수</t>
  </si>
  <si>
    <t>제조사</t>
  </si>
  <si>
    <t>H1Radio</t>
  </si>
  <si>
    <t>MERCURY</t>
  </si>
  <si>
    <t>가온브로드밴드</t>
  </si>
  <si>
    <t>다보링크</t>
  </si>
  <si>
    <t>엘텍</t>
  </si>
  <si>
    <t>다산네트웍스</t>
  </si>
  <si>
    <t>기존
순서</t>
  </si>
  <si>
    <t>정보공시코드</t>
  </si>
  <si>
    <t>발행</t>
  </si>
  <si>
    <t>주소</t>
  </si>
  <si>
    <t>설립연도</t>
  </si>
  <si>
    <t>담당
선생님
이름</t>
  </si>
  <si>
    <t>담당
선생님 업무</t>
  </si>
  <si>
    <t>설문 담당자 이름</t>
  </si>
  <si>
    <t>직통 연락처</t>
  </si>
  <si>
    <t>이메일</t>
  </si>
  <si>
    <t>건물수</t>
  </si>
  <si>
    <t>교실수
(특수)</t>
  </si>
  <si>
    <t>교무
(연구)/
행정실수</t>
  </si>
  <si>
    <t>학급수
(특수)</t>
  </si>
  <si>
    <t>교직원수</t>
  </si>
  <si>
    <t>학생수</t>
  </si>
  <si>
    <t>컴퓨터실
수</t>
  </si>
  <si>
    <t>망분리
여부</t>
  </si>
  <si>
    <t>10G 청약 여부</t>
  </si>
  <si>
    <t>SWIMS 연동 AP 수량</t>
  </si>
  <si>
    <t>학교 자체 AP 수량</t>
  </si>
  <si>
    <t xml:space="preserve"> 교육청AP수량</t>
  </si>
  <si>
    <t>자체 AP 수량</t>
  </si>
  <si>
    <t>교육청 PoE 수량</t>
  </si>
  <si>
    <t>자체 PoE 수량</t>
  </si>
  <si>
    <t>AP
가상자산</t>
  </si>
  <si>
    <t>PoE
가상자산</t>
  </si>
  <si>
    <t>보안장비
가상자산</t>
  </si>
  <si>
    <t>Switch
가상자산</t>
  </si>
  <si>
    <t>특성</t>
  </si>
  <si>
    <t>학교 특이사항</t>
  </si>
  <si>
    <t>일괄업로드 특이사항</t>
  </si>
  <si>
    <t>모델명
/
합계</t>
  </si>
  <si>
    <t>AR-WF6E-2564I</t>
  </si>
  <si>
    <t>H1-A7114N</t>
  </si>
  <si>
    <t>MCAP-704SM</t>
  </si>
  <si>
    <t>EAP2244</t>
  </si>
  <si>
    <t>EAP2245</t>
  </si>
  <si>
    <t>DVW604</t>
  </si>
  <si>
    <t>DVW624</t>
  </si>
  <si>
    <t>DVW704</t>
  </si>
  <si>
    <t>H834AX-P</t>
  </si>
  <si>
    <t>W340</t>
  </si>
  <si>
    <t>분류1</t>
  </si>
  <si>
    <t>분류2</t>
  </si>
  <si>
    <t>분류3</t>
  </si>
  <si>
    <t>S120002546</t>
  </si>
  <si>
    <t>충남 계룡시 두마면 서금암로 89</t>
  </si>
  <si>
    <t>김대성</t>
  </si>
  <si>
    <t>정보</t>
  </si>
  <si>
    <t>042-840-5314</t>
  </si>
  <si>
    <t>kimds0316@naver.com</t>
  </si>
  <si>
    <t>27(6)</t>
  </si>
  <si>
    <t>22(1)</t>
  </si>
  <si>
    <t>578(8)</t>
  </si>
  <si>
    <t>X</t>
  </si>
  <si>
    <t>집선스위치&gt;&gt;스쿨넷회선 구간 측정</t>
  </si>
  <si>
    <t>S120002976</t>
  </si>
  <si>
    <t xml:space="preserve">충남 계룡시 두마면 대실남북로 113 </t>
  </si>
  <si>
    <t>조창희</t>
  </si>
  <si>
    <t>042-710-4701</t>
  </si>
  <si>
    <t>gomtingjo@naver.com</t>
  </si>
  <si>
    <t>38(7)</t>
  </si>
  <si>
    <t>441(4)</t>
  </si>
  <si>
    <t>S120002545</t>
  </si>
  <si>
    <t>충남 계룡시 서금암 5길 17</t>
  </si>
  <si>
    <t>양현원</t>
  </si>
  <si>
    <t>34(6)</t>
  </si>
  <si>
    <t>28(2)</t>
  </si>
  <si>
    <t>659(8)</t>
  </si>
  <si>
    <t>60M</t>
  </si>
  <si>
    <t>O</t>
  </si>
  <si>
    <t>집선스위치&gt;&gt;무선인터넷회선 구간 측정</t>
  </si>
  <si>
    <t>충남 계룡시 장안로 104</t>
  </si>
  <si>
    <t>문숙</t>
  </si>
  <si>
    <t>042-841-0872</t>
  </si>
  <si>
    <t>swani3@hanmail.net</t>
  </si>
  <si>
    <t>22(3)</t>
  </si>
  <si>
    <t>18(1)</t>
  </si>
  <si>
    <t>365(10)</t>
  </si>
  <si>
    <t>S120000459</t>
  </si>
  <si>
    <t>충남 계룡시 두마면 팥거리로 160</t>
  </si>
  <si>
    <t>유보현</t>
  </si>
  <si>
    <t>010-3813-3682</t>
  </si>
  <si>
    <t>topfgfl@naver.com</t>
  </si>
  <si>
    <t>28(5)</t>
  </si>
  <si>
    <t>19(2)</t>
  </si>
  <si>
    <t>331(8)</t>
  </si>
  <si>
    <t>S120002529</t>
  </si>
  <si>
    <t>충남 계룡시 엄사면 번영3길 82</t>
  </si>
  <si>
    <t>최수현</t>
  </si>
  <si>
    <t>042-841-9860</t>
  </si>
  <si>
    <t>dhw1105@korea.kr</t>
  </si>
  <si>
    <t>31(6)</t>
  </si>
  <si>
    <t>18(3)</t>
  </si>
  <si>
    <t>320(13)</t>
  </si>
  <si>
    <t>S120000434</t>
  </si>
  <si>
    <t>충남 계룡시 엄사면 번영11길3</t>
  </si>
  <si>
    <t>김경애</t>
  </si>
  <si>
    <t>042-841-9676</t>
  </si>
  <si>
    <t>26(5)</t>
  </si>
  <si>
    <t>20(1)</t>
  </si>
  <si>
    <t>511(6)</t>
  </si>
  <si>
    <t>S120000479</t>
  </si>
  <si>
    <t>충남 계룡시 엄사면 번영3길 30</t>
  </si>
  <si>
    <t>조석근</t>
  </si>
  <si>
    <t>042 841 4497</t>
  </si>
  <si>
    <t>xkskxhshxm57@naver.com</t>
  </si>
  <si>
    <t>22(5)</t>
  </si>
  <si>
    <t>17(1)</t>
  </si>
  <si>
    <t>301(4)</t>
  </si>
  <si>
    <t>S120000218</t>
  </si>
  <si>
    <t>충남 계룡시 신도안면 신도안1길 32</t>
  </si>
  <si>
    <t>정일영</t>
  </si>
  <si>
    <t>042-717-2160</t>
  </si>
  <si>
    <t>40(9)</t>
  </si>
  <si>
    <t>31(1)</t>
  </si>
  <si>
    <t>817(6)</t>
  </si>
  <si>
    <t>S120000439</t>
  </si>
  <si>
    <t>충남 계룡시 신도안면 신도안2길 66</t>
  </si>
  <si>
    <t>이정재</t>
  </si>
  <si>
    <t>042-551-1501</t>
  </si>
  <si>
    <t>pisicc00@ai.cne.go.kr</t>
  </si>
  <si>
    <t>29(4)</t>
  </si>
  <si>
    <t>23(1)</t>
  </si>
  <si>
    <t>605(3)</t>
  </si>
  <si>
    <t>충남 계룡시 신도안면 신도안1길 88</t>
  </si>
  <si>
    <t>김수진</t>
  </si>
  <si>
    <t>042-551-1504</t>
  </si>
  <si>
    <t>tnwls284566@naver.com</t>
  </si>
  <si>
    <t>48(5)</t>
  </si>
  <si>
    <t>39(1)</t>
  </si>
  <si>
    <t>906(4)</t>
  </si>
  <si>
    <t>S120000277</t>
  </si>
  <si>
    <t>충남 공주시 계룡면 어사길2</t>
  </si>
  <si>
    <t>조은아</t>
  </si>
  <si>
    <t>041-852-4043</t>
  </si>
  <si>
    <t>jea168@naver.com</t>
  </si>
  <si>
    <t>8(5)</t>
  </si>
  <si>
    <t>3(0)</t>
  </si>
  <si>
    <t>32(0)</t>
  </si>
  <si>
    <t>S120000293</t>
  </si>
  <si>
    <t>충남 공주시 계룡면 신원사로112</t>
  </si>
  <si>
    <t>김채원</t>
  </si>
  <si>
    <t>010-6402-3568</t>
  </si>
  <si>
    <t>1234567na@naver.com</t>
  </si>
  <si>
    <t>9(3)</t>
  </si>
  <si>
    <t>6(0)</t>
  </si>
  <si>
    <t>14(0)</t>
  </si>
  <si>
    <t>S120000294</t>
  </si>
  <si>
    <t>충남 공주시 계룡면 영규대사로 459</t>
  </si>
  <si>
    <t>노유림</t>
  </si>
  <si>
    <t>041-857-5023</t>
  </si>
  <si>
    <t>dbfla802@naver.com</t>
  </si>
  <si>
    <t>11(5)</t>
  </si>
  <si>
    <t>40(0)</t>
  </si>
  <si>
    <t>S120000131</t>
  </si>
  <si>
    <t>충남 공주시 공주고담길 2</t>
  </si>
  <si>
    <t>팽주현</t>
  </si>
  <si>
    <t>041-855-1705</t>
  </si>
  <si>
    <t>phlox898@gmail.com</t>
  </si>
  <si>
    <t>41(14)</t>
  </si>
  <si>
    <t>25(1)</t>
  </si>
  <si>
    <t>491(4)</t>
  </si>
  <si>
    <t>S120000295</t>
  </si>
  <si>
    <t>충남 공주시 용당길 69-6</t>
  </si>
  <si>
    <t>윤송원</t>
  </si>
  <si>
    <t>010-8651-2480</t>
  </si>
  <si>
    <t>hobbang305@naver.com</t>
  </si>
  <si>
    <t>10(1)</t>
  </si>
  <si>
    <t>8(1)</t>
  </si>
  <si>
    <t>120(5)</t>
  </si>
  <si>
    <t>S000003499</t>
  </si>
  <si>
    <t>충남 공주시 하선길 47</t>
  </si>
  <si>
    <t>36(11)</t>
  </si>
  <si>
    <t>469(6)</t>
  </si>
  <si>
    <t>S120000133</t>
  </si>
  <si>
    <t>충남 공주시 무령로 103</t>
  </si>
  <si>
    <t>김동규</t>
  </si>
  <si>
    <t>041-8546811</t>
  </si>
  <si>
    <t>dongkyu7530@naver.com</t>
  </si>
  <si>
    <t>31(10)</t>
  </si>
  <si>
    <t>21(0)</t>
  </si>
  <si>
    <t>390(0)</t>
  </si>
  <si>
    <t>S120000296</t>
  </si>
  <si>
    <t>충남 공주시 공주고담길 19</t>
  </si>
  <si>
    <t>9(2)</t>
  </si>
  <si>
    <t>7(1)</t>
  </si>
  <si>
    <t>47(4)</t>
  </si>
  <si>
    <t>S120000132</t>
  </si>
  <si>
    <t>충남 공주시 유구읍 중앙1길 27-12</t>
  </si>
  <si>
    <t>박진수</t>
  </si>
  <si>
    <t>041-840-1441</t>
  </si>
  <si>
    <t>pjs8674@naver.com</t>
  </si>
  <si>
    <t>35(22)</t>
  </si>
  <si>
    <t>13(1)</t>
  </si>
  <si>
    <t>190(2)</t>
  </si>
  <si>
    <t>S120000297</t>
  </si>
  <si>
    <t>충남 공주시 오거리길5</t>
  </si>
  <si>
    <t>황순기</t>
  </si>
  <si>
    <t>041-854-2203</t>
  </si>
  <si>
    <t>skee0079@naver.com</t>
  </si>
  <si>
    <t>12(5)</t>
  </si>
  <si>
    <t>73(4)</t>
  </si>
  <si>
    <t>S120000278</t>
  </si>
  <si>
    <t>충남 공주시 제민천1길 113</t>
  </si>
  <si>
    <t>강용석</t>
  </si>
  <si>
    <t>041-854-3962</t>
  </si>
  <si>
    <t>artman7@hanmail.net</t>
  </si>
  <si>
    <t>12(3)</t>
  </si>
  <si>
    <t>9(0)</t>
  </si>
  <si>
    <t>214(0)</t>
  </si>
  <si>
    <t>S120000134</t>
  </si>
  <si>
    <t>충남 공주시 금벽로 317</t>
  </si>
  <si>
    <t>송민주</t>
  </si>
  <si>
    <t>041-858-3500(3503~6)</t>
  </si>
  <si>
    <t>belle0037@naver.com</t>
  </si>
  <si>
    <t>56(25)</t>
  </si>
  <si>
    <t>259(18)</t>
  </si>
  <si>
    <t>S120000298</t>
  </si>
  <si>
    <t>충남 공주시 번영1로 193</t>
  </si>
  <si>
    <t>신문수</t>
  </si>
  <si>
    <t>0418815013</t>
  </si>
  <si>
    <t>tlstnans@cne.go.kr</t>
  </si>
  <si>
    <t>52(8)</t>
  </si>
  <si>
    <t>45(2)</t>
  </si>
  <si>
    <t>1075(10)</t>
  </si>
  <si>
    <t>S120000135</t>
  </si>
  <si>
    <t>충남 공주시 공주여고길 14-1</t>
  </si>
  <si>
    <t>40(18)</t>
  </si>
  <si>
    <t>407(5)</t>
  </si>
  <si>
    <t>S120000279</t>
  </si>
  <si>
    <t>충남 공주시 용당길 54</t>
  </si>
  <si>
    <t>민선주</t>
  </si>
  <si>
    <t>041-851-1001</t>
  </si>
  <si>
    <t>miracle@ai.cne.go.kr</t>
  </si>
  <si>
    <t>28(10)</t>
  </si>
  <si>
    <t>549(3)</t>
  </si>
  <si>
    <t>S120000137</t>
  </si>
  <si>
    <t>충남 공주시 중동 영명학당2길 33</t>
  </si>
  <si>
    <t>홍록기</t>
  </si>
  <si>
    <t>041-854-3382</t>
  </si>
  <si>
    <t>lokki@hanmail.net</t>
  </si>
  <si>
    <t>37(13)</t>
  </si>
  <si>
    <t>18(0)</t>
  </si>
  <si>
    <t>347(0)</t>
  </si>
  <si>
    <t>S120000280</t>
  </si>
  <si>
    <t>충남 공주시 영명학당2길 33</t>
  </si>
  <si>
    <t>김은호</t>
  </si>
  <si>
    <t>041-858-0325</t>
  </si>
  <si>
    <t>nsarang95@naver.com</t>
  </si>
  <si>
    <t>12(6)</t>
  </si>
  <si>
    <t>132(0)</t>
  </si>
  <si>
    <t>80M</t>
  </si>
  <si>
    <t>S120001249</t>
  </si>
  <si>
    <t>충남 공주시 장척로 116-14</t>
  </si>
  <si>
    <t>정택함</t>
  </si>
  <si>
    <t>041)857-1522</t>
  </si>
  <si>
    <t>xorgka04@naver.com</t>
  </si>
  <si>
    <t>48(27)</t>
  </si>
  <si>
    <t>25(2)</t>
  </si>
  <si>
    <t>106(1)</t>
  </si>
  <si>
    <t>S120000138</t>
  </si>
  <si>
    <t xml:space="preserve">충남 공주시 마근동길 29 </t>
  </si>
  <si>
    <t>지경숙</t>
  </si>
  <si>
    <t>041-856-1674</t>
  </si>
  <si>
    <t>lovlov3737@gmail.com</t>
  </si>
  <si>
    <t>16(4)</t>
  </si>
  <si>
    <t>12(0)</t>
  </si>
  <si>
    <t>182(0)</t>
  </si>
  <si>
    <t>S120000299</t>
  </si>
  <si>
    <t>충남 공주시 웅진로 146-5</t>
  </si>
  <si>
    <t>류지찬</t>
  </si>
  <si>
    <t>041-850-9693</t>
  </si>
  <si>
    <t>5327681@naver.com</t>
  </si>
  <si>
    <t>26(13)</t>
  </si>
  <si>
    <t>10(2)</t>
  </si>
  <si>
    <t>130(9)</t>
  </si>
  <si>
    <t>S120000281</t>
  </si>
  <si>
    <t>충남 공주시 왕릉로 111</t>
  </si>
  <si>
    <t>이병만</t>
  </si>
  <si>
    <t>041-960-3518</t>
  </si>
  <si>
    <t>manicomu@naver.com</t>
  </si>
  <si>
    <t>20(5)</t>
  </si>
  <si>
    <t>17(3)</t>
  </si>
  <si>
    <t>347(13)</t>
  </si>
  <si>
    <t>S120000302</t>
  </si>
  <si>
    <t>충남 공주시 유구읍 유구마곡사로 61-1</t>
  </si>
  <si>
    <t>34(0)</t>
  </si>
  <si>
    <t>S000003496</t>
  </si>
  <si>
    <t>충남 공주시 봉황로 75</t>
  </si>
  <si>
    <t>38(15)</t>
  </si>
  <si>
    <t>19(1)</t>
  </si>
  <si>
    <t>452(3)</t>
  </si>
  <si>
    <t>S000003501</t>
  </si>
  <si>
    <t>161(6)</t>
  </si>
  <si>
    <t>부설고공유</t>
  </si>
  <si>
    <t>(1G)</t>
  </si>
  <si>
    <t>S000006122</t>
  </si>
  <si>
    <t>충남 공주시 우금티로 753</t>
  </si>
  <si>
    <t>29(11)</t>
  </si>
  <si>
    <t>70(0)</t>
  </si>
  <si>
    <t>S120000304</t>
  </si>
  <si>
    <t>충남 공주시 우성면 귀산길 81-15</t>
  </si>
  <si>
    <t>주종민</t>
  </si>
  <si>
    <t>041-854-7301</t>
  </si>
  <si>
    <t>hibes@naver.com</t>
  </si>
  <si>
    <t>49(0)</t>
  </si>
  <si>
    <t>S120000312</t>
  </si>
  <si>
    <t>충남 공주시 유구읍 금계산로 943</t>
  </si>
  <si>
    <t>15(1)</t>
  </si>
  <si>
    <t>S120000315</t>
  </si>
  <si>
    <t>충남 공주시 사곡면 운정길 29-10</t>
  </si>
  <si>
    <t>윤완희</t>
  </si>
  <si>
    <t>041-841-8010</t>
  </si>
  <si>
    <t>coba1985@kjbh.cnees.kr</t>
  </si>
  <si>
    <t>22(2)</t>
  </si>
  <si>
    <t>S120000282</t>
  </si>
  <si>
    <t>충남 공주시 반포면 원당1길 28</t>
  </si>
  <si>
    <t>7(3)</t>
  </si>
  <si>
    <t>4(1)</t>
  </si>
  <si>
    <t>50(6)</t>
  </si>
  <si>
    <t>S120000317</t>
  </si>
  <si>
    <t>충남 공주시 반포면 반포초교길 97</t>
  </si>
  <si>
    <t>서유빈</t>
  </si>
  <si>
    <t>041-857-7010</t>
  </si>
  <si>
    <t>yubin2430@naver.com</t>
  </si>
  <si>
    <t>8(2)</t>
  </si>
  <si>
    <t>35(6)</t>
  </si>
  <si>
    <t>S120000283</t>
  </si>
  <si>
    <t>충남 공주시 금벽로 301</t>
  </si>
  <si>
    <t>신동준</t>
  </si>
  <si>
    <t>041-854-2772</t>
  </si>
  <si>
    <t>sdjojo@hanmail.net</t>
  </si>
  <si>
    <t>21(7)</t>
  </si>
  <si>
    <t>14(2)</t>
  </si>
  <si>
    <t>326(8)</t>
  </si>
  <si>
    <t>S120000284</t>
  </si>
  <si>
    <t>충남 공주시 사곡면 마곡사로 293-106</t>
  </si>
  <si>
    <t>김동호</t>
  </si>
  <si>
    <t>041-841-5208</t>
  </si>
  <si>
    <t>idea@yonsei.ac.kr</t>
  </si>
  <si>
    <t>9(6)</t>
  </si>
  <si>
    <t>25(4)</t>
  </si>
  <si>
    <t>충남 공주시 우성면 우성길 137-37</t>
  </si>
  <si>
    <t>이진용</t>
  </si>
  <si>
    <t>041-854-0544</t>
  </si>
  <si>
    <t>gom2013@cne.go.kr</t>
  </si>
  <si>
    <t>S120000326</t>
  </si>
  <si>
    <t>충남 공주시 정안면 마래섭들길56</t>
  </si>
  <si>
    <t>양기호</t>
  </si>
  <si>
    <t>041-858-0384</t>
  </si>
  <si>
    <t>da11131@hanmail.net</t>
  </si>
  <si>
    <t>52(0)</t>
  </si>
  <si>
    <t>S120000330</t>
  </si>
  <si>
    <t>충남 공주시 의당면 윗태실길 1-8</t>
  </si>
  <si>
    <t>44(6)</t>
  </si>
  <si>
    <t>S120000331</t>
  </si>
  <si>
    <t>충남 공주시 번영1로 97-13</t>
  </si>
  <si>
    <t>39(5)</t>
  </si>
  <si>
    <t>24(2)</t>
  </si>
  <si>
    <t>456(10)</t>
  </si>
  <si>
    <t>S120000332</t>
  </si>
  <si>
    <t>충남 공주시 신풍면 신풍길 50-11</t>
  </si>
  <si>
    <t>임효진</t>
  </si>
  <si>
    <t>041-841-1002</t>
  </si>
  <si>
    <t>djm06121@naver.com</t>
  </si>
  <si>
    <t>32(2)</t>
  </si>
  <si>
    <t>S120000286</t>
  </si>
  <si>
    <t>충남 공주시 우성면 구레말길86</t>
  </si>
  <si>
    <t>임관수</t>
  </si>
  <si>
    <t>041-855-7025</t>
  </si>
  <si>
    <t>noyes82@naver.com</t>
  </si>
  <si>
    <t>13(5)</t>
  </si>
  <si>
    <t>78(7)</t>
  </si>
  <si>
    <t>S120000338</t>
  </si>
  <si>
    <t>충남 공주시 우성면 동대리길 33</t>
  </si>
  <si>
    <t>이서현</t>
  </si>
  <si>
    <t>0418532481</t>
  </si>
  <si>
    <t>korea321123@naver.com</t>
  </si>
  <si>
    <t>10(3)</t>
  </si>
  <si>
    <t>39(2)</t>
  </si>
  <si>
    <t>S120000287</t>
  </si>
  <si>
    <t>충남 공주시 유구읍 중앙1길 49-10</t>
  </si>
  <si>
    <t>오은미</t>
  </si>
  <si>
    <t>041-841-2901</t>
  </si>
  <si>
    <t>taby75@naver.com</t>
  </si>
  <si>
    <t>109(1)</t>
  </si>
  <si>
    <t>S120000343</t>
  </si>
  <si>
    <t>충남 공주시 유구읍 유구초교길 12</t>
  </si>
  <si>
    <t>13(2)</t>
  </si>
  <si>
    <t>75(5)</t>
  </si>
  <si>
    <t>S120000345</t>
  </si>
  <si>
    <t>충남 공주시 의당면 의당초교길 49</t>
  </si>
  <si>
    <t>최재경</t>
  </si>
  <si>
    <t>041-852-0010</t>
  </si>
  <si>
    <t>espoiress@naver.com</t>
  </si>
  <si>
    <t>10(4)</t>
  </si>
  <si>
    <t>S120000288</t>
  </si>
  <si>
    <t>충남 공주시 이인면 금광로 12-5</t>
  </si>
  <si>
    <t>7(4)</t>
  </si>
  <si>
    <t>25(0)</t>
  </si>
  <si>
    <t>S120000348</t>
  </si>
  <si>
    <t>충남 공주시 이인면 은행길 56</t>
  </si>
  <si>
    <t>이유민</t>
  </si>
  <si>
    <t>041-857-4014</t>
  </si>
  <si>
    <t>nimuyee@naver.com</t>
  </si>
  <si>
    <t>11(3)</t>
  </si>
  <si>
    <t>37(2)</t>
  </si>
  <si>
    <t>S120000290</t>
  </si>
  <si>
    <t>충남 공주시 정안면 정안중앙길 89-6</t>
  </si>
  <si>
    <t>고아라</t>
  </si>
  <si>
    <t>041-961-6022</t>
  </si>
  <si>
    <t>triplese7en@naver.com</t>
  </si>
  <si>
    <t>S120000353</t>
  </si>
  <si>
    <t>충남 공주시 정안면 내촌리 정안중앙길79</t>
  </si>
  <si>
    <t>차융화</t>
  </si>
  <si>
    <t>041-858-6004</t>
  </si>
  <si>
    <t>cyhz0317@cne.go.kr</t>
  </si>
  <si>
    <t>37(0)</t>
  </si>
  <si>
    <t>S120000254</t>
  </si>
  <si>
    <t>충남 공주시 반포면 금벽로 1351-15</t>
  </si>
  <si>
    <t>22(10)</t>
  </si>
  <si>
    <t>195(0)</t>
  </si>
  <si>
    <t>S120000291</t>
  </si>
  <si>
    <t>충남 공주시 탄천면 통산로 168</t>
  </si>
  <si>
    <t>2(2)</t>
  </si>
  <si>
    <t>18(2)</t>
  </si>
  <si>
    <t>탄천초공유</t>
  </si>
  <si>
    <t>(60M)</t>
  </si>
  <si>
    <t>S120000360</t>
  </si>
  <si>
    <t>심찬섭</t>
  </si>
  <si>
    <t>041-854-1625</t>
  </si>
  <si>
    <t>scs9610@naver.com</t>
  </si>
  <si>
    <t>17(5)</t>
  </si>
  <si>
    <t>30(4)</t>
  </si>
  <si>
    <t>충남 공주시 원태봉길57</t>
  </si>
  <si>
    <t>전상구</t>
  </si>
  <si>
    <t>041-852-8007</t>
  </si>
  <si>
    <t>sgjeon2000@naver.com</t>
  </si>
  <si>
    <t>S120000362</t>
  </si>
  <si>
    <t>충남 공주시 반포면 동학사 1로 141-10</t>
  </si>
  <si>
    <t>한솔</t>
  </si>
  <si>
    <t>042-825-4069</t>
  </si>
  <si>
    <t>hansol9292@naver.com</t>
  </si>
  <si>
    <t>22(0)</t>
  </si>
  <si>
    <t>S120000264</t>
  </si>
  <si>
    <t xml:space="preserve">충남 공주시 정안면 어물길 81 </t>
  </si>
  <si>
    <t>구재랑</t>
  </si>
  <si>
    <t>041-840-6034</t>
  </si>
  <si>
    <t>kujae11@hanilgo.cnehs.kr</t>
  </si>
  <si>
    <t>17(2)</t>
  </si>
  <si>
    <t>15(0)</t>
  </si>
  <si>
    <t>379(0)</t>
  </si>
  <si>
    <t>충남 공주시 사곡면 마곡사로 149-12</t>
  </si>
  <si>
    <t>성영제</t>
  </si>
  <si>
    <t>041-841-7014</t>
  </si>
  <si>
    <t>syj4381@naver.com</t>
  </si>
  <si>
    <t>12(4)</t>
  </si>
  <si>
    <t>S120000366</t>
  </si>
  <si>
    <t>충남 공주시 전진배길 313</t>
  </si>
  <si>
    <t>13(6)</t>
  </si>
  <si>
    <t>32(1)</t>
  </si>
  <si>
    <t>S120000376</t>
  </si>
  <si>
    <t xml:space="preserve">충남 금산군 군북면 군북로 714 </t>
  </si>
  <si>
    <t>이정희</t>
  </si>
  <si>
    <t>041-753-2008</t>
  </si>
  <si>
    <t>jh961207@hanmail.net</t>
  </si>
  <si>
    <t>28(4)</t>
  </si>
  <si>
    <t>S120000144</t>
  </si>
  <si>
    <t>충남 금산군 금산읍 탑선길5</t>
  </si>
  <si>
    <t>박도규</t>
  </si>
  <si>
    <t>041-753-</t>
  </si>
  <si>
    <t>pdk_365@naver.com</t>
  </si>
  <si>
    <t>34(4)</t>
  </si>
  <si>
    <t>16(1)</t>
  </si>
  <si>
    <t>349(1)</t>
  </si>
  <si>
    <t>S120000367</t>
  </si>
  <si>
    <t>충남 금산군 금산읍 용머리길 25</t>
  </si>
  <si>
    <t>이예진</t>
  </si>
  <si>
    <t>041-753-7106</t>
  </si>
  <si>
    <t>yejin0808@ai.cne.go.kr</t>
  </si>
  <si>
    <t>17(4)</t>
  </si>
  <si>
    <t>281(14)</t>
  </si>
  <si>
    <t>S120000382</t>
  </si>
  <si>
    <t>충남 금산군 금산읍 후곤천길 145</t>
  </si>
  <si>
    <t>정수정</t>
  </si>
  <si>
    <t>041-753-6137</t>
  </si>
  <si>
    <t>kyowoo0706@korea.kr</t>
  </si>
  <si>
    <t>15(5)</t>
  </si>
  <si>
    <t>86(9)</t>
  </si>
  <si>
    <t>S120000146</t>
  </si>
  <si>
    <t>충남 금산군 금산읍 진악로 1003</t>
  </si>
  <si>
    <t>노진모</t>
  </si>
  <si>
    <t>041-753-5101</t>
  </si>
  <si>
    <t>swa0927@naver.ocm</t>
  </si>
  <si>
    <t>18(9)</t>
  </si>
  <si>
    <t>188(19)</t>
  </si>
  <si>
    <t>S120000147</t>
  </si>
  <si>
    <t>충남 금산군 금산읍 인삼로21</t>
  </si>
  <si>
    <t>22(6)</t>
  </si>
  <si>
    <t>341(4)</t>
  </si>
  <si>
    <t>S120000368</t>
  </si>
  <si>
    <t>충남 금산군 금산읍 인삼로11</t>
  </si>
  <si>
    <t>오은정</t>
  </si>
  <si>
    <t>041-753-6144</t>
  </si>
  <si>
    <t>sesess17@naver.com</t>
  </si>
  <si>
    <t>12(2)</t>
  </si>
  <si>
    <t>246(7)</t>
  </si>
  <si>
    <t>S120000383</t>
  </si>
  <si>
    <t>충남 금산군 금산읍 금산로 1427</t>
  </si>
  <si>
    <t>김희일</t>
  </si>
  <si>
    <t>041-753-6333</t>
  </si>
  <si>
    <t>1whiteill@naver.com</t>
  </si>
  <si>
    <t>26(3)</t>
  </si>
  <si>
    <t>23(2)</t>
  </si>
  <si>
    <t>450(8)</t>
  </si>
  <si>
    <t>S120000369</t>
  </si>
  <si>
    <t>충남 금산군 금산읍 탑선길 5</t>
  </si>
  <si>
    <t>11(1)</t>
  </si>
  <si>
    <t>264(4)</t>
  </si>
  <si>
    <t>금산고공유</t>
  </si>
  <si>
    <t>충남 금산군 금산읍 인삼로 69</t>
  </si>
  <si>
    <t>김윤</t>
  </si>
  <si>
    <t>041-753-6230</t>
  </si>
  <si>
    <t>khshz1205@naver.com</t>
  </si>
  <si>
    <t>363(11)</t>
  </si>
  <si>
    <t>S120000236</t>
  </si>
  <si>
    <t>충남 금산군 진산면 대둔산로 412</t>
  </si>
  <si>
    <t>김경득</t>
  </si>
  <si>
    <t>041-752-4375</t>
  </si>
  <si>
    <t>kimduk@daum.net</t>
  </si>
  <si>
    <t>22(13)</t>
  </si>
  <si>
    <t>133(3)</t>
  </si>
  <si>
    <t>충남 금산군 금성면 진산로 370</t>
  </si>
  <si>
    <t>6(1)</t>
  </si>
  <si>
    <t>24(4)</t>
  </si>
  <si>
    <t>S120000378</t>
  </si>
  <si>
    <t>충남 금산군 금성면 어필각로 448</t>
  </si>
  <si>
    <t>2(0)</t>
  </si>
  <si>
    <t>4(0)</t>
  </si>
  <si>
    <t>S120000389</t>
  </si>
  <si>
    <t>충남 금산군 남이면 진악로 51</t>
  </si>
  <si>
    <t>S120000392</t>
  </si>
  <si>
    <t>충남 금산군 남일면 봉황로 83</t>
  </si>
  <si>
    <t>S120000371</t>
  </si>
  <si>
    <t>충남 금산군 복수면 복수로 333</t>
  </si>
  <si>
    <t>6(3)</t>
  </si>
  <si>
    <t>20(0)</t>
  </si>
  <si>
    <t>S120000395</t>
  </si>
  <si>
    <t>충남 금산군 복수면 복수로 137로</t>
  </si>
  <si>
    <t>S120000372</t>
  </si>
  <si>
    <t>충남 금산군 부리면 말골길 57</t>
  </si>
  <si>
    <t>정규원</t>
  </si>
  <si>
    <t>041 753 7530</t>
  </si>
  <si>
    <t>hl2xhj@naver.com</t>
  </si>
  <si>
    <t>11(8)</t>
  </si>
  <si>
    <t>38(2)</t>
  </si>
  <si>
    <t>S120000399</t>
  </si>
  <si>
    <t>충남 금산군 부리면 현내로 81</t>
  </si>
  <si>
    <t>고경수</t>
  </si>
  <si>
    <t>kks_06@naver.com</t>
  </si>
  <si>
    <t>32(5)</t>
  </si>
  <si>
    <t>S120000402</t>
  </si>
  <si>
    <t>충남 금산군 군북면 상곡길 34</t>
  </si>
  <si>
    <t>김동우</t>
  </si>
  <si>
    <t>0417537048</t>
  </si>
  <si>
    <t>yeliseong@gmail.com</t>
  </si>
  <si>
    <t>29(0)</t>
  </si>
  <si>
    <t>S120000405</t>
  </si>
  <si>
    <t>충남 금산군 추부면 군북로 1402</t>
  </si>
  <si>
    <t>송태호</t>
  </si>
  <si>
    <t>041-753-7168</t>
  </si>
  <si>
    <t>fairytale10@hanmail.net</t>
  </si>
  <si>
    <t>21(1)</t>
  </si>
  <si>
    <t>S120000406</t>
  </si>
  <si>
    <t>충남 금산군 복수면 복수로 753</t>
  </si>
  <si>
    <t>성다은</t>
  </si>
  <si>
    <t>041-752-8073</t>
  </si>
  <si>
    <t>sde2142@naver.com</t>
  </si>
  <si>
    <t>S120000408</t>
  </si>
  <si>
    <t>충남 금산군 군북면 시두물길 15</t>
  </si>
  <si>
    <t>13(4)</t>
  </si>
  <si>
    <t>83(3)</t>
  </si>
  <si>
    <t>S120000373</t>
  </si>
  <si>
    <t>충남 금산군 제원면 금강로 61</t>
  </si>
  <si>
    <t>김은영</t>
  </si>
  <si>
    <t>041-753-7321</t>
  </si>
  <si>
    <t>ladymagu@hanmail.net</t>
  </si>
  <si>
    <t>8(4)</t>
  </si>
  <si>
    <t>41(4)</t>
  </si>
  <si>
    <t>S120000410</t>
  </si>
  <si>
    <t>충남 금산군 제원면 제원3길 11</t>
  </si>
  <si>
    <t>정지은</t>
  </si>
  <si>
    <t>041-752-7024</t>
  </si>
  <si>
    <t>stopis@korea.kr</t>
  </si>
  <si>
    <t>23(6)</t>
  </si>
  <si>
    <t>S120000374</t>
  </si>
  <si>
    <t>충남 금산군 진산면 대둔산로 413</t>
  </si>
  <si>
    <t>서수현</t>
  </si>
  <si>
    <t>041-753-7365</t>
  </si>
  <si>
    <t>suhyun0102@ai.cne.go.kr</t>
  </si>
  <si>
    <t>9(5)</t>
  </si>
  <si>
    <t>33(3)</t>
  </si>
  <si>
    <t>S120000414</t>
  </si>
  <si>
    <t>충남 금산군 진산면 읍내로 41</t>
  </si>
  <si>
    <t>조봉진</t>
  </si>
  <si>
    <t>042-752-4020</t>
  </si>
  <si>
    <t>jjige@naver.com</t>
  </si>
  <si>
    <t>35(2)</t>
  </si>
  <si>
    <t>S120000375</t>
  </si>
  <si>
    <t>충남 금산군 추부면 마전2길 21</t>
  </si>
  <si>
    <t>102(11)</t>
  </si>
  <si>
    <t>S120000418</t>
  </si>
  <si>
    <t>충남 금산군 추부면 하마전로 23</t>
  </si>
  <si>
    <t>전준홍</t>
  </si>
  <si>
    <t>041-753-7908</t>
  </si>
  <si>
    <t>poppoya0304@hanmail.net</t>
  </si>
  <si>
    <t>110(7)</t>
  </si>
  <si>
    <t>S120000420</t>
  </si>
  <si>
    <t>충남 논산시 가야곡면 덕은로 160</t>
  </si>
  <si>
    <t>18(7)</t>
  </si>
  <si>
    <t>15(2)</t>
  </si>
  <si>
    <t>가야곡초공유</t>
  </si>
  <si>
    <t>S120000440</t>
  </si>
  <si>
    <t>조승범</t>
  </si>
  <si>
    <t>041-741-1601</t>
  </si>
  <si>
    <t>vjsb0910@cne.go.kr</t>
  </si>
  <si>
    <t>28(3)</t>
  </si>
  <si>
    <t>충남 논산시 부적면 계백로 1676-26</t>
  </si>
  <si>
    <t>김현수</t>
  </si>
  <si>
    <t>041-732-7066</t>
  </si>
  <si>
    <t>wva23faj@naver.com</t>
  </si>
  <si>
    <t>5(1)</t>
  </si>
  <si>
    <t>S120000124</t>
  </si>
  <si>
    <t>충남 논산시 강경읍 계백로 188</t>
  </si>
  <si>
    <t>14(6)</t>
  </si>
  <si>
    <t>8(0)</t>
  </si>
  <si>
    <t>149(0)</t>
  </si>
  <si>
    <t>S120000442</t>
  </si>
  <si>
    <t>충남 논산시 강경읍 산양길 45</t>
  </si>
  <si>
    <t>강준재</t>
  </si>
  <si>
    <t>041-745-1457</t>
  </si>
  <si>
    <t>kk0902v@naver.com</t>
  </si>
  <si>
    <t>11(4)</t>
  </si>
  <si>
    <t>43(3)</t>
  </si>
  <si>
    <t>S120000126</t>
  </si>
  <si>
    <t xml:space="preserve">충남 논산시 계백로 220 </t>
  </si>
  <si>
    <t>21(6)</t>
  </si>
  <si>
    <t>238(0)</t>
  </si>
  <si>
    <t>S120000421</t>
  </si>
  <si>
    <t>충남 논산시 강경읍 계백로 200</t>
  </si>
  <si>
    <t>남정민</t>
  </si>
  <si>
    <t>010-9044-7711</t>
  </si>
  <si>
    <t>nam0189@hanmail.net</t>
  </si>
  <si>
    <t>111(4)</t>
  </si>
  <si>
    <t>S120000443</t>
  </si>
  <si>
    <t>충남 논산시 강경읍 옥녀봉로 8</t>
  </si>
  <si>
    <t>이동환</t>
  </si>
  <si>
    <t>041-935-0678</t>
  </si>
  <si>
    <t>dhlee48@naver.com</t>
  </si>
  <si>
    <t>15(9)</t>
  </si>
  <si>
    <t>35(0)</t>
  </si>
  <si>
    <t>S120000422</t>
  </si>
  <si>
    <t>충남 논산시 강경읍 계백로 28</t>
  </si>
  <si>
    <t>유정민</t>
  </si>
  <si>
    <t>0417451603</t>
  </si>
  <si>
    <t>rkskek970911@naver.com</t>
  </si>
  <si>
    <t>12(7)</t>
  </si>
  <si>
    <t>84(4)</t>
  </si>
  <si>
    <t>S120000444</t>
  </si>
  <si>
    <t xml:space="preserve">충남 논산시 강경읍 대흥로34번길 5 </t>
  </si>
  <si>
    <t>이경택</t>
  </si>
  <si>
    <t>041-745-0273</t>
  </si>
  <si>
    <t>fowerhero@naver.com</t>
  </si>
  <si>
    <t>15(6)</t>
  </si>
  <si>
    <t>117(3)</t>
  </si>
  <si>
    <t>S120000128</t>
  </si>
  <si>
    <t>충남 논산시 양촌면 황산벌로 486-21</t>
  </si>
  <si>
    <t>박성우</t>
  </si>
  <si>
    <t>041-741-2101</t>
  </si>
  <si>
    <t>swpark6029@g.cnees.kr</t>
  </si>
  <si>
    <t>248(0)</t>
  </si>
  <si>
    <t>S120000423</t>
  </si>
  <si>
    <t>이지연</t>
  </si>
  <si>
    <t>0417419115</t>
  </si>
  <si>
    <t>9(4)</t>
  </si>
  <si>
    <t>104(0)</t>
  </si>
  <si>
    <t>S120000424</t>
  </si>
  <si>
    <t>충남 논산시 광석면 광석로 56-3</t>
  </si>
  <si>
    <t>5(2)</t>
  </si>
  <si>
    <t>50(12)</t>
  </si>
  <si>
    <t>S120000446</t>
  </si>
  <si>
    <t>충남 논산시 광석면 사계로 451</t>
  </si>
  <si>
    <t>9(1)</t>
  </si>
  <si>
    <t>63(4)</t>
  </si>
  <si>
    <t>S120000447</t>
  </si>
  <si>
    <t>충남 논산시 연무로 369</t>
  </si>
  <si>
    <t>강병주</t>
  </si>
  <si>
    <t>041-741-4157</t>
  </si>
  <si>
    <t>hyunpung7@gmail.com</t>
  </si>
  <si>
    <t>79(3)</t>
  </si>
  <si>
    <t>S120000425</t>
  </si>
  <si>
    <t>충남 논산시 관촉로 113-19</t>
  </si>
  <si>
    <t>김진오</t>
  </si>
  <si>
    <t>041-733-2852</t>
  </si>
  <si>
    <t>nsjino@naver.com</t>
  </si>
  <si>
    <t>17(6)</t>
  </si>
  <si>
    <t>S120000426</t>
  </si>
  <si>
    <t>충남 논산시 노성면 노성로 602-5</t>
  </si>
  <si>
    <t>10(5)</t>
  </si>
  <si>
    <t>11(0)</t>
  </si>
  <si>
    <t>255(0)</t>
  </si>
  <si>
    <t>S120000448</t>
  </si>
  <si>
    <t>충남 논산시 노성면 노성로 507번길 11</t>
  </si>
  <si>
    <t>정보담당교사</t>
  </si>
  <si>
    <t>041-736-5580</t>
  </si>
  <si>
    <t>kjiyo99@naver.com</t>
  </si>
  <si>
    <t>64(3)</t>
  </si>
  <si>
    <t>S120000149</t>
  </si>
  <si>
    <t>충남 논산시 시민로 173-9</t>
  </si>
  <si>
    <t>김민지</t>
  </si>
  <si>
    <t>0419800424</t>
  </si>
  <si>
    <t>21nsh12@nsh.cnehs.kr</t>
  </si>
  <si>
    <t>18(10)</t>
  </si>
  <si>
    <t>충남 논산시 시민1로 365</t>
  </si>
  <si>
    <t>245(0)</t>
  </si>
  <si>
    <t>S120002520</t>
  </si>
  <si>
    <t>충남 논산시 중앙로 192</t>
  </si>
  <si>
    <t>노경태</t>
  </si>
  <si>
    <t>041-734-7463</t>
  </si>
  <si>
    <t>superno94@naver.com</t>
  </si>
  <si>
    <t>52(9)</t>
  </si>
  <si>
    <t>43(2)</t>
  </si>
  <si>
    <t>989(9)</t>
  </si>
  <si>
    <t>S120000151</t>
  </si>
  <si>
    <t>충남 논산시 논산대로 119</t>
  </si>
  <si>
    <t>김용상</t>
  </si>
  <si>
    <t>010-6877-8269</t>
  </si>
  <si>
    <t>dghs-sw@pess.cnehs.kr</t>
  </si>
  <si>
    <t>49(13)</t>
  </si>
  <si>
    <t>24(0)</t>
  </si>
  <si>
    <t>488(0)</t>
  </si>
  <si>
    <t>S120000427</t>
  </si>
  <si>
    <t>301(0)</t>
  </si>
  <si>
    <t>S120000449</t>
  </si>
  <si>
    <t>충남 논산시 관촉로 263</t>
  </si>
  <si>
    <t>34(10)</t>
  </si>
  <si>
    <t>503(10)</t>
  </si>
  <si>
    <t>S120000450</t>
  </si>
  <si>
    <t xml:space="preserve">충남 논산시 해월로 148 </t>
  </si>
  <si>
    <t>이예슬</t>
  </si>
  <si>
    <t>041-735-2436</t>
  </si>
  <si>
    <t>yslee2321@naver.com</t>
  </si>
  <si>
    <t>92(1)</t>
  </si>
  <si>
    <t>S120000451</t>
  </si>
  <si>
    <t>충남 논산시 시민로397번길 10</t>
  </si>
  <si>
    <t>221(8)</t>
  </si>
  <si>
    <t>S120000152</t>
  </si>
  <si>
    <t>충남 논산시 중앙로 325</t>
  </si>
  <si>
    <t>김지형</t>
  </si>
  <si>
    <t>041-735-3922</t>
  </si>
  <si>
    <t>hilegolist@naver.com</t>
  </si>
  <si>
    <t>283(17)</t>
  </si>
  <si>
    <t>S120000153</t>
  </si>
  <si>
    <t>충남 논산시 시민로 197</t>
  </si>
  <si>
    <t>장동욱</t>
  </si>
  <si>
    <t>070-7602-3846</t>
  </si>
  <si>
    <t>eastward2@yahoo.com</t>
  </si>
  <si>
    <t>44(23)</t>
  </si>
  <si>
    <t>361(0)</t>
  </si>
  <si>
    <t>S120000428</t>
  </si>
  <si>
    <t>충남 논산시 중앙로347번길 21</t>
  </si>
  <si>
    <t>우하영</t>
  </si>
  <si>
    <t>041-735-2751</t>
  </si>
  <si>
    <t>why0621@naver.com</t>
  </si>
  <si>
    <t>35(13)</t>
  </si>
  <si>
    <t>534(7)</t>
  </si>
  <si>
    <t>S120000452</t>
  </si>
  <si>
    <t>충남 논산시 논산대로 269-10</t>
  </si>
  <si>
    <t>김경훈</t>
  </si>
  <si>
    <t>041-736-3021</t>
  </si>
  <si>
    <t>dmbd1124@naver.com</t>
  </si>
  <si>
    <t>31(3)</t>
  </si>
  <si>
    <t>668(16)</t>
  </si>
  <si>
    <t>S120000429</t>
  </si>
  <si>
    <t>충남 논산시 시민로397번길 28</t>
  </si>
  <si>
    <t>노지선</t>
  </si>
  <si>
    <t>0417352834</t>
  </si>
  <si>
    <t>sea23900@gmail.com</t>
  </si>
  <si>
    <t>25(9)</t>
  </si>
  <si>
    <t>18(4)</t>
  </si>
  <si>
    <t>344(21)</t>
  </si>
  <si>
    <t>충남 논산시 벌곡면 수락로 23</t>
  </si>
  <si>
    <t>11(2)</t>
  </si>
  <si>
    <t>충남 논산시 양촌면 황산벌로 1126번길 5</t>
  </si>
  <si>
    <t>남기범</t>
  </si>
  <si>
    <t>041-734-2334</t>
  </si>
  <si>
    <t>nkb5353@naver.com</t>
  </si>
  <si>
    <t>충남 논산시 연산면 선비로 726</t>
  </si>
  <si>
    <t>이창재</t>
  </si>
  <si>
    <t>041-734-4708</t>
  </si>
  <si>
    <t>changjael@hanmail.net</t>
  </si>
  <si>
    <t>62(3)</t>
  </si>
  <si>
    <t>S120000462</t>
  </si>
  <si>
    <t>충남 논산시 벌곡면 대둔로 821-8</t>
  </si>
  <si>
    <t>김봉균</t>
  </si>
  <si>
    <t>041-733-9009</t>
  </si>
  <si>
    <t>ace4291@naver.com</t>
  </si>
  <si>
    <t>53(0)</t>
  </si>
  <si>
    <t>S120000466</t>
  </si>
  <si>
    <t>충남 논산시 부적면 남마구평길 70</t>
  </si>
  <si>
    <t>64(6)</t>
  </si>
  <si>
    <t>S120000469</t>
  </si>
  <si>
    <t>충남 논산시 상월면 신충리 백일헌로 1025-13</t>
  </si>
  <si>
    <t>42(4)</t>
  </si>
  <si>
    <t>S120002913</t>
  </si>
  <si>
    <t>충남 논산시 성동면 병촌길 89</t>
  </si>
  <si>
    <t>37(15)</t>
  </si>
  <si>
    <t>166(5)</t>
  </si>
  <si>
    <t xml:space="preserve">충남 논산시 은진면 원앙로 1174 </t>
  </si>
  <si>
    <t>양영택</t>
  </si>
  <si>
    <t>041-741-0074</t>
  </si>
  <si>
    <t>yangyt@korea.kr</t>
  </si>
  <si>
    <t>93(3)</t>
  </si>
  <si>
    <t>충남 논산시 성동면 성동로 240번길 30</t>
  </si>
  <si>
    <t>김동욱</t>
  </si>
  <si>
    <t>041-733-5996</t>
  </si>
  <si>
    <t>rlaehd0706@gmail.com</t>
  </si>
  <si>
    <t>38(5)</t>
  </si>
  <si>
    <t>S120000193</t>
  </si>
  <si>
    <t>충남 논산시 시민로 411</t>
  </si>
  <si>
    <t>남상훈</t>
  </si>
  <si>
    <t>041-735-2864</t>
  </si>
  <si>
    <t>nam7116@naver.com</t>
  </si>
  <si>
    <t>355(0)</t>
  </si>
  <si>
    <t>S120000432</t>
  </si>
  <si>
    <t>김대훈</t>
  </si>
  <si>
    <t>0414350887</t>
  </si>
  <si>
    <t>9300432@hanmail.net</t>
  </si>
  <si>
    <t>294(0)</t>
  </si>
  <si>
    <t>S120000476</t>
  </si>
  <si>
    <t>충남 논산시 양촌면 매죽헌로 1665번길 22</t>
  </si>
  <si>
    <t>오주연</t>
  </si>
  <si>
    <t>041-741-2019</t>
  </si>
  <si>
    <t>jjuyn@naver.com</t>
  </si>
  <si>
    <t>64(4)</t>
  </si>
  <si>
    <t>S120000197</t>
  </si>
  <si>
    <t>충남 논산시 연무읍 동안로 887번길 5</t>
  </si>
  <si>
    <t>22(4)</t>
  </si>
  <si>
    <t>364(0)</t>
  </si>
  <si>
    <t>S120000199</t>
  </si>
  <si>
    <t xml:space="preserve">충남 논산시 연무읍 연무로 268-9 </t>
  </si>
  <si>
    <t>225(5)</t>
  </si>
  <si>
    <t>S120000436</t>
  </si>
  <si>
    <t>김건</t>
  </si>
  <si>
    <t>041-741-5676</t>
  </si>
  <si>
    <t>aloshalove@naver.com</t>
  </si>
  <si>
    <t>125(0)</t>
  </si>
  <si>
    <t>S120000481</t>
  </si>
  <si>
    <t>충남 논산시 연무읍 연무로 211-14</t>
  </si>
  <si>
    <t>윤기상</t>
  </si>
  <si>
    <t>041-741-4112</t>
  </si>
  <si>
    <t>zealot911@naver.com</t>
  </si>
  <si>
    <t>30(11)</t>
  </si>
  <si>
    <t>290(3)</t>
  </si>
  <si>
    <t>S120000437</t>
  </si>
  <si>
    <t>충남 논산시 연무읍 연무로 160번길 26-2</t>
  </si>
  <si>
    <t>김택수</t>
  </si>
  <si>
    <t>041-742-5194</t>
  </si>
  <si>
    <t>2002kimos@naver.com</t>
  </si>
  <si>
    <t>16(7)</t>
  </si>
  <si>
    <t>136(1)</t>
  </si>
  <si>
    <t>S120000482</t>
  </si>
  <si>
    <t>충남 논산시 연무읍 득안대로 527</t>
  </si>
  <si>
    <t>70(4)</t>
  </si>
  <si>
    <t>S120000438</t>
  </si>
  <si>
    <t>충남 논산시 연산면 청동로 113-14</t>
  </si>
  <si>
    <t>박광규</t>
  </si>
  <si>
    <t>0417336756</t>
  </si>
  <si>
    <t>11(6)</t>
  </si>
  <si>
    <t>S120000483</t>
  </si>
  <si>
    <t>충남 논산시 연산면 연산5길 13</t>
  </si>
  <si>
    <t>서종문</t>
  </si>
  <si>
    <t>041-733-0657</t>
  </si>
  <si>
    <t>seojm2@naver.com</t>
  </si>
  <si>
    <t>S120000487</t>
  </si>
  <si>
    <t>충남 논산시 광석면 왕전2길 12</t>
  </si>
  <si>
    <t>김경호</t>
  </si>
  <si>
    <t>041-733-2694</t>
  </si>
  <si>
    <t>nadazzlemon@gmail.com</t>
  </si>
  <si>
    <t>54(0)</t>
  </si>
  <si>
    <t>S120000489</t>
  </si>
  <si>
    <t>충남 논산시 성동면 성동로 552</t>
  </si>
  <si>
    <t>윤사랑</t>
  </si>
  <si>
    <t>041-736-6082</t>
  </si>
  <si>
    <t>stego3141@naver.com</t>
  </si>
  <si>
    <t>43(0)</t>
  </si>
  <si>
    <t>S120000490</t>
  </si>
  <si>
    <t>충남 논산시 은진면 매죽헌로 25번길 1</t>
  </si>
  <si>
    <t>이준호</t>
  </si>
  <si>
    <t>041-741-0164</t>
  </si>
  <si>
    <t>try1166@naver.com</t>
  </si>
  <si>
    <t>76(5)</t>
  </si>
  <si>
    <t>충남 논산시 채운면 채운로 350</t>
  </si>
  <si>
    <t>박건일</t>
  </si>
  <si>
    <t>041-742-2228</t>
  </si>
  <si>
    <t>gib1127@cne.go.kr</t>
  </si>
  <si>
    <t>S120000494</t>
  </si>
  <si>
    <t>충남 논산시 채운면 채운로 112</t>
  </si>
  <si>
    <t>황선정</t>
  </si>
  <si>
    <t>041-734-3274</t>
  </si>
  <si>
    <t>sunnyworld_@naver.com</t>
  </si>
  <si>
    <t>77(4)</t>
  </si>
  <si>
    <t>S120000495</t>
  </si>
  <si>
    <t>충남 논산시 연산면 선비로 293번길 29-5</t>
  </si>
  <si>
    <t>고은식</t>
  </si>
  <si>
    <t>041-733-0323</t>
  </si>
  <si>
    <t>euns506@naver.com</t>
  </si>
  <si>
    <t>52(6)</t>
  </si>
  <si>
    <t>S120000256</t>
  </si>
  <si>
    <t>충남 논산시 연산면 계백로 1958-16</t>
  </si>
  <si>
    <t>김찬미</t>
  </si>
  <si>
    <t>041-736-6542</t>
  </si>
  <si>
    <t>chanmik94@naver.com</t>
  </si>
  <si>
    <t>15(3)</t>
  </si>
  <si>
    <t>140(2)</t>
  </si>
  <si>
    <t>S120000257</t>
  </si>
  <si>
    <t>충남 논산시 체육로 82</t>
  </si>
  <si>
    <t>박상미</t>
  </si>
  <si>
    <t>041-735-9122</t>
  </si>
  <si>
    <t>tkdal337@naver.com</t>
  </si>
  <si>
    <t>222(0)</t>
  </si>
  <si>
    <t>S120000884</t>
  </si>
  <si>
    <t>충남 당진시 당진중앙1로 290</t>
  </si>
  <si>
    <t>38(4)</t>
  </si>
  <si>
    <t>29(2)</t>
  </si>
  <si>
    <t>608(9)</t>
  </si>
  <si>
    <t>S120000868</t>
  </si>
  <si>
    <t>충남 당진시 고대면 고대로 215</t>
  </si>
  <si>
    <t>성은혜</t>
  </si>
  <si>
    <t>041-353-8640</t>
  </si>
  <si>
    <t>seh3407@hanmail.net</t>
  </si>
  <si>
    <t>13(9)</t>
  </si>
  <si>
    <t>61(6)</t>
  </si>
  <si>
    <t>S120000885</t>
  </si>
  <si>
    <t>충남 당진시 고대면 고대로 206</t>
  </si>
  <si>
    <t>78(3)</t>
  </si>
  <si>
    <t>충남 당진시 고대면 서집들길 55</t>
  </si>
  <si>
    <t>8()</t>
  </si>
  <si>
    <t>S120000887</t>
  </si>
  <si>
    <t>충남 당진시 송악읍 반촌로 84-3</t>
  </si>
  <si>
    <t>김정원</t>
  </si>
  <si>
    <t>041-355-6090</t>
  </si>
  <si>
    <t>9900s@naver.com</t>
  </si>
  <si>
    <t>78(4)</t>
  </si>
  <si>
    <t>69(3)</t>
  </si>
  <si>
    <t>1501(11)</t>
  </si>
  <si>
    <t>S120000890</t>
  </si>
  <si>
    <t>충남 당진시 송산면 당산2로 185</t>
  </si>
  <si>
    <t>122(5)</t>
  </si>
  <si>
    <t>S120000154</t>
  </si>
  <si>
    <t>충남 당진시 백암로 219-20</t>
  </si>
  <si>
    <t>한준휘</t>
  </si>
  <si>
    <t>041 351 2757</t>
  </si>
  <si>
    <t>hanremini@hanmail.net</t>
  </si>
  <si>
    <t>36(7)</t>
  </si>
  <si>
    <t>894(18)</t>
  </si>
  <si>
    <t>S120002927</t>
  </si>
  <si>
    <t>충남 당진시 합덕읍 면천로 1590</t>
  </si>
  <si>
    <t>문인균</t>
  </si>
  <si>
    <t>041-359-1000</t>
  </si>
  <si>
    <t>rookietm@naver.com</t>
  </si>
  <si>
    <t>26(0)</t>
  </si>
  <si>
    <t>154(0)</t>
  </si>
  <si>
    <t>S120000157</t>
  </si>
  <si>
    <t>충남 당진시 운학길 5</t>
  </si>
  <si>
    <t>김설아</t>
  </si>
  <si>
    <t>041-351-9001</t>
  </si>
  <si>
    <t>seola196@naver.com</t>
  </si>
  <si>
    <t>30(3)</t>
  </si>
  <si>
    <t>582(18)</t>
  </si>
  <si>
    <t>S120000870</t>
  </si>
  <si>
    <t>충남 당진시 운학길 41</t>
  </si>
  <si>
    <t>37(7)</t>
  </si>
  <si>
    <t>998(9)</t>
  </si>
  <si>
    <t>S120000871</t>
  </si>
  <si>
    <t>충남 당진시 대호지면 4.4만세로 75-22</t>
  </si>
  <si>
    <t>6(2)</t>
  </si>
  <si>
    <t>S120000891</t>
  </si>
  <si>
    <t>충남 당진시 교동길 106</t>
  </si>
  <si>
    <t>30(6)</t>
  </si>
  <si>
    <t>383(14)</t>
  </si>
  <si>
    <t>충남 당진시 대덕1로 80</t>
  </si>
  <si>
    <t>고영덕</t>
  </si>
  <si>
    <t>041-430-0101</t>
  </si>
  <si>
    <t>rhdudejr12@naver.com</t>
  </si>
  <si>
    <t>43(7)</t>
  </si>
  <si>
    <t>33(1)</t>
  </si>
  <si>
    <t>774(5)</t>
  </si>
  <si>
    <t>S120000872</t>
  </si>
  <si>
    <t>충남 당진시 면천면 면천서문1길 35</t>
  </si>
  <si>
    <t>이해빈</t>
  </si>
  <si>
    <t>041-356-3086</t>
  </si>
  <si>
    <t>38(0)</t>
  </si>
  <si>
    <t>S120000893</t>
  </si>
  <si>
    <t>충남 당진시 면천면 면천서문1길 33</t>
  </si>
  <si>
    <t>38(3)</t>
  </si>
  <si>
    <t>S120000896</t>
  </si>
  <si>
    <t>충남 당진시 순성면 붉은재길 68</t>
  </si>
  <si>
    <t>이준영</t>
  </si>
  <si>
    <t>041-362-2302</t>
  </si>
  <si>
    <t>pbh1527@naver.com</t>
  </si>
  <si>
    <t>97(6)</t>
  </si>
  <si>
    <t>S120000897</t>
  </si>
  <si>
    <t>충남 당진시 석문면 대호만로 1722-1</t>
  </si>
  <si>
    <t>윤지상</t>
  </si>
  <si>
    <t>041-353-0040</t>
  </si>
  <si>
    <t>wltkd0320@naver.com</t>
  </si>
  <si>
    <t>57(6)</t>
  </si>
  <si>
    <t>S120000898</t>
  </si>
  <si>
    <t>충남 당진시 석문면 난지1길 155</t>
  </si>
  <si>
    <t>3()</t>
  </si>
  <si>
    <t>1(0)</t>
  </si>
  <si>
    <t>S120000900</t>
  </si>
  <si>
    <t>충남 당진시 송악읍 송악로 1024</t>
  </si>
  <si>
    <t>유장현</t>
  </si>
  <si>
    <t>041-356-8078</t>
  </si>
  <si>
    <t>yjhwind5@gmail.com</t>
  </si>
  <si>
    <t>255(7)</t>
  </si>
  <si>
    <t>S120000181</t>
  </si>
  <si>
    <t>충남 당진시 합덕읍 덕평로 335</t>
  </si>
  <si>
    <t>이상희</t>
  </si>
  <si>
    <t>041-363-0715</t>
  </si>
  <si>
    <t>leesanghee0@gmail.com</t>
  </si>
  <si>
    <t>276(0)</t>
  </si>
  <si>
    <t>S120000874</t>
  </si>
  <si>
    <t>충남 당진시 합덕읍 덕평로 335-1</t>
  </si>
  <si>
    <t>15(8)</t>
  </si>
  <si>
    <t>119(0)</t>
  </si>
  <si>
    <t>S120000902</t>
  </si>
  <si>
    <t>충남 당진시 신평면 거산3거리길 28-1</t>
  </si>
  <si>
    <t>김성수</t>
  </si>
  <si>
    <t>041-352-6057</t>
  </si>
  <si>
    <t>tjdtn111@gmail.com</t>
  </si>
  <si>
    <t>27(2)</t>
  </si>
  <si>
    <t>562(8)</t>
  </si>
  <si>
    <t>S120000875</t>
  </si>
  <si>
    <t>충남 당진시 석문면 대호로 1533-6</t>
  </si>
  <si>
    <t>박리나</t>
  </si>
  <si>
    <t>041-353-0792</t>
  </si>
  <si>
    <t>rina0324@naver.com</t>
  </si>
  <si>
    <t>4(4)</t>
  </si>
  <si>
    <t>96(0)</t>
  </si>
  <si>
    <t>S120000903</t>
  </si>
  <si>
    <t>충남 당진시 석문면 다리들길7</t>
  </si>
  <si>
    <t>이정현</t>
  </si>
  <si>
    <t>041-353-9042</t>
  </si>
  <si>
    <t>jeff001219@naver.com</t>
  </si>
  <si>
    <t>72(8)</t>
  </si>
  <si>
    <t>충남 당진시 역천로 222</t>
  </si>
  <si>
    <t>신홍철</t>
  </si>
  <si>
    <t>041-356-2638</t>
  </si>
  <si>
    <t>shin5617@naver.com</t>
  </si>
  <si>
    <t>98(7)</t>
  </si>
  <si>
    <t>S120000876</t>
  </si>
  <si>
    <t>충남 당진시 송산면 도문로 48</t>
  </si>
  <si>
    <t>김지연</t>
  </si>
  <si>
    <t>070-5156-2147</t>
  </si>
  <si>
    <t>jiyoun39@daum.net</t>
  </si>
  <si>
    <t>14(3)</t>
  </si>
  <si>
    <t>202(8)</t>
  </si>
  <si>
    <t>S120000905</t>
  </si>
  <si>
    <t>충남 당진시 송산면 상거길 19-1</t>
  </si>
  <si>
    <t>박예찬</t>
  </si>
  <si>
    <t>0413537081</t>
  </si>
  <si>
    <t>yechanssam@cne.go.kr</t>
  </si>
  <si>
    <t>85(7)</t>
  </si>
  <si>
    <t>S120000190</t>
  </si>
  <si>
    <t>충남 당진시 송악읍 송악로 165</t>
  </si>
  <si>
    <t>신혜정</t>
  </si>
  <si>
    <t>041-351-6236</t>
  </si>
  <si>
    <t>zzz686033@cne.go.kr</t>
  </si>
  <si>
    <t>19(4)</t>
  </si>
  <si>
    <t>620(0)</t>
  </si>
  <si>
    <t>S120000877</t>
  </si>
  <si>
    <t>40(5)</t>
  </si>
  <si>
    <t>36(1)</t>
  </si>
  <si>
    <t>936(8)</t>
  </si>
  <si>
    <t>S120000906</t>
  </si>
  <si>
    <t>충남 당진시 송악읍 송악로 663-1</t>
  </si>
  <si>
    <t>21(4)</t>
  </si>
  <si>
    <t>168(7)</t>
  </si>
  <si>
    <t>S120002969</t>
  </si>
  <si>
    <t>충남 당진시 수청3로 42</t>
  </si>
  <si>
    <t>문지혜</t>
  </si>
  <si>
    <t>0414308791</t>
  </si>
  <si>
    <t>mlove121@cne.go.kr</t>
  </si>
  <si>
    <t>42(12)</t>
  </si>
  <si>
    <t>24(1)</t>
  </si>
  <si>
    <t>554(4)</t>
  </si>
  <si>
    <t>S120002968</t>
  </si>
  <si>
    <t>충남 당진시 수청2로 37</t>
  </si>
  <si>
    <t>오건웅</t>
  </si>
  <si>
    <t>오건웅
민치홍</t>
  </si>
  <si>
    <t>041-358-9871
041-358-9871</t>
  </si>
  <si>
    <t>dark10328@naver.com
ssyagu26@daum.net</t>
  </si>
  <si>
    <t>55(7)</t>
  </si>
  <si>
    <t>43(1)</t>
  </si>
  <si>
    <t>1061(5)</t>
  </si>
  <si>
    <t>S120000878</t>
  </si>
  <si>
    <t>충남 당진시 순성면 틀모시로 146</t>
  </si>
  <si>
    <t>이현구</t>
  </si>
  <si>
    <t>041-353-5367</t>
  </si>
  <si>
    <t>nunddeng@naver.com</t>
  </si>
  <si>
    <t>39(0)</t>
  </si>
  <si>
    <t>S120000908</t>
  </si>
  <si>
    <t>충남 당진시 순성면 순성로 473</t>
  </si>
  <si>
    <t>정설원</t>
  </si>
  <si>
    <t>041-353-5361</t>
  </si>
  <si>
    <t>jsw332@cne.go.kr</t>
  </si>
  <si>
    <t>19(11)</t>
  </si>
  <si>
    <t>63(3)</t>
  </si>
  <si>
    <t>충남 당진시 합덕읍 상덕로 620-13</t>
  </si>
  <si>
    <t>박성배</t>
  </si>
  <si>
    <t>041-362-2778</t>
  </si>
  <si>
    <t>kentvirus@naver.com</t>
  </si>
  <si>
    <t>S120000191</t>
  </si>
  <si>
    <t>충남 당진시 신평면 서해로 7076</t>
  </si>
  <si>
    <t>김지혜</t>
  </si>
  <si>
    <t>041-430-3010</t>
  </si>
  <si>
    <t>wisdom12244@hanmail.net</t>
  </si>
  <si>
    <t>27(7)</t>
  </si>
  <si>
    <t>669(11)</t>
  </si>
  <si>
    <t>S120000879</t>
  </si>
  <si>
    <t>충남 당진시 신평면 솔안말길 61-40</t>
  </si>
  <si>
    <t>권혜은</t>
  </si>
  <si>
    <t>041-360-5119</t>
  </si>
  <si>
    <t>iem3lee@gmail.com</t>
  </si>
  <si>
    <t>639(8)</t>
  </si>
  <si>
    <t>충남 당진시 신평면 원머리로 7</t>
  </si>
  <si>
    <t>박현선</t>
  </si>
  <si>
    <t>0413626082</t>
  </si>
  <si>
    <t>gustjsdl72@naver.com</t>
  </si>
  <si>
    <t>14(1)</t>
  </si>
  <si>
    <t>S120000912</t>
  </si>
  <si>
    <t>충남 당진시 우강면 우강송산로 183-7</t>
  </si>
  <si>
    <t>신현근</t>
  </si>
  <si>
    <t>041-362-3046</t>
  </si>
  <si>
    <t>shg0249@gmail.com</t>
  </si>
  <si>
    <t>76(3)</t>
  </si>
  <si>
    <t>S120002660</t>
  </si>
  <si>
    <t>충남 당진시 밤절로 72-34</t>
  </si>
  <si>
    <t>최유진</t>
  </si>
  <si>
    <t>070-4811-9303</t>
  </si>
  <si>
    <t>ophelia8749@gmail.com</t>
  </si>
  <si>
    <t>46(10)</t>
  </si>
  <si>
    <t>36(2)</t>
  </si>
  <si>
    <t>977(11)</t>
  </si>
  <si>
    <t>S100001118</t>
  </si>
  <si>
    <t>충남 당진시 밤절로 31</t>
  </si>
  <si>
    <t>김대수</t>
  </si>
  <si>
    <t>041-356-5604</t>
  </si>
  <si>
    <t>kdsu216@naver.com</t>
  </si>
  <si>
    <t>S120000914</t>
  </si>
  <si>
    <t>충남 당진시 송산면 송산로 821-17</t>
  </si>
  <si>
    <t>19(3)</t>
  </si>
  <si>
    <t>268(6)</t>
  </si>
  <si>
    <t>S120000916</t>
  </si>
  <si>
    <t>충남 당진시 송악읍 신평로 1185</t>
  </si>
  <si>
    <t>63(0)</t>
  </si>
  <si>
    <t>S120000917</t>
  </si>
  <si>
    <t>충남 당진시 정미면 운정로 642</t>
  </si>
  <si>
    <t>6()</t>
  </si>
  <si>
    <t>S120000918</t>
  </si>
  <si>
    <t>충남 당진시 대호지면 4.4만세로 23</t>
  </si>
  <si>
    <t>주현수</t>
  </si>
  <si>
    <t>041-353-1010</t>
  </si>
  <si>
    <t>kwandail06@ai.cne.go.kr</t>
  </si>
  <si>
    <t>42(0)</t>
  </si>
  <si>
    <t>S120000921</t>
  </si>
  <si>
    <t>충남 당진시 정미면 천평로 30</t>
  </si>
  <si>
    <t>안건호</t>
  </si>
  <si>
    <t>041-353-2010</t>
  </si>
  <si>
    <t>dksrjsgh7@naver.com</t>
  </si>
  <si>
    <t>45(5)</t>
  </si>
  <si>
    <t>S120000922</t>
  </si>
  <si>
    <t>충남 당진시 석문면 샛터말길35</t>
  </si>
  <si>
    <t>33(6)</t>
  </si>
  <si>
    <t>S120000923</t>
  </si>
  <si>
    <t>충남 당진시 대호만로 12</t>
  </si>
  <si>
    <t>정수교</t>
  </si>
  <si>
    <t>041-354-1252</t>
  </si>
  <si>
    <t>woork1267@naver.com</t>
  </si>
  <si>
    <t>52(2)</t>
  </si>
  <si>
    <t>49(2)</t>
  </si>
  <si>
    <t>1141(10)</t>
  </si>
  <si>
    <t>S120000924</t>
  </si>
  <si>
    <t xml:space="preserve">충남 당진시 신평면 샛터로 172 </t>
  </si>
  <si>
    <t>54(5)</t>
  </si>
  <si>
    <t>S120000267</t>
  </si>
  <si>
    <t>충남 당진시 합덕읍 면천로 1583</t>
  </si>
  <si>
    <t>최용운</t>
  </si>
  <si>
    <t>041-360-5834</t>
  </si>
  <si>
    <t>ds3mzo@ai.cne.go.kr</t>
  </si>
  <si>
    <t>113(1)</t>
  </si>
  <si>
    <t>S120000880</t>
  </si>
  <si>
    <t>51(2)</t>
  </si>
  <si>
    <t>S120000265</t>
  </si>
  <si>
    <t>충남 당진시 합덕읍 면천로 1601</t>
  </si>
  <si>
    <t>유희식</t>
  </si>
  <si>
    <t>041-362-2793</t>
  </si>
  <si>
    <t>yhslsj@naver.com</t>
  </si>
  <si>
    <t>36(17)</t>
  </si>
  <si>
    <t>227(2)</t>
  </si>
  <si>
    <t>S120000881</t>
  </si>
  <si>
    <t>60(2)</t>
  </si>
  <si>
    <t>S120000926</t>
  </si>
  <si>
    <t>충남 당진시 합덕읍 덕평로 508</t>
  </si>
  <si>
    <t>178(9)</t>
  </si>
  <si>
    <t>S120000927</t>
  </si>
  <si>
    <t>충남 당진시 합덕읍 면천로 1538</t>
  </si>
  <si>
    <t>박규태</t>
  </si>
  <si>
    <t>041-362-2303</t>
  </si>
  <si>
    <t>rbxo980928@naver.com</t>
  </si>
  <si>
    <t>S120002977</t>
  </si>
  <si>
    <t>충남 당진시 수청동 561-1</t>
  </si>
  <si>
    <t>최명진</t>
  </si>
  <si>
    <t>041-430-7610</t>
  </si>
  <si>
    <t>rupert12@naver.com</t>
  </si>
  <si>
    <t>30(2)</t>
  </si>
  <si>
    <t>614(8)</t>
  </si>
  <si>
    <t>S120000269</t>
  </si>
  <si>
    <t>충남 당진시 밤절로 2-13</t>
  </si>
  <si>
    <t>38(8)</t>
  </si>
  <si>
    <t>1005(0)</t>
  </si>
  <si>
    <t>S120000882</t>
  </si>
  <si>
    <t>충남 당진시 밤절로 2-31</t>
  </si>
  <si>
    <t>576(0)</t>
  </si>
  <si>
    <t>S120001067</t>
  </si>
  <si>
    <t>충남 보령시 성주면 성주산로 735</t>
  </si>
  <si>
    <t>임광빈</t>
  </si>
  <si>
    <t>041-933-5141</t>
  </si>
  <si>
    <t>rhkdqls33@naver.com</t>
  </si>
  <si>
    <t>35(3)</t>
  </si>
  <si>
    <t>S120001070</t>
  </si>
  <si>
    <t>충남 보령시 주교면 한술1길 17</t>
  </si>
  <si>
    <t>백승혁</t>
  </si>
  <si>
    <t>01083905653</t>
  </si>
  <si>
    <t>lkjlk96@naver.com</t>
  </si>
  <si>
    <t>5(0)</t>
  </si>
  <si>
    <t>S120001071</t>
  </si>
  <si>
    <t>김혜수</t>
  </si>
  <si>
    <t>041-943-3543</t>
  </si>
  <si>
    <t>hhs5939@naver.com</t>
  </si>
  <si>
    <t>80(3)</t>
  </si>
  <si>
    <t>S120001072</t>
  </si>
  <si>
    <t>충남 보령시 오천면 원산도3길 151-11</t>
  </si>
  <si>
    <t>배찬렬</t>
  </si>
  <si>
    <t>0419366109</t>
  </si>
  <si>
    <t>bcr895@naver.com</t>
  </si>
  <si>
    <t>S120001053</t>
  </si>
  <si>
    <t>충남 보령시 남포면 야동2길 24</t>
  </si>
  <si>
    <t>강경선</t>
  </si>
  <si>
    <t>041-933-0219</t>
  </si>
  <si>
    <t>jummpp@naver.com</t>
  </si>
  <si>
    <t>31(5)</t>
  </si>
  <si>
    <t>S120001078</t>
  </si>
  <si>
    <t>충남 보령시 남포면 읍성향교길 21</t>
  </si>
  <si>
    <t>진한빛</t>
  </si>
  <si>
    <t>041 933 0010</t>
  </si>
  <si>
    <t>hanbit131@naver.com</t>
  </si>
  <si>
    <t>24(6)</t>
  </si>
  <si>
    <t>S120001081</t>
  </si>
  <si>
    <t>충남 보령시 대관초등길 97</t>
  </si>
  <si>
    <t>이철호</t>
  </si>
  <si>
    <t>041-933-5279</t>
  </si>
  <si>
    <t>linijich@naver.com</t>
  </si>
  <si>
    <t>191(5)</t>
  </si>
  <si>
    <t>S120001082</t>
  </si>
  <si>
    <t>충남 보령시 남대천로 22</t>
  </si>
  <si>
    <t>김강혁</t>
  </si>
  <si>
    <t>041-936-3833</t>
  </si>
  <si>
    <t>kirbykang@naver.com</t>
  </si>
  <si>
    <t>69(5)</t>
  </si>
  <si>
    <t>S120001054</t>
  </si>
  <si>
    <t>충남 보령시 한내로 155</t>
  </si>
  <si>
    <t>김성진</t>
  </si>
  <si>
    <t>041-932-3031</t>
  </si>
  <si>
    <t>ksjprs0334@naver.com</t>
  </si>
  <si>
    <t>362(0)</t>
  </si>
  <si>
    <t>S120001084</t>
  </si>
  <si>
    <t>충남 보령시 웅천읍 방축길 90-43</t>
  </si>
  <si>
    <t>23(3)</t>
  </si>
  <si>
    <t>S120000158</t>
  </si>
  <si>
    <t>충남 보령시 대고로 58</t>
  </si>
  <si>
    <t>박혜진</t>
  </si>
  <si>
    <t>041-931-4362</t>
  </si>
  <si>
    <t>qkrgpwls0811@naver.com</t>
  </si>
  <si>
    <t>33(11)</t>
  </si>
  <si>
    <t>460(5)</t>
  </si>
  <si>
    <t>S120002458</t>
  </si>
  <si>
    <t>충남 보령시 한내로터리길 137-12</t>
  </si>
  <si>
    <t>최성우</t>
  </si>
  <si>
    <t>041-932-7932</t>
  </si>
  <si>
    <t>choissww1144@gmail.com</t>
  </si>
  <si>
    <t>48(4)</t>
  </si>
  <si>
    <t>802(9)</t>
  </si>
  <si>
    <t>S120001055</t>
  </si>
  <si>
    <t>충남 보령시 대천항로 212</t>
  </si>
  <si>
    <t>전은호</t>
  </si>
  <si>
    <t>041-931-3482</t>
  </si>
  <si>
    <t>eunhossam@gmail.com</t>
  </si>
  <si>
    <t>53(3)</t>
  </si>
  <si>
    <t>해양과학고공유</t>
  </si>
  <si>
    <t>S120000160</t>
  </si>
  <si>
    <t>충남 보령시 중앙로 264</t>
  </si>
  <si>
    <t>김도연</t>
  </si>
  <si>
    <t>041-934-2416</t>
  </si>
  <si>
    <t>totorohk@naver.com</t>
  </si>
  <si>
    <t>34(9)</t>
  </si>
  <si>
    <t>462(9)</t>
  </si>
  <si>
    <t>S120000161</t>
  </si>
  <si>
    <t xml:space="preserve">충남 보령시 여상길 60 </t>
  </si>
  <si>
    <t>256(0)</t>
  </si>
  <si>
    <t>S120001056</t>
  </si>
  <si>
    <t>충남 보령시 옥갓티1길 31</t>
  </si>
  <si>
    <t>홍준기</t>
  </si>
  <si>
    <t>041-934-6178</t>
  </si>
  <si>
    <t>ghdwnsrl5477@cne.go.kr</t>
  </si>
  <si>
    <t>27(8)</t>
  </si>
  <si>
    <t>454(4)</t>
  </si>
  <si>
    <t>S120001057</t>
  </si>
  <si>
    <t>충남 보령시 보령남로 23</t>
  </si>
  <si>
    <t>이지숙</t>
  </si>
  <si>
    <t>01026586350</t>
  </si>
  <si>
    <t>love78js@naver.com</t>
  </si>
  <si>
    <t>32(11)</t>
  </si>
  <si>
    <t>515(12)</t>
  </si>
  <si>
    <t>S120001085</t>
  </si>
  <si>
    <t>충남 보령시 대천로 59</t>
  </si>
  <si>
    <t>윤재형</t>
  </si>
  <si>
    <t>041-934-1401</t>
  </si>
  <si>
    <t>yjh@korea.com</t>
  </si>
  <si>
    <t>471(10)</t>
  </si>
  <si>
    <t>S120002522</t>
  </si>
  <si>
    <t>충남 보령시 주공로 119</t>
  </si>
  <si>
    <t>서지희</t>
  </si>
  <si>
    <t>0419317188</t>
  </si>
  <si>
    <t>rey5822@naver.com</t>
  </si>
  <si>
    <t>49(15)</t>
  </si>
  <si>
    <t>785(7)</t>
  </si>
  <si>
    <t>S120001058</t>
  </si>
  <si>
    <t>충남 보령시 미산면 판미로 1462-7</t>
  </si>
  <si>
    <t>전용철</t>
  </si>
  <si>
    <t>041-933-4022</t>
  </si>
  <si>
    <t>sunbi0931@naver.com</t>
  </si>
  <si>
    <t>16(5)</t>
  </si>
  <si>
    <t>34(3)</t>
  </si>
  <si>
    <t>S120002594</t>
  </si>
  <si>
    <t>소준모</t>
  </si>
  <si>
    <t>010-4133-9668
041-931-0163</t>
  </si>
  <si>
    <t>noa009@naver.com</t>
  </si>
  <si>
    <t>25(3)</t>
  </si>
  <si>
    <t>미산중공유</t>
  </si>
  <si>
    <t>S120001251</t>
  </si>
  <si>
    <t>충남 보령시 주교면 보령북로 404</t>
  </si>
  <si>
    <t>최현섭</t>
  </si>
  <si>
    <t>0419311715</t>
  </si>
  <si>
    <t>chs5846@jeongsim.cnesc.kr</t>
  </si>
  <si>
    <t>86(2)</t>
  </si>
  <si>
    <t>S120001059</t>
  </si>
  <si>
    <t>충남 보령시 보령읍성길 87-37</t>
  </si>
  <si>
    <t>남가현</t>
  </si>
  <si>
    <t>041-932-7008</t>
  </si>
  <si>
    <t>ngh0510@ai.cne.go.kr</t>
  </si>
  <si>
    <t>51(4)</t>
  </si>
  <si>
    <t>S120001090</t>
  </si>
  <si>
    <t>충남 보령시 성주면 성주초교길 8</t>
  </si>
  <si>
    <t>31(7)</t>
  </si>
  <si>
    <t>S120001091</t>
  </si>
  <si>
    <t>충남 보령시 주교면 토정로 796-52</t>
  </si>
  <si>
    <t>임용묵</t>
  </si>
  <si>
    <t>041-934-7093</t>
  </si>
  <si>
    <t>funever@ai.cne.go.kr</t>
  </si>
  <si>
    <t>충남 보령시 오천면 충청수영로 822</t>
  </si>
  <si>
    <t>김용진</t>
  </si>
  <si>
    <t>041-931-1364</t>
  </si>
  <si>
    <t>waffle7113@naver.com</t>
  </si>
  <si>
    <t>12(1)</t>
  </si>
  <si>
    <t>S120001089</t>
  </si>
  <si>
    <t>7(0)</t>
  </si>
  <si>
    <t>충남 보령시 청라면 죽성로 681</t>
  </si>
  <si>
    <t>조혜희</t>
  </si>
  <si>
    <t>041-936-7172</t>
  </si>
  <si>
    <t>eneugene@cne.go.kr</t>
  </si>
  <si>
    <t>S120000221</t>
  </si>
  <si>
    <t>충남 보령시 웅천읍 방축길 87</t>
  </si>
  <si>
    <t>19(10)</t>
  </si>
  <si>
    <t>179(0)</t>
  </si>
  <si>
    <t>S120001060</t>
  </si>
  <si>
    <t>오준혁</t>
  </si>
  <si>
    <t>041-931-8782</t>
  </si>
  <si>
    <t>321dhwnsgur@naver.com</t>
  </si>
  <si>
    <t>58(3)</t>
  </si>
  <si>
    <t>웅천고공유</t>
  </si>
  <si>
    <t>S120001100</t>
  </si>
  <si>
    <t>충남 보령시 웅천읍 충서로 1035</t>
  </si>
  <si>
    <t>방세현</t>
  </si>
  <si>
    <t>041-931-2983</t>
  </si>
  <si>
    <t>eus03038@naver.com</t>
  </si>
  <si>
    <t>S120001102</t>
  </si>
  <si>
    <t>충남 보령시 남포면 곡촌길 11</t>
  </si>
  <si>
    <t>유양근</t>
  </si>
  <si>
    <t>0419331094</t>
  </si>
  <si>
    <t>yuyanggeun@naver.com</t>
  </si>
  <si>
    <t>S120000233</t>
  </si>
  <si>
    <t>충남 보령시 주산면 만세운동길 58</t>
  </si>
  <si>
    <t>이진성</t>
  </si>
  <si>
    <t>041-928-8200</t>
  </si>
  <si>
    <t>dlwlstjd0070@naver.com</t>
  </si>
  <si>
    <t>43(20)</t>
  </si>
  <si>
    <t>162(10)</t>
  </si>
  <si>
    <t>충남 보령시 주산면 충서로 416</t>
  </si>
  <si>
    <t>신동혁</t>
  </si>
  <si>
    <t>0419336025</t>
  </si>
  <si>
    <t>ehdgurtls2224@naver.com</t>
  </si>
  <si>
    <t>S120001107</t>
  </si>
  <si>
    <t>충남 보령시 주포면 보령읍성길 87-22</t>
  </si>
  <si>
    <t>신원주</t>
  </si>
  <si>
    <t>교사 신원주</t>
  </si>
  <si>
    <t>041 934 8592</t>
  </si>
  <si>
    <t>swj6910@hanmail.net</t>
  </si>
  <si>
    <t>S120001063</t>
  </si>
  <si>
    <t>충남 보령시 천북면 천광로 107</t>
  </si>
  <si>
    <t>20(2)</t>
  </si>
  <si>
    <t>S120001110</t>
  </si>
  <si>
    <t>충남 보령시 천북면 하궁길 45</t>
  </si>
  <si>
    <t>이상백</t>
  </si>
  <si>
    <t>041-641-9018</t>
  </si>
  <si>
    <t>ysb337@naver.com</t>
  </si>
  <si>
    <t>39(3)</t>
  </si>
  <si>
    <t>S120001064</t>
  </si>
  <si>
    <t>충남 보령시 청라면 대청로 804</t>
  </si>
  <si>
    <t>정성일</t>
  </si>
  <si>
    <t>041-932-5642</t>
  </si>
  <si>
    <t>jsi3000@naver.com</t>
  </si>
  <si>
    <t>107(1)</t>
  </si>
  <si>
    <t>S120001112</t>
  </si>
  <si>
    <t>충남 보령시 청라면 원모루길 205</t>
  </si>
  <si>
    <t>55(2)</t>
  </si>
  <si>
    <t>S120001113</t>
  </si>
  <si>
    <t>충남 보령시 대해로 646</t>
  </si>
  <si>
    <t>정희원</t>
  </si>
  <si>
    <t>041-933-9773</t>
  </si>
  <si>
    <t>hwjong@ai.cne.go.kr</t>
  </si>
  <si>
    <t>35(1)</t>
  </si>
  <si>
    <t>S120001115</t>
  </si>
  <si>
    <t>2M</t>
  </si>
  <si>
    <t>S120001116</t>
  </si>
  <si>
    <t>충남 보령시 청라면 대청로 759</t>
  </si>
  <si>
    <t>50(5)</t>
  </si>
  <si>
    <t>S120001117</t>
  </si>
  <si>
    <t>충남 보령시 청소면 청소큰길 225</t>
  </si>
  <si>
    <t>김선우</t>
  </si>
  <si>
    <t>041-932-9733</t>
  </si>
  <si>
    <t>kts0809@cne.go.kr</t>
  </si>
  <si>
    <t>26(6)</t>
  </si>
  <si>
    <t>S120001118</t>
  </si>
  <si>
    <t>충남 보령시 대천항로 235</t>
  </si>
  <si>
    <t>정지훈</t>
  </si>
  <si>
    <t>041-932-4734</t>
  </si>
  <si>
    <t>louisejjh@naver.com</t>
  </si>
  <si>
    <t>14(7)</t>
  </si>
  <si>
    <t>53(1)</t>
  </si>
  <si>
    <t>S120001099</t>
  </si>
  <si>
    <t>충남 보령시 오천면 장고도2길 18</t>
  </si>
  <si>
    <t>S120000258</t>
  </si>
  <si>
    <t>임현용</t>
  </si>
  <si>
    <t>041-931-3472</t>
  </si>
  <si>
    <t>soulvoix@hanmail.net</t>
  </si>
  <si>
    <t>226(0)</t>
  </si>
  <si>
    <t>S120001066</t>
  </si>
  <si>
    <t>충남 보령시 옥마로 200</t>
  </si>
  <si>
    <t>권혜승</t>
  </si>
  <si>
    <t>041-936-6992</t>
  </si>
  <si>
    <t>khslovestar@naver.com</t>
  </si>
  <si>
    <t>430(3)</t>
  </si>
  <si>
    <t>S120001122</t>
  </si>
  <si>
    <t>충남 보령시 보령남로 39</t>
  </si>
  <si>
    <t>고은총</t>
  </si>
  <si>
    <t>041-934-2103</t>
  </si>
  <si>
    <t>kec8507@naver.com</t>
  </si>
  <si>
    <t>36(15)</t>
  </si>
  <si>
    <t>16(3)</t>
  </si>
  <si>
    <t>230(16)</t>
  </si>
  <si>
    <t>S120000520</t>
  </si>
  <si>
    <t>충남 부여군 구룡면 태양로 25</t>
  </si>
  <si>
    <t>박홍순</t>
  </si>
  <si>
    <t>041-832-2829*</t>
  </si>
  <si>
    <t>niceteacher@cne.go.kr</t>
  </si>
  <si>
    <t>S120000521</t>
  </si>
  <si>
    <t>충남 부여군 부여읍 계백로 238-6</t>
  </si>
  <si>
    <t>김성웅</t>
  </si>
  <si>
    <t>0418343123</t>
  </si>
  <si>
    <t>wooung777@gmail.com</t>
  </si>
  <si>
    <t>S120000522</t>
  </si>
  <si>
    <t>충남 부여군 규암면 계백로 3</t>
  </si>
  <si>
    <t>박요한</t>
  </si>
  <si>
    <t>041-835-8221</t>
  </si>
  <si>
    <t>yohan1900@naver.com</t>
  </si>
  <si>
    <t>24(3)</t>
  </si>
  <si>
    <t>430(15)</t>
  </si>
  <si>
    <t>S120000527</t>
  </si>
  <si>
    <t>충남 부여군 내산면 성충로 906</t>
  </si>
  <si>
    <t>이인호</t>
  </si>
  <si>
    <t>041-833-4290</t>
  </si>
  <si>
    <t>inho9239@naver.com</t>
  </si>
  <si>
    <t>S120000530</t>
  </si>
  <si>
    <t>충남 부여군 부여읍 금성로 150</t>
  </si>
  <si>
    <t>송향숙</t>
  </si>
  <si>
    <t>041-834-6078</t>
  </si>
  <si>
    <t>sookie12@korea.kr</t>
  </si>
  <si>
    <t>36(5)</t>
  </si>
  <si>
    <t>S120000535</t>
  </si>
  <si>
    <t>충남 부여군 규암면 백제문로 251번길 20</t>
  </si>
  <si>
    <t>남궁현</t>
  </si>
  <si>
    <t>041-835-9390</t>
  </si>
  <si>
    <t>rndgus1541@naver.com</t>
  </si>
  <si>
    <t>33(0)</t>
  </si>
  <si>
    <t>S120000505</t>
  </si>
  <si>
    <t>충남 부여군 규암면 흥수로 759</t>
  </si>
  <si>
    <t>264(5)</t>
  </si>
  <si>
    <t>S120000537</t>
  </si>
  <si>
    <t>충남 부여군 부여읍 계백로321</t>
  </si>
  <si>
    <t>79(9)</t>
  </si>
  <si>
    <t>S120000170</t>
  </si>
  <si>
    <t>충남 부여군 부여읍 금성로 91번길 3</t>
  </si>
  <si>
    <t>정명균</t>
  </si>
  <si>
    <t>041-836-8954</t>
  </si>
  <si>
    <t>mk8697@hanmail.net</t>
  </si>
  <si>
    <t>421(4)</t>
  </si>
  <si>
    <t>S120000172</t>
  </si>
  <si>
    <t>충남 부여군 부여읍 부소로 47</t>
  </si>
  <si>
    <t>서수진</t>
  </si>
  <si>
    <t>041-835-4148</t>
  </si>
  <si>
    <t>seosj90@hanmail.net</t>
  </si>
  <si>
    <t>25(10)</t>
  </si>
  <si>
    <t>299(3)</t>
  </si>
  <si>
    <t>S120000506</t>
  </si>
  <si>
    <t>충남 부여군 부여읍 월함로 34</t>
  </si>
  <si>
    <t>양대호</t>
  </si>
  <si>
    <t>041-836-0441</t>
  </si>
  <si>
    <t>dideogh000@naver.com</t>
  </si>
  <si>
    <t>19(8)</t>
  </si>
  <si>
    <t>258(0)</t>
  </si>
  <si>
    <t>S120000173</t>
  </si>
  <si>
    <t>충남 부여군 임천면 충절로 1027</t>
  </si>
  <si>
    <t>남정권</t>
  </si>
  <si>
    <t>041-833-2080</t>
  </si>
  <si>
    <t>iamnjk@daum.net</t>
  </si>
  <si>
    <t>22(16)</t>
  </si>
  <si>
    <t>58(0)</t>
  </si>
  <si>
    <t>S120000174</t>
  </si>
  <si>
    <t xml:space="preserve">충남 부여군 규암면 충절로 2316번길 24 </t>
  </si>
  <si>
    <t>박선주</t>
  </si>
  <si>
    <t>041-835-7989</t>
  </si>
  <si>
    <t>to-yy@hanmail.net</t>
  </si>
  <si>
    <t>23(7)</t>
  </si>
  <si>
    <t>119(11)</t>
  </si>
  <si>
    <t>S120000507</t>
  </si>
  <si>
    <t>충남 부여군 부여읍 석탑로 14</t>
  </si>
  <si>
    <t>26(7)</t>
  </si>
  <si>
    <t>299(5)</t>
  </si>
  <si>
    <t>S120000540</t>
  </si>
  <si>
    <t>충남 부여군 부여읍 부소로 105-10</t>
  </si>
  <si>
    <t>김소영</t>
  </si>
  <si>
    <t>041-834-3223</t>
  </si>
  <si>
    <t>soyng4704@cne.go.kr</t>
  </si>
  <si>
    <t>516(8)</t>
  </si>
  <si>
    <t>S120000508</t>
  </si>
  <si>
    <t>충남 부여군 석성면 증산로 7</t>
  </si>
  <si>
    <t>나영훈</t>
  </si>
  <si>
    <t>041-836-6086</t>
  </si>
  <si>
    <t>nayh1734@naver.com</t>
  </si>
  <si>
    <t>4()</t>
  </si>
  <si>
    <t>60(3)</t>
  </si>
  <si>
    <t>충남 부여군 석성면 석성로 113-8</t>
  </si>
  <si>
    <t>10(0)</t>
  </si>
  <si>
    <t>S120000544</t>
  </si>
  <si>
    <t>충남 부여군 석성면 증산로39번길 31</t>
  </si>
  <si>
    <t>40(2)</t>
  </si>
  <si>
    <t>S120000509</t>
  </si>
  <si>
    <t>충남 부여군 세도면 부흥로 564-4</t>
  </si>
  <si>
    <t>라정균</t>
  </si>
  <si>
    <t>041-833-0086</t>
  </si>
  <si>
    <t>formuller@hotmail.com</t>
  </si>
  <si>
    <t>10(6)</t>
  </si>
  <si>
    <t>S120000546</t>
  </si>
  <si>
    <t>충남 부여군 세도면 세도로 68</t>
  </si>
  <si>
    <t>이희은</t>
  </si>
  <si>
    <t>041-833-0090</t>
  </si>
  <si>
    <t>dkalsdkdls@gmail.com</t>
  </si>
  <si>
    <t>7()</t>
  </si>
  <si>
    <t>S120000548</t>
  </si>
  <si>
    <t>충남 부여군 부여읍 삼충로 272번길 5</t>
  </si>
  <si>
    <t>S120000552</t>
  </si>
  <si>
    <t>충남 부여군 양화면 충절로 215</t>
  </si>
  <si>
    <t>성현주</t>
  </si>
  <si>
    <t>041-833-3090</t>
  </si>
  <si>
    <t>chunyang2000@naver.com</t>
  </si>
  <si>
    <t>충남 부여군 옥산면 대백제로 330</t>
  </si>
  <si>
    <t>김태형</t>
  </si>
  <si>
    <t>041-832-0091</t>
  </si>
  <si>
    <t>tae-h-kim@naver.com</t>
  </si>
  <si>
    <t>S120000511</t>
  </si>
  <si>
    <t>충남 부여군 외산면 외산로 55-14</t>
  </si>
  <si>
    <t>10(7)</t>
  </si>
  <si>
    <t>S120000555</t>
  </si>
  <si>
    <t>충남 부여군 외산면 만수로 421</t>
  </si>
  <si>
    <t>황미애</t>
  </si>
  <si>
    <t>041-836-5290</t>
  </si>
  <si>
    <t>seisia@naver.com</t>
  </si>
  <si>
    <t>S120000512</t>
  </si>
  <si>
    <t>충남 부여군 구룡면 성충로 1429</t>
  </si>
  <si>
    <t>S120000557</t>
  </si>
  <si>
    <t>충남 부여군 구룡면 용당로 2번길 73</t>
  </si>
  <si>
    <t>S120000513</t>
  </si>
  <si>
    <t xml:space="preserve">충남 부여군 은산면 충의로 729 </t>
  </si>
  <si>
    <t>이수민</t>
  </si>
  <si>
    <t>041-832-1066</t>
  </si>
  <si>
    <t>lsm027@naver.com</t>
  </si>
  <si>
    <t>24(11)</t>
  </si>
  <si>
    <t>37(1)</t>
  </si>
  <si>
    <t>은산초공유</t>
  </si>
  <si>
    <t>S120000558</t>
  </si>
  <si>
    <t>충남 부여군 은산면 충의로 729</t>
  </si>
  <si>
    <t>정다은</t>
  </si>
  <si>
    <t>041-832-6390</t>
  </si>
  <si>
    <t>daneessam@naver.com</t>
  </si>
  <si>
    <t>S120000514</t>
  </si>
  <si>
    <t>충남 부여군 임천면 성흥로 210</t>
  </si>
  <si>
    <t>S120000563</t>
  </si>
  <si>
    <t>충남 부여군 임천면 성흥로97번길15</t>
  </si>
  <si>
    <t>조강근</t>
  </si>
  <si>
    <t>041-837-0712</t>
  </si>
  <si>
    <t>appachee@hanmail.net</t>
  </si>
  <si>
    <t>49(1)</t>
  </si>
  <si>
    <t>S120000568</t>
  </si>
  <si>
    <t>충남 부여군 장암면 석동로 112</t>
  </si>
  <si>
    <t>장용택</t>
  </si>
  <si>
    <t>041-834-2624</t>
  </si>
  <si>
    <t>catzeye83@naver.com</t>
  </si>
  <si>
    <t>33(2)</t>
  </si>
  <si>
    <t>S120000571</t>
  </si>
  <si>
    <t>충남 부여군 초촌면 초촌로 55</t>
  </si>
  <si>
    <t>정대호</t>
  </si>
  <si>
    <t>041-832-7862</t>
  </si>
  <si>
    <t>ensad@naver.com</t>
  </si>
  <si>
    <t>S120000572</t>
  </si>
  <si>
    <t>충남 부여군 충화면 팔충로 701</t>
  </si>
  <si>
    <t>선옥현</t>
  </si>
  <si>
    <t>0418331090</t>
  </si>
  <si>
    <t>horaho11@gmail.com</t>
  </si>
  <si>
    <t>S120000270</t>
  </si>
  <si>
    <t>충남 부여군 홍산면 홍산로 112-23</t>
  </si>
  <si>
    <t>41(32)</t>
  </si>
  <si>
    <t>S120000575</t>
  </si>
  <si>
    <t>충남 부여군 규암면 흥수로 561번길 8</t>
  </si>
  <si>
    <t>이종창</t>
  </si>
  <si>
    <t>041-836-7190</t>
  </si>
  <si>
    <t>zz206@hanmail.net</t>
  </si>
  <si>
    <t>31(4)</t>
  </si>
  <si>
    <t>S120000516</t>
  </si>
  <si>
    <t>충남 부여군 홍산면 홍산로 112-25</t>
  </si>
  <si>
    <t>고다은</t>
  </si>
  <si>
    <t>0418359916</t>
  </si>
  <si>
    <t>fall4851@naver.com</t>
  </si>
  <si>
    <t>44(0)</t>
  </si>
  <si>
    <t>S120000577</t>
  </si>
  <si>
    <t>충남 부여군 홍산면 홍산로 111번길 7</t>
  </si>
  <si>
    <t>임종수</t>
  </si>
  <si>
    <t>041-835-1091</t>
  </si>
  <si>
    <t>lalalafff@hanmail.net</t>
  </si>
  <si>
    <t>64(0)</t>
  </si>
  <si>
    <t>S120000945</t>
  </si>
  <si>
    <t>충남 서산시 부석면 강경벌로 478</t>
  </si>
  <si>
    <t>67(0)</t>
  </si>
  <si>
    <t>S120000946</t>
  </si>
  <si>
    <t>충남 서산시 부석면 인정로 183</t>
  </si>
  <si>
    <t>김낙균</t>
  </si>
  <si>
    <t>0416696861</t>
  </si>
  <si>
    <t>kdes@cne.go.kr</t>
  </si>
  <si>
    <t>36(0)</t>
  </si>
  <si>
    <t>S120000929</t>
  </si>
  <si>
    <t>충남 서산시 고북면 고북1로 320-1</t>
  </si>
  <si>
    <t>60(0)</t>
  </si>
  <si>
    <t>S120000948</t>
  </si>
  <si>
    <t>충남 서산시 고북면 고북3로 19</t>
  </si>
  <si>
    <t>S120002600</t>
  </si>
  <si>
    <t>충남 서산시 대산읍 대산1로 36</t>
  </si>
  <si>
    <t>최대웅</t>
  </si>
  <si>
    <t>0416698731</t>
  </si>
  <si>
    <t>25(6)</t>
  </si>
  <si>
    <t>576(8)</t>
  </si>
  <si>
    <t>S120000930</t>
  </si>
  <si>
    <t>충남 서산시 대산읍 충의로 1856</t>
  </si>
  <si>
    <t>16(6)</t>
  </si>
  <si>
    <t>173(3)</t>
  </si>
  <si>
    <t>충남 서산시 대산읍 구진로 40-5</t>
  </si>
  <si>
    <t>20(4)</t>
  </si>
  <si>
    <t>S120000931</t>
  </si>
  <si>
    <t>충남 서산시 운산면 해운로 1111</t>
  </si>
  <si>
    <t>김두순</t>
  </si>
  <si>
    <t>041-669-2861</t>
  </si>
  <si>
    <t>kds5411@daecheol.cnems.kr</t>
  </si>
  <si>
    <t>6(4)</t>
  </si>
  <si>
    <t>105(6)</t>
  </si>
  <si>
    <t>S120000956</t>
  </si>
  <si>
    <t>충남 서산시 음암면 동암마을길 14-3</t>
  </si>
  <si>
    <t>주성문</t>
  </si>
  <si>
    <t>041-669-2251</t>
  </si>
  <si>
    <t>jusungmoon@ai.cne.go.kr</t>
  </si>
  <si>
    <t>73(0)</t>
  </si>
  <si>
    <t>S120000958</t>
  </si>
  <si>
    <t>충남 서산시 대산읍 명지3로 25</t>
  </si>
  <si>
    <t>김주은</t>
  </si>
  <si>
    <t>041-661-2360</t>
  </si>
  <si>
    <t>wnwnels2@naver.com</t>
  </si>
  <si>
    <t>S120000169</t>
  </si>
  <si>
    <t>충남 서산시 부석면 무학로 1180-9</t>
  </si>
  <si>
    <t>손재형</t>
  </si>
  <si>
    <t>041-667-0121</t>
  </si>
  <si>
    <t>sonjh1028@korea.kr</t>
  </si>
  <si>
    <t>367(0)</t>
  </si>
  <si>
    <t>S120000932</t>
  </si>
  <si>
    <t xml:space="preserve">충남 서산시 부석면 무학로 1034 </t>
  </si>
  <si>
    <t>이혜임</t>
  </si>
  <si>
    <t>041-669-0292</t>
  </si>
  <si>
    <t>mdbu1651@cne.go.kr</t>
  </si>
  <si>
    <t>12(9)</t>
  </si>
  <si>
    <t>S120000961</t>
  </si>
  <si>
    <t>충남 서산시 부석면 취평2길 37-6</t>
  </si>
  <si>
    <t>명수</t>
  </si>
  <si>
    <t>041-664-8601</t>
  </si>
  <si>
    <t>myungsms@naver.com</t>
  </si>
  <si>
    <t>S120000962</t>
  </si>
  <si>
    <t>충남 서산시 부석면 간월달발길 57</t>
  </si>
  <si>
    <t>S120000963</t>
  </si>
  <si>
    <t>충남 서산시 지곡면 화천1로 83</t>
  </si>
  <si>
    <t>333(8)</t>
  </si>
  <si>
    <t>S120000964</t>
  </si>
  <si>
    <t xml:space="preserve">충남 서산시 양유정 3로 9 </t>
  </si>
  <si>
    <t>42(5)</t>
  </si>
  <si>
    <t>547(8)</t>
  </si>
  <si>
    <t>250M</t>
  </si>
  <si>
    <t>S120000970</t>
  </si>
  <si>
    <t>충남 서산시 쌍연남1로 19-5</t>
  </si>
  <si>
    <t>김주표</t>
  </si>
  <si>
    <t>041-664-2627</t>
  </si>
  <si>
    <t>wnvywnvy77@naver.com</t>
  </si>
  <si>
    <t>46(22)</t>
  </si>
  <si>
    <t>478(7)</t>
  </si>
  <si>
    <t>S120000176</t>
  </si>
  <si>
    <t>충남 서산시 서령로 117-1</t>
  </si>
  <si>
    <t>36(9)</t>
  </si>
  <si>
    <t>27(0)</t>
  </si>
  <si>
    <t>805(0)</t>
  </si>
  <si>
    <t>S120000933</t>
  </si>
  <si>
    <t>충남 서산시 서령로 117</t>
  </si>
  <si>
    <t>이은경</t>
  </si>
  <si>
    <t>041-664-5101</t>
  </si>
  <si>
    <t>cjsta0917@naver.com</t>
  </si>
  <si>
    <t>534(0)</t>
  </si>
  <si>
    <t>S120000971</t>
  </si>
  <si>
    <t>충남 서산시 남부순환로 749</t>
  </si>
  <si>
    <t>박정제</t>
  </si>
  <si>
    <t>041-664-0754</t>
  </si>
  <si>
    <t>jj77park@naver.com</t>
  </si>
  <si>
    <t>162(9)</t>
  </si>
  <si>
    <t>S120000972</t>
  </si>
  <si>
    <t>충남 서산시 덕지천로 104</t>
  </si>
  <si>
    <t>김교식</t>
  </si>
  <si>
    <t>041-666-1663</t>
  </si>
  <si>
    <t>kks5017@cne.go.kr</t>
  </si>
  <si>
    <t>619(11)</t>
  </si>
  <si>
    <t>S120000177</t>
  </si>
  <si>
    <t>충남 서산시 해미면 서문3길 37</t>
  </si>
  <si>
    <t>김기석</t>
  </si>
  <si>
    <t>041-689-0706</t>
  </si>
  <si>
    <t>anemonez@kakao.com</t>
  </si>
  <si>
    <t>23(8)</t>
  </si>
  <si>
    <t>370(0)</t>
  </si>
  <si>
    <t>S120000220</t>
  </si>
  <si>
    <t>충남 서산시 운산면 운암로 1072-12</t>
  </si>
  <si>
    <t>나영미</t>
  </si>
  <si>
    <t>041-689-6824</t>
  </si>
  <si>
    <t>001ijoa@naver.com</t>
  </si>
  <si>
    <t>26(8)</t>
  </si>
  <si>
    <t>314(0)</t>
  </si>
  <si>
    <t>S120002519</t>
  </si>
  <si>
    <t>충남 서산시 대산읍 기은아섬길 16</t>
  </si>
  <si>
    <t>황규만</t>
  </si>
  <si>
    <t>041-681-7051</t>
  </si>
  <si>
    <t>hkm8228@naver.com</t>
  </si>
  <si>
    <t>S120002666</t>
  </si>
  <si>
    <t>충남 서산시 쌍연북 2로 31</t>
  </si>
  <si>
    <t>이지훈</t>
  </si>
  <si>
    <t>041-668-7912</t>
  </si>
  <si>
    <t>redleejh@naver.com</t>
  </si>
  <si>
    <t>623(8)</t>
  </si>
  <si>
    <t>S120002525</t>
  </si>
  <si>
    <t xml:space="preserve">충남 서산시 대산읍 명지1로 15 </t>
  </si>
  <si>
    <t>김향미</t>
  </si>
  <si>
    <t>041-668-7442</t>
  </si>
  <si>
    <t>477091@cne.go.kr</t>
  </si>
  <si>
    <t>48(0)</t>
  </si>
  <si>
    <t>S120000934</t>
  </si>
  <si>
    <t>충남 서산시 부춘2로 42</t>
  </si>
  <si>
    <t>구자춘</t>
  </si>
  <si>
    <t>0416670127</t>
  </si>
  <si>
    <t>kjc5820@naver.com</t>
  </si>
  <si>
    <t>471(13)</t>
  </si>
  <si>
    <t>S120002915</t>
  </si>
  <si>
    <t>충남 서산시 예천2로 19</t>
  </si>
  <si>
    <t>강병진</t>
  </si>
  <si>
    <t>041-671-5000</t>
  </si>
  <si>
    <t>nfreekbj@naver.com</t>
  </si>
  <si>
    <t>62(8)</t>
  </si>
  <si>
    <t>49(3)</t>
  </si>
  <si>
    <t>1129(18)</t>
  </si>
  <si>
    <t>S120002524</t>
  </si>
  <si>
    <t>충남 서산시 동서2로 8</t>
  </si>
  <si>
    <t>유지은</t>
  </si>
  <si>
    <t>041-667-8126</t>
  </si>
  <si>
    <t>orange-28@hanmail.net</t>
  </si>
  <si>
    <t>33(13)</t>
  </si>
  <si>
    <t>609(12)</t>
  </si>
  <si>
    <t>S120002518</t>
  </si>
  <si>
    <t>충남 서산시 동서1로 41-6</t>
  </si>
  <si>
    <t>원유종</t>
  </si>
  <si>
    <t>041-688-6092</t>
  </si>
  <si>
    <t>wyj0894@naver.com</t>
  </si>
  <si>
    <t>526(18)</t>
  </si>
  <si>
    <t>S120001252</t>
  </si>
  <si>
    <t>충남 서산시 성연면 명천1길 181-16</t>
  </si>
  <si>
    <t>김혜란</t>
  </si>
  <si>
    <t>041-660-2900</t>
  </si>
  <si>
    <t>koaangi@google.com</t>
  </si>
  <si>
    <t>55(20)</t>
  </si>
  <si>
    <t>186(0)</t>
  </si>
  <si>
    <t>S120000180</t>
  </si>
  <si>
    <t>충남 서산시 정주골6길 27</t>
  </si>
  <si>
    <t>하헌우</t>
  </si>
  <si>
    <t>041-660-0460</t>
  </si>
  <si>
    <t>marioiiii@naver.com</t>
  </si>
  <si>
    <t>37(8)</t>
  </si>
  <si>
    <t>31(2)</t>
  </si>
  <si>
    <t>830(9)</t>
  </si>
  <si>
    <t>S120000935</t>
  </si>
  <si>
    <t>충남 서산시 정주골 6길 11</t>
  </si>
  <si>
    <t>권희경</t>
  </si>
  <si>
    <t>041-669-1980</t>
  </si>
  <si>
    <t>hikwonhk@naver.com</t>
  </si>
  <si>
    <t>834(10)</t>
  </si>
  <si>
    <t>S120002661</t>
  </si>
  <si>
    <t>충남 서산시 예천1로 3-21</t>
  </si>
  <si>
    <t>37(3)</t>
  </si>
  <si>
    <t>34(2)</t>
  </si>
  <si>
    <t>755(11)</t>
  </si>
  <si>
    <t>S120000178</t>
  </si>
  <si>
    <t>충남 서산시 벌말1길 23</t>
  </si>
  <si>
    <t>김재두</t>
  </si>
  <si>
    <t>01050651261</t>
  </si>
  <si>
    <t>dkraks10@ai.cne.go.kr</t>
  </si>
  <si>
    <t>70(33)</t>
  </si>
  <si>
    <t>833(48)</t>
  </si>
  <si>
    <t>S120000937</t>
  </si>
  <si>
    <t>충남 서산시 덕지천로 90</t>
  </si>
  <si>
    <t>손진우</t>
  </si>
  <si>
    <t>041-664-5573</t>
  </si>
  <si>
    <t>iopghjf@naver.com</t>
  </si>
  <si>
    <t>42(1)</t>
  </si>
  <si>
    <t>825(7)</t>
  </si>
  <si>
    <t>S120000973</t>
  </si>
  <si>
    <t>충남 서산시 중앙로 38-1</t>
  </si>
  <si>
    <t>김동진</t>
  </si>
  <si>
    <t>041-664-5121</t>
  </si>
  <si>
    <t>centaglo@naver.com</t>
  </si>
  <si>
    <t>30(7)</t>
  </si>
  <si>
    <t>280(15)</t>
  </si>
  <si>
    <t>충남 서산시 지곡면 화천3길 56</t>
  </si>
  <si>
    <t>홍석</t>
  </si>
  <si>
    <t>041-669-1081</t>
  </si>
  <si>
    <t>redcap90@naver.com</t>
  </si>
  <si>
    <t>21(3)</t>
  </si>
  <si>
    <t>S120000938</t>
  </si>
  <si>
    <t xml:space="preserve">충남 서산시 지곡면 화천3길 56 </t>
  </si>
  <si>
    <t>239(0)</t>
  </si>
  <si>
    <t>S120000939</t>
  </si>
  <si>
    <t>충남 서산시 성연면 성연로 210-4</t>
  </si>
  <si>
    <t>32(3)</t>
  </si>
  <si>
    <t>568(10)</t>
  </si>
  <si>
    <t>S120000974</t>
  </si>
  <si>
    <t>충남 서산시 성연면 성연3로 57-10</t>
  </si>
  <si>
    <t>74(6)</t>
  </si>
  <si>
    <t>66(5)</t>
  </si>
  <si>
    <t>1401(25)</t>
  </si>
  <si>
    <t>S120000976</t>
  </si>
  <si>
    <t>충남 서산시 해미면 기지1길 27</t>
  </si>
  <si>
    <t>정명훈</t>
  </si>
  <si>
    <t>041-688-9042</t>
  </si>
  <si>
    <t>chunso77@naver.com</t>
  </si>
  <si>
    <t>99(2)</t>
  </si>
  <si>
    <t>충남 서산시 덕지천로 436</t>
  </si>
  <si>
    <t>이하린</t>
  </si>
  <si>
    <t>041-669-2703</t>
  </si>
  <si>
    <t>snakelucy@naver.com</t>
  </si>
  <si>
    <t>충남 서산시 운산면 운암로 1037</t>
  </si>
  <si>
    <t>김응현</t>
  </si>
  <si>
    <t>041-669-6341</t>
  </si>
  <si>
    <t>taedo2026@naver.com</t>
  </si>
  <si>
    <t>43(4)</t>
  </si>
  <si>
    <t>S120000983</t>
  </si>
  <si>
    <t>충남 서산시 운산면 해운로 539</t>
  </si>
  <si>
    <t>김광수</t>
  </si>
  <si>
    <t>0416884100</t>
  </si>
  <si>
    <t>kimks1021@naver.com</t>
  </si>
  <si>
    <t>40(4)</t>
  </si>
  <si>
    <t>S120000940</t>
  </si>
  <si>
    <t>충남 서산시 음암면 칠거리로 147</t>
  </si>
  <si>
    <t>134(3)</t>
  </si>
  <si>
    <t>S120000986</t>
  </si>
  <si>
    <t>충남 서산시 음암면 도당로 5</t>
  </si>
  <si>
    <t>이영재</t>
  </si>
  <si>
    <t>041-669-6212</t>
  </si>
  <si>
    <t>sabsadan@naver.com</t>
  </si>
  <si>
    <t>175(6)</t>
  </si>
  <si>
    <t>S120000941</t>
  </si>
  <si>
    <t>충남 서산시 인지면 무학로 1654-9</t>
  </si>
  <si>
    <t>신하철</t>
  </si>
  <si>
    <t>041-669-1141</t>
  </si>
  <si>
    <t>queenekh@naver.com</t>
  </si>
  <si>
    <t>154(6)</t>
  </si>
  <si>
    <t>S120000988</t>
  </si>
  <si>
    <t>충남 서산시 인지면 둔산1길 1</t>
  </si>
  <si>
    <t>박현주</t>
  </si>
  <si>
    <t>041-662-1045</t>
  </si>
  <si>
    <t>popory2@naver.com</t>
  </si>
  <si>
    <t>16(2)</t>
  </si>
  <si>
    <t>267(13)</t>
  </si>
  <si>
    <t>S120000991</t>
  </si>
  <si>
    <t>충남 서산시 인지면 차동길 140</t>
  </si>
  <si>
    <t>이현지</t>
  </si>
  <si>
    <t>041-663-1080</t>
  </si>
  <si>
    <t>ajgkwl-ji@hanmail.net</t>
  </si>
  <si>
    <t>S120000943</t>
  </si>
  <si>
    <t>충남 서산시 팔봉면 팔봉2로 133</t>
  </si>
  <si>
    <t>157(0)</t>
  </si>
  <si>
    <t>S120000993</t>
  </si>
  <si>
    <t>충남 서산시 팔봉면 한재무두리1길 233</t>
  </si>
  <si>
    <t>김장미</t>
  </si>
  <si>
    <t>010-3642-3136</t>
  </si>
  <si>
    <t>stormvov@ai.cne.go.kr</t>
  </si>
  <si>
    <t>55(0)</t>
  </si>
  <si>
    <t>S120000996</t>
  </si>
  <si>
    <t>충남 서산시 부춘1로 35</t>
  </si>
  <si>
    <t>박태효</t>
  </si>
  <si>
    <t>0416688610</t>
  </si>
  <si>
    <t>nomony012@hanmail.net</t>
  </si>
  <si>
    <t>457(15)</t>
  </si>
  <si>
    <t>S120000944</t>
  </si>
  <si>
    <t>충남 서산시 해미면 남문2로 93</t>
  </si>
  <si>
    <t>김신웅</t>
  </si>
  <si>
    <t>041-688-5814</t>
  </si>
  <si>
    <t>job7972@naver.com</t>
  </si>
  <si>
    <t>190(5)</t>
  </si>
  <si>
    <t>S120000997</t>
  </si>
  <si>
    <t>충남 서산시 해미면 성지1로 81</t>
  </si>
  <si>
    <t>138(5)</t>
  </si>
  <si>
    <t>충남 서천군 서천군 서천읍 서문로 327</t>
  </si>
  <si>
    <t>107(0)</t>
  </si>
  <si>
    <t>S120001012</t>
  </si>
  <si>
    <t>충남 서천군 기산면 기산길 107</t>
  </si>
  <si>
    <t>이강윤</t>
  </si>
  <si>
    <t>041-951-1014</t>
  </si>
  <si>
    <t>les_blue@naver.com</t>
  </si>
  <si>
    <t>S120000998</t>
  </si>
  <si>
    <t>충남 서천군 기산면 충절로 624</t>
  </si>
  <si>
    <t>한용현</t>
  </si>
  <si>
    <t>041-951-4395</t>
  </si>
  <si>
    <t>gksdyd1218@naver.com</t>
  </si>
  <si>
    <t>100(0)</t>
  </si>
  <si>
    <t>S120001016</t>
  </si>
  <si>
    <t>충남 서천군 마서면 원송로 229</t>
  </si>
  <si>
    <t>S120001018</t>
  </si>
  <si>
    <t>충남 서천군 마산면 삼일로 327</t>
  </si>
  <si>
    <t>041-953-1732</t>
  </si>
  <si>
    <t>crackberry@korea.kr</t>
  </si>
  <si>
    <t>S120001021</t>
  </si>
  <si>
    <t>충남 서천군 종천면 충서로363번길 23-1</t>
  </si>
  <si>
    <t>S120000999</t>
  </si>
  <si>
    <t>충남 서천군 비인면 비인로 142</t>
  </si>
  <si>
    <t>표민석</t>
  </si>
  <si>
    <t>07040277297</t>
  </si>
  <si>
    <t>alstjr1089@naver.com</t>
  </si>
  <si>
    <t>S120001023</t>
  </si>
  <si>
    <t>충남 서천군 비인면 비인로192</t>
  </si>
  <si>
    <t>손유나</t>
  </si>
  <si>
    <t>041-952-1323</t>
  </si>
  <si>
    <t>sonyouna99@naver.com</t>
  </si>
  <si>
    <t>S120001027</t>
  </si>
  <si>
    <t>충남 서천군 서면 공암남촌길 31번길 33</t>
  </si>
  <si>
    <t>구성유</t>
  </si>
  <si>
    <t>041-951-8124</t>
  </si>
  <si>
    <t>tjehch1@cne.go.kr</t>
  </si>
  <si>
    <t>S120001000</t>
  </si>
  <si>
    <t>충남 서천군 서천읍 화금서길 45</t>
  </si>
  <si>
    <t>한기원</t>
  </si>
  <si>
    <t>041-951-7467</t>
  </si>
  <si>
    <t>jasonhan210@naver.com</t>
  </si>
  <si>
    <t>65(0)</t>
  </si>
  <si>
    <t>S120001001</t>
  </si>
  <si>
    <t>충남 서천군 서면 서인로 777번길 3</t>
  </si>
  <si>
    <t>김지은</t>
  </si>
  <si>
    <t>041-951-7537</t>
  </si>
  <si>
    <t>wldmsdl0221@nate.com</t>
  </si>
  <si>
    <t>충남 서천군 서면 선합장길 15</t>
  </si>
  <si>
    <t>28(1)</t>
  </si>
  <si>
    <t>S120000183</t>
  </si>
  <si>
    <t>충남 서천군 서천읍 사곡로 43번길 13-16</t>
  </si>
  <si>
    <t>김신섭</t>
  </si>
  <si>
    <t>041-950-4960</t>
  </si>
  <si>
    <t>29(12)</t>
  </si>
  <si>
    <t>273(8)</t>
  </si>
  <si>
    <t>S120000184</t>
  </si>
  <si>
    <t>충남 서천군 서천읍 군청로84</t>
  </si>
  <si>
    <t>지임선</t>
  </si>
  <si>
    <t>010-7601-3691</t>
  </si>
  <si>
    <t>wldlatjs@naver.com</t>
  </si>
  <si>
    <t>22(11)</t>
  </si>
  <si>
    <t>173(8)</t>
  </si>
  <si>
    <t>S120000186</t>
  </si>
  <si>
    <t>윤수영</t>
  </si>
  <si>
    <t>041-953-3501</t>
  </si>
  <si>
    <t>yunssine@ai.cne.go.kr</t>
  </si>
  <si>
    <t>24(8)</t>
  </si>
  <si>
    <t>156(0)</t>
  </si>
  <si>
    <t>S120001002</t>
  </si>
  <si>
    <t>충남 서천군 서천읍 군청로 84</t>
  </si>
  <si>
    <t>139(2)</t>
  </si>
  <si>
    <t>S120001003</t>
  </si>
  <si>
    <t>충남 서천군 서천읍 충절로 97</t>
  </si>
  <si>
    <t>서경훈</t>
  </si>
  <si>
    <t>041-953-0104</t>
  </si>
  <si>
    <t>seokh2001@naver.com</t>
  </si>
  <si>
    <t>181(5)</t>
  </si>
  <si>
    <t>S120001030</t>
  </si>
  <si>
    <t>충남 서천군 서천읍 서천로 98번길 5</t>
  </si>
  <si>
    <t>박찬규</t>
  </si>
  <si>
    <t>박찬규(5-2)</t>
  </si>
  <si>
    <t>041-953-6901</t>
  </si>
  <si>
    <t>header87@naver.com</t>
  </si>
  <si>
    <t>42(6)</t>
  </si>
  <si>
    <t>26(2)</t>
  </si>
  <si>
    <t>522(9)</t>
  </si>
  <si>
    <t>S120001033</t>
  </si>
  <si>
    <t>충남 서천군 장항읍 옥도로 14</t>
  </si>
  <si>
    <t>교사</t>
  </si>
  <si>
    <t>041-956-0382</t>
  </si>
  <si>
    <t>soonde90@korea.kr</t>
  </si>
  <si>
    <t>S120001035</t>
  </si>
  <si>
    <t>충남 서천군 마서면 송신로 432</t>
  </si>
  <si>
    <t>041 952 8711</t>
  </si>
  <si>
    <t>acoolhead@korea.kr</t>
  </si>
  <si>
    <t>S120001036</t>
  </si>
  <si>
    <t>충남 서천군 시초면 시초북로 31</t>
  </si>
  <si>
    <t>오재현</t>
  </si>
  <si>
    <t>041-952-1906</t>
  </si>
  <si>
    <t>woal115@naver.com</t>
  </si>
  <si>
    <t>49(4)</t>
  </si>
  <si>
    <t>S120001039</t>
  </si>
  <si>
    <t>충남 서천군 판교면 종판로 857번길 13</t>
  </si>
  <si>
    <t>041-950-5505</t>
  </si>
  <si>
    <t>ililosa@naver.com</t>
  </si>
  <si>
    <t>S120000226</t>
  </si>
  <si>
    <t>충남 서천군 장항읍 성화로193번길 6</t>
  </si>
  <si>
    <t>180(0)</t>
  </si>
  <si>
    <t>S120000227</t>
  </si>
  <si>
    <t>충남 서천군 장항읍 신창서로 77</t>
  </si>
  <si>
    <t>박양수</t>
  </si>
  <si>
    <t>041-955-5641</t>
  </si>
  <si>
    <t>yangs0219@korea.kr</t>
  </si>
  <si>
    <t>34(20)</t>
  </si>
  <si>
    <t>98(6)</t>
  </si>
  <si>
    <t>S120001043</t>
  </si>
  <si>
    <t>충남 서천군 장항읍 장항로121번길 7</t>
  </si>
  <si>
    <t>황경수</t>
  </si>
  <si>
    <t>041-956-6306</t>
  </si>
  <si>
    <t>kyungsoo1998@naver.com</t>
  </si>
  <si>
    <t>18(6)</t>
  </si>
  <si>
    <t>146(6)</t>
  </si>
  <si>
    <t>S120001006</t>
  </si>
  <si>
    <t>충남 서천군 장항읍 장서로 16번길 79</t>
  </si>
  <si>
    <t>김은지</t>
  </si>
  <si>
    <t>041-956-0756</t>
  </si>
  <si>
    <t>ejcom2019@ai.cne.go.kr</t>
  </si>
  <si>
    <t>18(8)</t>
  </si>
  <si>
    <t>232(7)</t>
  </si>
  <si>
    <t>S120001044</t>
  </si>
  <si>
    <t>충남 서천군 장항읍 성주길6</t>
  </si>
  <si>
    <t>석정대</t>
  </si>
  <si>
    <t>041-956-6308</t>
  </si>
  <si>
    <t>sseokssi@naver.com</t>
  </si>
  <si>
    <t>123(8)</t>
  </si>
  <si>
    <t>S120000262</t>
  </si>
  <si>
    <t>충남 서천군 한산면 한마로 114</t>
  </si>
  <si>
    <t>김은숙</t>
  </si>
  <si>
    <t>041-951-0391, 0392</t>
  </si>
  <si>
    <t>kimes9803@naver.com</t>
  </si>
  <si>
    <t>169(0)</t>
  </si>
  <si>
    <t>S120001008</t>
  </si>
  <si>
    <t>충남 서천군 판교면 종판로887번길</t>
  </si>
  <si>
    <t>47(5)</t>
  </si>
  <si>
    <t>S120001009</t>
  </si>
  <si>
    <t>충남 서천군 한산면 한마로 130번길 31</t>
  </si>
  <si>
    <t>12(8)</t>
  </si>
  <si>
    <t>S120001050</t>
  </si>
  <si>
    <t xml:space="preserve">충남 서천군 한산면 한마로 48 </t>
  </si>
  <si>
    <t>041-951-0081</t>
  </si>
  <si>
    <t>skykgun1@naver.com</t>
  </si>
  <si>
    <t>S120001051</t>
  </si>
  <si>
    <t>충남 서천군 화양면 화산로 64번길</t>
  </si>
  <si>
    <t>박정민</t>
  </si>
  <si>
    <t>041-951-1515</t>
  </si>
  <si>
    <t>hwayangt004@g.cnees.kr</t>
  </si>
  <si>
    <t>S120000615</t>
  </si>
  <si>
    <t>충남 아산시 송악면 외암로 460</t>
  </si>
  <si>
    <t>김대현</t>
  </si>
  <si>
    <t>041-542-9152</t>
  </si>
  <si>
    <t>name1313@naver.com</t>
  </si>
  <si>
    <t>S120000594</t>
  </si>
  <si>
    <t>충남 아산시 둔포면 산전길 19</t>
  </si>
  <si>
    <t>양해영</t>
  </si>
  <si>
    <t>041)531-1590</t>
  </si>
  <si>
    <t>yhy8483@naver.com</t>
  </si>
  <si>
    <t>51(0)</t>
  </si>
  <si>
    <t>S120000595</t>
  </si>
  <si>
    <t>충남 아산시 배방읍 고불로 563-4</t>
  </si>
  <si>
    <t>홍세은</t>
  </si>
  <si>
    <t>041-549-9012</t>
  </si>
  <si>
    <t>4catlife@naver.com</t>
  </si>
  <si>
    <t>132(8)</t>
  </si>
  <si>
    <t>충남 아산시 인주면 인주로 129</t>
  </si>
  <si>
    <t>47(0)</t>
  </si>
  <si>
    <t>S120000597</t>
  </si>
  <si>
    <t>충남 아산시 둔포면 신남북길 16</t>
  </si>
  <si>
    <t>41(0)</t>
  </si>
  <si>
    <t>S120000598</t>
  </si>
  <si>
    <t>충남 아산시 도고면 도고면로 73</t>
  </si>
  <si>
    <t>S120000579</t>
  </si>
  <si>
    <t>충남 아산시 온중로 48</t>
  </si>
  <si>
    <t>서유경</t>
  </si>
  <si>
    <t>041-544-7601</t>
  </si>
  <si>
    <t>cogitov@naver.com</t>
  </si>
  <si>
    <t>S120000599</t>
  </si>
  <si>
    <t>충남 아산시 도고면 도고산로 598</t>
  </si>
  <si>
    <t>S120000601</t>
  </si>
  <si>
    <t>충남 아산시 탕정면 탕정면로 381</t>
  </si>
  <si>
    <t>30(10)</t>
  </si>
  <si>
    <t>202(7)</t>
  </si>
  <si>
    <t>110(2)</t>
  </si>
  <si>
    <t>S120000580</t>
  </si>
  <si>
    <t>충남 아산시 어의정로 101</t>
  </si>
  <si>
    <t>이하늘</t>
  </si>
  <si>
    <t>041-531-2252</t>
  </si>
  <si>
    <t>twosky91@g.cnees.kr</t>
  </si>
  <si>
    <t>14(5)</t>
  </si>
  <si>
    <t>224(0)</t>
  </si>
  <si>
    <t>S120000604</t>
  </si>
  <si>
    <t>충남 아산시 둔포면 둔포중앙로 161번길 7</t>
  </si>
  <si>
    <t>이정우</t>
  </si>
  <si>
    <t>041-531-3033(010-5412-4920)</t>
  </si>
  <si>
    <t>duchiya@daum.net</t>
  </si>
  <si>
    <t>344(6)</t>
  </si>
  <si>
    <t>S120002886</t>
  </si>
  <si>
    <t>충남 아산시 도고면 도고산로 573</t>
  </si>
  <si>
    <t>강성식</t>
  </si>
  <si>
    <t>041-620-2100</t>
  </si>
  <si>
    <t>kss0007@hanmail.net</t>
  </si>
  <si>
    <t>59(20)</t>
  </si>
  <si>
    <t>1241(7)</t>
  </si>
  <si>
    <t>충남 아산시 배방읍 배방로 58-52</t>
  </si>
  <si>
    <t>47(8)</t>
  </si>
  <si>
    <t>57(2)</t>
  </si>
  <si>
    <t>851(12)</t>
  </si>
  <si>
    <t>S120002984</t>
  </si>
  <si>
    <t>충남 아산시 둔포면 둔포중앙로161번길 26-13</t>
  </si>
  <si>
    <t>김경미</t>
  </si>
  <si>
    <t>041-532-8062</t>
  </si>
  <si>
    <t>55(9)</t>
  </si>
  <si>
    <t>482(6)</t>
  </si>
  <si>
    <t>S120002834</t>
  </si>
  <si>
    <t>충남 아산시 배방읍 배방산길 359번길 61</t>
  </si>
  <si>
    <t>51(10)</t>
  </si>
  <si>
    <t>41(2)</t>
  </si>
  <si>
    <t>1336(14)</t>
  </si>
  <si>
    <t>S120000605</t>
  </si>
  <si>
    <t>충남 아산시 배방읍 북수로25번길 11</t>
  </si>
  <si>
    <t>박현준</t>
  </si>
  <si>
    <t>041-548-1512</t>
  </si>
  <si>
    <t>56(13)</t>
  </si>
  <si>
    <t>936(24)</t>
  </si>
  <si>
    <t>충남 아산시 음봉면 산동희망로 10</t>
  </si>
  <si>
    <t>국수근</t>
  </si>
  <si>
    <t>041-427-7051</t>
  </si>
  <si>
    <t>madesti032@gmail.com</t>
  </si>
  <si>
    <t>69(9)</t>
  </si>
  <si>
    <t>21(2)</t>
  </si>
  <si>
    <t>392(8)</t>
  </si>
  <si>
    <t>S120000582</t>
  </si>
  <si>
    <t>충남 아산시 선장면 서부남로 21</t>
  </si>
  <si>
    <t>김규숙</t>
  </si>
  <si>
    <t>041-542-0854</t>
  </si>
  <si>
    <t>tjsehwnd@cne.go.kr</t>
  </si>
  <si>
    <t>선장초공유</t>
  </si>
  <si>
    <t>S120000610</t>
  </si>
  <si>
    <t>충남 아산시 선장면 선장로110번길 13-10</t>
  </si>
  <si>
    <t>김도학</t>
  </si>
  <si>
    <t>041-542-0703</t>
  </si>
  <si>
    <t>plusplus23@korea.kr</t>
  </si>
  <si>
    <t>S120002667</t>
  </si>
  <si>
    <t>충남 아산시 배방읍 용연로 111</t>
  </si>
  <si>
    <t>010-5429-8481</t>
  </si>
  <si>
    <t>key150@hanmail.net</t>
  </si>
  <si>
    <t>50(7)</t>
  </si>
  <si>
    <t>1388(16)</t>
  </si>
  <si>
    <t>S120002673</t>
  </si>
  <si>
    <t>충남 아산시 모종동 122-1번지</t>
  </si>
  <si>
    <t>김민정</t>
  </si>
  <si>
    <t>041-534-7484</t>
  </si>
  <si>
    <t>dunnia@naver.com</t>
  </si>
  <si>
    <t>43(8)</t>
  </si>
  <si>
    <t>993(7)</t>
  </si>
  <si>
    <t>S120000613</t>
  </si>
  <si>
    <t>충남 아산시 염치읍 송곡길 112</t>
  </si>
  <si>
    <t>김종호</t>
  </si>
  <si>
    <t>041-548-9426</t>
  </si>
  <si>
    <t>kkmkm0809@ai.cne.go.kr</t>
  </si>
  <si>
    <t>111(0)</t>
  </si>
  <si>
    <t>S120000583</t>
  </si>
  <si>
    <t>184(5)</t>
  </si>
  <si>
    <t>S120000614</t>
  </si>
  <si>
    <t>충남 아산시 송악면 송악로 802</t>
  </si>
  <si>
    <t>한미선</t>
  </si>
  <si>
    <t>(041)543-3907</t>
  </si>
  <si>
    <t>hanmison80@cne.go.kr</t>
  </si>
  <si>
    <t>154(4)</t>
  </si>
  <si>
    <t>충남 아산시 서부북로 993</t>
  </si>
  <si>
    <t>배정호</t>
  </si>
  <si>
    <t>010-5054-9492</t>
  </si>
  <si>
    <t>ckawn89@cne.go.kr</t>
  </si>
  <si>
    <t>32(9)</t>
  </si>
  <si>
    <t>266(17)</t>
  </si>
  <si>
    <t>충남 아산시 모종로 73-13</t>
  </si>
  <si>
    <t>김현규</t>
  </si>
  <si>
    <t>010-2035-2862
041-542-2091</t>
  </si>
  <si>
    <t>48(2)</t>
  </si>
  <si>
    <t>1125(10)</t>
  </si>
  <si>
    <t>충남 아산시 배방읍 연화로 56</t>
  </si>
  <si>
    <t>이찬규</t>
  </si>
  <si>
    <t>041-542-1139</t>
  </si>
  <si>
    <t>slslslsl4@naver.com</t>
  </si>
  <si>
    <t>54(10)</t>
  </si>
  <si>
    <t>560(9)</t>
  </si>
  <si>
    <t>충남 아산시 신창면 서부남로 840번길 26</t>
  </si>
  <si>
    <t>41(3)</t>
  </si>
  <si>
    <t>28(0)</t>
  </si>
  <si>
    <t>411(0)</t>
  </si>
  <si>
    <t>S120000621</t>
  </si>
  <si>
    <t>충남 아산시 영인면 고룡산로 636</t>
  </si>
  <si>
    <t>유용석</t>
  </si>
  <si>
    <t>041-542-5002</t>
  </si>
  <si>
    <t>vetus@cne.go.kr</t>
  </si>
  <si>
    <t>충남 아산시 음봉면 연암율금로 499</t>
  </si>
  <si>
    <t>정보담당</t>
  </si>
  <si>
    <t>041-547-0235</t>
  </si>
  <si>
    <t>sinoru@korea.kr</t>
  </si>
  <si>
    <t>S120002995</t>
  </si>
  <si>
    <t>충남 아산시 송악면 송악로 714번길 37</t>
  </si>
  <si>
    <t>장미선</t>
  </si>
  <si>
    <t>041-549-6845</t>
  </si>
  <si>
    <t>mariatear20@korea.kr</t>
  </si>
  <si>
    <t>47(9)</t>
  </si>
  <si>
    <t>329(1)</t>
  </si>
  <si>
    <t>S120002967</t>
  </si>
  <si>
    <t>충남 아산시 탕정면 갈산교로 210</t>
  </si>
  <si>
    <t>정수민</t>
  </si>
  <si>
    <t>041-532-7101</t>
  </si>
  <si>
    <t>suminsam@nate.com</t>
  </si>
  <si>
    <t>65(17)</t>
  </si>
  <si>
    <t>44(2)</t>
  </si>
  <si>
    <t>907(9)</t>
  </si>
  <si>
    <t>S120000194</t>
  </si>
  <si>
    <t>충남 아산시 번영로115번길 21</t>
  </si>
  <si>
    <t>박현종</t>
  </si>
  <si>
    <t>041-542-3171</t>
  </si>
  <si>
    <t>qkrguswhd1@naver.com</t>
  </si>
  <si>
    <t>1003(0)</t>
  </si>
  <si>
    <t>S120002907</t>
  </si>
  <si>
    <t>충남 아산시 배방읍 모산로 38-43</t>
  </si>
  <si>
    <t>박경일</t>
  </si>
  <si>
    <t>041-424-7900</t>
  </si>
  <si>
    <t>henea12@cne.go.kr</t>
  </si>
  <si>
    <t>56(9)</t>
  </si>
  <si>
    <t>953(11)</t>
  </si>
  <si>
    <t>S120002558</t>
  </si>
  <si>
    <t xml:space="preserve">충남 아산시 신창면 남성길 152-64 </t>
  </si>
  <si>
    <t>정진모</t>
  </si>
  <si>
    <t>041-547-2312</t>
  </si>
  <si>
    <t>jjm961115@naver.com</t>
  </si>
  <si>
    <t>61(9)</t>
  </si>
  <si>
    <t>45(3)</t>
  </si>
  <si>
    <t>898(20)</t>
  </si>
  <si>
    <t>S120002601</t>
  </si>
  <si>
    <t>충남 아산시 신창면 천우물로 74</t>
  </si>
  <si>
    <t>박순영</t>
  </si>
  <si>
    <t>041-536-7100</t>
  </si>
  <si>
    <t>sherry98@nate.com</t>
  </si>
  <si>
    <t>44(9)</t>
  </si>
  <si>
    <t>1004(10)</t>
  </si>
  <si>
    <t>S120002551</t>
  </si>
  <si>
    <t>충남 아산시 배방읍 호서로 405</t>
  </si>
  <si>
    <t>서문주</t>
  </si>
  <si>
    <t>041-547-0932</t>
  </si>
  <si>
    <t>kuguri11@gmail.com</t>
  </si>
  <si>
    <t>32(4)</t>
  </si>
  <si>
    <t>617(9)</t>
  </si>
  <si>
    <t>100M</t>
  </si>
  <si>
    <t>S120002668</t>
  </si>
  <si>
    <t>충남 아산시 선장면 아산만로 368</t>
  </si>
  <si>
    <t>김태민</t>
  </si>
  <si>
    <t>김태민
임재원</t>
  </si>
  <si>
    <t>010-7759-4808
041-541-8790
041-541-8794</t>
  </si>
  <si>
    <t>taemong0922@naver.com
toynhwan@naver.com</t>
  </si>
  <si>
    <t>47(15)</t>
  </si>
  <si>
    <t>229(0)</t>
  </si>
  <si>
    <t>S120002992</t>
  </si>
  <si>
    <t>충남 아산시 탕정면 이순신대로 512</t>
  </si>
  <si>
    <t>송해나</t>
  </si>
  <si>
    <t>041-424-3064</t>
  </si>
  <si>
    <t>xithdgosk@naver.com</t>
  </si>
  <si>
    <t>42(2)</t>
  </si>
  <si>
    <t>244(2)</t>
  </si>
  <si>
    <t>S120002960</t>
  </si>
  <si>
    <t>충남 아산시 배방읍 동방로 200</t>
  </si>
  <si>
    <t>52(12)</t>
  </si>
  <si>
    <t>621(14)</t>
  </si>
  <si>
    <t>S120000164</t>
  </si>
  <si>
    <t xml:space="preserve">충남 아산시 둔포면 둔포중앙로 133번길 42 </t>
  </si>
  <si>
    <t>서상욱</t>
  </si>
  <si>
    <t>041-422-4256</t>
  </si>
  <si>
    <t>sssssww@naver.com</t>
  </si>
  <si>
    <t>40(25)</t>
  </si>
  <si>
    <t>S120002829</t>
  </si>
  <si>
    <t>충남 아산시 배방읍 용연동길 25</t>
  </si>
  <si>
    <t>33(4)</t>
  </si>
  <si>
    <t>26(1)</t>
  </si>
  <si>
    <t>S120002991</t>
  </si>
  <si>
    <t>충남 아산시 배방읍 월천3길 10</t>
  </si>
  <si>
    <t>46(8)</t>
  </si>
  <si>
    <t>582(12)</t>
  </si>
  <si>
    <t>충남 아산시 배방읍 배방로 216</t>
  </si>
  <si>
    <t>장미영</t>
  </si>
  <si>
    <t>041-545-3173</t>
  </si>
  <si>
    <t>34(7)</t>
  </si>
  <si>
    <t>769(0)</t>
  </si>
  <si>
    <t>충남 아산시 남부로 266</t>
  </si>
  <si>
    <t>유호준</t>
  </si>
  <si>
    <t>041-549-6290</t>
  </si>
  <si>
    <t>dbghwns@asan.cnees.kr</t>
  </si>
  <si>
    <t>48()</t>
  </si>
  <si>
    <t>S120003000</t>
  </si>
  <si>
    <t>충남 아산시 둔포면 석곡리 184-1</t>
  </si>
  <si>
    <t>167(2)</t>
  </si>
  <si>
    <t>S120002885</t>
  </si>
  <si>
    <t>충남 아산시 배방읍 세교리 1564</t>
  </si>
  <si>
    <t>임형훈</t>
  </si>
  <si>
    <t>041 427 5002</t>
  </si>
  <si>
    <t>dlamaiak@empas.com</t>
  </si>
  <si>
    <t>29(6)</t>
  </si>
  <si>
    <t>578(9)</t>
  </si>
  <si>
    <t>S120002836</t>
  </si>
  <si>
    <t>충남 아산시 염치읍 현충사길 93</t>
  </si>
  <si>
    <t>45(0)</t>
  </si>
  <si>
    <t>S120002663</t>
  </si>
  <si>
    <t>충남 아산시 배방읍 연화로 43</t>
  </si>
  <si>
    <t>차승현</t>
  </si>
  <si>
    <t>041-549-8561</t>
  </si>
  <si>
    <t>cha1107sh@naver.com</t>
  </si>
  <si>
    <t>626(12)</t>
  </si>
  <si>
    <t>S120000623</t>
  </si>
  <si>
    <t>충남 아산시 둔포면 아산밸리중앙로 33</t>
  </si>
  <si>
    <t>조성미</t>
  </si>
  <si>
    <t>041-531-5478</t>
  </si>
  <si>
    <t>mc4evah@ai.cne.go.kr</t>
  </si>
  <si>
    <t>61(4)</t>
  </si>
  <si>
    <t>1346(25)</t>
  </si>
  <si>
    <t>S120000624</t>
  </si>
  <si>
    <t>충남 아산시 염치읍 염치로 49</t>
  </si>
  <si>
    <t>박규선</t>
  </si>
  <si>
    <t>041-543-8005</t>
  </si>
  <si>
    <t>sunny0415@ai.cne.go.kr</t>
  </si>
  <si>
    <t>46(0)</t>
  </si>
  <si>
    <t>S120000587</t>
  </si>
  <si>
    <t>김희옥</t>
  </si>
  <si>
    <t>041-542-5006</t>
  </si>
  <si>
    <t>15251216@naver.com</t>
  </si>
  <si>
    <t>55(4)</t>
  </si>
  <si>
    <t>S120000626</t>
  </si>
  <si>
    <t>충남 아산시 영인면 여민루길 20</t>
  </si>
  <si>
    <t>58(5)</t>
  </si>
  <si>
    <t>S120000627</t>
  </si>
  <si>
    <t>충남 아산시 신창면 서부북로 547</t>
  </si>
  <si>
    <t>박찬미</t>
  </si>
  <si>
    <t>041-542-7263</t>
  </si>
  <si>
    <t>pcm3828@g.cnees.kr</t>
  </si>
  <si>
    <t>73(5)</t>
  </si>
  <si>
    <t>S120000213</t>
  </si>
  <si>
    <t>충남 아산시 온천대로 1411</t>
  </si>
  <si>
    <t>1025(18)</t>
  </si>
  <si>
    <t>S120002467</t>
  </si>
  <si>
    <t>충남 아산시 문화로 243번길 14</t>
  </si>
  <si>
    <t>박성용</t>
  </si>
  <si>
    <t>041-534-6802</t>
  </si>
  <si>
    <t>octob7@naver.com</t>
  </si>
  <si>
    <t>20(3)</t>
  </si>
  <si>
    <t>356(16)</t>
  </si>
  <si>
    <t>S120000628</t>
  </si>
  <si>
    <t>충남 아산시 번영로234번길 52</t>
  </si>
  <si>
    <t>김세진</t>
  </si>
  <si>
    <t>041-544-6552</t>
  </si>
  <si>
    <t>kodorri4826@naver.com</t>
  </si>
  <si>
    <t>41(5)</t>
  </si>
  <si>
    <t>720(11)</t>
  </si>
  <si>
    <t>S120002556</t>
  </si>
  <si>
    <t>충남 아산시 둔포면 아산밸리북로 32</t>
  </si>
  <si>
    <t>고동희</t>
  </si>
  <si>
    <t>0415473074</t>
  </si>
  <si>
    <t>gforce2020@naver.com</t>
  </si>
  <si>
    <t>42(11)</t>
  </si>
  <si>
    <t>541(20)</t>
  </si>
  <si>
    <t>S120002535</t>
  </si>
  <si>
    <t>충남 아산시 온천대로 1333번길 29</t>
  </si>
  <si>
    <t>이수진</t>
  </si>
  <si>
    <t>041-532-7907</t>
  </si>
  <si>
    <t>S120000214</t>
  </si>
  <si>
    <t xml:space="preserve">충남 아산시 풍기동 온여고길 21번길 24 </t>
  </si>
  <si>
    <t>김기득</t>
  </si>
  <si>
    <t>041-538-6000</t>
  </si>
  <si>
    <t>iamkd@g.cnees.kr</t>
  </si>
  <si>
    <t>36(3)</t>
  </si>
  <si>
    <t>1002(15)</t>
  </si>
  <si>
    <t>S120000588</t>
  </si>
  <si>
    <t>충남 아산시 영인면 아산온천로3번길 17</t>
  </si>
  <si>
    <t>김현주</t>
  </si>
  <si>
    <t>041-544-3162</t>
  </si>
  <si>
    <t>cd3456@korea.kr</t>
  </si>
  <si>
    <t>43(12)</t>
  </si>
  <si>
    <t>826(14)</t>
  </si>
  <si>
    <t>S120000629</t>
  </si>
  <si>
    <t>충남 아산시 청운로 90</t>
  </si>
  <si>
    <t>민준범</t>
  </si>
  <si>
    <t>0415449828</t>
  </si>
  <si>
    <t>happyminssam?@naver.com</t>
  </si>
  <si>
    <t>24(5)</t>
  </si>
  <si>
    <t>281(12)</t>
  </si>
  <si>
    <t>S120002468</t>
  </si>
  <si>
    <t>충남 아산시 용화고길 10</t>
  </si>
  <si>
    <t>1251(35)</t>
  </si>
  <si>
    <t>S120002523</t>
  </si>
  <si>
    <t>충남 아산시 온천대로 1333번길 31</t>
  </si>
  <si>
    <t>소기섭</t>
  </si>
  <si>
    <t>041-548-4781</t>
  </si>
  <si>
    <t>escape17@hanmail.net</t>
  </si>
  <si>
    <t>44(10)</t>
  </si>
  <si>
    <t>863(20)</t>
  </si>
  <si>
    <t>S120000630</t>
  </si>
  <si>
    <t>충남 아산시 중앙로 17</t>
  </si>
  <si>
    <t>279(16)</t>
  </si>
  <si>
    <t>S120000589</t>
  </si>
  <si>
    <t>충남 아산시 온여고길 21번길 22</t>
  </si>
  <si>
    <t>노찬우</t>
  </si>
  <si>
    <t>041-536-4400</t>
  </si>
  <si>
    <t>krcse2019@gmail.com</t>
  </si>
  <si>
    <t>732(11)</t>
  </si>
  <si>
    <t>S120000631</t>
  </si>
  <si>
    <t>충남 아산시 실옥로 45</t>
  </si>
  <si>
    <t>최은진</t>
  </si>
  <si>
    <t>041-544-4860</t>
  </si>
  <si>
    <t>eunjinclass@gmail.com</t>
  </si>
  <si>
    <t>62(4)</t>
  </si>
  <si>
    <t>714(11)</t>
  </si>
  <si>
    <t>충남 아산시 온주길 26번길 10</t>
  </si>
  <si>
    <t>271(7)</t>
  </si>
  <si>
    <t>S120000633</t>
  </si>
  <si>
    <t>충남 아산시 초사길 122</t>
  </si>
  <si>
    <t>76(4)</t>
  </si>
  <si>
    <t>S120002625</t>
  </si>
  <si>
    <t>충남 아산시 남부로 351</t>
  </si>
  <si>
    <t>서광진</t>
  </si>
  <si>
    <t>041-546-3404</t>
  </si>
  <si>
    <t>rhkdwls9309@naver.com</t>
  </si>
  <si>
    <t>51(6)</t>
  </si>
  <si>
    <t>1046(12)</t>
  </si>
  <si>
    <t>충남 아산시 청운로 158</t>
  </si>
  <si>
    <t>938(0)</t>
  </si>
  <si>
    <t xml:space="preserve">충남 아산시 청운로 158 </t>
  </si>
  <si>
    <t>626(0)</t>
  </si>
  <si>
    <t>S120000634</t>
  </si>
  <si>
    <t>충남 아산시 시민로 258번길 3-8</t>
  </si>
  <si>
    <t>이정상</t>
  </si>
  <si>
    <t>041-549-7491</t>
  </si>
  <si>
    <t>certbar@naver.com</t>
  </si>
  <si>
    <t>338(10)</t>
  </si>
  <si>
    <t>충남 아산시 음봉면 음봉로 515-50</t>
  </si>
  <si>
    <t>박준모</t>
  </si>
  <si>
    <t>041-543-1559</t>
  </si>
  <si>
    <t>qwe@wollang.cnees.kr</t>
  </si>
  <si>
    <t>68(8)</t>
  </si>
  <si>
    <t>1177(19)</t>
  </si>
  <si>
    <t>S120000591</t>
  </si>
  <si>
    <t>충남 아산시 음봉면 음봉로 505</t>
  </si>
  <si>
    <t>강수원</t>
  </si>
  <si>
    <t>041-541-4924</t>
  </si>
  <si>
    <t>beeyou1@nate.com</t>
  </si>
  <si>
    <t>39(9)</t>
  </si>
  <si>
    <t>677(13)</t>
  </si>
  <si>
    <t>S120000637</t>
  </si>
  <si>
    <t>충남 아산시 음봉면 아산온천로 517</t>
  </si>
  <si>
    <t>고종윤</t>
  </si>
  <si>
    <t>010-3418-5805</t>
  </si>
  <si>
    <t>ko0815@hanmail.net</t>
  </si>
  <si>
    <t>72(0)</t>
  </si>
  <si>
    <t>S120002965</t>
  </si>
  <si>
    <t>충남 아산시 배방읍 동방로 132</t>
  </si>
  <si>
    <t>53(10)</t>
  </si>
  <si>
    <t>1322(7)</t>
  </si>
  <si>
    <t>S120000592</t>
  </si>
  <si>
    <t>충남 아산시 인주면 영인산로 85</t>
  </si>
  <si>
    <t>84(5)</t>
  </si>
  <si>
    <t>S120000638</t>
  </si>
  <si>
    <t>충남 아산시 인주면 서해로 486</t>
  </si>
  <si>
    <t>김정언</t>
  </si>
  <si>
    <t>041-533-1507</t>
  </si>
  <si>
    <t>nooncop13@naver.com</t>
  </si>
  <si>
    <t>76(2)</t>
  </si>
  <si>
    <t>S120002934</t>
  </si>
  <si>
    <t>충남 아산시 둔포면 아산밸리동로 247</t>
  </si>
  <si>
    <t>류인지</t>
  </si>
  <si>
    <t>0414273505</t>
  </si>
  <si>
    <t>ryoo3828@naver.com</t>
  </si>
  <si>
    <t>S120002870</t>
  </si>
  <si>
    <t>충남 아산시 탕정면 삼성로 77</t>
  </si>
  <si>
    <t>전용대</t>
  </si>
  <si>
    <t>0413393000</t>
  </si>
  <si>
    <t>wjsdydeo1@cnsa.hs.kr</t>
  </si>
  <si>
    <t>20(20)</t>
  </si>
  <si>
    <t>1099(0)</t>
  </si>
  <si>
    <t>S120002532</t>
  </si>
  <si>
    <t>충남 아산시 탕정면 탕정면로 53-60</t>
  </si>
  <si>
    <t>유지현</t>
  </si>
  <si>
    <t>041-538-4031</t>
  </si>
  <si>
    <t>419(0)</t>
  </si>
  <si>
    <t>S120002669</t>
  </si>
  <si>
    <t>충남 아산시 문화로 271-45</t>
  </si>
  <si>
    <t>허내인</t>
  </si>
  <si>
    <t>041-547-5302</t>
  </si>
  <si>
    <t>peach7pong@naver.com</t>
  </si>
  <si>
    <t>378(8)</t>
  </si>
  <si>
    <t>S120002863</t>
  </si>
  <si>
    <t xml:space="preserve">충남 아산시 탕정면 탕정면로 54-15 </t>
  </si>
  <si>
    <t>강태현</t>
  </si>
  <si>
    <t>041-538-9999</t>
  </si>
  <si>
    <t>bix15@hanmail.net</t>
  </si>
  <si>
    <t>42(3)</t>
  </si>
  <si>
    <t>758(6)</t>
  </si>
  <si>
    <t>S120002670</t>
  </si>
  <si>
    <t>충남 아산시 탕정면로 53-40</t>
  </si>
  <si>
    <t>김종수</t>
  </si>
  <si>
    <t>041-541-4763</t>
  </si>
  <si>
    <t>nicobass5735@gmail.com</t>
  </si>
  <si>
    <t>53(7)</t>
  </si>
  <si>
    <t>47(1)</t>
  </si>
  <si>
    <t>1307(7)</t>
  </si>
  <si>
    <t>S120000639</t>
  </si>
  <si>
    <t>충남 아산시 탕정면 탕정면로 105</t>
  </si>
  <si>
    <t>유선아</t>
  </si>
  <si>
    <t>041-543-7262</t>
  </si>
  <si>
    <t>sunaeducation@gmail.com</t>
  </si>
  <si>
    <t>46(1)</t>
  </si>
  <si>
    <t>1072(5)</t>
  </si>
  <si>
    <t>S120002937</t>
  </si>
  <si>
    <t>충남 아산시 탕정면 한들물빛3로 35</t>
  </si>
  <si>
    <t>허하늘</t>
  </si>
  <si>
    <t>041-423-3300</t>
  </si>
  <si>
    <t>gjgksmf@hanmail.net</t>
  </si>
  <si>
    <t>27(1)</t>
  </si>
  <si>
    <t>809(5)</t>
  </si>
  <si>
    <t>S120002938</t>
  </si>
  <si>
    <t>충남 아산시 탕정면 한들물빛도시로 49</t>
  </si>
  <si>
    <t>장성은</t>
  </si>
  <si>
    <t>041-424-8400</t>
  </si>
  <si>
    <t>springjshs@naver.com</t>
  </si>
  <si>
    <t>88(3)</t>
  </si>
  <si>
    <t>2058(15)</t>
  </si>
  <si>
    <t>S120000682</t>
  </si>
  <si>
    <t>충남 예산군 고덕면 예덕로 546</t>
  </si>
  <si>
    <t>1969-03-28</t>
  </si>
  <si>
    <t>041-338-3913</t>
  </si>
  <si>
    <t>smilekjy@naver.com</t>
  </si>
  <si>
    <t>62(0)</t>
  </si>
  <si>
    <t>S120000693</t>
  </si>
  <si>
    <t>충남 예산군 고덕면 황금뜰로 203</t>
  </si>
  <si>
    <t>장성수</t>
  </si>
  <si>
    <t>041-337-5172</t>
  </si>
  <si>
    <t>wkdtjdtn0529@ai.cne.go.kr</t>
  </si>
  <si>
    <t>S120000683</t>
  </si>
  <si>
    <t>충남 예산군 광시면 광시소길 24</t>
  </si>
  <si>
    <t>1966-03-30</t>
  </si>
  <si>
    <t>임연정</t>
  </si>
  <si>
    <t>041-332-1556</t>
  </si>
  <si>
    <t>limyeon0525@naver.com</t>
  </si>
  <si>
    <t>S120000695</t>
  </si>
  <si>
    <t xml:space="preserve">충남 예산군 고덕면 구만윗뜸길 27 </t>
  </si>
  <si>
    <t>S120000697</t>
  </si>
  <si>
    <t>충남 예산군 예산읍 역전로 134번길 40</t>
  </si>
  <si>
    <t>041-334-2504</t>
  </si>
  <si>
    <t>mingd7@cne.go.kr</t>
  </si>
  <si>
    <t>470(3)</t>
  </si>
  <si>
    <t>S120000684</t>
  </si>
  <si>
    <t>충남 예산군 대술면 대술로 135-7</t>
  </si>
  <si>
    <t>1971-01-16</t>
  </si>
  <si>
    <t>31(0)</t>
  </si>
  <si>
    <t>S120000699</t>
  </si>
  <si>
    <t>충남 예산군 대술면 원농리길 12</t>
  </si>
  <si>
    <t>안누리</t>
  </si>
  <si>
    <t>010-8967-1159</t>
  </si>
  <si>
    <t>27(3)</t>
  </si>
  <si>
    <t>S120000162</t>
  </si>
  <si>
    <t>충남 예산군 대흥면 예당로 845</t>
  </si>
  <si>
    <t>조주형</t>
  </si>
  <si>
    <t>041-332-0542</t>
  </si>
  <si>
    <t>wngud9716@naver.com</t>
  </si>
  <si>
    <t>131(0)</t>
  </si>
  <si>
    <t>S120000685</t>
  </si>
  <si>
    <t>1951-10-05</t>
  </si>
  <si>
    <t>139(0)</t>
  </si>
  <si>
    <t>충남 예산군 대흥면 의좋은형제길 16</t>
  </si>
  <si>
    <t>이신재</t>
  </si>
  <si>
    <t>041-332-0100</t>
  </si>
  <si>
    <t>todo21c@korea.kr</t>
  </si>
  <si>
    <t>S120000163</t>
  </si>
  <si>
    <t>충남 예산군 삽교읍 예학로 138</t>
  </si>
  <si>
    <t>양은정</t>
  </si>
  <si>
    <t>041-337-4142</t>
  </si>
  <si>
    <t>cnonlineteacher202501@ai.cne.go.kr</t>
  </si>
  <si>
    <t>38(10)</t>
  </si>
  <si>
    <t>483(4)</t>
  </si>
  <si>
    <t>S120000686</t>
  </si>
  <si>
    <t>충남 예산군 삽교읍 예학로 128</t>
  </si>
  <si>
    <t>1952-02-05</t>
  </si>
  <si>
    <t>이오덕</t>
  </si>
  <si>
    <t>041-337-4011</t>
  </si>
  <si>
    <t>skylier@naver.com</t>
  </si>
  <si>
    <t>701(8)</t>
  </si>
  <si>
    <t>S120000702</t>
  </si>
  <si>
    <t>충남 예산군 덕산면 봉운로 38</t>
  </si>
  <si>
    <t>김미진</t>
  </si>
  <si>
    <t>041-337-0204</t>
  </si>
  <si>
    <t>bamboomj2@gmail.com</t>
  </si>
  <si>
    <t>90(4)</t>
  </si>
  <si>
    <t>충남 예산군 삽교읍 예학로 127</t>
  </si>
  <si>
    <t>양지수</t>
  </si>
  <si>
    <t>0413382278</t>
  </si>
  <si>
    <t>geesu962812@naver.com</t>
  </si>
  <si>
    <t>781(9)</t>
  </si>
  <si>
    <t>S120000707</t>
  </si>
  <si>
    <t>충남 예산군 봉산면 봉산로 369-10</t>
  </si>
  <si>
    <t>조성근</t>
  </si>
  <si>
    <t>041-337-1010</t>
  </si>
  <si>
    <t>firstmover83@naver.com</t>
  </si>
  <si>
    <t>S120000175</t>
  </si>
  <si>
    <t>충남 예산군 삽교읍 삽교로 161</t>
  </si>
  <si>
    <t>명재광</t>
  </si>
  <si>
    <t>0413382816</t>
  </si>
  <si>
    <t>mjk1726@naver.com</t>
  </si>
  <si>
    <t>26(11)</t>
  </si>
  <si>
    <t>324(0)</t>
  </si>
  <si>
    <t>S120000687</t>
  </si>
  <si>
    <t>충남 예산군 삽교읍 삽교로 173</t>
  </si>
  <si>
    <t>1954-10-05</t>
  </si>
  <si>
    <t>강영수</t>
  </si>
  <si>
    <t>강영수
박진우</t>
  </si>
  <si>
    <t>041-337-2872
041-337-2873</t>
  </si>
  <si>
    <t>ifansafan@naver.com
jiwoo541@naver.com</t>
  </si>
  <si>
    <t>57(0)</t>
  </si>
  <si>
    <t>S120000708</t>
  </si>
  <si>
    <t>충남 예산군 삽교읍 삽교로 4길 26</t>
  </si>
  <si>
    <t>S120000711</t>
  </si>
  <si>
    <t>충남 예산군 덕산면 수덕사로 631</t>
  </si>
  <si>
    <t>권은영</t>
  </si>
  <si>
    <t>041-337-6070</t>
  </si>
  <si>
    <t>hobak52@hanmail.net</t>
  </si>
  <si>
    <t>S120000712</t>
  </si>
  <si>
    <t>충남 예산군 덕산면 덕산온천로 91</t>
  </si>
  <si>
    <t>이범준</t>
  </si>
  <si>
    <t>041-337-4043</t>
  </si>
  <si>
    <t>qjawns8237@naver.com</t>
  </si>
  <si>
    <t>S120000713</t>
  </si>
  <si>
    <t>충남 예산군 예산읍 신례원로 179</t>
  </si>
  <si>
    <t>조영산</t>
  </si>
  <si>
    <t>041-334-3585</t>
  </si>
  <si>
    <t>ys970425@naver.com</t>
  </si>
  <si>
    <t>113(2)</t>
  </si>
  <si>
    <t>S120000688</t>
  </si>
  <si>
    <t>충남 예산군 신암면 신암남로 413</t>
  </si>
  <si>
    <t>1969-10-14</t>
  </si>
  <si>
    <t>백지훈</t>
  </si>
  <si>
    <t>041-332-9107</t>
  </si>
  <si>
    <t>baeksoo2219@naver.com</t>
  </si>
  <si>
    <t>44(7)</t>
  </si>
  <si>
    <t>S120000714</t>
  </si>
  <si>
    <t>충남 예산군 신암면 신암남로 285-6</t>
  </si>
  <si>
    <t>김영욱</t>
  </si>
  <si>
    <t>041-332-9010</t>
  </si>
  <si>
    <t>kyw4582@gmail.com</t>
  </si>
  <si>
    <t>S120000689</t>
  </si>
  <si>
    <t>충남 예산군 신양면 청신로 402</t>
  </si>
  <si>
    <t>1956-02-08</t>
  </si>
  <si>
    <t>손동우</t>
  </si>
  <si>
    <t>041-333-7032</t>
  </si>
  <si>
    <t>dwson37@gmail.com</t>
  </si>
  <si>
    <t>5(4)</t>
  </si>
  <si>
    <t>71(6)</t>
  </si>
  <si>
    <t>S120000715</t>
  </si>
  <si>
    <t>충남 예산군 신양면 청신로 374</t>
  </si>
  <si>
    <t>전지웅</t>
  </si>
  <si>
    <t>041-333-7005</t>
  </si>
  <si>
    <t>jjw5671@naver.com</t>
  </si>
  <si>
    <t>S120000720</t>
  </si>
  <si>
    <t>충남 예산군 오가면 내양막길 5</t>
  </si>
  <si>
    <t>15(7)</t>
  </si>
  <si>
    <t>30(5)</t>
  </si>
  <si>
    <t>S120000721</t>
  </si>
  <si>
    <t>충남 예산군 고덕면 몽곡상몽길 54</t>
  </si>
  <si>
    <t>S120000206</t>
  </si>
  <si>
    <t>충남 예산군 예산읍 예산로 101</t>
  </si>
  <si>
    <t>송명규</t>
  </si>
  <si>
    <t>041-355-2512</t>
  </si>
  <si>
    <t>smk0816@korea.kr</t>
  </si>
  <si>
    <t>29(3)</t>
  </si>
  <si>
    <t>515(5)</t>
  </si>
  <si>
    <t>S120002939</t>
  </si>
  <si>
    <t>충남 예산군 봉산면 하평1길 38</t>
  </si>
  <si>
    <t>강성구</t>
  </si>
  <si>
    <t>041-339-2200</t>
  </si>
  <si>
    <t>ksg9466@daum.net</t>
  </si>
  <si>
    <t>30(1)</t>
  </si>
  <si>
    <t>143(5)</t>
  </si>
  <si>
    <t>S120000208</t>
  </si>
  <si>
    <t>충남 예산군 예산읍 주교로 36</t>
  </si>
  <si>
    <t>32(6)</t>
  </si>
  <si>
    <t>352(3)</t>
  </si>
  <si>
    <t>S120000690</t>
  </si>
  <si>
    <t>충남 예산군 예산읍 벚꽃로 197-17</t>
  </si>
  <si>
    <t>1941-05-19</t>
  </si>
  <si>
    <t>김필교</t>
  </si>
  <si>
    <t>041-333-8658</t>
  </si>
  <si>
    <t>stranger1887@cne.go.kr</t>
  </si>
  <si>
    <t>29(7)</t>
  </si>
  <si>
    <t>319(4)</t>
  </si>
  <si>
    <t>S120000209</t>
  </si>
  <si>
    <t>충남 예산군 예산읍 예산로 117</t>
  </si>
  <si>
    <t>황태철</t>
  </si>
  <si>
    <t>041-335-2495</t>
  </si>
  <si>
    <t>tchwangs@gmail.com</t>
  </si>
  <si>
    <t>318(0)</t>
  </si>
  <si>
    <t>S120000723</t>
  </si>
  <si>
    <t>충남 예산군 예산읍 주교로 21</t>
  </si>
  <si>
    <t>120(3)</t>
  </si>
  <si>
    <t>S120000691</t>
  </si>
  <si>
    <t>충남 예산군 예산읍 예중길 40</t>
  </si>
  <si>
    <t>1951-10-01</t>
  </si>
  <si>
    <t>권혁진</t>
  </si>
  <si>
    <t>01063512078</t>
  </si>
  <si>
    <t>yolhyol99@gmail.com</t>
  </si>
  <si>
    <t>31(13)</t>
  </si>
  <si>
    <t>416(6)</t>
  </si>
  <si>
    <t>S120000724</t>
  </si>
  <si>
    <t xml:space="preserve">충남 예산군 예산읍 아리랑로 205 </t>
  </si>
  <si>
    <t>강현우</t>
  </si>
  <si>
    <t>041-332-3714</t>
  </si>
  <si>
    <t>double1231@naver.com</t>
  </si>
  <si>
    <t>337(7)</t>
  </si>
  <si>
    <t>S120000725</t>
  </si>
  <si>
    <t xml:space="preserve">충남 예산군 오가면 역말로 89  </t>
  </si>
  <si>
    <t>박광진</t>
  </si>
  <si>
    <t>041-333-0946</t>
  </si>
  <si>
    <t>001516@hanmail.net</t>
  </si>
  <si>
    <t>충남 예산군 삽교읍 삽교평야로 193</t>
  </si>
  <si>
    <t>김정은</t>
  </si>
  <si>
    <t>041-338-4115</t>
  </si>
  <si>
    <t>redkje83@naver.com</t>
  </si>
  <si>
    <t>S120000727</t>
  </si>
  <si>
    <t>충남 예산군 광시면 예당로 181</t>
  </si>
  <si>
    <t>김영환</t>
  </si>
  <si>
    <t>041-332-1560</t>
  </si>
  <si>
    <t>hwan2522@naver.com</t>
  </si>
  <si>
    <t>S120000728</t>
  </si>
  <si>
    <t>충남 예산군 응봉면 예당로1504</t>
  </si>
  <si>
    <t>임소리</t>
  </si>
  <si>
    <t>041-333-0040</t>
  </si>
  <si>
    <t>cjswo06@gmail.com</t>
  </si>
  <si>
    <t>S120000692</t>
  </si>
  <si>
    <t>충남 예산군 오가면 윤봉길로 1983-32</t>
  </si>
  <si>
    <t>1956-03-16</t>
  </si>
  <si>
    <t>충남 예산군 신암면 조곡길 100</t>
  </si>
  <si>
    <t>서광철</t>
  </si>
  <si>
    <t>041-332-9102</t>
  </si>
  <si>
    <t>hanggum20@gmail.com</t>
  </si>
  <si>
    <t>충남 예산군 벚꽃로 351번길 21</t>
  </si>
  <si>
    <t>심고은</t>
  </si>
  <si>
    <t>041-404-0017</t>
  </si>
  <si>
    <t>precute320@naver.com</t>
  </si>
  <si>
    <t>170(0)</t>
  </si>
  <si>
    <t>S120000732</t>
  </si>
  <si>
    <t>충남 예산군 응봉면 예당로 1211</t>
  </si>
  <si>
    <t>예제</t>
  </si>
  <si>
    <t>예제고등학교</t>
  </si>
  <si>
    <t>미분리</t>
  </si>
  <si>
    <t>예제중학교</t>
  </si>
  <si>
    <t>예제초등학교</t>
  </si>
  <si>
    <t>분리</t>
  </si>
  <si>
    <t>충남 천안시 동남구 광덕면 신흥리3길 36</t>
  </si>
  <si>
    <t>S120000736</t>
  </si>
  <si>
    <t>충남 천안시 동남구 풍세면 광풍로 1021-11</t>
  </si>
  <si>
    <t>김선</t>
  </si>
  <si>
    <t>041-566-7012</t>
  </si>
  <si>
    <t>roundsunny@gmail.com</t>
  </si>
  <si>
    <t>250(0)</t>
  </si>
  <si>
    <t>S120001253</t>
  </si>
  <si>
    <t>충남 천안시 서북구 월봉로 48</t>
  </si>
  <si>
    <t>33(7)</t>
  </si>
  <si>
    <t>130(24)</t>
  </si>
  <si>
    <t>S120000757</t>
  </si>
  <si>
    <t>충남 천안시 서북구 성환읍 잠실길 4</t>
  </si>
  <si>
    <t>이은미</t>
  </si>
  <si>
    <t>041-581-2700</t>
  </si>
  <si>
    <t>oroinrz5@ai.cne.go.kr</t>
  </si>
  <si>
    <t>S120000760</t>
  </si>
  <si>
    <t xml:space="preserve">충남 천안시 동남구 목천읍 도장1길 73 </t>
  </si>
  <si>
    <t>이우주</t>
  </si>
  <si>
    <t>0415666433</t>
  </si>
  <si>
    <t>wj9697@korea.kr</t>
  </si>
  <si>
    <t>S120000761</t>
  </si>
  <si>
    <t>충남 천안시 서북구 성환읍 연암로 382</t>
  </si>
  <si>
    <t>황찬송</t>
  </si>
  <si>
    <t>041-581-5140</t>
  </si>
  <si>
    <t>chansong53@g.cnees.kr</t>
  </si>
  <si>
    <t>S120002923</t>
  </si>
  <si>
    <t xml:space="preserve">충남 천안시 동남구 충절로 535-31 </t>
  </si>
  <si>
    <t>김대균</t>
  </si>
  <si>
    <t>041-563-1934</t>
  </si>
  <si>
    <t>drimsc@naver.com</t>
  </si>
  <si>
    <t>S120000166</t>
  </si>
  <si>
    <t>충남 천안시 동남구 목천읍 삼방로 145</t>
  </si>
  <si>
    <t>인현정</t>
  </si>
  <si>
    <t>041-559-1692</t>
  </si>
  <si>
    <t>ihjhj1004@naver.com</t>
  </si>
  <si>
    <t>289(7)</t>
  </si>
  <si>
    <t>S120000738</t>
  </si>
  <si>
    <t>김연지</t>
  </si>
  <si>
    <t>054-559-1671</t>
  </si>
  <si>
    <t>ppfkyj@naver.com</t>
  </si>
  <si>
    <t>196(14)</t>
  </si>
  <si>
    <t>S120000762</t>
  </si>
  <si>
    <t>충남 천안시 동남구 목천읍 서리2길 31</t>
  </si>
  <si>
    <t>92(7)</t>
  </si>
  <si>
    <t>S120000764</t>
  </si>
  <si>
    <t>충남 천안시 동남구 풍세면 미죽2길 7</t>
  </si>
  <si>
    <t>94(0)</t>
  </si>
  <si>
    <t>S120000167</t>
  </si>
  <si>
    <t>충남 천안시 동남구 병천면 충절로 1872</t>
  </si>
  <si>
    <t>장진희</t>
  </si>
  <si>
    <t>041-561-9672</t>
  </si>
  <si>
    <t>wkdwlsgml2@naver.com</t>
  </si>
  <si>
    <t>44(25)</t>
  </si>
  <si>
    <t>426(5)</t>
  </si>
  <si>
    <t>S120000739</t>
  </si>
  <si>
    <t>104(4)</t>
  </si>
  <si>
    <t>S120000765</t>
  </si>
  <si>
    <t>충남 천안시 동남구 병천면 병천2로 35</t>
  </si>
  <si>
    <t>방진식</t>
  </si>
  <si>
    <t>041-564-1021</t>
  </si>
  <si>
    <t>jinsic8537@naver.com</t>
  </si>
  <si>
    <t>112(0)</t>
  </si>
  <si>
    <t>S120000768</t>
  </si>
  <si>
    <t>충남 천안시 동남구 광덕면 보산원2길 33</t>
  </si>
  <si>
    <t>정종일</t>
  </si>
  <si>
    <t>041-567-0344</t>
  </si>
  <si>
    <t>bosan@cne.go.kr</t>
  </si>
  <si>
    <t>S120000168</t>
  </si>
  <si>
    <t>충남 천안시 동남구 복자1길 1</t>
  </si>
  <si>
    <t>612(0)</t>
  </si>
  <si>
    <t>S120000740</t>
  </si>
  <si>
    <t>충남 천안시 동남구 복자1길 1</t>
  </si>
  <si>
    <t>이혜진</t>
  </si>
  <si>
    <t>041-551-6003</t>
  </si>
  <si>
    <t>dlgpwlsttr@ai.cne.go.kr</t>
  </si>
  <si>
    <t>50(17)</t>
  </si>
  <si>
    <t>16(0)</t>
  </si>
  <si>
    <t>491(0)</t>
  </si>
  <si>
    <t>S120000241</t>
  </si>
  <si>
    <t>충남 천안시 동남구 단대로 69</t>
  </si>
  <si>
    <t>47(11)</t>
  </si>
  <si>
    <t>1014(0)</t>
  </si>
  <si>
    <t>S120000242</t>
  </si>
  <si>
    <t>충남 천안시 동남구 단대로71</t>
  </si>
  <si>
    <t>668(0)</t>
  </si>
  <si>
    <t>S120000770</t>
  </si>
  <si>
    <t>충남 천안시 서북구 직산읍 삼은2길 11</t>
  </si>
  <si>
    <t>450(11)</t>
  </si>
  <si>
    <t>S120000771</t>
  </si>
  <si>
    <t>충남 천안시 서북구 성거읍 소댕이3길 606-21</t>
  </si>
  <si>
    <t>이사무엘</t>
  </si>
  <si>
    <t>01020274492</t>
  </si>
  <si>
    <t>tkan94@naver.com</t>
  </si>
  <si>
    <t>513(16)</t>
  </si>
  <si>
    <t>충남 천안시 동남구 성남면 대흥신덕길 95</t>
  </si>
  <si>
    <t>정성문</t>
  </si>
  <si>
    <t>041-553-0032</t>
  </si>
  <si>
    <t>tjdans43@naver.com</t>
  </si>
  <si>
    <t>S120000773</t>
  </si>
  <si>
    <t>충남 천안시 서북구 성환읍 성환12길 7</t>
  </si>
  <si>
    <t>전수정</t>
  </si>
  <si>
    <t>0415812815</t>
  </si>
  <si>
    <t>sujeong0167@naver.com</t>
  </si>
  <si>
    <t>20(10)</t>
  </si>
  <si>
    <t>101(5)</t>
  </si>
  <si>
    <t>S120000189</t>
  </si>
  <si>
    <t xml:space="preserve">충남 천안시 서북구 성환읍 신방로 354 </t>
  </si>
  <si>
    <t>장운자</t>
  </si>
  <si>
    <t>041-588-2001</t>
  </si>
  <si>
    <t>1973bada@naver.com</t>
  </si>
  <si>
    <t>35(19)</t>
  </si>
  <si>
    <t>358(6)</t>
  </si>
  <si>
    <t>S120000741</t>
  </si>
  <si>
    <t>충남 천안시 서북구 성환읍 성환2로 79</t>
  </si>
  <si>
    <t>정근혁</t>
  </si>
  <si>
    <t>041-581-0383</t>
  </si>
  <si>
    <t>geunhyuk370@gmail.com</t>
  </si>
  <si>
    <t>18(5)</t>
  </si>
  <si>
    <t>260(10)</t>
  </si>
  <si>
    <t>S120000774</t>
  </si>
  <si>
    <t>충남 천안시 서북구 성환읍 성환12길 37</t>
  </si>
  <si>
    <t>이석재</t>
  </si>
  <si>
    <t>041-581-9555</t>
  </si>
  <si>
    <t>koka12055@naver.com</t>
  </si>
  <si>
    <t>29(5)</t>
  </si>
  <si>
    <t>451(6)</t>
  </si>
  <si>
    <t>S120002507</t>
  </si>
  <si>
    <t xml:space="preserve">충남 천안시 서북구 성거읍 역전말3길 102 </t>
  </si>
  <si>
    <t>김혜원</t>
  </si>
  <si>
    <t>587-0064</t>
  </si>
  <si>
    <t>iska@naver.com</t>
  </si>
  <si>
    <t>445(12)</t>
  </si>
  <si>
    <t>S120000776</t>
  </si>
  <si>
    <t>충남 천안시 동남구 수신면 수신로 459</t>
  </si>
  <si>
    <t>김병국</t>
  </si>
  <si>
    <t>0415220101</t>
  </si>
  <si>
    <t>wkqkfl24@naver.com</t>
  </si>
  <si>
    <t>S120000777</t>
  </si>
  <si>
    <t>충남 천안시 서북구 성환읍 성환신흥2길 2</t>
  </si>
  <si>
    <t>김응준</t>
  </si>
  <si>
    <t>041-581-3860</t>
  </si>
  <si>
    <t>masterej@naver.com</t>
  </si>
  <si>
    <t>S120000778</t>
  </si>
  <si>
    <t>충남 천안시 동남구 목천읍 천정1길 243-9</t>
  </si>
  <si>
    <t>백충민</t>
  </si>
  <si>
    <t>041-557-1292</t>
  </si>
  <si>
    <t>choongmin@naver.com</t>
  </si>
  <si>
    <t>172(10)</t>
  </si>
  <si>
    <t>S120000779</t>
  </si>
  <si>
    <t>충남 천안시 서북구 성환읍 신방로 73</t>
  </si>
  <si>
    <t>박경예</t>
  </si>
  <si>
    <t>041-581-2314</t>
  </si>
  <si>
    <t>canary-20@hanmail.net</t>
  </si>
  <si>
    <t>S120000780</t>
  </si>
  <si>
    <t>충남 천안시 동남구 성남면 신사대화로 155</t>
  </si>
  <si>
    <t>박성익</t>
  </si>
  <si>
    <t>010-9916-9154</t>
  </si>
  <si>
    <t>coloredskin@naver.com</t>
  </si>
  <si>
    <t>S120002618</t>
  </si>
  <si>
    <t xml:space="preserve">충남 천안시 동남구 목천읍 신계5길 27 </t>
  </si>
  <si>
    <t>325(0)</t>
  </si>
  <si>
    <t>S120000781</t>
  </si>
  <si>
    <t>충남 천안시 동남구 중암3길 10</t>
  </si>
  <si>
    <t>정내원</t>
  </si>
  <si>
    <t>041-551-4532</t>
  </si>
  <si>
    <t>intp00@naver.com</t>
  </si>
  <si>
    <t>202(3)</t>
  </si>
  <si>
    <t>S120000782</t>
  </si>
  <si>
    <t>충남 천안시 서북구 직산읍 양당1길 9-12</t>
  </si>
  <si>
    <t>고영혜</t>
  </si>
  <si>
    <t>041-584-0015</t>
  </si>
  <si>
    <t>babu0418@cne.or,kr</t>
  </si>
  <si>
    <t>15()</t>
  </si>
  <si>
    <t>113(8)</t>
  </si>
  <si>
    <t>S120000783</t>
  </si>
  <si>
    <t>충남 천안시 서북구 입장면 성진로 858</t>
  </si>
  <si>
    <t>충남 천안시 동남구 풍세면 용정길 8-7</t>
  </si>
  <si>
    <t>박상호</t>
  </si>
  <si>
    <t>0415667184</t>
  </si>
  <si>
    <t>psho1230@g.cnees.kr</t>
  </si>
  <si>
    <t>S120000785</t>
  </si>
  <si>
    <t>충남 천안시 동남구 북면 오곡2길 6-13</t>
  </si>
  <si>
    <t>S120000786</t>
  </si>
  <si>
    <t>충남 천안시 동남구 북면 용암3길 10</t>
  </si>
  <si>
    <t>이도경</t>
  </si>
  <si>
    <t>041-553-3081</t>
  </si>
  <si>
    <t>ehrud0201@naver.com</t>
  </si>
  <si>
    <t>S120000743</t>
  </si>
  <si>
    <t>충남 천안시 서북구 입장면 연곡길 36</t>
  </si>
  <si>
    <t>김병규</t>
  </si>
  <si>
    <t>041-585-5021</t>
  </si>
  <si>
    <t>meanyy@naver.com</t>
  </si>
  <si>
    <t>129(7)</t>
  </si>
  <si>
    <t>S120000788</t>
  </si>
  <si>
    <t>충남 천안시 서북구 입장면 하장4길 19</t>
  </si>
  <si>
    <t>김관두</t>
  </si>
  <si>
    <t>041-585-3992</t>
  </si>
  <si>
    <t>143(6)</t>
  </si>
  <si>
    <t>S120000790</t>
  </si>
  <si>
    <t>충남 천안시 서북구 직산읍 직산안길 79</t>
  </si>
  <si>
    <t>1897-04-24</t>
  </si>
  <si>
    <t>103(7)</t>
  </si>
  <si>
    <t>S120000744</t>
  </si>
  <si>
    <t>충남 천안시 동남구 성남면 신사대화로 403</t>
  </si>
  <si>
    <t>59(0)</t>
  </si>
  <si>
    <t>S120000791</t>
  </si>
  <si>
    <t>충남 천안시 동남구 동면 동산1길 59</t>
  </si>
  <si>
    <t>변성국</t>
  </si>
  <si>
    <t>041-554-4052</t>
  </si>
  <si>
    <t>nixnjs@naver.com</t>
  </si>
  <si>
    <t>15(4)</t>
  </si>
  <si>
    <t>S120000745</t>
  </si>
  <si>
    <t>충남 천안시 동남구 벌말1길 7</t>
  </si>
  <si>
    <t>유빈</t>
  </si>
  <si>
    <t>010-3446-8566</t>
  </si>
  <si>
    <t>ub8566@hanmail.net</t>
  </si>
  <si>
    <t>414(0)</t>
  </si>
  <si>
    <t>S120002975</t>
  </si>
  <si>
    <t>충남 천안시 서북구 성성6로 40</t>
  </si>
  <si>
    <t>이민지</t>
  </si>
  <si>
    <t>041-622-0931</t>
  </si>
  <si>
    <t>dlalswl0078@naver.com</t>
  </si>
  <si>
    <t>54(12)</t>
  </si>
  <si>
    <t>653(6)</t>
  </si>
  <si>
    <t>S120002964</t>
  </si>
  <si>
    <t>충남 천안시 서북구 성성6로 47-11</t>
  </si>
  <si>
    <t>장영미</t>
  </si>
  <si>
    <t>041-415-2470</t>
  </si>
  <si>
    <t>jangdudal@naver.com</t>
  </si>
  <si>
    <t>64(10)</t>
  </si>
  <si>
    <t>57(3)</t>
  </si>
  <si>
    <t>1354(14)</t>
  </si>
  <si>
    <t>S120002674</t>
  </si>
  <si>
    <t>충남 천안시 동남구 청수6로 83</t>
  </si>
  <si>
    <t>박재덕</t>
  </si>
  <si>
    <t>041-523-4965</t>
  </si>
  <si>
    <t>opmd0101@hanmail.net</t>
  </si>
  <si>
    <t>41(8)</t>
  </si>
  <si>
    <t>927(18)</t>
  </si>
  <si>
    <t>S120002675</t>
  </si>
  <si>
    <t>충남 천안시 동남구 청수14로 21</t>
  </si>
  <si>
    <t>허선범</t>
  </si>
  <si>
    <t>041-522-1730</t>
  </si>
  <si>
    <t>kvo318041@naver.com</t>
  </si>
  <si>
    <t>52(7)</t>
  </si>
  <si>
    <t>851(8)</t>
  </si>
  <si>
    <t>S120000735</t>
  </si>
  <si>
    <t>충남 천안시 동남구 봉명로53</t>
  </si>
  <si>
    <t>전윤석, 김인의</t>
  </si>
  <si>
    <t>041-572-9013</t>
  </si>
  <si>
    <t>jyss93@naver.com</t>
  </si>
  <si>
    <t>19(0)</t>
  </si>
  <si>
    <t>517(0)</t>
  </si>
  <si>
    <t>S120000238</t>
  </si>
  <si>
    <t>충남 천안시 동남구 봉명로 53</t>
  </si>
  <si>
    <t>유찬호</t>
  </si>
  <si>
    <t>041-412-5032</t>
  </si>
  <si>
    <t>nanisuru@naver.com</t>
  </si>
  <si>
    <t>41(10)</t>
  </si>
  <si>
    <t>1093(0)</t>
  </si>
  <si>
    <t>S120000239</t>
  </si>
  <si>
    <t xml:space="preserve">충남 천안시 동남구 성황5길 17 </t>
  </si>
  <si>
    <t>김종희</t>
  </si>
  <si>
    <t>01087276077</t>
  </si>
  <si>
    <t>kyway@naver.com</t>
  </si>
  <si>
    <t>132(87)</t>
  </si>
  <si>
    <t>942(21)</t>
  </si>
  <si>
    <t>S120000796</t>
  </si>
  <si>
    <t>충남 천안시 동남구 청수로 126</t>
  </si>
  <si>
    <t>도찬</t>
  </si>
  <si>
    <t>041-565-5193</t>
  </si>
  <si>
    <t>doboy3@naver.com</t>
  </si>
  <si>
    <t>23(4)</t>
  </si>
  <si>
    <t>336(12)</t>
  </si>
  <si>
    <t>S120000797</t>
  </si>
  <si>
    <t>충남 천안시 동남구 버들1길 30</t>
  </si>
  <si>
    <t>368(9)</t>
  </si>
  <si>
    <t>200M</t>
  </si>
  <si>
    <t>S120002910</t>
  </si>
  <si>
    <t>충남 천안시 동남구 병천면 유관순길 86</t>
  </si>
  <si>
    <t>이진욱</t>
  </si>
  <si>
    <t>041)417-2500</t>
  </si>
  <si>
    <t>openyourmind84@gmail.com</t>
  </si>
  <si>
    <t>19(6)</t>
  </si>
  <si>
    <t>79(4)</t>
  </si>
  <si>
    <t>S120002966</t>
  </si>
  <si>
    <t>충남 천안시 동남구 청당용평로 112</t>
  </si>
  <si>
    <t>조진빈</t>
  </si>
  <si>
    <t>041-414-2580</t>
  </si>
  <si>
    <t>dfdo@neungsu.cneo365.kr</t>
  </si>
  <si>
    <t>40(1)</t>
  </si>
  <si>
    <t>468(8)</t>
  </si>
  <si>
    <t>S120000737</t>
  </si>
  <si>
    <t>충남 천안시 서북구 성환읍 성환1로 138</t>
  </si>
  <si>
    <t>13(0)</t>
  </si>
  <si>
    <t>302(0)</t>
  </si>
  <si>
    <t>S120000746</t>
  </si>
  <si>
    <t>충남 천안시 동남구 충절로 363-11</t>
  </si>
  <si>
    <t>김혜영</t>
  </si>
  <si>
    <t>041-413-3929</t>
  </si>
  <si>
    <t>madiscka@naver.com</t>
  </si>
  <si>
    <t>631(0)</t>
  </si>
  <si>
    <t>S120002463</t>
  </si>
  <si>
    <t>충남 천안시 서북구 두정고2길 13</t>
  </si>
  <si>
    <t>원진희</t>
  </si>
  <si>
    <t>070-4372-7339</t>
  </si>
  <si>
    <t>jinhee8687@naver.com</t>
  </si>
  <si>
    <t>51(7)</t>
  </si>
  <si>
    <t>44(3)</t>
  </si>
  <si>
    <t>1424(22)</t>
  </si>
  <si>
    <t>S120000747</t>
  </si>
  <si>
    <t>충남 천안시 서북구 두정중1길 26</t>
  </si>
  <si>
    <t>양원석</t>
  </si>
  <si>
    <t>041-561-6802</t>
  </si>
  <si>
    <t>wondol16@gmail.com</t>
  </si>
  <si>
    <t>921(10)</t>
  </si>
  <si>
    <t>S120002504</t>
  </si>
  <si>
    <t>충남 천안시 서북구 두정역서1길 10</t>
  </si>
  <si>
    <t>803(8)</t>
  </si>
  <si>
    <t>S120000798</t>
  </si>
  <si>
    <t>충남 천안시 서북구 미라2길 13</t>
  </si>
  <si>
    <t>이정수</t>
  </si>
  <si>
    <t>041-571-4273</t>
  </si>
  <si>
    <t>js7149s@naver.com</t>
  </si>
  <si>
    <t>28(6)</t>
  </si>
  <si>
    <t>250(11)</t>
  </si>
  <si>
    <t>S120002461</t>
  </si>
  <si>
    <t>충남 천안시 서북구 백석1길 56</t>
  </si>
  <si>
    <t>이정화</t>
  </si>
  <si>
    <t>041-522-9616</t>
  </si>
  <si>
    <t>junghwa5019@naver.com</t>
  </si>
  <si>
    <t>905(12)</t>
  </si>
  <si>
    <t>S120002456</t>
  </si>
  <si>
    <t>충남 천안시 서북구 백석3로 98</t>
  </si>
  <si>
    <t>박서영</t>
  </si>
  <si>
    <t>041-622-8485</t>
  </si>
  <si>
    <t>bbackenim@naver.com</t>
  </si>
  <si>
    <t>668(15)</t>
  </si>
  <si>
    <t>S120000799</t>
  </si>
  <si>
    <t>충남 천안시 동남구 봉명2길 11</t>
  </si>
  <si>
    <t>우성제</t>
  </si>
  <si>
    <t>041-573-6114</t>
  </si>
  <si>
    <t>lele_ssam@naver.com</t>
  </si>
  <si>
    <t>277(10)</t>
  </si>
  <si>
    <t>S120000748</t>
  </si>
  <si>
    <t>충남 천안시 서북구 미라1길 48</t>
  </si>
  <si>
    <t>이유연</t>
  </si>
  <si>
    <t>041-571-8352</t>
  </si>
  <si>
    <t>222yyy@hanmail.net</t>
  </si>
  <si>
    <t>462(13)</t>
  </si>
  <si>
    <t>S120000800</t>
  </si>
  <si>
    <t>충남 천안시 동남구 봉서10길 12</t>
  </si>
  <si>
    <t>우희경</t>
  </si>
  <si>
    <t>041-575-3326</t>
  </si>
  <si>
    <t>hksky83@naver.com</t>
  </si>
  <si>
    <t>46(20)</t>
  </si>
  <si>
    <t>474(11)</t>
  </si>
  <si>
    <t>S120000801</t>
  </si>
  <si>
    <t>충남 천안시 서북구 공대길 37</t>
  </si>
  <si>
    <t>250(6)</t>
  </si>
  <si>
    <t>S120000749</t>
  </si>
  <si>
    <t>충남 천안시 서북구 공대길 45-9</t>
  </si>
  <si>
    <t>우아름</t>
  </si>
  <si>
    <t>010-8686-7298</t>
  </si>
  <si>
    <t>dkfmal818@daum.net</t>
  </si>
  <si>
    <t>557(9)</t>
  </si>
  <si>
    <t>S120000802</t>
  </si>
  <si>
    <t>충남 천안시 서북구 부성1길 16</t>
  </si>
  <si>
    <t>김지성</t>
  </si>
  <si>
    <t>041-561-0491</t>
  </si>
  <si>
    <t>gsung0622@nave.rcom</t>
  </si>
  <si>
    <t>581(9)</t>
  </si>
  <si>
    <t>S120000803</t>
  </si>
  <si>
    <t>충남 천안시 동남구 목천읍 삼성5길 22-14</t>
  </si>
  <si>
    <t>김병수</t>
  </si>
  <si>
    <t>041-565-1373</t>
  </si>
  <si>
    <t>byongsu0504@naver.com</t>
  </si>
  <si>
    <t>37(19)</t>
  </si>
  <si>
    <t>237(4)</t>
  </si>
  <si>
    <t>S120000750</t>
  </si>
  <si>
    <t>충남 천안시 동남구 중앙로 188</t>
  </si>
  <si>
    <t>35(11)</t>
  </si>
  <si>
    <t>603(13)</t>
  </si>
  <si>
    <t>S120002892</t>
  </si>
  <si>
    <t>충남 천안시 서북구 불당29길 22</t>
  </si>
  <si>
    <t>57(15)</t>
  </si>
  <si>
    <t>1289(10)</t>
  </si>
  <si>
    <t>S120002508</t>
  </si>
  <si>
    <t>충남 천안시 서북구 불당11로 35</t>
  </si>
  <si>
    <t>우기성</t>
  </si>
  <si>
    <t>041-558-9517</t>
  </si>
  <si>
    <t>phose0611@naver.com</t>
  </si>
  <si>
    <t>44(8)</t>
  </si>
  <si>
    <t>1134(0)</t>
  </si>
  <si>
    <t>S120002502</t>
  </si>
  <si>
    <t>충남 천안시 서북구 불당4로 39-21</t>
  </si>
  <si>
    <t>강나현</t>
  </si>
  <si>
    <t>041-622-2091</t>
  </si>
  <si>
    <t>nari1873@naver.com</t>
  </si>
  <si>
    <t>54(4)</t>
  </si>
  <si>
    <t>46(2)</t>
  </si>
  <si>
    <t>1109(9)</t>
  </si>
  <si>
    <t>S120002891</t>
  </si>
  <si>
    <t>충남 천안시 서북구 불당23로 30</t>
  </si>
  <si>
    <t>오복선</t>
  </si>
  <si>
    <t>041) 418-9670</t>
  </si>
  <si>
    <t>obs1258@naver.com</t>
  </si>
  <si>
    <t>44(11)</t>
  </si>
  <si>
    <t>978(13)</t>
  </si>
  <si>
    <t>S120002867</t>
  </si>
  <si>
    <t>충남 천안시 서북구 불당23로 29</t>
  </si>
  <si>
    <t>75(2)</t>
  </si>
  <si>
    <t>1969(12)</t>
  </si>
  <si>
    <t>S120002542</t>
  </si>
  <si>
    <t xml:space="preserve">충남 천안시 동남구 충절로 340 </t>
  </si>
  <si>
    <t>이정렬</t>
  </si>
  <si>
    <t>041-569-1392</t>
  </si>
  <si>
    <t>ljr1753@naver.com</t>
  </si>
  <si>
    <t>446(10)</t>
  </si>
  <si>
    <t>S120000237</t>
  </si>
  <si>
    <t>충남 천안시 서북구 천일고1길 43-9</t>
  </si>
  <si>
    <t>강평구</t>
  </si>
  <si>
    <t>0415516512</t>
  </si>
  <si>
    <t>kang_inf.tea@kakao.com</t>
  </si>
  <si>
    <t>836(0)</t>
  </si>
  <si>
    <t>S120002664</t>
  </si>
  <si>
    <t>충남 천안시 동남구 통정6로 49</t>
  </si>
  <si>
    <t>박회석</t>
  </si>
  <si>
    <t>070-4738-9691</t>
  </si>
  <si>
    <t>bononight@gmail.com</t>
  </si>
  <si>
    <t>918(8)</t>
  </si>
  <si>
    <t>S120002672</t>
  </si>
  <si>
    <t>충남 천안시 동남구 통정9로 58</t>
  </si>
  <si>
    <t>전영준</t>
  </si>
  <si>
    <t>041-413-2300</t>
  </si>
  <si>
    <t>sksdudwns2@ai.cne.go.kr</t>
  </si>
  <si>
    <t>1045(7)</t>
  </si>
  <si>
    <t>S120002503</t>
  </si>
  <si>
    <t>충남 천안시 동남구 원성25길 21</t>
  </si>
  <si>
    <t>손지희</t>
  </si>
  <si>
    <t>041-558-6015</t>
  </si>
  <si>
    <t>mouse8099@naver.com</t>
  </si>
  <si>
    <t>764(13)</t>
  </si>
  <si>
    <t>S120000751</t>
  </si>
  <si>
    <t>충남 천안시 동남구 천안여상로 44</t>
  </si>
  <si>
    <t>25(8)</t>
  </si>
  <si>
    <t>440(0)</t>
  </si>
  <si>
    <t>S120000804</t>
  </si>
  <si>
    <t>충남 천안시 서북구 불당11로 63</t>
  </si>
  <si>
    <t>409(24)</t>
  </si>
  <si>
    <t>S120002460</t>
  </si>
  <si>
    <t>충남 천안시 서북구 부성1길 83</t>
  </si>
  <si>
    <t>한창훈</t>
  </si>
  <si>
    <t>041-622-3702</t>
  </si>
  <si>
    <t>bob7301@hanmail.net</t>
  </si>
  <si>
    <t>883(0)</t>
  </si>
  <si>
    <t>S120002916</t>
  </si>
  <si>
    <t>충남 천안시 서북구 서부16길 27</t>
  </si>
  <si>
    <t>지수환</t>
  </si>
  <si>
    <t>041-569-0371</t>
  </si>
  <si>
    <t>jsh1714@naver.com</t>
  </si>
  <si>
    <t>59(3)</t>
  </si>
  <si>
    <t>1485(18)</t>
  </si>
  <si>
    <t>S120000752</t>
  </si>
  <si>
    <t>충남 천안시 서북구 성정중2길 40</t>
  </si>
  <si>
    <t>김경철</t>
  </si>
  <si>
    <t>041-552-0755</t>
  </si>
  <si>
    <t>wesajur@naver.com</t>
  </si>
  <si>
    <t>46(14)</t>
  </si>
  <si>
    <t>881(8)</t>
  </si>
  <si>
    <t>S120000805</t>
  </si>
  <si>
    <t>충남 천안시 서북구 성성10길 77</t>
  </si>
  <si>
    <t>임승종</t>
  </si>
  <si>
    <t>041-577-4105</t>
  </si>
  <si>
    <t>leemsj@naver.com</t>
  </si>
  <si>
    <t>30(15)</t>
  </si>
  <si>
    <t>242(8)</t>
  </si>
  <si>
    <t>S120002506</t>
  </si>
  <si>
    <t>충남 천안시 서북구 성정7길 3</t>
  </si>
  <si>
    <t>주영준</t>
  </si>
  <si>
    <t>041-576-6028</t>
  </si>
  <si>
    <t>feelsogoodj@naver.com</t>
  </si>
  <si>
    <t>572(6)</t>
  </si>
  <si>
    <t>S120002531</t>
  </si>
  <si>
    <t>충남 천안시 서북구 신당새터 2길 36</t>
  </si>
  <si>
    <t>51(20)</t>
  </si>
  <si>
    <t>998(0)</t>
  </si>
  <si>
    <t>S120002505</t>
  </si>
  <si>
    <t xml:space="preserve">충남 천안시 서북구 수곡로 19-32 </t>
  </si>
  <si>
    <t>496(13)</t>
  </si>
  <si>
    <t>S120002462</t>
  </si>
  <si>
    <t>충남 천안시 동남구 신촌4로 46</t>
  </si>
  <si>
    <t>박현숙</t>
  </si>
  <si>
    <t>0415921012</t>
  </si>
  <si>
    <t>49(11)</t>
  </si>
  <si>
    <t>1034(12)</t>
  </si>
  <si>
    <t>S120000806</t>
  </si>
  <si>
    <t>충남 천안시 서북구 성정두정로 130</t>
  </si>
  <si>
    <t>강이설</t>
  </si>
  <si>
    <t>041-563-8246</t>
  </si>
  <si>
    <t>525(9)</t>
  </si>
  <si>
    <t>S120000807</t>
  </si>
  <si>
    <t>충남 천안시 동남구 터미널5길 30</t>
  </si>
  <si>
    <t>황현종</t>
  </si>
  <si>
    <t>041-622-7602</t>
  </si>
  <si>
    <t>ketsumeishi@naver.com</t>
  </si>
  <si>
    <t>40(7)</t>
  </si>
  <si>
    <t>589(15)</t>
  </si>
  <si>
    <t>S120000808</t>
  </si>
  <si>
    <t>충남 천안시 동남구 새말1길 29</t>
  </si>
  <si>
    <t>장동규</t>
  </si>
  <si>
    <t>041-573-6106</t>
  </si>
  <si>
    <t>wkdtjstod1@ai.cne.go.kr</t>
  </si>
  <si>
    <t>562(9)</t>
  </si>
  <si>
    <t>S120000809</t>
  </si>
  <si>
    <t>충남 천안시 동남구 신촌4로 9</t>
  </si>
  <si>
    <t>152(8)</t>
  </si>
  <si>
    <t>S120002511</t>
  </si>
  <si>
    <t>충남 천안시 서북구 월봉7길 10</t>
  </si>
  <si>
    <t>김미언</t>
  </si>
  <si>
    <t>041-592-5313</t>
  </si>
  <si>
    <t>opellria@naver.com</t>
  </si>
  <si>
    <t>56(12)</t>
  </si>
  <si>
    <t>1384(14)</t>
  </si>
  <si>
    <t>S120000753</t>
  </si>
  <si>
    <t>충남 천안시 서북구 쌍용12길 13</t>
  </si>
  <si>
    <t>이하얀</t>
  </si>
  <si>
    <t>041-576-7362</t>
  </si>
  <si>
    <t>whitessam@cne.go.kr</t>
  </si>
  <si>
    <t>55(17)</t>
  </si>
  <si>
    <t>1124(12)</t>
  </si>
  <si>
    <t>S120000810</t>
  </si>
  <si>
    <t>충남 천안시 서북구 쌍용6길 9</t>
  </si>
  <si>
    <t>김민</t>
  </si>
  <si>
    <t>010-4264-8285</t>
  </si>
  <si>
    <t>457(19)</t>
  </si>
  <si>
    <t>S120002599</t>
  </si>
  <si>
    <t>충남 천안시 서북구 충무로 5-44</t>
  </si>
  <si>
    <t>윤서원</t>
  </si>
  <si>
    <t>041-578-9382</t>
  </si>
  <si>
    <t>seowon0912@naver.com</t>
  </si>
  <si>
    <t>445(8)</t>
  </si>
  <si>
    <t>S120002890</t>
  </si>
  <si>
    <t>충남 천안시 서북구 불당27길 1</t>
  </si>
  <si>
    <t>강윤구</t>
  </si>
  <si>
    <t>041-418-9652</t>
  </si>
  <si>
    <t>kn158@naver.com</t>
  </si>
  <si>
    <t>78(2)</t>
  </si>
  <si>
    <t>2064(20)</t>
  </si>
  <si>
    <t>S120002552</t>
  </si>
  <si>
    <t>충남 천안시 서북구 업성3길 65-11</t>
  </si>
  <si>
    <t>박소영</t>
  </si>
  <si>
    <t>041-587-7901</t>
  </si>
  <si>
    <t>sywk25@gmail.com</t>
  </si>
  <si>
    <t>1037(0)</t>
  </si>
  <si>
    <t>S120000811</t>
  </si>
  <si>
    <t>충남 천안시 서북구 업성5길 20</t>
  </si>
  <si>
    <t>S120000244</t>
  </si>
  <si>
    <t>충남 천안시 동남구 삼룡3길 30</t>
  </si>
  <si>
    <t>이재희</t>
  </si>
  <si>
    <t>041-559-9371</t>
  </si>
  <si>
    <t>jehijjang@gmail.com</t>
  </si>
  <si>
    <t>41(6)</t>
  </si>
  <si>
    <t>955(9)</t>
  </si>
  <si>
    <t>S120000245</t>
  </si>
  <si>
    <t>37(4)</t>
  </si>
  <si>
    <t>663(0)</t>
  </si>
  <si>
    <t>S120000754</t>
  </si>
  <si>
    <t>충남 천안시 동남구 원거리11길 31</t>
  </si>
  <si>
    <t>김석영</t>
  </si>
  <si>
    <t>041-901-0900</t>
  </si>
  <si>
    <t>ksyjs1107.t@gmail.com</t>
  </si>
  <si>
    <t>25()</t>
  </si>
  <si>
    <t>633(16)</t>
  </si>
  <si>
    <t>S120002553</t>
  </si>
  <si>
    <t>충남 천안시 서북구 과수원길 27</t>
  </si>
  <si>
    <t>이창호</t>
  </si>
  <si>
    <t>041-558-3702</t>
  </si>
  <si>
    <t>lch5426@hanmail.net</t>
  </si>
  <si>
    <t>54(15)</t>
  </si>
  <si>
    <t>1296(11)</t>
  </si>
  <si>
    <t>S120002459</t>
  </si>
  <si>
    <t>충남 천안시 서북구 두정고1길 25</t>
  </si>
  <si>
    <t>박혜인</t>
  </si>
  <si>
    <t>041-522-7206</t>
  </si>
  <si>
    <t>phyhi345@gmail.com</t>
  </si>
  <si>
    <t>39(10)</t>
  </si>
  <si>
    <t>29(1)</t>
  </si>
  <si>
    <t>841(4)</t>
  </si>
  <si>
    <t>S120002457</t>
  </si>
  <si>
    <t>충남 천안시 서북구 오성5길 23</t>
  </si>
  <si>
    <t>김영진</t>
  </si>
  <si>
    <t>041-522-6091</t>
  </si>
  <si>
    <t>beckham8108@gmail.com</t>
  </si>
  <si>
    <t>941(13)</t>
  </si>
  <si>
    <t>S120002562</t>
  </si>
  <si>
    <t>충남 천안시 서북구 와촌4길 16</t>
  </si>
  <si>
    <t>이재훈</t>
  </si>
  <si>
    <t>041-579-9081</t>
  </si>
  <si>
    <t>jaehoon414@hanmail.net</t>
  </si>
  <si>
    <t>199(4)</t>
  </si>
  <si>
    <t>S120002509</t>
  </si>
  <si>
    <t>충남 천안시 동남구 새말1길 51-14</t>
  </si>
  <si>
    <t>정경원</t>
  </si>
  <si>
    <t>45(8)</t>
  </si>
  <si>
    <t>1104(11)</t>
  </si>
  <si>
    <t>S120002455</t>
  </si>
  <si>
    <t>충남 천안시 동남구 새말1길 73</t>
  </si>
  <si>
    <t>강현묵</t>
  </si>
  <si>
    <t>041-569-6182</t>
  </si>
  <si>
    <t>karamhm@naver.com</t>
  </si>
  <si>
    <t>644(14)</t>
  </si>
  <si>
    <t>S120002549</t>
  </si>
  <si>
    <t>충남 천안시 동남구 일봉로 82-18</t>
  </si>
  <si>
    <t>이유제</t>
  </si>
  <si>
    <t>041-579-8140</t>
  </si>
  <si>
    <t>pugya0@cne.go.kr</t>
  </si>
  <si>
    <t>588(2)</t>
  </si>
  <si>
    <t>S120000812</t>
  </si>
  <si>
    <t>충남 천안시 서북구 월봉로 147</t>
  </si>
  <si>
    <t xml:space="preserve"> 041-577-0382</t>
  </si>
  <si>
    <t>uiuiu12@naver.com</t>
  </si>
  <si>
    <t>480(4)</t>
  </si>
  <si>
    <t>S120002464</t>
  </si>
  <si>
    <t>충남 천안시 서북구 불당 11로 51</t>
  </si>
  <si>
    <t>이승준</t>
  </si>
  <si>
    <t>041-622-7511</t>
  </si>
  <si>
    <t>snrnsi43@naver.com</t>
  </si>
  <si>
    <t>50(9)</t>
  </si>
  <si>
    <t>40(3)</t>
  </si>
  <si>
    <t>1263(20)</t>
  </si>
  <si>
    <t>S120002510</t>
  </si>
  <si>
    <t>충남 천안시 서북구 광장로 245</t>
  </si>
  <si>
    <t>이지선</t>
  </si>
  <si>
    <t>041-523-9851</t>
  </si>
  <si>
    <t>stellacosmos@naver.com</t>
  </si>
  <si>
    <t>1072(6)</t>
  </si>
  <si>
    <t>S120000813</t>
  </si>
  <si>
    <t>충남 천안시 서북구 월봉4로 120-8</t>
  </si>
  <si>
    <t>임유진</t>
  </si>
  <si>
    <t>041-577-1816</t>
  </si>
  <si>
    <t>morales919@naver.com</t>
  </si>
  <si>
    <t>44(5)</t>
  </si>
  <si>
    <t>584(16)</t>
  </si>
  <si>
    <t>S120001250</t>
  </si>
  <si>
    <t>충남 천안시 서북구성거읍 봉주로 229</t>
  </si>
  <si>
    <t>강민구</t>
  </si>
  <si>
    <t>041-629-9018</t>
  </si>
  <si>
    <t>ddeddongman@naver.com</t>
  </si>
  <si>
    <t>51(3)</t>
  </si>
  <si>
    <t>292(7)</t>
  </si>
  <si>
    <t>S120000814</t>
  </si>
  <si>
    <t>충남 천안시 동남구 다가2길 3</t>
  </si>
  <si>
    <t>349(7)</t>
  </si>
  <si>
    <t>S120000240</t>
  </si>
  <si>
    <t xml:space="preserve">충남 천안시 동남구 버들로 71 </t>
  </si>
  <si>
    <t>415(16)</t>
  </si>
  <si>
    <t>S120000246</t>
  </si>
  <si>
    <t>충남 천안시 동남구 충절로91</t>
  </si>
  <si>
    <t>장영윤</t>
  </si>
  <si>
    <t>07046008129</t>
  </si>
  <si>
    <t>jang7329@naver.com</t>
  </si>
  <si>
    <t>48(9)</t>
  </si>
  <si>
    <t>1280(0)</t>
  </si>
  <si>
    <t>S120000247</t>
  </si>
  <si>
    <t>S120000755</t>
  </si>
  <si>
    <t>충남 천안시 동남구 충절로 90</t>
  </si>
  <si>
    <t>공기웅</t>
  </si>
  <si>
    <t>07048116703</t>
  </si>
  <si>
    <t>193ohtani@kakao.com</t>
  </si>
  <si>
    <t>634(9)</t>
  </si>
  <si>
    <t>S120002914</t>
  </si>
  <si>
    <t>133(0)</t>
  </si>
  <si>
    <t>S120002713</t>
  </si>
  <si>
    <t>충남 천안시 서북구 스마일시티1로 50</t>
  </si>
  <si>
    <t>김현우</t>
  </si>
  <si>
    <t>041-413-3502</t>
  </si>
  <si>
    <t>khw931009@cne.go.kr</t>
  </si>
  <si>
    <t>71(5)</t>
  </si>
  <si>
    <t>59(4)</t>
  </si>
  <si>
    <t>1309(19)</t>
  </si>
  <si>
    <t>S120002621</t>
  </si>
  <si>
    <t>충남 천안시 동남구 청당2길 94</t>
  </si>
  <si>
    <t>조승혁</t>
  </si>
  <si>
    <t>041-523-2594</t>
  </si>
  <si>
    <t>alfovkdlf@korea.kr</t>
  </si>
  <si>
    <t>54(2)</t>
  </si>
  <si>
    <t>1250(12)</t>
  </si>
  <si>
    <t>S120002550</t>
  </si>
  <si>
    <t>충남 천안시 동남구 풍세로 801-28</t>
  </si>
  <si>
    <t>한승호</t>
  </si>
  <si>
    <t>041-579-9528</t>
  </si>
  <si>
    <t>tmdgh573@naver.com</t>
  </si>
  <si>
    <t>587(6)</t>
  </si>
  <si>
    <t>S120002547</t>
  </si>
  <si>
    <t>충남 천안시 동남구 청수로 82-46</t>
  </si>
  <si>
    <t>장성덕</t>
  </si>
  <si>
    <t>01073888186</t>
  </si>
  <si>
    <t>jsd418@naver.com</t>
  </si>
  <si>
    <t>1224(10)</t>
  </si>
  <si>
    <t>S120000816</t>
  </si>
  <si>
    <t>충남 천안시 동남구 청수로 35-3</t>
  </si>
  <si>
    <t>285(8)</t>
  </si>
  <si>
    <t>S120000817</t>
  </si>
  <si>
    <t>충남 천안시 동남구 중앙로 169</t>
  </si>
  <si>
    <t>박철우</t>
  </si>
  <si>
    <t>041-562-1800</t>
  </si>
  <si>
    <t>pcw1100@korea.kr</t>
  </si>
  <si>
    <t>22()</t>
  </si>
  <si>
    <t>376(5)</t>
  </si>
  <si>
    <t>S120002873</t>
  </si>
  <si>
    <t>충남 천안시 서북구 한들2로 33</t>
  </si>
  <si>
    <t>한민우</t>
  </si>
  <si>
    <t>041-551-5803</t>
  </si>
  <si>
    <t>fray19@naver.com</t>
  </si>
  <si>
    <t>48(8)</t>
  </si>
  <si>
    <t>612(16)</t>
  </si>
  <si>
    <t>S120002922</t>
  </si>
  <si>
    <t>충남 천안시 서북구 공원로 140</t>
  </si>
  <si>
    <t>조영석</t>
  </si>
  <si>
    <t>041-533-5362</t>
  </si>
  <si>
    <t>smurf25@naver.com</t>
  </si>
  <si>
    <t>56(21)</t>
  </si>
  <si>
    <t>563(14)</t>
  </si>
  <si>
    <t>S120002912</t>
  </si>
  <si>
    <t>충남 천안시 동남구 단대로 21-7</t>
  </si>
  <si>
    <t>하정호</t>
  </si>
  <si>
    <t>041-622-4100</t>
  </si>
  <si>
    <t>cnehjh12@g.cnees.kr</t>
  </si>
  <si>
    <t>66(12)</t>
  </si>
  <si>
    <t>959(23)</t>
  </si>
  <si>
    <t>S120000255</t>
  </si>
  <si>
    <t>충남 천안시 서북구 성거읍 천흥2길 42</t>
  </si>
  <si>
    <t>장원조</t>
  </si>
  <si>
    <t>041-555-8001</t>
  </si>
  <si>
    <t>fmcity81@naver.com</t>
  </si>
  <si>
    <t>418(3)</t>
  </si>
  <si>
    <t>S120000818</t>
  </si>
  <si>
    <t>충남 천안시 동남구 풍세면 풍세2길 5</t>
  </si>
  <si>
    <t>297(4)</t>
  </si>
  <si>
    <t>S120000819</t>
  </si>
  <si>
    <t>충남 천안시 동남구 광덕면 광덕로 534</t>
  </si>
  <si>
    <t>김민경</t>
  </si>
  <si>
    <t>041-566-6503</t>
  </si>
  <si>
    <t>S120002714</t>
  </si>
  <si>
    <t>충남 천안시 서북구 한들3로 50</t>
  </si>
  <si>
    <t>김은정</t>
  </si>
  <si>
    <t>041-412-7000</t>
  </si>
  <si>
    <t>planet0809@naver.com</t>
  </si>
  <si>
    <t>35(7)</t>
  </si>
  <si>
    <t>831(6)</t>
  </si>
  <si>
    <t>S120000821</t>
  </si>
  <si>
    <t>충남 천안시 서북구 한들2로 34-41</t>
  </si>
  <si>
    <t>73(2)</t>
  </si>
  <si>
    <t>77(2)</t>
  </si>
  <si>
    <t>1945(14)</t>
  </si>
  <si>
    <t>S120000829</t>
  </si>
  <si>
    <t>충남 청양군 비봉면 충절로 1962-7</t>
  </si>
  <si>
    <t>충남 청양군 남양면 구용길 324</t>
  </si>
  <si>
    <t>김현성</t>
  </si>
  <si>
    <t>041-942-1445</t>
  </si>
  <si>
    <t>gus6403@naver.com</t>
  </si>
  <si>
    <t>S120000822</t>
  </si>
  <si>
    <t>충남 청양군 남양면 금천길 70-36</t>
  </si>
  <si>
    <t>S120000835</t>
  </si>
  <si>
    <t>충남 청양군 목면 철마장길 27</t>
  </si>
  <si>
    <t>30(0)</t>
  </si>
  <si>
    <t>S120000842</t>
  </si>
  <si>
    <t>충남 청양군 대치면 칠갑산로 514</t>
  </si>
  <si>
    <t>S120000848</t>
  </si>
  <si>
    <t>충남 청양군 운곡면 청신로 882</t>
  </si>
  <si>
    <t>이종찬</t>
  </si>
  <si>
    <t>041-942-9762</t>
  </si>
  <si>
    <t>onsky17@gmail.com</t>
  </si>
  <si>
    <t>충남 청양군 장평면 충의로 453</t>
  </si>
  <si>
    <t>김준호</t>
  </si>
  <si>
    <t>041-942-6007</t>
  </si>
  <si>
    <t>derfectguy@naver.com</t>
  </si>
  <si>
    <t>S120000252</t>
  </si>
  <si>
    <t>충남 청양군 정산면 칠갑산로 1897</t>
  </si>
  <si>
    <t>김준현</t>
  </si>
  <si>
    <t>070-4787-2734</t>
  </si>
  <si>
    <t>knicks2510@naver.com</t>
  </si>
  <si>
    <t>19(9)</t>
  </si>
  <si>
    <t>165(2)</t>
  </si>
  <si>
    <t>충남 청양군 정산면 역말길 42</t>
  </si>
  <si>
    <t>122(2)</t>
  </si>
  <si>
    <t>S120000853</t>
  </si>
  <si>
    <t>충남 청양군 정산면 칠갑산로 1863</t>
  </si>
  <si>
    <t>73(3)</t>
  </si>
  <si>
    <t>S120000857</t>
  </si>
  <si>
    <t>충남 청양군 청남면 명덕로 207-4</t>
  </si>
  <si>
    <t>방하영</t>
  </si>
  <si>
    <t>041 943 4851</t>
  </si>
  <si>
    <t>23(0)</t>
  </si>
  <si>
    <t>S120000858</t>
  </si>
  <si>
    <t>충남 청양군 청양읍 칠갑산로 97</t>
  </si>
  <si>
    <t>40(6)</t>
  </si>
  <si>
    <t>S120000826</t>
  </si>
  <si>
    <t>충남 청양군 청양읍 학사길 5-101</t>
  </si>
  <si>
    <t>황선욱</t>
  </si>
  <si>
    <t>041-943-2760</t>
  </si>
  <si>
    <t>seonuk94@hanmail.net</t>
  </si>
  <si>
    <t>S120002727</t>
  </si>
  <si>
    <t>충남 청양군 청양읍 문화예술로 149</t>
  </si>
  <si>
    <t>S120000827</t>
  </si>
  <si>
    <t>충남 청양군 청양읍 칠갑산로179</t>
  </si>
  <si>
    <t>19(7)</t>
  </si>
  <si>
    <t>310(11)</t>
  </si>
  <si>
    <t>충남 청양군 청양읍 칠갑산로 9길 29</t>
  </si>
  <si>
    <t>신정진</t>
  </si>
  <si>
    <t>041-943-2683</t>
  </si>
  <si>
    <t>aapoem@ai.cne.go.kr</t>
  </si>
  <si>
    <t>251(8)</t>
  </si>
  <si>
    <t>S120000861</t>
  </si>
  <si>
    <t>충남 청양군 화성면 무한로 88</t>
  </si>
  <si>
    <t>S120001134</t>
  </si>
  <si>
    <t>충남 태안군 고남읍 안면대로 4189</t>
  </si>
  <si>
    <t>강병성</t>
  </si>
  <si>
    <t>041-673-5671</t>
  </si>
  <si>
    <t>bwxfile@naver.com</t>
  </si>
  <si>
    <t>S120001124</t>
  </si>
  <si>
    <t>충남 태안군 근흥면 근흥로 690</t>
  </si>
  <si>
    <t>전효경</t>
  </si>
  <si>
    <t>0416730369</t>
  </si>
  <si>
    <t>jhk0808@cne.go.kr</t>
  </si>
  <si>
    <t>S120001140</t>
  </si>
  <si>
    <t>충남 태안군 근흥면 근흥로 716-8</t>
  </si>
  <si>
    <t>안동원</t>
  </si>
  <si>
    <t>041-673-0007</t>
  </si>
  <si>
    <t>stonemachine@naver.com</t>
  </si>
  <si>
    <t>S120001126</t>
  </si>
  <si>
    <t>충남 태안군 남면 남면로 125</t>
  </si>
  <si>
    <t>남면초공유</t>
  </si>
  <si>
    <t>S120001141</t>
  </si>
  <si>
    <t>구기승</t>
  </si>
  <si>
    <t>041-672-2062</t>
  </si>
  <si>
    <t>confession89@naver.com</t>
  </si>
  <si>
    <t>S120001145</t>
  </si>
  <si>
    <t>충남 태안군 원북면 대기길 12-21</t>
  </si>
  <si>
    <t>윤석훈</t>
  </si>
  <si>
    <t>041-672-5073</t>
  </si>
  <si>
    <t>koma_free@naver.com</t>
  </si>
  <si>
    <t>S120000165</t>
  </si>
  <si>
    <t xml:space="preserve">충남 태안군 소원면 서해로 631 </t>
  </si>
  <si>
    <t>임진호</t>
  </si>
  <si>
    <t>041-672-0432</t>
  </si>
  <si>
    <t>yimjinho44@hanmail.net</t>
  </si>
  <si>
    <t>90(0)</t>
  </si>
  <si>
    <t>S120001125</t>
  </si>
  <si>
    <t>충남 태안군 소원면 소근로 63-12</t>
  </si>
  <si>
    <t>정문희</t>
  </si>
  <si>
    <t>041-672-6537</t>
  </si>
  <si>
    <t>brid64@cne.go.kr</t>
  </si>
  <si>
    <t>S120001146</t>
  </si>
  <si>
    <t>충남 태안군 소원면 모항파도로 116</t>
  </si>
  <si>
    <t>S120001149</t>
  </si>
  <si>
    <t>충남 태안군 안면읍 꽃지해안로 519</t>
  </si>
  <si>
    <t>유시하</t>
  </si>
  <si>
    <t>041-673-4836</t>
  </si>
  <si>
    <t>tlgk1221@naver.com</t>
  </si>
  <si>
    <t>S120002537</t>
  </si>
  <si>
    <t>충남 태안군 태안읍 다락미1길 85</t>
  </si>
  <si>
    <t>이성재</t>
  </si>
  <si>
    <t>0416728595</t>
  </si>
  <si>
    <t>sj0219@naver.com</t>
  </si>
  <si>
    <t>628(12)</t>
  </si>
  <si>
    <t>충남 태안군 남면 마검포길 93-1</t>
  </si>
  <si>
    <t>S120001152</t>
  </si>
  <si>
    <t>충남 태안군 소원면 은골길 42</t>
  </si>
  <si>
    <t>김영규</t>
  </si>
  <si>
    <t>041-672-6005</t>
  </si>
  <si>
    <t>S120001155</t>
  </si>
  <si>
    <t xml:space="preserve">충남 태안군 태안읍 순환길 130 </t>
  </si>
  <si>
    <t>S120001156</t>
  </si>
  <si>
    <t>충남 태안군 소원면 서해로 1147-26</t>
  </si>
  <si>
    <t>S120000195</t>
  </si>
  <si>
    <t>충남 태안군 안면읍 조운막터길 73</t>
  </si>
  <si>
    <t>130(3)</t>
  </si>
  <si>
    <t>S120001128</t>
  </si>
  <si>
    <t>충남 태안군 안면읍 조운막터길 43</t>
  </si>
  <si>
    <t>김민준</t>
  </si>
  <si>
    <t>041-674-3092</t>
  </si>
  <si>
    <t>cromance@ai.cne.go.kr</t>
  </si>
  <si>
    <t>S120001161</t>
  </si>
  <si>
    <t>충남 태안군 안면읍 장터로 230</t>
  </si>
  <si>
    <t>임준하</t>
  </si>
  <si>
    <t>041-673-1013</t>
  </si>
  <si>
    <t>junha9644@naver.com</t>
  </si>
  <si>
    <t>100(3)</t>
  </si>
  <si>
    <t>S120001164</t>
  </si>
  <si>
    <t>충남 태안군 안면읍 율포길 31</t>
  </si>
  <si>
    <t>박동혁</t>
  </si>
  <si>
    <t>041-673-5372</t>
  </si>
  <si>
    <t>wnposwn@naver.com</t>
  </si>
  <si>
    <t>충남 태안군 근흥면 죽림길 45</t>
  </si>
  <si>
    <t>S120001172</t>
  </si>
  <si>
    <t>충남 태안군 근흥면 신진도길 44-23</t>
  </si>
  <si>
    <t>S120001175</t>
  </si>
  <si>
    <t>충남 태안군 원북면 원이로 849-3</t>
  </si>
  <si>
    <t>57(5)</t>
  </si>
  <si>
    <t>S120001129</t>
  </si>
  <si>
    <t>충남 태안군 원북면 마산길 180</t>
  </si>
  <si>
    <t>임지혜</t>
  </si>
  <si>
    <t>041-672-5040</t>
  </si>
  <si>
    <t>lovejh0412@naver.com</t>
  </si>
  <si>
    <t>158(7)</t>
  </si>
  <si>
    <t>S120001179</t>
  </si>
  <si>
    <t>충남 태안군 이원면 원이로 1536-31</t>
  </si>
  <si>
    <t>S120001180</t>
  </si>
  <si>
    <t>충남 태안군 이원면 원이로 1956</t>
  </si>
  <si>
    <t>S120001185</t>
  </si>
  <si>
    <t>충남 태안군 안면읍 황도로 72</t>
  </si>
  <si>
    <t>이민규</t>
  </si>
  <si>
    <t>041-673-5345</t>
  </si>
  <si>
    <t>kkang653@naver.com</t>
  </si>
  <si>
    <t>S120000259</t>
  </si>
  <si>
    <t>충남 태안군 태안읍 백화로 251</t>
  </si>
  <si>
    <t>최성욱</t>
  </si>
  <si>
    <t>041-675-8183</t>
  </si>
  <si>
    <t>teacher0041@naver.com</t>
  </si>
  <si>
    <t>395(27)</t>
  </si>
  <si>
    <t>S120000260</t>
  </si>
  <si>
    <t>충남 태안군 태안읍 원이로 7-1</t>
  </si>
  <si>
    <t>박은희</t>
  </si>
  <si>
    <t>0416707710</t>
  </si>
  <si>
    <t>eunheeparkca@gmail.com</t>
  </si>
  <si>
    <t>414(5)</t>
  </si>
  <si>
    <t>S120001132</t>
  </si>
  <si>
    <t>충남 태안군 태안읍 다락미4길 27</t>
  </si>
  <si>
    <t>358(7)</t>
  </si>
  <si>
    <t>S120001133</t>
  </si>
  <si>
    <t>충남 태안군 태안읍 중앙로 115</t>
  </si>
  <si>
    <t>353(12)</t>
  </si>
  <si>
    <t>S120001189</t>
  </si>
  <si>
    <t>충남 태안군 태안읍 백화로 49</t>
  </si>
  <si>
    <t>배남경</t>
  </si>
  <si>
    <t>041-673-2872</t>
  </si>
  <si>
    <t>famenam@naver.com</t>
  </si>
  <si>
    <t>282(10)</t>
  </si>
  <si>
    <t xml:space="preserve">충남 태안군 태안읍 중앙로 321 </t>
  </si>
  <si>
    <t>차철진</t>
  </si>
  <si>
    <t>041-674-5951</t>
  </si>
  <si>
    <t>akdi013@naver.com</t>
  </si>
  <si>
    <t>S120000123</t>
  </si>
  <si>
    <t>충남 홍성군 갈산면 상촌로 9번길 39</t>
  </si>
  <si>
    <t>조성욱</t>
  </si>
  <si>
    <t>041-634-5308</t>
  </si>
  <si>
    <t>aruby07@ai.cne.go.kr</t>
  </si>
  <si>
    <t>177(10)</t>
  </si>
  <si>
    <t>S120001195</t>
  </si>
  <si>
    <t>곽은하</t>
  </si>
  <si>
    <t>041-634-5304</t>
  </si>
  <si>
    <t>heavengk@naver.com</t>
  </si>
  <si>
    <t>갈산고공유</t>
  </si>
  <si>
    <t>S120001210</t>
  </si>
  <si>
    <t>충남 홍성군 갈산면 갈산로 135</t>
  </si>
  <si>
    <t>최진호</t>
  </si>
  <si>
    <t>041-633-7575</t>
  </si>
  <si>
    <t>ziino@daum.net</t>
  </si>
  <si>
    <t>S120001212</t>
  </si>
  <si>
    <t>충남 홍성군 결성면 홍남서로 738번길 30</t>
  </si>
  <si>
    <t>박주영</t>
  </si>
  <si>
    <t>041-641-8891</t>
  </si>
  <si>
    <t>pjy20846@cne.go.kr</t>
  </si>
  <si>
    <t>13(3)</t>
  </si>
  <si>
    <t>S120001198</t>
  </si>
  <si>
    <t>충남 홍성군 광천읍 광천로 396-34</t>
  </si>
  <si>
    <t>126(2)</t>
  </si>
  <si>
    <t>S120001214</t>
  </si>
  <si>
    <t>충남 홍성군 광천읍 홍남로 705번길 16</t>
  </si>
  <si>
    <t>박소진</t>
  </si>
  <si>
    <t>041-641-0563</t>
  </si>
  <si>
    <t>so6008@cne.go.kr</t>
  </si>
  <si>
    <t>143(7)</t>
  </si>
  <si>
    <t>S120001218</t>
  </si>
  <si>
    <t>충남 홍성군 구항면 구성남로 928</t>
  </si>
  <si>
    <t>이나경</t>
  </si>
  <si>
    <t>041-631-3297</t>
  </si>
  <si>
    <t>hihi1205j@naver.com</t>
  </si>
  <si>
    <t>35(5)</t>
  </si>
  <si>
    <t>S120001219</t>
  </si>
  <si>
    <t>충남 홍성군 홍동면 초롱산길 9</t>
  </si>
  <si>
    <t>이윤미</t>
  </si>
  <si>
    <t>041-631-1157</t>
  </si>
  <si>
    <t>qhrtnddk11@cne.go.kr</t>
  </si>
  <si>
    <t>S120001201</t>
  </si>
  <si>
    <t>충남 홍성군 금마면 철마산길 182</t>
  </si>
  <si>
    <t>54(6)</t>
  </si>
  <si>
    <t>충남 홍성군 금마면 광금북로 484</t>
  </si>
  <si>
    <t>김지애</t>
  </si>
  <si>
    <t>0416337058</t>
  </si>
  <si>
    <t>plum8099@cne.go.kr</t>
  </si>
  <si>
    <t>S120002733</t>
  </si>
  <si>
    <t>충남 홍성군 홍북읍 홍학로 41</t>
  </si>
  <si>
    <t>김형일</t>
  </si>
  <si>
    <t>041-640-1420</t>
  </si>
  <si>
    <t>khi1253@naver.com</t>
  </si>
  <si>
    <t>777(5)</t>
  </si>
  <si>
    <t>S120002734</t>
  </si>
  <si>
    <t>충남 홍성군 홍북읍 홍학로 38</t>
  </si>
  <si>
    <t>노태호</t>
  </si>
  <si>
    <t>041-630-7920</t>
  </si>
  <si>
    <t>1223(16)</t>
  </si>
  <si>
    <t>충남 홍성군 구항면 거북로 20</t>
  </si>
  <si>
    <t>송찬영</t>
  </si>
  <si>
    <t>chanyoung987@kakao.com</t>
  </si>
  <si>
    <t>S120001226</t>
  </si>
  <si>
    <t>충남 홍성군 금마면 금마로 23-24</t>
  </si>
  <si>
    <t>전우성</t>
  </si>
  <si>
    <t>041-633-7036</t>
  </si>
  <si>
    <t>emptymind012@naver.com</t>
  </si>
  <si>
    <t>충남 홍성군 서부면 서부로 505</t>
  </si>
  <si>
    <t>S120000187</t>
  </si>
  <si>
    <t>충남 홍성군 광천읍 홍남로705번길 23</t>
  </si>
  <si>
    <t>175(0)</t>
  </si>
  <si>
    <t>S120001202</t>
  </si>
  <si>
    <t>충남 홍성군 광천읍 홍남로 705번길 23</t>
  </si>
  <si>
    <t>82(0)</t>
  </si>
  <si>
    <t>서해삼육고공유</t>
  </si>
  <si>
    <t>S120001231</t>
  </si>
  <si>
    <t>김금별</t>
  </si>
  <si>
    <t>041-641-2502</t>
  </si>
  <si>
    <t>gstar614@naver.com</t>
  </si>
  <si>
    <t>181(0)</t>
  </si>
  <si>
    <t>S120001232</t>
  </si>
  <si>
    <t>충남 홍성군 서부면 남당항로 270번길 43</t>
  </si>
  <si>
    <t>충남 홍성군 홍북읍 이응노로 277</t>
  </si>
  <si>
    <t>이희갑</t>
  </si>
  <si>
    <t>041-632-9818</t>
  </si>
  <si>
    <t>hanmomlhk@cne.go.kr</t>
  </si>
  <si>
    <t>72(5)</t>
  </si>
  <si>
    <t>S120001237</t>
  </si>
  <si>
    <t>충남 홍성군 은하면 은하로 220</t>
  </si>
  <si>
    <t>고성한</t>
  </si>
  <si>
    <t>041-642-4000</t>
  </si>
  <si>
    <t>care567@daum.net</t>
  </si>
  <si>
    <t>S120001238</t>
  </si>
  <si>
    <t>충남 홍성군 장곡면 도산1길 2</t>
  </si>
  <si>
    <t>이종필</t>
  </si>
  <si>
    <t>교사 이종필</t>
  </si>
  <si>
    <t>041-642-5006</t>
  </si>
  <si>
    <t>sundoll87@naver.com</t>
  </si>
  <si>
    <t>S120000143</t>
  </si>
  <si>
    <t xml:space="preserve">충남 홍성군 광천읍 홍남로 695 </t>
  </si>
  <si>
    <t>173(7)</t>
  </si>
  <si>
    <t>S120001248</t>
  </si>
  <si>
    <t>충남 홍성군 홍동면 광금남로699번길 22-33</t>
  </si>
  <si>
    <t>041-633-1419</t>
  </si>
  <si>
    <t>poolmoo-h@cne.go.kr</t>
  </si>
  <si>
    <t>S120000139</t>
  </si>
  <si>
    <t>충남 홍성군 광천읍 광천로 373번길 14</t>
  </si>
  <si>
    <t>103(0)</t>
  </si>
  <si>
    <t>S120002897</t>
  </si>
  <si>
    <t>충남 홍성군 홍북읍 홍학로 131</t>
  </si>
  <si>
    <t>이세경</t>
  </si>
  <si>
    <t>041-631-6411</t>
  </si>
  <si>
    <t>tatato12@ai.cne.go.kr</t>
  </si>
  <si>
    <t>44(4)</t>
  </si>
  <si>
    <t>959(17)</t>
  </si>
  <si>
    <t>S120001243</t>
  </si>
  <si>
    <t>충남 홍성군 홍성읍 홍장북로 434</t>
  </si>
  <si>
    <t>623(14)</t>
  </si>
  <si>
    <t>S120001204</t>
  </si>
  <si>
    <t>충남 홍성군 홍동면 광금남로 735</t>
  </si>
  <si>
    <t>이병권</t>
  </si>
  <si>
    <t>0416318073</t>
  </si>
  <si>
    <t>mung990206@naver.com</t>
  </si>
  <si>
    <t>106(5)</t>
  </si>
  <si>
    <t>S120001244</t>
  </si>
  <si>
    <t>충남 홍성군 홍동면 홍장남로 672번길 59</t>
  </si>
  <si>
    <t>김영수</t>
  </si>
  <si>
    <t>041-633-3040</t>
  </si>
  <si>
    <t>kimysgs@gmail.com</t>
  </si>
  <si>
    <t>S120002983</t>
  </si>
  <si>
    <t>충남 홍성군 홍북읍 신경리 1208</t>
  </si>
  <si>
    <t>유도건</t>
  </si>
  <si>
    <t>041-406-7201</t>
  </si>
  <si>
    <t>t-hbm001@g.cnees.kr</t>
  </si>
  <si>
    <t>67(23)</t>
  </si>
  <si>
    <t>380(5)</t>
  </si>
  <si>
    <t>S120001245</t>
  </si>
  <si>
    <t>충남 홍성군 자경로 33</t>
  </si>
  <si>
    <t>최재진</t>
  </si>
  <si>
    <t>041-632-9027</t>
  </si>
  <si>
    <t>jae0606@naver.com</t>
  </si>
  <si>
    <t>51(11)</t>
  </si>
  <si>
    <t>660(12)</t>
  </si>
  <si>
    <t>S120000272</t>
  </si>
  <si>
    <t>충남 홍성군 홍북읍 홍학로 49</t>
  </si>
  <si>
    <t>이주현</t>
  </si>
  <si>
    <t>01094357237</t>
  </si>
  <si>
    <t>h20017680@naver.com</t>
  </si>
  <si>
    <t>751(16)</t>
  </si>
  <si>
    <t>S120000273</t>
  </si>
  <si>
    <t>S120000130</t>
  </si>
  <si>
    <t>충남 홍성군 결성면 구성남로 55</t>
  </si>
  <si>
    <t>28(17)</t>
  </si>
  <si>
    <t>142(2)</t>
  </si>
  <si>
    <t>S120001205</t>
  </si>
  <si>
    <t>충남 홍성군 서부면 서부로 411</t>
  </si>
  <si>
    <t>S120000274</t>
  </si>
  <si>
    <t>충남 홍성군 홍성읍 충서로 1575번길 10</t>
  </si>
  <si>
    <t>오윤경</t>
  </si>
  <si>
    <t>041-635-9500</t>
  </si>
  <si>
    <t>uriyaong2@hanmail.net</t>
  </si>
  <si>
    <t>415(8)</t>
  </si>
  <si>
    <t>S120001206</t>
  </si>
  <si>
    <t>충남 홍성군 홍성읍 도청대로 29-21</t>
  </si>
  <si>
    <t>박경미</t>
  </si>
  <si>
    <t>041-632-2629</t>
  </si>
  <si>
    <t>119821@hanmail.net</t>
  </si>
  <si>
    <t>34(12)</t>
  </si>
  <si>
    <t>519(10)</t>
  </si>
  <si>
    <t>S120002926</t>
  </si>
  <si>
    <t>115(0)</t>
  </si>
  <si>
    <t>S120001207</t>
  </si>
  <si>
    <t>충남 홍성군 홍성읍 충절로 994</t>
  </si>
  <si>
    <t>박주은</t>
  </si>
  <si>
    <t>041-632-2624</t>
  </si>
  <si>
    <t>jurlo@ai.cne.go.kr</t>
  </si>
  <si>
    <t>30(12)</t>
  </si>
  <si>
    <t>275(12)</t>
  </si>
  <si>
    <t>S120001246</t>
  </si>
  <si>
    <t>충남 홍성군 홍성읍 조양로 43</t>
  </si>
  <si>
    <t>이소연</t>
  </si>
  <si>
    <t>041-632-2641</t>
  </si>
  <si>
    <t>yeon378@g.cnees.kr</t>
  </si>
  <si>
    <t>47(7)</t>
  </si>
  <si>
    <t>557(16)</t>
  </si>
  <si>
    <t>S120000276</t>
  </si>
  <si>
    <t>충남 홍성군 홍성읍 문화로 78</t>
  </si>
  <si>
    <t>585(0)</t>
  </si>
  <si>
    <t>S120001208</t>
  </si>
  <si>
    <t>260(0)</t>
  </si>
  <si>
    <t>S120001247</t>
  </si>
  <si>
    <t>충남 홍성군 홍성읍 조양로 100-10</t>
  </si>
  <si>
    <t>68(7)</t>
  </si>
  <si>
    <t>알리미 없음, 조회 결과 확인 안됨</t>
  </si>
  <si>
    <t>S060000447</t>
  </si>
  <si>
    <t>대전</t>
  </si>
  <si>
    <t>서구</t>
  </si>
  <si>
    <t>가수원중학교</t>
  </si>
  <si>
    <t>대전광역시 서구 가수원로 26</t>
  </si>
  <si>
    <t>042-541-0145</t>
  </si>
  <si>
    <t>162(4)</t>
  </si>
  <si>
    <t>S060000490</t>
  </si>
  <si>
    <t>가수원초등학교</t>
  </si>
  <si>
    <t>대전광역시 서구 벌곡로 1359</t>
  </si>
  <si>
    <t>042-541-3582</t>
  </si>
  <si>
    <t>317(4)</t>
  </si>
  <si>
    <t>S060000448</t>
  </si>
  <si>
    <t>갈마중학교</t>
  </si>
  <si>
    <t>대전광역시 서구 계룡로326번길 138</t>
  </si>
  <si>
    <t>042-714-2225</t>
  </si>
  <si>
    <t>64(13)</t>
  </si>
  <si>
    <t>S060000165</t>
  </si>
  <si>
    <t>동구</t>
  </si>
  <si>
    <t>계룡디지텍고등학교</t>
  </si>
  <si>
    <t>대전광역시 동구 소랑길 64</t>
  </si>
  <si>
    <t>042-630-6000</t>
  </si>
  <si>
    <t>339(0)</t>
  </si>
  <si>
    <t>S060000491</t>
  </si>
  <si>
    <t>유성구</t>
  </si>
  <si>
    <t>구즉초등학교</t>
  </si>
  <si>
    <t>대전광역시 유성구 구룡달전로 34</t>
  </si>
  <si>
    <t>042-935-4005</t>
  </si>
  <si>
    <t>435(7)</t>
  </si>
  <si>
    <t>S060000492</t>
  </si>
  <si>
    <t>금성초등학교</t>
  </si>
  <si>
    <t>대전광역시 유성구 신성로72번길 5</t>
  </si>
  <si>
    <t>042-861-8234</t>
  </si>
  <si>
    <t>385(6)</t>
  </si>
  <si>
    <t>S060000449</t>
  </si>
  <si>
    <t>기성중학교</t>
  </si>
  <si>
    <t>대전광역시 서구 장안로 54</t>
  </si>
  <si>
    <t>042-610-0200</t>
  </si>
  <si>
    <t>S060000493</t>
  </si>
  <si>
    <t>기성초등학교</t>
  </si>
  <si>
    <t>대전광역시 서구 기성초교길 42</t>
  </si>
  <si>
    <t>042-585-4604</t>
  </si>
  <si>
    <t>43(13)</t>
  </si>
  <si>
    <t>S060000494</t>
  </si>
  <si>
    <t>기성초등학교길헌분교장</t>
  </si>
  <si>
    <t>대전광역시 서구 당고개길 48</t>
  </si>
  <si>
    <t>7(2)</t>
  </si>
  <si>
    <t>S060000166</t>
  </si>
  <si>
    <t>중구</t>
  </si>
  <si>
    <t>남대전고등학교</t>
  </si>
  <si>
    <t>대전광역시 중구 보문로111번길 63</t>
  </si>
  <si>
    <t>042-253-7111</t>
  </si>
  <si>
    <t>625(0)</t>
  </si>
  <si>
    <t>남선초등학교</t>
  </si>
  <si>
    <t>대전광역시 유성구 계백로93번길 277-29</t>
  </si>
  <si>
    <t>042-825-0895</t>
  </si>
  <si>
    <t>S060000167</t>
  </si>
  <si>
    <t>대덕고등학교</t>
  </si>
  <si>
    <t>대전광역시 유성구 대덕대로556번길 158</t>
  </si>
  <si>
    <t>042-860-0307</t>
  </si>
  <si>
    <t>549(0)</t>
  </si>
  <si>
    <t>S060000170</t>
  </si>
  <si>
    <t>대덕소프트웨어마이스터고등학교</t>
  </si>
  <si>
    <t>대전광역시 유성구 가정북로 76</t>
  </si>
  <si>
    <t>042-866-8885</t>
  </si>
  <si>
    <t>S060000450</t>
  </si>
  <si>
    <t>대덕중학교</t>
  </si>
  <si>
    <t>대전광역시 유성구 대덕대로 515</t>
  </si>
  <si>
    <t>042-860-8907</t>
  </si>
  <si>
    <t>531(6)</t>
  </si>
  <si>
    <t>대전광역시 유성구 대덕대로556번길 102</t>
  </si>
  <si>
    <t>042-861-7615</t>
  </si>
  <si>
    <t>S060001211</t>
  </si>
  <si>
    <t>대덕초등학교도룡분교장</t>
  </si>
  <si>
    <t>대전광역시 유성구 엑스포로97번길 100</t>
  </si>
  <si>
    <t>042-864-0004</t>
  </si>
  <si>
    <t>64(5)</t>
  </si>
  <si>
    <t>S060000249</t>
  </si>
  <si>
    <t>대전가양중학교</t>
  </si>
  <si>
    <t>대전광역시 동구 비래서로62번길 100</t>
  </si>
  <si>
    <t>042-620-1507</t>
  </si>
  <si>
    <t>485(9)</t>
  </si>
  <si>
    <t>S060000282</t>
  </si>
  <si>
    <t>대전가양초등학교</t>
  </si>
  <si>
    <t>대전광역시 동구 가양로 61</t>
  </si>
  <si>
    <t>042-633-1984</t>
  </si>
  <si>
    <t>451(13)</t>
  </si>
  <si>
    <t>S060001145</t>
  </si>
  <si>
    <t>대전가오고등학교</t>
  </si>
  <si>
    <t>대전광역시 동구 신기로 71</t>
  </si>
  <si>
    <t>042-280-3707</t>
  </si>
  <si>
    <t>670(21)</t>
  </si>
  <si>
    <t>S060000250</t>
  </si>
  <si>
    <t>대전가오중학교</t>
  </si>
  <si>
    <t>대전광역시 동구 은어송로 79</t>
  </si>
  <si>
    <t>042-282-0425</t>
  </si>
  <si>
    <t>534(4)</t>
  </si>
  <si>
    <t>S060001130</t>
  </si>
  <si>
    <t>대전가오초등학교</t>
  </si>
  <si>
    <t>대전광역시 동구 신기로 112</t>
  </si>
  <si>
    <t>042-281-7003</t>
  </si>
  <si>
    <t>554(6)</t>
  </si>
  <si>
    <t>S060001246</t>
  </si>
  <si>
    <t>대전가원학교</t>
  </si>
  <si>
    <t>대전광역시 서구 계백로 1095</t>
  </si>
  <si>
    <t>042-545-7788</t>
  </si>
  <si>
    <t>310(0)</t>
  </si>
  <si>
    <t>S060000501</t>
  </si>
  <si>
    <t>대전가장초등학교</t>
  </si>
  <si>
    <t>대전광역시 서구 가장로 150</t>
  </si>
  <si>
    <t>042-527-7602</t>
  </si>
  <si>
    <t>592(12)</t>
  </si>
  <si>
    <t>S060000502</t>
  </si>
  <si>
    <t>대전갈마초등학교</t>
  </si>
  <si>
    <t>대전광역시 서구 월평동로 2</t>
  </si>
  <si>
    <t>042-486-0906</t>
  </si>
  <si>
    <t>282(11)</t>
  </si>
  <si>
    <t>S060000451</t>
  </si>
  <si>
    <t>대전갑천중학교</t>
  </si>
  <si>
    <t>대전광역시 서구 월평동로 80</t>
  </si>
  <si>
    <t>042-488-8600</t>
  </si>
  <si>
    <t>764(1)</t>
  </si>
  <si>
    <t>S060000503</t>
  </si>
  <si>
    <t>대전갑천초등학교</t>
  </si>
  <si>
    <t>대전광역시 서구 월평동로 61</t>
  </si>
  <si>
    <t>042-488-3323</t>
  </si>
  <si>
    <t>476(4)</t>
  </si>
  <si>
    <t>S060000245</t>
  </si>
  <si>
    <t>대덕구</t>
  </si>
  <si>
    <t>대전경덕중학교</t>
  </si>
  <si>
    <t>대전광역시 대덕구 동산초교로63번길 12</t>
  </si>
  <si>
    <t>042-632-7823</t>
  </si>
  <si>
    <t>227(0)</t>
  </si>
  <si>
    <t>S060001213</t>
  </si>
  <si>
    <t>대전계산초등학교</t>
  </si>
  <si>
    <t>대전광역시 유성구 학하서로 74</t>
  </si>
  <si>
    <t>042-826-6180</t>
  </si>
  <si>
    <t>720(7)</t>
  </si>
  <si>
    <t>S060000174</t>
  </si>
  <si>
    <t>대전고등학교</t>
  </si>
  <si>
    <t>대전광역시 중구 대흥로 110</t>
  </si>
  <si>
    <t>042-220-6100</t>
  </si>
  <si>
    <t>935(16)</t>
  </si>
  <si>
    <t>S060000175</t>
  </si>
  <si>
    <t>대전고등학교부설방송통신고등학교</t>
  </si>
  <si>
    <t>042-220-6264</t>
  </si>
  <si>
    <t>-</t>
  </si>
  <si>
    <t>S060000177</t>
  </si>
  <si>
    <t>대전과학고등학교</t>
  </si>
  <si>
    <t>대전광역시 유성구 과학로 46</t>
  </si>
  <si>
    <t>042-860-0207</t>
  </si>
  <si>
    <t>284(0)</t>
  </si>
  <si>
    <t>S060000178</t>
  </si>
  <si>
    <t>대전관저고등학교</t>
  </si>
  <si>
    <t>대전광역시 서구 관저북로 94</t>
  </si>
  <si>
    <t>042-540-2800</t>
  </si>
  <si>
    <t>710(8)</t>
  </si>
  <si>
    <t>S060000452</t>
  </si>
  <si>
    <t>대전관저중학교</t>
  </si>
  <si>
    <t>대전광역시 서구 관저동로 143</t>
  </si>
  <si>
    <t>042-540-5881</t>
  </si>
  <si>
    <t>821(4)</t>
  </si>
  <si>
    <t>S060000504</t>
  </si>
  <si>
    <t>대전관저초등학교</t>
  </si>
  <si>
    <t>대전광역시 서구 관저동로 161</t>
  </si>
  <si>
    <t>042-545-2673</t>
  </si>
  <si>
    <t>375(6)</t>
  </si>
  <si>
    <t>S060001174</t>
  </si>
  <si>
    <t>대전관평중학교</t>
  </si>
  <si>
    <t>대전광역시 유성구 테크노4로 132</t>
  </si>
  <si>
    <t>042-671-0811</t>
  </si>
  <si>
    <t>762(3)</t>
  </si>
  <si>
    <t>S060001175</t>
  </si>
  <si>
    <t>대전관평초등학교</t>
  </si>
  <si>
    <t>042-671-0063</t>
  </si>
  <si>
    <t>S060001086</t>
  </si>
  <si>
    <t>대전괴정고등학교</t>
  </si>
  <si>
    <t>대전광역시 서구 가장로 15</t>
  </si>
  <si>
    <t>042-520-8413</t>
  </si>
  <si>
    <t>789(14)</t>
  </si>
  <si>
    <t>S060001118</t>
  </si>
  <si>
    <t>대전괴정중학교</t>
  </si>
  <si>
    <t>042-530-1700</t>
  </si>
  <si>
    <t>S060001142</t>
  </si>
  <si>
    <t>대전교촌초등학교</t>
  </si>
  <si>
    <t>대전광역시 유성구 진잠로149번길 42</t>
  </si>
  <si>
    <t>042-540-1600</t>
  </si>
  <si>
    <t>312(1)</t>
  </si>
  <si>
    <t>S060001049</t>
  </si>
  <si>
    <t>대전구봉고등학교</t>
  </si>
  <si>
    <t>대전광역시 서구 관저서로 36</t>
  </si>
  <si>
    <t>042-540-3700</t>
  </si>
  <si>
    <t>740(17)</t>
  </si>
  <si>
    <t>S060001065</t>
  </si>
  <si>
    <t>대전구봉중학교</t>
  </si>
  <si>
    <t>대전광역시 서구 관저서로 86</t>
  </si>
  <si>
    <t>042-540-7500</t>
  </si>
  <si>
    <t>704(3)</t>
  </si>
  <si>
    <t>S060000505</t>
  </si>
  <si>
    <t>대전구봉초등학교</t>
  </si>
  <si>
    <t>대전광역시 서구 관저로 75</t>
  </si>
  <si>
    <t>042-542-0192</t>
  </si>
  <si>
    <t>640(12)</t>
  </si>
  <si>
    <t>S060000198</t>
  </si>
  <si>
    <t>대전국제통상고등학교</t>
  </si>
  <si>
    <t>대전광역시 중구 서문로 47</t>
  </si>
  <si>
    <t>042-580-2585</t>
  </si>
  <si>
    <t>286(8)</t>
  </si>
  <si>
    <t>S060001135</t>
  </si>
  <si>
    <t>대전글꽃중학교</t>
  </si>
  <si>
    <t>대전광역시 중구 계룡로918번길 103</t>
  </si>
  <si>
    <t>042-250-0347</t>
  </si>
  <si>
    <t>905(9)</t>
  </si>
  <si>
    <t>S060001136</t>
  </si>
  <si>
    <t>대전글꽃초등학교</t>
  </si>
  <si>
    <t>대전광역시 중구 계룡로918번길 97</t>
  </si>
  <si>
    <t>042-250-4800</t>
  </si>
  <si>
    <t>852(10)</t>
  </si>
  <si>
    <t>S060000506</t>
  </si>
  <si>
    <t>대전금동초등학교</t>
  </si>
  <si>
    <t>대전광역시 서구 관저로 45</t>
  </si>
  <si>
    <t>042-542-3331</t>
  </si>
  <si>
    <t>691(7)</t>
  </si>
  <si>
    <t>S060000453</t>
  </si>
  <si>
    <t>대전남선중학교</t>
  </si>
  <si>
    <t>대전광역시 서구 월평북로 41</t>
  </si>
  <si>
    <t>042-484-6212</t>
  </si>
  <si>
    <t>187(6)</t>
  </si>
  <si>
    <t>S060000454</t>
  </si>
  <si>
    <t>대전내동중학교</t>
  </si>
  <si>
    <t>대전광역시 서구 배재로 263</t>
  </si>
  <si>
    <t>042-534-6154</t>
  </si>
  <si>
    <t>544(4)</t>
  </si>
  <si>
    <t>S060000507</t>
  </si>
  <si>
    <t>대전내동초등학교</t>
  </si>
  <si>
    <t>대전광역시 서구 동서대로1063번길 13</t>
  </si>
  <si>
    <t>042-535-8791</t>
  </si>
  <si>
    <t>799(12)</t>
  </si>
  <si>
    <t>S060000180</t>
  </si>
  <si>
    <t>대전노은고등학교</t>
  </si>
  <si>
    <t>대전광역시 유성구 노은동로 99</t>
  </si>
  <si>
    <t>042-717-3600</t>
  </si>
  <si>
    <t>633(5)</t>
  </si>
  <si>
    <t>S060000455</t>
  </si>
  <si>
    <t>대전노은중학교</t>
  </si>
  <si>
    <t>대전광역시 유성구 노은동로 104</t>
  </si>
  <si>
    <t>042-479-5554</t>
  </si>
  <si>
    <t>803(4)</t>
  </si>
  <si>
    <t>S060000508</t>
  </si>
  <si>
    <t>대전노은초등학교</t>
  </si>
  <si>
    <t>대전광역시 유성구 노은동로99번길 35</t>
  </si>
  <si>
    <t>042-476-1492</t>
  </si>
  <si>
    <t>784(7)</t>
  </si>
  <si>
    <t>S060001060</t>
  </si>
  <si>
    <t>대전느리울중학교</t>
  </si>
  <si>
    <t>대전광역시 서구 관저중로64번길 84</t>
  </si>
  <si>
    <t>042-540-4500</t>
  </si>
  <si>
    <t>S060001058</t>
  </si>
  <si>
    <t>대전느리울초등학교</t>
  </si>
  <si>
    <t>대전광역시 서구 관저로 196</t>
  </si>
  <si>
    <t>042-540-5700</t>
  </si>
  <si>
    <t>602(10)</t>
  </si>
  <si>
    <t>S060000283</t>
  </si>
  <si>
    <t>대전대동초등학교</t>
  </si>
  <si>
    <t>대전광역시 동구 대동초등3길 21</t>
  </si>
  <si>
    <t>042-284-6064</t>
  </si>
  <si>
    <t>259(9)</t>
  </si>
  <si>
    <t>S060000284</t>
  </si>
  <si>
    <t>대전대룡초등학교</t>
  </si>
  <si>
    <t>대전광역시 동구 백룡로 123</t>
  </si>
  <si>
    <t>042-283-9867</t>
  </si>
  <si>
    <t>296(0)</t>
  </si>
  <si>
    <t>S060000251</t>
  </si>
  <si>
    <t>대전대문중학교</t>
  </si>
  <si>
    <t>대전광역시 중구 송리로 33</t>
  </si>
  <si>
    <t>042-583-2596</t>
  </si>
  <si>
    <t>113(5)</t>
  </si>
  <si>
    <t>S060000285</t>
  </si>
  <si>
    <t>대전대문초등학교</t>
  </si>
  <si>
    <t>대전광역시 중구 송리로 11</t>
  </si>
  <si>
    <t>042-582-0713</t>
  </si>
  <si>
    <t>176(8)</t>
  </si>
  <si>
    <t>S060000171</t>
  </si>
  <si>
    <t>대전대성고등학교</t>
  </si>
  <si>
    <t>대전광역시 중구 목동로 23</t>
  </si>
  <si>
    <t>042-250-3801</t>
  </si>
  <si>
    <t>1012(4)</t>
  </si>
  <si>
    <t>S060000173</t>
  </si>
  <si>
    <t>대전대성여자고등학교</t>
  </si>
  <si>
    <t>대전광역시 동구 대성2길 20</t>
  </si>
  <si>
    <t>042-670-2000</t>
  </si>
  <si>
    <t>34(1)</t>
  </si>
  <si>
    <t>581(7)</t>
  </si>
  <si>
    <t>S060000247</t>
  </si>
  <si>
    <t>대전대성여자중학교</t>
  </si>
  <si>
    <t>042-670-3001</t>
  </si>
  <si>
    <t>190(4)</t>
  </si>
  <si>
    <t>S060000248</t>
  </si>
  <si>
    <t>대전대성중학교</t>
  </si>
  <si>
    <t>042-250-6000</t>
  </si>
  <si>
    <t>444(0)</t>
  </si>
  <si>
    <t>S060000181</t>
  </si>
  <si>
    <t>대전대신고등학교</t>
  </si>
  <si>
    <t>대전광역시 서구 오량1길 98</t>
  </si>
  <si>
    <t>042-585-5907</t>
  </si>
  <si>
    <t>1039(0)</t>
  </si>
  <si>
    <t>S060000456</t>
  </si>
  <si>
    <t>대전대신중학교</t>
  </si>
  <si>
    <t>042-585-5908</t>
  </si>
  <si>
    <t>S060000286</t>
  </si>
  <si>
    <t>대전대신초등학교</t>
  </si>
  <si>
    <t>대전광역시 중구 솔밭로16번길 17</t>
  </si>
  <si>
    <t>042-253-3847</t>
  </si>
  <si>
    <t>S060000287</t>
  </si>
  <si>
    <t>대전대암초등학교</t>
  </si>
  <si>
    <t>대전광역시 동구 동부로 55-61</t>
  </si>
  <si>
    <t>042-285-8232</t>
  </si>
  <si>
    <t>97(12)</t>
  </si>
  <si>
    <t>S060000288</t>
  </si>
  <si>
    <t>대전대양초등학교</t>
  </si>
  <si>
    <t>대전광역시 대덕구 송촌로 67</t>
  </si>
  <si>
    <t>042-635-8093</t>
  </si>
  <si>
    <t>314(14)</t>
  </si>
  <si>
    <t>S060001068</t>
  </si>
  <si>
    <t>대전대정초등학교</t>
  </si>
  <si>
    <t>대전광역시 유성구 대정로28번길 55</t>
  </si>
  <si>
    <t>042-545-4385</t>
  </si>
  <si>
    <t>293(10)</t>
  </si>
  <si>
    <t>S060001084</t>
  </si>
  <si>
    <t>대전대청중학교</t>
  </si>
  <si>
    <t>대전광역시 대덕구 신탄진동로 81</t>
  </si>
  <si>
    <t>042-934-8860</t>
  </si>
  <si>
    <t>569(10)</t>
  </si>
  <si>
    <t>S060000252</t>
  </si>
  <si>
    <t>대전대화중학교</t>
  </si>
  <si>
    <t>대전광역시 대덕구 대오길 9</t>
  </si>
  <si>
    <t>042-634-4623</t>
  </si>
  <si>
    <t>241(8)</t>
  </si>
  <si>
    <t>S060000289</t>
  </si>
  <si>
    <t>대전대화초등학교</t>
  </si>
  <si>
    <t>대전광역시 대덕구 대화로 242-36</t>
  </si>
  <si>
    <t>042-621-6738</t>
  </si>
  <si>
    <t>115(10)</t>
  </si>
  <si>
    <t>S060000290</t>
  </si>
  <si>
    <t>대전대흥초등학교</t>
  </si>
  <si>
    <t>대전광역시 중구 수도산로 12</t>
  </si>
  <si>
    <t>042-253-8396</t>
  </si>
  <si>
    <t>428(1)</t>
  </si>
  <si>
    <t>S060001245</t>
  </si>
  <si>
    <t>대전덕명중학교</t>
  </si>
  <si>
    <t>대전광역시 유성구 학하중앙로 61</t>
  </si>
  <si>
    <t>042-364-1600</t>
  </si>
  <si>
    <t>483(3)</t>
  </si>
  <si>
    <t>S060000457</t>
  </si>
  <si>
    <t>대전도마중학교</t>
  </si>
  <si>
    <t>대전광역시 서구 도솔2길 22</t>
  </si>
  <si>
    <t>042-520-1500</t>
  </si>
  <si>
    <t>170(5)</t>
  </si>
  <si>
    <t>S060000509</t>
  </si>
  <si>
    <t>대전도마초등학교</t>
  </si>
  <si>
    <t>대전광역시 서구 배재로172번길 23</t>
  </si>
  <si>
    <t>042-532-5415</t>
  </si>
  <si>
    <t>506(13)</t>
  </si>
  <si>
    <t>S060001306</t>
  </si>
  <si>
    <t>대전도솔초등학교</t>
  </si>
  <si>
    <t>대전광역시 서구 원도안로 80</t>
  </si>
  <si>
    <t>042-540-0114</t>
  </si>
  <si>
    <t>50(1)</t>
  </si>
  <si>
    <t>1226(5)</t>
  </si>
  <si>
    <t>S060000176</t>
  </si>
  <si>
    <t>대전도시과학고등학교</t>
  </si>
  <si>
    <t>대전광역시 유성구 진잠로42번길 35</t>
  </si>
  <si>
    <t>042-540-2100</t>
  </si>
  <si>
    <t>271(0)</t>
  </si>
  <si>
    <t>S060001274</t>
  </si>
  <si>
    <t>대전도안고등학교</t>
  </si>
  <si>
    <t>대전광역시 유성구 원신흥남로 51</t>
  </si>
  <si>
    <t>042-820-8600</t>
  </si>
  <si>
    <t>943(2)</t>
  </si>
  <si>
    <t>S060001217</t>
  </si>
  <si>
    <t>대전도안중학교</t>
  </si>
  <si>
    <t>대전광역시 서구 원도안로 160</t>
  </si>
  <si>
    <t>042-545-9701</t>
  </si>
  <si>
    <t>888(6)</t>
  </si>
  <si>
    <t>S060001225</t>
  </si>
  <si>
    <t>대전도안초등학교</t>
  </si>
  <si>
    <t>대전광역시 서구 원도안로 200</t>
  </si>
  <si>
    <t>042-543-7803</t>
  </si>
  <si>
    <t>1009(11)</t>
  </si>
  <si>
    <t>S060000291</t>
  </si>
  <si>
    <t>대전동광초등학교</t>
  </si>
  <si>
    <t>대전 동구 백룡로11번길 20</t>
  </si>
  <si>
    <t>042-622-8415</t>
  </si>
  <si>
    <t>121(7)</t>
  </si>
  <si>
    <t>S060000292</t>
  </si>
  <si>
    <t>대전동도초등학교</t>
  </si>
  <si>
    <t>대전광역시 대덕구 한남로150번길 27</t>
  </si>
  <si>
    <t>042-620-6100</t>
  </si>
  <si>
    <t>87(0)</t>
  </si>
  <si>
    <t>S060000293</t>
  </si>
  <si>
    <t>대전동문초등학교</t>
  </si>
  <si>
    <t>대전광역시 중구 문화로 200</t>
  </si>
  <si>
    <t>042-337-3500</t>
  </si>
  <si>
    <t>217(0)</t>
  </si>
  <si>
    <t>S060000182</t>
  </si>
  <si>
    <t>대전동산고등학교</t>
  </si>
  <si>
    <t>대전광역시 중구 문화로 183</t>
  </si>
  <si>
    <t>042-587-5214</t>
  </si>
  <si>
    <t>721(2)</t>
  </si>
  <si>
    <t>S060000253</t>
  </si>
  <si>
    <t>대전동산중학교</t>
  </si>
  <si>
    <t>042-587-2702</t>
  </si>
  <si>
    <t>17(0)</t>
  </si>
  <si>
    <t>292(0)</t>
  </si>
  <si>
    <t>S060000294</t>
  </si>
  <si>
    <t>대전동산초등학교</t>
  </si>
  <si>
    <t>대전광역시 대덕구 동산초교로63번길 50</t>
  </si>
  <si>
    <t>042-623-3123</t>
  </si>
  <si>
    <t>272(15)</t>
  </si>
  <si>
    <t>S060001138</t>
  </si>
  <si>
    <t>대전동서초등학교</t>
  </si>
  <si>
    <t>대전광역시 동구 동서대로 1522</t>
  </si>
  <si>
    <t>042-630-9000</t>
  </si>
  <si>
    <t>S060000208</t>
  </si>
  <si>
    <t>대전동신과학고등학교</t>
  </si>
  <si>
    <t>대전광역시 동구 옥천로 423</t>
  </si>
  <si>
    <t>042-717-9400</t>
  </si>
  <si>
    <t>213(0)</t>
  </si>
  <si>
    <t>S060001117</t>
  </si>
  <si>
    <t>대전동화중학교</t>
  </si>
  <si>
    <t>대전광역시 유성구 관평2로 43</t>
  </si>
  <si>
    <t>042-935-9617</t>
  </si>
  <si>
    <t>706(6)</t>
  </si>
  <si>
    <t>S060001113</t>
  </si>
  <si>
    <t>대전동화초등학교</t>
  </si>
  <si>
    <t>042-605-9700</t>
  </si>
  <si>
    <t>717(5)</t>
  </si>
  <si>
    <t>S060001066</t>
  </si>
  <si>
    <t>대전두리중학교</t>
  </si>
  <si>
    <t>대전광역시 유성구 와룡로 37</t>
  </si>
  <si>
    <t>042-935-8613</t>
  </si>
  <si>
    <t>498(6)</t>
  </si>
  <si>
    <t>S060001059</t>
  </si>
  <si>
    <t>대전두리초등학교</t>
  </si>
  <si>
    <t>042-936-0834</t>
  </si>
  <si>
    <t>522(10)</t>
  </si>
  <si>
    <t>S060001384</t>
  </si>
  <si>
    <t>대전둔곡중학교</t>
  </si>
  <si>
    <t>대전광역시 유성구 과학인재4길 10</t>
  </si>
  <si>
    <t>042-710-7481</t>
  </si>
  <si>
    <t>S060001383</t>
  </si>
  <si>
    <t>대전둔곡초등학교</t>
  </si>
  <si>
    <t>042-620-9700</t>
  </si>
  <si>
    <t>368(5)</t>
  </si>
  <si>
    <t>유초중 통합학교로 해당항목을 중학교에서 통합관리함으로 교사 현황 공시제외</t>
  </si>
  <si>
    <t>S060000184</t>
  </si>
  <si>
    <t>대전둔산여자고등학교</t>
  </si>
  <si>
    <t>대전광역시 서구 갈마역로 33</t>
  </si>
  <si>
    <t>042-479-3935</t>
  </si>
  <si>
    <t>743(6)</t>
  </si>
  <si>
    <t>S060000458</t>
  </si>
  <si>
    <t>대전둔산중학교</t>
  </si>
  <si>
    <t>대전광역시 서구 갈마역로25번길 70</t>
  </si>
  <si>
    <t>042-486-6146</t>
  </si>
  <si>
    <t>577(11)</t>
  </si>
  <si>
    <t>S060000510</t>
  </si>
  <si>
    <t>대전둔산초등학교</t>
  </si>
  <si>
    <t>대전광역시 서구 둔산로74번길 20</t>
  </si>
  <si>
    <t>042-486-3903</t>
  </si>
  <si>
    <t>455(8)</t>
  </si>
  <si>
    <t>S060000185</t>
  </si>
  <si>
    <t>대전둔원고등학교</t>
  </si>
  <si>
    <t>대전광역시 서구 대덕대로 101</t>
  </si>
  <si>
    <t>042-530-3661</t>
  </si>
  <si>
    <t>740(7)</t>
  </si>
  <si>
    <t>S060000459</t>
  </si>
  <si>
    <t>대전둔원중학교</t>
  </si>
  <si>
    <t>대전광역시 서구 괴정로11번길 73</t>
  </si>
  <si>
    <t>042-530-3200</t>
  </si>
  <si>
    <t>528(5)</t>
  </si>
  <si>
    <t>S060000511</t>
  </si>
  <si>
    <t>대전둔원초등학교</t>
  </si>
  <si>
    <t>대전광역시 서구 대덕대로 112-10</t>
  </si>
  <si>
    <t>042-534-5384</t>
  </si>
  <si>
    <t>572(9)</t>
  </si>
  <si>
    <t>S060000512</t>
  </si>
  <si>
    <t>대전둔천초등학교</t>
  </si>
  <si>
    <t>대전광역시 서구 만년로 3</t>
  </si>
  <si>
    <t>042-486-4651</t>
  </si>
  <si>
    <t>200(1)</t>
  </si>
  <si>
    <t>S060000186</t>
  </si>
  <si>
    <t>대전만년고등학교</t>
  </si>
  <si>
    <t>대전광역시 서구 만년로 6</t>
  </si>
  <si>
    <t>042-479-9600</t>
  </si>
  <si>
    <t>661(4)</t>
  </si>
  <si>
    <t>S060000460</t>
  </si>
  <si>
    <t>대전만년중학교</t>
  </si>
  <si>
    <t>대전광역시 서구 만년남로 17</t>
  </si>
  <si>
    <t>042-480-2851</t>
  </si>
  <si>
    <t>266(3)</t>
  </si>
  <si>
    <t>S060000513</t>
  </si>
  <si>
    <t>대전만년초등학교</t>
  </si>
  <si>
    <t>대전광역시 서구 만년남로 14</t>
  </si>
  <si>
    <t>042-485-5765</t>
  </si>
  <si>
    <t>182(4)</t>
  </si>
  <si>
    <t>S060000255</t>
  </si>
  <si>
    <t>대전매봉중학교</t>
  </si>
  <si>
    <t>대전광역시 대덕구 선비마을로 165</t>
  </si>
  <si>
    <t>042-620-0077</t>
  </si>
  <si>
    <t>750(3)</t>
  </si>
  <si>
    <t>S060000295</t>
  </si>
  <si>
    <t>대전매봉초등학교</t>
  </si>
  <si>
    <t>대전광역시 대덕구 선비마을로 155</t>
  </si>
  <si>
    <t>042-620-6800</t>
  </si>
  <si>
    <t>505(4)</t>
  </si>
  <si>
    <t>S060000160</t>
  </si>
  <si>
    <t>대전맹학교</t>
  </si>
  <si>
    <t>대전광역시 동구 은어송로 95</t>
  </si>
  <si>
    <t>042-280-3601</t>
  </si>
  <si>
    <t>108(0)</t>
  </si>
  <si>
    <t>S060000296</t>
  </si>
  <si>
    <t>대전목동초등학교</t>
  </si>
  <si>
    <t>대전광역시 중구 목중로 19번길</t>
  </si>
  <si>
    <t>042-253-4040</t>
  </si>
  <si>
    <t>660(13)</t>
  </si>
  <si>
    <t>S060000297</t>
  </si>
  <si>
    <t>대전목상초등학교</t>
  </si>
  <si>
    <t>대전광역시 대덕구 대덕대로1486번길 117</t>
  </si>
  <si>
    <t>042-934-6312</t>
  </si>
  <si>
    <t>187(13)</t>
  </si>
  <si>
    <t>S060001082</t>
  </si>
  <si>
    <t>대전목양초등학교</t>
  </si>
  <si>
    <t>대전광역시 중구 목동로 69</t>
  </si>
  <si>
    <t>042-257-9574</t>
  </si>
  <si>
    <t>667(8)</t>
  </si>
  <si>
    <t>S060000298</t>
  </si>
  <si>
    <t>대전문성초등학교</t>
  </si>
  <si>
    <t>대전광역시 중구 유등천동로292번길 89-14</t>
  </si>
  <si>
    <t>042-583-5341</t>
  </si>
  <si>
    <t>140(8)</t>
  </si>
  <si>
    <t>S060000461</t>
  </si>
  <si>
    <t>대전문정중학교</t>
  </si>
  <si>
    <t>대전광역시 서구 둔산북로 232-11</t>
  </si>
  <si>
    <t>042-486-0824</t>
  </si>
  <si>
    <t>44(1)</t>
  </si>
  <si>
    <t>1208(3)</t>
  </si>
  <si>
    <t>S060000514</t>
  </si>
  <si>
    <t>대전문정초등학교</t>
  </si>
  <si>
    <t>대전광역시 서구 문정로 180</t>
  </si>
  <si>
    <t>042-483-0157</t>
  </si>
  <si>
    <t>496(0)</t>
  </si>
  <si>
    <t>S060000462</t>
  </si>
  <si>
    <t>대전문지중학교</t>
  </si>
  <si>
    <t>대전광역시 유성구 전민로 53</t>
  </si>
  <si>
    <t>042-863-0926</t>
  </si>
  <si>
    <t>S060000299</t>
  </si>
  <si>
    <t>대전문창초등학교</t>
  </si>
  <si>
    <t>대전광역시 중구 문창로 55</t>
  </si>
  <si>
    <t>042-281-5370</t>
  </si>
  <si>
    <t>125(9)</t>
  </si>
  <si>
    <t>S060000256</t>
  </si>
  <si>
    <t>대전문화여자중학교</t>
  </si>
  <si>
    <t>대전광역시 중구 문화로218번길 63</t>
  </si>
  <si>
    <t>042-580-1210</t>
  </si>
  <si>
    <t>141(3)</t>
  </si>
  <si>
    <t>S060000300</t>
  </si>
  <si>
    <t>대전문화초등학교</t>
  </si>
  <si>
    <t>대전광역시 중구 문화로78번안길 70</t>
  </si>
  <si>
    <t>042-582-4665</t>
  </si>
  <si>
    <t>213(5)</t>
  </si>
  <si>
    <t>S060001048</t>
  </si>
  <si>
    <t>대전반석고등학교</t>
  </si>
  <si>
    <t>대전광역시 유성구 지족로 332</t>
  </si>
  <si>
    <t>042-602-7809</t>
  </si>
  <si>
    <t>864(14)</t>
  </si>
  <si>
    <t>S060001114</t>
  </si>
  <si>
    <t>대전반석초등학교</t>
  </si>
  <si>
    <t>대전광역시 유성구 반석동로 30</t>
  </si>
  <si>
    <t>042-824-6436</t>
  </si>
  <si>
    <t>1166(0)</t>
  </si>
  <si>
    <t>S060001115</t>
  </si>
  <si>
    <t>대전배울초등학교</t>
  </si>
  <si>
    <t>대전광역시 유성구 배울2로 8</t>
  </si>
  <si>
    <t>042-936-4323</t>
  </si>
  <si>
    <t>603(5)</t>
  </si>
  <si>
    <t>S060000515</t>
  </si>
  <si>
    <t>대전백운초등학교</t>
  </si>
  <si>
    <t>대전광역시 서구 계룡로576번길 56</t>
  </si>
  <si>
    <t>042-536-2101</t>
  </si>
  <si>
    <t>478(9)</t>
  </si>
  <si>
    <t>S060000463</t>
  </si>
  <si>
    <t>대전버드내중학교</t>
  </si>
  <si>
    <t>대전광역시 서구 유등로 285</t>
  </si>
  <si>
    <t>042-530-1500</t>
  </si>
  <si>
    <t>880(5)</t>
  </si>
  <si>
    <t>S060000301</t>
  </si>
  <si>
    <t>대전버드내초등학교</t>
  </si>
  <si>
    <t>대전광역시 중구 태평로 21</t>
  </si>
  <si>
    <t>042-536-1870</t>
  </si>
  <si>
    <t>662(11)</t>
  </si>
  <si>
    <t>S060000257</t>
  </si>
  <si>
    <t>대전법동중학교</t>
  </si>
  <si>
    <t>대전광역시 대덕구 쌍청당로 55</t>
  </si>
  <si>
    <t>042-336-3000</t>
  </si>
  <si>
    <t>315(8)</t>
  </si>
  <si>
    <t>S060000302</t>
  </si>
  <si>
    <t>대전법동초등학교</t>
  </si>
  <si>
    <t>대전광역시 대덕구 계족로664번길 74</t>
  </si>
  <si>
    <t>042-626-7567</t>
  </si>
  <si>
    <t>308(6)</t>
  </si>
  <si>
    <t>S060000464</t>
  </si>
  <si>
    <t>대전변동중학교</t>
  </si>
  <si>
    <t>대전광역시 서구 도산로181번길 39</t>
  </si>
  <si>
    <t>042-530-8503</t>
  </si>
  <si>
    <t>280(0)</t>
  </si>
  <si>
    <t>S060000516</t>
  </si>
  <si>
    <t>대전변동초등학교</t>
  </si>
  <si>
    <t>대전광역시 서구 유등로 373</t>
  </si>
  <si>
    <t>042-527-7915</t>
  </si>
  <si>
    <t>192(3)</t>
  </si>
  <si>
    <t>S060000303</t>
  </si>
  <si>
    <t>대전보성초등학교</t>
  </si>
  <si>
    <t>대전광역시 중구 보문산로141번길 34</t>
  </si>
  <si>
    <t>042-580-4500</t>
  </si>
  <si>
    <t>223(0)</t>
  </si>
  <si>
    <t>S060000304</t>
  </si>
  <si>
    <t>대전보운초등학교</t>
  </si>
  <si>
    <t>대전광역시 중구 대종로315번길 42</t>
  </si>
  <si>
    <t>042-253-8038</t>
  </si>
  <si>
    <t>124(5)</t>
  </si>
  <si>
    <t>S060001177</t>
  </si>
  <si>
    <t>대전복수고등학교</t>
  </si>
  <si>
    <t>대전광역시 서구 혜천로 66</t>
  </si>
  <si>
    <t>042-580-1100</t>
  </si>
  <si>
    <t>637(13)</t>
  </si>
  <si>
    <t>S060000518</t>
  </si>
  <si>
    <t>대전복수초등학교</t>
  </si>
  <si>
    <t>대전광역시 서구 복수중로34번길 29</t>
  </si>
  <si>
    <t>042-580-3100</t>
  </si>
  <si>
    <t>728(11)</t>
  </si>
  <si>
    <t>S060001381</t>
  </si>
  <si>
    <t>대전복용초등학교</t>
  </si>
  <si>
    <t>대전광역시 유성구 상대복용로65번길 36</t>
  </si>
  <si>
    <t>042-820-8700</t>
  </si>
  <si>
    <t>750(9)</t>
  </si>
  <si>
    <t>S060001180</t>
  </si>
  <si>
    <t>대전봉명중학교</t>
  </si>
  <si>
    <t>대전광역시 유성구 계룡로132번길 71</t>
  </si>
  <si>
    <t>042-820-4800</t>
  </si>
  <si>
    <t>633(10)</t>
  </si>
  <si>
    <t>S060001293</t>
  </si>
  <si>
    <t>대전봉명중학교부설방송통신중학교</t>
  </si>
  <si>
    <t>042-826-6872</t>
  </si>
  <si>
    <t>136(0)</t>
  </si>
  <si>
    <t>방송통신중학교이며, 본교와 다른 건물을 사용하지 않아 교사 현황 공시제외</t>
  </si>
  <si>
    <t>S060001181</t>
  </si>
  <si>
    <t>대전봉명초등학교</t>
  </si>
  <si>
    <t>대전광역시 유성구 계룡로132번길 62</t>
  </si>
  <si>
    <t>042-820-8800</t>
  </si>
  <si>
    <t>752(12)</t>
  </si>
  <si>
    <t>S060000465</t>
  </si>
  <si>
    <t>대전봉산중학교</t>
  </si>
  <si>
    <t>대전광역시 서구 배재로262번길 60</t>
  </si>
  <si>
    <t>042-524-4585</t>
  </si>
  <si>
    <t>174(3)</t>
  </si>
  <si>
    <t>S060000519</t>
  </si>
  <si>
    <t>대전봉산초등학교</t>
  </si>
  <si>
    <t>대전광역시 서구 신갈마로141번길 45</t>
  </si>
  <si>
    <t>042-523-0101</t>
  </si>
  <si>
    <t>423(9)</t>
  </si>
  <si>
    <t>S060000466</t>
  </si>
  <si>
    <t>대전봉우중학교</t>
  </si>
  <si>
    <t>대전광역시 서구 관저로 102</t>
  </si>
  <si>
    <t>042-543-7325</t>
  </si>
  <si>
    <t>736(4)</t>
  </si>
  <si>
    <t>S060001081</t>
  </si>
  <si>
    <t>대전비래초등학교</t>
  </si>
  <si>
    <t>대전광역시 대덕구 우암로492번길 65</t>
  </si>
  <si>
    <t>042-639-6242</t>
  </si>
  <si>
    <t>247(11)</t>
  </si>
  <si>
    <t>S060000305</t>
  </si>
  <si>
    <t>대전산성초등학교</t>
  </si>
  <si>
    <t>대전광역시 중구 대둔산로 332</t>
  </si>
  <si>
    <t>042-581-0662</t>
  </si>
  <si>
    <t>389(10)</t>
  </si>
  <si>
    <t>S060000154</t>
  </si>
  <si>
    <t>대전산업정보고등학교</t>
  </si>
  <si>
    <t>대전광역시 서구 괴정로 191</t>
  </si>
  <si>
    <t>042-250-0099</t>
  </si>
  <si>
    <t>S060000306</t>
  </si>
  <si>
    <t>대전삼성초등학교</t>
  </si>
  <si>
    <t>대전광역시 동구 대전로867번길 12</t>
  </si>
  <si>
    <t>042-627-9780</t>
  </si>
  <si>
    <t>129(8)</t>
  </si>
  <si>
    <t>S060000468</t>
  </si>
  <si>
    <t>대전삼육중학교</t>
  </si>
  <si>
    <t>대전광역시 서구 도림1길 15</t>
  </si>
  <si>
    <t>042-522-0035</t>
  </si>
  <si>
    <t>164(0)</t>
  </si>
  <si>
    <t>S060000520</t>
  </si>
  <si>
    <t>대전삼육초등학교</t>
  </si>
  <si>
    <t>042-537-3672</t>
  </si>
  <si>
    <t>536(0)</t>
  </si>
  <si>
    <t>S060000469</t>
  </si>
  <si>
    <t>대전삼천중학교</t>
  </si>
  <si>
    <t>대전광역시 서구 문정로 271</t>
  </si>
  <si>
    <t>042-483-6733</t>
  </si>
  <si>
    <t>41(1)</t>
  </si>
  <si>
    <t>S060000521</t>
  </si>
  <si>
    <t>대전삼천초등학교</t>
  </si>
  <si>
    <t>대전광역시 서구 둔산북로 232-33</t>
  </si>
  <si>
    <t>042-486-0750</t>
  </si>
  <si>
    <t>633(11)</t>
  </si>
  <si>
    <t>S060001176</t>
  </si>
  <si>
    <t>대전상대초등학교</t>
  </si>
  <si>
    <t>대전광역시 유성구 월드컵대로 322</t>
  </si>
  <si>
    <t>042-826-1720</t>
  </si>
  <si>
    <t>737(14)</t>
  </si>
  <si>
    <t>S060001216</t>
  </si>
  <si>
    <t>대전상원초등학교</t>
  </si>
  <si>
    <t>대전광역시 유성구 상대서로 46</t>
  </si>
  <si>
    <t>042-824-8549</t>
  </si>
  <si>
    <t>797(0)</t>
  </si>
  <si>
    <t>S060000522</t>
  </si>
  <si>
    <t>대전상지초등학교</t>
  </si>
  <si>
    <t>대전광역시 유성구 노은동로 165</t>
  </si>
  <si>
    <t>042-477-5981</t>
  </si>
  <si>
    <t>524(6)</t>
  </si>
  <si>
    <t>S060001290</t>
  </si>
  <si>
    <t>대전새미래중학교</t>
  </si>
  <si>
    <t>대전광역시 유성구 지족동로 55</t>
  </si>
  <si>
    <t>042-828-3800</t>
  </si>
  <si>
    <t>407(6)</t>
  </si>
  <si>
    <t>S060001308</t>
  </si>
  <si>
    <t>대전새미래초등학교</t>
  </si>
  <si>
    <t>대전광역시 유성구 지족로 168</t>
  </si>
  <si>
    <t>042-828-5600</t>
  </si>
  <si>
    <t>1000(8)</t>
  </si>
  <si>
    <t>S060001312</t>
  </si>
  <si>
    <t>대전새여울초등학교</t>
  </si>
  <si>
    <t>대전광역시 대덕구 대덕대로 1585</t>
  </si>
  <si>
    <t>042-939-8506</t>
  </si>
  <si>
    <t>989(6)</t>
  </si>
  <si>
    <t>S060000523</t>
  </si>
  <si>
    <t>대전샘머리초등학교</t>
  </si>
  <si>
    <t>대전광역시 서구 유등로 879</t>
  </si>
  <si>
    <t>042-488-8451</t>
  </si>
  <si>
    <t>770(5)</t>
  </si>
  <si>
    <t>S060000164</t>
  </si>
  <si>
    <t>대전생활과학고등학교</t>
  </si>
  <si>
    <t>042-629-1300</t>
  </si>
  <si>
    <t>463(0)</t>
  </si>
  <si>
    <t>S060000524</t>
  </si>
  <si>
    <t>대전서부초등학교</t>
  </si>
  <si>
    <t>대전광역시 서구 동서대로 968</t>
  </si>
  <si>
    <t>042-535-1201</t>
  </si>
  <si>
    <t>459(4)</t>
  </si>
  <si>
    <t>S060000525</t>
  </si>
  <si>
    <t>대전서원초등학교</t>
  </si>
  <si>
    <t>대전광역시 서구 문정로 279</t>
  </si>
  <si>
    <t>042-488-0975</t>
  </si>
  <si>
    <t>606(7)</t>
  </si>
  <si>
    <t>S060000470</t>
  </si>
  <si>
    <t>대전서중학교</t>
  </si>
  <si>
    <t>대전광역시 서구 동서대로997번길 57</t>
  </si>
  <si>
    <t>042-522-4601</t>
  </si>
  <si>
    <t>135(6)</t>
  </si>
  <si>
    <t>S060000307</t>
  </si>
  <si>
    <t>대전석교초등학교</t>
  </si>
  <si>
    <t>대전광역시 중구 대종로204번길 12</t>
  </si>
  <si>
    <t>042-271-6104</t>
  </si>
  <si>
    <t>S060000308</t>
  </si>
  <si>
    <t>대전석봉초등학교</t>
  </si>
  <si>
    <t>대전광역시 대덕구 신탄진남로 20</t>
  </si>
  <si>
    <t>042-630-0400</t>
  </si>
  <si>
    <t>88(6)</t>
  </si>
  <si>
    <t>S060000526</t>
  </si>
  <si>
    <t>대전선암초등학교</t>
  </si>
  <si>
    <t>대전광역시 서구 관저중로 61</t>
  </si>
  <si>
    <t>042-542-2224</t>
  </si>
  <si>
    <t>465(6)</t>
  </si>
  <si>
    <t>S060001334</t>
  </si>
  <si>
    <t>대전선유초등학교</t>
  </si>
  <si>
    <t>대전광역시 서구 관저남로 60</t>
  </si>
  <si>
    <t>042-540-5100</t>
  </si>
  <si>
    <t>906(9)</t>
  </si>
  <si>
    <t>S060000309</t>
  </si>
  <si>
    <t>대전선화초등학교</t>
  </si>
  <si>
    <t>대전광역시 중구 선화로 159</t>
  </si>
  <si>
    <t>042-253-6432</t>
  </si>
  <si>
    <t>505(7)</t>
  </si>
  <si>
    <t>S060000310</t>
  </si>
  <si>
    <t>대전성남초등학교</t>
  </si>
  <si>
    <t>대전광역시 동구 성남로32번길 5</t>
  </si>
  <si>
    <t>042-623-1736</t>
  </si>
  <si>
    <t>336(11)</t>
  </si>
  <si>
    <t>S060000527</t>
  </si>
  <si>
    <t>대전성룡초등학교</t>
  </si>
  <si>
    <t>대전광역시 서구 갈마역로 125</t>
  </si>
  <si>
    <t>042-483-6865</t>
  </si>
  <si>
    <t>903(5)</t>
  </si>
  <si>
    <t>S060000191</t>
  </si>
  <si>
    <t>대전성모여자고등학교</t>
  </si>
  <si>
    <t>대전광역시 중구 대흥로 62</t>
  </si>
  <si>
    <t>042-220-7815</t>
  </si>
  <si>
    <t>504(0)</t>
  </si>
  <si>
    <t>S060000341</t>
  </si>
  <si>
    <t>대전성모초등학교</t>
  </si>
  <si>
    <t>042-253-6488</t>
  </si>
  <si>
    <t>650(0)</t>
  </si>
  <si>
    <t>S060000162</t>
  </si>
  <si>
    <t>대전성세재활학교</t>
  </si>
  <si>
    <t>대전광역시 유성구 유성대로298번길 175</t>
  </si>
  <si>
    <t>042-333-6300</t>
  </si>
  <si>
    <t>S060000528</t>
  </si>
  <si>
    <t>대전성천초등학교</t>
  </si>
  <si>
    <t>대전광역시 서구 갈마역로 139</t>
  </si>
  <si>
    <t>042-483-5026</t>
  </si>
  <si>
    <t>S060000471</t>
  </si>
  <si>
    <t>대전송강중학교</t>
  </si>
  <si>
    <t>대전광역시 유성구 와룡로 122</t>
  </si>
  <si>
    <t>042-606-9000</t>
  </si>
  <si>
    <t>302(4)</t>
  </si>
  <si>
    <t>S060000529</t>
  </si>
  <si>
    <t>대전송강초등학교</t>
  </si>
  <si>
    <t>대전광역시 유성구 송강로42번길 6</t>
  </si>
  <si>
    <t>042-934-7325</t>
  </si>
  <si>
    <t>337(11)</t>
  </si>
  <si>
    <t>S060001143</t>
  </si>
  <si>
    <t>대전송림초등학교</t>
  </si>
  <si>
    <t>대전광역시 유성구 노은로410번길 123-14</t>
  </si>
  <si>
    <t>042-608-1500</t>
  </si>
  <si>
    <t>227(1)</t>
  </si>
  <si>
    <t>S060000192</t>
  </si>
  <si>
    <t>대전송촌고등학교</t>
  </si>
  <si>
    <t>대전광역시 대덕구 선비마을로23번길 11</t>
  </si>
  <si>
    <t>042-620-7905</t>
  </si>
  <si>
    <t>960(37)</t>
  </si>
  <si>
    <t>S060000258</t>
  </si>
  <si>
    <t>대전송촌중학교</t>
  </si>
  <si>
    <t>대전광역시 대덕구 계족산로 110</t>
  </si>
  <si>
    <t>042-627-4931-3</t>
  </si>
  <si>
    <t>719(5)</t>
  </si>
  <si>
    <t>S060000311</t>
  </si>
  <si>
    <t>대전송촌초등학교</t>
  </si>
  <si>
    <t>대전광역시 대덕구 동춘당로54번길 35</t>
  </si>
  <si>
    <t>042-621-9041</t>
  </si>
  <si>
    <t>582(6)</t>
  </si>
  <si>
    <t>S060001056</t>
  </si>
  <si>
    <t>대전수미초등학교</t>
  </si>
  <si>
    <t>대전광역시 서구 괴곡길 42</t>
  </si>
  <si>
    <t>042-581-5400</t>
  </si>
  <si>
    <t>89(7)</t>
  </si>
  <si>
    <t>S060001144</t>
  </si>
  <si>
    <t>대전수정초등학교</t>
  </si>
  <si>
    <t>대전광역시 유성구 노은서로 62</t>
  </si>
  <si>
    <t>042-828-5300</t>
  </si>
  <si>
    <t>S060001062</t>
  </si>
  <si>
    <t>대전신계중학교</t>
  </si>
  <si>
    <t>대전광역시 서구 복수동로 40-30</t>
  </si>
  <si>
    <t>042-580-8000</t>
  </si>
  <si>
    <t>608(7)</t>
  </si>
  <si>
    <t>S060001070</t>
  </si>
  <si>
    <t>대전신계초등학교</t>
  </si>
  <si>
    <t>대전광역시 서구 복수동로 26</t>
  </si>
  <si>
    <t>042-586-5869</t>
  </si>
  <si>
    <t>689(13)</t>
  </si>
  <si>
    <t>S060000193</t>
  </si>
  <si>
    <t>대전신일여자고등학교</t>
  </si>
  <si>
    <t>대전광역시 중구 부사로 48</t>
  </si>
  <si>
    <t>042-221-1771</t>
  </si>
  <si>
    <t>468(0)</t>
  </si>
  <si>
    <t>S060000272</t>
  </si>
  <si>
    <t>대전신일중학교</t>
  </si>
  <si>
    <t>대전광역시 중구 부사로32번길 27</t>
  </si>
  <si>
    <t>042-250-8500</t>
  </si>
  <si>
    <t>316(0)</t>
  </si>
  <si>
    <t>S060000312</t>
  </si>
  <si>
    <t>대전신평초등학교</t>
  </si>
  <si>
    <t>대전광역시 중구 유등천동로 478</t>
  </si>
  <si>
    <t>042-522-3787</t>
  </si>
  <si>
    <t>357(6)</t>
  </si>
  <si>
    <t>S060000313</t>
  </si>
  <si>
    <t>대전신흥초등학교</t>
  </si>
  <si>
    <t>대전광역시 동구 동대전로46번길 76</t>
  </si>
  <si>
    <t>042-280-5600</t>
  </si>
  <si>
    <t>47(2)</t>
  </si>
  <si>
    <t>1079(15)</t>
  </si>
  <si>
    <t>S060000314</t>
  </si>
  <si>
    <t>대전양지초등학교</t>
  </si>
  <si>
    <t>대전광역시 대덕구 쌍청당로 45</t>
  </si>
  <si>
    <t>042-631-0270</t>
  </si>
  <si>
    <t>214(4)</t>
  </si>
  <si>
    <t>S060000472</t>
  </si>
  <si>
    <t>대전어은중학교</t>
  </si>
  <si>
    <t>대전광역시 유성구 농대로 56</t>
  </si>
  <si>
    <t>042-861-9764</t>
  </si>
  <si>
    <t>493(4)</t>
  </si>
  <si>
    <t>S060000531</t>
  </si>
  <si>
    <t>대전어은초등학교</t>
  </si>
  <si>
    <t>대전광역시 유성구 농대로 46</t>
  </si>
  <si>
    <t>042-879-0600</t>
  </si>
  <si>
    <t>555(6)</t>
  </si>
  <si>
    <t>S060000194</t>
  </si>
  <si>
    <t>대전여자고등학교</t>
  </si>
  <si>
    <t>대전광역시 동구 용운로1번길 28-37</t>
  </si>
  <si>
    <t>042-630-5901</t>
  </si>
  <si>
    <t>923(12)</t>
  </si>
  <si>
    <t>S060000195</t>
  </si>
  <si>
    <t>대전여자고등학교부설방송통신고등학교</t>
  </si>
  <si>
    <t>방송통신중·고등학교이며, 본교와 다른 건물을 사용하지 않아 교사 현황 공시제외</t>
  </si>
  <si>
    <t>S060000197</t>
  </si>
  <si>
    <t>대전여자상업고등학교</t>
  </si>
  <si>
    <t>대전광역시 중구 대종로550번길 31</t>
  </si>
  <si>
    <t>042-250-8300</t>
  </si>
  <si>
    <t>421(0)</t>
  </si>
  <si>
    <t>S060000259</t>
  </si>
  <si>
    <t>대전여자중학교</t>
  </si>
  <si>
    <t>대전광역시 중구 보문로230번길 69</t>
  </si>
  <si>
    <t>042-332-4708</t>
  </si>
  <si>
    <t>523(7)</t>
  </si>
  <si>
    <t>S060000199</t>
  </si>
  <si>
    <t>대전예술고등학교</t>
  </si>
  <si>
    <t>대전광역시 유성구 월드컵대로308번길 33</t>
  </si>
  <si>
    <t>042-825-2203</t>
  </si>
  <si>
    <t>394(0)</t>
  </si>
  <si>
    <t>대전예지고등학교</t>
  </si>
  <si>
    <t>학교 정보 조회 불가 (학교알리미 사이트 내 등록누락 혹은 미갱신으로 추정)</t>
  </si>
  <si>
    <t>대전예지중학교</t>
  </si>
  <si>
    <t>S060000315</t>
  </si>
  <si>
    <t>대전오류초등학교</t>
  </si>
  <si>
    <t>대전광역시 중구 오류로 46</t>
  </si>
  <si>
    <t>042-532-5069</t>
  </si>
  <si>
    <t>265(6)</t>
  </si>
  <si>
    <t>S060000316</t>
  </si>
  <si>
    <t>대전옥계초등학교</t>
  </si>
  <si>
    <t>대전광역시 중구 모암로 35</t>
  </si>
  <si>
    <t>042-272-2665</t>
  </si>
  <si>
    <t>136(8)</t>
  </si>
  <si>
    <t>S060001385</t>
  </si>
  <si>
    <t>대전온라인학교</t>
  </si>
  <si>
    <t>대전광역시 대덕구 덕암북로22번길 105</t>
  </si>
  <si>
    <t>042-620-2900</t>
  </si>
  <si>
    <t>사이트 내 학생수 미갱신으로 확인 불가</t>
  </si>
  <si>
    <t>S060000200</t>
  </si>
  <si>
    <t>대전외국어고등학교</t>
  </si>
  <si>
    <t>대전광역시 서구 신갈마로 19</t>
  </si>
  <si>
    <t>042-530-8000</t>
  </si>
  <si>
    <t>729(0)</t>
  </si>
  <si>
    <t>대전외국인학교</t>
  </si>
  <si>
    <t>학교 정보 조회 불가 (외국인학교로 비인가 학교로 추정)</t>
  </si>
  <si>
    <t>S060001064</t>
  </si>
  <si>
    <t>대전외삼중학교</t>
  </si>
  <si>
    <t>대전광역시 유성구 반석동로 75</t>
  </si>
  <si>
    <t>042-332-1049</t>
  </si>
  <si>
    <t>822(5)</t>
  </si>
  <si>
    <t>S060001112</t>
  </si>
  <si>
    <t>대전용산고등학교</t>
  </si>
  <si>
    <t>대전광역시 유성구 용산2로 2-16</t>
  </si>
  <si>
    <t>042-629-9170</t>
  </si>
  <si>
    <t>825(11)</t>
  </si>
  <si>
    <t>S060001173</t>
  </si>
  <si>
    <t>대전용산초등학교</t>
  </si>
  <si>
    <t>대전광역시 유성구 배울2로 101</t>
  </si>
  <si>
    <t>042-934-8120</t>
  </si>
  <si>
    <t>1104(5)</t>
  </si>
  <si>
    <t>S060000261</t>
  </si>
  <si>
    <t>대전용운중학교</t>
  </si>
  <si>
    <t>대전광역시 동구 용운로 208</t>
  </si>
  <si>
    <t>042-284-6653</t>
  </si>
  <si>
    <t>406(3)</t>
  </si>
  <si>
    <t>S060000317</t>
  </si>
  <si>
    <t>대전용운초등학교</t>
  </si>
  <si>
    <t>대전광역시 동구 용운로 204</t>
  </si>
  <si>
    <t>042-284-0993</t>
  </si>
  <si>
    <t>475(6)</t>
  </si>
  <si>
    <t>S060000262</t>
  </si>
  <si>
    <t>대전용전중학교</t>
  </si>
  <si>
    <t>대전광역시 대덕구 한밭대로1146번길 46</t>
  </si>
  <si>
    <t>042-620-1905</t>
  </si>
  <si>
    <t>312(7)</t>
  </si>
  <si>
    <t>S060000318</t>
  </si>
  <si>
    <t>대전용전초등학교</t>
  </si>
  <si>
    <t>대전광역시 동구 계족로505번길 49</t>
  </si>
  <si>
    <t>042-622-6938</t>
  </si>
  <si>
    <t>572(13)</t>
  </si>
  <si>
    <t>S060000163</t>
  </si>
  <si>
    <t>대전원명학교</t>
  </si>
  <si>
    <t>대전광역시 대덕구 대화1길 2</t>
  </si>
  <si>
    <t>042-349-7770</t>
  </si>
  <si>
    <t>194(0)</t>
  </si>
  <si>
    <t>S060001375</t>
  </si>
  <si>
    <t>대전원신흥중학교</t>
  </si>
  <si>
    <t>대전광역시 유성구 동서대로735번길 20</t>
  </si>
  <si>
    <t>042-820-5600</t>
  </si>
  <si>
    <t>938(4)</t>
  </si>
  <si>
    <t>S060001224</t>
  </si>
  <si>
    <t>대전원신흥초등학교</t>
  </si>
  <si>
    <t>대전광역시 유성구 원신흥로55번길 37</t>
  </si>
  <si>
    <t>042-826-9810</t>
  </si>
  <si>
    <t>279(14)</t>
  </si>
  <si>
    <t>S060001374</t>
  </si>
  <si>
    <t>대전원신흥초등학교복용분교장</t>
  </si>
  <si>
    <t>대전광역시 유성구 유성대로 600</t>
  </si>
  <si>
    <t>042-820-3500</t>
  </si>
  <si>
    <t>348(0)</t>
  </si>
  <si>
    <t>S060001057</t>
  </si>
  <si>
    <t>대전원앙초등학교</t>
  </si>
  <si>
    <t>대전광역시 서구 관저북로 97</t>
  </si>
  <si>
    <t>042-544-8673</t>
  </si>
  <si>
    <t>248(6)</t>
  </si>
  <si>
    <t>S060000319</t>
  </si>
  <si>
    <t>대전원평초등학교</t>
  </si>
  <si>
    <t>대전광역시 중구 계백로1615번길 46</t>
  </si>
  <si>
    <t>042-522-5981</t>
  </si>
  <si>
    <t>290(5)</t>
  </si>
  <si>
    <t>S060000473</t>
  </si>
  <si>
    <t>대전월평중학교</t>
  </si>
  <si>
    <t>대전광역시 서구 월평동로 21</t>
  </si>
  <si>
    <t>042-600-7800</t>
  </si>
  <si>
    <t>219(0)</t>
  </si>
  <si>
    <t>S060000532</t>
  </si>
  <si>
    <t>대전월평초등학교</t>
  </si>
  <si>
    <t>대전광역시 서구 월평서로 22</t>
  </si>
  <si>
    <t>042-483-3766</t>
  </si>
  <si>
    <t>122(0)</t>
  </si>
  <si>
    <t>S060000533</t>
  </si>
  <si>
    <t>대전유천초등학교</t>
  </si>
  <si>
    <t>대전광역시 서구 제비네6길 69</t>
  </si>
  <si>
    <t>042-522-4604</t>
  </si>
  <si>
    <t>460(16)</t>
  </si>
  <si>
    <t>S060000320</t>
  </si>
  <si>
    <t>대전유평초등학교</t>
  </si>
  <si>
    <t>대전광역시 중구 수침로 123</t>
  </si>
  <si>
    <t>042-530-0600</t>
  </si>
  <si>
    <t>265(5)</t>
  </si>
  <si>
    <t>S060001139</t>
  </si>
  <si>
    <t>대전은어송중학교</t>
  </si>
  <si>
    <t>대전광역시 동구 동구청로 26</t>
  </si>
  <si>
    <t>042-281-5500</t>
  </si>
  <si>
    <t>741(10)</t>
  </si>
  <si>
    <t>S060001140</t>
  </si>
  <si>
    <t>대전은어송초등학교</t>
  </si>
  <si>
    <t>대전광역시 동구 대전로 396</t>
  </si>
  <si>
    <t>042-286-0838</t>
  </si>
  <si>
    <t>894(8)</t>
  </si>
  <si>
    <t>S060000213</t>
  </si>
  <si>
    <t>대전이문고등학교</t>
  </si>
  <si>
    <t>대전광역시 대덕구 석봉로 15</t>
  </si>
  <si>
    <t>042-930-0800</t>
  </si>
  <si>
    <t>482(3)</t>
  </si>
  <si>
    <t>S060000321</t>
  </si>
  <si>
    <t>대전자양초등학교</t>
  </si>
  <si>
    <t>대전광역시 동구 계족로 184-55</t>
  </si>
  <si>
    <t>042-620-3800</t>
  </si>
  <si>
    <t>87(9)</t>
  </si>
  <si>
    <t>S060001090</t>
  </si>
  <si>
    <t>대전자운중학교</t>
  </si>
  <si>
    <t>대전광역시 유성구 자운로97번길 356</t>
  </si>
  <si>
    <t>042-867-9371</t>
  </si>
  <si>
    <t>S060000530</t>
  </si>
  <si>
    <t>대전자운초등학교</t>
  </si>
  <si>
    <t>대전광역시 유성구 자운로97번길 380</t>
  </si>
  <si>
    <t>042-862-6473</t>
  </si>
  <si>
    <t>362(5)</t>
  </si>
  <si>
    <t>S060001061</t>
  </si>
  <si>
    <t>대전장대중학교</t>
  </si>
  <si>
    <t>대전광역시 유성구 문화원로 26</t>
  </si>
  <si>
    <t>042-824-6713</t>
  </si>
  <si>
    <t>238(5)</t>
  </si>
  <si>
    <t>S060000534</t>
  </si>
  <si>
    <t>대전장대초등학교</t>
  </si>
  <si>
    <t>대전광역시 유성구 문화원로19번길 16</t>
  </si>
  <si>
    <t>042-824-0492</t>
  </si>
  <si>
    <t>351(5)</t>
  </si>
  <si>
    <t>S060001085</t>
  </si>
  <si>
    <t>대전전민고등학교</t>
  </si>
  <si>
    <t>대전광역시 유성구 전민로 63</t>
  </si>
  <si>
    <t>042-870-0100</t>
  </si>
  <si>
    <t>614(4)</t>
  </si>
  <si>
    <t>S060000475</t>
  </si>
  <si>
    <t>대전전민중학교</t>
  </si>
  <si>
    <t>대전광역시 유성구 엑스포로466번길 97</t>
  </si>
  <si>
    <t>042-863-5797</t>
  </si>
  <si>
    <t>S060000535</t>
  </si>
  <si>
    <t>대전전민초등학교</t>
  </si>
  <si>
    <t>대전광역시 유성구 엑스포로466번길 42</t>
  </si>
  <si>
    <t>042-864-5495</t>
  </si>
  <si>
    <t>1037(5)</t>
  </si>
  <si>
    <t>S060000201</t>
  </si>
  <si>
    <t>대전전자디자인고등학교</t>
  </si>
  <si>
    <t>대전광역시 유성구 대덕대로 939</t>
  </si>
  <si>
    <t>042-611-8311</t>
  </si>
  <si>
    <t>334(7)</t>
  </si>
  <si>
    <t>S060000476</t>
  </si>
  <si>
    <t>대전정림중학교</t>
  </si>
  <si>
    <t>대전광역시 서구 괴곡길 70</t>
  </si>
  <si>
    <t>042-586-8100</t>
  </si>
  <si>
    <t>176(4)</t>
  </si>
  <si>
    <t>S060000536</t>
  </si>
  <si>
    <t>대전정림초등학교</t>
  </si>
  <si>
    <t>대전광역시 서구 정림로 32</t>
  </si>
  <si>
    <t>042-580-0900</t>
  </si>
  <si>
    <t>495(8)</t>
  </si>
  <si>
    <t>S060000187</t>
  </si>
  <si>
    <t>대전제일고등학교</t>
  </si>
  <si>
    <t>대전광역시 서구 배재로46번길 77</t>
  </si>
  <si>
    <t>042-527-9661</t>
  </si>
  <si>
    <t>537(0)</t>
  </si>
  <si>
    <t>S060001325</t>
  </si>
  <si>
    <t>대전죽동초등학교</t>
  </si>
  <si>
    <t>대전광역시 유성구 죽동로 52</t>
  </si>
  <si>
    <t>042-820-3300</t>
  </si>
  <si>
    <t>829(14)</t>
  </si>
  <si>
    <t>S060000322</t>
  </si>
  <si>
    <t>대전중리초등학교</t>
  </si>
  <si>
    <t>대전광역시 대덕구 중리북로 20</t>
  </si>
  <si>
    <t>042-621-9442</t>
  </si>
  <si>
    <t>407(11)</t>
  </si>
  <si>
    <t>S060000202</t>
  </si>
  <si>
    <t>대전중앙고등학교</t>
  </si>
  <si>
    <t>대전광역시 중구 대종로 634</t>
  </si>
  <si>
    <t>042-220-0340</t>
  </si>
  <si>
    <t>481(0)</t>
  </si>
  <si>
    <t>S060000265</t>
  </si>
  <si>
    <t>대전중앙중학교</t>
  </si>
  <si>
    <t>042-255-8582</t>
  </si>
  <si>
    <t>278(0)</t>
  </si>
  <si>
    <t>S060000323</t>
  </si>
  <si>
    <t>대전중앙초등학교</t>
  </si>
  <si>
    <t>대전광역시 중구 선화로43번길 99</t>
  </si>
  <si>
    <t>042-221-0305</t>
  </si>
  <si>
    <t>893(15)</t>
  </si>
  <si>
    <t>S060000324</t>
  </si>
  <si>
    <t>대전중원초등학교</t>
  </si>
  <si>
    <t>대전광역시 대덕구 중리로64번길 45</t>
  </si>
  <si>
    <t>042-717-7200</t>
  </si>
  <si>
    <t>269(6)</t>
  </si>
  <si>
    <t>S060000325</t>
  </si>
  <si>
    <t>대전중촌초등학교</t>
  </si>
  <si>
    <t>대전광역시 중구 대종로 684</t>
  </si>
  <si>
    <t>042-256-6980</t>
  </si>
  <si>
    <t>250(4)</t>
  </si>
  <si>
    <t>S060000266</t>
  </si>
  <si>
    <t>대전중학교</t>
  </si>
  <si>
    <t>대전광역시 중구 수도산로 9</t>
  </si>
  <si>
    <t>042-250-7802</t>
  </si>
  <si>
    <t>391(7)</t>
  </si>
  <si>
    <t>S060001089</t>
  </si>
  <si>
    <t>대전지족고등학교</t>
  </si>
  <si>
    <t>대전광역시 유성구 노은서로 202</t>
  </si>
  <si>
    <t>042-717-1500</t>
  </si>
  <si>
    <t>947(3)</t>
  </si>
  <si>
    <t>S060000477</t>
  </si>
  <si>
    <t>대전지족중학교</t>
  </si>
  <si>
    <t>대전광역시 유성구 노은동로 193</t>
  </si>
  <si>
    <t>042-477-4630</t>
  </si>
  <si>
    <t>600(4)</t>
  </si>
  <si>
    <t>S060000537</t>
  </si>
  <si>
    <t>대전지족초등학교</t>
  </si>
  <si>
    <t>대전광역시 유성구 노은서로 238</t>
  </si>
  <si>
    <t>042-476-3141</t>
  </si>
  <si>
    <t>438(7)</t>
  </si>
  <si>
    <t>S060000326</t>
  </si>
  <si>
    <t>대전천동초등학교</t>
  </si>
  <si>
    <t>대전광역시 동구 안샘로 8</t>
  </si>
  <si>
    <t>042-273-4039</t>
  </si>
  <si>
    <t>926(11)</t>
  </si>
  <si>
    <t>S060000204</t>
  </si>
  <si>
    <t>대전체육고등학교</t>
  </si>
  <si>
    <t>대전광역시 유성구 원신흥로40번길 6</t>
  </si>
  <si>
    <t>042-820-5200</t>
  </si>
  <si>
    <t>233(0)</t>
  </si>
  <si>
    <t>S060000478</t>
  </si>
  <si>
    <t>대전체육중학교</t>
  </si>
  <si>
    <t>S060000479</t>
  </si>
  <si>
    <t>대전탄방중학교</t>
  </si>
  <si>
    <t>대전광역시 서구 문정로 181</t>
  </si>
  <si>
    <t>042-380-3100</t>
  </si>
  <si>
    <t>1196(2)</t>
  </si>
  <si>
    <t>S060000538</t>
  </si>
  <si>
    <t>대전탄방초등학교</t>
  </si>
  <si>
    <t>대전광역시 서구 탄방로 15</t>
  </si>
  <si>
    <t>042-486-7602</t>
  </si>
  <si>
    <t>862(8)</t>
  </si>
  <si>
    <t>S060000267</t>
  </si>
  <si>
    <t>대전태평중학교</t>
  </si>
  <si>
    <t>대전광역시 중구 수침로111번길 12</t>
  </si>
  <si>
    <t>042-481-0870</t>
  </si>
  <si>
    <t>508(6)</t>
  </si>
  <si>
    <t>S060000327</t>
  </si>
  <si>
    <t>대전태평초등학교</t>
  </si>
  <si>
    <t>대전광역시 중구 유천로 117</t>
  </si>
  <si>
    <t>042-527-7062</t>
  </si>
  <si>
    <t>476(12)</t>
  </si>
  <si>
    <t>S060000328</t>
  </si>
  <si>
    <t>대전판암초등학교</t>
  </si>
  <si>
    <t>대전광역시 동구 옥천로180번길 32</t>
  </si>
  <si>
    <t>042-281-5200</t>
  </si>
  <si>
    <t>321(8)</t>
  </si>
  <si>
    <t>S060001116</t>
  </si>
  <si>
    <t>대전하기중학교</t>
  </si>
  <si>
    <t>대전광역시 유성구 송림로48번길 6-30</t>
  </si>
  <si>
    <t>042-714-0650</t>
  </si>
  <si>
    <t>494(6)</t>
  </si>
  <si>
    <t>S060001072</t>
  </si>
  <si>
    <t>대전하기초등학교</t>
  </si>
  <si>
    <t>대전광역시 유성구 송림로19번길 32</t>
  </si>
  <si>
    <t>042-824-8094</t>
  </si>
  <si>
    <t>394(7)</t>
  </si>
  <si>
    <t>S060000205</t>
  </si>
  <si>
    <t>대전한빛고등학교</t>
  </si>
  <si>
    <t>대전광역시 중구 대둔산로 119-37</t>
  </si>
  <si>
    <t>042-581-0403</t>
  </si>
  <si>
    <t>558(0)</t>
  </si>
  <si>
    <t>S060001337</t>
  </si>
  <si>
    <t>대전해든학교</t>
  </si>
  <si>
    <t>대전광역시 대덕구 대청로 232</t>
  </si>
  <si>
    <t>042-939-8300</t>
  </si>
  <si>
    <t>219(14)</t>
  </si>
  <si>
    <t>S060000329</t>
  </si>
  <si>
    <t>대전현암초등학교</t>
  </si>
  <si>
    <t>대전광역시 동구 현암로 19</t>
  </si>
  <si>
    <t>042-623-3071</t>
  </si>
  <si>
    <t>S060000161</t>
  </si>
  <si>
    <t>대전혜광학교</t>
  </si>
  <si>
    <t>대전광역시 동구 은어송로 111</t>
  </si>
  <si>
    <t>042-280-0109</t>
  </si>
  <si>
    <t>235(0)</t>
  </si>
  <si>
    <t>S060001377</t>
  </si>
  <si>
    <t>대전호수초등학교</t>
  </si>
  <si>
    <t>대전광역시 서구 도안동로 182-20</t>
  </si>
  <si>
    <t>042-365-7310</t>
  </si>
  <si>
    <t>938(12)</t>
  </si>
  <si>
    <t>S060000330</t>
  </si>
  <si>
    <t>대전화정초등학교</t>
  </si>
  <si>
    <t>대전광역시 대덕구 한밭대로 1024</t>
  </si>
  <si>
    <t>042-627-6177</t>
  </si>
  <si>
    <t>S060000331</t>
  </si>
  <si>
    <t>대전흥룡초등학교</t>
  </si>
  <si>
    <t>대전광역시 동구 동대전로256번길 21</t>
  </si>
  <si>
    <t>042-623-2645</t>
  </si>
  <si>
    <t>346(5)</t>
  </si>
  <si>
    <t>S060000539</t>
  </si>
  <si>
    <t>덕송초등학교</t>
  </si>
  <si>
    <t>대전광역시 유성구 현충원로 265</t>
  </si>
  <si>
    <t>042-822-1708</t>
  </si>
  <si>
    <t>183(6)</t>
  </si>
  <si>
    <t>S060000206</t>
  </si>
  <si>
    <t>동대전고등학교</t>
  </si>
  <si>
    <t>대전광역시 대덕구 청림길 33</t>
  </si>
  <si>
    <t>042-630-6140</t>
  </si>
  <si>
    <t>903(19)</t>
  </si>
  <si>
    <t>S060000268</t>
  </si>
  <si>
    <t>동대전중학교</t>
  </si>
  <si>
    <t>대전광역시 동구 충정로 73-6</t>
  </si>
  <si>
    <t>042-330-8800</t>
  </si>
  <si>
    <t>S060000332</t>
  </si>
  <si>
    <t>동대전초등학교</t>
  </si>
  <si>
    <t>대전광역시 동구 비래서로62번길 60</t>
  </si>
  <si>
    <t>042-624-1014</t>
  </si>
  <si>
    <t>455(9)</t>
  </si>
  <si>
    <t>동명중학교</t>
  </si>
  <si>
    <t>대전광역시 중구 사득로54번길 29</t>
  </si>
  <si>
    <t>042-272-6697</t>
  </si>
  <si>
    <t>동명초등학교</t>
  </si>
  <si>
    <t>대전광역시 동구 천개동로 16</t>
  </si>
  <si>
    <t>042-274-2044</t>
  </si>
  <si>
    <t>S060000207</t>
  </si>
  <si>
    <t>동방고등학교</t>
  </si>
  <si>
    <t>대전광역시 서구 계백로 1106</t>
  </si>
  <si>
    <t>042-333-5802</t>
  </si>
  <si>
    <t>793(0)</t>
  </si>
  <si>
    <t>S060000480</t>
  </si>
  <si>
    <t>동방여자중학교</t>
  </si>
  <si>
    <t>대전광역시 서구 복수중로 27</t>
  </si>
  <si>
    <t>042-580-3701</t>
  </si>
  <si>
    <t>305(0)</t>
  </si>
  <si>
    <t>S060000270</t>
  </si>
  <si>
    <t>동신중학교</t>
  </si>
  <si>
    <t>대전광역시 동구 동부로 56-22</t>
  </si>
  <si>
    <t>042-283-4081</t>
  </si>
  <si>
    <t>111(11)</t>
  </si>
  <si>
    <t>S060000183</t>
  </si>
  <si>
    <t>동아마이스터고등학교</t>
  </si>
  <si>
    <t>대전광역시 동구 충정로 97</t>
  </si>
  <si>
    <t>042-620-1111</t>
  </si>
  <si>
    <t>471(0)</t>
  </si>
  <si>
    <t>S060000211</t>
  </si>
  <si>
    <t>명석고등학교</t>
  </si>
  <si>
    <t>대전광역시 동구 우암로 380</t>
  </si>
  <si>
    <t>042-623-2111</t>
  </si>
  <si>
    <t>673(6)</t>
  </si>
  <si>
    <t>S060000540</t>
  </si>
  <si>
    <t>문지초등학교</t>
  </si>
  <si>
    <t>대전광역시 유성구 전민로 41</t>
  </si>
  <si>
    <t>042-862-6350</t>
  </si>
  <si>
    <t>381(9)</t>
  </si>
  <si>
    <t>S060000212</t>
  </si>
  <si>
    <t>보문고등학교</t>
  </si>
  <si>
    <t>대전광역시 동구 우암로 57</t>
  </si>
  <si>
    <t>042-620-6600</t>
  </si>
  <si>
    <t>S060000271</t>
  </si>
  <si>
    <t>보문중학교</t>
  </si>
  <si>
    <t>042-620-6705</t>
  </si>
  <si>
    <t>봉암초등학교</t>
  </si>
  <si>
    <t>대전광역시 유성구 궁동로 21</t>
  </si>
  <si>
    <t>042-822-2192</t>
  </si>
  <si>
    <t>산내초등학교</t>
  </si>
  <si>
    <t>대전광역시 동구 산내로 1292</t>
  </si>
  <si>
    <t>042-273-2301</t>
  </si>
  <si>
    <t>산서초등학교</t>
  </si>
  <si>
    <t>대전광역시 중구 남달미로 87</t>
  </si>
  <si>
    <t>042-285-7221</t>
  </si>
  <si>
    <t>S060000338</t>
  </si>
  <si>
    <t>산흥초등학교</t>
  </si>
  <si>
    <t>대전광역시 동구 산내로 509</t>
  </si>
  <si>
    <t>042-273-1098</t>
  </si>
  <si>
    <t>46(3)</t>
  </si>
  <si>
    <t>S060001253</t>
  </si>
  <si>
    <t>새소리음악고등학교</t>
  </si>
  <si>
    <t>대전광역시 서구 변동중로 24-2</t>
  </si>
  <si>
    <t>042-533-6478</t>
  </si>
  <si>
    <t>S060001323</t>
  </si>
  <si>
    <t>새소리음악중학교</t>
  </si>
  <si>
    <t>042-533-6470</t>
  </si>
  <si>
    <t>S060000339</t>
  </si>
  <si>
    <t>새일초등학교</t>
  </si>
  <si>
    <t>대전광역시 대덕구 덕암로125번길 15</t>
  </si>
  <si>
    <t>042-931-1414</t>
  </si>
  <si>
    <t>168(4)</t>
  </si>
  <si>
    <t>S060000214</t>
  </si>
  <si>
    <t>서대전고등학교</t>
  </si>
  <si>
    <t>대전광역시 서구 월평동로 60</t>
  </si>
  <si>
    <t>042-479-2004</t>
  </si>
  <si>
    <t>564(3)</t>
  </si>
  <si>
    <t>S060000216</t>
  </si>
  <si>
    <t>서대전여자고등학교</t>
  </si>
  <si>
    <t>대전광역시 서구 배재로197번길 20</t>
  </si>
  <si>
    <t>042-520-6105</t>
  </si>
  <si>
    <t>389(0)</t>
  </si>
  <si>
    <t>S060000340</t>
  </si>
  <si>
    <t>서대전초등학교</t>
  </si>
  <si>
    <t>대전광역시 중구 선화로 17</t>
  </si>
  <si>
    <t>042-255-9937</t>
  </si>
  <si>
    <t>252(6)</t>
  </si>
  <si>
    <t>대전광역시 서구 계백로828번길 30</t>
  </si>
  <si>
    <t>042-540-5567</t>
  </si>
  <si>
    <t>S060000219</t>
  </si>
  <si>
    <t>서일여자고등학교</t>
  </si>
  <si>
    <t>대전광역시 서구 구봉산북로 22</t>
  </si>
  <si>
    <t>042-540-7740</t>
  </si>
  <si>
    <t>462(0)</t>
  </si>
  <si>
    <t>S060000482</t>
  </si>
  <si>
    <t>성덕중학교</t>
  </si>
  <si>
    <t>대전광역시 유성구 신성로 19</t>
  </si>
  <si>
    <t>042-861-6705</t>
  </si>
  <si>
    <t>290(0)</t>
  </si>
  <si>
    <t>S060000342</t>
  </si>
  <si>
    <t>세천초등학교</t>
  </si>
  <si>
    <t>대전광역시 동구 옥천로 610-12</t>
  </si>
  <si>
    <t>042-281-3103</t>
  </si>
  <si>
    <t>S060000273</t>
  </si>
  <si>
    <t>신탄중앙중학교</t>
  </si>
  <si>
    <t>대전광역시 대덕구 덕암로 233</t>
  </si>
  <si>
    <t>042-331-3333</t>
  </si>
  <si>
    <t>256(9)</t>
  </si>
  <si>
    <t>S060000223</t>
  </si>
  <si>
    <t>신탄진고등학교</t>
  </si>
  <si>
    <t>대전광역시 대덕구 신탄진북로 14</t>
  </si>
  <si>
    <t>042-602-3800</t>
  </si>
  <si>
    <t>457(6)</t>
  </si>
  <si>
    <t>S060000343</t>
  </si>
  <si>
    <t>신탄진용정초등학교</t>
  </si>
  <si>
    <t>대전광역시 대덕구 대청로 65</t>
  </si>
  <si>
    <t>042-932-0182</t>
  </si>
  <si>
    <t>418(6)</t>
  </si>
  <si>
    <t>S060000274</t>
  </si>
  <si>
    <t>신탄진중학교</t>
  </si>
  <si>
    <t>042-930-0600</t>
  </si>
  <si>
    <t>416(0)</t>
  </si>
  <si>
    <t>S060000344</t>
  </si>
  <si>
    <t>신탄진초등학교</t>
  </si>
  <si>
    <t>대전광역시 대덕구 석봉로3번길 50</t>
  </si>
  <si>
    <t>042-366-3220</t>
  </si>
  <si>
    <t>310(12)</t>
  </si>
  <si>
    <t>S060000260</t>
  </si>
  <si>
    <t>오정중학교</t>
  </si>
  <si>
    <t>대전광역시 대덕구 한남로150번길 135</t>
  </si>
  <si>
    <t>042-627-0602</t>
  </si>
  <si>
    <t>97(5)</t>
  </si>
  <si>
    <t>S060000345</t>
  </si>
  <si>
    <t>와동초등학교</t>
  </si>
  <si>
    <t>대전광역시 대덕구 신탄진로 189</t>
  </si>
  <si>
    <t>042-627-6566</t>
  </si>
  <si>
    <t>182(9)</t>
  </si>
  <si>
    <t>S060000543</t>
  </si>
  <si>
    <t>외삼초등학교</t>
  </si>
  <si>
    <t>대전광역시 유성구 반석동로 63</t>
  </si>
  <si>
    <t>042-824-2236</t>
  </si>
  <si>
    <t>660(11)</t>
  </si>
  <si>
    <t>S060000225</t>
  </si>
  <si>
    <t>우송고등학교</t>
  </si>
  <si>
    <t>대전광역시 동구 동대전로131번길 53</t>
  </si>
  <si>
    <t>042-620-5200</t>
  </si>
  <si>
    <t>805(16)</t>
  </si>
  <si>
    <t>S060000254</t>
  </si>
  <si>
    <t>우송중학교</t>
  </si>
  <si>
    <t>042-620-5050</t>
  </si>
  <si>
    <t>196(6)</t>
  </si>
  <si>
    <t>S060000226</t>
  </si>
  <si>
    <t>유성고등학교</t>
  </si>
  <si>
    <t>대전광역시 유성구 유성대로654번길 130</t>
  </si>
  <si>
    <t>042-710-6199</t>
  </si>
  <si>
    <t>975(9)</t>
  </si>
  <si>
    <t>S060000228</t>
  </si>
  <si>
    <t>유성생명과학고등학교</t>
  </si>
  <si>
    <t>대전광역시 유성구 월드컵대로 270</t>
  </si>
  <si>
    <t>042-539-5815</t>
  </si>
  <si>
    <t>557(28)</t>
  </si>
  <si>
    <t>S060000229</t>
  </si>
  <si>
    <t>유성여자고등학교</t>
  </si>
  <si>
    <t>대전광역시 유성구 은구비로138번길 70</t>
  </si>
  <si>
    <t>042-820-1195</t>
  </si>
  <si>
    <t>515(0)</t>
  </si>
  <si>
    <t>S060000485</t>
  </si>
  <si>
    <t>유성중학교</t>
  </si>
  <si>
    <t>대전광역시 유성구 상대로 33</t>
  </si>
  <si>
    <t>042-822-1605</t>
  </si>
  <si>
    <t>910(6)</t>
  </si>
  <si>
    <t>S060000544</t>
  </si>
  <si>
    <t>유성초등학교</t>
  </si>
  <si>
    <t>대전광역시 유성구 장대로71번길 12</t>
  </si>
  <si>
    <t>042-822-0310</t>
  </si>
  <si>
    <t>136(5)</t>
  </si>
  <si>
    <t>S060000346</t>
  </si>
  <si>
    <t>장동초등학교</t>
  </si>
  <si>
    <t>대전광역시 대덕구 장동로 223-37</t>
  </si>
  <si>
    <t>042-623-3004</t>
  </si>
  <si>
    <t>S060000263</t>
  </si>
  <si>
    <t>중리중학교</t>
  </si>
  <si>
    <t>대전광역시 대덕구 중리동로 85</t>
  </si>
  <si>
    <t>042-620-3015</t>
  </si>
  <si>
    <t>143(4)</t>
  </si>
  <si>
    <t>S060000231</t>
  </si>
  <si>
    <t>중일고등학교</t>
  </si>
  <si>
    <t>대전 유성구 배울2로 68</t>
  </si>
  <si>
    <t>042-935-0356</t>
  </si>
  <si>
    <t>665(0)</t>
  </si>
  <si>
    <t>S060000486</t>
  </si>
  <si>
    <t>진잠중학교</t>
  </si>
  <si>
    <t>대전광역시 유성구 진잠로 60-23</t>
  </si>
  <si>
    <t>042-330-8000</t>
  </si>
  <si>
    <t>222(5)</t>
  </si>
  <si>
    <t>S060000545</t>
  </si>
  <si>
    <t>진잠초등학교</t>
  </si>
  <si>
    <t>대전광역시 유성구 진잠로59번길 53</t>
  </si>
  <si>
    <t>042-543-3072</t>
  </si>
  <si>
    <t>351(6)</t>
  </si>
  <si>
    <t>S060000232</t>
  </si>
  <si>
    <t>청란여자고등학교</t>
  </si>
  <si>
    <t>대전광역시 중구 보문로95번길 40</t>
  </si>
  <si>
    <t>042-253-8842</t>
  </si>
  <si>
    <t>380(0)</t>
  </si>
  <si>
    <t>S060000275</t>
  </si>
  <si>
    <t>청란여자중학교</t>
  </si>
  <si>
    <t>대전광역시 중구 보문로 95번길40</t>
  </si>
  <si>
    <t>S060000233</t>
  </si>
  <si>
    <t>충남고등학교</t>
  </si>
  <si>
    <t>대전광역시 서구 문정로 171</t>
  </si>
  <si>
    <t>042-488-8013</t>
  </si>
  <si>
    <t>875(10)</t>
  </si>
  <si>
    <t>S060000234</t>
  </si>
  <si>
    <t>충남기계공업고등학교</t>
  </si>
  <si>
    <t>대전광역시 중구 산성로 154</t>
  </si>
  <si>
    <t>042-580-2114</t>
  </si>
  <si>
    <t>690(17)</t>
  </si>
  <si>
    <t>S060000236</t>
  </si>
  <si>
    <t>충남여자고등학교</t>
  </si>
  <si>
    <t>대전광역시 중구 선화로43번길 77</t>
  </si>
  <si>
    <t>042-229-3100</t>
  </si>
  <si>
    <t>881(19)</t>
  </si>
  <si>
    <t>S060000276</t>
  </si>
  <si>
    <t>충남여자중학교</t>
  </si>
  <si>
    <t>대전광역시 중구 동서대로 1368</t>
  </si>
  <si>
    <t>042-253-7615</t>
  </si>
  <si>
    <t>S060000277</t>
  </si>
  <si>
    <t>충남중학교</t>
  </si>
  <si>
    <t>대전광역시 동구 계족로 123</t>
  </si>
  <si>
    <t>042-273-1692</t>
  </si>
  <si>
    <t>804(5)</t>
  </si>
  <si>
    <t>학력인정 대전시립중고등학교</t>
  </si>
  <si>
    <t>학력인정 대전시립중학교</t>
  </si>
  <si>
    <t>S060000547</t>
  </si>
  <si>
    <t>학하초등학교</t>
  </si>
  <si>
    <t>대전광역시 유성구 진잠옛로 165</t>
  </si>
  <si>
    <t>042-825-0525</t>
  </si>
  <si>
    <t>137(0)</t>
  </si>
  <si>
    <t>S060000239</t>
  </si>
  <si>
    <t>한밭고등학교</t>
  </si>
  <si>
    <t>대전광역시 서구 신갈마로141번길 58</t>
  </si>
  <si>
    <t>042-601-6152</t>
  </si>
  <si>
    <t>733(7)</t>
  </si>
  <si>
    <t>S060000278</t>
  </si>
  <si>
    <t>한밭여자중학교</t>
  </si>
  <si>
    <t>대전광역시 동구 동대전로110번길 74-57</t>
  </si>
  <si>
    <t>042-623-2373</t>
  </si>
  <si>
    <t>373(7)</t>
  </si>
  <si>
    <t>S060000279</t>
  </si>
  <si>
    <t>한밭중학교</t>
  </si>
  <si>
    <t>대전광역시 동구 태전로 67</t>
  </si>
  <si>
    <t>042-620-3950</t>
  </si>
  <si>
    <t>81(10)</t>
  </si>
  <si>
    <t>S060000548</t>
  </si>
  <si>
    <t>한밭초등학교</t>
  </si>
  <si>
    <t>대전광역시 서구 문정로 221</t>
  </si>
  <si>
    <t>042-486-9195</t>
  </si>
  <si>
    <t>50(0)</t>
  </si>
  <si>
    <t>1621(0)</t>
  </si>
  <si>
    <t>S060000243</t>
  </si>
  <si>
    <t>호수돈여자고등학교</t>
  </si>
  <si>
    <t>대전광역시 중구 선화로 50</t>
  </si>
  <si>
    <t>1899-01-19</t>
  </si>
  <si>
    <t>042-221-2612</t>
  </si>
  <si>
    <t>590(4)</t>
  </si>
  <si>
    <t>S060000280</t>
  </si>
  <si>
    <t>호수돈여자중학교</t>
  </si>
  <si>
    <t>042-221-1676</t>
  </si>
  <si>
    <t>332(0)</t>
  </si>
  <si>
    <t>S060000281</t>
  </si>
  <si>
    <t>회덕중학교</t>
  </si>
  <si>
    <t>대전광역시 대덕구 신탄진로218번길 22</t>
  </si>
  <si>
    <t>042-621-3072</t>
  </si>
  <si>
    <t>S060000347</t>
  </si>
  <si>
    <t>회덕초등학교</t>
  </si>
  <si>
    <t>대전광역시 대덕구 대전로 1350</t>
  </si>
  <si>
    <t>042-632-9155</t>
  </si>
  <si>
    <t>132(6)</t>
  </si>
  <si>
    <t>S060000549</t>
  </si>
  <si>
    <t>흥도초등학교</t>
  </si>
  <si>
    <t>대전광역시 유성구 원신흥남로 20</t>
  </si>
  <si>
    <t>042-822-5083</t>
  </si>
  <si>
    <t>825(0)</t>
  </si>
  <si>
    <t>SWIMS연동 AP 수량</t>
    <phoneticPr fontId="22" type="noConversion"/>
  </si>
  <si>
    <t>제조사</t>
    <phoneticPr fontId="22" type="noConversion"/>
  </si>
  <si>
    <t>H1Radio</t>
    <phoneticPr fontId="22" type="noConversion"/>
  </si>
  <si>
    <t>MERCURY</t>
    <phoneticPr fontId="22" type="noConversion"/>
  </si>
  <si>
    <t>가온브로드밴드</t>
    <phoneticPr fontId="22" type="noConversion"/>
  </si>
  <si>
    <t>다보링크</t>
    <phoneticPr fontId="22" type="noConversion"/>
  </si>
  <si>
    <t>엘텍</t>
    <phoneticPr fontId="22" type="noConversion"/>
  </si>
  <si>
    <t>다산네트웍스</t>
    <phoneticPr fontId="22" type="noConversion"/>
  </si>
  <si>
    <t>학교코드</t>
    <phoneticPr fontId="22" type="noConversion"/>
  </si>
  <si>
    <t>정보공시코드</t>
    <phoneticPr fontId="22" type="noConversion"/>
  </si>
  <si>
    <t>발행</t>
    <phoneticPr fontId="22" type="noConversion"/>
  </si>
  <si>
    <t>교육청</t>
    <phoneticPr fontId="22" type="noConversion"/>
  </si>
  <si>
    <t>지역</t>
    <phoneticPr fontId="22" type="noConversion"/>
  </si>
  <si>
    <t>학교유형</t>
    <phoneticPr fontId="22" type="noConversion"/>
  </si>
  <si>
    <t>학교명</t>
    <phoneticPr fontId="22" type="noConversion"/>
  </si>
  <si>
    <t>주소</t>
    <phoneticPr fontId="22" type="noConversion"/>
  </si>
  <si>
    <t>설립연도</t>
    <phoneticPr fontId="22" type="noConversion"/>
  </si>
  <si>
    <t>담당
선생님
이름</t>
    <phoneticPr fontId="22" type="noConversion"/>
  </si>
  <si>
    <t>담당
선생님 업무</t>
    <phoneticPr fontId="22" type="noConversion"/>
  </si>
  <si>
    <t>직통 연락처</t>
    <phoneticPr fontId="22" type="noConversion"/>
  </si>
  <si>
    <t>이메일</t>
    <phoneticPr fontId="22" type="noConversion"/>
  </si>
  <si>
    <t>교무
(연구)/
행정실수</t>
    <phoneticPr fontId="22" type="noConversion"/>
  </si>
  <si>
    <t>학급수
(특수)</t>
    <phoneticPr fontId="22" type="noConversion"/>
  </si>
  <si>
    <t>교직원수</t>
    <phoneticPr fontId="22" type="noConversion"/>
  </si>
  <si>
    <t>학생수</t>
    <phoneticPr fontId="22" type="noConversion"/>
  </si>
  <si>
    <t>컴퓨터실
수</t>
    <phoneticPr fontId="22" type="noConversion"/>
  </si>
  <si>
    <t>망분리
여부</t>
    <phoneticPr fontId="22" type="noConversion"/>
  </si>
  <si>
    <t>스쿨넷
회선속도</t>
    <phoneticPr fontId="22" type="noConversion"/>
  </si>
  <si>
    <t>무선망
전용
회선속도</t>
    <phoneticPr fontId="22" type="noConversion"/>
  </si>
  <si>
    <t>10G 청약 여부</t>
    <phoneticPr fontId="22" type="noConversion"/>
  </si>
  <si>
    <t>SWIMS 연동 AP 수량</t>
    <phoneticPr fontId="22" type="noConversion"/>
  </si>
  <si>
    <t>학교 자체 AP 수량</t>
    <phoneticPr fontId="22" type="noConversion"/>
  </si>
  <si>
    <t>학교 특이사항</t>
    <phoneticPr fontId="22" type="noConversion"/>
  </si>
  <si>
    <t>모델명
/
합계</t>
    <phoneticPr fontId="22" type="noConversion"/>
  </si>
  <si>
    <t>MCAP-704SM</t>
    <phoneticPr fontId="22" type="noConversion"/>
  </si>
  <si>
    <t>EAP2244</t>
    <phoneticPr fontId="22" type="noConversion"/>
  </si>
  <si>
    <t>EAP2245</t>
    <phoneticPr fontId="22" type="noConversion"/>
  </si>
  <si>
    <t>DVW604</t>
    <phoneticPr fontId="22" type="noConversion"/>
  </si>
  <si>
    <t>DVW624</t>
    <phoneticPr fontId="22" type="noConversion"/>
  </si>
  <si>
    <t>W340</t>
    <phoneticPr fontId="22" type="noConversion"/>
  </si>
  <si>
    <t>분류1</t>
    <phoneticPr fontId="22" type="noConversion"/>
  </si>
  <si>
    <t>분류2</t>
    <phoneticPr fontId="22" type="noConversion"/>
  </si>
  <si>
    <t>분류3</t>
    <phoneticPr fontId="22" type="noConversion"/>
  </si>
  <si>
    <t>Y</t>
    <phoneticPr fontId="22" type="noConversion"/>
  </si>
  <si>
    <t>미분리</t>
    <phoneticPr fontId="22" type="noConversion"/>
  </si>
  <si>
    <t>N/A</t>
  </si>
  <si>
    <t>X</t>
    <phoneticPr fontId="22" type="noConversion"/>
  </si>
  <si>
    <t>업무/교육/기타망 미분리</t>
    <phoneticPr fontId="22" type="noConversion"/>
  </si>
  <si>
    <t>N</t>
    <phoneticPr fontId="22" type="noConversion"/>
  </si>
  <si>
    <t>초등학교</t>
    <phoneticPr fontId="22" type="noConversion"/>
  </si>
  <si>
    <t>분리</t>
    <phoneticPr fontId="22" type="noConversion"/>
  </si>
  <si>
    <t>신설학교</t>
  </si>
  <si>
    <t>O</t>
    <phoneticPr fontId="22" type="noConversion"/>
  </si>
  <si>
    <t>업무/기타망 미분리</t>
    <phoneticPr fontId="22" type="noConversion"/>
  </si>
  <si>
    <t>18(1)</t>
    <phoneticPr fontId="22" type="noConversion"/>
  </si>
  <si>
    <t>365(10)</t>
    <phoneticPr fontId="22" type="noConversion"/>
  </si>
  <si>
    <t>39(1)</t>
    <phoneticPr fontId="22" type="noConversion"/>
  </si>
  <si>
    <t>906(4)</t>
    <phoneticPr fontId="22" type="noConversion"/>
  </si>
  <si>
    <t>업무/교육/기타망 미분리</t>
  </si>
  <si>
    <t>확인불가</t>
    <phoneticPr fontId="22" type="noConversion"/>
  </si>
  <si>
    <t>부설중과 스쿨넷 회선공유</t>
  </si>
  <si>
    <t>부설고와 스쿨넷 회선공유</t>
  </si>
  <si>
    <t>업무/교육망 미분리</t>
    <phoneticPr fontId="22" type="noConversion"/>
  </si>
  <si>
    <t>우성초등학교</t>
    <phoneticPr fontId="22" type="noConversion"/>
  </si>
  <si>
    <t>의당초등학교</t>
    <phoneticPr fontId="22" type="noConversion"/>
  </si>
  <si>
    <t>탄천초/중 스쿨넷 회선공유</t>
  </si>
  <si>
    <t>6(0)</t>
    <phoneticPr fontId="22" type="noConversion"/>
  </si>
  <si>
    <t>12(0)</t>
    <phoneticPr fontId="22" type="noConversion"/>
  </si>
  <si>
    <t>26(0)</t>
    <phoneticPr fontId="22" type="noConversion"/>
  </si>
  <si>
    <t>폐교 예정</t>
  </si>
  <si>
    <t>금산중/고 스쿨넷 회선공유</t>
  </si>
  <si>
    <t>26(1)</t>
    <phoneticPr fontId="22" type="noConversion"/>
  </si>
  <si>
    <t>금산초등학교</t>
    <phoneticPr fontId="22" type="noConversion"/>
  </si>
  <si>
    <t>19(2)</t>
    <phoneticPr fontId="22" type="noConversion"/>
  </si>
  <si>
    <t>30(2)</t>
    <phoneticPr fontId="22" type="noConversion"/>
  </si>
  <si>
    <t>364(7)</t>
    <phoneticPr fontId="22" type="noConversion"/>
  </si>
  <si>
    <t>금성초등학교(금산)</t>
    <phoneticPr fontId="22" type="noConversion"/>
  </si>
  <si>
    <t>13(2)</t>
    <phoneticPr fontId="22" type="noConversion"/>
  </si>
  <si>
    <t>10(1)</t>
    <phoneticPr fontId="22" type="noConversion"/>
  </si>
  <si>
    <t>남이초등학교</t>
    <phoneticPr fontId="22" type="noConversion"/>
  </si>
  <si>
    <t>10(2)</t>
    <phoneticPr fontId="22" type="noConversion"/>
  </si>
  <si>
    <t>교육/기타망 미분리</t>
    <phoneticPr fontId="22" type="noConversion"/>
  </si>
  <si>
    <t>N108222003MS</t>
    <phoneticPr fontId="22" type="noConversion"/>
  </si>
  <si>
    <t>12(1)</t>
    <phoneticPr fontId="22" type="noConversion"/>
  </si>
  <si>
    <t>가야곡초/중 스쿨넷 회선 공유</t>
  </si>
  <si>
    <t>N108222021ES</t>
    <phoneticPr fontId="22" type="noConversion"/>
  </si>
  <si>
    <t>가야곡초등학교</t>
    <phoneticPr fontId="22" type="noConversion"/>
  </si>
  <si>
    <t>11(1)</t>
    <phoneticPr fontId="22" type="noConversion"/>
  </si>
  <si>
    <t>5(1)</t>
    <phoneticPr fontId="22" type="noConversion"/>
  </si>
  <si>
    <t>12(3)</t>
    <phoneticPr fontId="22" type="noConversion"/>
  </si>
  <si>
    <t>업무/교육/기타/무선망 미분리</t>
    <phoneticPr fontId="22" type="noConversion"/>
  </si>
  <si>
    <t>중학교</t>
    <phoneticPr fontId="22" type="noConversion"/>
  </si>
  <si>
    <t>논산고등학교</t>
    <phoneticPr fontId="22" type="noConversion"/>
  </si>
  <si>
    <t>245(0)</t>
    <phoneticPr fontId="22" type="noConversion"/>
  </si>
  <si>
    <t>고등학교</t>
    <phoneticPr fontId="22" type="noConversion"/>
  </si>
  <si>
    <t>논산공업고등학교</t>
    <phoneticPr fontId="22" type="noConversion"/>
  </si>
  <si>
    <t>82(58)</t>
    <phoneticPr fontId="22" type="noConversion"/>
  </si>
  <si>
    <t>21(3)</t>
    <phoneticPr fontId="22" type="noConversion"/>
  </si>
  <si>
    <t>57(5)</t>
    <phoneticPr fontId="22" type="noConversion"/>
  </si>
  <si>
    <t>239(19)</t>
    <phoneticPr fontId="22" type="noConversion"/>
  </si>
  <si>
    <t>논산대건중학교</t>
    <phoneticPr fontId="22" type="noConversion"/>
  </si>
  <si>
    <t>6(1)</t>
    <phoneticPr fontId="22" type="noConversion"/>
  </si>
  <si>
    <t>62(3)</t>
    <phoneticPr fontId="22" type="noConversion"/>
  </si>
  <si>
    <t>93(3)</t>
    <phoneticPr fontId="22" type="noConversion"/>
  </si>
  <si>
    <t>38(5)</t>
    <phoneticPr fontId="22" type="noConversion"/>
  </si>
  <si>
    <t>48(5)</t>
    <phoneticPr fontId="22" type="noConversion"/>
  </si>
  <si>
    <t>7(1)</t>
    <phoneticPr fontId="22" type="noConversion"/>
  </si>
  <si>
    <t>51(7)</t>
    <phoneticPr fontId="22" type="noConversion"/>
  </si>
  <si>
    <t>33(1)</t>
    <phoneticPr fontId="22" type="noConversion"/>
  </si>
  <si>
    <t>774(5)</t>
    <phoneticPr fontId="22" type="noConversion"/>
  </si>
  <si>
    <t>삼봉초등학교난지분교장</t>
    <phoneticPr fontId="22" type="noConversion"/>
  </si>
  <si>
    <t>98(7)</t>
    <phoneticPr fontId="22" type="noConversion"/>
  </si>
  <si>
    <t>11(2)</t>
    <phoneticPr fontId="22" type="noConversion"/>
  </si>
  <si>
    <t>공사중(내진)</t>
  </si>
  <si>
    <t>정미초등학교</t>
    <phoneticPr fontId="22" type="noConversion"/>
  </si>
  <si>
    <t>통폐합학교</t>
  </si>
  <si>
    <t>보령</t>
    <phoneticPr fontId="22" type="noConversion"/>
  </si>
  <si>
    <t>낙동초등학교</t>
    <phoneticPr fontId="22" type="noConversion"/>
  </si>
  <si>
    <t>충남 보령시 천북면 천광로 421-6</t>
    <phoneticPr fontId="22" type="noConversion"/>
  </si>
  <si>
    <t>14(0)</t>
    <phoneticPr fontId="22" type="noConversion"/>
  </si>
  <si>
    <t>폐교 상태</t>
  </si>
  <si>
    <t>대천서중/충남해양과학고 스쿨넷  회선공유</t>
  </si>
  <si>
    <t>미산초/중 스쿨넷 회선공유</t>
  </si>
  <si>
    <t>14(1)</t>
    <phoneticPr fontId="22" type="noConversion"/>
  </si>
  <si>
    <t>웅천초/중 스쿨넷 회선공유</t>
  </si>
  <si>
    <t>주산중학교</t>
    <phoneticPr fontId="22" type="noConversion"/>
  </si>
  <si>
    <t>충남 보령시 주산면 만세운동길 58</t>
    <phoneticPr fontId="22" type="noConversion"/>
  </si>
  <si>
    <t>5(2)</t>
    <phoneticPr fontId="22" type="noConversion"/>
  </si>
  <si>
    <t>2(0)</t>
    <phoneticPr fontId="22" type="noConversion"/>
  </si>
  <si>
    <t>9(0)</t>
    <phoneticPr fontId="22" type="noConversion"/>
  </si>
  <si>
    <t>부여</t>
    <phoneticPr fontId="22" type="noConversion"/>
  </si>
  <si>
    <t>마정초등학교</t>
    <phoneticPr fontId="22" type="noConversion"/>
  </si>
  <si>
    <t>충남 부여군 남면 마정로 7-9</t>
    <phoneticPr fontId="22" type="noConversion"/>
  </si>
  <si>
    <t>9(2)</t>
    <phoneticPr fontId="22" type="noConversion"/>
  </si>
  <si>
    <t>5(0)</t>
    <phoneticPr fontId="22" type="noConversion"/>
  </si>
  <si>
    <t>8(0)</t>
    <phoneticPr fontId="22" type="noConversion"/>
  </si>
  <si>
    <t>석성초등학교(석양초등학교 석성분교장)</t>
    <phoneticPr fontId="22" type="noConversion"/>
  </si>
  <si>
    <t>4(0)</t>
    <phoneticPr fontId="22" type="noConversion"/>
  </si>
  <si>
    <t>10(0)</t>
    <phoneticPr fontId="22" type="noConversion"/>
  </si>
  <si>
    <t>양화중학교</t>
    <phoneticPr fontId="22" type="noConversion"/>
  </si>
  <si>
    <t>1950-0415</t>
    <phoneticPr fontId="22" type="noConversion"/>
  </si>
  <si>
    <t>3(0)</t>
    <phoneticPr fontId="22" type="noConversion"/>
  </si>
  <si>
    <t>11(0)</t>
    <phoneticPr fontId="22" type="noConversion"/>
  </si>
  <si>
    <t>은산초/중 스쿨넷 회선공유</t>
  </si>
  <si>
    <t>13(1)</t>
    <phoneticPr fontId="22" type="noConversion"/>
  </si>
  <si>
    <t>N108191022ES</t>
    <phoneticPr fontId="22" type="noConversion"/>
  </si>
  <si>
    <t>18(4)</t>
    <phoneticPr fontId="22" type="noConversion"/>
  </si>
  <si>
    <t>12월 개축공사(예정)</t>
  </si>
  <si>
    <r>
      <t xml:space="preserve">증개축 심사대상, </t>
    </r>
    <r>
      <rPr>
        <sz val="10"/>
        <color rgb="FFC00000"/>
        <rFont val="맑은 고딕"/>
        <family val="3"/>
        <charset val="129"/>
        <scheme val="major"/>
      </rPr>
      <t>진단대상작업 지속적 확인 필요</t>
    </r>
    <phoneticPr fontId="22" type="noConversion"/>
  </si>
  <si>
    <t>26(3)</t>
    <phoneticPr fontId="22" type="noConversion"/>
  </si>
  <si>
    <t>38(0)</t>
    <phoneticPr fontId="22" type="noConversion"/>
  </si>
  <si>
    <t>43(4)</t>
    <phoneticPr fontId="22" type="noConversion"/>
  </si>
  <si>
    <t>107(0)</t>
    <phoneticPr fontId="22" type="noConversion"/>
  </si>
  <si>
    <t>(구)공동체비전고등학교</t>
  </si>
  <si>
    <t>진단 불가</t>
  </si>
  <si>
    <t>서천</t>
    <phoneticPr fontId="22" type="noConversion"/>
  </si>
  <si>
    <t>문산초등학교</t>
    <phoneticPr fontId="22" type="noConversion"/>
  </si>
  <si>
    <t>충남 서천군 문산면 신농길 26-29</t>
    <phoneticPr fontId="22" type="noConversion"/>
  </si>
  <si>
    <t>12(4)</t>
    <phoneticPr fontId="22" type="noConversion"/>
  </si>
  <si>
    <t>9(1)</t>
    <phoneticPr fontId="22" type="noConversion"/>
  </si>
  <si>
    <t>서남초등학교</t>
    <phoneticPr fontId="22" type="noConversion"/>
  </si>
  <si>
    <t>충남 서천군 마서면 마서로 260-12</t>
    <phoneticPr fontId="22" type="noConversion"/>
  </si>
  <si>
    <t>28(1)</t>
    <phoneticPr fontId="22" type="noConversion"/>
  </si>
  <si>
    <t>19(3)</t>
    <phoneticPr fontId="22" type="noConversion"/>
  </si>
  <si>
    <t>금성초등학교(아산)</t>
    <phoneticPr fontId="22" type="noConversion"/>
  </si>
  <si>
    <t>47(0)</t>
    <phoneticPr fontId="22" type="noConversion"/>
  </si>
  <si>
    <t>업무/교육/기타/자체무선망 미분리</t>
  </si>
  <si>
    <t>업무/기타망 미분리</t>
  </si>
  <si>
    <t>아산</t>
    <phoneticPr fontId="22" type="noConversion"/>
  </si>
  <si>
    <t>동방초등학교</t>
    <phoneticPr fontId="22" type="noConversion"/>
  </si>
  <si>
    <t>충남 아산시 배방읍 휴대안길 10</t>
    <phoneticPr fontId="22" type="noConversion"/>
  </si>
  <si>
    <t>110(2)</t>
    <phoneticPr fontId="22" type="noConversion"/>
  </si>
  <si>
    <t>휴교 (네이버 맵 25년 기준)</t>
  </si>
  <si>
    <t>39(2)</t>
    <phoneticPr fontId="22" type="noConversion"/>
  </si>
  <si>
    <t>57(2)</t>
    <phoneticPr fontId="22" type="noConversion"/>
  </si>
  <si>
    <t>851(12)</t>
    <phoneticPr fontId="22" type="noConversion"/>
  </si>
  <si>
    <t>21(2)</t>
    <phoneticPr fontId="22" type="noConversion"/>
  </si>
  <si>
    <t>392(8)</t>
    <phoneticPr fontId="22" type="noConversion"/>
  </si>
  <si>
    <t>석곡초등학교</t>
    <phoneticPr fontId="22" type="noConversion"/>
  </si>
  <si>
    <t>43(2)</t>
    <phoneticPr fontId="22" type="noConversion"/>
  </si>
  <si>
    <t>충남 아산시 배방읍 배방로 90</t>
  </si>
  <si>
    <t>선장초와 스쿨넷 회선공유 / 선장초방화벽 사용</t>
  </si>
  <si>
    <t>18(3)</t>
    <phoneticPr fontId="22" type="noConversion"/>
  </si>
  <si>
    <t>266(17)</t>
    <phoneticPr fontId="22" type="noConversion"/>
  </si>
  <si>
    <t>50(2)</t>
    <phoneticPr fontId="22" type="noConversion"/>
  </si>
  <si>
    <t>74(2)</t>
    <phoneticPr fontId="22" type="noConversion"/>
  </si>
  <si>
    <t>1125(10)</t>
    <phoneticPr fontId="22" type="noConversion"/>
  </si>
  <si>
    <t>23(2)</t>
    <phoneticPr fontId="22" type="noConversion"/>
  </si>
  <si>
    <t>560(9)</t>
    <phoneticPr fontId="22" type="noConversion"/>
  </si>
  <si>
    <t>28(0)</t>
    <phoneticPr fontId="22" type="noConversion"/>
  </si>
  <si>
    <t>411(0)</t>
    <phoneticPr fontId="22" type="noConversion"/>
  </si>
  <si>
    <t>쌍룡초등학교</t>
    <phoneticPr fontId="22" type="noConversion"/>
  </si>
  <si>
    <t>44(0)</t>
    <phoneticPr fontId="22" type="noConversion"/>
  </si>
  <si>
    <t>621(14)</t>
    <phoneticPr fontId="22" type="noConversion"/>
  </si>
  <si>
    <t>27(0)</t>
    <phoneticPr fontId="22" type="noConversion"/>
  </si>
  <si>
    <t>769(0)</t>
    <phoneticPr fontId="22" type="noConversion"/>
  </si>
  <si>
    <t>34(2)</t>
    <phoneticPr fontId="22" type="noConversion"/>
  </si>
  <si>
    <t>52(2)</t>
    <phoneticPr fontId="22" type="noConversion"/>
  </si>
  <si>
    <t>722(13)</t>
    <phoneticPr fontId="22" type="noConversion"/>
  </si>
  <si>
    <t>N108140491HS</t>
    <phoneticPr fontId="22" type="noConversion"/>
  </si>
  <si>
    <t>아산충무고등학교</t>
    <phoneticPr fontId="22" type="noConversion"/>
  </si>
  <si>
    <t>42(0)</t>
    <phoneticPr fontId="22" type="noConversion"/>
  </si>
  <si>
    <t>27(1)</t>
    <phoneticPr fontId="22" type="noConversion"/>
  </si>
  <si>
    <t>특수학교</t>
    <phoneticPr fontId="22" type="noConversion"/>
  </si>
  <si>
    <t>45(0)</t>
    <phoneticPr fontId="22" type="noConversion"/>
  </si>
  <si>
    <t>진단 연기(26년 1월2주차 후)</t>
  </si>
  <si>
    <t>업무/교육망 미분리</t>
  </si>
  <si>
    <t>BTL 진행중</t>
  </si>
  <si>
    <t>15(2)</t>
    <phoneticPr fontId="22" type="noConversion"/>
  </si>
  <si>
    <t>271(7)</t>
    <phoneticPr fontId="22" type="noConversion"/>
  </si>
  <si>
    <t>33(0)</t>
    <phoneticPr fontId="22" type="noConversion"/>
  </si>
  <si>
    <t>938(0)</t>
    <phoneticPr fontId="22" type="noConversion"/>
  </si>
  <si>
    <t>한올고등학교, 온양한올고등학교로 2개명칭</t>
  </si>
  <si>
    <t>626(0)</t>
    <phoneticPr fontId="22" type="noConversion"/>
  </si>
  <si>
    <t>한올중학교, 온양한올중학교로 2개명칭</t>
  </si>
  <si>
    <t>53(3)</t>
    <phoneticPr fontId="22" type="noConversion"/>
  </si>
  <si>
    <t>1177(19)</t>
    <phoneticPr fontId="22" type="noConversion"/>
  </si>
  <si>
    <t>확인불가</t>
  </si>
  <si>
    <t>진단 연기</t>
  </si>
  <si>
    <t>고덕중학교</t>
    <phoneticPr fontId="22" type="noConversion"/>
  </si>
  <si>
    <t>고덕초등학교</t>
    <phoneticPr fontId="22" type="noConversion"/>
  </si>
  <si>
    <t>통합 예정</t>
  </si>
  <si>
    <t>대술중학교</t>
    <phoneticPr fontId="22" type="noConversion"/>
  </si>
  <si>
    <t>대술초등학교</t>
    <phoneticPr fontId="22" type="noConversion"/>
  </si>
  <si>
    <t>37(2)</t>
    <phoneticPr fontId="22" type="noConversion"/>
  </si>
  <si>
    <t>781(9)</t>
    <phoneticPr fontId="22" type="noConversion"/>
  </si>
  <si>
    <t>예산예화여자고등학교</t>
    <phoneticPr fontId="22" type="noConversion"/>
  </si>
  <si>
    <t>용동초등학교</t>
    <phoneticPr fontId="22" type="noConversion"/>
  </si>
  <si>
    <t>38(3)</t>
    <phoneticPr fontId="22" type="noConversion"/>
  </si>
  <si>
    <t>예산전자공업고등학교</t>
    <phoneticPr fontId="22" type="noConversion"/>
  </si>
  <si>
    <t>30(1)</t>
    <phoneticPr fontId="22" type="noConversion"/>
  </si>
  <si>
    <t>170(0)</t>
    <phoneticPr fontId="22" type="noConversion"/>
  </si>
  <si>
    <t>(New 교명)충남반도체마이스터고등학교</t>
    <phoneticPr fontId="22" type="noConversion"/>
  </si>
  <si>
    <t>53(2)</t>
    <phoneticPr fontId="22" type="noConversion"/>
  </si>
  <si>
    <t>광풍중학교</t>
    <phoneticPr fontId="22" type="noConversion"/>
  </si>
  <si>
    <t>나사렛새꿈학교</t>
    <phoneticPr fontId="22" type="noConversion"/>
  </si>
  <si>
    <t>도하초등학교</t>
    <phoneticPr fontId="22" type="noConversion"/>
  </si>
  <si>
    <t>(구)드림중고등학교</t>
  </si>
  <si>
    <t>목천중학교</t>
    <phoneticPr fontId="22" type="noConversion"/>
  </si>
  <si>
    <t>24(3)</t>
    <phoneticPr fontId="22" type="noConversion"/>
  </si>
  <si>
    <t>목천초등학교</t>
    <phoneticPr fontId="22" type="noConversion"/>
  </si>
  <si>
    <t>89(0)</t>
    <phoneticPr fontId="22" type="noConversion"/>
  </si>
  <si>
    <t>그린스마트 공사중</t>
  </si>
  <si>
    <t>충남 천안시 서북구성거읍 봉주로 229</t>
    <phoneticPr fontId="22" type="noConversion"/>
  </si>
  <si>
    <t>N108140162BH</t>
    <phoneticPr fontId="22" type="noConversion"/>
  </si>
  <si>
    <t>천안</t>
    <phoneticPr fontId="22" type="noConversion"/>
  </si>
  <si>
    <t>천안중앙고등학교부설방송통신고등학교</t>
    <phoneticPr fontId="22" type="noConversion"/>
  </si>
  <si>
    <t>373(0)</t>
    <phoneticPr fontId="22" type="noConversion"/>
  </si>
  <si>
    <t>천안중앙초등학교</t>
    <phoneticPr fontId="22" type="noConversion"/>
  </si>
  <si>
    <t>충남 천안시 동남구 영성로 73</t>
    <phoneticPr fontId="22" type="noConversion"/>
  </si>
  <si>
    <t>55(4)</t>
    <phoneticPr fontId="22" type="noConversion"/>
  </si>
  <si>
    <t>천안중학교부설방송통신중학교</t>
    <phoneticPr fontId="22" type="noConversion"/>
  </si>
  <si>
    <t>한마음고등학교</t>
    <phoneticPr fontId="22" type="noConversion"/>
  </si>
  <si>
    <t>충남 천안시 동남구 동면 장송1길 47-24</t>
    <phoneticPr fontId="22" type="noConversion"/>
  </si>
  <si>
    <t>6(2)</t>
    <phoneticPr fontId="22" type="noConversion"/>
  </si>
  <si>
    <t>폐교 상태(법인 폐업 영향)</t>
  </si>
  <si>
    <t>N108251011ES</t>
    <phoneticPr fontId="22" type="noConversion"/>
  </si>
  <si>
    <t>42(4)</t>
    <phoneticPr fontId="22" type="noConversion"/>
  </si>
  <si>
    <t>청양</t>
    <phoneticPr fontId="22" type="noConversion"/>
  </si>
  <si>
    <t>미당초등학교</t>
    <phoneticPr fontId="22" type="noConversion"/>
  </si>
  <si>
    <t>충남 청양군 장평면 낙지미당로 543-53</t>
    <phoneticPr fontId="22" type="noConversion"/>
  </si>
  <si>
    <t>6(3)</t>
    <phoneticPr fontId="22" type="noConversion"/>
  </si>
  <si>
    <t>7(0)</t>
    <phoneticPr fontId="22" type="noConversion"/>
  </si>
  <si>
    <t>122(2)</t>
    <phoneticPr fontId="22" type="noConversion"/>
  </si>
  <si>
    <t>56(2)</t>
    <phoneticPr fontId="22" type="noConversion"/>
  </si>
  <si>
    <t>403(14)</t>
    <phoneticPr fontId="22" type="noConversion"/>
  </si>
  <si>
    <t>251(8)</t>
    <phoneticPr fontId="22" type="noConversion"/>
  </si>
  <si>
    <t>화성중학교</t>
    <phoneticPr fontId="22" type="noConversion"/>
  </si>
  <si>
    <t>충남 청양군 화성면 무한로 226-15</t>
    <phoneticPr fontId="22" type="noConversion"/>
  </si>
  <si>
    <t>10(4)</t>
    <phoneticPr fontId="22" type="noConversion"/>
  </si>
  <si>
    <t>15(0)</t>
    <phoneticPr fontId="22" type="noConversion"/>
  </si>
  <si>
    <t>근흥초등학교</t>
    <phoneticPr fontId="22" type="noConversion"/>
  </si>
  <si>
    <t>남면초/중 스쿨넷 회선공유</t>
  </si>
  <si>
    <t xml:space="preserve"> </t>
    <phoneticPr fontId="22" type="noConversion"/>
  </si>
  <si>
    <t>14(2)</t>
    <phoneticPr fontId="22" type="noConversion"/>
  </si>
  <si>
    <t>백화초등학교</t>
    <phoneticPr fontId="22" type="noConversion"/>
  </si>
  <si>
    <t>46(3)</t>
    <phoneticPr fontId="22" type="noConversion"/>
  </si>
  <si>
    <t>송암초등학교</t>
    <phoneticPr fontId="22" type="noConversion"/>
  </si>
  <si>
    <t>시목초등학교</t>
    <phoneticPr fontId="22" type="noConversion"/>
  </si>
  <si>
    <t>공사중</t>
  </si>
  <si>
    <t>갈산중과 스쿨넷 회선공유</t>
  </si>
  <si>
    <t>갈산고와 스쿨넷 회선공유</t>
  </si>
  <si>
    <t>갈산초등학교</t>
    <phoneticPr fontId="22" type="noConversion"/>
  </si>
  <si>
    <t>8(1)</t>
    <phoneticPr fontId="22" type="noConversion"/>
  </si>
  <si>
    <t>광천초등학교</t>
    <phoneticPr fontId="22" type="noConversion"/>
  </si>
  <si>
    <t>구항초등학교</t>
    <phoneticPr fontId="22" type="noConversion"/>
  </si>
  <si>
    <t>15(1)</t>
    <phoneticPr fontId="22" type="noConversion"/>
  </si>
  <si>
    <t>금당초등학교</t>
    <phoneticPr fontId="22" type="noConversion"/>
  </si>
  <si>
    <t>27(3)</t>
    <phoneticPr fontId="22" type="noConversion"/>
  </si>
  <si>
    <t>54(6)</t>
    <phoneticPr fontId="22" type="noConversion"/>
  </si>
  <si>
    <t>42(3)</t>
    <phoneticPr fontId="22" type="noConversion"/>
  </si>
  <si>
    <t>60(1)</t>
    <phoneticPr fontId="22" type="noConversion"/>
  </si>
  <si>
    <t>77(3)</t>
    <phoneticPr fontId="22" type="noConversion"/>
  </si>
  <si>
    <t>배양초등학교</t>
    <phoneticPr fontId="22" type="noConversion"/>
  </si>
  <si>
    <t>31(3)</t>
    <phoneticPr fontId="22" type="noConversion"/>
  </si>
  <si>
    <t>서해삼육중과 스쿨넷 회선공유</t>
  </si>
  <si>
    <t>서해삼육고와 스쿨넷 회선공유</t>
  </si>
  <si>
    <t>홍성</t>
    <phoneticPr fontId="22" type="noConversion"/>
  </si>
  <si>
    <t>신리초등학교(홍성)</t>
    <phoneticPr fontId="22" type="noConversion"/>
  </si>
  <si>
    <t>29(3)</t>
    <phoneticPr fontId="22" type="noConversion"/>
  </si>
  <si>
    <t>43(3)</t>
    <phoneticPr fontId="22" type="noConversion"/>
  </si>
  <si>
    <t>557(16)</t>
    <phoneticPr fontId="22" type="noConversion"/>
  </si>
  <si>
    <t>72(5)</t>
    <phoneticPr fontId="22" type="noConversion"/>
  </si>
  <si>
    <t>주촌중학교</t>
    <phoneticPr fontId="22" type="noConversion"/>
  </si>
  <si>
    <t>홍성주촌중(가칭. 22년도 설립승인) 24년 홍북중학교 교명 선정</t>
    <phoneticPr fontId="22" type="noConversion"/>
  </si>
  <si>
    <t>(구)홍성주촌중(가칭), 신설학교, 25년 개교로 제외됨</t>
  </si>
  <si>
    <t>223(0)</t>
    <phoneticPr fontId="22" type="noConversion"/>
  </si>
  <si>
    <t>홍성여자중학교부설방송통신중학교</t>
    <phoneticPr fontId="22" type="noConversion"/>
  </si>
  <si>
    <t>홍주초등학교</t>
    <phoneticPr fontId="22" type="noConversion"/>
  </si>
  <si>
    <t>16(3)</t>
    <phoneticPr fontId="22" type="noConversion"/>
  </si>
  <si>
    <t>17(2)</t>
    <phoneticPr fontId="22" type="noConversion"/>
  </si>
  <si>
    <t>이전 심사 대상</t>
    <phoneticPr fontId="22" type="noConversion"/>
  </si>
  <si>
    <t>대동초등학교</t>
    <phoneticPr fontId="22" type="noConversion"/>
  </si>
  <si>
    <t>주촌초등학교</t>
    <phoneticPr fontId="22" type="noConversion"/>
  </si>
  <si>
    <t>선도중과 스쿨넷 회선공유</t>
    <phoneticPr fontId="22" type="noConversion"/>
  </si>
  <si>
    <t>합계</t>
    <phoneticPr fontId="4" type="noConversion"/>
  </si>
  <si>
    <t>학교수</t>
    <phoneticPr fontId="4" type="noConversion"/>
  </si>
  <si>
    <t>임천초등학교</t>
    <phoneticPr fontId="4" type="noConversion"/>
  </si>
  <si>
    <t>이다운 작성</t>
    <phoneticPr fontId="4" type="noConversion"/>
  </si>
  <si>
    <r>
      <t>2024</t>
    </r>
    <r>
      <rPr>
        <b/>
        <sz val="10"/>
        <color theme="0"/>
        <rFont val="맑은 고딕"/>
        <family val="2"/>
        <charset val="129"/>
        <scheme val="minor"/>
      </rPr>
      <t>년</t>
    </r>
    <r>
      <rPr>
        <b/>
        <sz val="10"/>
        <color theme="0"/>
        <rFont val="맑은 고딕"/>
        <family val="2"/>
        <scheme val="minor"/>
      </rPr>
      <t xml:space="preserve"> </t>
    </r>
    <r>
      <rPr>
        <b/>
        <sz val="10"/>
        <color theme="0"/>
        <rFont val="맑은 고딕"/>
        <family val="2"/>
        <charset val="129"/>
        <scheme val="minor"/>
      </rPr>
      <t>기준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</si>
  <si>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학교현황정보정리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</si>
  <si>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교육청</t>
    </r>
  </si>
  <si>
    <r>
      <rPr>
        <sz val="9"/>
        <rFont val="맑은 고딕"/>
        <family val="3"/>
        <charset val="129"/>
        <scheme val="minor"/>
      </rPr>
      <t>지역</t>
    </r>
    <phoneticPr fontId="4" type="noConversion"/>
  </si>
  <si>
    <r>
      <rPr>
        <sz val="9"/>
        <color theme="1"/>
        <rFont val="맑은 고딕"/>
        <family val="3"/>
        <charset val="129"/>
      </rPr>
      <t>학교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Calibri"/>
        <family val="3"/>
      </rPr>
      <t>NEIS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코드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</si>
  <si>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학교담당자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</si>
  <si>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학교수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</si>
  <si>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학교기본정보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</si>
  <si>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네트워크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</si>
  <si>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태블릿</t>
    </r>
    <phoneticPr fontId="4" type="noConversion"/>
  </si>
  <si>
    <r>
      <t>(</t>
    </r>
    <r>
      <rPr>
        <sz val="9"/>
        <color theme="1"/>
        <rFont val="맑은 고딕"/>
        <family val="3"/>
        <charset val="129"/>
        <scheme val="minor"/>
      </rPr>
      <t>노트북</t>
    </r>
    <r>
      <rPr>
        <sz val="9"/>
        <color theme="1"/>
        <rFont val="맑은 고딕"/>
        <family val="2"/>
        <scheme val="minor"/>
      </rPr>
      <t>)</t>
    </r>
    <phoneticPr fontId="4" type="noConversion"/>
  </si>
  <si>
    <t>스마트기기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</si>
  <si>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문제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사항</t>
    </r>
    <r>
      <rPr>
        <sz val="9"/>
        <color theme="1"/>
        <rFont val="맑은 고딕"/>
        <family val="2"/>
        <scheme val="minor"/>
      </rPr>
      <t>(</t>
    </r>
    <r>
      <rPr>
        <sz val="9"/>
        <color theme="1"/>
        <rFont val="맑은 고딕"/>
        <family val="3"/>
        <charset val="129"/>
        <scheme val="minor"/>
      </rPr>
      <t>텍스트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입력</t>
    </r>
    <r>
      <rPr>
        <sz val="9"/>
        <color theme="1"/>
        <rFont val="맑은 고딕"/>
        <family val="2"/>
        <scheme val="minor"/>
      </rPr>
      <t>)&gt;</t>
    </r>
    <r>
      <rPr>
        <sz val="9"/>
        <color theme="1"/>
        <rFont val="맑은 고딕"/>
        <family val="3"/>
        <charset val="129"/>
        <scheme val="minor"/>
      </rPr>
      <t>구체적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작성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</si>
  <si>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학교담당자정보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</si>
  <si>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기본정보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</si>
  <si>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현황정보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</si>
  <si>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회선속도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</si>
  <si>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주요장비현황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</si>
  <si>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단말기</t>
    </r>
    <phoneticPr fontId="4" type="noConversion"/>
  </si>
  <si>
    <t>Windows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</si>
  <si>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안드로이드</t>
    </r>
    <phoneticPr fontId="4" type="noConversion"/>
  </si>
  <si>
    <t>ios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</si>
  <si>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웨일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</si>
  <si>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크롬</t>
    </r>
    <phoneticPr fontId="4" type="noConversion"/>
  </si>
  <si>
    <t>전자칠판</t>
    <phoneticPr fontId="4" type="noConversion"/>
  </si>
  <si>
    <t>충전함</t>
    <phoneticPr fontId="4" type="noConversion"/>
  </si>
  <si>
    <t>행정코드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</si>
  <si>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담당
선생님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이름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</si>
  <si>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업무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</si>
  <si>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 xml:space="preserve">직통연락처
</t>
    </r>
    <r>
      <rPr>
        <sz val="9"/>
        <color theme="1"/>
        <rFont val="맑은 고딕"/>
        <family val="2"/>
        <scheme val="minor"/>
      </rPr>
      <t>(HP)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</si>
  <si>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이메일주소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</si>
  <si>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학교명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</si>
  <si>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주소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</si>
  <si>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설립년도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</si>
  <si>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설문
일자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</si>
  <si>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인터뷰
일자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</si>
  <si>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학생
수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</si>
  <si>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 xml:space="preserve">교직원
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</si>
  <si>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 xml:space="preserve">컴퓨터실
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</si>
  <si>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 xml:space="preserve">학급
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</si>
  <si>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교실
수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</si>
  <si>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스쿨넷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속도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</si>
  <si>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무선망
속도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</si>
  <si>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 xml:space="preserve">자체구축
</t>
    </r>
    <r>
      <rPr>
        <sz val="9"/>
        <color theme="1"/>
        <rFont val="맑은 고딕"/>
        <family val="2"/>
        <scheme val="minor"/>
      </rPr>
      <t>PoE</t>
    </r>
    <r>
      <rPr>
        <sz val="9"/>
        <color theme="1"/>
        <rFont val="맑은 고딕"/>
        <family val="3"/>
        <charset val="129"/>
        <scheme val="minor"/>
      </rPr>
      <t>수량</t>
    </r>
    <phoneticPr fontId="4" type="noConversion"/>
  </si>
  <si>
    <r>
      <t>NIA
(</t>
    </r>
    <r>
      <rPr>
        <sz val="9"/>
        <color theme="1"/>
        <rFont val="맑은 고딕"/>
        <family val="3"/>
        <charset val="129"/>
        <scheme val="minor"/>
      </rPr>
      <t>교육청사업</t>
    </r>
    <r>
      <rPr>
        <sz val="9"/>
        <color theme="1"/>
        <rFont val="맑은 고딕"/>
        <family val="2"/>
        <scheme val="minor"/>
      </rPr>
      <t>)
PoE</t>
    </r>
    <r>
      <rPr>
        <sz val="9"/>
        <color theme="1"/>
        <rFont val="맑은 고딕"/>
        <family val="3"/>
        <charset val="129"/>
        <scheme val="minor"/>
      </rPr>
      <t>수량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</si>
  <si>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 xml:space="preserve">자체구축
</t>
    </r>
    <r>
      <rPr>
        <sz val="9"/>
        <color theme="1"/>
        <rFont val="맑은 고딕"/>
        <family val="2"/>
        <scheme val="minor"/>
      </rPr>
      <t>AP</t>
    </r>
    <r>
      <rPr>
        <sz val="9"/>
        <color theme="1"/>
        <rFont val="맑은 고딕"/>
        <family val="3"/>
        <charset val="129"/>
        <scheme val="minor"/>
      </rPr>
      <t>수량</t>
    </r>
    <phoneticPr fontId="4" type="noConversion"/>
  </si>
  <si>
    <r>
      <t>NIA
(</t>
    </r>
    <r>
      <rPr>
        <sz val="9"/>
        <color theme="1"/>
        <rFont val="맑은 고딕"/>
        <family val="3"/>
        <charset val="129"/>
        <scheme val="minor"/>
      </rPr>
      <t>교육청사업</t>
    </r>
    <r>
      <rPr>
        <sz val="9"/>
        <color theme="1"/>
        <rFont val="맑은 고딕"/>
        <family val="2"/>
        <scheme val="minor"/>
      </rPr>
      <t>)
AP</t>
    </r>
    <r>
      <rPr>
        <sz val="9"/>
        <color theme="1"/>
        <rFont val="맑은 고딕"/>
        <family val="3"/>
        <charset val="129"/>
        <scheme val="minor"/>
      </rPr>
      <t>수량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</si>
  <si>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합계</t>
    </r>
    <phoneticPr fontId="4" type="noConversion"/>
  </si>
  <si>
    <r>
      <t xml:space="preserve">OS </t>
    </r>
    <r>
      <rPr>
        <sz val="9"/>
        <color theme="1"/>
        <rFont val="맑은 고딕"/>
        <family val="3"/>
        <charset val="129"/>
        <scheme val="minor"/>
      </rPr>
      <t>정보</t>
    </r>
    <phoneticPr fontId="4" type="noConversion"/>
  </si>
  <si>
    <t>보유수량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</si>
  <si>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학교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유무선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네트워크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및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스마트단말기</t>
    </r>
    <r>
      <rPr>
        <sz val="9"/>
        <color theme="1"/>
        <rFont val="맑은 고딕"/>
        <family val="2"/>
        <scheme val="minor"/>
      </rPr>
      <t>(</t>
    </r>
    <r>
      <rPr>
        <sz val="9"/>
        <color theme="1"/>
        <rFont val="맑은 고딕"/>
        <family val="3"/>
        <charset val="129"/>
        <scheme val="minor"/>
      </rPr>
      <t>태블릿</t>
    </r>
    <r>
      <rPr>
        <sz val="9"/>
        <color theme="1"/>
        <rFont val="맑은 고딕"/>
        <family val="2"/>
        <scheme val="minor"/>
      </rPr>
      <t>/</t>
    </r>
    <r>
      <rPr>
        <sz val="9"/>
        <color theme="1"/>
        <rFont val="맑은 고딕"/>
        <family val="3"/>
        <charset val="129"/>
        <scheme val="minor"/>
      </rPr>
      <t>전자칠판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등</t>
    </r>
    <r>
      <rPr>
        <sz val="9"/>
        <color theme="1"/>
        <rFont val="맑은 고딕"/>
        <family val="2"/>
        <scheme val="minor"/>
      </rPr>
      <t xml:space="preserve">) </t>
    </r>
    <r>
      <rPr>
        <sz val="9"/>
        <color theme="1"/>
        <rFont val="맑은 고딕"/>
        <family val="3"/>
        <charset val="129"/>
        <scheme val="minor"/>
      </rPr>
      <t>문제점</t>
    </r>
    <phoneticPr fontId="4" type="noConversion"/>
  </si>
  <si>
    <t>충청남도교육청</t>
  </si>
  <si>
    <r>
      <rPr>
        <sz val="9"/>
        <rFont val="맑은 고딕"/>
        <family val="3"/>
        <charset val="129"/>
        <scheme val="minor"/>
      </rPr>
      <t>청양</t>
    </r>
  </si>
  <si>
    <t>가남초등학교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</si>
  <si>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비봉면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1962-7</t>
    </r>
  </si>
  <si>
    <r>
      <rPr>
        <sz val="9"/>
        <color theme="1"/>
        <rFont val="맑은 고딕"/>
        <family val="3"/>
        <charset val="129"/>
        <scheme val="minor"/>
      </rPr>
      <t>윈도우</t>
    </r>
    <phoneticPr fontId="4" type="noConversion"/>
  </si>
  <si>
    <t>iOS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</si>
  <si>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웨일북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</si>
  <si>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크롬북</t>
    </r>
    <phoneticPr fontId="4" type="noConversion"/>
  </si>
  <si>
    <r>
      <rPr>
        <sz val="9"/>
        <rFont val="맑은 고딕"/>
        <family val="3"/>
        <charset val="129"/>
        <scheme val="minor"/>
      </rPr>
      <t>서산</t>
    </r>
  </si>
  <si>
    <r>
      <rPr>
        <sz val="9"/>
        <rFont val="맑은 고딕"/>
        <family val="3"/>
        <charset val="129"/>
        <scheme val="minor"/>
      </rPr>
      <t>가사초등학교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</si>
  <si>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강경벌로</t>
    </r>
    <r>
      <rPr>
        <sz val="9"/>
        <color theme="1"/>
        <rFont val="맑은 고딕"/>
        <family val="2"/>
        <scheme val="minor"/>
      </rPr>
      <t xml:space="preserve"> 478</t>
    </r>
  </si>
  <si>
    <r>
      <rPr>
        <sz val="9"/>
        <rFont val="맑은 고딕"/>
        <family val="3"/>
        <charset val="129"/>
        <scheme val="minor"/>
      </rPr>
      <t>논산</t>
    </r>
  </si>
  <si>
    <r>
      <rPr>
        <sz val="9"/>
        <rFont val="맑은 고딕"/>
        <family val="3"/>
        <charset val="129"/>
        <scheme val="minor"/>
      </rPr>
      <t>가야곡중학교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</si>
  <si>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가야곡면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덕은로</t>
    </r>
    <r>
      <rPr>
        <sz val="9"/>
        <color theme="1"/>
        <rFont val="맑은 고딕"/>
        <family val="2"/>
        <scheme val="minor"/>
      </rPr>
      <t xml:space="preserve"> 160</t>
    </r>
    <phoneticPr fontId="4" type="noConversion"/>
  </si>
  <si>
    <t>가야곡초공유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</si>
  <si>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조승범</t>
    </r>
  </si>
  <si>
    <r>
      <rPr>
        <sz val="9"/>
        <color theme="1"/>
        <rFont val="맑은 고딕"/>
        <family val="3"/>
        <charset val="129"/>
        <scheme val="minor"/>
      </rPr>
      <t>정보</t>
    </r>
    <phoneticPr fontId="4" type="noConversion"/>
  </si>
  <si>
    <r>
      <rPr>
        <sz val="9"/>
        <rFont val="맑은 고딕"/>
        <family val="3"/>
        <charset val="129"/>
        <scheme val="minor"/>
      </rPr>
      <t>가야곡초등학교</t>
    </r>
  </si>
  <si>
    <t>60M</t>
    <phoneticPr fontId="4" type="noConversion"/>
  </si>
  <si>
    <r>
      <rPr>
        <sz val="9"/>
        <rFont val="맑은 고딕"/>
        <family val="3"/>
        <charset val="129"/>
        <scheme val="minor"/>
      </rPr>
      <t>홍성</t>
    </r>
  </si>
  <si>
    <r>
      <rPr>
        <sz val="9"/>
        <color theme="1"/>
        <rFont val="맑은 고딕"/>
        <family val="3"/>
        <charset val="129"/>
        <scheme val="minor"/>
      </rPr>
      <t>조성욱</t>
    </r>
  </si>
  <si>
    <r>
      <rPr>
        <sz val="9"/>
        <rFont val="맑은 고딕"/>
        <family val="3"/>
        <charset val="129"/>
        <scheme val="minor"/>
      </rPr>
      <t>갈산고등학교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</si>
  <si>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갈산면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상촌로</t>
    </r>
    <r>
      <rPr>
        <sz val="9"/>
        <color theme="1"/>
        <rFont val="맑은 고딕"/>
        <family val="2"/>
        <scheme val="minor"/>
      </rPr>
      <t xml:space="preserve"> 9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39</t>
    </r>
  </si>
  <si>
    <t>1G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</si>
  <si>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곽은하</t>
    </r>
  </si>
  <si>
    <r>
      <rPr>
        <sz val="9"/>
        <rFont val="맑은 고딕"/>
        <family val="3"/>
        <charset val="129"/>
        <scheme val="minor"/>
      </rPr>
      <t>갈산중학교</t>
    </r>
  </si>
  <si>
    <t>갈산고공유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</si>
  <si>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최진호</t>
    </r>
  </si>
  <si>
    <r>
      <rPr>
        <sz val="9"/>
        <rFont val="맑은 고딕"/>
        <family val="3"/>
        <charset val="129"/>
        <scheme val="minor"/>
      </rPr>
      <t>갈산초등학교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</si>
  <si>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갈산면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갈산로</t>
    </r>
    <r>
      <rPr>
        <sz val="9"/>
        <color theme="1"/>
        <rFont val="맑은 고딕"/>
        <family val="2"/>
        <scheme val="minor"/>
      </rPr>
      <t xml:space="preserve"> 135</t>
    </r>
  </si>
  <si>
    <r>
      <rPr>
        <sz val="9"/>
        <color theme="1"/>
        <rFont val="맑은 고딕"/>
        <family val="3"/>
        <charset val="129"/>
        <scheme val="minor"/>
      </rPr>
      <t>김현수</t>
    </r>
  </si>
  <si>
    <r>
      <rPr>
        <sz val="9"/>
        <rFont val="맑은 고딕"/>
        <family val="3"/>
        <charset val="129"/>
        <scheme val="minor"/>
      </rPr>
      <t>감곡초등학교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</si>
  <si>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1676-26</t>
    </r>
    <phoneticPr fontId="4" type="noConversion"/>
  </si>
  <si>
    <r>
      <rPr>
        <sz val="9"/>
        <rFont val="맑은 고딕"/>
        <family val="3"/>
        <charset val="129"/>
        <scheme val="minor"/>
      </rPr>
      <t>강경고등학교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</si>
  <si>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188</t>
    </r>
  </si>
  <si>
    <r>
      <rPr>
        <sz val="9"/>
        <color theme="1"/>
        <rFont val="맑은 고딕"/>
        <family val="3"/>
        <charset val="129"/>
        <scheme val="minor"/>
      </rPr>
      <t>강준재</t>
    </r>
  </si>
  <si>
    <r>
      <rPr>
        <sz val="9"/>
        <rFont val="맑은 고딕"/>
        <family val="3"/>
        <charset val="129"/>
        <scheme val="minor"/>
      </rPr>
      <t>강경산양초등학교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</si>
  <si>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산양길</t>
    </r>
    <r>
      <rPr>
        <sz val="9"/>
        <color theme="1"/>
        <rFont val="맑은 고딕"/>
        <family val="2"/>
        <scheme val="minor"/>
      </rPr>
      <t xml:space="preserve"> 45</t>
    </r>
    <phoneticPr fontId="4" type="noConversion"/>
  </si>
  <si>
    <r>
      <rPr>
        <sz val="9"/>
        <rFont val="맑은 고딕"/>
        <family val="3"/>
        <charset val="129"/>
        <scheme val="minor"/>
      </rPr>
      <t>강경상업고등학교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</si>
  <si>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220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</si>
  <si>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남정민</t>
    </r>
  </si>
  <si>
    <r>
      <rPr>
        <sz val="9"/>
        <rFont val="맑은 고딕"/>
        <family val="3"/>
        <charset val="129"/>
        <scheme val="minor"/>
      </rPr>
      <t>강경여자중학교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</si>
  <si>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200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</si>
  <si>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이동환</t>
    </r>
  </si>
  <si>
    <r>
      <rPr>
        <sz val="9"/>
        <rFont val="맑은 고딕"/>
        <family val="3"/>
        <charset val="129"/>
        <scheme val="minor"/>
      </rPr>
      <t>강경중앙초등학교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</si>
  <si>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옥녀봉로</t>
    </r>
    <r>
      <rPr>
        <sz val="9"/>
        <color theme="1"/>
        <rFont val="맑은 고딕"/>
        <family val="2"/>
        <scheme val="minor"/>
      </rPr>
      <t xml:space="preserve"> 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</si>
  <si>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유정민</t>
    </r>
  </si>
  <si>
    <r>
      <rPr>
        <sz val="9"/>
        <rFont val="맑은 고딕"/>
        <family val="3"/>
        <charset val="129"/>
        <scheme val="minor"/>
      </rPr>
      <t>강경중학교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</si>
  <si>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28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</si>
  <si>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이경택</t>
    </r>
  </si>
  <si>
    <r>
      <rPr>
        <sz val="9"/>
        <rFont val="맑은 고딕"/>
        <family val="3"/>
        <charset val="129"/>
        <scheme val="minor"/>
      </rPr>
      <t>강경황산초등학교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</si>
  <si>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강경읍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대흥로</t>
    </r>
    <r>
      <rPr>
        <sz val="9"/>
        <color theme="1"/>
        <rFont val="맑은 고딕"/>
        <family val="2"/>
        <scheme val="minor"/>
      </rPr>
      <t>34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</si>
  <si>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김낙균</t>
    </r>
  </si>
  <si>
    <r>
      <rPr>
        <sz val="9"/>
        <rFont val="맑은 고딕"/>
        <family val="3"/>
        <charset val="129"/>
        <scheme val="minor"/>
      </rPr>
      <t>강당초등학교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</si>
  <si>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인정로</t>
    </r>
    <r>
      <rPr>
        <sz val="9"/>
        <color theme="1"/>
        <rFont val="맑은 고딕"/>
        <family val="2"/>
        <scheme val="minor"/>
      </rPr>
      <t xml:space="preserve"> 183</t>
    </r>
    <phoneticPr fontId="4" type="noConversion"/>
  </si>
  <si>
    <r>
      <rPr>
        <sz val="9"/>
        <rFont val="맑은 고딕"/>
        <family val="3"/>
        <charset val="129"/>
        <scheme val="minor"/>
      </rPr>
      <t>보령</t>
    </r>
  </si>
  <si>
    <r>
      <rPr>
        <sz val="9"/>
        <color theme="1"/>
        <rFont val="맑은 고딕"/>
        <family val="3"/>
        <charset val="129"/>
        <scheme val="minor"/>
      </rPr>
      <t>임광빈</t>
    </r>
  </si>
  <si>
    <r>
      <rPr>
        <sz val="9"/>
        <rFont val="맑은 고딕"/>
        <family val="3"/>
        <charset val="129"/>
        <scheme val="minor"/>
      </rPr>
      <t>개화초등학교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</si>
  <si>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성주산로</t>
    </r>
    <r>
      <rPr>
        <sz val="9"/>
        <color theme="1"/>
        <rFont val="맑은 고딕"/>
        <family val="2"/>
        <scheme val="minor"/>
      </rPr>
      <t xml:space="preserve"> 735</t>
    </r>
    <phoneticPr fontId="4" type="noConversion"/>
  </si>
  <si>
    <r>
      <rPr>
        <sz val="9"/>
        <rFont val="맑은 고딕"/>
        <family val="3"/>
        <charset val="129"/>
        <scheme val="minor"/>
      </rPr>
      <t>아산</t>
    </r>
  </si>
  <si>
    <r>
      <rPr>
        <sz val="9"/>
        <color theme="1"/>
        <rFont val="맑은 고딕"/>
        <family val="3"/>
        <charset val="129"/>
        <scheme val="minor"/>
      </rPr>
      <t>김대현</t>
    </r>
  </si>
  <si>
    <r>
      <rPr>
        <sz val="9"/>
        <rFont val="맑은 고딕"/>
        <family val="3"/>
        <charset val="129"/>
        <scheme val="minor"/>
      </rPr>
      <t>거산초등학교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</si>
  <si>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외암로</t>
    </r>
    <r>
      <rPr>
        <sz val="9"/>
        <color theme="1"/>
        <rFont val="맑은 고딕"/>
        <family val="2"/>
        <scheme val="minor"/>
      </rPr>
      <t xml:space="preserve"> 460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</si>
  <si>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박성우</t>
    </r>
  </si>
  <si>
    <r>
      <rPr>
        <sz val="9"/>
        <rFont val="맑은 고딕"/>
        <family val="3"/>
        <charset val="129"/>
        <scheme val="minor"/>
      </rPr>
      <t>건양대학교병설건양고등학교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</si>
  <si>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양촌면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황산벌로</t>
    </r>
    <r>
      <rPr>
        <sz val="9"/>
        <color theme="1"/>
        <rFont val="맑은 고딕"/>
        <family val="2"/>
        <scheme val="minor"/>
      </rPr>
      <t xml:space="preserve"> 486-21</t>
    </r>
  </si>
  <si>
    <r>
      <rPr>
        <sz val="9"/>
        <color theme="1"/>
        <rFont val="맑은 고딕"/>
        <family val="3"/>
        <charset val="129"/>
        <scheme val="minor"/>
      </rPr>
      <t>이지연</t>
    </r>
  </si>
  <si>
    <r>
      <rPr>
        <sz val="9"/>
        <rFont val="맑은 고딕"/>
        <family val="3"/>
        <charset val="129"/>
        <scheme val="minor"/>
      </rPr>
      <t>건양대학교병설건양중학교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</si>
  <si>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양촌면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황산벌로</t>
    </r>
    <r>
      <rPr>
        <sz val="9"/>
        <color theme="1"/>
        <rFont val="맑은 고딕"/>
        <family val="2"/>
        <scheme val="minor"/>
      </rPr>
      <t xml:space="preserve"> 486-21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</si>
  <si>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박주영</t>
    </r>
  </si>
  <si>
    <r>
      <rPr>
        <sz val="9"/>
        <rFont val="맑은 고딕"/>
        <family val="3"/>
        <charset val="129"/>
        <scheme val="minor"/>
      </rPr>
      <t>결성초등학교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</si>
  <si>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결성면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홍남서로</t>
    </r>
    <r>
      <rPr>
        <sz val="9"/>
        <color theme="1"/>
        <rFont val="맑은 고딕"/>
        <family val="2"/>
        <scheme val="minor"/>
      </rPr>
      <t xml:space="preserve"> 738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30</t>
    </r>
  </si>
  <si>
    <r>
      <rPr>
        <sz val="9"/>
        <rFont val="맑은 고딕"/>
        <family val="3"/>
        <charset val="129"/>
        <scheme val="minor"/>
      </rPr>
      <t>공주</t>
    </r>
  </si>
  <si>
    <r>
      <rPr>
        <sz val="9"/>
        <color theme="1"/>
        <rFont val="맑은 고딕"/>
        <family val="3"/>
        <charset val="129"/>
        <scheme val="minor"/>
      </rPr>
      <t>조은아</t>
    </r>
  </si>
  <si>
    <r>
      <rPr>
        <sz val="9"/>
        <rFont val="맑은 고딕"/>
        <family val="3"/>
        <charset val="129"/>
        <scheme val="minor"/>
      </rPr>
      <t>경천중학교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</si>
  <si>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어사길</t>
    </r>
    <r>
      <rPr>
        <sz val="9"/>
        <color theme="1"/>
        <rFont val="맑은 고딕"/>
        <family val="2"/>
        <scheme val="minor"/>
      </rPr>
      <t>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</si>
  <si>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김채원</t>
    </r>
  </si>
  <si>
    <r>
      <rPr>
        <sz val="9"/>
        <rFont val="맑은 고딕"/>
        <family val="3"/>
        <charset val="129"/>
        <scheme val="minor"/>
      </rPr>
      <t>경천초등학교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</si>
  <si>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신원사로</t>
    </r>
    <r>
      <rPr>
        <sz val="9"/>
        <color theme="1"/>
        <rFont val="맑은 고딕"/>
        <family val="2"/>
        <scheme val="minor"/>
      </rPr>
      <t>112</t>
    </r>
  </si>
  <si>
    <r>
      <rPr>
        <sz val="9"/>
        <rFont val="맑은 고딕"/>
        <family val="3"/>
        <charset val="129"/>
        <scheme val="minor"/>
      </rPr>
      <t>계룡</t>
    </r>
  </si>
  <si>
    <r>
      <rPr>
        <sz val="9"/>
        <color theme="1"/>
        <rFont val="맑은 고딕"/>
        <family val="3"/>
        <charset val="129"/>
        <scheme val="minor"/>
      </rPr>
      <t>김대성</t>
    </r>
  </si>
  <si>
    <r>
      <rPr>
        <sz val="9"/>
        <rFont val="맑은 고딕"/>
        <family val="3"/>
        <charset val="129"/>
        <scheme val="minor"/>
      </rPr>
      <t>계룡고등학교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</si>
  <si>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서금암로</t>
    </r>
    <r>
      <rPr>
        <sz val="9"/>
        <color theme="1"/>
        <rFont val="맑은 고딕"/>
        <family val="2"/>
        <scheme val="minor"/>
      </rPr>
      <t xml:space="preserve"> 89</t>
    </r>
  </si>
  <si>
    <r>
      <rPr>
        <sz val="9"/>
        <color theme="1"/>
        <rFont val="맑은 고딕"/>
        <family val="3"/>
        <charset val="129"/>
        <scheme val="minor"/>
      </rPr>
      <t>조창희</t>
    </r>
  </si>
  <si>
    <r>
      <rPr>
        <sz val="9"/>
        <rFont val="맑은 고딕"/>
        <family val="3"/>
        <charset val="129"/>
        <scheme val="minor"/>
      </rPr>
      <t>계룡대실초등학교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</si>
  <si>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대실남북로</t>
    </r>
    <r>
      <rPr>
        <sz val="9"/>
        <color theme="1"/>
        <rFont val="맑은 고딕"/>
        <family val="2"/>
        <scheme val="minor"/>
      </rPr>
      <t xml:space="preserve"> 113 </t>
    </r>
  </si>
  <si>
    <r>
      <rPr>
        <sz val="9"/>
        <color theme="1"/>
        <rFont val="맑은 고딕"/>
        <family val="3"/>
        <charset val="129"/>
        <scheme val="minor"/>
      </rPr>
      <t>양현원</t>
    </r>
  </si>
  <si>
    <r>
      <rPr>
        <sz val="9"/>
        <rFont val="맑은 고딕"/>
        <family val="3"/>
        <charset val="129"/>
        <scheme val="minor"/>
      </rPr>
      <t>계룡중학교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</si>
  <si>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서금암</t>
    </r>
    <r>
      <rPr>
        <sz val="9"/>
        <color theme="1"/>
        <rFont val="맑은 고딕"/>
        <family val="2"/>
        <scheme val="minor"/>
      </rPr>
      <t xml:space="preserve"> 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17</t>
    </r>
    <phoneticPr fontId="4" type="noConversion"/>
  </si>
  <si>
    <r>
      <rPr>
        <sz val="9"/>
        <rFont val="맑은 고딕"/>
        <family val="3"/>
        <charset val="129"/>
        <scheme val="minor"/>
      </rPr>
      <t>계룡초등학교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</si>
  <si>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영규대사로</t>
    </r>
    <r>
      <rPr>
        <sz val="9"/>
        <color theme="1"/>
        <rFont val="맑은 고딕"/>
        <family val="2"/>
        <scheme val="minor"/>
      </rPr>
      <t xml:space="preserve"> 459</t>
    </r>
  </si>
  <si>
    <r>
      <rPr>
        <sz val="9"/>
        <rFont val="맑은 고딕"/>
        <family val="3"/>
        <charset val="129"/>
        <scheme val="minor"/>
      </rPr>
      <t>당진</t>
    </r>
  </si>
  <si>
    <r>
      <rPr>
        <sz val="9"/>
        <rFont val="맑은 고딕"/>
        <family val="3"/>
        <charset val="129"/>
        <scheme val="minor"/>
      </rPr>
      <t>계성초등학교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</si>
  <si>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당진중앙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290</t>
    </r>
  </si>
  <si>
    <r>
      <rPr>
        <sz val="9"/>
        <rFont val="맑은 고딕"/>
        <family val="3"/>
        <charset val="129"/>
        <scheme val="minor"/>
      </rPr>
      <t>태안</t>
    </r>
  </si>
  <si>
    <r>
      <rPr>
        <sz val="9"/>
        <color theme="1"/>
        <rFont val="맑은 고딕"/>
        <family val="3"/>
        <charset val="129"/>
        <scheme val="minor"/>
      </rPr>
      <t>강병성</t>
    </r>
  </si>
  <si>
    <r>
      <rPr>
        <sz val="9"/>
        <rFont val="맑은 고딕"/>
        <family val="3"/>
        <charset val="129"/>
        <scheme val="minor"/>
      </rPr>
      <t>고남초등학교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</si>
  <si>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고남읍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안면대로</t>
    </r>
    <r>
      <rPr>
        <sz val="9"/>
        <color theme="1"/>
        <rFont val="맑은 고딕"/>
        <family val="2"/>
        <scheme val="minor"/>
      </rPr>
      <t xml:space="preserve"> 4189</t>
    </r>
  </si>
  <si>
    <r>
      <rPr>
        <sz val="9"/>
        <color theme="1"/>
        <rFont val="맑은 고딕"/>
        <family val="3"/>
        <charset val="129"/>
        <scheme val="minor"/>
      </rPr>
      <t>성은혜</t>
    </r>
  </si>
  <si>
    <r>
      <rPr>
        <sz val="9"/>
        <rFont val="맑은 고딕"/>
        <family val="3"/>
        <charset val="129"/>
        <scheme val="minor"/>
      </rPr>
      <t>고대중학교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</si>
  <si>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고대로</t>
    </r>
    <r>
      <rPr>
        <sz val="9"/>
        <color theme="1"/>
        <rFont val="맑은 고딕"/>
        <family val="2"/>
        <scheme val="minor"/>
      </rPr>
      <t xml:space="preserve"> 215</t>
    </r>
  </si>
  <si>
    <r>
      <rPr>
        <sz val="9"/>
        <rFont val="맑은 고딕"/>
        <family val="3"/>
        <charset val="129"/>
        <scheme val="minor"/>
      </rPr>
      <t>고대초등학교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</si>
  <si>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고대로</t>
    </r>
    <r>
      <rPr>
        <sz val="9"/>
        <color theme="1"/>
        <rFont val="맑은 고딕"/>
        <family val="2"/>
        <scheme val="minor"/>
      </rPr>
      <t xml:space="preserve"> 206</t>
    </r>
  </si>
  <si>
    <r>
      <rPr>
        <sz val="9"/>
        <rFont val="맑은 고딕"/>
        <family val="3"/>
        <charset val="129"/>
        <scheme val="minor"/>
      </rPr>
      <t>예산</t>
    </r>
  </si>
  <si>
    <r>
      <rPr>
        <sz val="9"/>
        <color theme="1"/>
        <rFont val="맑은 고딕"/>
        <family val="3"/>
        <charset val="129"/>
        <scheme val="minor"/>
      </rPr>
      <t>김지연</t>
    </r>
  </si>
  <si>
    <r>
      <rPr>
        <sz val="9"/>
        <rFont val="맑은 고딕"/>
        <family val="3"/>
        <charset val="129"/>
        <scheme val="minor"/>
      </rPr>
      <t>고덕중학교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</si>
  <si>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예덕로</t>
    </r>
    <r>
      <rPr>
        <sz val="9"/>
        <color theme="1"/>
        <rFont val="맑은 고딕"/>
        <family val="2"/>
        <scheme val="minor"/>
      </rPr>
      <t xml:space="preserve"> 546</t>
    </r>
    <phoneticPr fontId="4" type="noConversion"/>
  </si>
  <si>
    <r>
      <rPr>
        <sz val="9"/>
        <rFont val="맑은 고딕"/>
        <family val="3"/>
        <charset val="129"/>
        <scheme val="minor"/>
      </rPr>
      <t>고덕초등학교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</si>
  <si>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황금뜰로</t>
    </r>
    <r>
      <rPr>
        <sz val="9"/>
        <color theme="1"/>
        <rFont val="맑은 고딕"/>
        <family val="2"/>
        <scheme val="minor"/>
      </rPr>
      <t xml:space="preserve"> 203</t>
    </r>
    <phoneticPr fontId="4" type="noConversion"/>
  </si>
  <si>
    <r>
      <rPr>
        <sz val="9"/>
        <rFont val="맑은 고딕"/>
        <family val="3"/>
        <charset val="129"/>
        <scheme val="minor"/>
      </rPr>
      <t>고북중학교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</si>
  <si>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고북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320-1</t>
    </r>
  </si>
  <si>
    <r>
      <rPr>
        <sz val="9"/>
        <rFont val="맑은 고딕"/>
        <family val="3"/>
        <charset val="129"/>
        <scheme val="minor"/>
      </rPr>
      <t>고북초등학교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</si>
  <si>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고북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19</t>
    </r>
    <phoneticPr fontId="4" type="noConversion"/>
  </si>
  <si>
    <r>
      <rPr>
        <sz val="9"/>
        <rFont val="맑은 고딕"/>
        <family val="3"/>
        <charset val="129"/>
        <scheme val="minor"/>
      </rPr>
      <t>고산초등학교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</si>
  <si>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서집들길</t>
    </r>
    <r>
      <rPr>
        <sz val="9"/>
        <color theme="1"/>
        <rFont val="맑은 고딕"/>
        <family val="2"/>
        <scheme val="minor"/>
      </rPr>
      <t xml:space="preserve"> 55</t>
    </r>
  </si>
  <si>
    <r>
      <rPr>
        <sz val="9"/>
        <rFont val="맑은 고딕"/>
        <family val="3"/>
        <charset val="129"/>
        <scheme val="minor"/>
      </rPr>
      <t>공주고등학교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</si>
  <si>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공주고담길</t>
    </r>
    <r>
      <rPr>
        <sz val="9"/>
        <color theme="1"/>
        <rFont val="맑은 고딕"/>
        <family val="2"/>
        <scheme val="minor"/>
      </rPr>
      <t xml:space="preserve"> 2</t>
    </r>
  </si>
  <si>
    <r>
      <rPr>
        <sz val="9"/>
        <color theme="1"/>
        <rFont val="맑은 고딕"/>
        <family val="3"/>
        <charset val="129"/>
        <scheme val="minor"/>
      </rPr>
      <t>윤송원</t>
    </r>
  </si>
  <si>
    <r>
      <rPr>
        <sz val="9"/>
        <rFont val="맑은 고딕"/>
        <family val="3"/>
        <charset val="129"/>
        <scheme val="minor"/>
      </rPr>
      <t>공주교동초등학교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</si>
  <si>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용당길</t>
    </r>
    <r>
      <rPr>
        <sz val="9"/>
        <color theme="1"/>
        <rFont val="맑은 고딕"/>
        <family val="2"/>
        <scheme val="minor"/>
      </rPr>
      <t xml:space="preserve"> 69-6</t>
    </r>
  </si>
  <si>
    <r>
      <rPr>
        <sz val="9"/>
        <color theme="1"/>
        <rFont val="맑은 고딕"/>
        <family val="3"/>
        <charset val="129"/>
        <scheme val="minor"/>
      </rPr>
      <t>김동규</t>
    </r>
  </si>
  <si>
    <r>
      <rPr>
        <sz val="9"/>
        <rFont val="맑은 고딕"/>
        <family val="3"/>
        <charset val="129"/>
        <scheme val="minor"/>
      </rPr>
      <t>공주금성여자고등학교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</si>
  <si>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무령로</t>
    </r>
    <r>
      <rPr>
        <sz val="9"/>
        <color theme="1"/>
        <rFont val="맑은 고딕"/>
        <family val="2"/>
        <scheme val="minor"/>
      </rPr>
      <t xml:space="preserve"> 103</t>
    </r>
  </si>
  <si>
    <r>
      <rPr>
        <sz val="9"/>
        <rFont val="맑은 고딕"/>
        <family val="3"/>
        <charset val="129"/>
        <scheme val="minor"/>
      </rPr>
      <t>공주금학초등학교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</si>
  <si>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공주고담길</t>
    </r>
    <r>
      <rPr>
        <sz val="9"/>
        <color theme="1"/>
        <rFont val="맑은 고딕"/>
        <family val="2"/>
        <scheme val="minor"/>
      </rPr>
      <t xml:space="preserve"> 19</t>
    </r>
  </si>
  <si>
    <r>
      <rPr>
        <sz val="9"/>
        <color theme="1"/>
        <rFont val="맑은 고딕"/>
        <family val="3"/>
        <charset val="129"/>
        <scheme val="minor"/>
      </rPr>
      <t>박진수</t>
    </r>
  </si>
  <si>
    <r>
      <rPr>
        <sz val="9"/>
        <rFont val="맑은 고딕"/>
        <family val="3"/>
        <charset val="129"/>
        <scheme val="minor"/>
      </rPr>
      <t>공주마이스터고등학교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</si>
  <si>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27-12</t>
    </r>
  </si>
  <si>
    <r>
      <rPr>
        <sz val="9"/>
        <color theme="1"/>
        <rFont val="맑은 고딕"/>
        <family val="3"/>
        <charset val="129"/>
        <scheme val="minor"/>
      </rPr>
      <t>황순기</t>
    </r>
  </si>
  <si>
    <r>
      <rPr>
        <sz val="9"/>
        <rFont val="맑은 고딕"/>
        <family val="3"/>
        <charset val="129"/>
        <scheme val="minor"/>
      </rPr>
      <t>공주봉황초등학교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</si>
  <si>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오거리길</t>
    </r>
    <r>
      <rPr>
        <sz val="9"/>
        <color theme="1"/>
        <rFont val="맑은 고딕"/>
        <family val="2"/>
        <scheme val="minor"/>
      </rPr>
      <t>5</t>
    </r>
  </si>
  <si>
    <r>
      <rPr>
        <sz val="9"/>
        <rFont val="맑은 고딕"/>
        <family val="3"/>
        <charset val="129"/>
        <scheme val="minor"/>
      </rPr>
      <t>공주북중학교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</si>
  <si>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제민천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</si>
  <si>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송민주</t>
    </r>
  </si>
  <si>
    <r>
      <rPr>
        <sz val="9"/>
        <rFont val="맑은 고딕"/>
        <family val="3"/>
        <charset val="129"/>
        <scheme val="minor"/>
      </rPr>
      <t>공주생명과학고등학교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</si>
  <si>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금벽로</t>
    </r>
    <r>
      <rPr>
        <sz val="9"/>
        <color theme="1"/>
        <rFont val="맑은 고딕"/>
        <family val="2"/>
        <scheme val="minor"/>
      </rPr>
      <t xml:space="preserve"> 317</t>
    </r>
    <phoneticPr fontId="4" type="noConversion"/>
  </si>
  <si>
    <t>N/A</t>
    <phoneticPr fontId="4" type="noConversion"/>
  </si>
  <si>
    <r>
      <rPr>
        <sz val="9"/>
        <rFont val="맑은 고딕"/>
        <family val="3"/>
        <charset val="129"/>
        <scheme val="minor"/>
      </rPr>
      <t>공주신월초등학교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</si>
  <si>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193</t>
    </r>
    <phoneticPr fontId="4" type="noConversion"/>
  </si>
  <si>
    <t>5G</t>
    <phoneticPr fontId="4" type="noConversion"/>
  </si>
  <si>
    <r>
      <rPr>
        <sz val="9"/>
        <rFont val="맑은 고딕"/>
        <family val="3"/>
        <charset val="129"/>
        <scheme val="minor"/>
      </rPr>
      <t>공주여자고등학교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</si>
  <si>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공주여고길</t>
    </r>
    <r>
      <rPr>
        <sz val="9"/>
        <color theme="1"/>
        <rFont val="맑은 고딕"/>
        <family val="2"/>
        <scheme val="minor"/>
      </rPr>
      <t xml:space="preserve"> 14-1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</si>
  <si>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민선주</t>
    </r>
  </si>
  <si>
    <r>
      <rPr>
        <sz val="9"/>
        <rFont val="맑은 고딕"/>
        <family val="3"/>
        <charset val="129"/>
        <scheme val="minor"/>
      </rPr>
      <t>공주여자중학교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</si>
  <si>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용당길</t>
    </r>
    <r>
      <rPr>
        <sz val="9"/>
        <color theme="1"/>
        <rFont val="맑은 고딕"/>
        <family val="2"/>
        <scheme val="minor"/>
      </rPr>
      <t xml:space="preserve"> 54</t>
    </r>
    <phoneticPr fontId="4" type="noConversion"/>
  </si>
  <si>
    <t>2.5G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</si>
  <si>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홍록기</t>
    </r>
  </si>
  <si>
    <r>
      <rPr>
        <sz val="9"/>
        <rFont val="맑은 고딕"/>
        <family val="3"/>
        <charset val="129"/>
        <scheme val="minor"/>
      </rPr>
      <t>공주영명고등학교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</si>
  <si>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중동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영명학당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33</t>
    </r>
  </si>
  <si>
    <r>
      <rPr>
        <sz val="9"/>
        <color theme="1"/>
        <rFont val="맑은 고딕"/>
        <family val="3"/>
        <charset val="129"/>
        <scheme val="minor"/>
      </rPr>
      <t>김은호</t>
    </r>
  </si>
  <si>
    <r>
      <rPr>
        <sz val="9"/>
        <rFont val="맑은 고딕"/>
        <family val="3"/>
        <charset val="129"/>
        <scheme val="minor"/>
      </rPr>
      <t>공주영명중학교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</si>
  <si>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영명학당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33</t>
    </r>
  </si>
  <si>
    <t>80M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</si>
  <si>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정택함</t>
    </r>
  </si>
  <si>
    <r>
      <rPr>
        <sz val="9"/>
        <rFont val="맑은 고딕"/>
        <family val="3"/>
        <charset val="129"/>
        <scheme val="minor"/>
      </rPr>
      <t>공주정명학교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</si>
  <si>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장척로</t>
    </r>
    <r>
      <rPr>
        <sz val="9"/>
        <color theme="1"/>
        <rFont val="맑은 고딕"/>
        <family val="2"/>
        <scheme val="minor"/>
      </rPr>
      <t xml:space="preserve"> 116-14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</si>
  <si>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지경숙</t>
    </r>
  </si>
  <si>
    <r>
      <rPr>
        <sz val="9"/>
        <rFont val="맑은 고딕"/>
        <family val="3"/>
        <charset val="129"/>
        <scheme val="minor"/>
      </rPr>
      <t>공주정보고등학교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</si>
  <si>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마근동길</t>
    </r>
    <r>
      <rPr>
        <sz val="9"/>
        <color theme="1"/>
        <rFont val="맑은 고딕"/>
        <family val="2"/>
        <scheme val="minor"/>
      </rPr>
      <t xml:space="preserve"> 29 </t>
    </r>
  </si>
  <si>
    <r>
      <rPr>
        <sz val="9"/>
        <color theme="1"/>
        <rFont val="맑은 고딕"/>
        <family val="3"/>
        <charset val="129"/>
        <scheme val="minor"/>
      </rPr>
      <t>류지찬</t>
    </r>
  </si>
  <si>
    <r>
      <rPr>
        <sz val="9"/>
        <rFont val="맑은 고딕"/>
        <family val="3"/>
        <charset val="129"/>
        <scheme val="minor"/>
      </rPr>
      <t>공주중동초등학교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</si>
  <si>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웅진로</t>
    </r>
    <r>
      <rPr>
        <sz val="9"/>
        <color theme="1"/>
        <rFont val="맑은 고딕"/>
        <family val="2"/>
        <scheme val="minor"/>
      </rPr>
      <t xml:space="preserve"> 146-5</t>
    </r>
  </si>
  <si>
    <r>
      <rPr>
        <sz val="9"/>
        <color theme="1"/>
        <rFont val="맑은 고딕"/>
        <family val="3"/>
        <charset val="129"/>
        <scheme val="minor"/>
      </rPr>
      <t>이병만</t>
    </r>
  </si>
  <si>
    <r>
      <rPr>
        <sz val="9"/>
        <rFont val="맑은 고딕"/>
        <family val="3"/>
        <charset val="129"/>
        <scheme val="minor"/>
      </rPr>
      <t>공주중학교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</si>
  <si>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왕릉로</t>
    </r>
    <r>
      <rPr>
        <sz val="9"/>
        <color theme="1"/>
        <rFont val="맑은 고딕"/>
        <family val="2"/>
        <scheme val="minor"/>
      </rPr>
      <t xml:space="preserve"> 111</t>
    </r>
    <phoneticPr fontId="4" type="noConversion"/>
  </si>
  <si>
    <r>
      <rPr>
        <sz val="9"/>
        <rFont val="맑은 고딕"/>
        <family val="3"/>
        <charset val="129"/>
        <scheme val="minor"/>
      </rPr>
      <t>관당초등학교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</si>
  <si>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한술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</si>
  <si>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양해영</t>
    </r>
  </si>
  <si>
    <r>
      <rPr>
        <sz val="9"/>
        <rFont val="맑은 고딕"/>
        <family val="3"/>
        <charset val="129"/>
        <scheme val="minor"/>
      </rPr>
      <t>관대초등학교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</si>
  <si>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산전길</t>
    </r>
    <r>
      <rPr>
        <sz val="9"/>
        <color theme="1"/>
        <rFont val="맑은 고딕"/>
        <family val="2"/>
        <scheme val="minor"/>
      </rPr>
      <t xml:space="preserve"> 19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</si>
  <si>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김혜수</t>
    </r>
  </si>
  <si>
    <r>
      <rPr>
        <sz val="9"/>
        <rFont val="맑은 고딕"/>
        <family val="3"/>
        <charset val="129"/>
        <scheme val="minor"/>
      </rPr>
      <t>관창초등학교</t>
    </r>
  </si>
  <si>
    <r>
      <rPr>
        <sz val="9"/>
        <rFont val="맑은 고딕"/>
        <family val="3"/>
        <charset val="129"/>
        <scheme val="minor"/>
      </rPr>
      <t>천안</t>
    </r>
  </si>
  <si>
    <r>
      <rPr>
        <sz val="9"/>
        <rFont val="맑은 고딕"/>
        <family val="3"/>
        <charset val="129"/>
        <scheme val="minor"/>
      </rPr>
      <t>광덕초등학교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</si>
  <si>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신흥리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</si>
  <si>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배찬렬</t>
    </r>
  </si>
  <si>
    <r>
      <rPr>
        <sz val="9"/>
        <rFont val="맑은 고딕"/>
        <family val="3"/>
        <charset val="129"/>
        <scheme val="minor"/>
      </rPr>
      <t>광명초등학교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</si>
  <si>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원산도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151-11</t>
    </r>
    <phoneticPr fontId="4" type="noConversion"/>
  </si>
  <si>
    <r>
      <rPr>
        <sz val="9"/>
        <rFont val="맑은 고딕"/>
        <family val="3"/>
        <charset val="129"/>
        <scheme val="minor"/>
      </rPr>
      <t>광석중학교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</si>
  <si>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광석로</t>
    </r>
    <r>
      <rPr>
        <sz val="9"/>
        <color theme="1"/>
        <rFont val="맑은 고딕"/>
        <family val="2"/>
        <scheme val="minor"/>
      </rPr>
      <t xml:space="preserve"> 56-3</t>
    </r>
    <phoneticPr fontId="4" type="noConversion"/>
  </si>
  <si>
    <r>
      <rPr>
        <sz val="9"/>
        <rFont val="맑은 고딕"/>
        <family val="3"/>
        <charset val="129"/>
        <scheme val="minor"/>
      </rPr>
      <t>광석초등학교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</si>
  <si>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사계로</t>
    </r>
    <r>
      <rPr>
        <sz val="9"/>
        <color theme="1"/>
        <rFont val="맑은 고딕"/>
        <family val="2"/>
        <scheme val="minor"/>
      </rPr>
      <t xml:space="preserve"> 451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</si>
  <si>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임연정</t>
    </r>
  </si>
  <si>
    <r>
      <rPr>
        <sz val="9"/>
        <rFont val="맑은 고딕"/>
        <family val="3"/>
        <charset val="129"/>
        <scheme val="minor"/>
      </rPr>
      <t>광시중학교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</si>
  <si>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광시소길</t>
    </r>
    <r>
      <rPr>
        <sz val="9"/>
        <color theme="1"/>
        <rFont val="맑은 고딕"/>
        <family val="2"/>
        <scheme val="minor"/>
      </rPr>
      <t xml:space="preserve"> 24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</si>
  <si>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박홍순</t>
    </r>
  </si>
  <si>
    <r>
      <rPr>
        <sz val="9"/>
        <rFont val="맑은 고딕"/>
        <family val="3"/>
        <charset val="129"/>
        <scheme val="minor"/>
      </rPr>
      <t>광천중학교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</si>
  <si>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광천로</t>
    </r>
    <r>
      <rPr>
        <sz val="9"/>
        <color theme="1"/>
        <rFont val="맑은 고딕"/>
        <family val="2"/>
        <scheme val="minor"/>
      </rPr>
      <t xml:space="preserve"> 396-34</t>
    </r>
  </si>
  <si>
    <r>
      <rPr>
        <sz val="9"/>
        <rFont val="맑은 고딕"/>
        <family val="3"/>
        <charset val="129"/>
        <scheme val="minor"/>
      </rPr>
      <t>광천초등학교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</si>
  <si>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홍남로</t>
    </r>
    <r>
      <rPr>
        <sz val="9"/>
        <color theme="1"/>
        <rFont val="맑은 고딕"/>
        <family val="2"/>
        <scheme val="minor"/>
      </rPr>
      <t xml:space="preserve"> 705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16</t>
    </r>
  </si>
  <si>
    <r>
      <rPr>
        <sz val="9"/>
        <rFont val="맑은 고딕"/>
        <family val="3"/>
        <charset val="129"/>
        <scheme val="minor"/>
      </rPr>
      <t>광풍중학교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</si>
  <si>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광풍로</t>
    </r>
    <r>
      <rPr>
        <sz val="9"/>
        <color theme="1"/>
        <rFont val="맑은 고딕"/>
        <family val="2"/>
        <scheme val="minor"/>
      </rPr>
      <t xml:space="preserve"> 1021-11</t>
    </r>
    <phoneticPr fontId="4" type="noConversion"/>
  </si>
  <si>
    <r>
      <rPr>
        <sz val="9"/>
        <rFont val="맑은 고딕"/>
        <family val="3"/>
        <charset val="129"/>
        <scheme val="minor"/>
      </rPr>
      <t>부여</t>
    </r>
  </si>
  <si>
    <r>
      <rPr>
        <sz val="9"/>
        <rFont val="맑은 고딕"/>
        <family val="3"/>
        <charset val="129"/>
        <scheme val="minor"/>
      </rPr>
      <t>구룡초등학교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</si>
  <si>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태양로</t>
    </r>
    <r>
      <rPr>
        <sz val="9"/>
        <color theme="1"/>
        <rFont val="맑은 고딕"/>
        <family val="2"/>
        <scheme val="minor"/>
      </rPr>
      <t xml:space="preserve"> 25</t>
    </r>
    <phoneticPr fontId="4" type="noConversion"/>
  </si>
  <si>
    <r>
      <rPr>
        <sz val="9"/>
        <rFont val="맑은 고딕"/>
        <family val="3"/>
        <charset val="129"/>
        <scheme val="minor"/>
      </rPr>
      <t>구만초등학교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</si>
  <si>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구만윗뜸길</t>
    </r>
    <r>
      <rPr>
        <sz val="9"/>
        <color theme="1"/>
        <rFont val="맑은 고딕"/>
        <family val="2"/>
        <scheme val="minor"/>
      </rPr>
      <t xml:space="preserve"> 27 </t>
    </r>
    <phoneticPr fontId="4" type="noConversion"/>
  </si>
  <si>
    <r>
      <rPr>
        <sz val="9"/>
        <rFont val="맑은 고딕"/>
        <family val="3"/>
        <charset val="129"/>
        <scheme val="minor"/>
      </rPr>
      <t>구산초등학교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</si>
  <si>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유구마곡사로</t>
    </r>
    <r>
      <rPr>
        <sz val="9"/>
        <color theme="1"/>
        <rFont val="맑은 고딕"/>
        <family val="2"/>
        <scheme val="minor"/>
      </rPr>
      <t xml:space="preserve"> 61-1</t>
    </r>
  </si>
  <si>
    <r>
      <rPr>
        <sz val="9"/>
        <color theme="1"/>
        <rFont val="맑은 고딕"/>
        <family val="3"/>
        <charset val="129"/>
        <scheme val="minor"/>
      </rPr>
      <t>강병주</t>
    </r>
  </si>
  <si>
    <r>
      <rPr>
        <sz val="9"/>
        <rFont val="맑은 고딕"/>
        <family val="3"/>
        <charset val="129"/>
        <scheme val="minor"/>
      </rPr>
      <t>구자곡초등학교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</si>
  <si>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연무로</t>
    </r>
    <r>
      <rPr>
        <sz val="9"/>
        <color theme="1"/>
        <rFont val="맑은 고딕"/>
        <family val="2"/>
        <scheme val="minor"/>
      </rPr>
      <t xml:space="preserve"> 369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</si>
  <si>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이나경</t>
    </r>
  </si>
  <si>
    <r>
      <rPr>
        <sz val="9"/>
        <rFont val="맑은 고딕"/>
        <family val="3"/>
        <charset val="129"/>
        <scheme val="minor"/>
      </rPr>
      <t>구항초등학교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</si>
  <si>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구항면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구성남로</t>
    </r>
    <r>
      <rPr>
        <sz val="9"/>
        <color theme="1"/>
        <rFont val="맑은 고딕"/>
        <family val="2"/>
        <scheme val="minor"/>
      </rPr>
      <t xml:space="preserve"> 928</t>
    </r>
  </si>
  <si>
    <r>
      <rPr>
        <sz val="9"/>
        <rFont val="맑은 고딕"/>
        <family val="3"/>
        <charset val="129"/>
        <scheme val="minor"/>
      </rPr>
      <t>금산</t>
    </r>
  </si>
  <si>
    <r>
      <rPr>
        <sz val="9"/>
        <color theme="1"/>
        <rFont val="맑은 고딕"/>
        <family val="3"/>
        <charset val="129"/>
        <scheme val="minor"/>
      </rPr>
      <t>이정희</t>
    </r>
  </si>
  <si>
    <r>
      <rPr>
        <sz val="9"/>
        <rFont val="맑은 고딕"/>
        <family val="3"/>
        <charset val="129"/>
        <scheme val="minor"/>
      </rPr>
      <t>군북초등학교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</si>
  <si>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군북로</t>
    </r>
    <r>
      <rPr>
        <sz val="9"/>
        <color theme="1"/>
        <rFont val="맑은 고딕"/>
        <family val="2"/>
        <scheme val="minor"/>
      </rPr>
      <t xml:space="preserve"> 714 </t>
    </r>
  </si>
  <si>
    <r>
      <rPr>
        <sz val="9"/>
        <color theme="1"/>
        <rFont val="맑은 고딕"/>
        <family val="3"/>
        <charset val="129"/>
        <scheme val="minor"/>
      </rPr>
      <t>김성웅</t>
    </r>
  </si>
  <si>
    <r>
      <rPr>
        <sz val="9"/>
        <rFont val="맑은 고딕"/>
        <family val="3"/>
        <charset val="129"/>
        <scheme val="minor"/>
      </rPr>
      <t>궁남초등학교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</si>
  <si>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238-6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</si>
  <si>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주종민</t>
    </r>
  </si>
  <si>
    <r>
      <rPr>
        <sz val="9"/>
        <rFont val="맑은 고딕"/>
        <family val="3"/>
        <charset val="129"/>
        <scheme val="minor"/>
      </rPr>
      <t>귀산초등학교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</si>
  <si>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귀산길</t>
    </r>
    <r>
      <rPr>
        <sz val="9"/>
        <color theme="1"/>
        <rFont val="맑은 고딕"/>
        <family val="2"/>
        <scheme val="minor"/>
      </rPr>
      <t xml:space="preserve"> 81-15</t>
    </r>
  </si>
  <si>
    <r>
      <rPr>
        <sz val="9"/>
        <rFont val="맑은 고딕"/>
        <family val="3"/>
        <charset val="129"/>
        <scheme val="minor"/>
      </rPr>
      <t>규암초등학교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</si>
  <si>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규암면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3</t>
    </r>
    <phoneticPr fontId="4" type="noConversion"/>
  </si>
  <si>
    <r>
      <rPr>
        <sz val="9"/>
        <rFont val="맑은 고딕"/>
        <family val="3"/>
        <charset val="129"/>
        <scheme val="minor"/>
      </rPr>
      <t>근흥중학교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</si>
  <si>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근흥면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근흥로</t>
    </r>
    <r>
      <rPr>
        <sz val="9"/>
        <color theme="1"/>
        <rFont val="맑은 고딕"/>
        <family val="2"/>
        <scheme val="minor"/>
      </rPr>
      <t xml:space="preserve"> 690</t>
    </r>
  </si>
  <si>
    <r>
      <rPr>
        <sz val="9"/>
        <color theme="1"/>
        <rFont val="맑은 고딕"/>
        <family val="3"/>
        <charset val="129"/>
        <scheme val="minor"/>
      </rPr>
      <t>안동원</t>
    </r>
  </si>
  <si>
    <r>
      <rPr>
        <sz val="9"/>
        <rFont val="맑은 고딕"/>
        <family val="3"/>
        <charset val="129"/>
        <scheme val="minor"/>
      </rPr>
      <t>근흥초등학교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</si>
  <si>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근흥면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근흥로</t>
    </r>
    <r>
      <rPr>
        <sz val="9"/>
        <color theme="1"/>
        <rFont val="맑은 고딕"/>
        <family val="2"/>
        <scheme val="minor"/>
      </rPr>
      <t xml:space="preserve"> 716-8</t>
    </r>
  </si>
  <si>
    <r>
      <rPr>
        <sz val="9"/>
        <rFont val="맑은 고딕"/>
        <family val="3"/>
        <charset val="129"/>
        <scheme val="minor"/>
      </rPr>
      <t>금곡초등학교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</si>
  <si>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고불로</t>
    </r>
    <r>
      <rPr>
        <sz val="9"/>
        <color theme="1"/>
        <rFont val="맑은 고딕"/>
        <family val="2"/>
        <scheme val="minor"/>
      </rPr>
      <t xml:space="preserve"> 563-4</t>
    </r>
  </si>
  <si>
    <r>
      <rPr>
        <sz val="9"/>
        <color theme="1"/>
        <rFont val="맑은 고딕"/>
        <family val="3"/>
        <charset val="129"/>
        <scheme val="minor"/>
      </rPr>
      <t>이윤미</t>
    </r>
  </si>
  <si>
    <r>
      <rPr>
        <sz val="9"/>
        <rFont val="맑은 고딕"/>
        <family val="3"/>
        <charset val="129"/>
        <scheme val="minor"/>
      </rPr>
      <t>금당초등학교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</si>
  <si>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초롱산길</t>
    </r>
    <r>
      <rPr>
        <sz val="9"/>
        <color theme="1"/>
        <rFont val="맑은 고딕"/>
        <family val="2"/>
        <scheme val="minor"/>
      </rPr>
      <t xml:space="preserve"> 9</t>
    </r>
  </si>
  <si>
    <r>
      <rPr>
        <sz val="9"/>
        <rFont val="맑은 고딕"/>
        <family val="3"/>
        <charset val="129"/>
        <scheme val="minor"/>
      </rPr>
      <t>금마중학교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</si>
  <si>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철마산길</t>
    </r>
    <r>
      <rPr>
        <sz val="9"/>
        <color theme="1"/>
        <rFont val="맑은 고딕"/>
        <family val="2"/>
        <scheme val="minor"/>
      </rPr>
      <t xml:space="preserve"> 182</t>
    </r>
  </si>
  <si>
    <r>
      <rPr>
        <sz val="9"/>
        <color theme="1"/>
        <rFont val="맑은 고딕"/>
        <family val="3"/>
        <charset val="129"/>
        <scheme val="minor"/>
      </rPr>
      <t>김지애</t>
    </r>
  </si>
  <si>
    <r>
      <rPr>
        <sz val="9"/>
        <rFont val="맑은 고딕"/>
        <family val="3"/>
        <charset val="129"/>
        <scheme val="minor"/>
      </rPr>
      <t>금마초등학교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</si>
  <si>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광금북로</t>
    </r>
    <r>
      <rPr>
        <sz val="9"/>
        <color theme="1"/>
        <rFont val="맑은 고딕"/>
        <family val="2"/>
        <scheme val="minor"/>
      </rPr>
      <t xml:space="preserve"> 484</t>
    </r>
  </si>
  <si>
    <r>
      <rPr>
        <sz val="9"/>
        <color theme="1"/>
        <rFont val="맑은 고딕"/>
        <family val="3"/>
        <charset val="129"/>
        <scheme val="minor"/>
      </rPr>
      <t>박도규</t>
    </r>
  </si>
  <si>
    <r>
      <rPr>
        <sz val="9"/>
        <rFont val="맑은 고딕"/>
        <family val="3"/>
        <charset val="129"/>
        <scheme val="minor"/>
      </rPr>
      <t>금산고등학교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</si>
  <si>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탑선길</t>
    </r>
    <r>
      <rPr>
        <sz val="9"/>
        <color theme="1"/>
        <rFont val="맑은 고딕"/>
        <family val="2"/>
        <scheme val="minor"/>
      </rPr>
      <t>5</t>
    </r>
  </si>
  <si>
    <r>
      <rPr>
        <sz val="9"/>
        <rFont val="맑은 고딕"/>
        <family val="3"/>
        <charset val="129"/>
        <scheme val="minor"/>
      </rPr>
      <t>금산동중학교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</si>
  <si>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용머리길</t>
    </r>
    <r>
      <rPr>
        <sz val="9"/>
        <color theme="1"/>
        <rFont val="맑은 고딕"/>
        <family val="2"/>
        <scheme val="minor"/>
      </rPr>
      <t xml:space="preserve"> 25</t>
    </r>
  </si>
  <si>
    <r>
      <rPr>
        <sz val="9"/>
        <rFont val="맑은 고딕"/>
        <family val="3"/>
        <charset val="129"/>
        <scheme val="minor"/>
      </rPr>
      <t>금산동초등학교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</si>
  <si>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후곤천길</t>
    </r>
    <r>
      <rPr>
        <sz val="9"/>
        <color theme="1"/>
        <rFont val="맑은 고딕"/>
        <family val="2"/>
        <scheme val="minor"/>
      </rPr>
      <t xml:space="preserve"> 145</t>
    </r>
  </si>
  <si>
    <r>
      <rPr>
        <sz val="9"/>
        <color theme="1"/>
        <rFont val="맑은 고딕"/>
        <family val="3"/>
        <charset val="129"/>
        <scheme val="minor"/>
      </rPr>
      <t>노진모</t>
    </r>
  </si>
  <si>
    <r>
      <rPr>
        <sz val="9"/>
        <rFont val="맑은 고딕"/>
        <family val="3"/>
        <charset val="129"/>
        <scheme val="minor"/>
      </rPr>
      <t>금산산업고등학교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</si>
  <si>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진악로</t>
    </r>
    <r>
      <rPr>
        <sz val="9"/>
        <color theme="1"/>
        <rFont val="맑은 고딕"/>
        <family val="2"/>
        <scheme val="minor"/>
      </rPr>
      <t xml:space="preserve"> 1003</t>
    </r>
    <phoneticPr fontId="4" type="noConversion"/>
  </si>
  <si>
    <r>
      <rPr>
        <sz val="9"/>
        <rFont val="맑은 고딕"/>
        <family val="3"/>
        <charset val="129"/>
        <scheme val="minor"/>
      </rPr>
      <t>금산여자고등학교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</si>
  <si>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인삼로</t>
    </r>
    <r>
      <rPr>
        <sz val="9"/>
        <color theme="1"/>
        <rFont val="맑은 고딕"/>
        <family val="2"/>
        <scheme val="minor"/>
      </rPr>
      <t>21</t>
    </r>
  </si>
  <si>
    <r>
      <rPr>
        <sz val="9"/>
        <color theme="1"/>
        <rFont val="맑은 고딕"/>
        <family val="3"/>
        <charset val="129"/>
        <scheme val="minor"/>
      </rPr>
      <t>오은정</t>
    </r>
  </si>
  <si>
    <r>
      <rPr>
        <sz val="9"/>
        <rFont val="맑은 고딕"/>
        <family val="3"/>
        <charset val="129"/>
        <scheme val="minor"/>
      </rPr>
      <t>금산여자중학교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</si>
  <si>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인삼로</t>
    </r>
    <r>
      <rPr>
        <sz val="9"/>
        <color theme="1"/>
        <rFont val="맑은 고딕"/>
        <family val="2"/>
        <scheme val="minor"/>
      </rPr>
      <t>11</t>
    </r>
  </si>
  <si>
    <r>
      <rPr>
        <sz val="9"/>
        <color theme="1"/>
        <rFont val="맑은 고딕"/>
        <family val="3"/>
        <charset val="129"/>
        <scheme val="minor"/>
      </rPr>
      <t>김희일</t>
    </r>
  </si>
  <si>
    <r>
      <rPr>
        <sz val="9"/>
        <rFont val="맑은 고딕"/>
        <family val="3"/>
        <charset val="129"/>
        <scheme val="minor"/>
      </rPr>
      <t>금산중앙초등학교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</si>
  <si>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금산로</t>
    </r>
    <r>
      <rPr>
        <sz val="9"/>
        <color theme="1"/>
        <rFont val="맑은 고딕"/>
        <family val="2"/>
        <scheme val="minor"/>
      </rPr>
      <t xml:space="preserve"> 1427</t>
    </r>
  </si>
  <si>
    <r>
      <rPr>
        <sz val="9"/>
        <rFont val="맑은 고딕"/>
        <family val="3"/>
        <charset val="129"/>
        <scheme val="minor"/>
      </rPr>
      <t>금산중학교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</si>
  <si>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탑선길</t>
    </r>
    <r>
      <rPr>
        <sz val="9"/>
        <color theme="1"/>
        <rFont val="맑은 고딕"/>
        <family val="2"/>
        <scheme val="minor"/>
      </rPr>
      <t xml:space="preserve"> 5</t>
    </r>
  </si>
  <si>
    <r>
      <rPr>
        <sz val="9"/>
        <color rgb="FF000000"/>
        <rFont val="맑은 고딕"/>
        <family val="3"/>
        <charset val="129"/>
        <scheme val="minor"/>
      </rPr>
      <t>금산고공유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</si>
  <si>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김윤</t>
    </r>
  </si>
  <si>
    <r>
      <rPr>
        <sz val="9"/>
        <rFont val="맑은 고딕"/>
        <family val="3"/>
        <charset val="129"/>
        <scheme val="minor"/>
      </rPr>
      <t>금산초등학교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</si>
  <si>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인삼로</t>
    </r>
    <r>
      <rPr>
        <sz val="9"/>
        <color theme="1"/>
        <rFont val="맑은 고딕"/>
        <family val="2"/>
        <scheme val="minor"/>
      </rPr>
      <t xml:space="preserve"> 69</t>
    </r>
  </si>
  <si>
    <r>
      <rPr>
        <sz val="9"/>
        <color theme="1"/>
        <rFont val="맑은 고딕"/>
        <family val="3"/>
        <charset val="129"/>
        <scheme val="minor"/>
      </rPr>
      <t>김경득</t>
    </r>
  </si>
  <si>
    <r>
      <rPr>
        <sz val="9"/>
        <rFont val="맑은 고딕"/>
        <family val="3"/>
        <charset val="129"/>
        <scheme val="minor"/>
      </rPr>
      <t>금산하이텍고등학교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</si>
  <si>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진산면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대둔산로</t>
    </r>
    <r>
      <rPr>
        <sz val="9"/>
        <color theme="1"/>
        <rFont val="맑은 고딕"/>
        <family val="2"/>
        <scheme val="minor"/>
      </rPr>
      <t xml:space="preserve"> 412</t>
    </r>
  </si>
  <si>
    <r>
      <rPr>
        <sz val="9"/>
        <rFont val="맑은 고딕"/>
        <family val="3"/>
        <charset val="129"/>
        <scheme val="minor"/>
      </rPr>
      <t>금성초등학교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</si>
  <si>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진산로</t>
    </r>
    <r>
      <rPr>
        <sz val="9"/>
        <color theme="1"/>
        <rFont val="맑은 고딕"/>
        <family val="2"/>
        <scheme val="minor"/>
      </rPr>
      <t xml:space="preserve"> 370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</si>
  <si>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인주로</t>
    </r>
    <r>
      <rPr>
        <sz val="9"/>
        <color theme="1"/>
        <rFont val="맑은 고딕"/>
        <family val="2"/>
        <scheme val="minor"/>
      </rPr>
      <t xml:space="preserve"> 129</t>
    </r>
    <phoneticPr fontId="4" type="noConversion"/>
  </si>
  <si>
    <r>
      <rPr>
        <sz val="9"/>
        <rFont val="맑은 고딕"/>
        <family val="3"/>
        <charset val="129"/>
        <scheme val="minor"/>
      </rPr>
      <t>금성초등학교금계분교장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</si>
  <si>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어필각로</t>
    </r>
    <r>
      <rPr>
        <sz val="9"/>
        <color theme="1"/>
        <rFont val="맑은 고딕"/>
        <family val="2"/>
        <scheme val="minor"/>
      </rPr>
      <t xml:space="preserve"> 448</t>
    </r>
  </si>
  <si>
    <r>
      <rPr>
        <sz val="9"/>
        <color theme="1"/>
        <rFont val="맑은 고딕"/>
        <family val="3"/>
        <charset val="129"/>
        <scheme val="minor"/>
      </rPr>
      <t>문숙</t>
    </r>
  </si>
  <si>
    <r>
      <rPr>
        <sz val="9"/>
        <rFont val="맑은 고딕"/>
        <family val="3"/>
        <charset val="129"/>
        <scheme val="minor"/>
      </rPr>
      <t>금암초등학교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</si>
  <si>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장안로</t>
    </r>
    <r>
      <rPr>
        <sz val="9"/>
        <color theme="1"/>
        <rFont val="맑은 고딕"/>
        <family val="2"/>
        <scheme val="minor"/>
      </rPr>
      <t xml:space="preserve"> 104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</si>
  <si>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김민지</t>
    </r>
  </si>
  <si>
    <r>
      <rPr>
        <sz val="9"/>
        <rFont val="맑은 고딕"/>
        <family val="3"/>
        <charset val="129"/>
        <scheme val="minor"/>
      </rPr>
      <t>금오초등학교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</si>
  <si>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역전로</t>
    </r>
    <r>
      <rPr>
        <sz val="9"/>
        <color theme="1"/>
        <rFont val="맑은 고딕"/>
        <family val="2"/>
        <scheme val="minor"/>
      </rPr>
      <t xml:space="preserve"> 134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40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</si>
  <si>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김진오</t>
    </r>
  </si>
  <si>
    <r>
      <rPr>
        <sz val="9"/>
        <rFont val="맑은 고딕"/>
        <family val="3"/>
        <charset val="129"/>
        <scheme val="minor"/>
      </rPr>
      <t>기민중학교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</si>
  <si>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관촉로</t>
    </r>
    <r>
      <rPr>
        <sz val="9"/>
        <color theme="1"/>
        <rFont val="맑은 고딕"/>
        <family val="2"/>
        <scheme val="minor"/>
      </rPr>
      <t xml:space="preserve"> 113-19</t>
    </r>
    <phoneticPr fontId="4" type="noConversion"/>
  </si>
  <si>
    <r>
      <rPr>
        <sz val="9"/>
        <rFont val="맑은 고딕"/>
        <family val="3"/>
        <charset val="129"/>
        <scheme val="minor"/>
      </rPr>
      <t>서천</t>
    </r>
  </si>
  <si>
    <r>
      <rPr>
        <sz val="9"/>
        <color theme="1"/>
        <rFont val="맑은 고딕"/>
        <family val="3"/>
        <charset val="129"/>
        <scheme val="minor"/>
      </rPr>
      <t>이강윤</t>
    </r>
  </si>
  <si>
    <r>
      <rPr>
        <sz val="9"/>
        <rFont val="맑은 고딕"/>
        <family val="3"/>
        <charset val="129"/>
        <scheme val="minor"/>
      </rPr>
      <t>기산초등학교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</si>
  <si>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기산길</t>
    </r>
    <r>
      <rPr>
        <sz val="9"/>
        <color theme="1"/>
        <rFont val="맑은 고딕"/>
        <family val="2"/>
        <scheme val="minor"/>
      </rPr>
      <t xml:space="preserve"> 107</t>
    </r>
  </si>
  <si>
    <r>
      <rPr>
        <sz val="9"/>
        <color theme="1"/>
        <rFont val="맑은 고딕"/>
        <family val="3"/>
        <charset val="129"/>
        <scheme val="minor"/>
      </rPr>
      <t>김정원</t>
    </r>
  </si>
  <si>
    <r>
      <rPr>
        <sz val="9"/>
        <rFont val="맑은 고딕"/>
        <family val="3"/>
        <charset val="129"/>
        <scheme val="minor"/>
      </rPr>
      <t>기지초등학교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</si>
  <si>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반촌로</t>
    </r>
    <r>
      <rPr>
        <sz val="9"/>
        <color theme="1"/>
        <rFont val="맑은 고딕"/>
        <family val="2"/>
        <scheme val="minor"/>
      </rPr>
      <t xml:space="preserve"> 84-3</t>
    </r>
  </si>
  <si>
    <r>
      <rPr>
        <sz val="9"/>
        <rFont val="맑은 고딕"/>
        <family val="3"/>
        <charset val="129"/>
        <scheme val="minor"/>
      </rPr>
      <t>나사렛새꿈학교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</si>
  <si>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월봉로</t>
    </r>
    <r>
      <rPr>
        <sz val="9"/>
        <color theme="1"/>
        <rFont val="맑은 고딕"/>
        <family val="2"/>
        <scheme val="minor"/>
      </rPr>
      <t xml:space="preserve"> 48</t>
    </r>
  </si>
  <si>
    <r>
      <rPr>
        <sz val="9"/>
        <rFont val="맑은 고딕"/>
        <family val="3"/>
        <charset val="129"/>
        <scheme val="minor"/>
      </rPr>
      <t>남면중학교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</si>
  <si>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남면로</t>
    </r>
    <r>
      <rPr>
        <sz val="9"/>
        <color theme="1"/>
        <rFont val="맑은 고딕"/>
        <family val="2"/>
        <scheme val="minor"/>
      </rPr>
      <t xml:space="preserve"> 125</t>
    </r>
  </si>
  <si>
    <t>남면초공유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</si>
  <si>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구기승</t>
    </r>
  </si>
  <si>
    <r>
      <rPr>
        <sz val="9"/>
        <rFont val="맑은 고딕"/>
        <family val="3"/>
        <charset val="129"/>
        <scheme val="minor"/>
      </rPr>
      <t>남면초등학교</t>
    </r>
  </si>
  <si>
    <r>
      <rPr>
        <sz val="9"/>
        <rFont val="맑은 고딕"/>
        <family val="3"/>
        <charset val="129"/>
      </rPr>
      <t>1</t>
    </r>
    <r>
      <rPr>
        <sz val="9"/>
        <rFont val="Calibri"/>
        <family val="3"/>
      </rPr>
      <t>G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</si>
  <si>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김현성</t>
    </r>
  </si>
  <si>
    <r>
      <rPr>
        <sz val="9"/>
        <rFont val="맑은 고딕"/>
        <family val="3"/>
        <charset val="129"/>
        <scheme val="minor"/>
      </rPr>
      <t>남양초등학교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</si>
  <si>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남양면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구용길</t>
    </r>
    <r>
      <rPr>
        <sz val="9"/>
        <color theme="1"/>
        <rFont val="맑은 고딕"/>
        <family val="2"/>
        <scheme val="minor"/>
      </rPr>
      <t xml:space="preserve"> 324</t>
    </r>
  </si>
  <si>
    <r>
      <rPr>
        <sz val="9"/>
        <rFont val="맑은 고딕"/>
        <family val="3"/>
        <charset val="129"/>
        <scheme val="minor"/>
      </rPr>
      <t>남이초등학교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</si>
  <si>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남이면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진악로</t>
    </r>
    <r>
      <rPr>
        <sz val="9"/>
        <color theme="1"/>
        <rFont val="맑은 고딕"/>
        <family val="2"/>
        <scheme val="minor"/>
      </rPr>
      <t xml:space="preserve"> 51</t>
    </r>
  </si>
  <si>
    <r>
      <rPr>
        <sz val="9"/>
        <rFont val="맑은 고딕"/>
        <family val="3"/>
        <charset val="129"/>
        <scheme val="minor"/>
      </rPr>
      <t>남일초등학교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</si>
  <si>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봉황로</t>
    </r>
    <r>
      <rPr>
        <sz val="9"/>
        <color theme="1"/>
        <rFont val="맑은 고딕"/>
        <family val="2"/>
        <scheme val="minor"/>
      </rPr>
      <t xml:space="preserve"> 83</t>
    </r>
  </si>
  <si>
    <r>
      <rPr>
        <sz val="9"/>
        <rFont val="맑은 고딕"/>
        <family val="3"/>
        <charset val="129"/>
        <scheme val="minor"/>
      </rPr>
      <t>남창초등학교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</si>
  <si>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신남북길</t>
    </r>
    <r>
      <rPr>
        <sz val="9"/>
        <color theme="1"/>
        <rFont val="맑은 고딕"/>
        <family val="2"/>
        <scheme val="minor"/>
      </rPr>
      <t xml:space="preserve"> 16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</si>
  <si>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강경선</t>
    </r>
  </si>
  <si>
    <r>
      <rPr>
        <sz val="9"/>
        <rFont val="맑은 고딕"/>
        <family val="3"/>
        <charset val="129"/>
        <scheme val="minor"/>
      </rPr>
      <t>남포중학교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</si>
  <si>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야동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24</t>
    </r>
  </si>
  <si>
    <r>
      <rPr>
        <sz val="9"/>
        <rFont val="맑은 고딕"/>
        <family val="3"/>
        <charset val="129"/>
        <scheme val="minor"/>
      </rPr>
      <t>남포초등학교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</si>
  <si>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읍성향교길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</si>
  <si>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rFont val="맑은 고딕"/>
        <family val="3"/>
        <charset val="129"/>
        <scheme val="minor"/>
      </rPr>
      <t>내산초등학교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</si>
  <si>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내산면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성충로</t>
    </r>
    <r>
      <rPr>
        <sz val="9"/>
        <color theme="1"/>
        <rFont val="맑은 고딕"/>
        <family val="2"/>
        <scheme val="minor"/>
      </rPr>
      <t xml:space="preserve"> 906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</si>
  <si>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김형일</t>
    </r>
  </si>
  <si>
    <r>
      <rPr>
        <sz val="9"/>
        <rFont val="맑은 고딕"/>
        <family val="3"/>
        <charset val="129"/>
        <scheme val="minor"/>
      </rPr>
      <t>내포중학교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</si>
  <si>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홍북읍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홍학로</t>
    </r>
    <r>
      <rPr>
        <sz val="9"/>
        <color theme="1"/>
        <rFont val="맑은 고딕"/>
        <family val="2"/>
        <scheme val="minor"/>
      </rPr>
      <t xml:space="preserve"> 41</t>
    </r>
  </si>
  <si>
    <r>
      <rPr>
        <sz val="9"/>
        <color theme="1"/>
        <rFont val="맑은 고딕"/>
        <family val="3"/>
        <charset val="129"/>
        <scheme val="minor"/>
      </rPr>
      <t>노태호</t>
    </r>
  </si>
  <si>
    <r>
      <rPr>
        <sz val="9"/>
        <rFont val="맑은 고딕"/>
        <family val="3"/>
        <charset val="129"/>
        <scheme val="minor"/>
      </rPr>
      <t>내포초등학교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</si>
  <si>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홍북읍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홍학로</t>
    </r>
    <r>
      <rPr>
        <sz val="9"/>
        <color theme="1"/>
        <rFont val="맑은 고딕"/>
        <family val="2"/>
        <scheme val="minor"/>
      </rPr>
      <t xml:space="preserve"> 38</t>
    </r>
  </si>
  <si>
    <r>
      <rPr>
        <sz val="9"/>
        <rFont val="맑은 고딕"/>
        <family val="3"/>
        <charset val="129"/>
        <scheme val="minor"/>
      </rPr>
      <t>노성중학교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</si>
  <si>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노성면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노성로</t>
    </r>
    <r>
      <rPr>
        <sz val="9"/>
        <color theme="1"/>
        <rFont val="맑은 고딕"/>
        <family val="2"/>
        <scheme val="minor"/>
      </rPr>
      <t xml:space="preserve"> 602-5</t>
    </r>
    <phoneticPr fontId="4" type="noConversion"/>
  </si>
  <si>
    <r>
      <rPr>
        <sz val="9"/>
        <rFont val="맑은 고딕"/>
        <family val="3"/>
        <charset val="129"/>
        <scheme val="minor"/>
      </rPr>
      <t>노성초등학교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</si>
  <si>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노성면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노성로</t>
    </r>
    <r>
      <rPr>
        <sz val="9"/>
        <color theme="1"/>
        <rFont val="맑은 고딕"/>
        <family val="2"/>
        <scheme val="minor"/>
      </rPr>
      <t xml:space="preserve"> 507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11</t>
    </r>
    <phoneticPr fontId="4" type="noConversion"/>
  </si>
  <si>
    <r>
      <rPr>
        <sz val="9"/>
        <rFont val="맑은 고딕"/>
        <family val="3"/>
        <charset val="129"/>
        <scheme val="minor"/>
      </rPr>
      <t>논산고등학교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</si>
  <si>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시민로</t>
    </r>
    <r>
      <rPr>
        <sz val="9"/>
        <color theme="1"/>
        <rFont val="맑은 고딕"/>
        <family val="2"/>
        <scheme val="minor"/>
      </rPr>
      <t xml:space="preserve"> 173-9</t>
    </r>
    <phoneticPr fontId="4" type="noConversion"/>
  </si>
  <si>
    <r>
      <rPr>
        <sz val="9"/>
        <rFont val="맑은 고딕"/>
        <family val="3"/>
        <charset val="129"/>
        <scheme val="minor"/>
      </rPr>
      <t>논산공업고등학교</t>
    </r>
    <r>
      <rPr>
        <sz val="9"/>
        <rFont val="맑은 고딕"/>
        <family val="2"/>
        <scheme val="minor"/>
      </rPr>
      <t>(</t>
    </r>
    <r>
      <rPr>
        <sz val="9"/>
        <rFont val="맑은 고딕"/>
        <family val="3"/>
        <charset val="129"/>
        <scheme val="minor"/>
      </rPr>
      <t>국방항공</t>
    </r>
    <r>
      <rPr>
        <sz val="9"/>
        <rFont val="맑은 고딕"/>
        <family val="2"/>
        <scheme val="minor"/>
      </rPr>
      <t>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</si>
  <si>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365</t>
    </r>
  </si>
  <si>
    <r>
      <rPr>
        <sz val="9"/>
        <color theme="1"/>
        <rFont val="맑은 고딕"/>
        <family val="3"/>
        <charset val="129"/>
        <scheme val="minor"/>
      </rPr>
      <t>노경태</t>
    </r>
  </si>
  <si>
    <r>
      <rPr>
        <sz val="9"/>
        <rFont val="맑은 고딕"/>
        <family val="3"/>
        <charset val="129"/>
        <scheme val="minor"/>
      </rPr>
      <t>논산내동초등학교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</si>
  <si>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192</t>
    </r>
    <phoneticPr fontId="4" type="noConversion"/>
  </si>
  <si>
    <r>
      <rPr>
        <sz val="9"/>
        <rFont val="맑은 고딕"/>
        <family val="3"/>
        <charset val="129"/>
        <scheme val="minor"/>
      </rPr>
      <t>논산대건고등학교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</si>
  <si>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논산대로</t>
    </r>
    <r>
      <rPr>
        <sz val="9"/>
        <color theme="1"/>
        <rFont val="맑은 고딕"/>
        <family val="2"/>
        <scheme val="minor"/>
      </rPr>
      <t xml:space="preserve"> 119</t>
    </r>
  </si>
  <si>
    <r>
      <rPr>
        <sz val="9"/>
        <rFont val="맑은 고딕"/>
        <family val="3"/>
        <charset val="129"/>
        <scheme val="minor"/>
      </rPr>
      <t>논산대건중학교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</si>
  <si>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논산대로</t>
    </r>
    <r>
      <rPr>
        <sz val="9"/>
        <color theme="1"/>
        <rFont val="맑은 고딕"/>
        <family val="2"/>
        <scheme val="minor"/>
      </rPr>
      <t xml:space="preserve"> 119</t>
    </r>
    <phoneticPr fontId="4" type="noConversion"/>
  </si>
  <si>
    <r>
      <rPr>
        <sz val="9"/>
        <rFont val="맑은 고딕"/>
        <family val="3"/>
        <charset val="129"/>
        <scheme val="minor"/>
      </rPr>
      <t>논산동성초등학교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</si>
  <si>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관촉로</t>
    </r>
    <r>
      <rPr>
        <sz val="9"/>
        <color theme="1"/>
        <rFont val="맑은 고딕"/>
        <family val="2"/>
        <scheme val="minor"/>
      </rPr>
      <t xml:space="preserve"> 263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</si>
  <si>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이예슬</t>
    </r>
  </si>
  <si>
    <r>
      <rPr>
        <sz val="9"/>
        <rFont val="맑은 고딕"/>
        <family val="3"/>
        <charset val="129"/>
        <scheme val="minor"/>
      </rPr>
      <t>논산반월초등학교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</si>
  <si>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해월로</t>
    </r>
    <r>
      <rPr>
        <sz val="9"/>
        <color theme="1"/>
        <rFont val="맑은 고딕"/>
        <family val="2"/>
        <scheme val="minor"/>
      </rPr>
      <t xml:space="preserve"> 148 </t>
    </r>
    <phoneticPr fontId="4" type="noConversion"/>
  </si>
  <si>
    <r>
      <rPr>
        <sz val="9"/>
        <rFont val="맑은 고딕"/>
        <family val="3"/>
        <charset val="129"/>
        <scheme val="minor"/>
      </rPr>
      <t>논산부창초등학교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</si>
  <si>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시민로</t>
    </r>
    <r>
      <rPr>
        <sz val="9"/>
        <color theme="1"/>
        <rFont val="맑은 고딕"/>
        <family val="2"/>
        <scheme val="minor"/>
      </rPr>
      <t>397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</si>
  <si>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김지형</t>
    </r>
  </si>
  <si>
    <r>
      <rPr>
        <sz val="9"/>
        <rFont val="맑은 고딕"/>
        <family val="3"/>
        <charset val="129"/>
        <scheme val="minor"/>
      </rPr>
      <t>논산여자고등학교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</si>
  <si>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325</t>
    </r>
  </si>
  <si>
    <r>
      <rPr>
        <sz val="9"/>
        <color theme="1"/>
        <rFont val="맑은 고딕"/>
        <family val="3"/>
        <charset val="129"/>
        <scheme val="minor"/>
      </rPr>
      <t>장동욱</t>
    </r>
  </si>
  <si>
    <r>
      <rPr>
        <sz val="9"/>
        <rFont val="맑은 고딕"/>
        <family val="3"/>
        <charset val="129"/>
        <scheme val="minor"/>
      </rPr>
      <t>논산여자상업고등학교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</si>
  <si>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시민로</t>
    </r>
    <r>
      <rPr>
        <sz val="9"/>
        <color theme="1"/>
        <rFont val="맑은 고딕"/>
        <family val="2"/>
        <scheme val="minor"/>
      </rPr>
      <t xml:space="preserve"> 197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</si>
  <si>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우하영</t>
    </r>
  </si>
  <si>
    <r>
      <rPr>
        <sz val="9"/>
        <rFont val="맑은 고딕"/>
        <family val="3"/>
        <charset val="129"/>
        <scheme val="minor"/>
      </rPr>
      <t>논산여자중학교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</si>
  <si>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>347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</si>
  <si>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rFont val="맑은 고딕"/>
        <family val="3"/>
        <charset val="129"/>
        <scheme val="minor"/>
      </rPr>
      <t>논산중앙초등학교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</si>
  <si>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논산대로</t>
    </r>
    <r>
      <rPr>
        <sz val="9"/>
        <color theme="1"/>
        <rFont val="맑은 고딕"/>
        <family val="2"/>
        <scheme val="minor"/>
      </rPr>
      <t xml:space="preserve"> 269-10</t>
    </r>
    <phoneticPr fontId="4" type="noConversion"/>
  </si>
  <si>
    <r>
      <rPr>
        <sz val="9"/>
        <rFont val="맑은 고딕"/>
        <family val="3"/>
        <charset val="129"/>
        <scheme val="minor"/>
      </rPr>
      <t>논산중학교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</si>
  <si>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시민로</t>
    </r>
    <r>
      <rPr>
        <sz val="9"/>
        <color theme="1"/>
        <rFont val="맑은 고딕"/>
        <family val="2"/>
        <scheme val="minor"/>
      </rPr>
      <t>397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28</t>
    </r>
    <phoneticPr fontId="4" type="noConversion"/>
  </si>
  <si>
    <r>
      <rPr>
        <sz val="9"/>
        <rFont val="맑은 고딕"/>
        <family val="3"/>
        <charset val="129"/>
        <scheme val="minor"/>
      </rPr>
      <t>당산초등학교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</si>
  <si>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당산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185</t>
    </r>
  </si>
  <si>
    <r>
      <rPr>
        <sz val="9"/>
        <color theme="1"/>
        <rFont val="맑은 고딕"/>
        <family val="3"/>
        <charset val="129"/>
        <scheme val="minor"/>
      </rPr>
      <t>한준휘</t>
    </r>
  </si>
  <si>
    <r>
      <rPr>
        <sz val="9"/>
        <rFont val="맑은 고딕"/>
        <family val="3"/>
        <charset val="129"/>
        <scheme val="minor"/>
      </rPr>
      <t>당진고등학교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</si>
  <si>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백암로</t>
    </r>
    <r>
      <rPr>
        <sz val="9"/>
        <color theme="1"/>
        <rFont val="맑은 고딕"/>
        <family val="2"/>
        <scheme val="minor"/>
      </rPr>
      <t xml:space="preserve"> 219-20</t>
    </r>
  </si>
  <si>
    <r>
      <rPr>
        <sz val="9"/>
        <rFont val="맑은 고딕"/>
        <family val="3"/>
        <charset val="129"/>
        <scheme val="minor"/>
      </rPr>
      <t>당진꿈나래학교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</si>
  <si>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면천로</t>
    </r>
    <r>
      <rPr>
        <sz val="9"/>
        <color theme="1"/>
        <rFont val="맑은 고딕"/>
        <family val="2"/>
        <scheme val="minor"/>
      </rPr>
      <t xml:space="preserve"> 1590</t>
    </r>
  </si>
  <si>
    <r>
      <rPr>
        <sz val="9"/>
        <color theme="1"/>
        <rFont val="맑은 고딕"/>
        <family val="3"/>
        <charset val="129"/>
        <scheme val="minor"/>
      </rPr>
      <t>김설아</t>
    </r>
  </si>
  <si>
    <r>
      <rPr>
        <sz val="9"/>
        <rFont val="맑은 고딕"/>
        <family val="3"/>
        <charset val="129"/>
        <scheme val="minor"/>
      </rPr>
      <t>당진정보고등학교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</si>
  <si>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운학길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</si>
  <si>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rFont val="맑은 고딕"/>
        <family val="3"/>
        <charset val="129"/>
        <scheme val="minor"/>
      </rPr>
      <t>당진중학교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</si>
  <si>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운학길</t>
    </r>
    <r>
      <rPr>
        <sz val="9"/>
        <color theme="1"/>
        <rFont val="맑은 고딕"/>
        <family val="2"/>
        <scheme val="minor"/>
      </rPr>
      <t xml:space="preserve"> 41</t>
    </r>
  </si>
  <si>
    <r>
      <rPr>
        <sz val="9"/>
        <rFont val="맑은 고딕"/>
        <family val="3"/>
        <charset val="129"/>
        <scheme val="minor"/>
      </rPr>
      <t>당진중학교대호지분교장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</si>
  <si>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대호지면</t>
    </r>
    <r>
      <rPr>
        <sz val="9"/>
        <color theme="1"/>
        <rFont val="맑은 고딕"/>
        <family val="2"/>
        <scheme val="minor"/>
      </rPr>
      <t xml:space="preserve"> 4.4</t>
    </r>
    <r>
      <rPr>
        <sz val="9"/>
        <color theme="1"/>
        <rFont val="맑은 고딕"/>
        <family val="3"/>
        <charset val="129"/>
        <scheme val="minor"/>
      </rPr>
      <t>만세로</t>
    </r>
    <r>
      <rPr>
        <sz val="9"/>
        <color theme="1"/>
        <rFont val="맑은 고딕"/>
        <family val="2"/>
        <scheme val="minor"/>
      </rPr>
      <t xml:space="preserve"> 75-22</t>
    </r>
    <phoneticPr fontId="4" type="noConversion"/>
  </si>
  <si>
    <r>
      <rPr>
        <sz val="9"/>
        <rFont val="맑은 고딕"/>
        <family val="3"/>
        <charset val="129"/>
        <scheme val="minor"/>
      </rPr>
      <t>당진초등학교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</si>
  <si>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교동길</t>
    </r>
    <r>
      <rPr>
        <sz val="9"/>
        <color theme="1"/>
        <rFont val="맑은 고딕"/>
        <family val="2"/>
        <scheme val="minor"/>
      </rPr>
      <t xml:space="preserve"> 106</t>
    </r>
  </si>
  <si>
    <r>
      <rPr>
        <sz val="9"/>
        <color theme="1"/>
        <rFont val="맑은 고딕"/>
        <family val="3"/>
        <charset val="129"/>
        <scheme val="minor"/>
      </rPr>
      <t>이철호</t>
    </r>
  </si>
  <si>
    <r>
      <rPr>
        <sz val="9"/>
        <rFont val="맑은 고딕"/>
        <family val="3"/>
        <charset val="129"/>
        <scheme val="minor"/>
      </rPr>
      <t>대관초등학교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</si>
  <si>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대관초등길</t>
    </r>
    <r>
      <rPr>
        <sz val="9"/>
        <color theme="1"/>
        <rFont val="맑은 고딕"/>
        <family val="2"/>
        <scheme val="minor"/>
      </rPr>
      <t xml:space="preserve"> 97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</si>
  <si>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윤석훈</t>
    </r>
  </si>
  <si>
    <r>
      <rPr>
        <sz val="9"/>
        <rFont val="맑은 고딕"/>
        <family val="3"/>
        <charset val="129"/>
        <scheme val="minor"/>
      </rPr>
      <t>대기초등학교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</si>
  <si>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대기길</t>
    </r>
    <r>
      <rPr>
        <sz val="9"/>
        <color theme="1"/>
        <rFont val="맑은 고딕"/>
        <family val="2"/>
        <scheme val="minor"/>
      </rPr>
      <t xml:space="preserve"> 12-21</t>
    </r>
  </si>
  <si>
    <r>
      <rPr>
        <sz val="9"/>
        <rFont val="맑은 고딕"/>
        <family val="3"/>
        <charset val="129"/>
        <scheme val="minor"/>
      </rPr>
      <t>대남초등학교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</si>
  <si>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남대천로</t>
    </r>
    <r>
      <rPr>
        <sz val="9"/>
        <color theme="1"/>
        <rFont val="맑은 고딕"/>
        <family val="2"/>
        <scheme val="minor"/>
      </rPr>
      <t xml:space="preserve"> 22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</si>
  <si>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고영덕</t>
    </r>
  </si>
  <si>
    <r>
      <rPr>
        <sz val="9"/>
        <rFont val="맑은 고딕"/>
        <family val="3"/>
        <charset val="129"/>
        <scheme val="minor"/>
      </rPr>
      <t>대덕초등학교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</si>
  <si>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대덕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80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</si>
  <si>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김성진</t>
    </r>
  </si>
  <si>
    <r>
      <rPr>
        <sz val="9"/>
        <rFont val="맑은 고딕"/>
        <family val="3"/>
        <charset val="129"/>
        <scheme val="minor"/>
      </rPr>
      <t>대명중학교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</si>
  <si>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한내로</t>
    </r>
    <r>
      <rPr>
        <sz val="9"/>
        <color theme="1"/>
        <rFont val="맑은 고딕"/>
        <family val="2"/>
        <scheme val="minor"/>
      </rPr>
      <t xml:space="preserve"> 155</t>
    </r>
  </si>
  <si>
    <r>
      <rPr>
        <sz val="9"/>
        <color theme="1"/>
        <rFont val="맑은 고딕"/>
        <family val="3"/>
        <charset val="129"/>
        <scheme val="minor"/>
      </rPr>
      <t>최대웅</t>
    </r>
  </si>
  <si>
    <r>
      <rPr>
        <sz val="9"/>
        <rFont val="맑은 고딕"/>
        <family val="3"/>
        <charset val="129"/>
        <scheme val="minor"/>
      </rPr>
      <t>대산고등학교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</si>
  <si>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36</t>
    </r>
  </si>
  <si>
    <r>
      <rPr>
        <sz val="9"/>
        <rFont val="맑은 고딕"/>
        <family val="3"/>
        <charset val="129"/>
        <scheme val="minor"/>
      </rPr>
      <t>대산중학교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</si>
  <si>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충의로</t>
    </r>
    <r>
      <rPr>
        <sz val="9"/>
        <color theme="1"/>
        <rFont val="맑은 고딕"/>
        <family val="2"/>
        <scheme val="minor"/>
      </rPr>
      <t xml:space="preserve"> 1856</t>
    </r>
  </si>
  <si>
    <r>
      <rPr>
        <sz val="9"/>
        <rFont val="맑은 고딕"/>
        <family val="3"/>
        <charset val="129"/>
        <scheme val="minor"/>
      </rPr>
      <t>대산초등학교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</si>
  <si>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구진로</t>
    </r>
    <r>
      <rPr>
        <sz val="9"/>
        <color theme="1"/>
        <rFont val="맑은 고딕"/>
        <family val="2"/>
        <scheme val="minor"/>
      </rPr>
      <t xml:space="preserve"> 40-5</t>
    </r>
    <phoneticPr fontId="4" type="noConversion"/>
  </si>
  <si>
    <r>
      <rPr>
        <sz val="9"/>
        <rFont val="맑은 고딕"/>
        <family val="3"/>
        <charset val="129"/>
        <scheme val="minor"/>
      </rPr>
      <t>대술중학교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</si>
  <si>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대술면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대술로</t>
    </r>
    <r>
      <rPr>
        <sz val="9"/>
        <color theme="1"/>
        <rFont val="맑은 고딕"/>
        <family val="2"/>
        <scheme val="minor"/>
      </rPr>
      <t xml:space="preserve"> 135-7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</si>
  <si>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안누리</t>
    </r>
  </si>
  <si>
    <r>
      <rPr>
        <sz val="9"/>
        <rFont val="맑은 고딕"/>
        <family val="3"/>
        <charset val="129"/>
        <scheme val="minor"/>
      </rPr>
      <t>대술초등학교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</si>
  <si>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대술면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원농리길</t>
    </r>
    <r>
      <rPr>
        <sz val="9"/>
        <color theme="1"/>
        <rFont val="맑은 고딕"/>
        <family val="2"/>
        <scheme val="minor"/>
      </rPr>
      <t xml:space="preserve"> 12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</si>
  <si>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송향숙</t>
    </r>
  </si>
  <si>
    <r>
      <rPr>
        <sz val="9"/>
        <rFont val="맑은 고딕"/>
        <family val="3"/>
        <charset val="129"/>
        <scheme val="minor"/>
      </rPr>
      <t>대왕초등학교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</si>
  <si>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금성로</t>
    </r>
    <r>
      <rPr>
        <sz val="9"/>
        <color theme="1"/>
        <rFont val="맑은 고딕"/>
        <family val="2"/>
        <scheme val="minor"/>
      </rPr>
      <t xml:space="preserve"> 150</t>
    </r>
    <phoneticPr fontId="4" type="noConversion"/>
  </si>
  <si>
    <r>
      <rPr>
        <sz val="9"/>
        <rFont val="맑은 고딕"/>
        <family val="3"/>
        <charset val="129"/>
        <scheme val="minor"/>
      </rPr>
      <t>대정초등학교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</si>
  <si>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구항면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거북로</t>
    </r>
    <r>
      <rPr>
        <sz val="9"/>
        <color theme="1"/>
        <rFont val="맑은 고딕"/>
        <family val="2"/>
        <scheme val="minor"/>
      </rPr>
      <t xml:space="preserve"> 20</t>
    </r>
  </si>
  <si>
    <r>
      <rPr>
        <sz val="9"/>
        <rFont val="맑은 고딕"/>
        <family val="3"/>
        <charset val="129"/>
        <scheme val="minor"/>
      </rPr>
      <t>대창초등학교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</si>
  <si>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웅천읍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방축길</t>
    </r>
    <r>
      <rPr>
        <sz val="9"/>
        <color theme="1"/>
        <rFont val="맑은 고딕"/>
        <family val="2"/>
        <scheme val="minor"/>
      </rPr>
      <t xml:space="preserve"> 90-43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</si>
  <si>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박혜진</t>
    </r>
  </si>
  <si>
    <r>
      <rPr>
        <sz val="9"/>
        <rFont val="맑은 고딕"/>
        <family val="3"/>
        <charset val="129"/>
        <scheme val="minor"/>
      </rPr>
      <t>대천고등학교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</si>
  <si>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대고로</t>
    </r>
    <r>
      <rPr>
        <sz val="9"/>
        <color theme="1"/>
        <rFont val="맑은 고딕"/>
        <family val="2"/>
        <scheme val="minor"/>
      </rPr>
      <t xml:space="preserve"> 58</t>
    </r>
  </si>
  <si>
    <r>
      <rPr>
        <sz val="9"/>
        <color theme="1"/>
        <rFont val="맑은 고딕"/>
        <family val="3"/>
        <charset val="129"/>
        <scheme val="minor"/>
      </rPr>
      <t>최성우</t>
    </r>
  </si>
  <si>
    <r>
      <rPr>
        <sz val="9"/>
        <rFont val="맑은 고딕"/>
        <family val="3"/>
        <charset val="129"/>
        <scheme val="minor"/>
      </rPr>
      <t>대천동대초등학교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</si>
  <si>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한내로터리길</t>
    </r>
    <r>
      <rPr>
        <sz val="9"/>
        <color theme="1"/>
        <rFont val="맑은 고딕"/>
        <family val="2"/>
        <scheme val="minor"/>
      </rPr>
      <t xml:space="preserve"> 137-12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</si>
  <si>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전은호</t>
    </r>
  </si>
  <si>
    <r>
      <rPr>
        <sz val="9"/>
        <rFont val="맑은 고딕"/>
        <family val="3"/>
        <charset val="129"/>
        <scheme val="minor"/>
      </rPr>
      <t>대천서중학교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</si>
  <si>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대천항로</t>
    </r>
    <r>
      <rPr>
        <sz val="9"/>
        <color theme="1"/>
        <rFont val="맑은 고딕"/>
        <family val="2"/>
        <scheme val="minor"/>
      </rPr>
      <t xml:space="preserve"> 212</t>
    </r>
    <phoneticPr fontId="4" type="noConversion"/>
  </si>
  <si>
    <t>해양과학고공유</t>
    <phoneticPr fontId="4" type="noConversion"/>
  </si>
  <si>
    <r>
      <rPr>
        <sz val="9"/>
        <rFont val="맑은 고딕"/>
        <family val="3"/>
        <charset val="129"/>
        <scheme val="minor"/>
      </rPr>
      <t>대천여자고등학교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</si>
  <si>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264</t>
    </r>
  </si>
  <si>
    <r>
      <rPr>
        <sz val="9"/>
        <color theme="1"/>
        <rFont val="맑은 고딕"/>
        <family val="3"/>
        <charset val="129"/>
      </rPr>
      <t>1</t>
    </r>
    <r>
      <rPr>
        <sz val="9"/>
        <color theme="1"/>
        <rFont val="Calibri"/>
        <family val="3"/>
      </rPr>
      <t>G</t>
    </r>
    <phoneticPr fontId="4" type="noConversion"/>
  </si>
  <si>
    <r>
      <rPr>
        <sz val="9"/>
        <rFont val="맑은 고딕"/>
        <family val="3"/>
        <charset val="129"/>
        <scheme val="minor"/>
      </rPr>
      <t>대천여자상업고등학교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</si>
  <si>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여상길</t>
    </r>
    <r>
      <rPr>
        <sz val="9"/>
        <color theme="1"/>
        <rFont val="맑은 고딕"/>
        <family val="2"/>
        <scheme val="minor"/>
      </rPr>
      <t xml:space="preserve"> 60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</si>
  <si>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홍준기</t>
    </r>
  </si>
  <si>
    <r>
      <rPr>
        <sz val="9"/>
        <rFont val="맑은 고딕"/>
        <family val="3"/>
        <charset val="129"/>
        <scheme val="minor"/>
      </rPr>
      <t>대천여자중학교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</si>
  <si>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옥갓티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</si>
  <si>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이지숙</t>
    </r>
  </si>
  <si>
    <r>
      <rPr>
        <sz val="9"/>
        <rFont val="맑은 고딕"/>
        <family val="3"/>
        <charset val="129"/>
        <scheme val="minor"/>
      </rPr>
      <t>대천중학교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</si>
  <si>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보령남로</t>
    </r>
    <r>
      <rPr>
        <sz val="9"/>
        <color theme="1"/>
        <rFont val="맑은 고딕"/>
        <family val="2"/>
        <scheme val="minor"/>
      </rPr>
      <t xml:space="preserve"> 23</t>
    </r>
    <phoneticPr fontId="4" type="noConversion"/>
  </si>
  <si>
    <r>
      <rPr>
        <sz val="9"/>
        <rFont val="맑은 고딕"/>
        <family val="3"/>
        <charset val="129"/>
        <scheme val="minor"/>
      </rPr>
      <t>대천초등학교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</si>
  <si>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대천로</t>
    </r>
    <r>
      <rPr>
        <sz val="9"/>
        <color theme="1"/>
        <rFont val="맑은 고딕"/>
        <family val="2"/>
        <scheme val="minor"/>
      </rPr>
      <t xml:space="preserve"> 59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</si>
  <si>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김두순</t>
    </r>
  </si>
  <si>
    <r>
      <rPr>
        <sz val="9"/>
        <rFont val="맑은 고딕"/>
        <family val="3"/>
        <charset val="129"/>
        <scheme val="minor"/>
      </rPr>
      <t>대철중학교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</si>
  <si>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해운로</t>
    </r>
    <r>
      <rPr>
        <sz val="9"/>
        <color theme="1"/>
        <rFont val="맑은 고딕"/>
        <family val="2"/>
        <scheme val="minor"/>
      </rPr>
      <t xml:space="preserve"> 1111</t>
    </r>
  </si>
  <si>
    <r>
      <rPr>
        <sz val="9"/>
        <rFont val="맑은 고딕"/>
        <family val="3"/>
        <charset val="129"/>
        <scheme val="minor"/>
      </rPr>
      <t>대홍초등학교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</si>
  <si>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잠실길</t>
    </r>
    <r>
      <rPr>
        <sz val="9"/>
        <color theme="1"/>
        <rFont val="맑은 고딕"/>
        <family val="2"/>
        <scheme val="minor"/>
      </rPr>
      <t xml:space="preserve"> 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</si>
  <si>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조주형</t>
    </r>
  </si>
  <si>
    <r>
      <rPr>
        <sz val="9"/>
        <rFont val="맑은 고딕"/>
        <family val="3"/>
        <charset val="129"/>
        <scheme val="minor"/>
      </rPr>
      <t>대흥고등학교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</si>
  <si>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예당로</t>
    </r>
    <r>
      <rPr>
        <sz val="9"/>
        <color theme="1"/>
        <rFont val="맑은 고딕"/>
        <family val="2"/>
        <scheme val="minor"/>
      </rPr>
      <t xml:space="preserve"> 845</t>
    </r>
  </si>
  <si>
    <r>
      <rPr>
        <sz val="9"/>
        <rFont val="맑은 고딕"/>
        <family val="3"/>
        <charset val="129"/>
        <scheme val="minor"/>
      </rPr>
      <t>대흥중학교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</si>
  <si>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예당로</t>
    </r>
    <r>
      <rPr>
        <sz val="9"/>
        <color theme="1"/>
        <rFont val="맑은 고딕"/>
        <family val="2"/>
        <scheme val="minor"/>
      </rPr>
      <t xml:space="preserve"> 845</t>
    </r>
    <phoneticPr fontId="4" type="noConversion"/>
  </si>
  <si>
    <r>
      <rPr>
        <sz val="9"/>
        <rFont val="맑은 고딕"/>
        <family val="3"/>
        <charset val="129"/>
        <scheme val="minor"/>
      </rPr>
      <t>대흥초등학교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</si>
  <si>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의좋은형제길</t>
    </r>
    <r>
      <rPr>
        <sz val="9"/>
        <color theme="1"/>
        <rFont val="맑은 고딕"/>
        <family val="2"/>
        <scheme val="minor"/>
      </rPr>
      <t xml:space="preserve"> 16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</si>
  <si>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양은정</t>
    </r>
  </si>
  <si>
    <r>
      <rPr>
        <sz val="9"/>
        <rFont val="맑은 고딕"/>
        <family val="3"/>
        <charset val="129"/>
        <scheme val="minor"/>
      </rPr>
      <t>덕산고등학교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</si>
  <si>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예학로</t>
    </r>
    <r>
      <rPr>
        <sz val="9"/>
        <color theme="1"/>
        <rFont val="맑은 고딕"/>
        <family val="2"/>
        <scheme val="minor"/>
      </rPr>
      <t xml:space="preserve"> 138</t>
    </r>
  </si>
  <si>
    <r>
      <rPr>
        <sz val="9"/>
        <color theme="1"/>
        <rFont val="맑은 고딕"/>
        <family val="3"/>
        <charset val="129"/>
        <scheme val="minor"/>
      </rPr>
      <t>이오덕</t>
    </r>
  </si>
  <si>
    <r>
      <rPr>
        <sz val="9"/>
        <rFont val="맑은 고딕"/>
        <family val="3"/>
        <charset val="129"/>
        <scheme val="minor"/>
      </rPr>
      <t>덕산중학교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</si>
  <si>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예학로</t>
    </r>
    <r>
      <rPr>
        <sz val="9"/>
        <color theme="1"/>
        <rFont val="맑은 고딕"/>
        <family val="2"/>
        <scheme val="minor"/>
      </rPr>
      <t xml:space="preserve"> 128</t>
    </r>
    <phoneticPr fontId="4" type="noConversion"/>
  </si>
  <si>
    <r>
      <rPr>
        <sz val="9"/>
        <rFont val="맑은 고딕"/>
        <family val="3"/>
        <charset val="129"/>
        <scheme val="minor"/>
      </rPr>
      <t>덕산초등학교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</si>
  <si>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봉운로</t>
    </r>
    <r>
      <rPr>
        <sz val="9"/>
        <color theme="1"/>
        <rFont val="맑은 고딕"/>
        <family val="2"/>
        <scheme val="minor"/>
      </rPr>
      <t xml:space="preserve"> 38</t>
    </r>
    <phoneticPr fontId="4" type="noConversion"/>
  </si>
  <si>
    <r>
      <rPr>
        <sz val="9"/>
        <rFont val="맑은 고딕"/>
        <family val="3"/>
        <charset val="129"/>
        <scheme val="minor"/>
      </rPr>
      <t>덕암초등학교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</si>
  <si>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금계산로</t>
    </r>
    <r>
      <rPr>
        <sz val="9"/>
        <color theme="1"/>
        <rFont val="맑은 고딕"/>
        <family val="2"/>
        <scheme val="minor"/>
      </rPr>
      <t xml:space="preserve"> 943</t>
    </r>
  </si>
  <si>
    <r>
      <rPr>
        <sz val="9"/>
        <rFont val="맑은 고딕"/>
        <family val="3"/>
        <charset val="129"/>
        <scheme val="minor"/>
      </rPr>
      <t>도고온천초등학교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</si>
  <si>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도고면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도고면로</t>
    </r>
    <r>
      <rPr>
        <sz val="9"/>
        <color theme="1"/>
        <rFont val="맑은 고딕"/>
        <family val="2"/>
        <scheme val="minor"/>
      </rPr>
      <t xml:space="preserve"> 73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</si>
  <si>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서유경</t>
    </r>
  </si>
  <si>
    <r>
      <rPr>
        <sz val="9"/>
        <rFont val="맑은 고딕"/>
        <family val="3"/>
        <charset val="129"/>
        <scheme val="minor"/>
      </rPr>
      <t>도고중학교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</si>
  <si>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온중로</t>
    </r>
    <r>
      <rPr>
        <sz val="9"/>
        <color theme="1"/>
        <rFont val="맑은 고딕"/>
        <family val="2"/>
        <scheme val="minor"/>
      </rPr>
      <t xml:space="preserve"> 48</t>
    </r>
  </si>
  <si>
    <r>
      <rPr>
        <sz val="9"/>
        <rFont val="맑은 고딕"/>
        <family val="3"/>
        <charset val="129"/>
        <scheme val="minor"/>
      </rPr>
      <t>도고초등학교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</si>
  <si>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도고면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도고산로</t>
    </r>
    <r>
      <rPr>
        <sz val="9"/>
        <color theme="1"/>
        <rFont val="맑은 고딕"/>
        <family val="2"/>
        <scheme val="minor"/>
      </rPr>
      <t xml:space="preserve"> 598</t>
    </r>
    <phoneticPr fontId="4" type="noConversion"/>
  </si>
  <si>
    <r>
      <rPr>
        <sz val="9"/>
        <rFont val="맑은 고딕"/>
        <family val="3"/>
        <charset val="129"/>
        <scheme val="minor"/>
      </rPr>
      <t>도산초등학교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</si>
  <si>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벌곡면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수락로</t>
    </r>
    <r>
      <rPr>
        <sz val="9"/>
        <color theme="1"/>
        <rFont val="맑은 고딕"/>
        <family val="2"/>
        <scheme val="minor"/>
      </rPr>
      <t xml:space="preserve"> 23</t>
    </r>
    <phoneticPr fontId="4" type="noConversion"/>
  </si>
  <si>
    <r>
      <rPr>
        <sz val="9"/>
        <rFont val="맑은 고딕"/>
        <family val="3"/>
        <charset val="129"/>
        <scheme val="minor"/>
      </rPr>
      <t>도장초등학교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</si>
  <si>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도장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73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</si>
  <si>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황찬송</t>
    </r>
  </si>
  <si>
    <r>
      <rPr>
        <sz val="9"/>
        <rFont val="맑은 고딕"/>
        <family val="3"/>
        <charset val="129"/>
        <scheme val="minor"/>
      </rPr>
      <t>도하초등학교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</si>
  <si>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연암로</t>
    </r>
    <r>
      <rPr>
        <sz val="9"/>
        <color theme="1"/>
        <rFont val="맑은 고딕"/>
        <family val="2"/>
        <scheme val="minor"/>
      </rPr>
      <t xml:space="preserve"> 382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</si>
  <si>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한용현</t>
    </r>
  </si>
  <si>
    <r>
      <rPr>
        <sz val="9"/>
        <rFont val="맑은 고딕"/>
        <family val="3"/>
        <charset val="129"/>
        <scheme val="minor"/>
      </rPr>
      <t>동강중학교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</si>
  <si>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624</t>
    </r>
  </si>
  <si>
    <r>
      <rPr>
        <sz val="9"/>
        <rFont val="맑은 고딕"/>
        <family val="3"/>
        <charset val="129"/>
        <scheme val="minor"/>
      </rPr>
      <t>동덕초등학교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</si>
  <si>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탕정면로</t>
    </r>
    <r>
      <rPr>
        <sz val="9"/>
        <color theme="1"/>
        <rFont val="맑은 고딕"/>
        <family val="2"/>
        <scheme val="minor"/>
      </rPr>
      <t xml:space="preserve"> 381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</si>
  <si>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주성문</t>
    </r>
  </si>
  <si>
    <r>
      <rPr>
        <sz val="9"/>
        <rFont val="맑은 고딕"/>
        <family val="3"/>
        <charset val="129"/>
        <scheme val="minor"/>
      </rPr>
      <t>동암초등학교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</si>
  <si>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동암마을길</t>
    </r>
    <r>
      <rPr>
        <sz val="9"/>
        <color theme="1"/>
        <rFont val="맑은 고딕"/>
        <family val="2"/>
        <scheme val="minor"/>
      </rPr>
      <t xml:space="preserve"> 14-3</t>
    </r>
  </si>
  <si>
    <r>
      <rPr>
        <sz val="9"/>
        <rFont val="맑은 고딕"/>
        <family val="3"/>
        <charset val="129"/>
        <scheme val="minor"/>
      </rPr>
      <t>동영중학교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</si>
  <si>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남양면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금천길</t>
    </r>
    <r>
      <rPr>
        <sz val="9"/>
        <color theme="1"/>
        <rFont val="맑은 고딕"/>
        <family val="2"/>
        <scheme val="minor"/>
      </rPr>
      <t xml:space="preserve"> 70-36</t>
    </r>
  </si>
  <si>
    <r>
      <rPr>
        <sz val="9"/>
        <rFont val="맑은 고딕"/>
        <family val="3"/>
        <charset val="129"/>
        <scheme val="minor"/>
      </rPr>
      <t>두마초등학교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</si>
  <si>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팥거리로</t>
    </r>
    <r>
      <rPr>
        <sz val="9"/>
        <color theme="1"/>
        <rFont val="맑은 고딕"/>
        <family val="2"/>
        <scheme val="minor"/>
      </rPr>
      <t xml:space="preserve"> 160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</si>
  <si>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이하늘</t>
    </r>
  </si>
  <si>
    <r>
      <rPr>
        <sz val="9"/>
        <rFont val="맑은 고딕"/>
        <family val="3"/>
        <charset val="129"/>
        <scheme val="minor"/>
      </rPr>
      <t>둔포중학교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</si>
  <si>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어의정로</t>
    </r>
    <r>
      <rPr>
        <sz val="9"/>
        <color theme="1"/>
        <rFont val="맑은 고딕"/>
        <family val="2"/>
        <scheme val="minor"/>
      </rPr>
      <t xml:space="preserve"> 101</t>
    </r>
  </si>
  <si>
    <r>
      <rPr>
        <sz val="9"/>
        <color theme="1"/>
        <rFont val="맑은 고딕"/>
        <family val="3"/>
        <charset val="129"/>
        <scheme val="minor"/>
      </rPr>
      <t>이정우</t>
    </r>
  </si>
  <si>
    <r>
      <rPr>
        <sz val="9"/>
        <rFont val="맑은 고딕"/>
        <family val="3"/>
        <charset val="129"/>
        <scheme val="minor"/>
      </rPr>
      <t>둔포초등학교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</si>
  <si>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둔포중앙로</t>
    </r>
    <r>
      <rPr>
        <sz val="9"/>
        <color theme="1"/>
        <rFont val="맑은 고딕"/>
        <family val="2"/>
        <scheme val="minor"/>
      </rPr>
      <t xml:space="preserve"> 161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</si>
  <si>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김대균</t>
    </r>
  </si>
  <si>
    <r>
      <rPr>
        <sz val="9"/>
        <rFont val="맑은 고딕"/>
        <family val="3"/>
        <charset val="129"/>
        <scheme val="minor"/>
      </rPr>
      <t>드림학교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</si>
  <si>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535-31 </t>
    </r>
    <phoneticPr fontId="4" type="noConversion"/>
  </si>
  <si>
    <t>2M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</si>
  <si>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윤완희</t>
    </r>
  </si>
  <si>
    <r>
      <rPr>
        <sz val="9"/>
        <rFont val="맑은 고딕"/>
        <family val="3"/>
        <charset val="129"/>
        <scheme val="minor"/>
      </rPr>
      <t>마곡초등학교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</si>
  <si>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사곡면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운정길</t>
    </r>
    <r>
      <rPr>
        <sz val="9"/>
        <color theme="1"/>
        <rFont val="맑은 고딕"/>
        <family val="2"/>
        <scheme val="minor"/>
      </rPr>
      <t xml:space="preserve"> 29-10</t>
    </r>
  </si>
  <si>
    <r>
      <rPr>
        <sz val="9"/>
        <rFont val="맑은 고딕"/>
        <family val="3"/>
        <charset val="129"/>
        <scheme val="minor"/>
      </rPr>
      <t>마동초등학교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</si>
  <si>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원송로</t>
    </r>
    <r>
      <rPr>
        <sz val="9"/>
        <color theme="1"/>
        <rFont val="맑은 고딕"/>
        <family val="2"/>
        <scheme val="minor"/>
      </rPr>
      <t xml:space="preserve"> 229</t>
    </r>
  </si>
  <si>
    <r>
      <rPr>
        <sz val="9"/>
        <rFont val="맑은 고딕"/>
        <family val="3"/>
        <charset val="129"/>
        <scheme val="minor"/>
      </rPr>
      <t>마산초등학교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</si>
  <si>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삼일로</t>
    </r>
    <r>
      <rPr>
        <sz val="9"/>
        <color theme="1"/>
        <rFont val="맑은 고딕"/>
        <family val="2"/>
        <scheme val="minor"/>
      </rPr>
      <t xml:space="preserve"> 327</t>
    </r>
  </si>
  <si>
    <r>
      <rPr>
        <sz val="9"/>
        <color theme="1"/>
        <rFont val="맑은 고딕"/>
        <family val="3"/>
        <charset val="129"/>
        <scheme val="minor"/>
      </rPr>
      <t>임진호</t>
    </r>
  </si>
  <si>
    <r>
      <rPr>
        <sz val="9"/>
        <rFont val="맑은 고딕"/>
        <family val="3"/>
        <charset val="129"/>
        <scheme val="minor"/>
      </rPr>
      <t>만리포고등학교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</si>
  <si>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서해로</t>
    </r>
    <r>
      <rPr>
        <sz val="9"/>
        <color theme="1"/>
        <rFont val="맑은 고딕"/>
        <family val="2"/>
        <scheme val="minor"/>
      </rPr>
      <t xml:space="preserve"> 631 </t>
    </r>
  </si>
  <si>
    <r>
      <rPr>
        <sz val="9"/>
        <color theme="1"/>
        <rFont val="맑은 고딕"/>
        <family val="3"/>
        <charset val="129"/>
        <scheme val="minor"/>
      </rPr>
      <t>정문희</t>
    </r>
  </si>
  <si>
    <r>
      <rPr>
        <sz val="9"/>
        <rFont val="맑은 고딕"/>
        <family val="3"/>
        <charset val="129"/>
        <scheme val="minor"/>
      </rPr>
      <t>만리포중학교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</si>
  <si>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소근로</t>
    </r>
    <r>
      <rPr>
        <sz val="9"/>
        <color theme="1"/>
        <rFont val="맑은 고딕"/>
        <family val="2"/>
        <scheme val="minor"/>
      </rPr>
      <t xml:space="preserve"> 63-12</t>
    </r>
  </si>
  <si>
    <r>
      <rPr>
        <sz val="9"/>
        <color theme="1"/>
        <rFont val="맑은 고딕"/>
        <family val="3"/>
        <charset val="129"/>
        <scheme val="minor"/>
      </rPr>
      <t>이해빈</t>
    </r>
  </si>
  <si>
    <r>
      <rPr>
        <sz val="9"/>
        <rFont val="맑은 고딕"/>
        <family val="3"/>
        <charset val="129"/>
        <scheme val="minor"/>
      </rPr>
      <t>면천중학교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</si>
  <si>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면천서문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35</t>
    </r>
  </si>
  <si>
    <r>
      <rPr>
        <sz val="9"/>
        <rFont val="맑은 고딕"/>
        <family val="3"/>
        <charset val="129"/>
        <scheme val="minor"/>
      </rPr>
      <t>면천초등학교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</si>
  <si>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면천서문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33</t>
    </r>
  </si>
  <si>
    <r>
      <rPr>
        <sz val="9"/>
        <color theme="1"/>
        <rFont val="맑은 고딕"/>
        <family val="3"/>
        <charset val="129"/>
        <scheme val="minor"/>
      </rPr>
      <t>김주은</t>
    </r>
  </si>
  <si>
    <r>
      <rPr>
        <sz val="9"/>
        <rFont val="맑은 고딕"/>
        <family val="3"/>
        <charset val="129"/>
        <scheme val="minor"/>
      </rPr>
      <t>명지초등학교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</si>
  <si>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명지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25</t>
    </r>
  </si>
  <si>
    <r>
      <rPr>
        <sz val="9"/>
        <color theme="1"/>
        <rFont val="맑은 고딕"/>
        <family val="3"/>
        <charset val="129"/>
        <scheme val="minor"/>
      </rPr>
      <t>서지희</t>
    </r>
  </si>
  <si>
    <r>
      <rPr>
        <sz val="9"/>
        <rFont val="맑은 고딕"/>
        <family val="3"/>
        <charset val="129"/>
        <scheme val="minor"/>
      </rPr>
      <t>명천초등학교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</si>
  <si>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주공로</t>
    </r>
    <r>
      <rPr>
        <sz val="9"/>
        <color theme="1"/>
        <rFont val="맑은 고딕"/>
        <family val="2"/>
        <scheme val="minor"/>
      </rPr>
      <t xml:space="preserve"> 119</t>
    </r>
    <phoneticPr fontId="4" type="noConversion"/>
  </si>
  <si>
    <r>
      <rPr>
        <sz val="9"/>
        <rFont val="맑은 고딕"/>
        <family val="3"/>
        <charset val="129"/>
        <scheme val="minor"/>
      </rPr>
      <t>모산중학교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</si>
  <si>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도고면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도고산로</t>
    </r>
    <r>
      <rPr>
        <sz val="9"/>
        <color theme="1"/>
        <rFont val="맑은 고딕"/>
        <family val="2"/>
        <scheme val="minor"/>
      </rPr>
      <t xml:space="preserve"> 573</t>
    </r>
  </si>
  <si>
    <r>
      <rPr>
        <sz val="9"/>
        <rFont val="맑은 고딕"/>
        <family val="3"/>
        <charset val="129"/>
        <scheme val="minor"/>
      </rPr>
      <t>모산초등학교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</si>
  <si>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배방로</t>
    </r>
    <r>
      <rPr>
        <sz val="9"/>
        <color theme="1"/>
        <rFont val="맑은 고딕"/>
        <family val="2"/>
        <scheme val="minor"/>
      </rPr>
      <t xml:space="preserve"> 58-52</t>
    </r>
    <phoneticPr fontId="4" type="noConversion"/>
  </si>
  <si>
    <r>
      <rPr>
        <sz val="9"/>
        <rFont val="맑은 고딕"/>
        <family val="3"/>
        <charset val="129"/>
        <scheme val="minor"/>
      </rPr>
      <t>모종중학교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</si>
  <si>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둔포중앙로</t>
    </r>
    <r>
      <rPr>
        <sz val="9"/>
        <color theme="1"/>
        <rFont val="맑은 고딕"/>
        <family val="2"/>
        <scheme val="minor"/>
      </rPr>
      <t>161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26-13</t>
    </r>
  </si>
  <si>
    <r>
      <rPr>
        <sz val="9"/>
        <rFont val="맑은 고딕"/>
        <family val="3"/>
        <charset val="129"/>
        <scheme val="minor"/>
      </rPr>
      <t>모항초등학교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</si>
  <si>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모항파도로</t>
    </r>
    <r>
      <rPr>
        <sz val="9"/>
        <color theme="1"/>
        <rFont val="맑은 고딕"/>
        <family val="2"/>
        <scheme val="minor"/>
      </rPr>
      <t xml:space="preserve"> 116</t>
    </r>
  </si>
  <si>
    <r>
      <rPr>
        <sz val="9"/>
        <rFont val="맑은 고딕"/>
        <family val="3"/>
        <charset val="129"/>
        <scheme val="minor"/>
      </rPr>
      <t>목면초등학교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</si>
  <si>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철마장길</t>
    </r>
    <r>
      <rPr>
        <sz val="9"/>
        <color theme="1"/>
        <rFont val="맑은 고딕"/>
        <family val="2"/>
        <scheme val="minor"/>
      </rPr>
      <t xml:space="preserve"> 27</t>
    </r>
  </si>
  <si>
    <r>
      <rPr>
        <sz val="9"/>
        <color theme="1"/>
        <rFont val="맑은 고딕"/>
        <family val="3"/>
        <charset val="129"/>
        <scheme val="minor"/>
      </rPr>
      <t>인현정</t>
    </r>
  </si>
  <si>
    <r>
      <rPr>
        <sz val="9"/>
        <rFont val="맑은 고딕"/>
        <family val="3"/>
        <charset val="129"/>
        <scheme val="minor"/>
      </rPr>
      <t>목천고등학교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</si>
  <si>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삼방로</t>
    </r>
    <r>
      <rPr>
        <sz val="9"/>
        <color theme="1"/>
        <rFont val="맑은 고딕"/>
        <family val="2"/>
        <scheme val="minor"/>
      </rPr>
      <t xml:space="preserve"> 145</t>
    </r>
  </si>
  <si>
    <r>
      <rPr>
        <sz val="9"/>
        <color theme="1"/>
        <rFont val="맑은 고딕"/>
        <family val="3"/>
        <charset val="129"/>
        <scheme val="minor"/>
      </rPr>
      <t>김연지</t>
    </r>
  </si>
  <si>
    <r>
      <rPr>
        <sz val="9"/>
        <rFont val="맑은 고딕"/>
        <family val="3"/>
        <charset val="129"/>
        <scheme val="minor"/>
      </rPr>
      <t>목천중학교</t>
    </r>
  </si>
  <si>
    <r>
      <rPr>
        <sz val="9"/>
        <rFont val="맑은 고딕"/>
        <family val="3"/>
        <charset val="129"/>
        <scheme val="minor"/>
      </rPr>
      <t>목천초등학교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</si>
  <si>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서리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31</t>
    </r>
  </si>
  <si>
    <r>
      <rPr>
        <sz val="9"/>
        <rFont val="맑은 고딕"/>
        <family val="3"/>
        <charset val="129"/>
        <scheme val="minor"/>
      </rPr>
      <t>미산중학교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</si>
  <si>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미산면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판미로</t>
    </r>
    <r>
      <rPr>
        <sz val="9"/>
        <color theme="1"/>
        <rFont val="맑은 고딕"/>
        <family val="2"/>
        <scheme val="minor"/>
      </rPr>
      <t xml:space="preserve"> 1462-7</t>
    </r>
  </si>
  <si>
    <r>
      <rPr>
        <sz val="9"/>
        <rFont val="맑은 고딕"/>
        <family val="3"/>
        <charset val="129"/>
        <scheme val="minor"/>
      </rPr>
      <t>미산초등학교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</si>
  <si>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미산면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판미로</t>
    </r>
    <r>
      <rPr>
        <sz val="9"/>
        <color theme="1"/>
        <rFont val="맑은 고딕"/>
        <family val="2"/>
        <scheme val="minor"/>
      </rPr>
      <t xml:space="preserve"> 1462-7</t>
    </r>
    <phoneticPr fontId="4" type="noConversion"/>
  </si>
  <si>
    <t>미산중공유</t>
    <phoneticPr fontId="4" type="noConversion"/>
  </si>
  <si>
    <r>
      <rPr>
        <sz val="9"/>
        <rFont val="맑은 고딕"/>
        <family val="3"/>
        <charset val="129"/>
        <scheme val="minor"/>
      </rPr>
      <t>미죽초등학교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</si>
  <si>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미죽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7</t>
    </r>
  </si>
  <si>
    <r>
      <rPr>
        <sz val="9"/>
        <rFont val="맑은 고딕"/>
        <family val="3"/>
        <charset val="129"/>
      </rPr>
      <t>60</t>
    </r>
    <r>
      <rPr>
        <sz val="9"/>
        <rFont val="Calibri"/>
        <family val="3"/>
      </rPr>
      <t>M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</si>
  <si>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남기범</t>
    </r>
  </si>
  <si>
    <r>
      <rPr>
        <sz val="9"/>
        <rFont val="맑은 고딕"/>
        <family val="3"/>
        <charset val="129"/>
        <scheme val="minor"/>
      </rPr>
      <t>반곡초등학교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</si>
  <si>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양촌면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황산벌로</t>
    </r>
    <r>
      <rPr>
        <sz val="9"/>
        <color theme="1"/>
        <rFont val="맑은 고딕"/>
        <family val="2"/>
        <scheme val="minor"/>
      </rPr>
      <t xml:space="preserve"> 1126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</si>
  <si>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rFont val="맑은 고딕"/>
        <family val="3"/>
        <charset val="129"/>
        <scheme val="minor"/>
      </rPr>
      <t>반포중학교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</si>
  <si>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반포면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원당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28</t>
    </r>
  </si>
  <si>
    <r>
      <rPr>
        <sz val="9"/>
        <rFont val="맑은 고딕"/>
        <family val="3"/>
        <charset val="129"/>
        <scheme val="minor"/>
      </rPr>
      <t>반포초등학교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</si>
  <si>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반포면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반포초교길</t>
    </r>
    <r>
      <rPr>
        <sz val="9"/>
        <color theme="1"/>
        <rFont val="맑은 고딕"/>
        <family val="2"/>
        <scheme val="minor"/>
      </rPr>
      <t xml:space="preserve"> 97</t>
    </r>
  </si>
  <si>
    <r>
      <rPr>
        <sz val="9"/>
        <color theme="1"/>
        <rFont val="맑은 고딕"/>
        <family val="3"/>
        <charset val="129"/>
        <scheme val="minor"/>
      </rPr>
      <t>유시하</t>
    </r>
  </si>
  <si>
    <r>
      <rPr>
        <sz val="9"/>
        <rFont val="맑은 고딕"/>
        <family val="3"/>
        <charset val="129"/>
        <scheme val="minor"/>
      </rPr>
      <t>방포초등학교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</si>
  <si>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꽃지해안로</t>
    </r>
    <r>
      <rPr>
        <sz val="9"/>
        <color theme="1"/>
        <rFont val="맑은 고딕"/>
        <family val="2"/>
        <scheme val="minor"/>
      </rPr>
      <t xml:space="preserve"> 519</t>
    </r>
  </si>
  <si>
    <r>
      <rPr>
        <sz val="9"/>
        <rFont val="맑은 고딕"/>
        <family val="3"/>
        <charset val="129"/>
        <scheme val="minor"/>
      </rPr>
      <t>배방고등학교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</si>
  <si>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배방산길</t>
    </r>
    <r>
      <rPr>
        <sz val="9"/>
        <color theme="1"/>
        <rFont val="맑은 고딕"/>
        <family val="2"/>
        <scheme val="minor"/>
      </rPr>
      <t xml:space="preserve"> 359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61</t>
    </r>
  </si>
  <si>
    <r>
      <rPr>
        <sz val="9"/>
        <color theme="1"/>
        <rFont val="맑은 고딕"/>
        <family val="3"/>
        <charset val="129"/>
        <scheme val="minor"/>
      </rPr>
      <t>박현준</t>
    </r>
  </si>
  <si>
    <r>
      <rPr>
        <sz val="9"/>
        <rFont val="맑은 고딕"/>
        <family val="3"/>
        <charset val="129"/>
        <scheme val="minor"/>
      </rPr>
      <t>배방초등학교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</si>
  <si>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북수로</t>
    </r>
    <r>
      <rPr>
        <sz val="9"/>
        <color theme="1"/>
        <rFont val="맑은 고딕"/>
        <family val="2"/>
        <scheme val="minor"/>
      </rPr>
      <t>25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</si>
  <si>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전우성</t>
    </r>
  </si>
  <si>
    <r>
      <rPr>
        <sz val="9"/>
        <rFont val="맑은 고딕"/>
        <family val="3"/>
        <charset val="129"/>
        <scheme val="minor"/>
      </rPr>
      <t>배양초등학교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</si>
  <si>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금마로</t>
    </r>
    <r>
      <rPr>
        <sz val="9"/>
        <color theme="1"/>
        <rFont val="맑은 고딕"/>
        <family val="2"/>
        <scheme val="minor"/>
      </rPr>
      <t xml:space="preserve"> 23-24</t>
    </r>
  </si>
  <si>
    <r>
      <rPr>
        <sz val="9"/>
        <color theme="1"/>
        <rFont val="맑은 고딕"/>
        <family val="3"/>
        <charset val="129"/>
        <scheme val="minor"/>
      </rPr>
      <t>남궁현</t>
    </r>
  </si>
  <si>
    <r>
      <rPr>
        <sz val="9"/>
        <rFont val="맑은 고딕"/>
        <family val="3"/>
        <charset val="129"/>
        <scheme val="minor"/>
      </rPr>
      <t>백강초등학교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</si>
  <si>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규암면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백제문로</t>
    </r>
    <r>
      <rPr>
        <sz val="9"/>
        <color theme="1"/>
        <rFont val="맑은 고딕"/>
        <family val="2"/>
        <scheme val="minor"/>
      </rPr>
      <t xml:space="preserve"> 251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</si>
  <si>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이창재</t>
    </r>
  </si>
  <si>
    <r>
      <rPr>
        <sz val="9"/>
        <rFont val="맑은 고딕"/>
        <family val="3"/>
        <charset val="129"/>
        <scheme val="minor"/>
      </rPr>
      <t>백석초등학교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</si>
  <si>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선비로</t>
    </r>
    <r>
      <rPr>
        <sz val="9"/>
        <color theme="1"/>
        <rFont val="맑은 고딕"/>
        <family val="2"/>
        <scheme val="minor"/>
      </rPr>
      <t xml:space="preserve"> 726</t>
    </r>
    <phoneticPr fontId="4" type="noConversion"/>
  </si>
  <si>
    <r>
      <rPr>
        <sz val="9"/>
        <rFont val="맑은 고딕"/>
        <family val="3"/>
        <charset val="129"/>
        <scheme val="minor"/>
      </rPr>
      <t>백제중학교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</si>
  <si>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규암면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흥수로</t>
    </r>
    <r>
      <rPr>
        <sz val="9"/>
        <color theme="1"/>
        <rFont val="맑은 고딕"/>
        <family val="2"/>
        <scheme val="minor"/>
      </rPr>
      <t xml:space="preserve"> 759</t>
    </r>
    <phoneticPr fontId="4" type="noConversion"/>
  </si>
  <si>
    <r>
      <rPr>
        <sz val="9"/>
        <rFont val="맑은 고딕"/>
        <family val="3"/>
        <charset val="129"/>
        <scheme val="minor"/>
      </rPr>
      <t>백제초등학교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</si>
  <si>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>321</t>
    </r>
    <phoneticPr fontId="4" type="noConversion"/>
  </si>
  <si>
    <r>
      <rPr>
        <sz val="9"/>
        <rFont val="맑은 고딕"/>
        <family val="3"/>
        <charset val="129"/>
        <scheme val="minor"/>
      </rPr>
      <t>백화초등학교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</si>
  <si>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다락미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85</t>
    </r>
  </si>
  <si>
    <r>
      <rPr>
        <sz val="9"/>
        <rFont val="맑은 고딕"/>
        <family val="3"/>
        <charset val="129"/>
        <scheme val="minor"/>
      </rPr>
      <t>벌곡초등학교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</si>
  <si>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벌곡면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대둔로</t>
    </r>
    <r>
      <rPr>
        <sz val="9"/>
        <color theme="1"/>
        <rFont val="맑은 고딕"/>
        <family val="2"/>
        <scheme val="minor"/>
      </rPr>
      <t xml:space="preserve"> 821-8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</si>
  <si>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장진희</t>
    </r>
  </si>
  <si>
    <r>
      <rPr>
        <sz val="9"/>
        <rFont val="맑은 고딕"/>
        <family val="3"/>
        <charset val="129"/>
        <scheme val="minor"/>
      </rPr>
      <t>병천고등학교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</si>
  <si>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병천면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1872</t>
    </r>
  </si>
  <si>
    <r>
      <rPr>
        <sz val="9"/>
        <rFont val="맑은 고딕"/>
        <family val="3"/>
        <charset val="129"/>
        <scheme val="minor"/>
      </rPr>
      <t>병천중학교</t>
    </r>
  </si>
  <si>
    <r>
      <rPr>
        <sz val="9"/>
        <color theme="1"/>
        <rFont val="맑은 고딕"/>
        <family val="3"/>
        <charset val="129"/>
        <scheme val="minor"/>
      </rPr>
      <t>방진식</t>
    </r>
  </si>
  <si>
    <r>
      <rPr>
        <sz val="9"/>
        <rFont val="맑은 고딕"/>
        <family val="3"/>
        <charset val="129"/>
        <scheme val="minor"/>
      </rPr>
      <t>병천초등학교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</si>
  <si>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병천면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병천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</si>
  <si>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최현섭</t>
    </r>
  </si>
  <si>
    <r>
      <rPr>
        <sz val="9"/>
        <rFont val="맑은 고딕"/>
        <family val="3"/>
        <charset val="129"/>
        <scheme val="minor"/>
      </rPr>
      <t>보령정심학교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</si>
  <si>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보령북로</t>
    </r>
    <r>
      <rPr>
        <sz val="9"/>
        <color theme="1"/>
        <rFont val="맑은 고딕"/>
        <family val="2"/>
        <scheme val="minor"/>
      </rPr>
      <t xml:space="preserve"> 404</t>
    </r>
  </si>
  <si>
    <r>
      <rPr>
        <sz val="9"/>
        <color theme="1"/>
        <rFont val="맑은 고딕"/>
        <family val="3"/>
        <charset val="129"/>
        <scheme val="minor"/>
      </rPr>
      <t>남가현</t>
    </r>
  </si>
  <si>
    <r>
      <rPr>
        <sz val="9"/>
        <rFont val="맑은 고딕"/>
        <family val="3"/>
        <charset val="129"/>
        <scheme val="minor"/>
      </rPr>
      <t>보령중학교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</si>
  <si>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보령읍성길</t>
    </r>
    <r>
      <rPr>
        <sz val="9"/>
        <color theme="1"/>
        <rFont val="맑은 고딕"/>
        <family val="2"/>
        <scheme val="minor"/>
      </rPr>
      <t xml:space="preserve"> 87-37</t>
    </r>
  </si>
  <si>
    <r>
      <rPr>
        <sz val="9"/>
        <color theme="1"/>
        <rFont val="맑은 고딕"/>
        <family val="3"/>
        <charset val="129"/>
        <scheme val="minor"/>
      </rPr>
      <t>정종일</t>
    </r>
  </si>
  <si>
    <r>
      <rPr>
        <sz val="9"/>
        <rFont val="맑은 고딕"/>
        <family val="3"/>
        <charset val="129"/>
        <scheme val="minor"/>
      </rPr>
      <t>보산원초등학교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</si>
  <si>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보산원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33</t>
    </r>
  </si>
  <si>
    <r>
      <rPr>
        <sz val="9"/>
        <rFont val="맑은 고딕"/>
        <family val="3"/>
        <charset val="129"/>
        <scheme val="minor"/>
      </rPr>
      <t>보성초등학교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</si>
  <si>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예학로</t>
    </r>
    <r>
      <rPr>
        <sz val="9"/>
        <color theme="1"/>
        <rFont val="맑은 고딕"/>
        <family val="2"/>
        <scheme val="minor"/>
      </rPr>
      <t xml:space="preserve"> 127</t>
    </r>
    <phoneticPr fontId="4" type="noConversion"/>
  </si>
  <si>
    <r>
      <rPr>
        <sz val="9"/>
        <rFont val="맑은 고딕"/>
        <family val="3"/>
        <charset val="129"/>
        <scheme val="minor"/>
      </rPr>
      <t>복수중학교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</si>
  <si>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복수면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복수로</t>
    </r>
    <r>
      <rPr>
        <sz val="9"/>
        <color theme="1"/>
        <rFont val="맑은 고딕"/>
        <family val="2"/>
        <scheme val="minor"/>
      </rPr>
      <t xml:space="preserve"> 333</t>
    </r>
  </si>
  <si>
    <r>
      <rPr>
        <sz val="9"/>
        <rFont val="맑은 고딕"/>
        <family val="3"/>
        <charset val="129"/>
        <scheme val="minor"/>
      </rPr>
      <t>복수초등학교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</si>
  <si>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복수면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복수로</t>
    </r>
    <r>
      <rPr>
        <sz val="9"/>
        <color theme="1"/>
        <rFont val="맑은 고딕"/>
        <family val="2"/>
        <scheme val="minor"/>
      </rPr>
      <t xml:space="preserve"> 137</t>
    </r>
    <r>
      <rPr>
        <sz val="9"/>
        <color theme="1"/>
        <rFont val="맑은 고딕"/>
        <family val="3"/>
        <charset val="129"/>
        <scheme val="minor"/>
      </rPr>
      <t>로</t>
    </r>
  </si>
  <si>
    <r>
      <rPr>
        <sz val="9"/>
        <rFont val="맑은 고딕"/>
        <family val="3"/>
        <charset val="129"/>
        <scheme val="minor"/>
      </rPr>
      <t>복자여자고등학교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</si>
  <si>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</t>
    </r>
    <phoneticPr fontId="4" type="noConversion"/>
  </si>
  <si>
    <r>
      <rPr>
        <sz val="9"/>
        <rFont val="맑은 고딕"/>
        <family val="3"/>
        <charset val="129"/>
        <scheme val="minor"/>
      </rPr>
      <t>복자여자중학교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</si>
  <si>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> </t>
    </r>
    <r>
      <rPr>
        <sz val="9"/>
        <color theme="1"/>
        <rFont val="맑은 고딕"/>
        <family val="3"/>
        <charset val="129"/>
        <scheme val="minor"/>
      </rPr>
      <t>복자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</t>
    </r>
    <phoneticPr fontId="4" type="noConversion"/>
  </si>
  <si>
    <r>
      <rPr>
        <sz val="9"/>
        <rFont val="맑은 고딕"/>
        <family val="3"/>
        <charset val="129"/>
        <scheme val="minor"/>
      </rPr>
      <t>봉산초등학교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</si>
  <si>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봉산로</t>
    </r>
    <r>
      <rPr>
        <sz val="9"/>
        <color theme="1"/>
        <rFont val="맑은 고딕"/>
        <family val="2"/>
        <scheme val="minor"/>
      </rPr>
      <t xml:space="preserve"> 369-10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</si>
  <si>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신동준</t>
    </r>
  </si>
  <si>
    <r>
      <rPr>
        <sz val="9"/>
        <rFont val="맑은 고딕"/>
        <family val="3"/>
        <charset val="129"/>
        <scheme val="minor"/>
      </rPr>
      <t>봉황중학교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</si>
  <si>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금벽로</t>
    </r>
    <r>
      <rPr>
        <sz val="9"/>
        <color theme="1"/>
        <rFont val="맑은 고딕"/>
        <family val="2"/>
        <scheme val="minor"/>
      </rPr>
      <t xml:space="preserve"> 301</t>
    </r>
    <phoneticPr fontId="4" type="noConversion"/>
  </si>
  <si>
    <r>
      <rPr>
        <sz val="9"/>
        <rFont val="맑은 고딕"/>
        <family val="3"/>
        <charset val="129"/>
        <scheme val="minor"/>
      </rPr>
      <t>부내초등학교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</si>
  <si>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종천면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충서로</t>
    </r>
    <r>
      <rPr>
        <sz val="9"/>
        <color theme="1"/>
        <rFont val="맑은 고딕"/>
        <family val="2"/>
        <scheme val="minor"/>
      </rPr>
      <t>363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23-1</t>
    </r>
  </si>
  <si>
    <r>
      <rPr>
        <sz val="9"/>
        <color theme="1"/>
        <rFont val="맑은 고딕"/>
        <family val="3"/>
        <charset val="129"/>
        <scheme val="minor"/>
      </rPr>
      <t>정규원</t>
    </r>
  </si>
  <si>
    <r>
      <rPr>
        <sz val="9"/>
        <rFont val="맑은 고딕"/>
        <family val="3"/>
        <charset val="129"/>
        <scheme val="minor"/>
      </rPr>
      <t>부리중학교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</si>
  <si>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말골길</t>
    </r>
    <r>
      <rPr>
        <sz val="9"/>
        <color theme="1"/>
        <rFont val="맑은 고딕"/>
        <family val="2"/>
        <scheme val="minor"/>
      </rPr>
      <t xml:space="preserve"> 57</t>
    </r>
  </si>
  <si>
    <r>
      <rPr>
        <sz val="9"/>
        <color theme="1"/>
        <rFont val="맑은 고딕"/>
        <family val="3"/>
        <charset val="129"/>
        <scheme val="minor"/>
      </rPr>
      <t>고경수</t>
    </r>
  </si>
  <si>
    <r>
      <rPr>
        <sz val="9"/>
        <rFont val="맑은 고딕"/>
        <family val="3"/>
        <charset val="129"/>
        <scheme val="minor"/>
      </rPr>
      <t>부리초등학교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</si>
  <si>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현내로</t>
    </r>
    <r>
      <rPr>
        <sz val="9"/>
        <color theme="1"/>
        <rFont val="맑은 고딕"/>
        <family val="2"/>
        <scheme val="minor"/>
      </rPr>
      <t xml:space="preserve"> 81</t>
    </r>
  </si>
  <si>
    <r>
      <rPr>
        <sz val="9"/>
        <color theme="1"/>
        <rFont val="맑은 고딕"/>
        <family val="3"/>
        <charset val="129"/>
        <scheme val="minor"/>
      </rPr>
      <t>손재형</t>
    </r>
  </si>
  <si>
    <r>
      <rPr>
        <sz val="9"/>
        <rFont val="맑은 고딕"/>
        <family val="3"/>
        <charset val="129"/>
        <scheme val="minor"/>
      </rPr>
      <t>부석고등학교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</si>
  <si>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무학로</t>
    </r>
    <r>
      <rPr>
        <sz val="9"/>
        <color theme="1"/>
        <rFont val="맑은 고딕"/>
        <family val="2"/>
        <scheme val="minor"/>
      </rPr>
      <t xml:space="preserve"> 1180-9</t>
    </r>
  </si>
  <si>
    <r>
      <rPr>
        <sz val="9"/>
        <rFont val="맑은 고딕"/>
        <family val="3"/>
        <charset val="129"/>
        <scheme val="minor"/>
      </rPr>
      <t>부석중학교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</si>
  <si>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무학로</t>
    </r>
    <r>
      <rPr>
        <sz val="9"/>
        <color theme="1"/>
        <rFont val="맑은 고딕"/>
        <family val="2"/>
        <scheme val="minor"/>
      </rPr>
      <t xml:space="preserve"> 1034 </t>
    </r>
  </si>
  <si>
    <r>
      <rPr>
        <sz val="9"/>
        <color theme="1"/>
        <rFont val="맑은 고딕"/>
        <family val="3"/>
        <charset val="129"/>
        <scheme val="minor"/>
      </rPr>
      <t>명수</t>
    </r>
  </si>
  <si>
    <r>
      <rPr>
        <sz val="9"/>
        <rFont val="맑은 고딕"/>
        <family val="3"/>
        <charset val="129"/>
        <scheme val="minor"/>
      </rPr>
      <t>부석초등학교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</si>
  <si>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취평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37-6</t>
    </r>
  </si>
  <si>
    <r>
      <rPr>
        <sz val="9"/>
        <rFont val="맑은 고딕"/>
        <family val="3"/>
        <charset val="129"/>
        <scheme val="minor"/>
      </rPr>
      <t>부석초등학교간월도분교장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</si>
  <si>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간월달발길</t>
    </r>
    <r>
      <rPr>
        <sz val="9"/>
        <color theme="1"/>
        <rFont val="맑은 고딕"/>
        <family val="2"/>
        <scheme val="minor"/>
      </rPr>
      <t xml:space="preserve"> 57</t>
    </r>
    <phoneticPr fontId="4" type="noConversion"/>
  </si>
  <si>
    <r>
      <rPr>
        <sz val="9"/>
        <rFont val="맑은 고딕"/>
        <family val="3"/>
        <charset val="129"/>
        <scheme val="minor"/>
      </rPr>
      <t>부성초등학교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</si>
  <si>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지곡면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화천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83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</si>
  <si>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정명균</t>
    </r>
  </si>
  <si>
    <r>
      <rPr>
        <sz val="9"/>
        <rFont val="맑은 고딕"/>
        <family val="3"/>
        <charset val="129"/>
        <scheme val="minor"/>
      </rPr>
      <t>부여고등학교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</si>
  <si>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금성로</t>
    </r>
    <r>
      <rPr>
        <sz val="9"/>
        <color theme="1"/>
        <rFont val="맑은 고딕"/>
        <family val="2"/>
        <scheme val="minor"/>
      </rPr>
      <t xml:space="preserve"> 91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</t>
    </r>
  </si>
  <si>
    <r>
      <rPr>
        <sz val="9"/>
        <color theme="1"/>
        <rFont val="맑은 고딕"/>
        <family val="3"/>
        <charset val="129"/>
        <scheme val="minor"/>
      </rPr>
      <t>서수진</t>
    </r>
  </si>
  <si>
    <r>
      <rPr>
        <sz val="9"/>
        <rFont val="맑은 고딕"/>
        <family val="3"/>
        <charset val="129"/>
        <scheme val="minor"/>
      </rPr>
      <t>부여여자고등학교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</si>
  <si>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부소로</t>
    </r>
    <r>
      <rPr>
        <sz val="9"/>
        <color theme="1"/>
        <rFont val="맑은 고딕"/>
        <family val="2"/>
        <scheme val="minor"/>
      </rPr>
      <t xml:space="preserve"> 47</t>
    </r>
  </si>
  <si>
    <r>
      <rPr>
        <sz val="9"/>
        <color theme="1"/>
        <rFont val="맑은 고딕"/>
        <family val="3"/>
        <charset val="129"/>
        <scheme val="minor"/>
      </rPr>
      <t>양대호</t>
    </r>
  </si>
  <si>
    <r>
      <rPr>
        <sz val="9"/>
        <rFont val="맑은 고딕"/>
        <family val="3"/>
        <charset val="129"/>
        <scheme val="minor"/>
      </rPr>
      <t>부여여자중학교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</si>
  <si>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월함로</t>
    </r>
    <r>
      <rPr>
        <sz val="9"/>
        <color theme="1"/>
        <rFont val="맑은 고딕"/>
        <family val="2"/>
        <scheme val="minor"/>
      </rPr>
      <t xml:space="preserve"> 34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</si>
  <si>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남정권</t>
    </r>
  </si>
  <si>
    <r>
      <rPr>
        <sz val="9"/>
        <rFont val="맑은 고딕"/>
        <family val="3"/>
        <charset val="129"/>
        <scheme val="minor"/>
      </rPr>
      <t>부여전자고등학교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</si>
  <si>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임천면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1027</t>
    </r>
  </si>
  <si>
    <r>
      <rPr>
        <sz val="9"/>
        <color theme="1"/>
        <rFont val="맑은 고딕"/>
        <family val="3"/>
        <charset val="129"/>
        <scheme val="minor"/>
      </rPr>
      <t>박선주</t>
    </r>
  </si>
  <si>
    <r>
      <rPr>
        <sz val="9"/>
        <rFont val="맑은 고딕"/>
        <family val="3"/>
        <charset val="129"/>
        <scheme val="minor"/>
      </rPr>
      <t>부여정보고등학교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</si>
  <si>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규암면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2316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24 </t>
    </r>
  </si>
  <si>
    <r>
      <rPr>
        <sz val="9"/>
        <rFont val="맑은 고딕"/>
        <family val="3"/>
        <charset val="129"/>
        <scheme val="minor"/>
      </rPr>
      <t>부여중학교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</si>
  <si>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석탑로</t>
    </r>
    <r>
      <rPr>
        <sz val="9"/>
        <color theme="1"/>
        <rFont val="맑은 고딕"/>
        <family val="2"/>
        <scheme val="minor"/>
      </rPr>
      <t xml:space="preserve"> 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</si>
  <si>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김소영</t>
    </r>
  </si>
  <si>
    <r>
      <rPr>
        <sz val="9"/>
        <rFont val="맑은 고딕"/>
        <family val="3"/>
        <charset val="129"/>
        <scheme val="minor"/>
      </rPr>
      <t>부여초등학교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</si>
  <si>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부소로</t>
    </r>
    <r>
      <rPr>
        <sz val="9"/>
        <color theme="1"/>
        <rFont val="맑은 고딕"/>
        <family val="2"/>
        <scheme val="minor"/>
      </rPr>
      <t xml:space="preserve"> 105-10</t>
    </r>
    <phoneticPr fontId="4" type="noConversion"/>
  </si>
  <si>
    <r>
      <rPr>
        <sz val="9"/>
        <rFont val="맑은 고딕"/>
        <family val="3"/>
        <charset val="129"/>
        <scheme val="minor"/>
      </rPr>
      <t>부적초등학교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</si>
  <si>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남마구평길</t>
    </r>
    <r>
      <rPr>
        <sz val="9"/>
        <color theme="1"/>
        <rFont val="맑은 고딕"/>
        <family val="2"/>
        <scheme val="minor"/>
      </rPr>
      <t xml:space="preserve"> 70</t>
    </r>
    <phoneticPr fontId="4" type="noConversion"/>
  </si>
  <si>
    <r>
      <rPr>
        <sz val="9"/>
        <rFont val="맑은 고딕"/>
        <family val="3"/>
        <charset val="129"/>
        <scheme val="minor"/>
      </rPr>
      <t>부춘초등학교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</si>
  <si>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양유정</t>
    </r>
    <r>
      <rPr>
        <sz val="9"/>
        <color theme="1"/>
        <rFont val="맑은 고딕"/>
        <family val="2"/>
        <scheme val="minor"/>
      </rPr>
      <t xml:space="preserve"> 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9 </t>
    </r>
    <phoneticPr fontId="4" type="noConversion"/>
  </si>
  <si>
    <t>250M</t>
    <phoneticPr fontId="4" type="noConversion"/>
  </si>
  <si>
    <r>
      <rPr>
        <sz val="9"/>
        <rFont val="맑은 고딕"/>
        <family val="3"/>
        <charset val="129"/>
        <scheme val="minor"/>
      </rPr>
      <t>북일고등학교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</si>
  <si>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단대로</t>
    </r>
    <r>
      <rPr>
        <sz val="9"/>
        <color theme="1"/>
        <rFont val="맑은 고딕"/>
        <family val="2"/>
        <scheme val="minor"/>
      </rPr>
      <t xml:space="preserve"> 69</t>
    </r>
  </si>
  <si>
    <r>
      <rPr>
        <sz val="9"/>
        <rFont val="맑은 고딕"/>
        <family val="3"/>
        <charset val="129"/>
        <scheme val="minor"/>
      </rPr>
      <t>북일여자고등학교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</si>
  <si>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단대로</t>
    </r>
    <r>
      <rPr>
        <sz val="9"/>
        <color theme="1"/>
        <rFont val="맑은 고딕"/>
        <family val="2"/>
        <scheme val="minor"/>
      </rPr>
      <t>71</t>
    </r>
  </si>
  <si>
    <r>
      <rPr>
        <sz val="9"/>
        <color theme="1"/>
        <rFont val="맑은 고딕"/>
        <family val="3"/>
        <charset val="129"/>
        <scheme val="minor"/>
      </rPr>
      <t>이준영</t>
    </r>
  </si>
  <si>
    <r>
      <rPr>
        <sz val="9"/>
        <rFont val="맑은 고딕"/>
        <family val="3"/>
        <charset val="129"/>
        <scheme val="minor"/>
      </rPr>
      <t>북창초등학교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</si>
  <si>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순성면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붉은재길</t>
    </r>
    <r>
      <rPr>
        <sz val="9"/>
        <color theme="1"/>
        <rFont val="맑은 고딕"/>
        <family val="2"/>
        <scheme val="minor"/>
      </rPr>
      <t xml:space="preserve"> 68</t>
    </r>
  </si>
  <si>
    <r>
      <rPr>
        <sz val="9"/>
        <rFont val="맑은 고딕"/>
        <family val="3"/>
        <charset val="129"/>
        <scheme val="minor"/>
      </rPr>
      <t>비인중학교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</si>
  <si>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비인면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비인로</t>
    </r>
    <r>
      <rPr>
        <sz val="9"/>
        <color theme="1"/>
        <rFont val="맑은 고딕"/>
        <family val="2"/>
        <scheme val="minor"/>
      </rPr>
      <t xml:space="preserve"> 142</t>
    </r>
  </si>
  <si>
    <r>
      <rPr>
        <sz val="9"/>
        <color theme="1"/>
        <rFont val="맑은 고딕"/>
        <family val="3"/>
        <charset val="129"/>
        <scheme val="minor"/>
      </rPr>
      <t>손유나</t>
    </r>
  </si>
  <si>
    <r>
      <rPr>
        <sz val="9"/>
        <rFont val="맑은 고딕"/>
        <family val="3"/>
        <charset val="129"/>
        <scheme val="minor"/>
      </rPr>
      <t>비인초등학교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</si>
  <si>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비인면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비인로</t>
    </r>
    <r>
      <rPr>
        <sz val="9"/>
        <color theme="1"/>
        <rFont val="맑은 고딕"/>
        <family val="2"/>
        <scheme val="minor"/>
      </rPr>
      <t>192</t>
    </r>
    <phoneticPr fontId="4" type="noConversion"/>
  </si>
  <si>
    <r>
      <rPr>
        <sz val="9"/>
        <rFont val="맑은 고딕"/>
        <family val="3"/>
        <charset val="129"/>
        <scheme val="minor"/>
      </rPr>
      <t>비전고등학교</t>
    </r>
    <r>
      <rPr>
        <sz val="9"/>
        <rFont val="맑은 고딕"/>
        <family val="2"/>
        <scheme val="minor"/>
      </rPr>
      <t>(</t>
    </r>
    <r>
      <rPr>
        <sz val="9"/>
        <rFont val="맑은 고딕"/>
        <family val="3"/>
        <charset val="129"/>
        <scheme val="minor"/>
      </rPr>
      <t>공동체비전고등학교</t>
    </r>
    <r>
      <rPr>
        <sz val="9"/>
        <rFont val="맑은 고딕"/>
        <family val="2"/>
        <scheme val="minor"/>
      </rPr>
      <t>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</si>
  <si>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서문로</t>
    </r>
    <r>
      <rPr>
        <sz val="9"/>
        <color theme="1"/>
        <rFont val="맑은 고딕"/>
        <family val="2"/>
        <scheme val="minor"/>
      </rPr>
      <t xml:space="preserve"> 327</t>
    </r>
  </si>
  <si>
    <r>
      <rPr>
        <sz val="9"/>
        <rFont val="맑은 고딕"/>
        <family val="3"/>
        <charset val="129"/>
        <scheme val="minor"/>
      </rPr>
      <t>사곡중학교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</si>
  <si>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사곡면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마곡사로</t>
    </r>
    <r>
      <rPr>
        <sz val="9"/>
        <color theme="1"/>
        <rFont val="맑은 고딕"/>
        <family val="2"/>
        <scheme val="minor"/>
      </rPr>
      <t xml:space="preserve"> 293-106</t>
    </r>
  </si>
  <si>
    <r>
      <rPr>
        <sz val="9"/>
        <color theme="1"/>
        <rFont val="맑은 고딕"/>
        <family val="3"/>
        <charset val="129"/>
        <scheme val="minor"/>
      </rPr>
      <t>국수근</t>
    </r>
  </si>
  <si>
    <r>
      <rPr>
        <sz val="9"/>
        <rFont val="맑은 고딕"/>
        <family val="3"/>
        <charset val="129"/>
        <scheme val="minor"/>
      </rPr>
      <t>산동초등학교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</si>
  <si>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산동희망로</t>
    </r>
    <r>
      <rPr>
        <sz val="9"/>
        <color theme="1"/>
        <rFont val="맑은 고딕"/>
        <family val="2"/>
        <scheme val="minor"/>
      </rPr>
      <t xml:space="preserve"> 10</t>
    </r>
    <phoneticPr fontId="4" type="noConversion"/>
  </si>
  <si>
    <r>
      <rPr>
        <sz val="9"/>
        <rFont val="맑은 고딕"/>
        <family val="3"/>
        <charset val="129"/>
        <scheme val="minor"/>
      </rPr>
      <t>삼봉초등학교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</si>
  <si>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대호만로</t>
    </r>
    <r>
      <rPr>
        <sz val="9"/>
        <color theme="1"/>
        <rFont val="맑은 고딕"/>
        <family val="2"/>
        <scheme val="minor"/>
      </rPr>
      <t xml:space="preserve"> 1722-1</t>
    </r>
  </si>
  <si>
    <r>
      <rPr>
        <sz val="9"/>
        <rFont val="맑은 고딕"/>
        <family val="3"/>
        <charset val="129"/>
        <scheme val="minor"/>
      </rPr>
      <t>삼봉초등학교난지분교장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</si>
  <si>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난지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155</t>
    </r>
  </si>
  <si>
    <r>
      <rPr>
        <sz val="9"/>
        <rFont val="맑은 고딕"/>
        <family val="3"/>
        <charset val="129"/>
        <scheme val="minor"/>
      </rPr>
      <t>삼성초등학교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</si>
  <si>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마검포길</t>
    </r>
    <r>
      <rPr>
        <sz val="9"/>
        <color theme="1"/>
        <rFont val="맑은 고딕"/>
        <family val="2"/>
        <scheme val="minor"/>
      </rPr>
      <t xml:space="preserve"> 93-1</t>
    </r>
  </si>
  <si>
    <r>
      <rPr>
        <sz val="9"/>
        <rFont val="맑은 고딕"/>
        <family val="3"/>
        <charset val="129"/>
        <scheme val="minor"/>
      </rPr>
      <t>삼은초등학교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</si>
  <si>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직산읍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삼은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11</t>
    </r>
  </si>
  <si>
    <r>
      <rPr>
        <sz val="9"/>
        <color theme="1"/>
        <rFont val="맑은 고딕"/>
        <family val="3"/>
        <charset val="129"/>
        <scheme val="minor"/>
      </rPr>
      <t>명재광</t>
    </r>
  </si>
  <si>
    <r>
      <rPr>
        <sz val="9"/>
        <rFont val="맑은 고딕"/>
        <family val="3"/>
        <charset val="129"/>
        <scheme val="minor"/>
      </rPr>
      <t>삽교고등학교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</si>
  <si>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삽교로</t>
    </r>
    <r>
      <rPr>
        <sz val="9"/>
        <color theme="1"/>
        <rFont val="맑은 고딕"/>
        <family val="2"/>
        <scheme val="minor"/>
      </rPr>
      <t xml:space="preserve"> 161</t>
    </r>
  </si>
  <si>
    <r>
      <rPr>
        <sz val="9"/>
        <color theme="1"/>
        <rFont val="맑은 고딕"/>
        <family val="3"/>
        <charset val="129"/>
        <scheme val="minor"/>
      </rPr>
      <t>강영수</t>
    </r>
  </si>
  <si>
    <r>
      <rPr>
        <sz val="9"/>
        <rFont val="맑은 고딕"/>
        <family val="3"/>
        <charset val="129"/>
        <scheme val="minor"/>
      </rPr>
      <t>삽교중학교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</si>
  <si>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삽교로</t>
    </r>
    <r>
      <rPr>
        <sz val="9"/>
        <color theme="1"/>
        <rFont val="맑은 고딕"/>
        <family val="2"/>
        <scheme val="minor"/>
      </rPr>
      <t xml:space="preserve"> 173</t>
    </r>
    <phoneticPr fontId="4" type="noConversion"/>
  </si>
  <si>
    <r>
      <rPr>
        <sz val="9"/>
        <rFont val="맑은 고딕"/>
        <family val="3"/>
        <charset val="129"/>
        <scheme val="minor"/>
      </rPr>
      <t>삽교초등학교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</si>
  <si>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삽교로</t>
    </r>
    <r>
      <rPr>
        <sz val="9"/>
        <color theme="1"/>
        <rFont val="맑은 고딕"/>
        <family val="2"/>
        <scheme val="minor"/>
      </rPr>
      <t xml:space="preserve"> 4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</si>
  <si>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김동우</t>
    </r>
  </si>
  <si>
    <r>
      <rPr>
        <sz val="9"/>
        <rFont val="맑은 고딕"/>
        <family val="3"/>
        <charset val="129"/>
        <scheme val="minor"/>
      </rPr>
      <t>상곡초등학교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</si>
  <si>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상곡길</t>
    </r>
    <r>
      <rPr>
        <sz val="9"/>
        <color theme="1"/>
        <rFont val="맑은 고딕"/>
        <family val="2"/>
        <scheme val="minor"/>
      </rPr>
      <t xml:space="preserve"> 34</t>
    </r>
  </si>
  <si>
    <r>
      <rPr>
        <sz val="9"/>
        <color theme="1"/>
        <rFont val="맑은 고딕"/>
        <family val="3"/>
        <charset val="129"/>
        <scheme val="minor"/>
      </rPr>
      <t>유장현</t>
    </r>
  </si>
  <si>
    <r>
      <rPr>
        <sz val="9"/>
        <rFont val="맑은 고딕"/>
        <family val="3"/>
        <charset val="129"/>
        <scheme val="minor"/>
      </rPr>
      <t>상록초등학교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</si>
  <si>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송악로</t>
    </r>
    <r>
      <rPr>
        <sz val="9"/>
        <color theme="1"/>
        <rFont val="맑은 고딕"/>
        <family val="2"/>
        <scheme val="minor"/>
      </rPr>
      <t xml:space="preserve"> 1024</t>
    </r>
  </si>
  <si>
    <r>
      <rPr>
        <sz val="9"/>
        <color theme="1"/>
        <rFont val="맑은 고딕"/>
        <family val="3"/>
        <charset val="129"/>
        <scheme val="minor"/>
      </rPr>
      <t>이진용</t>
    </r>
  </si>
  <si>
    <r>
      <rPr>
        <sz val="9"/>
        <rFont val="맑은 고딕"/>
        <family val="3"/>
        <charset val="129"/>
        <scheme val="minor"/>
      </rPr>
      <t>상서초등학교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</si>
  <si>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우성길</t>
    </r>
    <r>
      <rPr>
        <sz val="9"/>
        <color theme="1"/>
        <rFont val="맑은 고딕"/>
        <family val="2"/>
        <scheme val="minor"/>
      </rPr>
      <t xml:space="preserve"> 137-37</t>
    </r>
  </si>
  <si>
    <r>
      <rPr>
        <sz val="9"/>
        <rFont val="맑은 고딕"/>
        <family val="3"/>
        <charset val="129"/>
        <scheme val="minor"/>
      </rPr>
      <t>상월초등학교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</si>
  <si>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상월면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신충리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백일헌로</t>
    </r>
    <r>
      <rPr>
        <sz val="9"/>
        <color theme="1"/>
        <rFont val="맑은 고딕"/>
        <family val="2"/>
        <scheme val="minor"/>
      </rPr>
      <t xml:space="preserve"> 1025-13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</si>
  <si>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구성유</t>
    </r>
  </si>
  <si>
    <r>
      <rPr>
        <sz val="9"/>
        <rFont val="맑은 고딕"/>
        <family val="3"/>
        <charset val="129"/>
        <scheme val="minor"/>
      </rPr>
      <t>서도초등학교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</si>
  <si>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공암남촌길</t>
    </r>
    <r>
      <rPr>
        <sz val="9"/>
        <color theme="1"/>
        <rFont val="맑은 고딕"/>
        <family val="2"/>
        <scheme val="minor"/>
      </rPr>
      <t xml:space="preserve"> 31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33</t>
    </r>
  </si>
  <si>
    <r>
      <rPr>
        <sz val="9"/>
        <rFont val="맑은 고딕"/>
        <family val="3"/>
        <charset val="129"/>
        <scheme val="minor"/>
      </rPr>
      <t>서동초등학교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</si>
  <si>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쌍연남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19-5</t>
    </r>
    <phoneticPr fontId="4" type="noConversion"/>
  </si>
  <si>
    <r>
      <rPr>
        <sz val="9"/>
        <rFont val="맑은 고딕"/>
        <family val="3"/>
        <charset val="129"/>
        <scheme val="minor"/>
      </rPr>
      <t>서령고등학교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</si>
  <si>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서령로</t>
    </r>
    <r>
      <rPr>
        <sz val="9"/>
        <color theme="1"/>
        <rFont val="맑은 고딕"/>
        <family val="2"/>
        <scheme val="minor"/>
      </rPr>
      <t xml:space="preserve"> 117-1</t>
    </r>
  </si>
  <si>
    <r>
      <rPr>
        <sz val="9"/>
        <color theme="1"/>
        <rFont val="맑은 고딕"/>
        <family val="3"/>
        <charset val="129"/>
        <scheme val="minor"/>
      </rPr>
      <t>이은경</t>
    </r>
  </si>
  <si>
    <r>
      <rPr>
        <sz val="9"/>
        <rFont val="맑은 고딕"/>
        <family val="3"/>
        <charset val="129"/>
        <scheme val="minor"/>
      </rPr>
      <t>서령중학교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</si>
  <si>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서령로</t>
    </r>
    <r>
      <rPr>
        <sz val="9"/>
        <color theme="1"/>
        <rFont val="맑은 고딕"/>
        <family val="2"/>
        <scheme val="minor"/>
      </rPr>
      <t xml:space="preserve"> 117</t>
    </r>
    <phoneticPr fontId="4" type="noConversion"/>
  </si>
  <si>
    <r>
      <rPr>
        <sz val="9"/>
        <rFont val="맑은 고딕"/>
        <family val="3"/>
        <charset val="129"/>
        <scheme val="minor"/>
      </rPr>
      <t>서령초등학교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</si>
  <si>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남부순환로</t>
    </r>
    <r>
      <rPr>
        <sz val="9"/>
        <color theme="1"/>
        <rFont val="맑은 고딕"/>
        <family val="2"/>
        <scheme val="minor"/>
      </rPr>
      <t xml:space="preserve"> 749</t>
    </r>
  </si>
  <si>
    <r>
      <rPr>
        <sz val="9"/>
        <color theme="1"/>
        <rFont val="맑은 고딕"/>
        <family val="3"/>
        <charset val="129"/>
        <scheme val="minor"/>
      </rPr>
      <t>한기원</t>
    </r>
  </si>
  <si>
    <r>
      <rPr>
        <sz val="9"/>
        <rFont val="맑은 고딕"/>
        <family val="3"/>
        <charset val="129"/>
        <scheme val="minor"/>
      </rPr>
      <t>서림여자중학교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</si>
  <si>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화금서길</t>
    </r>
    <r>
      <rPr>
        <sz val="9"/>
        <color theme="1"/>
        <rFont val="맑은 고딕"/>
        <family val="2"/>
        <scheme val="minor"/>
      </rPr>
      <t xml:space="preserve"> 45</t>
    </r>
  </si>
  <si>
    <r>
      <rPr>
        <sz val="9"/>
        <rFont val="맑은 고딕"/>
        <family val="3"/>
        <charset val="129"/>
        <scheme val="minor"/>
      </rPr>
      <t>서림초등학교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</si>
  <si>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덕지천로</t>
    </r>
    <r>
      <rPr>
        <sz val="9"/>
        <color theme="1"/>
        <rFont val="맑은 고딕"/>
        <family val="2"/>
        <scheme val="minor"/>
      </rPr>
      <t xml:space="preserve"> 104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</si>
  <si>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김지은</t>
    </r>
  </si>
  <si>
    <r>
      <rPr>
        <sz val="9"/>
        <rFont val="맑은 고딕"/>
        <family val="3"/>
        <charset val="129"/>
        <scheme val="minor"/>
      </rPr>
      <t>서면중학교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</si>
  <si>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서인로</t>
    </r>
    <r>
      <rPr>
        <sz val="9"/>
        <color theme="1"/>
        <rFont val="맑은 고딕"/>
        <family val="2"/>
        <scheme val="minor"/>
      </rPr>
      <t xml:space="preserve"> 777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</t>
    </r>
  </si>
  <si>
    <r>
      <rPr>
        <sz val="9"/>
        <rFont val="맑은 고딕"/>
        <family val="3"/>
        <charset val="129"/>
        <scheme val="minor"/>
      </rPr>
      <t>서면초등학교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</si>
  <si>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선합장길</t>
    </r>
    <r>
      <rPr>
        <sz val="9"/>
        <color theme="1"/>
        <rFont val="맑은 고딕"/>
        <family val="2"/>
        <scheme val="minor"/>
      </rPr>
      <t xml:space="preserve"> 15</t>
    </r>
  </si>
  <si>
    <r>
      <rPr>
        <sz val="9"/>
        <rFont val="맑은 고딕"/>
        <family val="3"/>
        <charset val="129"/>
        <scheme val="minor"/>
      </rPr>
      <t>서부초등학교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</si>
  <si>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서부로</t>
    </r>
    <r>
      <rPr>
        <sz val="9"/>
        <color theme="1"/>
        <rFont val="맑은 고딕"/>
        <family val="2"/>
        <scheme val="minor"/>
      </rPr>
      <t xml:space="preserve"> 505</t>
    </r>
  </si>
  <si>
    <r>
      <rPr>
        <sz val="9"/>
        <color theme="1"/>
        <rFont val="맑은 고딕"/>
        <family val="3"/>
        <charset val="129"/>
        <scheme val="minor"/>
      </rPr>
      <t>김기석</t>
    </r>
  </si>
  <si>
    <r>
      <rPr>
        <sz val="9"/>
        <rFont val="맑은 고딕"/>
        <family val="3"/>
        <charset val="129"/>
        <scheme val="minor"/>
      </rPr>
      <t>서산고등학교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</si>
  <si>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서문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37</t>
    </r>
  </si>
  <si>
    <r>
      <rPr>
        <sz val="9"/>
        <rFont val="맑은 고딕"/>
        <family val="3"/>
        <charset val="129"/>
        <scheme val="minor"/>
      </rPr>
      <t>서산공업고등학교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</si>
  <si>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운암로</t>
    </r>
    <r>
      <rPr>
        <sz val="9"/>
        <color theme="1"/>
        <rFont val="맑은 고딕"/>
        <family val="2"/>
        <scheme val="minor"/>
      </rPr>
      <t xml:space="preserve"> 1072-12</t>
    </r>
  </si>
  <si>
    <r>
      <rPr>
        <sz val="9"/>
        <color theme="1"/>
        <rFont val="맑은 고딕"/>
        <family val="3"/>
        <charset val="129"/>
        <scheme val="minor"/>
      </rPr>
      <t>황규만</t>
    </r>
  </si>
  <si>
    <r>
      <rPr>
        <sz val="9"/>
        <rFont val="맑은 고딕"/>
        <family val="3"/>
        <charset val="129"/>
        <scheme val="minor"/>
      </rPr>
      <t>서산대진초등학교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</si>
  <si>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기은아섬길</t>
    </r>
    <r>
      <rPr>
        <sz val="9"/>
        <color theme="1"/>
        <rFont val="맑은 고딕"/>
        <family val="2"/>
        <scheme val="minor"/>
      </rPr>
      <t xml:space="preserve"> 16</t>
    </r>
  </si>
  <si>
    <r>
      <rPr>
        <sz val="9"/>
        <color theme="1"/>
        <rFont val="맑은 고딕"/>
        <family val="3"/>
        <charset val="129"/>
        <scheme val="minor"/>
      </rPr>
      <t>이지훈</t>
    </r>
  </si>
  <si>
    <r>
      <rPr>
        <sz val="9"/>
        <rFont val="맑은 고딕"/>
        <family val="3"/>
        <charset val="129"/>
        <scheme val="minor"/>
      </rPr>
      <t>서산동문초등학교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</si>
  <si>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쌍연북</t>
    </r>
    <r>
      <rPr>
        <sz val="9"/>
        <color theme="1"/>
        <rFont val="맑은 고딕"/>
        <family val="2"/>
        <scheme val="minor"/>
      </rPr>
      <t xml:space="preserve"> 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</si>
  <si>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김향미</t>
    </r>
  </si>
  <si>
    <r>
      <rPr>
        <sz val="9"/>
        <rFont val="맑은 고딕"/>
        <family val="3"/>
        <charset val="129"/>
        <scheme val="minor"/>
      </rPr>
      <t>서산명지중학교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</si>
  <si>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명지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15 </t>
    </r>
  </si>
  <si>
    <r>
      <rPr>
        <sz val="9"/>
        <color theme="1"/>
        <rFont val="맑은 고딕"/>
        <family val="3"/>
        <charset val="129"/>
        <scheme val="minor"/>
      </rPr>
      <t>구자춘</t>
    </r>
  </si>
  <si>
    <r>
      <rPr>
        <sz val="9"/>
        <rFont val="맑은 고딕"/>
        <family val="3"/>
        <charset val="129"/>
        <scheme val="minor"/>
      </rPr>
      <t>서산부춘중학교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</si>
  <si>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부춘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</si>
  <si>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강병진</t>
    </r>
  </si>
  <si>
    <r>
      <rPr>
        <sz val="9"/>
        <rFont val="맑은 고딕"/>
        <family val="3"/>
        <charset val="129"/>
        <scheme val="minor"/>
      </rPr>
      <t>서산서남초등학교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</si>
  <si>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예천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</si>
  <si>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유지은</t>
    </r>
  </si>
  <si>
    <r>
      <rPr>
        <sz val="9"/>
        <rFont val="맑은 고딕"/>
        <family val="3"/>
        <charset val="129"/>
        <scheme val="minor"/>
      </rPr>
      <t>서산석림중학교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</si>
  <si>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동서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8</t>
    </r>
  </si>
  <si>
    <r>
      <rPr>
        <sz val="9"/>
        <color theme="1"/>
        <rFont val="맑은 고딕"/>
        <family val="3"/>
        <charset val="129"/>
        <scheme val="minor"/>
      </rPr>
      <t>원유종</t>
    </r>
  </si>
  <si>
    <r>
      <rPr>
        <sz val="9"/>
        <rFont val="맑은 고딕"/>
        <family val="3"/>
        <charset val="129"/>
        <scheme val="minor"/>
      </rPr>
      <t>서산석림초등학교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</si>
  <si>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동서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41-6</t>
    </r>
    <phoneticPr fontId="4" type="noConversion"/>
  </si>
  <si>
    <r>
      <rPr>
        <sz val="9"/>
        <rFont val="맑은 고딕"/>
        <family val="3"/>
        <charset val="129"/>
        <scheme val="minor"/>
      </rPr>
      <t>서산성봉학교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</si>
  <si>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명천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181-16</t>
    </r>
  </si>
  <si>
    <r>
      <rPr>
        <sz val="9"/>
        <color theme="1"/>
        <rFont val="맑은 고딕"/>
        <family val="3"/>
        <charset val="129"/>
        <scheme val="minor"/>
      </rPr>
      <t>하헌우</t>
    </r>
  </si>
  <si>
    <r>
      <rPr>
        <sz val="9"/>
        <rFont val="맑은 고딕"/>
        <family val="3"/>
        <charset val="129"/>
        <scheme val="minor"/>
      </rPr>
      <t>서산여자고등학교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</si>
  <si>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정주골</t>
    </r>
    <r>
      <rPr>
        <sz val="9"/>
        <color theme="1"/>
        <rFont val="맑은 고딕"/>
        <family val="2"/>
        <scheme val="minor"/>
      </rPr>
      <t>6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27</t>
    </r>
  </si>
  <si>
    <r>
      <rPr>
        <sz val="9"/>
        <rFont val="맑은 고딕"/>
        <family val="3"/>
        <charset val="129"/>
        <scheme val="minor"/>
      </rPr>
      <t>서산여자중학교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</si>
  <si>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정주골</t>
    </r>
    <r>
      <rPr>
        <sz val="9"/>
        <color theme="1"/>
        <rFont val="맑은 고딕"/>
        <family val="2"/>
        <scheme val="minor"/>
      </rPr>
      <t xml:space="preserve"> 6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11</t>
    </r>
  </si>
  <si>
    <r>
      <rPr>
        <sz val="9"/>
        <rFont val="맑은 고딕"/>
        <family val="3"/>
        <charset val="129"/>
        <scheme val="minor"/>
      </rPr>
      <t>서산예천초등학교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</si>
  <si>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예천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3-21</t>
    </r>
  </si>
  <si>
    <r>
      <rPr>
        <sz val="9"/>
        <color theme="1"/>
        <rFont val="맑은 고딕"/>
        <family val="3"/>
        <charset val="129"/>
        <scheme val="minor"/>
      </rPr>
      <t>김재두</t>
    </r>
  </si>
  <si>
    <r>
      <rPr>
        <sz val="9"/>
        <rFont val="맑은 고딕"/>
        <family val="3"/>
        <charset val="129"/>
        <scheme val="minor"/>
      </rPr>
      <t>서산중앙고등학교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</si>
  <si>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벌말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23</t>
    </r>
  </si>
  <si>
    <r>
      <rPr>
        <sz val="9"/>
        <color theme="1"/>
        <rFont val="맑은 고딕"/>
        <family val="3"/>
        <charset val="129"/>
        <scheme val="minor"/>
      </rPr>
      <t>손진우</t>
    </r>
  </si>
  <si>
    <r>
      <rPr>
        <sz val="9"/>
        <rFont val="맑은 고딕"/>
        <family val="3"/>
        <charset val="129"/>
        <scheme val="minor"/>
      </rPr>
      <t>서산중학교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</si>
  <si>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덕지천로</t>
    </r>
    <r>
      <rPr>
        <sz val="9"/>
        <color theme="1"/>
        <rFont val="맑은 고딕"/>
        <family val="2"/>
        <scheme val="minor"/>
      </rPr>
      <t xml:space="preserve"> 90</t>
    </r>
  </si>
  <si>
    <r>
      <rPr>
        <sz val="9"/>
        <color theme="1"/>
        <rFont val="맑은 고딕"/>
        <family val="3"/>
        <charset val="129"/>
        <scheme val="minor"/>
      </rPr>
      <t>김동진</t>
    </r>
  </si>
  <si>
    <r>
      <rPr>
        <sz val="9"/>
        <rFont val="맑은 고딕"/>
        <family val="3"/>
        <charset val="129"/>
        <scheme val="minor"/>
      </rPr>
      <t>서산초등학교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</si>
  <si>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38-1</t>
    </r>
    <phoneticPr fontId="4" type="noConversion"/>
  </si>
  <si>
    <r>
      <rPr>
        <sz val="9"/>
        <rFont val="맑은 고딕"/>
        <family val="3"/>
        <charset val="129"/>
        <scheme val="minor"/>
      </rPr>
      <t>서야고등학교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</si>
  <si>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덕평로</t>
    </r>
    <r>
      <rPr>
        <sz val="9"/>
        <color theme="1"/>
        <rFont val="맑은 고딕"/>
        <family val="2"/>
        <scheme val="minor"/>
      </rPr>
      <t xml:space="preserve"> 335</t>
    </r>
  </si>
  <si>
    <r>
      <rPr>
        <sz val="9"/>
        <rFont val="맑은 고딕"/>
        <family val="3"/>
        <charset val="129"/>
        <scheme val="minor"/>
      </rPr>
      <t>서야중학교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</si>
  <si>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덕평로</t>
    </r>
    <r>
      <rPr>
        <sz val="9"/>
        <color theme="1"/>
        <rFont val="맑은 고딕"/>
        <family val="2"/>
        <scheme val="minor"/>
      </rPr>
      <t xml:space="preserve"> 335-1</t>
    </r>
  </si>
  <si>
    <r>
      <rPr>
        <sz val="9"/>
        <color theme="1"/>
        <rFont val="맑은 고딕"/>
        <family val="3"/>
        <charset val="129"/>
        <scheme val="minor"/>
      </rPr>
      <t>홍석</t>
    </r>
  </si>
  <si>
    <r>
      <rPr>
        <sz val="9"/>
        <rFont val="맑은 고딕"/>
        <family val="3"/>
        <charset val="129"/>
        <scheme val="minor"/>
      </rPr>
      <t>서일고등학교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</si>
  <si>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지곡면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화천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56</t>
    </r>
  </si>
  <si>
    <r>
      <rPr>
        <sz val="9"/>
        <rFont val="맑은 고딕"/>
        <family val="3"/>
        <charset val="129"/>
        <scheme val="minor"/>
      </rPr>
      <t>서일중학교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</si>
  <si>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지곡면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화천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56 </t>
    </r>
  </si>
  <si>
    <r>
      <rPr>
        <sz val="9"/>
        <rFont val="맑은 고딕"/>
        <family val="3"/>
        <charset val="129"/>
        <scheme val="minor"/>
      </rPr>
      <t>서정초등학교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</si>
  <si>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거산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거리길</t>
    </r>
    <r>
      <rPr>
        <sz val="9"/>
        <color theme="1"/>
        <rFont val="맑은 고딕"/>
        <family val="2"/>
        <scheme val="minor"/>
      </rPr>
      <t xml:space="preserve"> 28-1</t>
    </r>
  </si>
  <si>
    <r>
      <rPr>
        <sz val="9"/>
        <color theme="1"/>
        <rFont val="맑은 고딕"/>
        <family val="3"/>
        <charset val="129"/>
        <scheme val="minor"/>
      </rPr>
      <t>김신섭</t>
    </r>
  </si>
  <si>
    <r>
      <rPr>
        <sz val="9"/>
        <rFont val="맑은 고딕"/>
        <family val="3"/>
        <charset val="129"/>
        <scheme val="minor"/>
      </rPr>
      <t>서천고등학교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</si>
  <si>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사곡로</t>
    </r>
    <r>
      <rPr>
        <sz val="9"/>
        <color theme="1"/>
        <rFont val="맑은 고딕"/>
        <family val="2"/>
        <scheme val="minor"/>
      </rPr>
      <t xml:space="preserve"> 43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13-16</t>
    </r>
  </si>
  <si>
    <r>
      <rPr>
        <sz val="9"/>
        <color theme="1"/>
        <rFont val="맑은 고딕"/>
        <family val="3"/>
        <charset val="129"/>
        <scheme val="minor"/>
      </rPr>
      <t>지임선</t>
    </r>
  </si>
  <si>
    <r>
      <rPr>
        <sz val="9"/>
        <rFont val="맑은 고딕"/>
        <family val="3"/>
        <charset val="129"/>
        <scheme val="minor"/>
      </rPr>
      <t>서천여자고등학교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</si>
  <si>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군청로</t>
    </r>
    <r>
      <rPr>
        <sz val="9"/>
        <color theme="1"/>
        <rFont val="맑은 고딕"/>
        <family val="2"/>
        <scheme val="minor"/>
      </rPr>
      <t>84</t>
    </r>
  </si>
  <si>
    <r>
      <rPr>
        <sz val="9"/>
        <color theme="1"/>
        <rFont val="맑은 고딕"/>
        <family val="3"/>
        <charset val="129"/>
        <scheme val="minor"/>
      </rPr>
      <t>윤수영</t>
    </r>
  </si>
  <si>
    <r>
      <rPr>
        <sz val="9"/>
        <rFont val="맑은 고딕"/>
        <family val="3"/>
        <charset val="129"/>
        <scheme val="minor"/>
      </rPr>
      <t>서천여자정보고등학교</t>
    </r>
  </si>
  <si>
    <r>
      <rPr>
        <sz val="9"/>
        <rFont val="맑은 고딕"/>
        <family val="3"/>
        <charset val="129"/>
        <scheme val="minor"/>
      </rPr>
      <t>서천여자중학교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</si>
  <si>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군청로</t>
    </r>
    <r>
      <rPr>
        <sz val="9"/>
        <color theme="1"/>
        <rFont val="맑은 고딕"/>
        <family val="2"/>
        <scheme val="minor"/>
      </rPr>
      <t xml:space="preserve"> 84</t>
    </r>
  </si>
  <si>
    <r>
      <rPr>
        <sz val="9"/>
        <color theme="1"/>
        <rFont val="맑은 고딕"/>
        <family val="3"/>
        <charset val="129"/>
        <scheme val="minor"/>
      </rPr>
      <t>서경훈</t>
    </r>
  </si>
  <si>
    <r>
      <rPr>
        <sz val="9"/>
        <rFont val="맑은 고딕"/>
        <family val="3"/>
        <charset val="129"/>
        <scheme val="minor"/>
      </rPr>
      <t>서천중학교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</si>
  <si>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97</t>
    </r>
  </si>
  <si>
    <r>
      <rPr>
        <sz val="9"/>
        <color theme="1"/>
        <rFont val="맑은 고딕"/>
        <family val="3"/>
        <charset val="129"/>
        <scheme val="minor"/>
      </rPr>
      <t>박찬규</t>
    </r>
    <phoneticPr fontId="4" type="noConversion"/>
  </si>
  <si>
    <r>
      <rPr>
        <sz val="9"/>
        <rFont val="맑은 고딕"/>
        <family val="3"/>
        <charset val="129"/>
        <scheme val="minor"/>
      </rPr>
      <t>서천초등학교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</si>
  <si>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서천로</t>
    </r>
    <r>
      <rPr>
        <sz val="9"/>
        <color theme="1"/>
        <rFont val="맑은 고딕"/>
        <family val="2"/>
        <scheme val="minor"/>
      </rPr>
      <t xml:space="preserve"> 98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</t>
    </r>
  </si>
  <si>
    <r>
      <rPr>
        <sz val="9"/>
        <rFont val="맑은 고딕"/>
        <family val="3"/>
        <charset val="129"/>
        <scheme val="minor"/>
      </rPr>
      <t>서해삼육고등학교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</si>
  <si>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홍남로</t>
    </r>
    <r>
      <rPr>
        <sz val="9"/>
        <color theme="1"/>
        <rFont val="맑은 고딕"/>
        <family val="2"/>
        <scheme val="minor"/>
      </rPr>
      <t>705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23</t>
    </r>
  </si>
  <si>
    <r>
      <rPr>
        <sz val="9"/>
        <rFont val="맑은 고딕"/>
        <family val="3"/>
        <charset val="129"/>
        <scheme val="minor"/>
      </rPr>
      <t>서해삼육중학교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</si>
  <si>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홍남로</t>
    </r>
    <r>
      <rPr>
        <sz val="9"/>
        <color theme="1"/>
        <rFont val="맑은 고딕"/>
        <family val="2"/>
        <scheme val="minor"/>
      </rPr>
      <t xml:space="preserve"> 705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23</t>
    </r>
  </si>
  <si>
    <t>서해삼육고공유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</si>
  <si>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김금별</t>
    </r>
  </si>
  <si>
    <r>
      <rPr>
        <sz val="9"/>
        <rFont val="맑은 고딕"/>
        <family val="3"/>
        <charset val="129"/>
        <scheme val="minor"/>
      </rPr>
      <t>서해삼육초등학교</t>
    </r>
  </si>
  <si>
    <r>
      <rPr>
        <sz val="9"/>
        <color theme="1"/>
        <rFont val="맑은 고딕"/>
        <family val="3"/>
        <charset val="129"/>
        <scheme val="minor"/>
      </rPr>
      <t>박리나</t>
    </r>
  </si>
  <si>
    <r>
      <rPr>
        <sz val="9"/>
        <rFont val="맑은 고딕"/>
        <family val="3"/>
        <charset val="129"/>
        <scheme val="minor"/>
      </rPr>
      <t>석문중학교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</si>
  <si>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대호로</t>
    </r>
    <r>
      <rPr>
        <sz val="9"/>
        <color theme="1"/>
        <rFont val="맑은 고딕"/>
        <family val="2"/>
        <scheme val="minor"/>
      </rPr>
      <t xml:space="preserve"> 1533-6</t>
    </r>
  </si>
  <si>
    <r>
      <rPr>
        <sz val="9"/>
        <color theme="1"/>
        <rFont val="맑은 고딕"/>
        <family val="3"/>
        <charset val="129"/>
        <scheme val="minor"/>
      </rPr>
      <t>이정현</t>
    </r>
  </si>
  <si>
    <r>
      <rPr>
        <sz val="9"/>
        <rFont val="맑은 고딕"/>
        <family val="3"/>
        <charset val="129"/>
        <scheme val="minor"/>
      </rPr>
      <t>석문초등학교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</si>
  <si>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다리들길</t>
    </r>
    <r>
      <rPr>
        <sz val="9"/>
        <color theme="1"/>
        <rFont val="맑은 고딕"/>
        <family val="2"/>
        <scheme val="minor"/>
      </rPr>
      <t>7</t>
    </r>
  </si>
  <si>
    <r>
      <rPr>
        <sz val="9"/>
        <color theme="1"/>
        <rFont val="맑은 고딕"/>
        <family val="3"/>
        <charset val="129"/>
        <scheme val="minor"/>
      </rPr>
      <t>나영훈</t>
    </r>
  </si>
  <si>
    <r>
      <rPr>
        <sz val="9"/>
        <rFont val="맑은 고딕"/>
        <family val="3"/>
        <charset val="129"/>
        <scheme val="minor"/>
      </rPr>
      <t>석성중학교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</si>
  <si>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증산로</t>
    </r>
    <r>
      <rPr>
        <sz val="9"/>
        <color theme="1"/>
        <rFont val="맑은 고딕"/>
        <family val="2"/>
        <scheme val="minor"/>
      </rPr>
      <t xml:space="preserve"> 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</si>
  <si>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양기호</t>
    </r>
  </si>
  <si>
    <r>
      <rPr>
        <sz val="9"/>
        <rFont val="맑은 고딕"/>
        <family val="3"/>
        <charset val="129"/>
        <scheme val="minor"/>
      </rPr>
      <t>석송초등학교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</si>
  <si>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마래섭들길</t>
    </r>
    <r>
      <rPr>
        <sz val="9"/>
        <color theme="1"/>
        <rFont val="맑은 고딕"/>
        <family val="2"/>
        <scheme val="minor"/>
      </rPr>
      <t>56</t>
    </r>
  </si>
  <si>
    <r>
      <rPr>
        <sz val="9"/>
        <rFont val="맑은 고딕"/>
        <family val="3"/>
        <charset val="129"/>
        <scheme val="minor"/>
      </rPr>
      <t>석양초등학교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</si>
  <si>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증산로</t>
    </r>
    <r>
      <rPr>
        <sz val="9"/>
        <color theme="1"/>
        <rFont val="맑은 고딕"/>
        <family val="2"/>
        <scheme val="minor"/>
      </rPr>
      <t>39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31</t>
    </r>
    <phoneticPr fontId="4" type="noConversion"/>
  </si>
  <si>
    <r>
      <rPr>
        <sz val="9"/>
        <rFont val="맑은 고딕"/>
        <family val="3"/>
        <charset val="129"/>
        <scheme val="minor"/>
      </rPr>
      <t>석양초등학교석성분교장</t>
    </r>
    <r>
      <rPr>
        <sz val="9"/>
        <rFont val="맑은 고딕"/>
        <family val="2"/>
        <scheme val="minor"/>
      </rPr>
      <t>(</t>
    </r>
    <r>
      <rPr>
        <sz val="9"/>
        <rFont val="맑은 고딕"/>
        <family val="3"/>
        <charset val="129"/>
        <scheme val="minor"/>
      </rPr>
      <t>석성초</t>
    </r>
    <r>
      <rPr>
        <sz val="9"/>
        <rFont val="맑은 고딕"/>
        <family val="2"/>
        <scheme val="minor"/>
      </rPr>
      <t>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</si>
  <si>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석성로</t>
    </r>
    <r>
      <rPr>
        <sz val="9"/>
        <color theme="1"/>
        <rFont val="맑은 고딕"/>
        <family val="2"/>
        <scheme val="minor"/>
      </rPr>
      <t xml:space="preserve"> 113-8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</si>
  <si>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김규숙</t>
    </r>
  </si>
  <si>
    <r>
      <rPr>
        <sz val="9"/>
        <rFont val="맑은 고딕"/>
        <family val="3"/>
        <charset val="129"/>
        <scheme val="minor"/>
      </rPr>
      <t>선도중학교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</si>
  <si>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배방로</t>
    </r>
    <r>
      <rPr>
        <sz val="9"/>
        <color theme="1"/>
        <rFont val="맑은 고딕"/>
        <family val="2"/>
        <scheme val="minor"/>
      </rPr>
      <t xml:space="preserve"> 90</t>
    </r>
  </si>
  <si>
    <t>선장초공유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</si>
  <si>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김도학</t>
    </r>
  </si>
  <si>
    <r>
      <rPr>
        <sz val="9"/>
        <rFont val="맑은 고딕"/>
        <family val="3"/>
        <charset val="129"/>
        <scheme val="minor"/>
      </rPr>
      <t>선장초등학교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</si>
  <si>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선장면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서부남로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</si>
  <si>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rFont val="맑은 고딕"/>
        <family val="3"/>
        <charset val="129"/>
        <scheme val="minor"/>
      </rPr>
      <t>설화고등학교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</si>
  <si>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용연로</t>
    </r>
    <r>
      <rPr>
        <sz val="9"/>
        <color theme="1"/>
        <rFont val="맑은 고딕"/>
        <family val="2"/>
        <scheme val="minor"/>
      </rPr>
      <t xml:space="preserve"> 111</t>
    </r>
  </si>
  <si>
    <r>
      <rPr>
        <sz val="9"/>
        <color theme="1"/>
        <rFont val="맑은 고딕"/>
        <family val="3"/>
        <charset val="129"/>
        <scheme val="minor"/>
      </rPr>
      <t>김민정</t>
    </r>
  </si>
  <si>
    <r>
      <rPr>
        <sz val="9"/>
        <rFont val="맑은 고딕"/>
        <family val="3"/>
        <charset val="129"/>
        <scheme val="minor"/>
      </rPr>
      <t>설화중학교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</si>
  <si>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모종동</t>
    </r>
    <r>
      <rPr>
        <sz val="9"/>
        <color theme="1"/>
        <rFont val="맑은 고딕"/>
        <family val="2"/>
        <scheme val="minor"/>
      </rPr>
      <t xml:space="preserve"> 122-1</t>
    </r>
    <r>
      <rPr>
        <sz val="9"/>
        <color theme="1"/>
        <rFont val="맑은 고딕"/>
        <family val="3"/>
        <charset val="129"/>
        <scheme val="minor"/>
      </rPr>
      <t>번지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</si>
  <si>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이사무엘</t>
    </r>
  </si>
  <si>
    <r>
      <rPr>
        <sz val="9"/>
        <rFont val="맑은 고딕"/>
        <family val="3"/>
        <charset val="129"/>
        <scheme val="minor"/>
      </rPr>
      <t>성거초등학교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</si>
  <si>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소댕이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606-21</t>
    </r>
    <phoneticPr fontId="4" type="noConversion"/>
  </si>
  <si>
    <r>
      <rPr>
        <sz val="9"/>
        <rFont val="맑은 고딕"/>
        <family val="3"/>
        <charset val="129"/>
        <scheme val="minor"/>
      </rPr>
      <t>성광온누리학교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</si>
  <si>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병촌길</t>
    </r>
    <r>
      <rPr>
        <sz val="9"/>
        <color theme="1"/>
        <rFont val="맑은 고딕"/>
        <family val="2"/>
        <scheme val="minor"/>
      </rPr>
      <t xml:space="preserve"> 89</t>
    </r>
  </si>
  <si>
    <r>
      <rPr>
        <sz val="9"/>
        <color theme="1"/>
        <rFont val="맑은 고딕"/>
        <family val="3"/>
        <charset val="129"/>
        <scheme val="minor"/>
      </rPr>
      <t>정성문</t>
    </r>
  </si>
  <si>
    <r>
      <rPr>
        <sz val="9"/>
        <rFont val="맑은 고딕"/>
        <family val="3"/>
        <charset val="129"/>
        <scheme val="minor"/>
      </rPr>
      <t>성남초등학교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</si>
  <si>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성남면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대흥신덕길</t>
    </r>
    <r>
      <rPr>
        <sz val="9"/>
        <color theme="1"/>
        <rFont val="맑은 고딕"/>
        <family val="2"/>
        <scheme val="minor"/>
      </rPr>
      <t xml:space="preserve"> 95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</si>
  <si>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신홍철</t>
    </r>
  </si>
  <si>
    <r>
      <rPr>
        <sz val="9"/>
        <rFont val="맑은 고딕"/>
        <family val="3"/>
        <charset val="129"/>
        <scheme val="minor"/>
      </rPr>
      <t>성당초등학교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</si>
  <si>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역천로</t>
    </r>
    <r>
      <rPr>
        <sz val="9"/>
        <color theme="1"/>
        <rFont val="맑은 고딕"/>
        <family val="2"/>
        <scheme val="minor"/>
      </rPr>
      <t xml:space="preserve"> 222</t>
    </r>
  </si>
  <si>
    <r>
      <rPr>
        <sz val="9"/>
        <color theme="1"/>
        <rFont val="맑은 고딕"/>
        <family val="3"/>
        <charset val="129"/>
        <scheme val="minor"/>
      </rPr>
      <t>송태호</t>
    </r>
  </si>
  <si>
    <r>
      <rPr>
        <sz val="9"/>
        <rFont val="맑은 고딕"/>
        <family val="3"/>
        <charset val="129"/>
        <scheme val="minor"/>
      </rPr>
      <t>성대초등학교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</si>
  <si>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추부면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군북로</t>
    </r>
    <r>
      <rPr>
        <sz val="9"/>
        <color theme="1"/>
        <rFont val="맑은 고딕"/>
        <family val="2"/>
        <scheme val="minor"/>
      </rPr>
      <t xml:space="preserve"> 1402</t>
    </r>
  </si>
  <si>
    <r>
      <rPr>
        <sz val="9"/>
        <color theme="1"/>
        <rFont val="맑은 고딕"/>
        <family val="3"/>
        <charset val="129"/>
        <scheme val="minor"/>
      </rPr>
      <t>양영택</t>
    </r>
  </si>
  <si>
    <r>
      <rPr>
        <sz val="9"/>
        <rFont val="맑은 고딕"/>
        <family val="3"/>
        <charset val="129"/>
        <scheme val="minor"/>
      </rPr>
      <t>성덕초등학교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</si>
  <si>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은진면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원앙로</t>
    </r>
    <r>
      <rPr>
        <sz val="9"/>
        <color theme="1"/>
        <rFont val="맑은 고딕"/>
        <family val="2"/>
        <scheme val="minor"/>
      </rPr>
      <t xml:space="preserve"> 1174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</si>
  <si>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김동욱</t>
    </r>
  </si>
  <si>
    <r>
      <rPr>
        <sz val="9"/>
        <rFont val="맑은 고딕"/>
        <family val="3"/>
        <charset val="129"/>
        <scheme val="minor"/>
      </rPr>
      <t>성동초등학교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</si>
  <si>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성동로</t>
    </r>
    <r>
      <rPr>
        <sz val="9"/>
        <color theme="1"/>
        <rFont val="맑은 고딕"/>
        <family val="2"/>
        <scheme val="minor"/>
      </rPr>
      <t xml:space="preserve"> 240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</si>
  <si>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전수정</t>
    </r>
  </si>
  <si>
    <r>
      <rPr>
        <sz val="9"/>
        <rFont val="맑은 고딕"/>
        <family val="3"/>
        <charset val="129"/>
        <scheme val="minor"/>
      </rPr>
      <t>성신초등학교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</si>
  <si>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</t>
    </r>
    <r>
      <rPr>
        <sz val="9"/>
        <color theme="1"/>
        <rFont val="맑은 고딕"/>
        <family val="2"/>
        <scheme val="minor"/>
      </rPr>
      <t>12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7</t>
    </r>
    <phoneticPr fontId="4" type="noConversion"/>
  </si>
  <si>
    <r>
      <rPr>
        <sz val="9"/>
        <rFont val="맑은 고딕"/>
        <family val="3"/>
        <charset val="129"/>
        <scheme val="minor"/>
      </rPr>
      <t>성연중학교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</si>
  <si>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성연로</t>
    </r>
    <r>
      <rPr>
        <sz val="9"/>
        <color theme="1"/>
        <rFont val="맑은 고딕"/>
        <family val="2"/>
        <scheme val="minor"/>
      </rPr>
      <t xml:space="preserve"> 210-4</t>
    </r>
  </si>
  <si>
    <r>
      <rPr>
        <sz val="9"/>
        <rFont val="맑은 고딕"/>
        <family val="3"/>
        <charset val="129"/>
        <scheme val="minor"/>
      </rPr>
      <t>성연초등학교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</si>
  <si>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성연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57-10</t>
    </r>
    <phoneticPr fontId="4" type="noConversion"/>
  </si>
  <si>
    <r>
      <rPr>
        <sz val="9"/>
        <rFont val="맑은 고딕"/>
        <family val="3"/>
        <charset val="129"/>
        <scheme val="minor"/>
      </rPr>
      <t>성주초등학교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</si>
  <si>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성주초교길</t>
    </r>
    <r>
      <rPr>
        <sz val="9"/>
        <color theme="1"/>
        <rFont val="맑은 고딕"/>
        <family val="2"/>
        <scheme val="minor"/>
      </rPr>
      <t xml:space="preserve"> 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</si>
  <si>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장운자</t>
    </r>
  </si>
  <si>
    <r>
      <rPr>
        <sz val="9"/>
        <rFont val="맑은 고딕"/>
        <family val="3"/>
        <charset val="129"/>
        <scheme val="minor"/>
      </rPr>
      <t>성환고등학교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</si>
  <si>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신방로</t>
    </r>
    <r>
      <rPr>
        <sz val="9"/>
        <color theme="1"/>
        <rFont val="맑은 고딕"/>
        <family val="2"/>
        <scheme val="minor"/>
      </rPr>
      <t xml:space="preserve"> 354 </t>
    </r>
  </si>
  <si>
    <r>
      <rPr>
        <sz val="9"/>
        <color theme="1"/>
        <rFont val="맑은 고딕"/>
        <family val="3"/>
        <charset val="129"/>
        <scheme val="minor"/>
      </rPr>
      <t>정근혁</t>
    </r>
  </si>
  <si>
    <r>
      <rPr>
        <sz val="9"/>
        <rFont val="맑은 고딕"/>
        <family val="3"/>
        <charset val="129"/>
        <scheme val="minor"/>
      </rPr>
      <t>성환중학교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</si>
  <si>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79</t>
    </r>
    <phoneticPr fontId="4" type="noConversion"/>
  </si>
  <si>
    <r>
      <rPr>
        <sz val="9"/>
        <rFont val="맑은 고딕"/>
        <family val="3"/>
        <charset val="129"/>
        <scheme val="minor"/>
      </rPr>
      <t>성환초등학교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</si>
  <si>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</t>
    </r>
    <r>
      <rPr>
        <sz val="9"/>
        <color theme="1"/>
        <rFont val="맑은 고딕"/>
        <family val="2"/>
        <scheme val="minor"/>
      </rPr>
      <t>12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</si>
  <si>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라정균</t>
    </r>
  </si>
  <si>
    <r>
      <rPr>
        <sz val="9"/>
        <rFont val="맑은 고딕"/>
        <family val="3"/>
        <charset val="129"/>
        <scheme val="minor"/>
      </rPr>
      <t>세도중학교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</si>
  <si>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세도면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부흥로</t>
    </r>
    <r>
      <rPr>
        <sz val="9"/>
        <color theme="1"/>
        <rFont val="맑은 고딕"/>
        <family val="2"/>
        <scheme val="minor"/>
      </rPr>
      <t xml:space="preserve"> 564-4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</si>
  <si>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이희은</t>
    </r>
  </si>
  <si>
    <r>
      <rPr>
        <sz val="9"/>
        <rFont val="맑은 고딕"/>
        <family val="3"/>
        <charset val="129"/>
        <scheme val="minor"/>
      </rPr>
      <t>세도초등학교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</si>
  <si>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세도면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세도로</t>
    </r>
    <r>
      <rPr>
        <sz val="9"/>
        <color theme="1"/>
        <rFont val="맑은 고딕"/>
        <family val="2"/>
        <scheme val="minor"/>
      </rPr>
      <t xml:space="preserve"> 68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</si>
  <si>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김혜원</t>
    </r>
  </si>
  <si>
    <r>
      <rPr>
        <sz val="9"/>
        <rFont val="맑은 고딕"/>
        <family val="3"/>
        <charset val="129"/>
        <scheme val="minor"/>
      </rPr>
      <t>소망초등학교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</si>
  <si>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역전말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102 </t>
    </r>
    <phoneticPr fontId="4" type="noConversion"/>
  </si>
  <si>
    <r>
      <rPr>
        <sz val="9"/>
        <rFont val="맑은 고딕"/>
        <family val="3"/>
        <charset val="129"/>
        <scheme val="minor"/>
      </rPr>
      <t>소원초등학교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</si>
  <si>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은골길</t>
    </r>
    <r>
      <rPr>
        <sz val="9"/>
        <color theme="1"/>
        <rFont val="맑은 고딕"/>
        <family val="2"/>
        <scheme val="minor"/>
      </rPr>
      <t xml:space="preserve"> 42</t>
    </r>
  </si>
  <si>
    <r>
      <rPr>
        <sz val="9"/>
        <rFont val="맑은 고딕"/>
        <family val="3"/>
        <charset val="129"/>
        <scheme val="minor"/>
      </rPr>
      <t>송간초등학교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</si>
  <si>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삼충로</t>
    </r>
    <r>
      <rPr>
        <sz val="9"/>
        <color theme="1"/>
        <rFont val="맑은 고딕"/>
        <family val="2"/>
        <scheme val="minor"/>
      </rPr>
      <t xml:space="preserve"> 272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</si>
  <si>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김종호</t>
    </r>
  </si>
  <si>
    <r>
      <rPr>
        <sz val="9"/>
        <rFont val="맑은 고딕"/>
        <family val="3"/>
        <charset val="129"/>
        <scheme val="minor"/>
      </rPr>
      <t>송곡초등학교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</si>
  <si>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염치읍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송곡길</t>
    </r>
    <r>
      <rPr>
        <sz val="9"/>
        <color theme="1"/>
        <rFont val="맑은 고딕"/>
        <family val="2"/>
        <scheme val="minor"/>
      </rPr>
      <t xml:space="preserve"> 112</t>
    </r>
    <phoneticPr fontId="4" type="noConversion"/>
  </si>
  <si>
    <r>
      <rPr>
        <sz val="9"/>
        <rFont val="맑은 고딕"/>
        <family val="3"/>
        <charset val="129"/>
        <scheme val="minor"/>
      </rPr>
      <t>송남중학교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</si>
  <si>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선장면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서부남로</t>
    </r>
    <r>
      <rPr>
        <sz val="9"/>
        <color theme="1"/>
        <rFont val="맑은 고딕"/>
        <family val="2"/>
        <scheme val="minor"/>
      </rPr>
      <t xml:space="preserve"> 21</t>
    </r>
  </si>
  <si>
    <r>
      <rPr>
        <sz val="9"/>
        <color theme="1"/>
        <rFont val="맑은 고딕"/>
        <family val="3"/>
        <charset val="129"/>
        <scheme val="minor"/>
      </rPr>
      <t>한미선</t>
    </r>
  </si>
  <si>
    <r>
      <rPr>
        <sz val="9"/>
        <rFont val="맑은 고딕"/>
        <family val="3"/>
        <charset val="129"/>
        <scheme val="minor"/>
      </rPr>
      <t>송남초등학교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</si>
  <si>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송악로</t>
    </r>
    <r>
      <rPr>
        <sz val="9"/>
        <color theme="1"/>
        <rFont val="맑은 고딕"/>
        <family val="2"/>
        <scheme val="minor"/>
      </rPr>
      <t xml:space="preserve"> 802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</si>
  <si>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교사</t>
    </r>
  </si>
  <si>
    <r>
      <rPr>
        <sz val="9"/>
        <rFont val="맑은 고딕"/>
        <family val="3"/>
        <charset val="129"/>
        <scheme val="minor"/>
      </rPr>
      <t>송림초등학교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</si>
  <si>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옥도로</t>
    </r>
    <r>
      <rPr>
        <sz val="9"/>
        <color theme="1"/>
        <rFont val="맑은 고딕"/>
        <family val="2"/>
        <scheme val="minor"/>
      </rPr>
      <t xml:space="preserve"> 14</t>
    </r>
    <phoneticPr fontId="4" type="noConversion"/>
  </si>
  <si>
    <r>
      <rPr>
        <sz val="9"/>
        <rFont val="맑은 고딕"/>
        <family val="3"/>
        <charset val="129"/>
        <scheme val="minor"/>
      </rPr>
      <t>송산중학교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</si>
  <si>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도문로</t>
    </r>
    <r>
      <rPr>
        <sz val="9"/>
        <color theme="1"/>
        <rFont val="맑은 고딕"/>
        <family val="2"/>
        <scheme val="minor"/>
      </rPr>
      <t xml:space="preserve"> 48</t>
    </r>
  </si>
  <si>
    <r>
      <rPr>
        <sz val="9"/>
        <color theme="1"/>
        <rFont val="맑은 고딕"/>
        <family val="3"/>
        <charset val="129"/>
        <scheme val="minor"/>
      </rPr>
      <t>박예찬</t>
    </r>
  </si>
  <si>
    <r>
      <rPr>
        <sz val="9"/>
        <rFont val="맑은 고딕"/>
        <family val="3"/>
        <charset val="129"/>
        <scheme val="minor"/>
      </rPr>
      <t>송산초등학교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</si>
  <si>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상거길</t>
    </r>
    <r>
      <rPr>
        <sz val="9"/>
        <color theme="1"/>
        <rFont val="맑은 고딕"/>
        <family val="2"/>
        <scheme val="minor"/>
      </rPr>
      <t xml:space="preserve"> 19-1</t>
    </r>
  </si>
  <si>
    <r>
      <rPr>
        <sz val="9"/>
        <color theme="1"/>
        <rFont val="맑은 고딕"/>
        <family val="3"/>
        <charset val="129"/>
        <scheme val="minor"/>
      </rPr>
      <t>김경호</t>
    </r>
  </si>
  <si>
    <r>
      <rPr>
        <sz val="9"/>
        <rFont val="맑은 고딕"/>
        <family val="3"/>
        <charset val="129"/>
        <scheme val="minor"/>
      </rPr>
      <t>송석초등학교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</si>
  <si>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송신로</t>
    </r>
    <r>
      <rPr>
        <sz val="9"/>
        <color theme="1"/>
        <rFont val="맑은 고딕"/>
        <family val="2"/>
        <scheme val="minor"/>
      </rPr>
      <t xml:space="preserve"> 432</t>
    </r>
  </si>
  <si>
    <r>
      <rPr>
        <sz val="9"/>
        <color theme="1"/>
        <rFont val="맑은 고딕"/>
        <family val="3"/>
        <charset val="129"/>
        <scheme val="minor"/>
      </rPr>
      <t>신혜정</t>
    </r>
  </si>
  <si>
    <r>
      <rPr>
        <sz val="9"/>
        <rFont val="맑은 고딕"/>
        <family val="3"/>
        <charset val="129"/>
        <scheme val="minor"/>
      </rPr>
      <t>송악고등학교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</si>
  <si>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송악로</t>
    </r>
    <r>
      <rPr>
        <sz val="9"/>
        <color theme="1"/>
        <rFont val="맑은 고딕"/>
        <family val="2"/>
        <scheme val="minor"/>
      </rPr>
      <t xml:space="preserve"> 165</t>
    </r>
  </si>
  <si>
    <r>
      <rPr>
        <sz val="9"/>
        <rFont val="맑은 고딕"/>
        <family val="3"/>
        <charset val="129"/>
        <scheme val="minor"/>
      </rPr>
      <t>송악중학교</t>
    </r>
  </si>
  <si>
    <r>
      <rPr>
        <sz val="9"/>
        <rFont val="맑은 고딕"/>
        <family val="3"/>
        <charset val="129"/>
        <scheme val="minor"/>
      </rPr>
      <t>송악초등학교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</si>
  <si>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송악로</t>
    </r>
    <r>
      <rPr>
        <sz val="9"/>
        <color theme="1"/>
        <rFont val="맑은 고딕"/>
        <family val="2"/>
        <scheme val="minor"/>
      </rPr>
      <t xml:space="preserve"> 663-1</t>
    </r>
  </si>
  <si>
    <r>
      <rPr>
        <sz val="9"/>
        <rFont val="맑은 고딕"/>
        <family val="3"/>
        <charset val="129"/>
        <scheme val="minor"/>
      </rPr>
      <t>송암초등학교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</si>
  <si>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순환길</t>
    </r>
    <r>
      <rPr>
        <sz val="9"/>
        <color theme="1"/>
        <rFont val="맑은 고딕"/>
        <family val="2"/>
        <scheme val="minor"/>
      </rPr>
      <t xml:space="preserve"> 130 </t>
    </r>
  </si>
  <si>
    <r>
      <rPr>
        <sz val="9"/>
        <color theme="1"/>
        <rFont val="맑은 고딕"/>
        <family val="3"/>
        <charset val="129"/>
        <scheme val="minor"/>
      </rPr>
      <t>임용묵</t>
    </r>
  </si>
  <si>
    <r>
      <rPr>
        <sz val="9"/>
        <rFont val="맑은 고딕"/>
        <family val="3"/>
        <charset val="129"/>
        <scheme val="minor"/>
      </rPr>
      <t>송학초등학교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</si>
  <si>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토정로</t>
    </r>
    <r>
      <rPr>
        <sz val="9"/>
        <color theme="1"/>
        <rFont val="맑은 고딕"/>
        <family val="2"/>
        <scheme val="minor"/>
      </rPr>
      <t xml:space="preserve"> 796-52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</si>
  <si>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권은영</t>
    </r>
  </si>
  <si>
    <r>
      <rPr>
        <sz val="9"/>
        <rFont val="맑은 고딕"/>
        <family val="3"/>
        <charset val="129"/>
        <scheme val="minor"/>
      </rPr>
      <t>수덕초등학교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</si>
  <si>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수덕사로</t>
    </r>
    <r>
      <rPr>
        <sz val="9"/>
        <color theme="1"/>
        <rFont val="맑은 고딕"/>
        <family val="2"/>
        <scheme val="minor"/>
      </rPr>
      <t xml:space="preserve"> 631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</si>
  <si>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김병국</t>
    </r>
  </si>
  <si>
    <r>
      <rPr>
        <sz val="9"/>
        <rFont val="맑은 고딕"/>
        <family val="3"/>
        <charset val="129"/>
        <scheme val="minor"/>
      </rPr>
      <t>수신초등학교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</si>
  <si>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수신면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수신로</t>
    </r>
    <r>
      <rPr>
        <sz val="9"/>
        <color theme="1"/>
        <rFont val="맑은 고딕"/>
        <family val="2"/>
        <scheme val="minor"/>
      </rPr>
      <t xml:space="preserve"> 459</t>
    </r>
    <phoneticPr fontId="4" type="noConversion"/>
  </si>
  <si>
    <r>
      <rPr>
        <sz val="9"/>
        <rFont val="맑은 고딕"/>
        <family val="3"/>
        <charset val="129"/>
        <scheme val="minor"/>
      </rPr>
      <t>수정초등학교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</si>
  <si>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대치면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칠갑산로</t>
    </r>
    <r>
      <rPr>
        <sz val="9"/>
        <color theme="1"/>
        <rFont val="맑은 고딕"/>
        <family val="2"/>
        <scheme val="minor"/>
      </rPr>
      <t xml:space="preserve"> 514</t>
    </r>
  </si>
  <si>
    <r>
      <rPr>
        <sz val="9"/>
        <rFont val="맑은 고딕"/>
        <family val="3"/>
        <charset val="129"/>
        <scheme val="minor"/>
      </rPr>
      <t>수청중학교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</si>
  <si>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수청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</si>
  <si>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오건웅</t>
    </r>
    <phoneticPr fontId="4" type="noConversion"/>
  </si>
  <si>
    <r>
      <rPr>
        <sz val="9"/>
        <rFont val="맑은 고딕"/>
        <family val="3"/>
        <charset val="129"/>
        <scheme val="minor"/>
      </rPr>
      <t>수청초등학교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</si>
  <si>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수청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37</t>
    </r>
    <phoneticPr fontId="4" type="noConversion"/>
  </si>
  <si>
    <r>
      <rPr>
        <sz val="9"/>
        <rFont val="맑은 고딕"/>
        <family val="3"/>
        <charset val="129"/>
        <scheme val="minor"/>
      </rPr>
      <t>수촌초등학교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</si>
  <si>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의당면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윗태실길</t>
    </r>
    <r>
      <rPr>
        <sz val="9"/>
        <color theme="1"/>
        <rFont val="맑은 고딕"/>
        <family val="2"/>
        <scheme val="minor"/>
      </rPr>
      <t xml:space="preserve"> 1-8</t>
    </r>
  </si>
  <si>
    <r>
      <rPr>
        <sz val="9"/>
        <color theme="1"/>
        <rFont val="맑은 고딕"/>
        <family val="3"/>
        <charset val="129"/>
        <scheme val="minor"/>
      </rPr>
      <t>이현구</t>
    </r>
  </si>
  <si>
    <r>
      <rPr>
        <sz val="9"/>
        <rFont val="맑은 고딕"/>
        <family val="3"/>
        <charset val="129"/>
        <scheme val="minor"/>
      </rPr>
      <t>순성중학교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</si>
  <si>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순성면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틀모시로</t>
    </r>
    <r>
      <rPr>
        <sz val="9"/>
        <color theme="1"/>
        <rFont val="맑은 고딕"/>
        <family val="2"/>
        <scheme val="minor"/>
      </rPr>
      <t xml:space="preserve"> 146</t>
    </r>
  </si>
  <si>
    <r>
      <rPr>
        <sz val="9"/>
        <rFont val="맑은 고딕"/>
        <family val="3"/>
        <charset val="129"/>
        <scheme val="minor"/>
      </rPr>
      <t>순성초등학교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</si>
  <si>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순성면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순성로</t>
    </r>
    <r>
      <rPr>
        <sz val="9"/>
        <color theme="1"/>
        <rFont val="맑은 고딕"/>
        <family val="2"/>
        <scheme val="minor"/>
      </rPr>
      <t xml:space="preserve"> 473</t>
    </r>
  </si>
  <si>
    <r>
      <rPr>
        <sz val="9"/>
        <color theme="1"/>
        <rFont val="맑은 고딕"/>
        <family val="3"/>
        <charset val="129"/>
        <scheme val="minor"/>
      </rPr>
      <t>이범준</t>
    </r>
  </si>
  <si>
    <r>
      <rPr>
        <sz val="9"/>
        <rFont val="맑은 고딕"/>
        <family val="3"/>
        <charset val="129"/>
        <scheme val="minor"/>
      </rPr>
      <t>시량초등학교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</si>
  <si>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덕산온천로</t>
    </r>
    <r>
      <rPr>
        <sz val="9"/>
        <color theme="1"/>
        <rFont val="맑은 고딕"/>
        <family val="2"/>
        <scheme val="minor"/>
      </rPr>
      <t xml:space="preserve"> 91</t>
    </r>
    <phoneticPr fontId="4" type="noConversion"/>
  </si>
  <si>
    <r>
      <rPr>
        <sz val="9"/>
        <rFont val="맑은 고딕"/>
        <family val="3"/>
        <charset val="129"/>
        <scheme val="minor"/>
      </rPr>
      <t>시목초등학교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</si>
  <si>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소원면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서해로</t>
    </r>
    <r>
      <rPr>
        <sz val="9"/>
        <color theme="1"/>
        <rFont val="맑은 고딕"/>
        <family val="2"/>
        <scheme val="minor"/>
      </rPr>
      <t xml:space="preserve"> 1147-26</t>
    </r>
  </si>
  <si>
    <r>
      <rPr>
        <sz val="9"/>
        <color theme="1"/>
        <rFont val="맑은 고딕"/>
        <family val="3"/>
        <charset val="129"/>
        <scheme val="minor"/>
      </rPr>
      <t>오재현</t>
    </r>
  </si>
  <si>
    <r>
      <rPr>
        <sz val="9"/>
        <rFont val="맑은 고딕"/>
        <family val="3"/>
        <charset val="129"/>
        <scheme val="minor"/>
      </rPr>
      <t>시초초등학교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</si>
  <si>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시초북로</t>
    </r>
    <r>
      <rPr>
        <sz val="9"/>
        <color theme="1"/>
        <rFont val="맑은 고딕"/>
        <family val="2"/>
        <scheme val="minor"/>
      </rPr>
      <t xml:space="preserve"> 31</t>
    </r>
  </si>
  <si>
    <r>
      <rPr>
        <sz val="9"/>
        <color theme="1"/>
        <rFont val="맑은 고딕"/>
        <family val="3"/>
        <charset val="129"/>
        <scheme val="minor"/>
      </rPr>
      <t>김응준</t>
    </r>
  </si>
  <si>
    <r>
      <rPr>
        <sz val="9"/>
        <rFont val="맑은 고딕"/>
        <family val="3"/>
        <charset val="129"/>
        <scheme val="minor"/>
      </rPr>
      <t>신가초등학교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</si>
  <si>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성환신흥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</si>
  <si>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백충민</t>
    </r>
  </si>
  <si>
    <r>
      <rPr>
        <sz val="9"/>
        <rFont val="맑은 고딕"/>
        <family val="3"/>
        <charset val="129"/>
        <scheme val="minor"/>
      </rPr>
      <t>신계초등학교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</si>
  <si>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천정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243-9</t>
    </r>
  </si>
  <si>
    <r>
      <rPr>
        <sz val="9"/>
        <rFont val="맑은 고딕"/>
        <family val="3"/>
        <charset val="129"/>
        <scheme val="minor"/>
      </rPr>
      <t>신관초등학교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</si>
  <si>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97-13</t>
    </r>
  </si>
  <si>
    <r>
      <rPr>
        <sz val="9"/>
        <color theme="1"/>
        <rFont val="맑은 고딕"/>
        <family val="3"/>
        <charset val="129"/>
        <scheme val="minor"/>
      </rPr>
      <t>배정호</t>
    </r>
  </si>
  <si>
    <r>
      <rPr>
        <sz val="9"/>
        <rFont val="맑은 고딕"/>
        <family val="3"/>
        <charset val="129"/>
        <scheme val="minor"/>
      </rPr>
      <t>신광초등학교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</si>
  <si>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서부북로</t>
    </r>
    <r>
      <rPr>
        <sz val="9"/>
        <color theme="1"/>
        <rFont val="맑은 고딕"/>
        <family val="2"/>
        <scheme val="minor"/>
      </rPr>
      <t xml:space="preserve"> 993</t>
    </r>
    <phoneticPr fontId="4" type="noConversion"/>
  </si>
  <si>
    <r>
      <rPr>
        <sz val="9"/>
        <rFont val="맑은 고딕"/>
        <family val="3"/>
        <charset val="129"/>
        <scheme val="minor"/>
      </rPr>
      <t>신당초등학교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</si>
  <si>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남당항로</t>
    </r>
    <r>
      <rPr>
        <sz val="9"/>
        <color theme="1"/>
        <rFont val="맑은 고딕"/>
        <family val="2"/>
        <scheme val="minor"/>
      </rPr>
      <t xml:space="preserve"> 270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43</t>
    </r>
  </si>
  <si>
    <r>
      <rPr>
        <sz val="9"/>
        <color theme="1"/>
        <rFont val="맑은 고딕"/>
        <family val="3"/>
        <charset val="129"/>
        <scheme val="minor"/>
      </rPr>
      <t>성다은</t>
    </r>
  </si>
  <si>
    <r>
      <rPr>
        <sz val="9"/>
        <rFont val="맑은 고딕"/>
        <family val="3"/>
        <charset val="129"/>
        <scheme val="minor"/>
      </rPr>
      <t>신대초등학교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</si>
  <si>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복수면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복수로</t>
    </r>
    <r>
      <rPr>
        <sz val="9"/>
        <color theme="1"/>
        <rFont val="맑은 고딕"/>
        <family val="2"/>
        <scheme val="minor"/>
      </rPr>
      <t xml:space="preserve"> 753</t>
    </r>
  </si>
  <si>
    <r>
      <rPr>
        <sz val="9"/>
        <color theme="1"/>
        <rFont val="맑은 고딕"/>
        <family val="3"/>
        <charset val="129"/>
        <scheme val="minor"/>
      </rPr>
      <t>최수현</t>
    </r>
  </si>
  <si>
    <r>
      <rPr>
        <sz val="9"/>
        <rFont val="맑은 고딕"/>
        <family val="3"/>
        <charset val="129"/>
        <scheme val="minor"/>
      </rPr>
      <t>신도초등학교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</si>
  <si>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엄사면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82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</si>
  <si>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조영산</t>
    </r>
  </si>
  <si>
    <r>
      <rPr>
        <sz val="9"/>
        <rFont val="맑은 고딕"/>
        <family val="3"/>
        <charset val="129"/>
        <scheme val="minor"/>
      </rPr>
      <t>신례원초등학교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</si>
  <si>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신례원로</t>
    </r>
    <r>
      <rPr>
        <sz val="9"/>
        <color theme="1"/>
        <rFont val="맑은 고딕"/>
        <family val="2"/>
        <scheme val="minor"/>
      </rPr>
      <t xml:space="preserve"> 179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</si>
  <si>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김현규</t>
    </r>
  </si>
  <si>
    <r>
      <rPr>
        <sz val="9"/>
        <rFont val="맑은 고딕"/>
        <family val="3"/>
        <charset val="129"/>
        <scheme val="minor"/>
      </rPr>
      <t>신리초등학교</t>
    </r>
    <r>
      <rPr>
        <sz val="9"/>
        <rFont val="맑은 고딕"/>
        <family val="2"/>
        <scheme val="minor"/>
      </rPr>
      <t>(</t>
    </r>
    <r>
      <rPr>
        <sz val="9"/>
        <rFont val="맑은 고딕"/>
        <family val="3"/>
        <charset val="129"/>
        <scheme val="minor"/>
      </rPr>
      <t>아산</t>
    </r>
    <r>
      <rPr>
        <sz val="9"/>
        <rFont val="맑은 고딕"/>
        <family val="2"/>
        <scheme val="minor"/>
      </rPr>
      <t>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</si>
  <si>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모종로</t>
    </r>
    <r>
      <rPr>
        <sz val="9"/>
        <color theme="1"/>
        <rFont val="맑은 고딕"/>
        <family val="2"/>
        <scheme val="minor"/>
      </rPr>
      <t xml:space="preserve"> 73-13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</si>
  <si>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박경예</t>
    </r>
  </si>
  <si>
    <r>
      <rPr>
        <sz val="9"/>
        <rFont val="맑은 고딕"/>
        <family val="3"/>
        <charset val="129"/>
        <scheme val="minor"/>
      </rPr>
      <t>신방초등학교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</si>
  <si>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신방로</t>
    </r>
    <r>
      <rPr>
        <sz val="9"/>
        <color theme="1"/>
        <rFont val="맑은 고딕"/>
        <family val="2"/>
        <scheme val="minor"/>
      </rPr>
      <t xml:space="preserve"> 73</t>
    </r>
    <phoneticPr fontId="4" type="noConversion"/>
  </si>
  <si>
    <r>
      <rPr>
        <sz val="9"/>
        <rFont val="맑은 고딕"/>
        <family val="3"/>
        <charset val="129"/>
        <scheme val="minor"/>
      </rPr>
      <t>신사초등학교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</si>
  <si>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성남면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신사대화로</t>
    </r>
    <r>
      <rPr>
        <sz val="9"/>
        <color theme="1"/>
        <rFont val="맑은 고딕"/>
        <family val="2"/>
        <scheme val="minor"/>
      </rPr>
      <t xml:space="preserve"> 155</t>
    </r>
  </si>
  <si>
    <r>
      <rPr>
        <sz val="9"/>
        <color theme="1"/>
        <rFont val="맑은 고딕"/>
        <family val="3"/>
        <charset val="129"/>
        <scheme val="minor"/>
      </rPr>
      <t>백지훈</t>
    </r>
  </si>
  <si>
    <r>
      <rPr>
        <sz val="9"/>
        <rFont val="맑은 고딕"/>
        <family val="3"/>
        <charset val="129"/>
        <scheme val="minor"/>
      </rPr>
      <t>신암중학교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</si>
  <si>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신암남로</t>
    </r>
    <r>
      <rPr>
        <sz val="9"/>
        <color theme="1"/>
        <rFont val="맑은 고딕"/>
        <family val="2"/>
        <scheme val="minor"/>
      </rPr>
      <t xml:space="preserve"> 413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</si>
  <si>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김영욱</t>
    </r>
  </si>
  <si>
    <r>
      <rPr>
        <sz val="9"/>
        <rFont val="맑은 고딕"/>
        <family val="3"/>
        <charset val="129"/>
        <scheme val="minor"/>
      </rPr>
      <t>신암초등학교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</si>
  <si>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신암남로</t>
    </r>
    <r>
      <rPr>
        <sz val="9"/>
        <color theme="1"/>
        <rFont val="맑은 고딕"/>
        <family val="2"/>
        <scheme val="minor"/>
      </rPr>
      <t xml:space="preserve"> 285-6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</si>
  <si>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손동우</t>
    </r>
  </si>
  <si>
    <r>
      <rPr>
        <sz val="9"/>
        <rFont val="맑은 고딕"/>
        <family val="3"/>
        <charset val="129"/>
        <scheme val="minor"/>
      </rPr>
      <t>신양중학교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</si>
  <si>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신양면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청신로</t>
    </r>
    <r>
      <rPr>
        <sz val="9"/>
        <color theme="1"/>
        <rFont val="맑은 고딕"/>
        <family val="2"/>
        <scheme val="minor"/>
      </rPr>
      <t xml:space="preserve"> 402</t>
    </r>
    <phoneticPr fontId="4" type="noConversion"/>
  </si>
  <si>
    <r>
      <rPr>
        <sz val="9"/>
        <rFont val="맑은 고딕"/>
        <family val="3"/>
        <charset val="129"/>
        <scheme val="minor"/>
      </rPr>
      <t>신양초등학교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</si>
  <si>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신양면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청신로</t>
    </r>
    <r>
      <rPr>
        <sz val="9"/>
        <color theme="1"/>
        <rFont val="맑은 고딕"/>
        <family val="2"/>
        <scheme val="minor"/>
      </rPr>
      <t xml:space="preserve"> 374</t>
    </r>
    <phoneticPr fontId="4" type="noConversion"/>
  </si>
  <si>
    <r>
      <rPr>
        <sz val="9"/>
        <rFont val="맑은 고딕"/>
        <family val="3"/>
        <charset val="129"/>
        <scheme val="minor"/>
      </rPr>
      <t>신창중학교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</si>
  <si>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연화로</t>
    </r>
    <r>
      <rPr>
        <sz val="9"/>
        <color theme="1"/>
        <rFont val="맑은 고딕"/>
        <family val="2"/>
        <scheme val="minor"/>
      </rPr>
      <t xml:space="preserve"> 56</t>
    </r>
  </si>
  <si>
    <r>
      <rPr>
        <sz val="9"/>
        <rFont val="맑은 고딕"/>
        <family val="3"/>
        <charset val="129"/>
        <scheme val="minor"/>
      </rPr>
      <t>신창초등학교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</si>
  <si>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신창면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서부남로</t>
    </r>
    <r>
      <rPr>
        <sz val="9"/>
        <color theme="1"/>
        <rFont val="맑은 고딕"/>
        <family val="2"/>
        <scheme val="minor"/>
      </rPr>
      <t xml:space="preserve"> 840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</si>
  <si>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박성배</t>
    </r>
  </si>
  <si>
    <r>
      <rPr>
        <sz val="9"/>
        <rFont val="맑은 고딕"/>
        <family val="3"/>
        <charset val="129"/>
        <scheme val="minor"/>
      </rPr>
      <t>신촌초등학교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</si>
  <si>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상덕로</t>
    </r>
    <r>
      <rPr>
        <sz val="9"/>
        <color theme="1"/>
        <rFont val="맑은 고딕"/>
        <family val="2"/>
        <scheme val="minor"/>
      </rPr>
      <t xml:space="preserve"> 620-13</t>
    </r>
  </si>
  <si>
    <r>
      <rPr>
        <sz val="9"/>
        <color theme="1"/>
        <rFont val="맑은 고딕"/>
        <family val="3"/>
        <charset val="129"/>
        <scheme val="minor"/>
      </rPr>
      <t>김지혜</t>
    </r>
  </si>
  <si>
    <r>
      <rPr>
        <sz val="9"/>
        <rFont val="맑은 고딕"/>
        <family val="3"/>
        <charset val="129"/>
        <scheme val="minor"/>
      </rPr>
      <t>신평고등학교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</si>
  <si>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서해로</t>
    </r>
    <r>
      <rPr>
        <sz val="9"/>
        <color theme="1"/>
        <rFont val="맑은 고딕"/>
        <family val="2"/>
        <scheme val="minor"/>
      </rPr>
      <t xml:space="preserve"> 7076</t>
    </r>
  </si>
  <si>
    <r>
      <rPr>
        <sz val="9"/>
        <color theme="1"/>
        <rFont val="맑은 고딕"/>
        <family val="3"/>
        <charset val="129"/>
        <scheme val="minor"/>
      </rPr>
      <t>권혜은</t>
    </r>
  </si>
  <si>
    <r>
      <rPr>
        <sz val="9"/>
        <rFont val="맑은 고딕"/>
        <family val="3"/>
        <charset val="129"/>
        <scheme val="minor"/>
      </rPr>
      <t>신평중학교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</si>
  <si>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솔안말길</t>
    </r>
    <r>
      <rPr>
        <sz val="9"/>
        <color theme="1"/>
        <rFont val="맑은 고딕"/>
        <family val="2"/>
        <scheme val="minor"/>
      </rPr>
      <t xml:space="preserve"> 61-40</t>
    </r>
  </si>
  <si>
    <r>
      <rPr>
        <sz val="9"/>
        <color theme="1"/>
        <rFont val="맑은 고딕"/>
        <family val="3"/>
        <charset val="129"/>
        <scheme val="minor"/>
      </rPr>
      <t>박현선</t>
    </r>
  </si>
  <si>
    <r>
      <rPr>
        <sz val="9"/>
        <rFont val="맑은 고딕"/>
        <family val="3"/>
        <charset val="129"/>
        <scheme val="minor"/>
      </rPr>
      <t>신평초등학교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</si>
  <si>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원머리로</t>
    </r>
    <r>
      <rPr>
        <sz val="9"/>
        <color theme="1"/>
        <rFont val="맑은 고딕"/>
        <family val="2"/>
        <scheme val="minor"/>
      </rPr>
      <t xml:space="preserve"> 7</t>
    </r>
  </si>
  <si>
    <r>
      <rPr>
        <sz val="9"/>
        <color theme="1"/>
        <rFont val="맑은 고딕"/>
        <family val="3"/>
        <charset val="129"/>
        <scheme val="minor"/>
      </rPr>
      <t>임효진</t>
    </r>
  </si>
  <si>
    <r>
      <rPr>
        <sz val="9"/>
        <rFont val="맑은 고딕"/>
        <family val="3"/>
        <charset val="129"/>
        <scheme val="minor"/>
      </rPr>
      <t>신풍초등학교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</si>
  <si>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신풍면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신풍길</t>
    </r>
    <r>
      <rPr>
        <sz val="9"/>
        <color theme="1"/>
        <rFont val="맑은 고딕"/>
        <family val="2"/>
        <scheme val="minor"/>
      </rPr>
      <t xml:space="preserve"> 50-11</t>
    </r>
  </si>
  <si>
    <r>
      <rPr>
        <sz val="9"/>
        <color theme="1"/>
        <rFont val="맑은 고딕"/>
        <family val="3"/>
        <charset val="129"/>
        <scheme val="minor"/>
      </rPr>
      <t>유용석</t>
    </r>
  </si>
  <si>
    <r>
      <rPr>
        <sz val="9"/>
        <rFont val="맑은 고딕"/>
        <family val="3"/>
        <charset val="129"/>
        <scheme val="minor"/>
      </rPr>
      <t>신화초등학교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</si>
  <si>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고룡산로</t>
    </r>
    <r>
      <rPr>
        <sz val="9"/>
        <color theme="1"/>
        <rFont val="맑은 고딕"/>
        <family val="2"/>
        <scheme val="minor"/>
      </rPr>
      <t xml:space="preserve"> 636</t>
    </r>
    <phoneticPr fontId="4" type="noConversion"/>
  </si>
  <si>
    <r>
      <rPr>
        <sz val="9"/>
        <rFont val="맑은 고딕"/>
        <family val="3"/>
        <charset val="129"/>
        <scheme val="minor"/>
      </rPr>
      <t>신흥초등학교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</si>
  <si>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신계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27 </t>
    </r>
    <phoneticPr fontId="4" type="noConversion"/>
  </si>
  <si>
    <r>
      <rPr>
        <sz val="9"/>
        <rFont val="맑은 고딕"/>
        <family val="3"/>
        <charset val="129"/>
        <scheme val="minor"/>
      </rPr>
      <t>쌍룡초등학교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</si>
  <si>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연암율금로</t>
    </r>
    <r>
      <rPr>
        <sz val="9"/>
        <color theme="1"/>
        <rFont val="맑은 고딕"/>
        <family val="2"/>
        <scheme val="minor"/>
      </rPr>
      <t xml:space="preserve"> 499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</si>
  <si>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남상훈</t>
    </r>
  </si>
  <si>
    <r>
      <rPr>
        <sz val="9"/>
        <rFont val="맑은 고딕"/>
        <family val="3"/>
        <charset val="129"/>
        <scheme val="minor"/>
      </rPr>
      <t>쌘뽈여자고등학교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</si>
  <si>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시민로</t>
    </r>
    <r>
      <rPr>
        <sz val="9"/>
        <color theme="1"/>
        <rFont val="맑은 고딕"/>
        <family val="2"/>
        <scheme val="minor"/>
      </rPr>
      <t xml:space="preserve"> 411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</si>
  <si>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김대훈</t>
    </r>
  </si>
  <si>
    <r>
      <rPr>
        <sz val="9"/>
        <rFont val="맑은 고딕"/>
        <family val="3"/>
        <charset val="129"/>
        <scheme val="minor"/>
      </rPr>
      <t>쌘뽈여자중학교</t>
    </r>
  </si>
  <si>
    <r>
      <rPr>
        <sz val="9"/>
        <color theme="1"/>
        <rFont val="맑은 고딕"/>
        <family val="3"/>
        <charset val="129"/>
        <scheme val="minor"/>
      </rPr>
      <t>장미선</t>
    </r>
  </si>
  <si>
    <r>
      <rPr>
        <sz val="9"/>
        <rFont val="맑은 고딕"/>
        <family val="3"/>
        <charset val="129"/>
        <scheme val="minor"/>
      </rPr>
      <t>아산갈산중학교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</si>
  <si>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송악로</t>
    </r>
    <r>
      <rPr>
        <sz val="9"/>
        <color theme="1"/>
        <rFont val="맑은 고딕"/>
        <family val="2"/>
        <scheme val="minor"/>
      </rPr>
      <t xml:space="preserve"> 714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37</t>
    </r>
  </si>
  <si>
    <r>
      <rPr>
        <sz val="9"/>
        <rFont val="맑은 고딕"/>
        <family val="3"/>
        <charset val="129"/>
        <scheme val="minor"/>
      </rPr>
      <t>아산갈산초등학교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</si>
  <si>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갈산교로</t>
    </r>
    <r>
      <rPr>
        <sz val="9"/>
        <color theme="1"/>
        <rFont val="맑은 고딕"/>
        <family val="2"/>
        <scheme val="minor"/>
      </rPr>
      <t xml:space="preserve"> 210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</si>
  <si>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박현종</t>
    </r>
  </si>
  <si>
    <r>
      <rPr>
        <sz val="9"/>
        <rFont val="맑은 고딕"/>
        <family val="3"/>
        <charset val="129"/>
        <scheme val="minor"/>
      </rPr>
      <t>아산고등학교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</si>
  <si>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번영로</t>
    </r>
    <r>
      <rPr>
        <sz val="9"/>
        <color theme="1"/>
        <rFont val="맑은 고딕"/>
        <family val="2"/>
        <scheme val="minor"/>
      </rPr>
      <t>115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</si>
  <si>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박경일</t>
    </r>
  </si>
  <si>
    <r>
      <rPr>
        <sz val="9"/>
        <rFont val="맑은 고딕"/>
        <family val="3"/>
        <charset val="129"/>
        <scheme val="minor"/>
      </rPr>
      <t>아산공수초등학교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</si>
  <si>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모산로</t>
    </r>
    <r>
      <rPr>
        <sz val="9"/>
        <color theme="1"/>
        <rFont val="맑은 고딕"/>
        <family val="2"/>
        <scheme val="minor"/>
      </rPr>
      <t xml:space="preserve"> 38-43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</si>
  <si>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정진모</t>
    </r>
  </si>
  <si>
    <r>
      <rPr>
        <sz val="9"/>
        <rFont val="맑은 고딕"/>
        <family val="3"/>
        <charset val="129"/>
        <scheme val="minor"/>
      </rPr>
      <t>아산남성초등학교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</si>
  <si>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신창면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남성길</t>
    </r>
    <r>
      <rPr>
        <sz val="9"/>
        <color theme="1"/>
        <rFont val="맑은 고딕"/>
        <family val="2"/>
        <scheme val="minor"/>
      </rPr>
      <t xml:space="preserve"> 152-64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</si>
  <si>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박순영</t>
    </r>
  </si>
  <si>
    <r>
      <rPr>
        <sz val="9"/>
        <rFont val="맑은 고딕"/>
        <family val="3"/>
        <charset val="129"/>
        <scheme val="minor"/>
      </rPr>
      <t>아산배방중학교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</si>
  <si>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신창면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천우물로</t>
    </r>
    <r>
      <rPr>
        <sz val="9"/>
        <color theme="1"/>
        <rFont val="맑은 고딕"/>
        <family val="2"/>
        <scheme val="minor"/>
      </rPr>
      <t xml:space="preserve"> 74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</si>
  <si>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서문주</t>
    </r>
  </si>
  <si>
    <r>
      <rPr>
        <sz val="9"/>
        <rFont val="맑은 고딕"/>
        <family val="3"/>
        <charset val="129"/>
        <scheme val="minor"/>
      </rPr>
      <t>아산북수초등학교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</si>
  <si>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호서로</t>
    </r>
    <r>
      <rPr>
        <sz val="9"/>
        <color theme="1"/>
        <rFont val="맑은 고딕"/>
        <family val="2"/>
        <scheme val="minor"/>
      </rPr>
      <t xml:space="preserve"> 405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</si>
  <si>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김태민</t>
    </r>
  </si>
  <si>
    <r>
      <rPr>
        <sz val="9"/>
        <rFont val="맑은 고딕"/>
        <family val="3"/>
        <charset val="129"/>
        <scheme val="minor"/>
      </rPr>
      <t>아산성심학교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</si>
  <si>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선장면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아산만로</t>
    </r>
    <r>
      <rPr>
        <sz val="9"/>
        <color theme="1"/>
        <rFont val="맑은 고딕"/>
        <family val="2"/>
        <scheme val="minor"/>
      </rPr>
      <t xml:space="preserve"> 368</t>
    </r>
  </si>
  <si>
    <r>
      <rPr>
        <sz val="9"/>
        <color theme="1"/>
        <rFont val="맑은 고딕"/>
        <family val="3"/>
        <charset val="129"/>
        <scheme val="minor"/>
      </rPr>
      <t>송해나</t>
    </r>
  </si>
  <si>
    <r>
      <rPr>
        <sz val="9"/>
        <rFont val="맑은 고딕"/>
        <family val="3"/>
        <charset val="129"/>
        <scheme val="minor"/>
      </rPr>
      <t>아산세교중학교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</si>
  <si>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이순신대로</t>
    </r>
    <r>
      <rPr>
        <sz val="9"/>
        <color theme="1"/>
        <rFont val="맑은 고딕"/>
        <family val="2"/>
        <scheme val="minor"/>
      </rPr>
      <t xml:space="preserve"> 512</t>
    </r>
    <phoneticPr fontId="4" type="noConversion"/>
  </si>
  <si>
    <r>
      <rPr>
        <sz val="9"/>
        <rFont val="맑은 고딕"/>
        <family val="3"/>
        <charset val="129"/>
        <scheme val="minor"/>
      </rPr>
      <t>아산세교초등학교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</si>
  <si>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동방로</t>
    </r>
    <r>
      <rPr>
        <sz val="9"/>
        <color theme="1"/>
        <rFont val="맑은 고딕"/>
        <family val="2"/>
        <scheme val="minor"/>
      </rPr>
      <t xml:space="preserve"> 200</t>
    </r>
    <phoneticPr fontId="4" type="noConversion"/>
  </si>
  <si>
    <r>
      <rPr>
        <sz val="9"/>
        <rFont val="맑은 고딕"/>
        <family val="3"/>
        <charset val="129"/>
        <scheme val="minor"/>
      </rPr>
      <t>아산스마트팩토리마이스터고등학교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</si>
  <si>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둔포중앙로</t>
    </r>
    <r>
      <rPr>
        <sz val="9"/>
        <color theme="1"/>
        <rFont val="맑은 고딕"/>
        <family val="2"/>
        <scheme val="minor"/>
      </rPr>
      <t xml:space="preserve"> 133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42 </t>
    </r>
  </si>
  <si>
    <r>
      <rPr>
        <sz val="9"/>
        <rFont val="맑은 고딕"/>
        <family val="3"/>
        <charset val="129"/>
        <scheme val="minor"/>
      </rPr>
      <t>아산용연초등학교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</si>
  <si>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용연동길</t>
    </r>
    <r>
      <rPr>
        <sz val="9"/>
        <color theme="1"/>
        <rFont val="맑은 고딕"/>
        <family val="2"/>
        <scheme val="minor"/>
      </rPr>
      <t xml:space="preserve"> 25</t>
    </r>
    <phoneticPr fontId="4" type="noConversion"/>
  </si>
  <si>
    <r>
      <rPr>
        <sz val="9"/>
        <rFont val="맑은 고딕"/>
        <family val="3"/>
        <charset val="129"/>
        <scheme val="minor"/>
      </rPr>
      <t>아산월천초등학교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</si>
  <si>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월천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10</t>
    </r>
    <phoneticPr fontId="4" type="noConversion"/>
  </si>
  <si>
    <r>
      <rPr>
        <sz val="9"/>
        <rFont val="맑은 고딕"/>
        <family val="3"/>
        <charset val="129"/>
        <scheme val="minor"/>
      </rPr>
      <t>아산중학교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</si>
  <si>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배방로</t>
    </r>
    <r>
      <rPr>
        <sz val="9"/>
        <color theme="1"/>
        <rFont val="맑은 고딕"/>
        <family val="2"/>
        <scheme val="minor"/>
      </rPr>
      <t xml:space="preserve"> 216</t>
    </r>
  </si>
  <si>
    <r>
      <rPr>
        <sz val="9"/>
        <color theme="1"/>
        <rFont val="맑은 고딕"/>
        <family val="3"/>
        <charset val="129"/>
        <scheme val="minor"/>
      </rPr>
      <t>유호준</t>
    </r>
  </si>
  <si>
    <r>
      <rPr>
        <sz val="9"/>
        <rFont val="맑은 고딕"/>
        <family val="3"/>
        <charset val="129"/>
        <scheme val="minor"/>
      </rPr>
      <t>아산초등학교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</si>
  <si>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남부로</t>
    </r>
    <r>
      <rPr>
        <sz val="9"/>
        <color theme="1"/>
        <rFont val="맑은 고딕"/>
        <family val="2"/>
        <scheme val="minor"/>
      </rPr>
      <t xml:space="preserve"> 266</t>
    </r>
    <phoneticPr fontId="4" type="noConversion"/>
  </si>
  <si>
    <r>
      <rPr>
        <sz val="9"/>
        <rFont val="맑은 고딕"/>
        <family val="3"/>
        <charset val="129"/>
        <scheme val="minor"/>
      </rPr>
      <t>아산충무고등학교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</si>
  <si>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석곡리</t>
    </r>
    <r>
      <rPr>
        <sz val="9"/>
        <color theme="1"/>
        <rFont val="맑은 고딕"/>
        <family val="2"/>
        <scheme val="minor"/>
      </rPr>
      <t xml:space="preserve"> 184-1</t>
    </r>
  </si>
  <si>
    <r>
      <rPr>
        <sz val="9"/>
        <rFont val="맑은 고딕"/>
        <family val="3"/>
        <charset val="129"/>
        <scheme val="minor"/>
      </rPr>
      <t>아산테크노중학교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</si>
  <si>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세교리</t>
    </r>
    <r>
      <rPr>
        <sz val="9"/>
        <color theme="1"/>
        <rFont val="맑은 고딕"/>
        <family val="2"/>
        <scheme val="minor"/>
      </rPr>
      <t xml:space="preserve"> 1564</t>
    </r>
    <phoneticPr fontId="4" type="noConversion"/>
  </si>
  <si>
    <r>
      <rPr>
        <sz val="9"/>
        <rFont val="맑은 고딕"/>
        <family val="3"/>
        <charset val="129"/>
        <scheme val="minor"/>
      </rPr>
      <t>안면고등학교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</si>
  <si>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조운막터길</t>
    </r>
    <r>
      <rPr>
        <sz val="9"/>
        <color theme="1"/>
        <rFont val="맑은 고딕"/>
        <family val="2"/>
        <scheme val="minor"/>
      </rPr>
      <t xml:space="preserve"> 73</t>
    </r>
  </si>
  <si>
    <r>
      <rPr>
        <sz val="9"/>
        <rFont val="맑은 고딕"/>
        <family val="3"/>
        <charset val="129"/>
        <scheme val="minor"/>
      </rPr>
      <t>안면중학교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</si>
  <si>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조운막터길</t>
    </r>
    <r>
      <rPr>
        <sz val="9"/>
        <color theme="1"/>
        <rFont val="맑은 고딕"/>
        <family val="2"/>
        <scheme val="minor"/>
      </rPr>
      <t xml:space="preserve"> 43</t>
    </r>
  </si>
  <si>
    <r>
      <rPr>
        <sz val="9"/>
        <rFont val="맑은 고딕"/>
        <family val="3"/>
        <charset val="129"/>
        <scheme val="minor"/>
      </rPr>
      <t>안면초등학교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</si>
  <si>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장터로</t>
    </r>
    <r>
      <rPr>
        <sz val="9"/>
        <color theme="1"/>
        <rFont val="맑은 고딕"/>
        <family val="2"/>
        <scheme val="minor"/>
      </rPr>
      <t xml:space="preserve"> 230</t>
    </r>
  </si>
  <si>
    <r>
      <rPr>
        <sz val="9"/>
        <color theme="1"/>
        <rFont val="맑은 고딕"/>
        <family val="3"/>
        <charset val="129"/>
        <scheme val="minor"/>
      </rPr>
      <t>정내원</t>
    </r>
  </si>
  <si>
    <r>
      <rPr>
        <sz val="9"/>
        <rFont val="맑은 고딕"/>
        <family val="3"/>
        <charset val="129"/>
        <scheme val="minor"/>
      </rPr>
      <t>안서초등학교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</si>
  <si>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중암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10</t>
    </r>
  </si>
  <si>
    <r>
      <rPr>
        <sz val="9"/>
        <rFont val="맑은 고딕"/>
        <family val="3"/>
        <charset val="129"/>
        <scheme val="minor"/>
      </rPr>
      <t>안중초등학교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</si>
  <si>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율포길</t>
    </r>
    <r>
      <rPr>
        <sz val="9"/>
        <color theme="1"/>
        <rFont val="맑은 고딕"/>
        <family val="2"/>
        <scheme val="minor"/>
      </rPr>
      <t xml:space="preserve"> 31</t>
    </r>
  </si>
  <si>
    <r>
      <rPr>
        <sz val="9"/>
        <rFont val="맑은 고딕"/>
        <family val="3"/>
        <charset val="129"/>
        <scheme val="minor"/>
      </rPr>
      <t>안흥초등학교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</si>
  <si>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근흥면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죽림길</t>
    </r>
    <r>
      <rPr>
        <sz val="9"/>
        <color theme="1"/>
        <rFont val="맑은 고딕"/>
        <family val="2"/>
        <scheme val="minor"/>
      </rPr>
      <t xml:space="preserve"> 45</t>
    </r>
  </si>
  <si>
    <r>
      <rPr>
        <sz val="9"/>
        <rFont val="맑은 고딕"/>
        <family val="3"/>
        <charset val="129"/>
        <scheme val="minor"/>
      </rPr>
      <t>안흥초등학교신진도분교장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</si>
  <si>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근흥면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신진도길</t>
    </r>
    <r>
      <rPr>
        <sz val="9"/>
        <color theme="1"/>
        <rFont val="맑은 고딕"/>
        <family val="2"/>
        <scheme val="minor"/>
      </rPr>
      <t xml:space="preserve"> 44-23</t>
    </r>
  </si>
  <si>
    <r>
      <rPr>
        <sz val="9"/>
        <color theme="1"/>
        <rFont val="맑은 고딕"/>
        <family val="3"/>
        <charset val="129"/>
        <scheme val="minor"/>
      </rPr>
      <t>고영혜</t>
    </r>
  </si>
  <si>
    <r>
      <rPr>
        <sz val="9"/>
        <rFont val="맑은 고딕"/>
        <family val="3"/>
        <charset val="129"/>
        <scheme val="minor"/>
      </rPr>
      <t>양당초등학교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</si>
  <si>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직산읍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양당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9-12</t>
    </r>
    <phoneticPr fontId="4" type="noConversion"/>
  </si>
  <si>
    <r>
      <rPr>
        <sz val="9"/>
        <rFont val="맑은 고딕"/>
        <family val="3"/>
        <charset val="129"/>
        <scheme val="minor"/>
      </rPr>
      <t>양대초등학교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</si>
  <si>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입장면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성진로</t>
    </r>
    <r>
      <rPr>
        <sz val="9"/>
        <color theme="1"/>
        <rFont val="맑은 고딕"/>
        <family val="2"/>
        <scheme val="minor"/>
      </rPr>
      <t xml:space="preserve"> 858</t>
    </r>
    <phoneticPr fontId="4" type="noConversion"/>
  </si>
  <si>
    <r>
      <rPr>
        <sz val="9"/>
        <rFont val="맑은 고딕"/>
        <family val="3"/>
        <charset val="129"/>
        <scheme val="minor"/>
      </rPr>
      <t>양신초등학교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</si>
  <si>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내양막길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</si>
  <si>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오주연</t>
    </r>
  </si>
  <si>
    <r>
      <rPr>
        <sz val="9"/>
        <rFont val="맑은 고딕"/>
        <family val="3"/>
        <charset val="129"/>
        <scheme val="minor"/>
      </rPr>
      <t>양촌초등학교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</si>
  <si>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양촌면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매죽헌로</t>
    </r>
    <r>
      <rPr>
        <sz val="9"/>
        <color theme="1"/>
        <rFont val="맑은 고딕"/>
        <family val="2"/>
        <scheme val="minor"/>
      </rPr>
      <t xml:space="preserve"> 1665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</si>
  <si>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성현주</t>
    </r>
  </si>
  <si>
    <r>
      <rPr>
        <sz val="9"/>
        <rFont val="맑은 고딕"/>
        <family val="3"/>
        <charset val="129"/>
        <scheme val="minor"/>
      </rPr>
      <t>양화초등학교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</si>
  <si>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양화면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215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</si>
  <si>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정명훈</t>
    </r>
  </si>
  <si>
    <r>
      <rPr>
        <sz val="9"/>
        <rFont val="맑은 고딕"/>
        <family val="3"/>
        <charset val="129"/>
        <scheme val="minor"/>
      </rPr>
      <t>언암초등학교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</si>
  <si>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기지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27</t>
    </r>
  </si>
  <si>
    <r>
      <rPr>
        <sz val="9"/>
        <rFont val="맑은 고딕"/>
        <family val="3"/>
        <charset val="129"/>
        <scheme val="minor"/>
      </rPr>
      <t>엄사중학교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</si>
  <si>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엄사면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</t>
    </r>
    <r>
      <rPr>
        <sz val="9"/>
        <color theme="1"/>
        <rFont val="맑은 고딕"/>
        <family val="2"/>
        <scheme val="minor"/>
      </rPr>
      <t>11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>3</t>
    </r>
    <phoneticPr fontId="4" type="noConversion"/>
  </si>
  <si>
    <r>
      <rPr>
        <sz val="9"/>
        <rFont val="맑은 고딕"/>
        <family val="3"/>
        <charset val="129"/>
        <scheme val="minor"/>
      </rPr>
      <t>엄사초등학교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</si>
  <si>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엄사면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30</t>
    </r>
    <phoneticPr fontId="4" type="noConversion"/>
  </si>
  <si>
    <r>
      <rPr>
        <sz val="9"/>
        <rFont val="맑은 고딕"/>
        <family val="3"/>
        <charset val="129"/>
        <scheme val="minor"/>
      </rPr>
      <t>여해학교</t>
    </r>
  </si>
  <si>
    <r>
      <rPr>
        <sz val="9"/>
        <color rgb="FF444447"/>
        <rFont val="맑은 고딕"/>
        <family val="3"/>
        <charset val="129"/>
        <scheme val="minor"/>
      </rPr>
      <t>충남</t>
    </r>
    <r>
      <rPr>
        <sz val="9"/>
        <color rgb="FF444447"/>
        <rFont val="맑은 고딕"/>
        <family val="2"/>
        <scheme val="minor"/>
      </rPr>
      <t xml:space="preserve"> </t>
    </r>
    <r>
      <rPr>
        <sz val="9"/>
        <color rgb="FF444447"/>
        <rFont val="맑은 고딕"/>
        <family val="3"/>
        <charset val="129"/>
        <scheme val="minor"/>
      </rPr>
      <t>아산시</t>
    </r>
    <r>
      <rPr>
        <sz val="9"/>
        <color rgb="FF444447"/>
        <rFont val="맑은 고딕"/>
        <family val="2"/>
        <scheme val="minor"/>
      </rPr>
      <t xml:space="preserve"> </t>
    </r>
    <r>
      <rPr>
        <sz val="9"/>
        <color rgb="FF444447"/>
        <rFont val="맑은 고딕"/>
        <family val="3"/>
        <charset val="129"/>
        <scheme val="minor"/>
      </rPr>
      <t>염치읍</t>
    </r>
    <r>
      <rPr>
        <sz val="9"/>
        <color rgb="FF444447"/>
        <rFont val="맑은 고딕"/>
        <family val="2"/>
        <scheme val="minor"/>
      </rPr>
      <t xml:space="preserve"> </t>
    </r>
    <r>
      <rPr>
        <sz val="9"/>
        <color rgb="FF444447"/>
        <rFont val="맑은 고딕"/>
        <family val="3"/>
        <charset val="129"/>
        <scheme val="minor"/>
      </rPr>
      <t>현충사길</t>
    </r>
    <r>
      <rPr>
        <sz val="9"/>
        <color rgb="FF444447"/>
        <rFont val="맑은 고딕"/>
        <family val="2"/>
        <scheme val="minor"/>
      </rPr>
      <t xml:space="preserve"> 93</t>
    </r>
    <phoneticPr fontId="4" type="noConversion"/>
  </si>
  <si>
    <r>
      <rPr>
        <sz val="9"/>
        <rFont val="맑은 고딕"/>
        <family val="3"/>
        <charset val="129"/>
        <scheme val="minor"/>
      </rPr>
      <t>연무고등학교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</si>
  <si>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동안로</t>
    </r>
    <r>
      <rPr>
        <sz val="9"/>
        <color theme="1"/>
        <rFont val="맑은 고딕"/>
        <family val="2"/>
        <scheme val="minor"/>
      </rPr>
      <t xml:space="preserve"> 887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</t>
    </r>
  </si>
  <si>
    <r>
      <rPr>
        <sz val="9"/>
        <rFont val="맑은 고딕"/>
        <family val="3"/>
        <charset val="129"/>
        <scheme val="minor"/>
      </rPr>
      <t>연무마이스터고등학교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</si>
  <si>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연무로</t>
    </r>
    <r>
      <rPr>
        <sz val="9"/>
        <color theme="1"/>
        <rFont val="맑은 고딕"/>
        <family val="2"/>
        <scheme val="minor"/>
      </rPr>
      <t xml:space="preserve"> 268-9 </t>
    </r>
  </si>
  <si>
    <r>
      <rPr>
        <sz val="9"/>
        <color theme="1"/>
        <rFont val="맑은 고딕"/>
        <family val="3"/>
        <charset val="129"/>
        <scheme val="minor"/>
      </rPr>
      <t>김건</t>
    </r>
  </si>
  <si>
    <r>
      <rPr>
        <sz val="9"/>
        <rFont val="맑은 고딕"/>
        <family val="3"/>
        <charset val="129"/>
        <scheme val="minor"/>
      </rPr>
      <t>연무여자중학교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</si>
  <si>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동안로</t>
    </r>
    <r>
      <rPr>
        <sz val="9"/>
        <color theme="1"/>
        <rFont val="맑은 고딕"/>
        <family val="2"/>
        <scheme val="minor"/>
      </rPr>
      <t xml:space="preserve"> 887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</si>
  <si>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윤기상</t>
    </r>
  </si>
  <si>
    <r>
      <rPr>
        <sz val="9"/>
        <rFont val="맑은 고딕"/>
        <family val="3"/>
        <charset val="129"/>
        <scheme val="minor"/>
      </rPr>
      <t>연무중앙초등학교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</si>
  <si>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연무로</t>
    </r>
    <r>
      <rPr>
        <sz val="9"/>
        <color theme="1"/>
        <rFont val="맑은 고딕"/>
        <family val="2"/>
        <scheme val="minor"/>
      </rPr>
      <t xml:space="preserve"> 211-14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</si>
  <si>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김택수</t>
    </r>
  </si>
  <si>
    <r>
      <rPr>
        <sz val="9"/>
        <rFont val="맑은 고딕"/>
        <family val="3"/>
        <charset val="129"/>
        <scheme val="minor"/>
      </rPr>
      <t>연무중학교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</si>
  <si>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연무로</t>
    </r>
    <r>
      <rPr>
        <sz val="9"/>
        <color theme="1"/>
        <rFont val="맑은 고딕"/>
        <family val="2"/>
        <scheme val="minor"/>
      </rPr>
      <t xml:space="preserve"> 160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26-2</t>
    </r>
    <phoneticPr fontId="4" type="noConversion"/>
  </si>
  <si>
    <r>
      <rPr>
        <sz val="9"/>
        <rFont val="맑은 고딕"/>
        <family val="3"/>
        <charset val="129"/>
        <scheme val="minor"/>
      </rPr>
      <t>연무초등학교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</si>
  <si>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득안대로</t>
    </r>
    <r>
      <rPr>
        <sz val="9"/>
        <color theme="1"/>
        <rFont val="맑은 고딕"/>
        <family val="2"/>
        <scheme val="minor"/>
      </rPr>
      <t xml:space="preserve"> 527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</si>
  <si>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박광규</t>
    </r>
  </si>
  <si>
    <r>
      <rPr>
        <sz val="9"/>
        <rFont val="맑은 고딕"/>
        <family val="3"/>
        <charset val="129"/>
        <scheme val="minor"/>
      </rPr>
      <t>연산중학교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</si>
  <si>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청동로</t>
    </r>
    <r>
      <rPr>
        <sz val="9"/>
        <color theme="1"/>
        <rFont val="맑은 고딕"/>
        <family val="2"/>
        <scheme val="minor"/>
      </rPr>
      <t xml:space="preserve"> 113-14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</si>
  <si>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서종문</t>
    </r>
  </si>
  <si>
    <r>
      <rPr>
        <sz val="9"/>
        <rFont val="맑은 고딕"/>
        <family val="3"/>
        <charset val="129"/>
        <scheme val="minor"/>
      </rPr>
      <t>연산초등학교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</si>
  <si>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연산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</si>
  <si>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차승현</t>
    </r>
  </si>
  <si>
    <r>
      <rPr>
        <sz val="9"/>
        <rFont val="맑은 고딕"/>
        <family val="3"/>
        <charset val="129"/>
        <scheme val="minor"/>
      </rPr>
      <t>연화초등학교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</si>
  <si>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연화로</t>
    </r>
    <r>
      <rPr>
        <sz val="9"/>
        <color theme="1"/>
        <rFont val="맑은 고딕"/>
        <family val="2"/>
        <scheme val="minor"/>
      </rPr>
      <t xml:space="preserve"> 43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</si>
  <si>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조성미</t>
    </r>
  </si>
  <si>
    <r>
      <rPr>
        <sz val="9"/>
        <rFont val="맑은 고딕"/>
        <family val="3"/>
        <charset val="129"/>
        <scheme val="minor"/>
      </rPr>
      <t>염작초등학교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</si>
  <si>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아산밸리중앙로</t>
    </r>
    <r>
      <rPr>
        <sz val="9"/>
        <color theme="1"/>
        <rFont val="맑은 고딕"/>
        <family val="2"/>
        <scheme val="minor"/>
      </rPr>
      <t xml:space="preserve"> 33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</si>
  <si>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박규선</t>
    </r>
  </si>
  <si>
    <r>
      <rPr>
        <sz val="9"/>
        <rFont val="맑은 고딕"/>
        <family val="3"/>
        <charset val="129"/>
        <scheme val="minor"/>
      </rPr>
      <t>염티초등학교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</si>
  <si>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염치읍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염치로</t>
    </r>
    <r>
      <rPr>
        <sz val="9"/>
        <color theme="1"/>
        <rFont val="맑은 고딕"/>
        <family val="2"/>
        <scheme val="minor"/>
      </rPr>
      <t xml:space="preserve"> 49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</si>
  <si>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김희옥</t>
    </r>
  </si>
  <si>
    <r>
      <rPr>
        <sz val="9"/>
        <rFont val="맑은 고딕"/>
        <family val="3"/>
        <charset val="129"/>
        <scheme val="minor"/>
      </rPr>
      <t>영인중학교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</si>
  <si>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번영로</t>
    </r>
    <r>
      <rPr>
        <sz val="9"/>
        <color theme="1"/>
        <rFont val="맑은 고딕"/>
        <family val="2"/>
        <scheme val="minor"/>
      </rPr>
      <t>115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21</t>
    </r>
  </si>
  <si>
    <r>
      <rPr>
        <sz val="9"/>
        <rFont val="맑은 고딕"/>
        <family val="3"/>
        <charset val="129"/>
        <scheme val="minor"/>
      </rPr>
      <t>영인초등학교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</si>
  <si>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여민루길</t>
    </r>
    <r>
      <rPr>
        <sz val="9"/>
        <color theme="1"/>
        <rFont val="맑은 고딕"/>
        <family val="2"/>
        <scheme val="minor"/>
      </rPr>
      <t xml:space="preserve"> 20</t>
    </r>
    <phoneticPr fontId="4" type="noConversion"/>
  </si>
  <si>
    <r>
      <rPr>
        <sz val="9"/>
        <rFont val="맑은 고딕"/>
        <family val="3"/>
        <charset val="129"/>
        <scheme val="minor"/>
      </rPr>
      <t>예덕초등학교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</si>
  <si>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고덕면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몽곡상몽길</t>
    </r>
    <r>
      <rPr>
        <sz val="9"/>
        <color theme="1"/>
        <rFont val="맑은 고딕"/>
        <family val="2"/>
        <scheme val="minor"/>
      </rPr>
      <t xml:space="preserve"> 54</t>
    </r>
    <phoneticPr fontId="4" type="noConversion"/>
  </si>
  <si>
    <r>
      <rPr>
        <sz val="9"/>
        <rFont val="맑은 고딕"/>
        <family val="3"/>
        <charset val="129"/>
        <scheme val="minor"/>
      </rPr>
      <t>예산고등학교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</si>
  <si>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예산로</t>
    </r>
    <r>
      <rPr>
        <sz val="9"/>
        <color theme="1"/>
        <rFont val="맑은 고딕"/>
        <family val="2"/>
        <scheme val="minor"/>
      </rPr>
      <t xml:space="preserve"> 101</t>
    </r>
  </si>
  <si>
    <r>
      <rPr>
        <sz val="9"/>
        <color theme="1"/>
        <rFont val="맑은 고딕"/>
        <family val="3"/>
        <charset val="129"/>
        <scheme val="minor"/>
      </rPr>
      <t>강성구</t>
    </r>
  </si>
  <si>
    <r>
      <rPr>
        <sz val="9"/>
        <rFont val="맑은 고딕"/>
        <family val="3"/>
        <charset val="129"/>
        <scheme val="minor"/>
      </rPr>
      <t>예산꿈빛학교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</si>
  <si>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하평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38</t>
    </r>
  </si>
  <si>
    <r>
      <rPr>
        <sz val="9"/>
        <rFont val="맑은 고딕"/>
        <family val="3"/>
        <charset val="129"/>
        <scheme val="minor"/>
      </rPr>
      <t>예산여자고등학교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</si>
  <si>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주교로</t>
    </r>
    <r>
      <rPr>
        <sz val="9"/>
        <color theme="1"/>
        <rFont val="맑은 고딕"/>
        <family val="2"/>
        <scheme val="minor"/>
      </rPr>
      <t xml:space="preserve"> 36</t>
    </r>
  </si>
  <si>
    <r>
      <rPr>
        <sz val="9"/>
        <color theme="1"/>
        <rFont val="맑은 고딕"/>
        <family val="3"/>
        <charset val="129"/>
        <scheme val="minor"/>
      </rPr>
      <t>김필교</t>
    </r>
  </si>
  <si>
    <r>
      <rPr>
        <sz val="9"/>
        <rFont val="맑은 고딕"/>
        <family val="3"/>
        <charset val="129"/>
        <scheme val="minor"/>
      </rPr>
      <t>예산여자중학교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</si>
  <si>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벚꽃로</t>
    </r>
    <r>
      <rPr>
        <sz val="9"/>
        <color theme="1"/>
        <rFont val="맑은 고딕"/>
        <family val="2"/>
        <scheme val="minor"/>
      </rPr>
      <t xml:space="preserve"> 197-17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</si>
  <si>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황태철</t>
    </r>
  </si>
  <si>
    <r>
      <rPr>
        <sz val="9"/>
        <rFont val="맑은 고딕"/>
        <family val="3"/>
        <charset val="129"/>
        <scheme val="minor"/>
      </rPr>
      <t>예산예화여자고등학교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</si>
  <si>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예산로</t>
    </r>
    <r>
      <rPr>
        <sz val="9"/>
        <color theme="1"/>
        <rFont val="맑은 고딕"/>
        <family val="2"/>
        <scheme val="minor"/>
      </rPr>
      <t xml:space="preserve"> 117</t>
    </r>
  </si>
  <si>
    <r>
      <rPr>
        <sz val="9"/>
        <rFont val="맑은 고딕"/>
        <family val="3"/>
        <charset val="129"/>
        <scheme val="minor"/>
      </rPr>
      <t>예산중앙초등학교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</si>
  <si>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주교로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</si>
  <si>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권혁진</t>
    </r>
  </si>
  <si>
    <r>
      <rPr>
        <sz val="9"/>
        <rFont val="맑은 고딕"/>
        <family val="3"/>
        <charset val="129"/>
        <scheme val="minor"/>
      </rPr>
      <t>예산중학교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</si>
  <si>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예중길</t>
    </r>
    <r>
      <rPr>
        <sz val="9"/>
        <color theme="1"/>
        <rFont val="맑은 고딕"/>
        <family val="2"/>
        <scheme val="minor"/>
      </rPr>
      <t xml:space="preserve"> 40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</si>
  <si>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강현우</t>
    </r>
  </si>
  <si>
    <r>
      <rPr>
        <sz val="9"/>
        <rFont val="맑은 고딕"/>
        <family val="3"/>
        <charset val="129"/>
        <scheme val="minor"/>
      </rPr>
      <t>예산초등학교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</si>
  <si>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아리랑로</t>
    </r>
    <r>
      <rPr>
        <sz val="9"/>
        <color theme="1"/>
        <rFont val="맑은 고딕"/>
        <family val="2"/>
        <scheme val="minor"/>
      </rPr>
      <t xml:space="preserve"> 205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</si>
  <si>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박광진</t>
    </r>
  </si>
  <si>
    <r>
      <rPr>
        <sz val="9"/>
        <rFont val="맑은 고딕"/>
        <family val="3"/>
        <charset val="129"/>
        <scheme val="minor"/>
      </rPr>
      <t>오가초등학교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</si>
  <si>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역말로</t>
    </r>
    <r>
      <rPr>
        <sz val="9"/>
        <color theme="1"/>
        <rFont val="맑은 고딕"/>
        <family val="2"/>
        <scheme val="minor"/>
      </rPr>
      <t xml:space="preserve"> 89 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</si>
  <si>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박찬미</t>
    </r>
  </si>
  <si>
    <r>
      <rPr>
        <sz val="9"/>
        <rFont val="맑은 고딕"/>
        <family val="3"/>
        <charset val="129"/>
        <scheme val="minor"/>
      </rPr>
      <t>오목초등학교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</si>
  <si>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신창면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서부북로</t>
    </r>
    <r>
      <rPr>
        <sz val="9"/>
        <color theme="1"/>
        <rFont val="맑은 고딕"/>
        <family val="2"/>
        <scheme val="minor"/>
      </rPr>
      <t xml:space="preserve"> 547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</si>
  <si>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이하린</t>
    </r>
  </si>
  <si>
    <r>
      <rPr>
        <sz val="9"/>
        <rFont val="맑은 고딕"/>
        <family val="3"/>
        <charset val="129"/>
        <scheme val="minor"/>
      </rPr>
      <t>오산초등학교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</si>
  <si>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덕지천로</t>
    </r>
    <r>
      <rPr>
        <sz val="9"/>
        <color theme="1"/>
        <rFont val="맑은 고딕"/>
        <family val="2"/>
        <scheme val="minor"/>
      </rPr>
      <t xml:space="preserve"> 436</t>
    </r>
  </si>
  <si>
    <r>
      <rPr>
        <sz val="9"/>
        <rFont val="맑은 고딕"/>
        <family val="3"/>
        <charset val="129"/>
        <scheme val="minor"/>
      </rPr>
      <t>오성초등학교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</si>
  <si>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판교면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종판로</t>
    </r>
    <r>
      <rPr>
        <sz val="9"/>
        <color theme="1"/>
        <rFont val="맑은 고딕"/>
        <family val="2"/>
        <scheme val="minor"/>
      </rPr>
      <t xml:space="preserve"> 857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13</t>
    </r>
  </si>
  <si>
    <r>
      <rPr>
        <sz val="9"/>
        <color theme="1"/>
        <rFont val="맑은 고딕"/>
        <family val="3"/>
        <charset val="129"/>
        <scheme val="minor"/>
      </rPr>
      <t>김용진</t>
    </r>
  </si>
  <si>
    <r>
      <rPr>
        <sz val="9"/>
        <rFont val="맑은 고딕"/>
        <family val="3"/>
        <charset val="129"/>
        <scheme val="minor"/>
      </rPr>
      <t>오천초등학교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</si>
  <si>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충청수영로</t>
    </r>
    <r>
      <rPr>
        <sz val="9"/>
        <color theme="1"/>
        <rFont val="맑은 고딕"/>
        <family val="2"/>
        <scheme val="minor"/>
      </rPr>
      <t xml:space="preserve"> 822</t>
    </r>
    <phoneticPr fontId="4" type="noConversion"/>
  </si>
  <si>
    <r>
      <rPr>
        <sz val="9"/>
        <rFont val="맑은 고딕"/>
        <family val="3"/>
        <charset val="129"/>
        <scheme val="minor"/>
      </rPr>
      <t>오천초등학교삽시분교장</t>
    </r>
  </si>
  <si>
    <r>
      <rPr>
        <sz val="9"/>
        <color theme="1"/>
        <rFont val="맑은 고딕"/>
        <family val="3"/>
        <charset val="129"/>
        <scheme val="minor"/>
      </rPr>
      <t>조혜희</t>
    </r>
  </si>
  <si>
    <r>
      <rPr>
        <sz val="9"/>
        <rFont val="맑은 고딕"/>
        <family val="3"/>
        <charset val="129"/>
        <scheme val="minor"/>
      </rPr>
      <t>옥계초등학교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</si>
  <si>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죽성로</t>
    </r>
    <r>
      <rPr>
        <sz val="9"/>
        <color theme="1"/>
        <rFont val="맑은 고딕"/>
        <family val="2"/>
        <scheme val="minor"/>
      </rPr>
      <t xml:space="preserve"> 681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</si>
  <si>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김태형</t>
    </r>
  </si>
  <si>
    <r>
      <rPr>
        <sz val="9"/>
        <rFont val="맑은 고딕"/>
        <family val="3"/>
        <charset val="129"/>
        <scheme val="minor"/>
      </rPr>
      <t>옥산초등학교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</si>
  <si>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옥산면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대백제로</t>
    </r>
    <r>
      <rPr>
        <sz val="9"/>
        <color theme="1"/>
        <rFont val="맑은 고딕"/>
        <family val="2"/>
        <scheme val="minor"/>
      </rPr>
      <t xml:space="preserve"> 330</t>
    </r>
    <phoneticPr fontId="4" type="noConversion"/>
  </si>
  <si>
    <r>
      <rPr>
        <sz val="9"/>
        <rFont val="맑은 고딕"/>
        <family val="3"/>
        <charset val="129"/>
        <scheme val="minor"/>
      </rPr>
      <t>온양고등학교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</si>
  <si>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온천대로</t>
    </r>
    <r>
      <rPr>
        <sz val="9"/>
        <color theme="1"/>
        <rFont val="맑은 고딕"/>
        <family val="2"/>
        <scheme val="minor"/>
      </rPr>
      <t xml:space="preserve"> 1411</t>
    </r>
  </si>
  <si>
    <r>
      <rPr>
        <sz val="9"/>
        <color theme="1"/>
        <rFont val="맑은 고딕"/>
        <family val="3"/>
        <charset val="129"/>
        <scheme val="minor"/>
      </rPr>
      <t>박성용</t>
    </r>
  </si>
  <si>
    <r>
      <rPr>
        <sz val="9"/>
        <rFont val="맑은 고딕"/>
        <family val="3"/>
        <charset val="129"/>
        <scheme val="minor"/>
      </rPr>
      <t>온양권곡초등학교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</si>
  <si>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문화로</t>
    </r>
    <r>
      <rPr>
        <sz val="9"/>
        <color theme="1"/>
        <rFont val="맑은 고딕"/>
        <family val="2"/>
        <scheme val="minor"/>
      </rPr>
      <t xml:space="preserve"> 243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</si>
  <si>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김세진</t>
    </r>
  </si>
  <si>
    <r>
      <rPr>
        <sz val="9"/>
        <rFont val="맑은 고딕"/>
        <family val="3"/>
        <charset val="129"/>
        <scheme val="minor"/>
      </rPr>
      <t>온양동신초등학교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</si>
  <si>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번영로</t>
    </r>
    <r>
      <rPr>
        <sz val="9"/>
        <color theme="1"/>
        <rFont val="맑은 고딕"/>
        <family val="2"/>
        <scheme val="minor"/>
      </rPr>
      <t>234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52</t>
    </r>
    <phoneticPr fontId="4" type="noConversion"/>
  </si>
  <si>
    <r>
      <rPr>
        <sz val="9"/>
        <rFont val="맑은 고딕"/>
        <family val="3"/>
        <charset val="129"/>
        <scheme val="minor"/>
      </rPr>
      <t>온양신정중학교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</si>
  <si>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아산밸리북로</t>
    </r>
    <r>
      <rPr>
        <sz val="9"/>
        <color theme="1"/>
        <rFont val="맑은 고딕"/>
        <family val="2"/>
        <scheme val="minor"/>
      </rPr>
      <t xml:space="preserve"> 32</t>
    </r>
  </si>
  <si>
    <r>
      <rPr>
        <sz val="9"/>
        <color theme="1"/>
        <rFont val="맑은 고딕"/>
        <family val="3"/>
        <charset val="129"/>
        <scheme val="minor"/>
      </rPr>
      <t>이수진</t>
    </r>
  </si>
  <si>
    <r>
      <rPr>
        <sz val="9"/>
        <rFont val="맑은 고딕"/>
        <family val="3"/>
        <charset val="129"/>
        <scheme val="minor"/>
      </rPr>
      <t>온양신정초등학교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</si>
  <si>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온천대로</t>
    </r>
    <r>
      <rPr>
        <sz val="9"/>
        <color theme="1"/>
        <rFont val="맑은 고딕"/>
        <family val="2"/>
        <scheme val="minor"/>
      </rPr>
      <t xml:space="preserve"> 1333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</si>
  <si>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김기득</t>
    </r>
  </si>
  <si>
    <r>
      <rPr>
        <sz val="9"/>
        <rFont val="맑은 고딕"/>
        <family val="3"/>
        <charset val="129"/>
        <scheme val="minor"/>
      </rPr>
      <t>온양여자고등학교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</si>
  <si>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풍기동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온여고길</t>
    </r>
    <r>
      <rPr>
        <sz val="9"/>
        <color theme="1"/>
        <rFont val="맑은 고딕"/>
        <family val="2"/>
        <scheme val="minor"/>
      </rPr>
      <t xml:space="preserve"> 21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24 </t>
    </r>
  </si>
  <si>
    <r>
      <rPr>
        <sz val="9"/>
        <color theme="1"/>
        <rFont val="맑은 고딕"/>
        <family val="3"/>
        <charset val="129"/>
        <scheme val="minor"/>
      </rPr>
      <t>김현주</t>
    </r>
  </si>
  <si>
    <r>
      <rPr>
        <sz val="9"/>
        <rFont val="맑은 고딕"/>
        <family val="3"/>
        <charset val="129"/>
        <scheme val="minor"/>
      </rPr>
      <t>온양여자중학교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</si>
  <si>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아산온천로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17</t>
    </r>
  </si>
  <si>
    <r>
      <rPr>
        <sz val="9"/>
        <rFont val="맑은 고딕"/>
        <family val="3"/>
        <charset val="129"/>
        <scheme val="minor"/>
      </rPr>
      <t>온양온천초등학교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</si>
  <si>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청운로</t>
    </r>
    <r>
      <rPr>
        <sz val="9"/>
        <color theme="1"/>
        <rFont val="맑은 고딕"/>
        <family val="2"/>
        <scheme val="minor"/>
      </rPr>
      <t xml:space="preserve"> 90</t>
    </r>
    <phoneticPr fontId="4" type="noConversion"/>
  </si>
  <si>
    <r>
      <rPr>
        <sz val="9"/>
        <rFont val="맑은 고딕"/>
        <family val="3"/>
        <charset val="129"/>
        <scheme val="minor"/>
      </rPr>
      <t>온양용화고등학교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</si>
  <si>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용화고길</t>
    </r>
    <r>
      <rPr>
        <sz val="9"/>
        <color theme="1"/>
        <rFont val="맑은 고딕"/>
        <family val="2"/>
        <scheme val="minor"/>
      </rPr>
      <t xml:space="preserve"> 10</t>
    </r>
  </si>
  <si>
    <r>
      <rPr>
        <sz val="9"/>
        <color theme="1"/>
        <rFont val="맑은 고딕"/>
        <family val="3"/>
        <charset val="129"/>
        <scheme val="minor"/>
      </rPr>
      <t>소기섭</t>
    </r>
  </si>
  <si>
    <r>
      <rPr>
        <sz val="9"/>
        <rFont val="맑은 고딕"/>
        <family val="3"/>
        <charset val="129"/>
        <scheme val="minor"/>
      </rPr>
      <t>온양용화중학교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</si>
  <si>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온천대로</t>
    </r>
    <r>
      <rPr>
        <sz val="9"/>
        <color theme="1"/>
        <rFont val="맑은 고딕"/>
        <family val="2"/>
        <scheme val="minor"/>
      </rPr>
      <t xml:space="preserve"> 1333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31</t>
    </r>
  </si>
  <si>
    <r>
      <rPr>
        <sz val="9"/>
        <rFont val="맑은 고딕"/>
        <family val="3"/>
        <charset val="129"/>
        <scheme val="minor"/>
      </rPr>
      <t>온양중앙초등학교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</si>
  <si>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17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</si>
  <si>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노찬우</t>
    </r>
  </si>
  <si>
    <r>
      <rPr>
        <sz val="9"/>
        <rFont val="맑은 고딕"/>
        <family val="3"/>
        <charset val="129"/>
        <scheme val="minor"/>
      </rPr>
      <t>온양중학교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</si>
  <si>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온여고길</t>
    </r>
    <r>
      <rPr>
        <sz val="9"/>
        <color theme="1"/>
        <rFont val="맑은 고딕"/>
        <family val="2"/>
        <scheme val="minor"/>
      </rPr>
      <t xml:space="preserve"> 21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22</t>
    </r>
  </si>
  <si>
    <r>
      <rPr>
        <sz val="9"/>
        <color theme="1"/>
        <rFont val="맑은 고딕"/>
        <family val="3"/>
        <charset val="129"/>
        <scheme val="minor"/>
      </rPr>
      <t>최은진</t>
    </r>
  </si>
  <si>
    <r>
      <rPr>
        <sz val="9"/>
        <rFont val="맑은 고딕"/>
        <family val="3"/>
        <charset val="129"/>
        <scheme val="minor"/>
      </rPr>
      <t>온양천도초등학교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</si>
  <si>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실옥로</t>
    </r>
    <r>
      <rPr>
        <sz val="9"/>
        <color theme="1"/>
        <rFont val="맑은 고딕"/>
        <family val="2"/>
        <scheme val="minor"/>
      </rPr>
      <t xml:space="preserve"> 45</t>
    </r>
    <phoneticPr fontId="4" type="noConversion"/>
  </si>
  <si>
    <r>
      <rPr>
        <sz val="9"/>
        <rFont val="맑은 고딕"/>
        <family val="3"/>
        <charset val="129"/>
        <scheme val="minor"/>
      </rPr>
      <t>온양초등학교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</si>
  <si>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온주길</t>
    </r>
    <r>
      <rPr>
        <sz val="9"/>
        <color theme="1"/>
        <rFont val="맑은 고딕"/>
        <family val="2"/>
        <scheme val="minor"/>
      </rPr>
      <t xml:space="preserve"> 26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10</t>
    </r>
    <phoneticPr fontId="4" type="noConversion"/>
  </si>
  <si>
    <r>
      <rPr>
        <sz val="9"/>
        <rFont val="맑은 고딕"/>
        <family val="3"/>
        <charset val="129"/>
        <scheme val="minor"/>
      </rPr>
      <t>온양초사초등학교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</si>
  <si>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초사길</t>
    </r>
    <r>
      <rPr>
        <sz val="9"/>
        <color theme="1"/>
        <rFont val="맑은 고딕"/>
        <family val="2"/>
        <scheme val="minor"/>
      </rPr>
      <t xml:space="preserve"> 122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</si>
  <si>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서광진</t>
    </r>
  </si>
  <si>
    <r>
      <rPr>
        <sz val="9"/>
        <rFont val="맑은 고딕"/>
        <family val="3"/>
        <charset val="129"/>
        <scheme val="minor"/>
      </rPr>
      <t>온양풍기초등학교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</si>
  <si>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남부로</t>
    </r>
    <r>
      <rPr>
        <sz val="9"/>
        <color theme="1"/>
        <rFont val="맑은 고딕"/>
        <family val="2"/>
        <scheme val="minor"/>
      </rPr>
      <t xml:space="preserve"> 351</t>
    </r>
    <phoneticPr fontId="4" type="noConversion"/>
  </si>
  <si>
    <r>
      <rPr>
        <sz val="9"/>
        <rFont val="맑은 고딕"/>
        <family val="3"/>
        <charset val="129"/>
        <scheme val="minor"/>
      </rPr>
      <t>왕전초등학교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</si>
  <si>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광석면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왕전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12</t>
    </r>
    <phoneticPr fontId="4" type="noConversion"/>
  </si>
  <si>
    <r>
      <rPr>
        <sz val="9"/>
        <rFont val="맑은 고딕"/>
        <family val="3"/>
        <charset val="129"/>
        <scheme val="minor"/>
      </rPr>
      <t>외산중학교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</si>
  <si>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외산면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외산로</t>
    </r>
    <r>
      <rPr>
        <sz val="9"/>
        <color theme="1"/>
        <rFont val="맑은 고딕"/>
        <family val="2"/>
        <scheme val="minor"/>
      </rPr>
      <t xml:space="preserve"> 55-14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</si>
  <si>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황미애</t>
    </r>
  </si>
  <si>
    <r>
      <rPr>
        <sz val="9"/>
        <rFont val="맑은 고딕"/>
        <family val="3"/>
        <charset val="129"/>
        <scheme val="minor"/>
      </rPr>
      <t>외산초등학교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</si>
  <si>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외산면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만수로</t>
    </r>
    <r>
      <rPr>
        <sz val="9"/>
        <color theme="1"/>
        <rFont val="맑은 고딕"/>
        <family val="2"/>
        <scheme val="minor"/>
      </rPr>
      <t xml:space="preserve"> 421</t>
    </r>
    <phoneticPr fontId="4" type="noConversion"/>
  </si>
  <si>
    <r>
      <rPr>
        <sz val="9"/>
        <rFont val="맑은 고딕"/>
        <family val="3"/>
        <charset val="129"/>
        <scheme val="minor"/>
      </rPr>
      <t>용강중학교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</si>
  <si>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성충로</t>
    </r>
    <r>
      <rPr>
        <sz val="9"/>
        <color theme="1"/>
        <rFont val="맑은 고딕"/>
        <family val="2"/>
        <scheme val="minor"/>
      </rPr>
      <t xml:space="preserve"> 1429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</si>
  <si>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정일영</t>
    </r>
  </si>
  <si>
    <r>
      <rPr>
        <sz val="9"/>
        <rFont val="맑은 고딕"/>
        <family val="3"/>
        <charset val="129"/>
        <scheme val="minor"/>
      </rPr>
      <t>용남고등학교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</si>
  <si>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신도안면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신도안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32</t>
    </r>
  </si>
  <si>
    <r>
      <rPr>
        <sz val="9"/>
        <color theme="1"/>
        <rFont val="맑은 고딕"/>
        <family val="3"/>
        <charset val="129"/>
        <scheme val="minor"/>
      </rPr>
      <t>이정재</t>
    </r>
  </si>
  <si>
    <r>
      <rPr>
        <sz val="9"/>
        <rFont val="맑은 고딕"/>
        <family val="3"/>
        <charset val="129"/>
        <scheme val="minor"/>
      </rPr>
      <t>용남중학교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</si>
  <si>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신도안면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신도안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66</t>
    </r>
    <phoneticPr fontId="4" type="noConversion"/>
  </si>
  <si>
    <r>
      <rPr>
        <sz val="9"/>
        <rFont val="맑은 고딕"/>
        <family val="3"/>
        <charset val="129"/>
        <scheme val="minor"/>
      </rPr>
      <t>용남초등학교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</si>
  <si>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계룡시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신도안면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신도안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88</t>
    </r>
    <phoneticPr fontId="4" type="noConversion"/>
  </si>
  <si>
    <r>
      <rPr>
        <sz val="9"/>
        <rFont val="맑은 고딕"/>
        <family val="3"/>
        <charset val="129"/>
        <scheme val="minor"/>
      </rPr>
      <t>용당초등학교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</si>
  <si>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용당로</t>
    </r>
    <r>
      <rPr>
        <sz val="9"/>
        <color theme="1"/>
        <rFont val="맑은 고딕"/>
        <family val="2"/>
        <scheme val="minor"/>
      </rPr>
      <t xml:space="preserve"> 2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73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</si>
  <si>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김정은</t>
    </r>
  </si>
  <si>
    <r>
      <rPr>
        <sz val="9"/>
        <rFont val="맑은 고딕"/>
        <family val="3"/>
        <charset val="129"/>
        <scheme val="minor"/>
      </rPr>
      <t>용동초등학교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</si>
  <si>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삽교평야로</t>
    </r>
    <r>
      <rPr>
        <sz val="9"/>
        <color theme="1"/>
        <rFont val="맑은 고딕"/>
        <family val="2"/>
        <scheme val="minor"/>
      </rPr>
      <t xml:space="preserve"> 193</t>
    </r>
    <phoneticPr fontId="4" type="noConversion"/>
  </si>
  <si>
    <r>
      <rPr>
        <sz val="9"/>
        <rFont val="맑은 고딕"/>
        <family val="3"/>
        <charset val="129"/>
        <scheme val="minor"/>
      </rPr>
      <t>용문초등학교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</si>
  <si>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군북면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시두물길</t>
    </r>
    <r>
      <rPr>
        <sz val="9"/>
        <color theme="1"/>
        <rFont val="맑은 고딕"/>
        <family val="2"/>
        <scheme val="minor"/>
      </rPr>
      <t xml:space="preserve"> 15</t>
    </r>
  </si>
  <si>
    <r>
      <rPr>
        <sz val="9"/>
        <color theme="1"/>
        <rFont val="맑은 고딕"/>
        <family val="3"/>
        <charset val="129"/>
        <scheme val="minor"/>
      </rPr>
      <t>이희갑</t>
    </r>
  </si>
  <si>
    <r>
      <rPr>
        <sz val="9"/>
        <rFont val="맑은 고딕"/>
        <family val="3"/>
        <charset val="129"/>
        <scheme val="minor"/>
      </rPr>
      <t>용봉초등학교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</si>
  <si>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홍북읍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이응노로</t>
    </r>
    <r>
      <rPr>
        <sz val="9"/>
        <color theme="1"/>
        <rFont val="맑은 고딕"/>
        <family val="2"/>
        <scheme val="minor"/>
      </rPr>
      <t xml:space="preserve"> 277</t>
    </r>
  </si>
  <si>
    <r>
      <rPr>
        <sz val="9"/>
        <color theme="1"/>
        <rFont val="맑은 고딕"/>
        <family val="3"/>
        <charset val="129"/>
        <scheme val="minor"/>
      </rPr>
      <t>박상호</t>
    </r>
  </si>
  <si>
    <r>
      <rPr>
        <sz val="9"/>
        <rFont val="맑은 고딕"/>
        <family val="3"/>
        <charset val="129"/>
        <scheme val="minor"/>
      </rPr>
      <t>용정초등학교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</si>
  <si>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용정길</t>
    </r>
    <r>
      <rPr>
        <sz val="9"/>
        <color theme="1"/>
        <rFont val="맑은 고딕"/>
        <family val="2"/>
        <scheme val="minor"/>
      </rPr>
      <t xml:space="preserve"> 8-7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</si>
  <si>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이정상</t>
    </r>
  </si>
  <si>
    <r>
      <rPr>
        <sz val="9"/>
        <rFont val="맑은 고딕"/>
        <family val="3"/>
        <charset val="129"/>
        <scheme val="minor"/>
      </rPr>
      <t>용화초등학교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</si>
  <si>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시민로</t>
    </r>
    <r>
      <rPr>
        <sz val="9"/>
        <color theme="1"/>
        <rFont val="맑은 고딕"/>
        <family val="2"/>
        <scheme val="minor"/>
      </rPr>
      <t xml:space="preserve"> 258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3-8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</si>
  <si>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신현근</t>
    </r>
  </si>
  <si>
    <r>
      <rPr>
        <sz val="9"/>
        <rFont val="맑은 고딕"/>
        <family val="3"/>
        <charset val="129"/>
        <scheme val="minor"/>
      </rPr>
      <t>우강초등학교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</si>
  <si>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우강송산로</t>
    </r>
    <r>
      <rPr>
        <sz val="9"/>
        <color theme="1"/>
        <rFont val="맑은 고딕"/>
        <family val="2"/>
        <scheme val="minor"/>
      </rPr>
      <t xml:space="preserve"> 183-7</t>
    </r>
  </si>
  <si>
    <r>
      <rPr>
        <sz val="9"/>
        <rFont val="맑은 고딕"/>
        <family val="3"/>
        <charset val="129"/>
        <scheme val="minor"/>
      </rPr>
      <t>우성중학교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</si>
  <si>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구레말길</t>
    </r>
    <r>
      <rPr>
        <sz val="9"/>
        <color theme="1"/>
        <rFont val="맑은 고딕"/>
        <family val="2"/>
        <scheme val="minor"/>
      </rPr>
      <t>86</t>
    </r>
  </si>
  <si>
    <r>
      <rPr>
        <sz val="9"/>
        <color theme="1"/>
        <rFont val="맑은 고딕"/>
        <family val="3"/>
        <charset val="129"/>
        <scheme val="minor"/>
      </rPr>
      <t>이서현</t>
    </r>
  </si>
  <si>
    <r>
      <rPr>
        <sz val="9"/>
        <rFont val="맑은 고딕"/>
        <family val="3"/>
        <charset val="129"/>
        <scheme val="minor"/>
      </rPr>
      <t>우성초등학교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</si>
  <si>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동대리길</t>
    </r>
    <r>
      <rPr>
        <sz val="9"/>
        <color theme="1"/>
        <rFont val="맑은 고딕"/>
        <family val="2"/>
        <scheme val="minor"/>
      </rPr>
      <t xml:space="preserve"> 33</t>
    </r>
  </si>
  <si>
    <r>
      <rPr>
        <sz val="9"/>
        <color theme="1"/>
        <rFont val="맑은 고딕"/>
        <family val="3"/>
        <charset val="129"/>
        <scheme val="minor"/>
      </rPr>
      <t>이종찬</t>
    </r>
  </si>
  <si>
    <r>
      <rPr>
        <sz val="9"/>
        <rFont val="맑은 고딕"/>
        <family val="3"/>
        <charset val="129"/>
        <scheme val="minor"/>
      </rPr>
      <t>운곡초등학교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</si>
  <si>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청신로</t>
    </r>
    <r>
      <rPr>
        <sz val="9"/>
        <color theme="1"/>
        <rFont val="맑은 고딕"/>
        <family val="2"/>
        <scheme val="minor"/>
      </rPr>
      <t xml:space="preserve"> 882</t>
    </r>
  </si>
  <si>
    <r>
      <rPr>
        <sz val="9"/>
        <color theme="1"/>
        <rFont val="맑은 고딕"/>
        <family val="3"/>
        <charset val="129"/>
        <scheme val="minor"/>
      </rPr>
      <t>김응현</t>
    </r>
  </si>
  <si>
    <r>
      <rPr>
        <sz val="9"/>
        <rFont val="맑은 고딕"/>
        <family val="3"/>
        <charset val="129"/>
        <scheme val="minor"/>
      </rPr>
      <t>운산초등학교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</si>
  <si>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운암로</t>
    </r>
    <r>
      <rPr>
        <sz val="9"/>
        <color theme="1"/>
        <rFont val="맑은 고딕"/>
        <family val="2"/>
        <scheme val="minor"/>
      </rPr>
      <t xml:space="preserve"> 1037</t>
    </r>
  </si>
  <si>
    <r>
      <rPr>
        <sz val="9"/>
        <color theme="1"/>
        <rFont val="맑은 고딕"/>
        <family val="3"/>
        <charset val="129"/>
        <scheme val="minor"/>
      </rPr>
      <t>김광수</t>
    </r>
  </si>
  <si>
    <r>
      <rPr>
        <sz val="9"/>
        <rFont val="맑은 고딕"/>
        <family val="3"/>
        <charset val="129"/>
        <scheme val="minor"/>
      </rPr>
      <t>운신초등학교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</si>
  <si>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해운로</t>
    </r>
    <r>
      <rPr>
        <sz val="9"/>
        <color theme="1"/>
        <rFont val="맑은 고딕"/>
        <family val="2"/>
        <scheme val="minor"/>
      </rPr>
      <t xml:space="preserve"> 539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</si>
  <si>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김영환</t>
    </r>
  </si>
  <si>
    <r>
      <rPr>
        <sz val="9"/>
        <rFont val="맑은 고딕"/>
        <family val="3"/>
        <charset val="129"/>
        <scheme val="minor"/>
      </rPr>
      <t>웅산초등학교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</si>
  <si>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예당로</t>
    </r>
    <r>
      <rPr>
        <sz val="9"/>
        <color theme="1"/>
        <rFont val="맑은 고딕"/>
        <family val="2"/>
        <scheme val="minor"/>
      </rPr>
      <t xml:space="preserve"> 181</t>
    </r>
    <phoneticPr fontId="4" type="noConversion"/>
  </si>
  <si>
    <r>
      <rPr>
        <sz val="9"/>
        <rFont val="맑은 고딕"/>
        <family val="3"/>
        <charset val="129"/>
        <scheme val="minor"/>
      </rPr>
      <t>웅천고등학교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</si>
  <si>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웅천읍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방축길</t>
    </r>
    <r>
      <rPr>
        <sz val="9"/>
        <color theme="1"/>
        <rFont val="맑은 고딕"/>
        <family val="2"/>
        <scheme val="minor"/>
      </rPr>
      <t xml:space="preserve"> 87</t>
    </r>
  </si>
  <si>
    <r>
      <rPr>
        <sz val="9"/>
        <color theme="1"/>
        <rFont val="맑은 고딕"/>
        <family val="3"/>
        <charset val="129"/>
        <scheme val="minor"/>
      </rPr>
      <t>오준혁</t>
    </r>
  </si>
  <si>
    <r>
      <rPr>
        <sz val="9"/>
        <rFont val="맑은 고딕"/>
        <family val="3"/>
        <charset val="129"/>
        <scheme val="minor"/>
      </rPr>
      <t>웅천중학교</t>
    </r>
    <phoneticPr fontId="65" type="noConversion"/>
  </si>
  <si>
    <t>웅천고공유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</si>
  <si>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방세현</t>
    </r>
  </si>
  <si>
    <r>
      <rPr>
        <sz val="9"/>
        <rFont val="맑은 고딕"/>
        <family val="3"/>
        <charset val="129"/>
        <scheme val="minor"/>
      </rPr>
      <t>웅천초등학교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</si>
  <si>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웅천읍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충서로</t>
    </r>
    <r>
      <rPr>
        <sz val="9"/>
        <color theme="1"/>
        <rFont val="맑은 고딕"/>
        <family val="2"/>
        <scheme val="minor"/>
      </rPr>
      <t xml:space="preserve"> 1035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</si>
  <si>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최유진</t>
    </r>
  </si>
  <si>
    <r>
      <rPr>
        <sz val="9"/>
        <rFont val="맑은 고딕"/>
        <family val="3"/>
        <charset val="129"/>
        <scheme val="minor"/>
      </rPr>
      <t>원당중학교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</si>
  <si>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밤절로</t>
    </r>
    <r>
      <rPr>
        <sz val="9"/>
        <color theme="1"/>
        <rFont val="맑은 고딕"/>
        <family val="2"/>
        <scheme val="minor"/>
      </rPr>
      <t xml:space="preserve"> 72-34</t>
    </r>
  </si>
  <si>
    <r>
      <rPr>
        <sz val="9"/>
        <color theme="1"/>
        <rFont val="맑은 고딕"/>
        <family val="3"/>
        <charset val="129"/>
        <scheme val="minor"/>
      </rPr>
      <t>김대수</t>
    </r>
  </si>
  <si>
    <r>
      <rPr>
        <sz val="9"/>
        <rFont val="맑은 고딕"/>
        <family val="3"/>
        <charset val="129"/>
        <scheme val="minor"/>
      </rPr>
      <t>원당초등학교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</si>
  <si>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밤절로</t>
    </r>
    <r>
      <rPr>
        <sz val="9"/>
        <color theme="1"/>
        <rFont val="맑은 고딕"/>
        <family val="2"/>
        <scheme val="minor"/>
      </rPr>
      <t xml:space="preserve"> 31</t>
    </r>
  </si>
  <si>
    <r>
      <rPr>
        <sz val="9"/>
        <color theme="1"/>
        <rFont val="맑은 고딕"/>
        <family val="3"/>
        <charset val="129"/>
        <scheme val="minor"/>
      </rPr>
      <t>윤사랑</t>
    </r>
  </si>
  <si>
    <r>
      <rPr>
        <sz val="9"/>
        <rFont val="맑은 고딕"/>
        <family val="3"/>
        <charset val="129"/>
        <scheme val="minor"/>
      </rPr>
      <t>원봉초등학교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</si>
  <si>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성동로</t>
    </r>
    <r>
      <rPr>
        <sz val="9"/>
        <color theme="1"/>
        <rFont val="맑은 고딕"/>
        <family val="2"/>
        <scheme val="minor"/>
      </rPr>
      <t xml:space="preserve"> 552</t>
    </r>
    <phoneticPr fontId="4" type="noConversion"/>
  </si>
  <si>
    <r>
      <rPr>
        <sz val="9"/>
        <rFont val="맑은 고딕"/>
        <family val="3"/>
        <charset val="129"/>
        <scheme val="minor"/>
      </rPr>
      <t>원북초등학교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</si>
  <si>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원이로</t>
    </r>
    <r>
      <rPr>
        <sz val="9"/>
        <color theme="1"/>
        <rFont val="맑은 고딕"/>
        <family val="2"/>
        <scheme val="minor"/>
      </rPr>
      <t xml:space="preserve"> 849-3</t>
    </r>
  </si>
  <si>
    <r>
      <rPr>
        <sz val="9"/>
        <color theme="1"/>
        <rFont val="맑은 고딕"/>
        <family val="3"/>
        <charset val="129"/>
        <scheme val="minor"/>
      </rPr>
      <t>임지혜</t>
    </r>
  </si>
  <si>
    <r>
      <rPr>
        <sz val="9"/>
        <rFont val="맑은 고딕"/>
        <family val="3"/>
        <charset val="129"/>
        <scheme val="minor"/>
      </rPr>
      <t>원이중학교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</si>
  <si>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마산길</t>
    </r>
    <r>
      <rPr>
        <sz val="9"/>
        <color theme="1"/>
        <rFont val="맑은 고딕"/>
        <family val="2"/>
        <scheme val="minor"/>
      </rPr>
      <t xml:space="preserve"> 180</t>
    </r>
  </si>
  <si>
    <r>
      <rPr>
        <sz val="9"/>
        <color theme="1"/>
        <rFont val="맑은 고딕"/>
        <family val="3"/>
        <charset val="129"/>
        <scheme val="minor"/>
      </rPr>
      <t>박준모</t>
    </r>
  </si>
  <si>
    <r>
      <rPr>
        <sz val="9"/>
        <rFont val="맑은 고딕"/>
        <family val="3"/>
        <charset val="129"/>
        <scheme val="minor"/>
      </rPr>
      <t>월랑초등학교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</si>
  <si>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음봉로</t>
    </r>
    <r>
      <rPr>
        <sz val="9"/>
        <color theme="1"/>
        <rFont val="맑은 고딕"/>
        <family val="2"/>
        <scheme val="minor"/>
      </rPr>
      <t xml:space="preserve"> 515-50</t>
    </r>
    <phoneticPr fontId="4" type="noConversion"/>
  </si>
  <si>
    <r>
      <rPr>
        <sz val="9"/>
        <rFont val="맑은 고딕"/>
        <family val="3"/>
        <charset val="129"/>
        <scheme val="minor"/>
      </rPr>
      <t>월전초등학교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</si>
  <si>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곡촌길</t>
    </r>
    <r>
      <rPr>
        <sz val="9"/>
        <color theme="1"/>
        <rFont val="맑은 고딕"/>
        <family val="2"/>
        <scheme val="minor"/>
      </rPr>
      <t xml:space="preserve"> 11</t>
    </r>
    <phoneticPr fontId="4" type="noConversion"/>
  </si>
  <si>
    <r>
      <rPr>
        <sz val="9"/>
        <rFont val="맑은 고딕"/>
        <family val="3"/>
        <charset val="129"/>
        <scheme val="minor"/>
      </rPr>
      <t>위례초등학교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</si>
  <si>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오곡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6-13</t>
    </r>
  </si>
  <si>
    <r>
      <rPr>
        <sz val="9"/>
        <rFont val="맑은 고딕"/>
        <family val="3"/>
        <charset val="129"/>
        <scheme val="minor"/>
      </rPr>
      <t>유곡초등학교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</si>
  <si>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송산로</t>
    </r>
    <r>
      <rPr>
        <sz val="9"/>
        <color theme="1"/>
        <rFont val="맑은 고딕"/>
        <family val="2"/>
        <scheme val="minor"/>
      </rPr>
      <t xml:space="preserve"> 821-17</t>
    </r>
  </si>
  <si>
    <r>
      <rPr>
        <sz val="9"/>
        <rFont val="맑은 고딕"/>
        <family val="3"/>
        <charset val="129"/>
        <scheme val="minor"/>
      </rPr>
      <t>유구중학교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</si>
  <si>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49-10</t>
    </r>
  </si>
  <si>
    <r>
      <rPr>
        <sz val="9"/>
        <rFont val="맑은 고딕"/>
        <family val="3"/>
        <charset val="129"/>
        <scheme val="minor"/>
      </rPr>
      <t>유구초등학교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</si>
  <si>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유구초교길</t>
    </r>
    <r>
      <rPr>
        <sz val="9"/>
        <color theme="1"/>
        <rFont val="맑은 고딕"/>
        <family val="2"/>
        <scheme val="minor"/>
      </rPr>
      <t xml:space="preserve"> 12</t>
    </r>
  </si>
  <si>
    <r>
      <rPr>
        <sz val="9"/>
        <color theme="1"/>
        <rFont val="맑은 고딕"/>
        <family val="3"/>
        <charset val="129"/>
        <scheme val="minor"/>
      </rPr>
      <t>이수민</t>
    </r>
  </si>
  <si>
    <r>
      <rPr>
        <sz val="9"/>
        <rFont val="맑은 고딕"/>
        <family val="3"/>
        <charset val="129"/>
        <scheme val="minor"/>
      </rPr>
      <t>은산중학교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</si>
  <si>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충의로</t>
    </r>
    <r>
      <rPr>
        <sz val="9"/>
        <color theme="1"/>
        <rFont val="맑은 고딕"/>
        <family val="2"/>
        <scheme val="minor"/>
      </rPr>
      <t xml:space="preserve"> 729 </t>
    </r>
  </si>
  <si>
    <t>은산초공유</t>
    <phoneticPr fontId="4" type="noConversion"/>
  </si>
  <si>
    <r>
      <rPr>
        <sz val="9"/>
        <rFont val="맑은 고딕"/>
        <family val="3"/>
        <charset val="129"/>
        <scheme val="minor"/>
      </rPr>
      <t>은산초등학교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</si>
  <si>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충의로</t>
    </r>
    <r>
      <rPr>
        <sz val="9"/>
        <color theme="1"/>
        <rFont val="맑은 고딕"/>
        <family val="2"/>
        <scheme val="minor"/>
      </rPr>
      <t xml:space="preserve"> 729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</si>
  <si>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이도경</t>
    </r>
  </si>
  <si>
    <r>
      <rPr>
        <sz val="9"/>
        <rFont val="맑은 고딕"/>
        <family val="3"/>
        <charset val="129"/>
        <scheme val="minor"/>
      </rPr>
      <t>은석초등학교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</si>
  <si>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용암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10</t>
    </r>
  </si>
  <si>
    <r>
      <rPr>
        <sz val="9"/>
        <color theme="1"/>
        <rFont val="맑은 고딕"/>
        <family val="3"/>
        <charset val="129"/>
        <scheme val="minor"/>
      </rPr>
      <t>이준호</t>
    </r>
  </si>
  <si>
    <r>
      <rPr>
        <sz val="9"/>
        <rFont val="맑은 고딕"/>
        <family val="3"/>
        <charset val="129"/>
        <scheme val="minor"/>
      </rPr>
      <t>은진초등학교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</si>
  <si>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은진면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매죽헌로</t>
    </r>
    <r>
      <rPr>
        <sz val="9"/>
        <color theme="1"/>
        <rFont val="맑은 고딕"/>
        <family val="2"/>
        <scheme val="minor"/>
      </rPr>
      <t xml:space="preserve"> 25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</si>
  <si>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고성한</t>
    </r>
  </si>
  <si>
    <r>
      <rPr>
        <sz val="9"/>
        <rFont val="맑은 고딕"/>
        <family val="3"/>
        <charset val="129"/>
        <scheme val="minor"/>
      </rPr>
      <t>은하초등학교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</si>
  <si>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은하면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은하로</t>
    </r>
    <r>
      <rPr>
        <sz val="9"/>
        <color theme="1"/>
        <rFont val="맑은 고딕"/>
        <family val="2"/>
        <scheme val="minor"/>
      </rPr>
      <t xml:space="preserve"> 220</t>
    </r>
  </si>
  <si>
    <r>
      <rPr>
        <sz val="9"/>
        <rFont val="맑은 고딕"/>
        <family val="3"/>
        <charset val="129"/>
        <scheme val="minor"/>
      </rPr>
      <t>음봉중학교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</si>
  <si>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음봉로</t>
    </r>
    <r>
      <rPr>
        <sz val="9"/>
        <color theme="1"/>
        <rFont val="맑은 고딕"/>
        <family val="2"/>
        <scheme val="minor"/>
      </rPr>
      <t xml:space="preserve"> 505</t>
    </r>
  </si>
  <si>
    <r>
      <rPr>
        <sz val="9"/>
        <color theme="1"/>
        <rFont val="맑은 고딕"/>
        <family val="3"/>
        <charset val="129"/>
        <scheme val="minor"/>
      </rPr>
      <t>고종윤</t>
    </r>
  </si>
  <si>
    <r>
      <rPr>
        <sz val="9"/>
        <rFont val="맑은 고딕"/>
        <family val="3"/>
        <charset val="129"/>
        <scheme val="minor"/>
      </rPr>
      <t>음봉초등학교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</si>
  <si>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아산온천로</t>
    </r>
    <r>
      <rPr>
        <sz val="9"/>
        <color theme="1"/>
        <rFont val="맑은 고딕"/>
        <family val="2"/>
        <scheme val="minor"/>
      </rPr>
      <t xml:space="preserve"> 517</t>
    </r>
    <phoneticPr fontId="4" type="noConversion"/>
  </si>
  <si>
    <r>
      <rPr>
        <sz val="9"/>
        <rFont val="맑은 고딕"/>
        <family val="3"/>
        <charset val="129"/>
        <scheme val="minor"/>
      </rPr>
      <t>음암중학교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</si>
  <si>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칠거리로</t>
    </r>
    <r>
      <rPr>
        <sz val="9"/>
        <color theme="1"/>
        <rFont val="맑은 고딕"/>
        <family val="2"/>
        <scheme val="minor"/>
      </rPr>
      <t xml:space="preserve"> 147</t>
    </r>
  </si>
  <si>
    <r>
      <rPr>
        <sz val="9"/>
        <color theme="1"/>
        <rFont val="맑은 고딕"/>
        <family val="3"/>
        <charset val="129"/>
        <scheme val="minor"/>
      </rPr>
      <t>이영재</t>
    </r>
  </si>
  <si>
    <r>
      <rPr>
        <sz val="9"/>
        <rFont val="맑은 고딕"/>
        <family val="3"/>
        <charset val="129"/>
        <scheme val="minor"/>
      </rPr>
      <t>음암초등학교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</si>
  <si>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음암면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도당로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</si>
  <si>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임소리</t>
    </r>
  </si>
  <si>
    <r>
      <rPr>
        <sz val="9"/>
        <rFont val="맑은 고딕"/>
        <family val="3"/>
        <charset val="129"/>
        <scheme val="minor"/>
      </rPr>
      <t>응봉초등학교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</si>
  <si>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응봉면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예당로</t>
    </r>
    <r>
      <rPr>
        <sz val="9"/>
        <color theme="1"/>
        <rFont val="맑은 고딕"/>
        <family val="2"/>
        <scheme val="minor"/>
      </rPr>
      <t>1504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</si>
  <si>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최재경</t>
    </r>
  </si>
  <si>
    <r>
      <rPr>
        <sz val="9"/>
        <rFont val="맑은 고딕"/>
        <family val="3"/>
        <charset val="129"/>
        <scheme val="minor"/>
      </rPr>
      <t>의당초등학교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</si>
  <si>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의당면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의당초교길</t>
    </r>
    <r>
      <rPr>
        <sz val="9"/>
        <color theme="1"/>
        <rFont val="맑은 고딕"/>
        <family val="2"/>
        <scheme val="minor"/>
      </rPr>
      <t xml:space="preserve"> 49</t>
    </r>
  </si>
  <si>
    <r>
      <rPr>
        <sz val="9"/>
        <rFont val="맑은 고딕"/>
        <family val="3"/>
        <charset val="129"/>
        <scheme val="minor"/>
      </rPr>
      <t>이순신고등학교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</si>
  <si>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배방읍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동방로</t>
    </r>
    <r>
      <rPr>
        <sz val="9"/>
        <color theme="1"/>
        <rFont val="맑은 고딕"/>
        <family val="2"/>
        <scheme val="minor"/>
      </rPr>
      <t xml:space="preserve"> 132</t>
    </r>
  </si>
  <si>
    <r>
      <rPr>
        <sz val="9"/>
        <rFont val="맑은 고딕"/>
        <family val="3"/>
        <charset val="129"/>
        <scheme val="minor"/>
      </rPr>
      <t>이원초등학교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</si>
  <si>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원이로</t>
    </r>
    <r>
      <rPr>
        <sz val="9"/>
        <color theme="1"/>
        <rFont val="맑은 고딕"/>
        <family val="2"/>
        <scheme val="minor"/>
      </rPr>
      <t xml:space="preserve"> 1536-31</t>
    </r>
  </si>
  <si>
    <t>60M</t>
    <phoneticPr fontId="22" type="noConversion"/>
  </si>
  <si>
    <r>
      <rPr>
        <sz val="9"/>
        <rFont val="맑은 고딕"/>
        <family val="3"/>
        <charset val="129"/>
        <scheme val="minor"/>
      </rPr>
      <t>이원초등학교관동분교장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</si>
  <si>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원이로</t>
    </r>
    <r>
      <rPr>
        <sz val="9"/>
        <color theme="1"/>
        <rFont val="맑은 고딕"/>
        <family val="2"/>
        <scheme val="minor"/>
      </rPr>
      <t xml:space="preserve"> 1956</t>
    </r>
  </si>
  <si>
    <r>
      <rPr>
        <sz val="9"/>
        <rFont val="맑은 고딕"/>
        <family val="3"/>
        <charset val="129"/>
        <scheme val="minor"/>
      </rPr>
      <t>이인중학교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</si>
  <si>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금광로</t>
    </r>
    <r>
      <rPr>
        <sz val="9"/>
        <color theme="1"/>
        <rFont val="맑은 고딕"/>
        <family val="2"/>
        <scheme val="minor"/>
      </rPr>
      <t xml:space="preserve"> 12-5</t>
    </r>
  </si>
  <si>
    <r>
      <rPr>
        <sz val="9"/>
        <rFont val="맑은 고딕"/>
        <family val="3"/>
        <charset val="129"/>
        <scheme val="minor"/>
      </rPr>
      <t>이인초등학교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</si>
  <si>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은행길</t>
    </r>
    <r>
      <rPr>
        <sz val="9"/>
        <color theme="1"/>
        <rFont val="맑은 고딕"/>
        <family val="2"/>
        <scheme val="minor"/>
      </rPr>
      <t xml:space="preserve"> 56</t>
    </r>
  </si>
  <si>
    <r>
      <rPr>
        <sz val="9"/>
        <color theme="1"/>
        <rFont val="맑은 고딕"/>
        <family val="3"/>
        <charset val="129"/>
        <scheme val="minor"/>
      </rPr>
      <t>박건일</t>
    </r>
  </si>
  <si>
    <r>
      <rPr>
        <sz val="9"/>
        <rFont val="맑은 고딕"/>
        <family val="3"/>
        <charset val="129"/>
        <scheme val="minor"/>
      </rPr>
      <t>이화초등학교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</si>
  <si>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채운면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채운로</t>
    </r>
    <r>
      <rPr>
        <sz val="9"/>
        <color theme="1"/>
        <rFont val="맑은 고딕"/>
        <family val="2"/>
        <scheme val="minor"/>
      </rPr>
      <t xml:space="preserve"> 350</t>
    </r>
    <phoneticPr fontId="4" type="noConversion"/>
  </si>
  <si>
    <r>
      <rPr>
        <sz val="9"/>
        <rFont val="맑은 고딕"/>
        <family val="3"/>
        <charset val="129"/>
        <scheme val="minor"/>
      </rPr>
      <t>인주중학교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</si>
  <si>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영인산로</t>
    </r>
    <r>
      <rPr>
        <sz val="9"/>
        <color theme="1"/>
        <rFont val="맑은 고딕"/>
        <family val="2"/>
        <scheme val="minor"/>
      </rPr>
      <t xml:space="preserve"> 85</t>
    </r>
  </si>
  <si>
    <r>
      <rPr>
        <sz val="9"/>
        <color theme="1"/>
        <rFont val="맑은 고딕"/>
        <family val="3"/>
        <charset val="129"/>
        <scheme val="minor"/>
      </rPr>
      <t>김정언</t>
    </r>
  </si>
  <si>
    <r>
      <rPr>
        <sz val="9"/>
        <rFont val="맑은 고딕"/>
        <family val="3"/>
        <charset val="129"/>
        <scheme val="minor"/>
      </rPr>
      <t>인주초등학교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</si>
  <si>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서해로</t>
    </r>
    <r>
      <rPr>
        <sz val="9"/>
        <color theme="1"/>
        <rFont val="맑은 고딕"/>
        <family val="2"/>
        <scheme val="minor"/>
      </rPr>
      <t xml:space="preserve"> 486</t>
    </r>
    <phoneticPr fontId="4" type="noConversion"/>
  </si>
  <si>
    <r>
      <rPr>
        <sz val="9"/>
        <rFont val="맑은 고딕"/>
        <family val="3"/>
        <charset val="129"/>
        <scheme val="minor"/>
      </rPr>
      <t>인지중학교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</si>
  <si>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무학로</t>
    </r>
    <r>
      <rPr>
        <sz val="9"/>
        <color theme="1"/>
        <rFont val="맑은 고딕"/>
        <family val="2"/>
        <scheme val="minor"/>
      </rPr>
      <t xml:space="preserve"> 1654-9</t>
    </r>
  </si>
  <si>
    <r>
      <rPr>
        <sz val="9"/>
        <color theme="1"/>
        <rFont val="맑은 고딕"/>
        <family val="3"/>
        <charset val="129"/>
        <scheme val="minor"/>
      </rPr>
      <t>박현주</t>
    </r>
  </si>
  <si>
    <r>
      <rPr>
        <sz val="9"/>
        <rFont val="맑은 고딕"/>
        <family val="3"/>
        <charset val="129"/>
        <scheme val="minor"/>
      </rPr>
      <t>인지초등학교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</si>
  <si>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둔산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</t>
    </r>
    <phoneticPr fontId="4" type="noConversion"/>
  </si>
  <si>
    <r>
      <rPr>
        <sz val="9"/>
        <rFont val="맑은 고딕"/>
        <family val="3"/>
        <charset val="129"/>
        <scheme val="minor"/>
      </rPr>
      <t>임성중학교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</si>
  <si>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윤봉길로</t>
    </r>
    <r>
      <rPr>
        <sz val="9"/>
        <color theme="1"/>
        <rFont val="맑은 고딕"/>
        <family val="2"/>
        <scheme val="minor"/>
      </rPr>
      <t xml:space="preserve"> 1983-32</t>
    </r>
    <phoneticPr fontId="4" type="noConversion"/>
  </si>
  <si>
    <r>
      <rPr>
        <sz val="9"/>
        <rFont val="맑은 고딕"/>
        <family val="3"/>
        <charset val="129"/>
        <scheme val="minor"/>
      </rPr>
      <t>임천중학교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</si>
  <si>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임천면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성흥로</t>
    </r>
    <r>
      <rPr>
        <sz val="9"/>
        <color theme="1"/>
        <rFont val="맑은 고딕"/>
        <family val="2"/>
        <scheme val="minor"/>
      </rPr>
      <t xml:space="preserve"> 210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</si>
  <si>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조강근</t>
    </r>
  </si>
  <si>
    <r>
      <rPr>
        <sz val="9"/>
        <rFont val="맑은 고딕"/>
        <family val="3"/>
        <charset val="129"/>
        <scheme val="minor"/>
      </rPr>
      <t>임천초등학교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</si>
  <si>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임천면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성흥로</t>
    </r>
    <r>
      <rPr>
        <sz val="9"/>
        <color theme="1"/>
        <rFont val="맑은 고딕"/>
        <family val="2"/>
        <scheme val="minor"/>
      </rPr>
      <t>97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>15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</si>
  <si>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김병규</t>
    </r>
  </si>
  <si>
    <r>
      <rPr>
        <sz val="9"/>
        <rFont val="맑은 고딕"/>
        <family val="3"/>
        <charset val="129"/>
        <scheme val="minor"/>
      </rPr>
      <t>입장중학교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</si>
  <si>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입장면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연곡길</t>
    </r>
    <r>
      <rPr>
        <sz val="9"/>
        <color theme="1"/>
        <rFont val="맑은 고딕"/>
        <family val="2"/>
        <scheme val="minor"/>
      </rPr>
      <t xml:space="preserve"> 36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</si>
  <si>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김관두</t>
    </r>
  </si>
  <si>
    <r>
      <rPr>
        <sz val="9"/>
        <rFont val="맑은 고딕"/>
        <family val="3"/>
        <charset val="129"/>
        <scheme val="minor"/>
      </rPr>
      <t>입장초등학교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</si>
  <si>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입장면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하장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</si>
  <si>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이종필</t>
    </r>
    <phoneticPr fontId="4" type="noConversion"/>
  </si>
  <si>
    <r>
      <rPr>
        <sz val="9"/>
        <rFont val="맑은 고딕"/>
        <family val="3"/>
        <charset val="129"/>
        <scheme val="minor"/>
      </rPr>
      <t>장곡초등학교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</si>
  <si>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도산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</t>
    </r>
  </si>
  <si>
    <r>
      <rPr>
        <sz val="9"/>
        <color theme="1"/>
        <rFont val="맑은 고딕"/>
        <family val="3"/>
        <charset val="129"/>
        <scheme val="minor"/>
      </rPr>
      <t>장용택</t>
    </r>
  </si>
  <si>
    <r>
      <rPr>
        <sz val="9"/>
        <rFont val="맑은 고딕"/>
        <family val="3"/>
        <charset val="129"/>
        <scheme val="minor"/>
      </rPr>
      <t>장암초등학교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</si>
  <si>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석동로</t>
    </r>
    <r>
      <rPr>
        <sz val="9"/>
        <color theme="1"/>
        <rFont val="맑은 고딕"/>
        <family val="2"/>
        <scheme val="minor"/>
      </rPr>
      <t xml:space="preserve"> 112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</si>
  <si>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김준호</t>
    </r>
  </si>
  <si>
    <r>
      <rPr>
        <sz val="9"/>
        <rFont val="맑은 고딕"/>
        <family val="3"/>
        <charset val="129"/>
        <scheme val="minor"/>
      </rPr>
      <t>장평초등학교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</si>
  <si>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충의로</t>
    </r>
    <r>
      <rPr>
        <sz val="9"/>
        <color theme="1"/>
        <rFont val="맑은 고딕"/>
        <family val="2"/>
        <scheme val="minor"/>
      </rPr>
      <t xml:space="preserve"> 453</t>
    </r>
  </si>
  <si>
    <r>
      <rPr>
        <sz val="9"/>
        <rFont val="맑은 고딕"/>
        <family val="3"/>
        <charset val="129"/>
        <scheme val="minor"/>
      </rPr>
      <t>장항고등학교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</si>
  <si>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성화로</t>
    </r>
    <r>
      <rPr>
        <sz val="9"/>
        <color theme="1"/>
        <rFont val="맑은 고딕"/>
        <family val="2"/>
        <scheme val="minor"/>
      </rPr>
      <t>193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6</t>
    </r>
  </si>
  <si>
    <r>
      <rPr>
        <sz val="9"/>
        <color theme="1"/>
        <rFont val="맑은 고딕"/>
        <family val="3"/>
        <charset val="129"/>
        <scheme val="minor"/>
      </rPr>
      <t>박양수</t>
    </r>
  </si>
  <si>
    <r>
      <rPr>
        <sz val="9"/>
        <rFont val="맑은 고딕"/>
        <family val="3"/>
        <charset val="129"/>
        <scheme val="minor"/>
      </rPr>
      <t>장항공업고등학교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</si>
  <si>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신창서로</t>
    </r>
    <r>
      <rPr>
        <sz val="9"/>
        <color theme="1"/>
        <rFont val="맑은 고딕"/>
        <family val="2"/>
        <scheme val="minor"/>
      </rPr>
      <t xml:space="preserve"> 77</t>
    </r>
  </si>
  <si>
    <r>
      <rPr>
        <sz val="9"/>
        <color theme="1"/>
        <rFont val="맑은 고딕"/>
        <family val="3"/>
        <charset val="129"/>
        <scheme val="minor"/>
      </rPr>
      <t>황경수</t>
    </r>
  </si>
  <si>
    <r>
      <rPr>
        <sz val="9"/>
        <rFont val="맑은 고딕"/>
        <family val="3"/>
        <charset val="129"/>
        <scheme val="minor"/>
      </rPr>
      <t>장항중앙초등학교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</si>
  <si>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장항로</t>
    </r>
    <r>
      <rPr>
        <sz val="9"/>
        <color theme="1"/>
        <rFont val="맑은 고딕"/>
        <family val="2"/>
        <scheme val="minor"/>
      </rPr>
      <t>121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</si>
  <si>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김은지</t>
    </r>
  </si>
  <si>
    <r>
      <rPr>
        <sz val="9"/>
        <rFont val="맑은 고딕"/>
        <family val="3"/>
        <charset val="129"/>
        <scheme val="minor"/>
      </rPr>
      <t>장항중학교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</si>
  <si>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장서로</t>
    </r>
    <r>
      <rPr>
        <sz val="9"/>
        <color theme="1"/>
        <rFont val="맑은 고딕"/>
        <family val="2"/>
        <scheme val="minor"/>
      </rPr>
      <t xml:space="preserve"> 16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79</t>
    </r>
  </si>
  <si>
    <r>
      <rPr>
        <sz val="9"/>
        <color theme="1"/>
        <rFont val="맑은 고딕"/>
        <family val="3"/>
        <charset val="129"/>
        <scheme val="minor"/>
      </rPr>
      <t>석정대</t>
    </r>
  </si>
  <si>
    <r>
      <rPr>
        <sz val="9"/>
        <rFont val="맑은 고딕"/>
        <family val="3"/>
        <charset val="129"/>
        <scheme val="minor"/>
      </rPr>
      <t>장항초등학교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</si>
  <si>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장항읍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성주길</t>
    </r>
    <r>
      <rPr>
        <sz val="9"/>
        <color theme="1"/>
        <rFont val="맑은 고딕"/>
        <family val="2"/>
        <scheme val="minor"/>
      </rPr>
      <t>6</t>
    </r>
    <phoneticPr fontId="4" type="noConversion"/>
  </si>
  <si>
    <r>
      <rPr>
        <sz val="9"/>
        <rFont val="맑은 고딕"/>
        <family val="3"/>
        <charset val="129"/>
        <scheme val="minor"/>
      </rPr>
      <t>전대초등학교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</si>
  <si>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송악읍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신평로</t>
    </r>
    <r>
      <rPr>
        <sz val="9"/>
        <color theme="1"/>
        <rFont val="맑은 고딕"/>
        <family val="2"/>
        <scheme val="minor"/>
      </rPr>
      <t xml:space="preserve"> 1185</t>
    </r>
  </si>
  <si>
    <r>
      <rPr>
        <sz val="9"/>
        <rFont val="맑은 고딕"/>
        <family val="3"/>
        <charset val="129"/>
        <scheme val="minor"/>
      </rPr>
      <t>정미초등학교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</si>
  <si>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운정로</t>
    </r>
    <r>
      <rPr>
        <sz val="9"/>
        <color theme="1"/>
        <rFont val="맑은 고딕"/>
        <family val="2"/>
        <scheme val="minor"/>
      </rPr>
      <t xml:space="preserve"> 642</t>
    </r>
  </si>
  <si>
    <r>
      <rPr>
        <sz val="9"/>
        <color theme="1"/>
        <rFont val="맑은 고딕"/>
        <family val="3"/>
        <charset val="129"/>
        <scheme val="minor"/>
      </rPr>
      <t>김준현</t>
    </r>
  </si>
  <si>
    <r>
      <rPr>
        <sz val="9"/>
        <rFont val="맑은 고딕"/>
        <family val="3"/>
        <charset val="129"/>
        <scheme val="minor"/>
      </rPr>
      <t>정산고등학교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</si>
  <si>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칠갑산로</t>
    </r>
    <r>
      <rPr>
        <sz val="9"/>
        <color theme="1"/>
        <rFont val="맑은 고딕"/>
        <family val="2"/>
        <scheme val="minor"/>
      </rPr>
      <t xml:space="preserve"> 1897</t>
    </r>
  </si>
  <si>
    <r>
      <rPr>
        <sz val="9"/>
        <rFont val="맑은 고딕"/>
        <family val="3"/>
        <charset val="129"/>
        <scheme val="minor"/>
      </rPr>
      <t>정산중학교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</si>
  <si>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역말길</t>
    </r>
    <r>
      <rPr>
        <sz val="9"/>
        <color theme="1"/>
        <rFont val="맑은 고딕"/>
        <family val="2"/>
        <scheme val="minor"/>
      </rPr>
      <t xml:space="preserve"> 42</t>
    </r>
  </si>
  <si>
    <r>
      <rPr>
        <sz val="9"/>
        <rFont val="맑은 고딕"/>
        <family val="3"/>
        <charset val="129"/>
        <scheme val="minor"/>
      </rPr>
      <t>정산초등학교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</si>
  <si>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칠갑산로</t>
    </r>
    <r>
      <rPr>
        <sz val="9"/>
        <color theme="1"/>
        <rFont val="맑은 고딕"/>
        <family val="2"/>
        <scheme val="minor"/>
      </rPr>
      <t xml:space="preserve"> 1863</t>
    </r>
  </si>
  <si>
    <r>
      <rPr>
        <sz val="9"/>
        <rFont val="맑은 고딕"/>
        <family val="3"/>
        <charset val="129"/>
        <scheme val="minor"/>
      </rPr>
      <t>정안중학교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</si>
  <si>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정안중앙길</t>
    </r>
    <r>
      <rPr>
        <sz val="9"/>
        <color theme="1"/>
        <rFont val="맑은 고딕"/>
        <family val="2"/>
        <scheme val="minor"/>
      </rPr>
      <t xml:space="preserve"> 89-6</t>
    </r>
  </si>
  <si>
    <r>
      <rPr>
        <sz val="9"/>
        <color theme="1"/>
        <rFont val="맑은 고딕"/>
        <family val="3"/>
        <charset val="129"/>
        <scheme val="minor"/>
      </rPr>
      <t>차융화</t>
    </r>
  </si>
  <si>
    <r>
      <rPr>
        <sz val="9"/>
        <rFont val="맑은 고딕"/>
        <family val="3"/>
        <charset val="129"/>
        <scheme val="minor"/>
      </rPr>
      <t>정안초등학교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</si>
  <si>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내촌리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정안중앙길</t>
    </r>
    <r>
      <rPr>
        <sz val="9"/>
        <color theme="1"/>
        <rFont val="맑은 고딕"/>
        <family val="2"/>
        <scheme val="minor"/>
      </rPr>
      <t>79</t>
    </r>
  </si>
  <si>
    <r>
      <rPr>
        <sz val="9"/>
        <color theme="1"/>
        <rFont val="맑은 고딕"/>
        <family val="3"/>
        <charset val="129"/>
        <scheme val="minor"/>
      </rPr>
      <t>김은영</t>
    </r>
  </si>
  <si>
    <r>
      <rPr>
        <sz val="9"/>
        <rFont val="맑은 고딕"/>
        <family val="3"/>
        <charset val="129"/>
        <scheme val="minor"/>
      </rPr>
      <t>제원중학교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</si>
  <si>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제원면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금강로</t>
    </r>
    <r>
      <rPr>
        <sz val="9"/>
        <color theme="1"/>
        <rFont val="맑은 고딕"/>
        <family val="2"/>
        <scheme val="minor"/>
      </rPr>
      <t xml:space="preserve"> 61</t>
    </r>
  </si>
  <si>
    <r>
      <rPr>
        <sz val="9"/>
        <rFont val="맑은 고딕"/>
        <family val="3"/>
        <charset val="129"/>
        <scheme val="minor"/>
      </rPr>
      <t>제원초등학교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</si>
  <si>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제원면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제원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11</t>
    </r>
  </si>
  <si>
    <r>
      <rPr>
        <sz val="9"/>
        <color theme="1"/>
        <rFont val="맑은 고딕"/>
        <family val="3"/>
        <charset val="129"/>
        <scheme val="minor"/>
      </rPr>
      <t>주현수</t>
    </r>
  </si>
  <si>
    <r>
      <rPr>
        <sz val="9"/>
        <rFont val="맑은 고딕"/>
        <family val="3"/>
        <charset val="129"/>
        <scheme val="minor"/>
      </rPr>
      <t>조금초등학교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</si>
  <si>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대호지면</t>
    </r>
    <r>
      <rPr>
        <sz val="9"/>
        <color theme="1"/>
        <rFont val="맑은 고딕"/>
        <family val="2"/>
        <scheme val="minor"/>
      </rPr>
      <t xml:space="preserve"> 4.4</t>
    </r>
    <r>
      <rPr>
        <sz val="9"/>
        <color theme="1"/>
        <rFont val="맑은 고딕"/>
        <family val="3"/>
        <charset val="129"/>
        <scheme val="minor"/>
      </rPr>
      <t>만세로</t>
    </r>
    <r>
      <rPr>
        <sz val="9"/>
        <color theme="1"/>
        <rFont val="맑은 고딕"/>
        <family val="2"/>
        <scheme val="minor"/>
      </rPr>
      <t xml:space="preserve"> 23</t>
    </r>
  </si>
  <si>
    <r>
      <rPr>
        <sz val="9"/>
        <color theme="1"/>
        <rFont val="맑은 고딕"/>
        <family val="3"/>
        <charset val="129"/>
        <scheme val="minor"/>
      </rPr>
      <t>서광철</t>
    </r>
  </si>
  <si>
    <r>
      <rPr>
        <sz val="9"/>
        <rFont val="맑은 고딕"/>
        <family val="3"/>
        <charset val="129"/>
        <scheme val="minor"/>
      </rPr>
      <t>조림초등학교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</si>
  <si>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조곡길</t>
    </r>
    <r>
      <rPr>
        <sz val="9"/>
        <color theme="1"/>
        <rFont val="맑은 고딕"/>
        <family val="2"/>
        <scheme val="minor"/>
      </rPr>
      <t xml:space="preserve"> 100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</si>
  <si>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이진성</t>
    </r>
  </si>
  <si>
    <r>
      <rPr>
        <sz val="9"/>
        <rFont val="맑은 고딕"/>
        <family val="3"/>
        <charset val="129"/>
        <scheme val="minor"/>
      </rPr>
      <t>주산산업고등학교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</si>
  <si>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만세운동길</t>
    </r>
    <r>
      <rPr>
        <sz val="9"/>
        <color theme="1"/>
        <rFont val="맑은 고딕"/>
        <family val="2"/>
        <scheme val="minor"/>
      </rPr>
      <t xml:space="preserve"> 58</t>
    </r>
  </si>
  <si>
    <r>
      <rPr>
        <sz val="9"/>
        <color theme="1"/>
        <rFont val="맑은 고딕"/>
        <family val="3"/>
        <charset val="129"/>
        <scheme val="minor"/>
      </rPr>
      <t>신동혁</t>
    </r>
  </si>
  <si>
    <r>
      <rPr>
        <sz val="9"/>
        <rFont val="맑은 고딕"/>
        <family val="3"/>
        <charset val="129"/>
        <scheme val="minor"/>
      </rPr>
      <t>주산초등학교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</si>
  <si>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충서로</t>
    </r>
    <r>
      <rPr>
        <sz val="9"/>
        <color theme="1"/>
        <rFont val="맑은 고딕"/>
        <family val="2"/>
        <scheme val="minor"/>
      </rPr>
      <t xml:space="preserve"> 416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</si>
  <si>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신원주</t>
    </r>
    <phoneticPr fontId="4" type="noConversion"/>
  </si>
  <si>
    <r>
      <rPr>
        <sz val="9"/>
        <rFont val="맑은 고딕"/>
        <family val="3"/>
        <charset val="129"/>
        <scheme val="minor"/>
      </rPr>
      <t>주포초등학교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</si>
  <si>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주포면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보령읍성길</t>
    </r>
    <r>
      <rPr>
        <sz val="9"/>
        <color theme="1"/>
        <rFont val="맑은 고딕"/>
        <family val="2"/>
        <scheme val="minor"/>
      </rPr>
      <t xml:space="preserve"> 87-22</t>
    </r>
    <phoneticPr fontId="4" type="noConversion"/>
  </si>
  <si>
    <r>
      <rPr>
        <sz val="9"/>
        <rFont val="맑은 고딕"/>
        <family val="3"/>
        <charset val="129"/>
        <scheme val="minor"/>
      </rPr>
      <t>직산초등학교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</si>
  <si>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직산읍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직산안길</t>
    </r>
    <r>
      <rPr>
        <sz val="9"/>
        <color theme="1"/>
        <rFont val="맑은 고딕"/>
        <family val="2"/>
        <scheme val="minor"/>
      </rPr>
      <t xml:space="preserve"> 79</t>
    </r>
  </si>
  <si>
    <r>
      <rPr>
        <sz val="9"/>
        <color theme="1"/>
        <rFont val="맑은 고딕"/>
        <family val="3"/>
        <charset val="129"/>
        <scheme val="minor"/>
      </rPr>
      <t>서수현</t>
    </r>
  </si>
  <si>
    <r>
      <rPr>
        <sz val="9"/>
        <rFont val="맑은 고딕"/>
        <family val="3"/>
        <charset val="129"/>
        <scheme val="minor"/>
      </rPr>
      <t>진산중학교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</si>
  <si>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진산면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대둔산로</t>
    </r>
    <r>
      <rPr>
        <sz val="9"/>
        <color theme="1"/>
        <rFont val="맑은 고딕"/>
        <family val="2"/>
        <scheme val="minor"/>
      </rPr>
      <t xml:space="preserve"> 413</t>
    </r>
  </si>
  <si>
    <r>
      <rPr>
        <sz val="9"/>
        <rFont val="맑은 고딕"/>
        <family val="3"/>
        <charset val="129"/>
        <scheme val="minor"/>
      </rPr>
      <t>진산초등학교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</si>
  <si>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진산면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읍내로</t>
    </r>
    <r>
      <rPr>
        <sz val="9"/>
        <color theme="1"/>
        <rFont val="맑은 고딕"/>
        <family val="2"/>
        <scheme val="minor"/>
      </rPr>
      <t xml:space="preserve"> 41</t>
    </r>
  </si>
  <si>
    <r>
      <rPr>
        <sz val="9"/>
        <rFont val="맑은 고딕"/>
        <family val="3"/>
        <charset val="129"/>
        <scheme val="minor"/>
      </rPr>
      <t>차동초등학교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</si>
  <si>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인지면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차동길</t>
    </r>
    <r>
      <rPr>
        <sz val="9"/>
        <color theme="1"/>
        <rFont val="맑은 고딕"/>
        <family val="2"/>
        <scheme val="minor"/>
      </rPr>
      <t xml:space="preserve"> 140</t>
    </r>
  </si>
  <si>
    <r>
      <rPr>
        <sz val="9"/>
        <color theme="1"/>
        <rFont val="맑은 고딕"/>
        <family val="3"/>
        <charset val="129"/>
        <scheme val="minor"/>
      </rPr>
      <t>이민규</t>
    </r>
  </si>
  <si>
    <r>
      <rPr>
        <sz val="9"/>
        <rFont val="맑은 고딕"/>
        <family val="3"/>
        <charset val="129"/>
        <scheme val="minor"/>
      </rPr>
      <t>창기초등학교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</si>
  <si>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안면읍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황도로</t>
    </r>
    <r>
      <rPr>
        <sz val="9"/>
        <color theme="1"/>
        <rFont val="맑은 고딕"/>
        <family val="2"/>
        <scheme val="minor"/>
      </rPr>
      <t xml:space="preserve"> 72</t>
    </r>
  </si>
  <si>
    <r>
      <rPr>
        <sz val="9"/>
        <color theme="1"/>
        <rFont val="맑은 고딕"/>
        <family val="3"/>
        <charset val="129"/>
        <scheme val="minor"/>
      </rPr>
      <t>황선정</t>
    </r>
  </si>
  <si>
    <r>
      <rPr>
        <sz val="9"/>
        <rFont val="맑은 고딕"/>
        <family val="3"/>
        <charset val="129"/>
        <scheme val="minor"/>
      </rPr>
      <t>채운초등학교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</si>
  <si>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채운면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채운로</t>
    </r>
    <r>
      <rPr>
        <sz val="9"/>
        <color theme="1"/>
        <rFont val="맑은 고딕"/>
        <family val="2"/>
        <scheme val="minor"/>
      </rPr>
      <t xml:space="preserve"> 112</t>
    </r>
    <phoneticPr fontId="4" type="noConversion"/>
  </si>
  <si>
    <r>
      <rPr>
        <sz val="9"/>
        <rFont val="맑은 고딕"/>
        <family val="3"/>
        <charset val="129"/>
        <scheme val="minor"/>
      </rPr>
      <t>천남중학교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</si>
  <si>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성남면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신사대화로</t>
    </r>
    <r>
      <rPr>
        <sz val="9"/>
        <color theme="1"/>
        <rFont val="맑은 고딕"/>
        <family val="2"/>
        <scheme val="minor"/>
      </rPr>
      <t xml:space="preserve"> 403</t>
    </r>
    <phoneticPr fontId="4" type="noConversion"/>
  </si>
  <si>
    <r>
      <rPr>
        <sz val="9"/>
        <rFont val="맑은 고딕"/>
        <family val="3"/>
        <charset val="129"/>
        <scheme val="minor"/>
      </rPr>
      <t>천동초등학교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</si>
  <si>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동산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59</t>
    </r>
    <phoneticPr fontId="4" type="noConversion"/>
  </si>
  <si>
    <r>
      <rPr>
        <sz val="9"/>
        <rFont val="맑은 고딕"/>
        <family val="3"/>
        <charset val="129"/>
        <scheme val="minor"/>
      </rPr>
      <t>천북중학교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</si>
  <si>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천광로</t>
    </r>
    <r>
      <rPr>
        <sz val="9"/>
        <color theme="1"/>
        <rFont val="맑은 고딕"/>
        <family val="2"/>
        <scheme val="minor"/>
      </rPr>
      <t xml:space="preserve"> 107</t>
    </r>
  </si>
  <si>
    <r>
      <rPr>
        <sz val="9"/>
        <rFont val="맑은 고딕"/>
        <family val="3"/>
        <charset val="129"/>
        <scheme val="minor"/>
      </rPr>
      <t>천북초등학교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</si>
  <si>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천북면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하궁길</t>
    </r>
    <r>
      <rPr>
        <sz val="9"/>
        <color theme="1"/>
        <rFont val="맑은 고딕"/>
        <family val="2"/>
        <scheme val="minor"/>
      </rPr>
      <t xml:space="preserve"> 45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</si>
  <si>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유빈</t>
    </r>
  </si>
  <si>
    <r>
      <rPr>
        <sz val="9"/>
        <rFont val="맑은 고딕"/>
        <family val="3"/>
        <charset val="129"/>
        <scheme val="minor"/>
      </rPr>
      <t>천성중학교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</si>
  <si>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벌말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7</t>
    </r>
  </si>
  <si>
    <r>
      <rPr>
        <sz val="9"/>
        <color theme="1"/>
        <rFont val="맑은 고딕"/>
        <family val="3"/>
        <charset val="129"/>
        <scheme val="minor"/>
      </rPr>
      <t>이민지</t>
    </r>
  </si>
  <si>
    <r>
      <rPr>
        <sz val="9"/>
        <rFont val="맑은 고딕"/>
        <family val="3"/>
        <charset val="129"/>
        <scheme val="minor"/>
      </rPr>
      <t>천안가람중학교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</si>
  <si>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성성</t>
    </r>
    <r>
      <rPr>
        <sz val="9"/>
        <color theme="1"/>
        <rFont val="맑은 고딕"/>
        <family val="2"/>
        <scheme val="minor"/>
      </rPr>
      <t>6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</si>
  <si>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장영미</t>
    </r>
  </si>
  <si>
    <r>
      <rPr>
        <sz val="9"/>
        <rFont val="맑은 고딕"/>
        <family val="3"/>
        <charset val="129"/>
        <scheme val="minor"/>
      </rPr>
      <t>천안가람초등학교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</si>
  <si>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성성</t>
    </r>
    <r>
      <rPr>
        <sz val="9"/>
        <color theme="1"/>
        <rFont val="맑은 고딕"/>
        <family val="2"/>
        <scheme val="minor"/>
      </rPr>
      <t>6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47-11</t>
    </r>
    <phoneticPr fontId="4" type="noConversion"/>
  </si>
  <si>
    <t>1G</t>
    <phoneticPr fontId="22" type="noConversion"/>
  </si>
  <si>
    <r>
      <rPr>
        <sz val="9"/>
        <color theme="1"/>
        <rFont val="맑은 고딕"/>
        <family val="3"/>
        <charset val="129"/>
        <scheme val="minor"/>
      </rPr>
      <t>박재덕</t>
    </r>
  </si>
  <si>
    <r>
      <rPr>
        <sz val="9"/>
        <rFont val="맑은 고딕"/>
        <family val="3"/>
        <charset val="129"/>
        <scheme val="minor"/>
      </rPr>
      <t>천안가온중학교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</si>
  <si>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청수</t>
    </r>
    <r>
      <rPr>
        <sz val="9"/>
        <color theme="1"/>
        <rFont val="맑은 고딕"/>
        <family val="2"/>
        <scheme val="minor"/>
      </rPr>
      <t>6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83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</si>
  <si>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허선범</t>
    </r>
  </si>
  <si>
    <r>
      <rPr>
        <sz val="9"/>
        <rFont val="맑은 고딕"/>
        <family val="3"/>
        <charset val="129"/>
        <scheme val="minor"/>
      </rPr>
      <t>천안가온초등학교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</si>
  <si>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청수</t>
    </r>
    <r>
      <rPr>
        <sz val="9"/>
        <color theme="1"/>
        <rFont val="맑은 고딕"/>
        <family val="2"/>
        <scheme val="minor"/>
      </rPr>
      <t>14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</si>
  <si>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전윤석</t>
    </r>
    <r>
      <rPr>
        <sz val="9"/>
        <color theme="1"/>
        <rFont val="맑은 고딕"/>
        <family val="2"/>
        <scheme val="minor"/>
      </rPr>
      <t xml:space="preserve">, </t>
    </r>
    <r>
      <rPr>
        <sz val="9"/>
        <color theme="1"/>
        <rFont val="맑은 고딕"/>
        <family val="3"/>
        <charset val="129"/>
        <scheme val="minor"/>
      </rPr>
      <t>김인의</t>
    </r>
  </si>
  <si>
    <r>
      <rPr>
        <sz val="9"/>
        <rFont val="맑은 고딕"/>
        <family val="3"/>
        <charset val="129"/>
        <scheme val="minor"/>
      </rPr>
      <t>천안계광중학교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</si>
  <si>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봉명로</t>
    </r>
    <r>
      <rPr>
        <sz val="9"/>
        <color theme="1"/>
        <rFont val="맑은 고딕"/>
        <family val="2"/>
        <scheme val="minor"/>
      </rPr>
      <t>53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</si>
  <si>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유찬호</t>
    </r>
  </si>
  <si>
    <r>
      <rPr>
        <sz val="9"/>
        <rFont val="맑은 고딕"/>
        <family val="3"/>
        <charset val="129"/>
        <scheme val="minor"/>
      </rPr>
      <t>천안고등학교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</si>
  <si>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봉명로</t>
    </r>
    <r>
      <rPr>
        <sz val="9"/>
        <color theme="1"/>
        <rFont val="맑은 고딕"/>
        <family val="2"/>
        <scheme val="minor"/>
      </rPr>
      <t xml:space="preserve"> 53</t>
    </r>
  </si>
  <si>
    <r>
      <rPr>
        <sz val="9"/>
        <rFont val="맑은 고딕"/>
        <family val="3"/>
        <charset val="129"/>
        <scheme val="minor"/>
      </rPr>
      <t>천안공업고등학교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</si>
  <si>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성황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17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</si>
  <si>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도찬</t>
    </r>
  </si>
  <si>
    <r>
      <rPr>
        <sz val="9"/>
        <rFont val="맑은 고딕"/>
        <family val="3"/>
        <charset val="129"/>
        <scheme val="minor"/>
      </rPr>
      <t>천안구성초등학교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</si>
  <si>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청수로</t>
    </r>
    <r>
      <rPr>
        <sz val="9"/>
        <color theme="1"/>
        <rFont val="맑은 고딕"/>
        <family val="2"/>
        <scheme val="minor"/>
      </rPr>
      <t xml:space="preserve"> 126</t>
    </r>
    <phoneticPr fontId="4" type="noConversion"/>
  </si>
  <si>
    <r>
      <rPr>
        <sz val="9"/>
        <rFont val="맑은 고딕"/>
        <family val="3"/>
        <charset val="129"/>
        <scheme val="minor"/>
      </rPr>
      <t>천안남산초등학교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</si>
  <si>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버들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30</t>
    </r>
    <phoneticPr fontId="4" type="noConversion"/>
  </si>
  <si>
    <t>200M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</si>
  <si>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이진욱</t>
    </r>
  </si>
  <si>
    <r>
      <rPr>
        <sz val="9"/>
        <rFont val="맑은 고딕"/>
        <family val="3"/>
        <charset val="129"/>
        <scheme val="minor"/>
      </rPr>
      <t>천안늘해랑학교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</si>
  <si>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병천면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유관순길</t>
    </r>
    <r>
      <rPr>
        <sz val="9"/>
        <color theme="1"/>
        <rFont val="맑은 고딕"/>
        <family val="2"/>
        <scheme val="minor"/>
      </rPr>
      <t xml:space="preserve"> 86</t>
    </r>
  </si>
  <si>
    <r>
      <rPr>
        <sz val="9"/>
        <rFont val="맑은 고딕"/>
        <family val="3"/>
        <charset val="129"/>
        <scheme val="minor"/>
      </rPr>
      <t>천안능수초등학교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</si>
  <si>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청당용평로</t>
    </r>
    <r>
      <rPr>
        <sz val="9"/>
        <color theme="1"/>
        <rFont val="맑은 고딕"/>
        <family val="2"/>
        <scheme val="minor"/>
      </rPr>
      <t xml:space="preserve"> 112</t>
    </r>
    <phoneticPr fontId="4" type="noConversion"/>
  </si>
  <si>
    <r>
      <rPr>
        <sz val="9"/>
        <rFont val="맑은 고딕"/>
        <family val="3"/>
        <charset val="129"/>
        <scheme val="minor"/>
      </rPr>
      <t>천안동성중학교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</si>
  <si>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성환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138</t>
    </r>
    <phoneticPr fontId="4" type="noConversion"/>
  </si>
  <si>
    <r>
      <rPr>
        <sz val="9"/>
        <rFont val="맑은 고딕"/>
        <family val="3"/>
        <charset val="129"/>
        <scheme val="minor"/>
      </rPr>
      <t>천안동중학교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</si>
  <si>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363-11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</si>
  <si>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원진희</t>
    </r>
  </si>
  <si>
    <r>
      <rPr>
        <sz val="9"/>
        <rFont val="맑은 고딕"/>
        <family val="3"/>
        <charset val="129"/>
        <scheme val="minor"/>
      </rPr>
      <t>천안두정고등학교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</si>
  <si>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두정고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13</t>
    </r>
  </si>
  <si>
    <r>
      <rPr>
        <sz val="9"/>
        <color theme="1"/>
        <rFont val="맑은 고딕"/>
        <family val="3"/>
        <charset val="129"/>
        <scheme val="minor"/>
      </rPr>
      <t>양원석</t>
    </r>
  </si>
  <si>
    <r>
      <rPr>
        <sz val="9"/>
        <rFont val="맑은 고딕"/>
        <family val="3"/>
        <charset val="129"/>
        <scheme val="minor"/>
      </rPr>
      <t>천안두정중학교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</si>
  <si>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두정중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26</t>
    </r>
  </si>
  <si>
    <r>
      <rPr>
        <sz val="9"/>
        <rFont val="맑은 고딕"/>
        <family val="3"/>
        <charset val="129"/>
        <scheme val="minor"/>
      </rPr>
      <t>천안두정초등학교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</si>
  <si>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두정역서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</si>
  <si>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이정수</t>
    </r>
  </si>
  <si>
    <r>
      <rPr>
        <sz val="9"/>
        <rFont val="맑은 고딕"/>
        <family val="3"/>
        <charset val="129"/>
        <scheme val="minor"/>
      </rPr>
      <t>천안미라초등학교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</si>
  <si>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미라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</si>
  <si>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이정화</t>
    </r>
  </si>
  <si>
    <r>
      <rPr>
        <sz val="9"/>
        <rFont val="맑은 고딕"/>
        <family val="3"/>
        <charset val="129"/>
        <scheme val="minor"/>
      </rPr>
      <t>천안백석중학교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</si>
  <si>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백석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56</t>
    </r>
  </si>
  <si>
    <r>
      <rPr>
        <sz val="9"/>
        <color theme="1"/>
        <rFont val="맑은 고딕"/>
        <family val="3"/>
        <charset val="129"/>
        <scheme val="minor"/>
      </rPr>
      <t>박서영</t>
    </r>
  </si>
  <si>
    <r>
      <rPr>
        <sz val="9"/>
        <rFont val="맑은 고딕"/>
        <family val="3"/>
        <charset val="129"/>
        <scheme val="minor"/>
      </rPr>
      <t>천안백석초등학교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</si>
  <si>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백석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98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</si>
  <si>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우성제</t>
    </r>
  </si>
  <si>
    <r>
      <rPr>
        <sz val="9"/>
        <rFont val="맑은 고딕"/>
        <family val="3"/>
        <charset val="129"/>
        <scheme val="minor"/>
      </rPr>
      <t>천안봉명초등학교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</si>
  <si>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봉명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11</t>
    </r>
  </si>
  <si>
    <r>
      <rPr>
        <sz val="9"/>
        <color theme="1"/>
        <rFont val="맑은 고딕"/>
        <family val="3"/>
        <charset val="129"/>
        <scheme val="minor"/>
      </rPr>
      <t>이유연</t>
    </r>
  </si>
  <si>
    <r>
      <rPr>
        <sz val="9"/>
        <rFont val="맑은 고딕"/>
        <family val="3"/>
        <charset val="129"/>
        <scheme val="minor"/>
      </rPr>
      <t>천안봉서중학교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</si>
  <si>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미라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48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</si>
  <si>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우희경</t>
    </r>
  </si>
  <si>
    <r>
      <rPr>
        <sz val="9"/>
        <rFont val="맑은 고딕"/>
        <family val="3"/>
        <charset val="129"/>
        <scheme val="minor"/>
      </rPr>
      <t>천안봉서초등학교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</si>
  <si>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봉서</t>
    </r>
    <r>
      <rPr>
        <sz val="9"/>
        <color theme="1"/>
        <rFont val="맑은 고딕"/>
        <family val="2"/>
        <scheme val="minor"/>
      </rPr>
      <t>10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12</t>
    </r>
    <phoneticPr fontId="4" type="noConversion"/>
  </si>
  <si>
    <r>
      <rPr>
        <sz val="9"/>
        <rFont val="맑은 고딕"/>
        <family val="3"/>
        <charset val="129"/>
        <scheme val="minor"/>
      </rPr>
      <t>천안부대초등학교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</si>
  <si>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공대길</t>
    </r>
    <r>
      <rPr>
        <sz val="9"/>
        <color theme="1"/>
        <rFont val="맑은 고딕"/>
        <family val="2"/>
        <scheme val="minor"/>
      </rPr>
      <t xml:space="preserve"> 37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</si>
  <si>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우아름</t>
    </r>
  </si>
  <si>
    <r>
      <rPr>
        <sz val="9"/>
        <rFont val="맑은 고딕"/>
        <family val="3"/>
        <charset val="129"/>
        <scheme val="minor"/>
      </rPr>
      <t>천안부성중학교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</si>
  <si>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공대길</t>
    </r>
    <r>
      <rPr>
        <sz val="9"/>
        <color theme="1"/>
        <rFont val="맑은 고딕"/>
        <family val="2"/>
        <scheme val="minor"/>
      </rPr>
      <t xml:space="preserve"> 45-9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</si>
  <si>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김지성</t>
    </r>
  </si>
  <si>
    <r>
      <rPr>
        <sz val="9"/>
        <rFont val="맑은 고딕"/>
        <family val="3"/>
        <charset val="129"/>
        <scheme val="minor"/>
      </rPr>
      <t>천안부성초등학교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</si>
  <si>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부성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</si>
  <si>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김병수</t>
    </r>
  </si>
  <si>
    <r>
      <rPr>
        <sz val="9"/>
        <rFont val="맑은 고딕"/>
        <family val="3"/>
        <charset val="129"/>
        <scheme val="minor"/>
      </rPr>
      <t>천안부영초등학교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</si>
  <si>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목천읍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삼성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22-14</t>
    </r>
  </si>
  <si>
    <r>
      <rPr>
        <sz val="9"/>
        <rFont val="맑은 고딕"/>
        <family val="3"/>
        <charset val="129"/>
        <scheme val="minor"/>
      </rPr>
      <t>천안북중학교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</si>
  <si>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188</t>
    </r>
    <phoneticPr fontId="4" type="noConversion"/>
  </si>
  <si>
    <r>
      <rPr>
        <sz val="9"/>
        <rFont val="맑은 고딕"/>
        <family val="3"/>
        <charset val="129"/>
        <scheme val="minor"/>
      </rPr>
      <t>천안불당고등학교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</si>
  <si>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29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22</t>
    </r>
  </si>
  <si>
    <r>
      <rPr>
        <sz val="9"/>
        <rFont val="맑은 고딕"/>
        <family val="3"/>
        <charset val="129"/>
        <scheme val="minor"/>
      </rPr>
      <t>천안불당중학교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</si>
  <si>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11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35</t>
    </r>
    <phoneticPr fontId="4" type="noConversion"/>
  </si>
  <si>
    <r>
      <rPr>
        <sz val="9"/>
        <rFont val="맑은 고딕"/>
        <family val="3"/>
        <charset val="129"/>
        <scheme val="minor"/>
      </rPr>
      <t>천안불당초등학교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</si>
  <si>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39-21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</si>
  <si>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오복선</t>
    </r>
  </si>
  <si>
    <r>
      <rPr>
        <sz val="9"/>
        <rFont val="맑은 고딕"/>
        <family val="3"/>
        <charset val="129"/>
        <scheme val="minor"/>
      </rPr>
      <t>천안불무중학교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</si>
  <si>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23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30</t>
    </r>
    <phoneticPr fontId="4" type="noConversion"/>
  </si>
  <si>
    <r>
      <rPr>
        <sz val="9"/>
        <rFont val="맑은 고딕"/>
        <family val="3"/>
        <charset val="129"/>
        <scheme val="minor"/>
      </rPr>
      <t>천안불무초등학교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</si>
  <si>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23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29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</si>
  <si>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이정렬</t>
    </r>
  </si>
  <si>
    <r>
      <rPr>
        <sz val="9"/>
        <rFont val="맑은 고딕"/>
        <family val="3"/>
        <charset val="129"/>
        <scheme val="minor"/>
      </rPr>
      <t>천안삼거리초등학교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</si>
  <si>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340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</si>
  <si>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강평구</t>
    </r>
  </si>
  <si>
    <r>
      <rPr>
        <sz val="9"/>
        <rFont val="맑은 고딕"/>
        <family val="3"/>
        <charset val="129"/>
        <scheme val="minor"/>
      </rPr>
      <t>천안상업고등학교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</si>
  <si>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천일고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43-9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</si>
  <si>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박회석</t>
    </r>
  </si>
  <si>
    <r>
      <rPr>
        <sz val="9"/>
        <rFont val="맑은 고딕"/>
        <family val="3"/>
        <charset val="129"/>
        <scheme val="minor"/>
      </rPr>
      <t>천안새샘중학교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</si>
  <si>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통정</t>
    </r>
    <r>
      <rPr>
        <sz val="9"/>
        <color theme="1"/>
        <rFont val="맑은 고딕"/>
        <family val="2"/>
        <scheme val="minor"/>
      </rPr>
      <t>6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</si>
  <si>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전영준</t>
    </r>
  </si>
  <si>
    <r>
      <rPr>
        <sz val="9"/>
        <rFont val="맑은 고딕"/>
        <family val="3"/>
        <charset val="129"/>
        <scheme val="minor"/>
      </rPr>
      <t>천안새샘초등학교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</si>
  <si>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통정</t>
    </r>
    <r>
      <rPr>
        <sz val="9"/>
        <color theme="1"/>
        <rFont val="맑은 고딕"/>
        <family val="2"/>
        <scheme val="minor"/>
      </rPr>
      <t>9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58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</si>
  <si>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손지희</t>
    </r>
  </si>
  <si>
    <r>
      <rPr>
        <sz val="9"/>
        <rFont val="맑은 고딕"/>
        <family val="3"/>
        <charset val="129"/>
        <scheme val="minor"/>
      </rPr>
      <t>천안서당초등학교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</si>
  <si>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원성</t>
    </r>
    <r>
      <rPr>
        <sz val="9"/>
        <color theme="1"/>
        <rFont val="맑은 고딕"/>
        <family val="2"/>
        <scheme val="minor"/>
      </rPr>
      <t>25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21</t>
    </r>
    <phoneticPr fontId="4" type="noConversion"/>
  </si>
  <si>
    <r>
      <rPr>
        <sz val="9"/>
        <rFont val="맑은 고딕"/>
        <family val="3"/>
        <charset val="129"/>
        <scheme val="minor"/>
      </rPr>
      <t>천안서여자중학교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</si>
  <si>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천안여상로</t>
    </r>
    <r>
      <rPr>
        <sz val="9"/>
        <color theme="1"/>
        <rFont val="맑은 고딕"/>
        <family val="2"/>
        <scheme val="minor"/>
      </rPr>
      <t xml:space="preserve"> 44</t>
    </r>
    <phoneticPr fontId="4" type="noConversion"/>
  </si>
  <si>
    <r>
      <rPr>
        <sz val="9"/>
        <rFont val="맑은 고딕"/>
        <family val="3"/>
        <charset val="129"/>
        <scheme val="minor"/>
      </rPr>
      <t>천안서초등학교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</si>
  <si>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11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63</t>
    </r>
    <phoneticPr fontId="4" type="noConversion"/>
  </si>
  <si>
    <r>
      <rPr>
        <sz val="9"/>
        <rFont val="맑은 고딕"/>
        <family val="3"/>
        <charset val="129"/>
        <scheme val="minor"/>
      </rPr>
      <t>천안성성중학교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</si>
  <si>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부성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83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</si>
  <si>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지수환</t>
    </r>
  </si>
  <si>
    <r>
      <rPr>
        <sz val="9"/>
        <rFont val="맑은 고딕"/>
        <family val="3"/>
        <charset val="129"/>
        <scheme val="minor"/>
      </rPr>
      <t>천안성성초등학교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</si>
  <si>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</t>
    </r>
    <r>
      <rPr>
        <sz val="9"/>
        <color theme="1"/>
        <rFont val="맑은 고딕"/>
        <family val="2"/>
        <scheme val="minor"/>
      </rPr>
      <t>16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</si>
  <si>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김경철</t>
    </r>
  </si>
  <si>
    <r>
      <rPr>
        <sz val="9"/>
        <rFont val="맑은 고딕"/>
        <family val="3"/>
        <charset val="129"/>
        <scheme val="minor"/>
      </rPr>
      <t>천안성정중학교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</si>
  <si>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성정중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40</t>
    </r>
    <phoneticPr fontId="4" type="noConversion"/>
  </si>
  <si>
    <r>
      <rPr>
        <sz val="9"/>
        <rFont val="맑은 고딕"/>
        <family val="3"/>
        <charset val="129"/>
        <scheme val="minor"/>
      </rPr>
      <t>천안성정초등학교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</si>
  <si>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성성</t>
    </r>
    <r>
      <rPr>
        <sz val="9"/>
        <color theme="1"/>
        <rFont val="맑은 고딕"/>
        <family val="2"/>
        <scheme val="minor"/>
      </rPr>
      <t>10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77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</si>
  <si>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주영준</t>
    </r>
  </si>
  <si>
    <r>
      <rPr>
        <sz val="9"/>
        <rFont val="맑은 고딕"/>
        <family val="3"/>
        <charset val="129"/>
        <scheme val="minor"/>
      </rPr>
      <t>천안수곡초등학교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</si>
  <si>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성정</t>
    </r>
    <r>
      <rPr>
        <sz val="9"/>
        <color theme="1"/>
        <rFont val="맑은 고딕"/>
        <family val="2"/>
        <scheme val="minor"/>
      </rPr>
      <t>7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</t>
    </r>
  </si>
  <si>
    <r>
      <rPr>
        <sz val="9"/>
        <rFont val="맑은 고딕"/>
        <family val="3"/>
        <charset val="129"/>
        <scheme val="minor"/>
      </rPr>
      <t>천안신당고등학교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</si>
  <si>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신당새터</t>
    </r>
    <r>
      <rPr>
        <sz val="9"/>
        <color theme="1"/>
        <rFont val="맑은 고딕"/>
        <family val="2"/>
        <scheme val="minor"/>
      </rPr>
      <t xml:space="preserve"> 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36</t>
    </r>
  </si>
  <si>
    <r>
      <rPr>
        <sz val="9"/>
        <rFont val="맑은 고딕"/>
        <family val="3"/>
        <charset val="129"/>
        <scheme val="minor"/>
      </rPr>
      <t>천안신대초등학교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</si>
  <si>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수곡로</t>
    </r>
    <r>
      <rPr>
        <sz val="9"/>
        <color theme="1"/>
        <rFont val="맑은 고딕"/>
        <family val="2"/>
        <scheme val="minor"/>
      </rPr>
      <t xml:space="preserve"> 19-32 </t>
    </r>
  </si>
  <si>
    <r>
      <rPr>
        <sz val="9"/>
        <color theme="1"/>
        <rFont val="맑은 고딕"/>
        <family val="3"/>
        <charset val="129"/>
        <scheme val="minor"/>
      </rPr>
      <t>박현숙</t>
    </r>
  </si>
  <si>
    <r>
      <rPr>
        <sz val="9"/>
        <rFont val="맑은 고딕"/>
        <family val="3"/>
        <charset val="129"/>
        <scheme val="minor"/>
      </rPr>
      <t>천안신방중학교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</si>
  <si>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신촌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46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</si>
  <si>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강이설</t>
    </r>
  </si>
  <si>
    <r>
      <rPr>
        <sz val="9"/>
        <rFont val="맑은 고딕"/>
        <family val="3"/>
        <charset val="129"/>
        <scheme val="minor"/>
      </rPr>
      <t>천안신부초등학교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</si>
  <si>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성정두정로</t>
    </r>
    <r>
      <rPr>
        <sz val="9"/>
        <color theme="1"/>
        <rFont val="맑은 고딕"/>
        <family val="2"/>
        <scheme val="minor"/>
      </rPr>
      <t xml:space="preserve"> 130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</si>
  <si>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황현종</t>
    </r>
  </si>
  <si>
    <r>
      <rPr>
        <sz val="9"/>
        <rFont val="맑은 고딕"/>
        <family val="3"/>
        <charset val="129"/>
        <scheme val="minor"/>
      </rPr>
      <t>천안신안초등학교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</si>
  <si>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터미널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</si>
  <si>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장동규</t>
    </r>
  </si>
  <si>
    <r>
      <rPr>
        <sz val="9"/>
        <rFont val="맑은 고딕"/>
        <family val="3"/>
        <charset val="129"/>
        <scheme val="minor"/>
      </rPr>
      <t>천안신용초등학교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</si>
  <si>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새말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29</t>
    </r>
    <phoneticPr fontId="4" type="noConversion"/>
  </si>
  <si>
    <r>
      <rPr>
        <sz val="9"/>
        <rFont val="맑은 고딕"/>
        <family val="3"/>
        <charset val="129"/>
        <scheme val="minor"/>
      </rPr>
      <t>천안신촌초등학교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</si>
  <si>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신촌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</si>
  <si>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김미언</t>
    </r>
  </si>
  <si>
    <r>
      <rPr>
        <sz val="9"/>
        <rFont val="맑은 고딕"/>
        <family val="3"/>
        <charset val="129"/>
        <scheme val="minor"/>
      </rPr>
      <t>천안쌍용고등학교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</si>
  <si>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월봉</t>
    </r>
    <r>
      <rPr>
        <sz val="9"/>
        <color theme="1"/>
        <rFont val="맑은 고딕"/>
        <family val="2"/>
        <scheme val="minor"/>
      </rPr>
      <t>7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10</t>
    </r>
  </si>
  <si>
    <r>
      <rPr>
        <sz val="9"/>
        <rFont val="맑은 고딕"/>
        <family val="3"/>
        <charset val="129"/>
        <scheme val="minor"/>
      </rPr>
      <t>천안쌍용중학교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</si>
  <si>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쌍용</t>
    </r>
    <r>
      <rPr>
        <sz val="9"/>
        <color theme="1"/>
        <rFont val="맑은 고딕"/>
        <family val="2"/>
        <scheme val="minor"/>
      </rPr>
      <t>12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</si>
  <si>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김민</t>
    </r>
  </si>
  <si>
    <r>
      <rPr>
        <sz val="9"/>
        <rFont val="맑은 고딕"/>
        <family val="3"/>
        <charset val="129"/>
        <scheme val="minor"/>
      </rPr>
      <t>천안쌍용초등학교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</si>
  <si>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쌍용</t>
    </r>
    <r>
      <rPr>
        <sz val="9"/>
        <color theme="1"/>
        <rFont val="맑은 고딕"/>
        <family val="2"/>
        <scheme val="minor"/>
      </rPr>
      <t>6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</si>
  <si>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윤서원</t>
    </r>
  </si>
  <si>
    <r>
      <rPr>
        <sz val="9"/>
        <rFont val="맑은 고딕"/>
        <family val="3"/>
        <charset val="129"/>
        <scheme val="minor"/>
      </rPr>
      <t>천안쌍정초등학교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</si>
  <si>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충무로</t>
    </r>
    <r>
      <rPr>
        <sz val="9"/>
        <color theme="1"/>
        <rFont val="맑은 고딕"/>
        <family val="2"/>
        <scheme val="minor"/>
      </rPr>
      <t xml:space="preserve"> 5-44</t>
    </r>
  </si>
  <si>
    <r>
      <rPr>
        <sz val="9"/>
        <color theme="1"/>
        <rFont val="맑은 고딕"/>
        <family val="3"/>
        <charset val="129"/>
        <scheme val="minor"/>
      </rPr>
      <t>강윤구</t>
    </r>
  </si>
  <si>
    <r>
      <rPr>
        <sz val="9"/>
        <rFont val="맑은 고딕"/>
        <family val="3"/>
        <charset val="129"/>
        <scheme val="minor"/>
      </rPr>
      <t>천안아름초등학교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</si>
  <si>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>27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</t>
    </r>
  </si>
  <si>
    <r>
      <rPr>
        <sz val="9"/>
        <color theme="1"/>
        <rFont val="맑은 고딕"/>
        <family val="3"/>
        <charset val="129"/>
        <scheme val="minor"/>
      </rPr>
      <t>박소영</t>
    </r>
  </si>
  <si>
    <r>
      <rPr>
        <sz val="9"/>
        <rFont val="맑은 고딕"/>
        <family val="3"/>
        <charset val="129"/>
        <scheme val="minor"/>
      </rPr>
      <t>천안업성고등학교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</si>
  <si>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업성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65-11</t>
    </r>
  </si>
  <si>
    <r>
      <rPr>
        <sz val="9"/>
        <rFont val="맑은 고딕"/>
        <family val="3"/>
        <charset val="129"/>
        <scheme val="minor"/>
      </rPr>
      <t>천안업성초등학교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</si>
  <si>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업성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</si>
  <si>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이재희</t>
    </r>
  </si>
  <si>
    <r>
      <rPr>
        <sz val="9"/>
        <rFont val="맑은 고딕"/>
        <family val="3"/>
        <charset val="129"/>
        <scheme val="minor"/>
      </rPr>
      <t>천안여자고등학교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</si>
  <si>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삼룡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30</t>
    </r>
    <phoneticPr fontId="4" type="noConversion"/>
  </si>
  <si>
    <r>
      <rPr>
        <sz val="9"/>
        <rFont val="맑은 고딕"/>
        <family val="3"/>
        <charset val="129"/>
        <scheme val="minor"/>
      </rPr>
      <t>천안여자상업고등학교</t>
    </r>
  </si>
  <si>
    <r>
      <rPr>
        <sz val="9"/>
        <color theme="1"/>
        <rFont val="맑은 고딕"/>
        <family val="3"/>
        <charset val="129"/>
        <scheme val="minor"/>
      </rPr>
      <t>김석영</t>
    </r>
  </si>
  <si>
    <r>
      <rPr>
        <sz val="9"/>
        <rFont val="맑은 고딕"/>
        <family val="3"/>
        <charset val="129"/>
        <scheme val="minor"/>
      </rPr>
      <t>천안여자중학교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</si>
  <si>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원거리</t>
    </r>
    <r>
      <rPr>
        <sz val="9"/>
        <color theme="1"/>
        <rFont val="맑은 고딕"/>
        <family val="2"/>
        <scheme val="minor"/>
      </rPr>
      <t>11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31</t>
    </r>
    <phoneticPr fontId="4" type="noConversion"/>
  </si>
  <si>
    <r>
      <rPr>
        <sz val="9"/>
        <rFont val="맑은 고딕"/>
        <family val="3"/>
        <charset val="129"/>
        <scheme val="minor"/>
      </rPr>
      <t>천안오성고등학교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</si>
  <si>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과수원길</t>
    </r>
    <r>
      <rPr>
        <sz val="9"/>
        <color theme="1"/>
        <rFont val="맑은 고딕"/>
        <family val="2"/>
        <scheme val="minor"/>
      </rPr>
      <t xml:space="preserve"> 27</t>
    </r>
  </si>
  <si>
    <r>
      <rPr>
        <sz val="9"/>
        <color theme="1"/>
        <rFont val="맑은 고딕"/>
        <family val="3"/>
        <charset val="129"/>
        <scheme val="minor"/>
      </rPr>
      <t>박혜인</t>
    </r>
  </si>
  <si>
    <r>
      <rPr>
        <sz val="9"/>
        <rFont val="맑은 고딕"/>
        <family val="3"/>
        <charset val="129"/>
        <scheme val="minor"/>
      </rPr>
      <t>천안오성중학교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</si>
  <si>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두정고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</si>
  <si>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김영진</t>
    </r>
  </si>
  <si>
    <r>
      <rPr>
        <sz val="9"/>
        <rFont val="맑은 고딕"/>
        <family val="3"/>
        <charset val="129"/>
        <scheme val="minor"/>
      </rPr>
      <t>천안오성초등학교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</si>
  <si>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오성</t>
    </r>
    <r>
      <rPr>
        <sz val="9"/>
        <color theme="1"/>
        <rFont val="맑은 고딕"/>
        <family val="2"/>
        <scheme val="minor"/>
      </rPr>
      <t>5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23</t>
    </r>
  </si>
  <si>
    <r>
      <rPr>
        <sz val="9"/>
        <color theme="1"/>
        <rFont val="맑은 고딕"/>
        <family val="3"/>
        <charset val="129"/>
        <scheme val="minor"/>
      </rPr>
      <t>이재훈</t>
    </r>
  </si>
  <si>
    <r>
      <rPr>
        <sz val="9"/>
        <rFont val="맑은 고딕"/>
        <family val="3"/>
        <charset val="129"/>
        <scheme val="minor"/>
      </rPr>
      <t>천안와촌초등학교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</si>
  <si>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와촌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16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</si>
  <si>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정경원</t>
    </r>
  </si>
  <si>
    <r>
      <rPr>
        <sz val="9"/>
        <rFont val="맑은 고딕"/>
        <family val="3"/>
        <charset val="129"/>
        <scheme val="minor"/>
      </rPr>
      <t>천안용곡중학교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</si>
  <si>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새말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51-14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</si>
  <si>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강현묵</t>
    </r>
  </si>
  <si>
    <r>
      <rPr>
        <sz val="9"/>
        <rFont val="맑은 고딕"/>
        <family val="3"/>
        <charset val="129"/>
        <scheme val="minor"/>
      </rPr>
      <t>천안용곡초등학교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</si>
  <si>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새말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73</t>
    </r>
    <phoneticPr fontId="4" type="noConversion"/>
  </si>
  <si>
    <r>
      <rPr>
        <sz val="9"/>
        <rFont val="맑은 고딕"/>
        <family val="3"/>
        <charset val="129"/>
        <scheme val="minor"/>
      </rPr>
      <t>천안용소초등학교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</si>
  <si>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일봉로</t>
    </r>
    <r>
      <rPr>
        <sz val="9"/>
        <color theme="1"/>
        <rFont val="맑은 고딕"/>
        <family val="2"/>
        <scheme val="minor"/>
      </rPr>
      <t xml:space="preserve"> 82-18</t>
    </r>
  </si>
  <si>
    <r>
      <rPr>
        <sz val="9"/>
        <rFont val="맑은 고딕"/>
        <family val="3"/>
        <charset val="129"/>
        <scheme val="minor"/>
      </rPr>
      <t>천안용암초등학교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</si>
  <si>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월봉로</t>
    </r>
    <r>
      <rPr>
        <sz val="9"/>
        <color theme="1"/>
        <rFont val="맑은 고딕"/>
        <family val="2"/>
        <scheme val="minor"/>
      </rPr>
      <t xml:space="preserve"> 147</t>
    </r>
    <phoneticPr fontId="4" type="noConversion"/>
  </si>
  <si>
    <r>
      <rPr>
        <sz val="9"/>
        <rFont val="맑은 고딕"/>
        <family val="3"/>
        <charset val="129"/>
        <scheme val="minor"/>
      </rPr>
      <t>천안월봉고등학교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</si>
  <si>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불당</t>
    </r>
    <r>
      <rPr>
        <sz val="9"/>
        <color theme="1"/>
        <rFont val="맑은 고딕"/>
        <family val="2"/>
        <scheme val="minor"/>
      </rPr>
      <t xml:space="preserve"> 11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51</t>
    </r>
  </si>
  <si>
    <r>
      <rPr>
        <sz val="9"/>
        <color theme="1"/>
        <rFont val="맑은 고딕"/>
        <family val="3"/>
        <charset val="129"/>
        <scheme val="minor"/>
      </rPr>
      <t>이지선</t>
    </r>
  </si>
  <si>
    <r>
      <rPr>
        <sz val="9"/>
        <rFont val="맑은 고딕"/>
        <family val="3"/>
        <charset val="129"/>
        <scheme val="minor"/>
      </rPr>
      <t>천안월봉중학교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</si>
  <si>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광장로</t>
    </r>
    <r>
      <rPr>
        <sz val="9"/>
        <color theme="1"/>
        <rFont val="맑은 고딕"/>
        <family val="2"/>
        <scheme val="minor"/>
      </rPr>
      <t xml:space="preserve"> 245</t>
    </r>
    <phoneticPr fontId="4" type="noConversion"/>
  </si>
  <si>
    <r>
      <rPr>
        <sz val="9"/>
        <rFont val="맑은 고딕"/>
        <family val="3"/>
        <charset val="129"/>
        <scheme val="minor"/>
      </rPr>
      <t>천안월봉초등학교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</si>
  <si>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월봉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120-8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</si>
  <si>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강민구</t>
    </r>
  </si>
  <si>
    <r>
      <rPr>
        <sz val="9"/>
        <rFont val="맑은 고딕"/>
        <family val="3"/>
        <charset val="129"/>
        <scheme val="minor"/>
      </rPr>
      <t>천안인애학교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</si>
  <si>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봉주로</t>
    </r>
    <r>
      <rPr>
        <sz val="9"/>
        <color theme="1"/>
        <rFont val="맑은 고딕"/>
        <family val="2"/>
        <scheme val="minor"/>
      </rPr>
      <t xml:space="preserve"> 229</t>
    </r>
  </si>
  <si>
    <r>
      <rPr>
        <sz val="9"/>
        <rFont val="맑은 고딕"/>
        <family val="3"/>
        <charset val="129"/>
        <scheme val="minor"/>
      </rPr>
      <t>천안일봉초등학교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</si>
  <si>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다가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3</t>
    </r>
    <phoneticPr fontId="4" type="noConversion"/>
  </si>
  <si>
    <r>
      <rPr>
        <sz val="9"/>
        <rFont val="맑은 고딕"/>
        <family val="3"/>
        <charset val="129"/>
        <scheme val="minor"/>
      </rPr>
      <t>천안제일고등학교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</si>
  <si>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버들로</t>
    </r>
    <r>
      <rPr>
        <sz val="9"/>
        <color theme="1"/>
        <rFont val="맑은 고딕"/>
        <family val="2"/>
        <scheme val="minor"/>
      </rPr>
      <t xml:space="preserve"> 71 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</si>
  <si>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장영윤</t>
    </r>
  </si>
  <si>
    <r>
      <rPr>
        <sz val="9"/>
        <rFont val="맑은 고딕"/>
        <family val="3"/>
        <charset val="129"/>
        <scheme val="minor"/>
      </rPr>
      <t>천안중앙고등학교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</si>
  <si>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>91</t>
    </r>
  </si>
  <si>
    <r>
      <rPr>
        <sz val="9"/>
        <color theme="1"/>
        <rFont val="맑은 고딕"/>
        <family val="3"/>
        <charset val="129"/>
        <scheme val="minor"/>
      </rPr>
      <t>공기웅</t>
    </r>
  </si>
  <si>
    <r>
      <rPr>
        <sz val="9"/>
        <rFont val="맑은 고딕"/>
        <family val="3"/>
        <charset val="129"/>
        <scheme val="minor"/>
      </rPr>
      <t>천안중학교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</si>
  <si>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90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</si>
  <si>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김현우</t>
    </r>
  </si>
  <si>
    <r>
      <rPr>
        <sz val="9"/>
        <rFont val="맑은 고딕"/>
        <family val="3"/>
        <charset val="129"/>
        <scheme val="minor"/>
      </rPr>
      <t>천안차암초등학교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</si>
  <si>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스마일시티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50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</si>
  <si>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조승혁</t>
    </r>
  </si>
  <si>
    <r>
      <rPr>
        <sz val="9"/>
        <rFont val="맑은 고딕"/>
        <family val="3"/>
        <charset val="129"/>
        <scheme val="minor"/>
      </rPr>
      <t>천안청당초등학교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</si>
  <si>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청당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94</t>
    </r>
  </si>
  <si>
    <r>
      <rPr>
        <sz val="9"/>
        <color theme="1"/>
        <rFont val="맑은 고딕"/>
        <family val="3"/>
        <charset val="129"/>
        <scheme val="minor"/>
      </rPr>
      <t>한승호</t>
    </r>
  </si>
  <si>
    <r>
      <rPr>
        <sz val="9"/>
        <rFont val="맑은 고딕"/>
        <family val="3"/>
        <charset val="129"/>
        <scheme val="minor"/>
      </rPr>
      <t>천안청룡초등학교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</si>
  <si>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풍세로</t>
    </r>
    <r>
      <rPr>
        <sz val="9"/>
        <color theme="1"/>
        <rFont val="맑은 고딕"/>
        <family val="2"/>
        <scheme val="minor"/>
      </rPr>
      <t xml:space="preserve"> 801-28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</si>
  <si>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장성덕</t>
    </r>
  </si>
  <si>
    <r>
      <rPr>
        <sz val="9"/>
        <rFont val="맑은 고딕"/>
        <family val="3"/>
        <charset val="129"/>
        <scheme val="minor"/>
      </rPr>
      <t>천안청수고등학교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</si>
  <si>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청수로</t>
    </r>
    <r>
      <rPr>
        <sz val="9"/>
        <color theme="1"/>
        <rFont val="맑은 고딕"/>
        <family val="2"/>
        <scheme val="minor"/>
      </rPr>
      <t xml:space="preserve"> 82-46</t>
    </r>
  </si>
  <si>
    <r>
      <rPr>
        <sz val="9"/>
        <rFont val="맑은 고딕"/>
        <family val="3"/>
        <charset val="129"/>
        <scheme val="minor"/>
      </rPr>
      <t>천안청수초등학교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</si>
  <si>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청수로</t>
    </r>
    <r>
      <rPr>
        <sz val="9"/>
        <color theme="1"/>
        <rFont val="맑은 고딕"/>
        <family val="2"/>
        <scheme val="minor"/>
      </rPr>
      <t xml:space="preserve"> 35-3</t>
    </r>
  </si>
  <si>
    <r>
      <rPr>
        <sz val="9"/>
        <color theme="1"/>
        <rFont val="맑은 고딕"/>
        <family val="3"/>
        <charset val="129"/>
        <scheme val="minor"/>
      </rPr>
      <t>박철우</t>
    </r>
  </si>
  <si>
    <r>
      <rPr>
        <sz val="9"/>
        <rFont val="맑은 고딕"/>
        <family val="3"/>
        <charset val="129"/>
        <scheme val="minor"/>
      </rPr>
      <t>천안초등학교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</si>
  <si>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169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</si>
  <si>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한민우</t>
    </r>
  </si>
  <si>
    <r>
      <rPr>
        <sz val="9"/>
        <rFont val="맑은 고딕"/>
        <family val="3"/>
        <charset val="129"/>
        <scheme val="minor"/>
      </rPr>
      <t>천안한들초등학교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</si>
  <si>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한들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33</t>
    </r>
    <phoneticPr fontId="4" type="noConversion"/>
  </si>
  <si>
    <r>
      <rPr>
        <sz val="9"/>
        <rFont val="맑은 고딕"/>
        <family val="3"/>
        <charset val="129"/>
        <scheme val="minor"/>
      </rPr>
      <t>천안호수초등학교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</si>
  <si>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공원로</t>
    </r>
    <r>
      <rPr>
        <sz val="9"/>
        <color theme="1"/>
        <rFont val="맑은 고딕"/>
        <family val="2"/>
        <scheme val="minor"/>
      </rPr>
      <t xml:space="preserve"> 140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</si>
  <si>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하정호</t>
    </r>
  </si>
  <si>
    <r>
      <rPr>
        <sz val="9"/>
        <rFont val="맑은 고딕"/>
        <family val="3"/>
        <charset val="129"/>
        <scheme val="minor"/>
      </rPr>
      <t>천안희망초등학교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</si>
  <si>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단대로</t>
    </r>
    <r>
      <rPr>
        <sz val="9"/>
        <color theme="1"/>
        <rFont val="맑은 고딕"/>
        <family val="2"/>
        <scheme val="minor"/>
      </rPr>
      <t xml:space="preserve"> 21-7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</si>
  <si>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안건호</t>
    </r>
  </si>
  <si>
    <r>
      <rPr>
        <sz val="9"/>
        <rFont val="맑은 고딕"/>
        <family val="3"/>
        <charset val="129"/>
        <scheme val="minor"/>
      </rPr>
      <t>천의초등학교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</si>
  <si>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천평로</t>
    </r>
    <r>
      <rPr>
        <sz val="9"/>
        <color theme="1"/>
        <rFont val="맑은 고딕"/>
        <family val="2"/>
        <scheme val="minor"/>
      </rPr>
      <t xml:space="preserve"> 30</t>
    </r>
  </si>
  <si>
    <r>
      <rPr>
        <sz val="9"/>
        <color theme="1"/>
        <rFont val="맑은 고딕"/>
        <family val="3"/>
        <charset val="129"/>
        <scheme val="minor"/>
      </rPr>
      <t>방하영</t>
    </r>
  </si>
  <si>
    <r>
      <rPr>
        <sz val="9"/>
        <rFont val="맑은 고딕"/>
        <family val="3"/>
        <charset val="129"/>
        <scheme val="minor"/>
      </rPr>
      <t>청남초등학교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</si>
  <si>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청남면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명덕로</t>
    </r>
    <r>
      <rPr>
        <sz val="9"/>
        <color theme="1"/>
        <rFont val="맑은 고딕"/>
        <family val="2"/>
        <scheme val="minor"/>
      </rPr>
      <t xml:space="preserve"> 207-4</t>
    </r>
  </si>
  <si>
    <r>
      <rPr>
        <sz val="9"/>
        <color theme="1"/>
        <rFont val="맑은 고딕"/>
        <family val="3"/>
        <charset val="129"/>
        <scheme val="minor"/>
      </rPr>
      <t>고은식</t>
    </r>
  </si>
  <si>
    <r>
      <rPr>
        <sz val="9"/>
        <rFont val="맑은 고딕"/>
        <family val="3"/>
        <charset val="129"/>
        <scheme val="minor"/>
      </rPr>
      <t>청동초등학교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</si>
  <si>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선비로</t>
    </r>
    <r>
      <rPr>
        <sz val="9"/>
        <color theme="1"/>
        <rFont val="맑은 고딕"/>
        <family val="2"/>
        <scheme val="minor"/>
      </rPr>
      <t xml:space="preserve"> 293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29-5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</si>
  <si>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정성일</t>
    </r>
  </si>
  <si>
    <r>
      <rPr>
        <sz val="9"/>
        <rFont val="맑은 고딕"/>
        <family val="3"/>
        <charset val="129"/>
        <scheme val="minor"/>
      </rPr>
      <t>청라중학교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</si>
  <si>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대청로</t>
    </r>
    <r>
      <rPr>
        <sz val="9"/>
        <color theme="1"/>
        <rFont val="맑은 고딕"/>
        <family val="2"/>
        <scheme val="minor"/>
      </rPr>
      <t xml:space="preserve"> 804</t>
    </r>
    <phoneticPr fontId="4" type="noConversion"/>
  </si>
  <si>
    <r>
      <rPr>
        <sz val="9"/>
        <rFont val="맑은 고딕"/>
        <family val="3"/>
        <charset val="129"/>
        <scheme val="minor"/>
      </rPr>
      <t>청라초등학교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</si>
  <si>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원모루길</t>
    </r>
    <r>
      <rPr>
        <sz val="9"/>
        <color theme="1"/>
        <rFont val="맑은 고딕"/>
        <family val="2"/>
        <scheme val="minor"/>
      </rPr>
      <t xml:space="preserve"> 205</t>
    </r>
    <phoneticPr fontId="4" type="noConversion"/>
  </si>
  <si>
    <r>
      <rPr>
        <sz val="9"/>
        <rFont val="맑은 고딕"/>
        <family val="3"/>
        <charset val="129"/>
        <scheme val="minor"/>
      </rPr>
      <t>청룡초등학교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</si>
  <si>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대해로</t>
    </r>
    <r>
      <rPr>
        <sz val="9"/>
        <color theme="1"/>
        <rFont val="맑은 고딕"/>
        <family val="2"/>
        <scheme val="minor"/>
      </rPr>
      <t xml:space="preserve"> 646</t>
    </r>
    <phoneticPr fontId="4" type="noConversion"/>
  </si>
  <si>
    <r>
      <rPr>
        <sz val="9"/>
        <rFont val="맑은 고딕"/>
        <family val="3"/>
        <charset val="129"/>
        <scheme val="minor"/>
      </rPr>
      <t>청룡초등학교장고분교장</t>
    </r>
  </si>
  <si>
    <r>
      <rPr>
        <sz val="9"/>
        <rFont val="맑은 고딕"/>
        <family val="3"/>
        <charset val="129"/>
        <scheme val="minor"/>
      </rPr>
      <t>청보초등학교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</si>
  <si>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청라면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대청로</t>
    </r>
    <r>
      <rPr>
        <sz val="9"/>
        <color theme="1"/>
        <rFont val="맑은 고딕"/>
        <family val="2"/>
        <scheme val="minor"/>
      </rPr>
      <t xml:space="preserve"> 759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</si>
  <si>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김선우</t>
    </r>
  </si>
  <si>
    <r>
      <rPr>
        <sz val="9"/>
        <rFont val="맑은 고딕"/>
        <family val="3"/>
        <charset val="129"/>
        <scheme val="minor"/>
      </rPr>
      <t>청소초등학교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</si>
  <si>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청소면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청소큰길</t>
    </r>
    <r>
      <rPr>
        <sz val="9"/>
        <color theme="1"/>
        <rFont val="맑은 고딕"/>
        <family val="2"/>
        <scheme val="minor"/>
      </rPr>
      <t xml:space="preserve"> 225</t>
    </r>
    <phoneticPr fontId="4" type="noConversion"/>
  </si>
  <si>
    <r>
      <rPr>
        <sz val="9"/>
        <rFont val="맑은 고딕"/>
        <family val="3"/>
        <charset val="129"/>
        <scheme val="minor"/>
      </rPr>
      <t>청송초등학교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</si>
  <si>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칠갑산로</t>
    </r>
    <r>
      <rPr>
        <sz val="9"/>
        <color theme="1"/>
        <rFont val="맑은 고딕"/>
        <family val="2"/>
        <scheme val="minor"/>
      </rPr>
      <t xml:space="preserve"> 97</t>
    </r>
  </si>
  <si>
    <r>
      <rPr>
        <sz val="9"/>
        <color theme="1"/>
        <rFont val="맑은 고딕"/>
        <family val="3"/>
        <charset val="129"/>
        <scheme val="minor"/>
      </rPr>
      <t>황선욱</t>
    </r>
  </si>
  <si>
    <r>
      <rPr>
        <sz val="9"/>
        <rFont val="맑은 고딕"/>
        <family val="3"/>
        <charset val="129"/>
        <scheme val="minor"/>
      </rPr>
      <t>청신여자중학교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</si>
  <si>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학사길</t>
    </r>
    <r>
      <rPr>
        <sz val="9"/>
        <color theme="1"/>
        <rFont val="맑은 고딕"/>
        <family val="2"/>
        <scheme val="minor"/>
      </rPr>
      <t xml:space="preserve"> 5-101</t>
    </r>
  </si>
  <si>
    <r>
      <rPr>
        <sz val="9"/>
        <rFont val="맑은 고딕"/>
        <family val="3"/>
        <charset val="129"/>
        <scheme val="minor"/>
      </rPr>
      <t>청양고등학교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</si>
  <si>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문화예술로</t>
    </r>
    <r>
      <rPr>
        <sz val="9"/>
        <color theme="1"/>
        <rFont val="맑은 고딕"/>
        <family val="2"/>
        <scheme val="minor"/>
      </rPr>
      <t xml:space="preserve"> 149</t>
    </r>
  </si>
  <si>
    <r>
      <rPr>
        <sz val="9"/>
        <rFont val="맑은 고딕"/>
        <family val="3"/>
        <charset val="129"/>
        <scheme val="minor"/>
      </rPr>
      <t>청양중학교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</si>
  <si>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칠갑산로</t>
    </r>
    <r>
      <rPr>
        <sz val="9"/>
        <color theme="1"/>
        <rFont val="맑은 고딕"/>
        <family val="2"/>
        <scheme val="minor"/>
      </rPr>
      <t>179</t>
    </r>
  </si>
  <si>
    <r>
      <rPr>
        <sz val="9"/>
        <color theme="1"/>
        <rFont val="맑은 고딕"/>
        <family val="3"/>
        <charset val="129"/>
        <scheme val="minor"/>
      </rPr>
      <t>신정진</t>
    </r>
  </si>
  <si>
    <r>
      <rPr>
        <sz val="9"/>
        <rFont val="맑은 고딕"/>
        <family val="3"/>
        <charset val="129"/>
        <scheme val="minor"/>
      </rPr>
      <t>청양초등학교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</si>
  <si>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칠갑산로</t>
    </r>
    <r>
      <rPr>
        <sz val="9"/>
        <color theme="1"/>
        <rFont val="맑은 고딕"/>
        <family val="2"/>
        <scheme val="minor"/>
      </rPr>
      <t xml:space="preserve"> 9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29</t>
    </r>
  </si>
  <si>
    <r>
      <rPr>
        <sz val="9"/>
        <color theme="1"/>
        <rFont val="맑은 고딕"/>
        <family val="3"/>
        <charset val="129"/>
        <scheme val="minor"/>
      </rPr>
      <t>정지훈</t>
    </r>
  </si>
  <si>
    <r>
      <rPr>
        <sz val="9"/>
        <rFont val="맑은 고딕"/>
        <family val="3"/>
        <charset val="129"/>
        <scheme val="minor"/>
      </rPr>
      <t>청파초등학교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</si>
  <si>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대천항로</t>
    </r>
    <r>
      <rPr>
        <sz val="9"/>
        <color theme="1"/>
        <rFont val="맑은 고딕"/>
        <family val="2"/>
        <scheme val="minor"/>
      </rPr>
      <t xml:space="preserve"> 235</t>
    </r>
    <phoneticPr fontId="4" type="noConversion"/>
  </si>
  <si>
    <r>
      <rPr>
        <sz val="9"/>
        <rFont val="맑은 고딕"/>
        <family val="3"/>
        <charset val="129"/>
        <scheme val="minor"/>
      </rPr>
      <t>청파초등학교외연도분교장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</si>
  <si>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오천면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장고도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18</t>
    </r>
    <phoneticPr fontId="4" type="noConversion"/>
  </si>
  <si>
    <r>
      <rPr>
        <sz val="9"/>
        <rFont val="맑은 고딕"/>
        <family val="3"/>
        <charset val="129"/>
        <scheme val="minor"/>
      </rPr>
      <t>초락초등학교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</si>
  <si>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석문면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샛터말길</t>
    </r>
    <r>
      <rPr>
        <sz val="9"/>
        <color theme="1"/>
        <rFont val="맑은 고딕"/>
        <family val="2"/>
        <scheme val="minor"/>
      </rPr>
      <t>35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</si>
  <si>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정대호</t>
    </r>
  </si>
  <si>
    <r>
      <rPr>
        <sz val="9"/>
        <rFont val="맑은 고딕"/>
        <family val="3"/>
        <charset val="129"/>
        <scheme val="minor"/>
      </rPr>
      <t>초촌초등학교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</si>
  <si>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초촌면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초촌로</t>
    </r>
    <r>
      <rPr>
        <sz val="9"/>
        <color theme="1"/>
        <rFont val="맑은 고딕"/>
        <family val="2"/>
        <scheme val="minor"/>
      </rPr>
      <t xml:space="preserve"> 55</t>
    </r>
    <phoneticPr fontId="4" type="noConversion"/>
  </si>
  <si>
    <r>
      <rPr>
        <sz val="9"/>
        <rFont val="맑은 고딕"/>
        <family val="3"/>
        <charset val="129"/>
        <scheme val="minor"/>
      </rPr>
      <t>추부중학교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</si>
  <si>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추부면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마전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21</t>
    </r>
  </si>
  <si>
    <r>
      <rPr>
        <sz val="9"/>
        <color theme="1"/>
        <rFont val="맑은 고딕"/>
        <family val="3"/>
        <charset val="129"/>
        <scheme val="minor"/>
      </rPr>
      <t>전준홍</t>
    </r>
  </si>
  <si>
    <r>
      <rPr>
        <sz val="9"/>
        <rFont val="맑은 고딕"/>
        <family val="3"/>
        <charset val="129"/>
        <scheme val="minor"/>
      </rPr>
      <t>추부초등학교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</si>
  <si>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추부면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하마전로</t>
    </r>
    <r>
      <rPr>
        <sz val="9"/>
        <color theme="1"/>
        <rFont val="맑은 고딕"/>
        <family val="2"/>
        <scheme val="minor"/>
      </rPr>
      <t xml:space="preserve"> 23</t>
    </r>
  </si>
  <si>
    <r>
      <rPr>
        <sz val="9"/>
        <rFont val="맑은 고딕"/>
        <family val="3"/>
        <charset val="129"/>
        <scheme val="minor"/>
      </rPr>
      <t>충남과학고등학교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</si>
  <si>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반포면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금벽로</t>
    </r>
    <r>
      <rPr>
        <sz val="9"/>
        <color theme="1"/>
        <rFont val="맑은 고딕"/>
        <family val="2"/>
        <scheme val="minor"/>
      </rPr>
      <t xml:space="preserve"> 1351-15</t>
    </r>
  </si>
  <si>
    <r>
      <rPr>
        <sz val="9"/>
        <color theme="1"/>
        <rFont val="맑은 고딕"/>
        <family val="3"/>
        <charset val="129"/>
        <scheme val="minor"/>
      </rPr>
      <t>류인지</t>
    </r>
  </si>
  <si>
    <r>
      <rPr>
        <sz val="9"/>
        <rFont val="맑은 고딕"/>
        <family val="3"/>
        <charset val="129"/>
        <scheme val="minor"/>
      </rPr>
      <t>충남다사랑학교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</si>
  <si>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둔포면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아산밸리동로</t>
    </r>
    <r>
      <rPr>
        <sz val="9"/>
        <color theme="1"/>
        <rFont val="맑은 고딕"/>
        <family val="2"/>
        <scheme val="minor"/>
      </rPr>
      <t xml:space="preserve"> 247</t>
    </r>
  </si>
  <si>
    <r>
      <rPr>
        <sz val="9"/>
        <rFont val="맑은 고딕"/>
        <family val="3"/>
        <charset val="129"/>
        <scheme val="minor"/>
      </rPr>
      <t>충남드론항공고등학교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</si>
  <si>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홍남로</t>
    </r>
    <r>
      <rPr>
        <sz val="9"/>
        <color theme="1"/>
        <rFont val="맑은 고딕"/>
        <family val="2"/>
        <scheme val="minor"/>
      </rPr>
      <t xml:space="preserve"> 695 </t>
    </r>
  </si>
  <si>
    <r>
      <rPr>
        <sz val="9"/>
        <color theme="1"/>
        <rFont val="맑은 고딕"/>
        <family val="3"/>
        <charset val="129"/>
        <scheme val="minor"/>
      </rPr>
      <t>김은숙</t>
    </r>
  </si>
  <si>
    <r>
      <rPr>
        <sz val="9"/>
        <rFont val="맑은 고딕"/>
        <family val="3"/>
        <charset val="129"/>
        <scheme val="minor"/>
      </rPr>
      <t>충남디자인예술고등학교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</si>
  <si>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한마로</t>
    </r>
    <r>
      <rPr>
        <sz val="9"/>
        <color theme="1"/>
        <rFont val="맑은 고딕"/>
        <family val="2"/>
        <scheme val="minor"/>
      </rPr>
      <t xml:space="preserve"> 114</t>
    </r>
  </si>
  <si>
    <t>충남반도체마이스터고등학교(예산전자고)</t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</si>
  <si>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벚꽃로</t>
    </r>
    <r>
      <rPr>
        <sz val="9"/>
        <color theme="1"/>
        <rFont val="맑은 고딕"/>
        <family val="2"/>
        <scheme val="minor"/>
      </rPr>
      <t xml:space="preserve"> 351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21</t>
    </r>
  </si>
  <si>
    <r>
      <rPr>
        <sz val="9"/>
        <color theme="1"/>
        <rFont val="맑은 고딕"/>
        <family val="3"/>
        <charset val="129"/>
        <scheme val="minor"/>
      </rPr>
      <t>전용대</t>
    </r>
  </si>
  <si>
    <r>
      <rPr>
        <sz val="9"/>
        <rFont val="맑은 고딕"/>
        <family val="3"/>
        <charset val="129"/>
        <scheme val="minor"/>
      </rPr>
      <t>충남삼성고등학교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</si>
  <si>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삼성로</t>
    </r>
    <r>
      <rPr>
        <sz val="9"/>
        <color theme="1"/>
        <rFont val="맑은 고딕"/>
        <family val="2"/>
        <scheme val="minor"/>
      </rPr>
      <t xml:space="preserve"> 77</t>
    </r>
  </si>
  <si>
    <r>
      <rPr>
        <sz val="9"/>
        <color theme="1"/>
        <rFont val="맑은 고딕"/>
        <family val="3"/>
        <charset val="129"/>
        <scheme val="minor"/>
      </rPr>
      <t>장원조</t>
    </r>
  </si>
  <si>
    <r>
      <rPr>
        <sz val="9"/>
        <rFont val="맑은 고딕"/>
        <family val="3"/>
        <charset val="129"/>
        <scheme val="minor"/>
      </rPr>
      <t>충남예술고등학교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</si>
  <si>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성거읍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천흥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42</t>
    </r>
  </si>
  <si>
    <r>
      <rPr>
        <sz val="9"/>
        <color theme="1"/>
        <rFont val="맑은 고딕"/>
        <family val="3"/>
        <charset val="129"/>
        <scheme val="minor"/>
      </rPr>
      <t>유지현</t>
    </r>
  </si>
  <si>
    <r>
      <rPr>
        <sz val="9"/>
        <rFont val="맑은 고딕"/>
        <family val="3"/>
        <charset val="129"/>
        <scheme val="minor"/>
      </rPr>
      <t>충남외국어고등학교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</si>
  <si>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탕정면로</t>
    </r>
    <r>
      <rPr>
        <sz val="9"/>
        <color theme="1"/>
        <rFont val="맑은 고딕"/>
        <family val="2"/>
        <scheme val="minor"/>
      </rPr>
      <t xml:space="preserve"> 53-60</t>
    </r>
  </si>
  <si>
    <r>
      <rPr>
        <sz val="9"/>
        <color theme="1"/>
        <rFont val="맑은 고딕"/>
        <family val="3"/>
        <charset val="129"/>
        <scheme val="minor"/>
      </rPr>
      <t>김찬미</t>
    </r>
  </si>
  <si>
    <r>
      <rPr>
        <sz val="9"/>
        <rFont val="맑은 고딕"/>
        <family val="3"/>
        <charset val="129"/>
        <scheme val="minor"/>
      </rPr>
      <t>충남인터넷고등학교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</si>
  <si>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연산면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계백로</t>
    </r>
    <r>
      <rPr>
        <sz val="9"/>
        <color theme="1"/>
        <rFont val="맑은 고딕"/>
        <family val="2"/>
        <scheme val="minor"/>
      </rPr>
      <t xml:space="preserve"> 1958-16</t>
    </r>
  </si>
  <si>
    <r>
      <rPr>
        <sz val="9"/>
        <rFont val="맑은 고딕"/>
        <family val="3"/>
        <charset val="129"/>
        <scheme val="minor"/>
      </rPr>
      <t>충남체육고등학교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</si>
  <si>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논산시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체육로</t>
    </r>
    <r>
      <rPr>
        <sz val="9"/>
        <color theme="1"/>
        <rFont val="맑은 고딕"/>
        <family val="2"/>
        <scheme val="minor"/>
      </rPr>
      <t xml:space="preserve"> 82</t>
    </r>
  </si>
  <si>
    <r>
      <rPr>
        <sz val="9"/>
        <color theme="1"/>
        <rFont val="맑은 고딕"/>
        <family val="3"/>
        <charset val="129"/>
        <scheme val="minor"/>
      </rPr>
      <t>임현용</t>
    </r>
  </si>
  <si>
    <r>
      <rPr>
        <sz val="9"/>
        <rFont val="맑은 고딕"/>
        <family val="3"/>
        <charset val="129"/>
        <scheme val="minor"/>
      </rPr>
      <t>충남해양과학고등학교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</si>
  <si>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대천항로</t>
    </r>
    <r>
      <rPr>
        <sz val="9"/>
        <color theme="1"/>
        <rFont val="맑은 고딕"/>
        <family val="2"/>
        <scheme val="minor"/>
      </rPr>
      <t xml:space="preserve"> 212</t>
    </r>
  </si>
  <si>
    <r>
      <rPr>
        <sz val="9"/>
        <color theme="1"/>
        <rFont val="맑은 고딕"/>
        <family val="3"/>
        <charset val="129"/>
        <scheme val="minor"/>
      </rPr>
      <t>허내인</t>
    </r>
  </si>
  <si>
    <r>
      <rPr>
        <sz val="9"/>
        <rFont val="맑은 고딕"/>
        <family val="3"/>
        <charset val="129"/>
        <scheme val="minor"/>
      </rPr>
      <t>충무초등학교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</si>
  <si>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문화로</t>
    </r>
    <r>
      <rPr>
        <sz val="9"/>
        <color theme="1"/>
        <rFont val="맑은 고딕"/>
        <family val="2"/>
        <scheme val="minor"/>
      </rPr>
      <t xml:space="preserve"> 271-45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</si>
  <si>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선옥현</t>
    </r>
  </si>
  <si>
    <r>
      <rPr>
        <sz val="9"/>
        <rFont val="맑은 고딕"/>
        <family val="3"/>
        <charset val="129"/>
        <scheme val="minor"/>
      </rPr>
      <t>충화초등학교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</si>
  <si>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팔충로</t>
    </r>
    <r>
      <rPr>
        <sz val="9"/>
        <color theme="1"/>
        <rFont val="맑은 고딕"/>
        <family val="2"/>
        <scheme val="minor"/>
      </rPr>
      <t xml:space="preserve"> 701</t>
    </r>
    <phoneticPr fontId="4" type="noConversion"/>
  </si>
  <si>
    <r>
      <rPr>
        <sz val="9"/>
        <rFont val="맑은 고딕"/>
        <family val="3"/>
        <charset val="129"/>
        <scheme val="minor"/>
      </rPr>
      <t>탄천중학교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</si>
  <si>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탄천면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통산로</t>
    </r>
    <r>
      <rPr>
        <sz val="9"/>
        <color theme="1"/>
        <rFont val="맑은 고딕"/>
        <family val="2"/>
        <scheme val="minor"/>
      </rPr>
      <t xml:space="preserve"> 168</t>
    </r>
  </si>
  <si>
    <r>
      <rPr>
        <sz val="9"/>
        <rFont val="맑은 고딕"/>
        <family val="3"/>
        <charset val="129"/>
        <scheme val="minor"/>
      </rPr>
      <t>탄천초공유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</si>
  <si>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심찬섭</t>
    </r>
  </si>
  <si>
    <r>
      <rPr>
        <sz val="9"/>
        <rFont val="맑은 고딕"/>
        <family val="3"/>
        <charset val="129"/>
        <scheme val="minor"/>
      </rPr>
      <t>탄천초등학교</t>
    </r>
  </si>
  <si>
    <r>
      <rPr>
        <sz val="9"/>
        <color theme="1"/>
        <rFont val="맑은 고딕"/>
        <family val="3"/>
        <charset val="129"/>
        <scheme val="minor"/>
      </rPr>
      <t>정수교</t>
    </r>
  </si>
  <si>
    <r>
      <rPr>
        <sz val="9"/>
        <rFont val="맑은 고딕"/>
        <family val="3"/>
        <charset val="129"/>
        <scheme val="minor"/>
      </rPr>
      <t>탑동초등학교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</si>
  <si>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대호만로</t>
    </r>
    <r>
      <rPr>
        <sz val="9"/>
        <color theme="1"/>
        <rFont val="맑은 고딕"/>
        <family val="2"/>
        <scheme val="minor"/>
      </rPr>
      <t xml:space="preserve"> 12</t>
    </r>
  </si>
  <si>
    <r>
      <rPr>
        <sz val="9"/>
        <color theme="1"/>
        <rFont val="맑은 고딕"/>
        <family val="3"/>
        <charset val="129"/>
        <scheme val="minor"/>
      </rPr>
      <t>강태현</t>
    </r>
  </si>
  <si>
    <r>
      <rPr>
        <sz val="9"/>
        <rFont val="맑은 고딕"/>
        <family val="3"/>
        <charset val="129"/>
        <scheme val="minor"/>
      </rPr>
      <t>탕정미래초등학교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</si>
  <si>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탕정면로</t>
    </r>
    <r>
      <rPr>
        <sz val="9"/>
        <color theme="1"/>
        <rFont val="맑은 고딕"/>
        <family val="2"/>
        <scheme val="minor"/>
      </rPr>
      <t xml:space="preserve"> 54-15 </t>
    </r>
  </si>
  <si>
    <r>
      <rPr>
        <sz val="9"/>
        <color theme="1"/>
        <rFont val="맑은 고딕"/>
        <family val="3"/>
        <charset val="129"/>
        <scheme val="minor"/>
      </rPr>
      <t>김종수</t>
    </r>
  </si>
  <si>
    <r>
      <rPr>
        <sz val="9"/>
        <rFont val="맑은 고딕"/>
        <family val="3"/>
        <charset val="129"/>
        <scheme val="minor"/>
      </rPr>
      <t>탕정중학교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</si>
  <si>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탕정면로</t>
    </r>
    <r>
      <rPr>
        <sz val="9"/>
        <color theme="1"/>
        <rFont val="맑은 고딕"/>
        <family val="2"/>
        <scheme val="minor"/>
      </rPr>
      <t xml:space="preserve"> 53-40</t>
    </r>
  </si>
  <si>
    <r>
      <rPr>
        <sz val="9"/>
        <color theme="1"/>
        <rFont val="맑은 고딕"/>
        <family val="3"/>
        <charset val="129"/>
        <scheme val="minor"/>
      </rPr>
      <t>유선아</t>
    </r>
  </si>
  <si>
    <r>
      <rPr>
        <sz val="9"/>
        <rFont val="맑은 고딕"/>
        <family val="3"/>
        <charset val="129"/>
        <scheme val="minor"/>
      </rPr>
      <t>탕정초등학교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</si>
  <si>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탕정면로</t>
    </r>
    <r>
      <rPr>
        <sz val="9"/>
        <color theme="1"/>
        <rFont val="맑은 고딕"/>
        <family val="2"/>
        <scheme val="minor"/>
      </rPr>
      <t xml:space="preserve"> 105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</si>
  <si>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전상구</t>
    </r>
  </si>
  <si>
    <r>
      <rPr>
        <sz val="9"/>
        <rFont val="맑은 고딕"/>
        <family val="3"/>
        <charset val="129"/>
        <scheme val="minor"/>
      </rPr>
      <t>태봉초등학교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</si>
  <si>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원태봉길</t>
    </r>
    <r>
      <rPr>
        <sz val="9"/>
        <color theme="1"/>
        <rFont val="맑은 고딕"/>
        <family val="2"/>
        <scheme val="minor"/>
      </rPr>
      <t>57</t>
    </r>
    <phoneticPr fontId="4" type="noConversion"/>
  </si>
  <si>
    <r>
      <rPr>
        <sz val="9"/>
        <rFont val="맑은 고딕"/>
        <family val="3"/>
        <charset val="129"/>
        <scheme val="minor"/>
      </rPr>
      <t>태안고등학교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</si>
  <si>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백화로</t>
    </r>
    <r>
      <rPr>
        <sz val="9"/>
        <color theme="1"/>
        <rFont val="맑은 고딕"/>
        <family val="2"/>
        <scheme val="minor"/>
      </rPr>
      <t xml:space="preserve"> 251</t>
    </r>
  </si>
  <si>
    <r>
      <rPr>
        <sz val="9"/>
        <rFont val="맑은 고딕"/>
        <family val="3"/>
        <charset val="129"/>
        <scheme val="minor"/>
      </rPr>
      <t>태안여자고등학교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</si>
  <si>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원이로</t>
    </r>
    <r>
      <rPr>
        <sz val="9"/>
        <color theme="1"/>
        <rFont val="맑은 고딕"/>
        <family val="2"/>
        <scheme val="minor"/>
      </rPr>
      <t xml:space="preserve"> 7-1</t>
    </r>
  </si>
  <si>
    <r>
      <rPr>
        <sz val="9"/>
        <rFont val="맑은 고딕"/>
        <family val="3"/>
        <charset val="129"/>
        <scheme val="minor"/>
      </rPr>
      <t>태안여자중학교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</si>
  <si>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다락미</t>
    </r>
    <r>
      <rPr>
        <sz val="9"/>
        <color theme="1"/>
        <rFont val="맑은 고딕"/>
        <family val="2"/>
        <scheme val="minor"/>
      </rPr>
      <t>4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27</t>
    </r>
  </si>
  <si>
    <r>
      <rPr>
        <sz val="9"/>
        <rFont val="맑은 고딕"/>
        <family val="3"/>
        <charset val="129"/>
        <scheme val="minor"/>
      </rPr>
      <t>태안중학교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</si>
  <si>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115</t>
    </r>
  </si>
  <si>
    <r>
      <rPr>
        <sz val="9"/>
        <rFont val="맑은 고딕"/>
        <family val="3"/>
        <charset val="129"/>
        <scheme val="minor"/>
      </rPr>
      <t>태안초등학교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</si>
  <si>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백화로</t>
    </r>
    <r>
      <rPr>
        <sz val="9"/>
        <color theme="1"/>
        <rFont val="맑은 고딕"/>
        <family val="2"/>
        <scheme val="minor"/>
      </rPr>
      <t xml:space="preserve"> 49</t>
    </r>
  </si>
  <si>
    <r>
      <rPr>
        <sz val="9"/>
        <rFont val="맑은 고딕"/>
        <family val="3"/>
        <charset val="129"/>
        <scheme val="minor"/>
      </rPr>
      <t>판교중학교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</si>
  <si>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판교면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종판로</t>
    </r>
    <r>
      <rPr>
        <sz val="9"/>
        <color theme="1"/>
        <rFont val="맑은 고딕"/>
        <family val="2"/>
        <scheme val="minor"/>
      </rPr>
      <t>887</t>
    </r>
    <r>
      <rPr>
        <sz val="9"/>
        <color theme="1"/>
        <rFont val="맑은 고딕"/>
        <family val="3"/>
        <charset val="129"/>
        <scheme val="minor"/>
      </rPr>
      <t>번길</t>
    </r>
  </si>
  <si>
    <r>
      <rPr>
        <sz val="9"/>
        <rFont val="맑은 고딕"/>
        <family val="3"/>
        <charset val="129"/>
        <scheme val="minor"/>
      </rPr>
      <t>팔봉중학교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</si>
  <si>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팔봉면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팔봉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133</t>
    </r>
  </si>
  <si>
    <r>
      <rPr>
        <sz val="9"/>
        <color theme="1"/>
        <rFont val="맑은 고딕"/>
        <family val="3"/>
        <charset val="129"/>
        <scheme val="minor"/>
      </rPr>
      <t>김장미</t>
    </r>
  </si>
  <si>
    <r>
      <rPr>
        <sz val="9"/>
        <rFont val="맑은 고딕"/>
        <family val="3"/>
        <charset val="129"/>
        <scheme val="minor"/>
      </rPr>
      <t>팔봉초등학교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</si>
  <si>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팔봉면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한재무두리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233</t>
    </r>
  </si>
  <si>
    <r>
      <rPr>
        <sz val="9"/>
        <rFont val="맑은 고딕"/>
        <family val="3"/>
        <charset val="129"/>
        <scheme val="minor"/>
      </rPr>
      <t>평촌초등학교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</si>
  <si>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예산군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응봉면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예당로</t>
    </r>
    <r>
      <rPr>
        <sz val="9"/>
        <color theme="1"/>
        <rFont val="맑은 고딕"/>
        <family val="2"/>
        <scheme val="minor"/>
      </rPr>
      <t xml:space="preserve"> 1211</t>
    </r>
    <phoneticPr fontId="4" type="noConversion"/>
  </si>
  <si>
    <r>
      <rPr>
        <sz val="9"/>
        <rFont val="맑은 고딕"/>
        <family val="3"/>
        <charset val="129"/>
        <scheme val="minor"/>
      </rPr>
      <t>풀무농업고등기술학교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</si>
  <si>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광금남로</t>
    </r>
    <r>
      <rPr>
        <sz val="9"/>
        <color theme="1"/>
        <rFont val="맑은 고딕"/>
        <family val="2"/>
        <scheme val="minor"/>
      </rPr>
      <t>699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22-33</t>
    </r>
  </si>
  <si>
    <r>
      <rPr>
        <sz val="9"/>
        <rFont val="맑은 고딕"/>
        <family val="3"/>
        <charset val="129"/>
        <scheme val="minor"/>
      </rPr>
      <t>풍세초등학교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</si>
  <si>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풍세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길</t>
    </r>
    <r>
      <rPr>
        <sz val="9"/>
        <color theme="1"/>
        <rFont val="맑은 고딕"/>
        <family val="2"/>
        <scheme val="minor"/>
      </rPr>
      <t xml:space="preserve"> 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</si>
  <si>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박태효</t>
    </r>
  </si>
  <si>
    <r>
      <rPr>
        <sz val="9"/>
        <rFont val="맑은 고딕"/>
        <family val="3"/>
        <charset val="129"/>
        <scheme val="minor"/>
      </rPr>
      <t>학돌초등학교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</si>
  <si>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부춘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</si>
  <si>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한솔</t>
    </r>
  </si>
  <si>
    <r>
      <rPr>
        <sz val="9"/>
        <rFont val="맑은 고딕"/>
        <family val="3"/>
        <charset val="129"/>
        <scheme val="minor"/>
      </rPr>
      <t>학봉초등학교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</si>
  <si>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반포면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동학사</t>
    </r>
    <r>
      <rPr>
        <sz val="9"/>
        <color theme="1"/>
        <rFont val="맑은 고딕"/>
        <family val="2"/>
        <scheme val="minor"/>
      </rPr>
      <t xml:space="preserve"> 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141-10</t>
    </r>
  </si>
  <si>
    <r>
      <rPr>
        <sz val="9"/>
        <rFont val="맑은 고딕"/>
        <family val="3"/>
        <charset val="129"/>
        <scheme val="minor"/>
      </rPr>
      <t>한국</t>
    </r>
    <r>
      <rPr>
        <sz val="9"/>
        <rFont val="맑은 고딕"/>
        <family val="2"/>
        <scheme val="minor"/>
      </rPr>
      <t>K-POP</t>
    </r>
    <r>
      <rPr>
        <sz val="9"/>
        <rFont val="맑은 고딕"/>
        <family val="3"/>
        <charset val="129"/>
        <scheme val="minor"/>
      </rPr>
      <t>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</si>
  <si>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광천로</t>
    </r>
    <r>
      <rPr>
        <sz val="9"/>
        <color theme="1"/>
        <rFont val="맑은 고딕"/>
        <family val="2"/>
        <scheme val="minor"/>
      </rPr>
      <t xml:space="preserve"> 373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14</t>
    </r>
  </si>
  <si>
    <r>
      <rPr>
        <sz val="9"/>
        <rFont val="맑은 고딕"/>
        <family val="3"/>
        <charset val="129"/>
        <scheme val="minor"/>
      </rPr>
      <t>한국식품마이스터고등학교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</si>
  <si>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홍산로</t>
    </r>
    <r>
      <rPr>
        <sz val="9"/>
        <color theme="1"/>
        <rFont val="맑은 고딕"/>
        <family val="2"/>
        <scheme val="minor"/>
      </rPr>
      <t xml:space="preserve"> 112-23</t>
    </r>
  </si>
  <si>
    <r>
      <rPr>
        <sz val="9"/>
        <color theme="1"/>
        <rFont val="맑은 고딕"/>
        <family val="3"/>
        <charset val="129"/>
        <scheme val="minor"/>
      </rPr>
      <t>권혜승</t>
    </r>
  </si>
  <si>
    <r>
      <rPr>
        <sz val="9"/>
        <rFont val="맑은 고딕"/>
        <family val="3"/>
        <charset val="129"/>
        <scheme val="minor"/>
      </rPr>
      <t>한내여자중학교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</si>
  <si>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옥마로</t>
    </r>
    <r>
      <rPr>
        <sz val="9"/>
        <color theme="1"/>
        <rFont val="맑은 고딕"/>
        <family val="2"/>
        <scheme val="minor"/>
      </rPr>
      <t xml:space="preserve"> 200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</si>
  <si>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고은총</t>
    </r>
  </si>
  <si>
    <r>
      <rPr>
        <sz val="9"/>
        <rFont val="맑은 고딕"/>
        <family val="3"/>
        <charset val="129"/>
        <scheme val="minor"/>
      </rPr>
      <t>한내초등학교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</si>
  <si>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보령남로</t>
    </r>
    <r>
      <rPr>
        <sz val="9"/>
        <color theme="1"/>
        <rFont val="맑은 고딕"/>
        <family val="2"/>
        <scheme val="minor"/>
      </rPr>
      <t xml:space="preserve"> 39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</si>
  <si>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허하늘</t>
    </r>
  </si>
  <si>
    <r>
      <rPr>
        <sz val="9"/>
        <rFont val="맑은 고딕"/>
        <family val="3"/>
        <charset val="129"/>
        <scheme val="minor"/>
      </rPr>
      <t>한들물빛중학교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</si>
  <si>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한들물빛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35</t>
    </r>
  </si>
  <si>
    <r>
      <rPr>
        <sz val="9"/>
        <rFont val="맑은 고딕"/>
        <family val="3"/>
        <charset val="129"/>
        <scheme val="minor"/>
      </rPr>
      <t>한들물빛초등학교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</si>
  <si>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탕정면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한들물빛도시로</t>
    </r>
    <r>
      <rPr>
        <sz val="9"/>
        <color theme="1"/>
        <rFont val="맑은 고딕"/>
        <family val="2"/>
        <scheme val="minor"/>
      </rPr>
      <t xml:space="preserve"> 49</t>
    </r>
    <phoneticPr fontId="4" type="noConversion"/>
  </si>
  <si>
    <r>
      <rPr>
        <sz val="9"/>
        <rFont val="맑은 고딕"/>
        <family val="3"/>
        <charset val="129"/>
        <scheme val="minor"/>
      </rPr>
      <t>한산중학교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</si>
  <si>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한마로</t>
    </r>
    <r>
      <rPr>
        <sz val="9"/>
        <color theme="1"/>
        <rFont val="맑은 고딕"/>
        <family val="2"/>
        <scheme val="minor"/>
      </rPr>
      <t xml:space="preserve"> 130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31</t>
    </r>
  </si>
  <si>
    <r>
      <rPr>
        <sz val="9"/>
        <rFont val="맑은 고딕"/>
        <family val="3"/>
        <charset val="129"/>
        <scheme val="minor"/>
      </rPr>
      <t>한산초등학교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</si>
  <si>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한마로</t>
    </r>
    <r>
      <rPr>
        <sz val="9"/>
        <color theme="1"/>
        <rFont val="맑은 고딕"/>
        <family val="2"/>
        <scheme val="minor"/>
      </rPr>
      <t xml:space="preserve"> 48 </t>
    </r>
  </si>
  <si>
    <r>
      <rPr>
        <sz val="9"/>
        <rFont val="맑은 고딕"/>
        <family val="3"/>
        <charset val="129"/>
        <scheme val="minor"/>
      </rPr>
      <t>한올고등학교</t>
    </r>
    <r>
      <rPr>
        <sz val="9"/>
        <rFont val="맑은 고딕"/>
        <family val="2"/>
        <scheme val="minor"/>
      </rPr>
      <t>(</t>
    </r>
    <r>
      <rPr>
        <sz val="9"/>
        <rFont val="맑은 고딕"/>
        <family val="3"/>
        <charset val="129"/>
        <scheme val="minor"/>
      </rPr>
      <t>온양</t>
    </r>
    <r>
      <rPr>
        <sz val="9"/>
        <rFont val="맑은 고딕"/>
        <family val="2"/>
        <scheme val="minor"/>
      </rPr>
      <t>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</si>
  <si>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청운로</t>
    </r>
    <r>
      <rPr>
        <sz val="9"/>
        <color theme="1"/>
        <rFont val="맑은 고딕"/>
        <family val="2"/>
        <scheme val="minor"/>
      </rPr>
      <t xml:space="preserve"> 158</t>
    </r>
    <phoneticPr fontId="4" type="noConversion"/>
  </si>
  <si>
    <r>
      <rPr>
        <sz val="9"/>
        <rFont val="맑은 고딕"/>
        <family val="3"/>
        <charset val="129"/>
        <scheme val="minor"/>
      </rPr>
      <t>한올중학교</t>
    </r>
    <r>
      <rPr>
        <sz val="9"/>
        <rFont val="맑은 고딕"/>
        <family val="2"/>
        <scheme val="minor"/>
      </rPr>
      <t>(</t>
    </r>
    <r>
      <rPr>
        <sz val="9"/>
        <rFont val="맑은 고딕"/>
        <family val="3"/>
        <charset val="129"/>
        <scheme val="minor"/>
      </rPr>
      <t>온양</t>
    </r>
    <r>
      <rPr>
        <sz val="9"/>
        <rFont val="맑은 고딕"/>
        <family val="2"/>
        <scheme val="minor"/>
      </rPr>
      <t>)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</si>
  <si>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아산시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청운로</t>
    </r>
    <r>
      <rPr>
        <sz val="9"/>
        <color theme="1"/>
        <rFont val="맑은 고딕"/>
        <family val="2"/>
        <scheme val="minor"/>
      </rPr>
      <t xml:space="preserve"> 158 </t>
    </r>
  </si>
  <si>
    <r>
      <rPr>
        <sz val="9"/>
        <color theme="1"/>
        <rFont val="맑은 고딕"/>
        <family val="3"/>
        <charset val="129"/>
        <scheme val="minor"/>
      </rPr>
      <t>이세경</t>
    </r>
  </si>
  <si>
    <t>한울초등학교</t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</si>
  <si>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홍북읍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홍학로</t>
    </r>
    <r>
      <rPr>
        <sz val="9"/>
        <color theme="1"/>
        <rFont val="맑은 고딕"/>
        <family val="2"/>
        <scheme val="minor"/>
      </rPr>
      <t xml:space="preserve"> 131</t>
    </r>
  </si>
  <si>
    <r>
      <rPr>
        <sz val="9"/>
        <color theme="1"/>
        <rFont val="맑은 고딕"/>
        <family val="3"/>
        <charset val="129"/>
        <scheme val="minor"/>
      </rPr>
      <t>구재랑</t>
    </r>
  </si>
  <si>
    <r>
      <rPr>
        <sz val="9"/>
        <rFont val="맑은 고딕"/>
        <family val="3"/>
        <charset val="129"/>
        <scheme val="minor"/>
      </rPr>
      <t>한일고등학교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</si>
  <si>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정안면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어물길</t>
    </r>
    <r>
      <rPr>
        <sz val="9"/>
        <color theme="1"/>
        <rFont val="맑은 고딕"/>
        <family val="2"/>
        <scheme val="minor"/>
      </rPr>
      <t xml:space="preserve"> 81 </t>
    </r>
  </si>
  <si>
    <r>
      <rPr>
        <sz val="9"/>
        <rFont val="맑은 고딕"/>
        <family val="3"/>
        <charset val="129"/>
        <scheme val="minor"/>
      </rPr>
      <t>한정초등학교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</si>
  <si>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신평면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샛터로</t>
    </r>
    <r>
      <rPr>
        <sz val="9"/>
        <color theme="1"/>
        <rFont val="맑은 고딕"/>
        <family val="2"/>
        <scheme val="minor"/>
      </rPr>
      <t xml:space="preserve"> 172 </t>
    </r>
  </si>
  <si>
    <r>
      <rPr>
        <sz val="9"/>
        <color theme="1"/>
        <rFont val="맑은 고딕"/>
        <family val="3"/>
        <charset val="129"/>
        <scheme val="minor"/>
      </rPr>
      <t>최용운</t>
    </r>
  </si>
  <si>
    <r>
      <rPr>
        <sz val="9"/>
        <rFont val="맑은 고딕"/>
        <family val="3"/>
        <charset val="129"/>
        <scheme val="minor"/>
      </rPr>
      <t>합덕고등학교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</si>
  <si>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면천로</t>
    </r>
    <r>
      <rPr>
        <sz val="9"/>
        <color theme="1"/>
        <rFont val="맑은 고딕"/>
        <family val="2"/>
        <scheme val="minor"/>
      </rPr>
      <t xml:space="preserve"> 1583</t>
    </r>
  </si>
  <si>
    <r>
      <rPr>
        <sz val="9"/>
        <rFont val="맑은 고딕"/>
        <family val="3"/>
        <charset val="129"/>
        <scheme val="minor"/>
      </rPr>
      <t>합덕여자중학교</t>
    </r>
  </si>
  <si>
    <r>
      <rPr>
        <sz val="9"/>
        <color theme="1"/>
        <rFont val="맑은 고딕"/>
        <family val="3"/>
        <charset val="129"/>
        <scheme val="minor"/>
      </rPr>
      <t>유희식</t>
    </r>
  </si>
  <si>
    <r>
      <rPr>
        <sz val="9"/>
        <rFont val="맑은 고딕"/>
        <family val="3"/>
        <charset val="129"/>
        <scheme val="minor"/>
      </rPr>
      <t>합덕제철고등학교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</si>
  <si>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면천로</t>
    </r>
    <r>
      <rPr>
        <sz val="9"/>
        <color theme="1"/>
        <rFont val="맑은 고딕"/>
        <family val="2"/>
        <scheme val="minor"/>
      </rPr>
      <t xml:space="preserve"> 1601</t>
    </r>
  </si>
  <si>
    <r>
      <rPr>
        <sz val="9"/>
        <rFont val="맑은 고딕"/>
        <family val="3"/>
        <charset val="129"/>
        <scheme val="minor"/>
      </rPr>
      <t>합덕중학교</t>
    </r>
  </si>
  <si>
    <r>
      <rPr>
        <sz val="9"/>
        <rFont val="맑은 고딕"/>
        <family val="3"/>
        <charset val="129"/>
        <scheme val="minor"/>
      </rPr>
      <t>합덕초등학교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</si>
  <si>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덕평로</t>
    </r>
    <r>
      <rPr>
        <sz val="9"/>
        <color theme="1"/>
        <rFont val="맑은 고딕"/>
        <family val="2"/>
        <scheme val="minor"/>
      </rPr>
      <t xml:space="preserve"> 508</t>
    </r>
  </si>
  <si>
    <r>
      <rPr>
        <sz val="9"/>
        <color theme="1"/>
        <rFont val="맑은 고딕"/>
        <family val="3"/>
        <charset val="129"/>
        <scheme val="minor"/>
      </rPr>
      <t>박규태</t>
    </r>
  </si>
  <si>
    <r>
      <rPr>
        <sz val="9"/>
        <rFont val="맑은 고딕"/>
        <family val="3"/>
        <charset val="129"/>
        <scheme val="minor"/>
      </rPr>
      <t>합도초등학교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</si>
  <si>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합덕읍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면천로</t>
    </r>
    <r>
      <rPr>
        <sz val="9"/>
        <color theme="1"/>
        <rFont val="맑은 고딕"/>
        <family val="2"/>
        <scheme val="minor"/>
      </rPr>
      <t xml:space="preserve"> 1538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</si>
  <si>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이종창</t>
    </r>
  </si>
  <si>
    <r>
      <rPr>
        <sz val="9"/>
        <rFont val="맑은 고딕"/>
        <family val="3"/>
        <charset val="129"/>
        <scheme val="minor"/>
      </rPr>
      <t>합송초등학교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</si>
  <si>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규암면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흥수로</t>
    </r>
    <r>
      <rPr>
        <sz val="9"/>
        <color theme="1"/>
        <rFont val="맑은 고딕"/>
        <family val="2"/>
        <scheme val="minor"/>
      </rPr>
      <t xml:space="preserve"> 561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8</t>
    </r>
    <phoneticPr fontId="4" type="noConversion"/>
  </si>
  <si>
    <r>
      <rPr>
        <sz val="9"/>
        <rFont val="맑은 고딕"/>
        <family val="3"/>
        <charset val="129"/>
        <scheme val="minor"/>
      </rPr>
      <t>합천초등학교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</si>
  <si>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청양군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무한로</t>
    </r>
    <r>
      <rPr>
        <sz val="9"/>
        <color theme="1"/>
        <rFont val="맑은 고딕"/>
        <family val="2"/>
        <scheme val="minor"/>
      </rPr>
      <t xml:space="preserve"> 88</t>
    </r>
  </si>
  <si>
    <r>
      <rPr>
        <sz val="9"/>
        <color theme="1"/>
        <rFont val="맑은 고딕"/>
        <family val="3"/>
        <charset val="129"/>
        <scheme val="minor"/>
      </rPr>
      <t>김신웅</t>
    </r>
  </si>
  <si>
    <r>
      <rPr>
        <sz val="9"/>
        <rFont val="맑은 고딕"/>
        <family val="3"/>
        <charset val="129"/>
        <scheme val="minor"/>
      </rPr>
      <t>해미중학교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</si>
  <si>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남문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93</t>
    </r>
  </si>
  <si>
    <r>
      <rPr>
        <sz val="9"/>
        <rFont val="맑은 고딕"/>
        <family val="3"/>
        <charset val="129"/>
        <scheme val="minor"/>
      </rPr>
      <t>해미초등학교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</si>
  <si>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서산시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해미면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성지</t>
    </r>
    <r>
      <rPr>
        <sz val="9"/>
        <color theme="1"/>
        <rFont val="맑은 고딕"/>
        <family val="2"/>
        <scheme val="minor"/>
      </rPr>
      <t>1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81</t>
    </r>
  </si>
  <si>
    <r>
      <rPr>
        <sz val="9"/>
        <rFont val="맑은 고딕"/>
        <family val="3"/>
        <charset val="129"/>
        <scheme val="minor"/>
      </rPr>
      <t>행정초등학교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</si>
  <si>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동남구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광덕면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광덕로</t>
    </r>
    <r>
      <rPr>
        <sz val="9"/>
        <color theme="1"/>
        <rFont val="맑은 고딕"/>
        <family val="2"/>
        <scheme val="minor"/>
      </rPr>
      <t xml:space="preserve"> 534</t>
    </r>
    <phoneticPr fontId="4" type="noConversion"/>
  </si>
  <si>
    <r>
      <rPr>
        <sz val="9"/>
        <rFont val="맑은 고딕"/>
        <family val="3"/>
        <charset val="129"/>
        <scheme val="minor"/>
      </rPr>
      <t>혜성초등학교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</si>
  <si>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수청동</t>
    </r>
    <r>
      <rPr>
        <sz val="9"/>
        <color theme="1"/>
        <rFont val="맑은 고딕"/>
        <family val="2"/>
        <scheme val="minor"/>
      </rPr>
      <t xml:space="preserve"> 561-1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</si>
  <si>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성영제</t>
    </r>
  </si>
  <si>
    <r>
      <rPr>
        <sz val="9"/>
        <rFont val="맑은 고딕"/>
        <family val="3"/>
        <charset val="129"/>
        <scheme val="minor"/>
      </rPr>
      <t>호계초등학교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</si>
  <si>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사곡면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마곡사로</t>
    </r>
    <r>
      <rPr>
        <sz val="9"/>
        <color theme="1"/>
        <rFont val="맑은 고딕"/>
        <family val="2"/>
        <scheme val="minor"/>
      </rPr>
      <t xml:space="preserve"> 149-12</t>
    </r>
  </si>
  <si>
    <r>
      <rPr>
        <sz val="9"/>
        <rFont val="맑은 고딕"/>
        <family val="3"/>
        <charset val="129"/>
        <scheme val="minor"/>
      </rPr>
      <t>호서고등학교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</si>
  <si>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밤절로</t>
    </r>
    <r>
      <rPr>
        <sz val="9"/>
        <color theme="1"/>
        <rFont val="맑은 고딕"/>
        <family val="2"/>
        <scheme val="minor"/>
      </rPr>
      <t xml:space="preserve"> 2-13</t>
    </r>
  </si>
  <si>
    <r>
      <rPr>
        <sz val="9"/>
        <rFont val="맑은 고딕"/>
        <family val="3"/>
        <charset val="129"/>
        <scheme val="minor"/>
      </rPr>
      <t>호서중학교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</si>
  <si>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당진시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밤절로</t>
    </r>
    <r>
      <rPr>
        <sz val="9"/>
        <color theme="1"/>
        <rFont val="맑은 고딕"/>
        <family val="2"/>
        <scheme val="minor"/>
      </rPr>
      <t xml:space="preserve"> 2-31</t>
    </r>
  </si>
  <si>
    <r>
      <rPr>
        <sz val="9"/>
        <rFont val="맑은 고딕"/>
        <family val="3"/>
        <charset val="129"/>
        <scheme val="minor"/>
      </rPr>
      <t>홍남초등학교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</si>
  <si>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홍장북로</t>
    </r>
    <r>
      <rPr>
        <sz val="9"/>
        <color theme="1"/>
        <rFont val="맑은 고딕"/>
        <family val="2"/>
        <scheme val="minor"/>
      </rPr>
      <t xml:space="preserve"> 434</t>
    </r>
  </si>
  <si>
    <r>
      <rPr>
        <sz val="9"/>
        <color theme="1"/>
        <rFont val="맑은 고딕"/>
        <family val="3"/>
        <charset val="129"/>
        <scheme val="minor"/>
      </rPr>
      <t>이병권</t>
    </r>
  </si>
  <si>
    <r>
      <rPr>
        <sz val="9"/>
        <rFont val="맑은 고딕"/>
        <family val="3"/>
        <charset val="129"/>
        <scheme val="minor"/>
      </rPr>
      <t>홍동중학교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</si>
  <si>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광금남로</t>
    </r>
    <r>
      <rPr>
        <sz val="9"/>
        <color theme="1"/>
        <rFont val="맑은 고딕"/>
        <family val="2"/>
        <scheme val="minor"/>
      </rPr>
      <t xml:space="preserve"> 735</t>
    </r>
  </si>
  <si>
    <r>
      <rPr>
        <sz val="9"/>
        <color theme="1"/>
        <rFont val="맑은 고딕"/>
        <family val="3"/>
        <charset val="129"/>
        <scheme val="minor"/>
      </rPr>
      <t>김영수</t>
    </r>
  </si>
  <si>
    <r>
      <rPr>
        <sz val="9"/>
        <rFont val="맑은 고딕"/>
        <family val="3"/>
        <charset val="129"/>
        <scheme val="minor"/>
      </rPr>
      <t>홍동초등학교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</si>
  <si>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홍동면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홍장남로</t>
    </r>
    <r>
      <rPr>
        <sz val="9"/>
        <color theme="1"/>
        <rFont val="맑은 고딕"/>
        <family val="2"/>
        <scheme val="minor"/>
      </rPr>
      <t xml:space="preserve"> 672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59</t>
    </r>
  </si>
  <si>
    <r>
      <rPr>
        <sz val="9"/>
        <color theme="1"/>
        <rFont val="맑은 고딕"/>
        <family val="3"/>
        <charset val="129"/>
        <scheme val="minor"/>
      </rPr>
      <t>유도건</t>
    </r>
  </si>
  <si>
    <r>
      <rPr>
        <sz val="9"/>
        <rFont val="맑은 고딕"/>
        <family val="3"/>
        <charset val="129"/>
        <scheme val="minor"/>
      </rPr>
      <t>홍북중학교</t>
    </r>
    <phoneticPr fontId="65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</si>
  <si>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홍북읍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신경리</t>
    </r>
    <r>
      <rPr>
        <sz val="9"/>
        <color theme="1"/>
        <rFont val="맑은 고딕"/>
        <family val="2"/>
        <scheme val="minor"/>
      </rPr>
      <t xml:space="preserve"> 1208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</si>
  <si>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최재진</t>
    </r>
  </si>
  <si>
    <r>
      <rPr>
        <sz val="9"/>
        <rFont val="맑은 고딕"/>
        <family val="3"/>
        <charset val="129"/>
        <scheme val="minor"/>
      </rPr>
      <t>홍북초등학교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</si>
  <si>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자경로</t>
    </r>
    <r>
      <rPr>
        <sz val="9"/>
        <color theme="1"/>
        <rFont val="맑은 고딕"/>
        <family val="2"/>
        <scheme val="minor"/>
      </rPr>
      <t xml:space="preserve"> 33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</si>
  <si>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고다은</t>
    </r>
  </si>
  <si>
    <r>
      <rPr>
        <sz val="9"/>
        <rFont val="맑은 고딕"/>
        <family val="3"/>
        <charset val="129"/>
        <scheme val="minor"/>
      </rPr>
      <t>홍산중학교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</si>
  <si>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홍산로</t>
    </r>
    <r>
      <rPr>
        <sz val="9"/>
        <color theme="1"/>
        <rFont val="맑은 고딕"/>
        <family val="2"/>
        <scheme val="minor"/>
      </rPr>
      <t xml:space="preserve"> 112-25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</si>
  <si>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임종수</t>
    </r>
  </si>
  <si>
    <r>
      <rPr>
        <sz val="9"/>
        <rFont val="맑은 고딕"/>
        <family val="3"/>
        <charset val="129"/>
        <scheme val="minor"/>
      </rPr>
      <t>홍산초등학교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</si>
  <si>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부여군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홍산면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홍산로</t>
    </r>
    <r>
      <rPr>
        <sz val="9"/>
        <color theme="1"/>
        <rFont val="맑은 고딕"/>
        <family val="2"/>
        <scheme val="minor"/>
      </rPr>
      <t xml:space="preserve"> 111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7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</si>
  <si>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이주현</t>
    </r>
  </si>
  <si>
    <r>
      <rPr>
        <sz val="9"/>
        <rFont val="맑은 고딕"/>
        <family val="3"/>
        <charset val="129"/>
        <scheme val="minor"/>
      </rPr>
      <t>홍성고등학교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</si>
  <si>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홍북읍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홍학로</t>
    </r>
    <r>
      <rPr>
        <sz val="9"/>
        <color theme="1"/>
        <rFont val="맑은 고딕"/>
        <family val="2"/>
        <scheme val="minor"/>
      </rPr>
      <t xml:space="preserve"> 49</t>
    </r>
  </si>
  <si>
    <r>
      <rPr>
        <sz val="9"/>
        <rFont val="맑은 고딕"/>
        <family val="3"/>
        <charset val="129"/>
        <scheme val="minor"/>
      </rPr>
      <t>홍성공업고등학교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</si>
  <si>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결성면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구성남로</t>
    </r>
    <r>
      <rPr>
        <sz val="9"/>
        <color theme="1"/>
        <rFont val="맑은 고딕"/>
        <family val="2"/>
        <scheme val="minor"/>
      </rPr>
      <t xml:space="preserve"> 55</t>
    </r>
  </si>
  <si>
    <r>
      <rPr>
        <sz val="9"/>
        <rFont val="맑은 고딕"/>
        <family val="3"/>
        <charset val="129"/>
        <scheme val="minor"/>
      </rPr>
      <t>홍성서부중학교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</si>
  <si>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서부로</t>
    </r>
    <r>
      <rPr>
        <sz val="9"/>
        <color theme="1"/>
        <rFont val="맑은 고딕"/>
        <family val="2"/>
        <scheme val="minor"/>
      </rPr>
      <t xml:space="preserve"> 411</t>
    </r>
  </si>
  <si>
    <r>
      <rPr>
        <sz val="9"/>
        <color theme="1"/>
        <rFont val="맑은 고딕"/>
        <family val="3"/>
        <charset val="129"/>
        <scheme val="minor"/>
      </rPr>
      <t>오윤경</t>
    </r>
  </si>
  <si>
    <r>
      <rPr>
        <sz val="9"/>
        <rFont val="맑은 고딕"/>
        <family val="3"/>
        <charset val="129"/>
        <scheme val="minor"/>
      </rPr>
      <t>홍성여자고등학교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</si>
  <si>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충서로</t>
    </r>
    <r>
      <rPr>
        <sz val="9"/>
        <color theme="1"/>
        <rFont val="맑은 고딕"/>
        <family val="2"/>
        <scheme val="minor"/>
      </rPr>
      <t xml:space="preserve"> 1575</t>
    </r>
    <r>
      <rPr>
        <sz val="9"/>
        <color theme="1"/>
        <rFont val="맑은 고딕"/>
        <family val="3"/>
        <charset val="129"/>
        <scheme val="minor"/>
      </rPr>
      <t>번길</t>
    </r>
    <r>
      <rPr>
        <sz val="9"/>
        <color theme="1"/>
        <rFont val="맑은 고딕"/>
        <family val="2"/>
        <scheme val="minor"/>
      </rPr>
      <t xml:space="preserve"> 10</t>
    </r>
  </si>
  <si>
    <r>
      <rPr>
        <sz val="9"/>
        <color theme="1"/>
        <rFont val="맑은 고딕"/>
        <family val="3"/>
        <charset val="129"/>
        <scheme val="minor"/>
      </rPr>
      <t>박경미</t>
    </r>
  </si>
  <si>
    <r>
      <rPr>
        <sz val="9"/>
        <rFont val="맑은 고딕"/>
        <family val="3"/>
        <charset val="129"/>
        <scheme val="minor"/>
      </rPr>
      <t>홍성여자중학교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</si>
  <si>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도청대로</t>
    </r>
    <r>
      <rPr>
        <sz val="9"/>
        <color theme="1"/>
        <rFont val="맑은 고딕"/>
        <family val="2"/>
        <scheme val="minor"/>
      </rPr>
      <t xml:space="preserve"> 29-21</t>
    </r>
  </si>
  <si>
    <r>
      <rPr>
        <sz val="9"/>
        <color theme="1"/>
        <rFont val="맑은 고딕"/>
        <family val="3"/>
        <charset val="129"/>
        <scheme val="minor"/>
      </rPr>
      <t>박주은</t>
    </r>
  </si>
  <si>
    <r>
      <rPr>
        <sz val="9"/>
        <rFont val="맑은 고딕"/>
        <family val="3"/>
        <charset val="129"/>
        <scheme val="minor"/>
      </rPr>
      <t>홍성중학교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</si>
  <si>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충절로</t>
    </r>
    <r>
      <rPr>
        <sz val="9"/>
        <color theme="1"/>
        <rFont val="맑은 고딕"/>
        <family val="2"/>
        <scheme val="minor"/>
      </rPr>
      <t xml:space="preserve"> 994</t>
    </r>
  </si>
  <si>
    <r>
      <rPr>
        <sz val="9"/>
        <color theme="1"/>
        <rFont val="맑은 고딕"/>
        <family val="3"/>
        <charset val="129"/>
        <scheme val="minor"/>
      </rPr>
      <t>이소연</t>
    </r>
  </si>
  <si>
    <r>
      <rPr>
        <sz val="9"/>
        <rFont val="맑은 고딕"/>
        <family val="3"/>
        <charset val="129"/>
        <scheme val="minor"/>
      </rPr>
      <t>홍성초등학교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</si>
  <si>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조양로</t>
    </r>
    <r>
      <rPr>
        <sz val="9"/>
        <color theme="1"/>
        <rFont val="맑은 고딕"/>
        <family val="2"/>
        <scheme val="minor"/>
      </rPr>
      <t xml:space="preserve"> 43</t>
    </r>
  </si>
  <si>
    <r>
      <rPr>
        <sz val="9"/>
        <rFont val="맑은 고딕"/>
        <family val="3"/>
        <charset val="129"/>
        <scheme val="minor"/>
      </rPr>
      <t>홍주고등학교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</si>
  <si>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문화로</t>
    </r>
    <r>
      <rPr>
        <sz val="9"/>
        <color theme="1"/>
        <rFont val="맑은 고딕"/>
        <family val="2"/>
        <scheme val="minor"/>
      </rPr>
      <t xml:space="preserve"> 78</t>
    </r>
  </si>
  <si>
    <r>
      <rPr>
        <sz val="9"/>
        <rFont val="맑은 고딕"/>
        <family val="3"/>
        <charset val="129"/>
        <scheme val="minor"/>
      </rPr>
      <t>홍주중학교</t>
    </r>
  </si>
  <si>
    <r>
      <rPr>
        <sz val="9"/>
        <rFont val="맑은 고딕"/>
        <family val="3"/>
        <charset val="129"/>
        <scheme val="minor"/>
      </rPr>
      <t>홍주초등학교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</si>
  <si>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홍성읍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조양로</t>
    </r>
    <r>
      <rPr>
        <sz val="9"/>
        <color theme="1"/>
        <rFont val="맑은 고딕"/>
        <family val="2"/>
        <scheme val="minor"/>
      </rPr>
      <t xml:space="preserve"> 100-10</t>
    </r>
  </si>
  <si>
    <r>
      <rPr>
        <sz val="9"/>
        <color theme="1"/>
        <rFont val="맑은 고딕"/>
        <family val="3"/>
        <charset val="129"/>
        <scheme val="minor"/>
      </rPr>
      <t>차철진</t>
    </r>
  </si>
  <si>
    <r>
      <rPr>
        <sz val="9"/>
        <rFont val="맑은 고딕"/>
        <family val="3"/>
        <charset val="129"/>
        <scheme val="minor"/>
      </rPr>
      <t>화동초등학교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</si>
  <si>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태안읍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중앙로</t>
    </r>
    <r>
      <rPr>
        <sz val="9"/>
        <color theme="1"/>
        <rFont val="맑은 고딕"/>
        <family val="2"/>
        <scheme val="minor"/>
      </rPr>
      <t xml:space="preserve"> 321 </t>
    </r>
  </si>
  <si>
    <r>
      <rPr>
        <sz val="9"/>
        <color theme="1"/>
        <rFont val="맑은 고딕"/>
        <family val="3"/>
        <charset val="129"/>
        <scheme val="minor"/>
      </rPr>
      <t>박정민</t>
    </r>
  </si>
  <si>
    <r>
      <rPr>
        <sz val="9"/>
        <rFont val="맑은 고딕"/>
        <family val="3"/>
        <charset val="129"/>
        <scheme val="minor"/>
      </rPr>
      <t>화양초등학교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</si>
  <si>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서천군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화양면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화산로</t>
    </r>
    <r>
      <rPr>
        <sz val="9"/>
        <color theme="1"/>
        <rFont val="맑은 고딕"/>
        <family val="2"/>
        <scheme val="minor"/>
      </rPr>
      <t xml:space="preserve"> 64</t>
    </r>
    <r>
      <rPr>
        <sz val="9"/>
        <color theme="1"/>
        <rFont val="맑은 고딕"/>
        <family val="3"/>
        <charset val="129"/>
        <scheme val="minor"/>
      </rPr>
      <t>번길</t>
    </r>
  </si>
  <si>
    <r>
      <rPr>
        <sz val="9"/>
        <rFont val="맑은 고딕"/>
        <family val="3"/>
        <charset val="129"/>
        <scheme val="minor"/>
      </rPr>
      <t>환서중학교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</si>
  <si>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한들</t>
    </r>
    <r>
      <rPr>
        <sz val="9"/>
        <color theme="1"/>
        <rFont val="맑은 고딕"/>
        <family val="2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50</t>
    </r>
    <phoneticPr fontId="4" type="noConversion"/>
  </si>
  <si>
    <r>
      <rPr>
        <sz val="9"/>
        <rFont val="맑은 고딕"/>
        <family val="3"/>
        <charset val="129"/>
        <scheme val="minor"/>
      </rPr>
      <t>환서초등학교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</si>
  <si>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천안시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서북구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한들</t>
    </r>
    <r>
      <rPr>
        <sz val="9"/>
        <color theme="1"/>
        <rFont val="맑은 고딕"/>
        <family val="2"/>
        <scheme val="minor"/>
      </rPr>
      <t>2</t>
    </r>
    <r>
      <rPr>
        <sz val="9"/>
        <color theme="1"/>
        <rFont val="맑은 고딕"/>
        <family val="3"/>
        <charset val="129"/>
        <scheme val="minor"/>
      </rPr>
      <t>로</t>
    </r>
    <r>
      <rPr>
        <sz val="9"/>
        <color theme="1"/>
        <rFont val="맑은 고딕"/>
        <family val="2"/>
        <scheme val="minor"/>
      </rPr>
      <t xml:space="preserve"> 34-41</t>
    </r>
    <phoneticPr fontId="4" type="noConversion"/>
  </si>
  <si>
    <r>
      <rPr>
        <sz val="9"/>
        <rFont val="맑은 고딕"/>
        <family val="3"/>
        <charset val="129"/>
        <scheme val="minor"/>
      </rPr>
      <t>효포초등학교</t>
    </r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</si>
  <si>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전진배길</t>
    </r>
    <r>
      <rPr>
        <sz val="9"/>
        <color theme="1"/>
        <rFont val="맑은 고딕"/>
        <family val="2"/>
        <scheme val="minor"/>
      </rPr>
      <t xml:space="preserve"> 313</t>
    </r>
    <phoneticPr fontId="4" type="noConversion"/>
  </si>
  <si>
    <r>
      <t>XX</t>
    </r>
    <r>
      <rPr>
        <sz val="9"/>
        <rFont val="맑은 고딕"/>
        <family val="3"/>
        <charset val="129"/>
        <scheme val="minor"/>
      </rPr>
      <t>공주교육대학교부설초등학교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</si>
  <si>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하선길</t>
    </r>
    <r>
      <rPr>
        <sz val="9"/>
        <color theme="1"/>
        <rFont val="맑은 고딕"/>
        <family val="2"/>
        <scheme val="minor"/>
      </rPr>
      <t xml:space="preserve"> 47</t>
    </r>
  </si>
  <si>
    <r>
      <t>XX</t>
    </r>
    <r>
      <rPr>
        <sz val="9"/>
        <rFont val="맑은 고딕"/>
        <family val="3"/>
        <charset val="129"/>
        <scheme val="minor"/>
      </rPr>
      <t>국립공주대학교사범대학부설고등학교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</si>
  <si>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봉황로</t>
    </r>
    <r>
      <rPr>
        <sz val="9"/>
        <color theme="1"/>
        <rFont val="맑은 고딕"/>
        <family val="2"/>
        <scheme val="minor"/>
      </rPr>
      <t xml:space="preserve"> 75</t>
    </r>
  </si>
  <si>
    <r>
      <t>XX</t>
    </r>
    <r>
      <rPr>
        <sz val="9"/>
        <rFont val="맑은 고딕"/>
        <family val="3"/>
        <charset val="129"/>
        <scheme val="minor"/>
      </rPr>
      <t>국립공주대학교사범대학부설중학교</t>
    </r>
    <phoneticPr fontId="4" type="noConversion"/>
  </si>
  <si>
    <t>부설고공유</t>
    <phoneticPr fontId="4" type="noConversion"/>
  </si>
  <si>
    <r>
      <t>XX</t>
    </r>
    <r>
      <rPr>
        <sz val="9"/>
        <rFont val="맑은 고딕"/>
        <family val="3"/>
        <charset val="129"/>
        <scheme val="minor"/>
      </rPr>
      <t>국립공주대학교사범대학부설특수학교</t>
    </r>
    <phoneticPr fontId="4" type="noConversion"/>
  </si>
  <si>
    <r>
      <rPr>
        <sz val="9"/>
        <color theme="1"/>
        <rFont val="맑은 고딕"/>
        <family val="3"/>
        <charset val="129"/>
        <scheme val="minor"/>
      </rPr>
      <t>충남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공주시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우금티로</t>
    </r>
    <r>
      <rPr>
        <sz val="9"/>
        <color theme="1"/>
        <rFont val="맑은 고딕"/>
        <family val="2"/>
        <scheme val="minor"/>
      </rPr>
      <t xml:space="preserve"> 753</t>
    </r>
    <phoneticPr fontId="4" type="noConversion"/>
  </si>
  <si>
    <t>Cat6
_무선</t>
    <phoneticPr fontId="4" type="noConversion"/>
  </si>
  <si>
    <t>L2PoE
(2.5G
이상)</t>
    <phoneticPr fontId="4" type="noConversion"/>
  </si>
  <si>
    <t>L2PoE
(1G
이상)</t>
    <phoneticPr fontId="4" type="noConversion"/>
  </si>
  <si>
    <t>L2SW
(10G)</t>
    <phoneticPr fontId="4" type="noConversion"/>
  </si>
  <si>
    <t>무선AP
5 이하</t>
    <phoneticPr fontId="4" type="noConversion"/>
  </si>
  <si>
    <t>무선AP
6 이상</t>
    <phoneticPr fontId="4" type="noConversion"/>
  </si>
  <si>
    <t>방화벽
수량</t>
    <phoneticPr fontId="4" type="noConversion"/>
  </si>
  <si>
    <t>보안L2
수량</t>
    <phoneticPr fontId="4" type="noConversion"/>
  </si>
  <si>
    <t>집선SW
수량</t>
    <phoneticPr fontId="4" type="noConversion"/>
  </si>
  <si>
    <t>공주교육대학교부설초등학교</t>
    <phoneticPr fontId="4" type="noConversion"/>
  </si>
  <si>
    <t>상록초등학교</t>
    <phoneticPr fontId="4" type="noConversion"/>
  </si>
  <si>
    <t>스위치</t>
  </si>
  <si>
    <t>MM</t>
  </si>
  <si>
    <t>SM</t>
  </si>
  <si>
    <t>Cat.6</t>
  </si>
  <si>
    <t>Cat.5E</t>
  </si>
  <si>
    <t>Cat.5</t>
  </si>
  <si>
    <t>Cat5E
_무선</t>
    <phoneticPr fontId="4" type="noConversion"/>
  </si>
  <si>
    <t>Cat5
_무선</t>
    <phoneticPr fontId="4" type="noConversion"/>
  </si>
  <si>
    <t>.</t>
  </si>
  <si>
    <t>SHS</t>
  </si>
  <si>
    <t>３</t>
  </si>
  <si>
    <t>２</t>
  </si>
  <si>
    <t>８</t>
  </si>
  <si>
    <t>４</t>
  </si>
  <si>
    <t>진단업무제외/신설학교</t>
  </si>
  <si>
    <t>부설중과 스쿨넷 회선공유 / 무선 자체AP</t>
  </si>
  <si>
    <t>부설고와 스쿨넷 회선공유 / 무선 자체AP</t>
  </si>
  <si>
    <t>무선 자체AP</t>
  </si>
  <si>
    <t>2월 이후 직원 상주</t>
  </si>
  <si>
    <t>학교 천장 공사중 측정 불가</t>
  </si>
  <si>
    <t>국방항공고등학교(N108140498HS)</t>
  </si>
  <si>
    <t>석양초등학교 석성분교장으로 변경됨(25년도 확인)</t>
  </si>
  <si>
    <t>증개축 심사대상</t>
  </si>
  <si>
    <t>알리미 없음</t>
  </si>
  <si>
    <t>선도중과 스쿨넷 회선공유</t>
  </si>
  <si>
    <t>진단 연기(26년 1월23일까지 수행)</t>
  </si>
  <si>
    <t>진단 연기(26년 2월에 수행</t>
  </si>
  <si>
    <t>(신)충남반도체마이스터고등학교</t>
  </si>
  <si>
    <t>2.13 이후 재측정 가능</t>
  </si>
  <si>
    <t>그린스마트 사업으로 구성도x</t>
  </si>
  <si>
    <t>학교 건물 증설 및 교실 이전으로 26년 1월23일까지 수행</t>
  </si>
  <si>
    <t>그린스마트에서 26년 1월23일까지 수행</t>
  </si>
  <si>
    <t>진단 및 개선 사업 대상 아님</t>
  </si>
  <si>
    <t>석면공사 중(2.25 완료 예정)</t>
  </si>
  <si>
    <t>BLT</t>
  </si>
  <si>
    <t>그린스마트 공사중(26.6 완료 예정)</t>
  </si>
  <si>
    <t>홍성주촌중(가칭. 22년도 설립승인) 24년 홍북중학교 교명 선정</t>
  </si>
  <si>
    <t>이전예정 심사대상</t>
  </si>
  <si>
    <t>8181172</t>
  </si>
  <si>
    <t>8291106</t>
  </si>
  <si>
    <t>8291104</t>
  </si>
  <si>
    <t>N</t>
    <phoneticPr fontId="4" type="noConversion"/>
  </si>
  <si>
    <t>방화벽</t>
    <phoneticPr fontId="4" type="noConversion"/>
  </si>
  <si>
    <t>자체 AP 수량</t>
    <phoneticPr fontId="4" type="noConversion"/>
  </si>
  <si>
    <t>무선망</t>
    <phoneticPr fontId="4" type="noConversion"/>
  </si>
  <si>
    <t>교육청 PoE 수량</t>
    <phoneticPr fontId="4" type="noConversion"/>
  </si>
  <si>
    <t>교육청 AP 수량</t>
  </si>
  <si>
    <t>교육청 AP 수량</t>
    <phoneticPr fontId="4" type="noConversion"/>
  </si>
  <si>
    <t>자체 PoE 수량</t>
    <phoneticPr fontId="4" type="noConversion"/>
  </si>
  <si>
    <t>교육청 PoE 수량</t>
    <phoneticPr fontId="4" type="noConversion"/>
  </si>
  <si>
    <t>자체 PoE 수량</t>
    <phoneticPr fontId="4" type="noConversion"/>
  </si>
  <si>
    <t>SWIMS 연동 AP 수량</t>
    <phoneticPr fontId="4" type="noConversion"/>
  </si>
  <si>
    <t>EDU</t>
    <phoneticPr fontId="4" type="noConversion"/>
  </si>
  <si>
    <t>ISP</t>
    <phoneticPr fontId="4" type="noConversion"/>
  </si>
  <si>
    <t>유선</t>
    <phoneticPr fontId="4" type="noConversion"/>
  </si>
  <si>
    <t>집선</t>
    <phoneticPr fontId="4" type="noConversion"/>
  </si>
  <si>
    <t>전부하</t>
    <phoneticPr fontId="4" type="noConversion"/>
  </si>
  <si>
    <t>측정</t>
    <phoneticPr fontId="4" type="noConversion"/>
  </si>
  <si>
    <t>미흡</t>
    <phoneticPr fontId="4" type="noConversion"/>
  </si>
  <si>
    <t>미흡수</t>
    <phoneticPr fontId="4" type="noConversion"/>
  </si>
  <si>
    <t>측정
SWL</t>
    <phoneticPr fontId="4" type="noConversion"/>
  </si>
  <si>
    <t>측정
PoE</t>
    <phoneticPr fontId="4" type="noConversion"/>
  </si>
  <si>
    <t>ISP
거버닝</t>
    <phoneticPr fontId="4" type="noConversion"/>
  </si>
  <si>
    <t>유선
거버닝</t>
    <phoneticPr fontId="4" type="noConversion"/>
  </si>
  <si>
    <t>즉시개선
수</t>
    <phoneticPr fontId="4" type="noConversion"/>
  </si>
  <si>
    <t>즉시개선
증적</t>
    <phoneticPr fontId="4" type="noConversion"/>
  </si>
  <si>
    <t>단기개선 수</t>
    <phoneticPr fontId="4" type="noConversion"/>
  </si>
  <si>
    <t>중장기개선 수</t>
    <phoneticPr fontId="4" type="noConversion"/>
  </si>
  <si>
    <t>8(4), 21(11)</t>
    <phoneticPr fontId="4" type="noConversion"/>
  </si>
  <si>
    <t>미측정 수량</t>
    <phoneticPr fontId="4" type="noConversion"/>
  </si>
  <si>
    <t>개별
미흡</t>
    <phoneticPr fontId="4" type="noConversion"/>
  </si>
  <si>
    <t>평균
양호</t>
    <phoneticPr fontId="4" type="noConversion"/>
  </si>
  <si>
    <t>개별
양호</t>
    <phoneticPr fontId="4" type="noConversion"/>
  </si>
  <si>
    <t>채널중첩</t>
    <phoneticPr fontId="4" type="noConversion"/>
  </si>
  <si>
    <t>평균값</t>
    <phoneticPr fontId="4" type="noConversion"/>
  </si>
  <si>
    <t>x</t>
  </si>
  <si>
    <t>행 수</t>
    <phoneticPr fontId="4" type="noConversion"/>
  </si>
  <si>
    <t>대상 학교 수</t>
    <phoneticPr fontId="4" type="noConversion"/>
  </si>
  <si>
    <t>배포
순번</t>
  </si>
  <si>
    <t>충남
순번</t>
  </si>
  <si>
    <t>대상 적용시 행 수</t>
    <phoneticPr fontId="4" type="noConversion"/>
  </si>
  <si>
    <t>위치별 AP 수</t>
    <phoneticPr fontId="4" type="noConversion"/>
  </si>
  <si>
    <t>보관 및 확인불가</t>
    <phoneticPr fontId="4" type="noConversion"/>
  </si>
  <si>
    <t>AP 수량</t>
    <phoneticPr fontId="4" type="noConversion"/>
  </si>
  <si>
    <t>b</t>
    <phoneticPr fontId="4" type="noConversion"/>
  </si>
  <si>
    <t>g</t>
    <phoneticPr fontId="4" type="noConversion"/>
  </si>
  <si>
    <t>n</t>
    <phoneticPr fontId="4" type="noConversion"/>
  </si>
  <si>
    <t>ac</t>
    <phoneticPr fontId="4" type="noConversion"/>
  </si>
  <si>
    <t>ax</t>
    <phoneticPr fontId="4" type="noConversion"/>
  </si>
  <si>
    <t>be</t>
    <phoneticPr fontId="4" type="noConversion"/>
  </si>
  <si>
    <t>위치 5인수량</t>
  </si>
  <si>
    <t>위치 5이외의 수량</t>
  </si>
  <si>
    <t>업무망
계위</t>
    <phoneticPr fontId="4" type="noConversion"/>
  </si>
  <si>
    <t>교육망
계위</t>
    <phoneticPr fontId="4" type="noConversion"/>
  </si>
  <si>
    <t>무선망
계위</t>
    <phoneticPr fontId="4" type="noConversion"/>
  </si>
  <si>
    <t>학교 ID</t>
    <phoneticPr fontId="22" type="noConversion"/>
  </si>
  <si>
    <t>장비관리번호</t>
    <phoneticPr fontId="22" type="noConversion"/>
  </si>
  <si>
    <t>연결AP수</t>
    <phoneticPr fontId="22" type="noConversion"/>
  </si>
  <si>
    <t>PoE수</t>
    <phoneticPr fontId="22" type="noConversion"/>
  </si>
  <si>
    <t>G107430030HS-PEL20002</t>
  </si>
  <si>
    <t>G107430030HS-PEL20003</t>
  </si>
  <si>
    <t>G107430030HS-PEL20004</t>
  </si>
  <si>
    <t>G107430030HS-PEL20005</t>
  </si>
  <si>
    <t>G107430030HS-PEL20006</t>
  </si>
  <si>
    <t>G107430030HS-PEL20007</t>
  </si>
  <si>
    <t>G107430030HS-PEL20008</t>
  </si>
  <si>
    <t>G107430030HS-PEL20009</t>
  </si>
  <si>
    <t>G107430031HS-PEL20001</t>
  </si>
  <si>
    <t>G107430031HS-PEL20002</t>
  </si>
  <si>
    <t>G107430031HS-PEL20003</t>
  </si>
  <si>
    <t>G107430031HS-PEL20004</t>
  </si>
  <si>
    <t>G107430031HS-PEL20005</t>
  </si>
  <si>
    <t>G107430031HS-PEL20006</t>
  </si>
  <si>
    <t>G107430031HS-PEL20007</t>
  </si>
  <si>
    <t>G107430031HS-PEL20008</t>
  </si>
  <si>
    <t>G107430031HS-PEL20009</t>
  </si>
  <si>
    <t>G107430031HS-PEL20010</t>
  </si>
  <si>
    <t>G107430032HS-PEL20001</t>
  </si>
  <si>
    <t>G107430032HS-PEL20002</t>
  </si>
  <si>
    <t>G107430032HS-PEL20003</t>
  </si>
  <si>
    <t>G107430032HS-PEL20004</t>
  </si>
  <si>
    <t>G107430032HS-PEL20005</t>
  </si>
  <si>
    <t>G107430032HS-PEL20006</t>
  </si>
  <si>
    <t>G107430032HS-PEL20007</t>
  </si>
  <si>
    <t>G107430032HS-PEL20008</t>
  </si>
  <si>
    <t>G107430032HS-PEL20009</t>
  </si>
  <si>
    <t>G107430032HS-PEL20010</t>
  </si>
  <si>
    <t>G107430032HS-PEL20011</t>
  </si>
  <si>
    <t>G107430032HS-PEL20012</t>
  </si>
  <si>
    <t>G107430032HS-PEL20013</t>
  </si>
  <si>
    <t>G107430032HS-PEL20014</t>
  </si>
  <si>
    <t>G107430032HS-PEL20015</t>
  </si>
  <si>
    <t>G107430033HS-PEL20001</t>
  </si>
  <si>
    <t>G107430033HS-PEL20002</t>
  </si>
  <si>
    <t>G107430033HS-PEL20003</t>
  </si>
  <si>
    <t>G107430033HS-PEL20004</t>
  </si>
  <si>
    <t>G107430033HS-PEL20005</t>
  </si>
  <si>
    <t>G107430033HS-PEL20006</t>
  </si>
  <si>
    <t>G107430033HS-PEL20007</t>
  </si>
  <si>
    <t>G107430033HS-PEL20008</t>
  </si>
  <si>
    <t>G107430034HS-PEL20002</t>
  </si>
  <si>
    <t>G107430034HS-PEL20003</t>
  </si>
  <si>
    <t>G107430034HS-PEL20004</t>
  </si>
  <si>
    <t>G107430034HS-PEL20005</t>
  </si>
  <si>
    <t>G107430034HS-PEL20006</t>
  </si>
  <si>
    <t>G107430034HS-PEL20007</t>
  </si>
  <si>
    <t>G107430034HS-PEL20008</t>
  </si>
  <si>
    <t>G107430035HS-PEL20001</t>
  </si>
  <si>
    <t>G107430035HS-PEL20002</t>
  </si>
  <si>
    <t>G107430035HS-PEL20003</t>
  </si>
  <si>
    <t>G107430035HS-PEL20004</t>
  </si>
  <si>
    <t>G107430035HS-PEL20005</t>
  </si>
  <si>
    <t>G107430035HS-PEL20006</t>
  </si>
  <si>
    <t>G107430036HS-PEL20001</t>
  </si>
  <si>
    <t>G107430036HS-PEL20002</t>
  </si>
  <si>
    <t>G107430036HS-PEL20003</t>
  </si>
  <si>
    <t>G107430036HS-PEL20004</t>
  </si>
  <si>
    <t>G107430036HS-PEL20005</t>
  </si>
  <si>
    <t>G107430036HS-PEL20006</t>
  </si>
  <si>
    <t>G107430036HS-PEL20007</t>
  </si>
  <si>
    <t>G107430036HS-PEL20008</t>
  </si>
  <si>
    <t>G107430036HS-PEL20009</t>
  </si>
  <si>
    <t>G107430036HS-PEL20010</t>
  </si>
  <si>
    <t>G107430036HS-PEL20011</t>
  </si>
  <si>
    <t>G107430037HS-PEL20001</t>
  </si>
  <si>
    <t>G107430037HS-PEL20002</t>
  </si>
  <si>
    <t>G107430037HS-PEL20003</t>
  </si>
  <si>
    <t>G107430037HS-PEL20004</t>
  </si>
  <si>
    <t>G107430037HS-PEL20005</t>
  </si>
  <si>
    <t>G107430037HS-PEL20006</t>
  </si>
  <si>
    <t>G107430037HS-PEL20007</t>
  </si>
  <si>
    <t>G107430037HS-PEL20008</t>
  </si>
  <si>
    <t>G107430038HS-PEL20001</t>
  </si>
  <si>
    <t>G107430038HS-PEL20003</t>
  </si>
  <si>
    <t>G107430039HS-PEL20001</t>
  </si>
  <si>
    <t>G107430039HS-PEL20002</t>
  </si>
  <si>
    <t>G107430039HS-PEL20003</t>
  </si>
  <si>
    <t>G107430039HS-PEL20004</t>
  </si>
  <si>
    <t>G107430039HS-PEL20005</t>
  </si>
  <si>
    <t>G107430039HS-PEL20006</t>
  </si>
  <si>
    <t>G107430041HS-PEL20001</t>
  </si>
  <si>
    <t>G107430041HS-PEL20002</t>
  </si>
  <si>
    <t>G107430041HS-PEL20003</t>
  </si>
  <si>
    <t>G107430041HS-PEL20004</t>
  </si>
  <si>
    <t>G107430041HS-PEL20005</t>
  </si>
  <si>
    <t>G107430042HS-PEL20001</t>
  </si>
  <si>
    <t>G107430042HS-PEL20002</t>
  </si>
  <si>
    <t>G107430042HS-PEL20003</t>
  </si>
  <si>
    <t>G107430042HS-PEL20004</t>
  </si>
  <si>
    <t>G107430042HS-PEL20005</t>
  </si>
  <si>
    <t>G107430042HS-PEL20006</t>
  </si>
  <si>
    <t>G107430042HS-PEL20007</t>
  </si>
  <si>
    <t>G107430042HS-PEL20008</t>
  </si>
  <si>
    <t>G107430043HS-PEL20001</t>
  </si>
  <si>
    <t>G107430043HS-PEL20002</t>
  </si>
  <si>
    <t>G107430043HS-PEL20003</t>
  </si>
  <si>
    <t>G107430043HS-PEL20004</t>
  </si>
  <si>
    <t>G107430043HS-PEL20005</t>
  </si>
  <si>
    <t>G107430043HS-PEL20006</t>
  </si>
  <si>
    <t>G107430043HS-PEL20007</t>
  </si>
  <si>
    <t>G107430044HS-PEL20001</t>
  </si>
  <si>
    <t>G107430044HS-PEL20002</t>
  </si>
  <si>
    <t>G107430044HS-PEL20003</t>
  </si>
  <si>
    <t>G107430044HS-PEL20004</t>
  </si>
  <si>
    <t>G107430044HS-PEL20005</t>
  </si>
  <si>
    <t>G107430044HS-PEL20006</t>
  </si>
  <si>
    <t>G107430044HS-PEL20008</t>
  </si>
  <si>
    <t>G107430044HS-PEL20009</t>
  </si>
  <si>
    <t>G107430044HS-PEL20010</t>
  </si>
  <si>
    <t>G107430044HS-PEL20011</t>
  </si>
  <si>
    <t>G107430045HS-PEL20001</t>
  </si>
  <si>
    <t>G107430045HS-PEL20002</t>
  </si>
  <si>
    <t>G107430045HS-PEL20003</t>
  </si>
  <si>
    <t>G107430045HS-PEL20004</t>
  </si>
  <si>
    <t>G107430045HS-PEL20005</t>
  </si>
  <si>
    <t>G107430045HS-PEL20007</t>
  </si>
  <si>
    <t>G107430045HS-PEL20008</t>
  </si>
  <si>
    <t>G107430045HS-PEL20009</t>
  </si>
  <si>
    <t>G107430045HS-PEL20010</t>
  </si>
  <si>
    <t>G107430045HS-PEL20011</t>
  </si>
  <si>
    <t>G107430045HS-PEL20012</t>
  </si>
  <si>
    <t>G107430046HS-PEL20001</t>
  </si>
  <si>
    <t>G107430046HS-PEL20002</t>
  </si>
  <si>
    <t>G107430046HS-PEL20003</t>
  </si>
  <si>
    <t>G107430046HS-PEL20004</t>
  </si>
  <si>
    <t>G107430046HS-PEL20005</t>
  </si>
  <si>
    <t>G107430046HS-PEL20006</t>
  </si>
  <si>
    <t>G107430046HS-PEL20007</t>
  </si>
  <si>
    <t>G107430046HS-PEL20008</t>
  </si>
  <si>
    <t>G107430048HS-PEL20001</t>
  </si>
  <si>
    <t>G107430048HS-PEL20002</t>
  </si>
  <si>
    <t>G107430048HS-PEL20003</t>
  </si>
  <si>
    <t>G107430048HS-PEL20004</t>
  </si>
  <si>
    <t>G107430048HS-PEL20005</t>
  </si>
  <si>
    <t>G107430048HS-PEL20006</t>
  </si>
  <si>
    <t>G107430048HS-PEL20007</t>
  </si>
  <si>
    <t>G107430048HS-PEL20008</t>
  </si>
  <si>
    <t>G107430048HS-PEL20009</t>
  </si>
  <si>
    <t>G107430048HS-PEL20010</t>
  </si>
  <si>
    <t>G107430048HS-PEL20011</t>
  </si>
  <si>
    <t>G107430048HS-PEL20012</t>
  </si>
  <si>
    <t>G107430048HS-PEL20013</t>
  </si>
  <si>
    <t>G107430048HS-PEL20014</t>
  </si>
  <si>
    <t>G107430049HS-PEL20001</t>
  </si>
  <si>
    <t>G107430049HS-PEL20002</t>
  </si>
  <si>
    <t>G107430049HS-PEL20003</t>
  </si>
  <si>
    <t>G107430049HS-PEL20004</t>
  </si>
  <si>
    <t>G107430049HS-PEL20005</t>
  </si>
  <si>
    <t>G107430049HS-PEL20006</t>
  </si>
  <si>
    <t>G107430049HS-PEL20007</t>
  </si>
  <si>
    <t>G107430051HS-PEL20001</t>
  </si>
  <si>
    <t>G107430051HS-PEL20002</t>
  </si>
  <si>
    <t>G107430051HS-PEL20003</t>
  </si>
  <si>
    <t>G107430051HS-PEL20004</t>
  </si>
  <si>
    <t>G107430051HS-PEL20005</t>
  </si>
  <si>
    <t>G107430052HS-PEL20001</t>
  </si>
  <si>
    <t>G107430052HS-PEL20002</t>
  </si>
  <si>
    <t>G107430052HS-PEL20003</t>
  </si>
  <si>
    <t>G107430052HS-PEL20004</t>
  </si>
  <si>
    <t>G107430052HS-PEL20005</t>
  </si>
  <si>
    <t>G107430052HS-PEL20006</t>
  </si>
  <si>
    <t>G107430052HS-PEL20007</t>
  </si>
  <si>
    <t>G107430053HS-PEL20001</t>
  </si>
  <si>
    <t>G107430053HS-PEL20002</t>
  </si>
  <si>
    <t>G107430053HS-PEL20003</t>
  </si>
  <si>
    <t>G107430053HS-PEL20004</t>
  </si>
  <si>
    <t>G107430053HS-PEL20005</t>
  </si>
  <si>
    <t>G107430053HS-PEL20006</t>
  </si>
  <si>
    <t>G107430053HS-PEL20007</t>
  </si>
  <si>
    <t>G107430053HS-PEL20008</t>
  </si>
  <si>
    <t>G107430056HS-PEL20001</t>
  </si>
  <si>
    <t>G107430056HS-PEL20002</t>
  </si>
  <si>
    <t>G107430056HS-PEL20003</t>
  </si>
  <si>
    <t>G107430056HS-PEL20004</t>
  </si>
  <si>
    <t>G107430056HS-PEL20005</t>
  </si>
  <si>
    <t>G107430056HS-PEL20006</t>
  </si>
  <si>
    <t>G107430057HS-PEL20001</t>
  </si>
  <si>
    <t>G107430057HS-PEL20002</t>
  </si>
  <si>
    <t>G107430057HS-PEL20003</t>
  </si>
  <si>
    <t>G107430057HS-PEL20004</t>
  </si>
  <si>
    <t>G107430057HS-PEL20005</t>
  </si>
  <si>
    <t>G107430057HS-PEL20006</t>
  </si>
  <si>
    <t>G107430057HS-PEL20007</t>
  </si>
  <si>
    <t>G107430057HS-PEL20008</t>
  </si>
  <si>
    <t>G107430059HS-PEL20001</t>
  </si>
  <si>
    <t>G107430059HS-PEL20002</t>
  </si>
  <si>
    <t>G107430059HS-PEL20003</t>
  </si>
  <si>
    <t>G107430059HS-PEL20004</t>
  </si>
  <si>
    <t>G107430059HS-PEL20005</t>
  </si>
  <si>
    <t>G107430059HS-PEL20006</t>
  </si>
  <si>
    <t>G107430059HS-PEL20007</t>
  </si>
  <si>
    <t>G107430059HS-PEL20008</t>
  </si>
  <si>
    <t>G107430059HS-PEL20009</t>
  </si>
  <si>
    <t>G107430060HS-PEL20001</t>
  </si>
  <si>
    <t>G107430060HS-PEL20002</t>
  </si>
  <si>
    <t>G107430060HS-PEL20003</t>
  </si>
  <si>
    <t>G107430060HS-PEL20004</t>
  </si>
  <si>
    <t>G107430060HS-PEL20005</t>
  </si>
  <si>
    <t>G107430060HS-PEL20006</t>
  </si>
  <si>
    <t>G107430061HS-PEL20001</t>
  </si>
  <si>
    <t>G107430061HS-PEL20002</t>
  </si>
  <si>
    <t>G107430061HS-PEL20003</t>
  </si>
  <si>
    <t>G107430061HS-PEL20004</t>
  </si>
  <si>
    <t>G107430061HS-PEL20005</t>
  </si>
  <si>
    <t>G107430061HS-PEL20006</t>
  </si>
  <si>
    <t>G107430062HS-PEL20001</t>
  </si>
  <si>
    <t>G107430062HS-PEL20002</t>
  </si>
  <si>
    <t>G107430062HS-PEL20003</t>
  </si>
  <si>
    <t>G107430062HS-PEL20004</t>
  </si>
  <si>
    <t>G107430062HS-PEL20005</t>
  </si>
  <si>
    <t>G107430062HS-PEL20006</t>
  </si>
  <si>
    <t>G107430062HS-PEL20007</t>
  </si>
  <si>
    <t>G107430062HS-PEL20008</t>
  </si>
  <si>
    <t>G107430062HS-PEL20009</t>
  </si>
  <si>
    <t>G107430064HS-PEL20001</t>
  </si>
  <si>
    <t>G107430064HS-PEL20002</t>
  </si>
  <si>
    <t>G107430064HS-PEL20003</t>
  </si>
  <si>
    <t>G107430064HS-PEL20004</t>
  </si>
  <si>
    <t>G107430064HS-PEL20005</t>
  </si>
  <si>
    <t>G107430064HS-PEL20006</t>
  </si>
  <si>
    <t>G107430064HS-PEL20007</t>
  </si>
  <si>
    <t>G107430064HS-PEL20008</t>
  </si>
  <si>
    <t>G107430064HS-PEL20009</t>
  </si>
  <si>
    <t>G107430065HS-PEL20001</t>
  </si>
  <si>
    <t>G107430065HS-PEL20002</t>
  </si>
  <si>
    <t>G107430065HS-PEL20003</t>
  </si>
  <si>
    <t>G107430065HS-PEL20004</t>
  </si>
  <si>
    <t>G107430065HS-PEL20005</t>
  </si>
  <si>
    <t>G107430065HS-PEL20006</t>
  </si>
  <si>
    <t>G107430065HS-PEL20007</t>
  </si>
  <si>
    <t>G107430066HS-PEL20001</t>
  </si>
  <si>
    <t>G107430066HS-PEL20003</t>
  </si>
  <si>
    <t>G107430066HS-PEL20004</t>
  </si>
  <si>
    <t>G107430066HS-PEL20005</t>
  </si>
  <si>
    <t>G107430066HS-PEL20006</t>
  </si>
  <si>
    <t>G107430067HS-PEL20001</t>
  </si>
  <si>
    <t>G107430067HS-PEL20002</t>
  </si>
  <si>
    <t>G107430067HS-PEL20003</t>
  </si>
  <si>
    <t>G107430067HS-PEL20004</t>
  </si>
  <si>
    <t>G107430067HS-PEL20005</t>
  </si>
  <si>
    <t>G107430067HS-PEL20006</t>
  </si>
  <si>
    <t>G107430067HS-PEL20007</t>
  </si>
  <si>
    <t>G107430067HS-PEL20008</t>
  </si>
  <si>
    <t>G107430067HS-PEL20009</t>
  </si>
  <si>
    <t>G107430067HS-PEL20010</t>
  </si>
  <si>
    <t>G107430067HS-PEL20011</t>
  </si>
  <si>
    <t>G107430067HS-PEL20012</t>
  </si>
  <si>
    <t>G107430073HS-PEL20001</t>
  </si>
  <si>
    <t>G107430073HS-PEL20002</t>
  </si>
  <si>
    <t>G107430073HS-PEL20003</t>
  </si>
  <si>
    <t>G107430073HS-PEL20004</t>
  </si>
  <si>
    <t>G107430073HS-PEL20005</t>
  </si>
  <si>
    <t>G107430073HS-PEL20006</t>
  </si>
  <si>
    <t>G107430073HS-PEL20007</t>
  </si>
  <si>
    <t>G107430073HS-PEL20008</t>
  </si>
  <si>
    <t>G107430073HS-PEL20009</t>
  </si>
  <si>
    <t>G107430073HS-PEL20010</t>
  </si>
  <si>
    <t>G107430073HS-PEL20011</t>
  </si>
  <si>
    <t>G107430073HS-PEL20012</t>
  </si>
  <si>
    <t>G107430073HS-PEL20013</t>
  </si>
  <si>
    <t>G107430073HS-PEL20014</t>
  </si>
  <si>
    <t>G107430073HS-PEL20015</t>
  </si>
  <si>
    <t>G107430073HS-PEL20016</t>
  </si>
  <si>
    <t>G107430073HS-PEL20017</t>
  </si>
  <si>
    <t>G107430073HS-PEL20018</t>
  </si>
  <si>
    <t>G107430073HS-PEL20019</t>
  </si>
  <si>
    <t>G107430073HS-PEL20020</t>
  </si>
  <si>
    <t>G107430073HS-PEL20021</t>
  </si>
  <si>
    <t>G107430073HS-PEL20022</t>
  </si>
  <si>
    <t>G107430073HS-PEL20023</t>
  </si>
  <si>
    <t>G107430073HS-PEL20024</t>
  </si>
  <si>
    <t>G107430073HS-PEL20025</t>
  </si>
  <si>
    <t>G107430073HS-PEL20026</t>
  </si>
  <si>
    <t>G107430073HS-PEL20027</t>
  </si>
  <si>
    <t>G107430073HS-PEL20028</t>
  </si>
  <si>
    <t>G107430083HS-PEL20001</t>
  </si>
  <si>
    <t>G107430083HS-PEL20002</t>
  </si>
  <si>
    <t>G107430083HS-PEL20003</t>
  </si>
  <si>
    <t>G107430083HS-PEL20004</t>
  </si>
  <si>
    <t>G107430083HS-PEL20005</t>
  </si>
  <si>
    <t>G107430083HS-PEL20006</t>
  </si>
  <si>
    <t>G107430083HS-PEL20007</t>
  </si>
  <si>
    <t>G107430083HS-PEL20008</t>
  </si>
  <si>
    <t>G107430110SS-PEL20001</t>
  </si>
  <si>
    <t>G107430110SS-PEL20002</t>
  </si>
  <si>
    <t>G107430110SS-PEL20003</t>
  </si>
  <si>
    <t>G107430110SS-PEL20004</t>
  </si>
  <si>
    <t>G107430110SS-PEL20005</t>
  </si>
  <si>
    <t>G107430110SS-PEL20006</t>
  </si>
  <si>
    <t>G107430110SS-PEL20007</t>
  </si>
  <si>
    <t>G107430111SS-PEL20001</t>
  </si>
  <si>
    <t>G107430111SS-PEL20002</t>
  </si>
  <si>
    <t>G107430111SS-PEL20003</t>
  </si>
  <si>
    <t>G107430111SS-PEL20004</t>
  </si>
  <si>
    <t>G107430111SS-PEL20005</t>
  </si>
  <si>
    <t>G107430111SS-PEL20006</t>
  </si>
  <si>
    <t>G107430111SS-PEL20007</t>
  </si>
  <si>
    <t>G107430112SS-PEL20001</t>
  </si>
  <si>
    <t>G107430112SS-PEL20002</t>
  </si>
  <si>
    <t>G107430112SS-PEL20003</t>
  </si>
  <si>
    <t>G107430113SS-PEL20001</t>
  </si>
  <si>
    <t>G107430113SS-PEL20002</t>
  </si>
  <si>
    <t>G107430113SS-PEL20003</t>
  </si>
  <si>
    <t>G107430113SS-PEL20004</t>
  </si>
  <si>
    <t>G107430113SS-PEL20005</t>
  </si>
  <si>
    <t>G107430113SS-PEL20006</t>
  </si>
  <si>
    <t>G107430113SS-PEL20007</t>
  </si>
  <si>
    <t>G107430113SS-PEL20008</t>
  </si>
  <si>
    <t>G107430113SS-PEL20009</t>
  </si>
  <si>
    <t>G107430113SS-PEL20010</t>
  </si>
  <si>
    <t>G107430113SS-PEL20011</t>
  </si>
  <si>
    <t>G107430113SS-PEL20012</t>
  </si>
  <si>
    <t>G107430132HS-PEL20001</t>
  </si>
  <si>
    <t>G107430132HS-PEL20002</t>
  </si>
  <si>
    <t>G107430132HS-PEL20003</t>
  </si>
  <si>
    <t>G107430132HS-PEL20004</t>
  </si>
  <si>
    <t>G107430132HS-PEL20005</t>
  </si>
  <si>
    <t>G107430132HS-PEL20006</t>
  </si>
  <si>
    <t>G107430132HS-PEL20007</t>
  </si>
  <si>
    <t>G107430132HS-PEL20008</t>
  </si>
  <si>
    <t>G107430132HS-PEL20009</t>
  </si>
  <si>
    <t>G107430132HS-PEL20010</t>
  </si>
  <si>
    <t>G107430132HS-PEL20011</t>
  </si>
  <si>
    <t>G107430133HS-PEL20001</t>
  </si>
  <si>
    <t>G107430133HS-PEL20002</t>
  </si>
  <si>
    <t>G107430133HS-PEL20003</t>
  </si>
  <si>
    <t>G107430133HS-PEL20004</t>
  </si>
  <si>
    <t>G107430133HS-PEL20005</t>
  </si>
  <si>
    <t>G107430133HS-PEL20006</t>
  </si>
  <si>
    <t>G107430133HS-PEL20007</t>
  </si>
  <si>
    <t>G107430133HS-PEL20008</t>
  </si>
  <si>
    <t>G107430133HS-PEL20009</t>
  </si>
  <si>
    <t>G107430133HS-PEL20010</t>
  </si>
  <si>
    <t>G107430135HS-PEL20001</t>
  </si>
  <si>
    <t>G107430135HS-PEL20002</t>
  </si>
  <si>
    <t>G107430135HS-PEL20003</t>
  </si>
  <si>
    <t>G107430135HS-PEL20004</t>
  </si>
  <si>
    <t>G107430135HS-PEL20005</t>
  </si>
  <si>
    <t>G107430135HS-PEL20006</t>
  </si>
  <si>
    <t>G107430135HS-PEL20007</t>
  </si>
  <si>
    <t>G107430135HS-PEL20008</t>
  </si>
  <si>
    <t>G107430135HS-PEL20009</t>
  </si>
  <si>
    <t>G107430135HS-PEL20010</t>
  </si>
  <si>
    <t>G107430135HS-PEL20011</t>
  </si>
  <si>
    <t>G107430135HS-PEL20012</t>
  </si>
  <si>
    <t>G107430138HS-PEL20001</t>
  </si>
  <si>
    <t>G107430138HS-PEL20002</t>
  </si>
  <si>
    <t>G107430138HS-PEL20003</t>
  </si>
  <si>
    <t>G107430138HS-PEL20004</t>
  </si>
  <si>
    <t>G107430138HS-PEL20005</t>
  </si>
  <si>
    <t>G107430138HS-PEL20006</t>
  </si>
  <si>
    <t>G107430138HS-PEL20008</t>
  </si>
  <si>
    <t>G107430140HS-PEL20001</t>
  </si>
  <si>
    <t>G107430140HS-PEL20002</t>
  </si>
  <si>
    <t>G107430140HS-PEL20003</t>
  </si>
  <si>
    <t>G107430140HS-PEL20004</t>
  </si>
  <si>
    <t>G107430140HS-PEL20005</t>
  </si>
  <si>
    <t>G107430140HS-PEL20006</t>
  </si>
  <si>
    <t>G107430140HS-PEL20007</t>
  </si>
  <si>
    <t>G107430140HS-PEL20008</t>
  </si>
  <si>
    <t>G107430140HS-PEL20009</t>
  </si>
  <si>
    <t>G107430142HS-PEL20001</t>
  </si>
  <si>
    <t>G107430142HS-PEL20002</t>
  </si>
  <si>
    <t>G107430142HS-PEL20003</t>
  </si>
  <si>
    <t>G107430142HS-PEL20004</t>
  </si>
  <si>
    <t>G107430142HS-PEL20005</t>
  </si>
  <si>
    <t>G107430142HS-PEL20006</t>
  </si>
  <si>
    <t>G107430142HS-PEL20007</t>
  </si>
  <si>
    <t>G107430142HS-PEL20008</t>
  </si>
  <si>
    <t>G107430142HS-PEL20009</t>
  </si>
  <si>
    <t>G107430142HS-PEL20010</t>
  </si>
  <si>
    <t>G107430142HS-PEL20011</t>
  </si>
  <si>
    <t>G107430143HS-PEL20001</t>
  </si>
  <si>
    <t>G107430143HS-PEL20002</t>
  </si>
  <si>
    <t>G107430143HS-PEL20003</t>
  </si>
  <si>
    <t>G107430143HS-PEL20004</t>
  </si>
  <si>
    <t>G107430143HS-PEL20005</t>
  </si>
  <si>
    <t>G107430143HS-PEL20006</t>
  </si>
  <si>
    <t>G107430143HS-PEL20007</t>
  </si>
  <si>
    <t>G107430148HS-PEL20001</t>
  </si>
  <si>
    <t>G107430148HS-PEL20002</t>
  </si>
  <si>
    <t>G107430148HS-PEL20003</t>
  </si>
  <si>
    <t>G107430148HS-PEL20004</t>
  </si>
  <si>
    <t>G107430148HS-PEL20005</t>
  </si>
  <si>
    <t>G107430148HS-PEL20006</t>
  </si>
  <si>
    <t>G107430149HS-PEL20001</t>
  </si>
  <si>
    <t>G107430149HS-PEL20002</t>
  </si>
  <si>
    <t>G107430149HS-PEL20003</t>
  </si>
  <si>
    <t>G107430149HS-PEL20004</t>
  </si>
  <si>
    <t>G107430149HS-PEL20005</t>
  </si>
  <si>
    <t>G107430149HS-PEL20006</t>
  </si>
  <si>
    <t>G107430149HS-PEL20007</t>
  </si>
  <si>
    <t>G107430149HS-PEL20008</t>
  </si>
  <si>
    <t>G107430149HS-PEL20009</t>
  </si>
  <si>
    <t>G107430150HS-PEL20001</t>
  </si>
  <si>
    <t>G107430150HS-PEL20002</t>
  </si>
  <si>
    <t>G107430150HS-PEL20003</t>
  </si>
  <si>
    <t>G107430150HS-PEL20004</t>
  </si>
  <si>
    <t>G107430150HS-PEL20005</t>
  </si>
  <si>
    <t>G107430237HS-PEL20001</t>
  </si>
  <si>
    <t>G107430237HS-PEL20002</t>
  </si>
  <si>
    <t>G107430237HS-PEL20003</t>
  </si>
  <si>
    <t>G107430237HS-PEL20004</t>
  </si>
  <si>
    <t>G107430237HS-PEL20005</t>
  </si>
  <si>
    <t>G107430237HS-PEL20006</t>
  </si>
  <si>
    <t>G107430238HS-PEL20001</t>
  </si>
  <si>
    <t>G107430238HS-PEL20002</t>
  </si>
  <si>
    <t>G107430238HS-PEL20003</t>
  </si>
  <si>
    <t>G107430238HS-PEL20004</t>
  </si>
  <si>
    <t>G107430238HS-PEL20005</t>
  </si>
  <si>
    <t>G107430238HS-PEL20006</t>
  </si>
  <si>
    <t>G107430239HS-PEL20001</t>
  </si>
  <si>
    <t>G107430239HS-PEL20002</t>
  </si>
  <si>
    <t>G107430239HS-PEL20003</t>
  </si>
  <si>
    <t>G107430239HS-PEL20004</t>
  </si>
  <si>
    <t>G107430239HS-PEL20005</t>
  </si>
  <si>
    <t>G107430239HS-PEL20006</t>
  </si>
  <si>
    <t>G107430240HS-PEL20001</t>
  </si>
  <si>
    <t>G107430240HS-PEL20002</t>
  </si>
  <si>
    <t>G107430240HS-PEL20003</t>
  </si>
  <si>
    <t>G107430240HS-PEL20004</t>
  </si>
  <si>
    <t>G107430240HS-PEL20005</t>
  </si>
  <si>
    <t>G107430240HS-PEL20006</t>
  </si>
  <si>
    <t>G107430240HS-PEL20007</t>
  </si>
  <si>
    <t>G107430240HS-PEL20008</t>
  </si>
  <si>
    <t>G107430240HS-PEL20009</t>
  </si>
  <si>
    <t>G107430240HS-PEL20010</t>
  </si>
  <si>
    <t>G107430240HS-PEL20011</t>
  </si>
  <si>
    <t>G107430241HS-PEL20001</t>
  </si>
  <si>
    <t>G107430241HS-PEL20002</t>
  </si>
  <si>
    <t>G107430241HS-PEL20003</t>
  </si>
  <si>
    <t>G107430241HS-PEL20004</t>
  </si>
  <si>
    <t>G107430241HS-PEL20005</t>
  </si>
  <si>
    <t>G107430241HS-PEL20006</t>
  </si>
  <si>
    <t>G107430241HS-PEL20007</t>
  </si>
  <si>
    <t>G107430242HS-PEL20001</t>
  </si>
  <si>
    <t>G107430242HS-PEL20002</t>
  </si>
  <si>
    <t>G107430242HS-PEL20003</t>
  </si>
  <si>
    <t>G107430242HS-PEL20004</t>
  </si>
  <si>
    <t>G107430242HS-PEL20005</t>
  </si>
  <si>
    <t>G107430242HS-PEL20006</t>
  </si>
  <si>
    <t>G107430242HS-PEL20007</t>
  </si>
  <si>
    <t>G107430242HS-PEL20008</t>
  </si>
  <si>
    <t>G107430242HS-PEL20009</t>
  </si>
  <si>
    <t>G107430242HS-PEL20010</t>
  </si>
  <si>
    <t>G107430242HS-PEL20011</t>
  </si>
  <si>
    <t>G107430244HS-PEL20001</t>
  </si>
  <si>
    <t>G107430244HS-PEL20002</t>
  </si>
  <si>
    <t>G107430244HS-PEL20003</t>
  </si>
  <si>
    <t>G107430244HS-PEL20004</t>
  </si>
  <si>
    <t>G107430244HS-PEL20005</t>
  </si>
  <si>
    <t>G107430244HS-PEL20006</t>
  </si>
  <si>
    <t>G107430244HS-PEL20007</t>
  </si>
  <si>
    <t>G107430244HS-PEL20008</t>
  </si>
  <si>
    <t>G107430244HS-PEL20009</t>
  </si>
  <si>
    <t>G107430244HS-PEL20010</t>
  </si>
  <si>
    <t>G107430252HS-PEL20001</t>
  </si>
  <si>
    <t>G107430252HS-PEL20002</t>
  </si>
  <si>
    <t>G107430252HS-PEL20003</t>
  </si>
  <si>
    <t>G107430252HS-PEL20004</t>
  </si>
  <si>
    <t>G107430252HS-PEL20005</t>
  </si>
  <si>
    <t>G107430253HS-PEL20001</t>
  </si>
  <si>
    <t>G107430253HS-PEL20002</t>
  </si>
  <si>
    <t>G107430253HS-PEL20003</t>
  </si>
  <si>
    <t>G107430253HS-PEL20004</t>
  </si>
  <si>
    <t>G107430253HS-PEL20005</t>
  </si>
  <si>
    <t>G107430253HS-PEL20006</t>
  </si>
  <si>
    <t>G107430253HS-PEL20007</t>
  </si>
  <si>
    <t>G107430253HS-PEL20008</t>
  </si>
  <si>
    <t>G107430256HS-PEL20001</t>
  </si>
  <si>
    <t>G107430256HS-PEL20002</t>
  </si>
  <si>
    <t>G107430256HS-PEL20003</t>
  </si>
  <si>
    <t>G107430256HS-PEL20004</t>
  </si>
  <si>
    <t>G107430256HS-PEL20005</t>
  </si>
  <si>
    <t>G107430256HS-PEL20006</t>
  </si>
  <si>
    <t>G107430256HS-PEL20007</t>
  </si>
  <si>
    <t>G107430256HS-PEL20008</t>
  </si>
  <si>
    <t>G107430256HS-PEL20009</t>
  </si>
  <si>
    <t>G107430256HS-PEL20010</t>
  </si>
  <si>
    <t>G107430256HS-PEL20011</t>
  </si>
  <si>
    <t>G107430256HS-PEL20012</t>
  </si>
  <si>
    <t>G107430256HS-PEL20013</t>
  </si>
  <si>
    <t>G107430256HS-PEL20014</t>
  </si>
  <si>
    <t>G107430281SS-PEL20001</t>
  </si>
  <si>
    <t>G107430281SS-PEL20002</t>
  </si>
  <si>
    <t>G107430281SS-PEL20003</t>
  </si>
  <si>
    <t>G107430281SS-PEL20004</t>
  </si>
  <si>
    <t>G107430281SS-PEL20005</t>
  </si>
  <si>
    <t>G107430281SS-PEL20006</t>
  </si>
  <si>
    <t>G107430281SS-PEL20007</t>
  </si>
  <si>
    <t>G107430281SS-PEL20008</t>
  </si>
  <si>
    <t>G107430281SS-PEL20009</t>
  </si>
  <si>
    <t>G107430281SS-PEL20010</t>
  </si>
  <si>
    <t>G107430290HS-PEL20001</t>
  </si>
  <si>
    <t>G107430290HS-PEL20002</t>
  </si>
  <si>
    <t>G107430290HS-PEL20003</t>
  </si>
  <si>
    <t>G107430290HS-PEL20004</t>
  </si>
  <si>
    <t>G107430290HS-PEL20005</t>
  </si>
  <si>
    <t>G107430290HS-PEL20006</t>
  </si>
  <si>
    <t>G107430290HS-PEL20007</t>
  </si>
  <si>
    <t>G107430290HS-PEL20008</t>
  </si>
  <si>
    <t>G107430290HS-PEL20009</t>
  </si>
  <si>
    <t>G107430290HS-PEL20010</t>
  </si>
  <si>
    <t>G107430290HS-PEL20011</t>
  </si>
  <si>
    <t>G107430295HS-PEL20001</t>
  </si>
  <si>
    <t>G107430295HS-PEL20002</t>
  </si>
  <si>
    <t>G107430295HS-PEL20003</t>
  </si>
  <si>
    <t>G107430295HS-PEL20004</t>
  </si>
  <si>
    <t>G107430295HS-PEL20005</t>
  </si>
  <si>
    <t>G107430295HS-PEL20006</t>
  </si>
  <si>
    <t>G107430310HS-PEL20001</t>
  </si>
  <si>
    <t>G107430310HS-PEL20002</t>
  </si>
  <si>
    <t>G107430310HS-PEL20003</t>
  </si>
  <si>
    <t>G107430310HS-PEL20004</t>
  </si>
  <si>
    <t>G107430310HS-PEL20005</t>
  </si>
  <si>
    <t>G107430310HS-PEL20006</t>
  </si>
  <si>
    <t>G107430310HS-PEL20007</t>
  </si>
  <si>
    <t>G107430310HS-PEL20008</t>
  </si>
  <si>
    <t>G107430311HS-PEL20001</t>
  </si>
  <si>
    <t>G107430311HS-PEL20002</t>
  </si>
  <si>
    <t>G107430311HS-PEL20003</t>
  </si>
  <si>
    <t>G107430311HS-PEL20004</t>
  </si>
  <si>
    <t>G107430311HS-PEL20005</t>
  </si>
  <si>
    <t>G107430311HS-PEL20006</t>
  </si>
  <si>
    <t>G107430311HS-PEL20007</t>
  </si>
  <si>
    <t>G107430311HS-PEL20008</t>
  </si>
  <si>
    <t>G107430311HS-PEL20009</t>
  </si>
  <si>
    <t>G107430322VH-PEL20001</t>
  </si>
  <si>
    <t>G107430322VH-PEL20002</t>
  </si>
  <si>
    <t>G107430322VH-PEL20003</t>
  </si>
  <si>
    <t>G107430322VH-PEL20004</t>
  </si>
  <si>
    <t>G107430322VH-PEL20005</t>
  </si>
  <si>
    <t>G107430324HS-PEL20001</t>
  </si>
  <si>
    <t>G107430324HS-PEL20002</t>
  </si>
  <si>
    <t>G107430324HS-PEL20003</t>
  </si>
  <si>
    <t>G107430324HS-PEL20004</t>
  </si>
  <si>
    <t>G107430324HS-PEL20005</t>
  </si>
  <si>
    <t>G107430324HS-PEL20006</t>
  </si>
  <si>
    <t>G107430324HS-PEL20007</t>
  </si>
  <si>
    <t>G107430324HS-PEL20008</t>
  </si>
  <si>
    <t>G107430324HS-PEL20009</t>
  </si>
  <si>
    <t>G107430324HS-PEL20010</t>
  </si>
  <si>
    <t>G107430325HS-PEL20001</t>
  </si>
  <si>
    <t>G107430325HS-PEL20002</t>
  </si>
  <si>
    <t>G107430325HS-PEL20003</t>
  </si>
  <si>
    <t>G107430325HS-PEL20004</t>
  </si>
  <si>
    <t>G107430325HS-PEL20005</t>
  </si>
  <si>
    <t>G107430325HS-PEL20006</t>
  </si>
  <si>
    <t>G107430325HS-PEL20007</t>
  </si>
  <si>
    <t>G107430325HS-PEL20008</t>
  </si>
  <si>
    <t>G107430325HS-PEL20009</t>
  </si>
  <si>
    <t>G107430326HS-PEL20001</t>
  </si>
  <si>
    <t>G107430326HS-PEL20002</t>
  </si>
  <si>
    <t>G107430326HS-PEL20003</t>
  </si>
  <si>
    <t>G107430326HS-PEL20004</t>
  </si>
  <si>
    <t>G107430326HS-PEL20005</t>
  </si>
  <si>
    <t>G107430326HS-PEL20006</t>
  </si>
  <si>
    <t>G107430326HS-PEL20007</t>
  </si>
  <si>
    <t>G107430326HS-PEL20008</t>
  </si>
  <si>
    <t>G107430326HS-PEL20009</t>
  </si>
  <si>
    <t>G107430326HS-PEL20010</t>
  </si>
  <si>
    <t>G107430326HS-PEL20011</t>
  </si>
  <si>
    <t>G107430326HS-PEL20012</t>
  </si>
  <si>
    <t>G107430326HS-PEL20013</t>
  </si>
  <si>
    <t>G107430329HS-PEL20001</t>
  </si>
  <si>
    <t>G107430329HS-PEL20002</t>
  </si>
  <si>
    <t>G107430329HS-PEL20003</t>
  </si>
  <si>
    <t>G107430329HS-PEL20004</t>
  </si>
  <si>
    <t>G107430329HS-PEL20005</t>
  </si>
  <si>
    <t>G107430329HS-PEL20006</t>
  </si>
  <si>
    <t>G107430329HS-PEL20007</t>
  </si>
  <si>
    <t>G107430329HS-PEL20008</t>
  </si>
  <si>
    <t>G107430329HS-PEL20009</t>
  </si>
  <si>
    <t>G107430329HS-PEL20010</t>
  </si>
  <si>
    <t>G107430349SS-PEL20001</t>
  </si>
  <si>
    <t>G107430349SS-PEL20002</t>
  </si>
  <si>
    <t>G107430349SS-PEL20003</t>
  </si>
  <si>
    <t>G107430349SS-PEL20004</t>
  </si>
  <si>
    <t>G107430349SS-PEL20005</t>
  </si>
  <si>
    <t>G107430349SS-PEL20006</t>
  </si>
  <si>
    <t>G107430351HS-PEL20001</t>
  </si>
  <si>
    <t>G107430351HS-PEL20002</t>
  </si>
  <si>
    <t>G107430351HS-PEL20003</t>
  </si>
  <si>
    <t>G107430351HS-PEL20004</t>
  </si>
  <si>
    <t>G107430351HS-PEL20005</t>
  </si>
  <si>
    <t>G107430351HS-PEL20006</t>
  </si>
  <si>
    <t>G107430351HS-PEL20007</t>
  </si>
  <si>
    <t>G107430351HS-PEL20008</t>
  </si>
  <si>
    <t>G107430351HS-PEL20009</t>
  </si>
  <si>
    <t>G107430351HS-PEL20010</t>
  </si>
  <si>
    <t>G107430351HS-PEL20011</t>
  </si>
  <si>
    <t>G107430357VH-PEL20001</t>
  </si>
  <si>
    <t>G107441012MS-PEL20002</t>
  </si>
  <si>
    <t>G107441012MS-PEL20003</t>
  </si>
  <si>
    <t>G107441012MS-PEL20004</t>
  </si>
  <si>
    <t>G107441012MS-PEL20005</t>
  </si>
  <si>
    <t>G107441012MS-PEL20007</t>
  </si>
  <si>
    <t>G107441012MS-PEL20008</t>
  </si>
  <si>
    <t>G107441013MS-PEL20001</t>
  </si>
  <si>
    <t>G107441013MS-PEL20002</t>
  </si>
  <si>
    <t>G107441013MS-PEL20003</t>
  </si>
  <si>
    <t>G107441013MS-PEL20004</t>
  </si>
  <si>
    <t>G107441013MS-PEL20005</t>
  </si>
  <si>
    <t>G107441013MS-PEL20006</t>
  </si>
  <si>
    <t>G107441013MS-PEL20007</t>
  </si>
  <si>
    <t>G107441014MS-PEL20001</t>
  </si>
  <si>
    <t>G107441014MS-PEL20002</t>
  </si>
  <si>
    <t>G107441014MS-PEL20003</t>
  </si>
  <si>
    <t>G107441014MS-PEL20005</t>
  </si>
  <si>
    <t>G107441014MS-PEL20006</t>
  </si>
  <si>
    <t>G107441014MS-PEL20007</t>
  </si>
  <si>
    <t>G107441015MS-PEL20001</t>
  </si>
  <si>
    <t>G107441015MS-PEL20002</t>
  </si>
  <si>
    <t>G107441015MS-PEL20003</t>
  </si>
  <si>
    <t>G107441015MS-PEL20004</t>
  </si>
  <si>
    <t>G107441015MS-PEL20005</t>
  </si>
  <si>
    <t>G107441016MS-PEL20002</t>
  </si>
  <si>
    <t>G107441016MS-PEL20003</t>
  </si>
  <si>
    <t>G107441016MS-PEL20004</t>
  </si>
  <si>
    <t>G107441016MS-PEL20005</t>
  </si>
  <si>
    <t>G107441016MS-PEL20006</t>
  </si>
  <si>
    <t>G107441016MS-PEL20007</t>
  </si>
  <si>
    <t>G107441016MS-PEL20008</t>
  </si>
  <si>
    <t>G107441017MS-PEL20001</t>
  </si>
  <si>
    <t>G107441017MS-PEL20002</t>
  </si>
  <si>
    <t>G107441017MS-PEL20003</t>
  </si>
  <si>
    <t>G107441017MS-PEL20004</t>
  </si>
  <si>
    <t>G107441017MS-PEL20005</t>
  </si>
  <si>
    <t>G107441018MS-PEL20001</t>
  </si>
  <si>
    <t>G107441018MS-PEL20002</t>
  </si>
  <si>
    <t>G107441018MS-PEL20003</t>
  </si>
  <si>
    <t>G107441018MS-PEL20004</t>
  </si>
  <si>
    <t>G107441018MS-PEL20005</t>
  </si>
  <si>
    <t>G107441019MS-PEL20001</t>
  </si>
  <si>
    <t>G107441019MS-PEL20002</t>
  </si>
  <si>
    <t>G107441019MS-PEL20003</t>
  </si>
  <si>
    <t>G107441019MS-PEL20004</t>
  </si>
  <si>
    <t>G107441019MS-PEL20005</t>
  </si>
  <si>
    <t>G107441019MS-PEL20006</t>
  </si>
  <si>
    <t>G107441020MS-PEL20001</t>
  </si>
  <si>
    <t>G107441020MS-PEL20002</t>
  </si>
  <si>
    <t>G107441020MS-PEL20003</t>
  </si>
  <si>
    <t>G107441020MS-PEL20004</t>
  </si>
  <si>
    <t>G107441020MS-PEL20005</t>
  </si>
  <si>
    <t>G107441020MS-PEL20006</t>
  </si>
  <si>
    <t>G107441020MS-PEL20007</t>
  </si>
  <si>
    <t>G107441021MS-PEL20001</t>
  </si>
  <si>
    <t>G107441021MS-PEL20002</t>
  </si>
  <si>
    <t>G107441021MS-PEL20003</t>
  </si>
  <si>
    <t>G107441021MS-PEL20004</t>
  </si>
  <si>
    <t>G107441021MS-PEL20005</t>
  </si>
  <si>
    <t>G107441021MS-PEL20006</t>
  </si>
  <si>
    <t>G107441021MS-PEL20007</t>
  </si>
  <si>
    <t>G107441022MS-PEL20001</t>
  </si>
  <si>
    <t>G107441022MS-PEL20002</t>
  </si>
  <si>
    <t>G107441022MS-PEL20003</t>
  </si>
  <si>
    <t>G107441022MS-PEL20004</t>
  </si>
  <si>
    <t>G107441022MS-PEL20005</t>
  </si>
  <si>
    <t>G107441022MS-PEL20006</t>
  </si>
  <si>
    <t>G107441022MS-PEL20007</t>
  </si>
  <si>
    <t>G107441022MS-PEL20008</t>
  </si>
  <si>
    <t>G107441023MS-PEL20001</t>
  </si>
  <si>
    <t>G107441023MS-PEL20002</t>
  </si>
  <si>
    <t>G107441023MS-PEL20003</t>
  </si>
  <si>
    <t>G107441023MS-PEL20004</t>
  </si>
  <si>
    <t>G107441024MS-PEL20001</t>
  </si>
  <si>
    <t>G107441024MS-PEL20002</t>
  </si>
  <si>
    <t>G107441024MS-PEL20003</t>
  </si>
  <si>
    <t>G107441024MS-PEL20004</t>
  </si>
  <si>
    <t>G107441024MS-PEL20005</t>
  </si>
  <si>
    <t>G107441024MS-PEL20006</t>
  </si>
  <si>
    <t>G107441024MS-PEL20007</t>
  </si>
  <si>
    <t>G107441025MS-PEL20001</t>
  </si>
  <si>
    <t>G107441025MS-PEL20002</t>
  </si>
  <si>
    <t>G107441025MS-PEL20003</t>
  </si>
  <si>
    <t>G107441025MS-PEL20004</t>
  </si>
  <si>
    <t>G107441025MS-PEL20005</t>
  </si>
  <si>
    <t>G107441025MS-PEL20006</t>
  </si>
  <si>
    <t>G107441025MS-PEL20007</t>
  </si>
  <si>
    <t>G107441025MS-PEL20008</t>
  </si>
  <si>
    <t>G107441026MS-PEL20001</t>
  </si>
  <si>
    <t>G107441026MS-PEL20002</t>
  </si>
  <si>
    <t>G107441026MS-PEL20003</t>
  </si>
  <si>
    <t>G107441026MS-PEL20004</t>
  </si>
  <si>
    <t>G107441026MS-PEL20005</t>
  </si>
  <si>
    <t>G107441028MS-PEL20001</t>
  </si>
  <si>
    <t>G107441028MS-PEL20002</t>
  </si>
  <si>
    <t>G107441028MS-PEL20003</t>
  </si>
  <si>
    <t>G107441028MS-PEL20004</t>
  </si>
  <si>
    <t>G107441029MS-PEL20001</t>
  </si>
  <si>
    <t>G107441029MS-PEL20002</t>
  </si>
  <si>
    <t>G107441029MS-PEL20003</t>
  </si>
  <si>
    <t>G107441029MS-PEL20004</t>
  </si>
  <si>
    <t>G107441029MS-PEL20005</t>
  </si>
  <si>
    <t>G107441029MS-PEL20006</t>
  </si>
  <si>
    <t>G107441029MS-PEL20007</t>
  </si>
  <si>
    <t>G107441030MS-PEL20001</t>
  </si>
  <si>
    <t>G107441030MS-PEL20002</t>
  </si>
  <si>
    <t>G107441030MS-PEL20003</t>
  </si>
  <si>
    <t>G107441030MS-PEL20004</t>
  </si>
  <si>
    <t>G107441030MS-PEL20005</t>
  </si>
  <si>
    <t>G107441030MS-PEL20006</t>
  </si>
  <si>
    <t>G107441030MS-PEL20007</t>
  </si>
  <si>
    <t>G107441031MS-PEL20001</t>
  </si>
  <si>
    <t>G107441031MS-PEL20002</t>
  </si>
  <si>
    <t>G107441031MS-PEL20003</t>
  </si>
  <si>
    <t>G107441031MS-PEL20004</t>
  </si>
  <si>
    <t>G107441031MS-PEL20005</t>
  </si>
  <si>
    <t>G107441032MS-PEL20001</t>
  </si>
  <si>
    <t>G107441032MS-PEL20002</t>
  </si>
  <si>
    <t>G107441032MS-PEL20003</t>
  </si>
  <si>
    <t>G107441032MS-PEL20004</t>
  </si>
  <si>
    <t>G107441032MS-PEL20005</t>
  </si>
  <si>
    <t>G107441033MS-PEL20001</t>
  </si>
  <si>
    <t>G107441033MS-PEL20002</t>
  </si>
  <si>
    <t>G107441033MS-PEL20003</t>
  </si>
  <si>
    <t>G107441033MS-PEL20004</t>
  </si>
  <si>
    <t>G107441034MS-PEL20001</t>
  </si>
  <si>
    <t>G107441034MS-PEL20002</t>
  </si>
  <si>
    <t>G107441034MS-PEL20003</t>
  </si>
  <si>
    <t>G107441034MS-PEL20004</t>
  </si>
  <si>
    <t>G107441036MS-PEL20001</t>
  </si>
  <si>
    <t>G107441036MS-PEL20002</t>
  </si>
  <si>
    <t>G107441036MS-PEL20003</t>
  </si>
  <si>
    <t>G107441036MS-PEL20004</t>
  </si>
  <si>
    <t>G107441036MS-PEL20005</t>
  </si>
  <si>
    <t>G107441037MS-PEL20001</t>
  </si>
  <si>
    <t>G107441037MS-PEL20002</t>
  </si>
  <si>
    <t>G107441037MS-PEL20003</t>
  </si>
  <si>
    <t>G107441037MS-PEL20004</t>
  </si>
  <si>
    <t>G107441037MS-PEL20005</t>
  </si>
  <si>
    <t>G107441037MS-PEL20006</t>
  </si>
  <si>
    <t>G107441037MS-PEL20007</t>
  </si>
  <si>
    <t>G107441038MS-PEL20001</t>
  </si>
  <si>
    <t>G107441038MS-PEL20002</t>
  </si>
  <si>
    <t>G107441038MS-PEL20003</t>
  </si>
  <si>
    <t>G107441038MS-PEL20004</t>
  </si>
  <si>
    <t>G107441038MS-PEL20005</t>
  </si>
  <si>
    <t>G107441038MS-PEL20006</t>
  </si>
  <si>
    <t>G107441039MS-PEL20001</t>
  </si>
  <si>
    <t>G107441039MS-PEL20002</t>
  </si>
  <si>
    <t>G107441039MS-PEL20003</t>
  </si>
  <si>
    <t>G107441039MS-PEL20004</t>
  </si>
  <si>
    <t>G107441040MS-PEL20001</t>
  </si>
  <si>
    <t>G107441040MS-PEL20002</t>
  </si>
  <si>
    <t>G107441040MS-PEL20003</t>
  </si>
  <si>
    <t>G107441040MS-PEL20004</t>
  </si>
  <si>
    <t>G107441040MS-PEL20005</t>
  </si>
  <si>
    <t>G107441040MS-PEL20006</t>
  </si>
  <si>
    <t>G107441041MS-PEL20001</t>
  </si>
  <si>
    <t>G107441041MS-PEL20002</t>
  </si>
  <si>
    <t>G107441042MS-PEL20001</t>
  </si>
  <si>
    <t>G107441042MS-PEL20002</t>
  </si>
  <si>
    <t>G107441042MS-PEL20003</t>
  </si>
  <si>
    <t>G107441042MS-PEL20004</t>
  </si>
  <si>
    <t>G107441042MS-PEL20005</t>
  </si>
  <si>
    <t>G107441042MS-PEL20006</t>
  </si>
  <si>
    <t>G107441042MS-PEL20008</t>
  </si>
  <si>
    <t>G107441042MS-PEL20009</t>
  </si>
  <si>
    <t>G107441043MS-PEL20001</t>
  </si>
  <si>
    <t>G107441043MS-PEL20002</t>
  </si>
  <si>
    <t>G107441043MS-PEL20003</t>
  </si>
  <si>
    <t>G107441043MS-PEL20004</t>
  </si>
  <si>
    <t>G107441043MS-PEL20005</t>
  </si>
  <si>
    <t>G107441043MS-PEL20007</t>
  </si>
  <si>
    <t>G107441043MS-PEL20008</t>
  </si>
  <si>
    <t>G107441043MS-PEL20009</t>
  </si>
  <si>
    <t>G107441044MS-PEL20001</t>
  </si>
  <si>
    <t>G107441044MS-PEL20002</t>
  </si>
  <si>
    <t>G107441044MS-PEL20003</t>
  </si>
  <si>
    <t>G107441044MS-PEL20004</t>
  </si>
  <si>
    <t>G107441044MS-PEL20007</t>
  </si>
  <si>
    <t>G107441045MS-PEL20001</t>
  </si>
  <si>
    <t>G107441045MS-PEL20002</t>
  </si>
  <si>
    <t>G107441045MS-PEL20003</t>
  </si>
  <si>
    <t>G107441046MS-PEL20001</t>
  </si>
  <si>
    <t>G107441046MS-PEL20002</t>
  </si>
  <si>
    <t>G107441046MS-PEL20003</t>
  </si>
  <si>
    <t>G107441046MS-PEL20004</t>
  </si>
  <si>
    <t>G107441046MS-PEL20005</t>
  </si>
  <si>
    <t>G107441047MS-PEL20001</t>
  </si>
  <si>
    <t>G107441047MS-PEL20002</t>
  </si>
  <si>
    <t>G107441047MS-PEL20003</t>
  </si>
  <si>
    <t>G107441047MS-PEL20004</t>
  </si>
  <si>
    <t>G107441048ES-PEL20001</t>
  </si>
  <si>
    <t>G107441048ES-PEL20002</t>
  </si>
  <si>
    <t>G107441048ES-PEL20003</t>
  </si>
  <si>
    <t>G107441048ES-PEL20004</t>
  </si>
  <si>
    <t>G107441049ES-PEL20001</t>
  </si>
  <si>
    <t>G107441049ES-PEL20002</t>
  </si>
  <si>
    <t>G107441049ES-PEL20003</t>
  </si>
  <si>
    <t>G107441049ES-PEL20004</t>
  </si>
  <si>
    <t>G107441049ES-PEL20005</t>
  </si>
  <si>
    <t>G107441049ES-PEL20006</t>
  </si>
  <si>
    <t>G107441049ES-PEL20007</t>
  </si>
  <si>
    <t>G107441049ES-PEL20008</t>
  </si>
  <si>
    <t>G107441050ES-PEL20001</t>
  </si>
  <si>
    <t>G107441050ES-PEL20002</t>
  </si>
  <si>
    <t>G107441050ES-PEL20003</t>
  </si>
  <si>
    <t>G107441050ES-PEL20004</t>
  </si>
  <si>
    <t>G107441050ES-PEL20005</t>
  </si>
  <si>
    <t>G107441050ES-PEL20006</t>
  </si>
  <si>
    <t>G107441050ES-PEL20007</t>
  </si>
  <si>
    <t>G107441050ES-PEL20008</t>
  </si>
  <si>
    <t>G107441050ES-PEL20009</t>
  </si>
  <si>
    <t>G107441050ES-PEL20010</t>
  </si>
  <si>
    <t>G107441050ES-PEL20011</t>
  </si>
  <si>
    <t>G107441050ES-PEL20012</t>
  </si>
  <si>
    <t>G107441050ES-PEL20013</t>
  </si>
  <si>
    <t>G107441051ES-PEL20001</t>
  </si>
  <si>
    <t>G107441051ES-PEL20002</t>
  </si>
  <si>
    <t>G107441051ES-PEL20003</t>
  </si>
  <si>
    <t>G107441051ES-PEL20004</t>
  </si>
  <si>
    <t>G107441051ES-PEL20005</t>
  </si>
  <si>
    <t>G107441052ES-PEL20001</t>
  </si>
  <si>
    <t>G107441052ES-PEL20002</t>
  </si>
  <si>
    <t>G107441052ES-PEL20003</t>
  </si>
  <si>
    <t>G107441052ES-PEL20004</t>
  </si>
  <si>
    <t>G107441052ES-PEL20005</t>
  </si>
  <si>
    <t>G107441052ES-PEL20006</t>
  </si>
  <si>
    <t>G107441053ES-PEL20001</t>
  </si>
  <si>
    <t>G107441053ES-PEL20002</t>
  </si>
  <si>
    <t>G107441053ES-PEL20003</t>
  </si>
  <si>
    <t>G107441053ES-PEL20004</t>
  </si>
  <si>
    <t>G107441053ES-PEL20005</t>
  </si>
  <si>
    <t>G107441053ES-PEL20006</t>
  </si>
  <si>
    <t>G107441053ES-PEL20007</t>
  </si>
  <si>
    <t>G107441054ES-PEL20001</t>
  </si>
  <si>
    <t>G107441054ES-PEL20002</t>
  </si>
  <si>
    <t>G107441054ES-PEL20004</t>
  </si>
  <si>
    <t>G107441054ES-PEL20005</t>
  </si>
  <si>
    <t>G107441055ES-PEL20001</t>
  </si>
  <si>
    <t>G107441055ES-PEL20002</t>
  </si>
  <si>
    <t>G107441055ES-PEL20003</t>
  </si>
  <si>
    <t>G107441055ES-PEL20004</t>
  </si>
  <si>
    <t>G107441055ES-PEL20005</t>
  </si>
  <si>
    <t>G107441055ES-PEL20006</t>
  </si>
  <si>
    <t>G107441056ES-PEL20001</t>
  </si>
  <si>
    <t>G107441056ES-PEL20002</t>
  </si>
  <si>
    <t>G107441056ES-PEL20003</t>
  </si>
  <si>
    <t>G107441056ES-PEL20004</t>
  </si>
  <si>
    <t>G107441056ES-PEL20005</t>
  </si>
  <si>
    <t>G107441057ES-PEL20001</t>
  </si>
  <si>
    <t>G107441057ES-PEL20002</t>
  </si>
  <si>
    <t>G107441057ES-PEL20003</t>
  </si>
  <si>
    <t>G107441057ES-PEL20004</t>
  </si>
  <si>
    <t>G107441058ES-PEL20001</t>
  </si>
  <si>
    <t>G107441058ES-PEL20002</t>
  </si>
  <si>
    <t>G107441058ES-PEL20003</t>
  </si>
  <si>
    <t>G107441058ES-PEL20004</t>
  </si>
  <si>
    <t>G107441058ES-PEL20005</t>
  </si>
  <si>
    <t>G107441058ES-PEL20006</t>
  </si>
  <si>
    <t>G107441059ES-PEL20001</t>
  </si>
  <si>
    <t>G107441059ES-PEL20002</t>
  </si>
  <si>
    <t>G107441059ES-PEL20003</t>
  </si>
  <si>
    <t>G107441059ES-PEL20004</t>
  </si>
  <si>
    <t>G107441059ES-PEL20005</t>
  </si>
  <si>
    <t>G107441059ES-PEL20006</t>
  </si>
  <si>
    <t>G107441060ES-PEL20001</t>
  </si>
  <si>
    <t>G107441060ES-PEL20003</t>
  </si>
  <si>
    <t>G107441060ES-PEL20004</t>
  </si>
  <si>
    <t>G107441060ES-PEL20005</t>
  </si>
  <si>
    <t>G107441061ES-PEL20001</t>
  </si>
  <si>
    <t>G107441061ES-PEL20002</t>
  </si>
  <si>
    <t>G107441061ES-PEL20003</t>
  </si>
  <si>
    <t>G107441061ES-PEL20004</t>
  </si>
  <si>
    <t>G107441062ES-PEL20001</t>
  </si>
  <si>
    <t>G107441062ES-PEL20002</t>
  </si>
  <si>
    <t>G107441062ES-PEL20003</t>
  </si>
  <si>
    <t>G107441062ES-PEL20004</t>
  </si>
  <si>
    <t>G107441062ES-PEL20005</t>
  </si>
  <si>
    <t>G107441062ES-PEL20006</t>
  </si>
  <si>
    <t>G107441062ES-PEL20007</t>
  </si>
  <si>
    <t>G107441063ES-PEL20001</t>
  </si>
  <si>
    <t>G107441063ES-PEL20002</t>
  </si>
  <si>
    <t>G107441063ES-PEL20003</t>
  </si>
  <si>
    <t>G107441063ES-PEL20004</t>
  </si>
  <si>
    <t>G107441063ES-PEL20005</t>
  </si>
  <si>
    <t>G107441064ES-PEL20001</t>
  </si>
  <si>
    <t>G107441064ES-PEL20004</t>
  </si>
  <si>
    <t>G107441064ES-PEL20006</t>
  </si>
  <si>
    <t>G107441064ES-PEL20007</t>
  </si>
  <si>
    <t>G107441064ES-PEL20008</t>
  </si>
  <si>
    <t>G107441064ES-PEL20009</t>
  </si>
  <si>
    <t>G107441064ES-PEL20010</t>
  </si>
  <si>
    <t>G107441064ES-PEL20011</t>
  </si>
  <si>
    <t>G107441064ES-PEL20012</t>
  </si>
  <si>
    <t>G107441065ES-PEL20001</t>
  </si>
  <si>
    <t>G107441065ES-PEL20002</t>
  </si>
  <si>
    <t>G107441065ES-PEL20003</t>
  </si>
  <si>
    <t>G107441065ES-PEL20005</t>
  </si>
  <si>
    <t>G107441065ES-PEL20006</t>
  </si>
  <si>
    <t>G107441065ES-PEL20007</t>
  </si>
  <si>
    <t>G107441065ES-PEL20008</t>
  </si>
  <si>
    <t>G107441065ES-PEL20009</t>
  </si>
  <si>
    <t>G107441065ES-PEL20010</t>
  </si>
  <si>
    <t>G107441065ES-PEL20011</t>
  </si>
  <si>
    <t>G107441066ES-PEL20001</t>
  </si>
  <si>
    <t>G107441066ES-PEL20002</t>
  </si>
  <si>
    <t>G107441066ES-PEL20003</t>
  </si>
  <si>
    <t>G107441066ES-PEL20004</t>
  </si>
  <si>
    <t>G107441066ES-PEL20005</t>
  </si>
  <si>
    <t>G107441067ES-PEL20001</t>
  </si>
  <si>
    <t>G107441067ES-PEL20002</t>
  </si>
  <si>
    <t>G107441067ES-PEL20003</t>
  </si>
  <si>
    <t>G107441067ES-PEL20004</t>
  </si>
  <si>
    <t>G107441067ES-PEL20005</t>
  </si>
  <si>
    <t>G107441067ES-PEL20006</t>
  </si>
  <si>
    <t>G107441067ES-PEL20007</t>
  </si>
  <si>
    <t>G107441067ES-PEL20008</t>
  </si>
  <si>
    <t>G107441067ES-PEL20009</t>
  </si>
  <si>
    <t>G107441068ES-PEL20001</t>
  </si>
  <si>
    <t>G107441068ES-PEL20002</t>
  </si>
  <si>
    <t>G107441068ES-PEL20003</t>
  </si>
  <si>
    <t>G107441068ES-PEL20004</t>
  </si>
  <si>
    <t>G107441068ES-PEL20005</t>
  </si>
  <si>
    <t>G107441069ES-PEL20001</t>
  </si>
  <si>
    <t>G107441069ES-PEL20002</t>
  </si>
  <si>
    <t>G107441069ES-PEL20003</t>
  </si>
  <si>
    <t>G107441070ES-PEL20001</t>
  </si>
  <si>
    <t>G107441070ES-PEL20002</t>
  </si>
  <si>
    <t>G107441070ES-PEL20003</t>
  </si>
  <si>
    <t>G107441070ES-PEL20004</t>
  </si>
  <si>
    <t>G107441071ES-PEL20001</t>
  </si>
  <si>
    <t>G107441071ES-PEL20002</t>
  </si>
  <si>
    <t>G107441071ES-PEL20003</t>
  </si>
  <si>
    <t>G107441071ES-PEL20004</t>
  </si>
  <si>
    <t>G107441071ES-PEL20005</t>
  </si>
  <si>
    <t>G107441071ES-PEL20006</t>
  </si>
  <si>
    <t>G107441071ES-PEL20007</t>
  </si>
  <si>
    <t>G107441072ES-PEL20001</t>
  </si>
  <si>
    <t>G107441072ES-PEL20002</t>
  </si>
  <si>
    <t>G107441072ES-PEL20003</t>
  </si>
  <si>
    <t>G107441072ES-PEL20004</t>
  </si>
  <si>
    <t>G107441072ES-PEL20005</t>
  </si>
  <si>
    <t>G107441072ES-PEL20006</t>
  </si>
  <si>
    <t>G107441072ES-PEL20007</t>
  </si>
  <si>
    <t>G107441073ES-PEL20001</t>
  </si>
  <si>
    <t>G107441073ES-PEL20002</t>
  </si>
  <si>
    <t>G107441073ES-PEL20003</t>
  </si>
  <si>
    <t>G107441073ES-PEL20004</t>
  </si>
  <si>
    <t>G107441073ES-PEL20005</t>
  </si>
  <si>
    <t>G107441073ES-PEL20006</t>
  </si>
  <si>
    <t>G107441074ES-PEL20001</t>
  </si>
  <si>
    <t>G107441074ES-PEL20002</t>
  </si>
  <si>
    <t>G107441074ES-PEL20003</t>
  </si>
  <si>
    <t>G107441074ES-PEL20004</t>
  </si>
  <si>
    <t>G107441075ES-PEL20002</t>
  </si>
  <si>
    <t>G107441075ES-PEL20004</t>
  </si>
  <si>
    <t>G107441075ES-PEL20005</t>
  </si>
  <si>
    <t>G107441076ES-PEL20001</t>
  </si>
  <si>
    <t>G107441076ES-PEL20002</t>
  </si>
  <si>
    <t>G107441076ES-PEL20003</t>
  </si>
  <si>
    <t>G107441076ES-PEL20004</t>
  </si>
  <si>
    <t>G107441076ES-PEL20005</t>
  </si>
  <si>
    <t>G107441076ES-PEL20006</t>
  </si>
  <si>
    <t>G107441076ES-PEL20007</t>
  </si>
  <si>
    <t>G107441076ES-PEL20008</t>
  </si>
  <si>
    <t>G107441076ES-PEL20009</t>
  </si>
  <si>
    <t>G107441077ES-PEL20001</t>
  </si>
  <si>
    <t>G107441077ES-PEL20002</t>
  </si>
  <si>
    <t>G107441077ES-PEL20003</t>
  </si>
  <si>
    <t>G107441077ES-PEL20004</t>
  </si>
  <si>
    <t>G107441077ES-PEL20005</t>
  </si>
  <si>
    <t>G107441078ES-PEL20001</t>
  </si>
  <si>
    <t>G107441078ES-PEL20002</t>
  </si>
  <si>
    <t>G107441078ES-PEL20003</t>
  </si>
  <si>
    <t>G107441078ES-PEL20004</t>
  </si>
  <si>
    <t>G107441078ES-PEL20005</t>
  </si>
  <si>
    <t>G107441078ES-PEL20006</t>
  </si>
  <si>
    <t>G107441079ES-PEL20001</t>
  </si>
  <si>
    <t>G107441079ES-PEL20002</t>
  </si>
  <si>
    <t>G107441079ES-PEL20003</t>
  </si>
  <si>
    <t>G107441079ES-PEL20004</t>
  </si>
  <si>
    <t>G107441080ES-PEL20001</t>
  </si>
  <si>
    <t>G107441080ES-PEL20002</t>
  </si>
  <si>
    <t>G107441080ES-PEL20003</t>
  </si>
  <si>
    <t>G107441080ES-PEL20004</t>
  </si>
  <si>
    <t>G107441081ES-PEL20001</t>
  </si>
  <si>
    <t>G107441081ES-PEL20002</t>
  </si>
  <si>
    <t>G107441081ES-PEL20003</t>
  </si>
  <si>
    <t>G107441081ES-PEL20004</t>
  </si>
  <si>
    <t>G107441081ES-PEL20005</t>
  </si>
  <si>
    <t>G107441082ES-PEL20001</t>
  </si>
  <si>
    <t>G107441082ES-PEL20002</t>
  </si>
  <si>
    <t>G107441082ES-PEL20003</t>
  </si>
  <si>
    <t>G107441082ES-PEL20004</t>
  </si>
  <si>
    <t>G107441082ES-PEL20005</t>
  </si>
  <si>
    <t>G107441082ES-PEL20006</t>
  </si>
  <si>
    <t>G107441082ES-PEL20007</t>
  </si>
  <si>
    <t>G107441082ES-PEL20008</t>
  </si>
  <si>
    <t>G107441083ES-PEL20001</t>
  </si>
  <si>
    <t>G107441083ES-PEL20002</t>
  </si>
  <si>
    <t>G107441083ES-PEL20003</t>
  </si>
  <si>
    <t>G107441083ES-PEL20004</t>
  </si>
  <si>
    <t>G107441083ES-PEL20005</t>
  </si>
  <si>
    <t>G107441083ES-PEL20006</t>
  </si>
  <si>
    <t>G107441084ES-PEL20002</t>
  </si>
  <si>
    <t>G107441084ES-PEL20003</t>
  </si>
  <si>
    <t>G107441084ES-PEL20004</t>
  </si>
  <si>
    <t>G107441084ES-PEL20005</t>
  </si>
  <si>
    <t>G107441084ES-PEL20006</t>
  </si>
  <si>
    <t>G107441084ES-PEL20007</t>
  </si>
  <si>
    <t>G107441085ES-PEL20001</t>
  </si>
  <si>
    <t>G107441085ES-PEL20002</t>
  </si>
  <si>
    <t>G107441085ES-PEL20003</t>
  </si>
  <si>
    <t>G107441085ES-PEL20004</t>
  </si>
  <si>
    <t>G107441085ES-PEL20005</t>
  </si>
  <si>
    <t>G107441085ES-PEL20006</t>
  </si>
  <si>
    <t>G107441085ES-PEL20007</t>
  </si>
  <si>
    <t>G107441085ES-PEL20008</t>
  </si>
  <si>
    <t>G107441085ES-PEL20009</t>
  </si>
  <si>
    <t>G107441085ES-PEL20010</t>
  </si>
  <si>
    <t>G107441085ES-PEL20011</t>
  </si>
  <si>
    <t>G107441085ES-PEL20012</t>
  </si>
  <si>
    <t>G107441086ES-PEL20001</t>
  </si>
  <si>
    <t>G107441086ES-PEL20002</t>
  </si>
  <si>
    <t>G107441086ES-PEL20003</t>
  </si>
  <si>
    <t>G107441087ES-PEL20001</t>
  </si>
  <si>
    <t>G107441087ES-PEL20002</t>
  </si>
  <si>
    <t>G107441087ES-PEL20003</t>
  </si>
  <si>
    <t>G107441087ES-PEL20005</t>
  </si>
  <si>
    <t>G107441088ES-PEL20001</t>
  </si>
  <si>
    <t>G107441088ES-PEL20002</t>
  </si>
  <si>
    <t>G107441088ES-PEL20003</t>
  </si>
  <si>
    <t>G107441088ES-PEL20004</t>
  </si>
  <si>
    <t>G107441088ES-PEL20005</t>
  </si>
  <si>
    <t>G107441089ES-PEL20001</t>
  </si>
  <si>
    <t>G107441089ES-PEL20002</t>
  </si>
  <si>
    <t>G107441089ES-PEL20003</t>
  </si>
  <si>
    <t>G107441089ES-PEL20004</t>
  </si>
  <si>
    <t>G107441089ES-PEL20005</t>
  </si>
  <si>
    <t>G107441089ES-PEL20006</t>
  </si>
  <si>
    <t>G107441089ES-PEL20007</t>
  </si>
  <si>
    <t>G107441090ES-PEL20001</t>
  </si>
  <si>
    <t>G107441090ES-PEL20002</t>
  </si>
  <si>
    <t>G107441090ES-PEL20003</t>
  </si>
  <si>
    <t>G107441090ES-PEL20004</t>
  </si>
  <si>
    <t>G107441090ES-PEL20005</t>
  </si>
  <si>
    <t>G107441090ES-PEL20006</t>
  </si>
  <si>
    <t>G107441090ES-PEL20009</t>
  </si>
  <si>
    <t>G107441091ES-PEL20001</t>
  </si>
  <si>
    <t>G107441091ES-PEL20002</t>
  </si>
  <si>
    <t>G107441091ES-PEL20003</t>
  </si>
  <si>
    <t>G107441091ES-PEL20004</t>
  </si>
  <si>
    <t>G107441091ES-PEL20005</t>
  </si>
  <si>
    <t>G107441091ES-PEL20006</t>
  </si>
  <si>
    <t>G107441091ES-PEL20007</t>
  </si>
  <si>
    <t>G107441092ES-PEL20001</t>
  </si>
  <si>
    <t>G107441092ES-PEL20002</t>
  </si>
  <si>
    <t>G107441092ES-PEL20003</t>
  </si>
  <si>
    <t>G107441092ES-PEL20004</t>
  </si>
  <si>
    <t>G107441092ES-PEL20005</t>
  </si>
  <si>
    <t>G107441092ES-PEL20006</t>
  </si>
  <si>
    <t>G107441093ES-PEL20001</t>
  </si>
  <si>
    <t>G107441093ES-PEL20002</t>
  </si>
  <si>
    <t>G107441093ES-PEL20003</t>
  </si>
  <si>
    <t>G107441093ES-PEL20004</t>
  </si>
  <si>
    <t>G107441093ES-PEL20006</t>
  </si>
  <si>
    <t>G107441093ES-PEL20007</t>
  </si>
  <si>
    <t>G107441093ES-PEL20008</t>
  </si>
  <si>
    <t>G107441093ES-PEL20009</t>
  </si>
  <si>
    <t>G107441093ES-PEL20010</t>
  </si>
  <si>
    <t>G107441094ES-PEL20001</t>
  </si>
  <si>
    <t>G107441094ES-PEL20002</t>
  </si>
  <si>
    <t>G107441094ES-PEL20003</t>
  </si>
  <si>
    <t>G107441094ES-PEL20004</t>
  </si>
  <si>
    <t>G107441094ES-PEL20005</t>
  </si>
  <si>
    <t>G107441094ES-PEL20006</t>
  </si>
  <si>
    <t>G107441095ES-PEL20001</t>
  </si>
  <si>
    <t>G107441095ES-PEL20002</t>
  </si>
  <si>
    <t>G107441095ES-PEL20003</t>
  </si>
  <si>
    <t>G107441095ES-PEL20004</t>
  </si>
  <si>
    <t>G107441095ES-PEL20005</t>
  </si>
  <si>
    <t>G107441095ES-PEL20006</t>
  </si>
  <si>
    <t>G107441096ES-PEL20001</t>
  </si>
  <si>
    <t>G107441096ES-PEL20002</t>
  </si>
  <si>
    <t>G107441096ES-PEL20003</t>
  </si>
  <si>
    <t>G107441096ES-PEL20004</t>
  </si>
  <si>
    <t>G107441096ES-PEL20005</t>
  </si>
  <si>
    <t>G107441096ES-PEL20006</t>
  </si>
  <si>
    <t>G107441096ES-PEL20007</t>
  </si>
  <si>
    <t>G107441097ES-PEL20001</t>
  </si>
  <si>
    <t>G107441097ES-PEL20003</t>
  </si>
  <si>
    <t>G107441097ES-PEL20004</t>
  </si>
  <si>
    <t>G107441097ES-PEL20005</t>
  </si>
  <si>
    <t>G107441097ES-PEL20006</t>
  </si>
  <si>
    <t>G107441097ES-PEL20007</t>
  </si>
  <si>
    <t>G107441097ES-PEL20008</t>
  </si>
  <si>
    <t>G107441097ES-PEL20009</t>
  </si>
  <si>
    <t>G107441098ES-PEL20001</t>
  </si>
  <si>
    <t>G107441098ES-PEL20002</t>
  </si>
  <si>
    <t>G107441098ES-PEL20003</t>
  </si>
  <si>
    <t>G107441098ES-PEL20004</t>
  </si>
  <si>
    <t>G107441099ES-PEL20001</t>
  </si>
  <si>
    <t>G107441099ES-PEL20002</t>
  </si>
  <si>
    <t>G107441099ES-PEL20003</t>
  </si>
  <si>
    <t>G107441099ES-PEL20004</t>
  </si>
  <si>
    <t>G107441099ES-PEL20005</t>
  </si>
  <si>
    <t>G107441099ES-PEL20006</t>
  </si>
  <si>
    <t>G107441099ES-PEL20007</t>
  </si>
  <si>
    <t>G107441099ES-PEL20008</t>
  </si>
  <si>
    <t>G107441099ES-PEL20009</t>
  </si>
  <si>
    <t>G107441100ES-PEL20001</t>
  </si>
  <si>
    <t>G107441100ES-PEL20002</t>
  </si>
  <si>
    <t>G107441100ES-PEL20003</t>
  </si>
  <si>
    <t>G107441100ES-PEL20004</t>
  </si>
  <si>
    <t>G107441100ES-PEL20005</t>
  </si>
  <si>
    <t>G107441100ES-PEL20006</t>
  </si>
  <si>
    <t>G107441100ES-PEL20007</t>
  </si>
  <si>
    <t>G107441100ES-PEL20008</t>
  </si>
  <si>
    <t>G107441101ES-PEL20001</t>
  </si>
  <si>
    <t>G107441101ES-PEL20002</t>
  </si>
  <si>
    <t>G107441101ES-PEL20003</t>
  </si>
  <si>
    <t>G107441101ES-PEL20004</t>
  </si>
  <si>
    <t>G107441101ES-PEL20006</t>
  </si>
  <si>
    <t>G107441101ES-PEL20007</t>
  </si>
  <si>
    <t>G107441101ES-PEL20008</t>
  </si>
  <si>
    <t>G107441101ES-PEL20009</t>
  </si>
  <si>
    <t>G107441102ES-PEL20001</t>
  </si>
  <si>
    <t>G107441102ES-PEL20002</t>
  </si>
  <si>
    <t>G107441102ES-PEL20003</t>
  </si>
  <si>
    <t>G107441102ES-PEL20004</t>
  </si>
  <si>
    <t>G107441103ES-PEL20001</t>
  </si>
  <si>
    <t>G107441103ES-PEL20002</t>
  </si>
  <si>
    <t>G107441103ES-PEL20003</t>
  </si>
  <si>
    <t>G107441103ES-PEL20004</t>
  </si>
  <si>
    <t>G107441103ES-PEL20005</t>
  </si>
  <si>
    <t>G107441103ES-PEL20006</t>
  </si>
  <si>
    <t>G107441103ES-PEL20007</t>
  </si>
  <si>
    <t>G107441104ES-PEL20001</t>
  </si>
  <si>
    <t>G107441104ES-PEL20002</t>
  </si>
  <si>
    <t>G107441104ES-PEL20003</t>
  </si>
  <si>
    <t>G107441104ES-PEL20004</t>
  </si>
  <si>
    <t>G107441105ES-PEL20001</t>
  </si>
  <si>
    <t>G107441105ES-PEL20002</t>
  </si>
  <si>
    <t>G107441105ES-PEL20003</t>
  </si>
  <si>
    <t>G107441105ES-PEL20004</t>
  </si>
  <si>
    <t>G107441105ES-PEL20005</t>
  </si>
  <si>
    <t>G107441105ES-PEL20006</t>
  </si>
  <si>
    <t>G107441105ES-PEL20007</t>
  </si>
  <si>
    <t>G107441105ES-PEL20008</t>
  </si>
  <si>
    <t>G107441105ES-PEL20009</t>
  </si>
  <si>
    <t>G107441105ES-PEL20010</t>
  </si>
  <si>
    <t>G107441106ES-PEL20001</t>
  </si>
  <si>
    <t>G107441107ES-PEL20001</t>
  </si>
  <si>
    <t>G107441107ES-PEL20002</t>
  </si>
  <si>
    <t>G107441107ES-PEL20003</t>
  </si>
  <si>
    <t>G107441107ES-PEL20004</t>
  </si>
  <si>
    <t>G107441108ES-PEL20001</t>
  </si>
  <si>
    <t>G107441108ES-PEL20002</t>
  </si>
  <si>
    <t>G107441108ES-PEL20003</t>
  </si>
  <si>
    <t>G107441108ES-PEL20004</t>
  </si>
  <si>
    <t>G107441108ES-PEL20005</t>
  </si>
  <si>
    <t>G107441109ES-PEL20001</t>
  </si>
  <si>
    <t>G107441109ES-PEL20002</t>
  </si>
  <si>
    <t>G107441110ES-PEL20001</t>
  </si>
  <si>
    <t>G107441110ES-PEL20002</t>
  </si>
  <si>
    <t>G107441110ES-PEL20003</t>
  </si>
  <si>
    <t>G107441110ES-PEL20004</t>
  </si>
  <si>
    <t>G107441110ES-PEL20005</t>
  </si>
  <si>
    <t>G107441110ES-PEL20006</t>
  </si>
  <si>
    <t>G107441110ES-PEL20007</t>
  </si>
  <si>
    <t>G107441110ES-PEL20008</t>
  </si>
  <si>
    <t>G107441110ES-PEL20009</t>
  </si>
  <si>
    <t>G107441110ES-PEL20010</t>
  </si>
  <si>
    <t>G107441110ES-PEL20011</t>
  </si>
  <si>
    <t>G107441111ES-PEL20001</t>
  </si>
  <si>
    <t>G107441111ES-PEL20002</t>
  </si>
  <si>
    <t>G107441111ES-PEL20003</t>
  </si>
  <si>
    <t>G107441111ES-PEL20004</t>
  </si>
  <si>
    <t>G107441111ES-PEL20005</t>
  </si>
  <si>
    <t>G107441111ES-PEL20006</t>
  </si>
  <si>
    <t>G107441112ES-PEL20001</t>
  </si>
  <si>
    <t>G107441112ES-PEL20002</t>
  </si>
  <si>
    <t>G107441113ES-PEL20001</t>
  </si>
  <si>
    <t>G107441113ES-PEL20002</t>
  </si>
  <si>
    <t>G107441113ES-PEL20003</t>
  </si>
  <si>
    <t>G107441113ES-PEL20004</t>
  </si>
  <si>
    <t>G107441113ES-PEL20005</t>
  </si>
  <si>
    <t>G107441113ES-PEL20006</t>
  </si>
  <si>
    <t>G107441114ES-PEL20002</t>
  </si>
  <si>
    <t>G107441114ES-PEL20003</t>
  </si>
  <si>
    <t>G107441114ES-PEL20004</t>
  </si>
  <si>
    <t>G107441114ES-PEL20005</t>
  </si>
  <si>
    <t>G107441114ES-PEL20006</t>
  </si>
  <si>
    <t>G107441114ES-PEL20007</t>
  </si>
  <si>
    <t>G107441114ES-PEL20008</t>
  </si>
  <si>
    <t>G107441114ES-PEL20009</t>
  </si>
  <si>
    <t>G107441114ES-PEL20010</t>
  </si>
  <si>
    <t>G107441114ES-PEL20011</t>
  </si>
  <si>
    <t>G107441114ES-PEL20012</t>
  </si>
  <si>
    <t>G107441114ES-PEL20013</t>
  </si>
  <si>
    <t>G107441115ES-PEL20001</t>
  </si>
  <si>
    <t>G107441115ES-PEL20002</t>
  </si>
  <si>
    <t>G107441115ES-PEL20003</t>
  </si>
  <si>
    <t>G107441115ES-PEL20004</t>
  </si>
  <si>
    <t>G107441115ES-PEL20005</t>
  </si>
  <si>
    <t>G107441115ES-PEL20006</t>
  </si>
  <si>
    <t>G107441116ES-PEL20001</t>
  </si>
  <si>
    <t>G107441116ES-PEL20002</t>
  </si>
  <si>
    <t>G107441116ES-PEL20003</t>
  </si>
  <si>
    <t>G107441117ES-PEL20001</t>
  </si>
  <si>
    <t>G107441117ES-PEL20002</t>
  </si>
  <si>
    <t>G107441117ES-PEL20003</t>
  </si>
  <si>
    <t>G107441117ES-PEL20004</t>
  </si>
  <si>
    <t>G107441117ES-PEL20005</t>
  </si>
  <si>
    <t>G107441117ES-PEL20006</t>
  </si>
  <si>
    <t>G107441117ES-PEL20007</t>
  </si>
  <si>
    <t>G107441256ES-PEL20001</t>
  </si>
  <si>
    <t>G107441256ES-PEL20002</t>
  </si>
  <si>
    <t>G107441256ES-PEL20003</t>
  </si>
  <si>
    <t>G107441256ES-PEL20004</t>
  </si>
  <si>
    <t>G107441256ES-PEL20005</t>
  </si>
  <si>
    <t>G107441256ES-PEL20006</t>
  </si>
  <si>
    <t>G107441256ES-PEL20007</t>
  </si>
  <si>
    <t>G107441263MS-PEL20001</t>
  </si>
  <si>
    <t>G107441263MS-PEL20002</t>
  </si>
  <si>
    <t>G107441263MS-PEL20003</t>
  </si>
  <si>
    <t>G107441263MS-PEL20004</t>
  </si>
  <si>
    <t>G107441263MS-PEL20005</t>
  </si>
  <si>
    <t>G107441264MS-PEL20001</t>
  </si>
  <si>
    <t>G107441264MS-PEL20002</t>
  </si>
  <si>
    <t>G107441264MS-PEL20003</t>
  </si>
  <si>
    <t>G107441264MS-PEL20004</t>
  </si>
  <si>
    <t>G107441264MS-PEL20005</t>
  </si>
  <si>
    <t>G107441266MS-PEL20001</t>
  </si>
  <si>
    <t>G107441266MS-PEL20002</t>
  </si>
  <si>
    <t>G107441266MS-PEL20003</t>
  </si>
  <si>
    <t>G107441266MS-PEL20004</t>
  </si>
  <si>
    <t>G107441266MS-PEL20005</t>
  </si>
  <si>
    <t>G107441277MS-PEL20001</t>
  </si>
  <si>
    <t>G107441277MS-PEL20002</t>
  </si>
  <si>
    <t>G107441277MS-PEL20003</t>
  </si>
  <si>
    <t>G107441277MS-PEL20004</t>
  </si>
  <si>
    <t>G107441277MS-PEL20005</t>
  </si>
  <si>
    <t>G107441277MS-PEL20007</t>
  </si>
  <si>
    <t>G107451009MS-PEL20002</t>
  </si>
  <si>
    <t>G107451009MS-PEL20003</t>
  </si>
  <si>
    <t>G107451009MS-PEL20004</t>
  </si>
  <si>
    <t>G107451009MS-PEL20005</t>
  </si>
  <si>
    <t>G107451010MS-PEL20001</t>
  </si>
  <si>
    <t>G107451010MS-PEL20002</t>
  </si>
  <si>
    <t>G107451010MS-PEL20003</t>
  </si>
  <si>
    <t>G107451010MS-PEL20004</t>
  </si>
  <si>
    <t>G107451010MS-PEL20005</t>
  </si>
  <si>
    <t>G107451011MS-PEL20001</t>
  </si>
  <si>
    <t>G107451011MS-PEL20002</t>
  </si>
  <si>
    <t>G107451011MS-PEL20003</t>
  </si>
  <si>
    <t>G107451011MS-PEL20004</t>
  </si>
  <si>
    <t>G107451012MS-PEL20001</t>
  </si>
  <si>
    <t>G107451012MS-PEL20002</t>
  </si>
  <si>
    <t>G107451012MS-PEL20003</t>
  </si>
  <si>
    <t>G107451012MS-PEL20004</t>
  </si>
  <si>
    <t>G107451012MS-PEL20005</t>
  </si>
  <si>
    <t>G107451013MS-PEL20001</t>
  </si>
  <si>
    <t>G107451013MS-PEL20002</t>
  </si>
  <si>
    <t>G107451013MS-PEL20003</t>
  </si>
  <si>
    <t>G107451013MS-PEL20004</t>
  </si>
  <si>
    <t>G107451013MS-PEL20006</t>
  </si>
  <si>
    <t>G107451014MS-PEL20001</t>
  </si>
  <si>
    <t>G107451014MS-PEL20002</t>
  </si>
  <si>
    <t>G107451014MS-PEL20003</t>
  </si>
  <si>
    <t>G107451014MS-PEL20004</t>
  </si>
  <si>
    <t>G107451014MS-PEL20005</t>
  </si>
  <si>
    <t>G107451014MS-PEL20006</t>
  </si>
  <si>
    <t>G107451014MS-PEL20007</t>
  </si>
  <si>
    <t>G107451015MS-PEL20001</t>
  </si>
  <si>
    <t>G107451015MS-PEL20002</t>
  </si>
  <si>
    <t>G107451015MS-PEL20003</t>
  </si>
  <si>
    <t>G107451015MS-PEL20004</t>
  </si>
  <si>
    <t>G107451015MS-PEL20005</t>
  </si>
  <si>
    <t>G107451015MS-PEL20006</t>
  </si>
  <si>
    <t>G107451015MS-PEL20007</t>
  </si>
  <si>
    <t>G107451016MS-PEL20001</t>
  </si>
  <si>
    <t>G107451016MS-PEL20002</t>
  </si>
  <si>
    <t>G107451016MS-PEL20003</t>
  </si>
  <si>
    <t>G107451016MS-PEL20004</t>
  </si>
  <si>
    <t>G107451016MS-PEL20005</t>
  </si>
  <si>
    <t>G107451016MS-PEL20006</t>
  </si>
  <si>
    <t>G107451016MS-PEL20007</t>
  </si>
  <si>
    <t>G107451016MS-PEL20008</t>
  </si>
  <si>
    <t>G107451017MS-PEL20001</t>
  </si>
  <si>
    <t>G107451017MS-PEL20002</t>
  </si>
  <si>
    <t>G107451017MS-PEL20003</t>
  </si>
  <si>
    <t>G107451017MS-PEL20004</t>
  </si>
  <si>
    <t>G107451017MS-PEL20005</t>
  </si>
  <si>
    <t>G107451017MS-PEL20006</t>
  </si>
  <si>
    <t>G107451017MS-PEL20007</t>
  </si>
  <si>
    <t>G107451018MS-PEL20001</t>
  </si>
  <si>
    <t>G107451018MS-PEL20002</t>
  </si>
  <si>
    <t>G107451018MS-PEL20003</t>
  </si>
  <si>
    <t>G107451018MS-PEL20004</t>
  </si>
  <si>
    <t>G107451018MS-PEL20005</t>
  </si>
  <si>
    <t>G107451018MS-PEL20006</t>
  </si>
  <si>
    <t>G107451018MS-PEL20007</t>
  </si>
  <si>
    <t>G107451019MS-PEL20001</t>
  </si>
  <si>
    <t>G107451019MS-PEL20002</t>
  </si>
  <si>
    <t>G107451019MS-PEL20003</t>
  </si>
  <si>
    <t>G107451019MS-PEL20004</t>
  </si>
  <si>
    <t>G107451020MS-PEL20001</t>
  </si>
  <si>
    <t>G107451020MS-PEL20002</t>
  </si>
  <si>
    <t>G107451020MS-PEL20003</t>
  </si>
  <si>
    <t>G107451020MS-PEL20004</t>
  </si>
  <si>
    <t>G107451020MS-PEL20005</t>
  </si>
  <si>
    <t>G107451020MS-PEL20006</t>
  </si>
  <si>
    <t>G107451020MS-PEL20007</t>
  </si>
  <si>
    <t>G107451020MS-PEL20008</t>
  </si>
  <si>
    <t>G107451021MS-PEL20001</t>
  </si>
  <si>
    <t>G107451021MS-PEL20002</t>
  </si>
  <si>
    <t>G107451021MS-PEL20003</t>
  </si>
  <si>
    <t>G107451021MS-PEL20004</t>
  </si>
  <si>
    <t>G107451021MS-PEL20005</t>
  </si>
  <si>
    <t>G107451022MS-PEL20001</t>
  </si>
  <si>
    <t>G107451022MS-PEL20002</t>
  </si>
  <si>
    <t>G107451022MS-PEL20003</t>
  </si>
  <si>
    <t>G107451022MS-PEL20004</t>
  </si>
  <si>
    <t>G107451022MS-PEL20005</t>
  </si>
  <si>
    <t>G107451022MS-PEL20006</t>
  </si>
  <si>
    <t>G107451023MS-PEL20001</t>
  </si>
  <si>
    <t>G107451023MS-PEL20002</t>
  </si>
  <si>
    <t>G107451023MS-PEL20003</t>
  </si>
  <si>
    <t>G107451023MS-PEL20004</t>
  </si>
  <si>
    <t>G107451023MS-PEL20005</t>
  </si>
  <si>
    <t>G107451024MS-PEL20001</t>
  </si>
  <si>
    <t>G107451024MS-PEL20002</t>
  </si>
  <si>
    <t>G107451024MS-PEL20003</t>
  </si>
  <si>
    <t>G107451024MS-PEL20004</t>
  </si>
  <si>
    <t>G107451024MS-PEL20006</t>
  </si>
  <si>
    <t>G107451025MS-PEL20002</t>
  </si>
  <si>
    <t>G107451025MS-PEL20003</t>
  </si>
  <si>
    <t>G107451025MS-PEL20004</t>
  </si>
  <si>
    <t>G107451025MS-PEL20005</t>
  </si>
  <si>
    <t>G107451025MS-PEL20006</t>
  </si>
  <si>
    <t>G107451026MS-PEL20001</t>
  </si>
  <si>
    <t>G107451026MS-PEL20002</t>
  </si>
  <si>
    <t>G107451026MS-PEL20003</t>
  </si>
  <si>
    <t>G107451026MS-PEL20004</t>
  </si>
  <si>
    <t>G107451026MS-PEL20005</t>
  </si>
  <si>
    <t>G107451026MS-PEL20006</t>
  </si>
  <si>
    <t>G107451027MS-PEL20001</t>
  </si>
  <si>
    <t>G107451027MS-PEL20002</t>
  </si>
  <si>
    <t>G107451027MS-PEL20003</t>
  </si>
  <si>
    <t>G107451027MS-PEL20004</t>
  </si>
  <si>
    <t>G107451027MS-PEL20005</t>
  </si>
  <si>
    <t>G107451027MS-PEL20006</t>
  </si>
  <si>
    <t>G107451028MS-PEL20001</t>
  </si>
  <si>
    <t>G107451028MS-PEL20002</t>
  </si>
  <si>
    <t>G107451028MS-PEL20003</t>
  </si>
  <si>
    <t>G107451028MS-PEL20004</t>
  </si>
  <si>
    <t>G107451028MS-PEL20005</t>
  </si>
  <si>
    <t>G107451028MS-PEL20006</t>
  </si>
  <si>
    <t>G107451028MS-PEL20007</t>
  </si>
  <si>
    <t>G107451029MS-PEL20001</t>
  </si>
  <si>
    <t>G107451029MS-PEL20002</t>
  </si>
  <si>
    <t>G107451029MS-PEL20003</t>
  </si>
  <si>
    <t>G107451029MS-PEL20004</t>
  </si>
  <si>
    <t>G107451029MS-PEL20005</t>
  </si>
  <si>
    <t>G107451029MS-PEL20006</t>
  </si>
  <si>
    <t>G107451029MS-PEL20007</t>
  </si>
  <si>
    <t>G107451029MS-PEL20008</t>
  </si>
  <si>
    <t>G107451030MS-PEL20001</t>
  </si>
  <si>
    <t>G107451030MS-PEL20002</t>
  </si>
  <si>
    <t>G107451030MS-PEL20003</t>
  </si>
  <si>
    <t>G107451030MS-PEL20004</t>
  </si>
  <si>
    <t>G107451030MS-PEL20005</t>
  </si>
  <si>
    <t>G107451030MS-PEL20006</t>
  </si>
  <si>
    <t>G107451031MS-PEL20001</t>
  </si>
  <si>
    <t>G107451031MS-PEL20002</t>
  </si>
  <si>
    <t>G107451031MS-PEL20003</t>
  </si>
  <si>
    <t>G107451031MS-PEL20004</t>
  </si>
  <si>
    <t>G107451031MS-PEL20005</t>
  </si>
  <si>
    <t>G107451031MS-PEL20006</t>
  </si>
  <si>
    <t>G107451031MS-PEL20007</t>
  </si>
  <si>
    <t>G107451031MS-PEL20008</t>
  </si>
  <si>
    <t>G107451032MS-PEL20001</t>
  </si>
  <si>
    <t>G107451032MS-PEL20002</t>
  </si>
  <si>
    <t>G107451032MS-PEL20003</t>
  </si>
  <si>
    <t>G107451032MS-PEL20004</t>
  </si>
  <si>
    <t>G107451032MS-PEL20005</t>
  </si>
  <si>
    <t>G107451032MS-PEL20006</t>
  </si>
  <si>
    <t>G107451032MS-PEL20007</t>
  </si>
  <si>
    <t>G107451032MS-PEL20008</t>
  </si>
  <si>
    <t>G107451032MS-PEL20009</t>
  </si>
  <si>
    <t>G107451033MS-PEL20001</t>
  </si>
  <si>
    <t>G107451033MS-PEL20002</t>
  </si>
  <si>
    <t>G107451033MS-PEL20003</t>
  </si>
  <si>
    <t>G107451033MS-PEL20004</t>
  </si>
  <si>
    <t>G107451033MS-PEL20005</t>
  </si>
  <si>
    <t>G107451034MS-PEL20001</t>
  </si>
  <si>
    <t>G107451034MS-PEL20002</t>
  </si>
  <si>
    <t>G107451034MS-PEL20003</t>
  </si>
  <si>
    <t>G107451034MS-PEL20004</t>
  </si>
  <si>
    <t>G107451034MS-PEL20005</t>
  </si>
  <si>
    <t>G107451034MS-PEL20006</t>
  </si>
  <si>
    <t>G107451034MS-PEL20007</t>
  </si>
  <si>
    <t>G107451035MS-PEL20001</t>
  </si>
  <si>
    <t>G107451035MS-PEL20002</t>
  </si>
  <si>
    <t>G107451035MS-PEL20003</t>
  </si>
  <si>
    <t>G107451036MS-PEL20001</t>
  </si>
  <si>
    <t>G107451036MS-PEL20002</t>
  </si>
  <si>
    <t>G107451036MS-PEL20003</t>
  </si>
  <si>
    <t>G107451036MS-PEL20004</t>
  </si>
  <si>
    <t>G107451036MS-PEL20005</t>
  </si>
  <si>
    <t>G107451036MS-PEL20006</t>
  </si>
  <si>
    <t>G107451036MS-PEL20007</t>
  </si>
  <si>
    <t>G107451036MS-PEL20008</t>
  </si>
  <si>
    <t>G107451036MS-PEL20009</t>
  </si>
  <si>
    <t>G107451036MS-PEL20010</t>
  </si>
  <si>
    <t>G107451036MS-PEL20011</t>
  </si>
  <si>
    <t>G107451036MS-PEL20012</t>
  </si>
  <si>
    <t>G107451037MS-PEL20001</t>
  </si>
  <si>
    <t>G107451037MS-PEL20003</t>
  </si>
  <si>
    <t>G107451037MS-PEL20004</t>
  </si>
  <si>
    <t>G107451038MS-PEL20001</t>
  </si>
  <si>
    <t>G107451038MS-PEL20002</t>
  </si>
  <si>
    <t>G107451038MS-PEL20003</t>
  </si>
  <si>
    <t>G107451038MS-PEL20004</t>
  </si>
  <si>
    <t>G107451039MS-PEL20001</t>
  </si>
  <si>
    <t>G107451039MS-PEL20002</t>
  </si>
  <si>
    <t>G107451039MS-PEL20003</t>
  </si>
  <si>
    <t>G107451039MS-PEL20004</t>
  </si>
  <si>
    <t>G107451039MS-PEL20005</t>
  </si>
  <si>
    <t>G107451039MS-PEL20006</t>
  </si>
  <si>
    <t>G107451039MS-PEL20007</t>
  </si>
  <si>
    <t>G107451039MS-PEL20008</t>
  </si>
  <si>
    <t>G107451039MS-PEL20009</t>
  </si>
  <si>
    <t>G107451040MS-PEL20001</t>
  </si>
  <si>
    <t>G107451040MS-PEL20002</t>
  </si>
  <si>
    <t>G107451040MS-PEL20003</t>
  </si>
  <si>
    <t>G107451040MS-PEL20004</t>
  </si>
  <si>
    <t>G107451040MS-PEL20005</t>
  </si>
  <si>
    <t>G107451041MS-PEL20001</t>
  </si>
  <si>
    <t>G107451041MS-PEL20002</t>
  </si>
  <si>
    <t>G107451041MS-PEL20003</t>
  </si>
  <si>
    <t>G107451041MS-PEL20004</t>
  </si>
  <si>
    <t>G107451041MS-PEL20005</t>
  </si>
  <si>
    <t>G107451041MS-PEL20006</t>
  </si>
  <si>
    <t>G107451041MS-PEL20007</t>
  </si>
  <si>
    <t>G107451041MS-PEL20009</t>
  </si>
  <si>
    <t>G107451042MS-PEL20001</t>
  </si>
  <si>
    <t>G107451042MS-PEL20002</t>
  </si>
  <si>
    <t>G107451042MS-PEL20003</t>
  </si>
  <si>
    <t>G107451042MS-PEL20004</t>
  </si>
  <si>
    <t>G107451042MS-PEL20006</t>
  </si>
  <si>
    <t>G107451043MS-PEL20001</t>
  </si>
  <si>
    <t>G107451043MS-PEL20002</t>
  </si>
  <si>
    <t>G107451043MS-PEL20003</t>
  </si>
  <si>
    <t>G107451043MS-PEL20005</t>
  </si>
  <si>
    <t>G107451044MS-PEL20001</t>
  </si>
  <si>
    <t>G107451044MS-PEL20002</t>
  </si>
  <si>
    <t>G107451044MS-PEL20003</t>
  </si>
  <si>
    <t>G107451044MS-PEL20004</t>
  </si>
  <si>
    <t>G107451044MS-PEL20006</t>
  </si>
  <si>
    <t>G107451045MS-PEL20001</t>
  </si>
  <si>
    <t>G107451045MS-PEL20002</t>
  </si>
  <si>
    <t>G107451045MS-PEL20003</t>
  </si>
  <si>
    <t>G107451045MS-PEL20004</t>
  </si>
  <si>
    <t>G107451045MS-PEL20005</t>
  </si>
  <si>
    <t>G107451045MS-PEL20006</t>
  </si>
  <si>
    <t>G107451045MS-PEL20007</t>
  </si>
  <si>
    <t>G107451046MS-PEL20001</t>
  </si>
  <si>
    <t>G107451046MS-PEL20002</t>
  </si>
  <si>
    <t>G107451046MS-PEL20003</t>
  </si>
  <si>
    <t>G107451046MS-PEL20004</t>
  </si>
  <si>
    <t>G107451046MS-PEL20005</t>
  </si>
  <si>
    <t>G107451048MS-PEL20001</t>
  </si>
  <si>
    <t>G107451048MS-PEL20002</t>
  </si>
  <si>
    <t>G107451048MS-PEL20003</t>
  </si>
  <si>
    <t>G107451048MS-PEL20004</t>
  </si>
  <si>
    <t>G107451048MS-PEL20005</t>
  </si>
  <si>
    <t>G107451048MS-PEL20006</t>
  </si>
  <si>
    <t>G107451048MS-PEL20007</t>
  </si>
  <si>
    <t>G107451048MS-PEL20008</t>
  </si>
  <si>
    <t>G107451049MS-PEL20001</t>
  </si>
  <si>
    <t>G107451050MS-PEL20001</t>
  </si>
  <si>
    <t>G107451050MS-PEL20002</t>
  </si>
  <si>
    <t>G107451050MS-PEL20003</t>
  </si>
  <si>
    <t>G107451050MS-PEL20004</t>
  </si>
  <si>
    <t>G107451050MS-PEL20005</t>
  </si>
  <si>
    <t>G107451050MS-PEL20006</t>
  </si>
  <si>
    <t>G107451050MS-PEL20007</t>
  </si>
  <si>
    <t>G107451050MS-PEL20008</t>
  </si>
  <si>
    <t>G107451050MS-PEL20009</t>
  </si>
  <si>
    <t>G107451050MS-PEL20010</t>
  </si>
  <si>
    <t>G107451051MS-PEL20001</t>
  </si>
  <si>
    <t>G107451051MS-PEL20002</t>
  </si>
  <si>
    <t>G107451051MS-PEL20003</t>
  </si>
  <si>
    <t>G107451051MS-PEL20004</t>
  </si>
  <si>
    <t>G107451051MS-PEL20005</t>
  </si>
  <si>
    <t>G107451051MS-PEL20006</t>
  </si>
  <si>
    <t>G107451051MS-PEL20010</t>
  </si>
  <si>
    <t>G107451052MS-PEL20001</t>
  </si>
  <si>
    <t>G107451052MS-PEL20002</t>
  </si>
  <si>
    <t>G107451052MS-PEL20003</t>
  </si>
  <si>
    <t>G107451052MS-PEL20004</t>
  </si>
  <si>
    <t>G107451053MS-PEL20001</t>
  </si>
  <si>
    <t>G107451053MS-PEL20002</t>
  </si>
  <si>
    <t>G107451053MS-PEL20003</t>
  </si>
  <si>
    <t>G107451053MS-PEL20004</t>
  </si>
  <si>
    <t>G107451053MS-PEL20005</t>
  </si>
  <si>
    <t>G107451053MS-PEL20006</t>
  </si>
  <si>
    <t>G107451054MS-PEL20001</t>
  </si>
  <si>
    <t>G107451054MS-PEL20002</t>
  </si>
  <si>
    <t>G107451054MS-PEL20003</t>
  </si>
  <si>
    <t>G107451054MS-PEL20004</t>
  </si>
  <si>
    <t>G107451054MS-PEL20005</t>
  </si>
  <si>
    <t>G107451054MS-PEL20006</t>
  </si>
  <si>
    <t>G107451054MS-PEL20008</t>
  </si>
  <si>
    <t>G107451055MS-PEL20001</t>
  </si>
  <si>
    <t>G107451055MS-PEL20002</t>
  </si>
  <si>
    <t>G107451055MS-PEL20003</t>
  </si>
  <si>
    <t>G107451055MS-PEL20004</t>
  </si>
  <si>
    <t>G107451055MS-PEL20005</t>
  </si>
  <si>
    <t>G107451055MS-PEL20007</t>
  </si>
  <si>
    <t>G107451057ES-PEL20001</t>
  </si>
  <si>
    <t>G107451057ES-PEL20002</t>
  </si>
  <si>
    <t>G107451057ES-PEL20003</t>
  </si>
  <si>
    <t>G107451057ES-PEL20004</t>
  </si>
  <si>
    <t>G107451057ES-PEL20005</t>
  </si>
  <si>
    <t>G107451057ES-PEL20006</t>
  </si>
  <si>
    <t>G107451058ES-PEL20001</t>
  </si>
  <si>
    <t>G107451058ES-PEL20002</t>
  </si>
  <si>
    <t>G107451058ES-PEL20003</t>
  </si>
  <si>
    <t>G107451058ES-PEL20004</t>
  </si>
  <si>
    <t>G107451058ES-PEL20005</t>
  </si>
  <si>
    <t>G107451059ES-PEL20001</t>
  </si>
  <si>
    <t>G107451059ES-PEL20002</t>
  </si>
  <si>
    <t>G107451059ES-PEL20003</t>
  </si>
  <si>
    <t>G107451059ES-PEL20004</t>
  </si>
  <si>
    <t>G107451059ES-PEL20005</t>
  </si>
  <si>
    <t>G107451059ES-PEL20008</t>
  </si>
  <si>
    <t>G107451059ES-PEL20009</t>
  </si>
  <si>
    <t>G107451059ES-PEL20010</t>
  </si>
  <si>
    <t>G107451060ES-PEL20001</t>
  </si>
  <si>
    <t>G107451060ES-PEL20002</t>
  </si>
  <si>
    <t>G107451060ES-PEL20003</t>
  </si>
  <si>
    <t>G107451060ES-PEL20004</t>
  </si>
  <si>
    <t>G107451060ES-PEL20005</t>
  </si>
  <si>
    <t>G107451060ES-PEL20006</t>
  </si>
  <si>
    <t>G107451060ES-PEL20007</t>
  </si>
  <si>
    <t>G107451061ES-PEL20001</t>
  </si>
  <si>
    <t>G107451061ES-PEL20002</t>
  </si>
  <si>
    <t>G107451061ES-PEL20003</t>
  </si>
  <si>
    <t>G107451061ES-PEL20004</t>
  </si>
  <si>
    <t>G107451062ES-PEL20001</t>
  </si>
  <si>
    <t>G107451062ES-PEL20002</t>
  </si>
  <si>
    <t>G107451063ES-PEL20001</t>
  </si>
  <si>
    <t>G107451063ES-PEL20002</t>
  </si>
  <si>
    <t>G107451063ES-PEL20003</t>
  </si>
  <si>
    <t>G107451063ES-PEL20004</t>
  </si>
  <si>
    <t>G107451063ES-PEL20005</t>
  </si>
  <si>
    <t>G107451064ES-PEL20002</t>
  </si>
  <si>
    <t>G107451064ES-PEL20004</t>
  </si>
  <si>
    <t>G107451065ES-PEL20001</t>
  </si>
  <si>
    <t>G107451065ES-PEL20002</t>
  </si>
  <si>
    <t>G107451065ES-PEL20003</t>
  </si>
  <si>
    <t>G107451065ES-PEL20004</t>
  </si>
  <si>
    <t>G107451065ES-PEL20005</t>
  </si>
  <si>
    <t>G107451065ES-PEL20006</t>
  </si>
  <si>
    <t>G107451065ES-PEL20007</t>
  </si>
  <si>
    <t>G107451065ES-PEL20008</t>
  </si>
  <si>
    <t>G107451066ES-PEL20001</t>
  </si>
  <si>
    <t>G107451066ES-PEL20002</t>
  </si>
  <si>
    <t>G107451066ES-PEL20003</t>
  </si>
  <si>
    <t>G107451066ES-PEL20004</t>
  </si>
  <si>
    <t>G107451066ES-PEL20005</t>
  </si>
  <si>
    <t>G107451066ES-PEL20006</t>
  </si>
  <si>
    <t>G107451067ES-PEL20001</t>
  </si>
  <si>
    <t>G107451067ES-PEL20002</t>
  </si>
  <si>
    <t>G107451067ES-PEL20003</t>
  </si>
  <si>
    <t>G107451067ES-PEL20004</t>
  </si>
  <si>
    <t>G107451067ES-PEL20005</t>
  </si>
  <si>
    <t>G107451068ES-PEL20001</t>
  </si>
  <si>
    <t>G107451068ES-PEL20002</t>
  </si>
  <si>
    <t>G107451068ES-PEL20003</t>
  </si>
  <si>
    <t>G107451068ES-PEL20004</t>
  </si>
  <si>
    <t>G107451068ES-PEL20005</t>
  </si>
  <si>
    <t>G107451068ES-PEL20006</t>
  </si>
  <si>
    <t>G107451069ES-PEL20001</t>
  </si>
  <si>
    <t>G107451069ES-PEL20002</t>
  </si>
  <si>
    <t>G107451069ES-PEL20003</t>
  </si>
  <si>
    <t>G107451069ES-PEL20004</t>
  </si>
  <si>
    <t>G107451069ES-PEL20005</t>
  </si>
  <si>
    <t>G107451069ES-PEL20006</t>
  </si>
  <si>
    <t>G107451070ES-PEL20001</t>
  </si>
  <si>
    <t>G107451070ES-PEL20002</t>
  </si>
  <si>
    <t>G107451070ES-PEL20003</t>
  </si>
  <si>
    <t>G107451070ES-PEL20004</t>
  </si>
  <si>
    <t>G107451070ES-PEL20005</t>
  </si>
  <si>
    <t>G107451071ES-PEL20001</t>
  </si>
  <si>
    <t>G107451071ES-PEL20002</t>
  </si>
  <si>
    <t>G107451071ES-PEL20003</t>
  </si>
  <si>
    <t>G107451071ES-PEL20004</t>
  </si>
  <si>
    <t>G107451071ES-PEL20005</t>
  </si>
  <si>
    <t>G107451071ES-PEL20006</t>
  </si>
  <si>
    <t>G107451072ES-PEL20001</t>
  </si>
  <si>
    <t>G107451072ES-PEL20002</t>
  </si>
  <si>
    <t>G107451072ES-PEL20003</t>
  </si>
  <si>
    <t>G107451072ES-PEL20004</t>
  </si>
  <si>
    <t>G107451072ES-PEL20005</t>
  </si>
  <si>
    <t>G107451073ES-PEL20001</t>
  </si>
  <si>
    <t>G107451073ES-PEL20002</t>
  </si>
  <si>
    <t>G107451073ES-PEL20003</t>
  </si>
  <si>
    <t>G107451073ES-PEL20004</t>
  </si>
  <si>
    <t>G107451073ES-PEL20005</t>
  </si>
  <si>
    <t>G107451073ES-PEL20006</t>
  </si>
  <si>
    <t>G107451073ES-PEL20007</t>
  </si>
  <si>
    <t>G107451073ES-PEL20008</t>
  </si>
  <si>
    <t>G107451073ES-PEL20009</t>
  </si>
  <si>
    <t>G107451073ES-PEL20010</t>
  </si>
  <si>
    <t>G107451073ES-PEL20011</t>
  </si>
  <si>
    <t>G107451073ES-PEL20013</t>
  </si>
  <si>
    <t>G107451074ES-PEL20001</t>
  </si>
  <si>
    <t>G107451074ES-PEL20002</t>
  </si>
  <si>
    <t>G107451074ES-PEL20003</t>
  </si>
  <si>
    <t>G107451074ES-PEL20004</t>
  </si>
  <si>
    <t>G107451074ES-PEL20005</t>
  </si>
  <si>
    <t>G107451074ES-PEL20006</t>
  </si>
  <si>
    <t>G107451074ES-PEL20007</t>
  </si>
  <si>
    <t>G107451074ES-PEL20008</t>
  </si>
  <si>
    <t>G107451074ES-PEL20009</t>
  </si>
  <si>
    <t>G107451074ES-PEL20010</t>
  </si>
  <si>
    <t>G107451074ES-PEL20011</t>
  </si>
  <si>
    <t>G107451075ES-PEL20001</t>
  </si>
  <si>
    <t>G107451075ES-PEL20002</t>
  </si>
  <si>
    <t>G107451075ES-PEL20003</t>
  </si>
  <si>
    <t>G107451075ES-PEL20004</t>
  </si>
  <si>
    <t>G107451075ES-PEL20005</t>
  </si>
  <si>
    <t>G107451075ES-PEL20006</t>
  </si>
  <si>
    <t>G107451075ES-PEL20007</t>
  </si>
  <si>
    <t>G107451075ES-PEL20008</t>
  </si>
  <si>
    <t>G107451075ES-PEL20009</t>
  </si>
  <si>
    <t>G107451075ES-PEL20010</t>
  </si>
  <si>
    <t>G107451075ES-PEL20011</t>
  </si>
  <si>
    <t>G107451075ES-PEL20012</t>
  </si>
  <si>
    <t>G107451076ES-PEL20001</t>
  </si>
  <si>
    <t>G107451076ES-PEL20002</t>
  </si>
  <si>
    <t>G107451076ES-PEL20003</t>
  </si>
  <si>
    <t>G107451076ES-PEL20004</t>
  </si>
  <si>
    <t>G107451077ES-PEL20001</t>
  </si>
  <si>
    <t>G107451077ES-PEL20002</t>
  </si>
  <si>
    <t>G107451077ES-PEL20003</t>
  </si>
  <si>
    <t>G107451077ES-PEL20004</t>
  </si>
  <si>
    <t>G107451077ES-PEL20005</t>
  </si>
  <si>
    <t>G107451077ES-PEL20006</t>
  </si>
  <si>
    <t>G107451077ES-PEL20007</t>
  </si>
  <si>
    <t>G107451077ES-PEL20008</t>
  </si>
  <si>
    <t>G107451077ES-PEL20009</t>
  </si>
  <si>
    <t>G107451077ES-PEL20010</t>
  </si>
  <si>
    <t>G107451078ES-PEL20001</t>
  </si>
  <si>
    <t>G107451078ES-PEL20002</t>
  </si>
  <si>
    <t>G107451078ES-PEL20003</t>
  </si>
  <si>
    <t>G107451078ES-PEL20004</t>
  </si>
  <si>
    <t>G107451078ES-PEL20005</t>
  </si>
  <si>
    <t>G107451078ES-PEL20006</t>
  </si>
  <si>
    <t>G107451078ES-PEL20007</t>
  </si>
  <si>
    <t>G107451078ES-PEL20008</t>
  </si>
  <si>
    <t>G107451079ES-PEL20001</t>
  </si>
  <si>
    <t>G107451079ES-PEL20002</t>
  </si>
  <si>
    <t>G107451079ES-PEL20003</t>
  </si>
  <si>
    <t>G107451079ES-PEL20004</t>
  </si>
  <si>
    <t>G107451079ES-PEL20005</t>
  </si>
  <si>
    <t>G107451079ES-PEL20006</t>
  </si>
  <si>
    <t>G107451079ES-PEL20007</t>
  </si>
  <si>
    <t>G107451079ES-PEL20008</t>
  </si>
  <si>
    <t>G107451079ES-PEL20009</t>
  </si>
  <si>
    <t>G107451079ES-PEL20010</t>
  </si>
  <si>
    <t>G107451080ES-PEL20001</t>
  </si>
  <si>
    <t>G107451080ES-PEL20002</t>
  </si>
  <si>
    <t>G107451080ES-PEL20003</t>
  </si>
  <si>
    <t>G107451080ES-PEL20004</t>
  </si>
  <si>
    <t>G107451080ES-PEL20005</t>
  </si>
  <si>
    <t>G107451080ES-PEL20006</t>
  </si>
  <si>
    <t>G107451080ES-PEL20007</t>
  </si>
  <si>
    <t>G107451080ES-PEL20008</t>
  </si>
  <si>
    <t>G107451080ES-PEL20009</t>
  </si>
  <si>
    <t>G107451080ES-PEL20010</t>
  </si>
  <si>
    <t>G107451080ES-PEL20011</t>
  </si>
  <si>
    <t>G107451080ES-PEL20012</t>
  </si>
  <si>
    <t>G107451080ES-PEL20013</t>
  </si>
  <si>
    <t>G107451081ES-PEL20001</t>
  </si>
  <si>
    <t>G107451081ES-PEL20002</t>
  </si>
  <si>
    <t>G107451081ES-PEL20003</t>
  </si>
  <si>
    <t>G107451081ES-PEL20004</t>
  </si>
  <si>
    <t>G107451081ES-PEL20005</t>
  </si>
  <si>
    <t>G107451081ES-PEL20006</t>
  </si>
  <si>
    <t>G107451081ES-PEL20007</t>
  </si>
  <si>
    <t>G107451082ES-PEL20001</t>
  </si>
  <si>
    <t>G107451082ES-PEL20002</t>
  </si>
  <si>
    <t>G107451082ES-PEL20003</t>
  </si>
  <si>
    <t>G107451082ES-PEL20004</t>
  </si>
  <si>
    <t>G107451083ES-PEL20002</t>
  </si>
  <si>
    <t>G107451083ES-PEL20003</t>
  </si>
  <si>
    <t>G107451083ES-PEL20004</t>
  </si>
  <si>
    <t>G107451083ES-PEL20005</t>
  </si>
  <si>
    <t>G107451083ES-PEL20006</t>
  </si>
  <si>
    <t>G107451083ES-PEL20007</t>
  </si>
  <si>
    <t>G107451084ES-PEL20001</t>
  </si>
  <si>
    <t>G107451084ES-PEL20002</t>
  </si>
  <si>
    <t>G107451084ES-PEL20003</t>
  </si>
  <si>
    <t>G107451084ES-PEL20004</t>
  </si>
  <si>
    <t>G107451084ES-PEL20005</t>
  </si>
  <si>
    <t>G107451084ES-PEL20006</t>
  </si>
  <si>
    <t>G107451084ES-PEL20007</t>
  </si>
  <si>
    <t>G107451084ES-PEL20008</t>
  </si>
  <si>
    <t>G107451084ES-PEL20009</t>
  </si>
  <si>
    <t>G107451085ES-PEL20001</t>
  </si>
  <si>
    <t>G107451085ES-PEL20002</t>
  </si>
  <si>
    <t>G107451085ES-PEL20003</t>
  </si>
  <si>
    <t>G107451085ES-PEL20004</t>
  </si>
  <si>
    <t>G107451085ES-PEL20005</t>
  </si>
  <si>
    <t>G107451085ES-PEL20006</t>
  </si>
  <si>
    <t>G107451085ES-PEL20007</t>
  </si>
  <si>
    <t>G107451085ES-PEL20008</t>
  </si>
  <si>
    <t>G107451085ES-PEL20009</t>
  </si>
  <si>
    <t>G107451085ES-PEL20010</t>
  </si>
  <si>
    <t>G107451085ES-PEL20011</t>
  </si>
  <si>
    <t>G107451085ES-PEL20012</t>
  </si>
  <si>
    <t>G107451085ES-PEL20013</t>
  </si>
  <si>
    <t>G107451085ES-PEL20014</t>
  </si>
  <si>
    <t>G107451086ES-PEL20001</t>
  </si>
  <si>
    <t>G107451086ES-PEL20002</t>
  </si>
  <si>
    <t>G107451086ES-PEL20003</t>
  </si>
  <si>
    <t>G107451086ES-PEL20004</t>
  </si>
  <si>
    <t>G107451086ES-PEL20005</t>
  </si>
  <si>
    <t>G107451086ES-PEL20006</t>
  </si>
  <si>
    <t>G107451086ES-PEL20007</t>
  </si>
  <si>
    <t>G107451087ES-PEL20001</t>
  </si>
  <si>
    <t>G107451087ES-PEL20002</t>
  </si>
  <si>
    <t>G107451087ES-PEL20003</t>
  </si>
  <si>
    <t>G107451087ES-PEL20004</t>
  </si>
  <si>
    <t>G107451087ES-PEL20006</t>
  </si>
  <si>
    <t>G107451087ES-PEL20007</t>
  </si>
  <si>
    <t>G107451087ES-PEL20008</t>
  </si>
  <si>
    <t>G107451087ES-PEL20009</t>
  </si>
  <si>
    <t>G107451088ES-PEL20001</t>
  </si>
  <si>
    <t>G107451088ES-PEL20003</t>
  </si>
  <si>
    <t>G107451088ES-PEL20004</t>
  </si>
  <si>
    <t>G107451088ES-PEL20005</t>
  </si>
  <si>
    <t>G107451088ES-PEL20006</t>
  </si>
  <si>
    <t>G107451088ES-PEL20007</t>
  </si>
  <si>
    <t>G107451088ES-PEL20008</t>
  </si>
  <si>
    <t>G107451089ES-PEL20001</t>
  </si>
  <si>
    <t>G107451089ES-PEL20002</t>
  </si>
  <si>
    <t>G107451089ES-PEL20003</t>
  </si>
  <si>
    <t>G107451089ES-PEL20004</t>
  </si>
  <si>
    <t>G107451089ES-PEL20005</t>
  </si>
  <si>
    <t>G107451089ES-PEL20006</t>
  </si>
  <si>
    <t>G107451089ES-PEL20007</t>
  </si>
  <si>
    <t>G107451089ES-PEL20008</t>
  </si>
  <si>
    <t>G107451089ES-PEL20009</t>
  </si>
  <si>
    <t>G107451090ES-PEL20001</t>
  </si>
  <si>
    <t>G107451090ES-PEL20002</t>
  </si>
  <si>
    <t>G107451090ES-PEL20003</t>
  </si>
  <si>
    <t>G107451090ES-PEL20004</t>
  </si>
  <si>
    <t>G107451090ES-PEL20005</t>
  </si>
  <si>
    <t>G107451090ES-PEL20006</t>
  </si>
  <si>
    <t>G107451090ES-PEL20007</t>
  </si>
  <si>
    <t>G107451090ES-PEL20008</t>
  </si>
  <si>
    <t>G107451090ES-PEL20009</t>
  </si>
  <si>
    <t>G107451090ES-PEL20010</t>
  </si>
  <si>
    <t>G107451090ES-PEL20012</t>
  </si>
  <si>
    <t>G107451091ES-PEL20001</t>
  </si>
  <si>
    <t>G107451091ES-PEL20002</t>
  </si>
  <si>
    <t>G107451091ES-PEL20003</t>
  </si>
  <si>
    <t>G107451091ES-PEL20004</t>
  </si>
  <si>
    <t>G107451092ES-PEL20001</t>
  </si>
  <si>
    <t>G107451092ES-PEL20002</t>
  </si>
  <si>
    <t>G107451092ES-PEL20003</t>
  </si>
  <si>
    <t>G107451092ES-PEL20004</t>
  </si>
  <si>
    <t>G107451092ES-PEL20005</t>
  </si>
  <si>
    <t>G107451092ES-PEL20006</t>
  </si>
  <si>
    <t>G107451092ES-PEL20007</t>
  </si>
  <si>
    <t>G107451093ES-PEL20001</t>
  </si>
  <si>
    <t>G107451093ES-PEL20002</t>
  </si>
  <si>
    <t>G107451093ES-PEL20003</t>
  </si>
  <si>
    <t>G107451093ES-PEL20004</t>
  </si>
  <si>
    <t>G107451093ES-PEL20005</t>
  </si>
  <si>
    <t>G107451093ES-PEL20006</t>
  </si>
  <si>
    <t>G107451093ES-PEL20007</t>
  </si>
  <si>
    <t>G107451093ES-PEL20008</t>
  </si>
  <si>
    <t>G107451093ES-PEL20009</t>
  </si>
  <si>
    <t>G107451093ES-PEL20011</t>
  </si>
  <si>
    <t>G107451093ES-PEL20012</t>
  </si>
  <si>
    <t>G107451094ES-PEL20001</t>
  </si>
  <si>
    <t>G107451094ES-PEL20002</t>
  </si>
  <si>
    <t>G107451094ES-PEL20003</t>
  </si>
  <si>
    <t>G107451094ES-PEL20004</t>
  </si>
  <si>
    <t>G107451094ES-PEL20005</t>
  </si>
  <si>
    <t>G107451095ES-PEL20001</t>
  </si>
  <si>
    <t>G107451095ES-PEL20002</t>
  </si>
  <si>
    <t>G107451095ES-PEL20003</t>
  </si>
  <si>
    <t>G107451095ES-PEL20004</t>
  </si>
  <si>
    <t>G107451095ES-PEL20005</t>
  </si>
  <si>
    <t>G107451095ES-PEL20006</t>
  </si>
  <si>
    <t>G107451096ES-PEL20001</t>
  </si>
  <si>
    <t>G107451096ES-PEL20002</t>
  </si>
  <si>
    <t>G107451096ES-PEL20003</t>
  </si>
  <si>
    <t>G107451096ES-PEL20004</t>
  </si>
  <si>
    <t>G107451096ES-PEL20005</t>
  </si>
  <si>
    <t>G107451096ES-PEL20006</t>
  </si>
  <si>
    <t>G107451096ES-PEL20007</t>
  </si>
  <si>
    <t>G107451097ES-PEL20001</t>
  </si>
  <si>
    <t>G107451097ES-PEL20002</t>
  </si>
  <si>
    <t>G107451097ES-PEL20003</t>
  </si>
  <si>
    <t>G107451097ES-PEL20004</t>
  </si>
  <si>
    <t>G107451097ES-PEL20005</t>
  </si>
  <si>
    <t>G107451097ES-PEL20006</t>
  </si>
  <si>
    <t>G107451098ES-PEL20001</t>
  </si>
  <si>
    <t>G107451098ES-PEL20002</t>
  </si>
  <si>
    <t>G107451098ES-PEL20003</t>
  </si>
  <si>
    <t>G107451098ES-PEL20004</t>
  </si>
  <si>
    <t>G107451099ES-PEL20002</t>
  </si>
  <si>
    <t>G107451099ES-PEL20003</t>
  </si>
  <si>
    <t>G107451099ES-PEL20004</t>
  </si>
  <si>
    <t>G107451099ES-PEL20005</t>
  </si>
  <si>
    <t>G107451099ES-PEL20006</t>
  </si>
  <si>
    <t>G107451099ES-PEL20007</t>
  </si>
  <si>
    <t>G107451100ES-PEL20001</t>
  </si>
  <si>
    <t>G107451100ES-PEL20002</t>
  </si>
  <si>
    <t>G107451100ES-PEL20003</t>
  </si>
  <si>
    <t>G107451100ES-PEL20004</t>
  </si>
  <si>
    <t>G107451100ES-PEL20005</t>
  </si>
  <si>
    <t>G107451101ES-PEL20001</t>
  </si>
  <si>
    <t>G107451101ES-PEL20002</t>
  </si>
  <si>
    <t>G107451101ES-PEL20003</t>
  </si>
  <si>
    <t>G107451101ES-PEL20004</t>
  </si>
  <si>
    <t>G107451101ES-PEL20005</t>
  </si>
  <si>
    <t>G107451101ES-PEL20006</t>
  </si>
  <si>
    <t>G107451101ES-PEL20007</t>
  </si>
  <si>
    <t>G107451101ES-PEL20008</t>
  </si>
  <si>
    <t>G107451101ES-PEL20009</t>
  </si>
  <si>
    <t>G107451101ES-PEL20010</t>
  </si>
  <si>
    <t>G107451101ES-PEL20011</t>
  </si>
  <si>
    <t>G107451102ES-PEL20001</t>
  </si>
  <si>
    <t>G107451102ES-PEL20002</t>
  </si>
  <si>
    <t>G107451102ES-PEL20003</t>
  </si>
  <si>
    <t>G107451102ES-PEL20004</t>
  </si>
  <si>
    <t>G107451102ES-PEL20005</t>
  </si>
  <si>
    <t>G107451102ES-PEL20006</t>
  </si>
  <si>
    <t>G107451102ES-PEL20008</t>
  </si>
  <si>
    <t>G107451103ES-PEL20001</t>
  </si>
  <si>
    <t>G107451103ES-PEL20002</t>
  </si>
  <si>
    <t>G107451103ES-PEL20003</t>
  </si>
  <si>
    <t>G107451103ES-PEL20004</t>
  </si>
  <si>
    <t>G107451103ES-PEL20005</t>
  </si>
  <si>
    <t>G107451103ES-PEL20006</t>
  </si>
  <si>
    <t>G107451104ES-PEL20001</t>
  </si>
  <si>
    <t>G107451104ES-PEL20002</t>
  </si>
  <si>
    <t>G107451104ES-PEL20003</t>
  </si>
  <si>
    <t>G107451105ES-PEL20001</t>
  </si>
  <si>
    <t>G107451105ES-PEL20002</t>
  </si>
  <si>
    <t>G107451105ES-PEL20003</t>
  </si>
  <si>
    <t>G107451105ES-PEL20004</t>
  </si>
  <si>
    <t>G107451105ES-PEL20005</t>
  </si>
  <si>
    <t>G107451105ES-PEL20006</t>
  </si>
  <si>
    <t>G107451105ES-PEL20007</t>
  </si>
  <si>
    <t>G107451105ES-PEL20008</t>
  </si>
  <si>
    <t>G107451105ES-PEL20009</t>
  </si>
  <si>
    <t>G107451105ES-PEL20010</t>
  </si>
  <si>
    <t>G107451105ES-PEL20011</t>
  </si>
  <si>
    <t>G107451105ES-PEL20012</t>
  </si>
  <si>
    <t>G107451106ES-PEL20001</t>
  </si>
  <si>
    <t>G107451106ES-PEL20002</t>
  </si>
  <si>
    <t>G107451106ES-PEL20003</t>
  </si>
  <si>
    <t>G107451106ES-PEL20004</t>
  </si>
  <si>
    <t>G107451106ES-PEL20005</t>
  </si>
  <si>
    <t>G107451106ES-PEL20006</t>
  </si>
  <si>
    <t>G107451107ES-PEL20001</t>
  </si>
  <si>
    <t>G107451107ES-PEL20002</t>
  </si>
  <si>
    <t>G107451107ES-PEL20003</t>
  </si>
  <si>
    <t>G107451107ES-PEL20004</t>
  </si>
  <si>
    <t>G107451107ES-PEL20005</t>
  </si>
  <si>
    <t>G107451107ES-PEL20006</t>
  </si>
  <si>
    <t>G107451107ES-PEL20007</t>
  </si>
  <si>
    <t>G107451107ES-PEL20008</t>
  </si>
  <si>
    <t>G107451107ES-PEL20009</t>
  </si>
  <si>
    <t>G107451107ES-PEL20010</t>
  </si>
  <si>
    <t>G107451108ES-PEL20001</t>
  </si>
  <si>
    <t>G107451108ES-PEL20002</t>
  </si>
  <si>
    <t>G107451108ES-PEL20003</t>
  </si>
  <si>
    <t>G107451108ES-PEL20004</t>
  </si>
  <si>
    <t>G107451108ES-PEL20005</t>
  </si>
  <si>
    <t>G107451108ES-PEL20006</t>
  </si>
  <si>
    <t>G107451108ES-PEL20007</t>
  </si>
  <si>
    <t>G107451108ES-PEL20008</t>
  </si>
  <si>
    <t>G107451108ES-PEL20010</t>
  </si>
  <si>
    <t>G107451109ES-PEL20001</t>
  </si>
  <si>
    <t>G107451109ES-PEL20002</t>
  </si>
  <si>
    <t>G107451109ES-PEL20003</t>
  </si>
  <si>
    <t>G107451109ES-PEL20004</t>
  </si>
  <si>
    <t>G107451109ES-PEL20005</t>
  </si>
  <si>
    <t>G107451109ES-PEL20006</t>
  </si>
  <si>
    <t>G107451109ES-PEL20008</t>
  </si>
  <si>
    <t>G107451110ES-PEL20001</t>
  </si>
  <si>
    <t>G107451110ES-PEL20002</t>
  </si>
  <si>
    <t>G107451110ES-PEL20003</t>
  </si>
  <si>
    <t>G107451110ES-PEL20004</t>
  </si>
  <si>
    <t>G107451110ES-PEL20005</t>
  </si>
  <si>
    <t>G107451110ES-PEL20006</t>
  </si>
  <si>
    <t>G107451110ES-PEL20007</t>
  </si>
  <si>
    <t>G107451110ES-PEL20008</t>
  </si>
  <si>
    <t>G107451110ES-PEL20009</t>
  </si>
  <si>
    <t>G107451111ES-PEL20001</t>
  </si>
  <si>
    <t>G107451111ES-PEL20002</t>
  </si>
  <si>
    <t>G107451112ES-PEL20001</t>
  </si>
  <si>
    <t>G107451112ES-PEL20002</t>
  </si>
  <si>
    <t>G107451112ES-PEL20003</t>
  </si>
  <si>
    <t>G107451112ES-PEL20004</t>
  </si>
  <si>
    <t>G107451112ES-PEL20005</t>
  </si>
  <si>
    <t>G107451112ES-PEL20006</t>
  </si>
  <si>
    <t>G107451113ES-PEL20001</t>
  </si>
  <si>
    <t>G107451113ES-PEL20002</t>
  </si>
  <si>
    <t>G107451113ES-PEL20003</t>
  </si>
  <si>
    <t>G107451113ES-PEL20004</t>
  </si>
  <si>
    <t>G107451113ES-PEL20005</t>
  </si>
  <si>
    <t>G107451113ES-PEL20006</t>
  </si>
  <si>
    <t>G107451113ES-PEL20007</t>
  </si>
  <si>
    <t>G107451113ES-PEL20008</t>
  </si>
  <si>
    <t>G107451113ES-PEL20009</t>
  </si>
  <si>
    <t>G107451114ES-PEL20001</t>
  </si>
  <si>
    <t>G107451114ES-PEL20003</t>
  </si>
  <si>
    <t>G107451114ES-PEL20004</t>
  </si>
  <si>
    <t>G107451114ES-PEL20005</t>
  </si>
  <si>
    <t>G107451114ES-PEL20006</t>
  </si>
  <si>
    <t>G107451114ES-PEL20007</t>
  </si>
  <si>
    <t>G107451114ES-PEL20008</t>
  </si>
  <si>
    <t>G107451115ES-PEL20001</t>
  </si>
  <si>
    <t>G107451115ES-PEL20002</t>
  </si>
  <si>
    <t>G107451115ES-PEL20003</t>
  </si>
  <si>
    <t>G107451115ES-PEL20004</t>
  </si>
  <si>
    <t>G107451115ES-PEL20005</t>
  </si>
  <si>
    <t>G107451115ES-PEL20006</t>
  </si>
  <si>
    <t>G107451116ES-PEL20001</t>
  </si>
  <si>
    <t>G107451116ES-PEL20002</t>
  </si>
  <si>
    <t>G107451116ES-PEL20003</t>
  </si>
  <si>
    <t>G107451116ES-PEL20004</t>
  </si>
  <si>
    <t>G107451116ES-PEL20005</t>
  </si>
  <si>
    <t>G107451116ES-PEL20006</t>
  </si>
  <si>
    <t>G107451116ES-PEL20007</t>
  </si>
  <si>
    <t>G107451116ES-PEL20008</t>
  </si>
  <si>
    <t>G107451117ES-PEL20001</t>
  </si>
  <si>
    <t>G107451117ES-PEL20002</t>
  </si>
  <si>
    <t>G107451117ES-PEL20003</t>
  </si>
  <si>
    <t>G107451117ES-PEL20004</t>
  </si>
  <si>
    <t>G107451117ES-PEL20005</t>
  </si>
  <si>
    <t>G107451117ES-PEL20006</t>
  </si>
  <si>
    <t>G107451117ES-PEL20007</t>
  </si>
  <si>
    <t>G107451118ES-PEL20001</t>
  </si>
  <si>
    <t>G107451118ES-PEL20002</t>
  </si>
  <si>
    <t>G107451118ES-PEL20003</t>
  </si>
  <si>
    <t>G107451119ES-PEL20001</t>
  </si>
  <si>
    <t>G107451119ES-PEL20002</t>
  </si>
  <si>
    <t>G107451119ES-PEL20004</t>
  </si>
  <si>
    <t>G107451119ES-PEL20005</t>
  </si>
  <si>
    <t>G107451119ES-PEL20006</t>
  </si>
  <si>
    <t>G107451120ES-PEL20001</t>
  </si>
  <si>
    <t>G107451120ES-PEL20002</t>
  </si>
  <si>
    <t>G107451120ES-PEL20003</t>
  </si>
  <si>
    <t>G107451121ES-PEL20001</t>
  </si>
  <si>
    <t>G107451121ES-PEL20002</t>
  </si>
  <si>
    <t>G107451121ES-PEL20003</t>
  </si>
  <si>
    <t>G107451121ES-PEL20004</t>
  </si>
  <si>
    <t>G107451121ES-PEL20005</t>
  </si>
  <si>
    <t>G107451121ES-PEL20006</t>
  </si>
  <si>
    <t>G107451122ES-PEL20001</t>
  </si>
  <si>
    <t>G107451122ES-PEL20002</t>
  </si>
  <si>
    <t>G107451122ES-PEL20003</t>
  </si>
  <si>
    <t>G107451122ES-PEL20004</t>
  </si>
  <si>
    <t>G107451123ES-PEL20001</t>
  </si>
  <si>
    <t>G107451123ES-PEL20002</t>
  </si>
  <si>
    <t>G107451123ES-PEL20003</t>
  </si>
  <si>
    <t>G107451123ES-PEL20004</t>
  </si>
  <si>
    <t>G107451123ES-PEL20005</t>
  </si>
  <si>
    <t>G107451123ES-PEL20006</t>
  </si>
  <si>
    <t>G107451123ES-PEL20007</t>
  </si>
  <si>
    <t>G107451123ES-PEL20008</t>
  </si>
  <si>
    <t>G107451123ES-PEL20009</t>
  </si>
  <si>
    <t>G107451124ES-PEL20001</t>
  </si>
  <si>
    <t>G107451125ES-PEL20001</t>
  </si>
  <si>
    <t>G107451125ES-PEL20002</t>
  </si>
  <si>
    <t>G107451125ES-PEL20003</t>
  </si>
  <si>
    <t>G107451125ES-PEL20004</t>
  </si>
  <si>
    <t>G107451125ES-PEL20005</t>
  </si>
  <si>
    <t>G107451125ES-PEL20006</t>
  </si>
  <si>
    <t>G107451125ES-PEL20007</t>
  </si>
  <si>
    <t>G107451125ES-PEL20008</t>
  </si>
  <si>
    <t>G107451125ES-PEL20009</t>
  </si>
  <si>
    <t>G107451125ES-PEL20010</t>
  </si>
  <si>
    <t>G107451126ES-PEL20001</t>
  </si>
  <si>
    <t>G107451126ES-PEL20002</t>
  </si>
  <si>
    <t>G107451126ES-PEL20003</t>
  </si>
  <si>
    <t>G107451126ES-PEL20004</t>
  </si>
  <si>
    <t>G107451126ES-PEL20005</t>
  </si>
  <si>
    <t>G107451126ES-PEL20006</t>
  </si>
  <si>
    <t>G107451126ES-PEL20007</t>
  </si>
  <si>
    <t>G107451126ES-PEL20008</t>
  </si>
  <si>
    <t>G107451126ES-PEL20009</t>
  </si>
  <si>
    <t>G107451255MS-PEL20001</t>
  </si>
  <si>
    <t>G107451255MS-PEL20002</t>
  </si>
  <si>
    <t>G107451255MS-PEL20003</t>
  </si>
  <si>
    <t>G107451255MS-PEL20004</t>
  </si>
  <si>
    <t>G107451255MS-PEL20005</t>
  </si>
  <si>
    <t>G107451255MS-PEL20006</t>
  </si>
  <si>
    <t>G107451255MS-PEL20007</t>
  </si>
  <si>
    <t>G107451256ES-PEL20001</t>
  </si>
  <si>
    <t>G107451256ES-PEL20002</t>
  </si>
  <si>
    <t>G107451256ES-PEL20003</t>
  </si>
  <si>
    <t>G107451256ES-PEL20004</t>
  </si>
  <si>
    <t>G107451256ES-PEL20005</t>
  </si>
  <si>
    <t>G107451256ES-PEL20006</t>
  </si>
  <si>
    <t>G107451256ES-PEL20007</t>
  </si>
  <si>
    <t>G107451256ES-PEL20008</t>
  </si>
  <si>
    <t>G107451257ES-PEL20001</t>
  </si>
  <si>
    <t>G107451257ES-PEL20002</t>
  </si>
  <si>
    <t>G107451257ES-PEL20003</t>
  </si>
  <si>
    <t>G107451257ES-PEL20004</t>
  </si>
  <si>
    <t>G107451257ES-PEL20005</t>
  </si>
  <si>
    <t>G107451258ES-PEL20001</t>
  </si>
  <si>
    <t>G107451258ES-PEL20002</t>
  </si>
  <si>
    <t>G107451258ES-PEL20003</t>
  </si>
  <si>
    <t>G107451258ES-PEL20004</t>
  </si>
  <si>
    <t>G107451258ES-PEL20005</t>
  </si>
  <si>
    <t>G107451258ES-PEL20006</t>
  </si>
  <si>
    <t>G107451258ES-PEL20007</t>
  </si>
  <si>
    <t>G107451258ES-PEL20008</t>
  </si>
  <si>
    <t>G107451258ES-PEL20009</t>
  </si>
  <si>
    <t>G107451258ES-PEL20010</t>
  </si>
  <si>
    <t>G107451258ES-PEL20011</t>
  </si>
  <si>
    <t>G107451258ES-PEL20012</t>
  </si>
  <si>
    <t>G107451263ES-PEL20001</t>
  </si>
  <si>
    <t>G107451263ES-PEL20002</t>
  </si>
  <si>
    <t>G107451263ES-PEL20003</t>
  </si>
  <si>
    <t>G107451263ES-PEL20004</t>
  </si>
  <si>
    <t>G107451263ES-PEL20005</t>
  </si>
  <si>
    <t>G107451263ES-PEL20006</t>
  </si>
  <si>
    <t>G107451263ES-PEL20007</t>
  </si>
  <si>
    <t>G107451263ES-PEL20008</t>
  </si>
  <si>
    <t>G107451264ES-PEL20001</t>
  </si>
  <si>
    <t>G107451264ES-PEL20002</t>
  </si>
  <si>
    <t>G107451264ES-PEL20003</t>
  </si>
  <si>
    <t>G107451264ES-PEL20004</t>
  </si>
  <si>
    <t>G107451264ES-PEL20005</t>
  </si>
  <si>
    <t>G107451264ES-PEL20006</t>
  </si>
  <si>
    <t>G107451265MS-PEL20001</t>
  </si>
  <si>
    <t>G107451265MS-PEL20002</t>
  </si>
  <si>
    <t>G107451265MS-PEL20003</t>
  </si>
  <si>
    <t>G107451265MS-PEL20004</t>
  </si>
  <si>
    <t>G107451265MS-PEL20005</t>
  </si>
  <si>
    <t>G107451265MS-PEL20006</t>
  </si>
  <si>
    <t>G107451265MS-PEL20007</t>
  </si>
  <si>
    <t>G107451265MS-PEL20008</t>
  </si>
  <si>
    <t>G107451265MS-PEL20009</t>
  </si>
  <si>
    <t>G107451266MS-PEL20001</t>
  </si>
  <si>
    <t>G107451266MS-PEL20002</t>
  </si>
  <si>
    <t>G107451266MS-PEL20003</t>
  </si>
  <si>
    <t>G107451266MS-PEL20004</t>
  </si>
  <si>
    <t>G107451266MS-PEL20005</t>
  </si>
  <si>
    <t>G107451266MS-PEL20006</t>
  </si>
  <si>
    <t>G107451303MS-PEL20001</t>
  </si>
  <si>
    <t>G107451303MS-PEL20002</t>
  </si>
  <si>
    <t>G107451303MS-PEL20003</t>
  </si>
  <si>
    <t>G107451303MS-PEL20004</t>
  </si>
  <si>
    <t>G107451309ES-PEL20001</t>
  </si>
  <si>
    <t>G107451309ES-PEL20002</t>
  </si>
  <si>
    <t>G107451309ES-PEL20003</t>
  </si>
  <si>
    <t>G107451309ES-PEL20004</t>
  </si>
  <si>
    <t>G107451309ES-PEL20005</t>
  </si>
  <si>
    <t>G107451309ES-PEL20006</t>
  </si>
  <si>
    <t>G107451309ES-PEL20007</t>
  </si>
  <si>
    <t>G107451309ES-PEL20008</t>
  </si>
  <si>
    <t>G107451309ES-PEL20009</t>
  </si>
  <si>
    <t>G107451309ES-PEL20010</t>
  </si>
  <si>
    <t>G107451309ES-PEL20011</t>
  </si>
  <si>
    <t>G107451311ES-PEL20001</t>
  </si>
  <si>
    <t>G107451311ES-PEL20002</t>
  </si>
  <si>
    <t>G107451311ES-PEL20003</t>
  </si>
  <si>
    <t>G107451311ES-PEL20004</t>
  </si>
  <si>
    <t>G107451311ES-PEL20005</t>
  </si>
  <si>
    <t>G107451311ES-PEL20006</t>
  </si>
  <si>
    <t>G107451311ES-PEL20007</t>
  </si>
  <si>
    <t>G107451311ES-PEL20008</t>
  </si>
  <si>
    <t>G107451311ES-PEL20009</t>
  </si>
  <si>
    <t>G107451311ES-PEL20010</t>
  </si>
  <si>
    <t>G107451324ES-PEL20001</t>
  </si>
  <si>
    <t>G107451324ES-PEL20002</t>
  </si>
  <si>
    <t>G107451324ES-PEL20003</t>
  </si>
  <si>
    <t>G107451324ES-PEL20004</t>
  </si>
  <si>
    <t>G107451324ES-PEL20005</t>
  </si>
  <si>
    <t>G107451324ES-PEL20006</t>
  </si>
  <si>
    <t>G107451324ES-PEL20007</t>
  </si>
  <si>
    <t>G107451324ES-PEL20008</t>
  </si>
  <si>
    <t>G107451324ES-PEL20009</t>
  </si>
  <si>
    <t>G107451324ES-PEL20010</t>
  </si>
  <si>
    <t>G107451324ES-PEL20011</t>
  </si>
  <si>
    <t>G107451327ES-PEL20001</t>
  </si>
  <si>
    <t>G107451327ES-PEL20002</t>
  </si>
  <si>
    <t>G107451327ES-PEL20003</t>
  </si>
  <si>
    <t>G107451327ES-PEL20004</t>
  </si>
  <si>
    <t>G107451327ES-PEL20005</t>
  </si>
  <si>
    <t>G107451327ES-PEL20006</t>
  </si>
  <si>
    <t>G107451327ES-PEL20007</t>
  </si>
  <si>
    <t>G107451327ES-PEL20008</t>
  </si>
  <si>
    <t>G107451327ES-PEL20009</t>
  </si>
  <si>
    <t>G107451327ES-PEL20010</t>
  </si>
  <si>
    <t>G107451327ES-PEL20011</t>
  </si>
  <si>
    <t>G107451340ES-PEL20001</t>
  </si>
  <si>
    <t>G107451340ES-PEL20002</t>
  </si>
  <si>
    <t>G107451340ES-PEL20003</t>
  </si>
  <si>
    <t>G107451340ES-PEL20004</t>
  </si>
  <si>
    <t>G107451340ES-PEL20005</t>
  </si>
  <si>
    <t>G107451340ES-PEL20006</t>
  </si>
  <si>
    <t>G107451340ES-PEL20007</t>
  </si>
  <si>
    <t>G107451340ES-PEL20008</t>
  </si>
  <si>
    <t>G107451340ES-PEL20009</t>
  </si>
  <si>
    <t>G107451340ES-PEL20010</t>
  </si>
  <si>
    <t>G107451340ES-PEL20011</t>
  </si>
  <si>
    <t>G107451340ES-PEL20012</t>
  </si>
  <si>
    <t>G107451340ES-PEL20013</t>
  </si>
  <si>
    <t>G107451340ES-PEL20014</t>
  </si>
  <si>
    <t>G107451340ES-PEL20015</t>
  </si>
  <si>
    <t>G107451340ES-PEL20016</t>
  </si>
  <si>
    <t>G107451340ES-PEL20017</t>
  </si>
  <si>
    <t>G107451340ES-PEL20018</t>
  </si>
  <si>
    <t>G107451342MS-PEL20001</t>
  </si>
  <si>
    <t>G107451342MS-PEL20002</t>
  </si>
  <si>
    <t>G107451342MS-PEL20003</t>
  </si>
  <si>
    <t>G107451342MS-PEL20004</t>
  </si>
  <si>
    <t>G107451342MS-PEL20005</t>
  </si>
  <si>
    <t>G107451344ES-PEL20001</t>
  </si>
  <si>
    <t>G107451344ES-PEL20002</t>
  </si>
  <si>
    <t>G107451344ES-PEL20003</t>
  </si>
  <si>
    <t>G107451347ES-PEL20002</t>
  </si>
  <si>
    <t>G107451347ES-PEL20003</t>
  </si>
  <si>
    <t>G107451347ES-PEL20004</t>
  </si>
  <si>
    <t>G107451347ES-PEL20005</t>
  </si>
  <si>
    <t>G107451347ES-PEL20006</t>
  </si>
  <si>
    <t>G107451347ES-PEL20007</t>
  </si>
  <si>
    <t>G107451347ES-PEL20008</t>
  </si>
  <si>
    <t>G107451347ES-PEL20009</t>
  </si>
  <si>
    <t>G107451349ES-PEL20001</t>
  </si>
  <si>
    <t>G107451349ES-PEL20002</t>
  </si>
  <si>
    <t>G107451349ES-PEL20003</t>
  </si>
  <si>
    <t>G107451349ES-PEL20004</t>
  </si>
  <si>
    <t>G107451350MS-PEL20001</t>
  </si>
  <si>
    <t>G107451350MS-PEL20002</t>
  </si>
  <si>
    <t>G107451353ES-PEL20001</t>
  </si>
  <si>
    <t>G107451353ES-PEL20002</t>
  </si>
  <si>
    <t>G107451353ES-PEL20003</t>
  </si>
  <si>
    <t>G107451353ES-PEL20004</t>
  </si>
  <si>
    <t>G107451353ES-PEL20005</t>
  </si>
  <si>
    <t>G107451353ES-PEL20006</t>
  </si>
  <si>
    <t>N108140032HS-PEL20001</t>
  </si>
  <si>
    <t>N108140032HS-PEL20003</t>
  </si>
  <si>
    <t>N108140032HS-PEL20004</t>
  </si>
  <si>
    <t>N108140032HS-PEL20005</t>
  </si>
  <si>
    <t>N108140032HS-PEL20006</t>
  </si>
  <si>
    <t>N108140034HS-PEL20001</t>
  </si>
  <si>
    <t>N108140034HS-PEL20002</t>
  </si>
  <si>
    <t>N108140034HS-PEL20003</t>
  </si>
  <si>
    <t>N108140036HS-PEL20002</t>
  </si>
  <si>
    <t>N108140036HS-PEL20003</t>
  </si>
  <si>
    <t>N108140036HS-PEL20004</t>
  </si>
  <si>
    <t>N108140036HS-PEL20005</t>
  </si>
  <si>
    <t>N108140036HS-PEL20006</t>
  </si>
  <si>
    <t>N108140036HS-PEL20007</t>
  </si>
  <si>
    <t>N108140036HS-PEL20008</t>
  </si>
  <si>
    <t>N108140037HS-PEL20001</t>
  </si>
  <si>
    <t>N108140037HS-PEL20002</t>
  </si>
  <si>
    <t>N108140037HS-PEL20003</t>
  </si>
  <si>
    <t>N108140037HS-PEL20004</t>
  </si>
  <si>
    <t>N108140037HS-PEL20005</t>
  </si>
  <si>
    <t>N108140037HS-PEL20006</t>
  </si>
  <si>
    <t>N108140037HS-PEL20007</t>
  </si>
  <si>
    <t>N108140037HS-PEL20008</t>
  </si>
  <si>
    <t>N108140037HS-PEL20009</t>
  </si>
  <si>
    <t>N108140037HS-PEL20010</t>
  </si>
  <si>
    <t>N108140037HS-PEL20011</t>
  </si>
  <si>
    <t>N108140038HS-PEL20001</t>
  </si>
  <si>
    <t>N108140038HS-PEL20002</t>
  </si>
  <si>
    <t>N108140038HS-PEL20003</t>
  </si>
  <si>
    <t>N108140038HS-PEL20004</t>
  </si>
  <si>
    <t>N108140039HS-PEL20001</t>
  </si>
  <si>
    <t>N108140039HS-PEL20002</t>
  </si>
  <si>
    <t>N108140039HS-PEL20003</t>
  </si>
  <si>
    <t>N108140039HS-PEL20004</t>
  </si>
  <si>
    <t>N108140039HS-PEL20005</t>
  </si>
  <si>
    <t>N108140039HS-PEL20006</t>
  </si>
  <si>
    <t>N108140039HS-PEL20007</t>
  </si>
  <si>
    <t>N108140039HS-PEL20008</t>
  </si>
  <si>
    <t>N108140039HS-PEL20009</t>
  </si>
  <si>
    <t>N108140040HS-PEL20001</t>
  </si>
  <si>
    <t>N108140040HS-PEL20002</t>
  </si>
  <si>
    <t>N108140040HS-PEL20003</t>
  </si>
  <si>
    <t>N108140040HS-PEL20004</t>
  </si>
  <si>
    <t>N108140040HS-PEL20005</t>
  </si>
  <si>
    <t>N108140040HS-PEL20006</t>
  </si>
  <si>
    <t>N108140040HS-PEL20007</t>
  </si>
  <si>
    <t>N108140040HS-PEL20008</t>
  </si>
  <si>
    <t>N108140040HS-PEL20009</t>
  </si>
  <si>
    <t>N108140041HS-PEL20001</t>
  </si>
  <si>
    <t>N108140041HS-PEL20002</t>
  </si>
  <si>
    <t>N108140041HS-PEL20003</t>
  </si>
  <si>
    <t>N108140041HS-PEL20004</t>
  </si>
  <si>
    <t>N108140041HS-PEL20005</t>
  </si>
  <si>
    <t>N108140041HS-PEL20006</t>
  </si>
  <si>
    <t>N108140041HS-PEL20007</t>
  </si>
  <si>
    <t>N108140042HS-PEL20001</t>
  </si>
  <si>
    <t>N108140042HS-PEL20002</t>
  </si>
  <si>
    <t>N108140042HS-PEL20003</t>
  </si>
  <si>
    <t>N108140042HS-PEL20004</t>
  </si>
  <si>
    <t>N108140042HS-PEL20005</t>
  </si>
  <si>
    <t>N108140042HS-PEL20006</t>
  </si>
  <si>
    <t>N108140042HS-PEL20007</t>
  </si>
  <si>
    <t>N108140042HS-PEL20008</t>
  </si>
  <si>
    <t>N108140042HS-PEL20009</t>
  </si>
  <si>
    <t>N108140042HS-PEL20010</t>
  </si>
  <si>
    <t>N108140042HS-PEL20011</t>
  </si>
  <si>
    <t>N108140044HS-PEL20001</t>
  </si>
  <si>
    <t>N108140044HS-PEL20002</t>
  </si>
  <si>
    <t>N108140044HS-PEL20003</t>
  </si>
  <si>
    <t>N108140044HS-PEL20004</t>
  </si>
  <si>
    <t>N108140044HS-PEL20005</t>
  </si>
  <si>
    <t>N108140044HS-PEL20006</t>
  </si>
  <si>
    <t>N108140044HS-PEL20007</t>
  </si>
  <si>
    <t>N108140045HS-PEL20001</t>
  </si>
  <si>
    <t>N108140045HS-PEL20002</t>
  </si>
  <si>
    <t>N108140045HS-PEL20003</t>
  </si>
  <si>
    <t>N108140045HS-PEL20004</t>
  </si>
  <si>
    <t>N108140045HS-PEL20005</t>
  </si>
  <si>
    <t>N108140045HS-PEL20006</t>
  </si>
  <si>
    <t>N108140045HS-PEL20007</t>
  </si>
  <si>
    <t>N108140045HS-PEL20008</t>
  </si>
  <si>
    <t>N1081400464H</t>
  </si>
  <si>
    <t>N1081400464HS-PEL20004</t>
  </si>
  <si>
    <t>N1081400464HS-PEL20005</t>
  </si>
  <si>
    <t>N108140046HS-PEL20001</t>
  </si>
  <si>
    <t>N108140046HS-PEL20002</t>
  </si>
  <si>
    <t>N108140046HS-PEL20003</t>
  </si>
  <si>
    <t>N108140046HS-PEL20004</t>
  </si>
  <si>
    <t>N108140046HS-PEL20005</t>
  </si>
  <si>
    <t>N108140046HS-PEL20006</t>
  </si>
  <si>
    <t>N108140046HS-PEL20007</t>
  </si>
  <si>
    <t>N108140048HS-PEL20002</t>
  </si>
  <si>
    <t>N108140048HS-PEL20003</t>
  </si>
  <si>
    <t>N108140048HS-PEL20004</t>
  </si>
  <si>
    <t>N108140048HS-PEL20005</t>
  </si>
  <si>
    <t>N108140049HS-PEL20001</t>
  </si>
  <si>
    <t>N108140049HS-PEL20002</t>
  </si>
  <si>
    <t>N108140049HS-PEL20003</t>
  </si>
  <si>
    <t>N108140049HS-PEL20004</t>
  </si>
  <si>
    <t>N108140049HS-PEL20005</t>
  </si>
  <si>
    <t>N108140049HS-PEL20006</t>
  </si>
  <si>
    <t>N108140050HS-PEL20001</t>
  </si>
  <si>
    <t>N108140050HS-PEL20002</t>
  </si>
  <si>
    <t>N108140050HS-PEL20003</t>
  </si>
  <si>
    <t>N108140050HS-PEL20004</t>
  </si>
  <si>
    <t>N108140050HS-PEL20005</t>
  </si>
  <si>
    <t>N108140050HS-PEL20006</t>
  </si>
  <si>
    <t>N108140050HS-PEL20007</t>
  </si>
  <si>
    <t>N108140050HS-PEL20008</t>
  </si>
  <si>
    <t>N108140051HS-PEL20001</t>
  </si>
  <si>
    <t>N108140051HS-PEL20002</t>
  </si>
  <si>
    <t>N108140051HS-PEL20003</t>
  </si>
  <si>
    <t>N108140051HS-PEL20004</t>
  </si>
  <si>
    <t>N108140051HS-PEL20005</t>
  </si>
  <si>
    <t>N108140051HS-PEL20006</t>
  </si>
  <si>
    <t>N108140051HS-PEL20007</t>
  </si>
  <si>
    <t>N108140051HS-PEL20008</t>
  </si>
  <si>
    <t>N108140051HS-PEL20009</t>
  </si>
  <si>
    <t>N108140051HS-PEL20010</t>
  </si>
  <si>
    <t>N108140052HS-PEL20001</t>
  </si>
  <si>
    <t>N108140052HS-PEL20002</t>
  </si>
  <si>
    <t>N108140052HS-PEL20003</t>
  </si>
  <si>
    <t>N108140052HS-PEL20004</t>
  </si>
  <si>
    <t>N108140052HS-PEL20005</t>
  </si>
  <si>
    <t>N108140052HS-PEL20006</t>
  </si>
  <si>
    <t>N108140052HS-PEL20007</t>
  </si>
  <si>
    <t>N108140052HS-PEL20008</t>
  </si>
  <si>
    <t>N108140052HS-PEL20009</t>
  </si>
  <si>
    <t>N108140052HS-PEL20010</t>
  </si>
  <si>
    <t>N108140053HS-PEL20001</t>
  </si>
  <si>
    <t>N108140053HS-PEL20002</t>
  </si>
  <si>
    <t>N108140053HS-PEL20003</t>
  </si>
  <si>
    <t>N108140053HS-PEL20004</t>
  </si>
  <si>
    <t>N108140053HS-PEL20005</t>
  </si>
  <si>
    <t>N108140053HS-PEL20006</t>
  </si>
  <si>
    <t>N108140053HS-PEL20007</t>
  </si>
  <si>
    <t>N108140053HS-PEL20008</t>
  </si>
  <si>
    <t>N108140055HS-PEL20005</t>
  </si>
  <si>
    <t>N108140055HS-PEL20006</t>
  </si>
  <si>
    <t>N108140055HS-PEL20007</t>
  </si>
  <si>
    <t>N108140055HS-PEL20008</t>
  </si>
  <si>
    <t>N108140055HS-PEL20009</t>
  </si>
  <si>
    <t>N108140055HS-PEL20010</t>
  </si>
  <si>
    <t>N108140055HS-PEL20011</t>
  </si>
  <si>
    <t>N108140055HS-PEL20013</t>
  </si>
  <si>
    <t>N108140056HS-PEL20001</t>
  </si>
  <si>
    <t>N108140056HS-PEL20007</t>
  </si>
  <si>
    <t>N108140056HS-PEL20010</t>
  </si>
  <si>
    <t>N108140057HS-PEL20002</t>
  </si>
  <si>
    <t>N108140057HS-PEL20003</t>
  </si>
  <si>
    <t>N108140057HS-PEL20004</t>
  </si>
  <si>
    <t>N108140057HS-PEL20005</t>
  </si>
  <si>
    <t>N108140057HS-PEL20006</t>
  </si>
  <si>
    <t>N108140058HS-PEL20001</t>
  </si>
  <si>
    <t>N108140058HS-PEL20002</t>
  </si>
  <si>
    <t>N108140058HS-PEL20003</t>
  </si>
  <si>
    <t>N108140058HS-PEL20004</t>
  </si>
  <si>
    <t>N108140058HS-PEL20005</t>
  </si>
  <si>
    <t>N108140058HS-PEL20006</t>
  </si>
  <si>
    <t>N108140059HS-PEL20001</t>
  </si>
  <si>
    <t>N108140059HS-PEL20002</t>
  </si>
  <si>
    <t>N108140059HS-PEL20003</t>
  </si>
  <si>
    <t>N108140059HS-PEL20004</t>
  </si>
  <si>
    <t>N108140059HS-PEL20005</t>
  </si>
  <si>
    <t>N108140059HS-PEL20006</t>
  </si>
  <si>
    <t>N108140061HS-PEL20001</t>
  </si>
  <si>
    <t>N108140061HS-PEL20002</t>
  </si>
  <si>
    <t>N108140061HS-PEL20003</t>
  </si>
  <si>
    <t>N108140061HS-PEL20004</t>
  </si>
  <si>
    <t>N108140061HS-PEL20005</t>
  </si>
  <si>
    <t>N108140061HS-PEL20006</t>
  </si>
  <si>
    <t>N108140061HS-PEL20007</t>
  </si>
  <si>
    <t>N108140061HS-PEL20008</t>
  </si>
  <si>
    <t>N108140061HS-PEL20009</t>
  </si>
  <si>
    <t>N108140061HS-PEL20010</t>
  </si>
  <si>
    <t>N108140061HS-PEL20011</t>
  </si>
  <si>
    <t>N108140062HS-PEL20001</t>
  </si>
  <si>
    <t>N108140062HS-PEL20002</t>
  </si>
  <si>
    <t>N108140062HS-PEL20003</t>
  </si>
  <si>
    <t>N108140062HS-PEL20004</t>
  </si>
  <si>
    <t>N108140062HS-PEL20005</t>
  </si>
  <si>
    <t>N108140062HS-PEL20006</t>
  </si>
  <si>
    <t>N108140062HS-PEL20007</t>
  </si>
  <si>
    <t>N108140062HS-PEL20008</t>
  </si>
  <si>
    <t>N108140062HS-PEL20009</t>
  </si>
  <si>
    <t>N108140062HS-PEL20010</t>
  </si>
  <si>
    <t>N108140062HS-PEL20011</t>
  </si>
  <si>
    <t>N108140063HS-PEL20001</t>
  </si>
  <si>
    <t>N108140063HS-PEL20002</t>
  </si>
  <si>
    <t>N108140063HS-PEL20003</t>
  </si>
  <si>
    <t>N108140063HS-PEL20004</t>
  </si>
  <si>
    <t>N108140063HS-PEL20005</t>
  </si>
  <si>
    <t>N108140063HS-PEL20006</t>
  </si>
  <si>
    <t>N108140064HS-PEL20001</t>
  </si>
  <si>
    <t>N108140064HS-PEL20002</t>
  </si>
  <si>
    <t>N108140064HS-PEL20003</t>
  </si>
  <si>
    <t>N108140069HS-PEL20001</t>
  </si>
  <si>
    <t>N108140069HS-PEL20004</t>
  </si>
  <si>
    <t>N108140069HS-PEL20005</t>
  </si>
  <si>
    <t>N108140069HS-PEL20006</t>
  </si>
  <si>
    <t>N108140069HS-PEL20007</t>
  </si>
  <si>
    <t>N108140069HS-PEL20008</t>
  </si>
  <si>
    <t>N108140069HS-PEL20009</t>
  </si>
  <si>
    <t>N108140069HS-PEL20010</t>
  </si>
  <si>
    <t>N108140069HS-PEL20011</t>
  </si>
  <si>
    <t>N108140069HS-PEL20012</t>
  </si>
  <si>
    <t>N108140069HS-PEL20013</t>
  </si>
  <si>
    <t>N108140069HS-PEL20015</t>
  </si>
  <si>
    <t>N108140070HS-PEL20001</t>
  </si>
  <si>
    <t>N108140070HS-PEL20002</t>
  </si>
  <si>
    <t>N108140070HS-PEL20003</t>
  </si>
  <si>
    <t>N108140070HS-PEL20004</t>
  </si>
  <si>
    <t>N108140070HS-PEL20005</t>
  </si>
  <si>
    <t>N108140070HS-PEL20006</t>
  </si>
  <si>
    <t>N108140070HS-PEL20007</t>
  </si>
  <si>
    <t>N108140070HS-PEL20008</t>
  </si>
  <si>
    <t>N108140070HS-PEL20009</t>
  </si>
  <si>
    <t>N108140071HS-PEL20002</t>
  </si>
  <si>
    <t>N108140071HS-PEL20003</t>
  </si>
  <si>
    <t>N108140071HS-PEL20007</t>
  </si>
  <si>
    <t>N108140071HS-PEL20008</t>
  </si>
  <si>
    <t>N108140072HS-PEL20001</t>
  </si>
  <si>
    <t>N108140072HS-PEL20002</t>
  </si>
  <si>
    <t>N108140072HS-PEL20003</t>
  </si>
  <si>
    <t>N108140072HS-PEL20004</t>
  </si>
  <si>
    <t>N108140072HS-PEL20005</t>
  </si>
  <si>
    <t>N108140072HS-PEL20006</t>
  </si>
  <si>
    <t>N108140072HS-PEL20007</t>
  </si>
  <si>
    <t>N108140072HS-PEL20008</t>
  </si>
  <si>
    <t>N108140072HS-PEL20009</t>
  </si>
  <si>
    <t>N108140072HS-PEL20010</t>
  </si>
  <si>
    <t>N108140072HS-PEL20011</t>
  </si>
  <si>
    <t>N108140073HS-PEL20003</t>
  </si>
  <si>
    <t>N108140073HS-PEL20004</t>
  </si>
  <si>
    <t>N108140073HS-PEL20005</t>
  </si>
  <si>
    <t>N108140073HS-PEL20006</t>
  </si>
  <si>
    <t>N108140073HS-PEL20007</t>
  </si>
  <si>
    <t>N108140073HS-PEL20008</t>
  </si>
  <si>
    <t>N108140073HS-PEL20011</t>
  </si>
  <si>
    <t>N108140073HS-PEL20012</t>
  </si>
  <si>
    <t>N108140074HS-PEL20001</t>
  </si>
  <si>
    <t>N108140074HS-PEL20002</t>
  </si>
  <si>
    <t>N108140074HS-PEL20003</t>
  </si>
  <si>
    <t>N108140074HS-PEL20004</t>
  </si>
  <si>
    <t>N108140074HS-PEL20005</t>
  </si>
  <si>
    <t>N108140077HS-PEL20001</t>
  </si>
  <si>
    <t>N108140077HS-PEL20002</t>
  </si>
  <si>
    <t>N108140077HS-PEL20003</t>
  </si>
  <si>
    <t>N108140077HS-PEL20004</t>
  </si>
  <si>
    <t>N108140077HS-PEL20005</t>
  </si>
  <si>
    <t>N108140077HS-PEL20006</t>
  </si>
  <si>
    <t>N108140077HS-PEL20007</t>
  </si>
  <si>
    <t>N108140077HS-PEL20008</t>
  </si>
  <si>
    <t>N108140077HS-PEL20009</t>
  </si>
  <si>
    <t>N108140078HS-PEL20001</t>
  </si>
  <si>
    <t>N108140078HS-PEL20002</t>
  </si>
  <si>
    <t>N108140078HS-PEL20003</t>
  </si>
  <si>
    <t>N108140078HS-PEL20004</t>
  </si>
  <si>
    <t>N108140078HS-PEL20005</t>
  </si>
  <si>
    <t>N108140078HS-PEL20006</t>
  </si>
  <si>
    <t>N108140078HS-PEL20007</t>
  </si>
  <si>
    <t>N108140078HS-PEL20008</t>
  </si>
  <si>
    <t>N108140078HS-PEL20009</t>
  </si>
  <si>
    <t>N108140078HS-PEL20010</t>
  </si>
  <si>
    <t>N108140078HS-PEL20011</t>
  </si>
  <si>
    <t>N108140078HS-PEL20012</t>
  </si>
  <si>
    <t>N108140078HS-PEL20013</t>
  </si>
  <si>
    <t>N108140078HS-PEL20014</t>
  </si>
  <si>
    <t>N108140080HS-PEL20003</t>
  </si>
  <si>
    <t>N108140080HS-PEL20004</t>
  </si>
  <si>
    <t>N108140080HS-PEL20005</t>
  </si>
  <si>
    <t>N108140080HS-PEL20006</t>
  </si>
  <si>
    <t>N108140080HS-PEL20007</t>
  </si>
  <si>
    <t>N108140080HS-PEL20008</t>
  </si>
  <si>
    <t>N108140080HS-PEL20009</t>
  </si>
  <si>
    <t>N108140080HS-PEL20010</t>
  </si>
  <si>
    <t>N108140080HS-PEL20011</t>
  </si>
  <si>
    <t>N108140080HS-PEL20012</t>
  </si>
  <si>
    <t>N108140082HS-PEL20002</t>
  </si>
  <si>
    <t>N108140082HS-PEL20003</t>
  </si>
  <si>
    <t>N108140082HS-PEL20004</t>
  </si>
  <si>
    <t>N108140082HS-PEL20005</t>
  </si>
  <si>
    <t>N108140082HS-PEL20006</t>
  </si>
  <si>
    <t>N108140082HS-PEL20901</t>
  </si>
  <si>
    <t>N108140085HS-PEL20001</t>
  </si>
  <si>
    <t>N108140085HS-PEL20002</t>
  </si>
  <si>
    <t>N108140085HS-PEL20003</t>
  </si>
  <si>
    <t>N108140085HS-PEL20004</t>
  </si>
  <si>
    <t>N108140085HS-PEL20005</t>
  </si>
  <si>
    <t>N108140085HS-PEL20006</t>
  </si>
  <si>
    <t>N108140085HS-PEL20007</t>
  </si>
  <si>
    <t>N108140085HS-PEL20009</t>
  </si>
  <si>
    <t>N108140085HS-PEL20010</t>
  </si>
  <si>
    <t>N108140086HS-PEL20001</t>
  </si>
  <si>
    <t>N108140086HS-PEL20002</t>
  </si>
  <si>
    <t>N108140086HS-PEL20003</t>
  </si>
  <si>
    <t>N108140086HS-PEL20004</t>
  </si>
  <si>
    <t>N108140087HS-PEL20001</t>
  </si>
  <si>
    <t>N108140087HS-PEL20002</t>
  </si>
  <si>
    <t>N108140087HS-PEL20003</t>
  </si>
  <si>
    <t>N108140087HS-PEL20004</t>
  </si>
  <si>
    <t>N108140087HS-PEL20005</t>
  </si>
  <si>
    <t>N108140087HS-PEL20006</t>
  </si>
  <si>
    <t>N108140087HS-PEL20007</t>
  </si>
  <si>
    <t>N108140087HS-PEL20008</t>
  </si>
  <si>
    <t>N108140087HS-PEL20009</t>
  </si>
  <si>
    <t>N108140087HS-PEL20010</t>
  </si>
  <si>
    <t>N108140087HS-PEL20011</t>
  </si>
  <si>
    <t>N108140088HS-PEL20001</t>
  </si>
  <si>
    <t>N108140088HS-PEL20002</t>
  </si>
  <si>
    <t>N108140088HS-PEL20003</t>
  </si>
  <si>
    <t>N108140088HS-PEL20004</t>
  </si>
  <si>
    <t>N108140088HS-PEL20005</t>
  </si>
  <si>
    <t>N108140088HS-PEL20006</t>
  </si>
  <si>
    <t>N108140089HS-PEL20001</t>
  </si>
  <si>
    <t>N108140089HS-PEL20002</t>
  </si>
  <si>
    <t>N108140089HS-PEL20003</t>
  </si>
  <si>
    <t>N108140089HS-PEL20004</t>
  </si>
  <si>
    <t>N108140089HS-PEL20005</t>
  </si>
  <si>
    <t>N108140089HS-PEL20006</t>
  </si>
  <si>
    <t>N108140089HS-PEL20007</t>
  </si>
  <si>
    <t>N108140089HS-PEL20008</t>
  </si>
  <si>
    <t>N108140089HS-PEL20009</t>
  </si>
  <si>
    <t>N108140089HS-PEL20010</t>
  </si>
  <si>
    <t>N108140089HS-PEL20011</t>
  </si>
  <si>
    <t>N108140089HS-PEL20012</t>
  </si>
  <si>
    <t>N108140089HS-PEL20013</t>
  </si>
  <si>
    <t>N108140089HS-PEL20014</t>
  </si>
  <si>
    <t>N108140090HS-PEL20001</t>
  </si>
  <si>
    <t>N108140090HS-PEL20002</t>
  </si>
  <si>
    <t>N108140090HS-PEL20003</t>
  </si>
  <si>
    <t>N108140091HS-PEL20001</t>
  </si>
  <si>
    <t>N108140091HS-PEL20002</t>
  </si>
  <si>
    <t>N108140091HS-PEL20003</t>
  </si>
  <si>
    <t>N108140091HS-PEL20004</t>
  </si>
  <si>
    <t>N108140091HS-PEL20005</t>
  </si>
  <si>
    <t>N108140091HS-PEL20006</t>
  </si>
  <si>
    <t>N108140091HS-PEL20007</t>
  </si>
  <si>
    <t>N108140093HS-PEL20001</t>
  </si>
  <si>
    <t>N108140093HS-PEL20002</t>
  </si>
  <si>
    <t>N108140093HS-PEL20003</t>
  </si>
  <si>
    <t>N108140093HS-PEL20004</t>
  </si>
  <si>
    <t>N108140093HS-PEL20005</t>
  </si>
  <si>
    <t>N108140094HS-PEL20001</t>
  </si>
  <si>
    <t>N108140094HS-PEL20002</t>
  </si>
  <si>
    <t>N108140094HS-PEL20003</t>
  </si>
  <si>
    <t>N108140094HS-PEL20004</t>
  </si>
  <si>
    <t>N108140094HS-PEL20005</t>
  </si>
  <si>
    <t>N108140094HS-PEL20006</t>
  </si>
  <si>
    <t>N108140094HS-PEL20007</t>
  </si>
  <si>
    <t>N108140094HS-PEL20008</t>
  </si>
  <si>
    <t>N108140094HS-PEL20009</t>
  </si>
  <si>
    <t>N108140095HS-PEL20001</t>
  </si>
  <si>
    <t>N108140095HS-PEL20002</t>
  </si>
  <si>
    <t>N108140095HS-PEL20003</t>
  </si>
  <si>
    <t>N108140095HS-PEL20004</t>
  </si>
  <si>
    <t>N108140096HS-PEL20001</t>
  </si>
  <si>
    <t>N108140096HS-PEL20002</t>
  </si>
  <si>
    <t>N108140096HS-PEL20003</t>
  </si>
  <si>
    <t>N108140096HS-PEL20004</t>
  </si>
  <si>
    <t>N108140096HS-PEL20005</t>
  </si>
  <si>
    <t>N108140096HS-PEL20006</t>
  </si>
  <si>
    <t>N108140096HS-PEL20007</t>
  </si>
  <si>
    <t>N108140096HS-PEL20008</t>
  </si>
  <si>
    <t>N108140096HS-PEL20009</t>
  </si>
  <si>
    <t>N108140096HS-PEL20010</t>
  </si>
  <si>
    <t>N108140096HS-PEL20011</t>
  </si>
  <si>
    <t>N108140096HS-PEL20012</t>
  </si>
  <si>
    <t>N108140096HS-PEL20013</t>
  </si>
  <si>
    <t>N108140098HS-PEL20001</t>
  </si>
  <si>
    <t>N108140098HS-PEL20002</t>
  </si>
  <si>
    <t>N108140098HS-PEL20003</t>
  </si>
  <si>
    <t>N108140098HS-PEL20004</t>
  </si>
  <si>
    <t>N108140098HS-PEL20005</t>
  </si>
  <si>
    <t>N108140098HS-PEL20006</t>
  </si>
  <si>
    <t>N108140098HS-PEL20007</t>
  </si>
  <si>
    <t>N108140100HS-PEL20001</t>
  </si>
  <si>
    <t>N108140100HS-PEL20002</t>
  </si>
  <si>
    <t>N108140100HS-PEL20003</t>
  </si>
  <si>
    <t>N108140100HS-PEL20004</t>
  </si>
  <si>
    <t>N108140100HS-PEL20005</t>
  </si>
  <si>
    <t>N108140100HS-PEL20006</t>
  </si>
  <si>
    <t>N108140100HS-PEL20007</t>
  </si>
  <si>
    <t>N108140100HS-PEL20008</t>
  </si>
  <si>
    <t>N108140100HS-PEL20009</t>
  </si>
  <si>
    <t>N108140100HS-PEL20010</t>
  </si>
  <si>
    <t>N108140101HS-PEL20001</t>
  </si>
  <si>
    <t>N108140101HS-PEL20002</t>
  </si>
  <si>
    <t>N108140101HS-PEL20003</t>
  </si>
  <si>
    <t>N108140101HS-PEL20004</t>
  </si>
  <si>
    <t>N108140101HS-PEL20005</t>
  </si>
  <si>
    <t>N108140101HS-PEL20007</t>
  </si>
  <si>
    <t>N108140104HS-PEL20003</t>
  </si>
  <si>
    <t>N108140104HS-PEL20004</t>
  </si>
  <si>
    <t>N108140104HS-PEL20005</t>
  </si>
  <si>
    <t>N108140104HS-PEL20006</t>
  </si>
  <si>
    <t>N108140104HS-PEL20007</t>
  </si>
  <si>
    <t>N108140104HS-PEL20008</t>
  </si>
  <si>
    <t>N108140104HS-PEL20009</t>
  </si>
  <si>
    <t>N108140104HS-PEL20010</t>
  </si>
  <si>
    <t>N108140104HS-PEL20011</t>
  </si>
  <si>
    <t>N108140104HS-PEL20012</t>
  </si>
  <si>
    <t>N108140107HS-PEL20001</t>
  </si>
  <si>
    <t>N108140107HS-PEL20002</t>
  </si>
  <si>
    <t>N108140107HS-PEL20003</t>
  </si>
  <si>
    <t>N108140107HS-PEL20004</t>
  </si>
  <si>
    <t>N108140107HS-PEL20005</t>
  </si>
  <si>
    <t>N108140107HS-PEL20006</t>
  </si>
  <si>
    <t>N108140107HS-PEL20007</t>
  </si>
  <si>
    <t>N108140107HS-PEL20008</t>
  </si>
  <si>
    <t>N108140107HS-PEL20901</t>
  </si>
  <si>
    <t>N108140108HS-PEL20002</t>
  </si>
  <si>
    <t>N108140108HS-PEL20003</t>
  </si>
  <si>
    <t>N108140108HS-PEL20004</t>
  </si>
  <si>
    <t>N108140108HS-PEL20005</t>
  </si>
  <si>
    <t>N108140108HS-PEL20006</t>
  </si>
  <si>
    <t>N108140108HS-PEL20007</t>
  </si>
  <si>
    <t>N108140108HS-PEL20008</t>
  </si>
  <si>
    <t>N108140108HS-PEL20009</t>
  </si>
  <si>
    <t>N108140108HS-PEL20010</t>
  </si>
  <si>
    <t>N108140108HS-PEL20011</t>
  </si>
  <si>
    <t>N108140108HS-PEL20012</t>
  </si>
  <si>
    <t>N108140109HS-PEL20001</t>
  </si>
  <si>
    <t>N108140109HS-PEL20002</t>
  </si>
  <si>
    <t>N108140109HS-PEL20003</t>
  </si>
  <si>
    <t>N108140109HS-PEL20004</t>
  </si>
  <si>
    <t>N108140109HS-PEL20005</t>
  </si>
  <si>
    <t>N108140109HS-PEL20008</t>
  </si>
  <si>
    <t>N108140115HS-PEL20001</t>
  </si>
  <si>
    <t>N108140115HS-PEL20002</t>
  </si>
  <si>
    <t>N108140115HS-PEL20003</t>
  </si>
  <si>
    <t>N108140115HS-PEL20004</t>
  </si>
  <si>
    <t>N108140115HS-PEL20005</t>
  </si>
  <si>
    <t>N108140116HS-PEL20001</t>
  </si>
  <si>
    <t>N108140116HS-PEL20002</t>
  </si>
  <si>
    <t>N108140116HS-PEL20005</t>
  </si>
  <si>
    <t>N108140116HS-PEL20006</t>
  </si>
  <si>
    <t>N108140116HS-PEL20007</t>
  </si>
  <si>
    <t>N108140116HS-PEL20009</t>
  </si>
  <si>
    <t>N108140116HS-PEL20010</t>
  </si>
  <si>
    <t>N108140116HS-PEL20011</t>
  </si>
  <si>
    <t>N108140116HS-PEL20012</t>
  </si>
  <si>
    <t>N108140118HS-PEL20001</t>
  </si>
  <si>
    <t>N108140118HS-PEL20002</t>
  </si>
  <si>
    <t>N108140118HS-PEL20003</t>
  </si>
  <si>
    <t>N108140118HS-PEL20004</t>
  </si>
  <si>
    <t>N108140118HS-PEL20005</t>
  </si>
  <si>
    <t>N108140118HS-PEL20006</t>
  </si>
  <si>
    <t>N108140120HS-PEL20001</t>
  </si>
  <si>
    <t>N108140120HS-PEL20002</t>
  </si>
  <si>
    <t>N108140120HS-PEL20003</t>
  </si>
  <si>
    <t>N108140120HS-PEL20004</t>
  </si>
  <si>
    <t>N108140120HS-PEL20005</t>
  </si>
  <si>
    <t>N108140120HS-PEL20006</t>
  </si>
  <si>
    <t>N108140134HS-PEL20002</t>
  </si>
  <si>
    <t>N108140134HS-PEL20003</t>
  </si>
  <si>
    <t>N108140134HS-PEL20004</t>
  </si>
  <si>
    <t>N108140134HS-PEL20005</t>
  </si>
  <si>
    <t>N108140134HS-PEL20006</t>
  </si>
  <si>
    <t>N108140134HS-PEL20007</t>
  </si>
  <si>
    <t>N108140134HS-PEL20008</t>
  </si>
  <si>
    <t>N108140134HS-PEL20009</t>
  </si>
  <si>
    <t>N108140134HS-PEL20010</t>
  </si>
  <si>
    <t>N108140136HS-PEL20002</t>
  </si>
  <si>
    <t>N108140136HS-PEL20003</t>
  </si>
  <si>
    <t>N108140136HS-PEL20004</t>
  </si>
  <si>
    <t>N108140136HS-PEL20005</t>
  </si>
  <si>
    <t>N108140136HS-PEL20006</t>
  </si>
  <si>
    <t>N108140136HS-PEL20007</t>
  </si>
  <si>
    <t>N108140136HS-PEL20008</t>
  </si>
  <si>
    <t>N108140139HS-PEL20001</t>
  </si>
  <si>
    <t>N108140139HS-PEL20002</t>
  </si>
  <si>
    <t>N108140139HS-PEL20003</t>
  </si>
  <si>
    <t>N108140139HS-PEL20004</t>
  </si>
  <si>
    <t>N108140139HS-PEL20005</t>
  </si>
  <si>
    <t>N108140139HS-PEL20006</t>
  </si>
  <si>
    <t>N108140139HS-PEL20007</t>
  </si>
  <si>
    <t>N108140139HS-PEL20008</t>
  </si>
  <si>
    <t>N108140139HS-PEL20009</t>
  </si>
  <si>
    <t>N108140139HS-PEL20010</t>
  </si>
  <si>
    <t>N108140139HS-PEL20011</t>
  </si>
  <si>
    <t>N108140139HS-PEL20012</t>
  </si>
  <si>
    <t>N108140139HS-PEL20013</t>
  </si>
  <si>
    <t>N108140139HS-PEL20014</t>
  </si>
  <si>
    <t>N108140139HS-PEL20015</t>
  </si>
  <si>
    <t>N108140139HS-PEL20016</t>
  </si>
  <si>
    <t>N108140139HS-PEL20017</t>
  </si>
  <si>
    <t>N108140139HS-PEL20018</t>
  </si>
  <si>
    <t>N108140152HS-PEL20002</t>
  </si>
  <si>
    <t>N108140152HS-PEL20003</t>
  </si>
  <si>
    <t>N108140152HS-PEL20004</t>
  </si>
  <si>
    <t>N108140152HS-PEL20005</t>
  </si>
  <si>
    <t>N108140152HS-PEL20006</t>
  </si>
  <si>
    <t>N108140152HS-PEL20007</t>
  </si>
  <si>
    <t>N108140152HS-PEL20008</t>
  </si>
  <si>
    <t>N108140152HS-PEL20009</t>
  </si>
  <si>
    <t>N108140152HS-PEL20010</t>
  </si>
  <si>
    <t>N108140160HS-PEL20002</t>
  </si>
  <si>
    <t>N108140160HS-PEL20003</t>
  </si>
  <si>
    <t>N108140160HS-PEL20004</t>
  </si>
  <si>
    <t>N108140160HS-PEL20005</t>
  </si>
  <si>
    <t>N108140160HS-PEL20006</t>
  </si>
  <si>
    <t>N108140160HS-PEL20007</t>
  </si>
  <si>
    <t>N108140160HS-PEL20008</t>
  </si>
  <si>
    <t>N108140160HS-PEL20009</t>
  </si>
  <si>
    <t>N108140160HS-PEL20010</t>
  </si>
  <si>
    <t>N108140160HS-PEL20011</t>
  </si>
  <si>
    <t>N108140160HS-PEL20012</t>
  </si>
  <si>
    <t>N108140160HS-PEL20013</t>
  </si>
  <si>
    <t>N108140174SS-PEL20001</t>
  </si>
  <si>
    <t>N108140174SS-PEL20002</t>
  </si>
  <si>
    <t>N108140174SS-PEL20003</t>
  </si>
  <si>
    <t>N108140174SS-PEL20004</t>
  </si>
  <si>
    <t>N108140174SS-PEL20005</t>
  </si>
  <si>
    <t>N108140174SS-PEL20006</t>
  </si>
  <si>
    <t>N108140174SS-PEL20007</t>
  </si>
  <si>
    <t>N108140174SS-PEL20008</t>
  </si>
  <si>
    <t>N108140174SS-PEL20009</t>
  </si>
  <si>
    <t>N108140175SS-PEL20001</t>
  </si>
  <si>
    <t>N108140175SS-PEL20002</t>
  </si>
  <si>
    <t>N108140175SS-PEL20003</t>
  </si>
  <si>
    <t>N108140175SS-PEL20004</t>
  </si>
  <si>
    <t>N108140175SS-PEL20005</t>
  </si>
  <si>
    <t>N108140176SS-PEL20001</t>
  </si>
  <si>
    <t>N108140176SS-PEL20002</t>
  </si>
  <si>
    <t>N108140176SS-PEL20003</t>
  </si>
  <si>
    <t>N108140176SS-PEL20004</t>
  </si>
  <si>
    <t>N108140176SS-PEL20005</t>
  </si>
  <si>
    <t>N108140192HS-PEL20001</t>
  </si>
  <si>
    <t>N108140192HS-PEL20002</t>
  </si>
  <si>
    <t>N108140192HS-PEL20003</t>
  </si>
  <si>
    <t>N108140192HS-PEL20004</t>
  </si>
  <si>
    <t>N108140193HS-PEL20001</t>
  </si>
  <si>
    <t>N108140193HS-PEL20002</t>
  </si>
  <si>
    <t>N108140193HS-PEL20003</t>
  </si>
  <si>
    <t>N108140193HS-PEL20004</t>
  </si>
  <si>
    <t>N108140195HS-PEL20001</t>
  </si>
  <si>
    <t>N108140195HS-PEL20002</t>
  </si>
  <si>
    <t>N108140195HS-PEL20003</t>
  </si>
  <si>
    <t>N108140196HS-PEL20001</t>
  </si>
  <si>
    <t>N108140196HS-PEL20002</t>
  </si>
  <si>
    <t>N108140196HS-PEL20003</t>
  </si>
  <si>
    <t>N108140196HS-PEL20004</t>
  </si>
  <si>
    <t>N108140196HS-PEL20005</t>
  </si>
  <si>
    <t>N108140196HS-PEL20006</t>
  </si>
  <si>
    <t>N108140197HS-PEL20001</t>
  </si>
  <si>
    <t>N108140197HS-PEL20002</t>
  </si>
  <si>
    <t>N108140197HS-PEL20003</t>
  </si>
  <si>
    <t>N108140197HS-PEL20004</t>
  </si>
  <si>
    <t>N108140197HS-PEL20005</t>
  </si>
  <si>
    <t>N108140197HS-PEL20007</t>
  </si>
  <si>
    <t>N108140197HS-PEL20008</t>
  </si>
  <si>
    <t>N108140197HS-PEL20009</t>
  </si>
  <si>
    <t>N108140197HS-PEL20010</t>
  </si>
  <si>
    <t>N108140197HS-PEL20011</t>
  </si>
  <si>
    <t>N108140197HS-PEL20012</t>
  </si>
  <si>
    <t>N108140197HS-PEL20013</t>
  </si>
  <si>
    <t>N108140197HS-PEL20014</t>
  </si>
  <si>
    <t>N108140197HS-PEL20015</t>
  </si>
  <si>
    <t>N108140197HS-PEL20016</t>
  </si>
  <si>
    <t>N108140197HS-PEL20017</t>
  </si>
  <si>
    <t>N108140198SS-PEL20001</t>
  </si>
  <si>
    <t>N108140198SS-PEL20002</t>
  </si>
  <si>
    <t>N108140198SS-PEL20003</t>
  </si>
  <si>
    <t>N108140198SS-PEL20004</t>
  </si>
  <si>
    <t>N108140198SS-PEL20005</t>
  </si>
  <si>
    <t>N108140198SS-PEL20006</t>
  </si>
  <si>
    <t>N108140198SS-PEL20007</t>
  </si>
  <si>
    <t>N108140198SS-PEL20008</t>
  </si>
  <si>
    <t>N108140199SS-PEL20001</t>
  </si>
  <si>
    <t>N108140199SS-PEL20003</t>
  </si>
  <si>
    <t>N108140199SS-PEL20004</t>
  </si>
  <si>
    <t>N108140199SS-PEL20005</t>
  </si>
  <si>
    <t>N108140199SS-PEL20009</t>
  </si>
  <si>
    <t>N108140200HS-PEL20001</t>
  </si>
  <si>
    <t>N108140200HS-PEL20002</t>
  </si>
  <si>
    <t>N108140200HS-PEL20003</t>
  </si>
  <si>
    <t>N108140200HS-PEL20004</t>
  </si>
  <si>
    <t>N108140200HS-PEL20005</t>
  </si>
  <si>
    <t>N108140202HS-PEL20001</t>
  </si>
  <si>
    <t>N108140202HS-PEL20002</t>
  </si>
  <si>
    <t>N108140202HS-PEL20003</t>
  </si>
  <si>
    <t>N108140202HS-PEL20004</t>
  </si>
  <si>
    <t>N108140202HS-PEL20005</t>
  </si>
  <si>
    <t>N108140202HS-PEL20006</t>
  </si>
  <si>
    <t>N108140202HS-PEL20007</t>
  </si>
  <si>
    <t>N108140202HS-PEL20008</t>
  </si>
  <si>
    <t>N108140206HS-PEL20003</t>
  </si>
  <si>
    <t>N108140206HS-PEL20004</t>
  </si>
  <si>
    <t>N108140206HS-PEL20005</t>
  </si>
  <si>
    <t>N108140206HS-PEL20006</t>
  </si>
  <si>
    <t>N108140208HS-PEL20001</t>
  </si>
  <si>
    <t>N108140208HS-PEL20002</t>
  </si>
  <si>
    <t>N108140208HS-PEL20004</t>
  </si>
  <si>
    <t>N108140208HS-PEL20005</t>
  </si>
  <si>
    <t>N108140208HS-PEL20006</t>
  </si>
  <si>
    <t>N108140208HS-PEL20007</t>
  </si>
  <si>
    <t>N108140208HS-PEL20008</t>
  </si>
  <si>
    <t>N108140208HS-PEL20009</t>
  </si>
  <si>
    <t>N108140208HS-PEL20010</t>
  </si>
  <si>
    <t>N108140208HS-PEL20011</t>
  </si>
  <si>
    <t>N108140209HS-PEL20001</t>
  </si>
  <si>
    <t>N108140209HS-PEL20002</t>
  </si>
  <si>
    <t>N108140209HS-PEL20003</t>
  </si>
  <si>
    <t>N108140209HS-PEL20004</t>
  </si>
  <si>
    <t>N108140209HS-PEL20005</t>
  </si>
  <si>
    <t>N108140209HS-PEL20006</t>
  </si>
  <si>
    <t>N108140213HS-PEL20001</t>
  </si>
  <si>
    <t>N108140213HS-PEL20002</t>
  </si>
  <si>
    <t>N108140213HS-PEL20003</t>
  </si>
  <si>
    <t>N108140213HS-PEL20004</t>
  </si>
  <si>
    <t>N108140213HS-PEL20005</t>
  </si>
  <si>
    <t>N108140213HS-PEL20006</t>
  </si>
  <si>
    <t>N108140213HS-PEL20008</t>
  </si>
  <si>
    <t>N108140213HS-PEL20009</t>
  </si>
  <si>
    <t>N108140214HS-PEL20001</t>
  </si>
  <si>
    <t>N108140214HS-PEL20002</t>
  </si>
  <si>
    <t>N108140214HS-PEL20003</t>
  </si>
  <si>
    <t>N108140214HS-PEL20004</t>
  </si>
  <si>
    <t>N108140214HS-PEL20005</t>
  </si>
  <si>
    <t>N108140214HS-PEL20006</t>
  </si>
  <si>
    <t>N108140214HS-PEL20007</t>
  </si>
  <si>
    <t>N108140214HS-PEL20008</t>
  </si>
  <si>
    <t>N108140214HS-PEL20009</t>
  </si>
  <si>
    <t>N108140214HS-PEL20010</t>
  </si>
  <si>
    <t>N108140214HS-PEL30001</t>
  </si>
  <si>
    <t>N108140214HS-PEL30002</t>
  </si>
  <si>
    <t>N108140217HS-PEL20001</t>
  </si>
  <si>
    <t>N108140217HS-PEL20004</t>
  </si>
  <si>
    <t>N108140217HS-PEL20005</t>
  </si>
  <si>
    <t>N108140217HS-PEL20006</t>
  </si>
  <si>
    <t>N108140217HS-PEL20007</t>
  </si>
  <si>
    <t>N108140217HS-PEL20008</t>
  </si>
  <si>
    <t>N108140217HS-PEL20009</t>
  </si>
  <si>
    <t>N108140219HS-PEL20001</t>
  </si>
  <si>
    <t>N108140219HS-PEL20002</t>
  </si>
  <si>
    <t>N108140219HS-PEL20003</t>
  </si>
  <si>
    <t>N108140219HS-PEL20004</t>
  </si>
  <si>
    <t>N108140219HS-PEL20005</t>
  </si>
  <si>
    <t>N108140219HS-PEL20006</t>
  </si>
  <si>
    <t>N108140219HS-PEL20007</t>
  </si>
  <si>
    <t>N108140219HS-PEL20008</t>
  </si>
  <si>
    <t>N108140219HS-PEL20009</t>
  </si>
  <si>
    <t>N108140219HS-PEL20010</t>
  </si>
  <si>
    <t>N108140220HS-PEL20002</t>
  </si>
  <si>
    <t>N108140220HS-PEL20004</t>
  </si>
  <si>
    <t>N108140220HS-PEL20005</t>
  </si>
  <si>
    <t>N108140220HS-PEL20006</t>
  </si>
  <si>
    <t>N108140220HS-PEL20007</t>
  </si>
  <si>
    <t>N108140220HS-PEL20008</t>
  </si>
  <si>
    <t>N108140220HS-PEL20009</t>
  </si>
  <si>
    <t>N108140222HS-PEL20001</t>
  </si>
  <si>
    <t>N108140222HS-PEL20002</t>
  </si>
  <si>
    <t>N108140222HS-PEL20003</t>
  </si>
  <si>
    <t>N108140222HS-PEL20004</t>
  </si>
  <si>
    <t>N108140222HS-PEL20005</t>
  </si>
  <si>
    <t>N108140229HS-PEL20001</t>
  </si>
  <si>
    <t>N108140229HS-PEL20002</t>
  </si>
  <si>
    <t>N108140229HS-PEL20003</t>
  </si>
  <si>
    <t>N108140229HS-PEL20004</t>
  </si>
  <si>
    <t>N108140229HS-PEL20005</t>
  </si>
  <si>
    <t>N108140229HS-PEL20006</t>
  </si>
  <si>
    <t>N108140229HS-PEL20007</t>
  </si>
  <si>
    <t>N108140229HS-PEL20008</t>
  </si>
  <si>
    <t>N108140229HS-PEL20009</t>
  </si>
  <si>
    <t>N108140229HS-PEL20010</t>
  </si>
  <si>
    <t>N108140229HS-PEL20011</t>
  </si>
  <si>
    <t>N108140229HS-PEL20012</t>
  </si>
  <si>
    <t>N108140229HS-PEL20013</t>
  </si>
  <si>
    <t>N108140229HS-PEL20014</t>
  </si>
  <si>
    <t>N108140236HS-PEL20001</t>
  </si>
  <si>
    <t>N108140236HS-PEL20002</t>
  </si>
  <si>
    <t>N108140236HS-PEL20003</t>
  </si>
  <si>
    <t>N108140236HS-PEL20004</t>
  </si>
  <si>
    <t>N108140236HS-PEL20005</t>
  </si>
  <si>
    <t>N108140236HS-PEL20006</t>
  </si>
  <si>
    <t>N108140236HS-PEL20007</t>
  </si>
  <si>
    <t>N108140236HS-PEL20008</t>
  </si>
  <si>
    <t>N108140237HS-PEL20002</t>
  </si>
  <si>
    <t>N108140237HS-PEL20003</t>
  </si>
  <si>
    <t>N108140237HS-PEL20004</t>
  </si>
  <si>
    <t>N108140237HS-PEL20005</t>
  </si>
  <si>
    <t>N108140237HS-PEL20006</t>
  </si>
  <si>
    <t>N108140237HS-PEL20007</t>
  </si>
  <si>
    <t>N108140237HS-PEL20008</t>
  </si>
  <si>
    <t>N108140238HS-PEL20002</t>
  </si>
  <si>
    <t>N108140238HS-PEL20003</t>
  </si>
  <si>
    <t>N108140238HS-PEL20004</t>
  </si>
  <si>
    <t>N108140238HS-PEL20005</t>
  </si>
  <si>
    <t>N108140238HS-PEL20006</t>
  </si>
  <si>
    <t>N108140238HS-PEL20007</t>
  </si>
  <si>
    <t>N108140238HS-PEL20008</t>
  </si>
  <si>
    <t>N108140238HS-PEL20009</t>
  </si>
  <si>
    <t>N108140238HS-PEL20010</t>
  </si>
  <si>
    <t>N108140238HS-PEL20011</t>
  </si>
  <si>
    <t>N108140238HS-PEL20012</t>
  </si>
  <si>
    <t>N108140238HS-PEL20013</t>
  </si>
  <si>
    <t>N108140238HS-PEL20014</t>
  </si>
  <si>
    <t>N108140238HS-PEL20015</t>
  </si>
  <si>
    <t>N108140238HS-PEL20016</t>
  </si>
  <si>
    <t>N108140238HS-PEL20017</t>
  </si>
  <si>
    <t>N108140238HS-PEL20018</t>
  </si>
  <si>
    <t>N108140238HS-PEL20019</t>
  </si>
  <si>
    <t>N108140238HS-PEL20020</t>
  </si>
  <si>
    <t>N108140246HS-PEL20001</t>
  </si>
  <si>
    <t>N108140246HS-PEL20002</t>
  </si>
  <si>
    <t>N108140246HS-PEL20003</t>
  </si>
  <si>
    <t>N108140246HS-PEL20004</t>
  </si>
  <si>
    <t>N108140246HS-PEL20005</t>
  </si>
  <si>
    <t>N108140246HS-PEL20006</t>
  </si>
  <si>
    <t>N108140246HS-PEL20007</t>
  </si>
  <si>
    <t>N108140246HS-PEL20008</t>
  </si>
  <si>
    <t>N108140246HS-PEL20009</t>
  </si>
  <si>
    <t>N108140246HS-PEL20010</t>
  </si>
  <si>
    <t>N108140252HS-PEL20001</t>
  </si>
  <si>
    <t>N108140252HS-PEL20002</t>
  </si>
  <si>
    <t>N108140252HS-PEL20003</t>
  </si>
  <si>
    <t>N108140252HS-PEL20004</t>
  </si>
  <si>
    <t>N108140252HS-PEL20005</t>
  </si>
  <si>
    <t>N108140253HS-PEL20001</t>
  </si>
  <si>
    <t>N108140253HS-PEL20002</t>
  </si>
  <si>
    <t>N108140253HS-PEL20003</t>
  </si>
  <si>
    <t>N108140253HS-PEL20004</t>
  </si>
  <si>
    <t>N108140253HS-PEL20005</t>
  </si>
  <si>
    <t>N108140253HS-PEL20006</t>
  </si>
  <si>
    <t>N108140254HS-PEL20001</t>
  </si>
  <si>
    <t>N108140254HS-PEL20002</t>
  </si>
  <si>
    <t>N108140254HS-PEL20003</t>
  </si>
  <si>
    <t>N108140254HS-PEL20004</t>
  </si>
  <si>
    <t>N108140254HS-PEL20005</t>
  </si>
  <si>
    <t>N108140254HS-PEL20006</t>
  </si>
  <si>
    <t>N108140256HS-PEL20001</t>
  </si>
  <si>
    <t>N108140256HS-PEL20002</t>
  </si>
  <si>
    <t>N108140256HS-PEL20003</t>
  </si>
  <si>
    <t>N108140256HS-PEL20004</t>
  </si>
  <si>
    <t>N108140256HS-PEL20005</t>
  </si>
  <si>
    <t>N108140256HS-PEL20006</t>
  </si>
  <si>
    <t>N108140256HS-PEL20007</t>
  </si>
  <si>
    <t>N108140256HS-PEL20008</t>
  </si>
  <si>
    <t>N108140256HS-PEL20009</t>
  </si>
  <si>
    <t>N108140256HS-PEL20010</t>
  </si>
  <si>
    <t>N108140256HS-PEL20012</t>
  </si>
  <si>
    <t>N108140256HS-PEL20013</t>
  </si>
  <si>
    <t>N108140256HS-PEL20014</t>
  </si>
  <si>
    <t>N108140257SS-PEL20001</t>
  </si>
  <si>
    <t>N108140257SS-PEL20002</t>
  </si>
  <si>
    <t>N108140257SS-PEL20003</t>
  </si>
  <si>
    <t>N108140257SS-PEL20004</t>
  </si>
  <si>
    <t>N108140257SS-PEL20005</t>
  </si>
  <si>
    <t>N108140257SS-PEL20006</t>
  </si>
  <si>
    <t>N108140257SS-PEL20007</t>
  </si>
  <si>
    <t>N108140259HS-PEL20002</t>
  </si>
  <si>
    <t>N108140259HS-PEL20003</t>
  </si>
  <si>
    <t>N108140259HS-PEL20004</t>
  </si>
  <si>
    <t>N108140259HS-PEL20006</t>
  </si>
  <si>
    <t>N108140259HS-PEL20007</t>
  </si>
  <si>
    <t>N108140259HS-PEL20008</t>
  </si>
  <si>
    <t>N108140259HS-PEL20009</t>
  </si>
  <si>
    <t>N108140259HS-PEL20010</t>
  </si>
  <si>
    <t>N108140260HS-PEL20001</t>
  </si>
  <si>
    <t>N108140260HS-PEL20002</t>
  </si>
  <si>
    <t>N108140260HS-PEL20003</t>
  </si>
  <si>
    <t>N108140260HS-PEL20004</t>
  </si>
  <si>
    <t>N108140260HS-PEL20005</t>
  </si>
  <si>
    <t>N108140260HS-PEL20006</t>
  </si>
  <si>
    <t>N108140260HS-PEL20007</t>
  </si>
  <si>
    <t>N108140260HS-PEL20008</t>
  </si>
  <si>
    <t>N108140260HS-PEL20009</t>
  </si>
  <si>
    <t>N108140260HS-PEL20010</t>
  </si>
  <si>
    <t>N108140260HS-PEL20011</t>
  </si>
  <si>
    <t>N108140260HS-PEL20012</t>
  </si>
  <si>
    <t>N108140260HS-PEL20013</t>
  </si>
  <si>
    <t>N108140260HS-PEL20014</t>
  </si>
  <si>
    <t>N108140260HS-PEL20015</t>
  </si>
  <si>
    <t>N108140260HS-PEL20016</t>
  </si>
  <si>
    <t>N108140260HS-PEL20017</t>
  </si>
  <si>
    <t>N108140260HS-PEL20018</t>
  </si>
  <si>
    <t>N108140260HS-PEL20019</t>
  </si>
  <si>
    <t>N108140260HS-PEL20020</t>
  </si>
  <si>
    <t>N108140262HS-PEL20002</t>
  </si>
  <si>
    <t>N108140265HS-PEL20001</t>
  </si>
  <si>
    <t>N108140265HS-PEL20002</t>
  </si>
  <si>
    <t>N108140265HS-PEL20003</t>
  </si>
  <si>
    <t>N108140265HS-PEL20004</t>
  </si>
  <si>
    <t>N108140265HS-PEL20005</t>
  </si>
  <si>
    <t>N108140265HS-PEL20006</t>
  </si>
  <si>
    <t>N108140265HS-PEL20007</t>
  </si>
  <si>
    <t>N108140265HS-PEL20008</t>
  </si>
  <si>
    <t>N108140266HS-PEL20001</t>
  </si>
  <si>
    <t>N108140266HS-PEL20002</t>
  </si>
  <si>
    <t>N108140266HS-PEL20003</t>
  </si>
  <si>
    <t>N108140266HS-PEL20004</t>
  </si>
  <si>
    <t>N108140266HS-PEL20005</t>
  </si>
  <si>
    <t>N108140266HS-PEL20006</t>
  </si>
  <si>
    <t>N108140266HS-PEL20007</t>
  </si>
  <si>
    <t>N108140266HS-PEL20008</t>
  </si>
  <si>
    <t>N108140266HS-PEL20009</t>
  </si>
  <si>
    <t>N108140266HS-PEL20010</t>
  </si>
  <si>
    <t>N108140266HS-PEL20011</t>
  </si>
  <si>
    <t>N108140267HS-PEL20001</t>
  </si>
  <si>
    <t>N108140267HS-PEL20002</t>
  </si>
  <si>
    <t>N108140267HS-PEL20003</t>
  </si>
  <si>
    <t>N108140267HS-PEL20004</t>
  </si>
  <si>
    <t>N108140267HS-PEL20005</t>
  </si>
  <si>
    <t>N108140267HS-PEL20006</t>
  </si>
  <si>
    <t>N108140270HS-PEL20002</t>
  </si>
  <si>
    <t>N108140270HS-PEL20003</t>
  </si>
  <si>
    <t>N108140270HS-PEL20005</t>
  </si>
  <si>
    <t>N108140270HS-PEL20006</t>
  </si>
  <si>
    <t>N108140270HS-PEL20007</t>
  </si>
  <si>
    <t>N108140270HS-PEL20012</t>
  </si>
  <si>
    <t>N108140270HS-PEL20013</t>
  </si>
  <si>
    <t>N108140270HS-PEL20014</t>
  </si>
  <si>
    <t>N108140270HS-PEL20015</t>
  </si>
  <si>
    <t>N108140270HS-PEL20016</t>
  </si>
  <si>
    <t>N108140270HS-PEL20017</t>
  </si>
  <si>
    <t>N108140270HS-PEL20018</t>
  </si>
  <si>
    <t>N108140270HS-PEL20019</t>
  </si>
  <si>
    <t>N108140270HS-PEL20020</t>
  </si>
  <si>
    <t>N108140270HS-PEL20021</t>
  </si>
  <si>
    <t>N108140270HS-PEL20022</t>
  </si>
  <si>
    <t>N108140270HS-PEL20023</t>
  </si>
  <si>
    <t>N108140271HS-PEL20001</t>
  </si>
  <si>
    <t>N108140271HS-PEL20002</t>
  </si>
  <si>
    <t>N108140271HS-PEL20003</t>
  </si>
  <si>
    <t>N108140271HS-PEL20004</t>
  </si>
  <si>
    <t>N108140271HS-PEL20005</t>
  </si>
  <si>
    <t>N108140271HS-PEL20006</t>
  </si>
  <si>
    <t>N108140271HS-PEL20007</t>
  </si>
  <si>
    <t>N108140271HS-PEL20008</t>
  </si>
  <si>
    <t>N108140271HS-PEL20009</t>
  </si>
  <si>
    <t>N108140271HS-PEL20010</t>
  </si>
  <si>
    <t>N108140271HS-PEL20011</t>
  </si>
  <si>
    <t>N108140271HS-PEL20012</t>
  </si>
  <si>
    <t>N108140271HS-PEL20013</t>
  </si>
  <si>
    <t>N108140343HS-PEL20001</t>
  </si>
  <si>
    <t>N108140343HS-PEL20002</t>
  </si>
  <si>
    <t>N108140343HS-PEL20003</t>
  </si>
  <si>
    <t>N108140344HS-PEL20001</t>
  </si>
  <si>
    <t>N108140344HS-PEL20002</t>
  </si>
  <si>
    <t>N108140344HS-PEL20003</t>
  </si>
  <si>
    <t>N108140344HS-PEL20004</t>
  </si>
  <si>
    <t>N108140344HS-PEL20005</t>
  </si>
  <si>
    <t>N108140344HS-PEL20006</t>
  </si>
  <si>
    <t>N108140347HS-PEL20001</t>
  </si>
  <si>
    <t>N108140347HS-PEL20003</t>
  </si>
  <si>
    <t>N108140347HS-PEL20004</t>
  </si>
  <si>
    <t>N108140347HS-PEL20005</t>
  </si>
  <si>
    <t>N108140347HS-PEL20006</t>
  </si>
  <si>
    <t>N108140347HS-PEL20007</t>
  </si>
  <si>
    <t>N108140347HS-PEL20008</t>
  </si>
  <si>
    <t>N108140347HS-PEL20009</t>
  </si>
  <si>
    <t>N108140347HS-PEL20010</t>
  </si>
  <si>
    <t>N108140347HS-PEL20011</t>
  </si>
  <si>
    <t>N108140347HS-PEL20901</t>
  </si>
  <si>
    <t>N108140354HS-PEL20001</t>
  </si>
  <si>
    <t>N108140354HS-PEL20002</t>
  </si>
  <si>
    <t>N108140354HS-PEL20003</t>
  </si>
  <si>
    <t>N108140354HS-PEL20004</t>
  </si>
  <si>
    <t>N108140354HS-PEL20005</t>
  </si>
  <si>
    <t>N108140358HS-PEL20001</t>
  </si>
  <si>
    <t>N108140358HS-PEL20002</t>
  </si>
  <si>
    <t>N108140358HS-PEL20003</t>
  </si>
  <si>
    <t>N108140358HS-PEL20004</t>
  </si>
  <si>
    <t>N108140358HS-PEL20005</t>
  </si>
  <si>
    <t>N108140358HS-PEL20006</t>
  </si>
  <si>
    <t>N108140358HS-PEL20007</t>
  </si>
  <si>
    <t>N108140358HS-PEL20008</t>
  </si>
  <si>
    <t>N108140358HS-PEL20009</t>
  </si>
  <si>
    <t>N108140358HS-PEL20010</t>
  </si>
  <si>
    <t>N108140360HS-PEL20001</t>
  </si>
  <si>
    <t>N108140360HS-PEL20002</t>
  </si>
  <si>
    <t>N108140360HS-PEL20003</t>
  </si>
  <si>
    <t>N108140360HS-PEL20004</t>
  </si>
  <si>
    <t>N108140360HS-PEL20005</t>
  </si>
  <si>
    <t>N108140361VM-PEL20001</t>
  </si>
  <si>
    <t>N108140361VM-PEL20002</t>
  </si>
  <si>
    <t>N108140377HS-PEL20001</t>
  </si>
  <si>
    <t>N108140377HS-PEL20002</t>
  </si>
  <si>
    <t>N108140377HS-PEL20003</t>
  </si>
  <si>
    <t>N108140377HS-PEL20004</t>
  </si>
  <si>
    <t>N108140377HS-PEL20005</t>
  </si>
  <si>
    <t>N108140377HS-PEL20006</t>
  </si>
  <si>
    <t>N108140377HS-PEL20007</t>
  </si>
  <si>
    <t>N108140377HS-PEL20008</t>
  </si>
  <si>
    <t>N108140377HS-PEL20009</t>
  </si>
  <si>
    <t>N108140377HS-PEL20010</t>
  </si>
  <si>
    <t>N108140377HS-PEL20011</t>
  </si>
  <si>
    <t>N108140377HS-PEL20012</t>
  </si>
  <si>
    <t>N108140378HS-PEL20001</t>
  </si>
  <si>
    <t>N108140378HS-PEL20002</t>
  </si>
  <si>
    <t>N108140378HS-PEL20003</t>
  </si>
  <si>
    <t>N108140378HS-PEL20004</t>
  </si>
  <si>
    <t>N108140378HS-PEL20005</t>
  </si>
  <si>
    <t>N108140378HS-PEL20006</t>
  </si>
  <si>
    <t>N108140378HS-PEL20007</t>
  </si>
  <si>
    <t>N108140378HS-PEL20008</t>
  </si>
  <si>
    <t>N108140378HS-PEL20009</t>
  </si>
  <si>
    <t>N108140378HS-PEL20010</t>
  </si>
  <si>
    <t>N108140378HS-PEL20011</t>
  </si>
  <si>
    <t>N108140378HS-PEL20012</t>
  </si>
  <si>
    <t>N108140387HS-PEL20001</t>
  </si>
  <si>
    <t>N108140387HS-PEL20002</t>
  </si>
  <si>
    <t>N108140387HS-PEL20003</t>
  </si>
  <si>
    <t>N108140387HS-PEL20004</t>
  </si>
  <si>
    <t>N108140387HS-PEL20005</t>
  </si>
  <si>
    <t>N108140387HS-PEL20006</t>
  </si>
  <si>
    <t>N108140387HS-PEL20007</t>
  </si>
  <si>
    <t>N108140387HS-PEL20008</t>
  </si>
  <si>
    <t>N108140387HS-PEL20009</t>
  </si>
  <si>
    <t>N108140387HS-PEL20010</t>
  </si>
  <si>
    <t>N108140387HS-PEL20011</t>
  </si>
  <si>
    <t>N108140388SS-PEL20001</t>
  </si>
  <si>
    <t>N108140388SS-PEL20002</t>
  </si>
  <si>
    <t>N108140388SS-PEL20003</t>
  </si>
  <si>
    <t>N108140388SS-PEL20004</t>
  </si>
  <si>
    <t>N108140388SS-PEL20005</t>
  </si>
  <si>
    <t>N108140388SS-PEL20006</t>
  </si>
  <si>
    <t>N108140388SS-PEL20007</t>
  </si>
  <si>
    <t>N108140390VH-PEL20001</t>
  </si>
  <si>
    <t>N108140390VH-PEL20002</t>
  </si>
  <si>
    <t>N108140390VH-PEL20003</t>
  </si>
  <si>
    <t>N108140391HS-PEL20001</t>
  </si>
  <si>
    <t>N108140391HS-PEL20002</t>
  </si>
  <si>
    <t>N108140391HS-PEL20003</t>
  </si>
  <si>
    <t>N108140391HS-PEL20004</t>
  </si>
  <si>
    <t>N108140391HS-PEL20005</t>
  </si>
  <si>
    <t>N108140391HS-PEL20006</t>
  </si>
  <si>
    <t>N108140391HS-PEL20007</t>
  </si>
  <si>
    <t>N108140391HS-PEL20008</t>
  </si>
  <si>
    <t>N108140457VH-PEL20001</t>
  </si>
  <si>
    <t>N108140457VH-PEL20002</t>
  </si>
  <si>
    <t>N108140457VH-PEL20003</t>
  </si>
  <si>
    <t>N108140457VH-PEL20004</t>
  </si>
  <si>
    <t>N108140457VH-PEL20005</t>
  </si>
  <si>
    <t>N108140457VH-PEL20008</t>
  </si>
  <si>
    <t>N108140458SS-PEL20001</t>
  </si>
  <si>
    <t>N108140458SS-PEL20002</t>
  </si>
  <si>
    <t>N108140458SS-PEL20003</t>
  </si>
  <si>
    <t>N108140458SS-PEL20004</t>
  </si>
  <si>
    <t>N108140458SS-PEL20005</t>
  </si>
  <si>
    <t>N108140459HS-PEL20001</t>
  </si>
  <si>
    <t>N108140459HS-PEL20002</t>
  </si>
  <si>
    <t>N108140459HS-PEL20003</t>
  </si>
  <si>
    <t>N108140459HS-PEL20004</t>
  </si>
  <si>
    <t>N108140459HS-PEL20005</t>
  </si>
  <si>
    <t>N108140460HS-PEL20001</t>
  </si>
  <si>
    <t>N108140460HS-PEL20002</t>
  </si>
  <si>
    <t>N108140460HS-PEL20003</t>
  </si>
  <si>
    <t>N108140461HS-PEL20002</t>
  </si>
  <si>
    <t>N108140461HS-PEL20003</t>
  </si>
  <si>
    <t>N108140464SS-PEL20002</t>
  </si>
  <si>
    <t>N108140464SS-PEL20003</t>
  </si>
  <si>
    <t>N108140464SS-PEL20004</t>
  </si>
  <si>
    <t>N108140464SS-PEL20005</t>
  </si>
  <si>
    <t>N108140464SS-PEL20006</t>
  </si>
  <si>
    <t>N108140464SS-PEL20007</t>
  </si>
  <si>
    <t>N108140465SS-PEL20001</t>
  </si>
  <si>
    <t>N108140465SS-PEL20002</t>
  </si>
  <si>
    <t>N108140465SS-PEL20003</t>
  </si>
  <si>
    <t>N108140465SS-PEL20004</t>
  </si>
  <si>
    <t>N108140465SS-PEL20005</t>
  </si>
  <si>
    <t>N108140465SS-PEL20006</t>
  </si>
  <si>
    <t>N108140465SS-PEL20007</t>
  </si>
  <si>
    <t>N108140465SS-PEL20008</t>
  </si>
  <si>
    <t>N108140472HS-PEL20001</t>
  </si>
  <si>
    <t>N108140472HS-PEL20002</t>
  </si>
  <si>
    <t>N108140472HS-PEL20003</t>
  </si>
  <si>
    <t>N108140472HS-PEL20004</t>
  </si>
  <si>
    <t>N108140473HS-PEL20001</t>
  </si>
  <si>
    <t>N108140473HS-PEL20002</t>
  </si>
  <si>
    <t>N108140473HS-PEL20003</t>
  </si>
  <si>
    <t>N108140473HS-PEL20004</t>
  </si>
  <si>
    <t>N108140473HS-PEL20005</t>
  </si>
  <si>
    <t>N108140473HS-PEL20006</t>
  </si>
  <si>
    <t>N108140473HS-PEL20007</t>
  </si>
  <si>
    <t>N108140473HS-PEL20008</t>
  </si>
  <si>
    <t>N108140473HS-PEL20009</t>
  </si>
  <si>
    <t>N108140473HS-PEL20010</t>
  </si>
  <si>
    <t>N108140482HS-PEL20001</t>
  </si>
  <si>
    <t>N108140482HS-PEL20002</t>
  </si>
  <si>
    <t>N108140482HS-PEL20003</t>
  </si>
  <si>
    <t>N108151010MS-PEL20001</t>
  </si>
  <si>
    <t>N108151010MS-PEL20002</t>
  </si>
  <si>
    <t>N108151010MS-PEL20003</t>
  </si>
  <si>
    <t>N108151010MS-PEL20004</t>
  </si>
  <si>
    <t>N108151010MS-PEL20005</t>
  </si>
  <si>
    <t>N108151010MS-PEL20006</t>
  </si>
  <si>
    <t>N108151010MS-PEL20007</t>
  </si>
  <si>
    <t>N108151010MS-PEL20008</t>
  </si>
  <si>
    <t>N108151010MS-PEL20009</t>
  </si>
  <si>
    <t>N108151011MS-PEL20001</t>
  </si>
  <si>
    <t>N108151011MS-PEL20002</t>
  </si>
  <si>
    <t>N108151012MS-PEL20001</t>
  </si>
  <si>
    <t>N108151012MS-PEL20002</t>
  </si>
  <si>
    <t>N108151012MS-PEL20003</t>
  </si>
  <si>
    <t>N108151013MS-PEL20001</t>
  </si>
  <si>
    <t>N108151013MS-PEL20002</t>
  </si>
  <si>
    <t>N108151013MS-PEL20003</t>
  </si>
  <si>
    <t>N108151013MS-PEL20004</t>
  </si>
  <si>
    <t>N108151014MS-PEL20001</t>
  </si>
  <si>
    <t>N108151014MS-PEL20002</t>
  </si>
  <si>
    <t>N108151015MS-PEL20002</t>
  </si>
  <si>
    <t>N108151015MS-PEL20003</t>
  </si>
  <si>
    <t>N108151015MS-PEL20004</t>
  </si>
  <si>
    <t>N108151016MS-PEL20001</t>
  </si>
  <si>
    <t>N108151016MS-PEL20002</t>
  </si>
  <si>
    <t>N108151016MS-PEL20003</t>
  </si>
  <si>
    <t>N108151016MS-PEL20004</t>
  </si>
  <si>
    <t>N108151016MS-PEL20005</t>
  </si>
  <si>
    <t>N108151017MS-PEL20001</t>
  </si>
  <si>
    <t>N108151017MS-PEL20002</t>
  </si>
  <si>
    <t>N108151017MS-PEL20003</t>
  </si>
  <si>
    <t>N108151017MS-PEL20004</t>
  </si>
  <si>
    <t>N108151017MS-PEL20005</t>
  </si>
  <si>
    <t>N108151017MS-PEL20006</t>
  </si>
  <si>
    <t>N108151017MS-PEL20007</t>
  </si>
  <si>
    <t>N108151017MS-PEL20008</t>
  </si>
  <si>
    <t>N108151018MS-PEL20001</t>
  </si>
  <si>
    <t>N108151018MS-PEL20002</t>
  </si>
  <si>
    <t>N108151018MS-PEL20003</t>
  </si>
  <si>
    <t>N108151018MS-PEL20004</t>
  </si>
  <si>
    <t>N108151018MS-PEL20005</t>
  </si>
  <si>
    <t>N108151018MS-PEL20006</t>
  </si>
  <si>
    <t>N108151018MS-PEL20007</t>
  </si>
  <si>
    <t>N108151018MS-PEL20008</t>
  </si>
  <si>
    <t>N108151018MS-PEL20009</t>
  </si>
  <si>
    <t>N108151019MS-PEL20002</t>
  </si>
  <si>
    <t>N108151019MS-PEL20003</t>
  </si>
  <si>
    <t>N108151019MS-PEL20004</t>
  </si>
  <si>
    <t>N108151019MS-PEL20005</t>
  </si>
  <si>
    <t>N108151019MS-PEL20006</t>
  </si>
  <si>
    <t>N108151019MS-PEL20007</t>
  </si>
  <si>
    <t>N108151020MS-PEL20001</t>
  </si>
  <si>
    <t>N108151020MS-PEL20002</t>
  </si>
  <si>
    <t>N108151020MS-PEL20003</t>
  </si>
  <si>
    <t>N108151020MS-PEL20004</t>
  </si>
  <si>
    <t>N108151020MS-PEL20005</t>
  </si>
  <si>
    <t>N108151020MS-PEL20006</t>
  </si>
  <si>
    <t>N108151020MS-PEL20007</t>
  </si>
  <si>
    <t>N108151021MS-PEL20001</t>
  </si>
  <si>
    <t>N108151021MS-PEL20002</t>
  </si>
  <si>
    <t>N108151021MS-PEL20003</t>
  </si>
  <si>
    <t>N108151021MS-PEL20004</t>
  </si>
  <si>
    <t>N108151021MS-PEL20005</t>
  </si>
  <si>
    <t>N108151021MS-PEL20006</t>
  </si>
  <si>
    <t>N108151021MS-PEL20007</t>
  </si>
  <si>
    <t>N108151021MS-PEL20009</t>
  </si>
  <si>
    <t>N108151022MS-PEL20002</t>
  </si>
  <si>
    <t>N108151022MS-PEL20003</t>
  </si>
  <si>
    <t>N108151022MS-PEL20005</t>
  </si>
  <si>
    <t>N108151022MS-PEL20006</t>
  </si>
  <si>
    <t>N108151022MS-PEL20008</t>
  </si>
  <si>
    <t>N108151022MS-PEL20009</t>
  </si>
  <si>
    <t>N108151022MS-PEL20010</t>
  </si>
  <si>
    <t>N108151022MS-PEL20011</t>
  </si>
  <si>
    <t>N108151022MS-PEL20012</t>
  </si>
  <si>
    <t>N108151022MS-PEL20013</t>
  </si>
  <si>
    <t>N108151023MS-PEL20002</t>
  </si>
  <si>
    <t>N108151023MS-PEL20003</t>
  </si>
  <si>
    <t>N108151023MS-PEL20004</t>
  </si>
  <si>
    <t>N108151023MS-PEL20005</t>
  </si>
  <si>
    <t>N108151023MS-PEL20006</t>
  </si>
  <si>
    <t>N108151023MS-PEL20007</t>
  </si>
  <si>
    <t>N108151023MS-PEL20008</t>
  </si>
  <si>
    <t>N108151023MS-PEL20009</t>
  </si>
  <si>
    <t>N108151025MS-PEL20001</t>
  </si>
  <si>
    <t>N108151025MS-PEL20005</t>
  </si>
  <si>
    <t>N108151025MS-PEL20006</t>
  </si>
  <si>
    <t>N108151025MS-PEL20007</t>
  </si>
  <si>
    <t>N108151027MS-PEL20002</t>
  </si>
  <si>
    <t>N108151027MS-PEL20003</t>
  </si>
  <si>
    <t>N108151027MS-PEL20004</t>
  </si>
  <si>
    <t>N108151027MS-PEL20011</t>
  </si>
  <si>
    <t>N108151029MS-PEL20001</t>
  </si>
  <si>
    <t>N108151029MS-PEL20002</t>
  </si>
  <si>
    <t>N108151029MS-PEL20003</t>
  </si>
  <si>
    <t>N108151029MS-PEL20004</t>
  </si>
  <si>
    <t>N108151029MS-PEL20005</t>
  </si>
  <si>
    <t>N108151029MS-PEL20006</t>
  </si>
  <si>
    <t>N108151030MS-PEL20001</t>
  </si>
  <si>
    <t>N108151030MS-PEL20002</t>
  </si>
  <si>
    <t>N108151030MS-PEL20003</t>
  </si>
  <si>
    <t>N108151030MS-PEL20004</t>
  </si>
  <si>
    <t>N108151030MS-PEL20005</t>
  </si>
  <si>
    <t>N108151030MS-PEL20006</t>
  </si>
  <si>
    <t>N108151031MS-PEL20001</t>
  </si>
  <si>
    <t>N108151031MS-PEL20002</t>
  </si>
  <si>
    <t>N108151031MS-PEL20003</t>
  </si>
  <si>
    <t>N108151031MS-PEL20004</t>
  </si>
  <si>
    <t>N108151031MS-PEL20005</t>
  </si>
  <si>
    <t>N108151031MS-PEL20006</t>
  </si>
  <si>
    <t>N108151031MS-PEL20007</t>
  </si>
  <si>
    <t>N108151032MS-PEL20001</t>
  </si>
  <si>
    <t>N108151032MS-PEL20002</t>
  </si>
  <si>
    <t>N108151032MS-PEL20003</t>
  </si>
  <si>
    <t>N108151032MS-PEL20004</t>
  </si>
  <si>
    <t>N108151032MS-PEL20005</t>
  </si>
  <si>
    <t>N108151032MS-PEL20006</t>
  </si>
  <si>
    <t>N108151033MS-PEL20001</t>
  </si>
  <si>
    <t>N108151033MS-PEL20002</t>
  </si>
  <si>
    <t>N108151033MS-PEL20003</t>
  </si>
  <si>
    <t>N108151033MS-PEL20004</t>
  </si>
  <si>
    <t>N108151033MS-PEL20005</t>
  </si>
  <si>
    <t>N108151033MS-PEL20006</t>
  </si>
  <si>
    <t>N108151033MS-PEL20007</t>
  </si>
  <si>
    <t>N108151033MS-PEL20008</t>
  </si>
  <si>
    <t>N108151033MS-PEL20009</t>
  </si>
  <si>
    <t>N108151034MS-PEL20001</t>
  </si>
  <si>
    <t>N108151034MS-PEL20002</t>
  </si>
  <si>
    <t>N108151034MS-PEL20003</t>
  </si>
  <si>
    <t>N108151034MS-PEL20004</t>
  </si>
  <si>
    <t>N108151034MS-PEL20005</t>
  </si>
  <si>
    <t>N108151034MS-PEL20006</t>
  </si>
  <si>
    <t>N108151034MS-PEL20007</t>
  </si>
  <si>
    <t>N108151034MS-PEL20008</t>
  </si>
  <si>
    <t>N108151034MS-PEL20009</t>
  </si>
  <si>
    <t>N108151034MS-PEL20010</t>
  </si>
  <si>
    <t>N108151035ES-PEL20001</t>
  </si>
  <si>
    <t>N108151035ES-PEL20002</t>
  </si>
  <si>
    <t>N108151035ES-PEL20003</t>
  </si>
  <si>
    <t>N108151035ES-PEL20004</t>
  </si>
  <si>
    <t>N108151035ES-PEL20005</t>
  </si>
  <si>
    <t>N108151035ES-PEL20007</t>
  </si>
  <si>
    <t>N108151036ES-PEL20001</t>
  </si>
  <si>
    <t>N108151036ES-PEL20002</t>
  </si>
  <si>
    <t>N108151036ES-PEL20005</t>
  </si>
  <si>
    <t>N108151036ES-PEL20011</t>
  </si>
  <si>
    <t>N108151036ES-PEL20014</t>
  </si>
  <si>
    <t>N108151036ES-PEL20016</t>
  </si>
  <si>
    <t>N108151036ES-PEL20018</t>
  </si>
  <si>
    <t>N108151036ES-PEL20020</t>
  </si>
  <si>
    <t>N108151036ES-PEL20023</t>
  </si>
  <si>
    <t>N108151037ES-PEL20001</t>
  </si>
  <si>
    <t>N108151037ES-PEL20003</t>
  </si>
  <si>
    <t>N108151037ES-PEL20004</t>
  </si>
  <si>
    <t>N108151037ES-PEL20005</t>
  </si>
  <si>
    <t>N108151037ES-PEL20006</t>
  </si>
  <si>
    <t>N108151038ES-PEL20001</t>
  </si>
  <si>
    <t>N108151038ES-PEL20002</t>
  </si>
  <si>
    <t>N108151038ES-PEL20003</t>
  </si>
  <si>
    <t>N108151038ES-PEL20004</t>
  </si>
  <si>
    <t>N108151038ES-PEL20005</t>
  </si>
  <si>
    <t>N108151038ES-PEL20006</t>
  </si>
  <si>
    <t>N108151038ES-PEL20007</t>
  </si>
  <si>
    <t>N108151039ES-PEL20001</t>
  </si>
  <si>
    <t>N108151040ES-PEL20002</t>
  </si>
  <si>
    <t>N108151040ES-PEL20003</t>
  </si>
  <si>
    <t>N108151040ES-PEL20004</t>
  </si>
  <si>
    <t>N108151040ES-PEL20005</t>
  </si>
  <si>
    <t>N108151040ES-PEL20006</t>
  </si>
  <si>
    <t>N108151040ES-PEL20007</t>
  </si>
  <si>
    <t>N108151040ES-PEL20008</t>
  </si>
  <si>
    <t>N108151041ES-PEL20001</t>
  </si>
  <si>
    <t>N108151041ES-PEL20002</t>
  </si>
  <si>
    <t>N108151042ES-PEL20001</t>
  </si>
  <si>
    <t>N108151042ES-PEL20002</t>
  </si>
  <si>
    <t>N108151042ES-PEL20003</t>
  </si>
  <si>
    <t>N108151043ES-PEL20001</t>
  </si>
  <si>
    <t>N108151043ES-PEL20002</t>
  </si>
  <si>
    <t>N108151044ES-PEL20002</t>
  </si>
  <si>
    <t>N108151044ES-PEL20003</t>
  </si>
  <si>
    <t>N108151044ES-PEL20004</t>
  </si>
  <si>
    <t>N108151044ES-PEL20005</t>
  </si>
  <si>
    <t>N108151045ES-PEL20001</t>
  </si>
  <si>
    <t>N108151045ES-PEL20002</t>
  </si>
  <si>
    <t>N108151045ES-PEL20003</t>
  </si>
  <si>
    <t>N108151045ES-PEL20005</t>
  </si>
  <si>
    <t>N108151046ES-PEL20001</t>
  </si>
  <si>
    <t>N108151046ES-PEL20002</t>
  </si>
  <si>
    <t>N108151047ES-PEL20001</t>
  </si>
  <si>
    <t>N108151047ES-PEL20002</t>
  </si>
  <si>
    <t>N108151047ES-PEL20003</t>
  </si>
  <si>
    <t>N108151048ES-PEL20001</t>
  </si>
  <si>
    <t>N108151048ES-PEL20002</t>
  </si>
  <si>
    <t>N108151048ES-PEL20003</t>
  </si>
  <si>
    <t>N108151049ES-PEL20001</t>
  </si>
  <si>
    <t>N108151049ES-PEL20002</t>
  </si>
  <si>
    <t>N108151049ES-PEL20003</t>
  </si>
  <si>
    <t>N108151049ES-PEL20004</t>
  </si>
  <si>
    <t>N108151049ES-PEL20005</t>
  </si>
  <si>
    <t>N108151049ES-PEL20006</t>
  </si>
  <si>
    <t>N108151049ES-PEL20007</t>
  </si>
  <si>
    <t>N108151049ES-PEL20008</t>
  </si>
  <si>
    <t>N108151049ES-PEL20009</t>
  </si>
  <si>
    <t>N108151050ES-PEL20001</t>
  </si>
  <si>
    <t>N108151050ES-PEL20002</t>
  </si>
  <si>
    <t>N108151050ES-PEL20003</t>
  </si>
  <si>
    <t>N108151050ES-PEL20004</t>
  </si>
  <si>
    <t>N108151050ES-PEL20005</t>
  </si>
  <si>
    <t>N108151050ES-PEL20007</t>
  </si>
  <si>
    <t>N108151050ES-PEL20008</t>
  </si>
  <si>
    <t>N108151050ES-PEL20009</t>
  </si>
  <si>
    <t>N108151051ES-PEL20001</t>
  </si>
  <si>
    <t>N108151051ES-PEL20004</t>
  </si>
  <si>
    <t>N108151052ES-PEL20001</t>
  </si>
  <si>
    <t>N108151052ES-PEL20003</t>
  </si>
  <si>
    <t>N108151052ES-PEL20004</t>
  </si>
  <si>
    <t>N108151052ES-PEL20005</t>
  </si>
  <si>
    <t>N108151052ES-PEL20006</t>
  </si>
  <si>
    <t>N108151053ES-PEL20001</t>
  </si>
  <si>
    <t>N108151053ES-PEL20002</t>
  </si>
  <si>
    <t>N108151053ES-PEL20003</t>
  </si>
  <si>
    <t>N108151053ES-PEL20004</t>
  </si>
  <si>
    <t>N108151053ES-PEL20005</t>
  </si>
  <si>
    <t>N108151053ES-PEL20006</t>
  </si>
  <si>
    <t>N108151053ES-PEL20007</t>
  </si>
  <si>
    <t>N108151054ES-PEL20001</t>
  </si>
  <si>
    <t>N108151054ES-PEL20002</t>
  </si>
  <si>
    <t>N108151054ES-PEL20003</t>
  </si>
  <si>
    <t>N108151055ES-PEL20001</t>
  </si>
  <si>
    <t>N108151055ES-PEL20002</t>
  </si>
  <si>
    <t>N108151056ES-PEL20001</t>
  </si>
  <si>
    <t>N108151056ES-PEL20002</t>
  </si>
  <si>
    <t>N108151056ES-PEL20003</t>
  </si>
  <si>
    <t>N108151056ES-PEL20004</t>
  </si>
  <si>
    <t>N108151056ES-PEL20005</t>
  </si>
  <si>
    <t>N108151057ES-PEL20001</t>
  </si>
  <si>
    <t>N108151057ES-PEL20002</t>
  </si>
  <si>
    <t>N108151058ES-PEL20001</t>
  </si>
  <si>
    <t>N108151058ES-PEL20002</t>
  </si>
  <si>
    <t>N108151059ES-PEL20002</t>
  </si>
  <si>
    <t>N108151059ES-PEL20003</t>
  </si>
  <si>
    <t>N108151059ES-PEL20004</t>
  </si>
  <si>
    <t>N108151059ES-PEL20005</t>
  </si>
  <si>
    <t>N108151059ES-PEL20006</t>
  </si>
  <si>
    <t>N108151059ES-PEL20007</t>
  </si>
  <si>
    <t>N108151059ES-PEL20008</t>
  </si>
  <si>
    <t>N108151059ES-PEL20009</t>
  </si>
  <si>
    <t>N108151059ES-PEL20011</t>
  </si>
  <si>
    <t>N108151060ES-PEL20001</t>
  </si>
  <si>
    <t>N108151060ES-PEL20002</t>
  </si>
  <si>
    <t>N108151060ES-PEL20003</t>
  </si>
  <si>
    <t>N108151061ES-PEL20001</t>
  </si>
  <si>
    <t>N108151061ES-PEL20002</t>
  </si>
  <si>
    <t>N108151061ES-PEL20003</t>
  </si>
  <si>
    <t>N108151061ES-PEL20005</t>
  </si>
  <si>
    <t>N108151061ES-PEL20007</t>
  </si>
  <si>
    <t>N108151062ES-PEL20001</t>
  </si>
  <si>
    <t>N108151062ES-PEL20005</t>
  </si>
  <si>
    <t>N108151062ES-PEL20006</t>
  </si>
  <si>
    <t>N108151063ES-PEL20001</t>
  </si>
  <si>
    <t>N108151063ES-PEL20002</t>
  </si>
  <si>
    <t>N108151063ES-PEL20003</t>
  </si>
  <si>
    <t>N108151063ES-PEL20004</t>
  </si>
  <si>
    <t>N108151064ES-PEL20001</t>
  </si>
  <si>
    <t>N108151064ES-PEL20002</t>
  </si>
  <si>
    <t>N108151065ES-PEL20001</t>
  </si>
  <si>
    <t>N108151065ES-PEL20002</t>
  </si>
  <si>
    <t>N108151066ES-PEL20001</t>
  </si>
  <si>
    <t>N108151066ES-PEL20003</t>
  </si>
  <si>
    <t>N108151066ES-PEL20004</t>
  </si>
  <si>
    <t>N108151066ES-PEL20005</t>
  </si>
  <si>
    <t>N108151066ES-PEL20006</t>
  </si>
  <si>
    <t>N108151066ES-PEL20007</t>
  </si>
  <si>
    <t>N108151067ES-PEL20002</t>
  </si>
  <si>
    <t>N108151068ES-PEL20001</t>
  </si>
  <si>
    <t>N108151068ES-PEL20002</t>
  </si>
  <si>
    <t>N108151068ES-PEL20003</t>
  </si>
  <si>
    <t>N108151069ES-PEL20001</t>
  </si>
  <si>
    <t>N108151069ES-PEL20002</t>
  </si>
  <si>
    <t>N108151069ES-PEL20003</t>
  </si>
  <si>
    <t>N108151069ES-PEL20004</t>
  </si>
  <si>
    <t>N108151069ES-PEL20005</t>
  </si>
  <si>
    <t>N108151069ES-PEL20006</t>
  </si>
  <si>
    <t>N108151070ES-PEL20001</t>
  </si>
  <si>
    <t>N108151070ES-PEL20002</t>
  </si>
  <si>
    <t>N108151070ES-PEL20003</t>
  </si>
  <si>
    <t>N108151070ES-PEL20004</t>
  </si>
  <si>
    <t>N108151070ES-PEL20005</t>
  </si>
  <si>
    <t>N108151071ES-PEL20002</t>
  </si>
  <si>
    <t>N108151071ES-PEL20003</t>
  </si>
  <si>
    <t>N108151071ES-PEL20004</t>
  </si>
  <si>
    <t>N108151071ES-PEL20005</t>
  </si>
  <si>
    <t>N108151071ES-PEL20006</t>
  </si>
  <si>
    <t>N108151071ES-PEL20007</t>
  </si>
  <si>
    <t>N108151071ES-PEL20008</t>
  </si>
  <si>
    <t>N108151071ES-PEL20009</t>
  </si>
  <si>
    <t>N108151071ES-PEL20010</t>
  </si>
  <si>
    <t>N108151071ES-PEL20011</t>
  </si>
  <si>
    <t>N108151072ES-PEL20001</t>
  </si>
  <si>
    <t>N108151072ES-PEL20002</t>
  </si>
  <si>
    <t>N108151072ES-PEL20003</t>
  </si>
  <si>
    <t>N108151072ES-PEL20004</t>
  </si>
  <si>
    <t>N108151072ES-PEL20005</t>
  </si>
  <si>
    <t>N108151072ES-PEL20006</t>
  </si>
  <si>
    <t>N108151072ES-PEL20007</t>
  </si>
  <si>
    <t>N108151072ES-PEL20008</t>
  </si>
  <si>
    <t>N108151072ES-PEL20009</t>
  </si>
  <si>
    <t>N108151073ES-PEL20001</t>
  </si>
  <si>
    <t>N108151073ES-PEL20003</t>
  </si>
  <si>
    <t>N108151073ES-PEL20004</t>
  </si>
  <si>
    <t>N108151073ES-PEL20005</t>
  </si>
  <si>
    <t>N108151073ES-PEL20006</t>
  </si>
  <si>
    <t>N108151073ES-PEL20007</t>
  </si>
  <si>
    <t>N108151073ES-PEL20008</t>
  </si>
  <si>
    <t>N108151074ES-PEL20001</t>
  </si>
  <si>
    <t>N108151074ES-PEL20002</t>
  </si>
  <si>
    <t>N108151074ES-PEL20003</t>
  </si>
  <si>
    <t>N108151074ES-PEL20004</t>
  </si>
  <si>
    <t>N108151074ES-PEL20005</t>
  </si>
  <si>
    <t>N108151074ES-PEL20006</t>
  </si>
  <si>
    <t>N108151074ES-PEL20007</t>
  </si>
  <si>
    <t>N108151074ES-PEL20008</t>
  </si>
  <si>
    <t>N108151074ES-PEL20009</t>
  </si>
  <si>
    <t>N108151074ES-PEL20010</t>
  </si>
  <si>
    <t>N108151074ES-PEL20011</t>
  </si>
  <si>
    <t>N108151074ES-PEL20012</t>
  </si>
  <si>
    <t>N108151074ES-PEL20013</t>
  </si>
  <si>
    <t>N108151075ES-PEL20002</t>
  </si>
  <si>
    <t>N108151075ES-PEL20003</t>
  </si>
  <si>
    <t>N108151075ES-PEL20004</t>
  </si>
  <si>
    <t>N108151075ES-PEL20005</t>
  </si>
  <si>
    <t>N108151075ES-PEL20006</t>
  </si>
  <si>
    <t>N108151076ES-PEL20001</t>
  </si>
  <si>
    <t>N108151076ES-PEL20002</t>
  </si>
  <si>
    <t>N108151076ES-PEL20003</t>
  </si>
  <si>
    <t>N108151076ES-PEL20004</t>
  </si>
  <si>
    <t>N108151076ES-PEL20005</t>
  </si>
  <si>
    <t>N108151076ES-PEL20006</t>
  </si>
  <si>
    <t>N108151076ES-PEL20007</t>
  </si>
  <si>
    <t>N108151077ES-PEL20001</t>
  </si>
  <si>
    <t>N108151077ES-PEL20002</t>
  </si>
  <si>
    <t>N108151077ES-PEL20003</t>
  </si>
  <si>
    <t>N108151077ES-PEL20004</t>
  </si>
  <si>
    <t>N108151077ES-PEL20005</t>
  </si>
  <si>
    <t>N108151077ES-PEL20006</t>
  </si>
  <si>
    <t>N108151077ES-PEL20007</t>
  </si>
  <si>
    <t>N108151077ES-PEL20008</t>
  </si>
  <si>
    <t>N108151077ES-PEL20009</t>
  </si>
  <si>
    <t>N108151078ES-PEL20001</t>
  </si>
  <si>
    <t>N108151078ES-PEL20002</t>
  </si>
  <si>
    <t>N108151078ES-PEL20003</t>
  </si>
  <si>
    <t>N108151078ES-PEL20004</t>
  </si>
  <si>
    <t>N108151078ES-PEL20005</t>
  </si>
  <si>
    <t>N108151080ES-PEL20002</t>
  </si>
  <si>
    <t>N108151080ES-PEL20003</t>
  </si>
  <si>
    <t>N108151080ES-PEL20004</t>
  </si>
  <si>
    <t>N108151080ES-PEL20005</t>
  </si>
  <si>
    <t>N108151080ES-PEL20006</t>
  </si>
  <si>
    <t>N108151081ES-PEL20001</t>
  </si>
  <si>
    <t>N108151081ES-PEL20002</t>
  </si>
  <si>
    <t>N108151081ES-PEL20003</t>
  </si>
  <si>
    <t>N108151081ES-PEL20004</t>
  </si>
  <si>
    <t>N108151081ES-PEL20005</t>
  </si>
  <si>
    <t>N108151081ES-PEL20006</t>
  </si>
  <si>
    <t>N108151081ES-PEL20008</t>
  </si>
  <si>
    <t>N108151082ES-PEL20001</t>
  </si>
  <si>
    <t>N108151082ES-PEL20002</t>
  </si>
  <si>
    <t>N108151082ES-PEL20003</t>
  </si>
  <si>
    <t>N108151082ES-PEL20004</t>
  </si>
  <si>
    <t>N108151083ES-PEL20001</t>
  </si>
  <si>
    <t>N108151083ES-PEL20002</t>
  </si>
  <si>
    <t>N108151085ES-PEL20001</t>
  </si>
  <si>
    <t>N108151085ES-PEL20002</t>
  </si>
  <si>
    <t>N108151085ES-PEL20003</t>
  </si>
  <si>
    <t>N108151085ES-PEL20004</t>
  </si>
  <si>
    <t>N108151085ES-PEL20005</t>
  </si>
  <si>
    <t>N108151086ES-PEL20001</t>
  </si>
  <si>
    <t>N108151086ES-PEL20002</t>
  </si>
  <si>
    <t>N108151086ES-PEL20003</t>
  </si>
  <si>
    <t>N108151086ES-PEL20004</t>
  </si>
  <si>
    <t>N108151086ES-PEL20005</t>
  </si>
  <si>
    <t>N108151086ES-PEL20007</t>
  </si>
  <si>
    <t>N108151086ES-PEL20008</t>
  </si>
  <si>
    <t>N108151086ES-PEL20009</t>
  </si>
  <si>
    <t>N108151086ES-PEL20010</t>
  </si>
  <si>
    <t>N108151087ES-PEL20002</t>
  </si>
  <si>
    <t>N108151087ES-PEL20003</t>
  </si>
  <si>
    <t>N108151087ES-PEL20005</t>
  </si>
  <si>
    <t>N108151087ES-PEL20007</t>
  </si>
  <si>
    <t>N108151087ES-PEL20008</t>
  </si>
  <si>
    <t>N108151088ES-PEL20001</t>
  </si>
  <si>
    <t>N108151088ES-PEL20002</t>
  </si>
  <si>
    <t>N108151088ES-PEL20003</t>
  </si>
  <si>
    <t>N108151088ES-PEL20004</t>
  </si>
  <si>
    <t>N108151088ES-PEL20005</t>
  </si>
  <si>
    <t>N108151089ES-PEL20001</t>
  </si>
  <si>
    <t>N108151089ES-PEL20002</t>
  </si>
  <si>
    <t>N108151089ES-PEL20003</t>
  </si>
  <si>
    <t>N108151089ES-PEL20004</t>
  </si>
  <si>
    <t>N108151089ES-PEL20005</t>
  </si>
  <si>
    <t>N108151089ES-PEL20006</t>
  </si>
  <si>
    <t>N108151089ES-PEL20007</t>
  </si>
  <si>
    <t>N108151089ES-PEL20008</t>
  </si>
  <si>
    <t>N108151089ES-PEL20009</t>
  </si>
  <si>
    <t>N108151090ES-PEL20002</t>
  </si>
  <si>
    <t>N108151090ES-PEL20003</t>
  </si>
  <si>
    <t>N108151090ES-PEL20004</t>
  </si>
  <si>
    <t>N108151090ES-PEL20005</t>
  </si>
  <si>
    <t>N108151090ES-PEL20006</t>
  </si>
  <si>
    <t>N108151090ES-PEL20007</t>
  </si>
  <si>
    <t>N108151090ES-PEL20010</t>
  </si>
  <si>
    <t>N108151090ES-PEL20011</t>
  </si>
  <si>
    <t>N108151090ES-PEL20012</t>
  </si>
  <si>
    <t>N108151090ES-PEL20013</t>
  </si>
  <si>
    <t>N108151090ES-PEL20014</t>
  </si>
  <si>
    <t>N108151090ES-PEL20015</t>
  </si>
  <si>
    <t>N108151091ES-PEL20001</t>
  </si>
  <si>
    <t>N108151091ES-PEL20002</t>
  </si>
  <si>
    <t>N108151091ES-PEL20003</t>
  </si>
  <si>
    <t>N108151091ES-PEL20004</t>
  </si>
  <si>
    <t>N108151092ES-PEL20001</t>
  </si>
  <si>
    <t>N108151092ES-PEL20002</t>
  </si>
  <si>
    <t>N108151092ES-PEL20003</t>
  </si>
  <si>
    <t>N108151092ES-PEL20004</t>
  </si>
  <si>
    <t>N108151092ES-PEL20005</t>
  </si>
  <si>
    <t>N108151092ES-PEL20006</t>
  </si>
  <si>
    <t>N108151092ES-PEL20007</t>
  </si>
  <si>
    <t>N108151092ES-PEL20011</t>
  </si>
  <si>
    <t>N108151092ES-PEL20012</t>
  </si>
  <si>
    <t>N108151092ES-PEL20013</t>
  </si>
  <si>
    <t>N108151092ES-PEL20014</t>
  </si>
  <si>
    <t>N108151093ES-PEL20002</t>
  </si>
  <si>
    <t>N108151093ES-PEL20003</t>
  </si>
  <si>
    <t>N108151093ES-PEL20004</t>
  </si>
  <si>
    <t>N108151093ES-PEL20005</t>
  </si>
  <si>
    <t>N108151093ES-PEL20006</t>
  </si>
  <si>
    <t>N108151094ES-PEL20002</t>
  </si>
  <si>
    <t>N108151094ES-PEL20003</t>
  </si>
  <si>
    <t>N108151094ES-PEL20004</t>
  </si>
  <si>
    <t>N108151094ES-PEL20005</t>
  </si>
  <si>
    <t>N108151094ES-PEL20006</t>
  </si>
  <si>
    <t>N108151094ES-PEL20007</t>
  </si>
  <si>
    <t>N108151094ES-PEL20008</t>
  </si>
  <si>
    <t>N108151094ES-PEL20009</t>
  </si>
  <si>
    <t>N108151094ES-PEL20010</t>
  </si>
  <si>
    <t>N108151094ES-PEL20011</t>
  </si>
  <si>
    <t>N108151094ES-PEL20012</t>
  </si>
  <si>
    <t>N108151095ES-PEL20002</t>
  </si>
  <si>
    <t>N108151095ES-PEL20003</t>
  </si>
  <si>
    <t>N108151095ES-PEL20004</t>
  </si>
  <si>
    <t>N108151095ES-PEL20005</t>
  </si>
  <si>
    <t>N108151095ES-PEL20006</t>
  </si>
  <si>
    <t>N108151095ES-PEL20007</t>
  </si>
  <si>
    <t>N108151102ES-PEL20001</t>
  </si>
  <si>
    <t>N108151102ES-PEL20003</t>
  </si>
  <si>
    <t>N108151102ES-PEL20004</t>
  </si>
  <si>
    <t>N108151102ES-PEL20005</t>
  </si>
  <si>
    <t>N108151102ES-PEL20006</t>
  </si>
  <si>
    <t>N108151102ES-PEL20007</t>
  </si>
  <si>
    <t>N108151102ES-PEL20008</t>
  </si>
  <si>
    <t>N108151102ES-PEL20009</t>
  </si>
  <si>
    <t>N108151103ES-PEL20001</t>
  </si>
  <si>
    <t>N108151103ES-PEL20002</t>
  </si>
  <si>
    <t>N108151103ES-PEL20003</t>
  </si>
  <si>
    <t>N108151103ES-PEL20004</t>
  </si>
  <si>
    <t>N108151103ES-PEL20005</t>
  </si>
  <si>
    <t>N108151103ES-PEL20006</t>
  </si>
  <si>
    <t>N108151103ES-PEL20007</t>
  </si>
  <si>
    <t>N108151103ES-PEL20008</t>
  </si>
  <si>
    <t>N108151103ES-PEL20009</t>
  </si>
  <si>
    <t>N108151103ES-PEL20010</t>
  </si>
  <si>
    <t>N108151103ES-PEL20011</t>
  </si>
  <si>
    <t>N108151104ES-PEL20001</t>
  </si>
  <si>
    <t>N108151104ES-PEL20002</t>
  </si>
  <si>
    <t>N108151104ES-PEL20003</t>
  </si>
  <si>
    <t>N108151104ES-PEL20004</t>
  </si>
  <si>
    <t>N108151104ES-PEL20005</t>
  </si>
  <si>
    <t>N108151104ES-PEL20006</t>
  </si>
  <si>
    <t>N108151105MS-PEL20002</t>
  </si>
  <si>
    <t>N108151105MS-PEL20003</t>
  </si>
  <si>
    <t>N108151105MS-PEL20004</t>
  </si>
  <si>
    <t>N108151105MS-PEL20005</t>
  </si>
  <si>
    <t>N108151105MS-PEL20006</t>
  </si>
  <si>
    <t>N108151105MS-PEL20007</t>
  </si>
  <si>
    <t>N108151105MS-PEL20008</t>
  </si>
  <si>
    <t>N108151105MS-PEL20009</t>
  </si>
  <si>
    <t>N108151105MS-PEL20010</t>
  </si>
  <si>
    <t>N108151106ES-PEL20001</t>
  </si>
  <si>
    <t>N108151106ES-PEL20002</t>
  </si>
  <si>
    <t>N108151106ES-PEL20003</t>
  </si>
  <si>
    <t>N108151106ES-PEL20004</t>
  </si>
  <si>
    <t>N108151106ES-PEL20005</t>
  </si>
  <si>
    <t>N108151108ES-PEL20001</t>
  </si>
  <si>
    <t>N108151108ES-PEL20002</t>
  </si>
  <si>
    <t>N108151108ES-PEL20003</t>
  </si>
  <si>
    <t>N108151108ES-PEL20004</t>
  </si>
  <si>
    <t>N108151108ES-PEL20005</t>
  </si>
  <si>
    <t>N108151109ES-PEL20001</t>
  </si>
  <si>
    <t>N108151109ES-PEL20002</t>
  </si>
  <si>
    <t>N108151109ES-PEL20003</t>
  </si>
  <si>
    <t>N108151109ES-PEL20004</t>
  </si>
  <si>
    <t>N108151109ES-PEL20005</t>
  </si>
  <si>
    <t>N108151109ES-PEL20006</t>
  </si>
  <si>
    <t>N108151109ES-PEL20007</t>
  </si>
  <si>
    <t>N108151157ES-PEL20002</t>
  </si>
  <si>
    <t>N108151157ES-PEL20003</t>
  </si>
  <si>
    <t>N108151157ES-PEL20004</t>
  </si>
  <si>
    <t>N108151157ES-PEL20005</t>
  </si>
  <si>
    <t>N108151157ES-PEL20006</t>
  </si>
  <si>
    <t>N108151157ES-PEL20007</t>
  </si>
  <si>
    <t>N108151157ES-PEL20008</t>
  </si>
  <si>
    <t>N108151157ES-PEL20009</t>
  </si>
  <si>
    <t>N108151157ES-PEL20010</t>
  </si>
  <si>
    <t>N108151158MS-PEL20001</t>
  </si>
  <si>
    <t>N108151158MS-PEL20002</t>
  </si>
  <si>
    <t>N108151158MS-PEL20003</t>
  </si>
  <si>
    <t>N108151158MS-PEL20004</t>
  </si>
  <si>
    <t>N108151158MS-PEL20005</t>
  </si>
  <si>
    <t>N108151159MS-PEL20001</t>
  </si>
  <si>
    <t>N108151159MS-PEL20003</t>
  </si>
  <si>
    <t>N108151159MS-PEL20004</t>
  </si>
  <si>
    <t>N108151159MS-PEL20005</t>
  </si>
  <si>
    <t>N108151159MS-PEL20006</t>
  </si>
  <si>
    <t>N108151211MS-PEL20001</t>
  </si>
  <si>
    <t>N108151211MS-PEL20002</t>
  </si>
  <si>
    <t>N108151211MS-PEL20003</t>
  </si>
  <si>
    <t>N108151211MS-PEL20004</t>
  </si>
  <si>
    <t>N108151211MS-PEL20005</t>
  </si>
  <si>
    <t>N108151211MS-PEL20006</t>
  </si>
  <si>
    <t>N108151211MS-PEL20007</t>
  </si>
  <si>
    <t>N108151211MS-PEL20008</t>
  </si>
  <si>
    <t>N108151214ES-PEL20001</t>
  </si>
  <si>
    <t>N108151214ES-PEL20002</t>
  </si>
  <si>
    <t>N108151214ES-PEL20003</t>
  </si>
  <si>
    <t>N108151214ES-PEL20004</t>
  </si>
  <si>
    <t>N108151214ES-PEL20005</t>
  </si>
  <si>
    <t>N108151214ES-PEL20006</t>
  </si>
  <si>
    <t>N108151223ES-PEL20001</t>
  </si>
  <si>
    <t>N108151223ES-PEL20002</t>
  </si>
  <si>
    <t>N108151223ES-PEL20003</t>
  </si>
  <si>
    <t>N108151223ES-PEL20004</t>
  </si>
  <si>
    <t>N108151223ES-PEL20005</t>
  </si>
  <si>
    <t>N108151223ES-PEL20006</t>
  </si>
  <si>
    <t>N108151223ES-PEL20007</t>
  </si>
  <si>
    <t>N108151225MS-PEL20001</t>
  </si>
  <si>
    <t>N108151225MS-PEL20002</t>
  </si>
  <si>
    <t>N108151225MS-PEL20003</t>
  </si>
  <si>
    <t>N108151225MS-PEL20004</t>
  </si>
  <si>
    <t>N108151225MS-PEL20005</t>
  </si>
  <si>
    <t>N108151225MS-PEL20006</t>
  </si>
  <si>
    <t>N108151228MS-PEL20001</t>
  </si>
  <si>
    <t>N108151228MS-PEL20002</t>
  </si>
  <si>
    <t>N108151228MS-PEL20003</t>
  </si>
  <si>
    <t>N108151228MS-PEL20004</t>
  </si>
  <si>
    <t>N108151228MS-PEL20005</t>
  </si>
  <si>
    <t>N108151228MS-PEL20006</t>
  </si>
  <si>
    <t>N108151228MS-PEL20007</t>
  </si>
  <si>
    <t>N108151228MS-PEL20008</t>
  </si>
  <si>
    <t>N108151228MS-PEL20009</t>
  </si>
  <si>
    <t>N108151228MS-PEL20010</t>
  </si>
  <si>
    <t>N108151236MS-PEL20001</t>
  </si>
  <si>
    <t>N108151236MS-PEL20002</t>
  </si>
  <si>
    <t>N108151236MS-PEL20003</t>
  </si>
  <si>
    <t>N108151236MS-PEL20004</t>
  </si>
  <si>
    <t>N108151236MS-PEL20006</t>
  </si>
  <si>
    <t>N108151236MS-PEL20007</t>
  </si>
  <si>
    <t>N108151237ES-PEL20001</t>
  </si>
  <si>
    <t>N108151237ES-PEL20004</t>
  </si>
  <si>
    <t>N108151237ES-PEL20005</t>
  </si>
  <si>
    <t>N108151237ES-PEL20006</t>
  </si>
  <si>
    <t>N108151237ES-PEL20007</t>
  </si>
  <si>
    <t>N108151237ES-PEL20008</t>
  </si>
  <si>
    <t>N108151237ES-PEL20012</t>
  </si>
  <si>
    <t>N108151237ES-PEL20013</t>
  </si>
  <si>
    <t>N108151237ES-PEL20016</t>
  </si>
  <si>
    <t>N108151237ES-PEL20017</t>
  </si>
  <si>
    <t>N108151237ES-PEL20018</t>
  </si>
  <si>
    <t>N108151237ES-PEL20019</t>
  </si>
  <si>
    <t>N108151237ES-PEL20021</t>
  </si>
  <si>
    <t>N108151247ES-PEL20001</t>
  </si>
  <si>
    <t>N108151247ES-PEL20002</t>
  </si>
  <si>
    <t>N108151247ES-PEL20003</t>
  </si>
  <si>
    <t>N108151247ES-PEL20004</t>
  </si>
  <si>
    <t>N108151247ES-PEL20005</t>
  </si>
  <si>
    <t>N108151247ES-PEL20006</t>
  </si>
  <si>
    <t>N108151247ES-PEL20007</t>
  </si>
  <si>
    <t>N108151247ES-PEL20008</t>
  </si>
  <si>
    <t>N108151247ES-PEL20009</t>
  </si>
  <si>
    <t>N108151247ES-PEL20010</t>
  </si>
  <si>
    <t>N108151247ES-PEL20011</t>
  </si>
  <si>
    <t>N108151247ES-PEL20012</t>
  </si>
  <si>
    <t>N108151254ES-PEL20001</t>
  </si>
  <si>
    <t>N108151254ES-PEL20002</t>
  </si>
  <si>
    <t>N108151254ES-PEL20003</t>
  </si>
  <si>
    <t>N108151254ES-PEL20004</t>
  </si>
  <si>
    <t>N108151254ES-PEL20005</t>
  </si>
  <si>
    <t>N108151254ES-PEL20006</t>
  </si>
  <si>
    <t>N108151254ES-PEL20007</t>
  </si>
  <si>
    <t>N108151254ES-PEL20008</t>
  </si>
  <si>
    <t>N108151254ES-PEL20009</t>
  </si>
  <si>
    <t>N108151254ES-PEL20010</t>
  </si>
  <si>
    <t>N108151255MS-PEL20001</t>
  </si>
  <si>
    <t>N108151255MS-PEL20002</t>
  </si>
  <si>
    <t>N108151255MS-PEL20003</t>
  </si>
  <si>
    <t>N108151255MS-PEL20004</t>
  </si>
  <si>
    <t>N108151255MS-PEL20005</t>
  </si>
  <si>
    <t>N108151258ES-PEL20002</t>
  </si>
  <si>
    <t>N108151258ES-PEL20003</t>
  </si>
  <si>
    <t>N108151258ES-PEL20004</t>
  </si>
  <si>
    <t>N108151258ES-PEL20005</t>
  </si>
  <si>
    <t>N108151258ES-PEL20006</t>
  </si>
  <si>
    <t>N108151258ES-PEL20007</t>
  </si>
  <si>
    <t>N108151258ES-PEL20008</t>
  </si>
  <si>
    <t>N108151258ES-PEL20009</t>
  </si>
  <si>
    <t>N108151258ES-PEL20011</t>
  </si>
  <si>
    <t>N108151262ES-PEL20001</t>
  </si>
  <si>
    <t>N108151262ES-PEL20002</t>
  </si>
  <si>
    <t>N108151262ES-PEL20003</t>
  </si>
  <si>
    <t>N108151262ES-PEL20004</t>
  </si>
  <si>
    <t>N108151262ES-PEL20005</t>
  </si>
  <si>
    <t>N108151262ES-PEL20006</t>
  </si>
  <si>
    <t>N108151262ES-PEL20007</t>
  </si>
  <si>
    <t>N108151262ES-PEL20008</t>
  </si>
  <si>
    <t>N108151265MS-PEL20001</t>
  </si>
  <si>
    <t>N108151265MS-PEL20002</t>
  </si>
  <si>
    <t>N108151265MS-PEL20003</t>
  </si>
  <si>
    <t>N108151265MS-PEL20004</t>
  </si>
  <si>
    <t>N108151269ES-PEL20002</t>
  </si>
  <si>
    <t>N108151269ES-PEL20003</t>
  </si>
  <si>
    <t>N108151269ES-PEL20004</t>
  </si>
  <si>
    <t>N108151269ES-PEL20005</t>
  </si>
  <si>
    <t>N108151269ES-PEL20006</t>
  </si>
  <si>
    <t>N108151269ES-PEL20007</t>
  </si>
  <si>
    <t>N108151269ES-PEL20008</t>
  </si>
  <si>
    <t>N108151269ES-PEL20009</t>
  </si>
  <si>
    <t>N108151269ES-PEL20010</t>
  </si>
  <si>
    <t>N108151269ES-PEL20011</t>
  </si>
  <si>
    <t>N108151269ES-PEL20012</t>
  </si>
  <si>
    <t>N108151269ES-PEL20013</t>
  </si>
  <si>
    <t>N108151269ES-PEL20014</t>
  </si>
  <si>
    <t>N108151269ES-PEL20015</t>
  </si>
  <si>
    <t>N108151275ES-PEL20002</t>
  </si>
  <si>
    <t>N108151275ES-PEL20003</t>
  </si>
  <si>
    <t>N108151275ES-PEL20004</t>
  </si>
  <si>
    <t>N108151275ES-PEL20005</t>
  </si>
  <si>
    <t>N108151275ES-PEL20006</t>
  </si>
  <si>
    <t>N108151275ES-PEL20007</t>
  </si>
  <si>
    <t>N108151275ES-PEL20008</t>
  </si>
  <si>
    <t>N108151275ES-PEL20009</t>
  </si>
  <si>
    <t>N108151275ES-PEL20010</t>
  </si>
  <si>
    <t>N108151275ES-PEL20011</t>
  </si>
  <si>
    <t>N108151278ES-PEL20004</t>
  </si>
  <si>
    <t>N108151278ES-PEL20005</t>
  </si>
  <si>
    <t>N108151278ES-PEL20006</t>
  </si>
  <si>
    <t>N108151278ES-PEL20007</t>
  </si>
  <si>
    <t>N108151278ES-PEL20008</t>
  </si>
  <si>
    <t>N108151278ES-PEL20009</t>
  </si>
  <si>
    <t>N108151278ES-PEL20010</t>
  </si>
  <si>
    <t>N108151278ES-PEL20011</t>
  </si>
  <si>
    <t>N108151278ES-PEL20012</t>
  </si>
  <si>
    <t>N108151278ES-PEL20013</t>
  </si>
  <si>
    <t>N108151278ES-PEL20014</t>
  </si>
  <si>
    <t>N108151278ES-PEL20015</t>
  </si>
  <si>
    <t>N108151278ES-PEL20016</t>
  </si>
  <si>
    <t>N108151280ES-PEL20001</t>
  </si>
  <si>
    <t>N108151280ES-PEL20002</t>
  </si>
  <si>
    <t>N108151280ES-PEL20003</t>
  </si>
  <si>
    <t>N108151280ES-PEL20004</t>
  </si>
  <si>
    <t>N108151280ES-PEL20005</t>
  </si>
  <si>
    <t>N108151280ES-PEL20006</t>
  </si>
  <si>
    <t>N108151280ES-PEL20007</t>
  </si>
  <si>
    <t>N108151280ES-PEL20008</t>
  </si>
  <si>
    <t>N108151280ES-PEL20009</t>
  </si>
  <si>
    <t>N108151280ES-PEL20010</t>
  </si>
  <si>
    <t>N108151280ES-PEL20011</t>
  </si>
  <si>
    <t>N108161005MS-PEL20001</t>
  </si>
  <si>
    <t>N108161005MS-PEL20002</t>
  </si>
  <si>
    <t>N108161005MS-PEL20003</t>
  </si>
  <si>
    <t>N108161005MS-PEL20004</t>
  </si>
  <si>
    <t>N108161005MS-PEL20005</t>
  </si>
  <si>
    <t>N108161005MS-PEL20006</t>
  </si>
  <si>
    <t>N108161006MS-PEL20001</t>
  </si>
  <si>
    <t>N108161006MS-PEL20002</t>
  </si>
  <si>
    <t>N108161006MS-PEL20003</t>
  </si>
  <si>
    <t>N108161006MS-PEL20004</t>
  </si>
  <si>
    <t>N108161006MS-PEL20005</t>
  </si>
  <si>
    <t>N108161006MS-PEL20006</t>
  </si>
  <si>
    <t>N108161006MS-PEL20007</t>
  </si>
  <si>
    <t>N108161006MS-PEL20008</t>
  </si>
  <si>
    <t>N108161007MS-PEL20002</t>
  </si>
  <si>
    <t>N108161007MS-PEL20003</t>
  </si>
  <si>
    <t>N108161007MS-PEL20004</t>
  </si>
  <si>
    <t>N108161008MS-PEL20001</t>
  </si>
  <si>
    <t>N108161008MS-PEL20002</t>
  </si>
  <si>
    <t>N108161008MS-PEL20003</t>
  </si>
  <si>
    <t>N108161008MS-PEL20005</t>
  </si>
  <si>
    <t>N108161008MS-PEL20006</t>
  </si>
  <si>
    <t>N108161008MS-PEL20007</t>
  </si>
  <si>
    <t>N108161009MS-PEL20001</t>
  </si>
  <si>
    <t>N108161009MS-PEL20003</t>
  </si>
  <si>
    <t>N108161009MS-PEL20004</t>
  </si>
  <si>
    <t>N108161010MS-PEL20001</t>
  </si>
  <si>
    <t>N108161010MS-PEL20002</t>
  </si>
  <si>
    <t>N108161010MS-PEL20003</t>
  </si>
  <si>
    <t>N108161011MS-PEL20001</t>
  </si>
  <si>
    <t>N108161011MS-PEL20002</t>
  </si>
  <si>
    <t>N108161011MS-PEL20003</t>
  </si>
  <si>
    <t>N108161012MS-PEL20001</t>
  </si>
  <si>
    <t>N108161012MS-PEL20003</t>
  </si>
  <si>
    <t>N108161014MS-PEL20001</t>
  </si>
  <si>
    <t>N108161014MS-PEL20003</t>
  </si>
  <si>
    <t>N108161015MS-PEL20001</t>
  </si>
  <si>
    <t>N108161015MS-PEL20002</t>
  </si>
  <si>
    <t>N108161015MS-PEL20004</t>
  </si>
  <si>
    <t>N108161016MS-PEL20001</t>
  </si>
  <si>
    <t>N108161016MS-PEL20003</t>
  </si>
  <si>
    <t>N108161016MS-PEL20004</t>
  </si>
  <si>
    <t>N108161017MS-PEL20001</t>
  </si>
  <si>
    <t>N108161017MS-PEL20002</t>
  </si>
  <si>
    <t>N108161017MS-PEL20003</t>
  </si>
  <si>
    <t>N108161017MS-PEL20004</t>
  </si>
  <si>
    <t>N108161017MS-PEL20005</t>
  </si>
  <si>
    <t>N108161019MS-PEL20001</t>
  </si>
  <si>
    <t>N108161019MS-PEL20002</t>
  </si>
  <si>
    <t>N108161019MS-PEL20003</t>
  </si>
  <si>
    <t>N108161019MS-PEL20004</t>
  </si>
  <si>
    <t>N108161020ES-PEL20001</t>
  </si>
  <si>
    <t>N108161020ES-PEL20002</t>
  </si>
  <si>
    <t>N108161020ES-PEL20003</t>
  </si>
  <si>
    <t>N108161020ES-PEL20004</t>
  </si>
  <si>
    <t>N108161020ES-PEL20005</t>
  </si>
  <si>
    <t>N108161020ES-PEL20006</t>
  </si>
  <si>
    <t>N108161020ES-PEL20007</t>
  </si>
  <si>
    <t>N108161020ES-PEL20008</t>
  </si>
  <si>
    <t>N108161020ES-PEL20009</t>
  </si>
  <si>
    <t>N108161020ES-PEL20010</t>
  </si>
  <si>
    <t>N108161021ES-PEL20001</t>
  </si>
  <si>
    <t>N108161022ES-PEL20002</t>
  </si>
  <si>
    <t>N108161022ES-PEL20005</t>
  </si>
  <si>
    <t>N108161023ES-PEL20001</t>
  </si>
  <si>
    <t>N108161023ES-PEL20003</t>
  </si>
  <si>
    <t>N108161023ES-PEL20004</t>
  </si>
  <si>
    <t>N108161023ES-PEL20005</t>
  </si>
  <si>
    <t>N108161023ES-PEL20006</t>
  </si>
  <si>
    <t>N108161023ES-PEL20007</t>
  </si>
  <si>
    <t>N108161023ES-PEL20008</t>
  </si>
  <si>
    <t>N108161024ES-PEL20001</t>
  </si>
  <si>
    <t>N108161024ES-PEL20002</t>
  </si>
  <si>
    <t>N108161025ES-PEL20001</t>
  </si>
  <si>
    <t>N108161025ES-PEL20002</t>
  </si>
  <si>
    <t>N108161025ES-PEL20003</t>
  </si>
  <si>
    <t>N108161026ES-PEL20001</t>
  </si>
  <si>
    <t>N108161026ES-PEL20003</t>
  </si>
  <si>
    <t>N108161026ES-PEL20004</t>
  </si>
  <si>
    <t>N108161026ES-PEL20005</t>
  </si>
  <si>
    <t>N108161026ES-PEL20006</t>
  </si>
  <si>
    <t>N108161026ES-PEL20007</t>
  </si>
  <si>
    <t>N108161026ES-PEL20008</t>
  </si>
  <si>
    <t>N108161026ES-PEL20009</t>
  </si>
  <si>
    <t>N108161027ES-PEL20001</t>
  </si>
  <si>
    <t>N108161027ES-PEL20002</t>
  </si>
  <si>
    <t>N108161028ES-PEL20002</t>
  </si>
  <si>
    <t>N108161028ES-PEL20003</t>
  </si>
  <si>
    <t>N108161028ES-PEL20004</t>
  </si>
  <si>
    <t>N108161031ES-PEL20001</t>
  </si>
  <si>
    <t>N108161031ES-PEL20002</t>
  </si>
  <si>
    <t>N108161031ES-PEL20003</t>
  </si>
  <si>
    <t>N108161032ES-PEL20001</t>
  </si>
  <si>
    <t>N108161032ES-PEL20003</t>
  </si>
  <si>
    <t>N108161032ES-PEL20004</t>
  </si>
  <si>
    <t>N108161033ES-PEL20002</t>
  </si>
  <si>
    <t>N108161033ES-PEL20003</t>
  </si>
  <si>
    <t>N108161033ES-PEL20006</t>
  </si>
  <si>
    <t>N108161033ES-PEL20007</t>
  </si>
  <si>
    <t>N108161033ES-PEL20008</t>
  </si>
  <si>
    <t>N108161036ES-PEL20001</t>
  </si>
  <si>
    <t>N108161036ES-PEL20002</t>
  </si>
  <si>
    <t>N108161037ES-PEL20001</t>
  </si>
  <si>
    <t>N108161038ES-PEL20001</t>
  </si>
  <si>
    <t>N108161038ES-PEL20003</t>
  </si>
  <si>
    <t>N108161038ES-PEL20004</t>
  </si>
  <si>
    <t>N108161039ES-PEL20001</t>
  </si>
  <si>
    <t>N108161039ES-PEL20002</t>
  </si>
  <si>
    <t>N108161039ES-PEL20003</t>
  </si>
  <si>
    <t>N108161039ES-PEL20004</t>
  </si>
  <si>
    <t>N108161039ES-PEL20005</t>
  </si>
  <si>
    <t>N108161039ES-PEL20006</t>
  </si>
  <si>
    <t>N108161039ES-PEL20007</t>
  </si>
  <si>
    <t>N108161039ES-PEL20008</t>
  </si>
  <si>
    <t>N108161040ES-PEL20001</t>
  </si>
  <si>
    <t>N108161040ES-PEL20003</t>
  </si>
  <si>
    <t>N108161042ES-PEL20001</t>
  </si>
  <si>
    <t>N108161042ES-PEL20003</t>
  </si>
  <si>
    <t>N108161044ES-PEL20001</t>
  </si>
  <si>
    <t>N108161044ES-PEL20002</t>
  </si>
  <si>
    <t>N108161044ES-PEL20003</t>
  </si>
  <si>
    <t>N108161044ES-PEL20004</t>
  </si>
  <si>
    <t>N108161044ES-PEL20005</t>
  </si>
  <si>
    <t>N108161044ES-PEL20006</t>
  </si>
  <si>
    <t>N108161045ES-PEL20002</t>
  </si>
  <si>
    <t>N108161047ES-PEL20001</t>
  </si>
  <si>
    <t>N108161047ES-PEL20002</t>
  </si>
  <si>
    <t>N108161047ES-PEL20003</t>
  </si>
  <si>
    <t>N108161047ES-PEL20004</t>
  </si>
  <si>
    <t>N108161049ES-PEL20001</t>
  </si>
  <si>
    <t>N108161049ES-PEL20002</t>
  </si>
  <si>
    <t>N108161049ES-PEL20003</t>
  </si>
  <si>
    <t>N108161049ES-PEL20901</t>
  </si>
  <si>
    <t>N108161052ES-PEL20001</t>
  </si>
  <si>
    <t>N108161054ES-PEL20002</t>
  </si>
  <si>
    <t>N108161054ES-PEL20003</t>
  </si>
  <si>
    <t>N108161054ES-PEL20004</t>
  </si>
  <si>
    <t>N108161054ES-PEL20005</t>
  </si>
  <si>
    <t>N108161055ES-PEL20001</t>
  </si>
  <si>
    <t>N108161055ES-PEL20004</t>
  </si>
  <si>
    <t>N108161056ES-PEL20002</t>
  </si>
  <si>
    <t>N108161056ES-PEL20003</t>
  </si>
  <si>
    <t>N108161056ES-PEL20004</t>
  </si>
  <si>
    <t>N108171005MS-PEL20001</t>
  </si>
  <si>
    <t>N108171005MS-PEL20002</t>
  </si>
  <si>
    <t>N108171006MS-PEL20001</t>
  </si>
  <si>
    <t>N108171006MS-PEL20002</t>
  </si>
  <si>
    <t>N108171007MS-PEL20001</t>
  </si>
  <si>
    <t>N108171007MS-PEL20002</t>
  </si>
  <si>
    <t>N108171007MS-PEL20003</t>
  </si>
  <si>
    <t>N108171007MS-PEL20004</t>
  </si>
  <si>
    <t>N108171007MS-PEL20005</t>
  </si>
  <si>
    <t>N108171007MS-PEL20006</t>
  </si>
  <si>
    <t>N108171007MS-PEL20007</t>
  </si>
  <si>
    <t>N108171007MS-PEL20008</t>
  </si>
  <si>
    <t>N108171007MS-PEL20009</t>
  </si>
  <si>
    <t>N108171007MS-PEL20010</t>
  </si>
  <si>
    <t>N108171008MS-PEL20001</t>
  </si>
  <si>
    <t>N108171008MS-PEL20005</t>
  </si>
  <si>
    <t>N108171008MS-PEL20007</t>
  </si>
  <si>
    <t>N108171008MS-PEL20008</t>
  </si>
  <si>
    <t>N108171008MS-PEL20010</t>
  </si>
  <si>
    <t>N108171008MS-PEL20013</t>
  </si>
  <si>
    <t>N108171009MS-PEL20001</t>
  </si>
  <si>
    <t>N108171009MS-PEL20002</t>
  </si>
  <si>
    <t>N108171010MS-PEL20001</t>
  </si>
  <si>
    <t>N108171010MS-PEL20002</t>
  </si>
  <si>
    <t>N108171010MS-PEL20003</t>
  </si>
  <si>
    <t>N108171010MS-PEL20004</t>
  </si>
  <si>
    <t>N108171010MS-PEL20005</t>
  </si>
  <si>
    <t>N108171011MS-PEL20001</t>
  </si>
  <si>
    <t>N108171011MS-PEL20002</t>
  </si>
  <si>
    <t>N108171011MS-PEL20003</t>
  </si>
  <si>
    <t>N108171011MS-PEL20004</t>
  </si>
  <si>
    <t>N108171013MS-PEL20001</t>
  </si>
  <si>
    <t>N108171013MS-PEL20002</t>
  </si>
  <si>
    <t>N108171013MS-PEL20003</t>
  </si>
  <si>
    <t>N108171014MS-PEL20001</t>
  </si>
  <si>
    <t>N108171014MS-PEL20002</t>
  </si>
  <si>
    <t>N108171014MS-PEL20003</t>
  </si>
  <si>
    <t>N108171015MS-PEL20001</t>
  </si>
  <si>
    <t>N108171015MS-PEL20002</t>
  </si>
  <si>
    <t>N108171015MS-PEL20003</t>
  </si>
  <si>
    <t>N108171015MS-PEL20004</t>
  </si>
  <si>
    <t>N108171015MS-PEL20005</t>
  </si>
  <si>
    <t>N108171016MS-PEL20001</t>
  </si>
  <si>
    <t>N108171016MS-PEL20002</t>
  </si>
  <si>
    <t>N108171016MS-PEL20003</t>
  </si>
  <si>
    <t>N108171016MS-PEL20004</t>
  </si>
  <si>
    <t>N108171016MS-PEL20005</t>
  </si>
  <si>
    <t>N108171016MS-PEL20006</t>
  </si>
  <si>
    <t>N108171019ES-PEL20001</t>
  </si>
  <si>
    <t>N108171019ES-PEL20002</t>
  </si>
  <si>
    <t>N108171019ES-PEL20003</t>
  </si>
  <si>
    <t>N108171019ES-PEL20004</t>
  </si>
  <si>
    <t>N108171019ES-PEL20005</t>
  </si>
  <si>
    <t>N108171019ES-PEL20006</t>
  </si>
  <si>
    <t>N108171019ES-PEL20007</t>
  </si>
  <si>
    <t>N108171019ES-PEL20008</t>
  </si>
  <si>
    <t>N108171019ES-PEL20009</t>
  </si>
  <si>
    <t>N108171020ES-PEL20001</t>
  </si>
  <si>
    <t>N108171020ES-PEL20002</t>
  </si>
  <si>
    <t>N108171020ES-PEL20003</t>
  </si>
  <si>
    <t>N108171020ES-PEL20004</t>
  </si>
  <si>
    <t>N108171022ES-PEL20001</t>
  </si>
  <si>
    <t>N108171022ES-PEL20002</t>
  </si>
  <si>
    <t>N108171022ES-PEL20003</t>
  </si>
  <si>
    <t>N108171023ES-PEL20001</t>
  </si>
  <si>
    <t>N108171023ES-PEL20002</t>
  </si>
  <si>
    <t>N108171025ES-PEL20001</t>
  </si>
  <si>
    <t>N108171025ES-PEL20002</t>
  </si>
  <si>
    <t>N108171025ES-PEL20003</t>
  </si>
  <si>
    <t>N108171025ES-PEL20004</t>
  </si>
  <si>
    <t>N108171026ES-PEL20001</t>
  </si>
  <si>
    <t>N108171026ES-PEL20002</t>
  </si>
  <si>
    <t>N108171026ES-PEL20003</t>
  </si>
  <si>
    <t>N108171026ES-PEL20004</t>
  </si>
  <si>
    <t>N108171029ES-PEL20001</t>
  </si>
  <si>
    <t>N108171029ES-PEL20002</t>
  </si>
  <si>
    <t>N108171029ES-PEL20003</t>
  </si>
  <si>
    <t>N108171029ES-PEL20004</t>
  </si>
  <si>
    <t>N108171029ES-PEL20005</t>
  </si>
  <si>
    <t>N108171030ES-PEL20001</t>
  </si>
  <si>
    <t>N108171030ES-PEL20002</t>
  </si>
  <si>
    <t>N108171030ES-PEL20003</t>
  </si>
  <si>
    <t>N108171030ES-PEL20004</t>
  </si>
  <si>
    <t>N108171030ES-PEL20005</t>
  </si>
  <si>
    <t>N108171030ES-PEL20006</t>
  </si>
  <si>
    <t>N108171030ES-PEL20A02</t>
  </si>
  <si>
    <t>N108171030ES-PEL20A03</t>
  </si>
  <si>
    <t>N108171031ES-PEL20002</t>
  </si>
  <si>
    <t>N108171031ES-PEL20003</t>
  </si>
  <si>
    <t>N108171031ES-PEL20004</t>
  </si>
  <si>
    <t>N108171031ES-PEL20005</t>
  </si>
  <si>
    <t>N108171031ES-PEL20006</t>
  </si>
  <si>
    <t>N108171031ES-PEL20007</t>
  </si>
  <si>
    <t>N108171031ES-PEL20008</t>
  </si>
  <si>
    <t>N108171034ES-PEL20001</t>
  </si>
  <si>
    <t>N108171034ES-PEL20002</t>
  </si>
  <si>
    <t>N108171034ES-PEL20003</t>
  </si>
  <si>
    <t>N108171034ES-PEL20301</t>
  </si>
  <si>
    <t>N108171035ES-PEL20001</t>
  </si>
  <si>
    <t>N108171035ES-PEL20002</t>
  </si>
  <si>
    <t>N108171035ES-PEL20003</t>
  </si>
  <si>
    <t>N108171036ES-PEL20001</t>
  </si>
  <si>
    <t>N108171036ES-PEL20002</t>
  </si>
  <si>
    <t>N108171036ES-PEL20003</t>
  </si>
  <si>
    <t>N108171036ES-PEL20004</t>
  </si>
  <si>
    <t>N108171037ES-PEL20001</t>
  </si>
  <si>
    <t>N108171037ES-PEL20002</t>
  </si>
  <si>
    <t>N108171037ES-PEL20003</t>
  </si>
  <si>
    <t>N108171037ES-PEL20004</t>
  </si>
  <si>
    <t>N108171039ES-PEL20001</t>
  </si>
  <si>
    <t>N108171039ES-PEL20002</t>
  </si>
  <si>
    <t>N108171039ES-PEL20003</t>
  </si>
  <si>
    <t>N108171039ES-PEL20004</t>
  </si>
  <si>
    <t>N108171040ES-PEL20001</t>
  </si>
  <si>
    <t>N108171040ES-PEL20002</t>
  </si>
  <si>
    <t>N108171040ES-PEL20003</t>
  </si>
  <si>
    <t>N108171041ES-PEL20001</t>
  </si>
  <si>
    <t>N108171041ES-PEL20002</t>
  </si>
  <si>
    <t>N108171041ES-PEL20003</t>
  </si>
  <si>
    <t>N108171042ES-PEL20001</t>
  </si>
  <si>
    <t>N108171042ES-PEL20002</t>
  </si>
  <si>
    <t>N108171042ES-PEL20003</t>
  </si>
  <si>
    <t>N108171043ES-PEL20001</t>
  </si>
  <si>
    <t>N108171043ES-PEL20002</t>
  </si>
  <si>
    <t>N108171043ES-PEL20003</t>
  </si>
  <si>
    <t>N108171044ES-PEL20001</t>
  </si>
  <si>
    <t>N108171044ES-PEL20002</t>
  </si>
  <si>
    <t>N108171044ES-PEL20003</t>
  </si>
  <si>
    <t>N108171044ES-PEL20004</t>
  </si>
  <si>
    <t>N108171045ES-PEL20001</t>
  </si>
  <si>
    <t>N108171045ES-PEL20002</t>
  </si>
  <si>
    <t>N108171045ES-PEL20003</t>
  </si>
  <si>
    <t>N108171045ES-PEL20004</t>
  </si>
  <si>
    <t>N108171046ES-PEL20001</t>
  </si>
  <si>
    <t>N108171046ES-PEL20002</t>
  </si>
  <si>
    <t>N108171046ES-PEL20003</t>
  </si>
  <si>
    <t>N108171046ES-PEL20004</t>
  </si>
  <si>
    <t>N108171048ES-PEL20002</t>
  </si>
  <si>
    <t>N108171048ES-PEL20003</t>
  </si>
  <si>
    <t>N108171048ES-PEL20004</t>
  </si>
  <si>
    <t>N108171049ES-PEL20001</t>
  </si>
  <si>
    <t>N108171049ES-PEL20002</t>
  </si>
  <si>
    <t>N108171049ES-PEL20003</t>
  </si>
  <si>
    <t>N108171049ES-PEL20004</t>
  </si>
  <si>
    <t>N108171049ES-PEL20005</t>
  </si>
  <si>
    <t>N108171049ES-PEL20006</t>
  </si>
  <si>
    <t>N108171049ES-PEL20007</t>
  </si>
  <si>
    <t>N108171049ES-PEL20008</t>
  </si>
  <si>
    <t>N108171051ES-PEL20001</t>
  </si>
  <si>
    <t>N108171054ES-PEL20001</t>
  </si>
  <si>
    <t>N108171094ES-PEL20001</t>
  </si>
  <si>
    <t>N108181004MS-PEL20001</t>
  </si>
  <si>
    <t>N108181004MS-PEL20002</t>
  </si>
  <si>
    <t>N108181004MS-PEL20003</t>
  </si>
  <si>
    <t>N108181004MS-PEL20004</t>
  </si>
  <si>
    <t>N108181004MS-PEL20005</t>
  </si>
  <si>
    <t>N108181004MS-PEL20006</t>
  </si>
  <si>
    <t>N108181004MS-PEL20007</t>
  </si>
  <si>
    <t>N108181004MS-PEL20008</t>
  </si>
  <si>
    <t>N108181005MS-PEL20001</t>
  </si>
  <si>
    <t>N108181005MS-PEL20002</t>
  </si>
  <si>
    <t>N108181006MS-PEL20001</t>
  </si>
  <si>
    <t>N108181006MS-PEL20002</t>
  </si>
  <si>
    <t>N108181006MS-PEL20003</t>
  </si>
  <si>
    <t>N108181006MS-PEL20004</t>
  </si>
  <si>
    <t>N108181007MS-PEL20001</t>
  </si>
  <si>
    <t>N108181007MS-PEL20002</t>
  </si>
  <si>
    <t>N108181007MS-PEL20003</t>
  </si>
  <si>
    <t>N108181007MS-PEL20004</t>
  </si>
  <si>
    <t>N108181007MS-PEL20005</t>
  </si>
  <si>
    <t>N108181007MS-PEL20007</t>
  </si>
  <si>
    <t>N108181007MS-PEL20008</t>
  </si>
  <si>
    <t>N108181008MS-PEL20001</t>
  </si>
  <si>
    <t>N108181008MS-PEL20002</t>
  </si>
  <si>
    <t>N108181008MS-PEL20003</t>
  </si>
  <si>
    <t>N108181008MS-PEL20004</t>
  </si>
  <si>
    <t>N108181008MS-PEL20005</t>
  </si>
  <si>
    <t>N108181008MS-PEL20006</t>
  </si>
  <si>
    <t>N108181008MS-PEL20007</t>
  </si>
  <si>
    <t>N108181008MS-PEL20008</t>
  </si>
  <si>
    <t>N108181008MS-PEL20009</t>
  </si>
  <si>
    <t>N108181008MS-PEL20010</t>
  </si>
  <si>
    <t>N108181009MS-PEL20001</t>
  </si>
  <si>
    <t>N108181009MS-PEL20002</t>
  </si>
  <si>
    <t>N108181009MS-PEL20003</t>
  </si>
  <si>
    <t>N108181009MS-PEL20004</t>
  </si>
  <si>
    <t>N108181010MS-PEL20001</t>
  </si>
  <si>
    <t>N108181010MS-PEL20002</t>
  </si>
  <si>
    <t>N108181010MS-PEL20003</t>
  </si>
  <si>
    <t>N108181010MS-PEL20004</t>
  </si>
  <si>
    <t>N108181010MS-PEL20005</t>
  </si>
  <si>
    <t>N108181010MS-PEL20006</t>
  </si>
  <si>
    <t>N108181010MS-PEL20007</t>
  </si>
  <si>
    <t>N108181010MS-PEL20008</t>
  </si>
  <si>
    <t>N108181010MS-PEL20009</t>
  </si>
  <si>
    <t>N108181010MS-PEL20010</t>
  </si>
  <si>
    <t>N108181011MS-PEL20001</t>
  </si>
  <si>
    <t>N108181011MS-PEL20002</t>
  </si>
  <si>
    <t>N108181011MS-PEL20003</t>
  </si>
  <si>
    <t>N108181011MS-PEL20004</t>
  </si>
  <si>
    <t>N108181011MS-PEL20005</t>
  </si>
  <si>
    <t>N108181011MS-PEL20006</t>
  </si>
  <si>
    <t>N108181011MS-PEL20007</t>
  </si>
  <si>
    <t>N108181012MS-PEL20001</t>
  </si>
  <si>
    <t>N108181012MS-PEL20002</t>
  </si>
  <si>
    <t>N108181012MS-PEL20003</t>
  </si>
  <si>
    <t>N108181012MS-PEL20004</t>
  </si>
  <si>
    <t>N108181012MS-PEL20005</t>
  </si>
  <si>
    <t>N108181012MS-PEL20006</t>
  </si>
  <si>
    <t>N108181012MS-PEL20007</t>
  </si>
  <si>
    <t>N108181013MS-PEL20001</t>
  </si>
  <si>
    <t>N108181013MS-PEL20002</t>
  </si>
  <si>
    <t>N108181013MS-PEL20003</t>
  </si>
  <si>
    <t>N108181014MS-PEL20001</t>
  </si>
  <si>
    <t>N108181014MS-PEL20002</t>
  </si>
  <si>
    <t>N108181014MS-PEL20003</t>
  </si>
  <si>
    <t>N108181014MS-PEL20004</t>
  </si>
  <si>
    <t>N108181015MS-PEL20001</t>
  </si>
  <si>
    <t>N108181015MS-PEL20002</t>
  </si>
  <si>
    <t>N108181015MS-PEL20003</t>
  </si>
  <si>
    <t>N108181015MS-PEL20004</t>
  </si>
  <si>
    <t>N108181015MS-PEL20005</t>
  </si>
  <si>
    <t>N108181015MS-PEL20006</t>
  </si>
  <si>
    <t>N108181015MS-PEL20007</t>
  </si>
  <si>
    <t>N108181015MS-PEL20008</t>
  </si>
  <si>
    <t>N108181015MS-PEL20009</t>
  </si>
  <si>
    <t>N108181015MS-PEL20010</t>
  </si>
  <si>
    <t>N108181015MS-PEL20011</t>
  </si>
  <si>
    <t>N108181015MS-PEL20012</t>
  </si>
  <si>
    <t>N108181016ES-PEL20001</t>
  </si>
  <si>
    <t>N108181016ES-PEL20002</t>
  </si>
  <si>
    <t>N108181016ES-PEL20003</t>
  </si>
  <si>
    <t>N108181016ES-PEL20004</t>
  </si>
  <si>
    <t>N108181017ES-PEL20001</t>
  </si>
  <si>
    <t>N108181017ES-PEL20002</t>
  </si>
  <si>
    <t>N108181017ES-PEL20003</t>
  </si>
  <si>
    <t>N108181017ES-PEL20004</t>
  </si>
  <si>
    <t>N108181017ES-PEL20005</t>
  </si>
  <si>
    <t>N108181017ES-PEL20006</t>
  </si>
  <si>
    <t>N108181017ES-PEL20007</t>
  </si>
  <si>
    <t>N108181018ES-PEL20001</t>
  </si>
  <si>
    <t>N108181018ES-PEL20002</t>
  </si>
  <si>
    <t>N108181019ES-PEL20001</t>
  </si>
  <si>
    <t>N108181019ES-PEL20002</t>
  </si>
  <si>
    <t>N108181019ES-PEL20003</t>
  </si>
  <si>
    <t>N108181019ES-PEL20004</t>
  </si>
  <si>
    <t>N108181019ES-PEL20005</t>
  </si>
  <si>
    <t>N108181020ES-PEL20001</t>
  </si>
  <si>
    <t>N108181020ES-PEL20002</t>
  </si>
  <si>
    <t>N108181020ES-PEL20003</t>
  </si>
  <si>
    <t>N108181021ES-PEL20001</t>
  </si>
  <si>
    <t>N108181021ES-PEL20002</t>
  </si>
  <si>
    <t>N108181022ES-PEL20001</t>
  </si>
  <si>
    <t>N108181022ES-PEL20002</t>
  </si>
  <si>
    <t>N108181022ES-PEL20003</t>
  </si>
  <si>
    <t>N108181023ES-PEL20001</t>
  </si>
  <si>
    <t>N108181023ES-PEL20003</t>
  </si>
  <si>
    <t>N108181023ES-PEL20004</t>
  </si>
  <si>
    <t>N108181024ES-PEL20001</t>
  </si>
  <si>
    <t>N108181024ES-PEL20002</t>
  </si>
  <si>
    <t>N108181024ES-PEL20003</t>
  </si>
  <si>
    <t>N108181024ES-PEL20004</t>
  </si>
  <si>
    <t>N108181024ES-PEL20005</t>
  </si>
  <si>
    <t>N108181024ES-PEL20006</t>
  </si>
  <si>
    <t>N108181024ES-PEL20007</t>
  </si>
  <si>
    <t>N108181026ES-PEL20001</t>
  </si>
  <si>
    <t>N108181026ES-PEL20002</t>
  </si>
  <si>
    <t>N108181026ES-PEL20003</t>
  </si>
  <si>
    <t>N108181026ES-PEL20004</t>
  </si>
  <si>
    <t>N108181026ES-PEL20005</t>
  </si>
  <si>
    <t>N108181026ES-PEL20006</t>
  </si>
  <si>
    <t>N108181026ES-PEL20007</t>
  </si>
  <si>
    <t>N108181026ES-PEL20008</t>
  </si>
  <si>
    <t>N108181027ES-PEL20001</t>
  </si>
  <si>
    <t>N108181027ES-PEL20002</t>
  </si>
  <si>
    <t>N108181027ES-PEL20003</t>
  </si>
  <si>
    <t>N108181027ES-PEL20004</t>
  </si>
  <si>
    <t>N108181027ES-PEL20005</t>
  </si>
  <si>
    <t>N108181027ES-PEL20006</t>
  </si>
  <si>
    <t>N108181027ES-PEL20007</t>
  </si>
  <si>
    <t>N108181027ES-PEL20008</t>
  </si>
  <si>
    <t>N108181027ES-PEL20009</t>
  </si>
  <si>
    <t>N108181027ES-PEL20010</t>
  </si>
  <si>
    <t>N108181027ES-PEL20011</t>
  </si>
  <si>
    <t>N108181027ES-PEL20012</t>
  </si>
  <si>
    <t>N108181027ES-PEL20013</t>
  </si>
  <si>
    <t>N108181030ES-PEL20001</t>
  </si>
  <si>
    <t>N108181030ES-PEL20002</t>
  </si>
  <si>
    <t>N108181030ES-PEL20003</t>
  </si>
  <si>
    <t>N108181030ES-PEL20004</t>
  </si>
  <si>
    <t>N108181031ES-PEL20001</t>
  </si>
  <si>
    <t>N108181031ES-PEL20002</t>
  </si>
  <si>
    <t>N108181031ES-PEL20003</t>
  </si>
  <si>
    <t>N108181031ES-PEL20004</t>
  </si>
  <si>
    <t>N108181031ES-PEL20005</t>
  </si>
  <si>
    <t>N108181032ES-PEL20001</t>
  </si>
  <si>
    <t>N108181032ES-PEL20002</t>
  </si>
  <si>
    <t>N108181032ES-PEL20003</t>
  </si>
  <si>
    <t>N108181032ES-PEL20004</t>
  </si>
  <si>
    <t>N108181033ES-PEL20001</t>
  </si>
  <si>
    <t>N108181033ES-PEL20002</t>
  </si>
  <si>
    <t>N108181033ES-PEL20003</t>
  </si>
  <si>
    <t>N108181033ES-PEL20004</t>
  </si>
  <si>
    <t>N108181033ES-PEL20005</t>
  </si>
  <si>
    <t>N108181033ES-PEL20006</t>
  </si>
  <si>
    <t>N108181033ES-PEL20007</t>
  </si>
  <si>
    <t>N108181034ES-PEL20001</t>
  </si>
  <si>
    <t>N108181034ES-PEL20002</t>
  </si>
  <si>
    <t>N108181034ES-PEL20003</t>
  </si>
  <si>
    <t>N108181034ES-PEL20004</t>
  </si>
  <si>
    <t>N108181034ES-PEL20005</t>
  </si>
  <si>
    <t>N108181034ES-PEL20006</t>
  </si>
  <si>
    <t>N108181034ES-PEL20007</t>
  </si>
  <si>
    <t>N108181034ES-PEL20008</t>
  </si>
  <si>
    <t>N108181034ES-PEL20009</t>
  </si>
  <si>
    <t>N108181034ES-PEL20010</t>
  </si>
  <si>
    <t>N108181034ES-PEL20011</t>
  </si>
  <si>
    <t>N108181035ES-PEL20001</t>
  </si>
  <si>
    <t>N108181035ES-PEL20002</t>
  </si>
  <si>
    <t>N108181035ES-PEL20003</t>
  </si>
  <si>
    <t>N108181035ES-PEL20004</t>
  </si>
  <si>
    <t>N108181035ES-PEL20005</t>
  </si>
  <si>
    <t>N108181035ES-PEL20006</t>
  </si>
  <si>
    <t>N108181036ES-PEL20001</t>
  </si>
  <si>
    <t>N108181036ES-PEL20002</t>
  </si>
  <si>
    <t>N108181036ES-PEL20003</t>
  </si>
  <si>
    <t>N108181037ES-PEL20001</t>
  </si>
  <si>
    <t>N108181037ES-PEL20002</t>
  </si>
  <si>
    <t>N108181037ES-PEL20003</t>
  </si>
  <si>
    <t>N108181038ES-PEL20001</t>
  </si>
  <si>
    <t>N108181038ES-PEL20002</t>
  </si>
  <si>
    <t>N108181038ES-PEL20003</t>
  </si>
  <si>
    <t>N108181038ES-PEL20004</t>
  </si>
  <si>
    <t>N108181038ES-PEL20005</t>
  </si>
  <si>
    <t>N108181038ES-PEL20006</t>
  </si>
  <si>
    <t>N108181038ES-PEL20007</t>
  </si>
  <si>
    <t>N108181038ES-PEL20008</t>
  </si>
  <si>
    <t>N108181038ES-PEL20009</t>
  </si>
  <si>
    <t>N108181038ES-PEL20010</t>
  </si>
  <si>
    <t>N108181038ES-PEL20011</t>
  </si>
  <si>
    <t>N108181038ES-PEL20012</t>
  </si>
  <si>
    <t>N108181038ES-PEL20013</t>
  </si>
  <si>
    <t>N108181038ES-PEL20014</t>
  </si>
  <si>
    <t>N108181038ES-PEL20015</t>
  </si>
  <si>
    <t>N108181038ES-PEL20017</t>
  </si>
  <si>
    <t>N108181039ES-PEL20001</t>
  </si>
  <si>
    <t>N108181039ES-PEL20002</t>
  </si>
  <si>
    <t>N108181039ES-PEL20003</t>
  </si>
  <si>
    <t>N108181040ES-PEL20001</t>
  </si>
  <si>
    <t>N108181040ES-PEL20002</t>
  </si>
  <si>
    <t>N108181040ES-PEL20003</t>
  </si>
  <si>
    <t>N108181041ES-PEL20001</t>
  </si>
  <si>
    <t>N108181041ES-PEL20002</t>
  </si>
  <si>
    <t>N108181042ES-PEL20001</t>
  </si>
  <si>
    <t>N108181042ES-PEL20002</t>
  </si>
  <si>
    <t>N108181042ES-PEL20003</t>
  </si>
  <si>
    <t>N108181042ES-PEL20004</t>
  </si>
  <si>
    <t>N108181042ES-PEL20005</t>
  </si>
  <si>
    <t>N108181042ES-PEL20006</t>
  </si>
  <si>
    <t>N108181043ES-PEL20001</t>
  </si>
  <si>
    <t>N108181043ES-PEL20002</t>
  </si>
  <si>
    <t>N108181043ES-PEL20003</t>
  </si>
  <si>
    <t>N108181043ES-PEL20004</t>
  </si>
  <si>
    <t>N108181043ES-PEL20005</t>
  </si>
  <si>
    <t>N108181043ES-PEL20006</t>
  </si>
  <si>
    <t>N108181043ES-PEL20007</t>
  </si>
  <si>
    <t>N108181043ES-PEL20008</t>
  </si>
  <si>
    <t>N108181043ES-PEL20009</t>
  </si>
  <si>
    <t>N108181043ES-PEL20010</t>
  </si>
  <si>
    <t>N108181044ES-PEL20001</t>
  </si>
  <si>
    <t>N108181044ES-PEL20002</t>
  </si>
  <si>
    <t>N108181044ES-PEL20003</t>
  </si>
  <si>
    <t>N108181044ES-PEL20004</t>
  </si>
  <si>
    <t>N108181044ES-PEL20005</t>
  </si>
  <si>
    <t>N108181044ES-PEL20006</t>
  </si>
  <si>
    <t>N108181044ES-PEL20007</t>
  </si>
  <si>
    <t>N108181044ES-PEL20008</t>
  </si>
  <si>
    <t>N108181044ES-PEL20009</t>
  </si>
  <si>
    <t>N108181044ES-PEL20010</t>
  </si>
  <si>
    <t>N108181044ES-PEL20011</t>
  </si>
  <si>
    <t>N108181045ES-PEL20001</t>
  </si>
  <si>
    <t>N108181045ES-PEL20002</t>
  </si>
  <si>
    <t>N108181045ES-PEL20003</t>
  </si>
  <si>
    <t>N108181045ES-PEL20004</t>
  </si>
  <si>
    <t>N108181045ES-PEL20005</t>
  </si>
  <si>
    <t>N108181045ES-PEL20006</t>
  </si>
  <si>
    <t>N108181045ES-PEL20007</t>
  </si>
  <si>
    <t>N108181046ES-PEL20001</t>
  </si>
  <si>
    <t>N108181046ES-PEL20002</t>
  </si>
  <si>
    <t>N108181046ES-PEL20003</t>
  </si>
  <si>
    <t>N108181046ES-PEL20004</t>
  </si>
  <si>
    <t>N108181046ES-PEL20005</t>
  </si>
  <si>
    <t>N108181047ES-PEL20001</t>
  </si>
  <si>
    <t>N108181047ES-PEL20002</t>
  </si>
  <si>
    <t>N108181047ES-PEL20003</t>
  </si>
  <si>
    <t>N108181047ES-PEL20004</t>
  </si>
  <si>
    <t>N108181047ES-PEL20005</t>
  </si>
  <si>
    <t>N108181048ES-PEL20001</t>
  </si>
  <si>
    <t>N108181048ES-PEL20002</t>
  </si>
  <si>
    <t>N108181048ES-PEL20003</t>
  </si>
  <si>
    <t>N108181048ES-PEL20004</t>
  </si>
  <si>
    <t>N108181048ES-PEL20005</t>
  </si>
  <si>
    <t>N108181048ES-PEL20006</t>
  </si>
  <si>
    <t>N108181048ES-PEL20007</t>
  </si>
  <si>
    <t>N108181049ES-PEL20001</t>
  </si>
  <si>
    <t>N108181049ES-PEL20002</t>
  </si>
  <si>
    <t>N108181049ES-PEL20003</t>
  </si>
  <si>
    <t>N108181049ES-PEL20004</t>
  </si>
  <si>
    <t>N108181049ES-PEL20005</t>
  </si>
  <si>
    <t>N108181049ES-PEL20006</t>
  </si>
  <si>
    <t>N108181049ES-PEL20007</t>
  </si>
  <si>
    <t>N108181049ES-PEL20008</t>
  </si>
  <si>
    <t>N108181049ES-PEL20009</t>
  </si>
  <si>
    <t>N108181049ES-PEL20010</t>
  </si>
  <si>
    <t>N108181049ES-PEL20011</t>
  </si>
  <si>
    <t>N108181049ES-PEL20012</t>
  </si>
  <si>
    <t>N108181049ES-PEL20013</t>
  </si>
  <si>
    <t>N108181050ES-PEL20001</t>
  </si>
  <si>
    <t>N108181050ES-PEL20002</t>
  </si>
  <si>
    <t>N108181051ES-PEL20001</t>
  </si>
  <si>
    <t>N108181051ES-PEL20002</t>
  </si>
  <si>
    <t>N108181052ES-PEL20001</t>
  </si>
  <si>
    <t>N108181052ES-PEL20002</t>
  </si>
  <si>
    <t>N108181052ES-PEL20003</t>
  </si>
  <si>
    <t>N108181052ES-PEL20004</t>
  </si>
  <si>
    <t>N108181052ES-PEL20005</t>
  </si>
  <si>
    <t>N108181052ES-PEL20006</t>
  </si>
  <si>
    <t>N108181052ES-PEL20007</t>
  </si>
  <si>
    <t>N108181052ES-PEL20008</t>
  </si>
  <si>
    <t>N108181052ES-PEL20009</t>
  </si>
  <si>
    <t>N108181052ES-PEL20010</t>
  </si>
  <si>
    <t>N108181052ES-PEL20011</t>
  </si>
  <si>
    <t>N108181052ES-PEL20012</t>
  </si>
  <si>
    <t>N108181059MS-PEL20001</t>
  </si>
  <si>
    <t>N108181059MS-PEL20002</t>
  </si>
  <si>
    <t>N108181059MS-PEL20003</t>
  </si>
  <si>
    <t>N108181059MS-PEL20004</t>
  </si>
  <si>
    <t>N108181059MS-PEL20005</t>
  </si>
  <si>
    <t>N108181059MS-PEL20006</t>
  </si>
  <si>
    <t>N108181059MS-PEL20007</t>
  </si>
  <si>
    <t>N108181059MS-PEL20008</t>
  </si>
  <si>
    <t>N108181060ES-PEL20001</t>
  </si>
  <si>
    <t>N108181060ES-PEL20002</t>
  </si>
  <si>
    <t>N108181060ES-PEL20003</t>
  </si>
  <si>
    <t>N108181060ES-PEL20004</t>
  </si>
  <si>
    <t>N108181060ES-PEL20005</t>
  </si>
  <si>
    <t>N108181061ES-PEL20001</t>
  </si>
  <si>
    <t>N108181061ES-PEL20002</t>
  </si>
  <si>
    <t>N108181061ES-PEL20003</t>
  </si>
  <si>
    <t>N108181061ES-PEL20004</t>
  </si>
  <si>
    <t>N108181061ES-PEL20005</t>
  </si>
  <si>
    <t>N108181061ES-PEL20006</t>
  </si>
  <si>
    <t>N108181061ES-PEL20007</t>
  </si>
  <si>
    <t>N108181062MS-PEL20001</t>
  </si>
  <si>
    <t>N108181062MS-PEL20002</t>
  </si>
  <si>
    <t>N108181062MS-PEL20003</t>
  </si>
  <si>
    <t>N108181062MS-PEL20004</t>
  </si>
  <si>
    <t>N108181062MS-PEL20005</t>
  </si>
  <si>
    <t>N108181062MS-PEL20006</t>
  </si>
  <si>
    <t>N108181062MS-PEL20007</t>
  </si>
  <si>
    <t>N108181064ES-PEL20001</t>
  </si>
  <si>
    <t>N108181064ES-PEL20002</t>
  </si>
  <si>
    <t>N108181064ES-PEL20003</t>
  </si>
  <si>
    <t>N108181064ES-PEL20004</t>
  </si>
  <si>
    <t>N108181064ES-PEL20005</t>
  </si>
  <si>
    <t>N108181064ES-PEL20006</t>
  </si>
  <si>
    <t>N108181064ES-PEL20007</t>
  </si>
  <si>
    <t>N108181064ES-PEL20008</t>
  </si>
  <si>
    <t>N108181064ES-PEL20009</t>
  </si>
  <si>
    <t>N108181097ES-PEL20001</t>
  </si>
  <si>
    <t>N108181097ES-PEL20002</t>
  </si>
  <si>
    <t>N108181097ES-PEL20003</t>
  </si>
  <si>
    <t>N108181097ES-PEL20004</t>
  </si>
  <si>
    <t>N108181097ES-PEL20005</t>
  </si>
  <si>
    <t>N108181097ES-PEL20006</t>
  </si>
  <si>
    <t>N108181097ES-PEL20007</t>
  </si>
  <si>
    <t>N108181097ES-PEL20008</t>
  </si>
  <si>
    <t>N108181099MS-PEL20001</t>
  </si>
  <si>
    <t>N108181099MS-PEL20002</t>
  </si>
  <si>
    <t>N108181099MS-PEL20003</t>
  </si>
  <si>
    <t>N108181099MS-PEL20004</t>
  </si>
  <si>
    <t>N108181099MS-PEL20005</t>
  </si>
  <si>
    <t>N108181099MS-PEL20006</t>
  </si>
  <si>
    <t>N108181099MS-PEL20007</t>
  </si>
  <si>
    <t>N108181099MS-PEL20008</t>
  </si>
  <si>
    <t>N108181099MS-PEL20009</t>
  </si>
  <si>
    <t>N108181102ES-PEL20001</t>
  </si>
  <si>
    <t>N108181102ES-PEL20002</t>
  </si>
  <si>
    <t>N108181102ES-PEL20003</t>
  </si>
  <si>
    <t>N108181102ES-PEL20004</t>
  </si>
  <si>
    <t>N108181102ES-PEL20005</t>
  </si>
  <si>
    <t>N108181102ES-PEL20006</t>
  </si>
  <si>
    <t>N108181102ES-PEL20007</t>
  </si>
  <si>
    <t>N108181102ES-PEL20009</t>
  </si>
  <si>
    <t>N108181103ES-PEL20001</t>
  </si>
  <si>
    <t>N108181103ES-PEL20002</t>
  </si>
  <si>
    <t>N108181103ES-PEL20003</t>
  </si>
  <si>
    <t>N108181103ES-PEL20004</t>
  </si>
  <si>
    <t>N108181103ES-PEL20005</t>
  </si>
  <si>
    <t>N108181103ES-PEL20006</t>
  </si>
  <si>
    <t>N108181103ES-PEL20007</t>
  </si>
  <si>
    <t>N108181103ES-PEL20008</t>
  </si>
  <si>
    <t>N108181103ES-PEL20009</t>
  </si>
  <si>
    <t>N108181103ES-PEL20010</t>
  </si>
  <si>
    <t>N108181103ES-PEL20011</t>
  </si>
  <si>
    <t>N108181104MS-PEL20001</t>
  </si>
  <si>
    <t>N108181104MS-PEL20002</t>
  </si>
  <si>
    <t>N108181104MS-PEL20003</t>
  </si>
  <si>
    <t>N108181104MS-PEL20004</t>
  </si>
  <si>
    <t>N108181104MS-PEL20005</t>
  </si>
  <si>
    <t>N108181104MS-PEL20006</t>
  </si>
  <si>
    <t>N108181104MS-PEL20007</t>
  </si>
  <si>
    <t>N108181104MS-PEL20009</t>
  </si>
  <si>
    <t>N108181107ES-PEL20001</t>
  </si>
  <si>
    <t>N108181107ES-PEL20002</t>
  </si>
  <si>
    <t>N108181107ES-PEL20003</t>
  </si>
  <si>
    <t>N108181107ES-PEL20004</t>
  </si>
  <si>
    <t>N108181107ES-PEL20005</t>
  </si>
  <si>
    <t>N108181107ES-PEL20006</t>
  </si>
  <si>
    <t>N108181107ES-PEL20007</t>
  </si>
  <si>
    <t>N108181118MS-PEL20001</t>
  </si>
  <si>
    <t>N108181118MS-PEL20002</t>
  </si>
  <si>
    <t>N108181118MS-PEL20003</t>
  </si>
  <si>
    <t>N108181118MS-PEL20004</t>
  </si>
  <si>
    <t>N108181118MS-PEL20005</t>
  </si>
  <si>
    <t>N108181118MS-PEL20006</t>
  </si>
  <si>
    <t>N108181139ES-PEL20001</t>
  </si>
  <si>
    <t>N108181139ES-PEL20002</t>
  </si>
  <si>
    <t>N108181139ES-PEL20003</t>
  </si>
  <si>
    <t>N108181139ES-PEL20004</t>
  </si>
  <si>
    <t>N108181139ES-PEL20005</t>
  </si>
  <si>
    <t>N108181139ES-PEL20006</t>
  </si>
  <si>
    <t>N108181140ES-PEL20001</t>
  </si>
  <si>
    <t>N108181140ES-PEL20002</t>
  </si>
  <si>
    <t>N108181140ES-PEL20003</t>
  </si>
  <si>
    <t>N108181140ES-PEL20004</t>
  </si>
  <si>
    <t>N108181140ES-PEL20005</t>
  </si>
  <si>
    <t>N108181140ES-PEL20006</t>
  </si>
  <si>
    <t>N108181140ES-PEL20007</t>
  </si>
  <si>
    <t>N108181140ES-PEL20011</t>
  </si>
  <si>
    <t>N108181149ES-PEL20001</t>
  </si>
  <si>
    <t>N108181149ES-PEL20002</t>
  </si>
  <si>
    <t>N108181149ES-PEL20003</t>
  </si>
  <si>
    <t>N108181149ES-PEL20004</t>
  </si>
  <si>
    <t>N108181149ES-PEL20005</t>
  </si>
  <si>
    <t>N108181149ES-PEL20006</t>
  </si>
  <si>
    <t>N108181149ES-PEL20007</t>
  </si>
  <si>
    <t>N108181149ES-PEL20008</t>
  </si>
  <si>
    <t>N108181149ES-PEL20009</t>
  </si>
  <si>
    <t>N108181150MS-PEL20001</t>
  </si>
  <si>
    <t>N108181150MS-PEL20002</t>
  </si>
  <si>
    <t>N108181150MS-PEL20003</t>
  </si>
  <si>
    <t>N108181150MS-PEL20004</t>
  </si>
  <si>
    <t>N108181150MS-PEL20005</t>
  </si>
  <si>
    <t>N108181150MS-PEL20006</t>
  </si>
  <si>
    <t>N108181150MS-PEL20007</t>
  </si>
  <si>
    <t>N108181150MS-PEL20008</t>
  </si>
  <si>
    <t>N108181150MS-PEL20009</t>
  </si>
  <si>
    <t>N108181150MS-PEL20010</t>
  </si>
  <si>
    <t>N108181150MS-PEL20011</t>
  </si>
  <si>
    <t>N108181155MS-PEL20001</t>
  </si>
  <si>
    <t>N108181155MS-PEL20002</t>
  </si>
  <si>
    <t>N108181155MS-PEL20003</t>
  </si>
  <si>
    <t>N108181155MS-PEL20004</t>
  </si>
  <si>
    <t>N108181155MS-PEL20005</t>
  </si>
  <si>
    <t>N108181155MS-PEL20006</t>
  </si>
  <si>
    <t>N108181155MS-PEL20007</t>
  </si>
  <si>
    <t>N108181159ES-PEL20001</t>
  </si>
  <si>
    <t>N108181159ES-PEL20002</t>
  </si>
  <si>
    <t>N108181159ES-PEL20003</t>
  </si>
  <si>
    <t>N108181159ES-PEL20004</t>
  </si>
  <si>
    <t>N108181159ES-PEL20005</t>
  </si>
  <si>
    <t>N108181159ES-PEL20006</t>
  </si>
  <si>
    <t>N108181159ES-PEL20007</t>
  </si>
  <si>
    <t>N108181159ES-PEL20008</t>
  </si>
  <si>
    <t>N108181159ES-PEL20009</t>
  </si>
  <si>
    <t>N108181165ES-PEL20001</t>
  </si>
  <si>
    <t>N108181165ES-PEL20003</t>
  </si>
  <si>
    <t>N108181165ES-PEL20004</t>
  </si>
  <si>
    <t>N108181165ES-PEL20005</t>
  </si>
  <si>
    <t>N108181165ES-PEL20006</t>
  </si>
  <si>
    <t>N108181165ES-PEL20007</t>
  </si>
  <si>
    <t>N108181165ES-PEL20008</t>
  </si>
  <si>
    <t>N108181165ES-PEL20009</t>
  </si>
  <si>
    <t>N108181165ES-PEL20010</t>
  </si>
  <si>
    <t>N108181165ES-PEL20011</t>
  </si>
  <si>
    <t>N108181165ES-PEL20012</t>
  </si>
  <si>
    <t>N108181165ES-PEL20013</t>
  </si>
  <si>
    <t>N108181167MS-PEL20001</t>
  </si>
  <si>
    <t>N108181167MS-PEL20002</t>
  </si>
  <si>
    <t>N108181167MS-PEL20003</t>
  </si>
  <si>
    <t>N108181167MS-PEL20004</t>
  </si>
  <si>
    <t>N108181167MS-PEL20005</t>
  </si>
  <si>
    <t>N108181167MS-PEL20006</t>
  </si>
  <si>
    <t>N108181167MS-PEL20007</t>
  </si>
  <si>
    <t>N108181167MS-PEL20008</t>
  </si>
  <si>
    <t>N108181167MS-PEL20009</t>
  </si>
  <si>
    <t>N108181169ES-PEL20001</t>
  </si>
  <si>
    <t>N108181169ES-PEL20002</t>
  </si>
  <si>
    <t>N108181169ES-PEL20003</t>
  </si>
  <si>
    <t>N108181169ES-PEL20004</t>
  </si>
  <si>
    <t>N108181169ES-PEL20005</t>
  </si>
  <si>
    <t>N108181169ES-PEL20006</t>
  </si>
  <si>
    <t>N108181169ES-PEL20007</t>
  </si>
  <si>
    <t>N108181169ES-PEL20008</t>
  </si>
  <si>
    <t>N108181171ES-PEL20001</t>
  </si>
  <si>
    <t>N108181171ES-PEL20002</t>
  </si>
  <si>
    <t>N108181171ES-PEL20003</t>
  </si>
  <si>
    <t>N108181171ES-PEL20004</t>
  </si>
  <si>
    <t>N108181171ES-PEL20005</t>
  </si>
  <si>
    <t>N108181171ES-PEL20006</t>
  </si>
  <si>
    <t>N108181171ES-PEL20007</t>
  </si>
  <si>
    <t>N108181171ES-PEL20008</t>
  </si>
  <si>
    <t>N108181171ES-PEL20009</t>
  </si>
  <si>
    <t>N108181171ES-PEL20010</t>
  </si>
  <si>
    <t>N108181171ES-PEL20011</t>
  </si>
  <si>
    <t>N108181172ES-PEL20001</t>
  </si>
  <si>
    <t>N108181172ES-PEL20002</t>
  </si>
  <si>
    <t>N108181172ES-PEL20003</t>
  </si>
  <si>
    <t>N108181172ES-PEL20004</t>
  </si>
  <si>
    <t>N108181172ES-PEL20005</t>
  </si>
  <si>
    <t>N108181172ES-PEL20006</t>
  </si>
  <si>
    <t>N108181172ES-PEL20007</t>
  </si>
  <si>
    <t>N108181172ES-PEL20008</t>
  </si>
  <si>
    <t>N108181172ES-PEL20009</t>
  </si>
  <si>
    <t>N108181172ES-PEL20010</t>
  </si>
  <si>
    <t>N108181172ES-PEL20011</t>
  </si>
  <si>
    <t>N108181172ES-PEL20012</t>
  </si>
  <si>
    <t>N108181172ES-PEL20013</t>
  </si>
  <si>
    <t>N108181172ES-PEL20014</t>
  </si>
  <si>
    <t>N108191004MS-PEL20001</t>
  </si>
  <si>
    <t>N108191004MS-PEL20002</t>
  </si>
  <si>
    <t>N108191004MS-PEL20003</t>
  </si>
  <si>
    <t>N108191004MS-PEL20004</t>
  </si>
  <si>
    <t>N108191004MS-PEL20005</t>
  </si>
  <si>
    <t>N108191004MS-PEL20006</t>
  </si>
  <si>
    <t>N108191004MS-PEL20007</t>
  </si>
  <si>
    <t>N108191004MS-PEL20008</t>
  </si>
  <si>
    <t>N108191005MS-PEL20001</t>
  </si>
  <si>
    <t>N108191005MS-PEL20002</t>
  </si>
  <si>
    <t>N108191005MS-PEL20003</t>
  </si>
  <si>
    <t>N108191005MS-PEL20004</t>
  </si>
  <si>
    <t>N108191005MS-PEL20005</t>
  </si>
  <si>
    <t>N108191006MS-PEL20001</t>
  </si>
  <si>
    <t>N108191006MS-PEL20002</t>
  </si>
  <si>
    <t>N108191006MS-PEL20003</t>
  </si>
  <si>
    <t>N108191006MS-PEL20004</t>
  </si>
  <si>
    <t>N108191007MS-PEL20001</t>
  </si>
  <si>
    <t>N108191007MS-PEL20002</t>
  </si>
  <si>
    <t>N108191007MS-PEL20003</t>
  </si>
  <si>
    <t>N108191007MS-PEL20004</t>
  </si>
  <si>
    <t>N108191008MS-PEL20001</t>
  </si>
  <si>
    <t>N108191008MS-PEL20002</t>
  </si>
  <si>
    <t>N108191008MS-PEL20003</t>
  </si>
  <si>
    <t>N108191008MS-PEL20004</t>
  </si>
  <si>
    <t>N108191008MS-PEL20005</t>
  </si>
  <si>
    <t>N108191009MS-PEL20001</t>
  </si>
  <si>
    <t>N108191009MS-PEL20002</t>
  </si>
  <si>
    <t>N108191009MS-PEL20003</t>
  </si>
  <si>
    <t>N108191009MS-PEL20004</t>
  </si>
  <si>
    <t>N108191009MS-PEL20005</t>
  </si>
  <si>
    <t>N108191009MS-PEL20006</t>
  </si>
  <si>
    <t>N108191009MS-PEL20007</t>
  </si>
  <si>
    <t>N108191009MS-PEL20008</t>
  </si>
  <si>
    <t>N108191009MS-PEL20009</t>
  </si>
  <si>
    <t>N108191009MS-PEL20010</t>
  </si>
  <si>
    <t>N108191010MS-PEL20001</t>
  </si>
  <si>
    <t>N108191010MS-PEL20002</t>
  </si>
  <si>
    <t>N108191010MS-PEL20003</t>
  </si>
  <si>
    <t>N108191011MS-PEL20001</t>
  </si>
  <si>
    <t>N108191011MS-PEL20002</t>
  </si>
  <si>
    <t>N108191011MS-PEL20003</t>
  </si>
  <si>
    <t>N108191011MS-PEL20004</t>
  </si>
  <si>
    <t>N108191011MS-PEL20005</t>
  </si>
  <si>
    <t>N108191011MS-PEL20006</t>
  </si>
  <si>
    <t>N108191011MS-PEL20007</t>
  </si>
  <si>
    <t>N108191011MS-PEL20008</t>
  </si>
  <si>
    <t>N108191011MS-PEL20009</t>
  </si>
  <si>
    <t>N108191011MS-PEL20010</t>
  </si>
  <si>
    <t>N108191012MS-PEL20002</t>
  </si>
  <si>
    <t>N108191012MS-PEL20003</t>
  </si>
  <si>
    <t>N108191012MS-PEL20004</t>
  </si>
  <si>
    <t>N108191012MS-PEL20005</t>
  </si>
  <si>
    <t>N108191012MS-PEL20006</t>
  </si>
  <si>
    <t>N108191012MS-PEL20007</t>
  </si>
  <si>
    <t>N108191013MS-PEL20001</t>
  </si>
  <si>
    <t>N108191013MS-PEL20002</t>
  </si>
  <si>
    <t>N108191013MS-PEL20003</t>
  </si>
  <si>
    <t>N108191013MS-PEL20004</t>
  </si>
  <si>
    <t>N108191014MS-PEL20001</t>
  </si>
  <si>
    <t>N108191014MS-PEL20002</t>
  </si>
  <si>
    <t>N108191014MS-PEL20003</t>
  </si>
  <si>
    <t>N108191014MS-PEL20004</t>
  </si>
  <si>
    <t>N108191014MS-PEL20005</t>
  </si>
  <si>
    <t>N108191014MS-PEL20006</t>
  </si>
  <si>
    <t>N108191014MS-PEL20007</t>
  </si>
  <si>
    <t>N108191015MS-PEL20001</t>
  </si>
  <si>
    <t>N108191015MS-PEL20002</t>
  </si>
  <si>
    <t>N108191015MS-PEL20003</t>
  </si>
  <si>
    <t>N108191016MS-PEL20001</t>
  </si>
  <si>
    <t>N108191016MS-PEL20002</t>
  </si>
  <si>
    <t>N108191016MS-PEL20003</t>
  </si>
  <si>
    <t>N108191016MS-PEL20004</t>
  </si>
  <si>
    <t>N108191016MS-PEL20005</t>
  </si>
  <si>
    <t>N108191016MS-PEL20006</t>
  </si>
  <si>
    <t>N108191017MS-PEL20001</t>
  </si>
  <si>
    <t>N108191017MS-PEL20002</t>
  </si>
  <si>
    <t>N108191017MS-PEL20003</t>
  </si>
  <si>
    <t>N108191017MS-PEL20005</t>
  </si>
  <si>
    <t>N108191017MS-PEL20006</t>
  </si>
  <si>
    <t>N108191017MS-PEL20007</t>
  </si>
  <si>
    <t>N108191017MS-PEL20008</t>
  </si>
  <si>
    <t>N108191018MS-PEL20001</t>
  </si>
  <si>
    <t>N108191018MS-PEL20002</t>
  </si>
  <si>
    <t>N108191018MS-PEL20003</t>
  </si>
  <si>
    <t>N108191018MS-PEL20004</t>
  </si>
  <si>
    <t>N108191019MS-PEL20001</t>
  </si>
  <si>
    <t>N108191019MS-PEL20002</t>
  </si>
  <si>
    <t>N108191019MS-PEL20003</t>
  </si>
  <si>
    <t>N108191019MS-PEL20004</t>
  </si>
  <si>
    <t>N108191019MS-PEL20005</t>
  </si>
  <si>
    <t>N108191020ES-PEL20001</t>
  </si>
  <si>
    <t>N108191020ES-PEL20002</t>
  </si>
  <si>
    <t>N108191020ES-PEL20003</t>
  </si>
  <si>
    <t>N108191020ES-PEL20004</t>
  </si>
  <si>
    <t>N108191020ES-PEL20005</t>
  </si>
  <si>
    <t>N108191020ES-PEL20006</t>
  </si>
  <si>
    <t>N108191021ES-PEL20001</t>
  </si>
  <si>
    <t>N108191021ES-PEL20002</t>
  </si>
  <si>
    <t>N108191021ES-PEL20003</t>
  </si>
  <si>
    <t>N108191022ES-PEL20001</t>
  </si>
  <si>
    <t>N108191022ES-PEL20002</t>
  </si>
  <si>
    <t>N108191023ES-PEL20001</t>
  </si>
  <si>
    <t>N108191023ES-PEL20002</t>
  </si>
  <si>
    <t>N108191024ES-PEL20001</t>
  </si>
  <si>
    <t>N108191024ES-PEL20002</t>
  </si>
  <si>
    <t>N108191024ES-PEL20003</t>
  </si>
  <si>
    <t>N108191024ES-PEL20004</t>
  </si>
  <si>
    <t>N108191026ES-PEL20001</t>
  </si>
  <si>
    <t>N108191026ES-PEL20002</t>
  </si>
  <si>
    <t>N108191026ES-PEL20003</t>
  </si>
  <si>
    <t>N108191026ES-PEL20004</t>
  </si>
  <si>
    <t>N108191026ES-PEL20005</t>
  </si>
  <si>
    <t>N108191026ES-PEL20006</t>
  </si>
  <si>
    <t>N108191028ES-PEL20001</t>
  </si>
  <si>
    <t>N108191028ES-PEL20002</t>
  </si>
  <si>
    <t>N108191028ES-PEL20003</t>
  </si>
  <si>
    <t>N108191029ES-PEL20001</t>
  </si>
  <si>
    <t>N108191031ES-PEL20001</t>
  </si>
  <si>
    <t>N108191031ES-PEL20002</t>
  </si>
  <si>
    <t>N108191031ES-PEL20003</t>
  </si>
  <si>
    <t>N108191032ES-PEL20001</t>
  </si>
  <si>
    <t>N108191032ES-PEL20002</t>
  </si>
  <si>
    <t>N108191032ES-PEL20003</t>
  </si>
  <si>
    <t>N108191032ES-PEL20004</t>
  </si>
  <si>
    <t>N108191032ES-PEL20005</t>
  </si>
  <si>
    <t>N108191033ES-PEL20001</t>
  </si>
  <si>
    <t>N108191033ES-PEL20002</t>
  </si>
  <si>
    <t>N108191033ES-PEL20003</t>
  </si>
  <si>
    <t>N108191033ES-PEL20004</t>
  </si>
  <si>
    <t>N108191033ES-PEL20005</t>
  </si>
  <si>
    <t>N108191033ES-PEL20006</t>
  </si>
  <si>
    <t>N108191033ES-PEL20007</t>
  </si>
  <si>
    <t>N108191033ES-PEL20008</t>
  </si>
  <si>
    <t>N108191035ES-PEL20001</t>
  </si>
  <si>
    <t>N108191035ES-PEL20002</t>
  </si>
  <si>
    <t>N108191035ES-PEL20003</t>
  </si>
  <si>
    <t>N108191035ES-PEL20004</t>
  </si>
  <si>
    <t>N108191035ES-PEL20005</t>
  </si>
  <si>
    <t>N108191035ES-PEL20006</t>
  </si>
  <si>
    <t>N108191036ES-PEL20001</t>
  </si>
  <si>
    <t>N108191036ES-PEL20002</t>
  </si>
  <si>
    <t>N108191036ES-PEL20003</t>
  </si>
  <si>
    <t>N108191036ES-PEL20004</t>
  </si>
  <si>
    <t>N108191036ES-PEL20005</t>
  </si>
  <si>
    <t>N108191036ES-PEL20006</t>
  </si>
  <si>
    <t>N108191036ES-PEL20007</t>
  </si>
  <si>
    <t>N108191037ES-PEL20001</t>
  </si>
  <si>
    <t>N108191037ES-PEL20002</t>
  </si>
  <si>
    <t>N108191037ES-PEL20003</t>
  </si>
  <si>
    <t>N108191037ES-PEL20004</t>
  </si>
  <si>
    <t>N108191038ES-PEL20001</t>
  </si>
  <si>
    <t>N108191038ES-PEL20002</t>
  </si>
  <si>
    <t>N108191038ES-PEL20003</t>
  </si>
  <si>
    <t>N108191038ES-PEL20004</t>
  </si>
  <si>
    <t>N108191038ES-PEL20005</t>
  </si>
  <si>
    <t>N108191038ES-PEL20006</t>
  </si>
  <si>
    <t>N108191038ES-PEL20007</t>
  </si>
  <si>
    <t>N108191039ES-PEL20001</t>
  </si>
  <si>
    <t>N108191039ES-PEL20002</t>
  </si>
  <si>
    <t>N108191039ES-PEL20003</t>
  </si>
  <si>
    <t>N108191039ES-PEL20004</t>
  </si>
  <si>
    <t>N108191039ES-PEL20005</t>
  </si>
  <si>
    <t>N108191039ES-PEL20006</t>
  </si>
  <si>
    <t>N108191039ES-PEL20007</t>
  </si>
  <si>
    <t>N108191039ES-PEL20008</t>
  </si>
  <si>
    <t>N108191039ES-PEL20009</t>
  </si>
  <si>
    <t>N108191039ES-PEL20010</t>
  </si>
  <si>
    <t>N108191040ES-PEL20001</t>
  </si>
  <si>
    <t>N108191040ES-PEL20002</t>
  </si>
  <si>
    <t>N108191040ES-PEL20003</t>
  </si>
  <si>
    <t>N108191040ES-PEL20004</t>
  </si>
  <si>
    <t>N108191040ES-PEL20005</t>
  </si>
  <si>
    <t>N108191040ES-PEL20006</t>
  </si>
  <si>
    <t>N108191041ES-PEL20001</t>
  </si>
  <si>
    <t>N108191041ES-PEL20002</t>
  </si>
  <si>
    <t>N108191041ES-PEL20003</t>
  </si>
  <si>
    <t>N108191041ES-PEL20004</t>
  </si>
  <si>
    <t>N108191042ES-PEL20001</t>
  </si>
  <si>
    <t>N108191042ES-PEL20002</t>
  </si>
  <si>
    <t>N108191043ES-PEL20001</t>
  </si>
  <si>
    <t>N108191043ES-PEL20002</t>
  </si>
  <si>
    <t>N108191044ES-PEL20001</t>
  </si>
  <si>
    <t>N108191044ES-PEL20002</t>
  </si>
  <si>
    <t>N108191044ES-PEL20003</t>
  </si>
  <si>
    <t>N108191044ES-PEL20004</t>
  </si>
  <si>
    <t>N108191045ES-PEL20001</t>
  </si>
  <si>
    <t>N108191045ES-PEL20002</t>
  </si>
  <si>
    <t>N108191045ES-PEL20003</t>
  </si>
  <si>
    <t>N108191045ES-PEL20004</t>
  </si>
  <si>
    <t>N108191045ES-PEL20005</t>
  </si>
  <si>
    <t>N108191045ES-PEL20006</t>
  </si>
  <si>
    <t>N108191046ES-PEL20001</t>
  </si>
  <si>
    <t>N108191046ES-PEL20002</t>
  </si>
  <si>
    <t>N108191047ES-PEL20001</t>
  </si>
  <si>
    <t>N108191047ES-PEL20002</t>
  </si>
  <si>
    <t>N108191047ES-PEL20003</t>
  </si>
  <si>
    <t>N108191047ES-PEL20004</t>
  </si>
  <si>
    <t>N108191047ES-PEL20005</t>
  </si>
  <si>
    <t>N108191048ES-PEL20001</t>
  </si>
  <si>
    <t>N108191048ES-PEL20002</t>
  </si>
  <si>
    <t>N108191048ES-PEL20003</t>
  </si>
  <si>
    <t>N108191048ES-PEL20004</t>
  </si>
  <si>
    <t>N108191048ES-PEL20005</t>
  </si>
  <si>
    <t>N108191048ES-PEL20006</t>
  </si>
  <si>
    <t>N108191048ES-PEL20007</t>
  </si>
  <si>
    <t>N108191049ES-PEL20001</t>
  </si>
  <si>
    <t>N108191049ES-PEL20002</t>
  </si>
  <si>
    <t>N108191049ES-PEL20003</t>
  </si>
  <si>
    <t>N108191049ES-PEL20004</t>
  </si>
  <si>
    <t>N108191051ES-PEL20001</t>
  </si>
  <si>
    <t>N108191090ES-PEL20001</t>
  </si>
  <si>
    <t>N108191090ES-PEL20002</t>
  </si>
  <si>
    <t>N108191090ES-PEL20003</t>
  </si>
  <si>
    <t>N108191090ES-PEL20004</t>
  </si>
  <si>
    <t>N108191090ES-PEL20005</t>
  </si>
  <si>
    <t>N108191090ES-PEL20006</t>
  </si>
  <si>
    <t>N108191090ES-PEL20007</t>
  </si>
  <si>
    <t>N108191101ES-PEL20001</t>
  </si>
  <si>
    <t>N108191101ES-PEL20002</t>
  </si>
  <si>
    <t>N108191101ES-PEL20003</t>
  </si>
  <si>
    <t>N108191101ES-PEL20004</t>
  </si>
  <si>
    <t>N108191101ES-PEL20005</t>
  </si>
  <si>
    <t>N108191101ES-PEL20006</t>
  </si>
  <si>
    <t>N108191101ES-PEL20007</t>
  </si>
  <si>
    <t>N108191101ES-PEL20008</t>
  </si>
  <si>
    <t>N108191101ES-PEL20009</t>
  </si>
  <si>
    <t>N108191101ES-PEL20010</t>
  </si>
  <si>
    <t>N108191101ES-PEL20011</t>
  </si>
  <si>
    <t>N108191101ES-PEL20012</t>
  </si>
  <si>
    <t>N108191116ES-PEL20001</t>
  </si>
  <si>
    <t>N108191116ES-PEL20002</t>
  </si>
  <si>
    <t>N108191116ES-PEL20003</t>
  </si>
  <si>
    <t>N108191116ES-PEL20004</t>
  </si>
  <si>
    <t>N108191116ES-PEL20005</t>
  </si>
  <si>
    <t>N108191116ES-PEL20006</t>
  </si>
  <si>
    <t>N108191116ES-PEL20007</t>
  </si>
  <si>
    <t>N108201004MS-PEL20003</t>
  </si>
  <si>
    <t>N108201004MS-PEL20004</t>
  </si>
  <si>
    <t>N108201005MS-PEL20001</t>
  </si>
  <si>
    <t>N108201005MS-PEL20002</t>
  </si>
  <si>
    <t>N108201005MS-PEL20003</t>
  </si>
  <si>
    <t>N108201005MS-PEL20004</t>
  </si>
  <si>
    <t>N108201005MS-PEL20005</t>
  </si>
  <si>
    <t>N108201006MS-PEL20002</t>
  </si>
  <si>
    <t>N108201006MS-PEL20003</t>
  </si>
  <si>
    <t>N108201006MS-PEL20004</t>
  </si>
  <si>
    <t>N108201008MS-PEL20001</t>
  </si>
  <si>
    <t>N108201008MS-PEL20002</t>
  </si>
  <si>
    <t>N108201009MS-PEL20001</t>
  </si>
  <si>
    <t>N108201009MS-PEL20002</t>
  </si>
  <si>
    <t>N108201010MS-PEL20001</t>
  </si>
  <si>
    <t>N108201010MS-PEL20002</t>
  </si>
  <si>
    <t>N108201010MS-PEL20003</t>
  </si>
  <si>
    <t>N108201010MS-PEL20004</t>
  </si>
  <si>
    <t>N108201010MS-PEL20005</t>
  </si>
  <si>
    <t>N108201011MS-PEL20001</t>
  </si>
  <si>
    <t>N108201011MS-PEL20002</t>
  </si>
  <si>
    <t>N108201011MS-PEL20003</t>
  </si>
  <si>
    <t>N108201012MS-PEL20001</t>
  </si>
  <si>
    <t>N108201012MS-PEL20002</t>
  </si>
  <si>
    <t>N108201012MS-PEL20003</t>
  </si>
  <si>
    <t>N108201012MS-PEL20004</t>
  </si>
  <si>
    <t>N108201012MS-PEL20005</t>
  </si>
  <si>
    <t>N108201012MS-PEL20006</t>
  </si>
  <si>
    <t>N108201013ES-PEL20001</t>
  </si>
  <si>
    <t>N108201013ES-PEL20002</t>
  </si>
  <si>
    <t>N108201015ES-PEL20001</t>
  </si>
  <si>
    <t>N108201015ES-PEL20002</t>
  </si>
  <si>
    <t>N108201015ES-PEL20003</t>
  </si>
  <si>
    <t>N108201015ES-PEL20004</t>
  </si>
  <si>
    <t>N108201015ES-PEL20005</t>
  </si>
  <si>
    <t>N108201015ES-PEL20006</t>
  </si>
  <si>
    <t>N108201015ES-PEL20007</t>
  </si>
  <si>
    <t>N108201016ES-PEL20001</t>
  </si>
  <si>
    <t>N108201016ES-PEL20002</t>
  </si>
  <si>
    <t>N108201017ES-PEL20002</t>
  </si>
  <si>
    <t>N108201017ES-PEL20003</t>
  </si>
  <si>
    <t>N108201017ES-PEL20004</t>
  </si>
  <si>
    <t>N108201017ES-PEL20005</t>
  </si>
  <si>
    <t>N108201017ES-PEL20006</t>
  </si>
  <si>
    <t>N108201018ES-PEL20001</t>
  </si>
  <si>
    <t>N108201018ES-PEL20002</t>
  </si>
  <si>
    <t>N108201019ES-PEL20001</t>
  </si>
  <si>
    <t>N108201019ES-PEL20002</t>
  </si>
  <si>
    <t>N108201019ES-PEL20003</t>
  </si>
  <si>
    <t>N108201019ES-PEL20004</t>
  </si>
  <si>
    <t>N108201019ES-PEL20005</t>
  </si>
  <si>
    <t>N108201020ES-PEL20001</t>
  </si>
  <si>
    <t>N108201020ES-PEL20002</t>
  </si>
  <si>
    <t>N108201020ES-PEL20003</t>
  </si>
  <si>
    <t>N108201020ES-PEL20004</t>
  </si>
  <si>
    <t>N108201021ES-PEL20001</t>
  </si>
  <si>
    <t>N108201021ES-PEL20002</t>
  </si>
  <si>
    <t>N108201021ES-PEL20003</t>
  </si>
  <si>
    <t>N108201021ES-PEL20004</t>
  </si>
  <si>
    <t>N108201021ES-PEL20005</t>
  </si>
  <si>
    <t>N108201022ES-PEL20001</t>
  </si>
  <si>
    <t>N108201022ES-PEL20002</t>
  </si>
  <si>
    <t>N108201022ES-PEL20003</t>
  </si>
  <si>
    <t>N108201023ES-PEL20001</t>
  </si>
  <si>
    <t>N108201023ES-PEL20002</t>
  </si>
  <si>
    <t>N108201023ES-PEL20003</t>
  </si>
  <si>
    <t>N108201024ES-PEL20001</t>
  </si>
  <si>
    <t>N108201024ES-PEL20002</t>
  </si>
  <si>
    <t>N108201025ES-PEL20001</t>
  </si>
  <si>
    <t>N108201025ES-PEL20002</t>
  </si>
  <si>
    <t>N108201025ES-PEL20003</t>
  </si>
  <si>
    <t>N108201026ES-PEL20001</t>
  </si>
  <si>
    <t>N108201026ES-PEL20002</t>
  </si>
  <si>
    <t>N108201026ES-PEL20003</t>
  </si>
  <si>
    <t>N108201026ES-PEL20004</t>
  </si>
  <si>
    <t>N108201026ES-PEL20005</t>
  </si>
  <si>
    <t>N108201026ES-PEL20006</t>
  </si>
  <si>
    <t>N108201027ES-PEL20001</t>
  </si>
  <si>
    <t>N108201027ES-PEL20002</t>
  </si>
  <si>
    <t>N108201027ES-PEL20003</t>
  </si>
  <si>
    <t>N108201027ES-PEL20004</t>
  </si>
  <si>
    <t>N108201028ES-PEL20001</t>
  </si>
  <si>
    <t>N108201028ES-PEL20002</t>
  </si>
  <si>
    <t>N108201028ES-PEL20003</t>
  </si>
  <si>
    <t>N108201029ES-PEL20001</t>
  </si>
  <si>
    <t>N108201029ES-PEL20002</t>
  </si>
  <si>
    <t>N108201029ES-PEL20003</t>
  </si>
  <si>
    <t>N108201050ES-PEL20001</t>
  </si>
  <si>
    <t>N108222003MS-PEL20001</t>
  </si>
  <si>
    <t>N108222003MS-PEL20002</t>
  </si>
  <si>
    <t>N108222004MS-PEL20001</t>
  </si>
  <si>
    <t>N108222004MS-PEL20002</t>
  </si>
  <si>
    <t>N108222004MS-PEL20003</t>
  </si>
  <si>
    <t>N108222005MS-PEL20001</t>
  </si>
  <si>
    <t>N108222005MS-PEL20002</t>
  </si>
  <si>
    <t>N108222005MS-PEL20003</t>
  </si>
  <si>
    <t>N108222006MS-PEL20001</t>
  </si>
  <si>
    <t>N108222006MS-PEL20002</t>
  </si>
  <si>
    <t>N108222006MS-PEL20003</t>
  </si>
  <si>
    <t>N108222007MS-PEL20001</t>
  </si>
  <si>
    <t>N108222007MS-PEL20002</t>
  </si>
  <si>
    <t>N108222007MS-PEL20003</t>
  </si>
  <si>
    <t>N108222008MS-PEL20001</t>
  </si>
  <si>
    <t>N108222008MS-PEL20002</t>
  </si>
  <si>
    <t>N108222008MS-PEL20003</t>
  </si>
  <si>
    <t>N108222008MS-PEL20004</t>
  </si>
  <si>
    <t>N108222008MS-PEL20005</t>
  </si>
  <si>
    <t>N108222009MS-PEL20002</t>
  </si>
  <si>
    <t>N108222009MS-PEL20003</t>
  </si>
  <si>
    <t>N108222009MS-PEL20004</t>
  </si>
  <si>
    <t>N108222010MS-PEL20001</t>
  </si>
  <si>
    <t>N108222010MS-PEL20002</t>
  </si>
  <si>
    <t>N108222010MS-PEL20003</t>
  </si>
  <si>
    <t>N108222010MS-PEL20004</t>
  </si>
  <si>
    <t>N108222010MS-PEL20005</t>
  </si>
  <si>
    <t>N108222011MS-PEL20001</t>
  </si>
  <si>
    <t>N108222011MS-PEL20002</t>
  </si>
  <si>
    <t>N108222011MS-PEL20003</t>
  </si>
  <si>
    <t>N108222011MS-PEL20004</t>
  </si>
  <si>
    <t>N108222012MS-PEL20001</t>
  </si>
  <si>
    <t>N108222012MS-PEL20002</t>
  </si>
  <si>
    <t>N108222012MS-PEL20003</t>
  </si>
  <si>
    <t>N108222012MS-PEL20004</t>
  </si>
  <si>
    <t>N108222012MS-PEL20005</t>
  </si>
  <si>
    <t>N108222012MS-PEL20006</t>
  </si>
  <si>
    <t>N108222012MS-PEL20007</t>
  </si>
  <si>
    <t>N108222014MS-PEL20001</t>
  </si>
  <si>
    <t>N108222014MS-PEL20002</t>
  </si>
  <si>
    <t>N108222014MS-PEL20003</t>
  </si>
  <si>
    <t>N108222014MS-PEL20004</t>
  </si>
  <si>
    <t>N108222014MS-PEL20005</t>
  </si>
  <si>
    <t>N108222015MS-PEL20001</t>
  </si>
  <si>
    <t>N108222015MS-PEL20002</t>
  </si>
  <si>
    <t>N108222015MS-PEL20003</t>
  </si>
  <si>
    <t>N108222015MS-PEL20004</t>
  </si>
  <si>
    <t>N108222015MS-PEL20005</t>
  </si>
  <si>
    <t>N108222015MS-PEL20006</t>
  </si>
  <si>
    <t>N108222016MS-PEL20001</t>
  </si>
  <si>
    <t>N108222016MS-PEL20002</t>
  </si>
  <si>
    <t>N108222016MS-PEL20003</t>
  </si>
  <si>
    <t>N108222016MS-PEL20004</t>
  </si>
  <si>
    <t>N108222016MS-PEL20005</t>
  </si>
  <si>
    <t>N108222016MS-PEL20006</t>
  </si>
  <si>
    <t>N108222016MS-PEL20007</t>
  </si>
  <si>
    <t>N108222017MS-PEL20001</t>
  </si>
  <si>
    <t>N108222017MS-PEL20002</t>
  </si>
  <si>
    <t>N108222017MS-PEL20003</t>
  </si>
  <si>
    <t>N108222017MS-PEL20004</t>
  </si>
  <si>
    <t>N108222017MS-PEL20005</t>
  </si>
  <si>
    <t>N108222017MS-PEL20006</t>
  </si>
  <si>
    <t>N108222017MS-PEL20007</t>
  </si>
  <si>
    <t>N108222017MS-PEL20008</t>
  </si>
  <si>
    <t>N108222018MS-PEL20001</t>
  </si>
  <si>
    <t>N108222018MS-PEL20002</t>
  </si>
  <si>
    <t>N108222018MS-PEL20003</t>
  </si>
  <si>
    <t>N108222018MS-PEL20004</t>
  </si>
  <si>
    <t>N108222018MS-PEL20005</t>
  </si>
  <si>
    <t>N108222019ES-PEL20001</t>
  </si>
  <si>
    <t>N108222019ES-PEL20002</t>
  </si>
  <si>
    <t>N108222019ES-PEL20003</t>
  </si>
  <si>
    <t>N108222019ES-PEL20004</t>
  </si>
  <si>
    <t>N108222019ES-PEL20005</t>
  </si>
  <si>
    <t>N108222019ES-PEL20006</t>
  </si>
  <si>
    <t>N108222019ES-PEL20007</t>
  </si>
  <si>
    <t>N108222019ES-PEL20008</t>
  </si>
  <si>
    <t>N108222020ES-PEL20002</t>
  </si>
  <si>
    <t>N108222020ES-PEL20003</t>
  </si>
  <si>
    <t>N108222020ES-PEL20004</t>
  </si>
  <si>
    <t>N108222020ES-PEL20005</t>
  </si>
  <si>
    <t>N108222020ES-PEL20006</t>
  </si>
  <si>
    <t>N108222020ES-PEL20007</t>
  </si>
  <si>
    <t>N108222020ES-PEL20008</t>
  </si>
  <si>
    <t>N108222020ES-PEL20009</t>
  </si>
  <si>
    <t>N108222021ES-PEL20001</t>
  </si>
  <si>
    <t>N108222021ES-PEL20002</t>
  </si>
  <si>
    <t>N108222021ES-PEL20003</t>
  </si>
  <si>
    <t>N108222021ES-PEL20004</t>
  </si>
  <si>
    <t>N108222022ES-PEL20001</t>
  </si>
  <si>
    <t>N108222023ES-PEL20001</t>
  </si>
  <si>
    <t>N108222023ES-PEL20002</t>
  </si>
  <si>
    <t>N108222023ES-PEL20003</t>
  </si>
  <si>
    <t>N108222023ES-PEL20004</t>
  </si>
  <si>
    <t>N108222023ES-PEL20005</t>
  </si>
  <si>
    <t>N108222024ES-PEL20002</t>
  </si>
  <si>
    <t>N108222024ES-PEL20003</t>
  </si>
  <si>
    <t>N108222024ES-PEL20004</t>
  </si>
  <si>
    <t>N108222024ES-PEL20005</t>
  </si>
  <si>
    <t>N108222024ES-PEL20006</t>
  </si>
  <si>
    <t>N108222025ES-PEL20001</t>
  </si>
  <si>
    <t>N108222025ES-PEL20002</t>
  </si>
  <si>
    <t>N108222025ES-PEL20003</t>
  </si>
  <si>
    <t>N108222025ES-PEL20004</t>
  </si>
  <si>
    <t>N108222025ES-PEL20005</t>
  </si>
  <si>
    <t>N108222026ES-PEL20001</t>
  </si>
  <si>
    <t>N108222026ES-PEL20002</t>
  </si>
  <si>
    <t>N108222026ES-PEL20003</t>
  </si>
  <si>
    <t>N108222027ES-PEL20001</t>
  </si>
  <si>
    <t>N108222027ES-PEL20002</t>
  </si>
  <si>
    <t>N108222027ES-PEL20003</t>
  </si>
  <si>
    <t>N108222027ES-PEL20004</t>
  </si>
  <si>
    <t>N108222027ES-PEL20005</t>
  </si>
  <si>
    <t>N108222028ES-PEL20002</t>
  </si>
  <si>
    <t>N108222028ES-PEL20003</t>
  </si>
  <si>
    <t>N108222028ES-PEL20004</t>
  </si>
  <si>
    <t>N108222028ES-PEL20005</t>
  </si>
  <si>
    <t>N108222029ES-PEL20001</t>
  </si>
  <si>
    <t>N108222029ES-PEL20002</t>
  </si>
  <si>
    <t>N108222029ES-PEL20003</t>
  </si>
  <si>
    <t>N108222029ES-PEL20004</t>
  </si>
  <si>
    <t>N108222029ES-PEL20005</t>
  </si>
  <si>
    <t>N108222030ES-PEL20001</t>
  </si>
  <si>
    <t>N108222030ES-PEL20002</t>
  </si>
  <si>
    <t>N108222030ES-PEL20003</t>
  </si>
  <si>
    <t>N108222030ES-PEL20004</t>
  </si>
  <si>
    <t>N108222031ES-PEL20001</t>
  </si>
  <si>
    <t>N108222031ES-PEL20002</t>
  </si>
  <si>
    <t>N108222031ES-PEL20003</t>
  </si>
  <si>
    <t>N108222031ES-PEL20004</t>
  </si>
  <si>
    <t>N108222031ES-PEL20005</t>
  </si>
  <si>
    <t>N108222032ES-PEL20001</t>
  </si>
  <si>
    <t>N108222032ES-PEL20002</t>
  </si>
  <si>
    <t>N108222032ES-PEL20003</t>
  </si>
  <si>
    <t>N108222032ES-PEL20004</t>
  </si>
  <si>
    <t>N108222032ES-PEL20005</t>
  </si>
  <si>
    <t>N108222032ES-PEL20006</t>
  </si>
  <si>
    <t>N108222034ES-PEL20001</t>
  </si>
  <si>
    <t>N108222034ES-PEL20002</t>
  </si>
  <si>
    <t>N108222034ES-PEL20003</t>
  </si>
  <si>
    <t>N108222034ES-PEL20004</t>
  </si>
  <si>
    <t>N108222034ES-PEL20005</t>
  </si>
  <si>
    <t>N108222036ES-PEL20002</t>
  </si>
  <si>
    <t>N108222036ES-PEL20003</t>
  </si>
  <si>
    <t>N108222036ES-PEL20004</t>
  </si>
  <si>
    <t>N108222036ES-PEL20005</t>
  </si>
  <si>
    <t>N108222036ES-PEL20006</t>
  </si>
  <si>
    <t>N108222036ES-PEL20007</t>
  </si>
  <si>
    <t>N108222037ES-PEL20001</t>
  </si>
  <si>
    <t>N108222037ES-PEL20002</t>
  </si>
  <si>
    <t>N108222037ES-PEL20003</t>
  </si>
  <si>
    <t>N108222037ES-PEL20004</t>
  </si>
  <si>
    <t>N108222037ES-PEL20005</t>
  </si>
  <si>
    <t>N108222037ES-PEL20006</t>
  </si>
  <si>
    <t>N108222038ES-PEL20001</t>
  </si>
  <si>
    <t>N108222038ES-PEL20002</t>
  </si>
  <si>
    <t>N108222039ES-PEL20001</t>
  </si>
  <si>
    <t>N108222039ES-PEL20002</t>
  </si>
  <si>
    <t>N108222039ES-PEL20003</t>
  </si>
  <si>
    <t>N108222040ES-PEL20001</t>
  </si>
  <si>
    <t>N108222040ES-PEL20002</t>
  </si>
  <si>
    <t>N108222040ES-PEL20003</t>
  </si>
  <si>
    <t>N108222040ES-PEL20004</t>
  </si>
  <si>
    <t>N108222041ES-PEL20001</t>
  </si>
  <si>
    <t>N108222041ES-PEL20002</t>
  </si>
  <si>
    <t>N108222043ES-PEL20001</t>
  </si>
  <si>
    <t>N108222043ES-PEL20002</t>
  </si>
  <si>
    <t>N108222043ES-PEL20003</t>
  </si>
  <si>
    <t>N108222043ES-PEL20004</t>
  </si>
  <si>
    <t>N108222043ES-PEL20005</t>
  </si>
  <si>
    <t>N108222044ES-PEL20001</t>
  </si>
  <si>
    <t>N108222044ES-PEL20002</t>
  </si>
  <si>
    <t>N108222045ES-PEL20001</t>
  </si>
  <si>
    <t>N108222045ES-PEL20002</t>
  </si>
  <si>
    <t>N108222045ES-PEL20003</t>
  </si>
  <si>
    <t>N108222046ES-PEL20001</t>
  </si>
  <si>
    <t>N108222046ES-PEL20002</t>
  </si>
  <si>
    <t>N108222046ES-PEL20003</t>
  </si>
  <si>
    <t>N108222046ES-PEL20004</t>
  </si>
  <si>
    <t>N108222046ES-PEL20005</t>
  </si>
  <si>
    <t>N108222046ES-PEL20008</t>
  </si>
  <si>
    <t>N108222046ES-PEL20009</t>
  </si>
  <si>
    <t>N108222046ES-PEL20010</t>
  </si>
  <si>
    <t>N108222047ES-PEL20001</t>
  </si>
  <si>
    <t>N108222047ES-PEL20002</t>
  </si>
  <si>
    <t>N108222047ES-PEL20003</t>
  </si>
  <si>
    <t>N108222047ES-PEL20004</t>
  </si>
  <si>
    <t>N108222047ES-PEL20005</t>
  </si>
  <si>
    <t>N108222047ES-PEL20006</t>
  </si>
  <si>
    <t>N108222047ES-PEL20007</t>
  </si>
  <si>
    <t>N108222048ES-PEL20001</t>
  </si>
  <si>
    <t>N108222048ES-PEL20002</t>
  </si>
  <si>
    <t>N108222048ES-PEL20003</t>
  </si>
  <si>
    <t>N108222048ES-PEL20004</t>
  </si>
  <si>
    <t>N108222048ES-PEL20005</t>
  </si>
  <si>
    <t>N108222049ES-PEL20001</t>
  </si>
  <si>
    <t>N108222049ES-PEL20002</t>
  </si>
  <si>
    <t>N108222049ES-PEL20003</t>
  </si>
  <si>
    <t>N108222049ES-PEL20004</t>
  </si>
  <si>
    <t>N108222050ES-PEL20001</t>
  </si>
  <si>
    <t>N108222050ES-PEL20002</t>
  </si>
  <si>
    <t>N108222050ES-PEL20003</t>
  </si>
  <si>
    <t>N108222051ES-PEL20001</t>
  </si>
  <si>
    <t>N108222051ES-PEL20002</t>
  </si>
  <si>
    <t>N108222051ES-PEL20003</t>
  </si>
  <si>
    <t>N108222051ES-PEL20004</t>
  </si>
  <si>
    <t>N108222051ES-PEL20005</t>
  </si>
  <si>
    <t>N108222051ES-PEL20006</t>
  </si>
  <si>
    <t>N108222052ES-PEL20001</t>
  </si>
  <si>
    <t>N108222052ES-PEL20002</t>
  </si>
  <si>
    <t>N108222052ES-PEL20003</t>
  </si>
  <si>
    <t>N108222053ES-PEL20001</t>
  </si>
  <si>
    <t>N108222053ES-PEL20002</t>
  </si>
  <si>
    <t>N108222053ES-PEL20003</t>
  </si>
  <si>
    <t>N108222054ES-PEL20001</t>
  </si>
  <si>
    <t>N108222054ES-PEL20003</t>
  </si>
  <si>
    <t>N108222054ES-PEL20004</t>
  </si>
  <si>
    <t>N108222054ES-PEL20005</t>
  </si>
  <si>
    <t>N108222054ES-PEL20006</t>
  </si>
  <si>
    <t>N108222055ES-PEL20001</t>
  </si>
  <si>
    <t>N108222055ES-PEL20002</t>
  </si>
  <si>
    <t>N108222056ES-PEL20001</t>
  </si>
  <si>
    <t>N108222056ES-PEL20002</t>
  </si>
  <si>
    <t>N108222056ES-PEL20003</t>
  </si>
  <si>
    <t>N108222061ES-PEL20001</t>
  </si>
  <si>
    <t>N108222061ES-PEL20002</t>
  </si>
  <si>
    <t>N108222061ES-PEL20003</t>
  </si>
  <si>
    <t>N108222061ES-PEL20004</t>
  </si>
  <si>
    <t>N108222061ES-PEL20005</t>
  </si>
  <si>
    <t>N108222061ES-PEL20006</t>
  </si>
  <si>
    <t>N108222115MS-PEL20001</t>
  </si>
  <si>
    <t>N108222115MS-PEL20002</t>
  </si>
  <si>
    <t>N108222115MS-PEL20003</t>
  </si>
  <si>
    <t>N108222115MS-PEL20004</t>
  </si>
  <si>
    <t>N108222119MS-PEL20001</t>
  </si>
  <si>
    <t>N108222119MS-PEL20002</t>
  </si>
  <si>
    <t>N108222119MS-PEL20003</t>
  </si>
  <si>
    <t>N108222119MS-PEL20004</t>
  </si>
  <si>
    <t>N108222119MS-PEL20005</t>
  </si>
  <si>
    <t>N108222119MS-PEL20006</t>
  </si>
  <si>
    <t>N108231005MS-PEL20001</t>
  </si>
  <si>
    <t>N108231005MS-PEL20002</t>
  </si>
  <si>
    <t>N108231005MS-PEL20003</t>
  </si>
  <si>
    <t>N108231005MS-PEL20004</t>
  </si>
  <si>
    <t>N108231006MS-PEL20001</t>
  </si>
  <si>
    <t>N108231006MS-PEL20002</t>
  </si>
  <si>
    <t>N108231006MS-PEL20003</t>
  </si>
  <si>
    <t>N108231006MS-PEL20004</t>
  </si>
  <si>
    <t>N108231006MS-PEL20005</t>
  </si>
  <si>
    <t>N108231006MS-PEL20006</t>
  </si>
  <si>
    <t>N108231006MS-PEL20007</t>
  </si>
  <si>
    <t>N108231007MS-PEL20001</t>
  </si>
  <si>
    <t>N108231007MS-PEL20002</t>
  </si>
  <si>
    <t>N108231008MS-PEL20001</t>
  </si>
  <si>
    <t>N108231008MS-PEL20002</t>
  </si>
  <si>
    <t>N108231008MS-PEL20003</t>
  </si>
  <si>
    <t>N108231010MS-PEL20001</t>
  </si>
  <si>
    <t>N108231010MS-PEL20002</t>
  </si>
  <si>
    <t>N108231010MS-PEL20003</t>
  </si>
  <si>
    <t>N108231011MS-PEL20001</t>
  </si>
  <si>
    <t>N108231011MS-PEL20002</t>
  </si>
  <si>
    <t>N108231011MS-PEL20003</t>
  </si>
  <si>
    <t>N108231013MS-PEL20001</t>
  </si>
  <si>
    <t>N108231013MS-PEL20002</t>
  </si>
  <si>
    <t>N108231013MS-PEL20003</t>
  </si>
  <si>
    <t>N108231013MS-PEL20004</t>
  </si>
  <si>
    <t>N108231014MS-PEL20001</t>
  </si>
  <si>
    <t>N108231014MS-PEL20002</t>
  </si>
  <si>
    <t>N108231014MS-PEL20003</t>
  </si>
  <si>
    <t>N108231014MS-PEL20004</t>
  </si>
  <si>
    <t>N108231014MS-PEL20005</t>
  </si>
  <si>
    <t>N108231014MS-PEL20006</t>
  </si>
  <si>
    <t>N108231015MS-PEL20001</t>
  </si>
  <si>
    <t>N108231016MS-PEL20001</t>
  </si>
  <si>
    <t>N108231016MS-PEL20002</t>
  </si>
  <si>
    <t>N108231016MS-PEL20003</t>
  </si>
  <si>
    <t>N108231017ES-PEL20001</t>
  </si>
  <si>
    <t>N108231017ES-PEL20003</t>
  </si>
  <si>
    <t>N108231017ES-PEL20004</t>
  </si>
  <si>
    <t>N108231018ES-PEL20001</t>
  </si>
  <si>
    <t>N108231018ES-PEL20002</t>
  </si>
  <si>
    <t>N108231018ES-PEL20003</t>
  </si>
  <si>
    <t>N108231019ES-PEL20001</t>
  </si>
  <si>
    <t>N108231019ES-PEL20002</t>
  </si>
  <si>
    <t>N108231019ES-PEL20003</t>
  </si>
  <si>
    <t>N108231019ES-PEL20004</t>
  </si>
  <si>
    <t>N108231019ES-PEL20005</t>
  </si>
  <si>
    <t>N108231019ES-PEL20006</t>
  </si>
  <si>
    <t>N108231019ES-PEL20007</t>
  </si>
  <si>
    <t>N108231022ES-PEL20001</t>
  </si>
  <si>
    <t>N108231022ES-PEL20002</t>
  </si>
  <si>
    <t>N108231022ES-PEL20003</t>
  </si>
  <si>
    <t>N108231022ES-PEL20004</t>
  </si>
  <si>
    <t>N108231022ES-PEL20005</t>
  </si>
  <si>
    <t>N108231023ES-PEL20001</t>
  </si>
  <si>
    <t>N108231023ES-PEL20002</t>
  </si>
  <si>
    <t>N108231025ES-PEL20001</t>
  </si>
  <si>
    <t>N108231025ES-PEL20002</t>
  </si>
  <si>
    <t>N108231026ES-PEL20001</t>
  </si>
  <si>
    <t>N108231026ES-PEL20002</t>
  </si>
  <si>
    <t>N108231026ES-PEL20003</t>
  </si>
  <si>
    <t>N108231026ES-PEL20004</t>
  </si>
  <si>
    <t>N108231026ES-PEL20005</t>
  </si>
  <si>
    <t>N108231026ES-PEL20006</t>
  </si>
  <si>
    <t>N108231027ES-PEL20001</t>
  </si>
  <si>
    <t>N108231027ES-PEL20002</t>
  </si>
  <si>
    <t>N108231027ES-PEL20003</t>
  </si>
  <si>
    <t>N108231027ES-PEL20004</t>
  </si>
  <si>
    <t>N108231027ES-PEL20005</t>
  </si>
  <si>
    <t>N108231027ES-PEL20006</t>
  </si>
  <si>
    <t>N108231028ES-PEL20001</t>
  </si>
  <si>
    <t>N108231028ES-PEL20002</t>
  </si>
  <si>
    <t>N108231029ES-PEL20001</t>
  </si>
  <si>
    <t>N108231029ES-PEL20002</t>
  </si>
  <si>
    <t>N108231029ES-PEL20003</t>
  </si>
  <si>
    <t>N108231029ES-PEL20004</t>
  </si>
  <si>
    <t>N108231030ES-PEL20001</t>
  </si>
  <si>
    <t>N108231030ES-PEL20003</t>
  </si>
  <si>
    <t>N108231030ES-PEL20004</t>
  </si>
  <si>
    <t>N108231031ES-PEL20001</t>
  </si>
  <si>
    <t>N108231031ES-PEL20002</t>
  </si>
  <si>
    <t>N108231032ES-PEL20001</t>
  </si>
  <si>
    <t>N108231032ES-PEL20002</t>
  </si>
  <si>
    <t>N108231032ES-PEL20003</t>
  </si>
  <si>
    <t>N108231033ES-PEL20001</t>
  </si>
  <si>
    <t>N108231033ES-PEL20003</t>
  </si>
  <si>
    <t>N108231033ES-PEL20004</t>
  </si>
  <si>
    <t>N108231034ES-PEL20001</t>
  </si>
  <si>
    <t>N108231034ES-PEL20002</t>
  </si>
  <si>
    <t>N108231034ES-PEL20005</t>
  </si>
  <si>
    <t>N108231036ES-PEL20001</t>
  </si>
  <si>
    <t>N108231036ES-PEL20002</t>
  </si>
  <si>
    <t>N108231036ES-PEL20003</t>
  </si>
  <si>
    <t>N108231036ES-PEL20004</t>
  </si>
  <si>
    <t>N108231038ES-PEL20001</t>
  </si>
  <si>
    <t>N108231038ES-PEL20003</t>
  </si>
  <si>
    <t>N108231038ES-PEL20004</t>
  </si>
  <si>
    <t>N108231038ES-PEL20005</t>
  </si>
  <si>
    <t>N108231041ES-PEL20001</t>
  </si>
  <si>
    <t>N108231041ES-PEL20002</t>
  </si>
  <si>
    <t>N108231041ES-PEL20003</t>
  </si>
  <si>
    <t>N108231041ES-PEL20004</t>
  </si>
  <si>
    <t>N108231042ES-PEL20001</t>
  </si>
  <si>
    <t>N108231042ES-PEL20002</t>
  </si>
  <si>
    <t>N108231042ES-PEL20003</t>
  </si>
  <si>
    <t>N108231045ES-PEL20001</t>
  </si>
  <si>
    <t>N108231045ES-PEL20002</t>
  </si>
  <si>
    <t>N108231045ES-PEL20003</t>
  </si>
  <si>
    <t>N108231045ES-PEL20004</t>
  </si>
  <si>
    <t>N108231046ES-PEL20001</t>
  </si>
  <si>
    <t>N108231046ES-PEL20002</t>
  </si>
  <si>
    <t>N108231046ES-PEL20003</t>
  </si>
  <si>
    <t>N108241004MS-PEL20001</t>
  </si>
  <si>
    <t>N108241004MS-PEL20002</t>
  </si>
  <si>
    <t>N108241004MS-PEL20003</t>
  </si>
  <si>
    <t>N108241005MS-PEL20001</t>
  </si>
  <si>
    <t>N108241005MS-PEL20002</t>
  </si>
  <si>
    <t>N108241005MS-PEL20003</t>
  </si>
  <si>
    <t>N108241005MS-PEL20004</t>
  </si>
  <si>
    <t>N108241006MS-PEL20001</t>
  </si>
  <si>
    <t>N108241006MS-PEL20002</t>
  </si>
  <si>
    <t>N108241006MS-PEL20003</t>
  </si>
  <si>
    <t>N108241007MS-PEL20001</t>
  </si>
  <si>
    <t>N108241007MS-PEL20002</t>
  </si>
  <si>
    <t>N108241007MS-PEL20003</t>
  </si>
  <si>
    <t>N108241007MS-PEL20004</t>
  </si>
  <si>
    <t>N108241007MS-PEL20005</t>
  </si>
  <si>
    <t>N108241007MS-PEL20006</t>
  </si>
  <si>
    <t>N108241007MS-PEL20007</t>
  </si>
  <si>
    <t>N108241007MS-PEL20008</t>
  </si>
  <si>
    <t>N108241008MS-PEL20001</t>
  </si>
  <si>
    <t>N108241008MS-PEL20002</t>
  </si>
  <si>
    <t>N108241008MS-PEL20003</t>
  </si>
  <si>
    <t>N108241008MS-PEL20004</t>
  </si>
  <si>
    <t>N108241008MS-PEL20005</t>
  </si>
  <si>
    <t>N108241008MS-PEL20006</t>
  </si>
  <si>
    <t>N108241009MS-PEL20001</t>
  </si>
  <si>
    <t>N108241009MS-PEL20002</t>
  </si>
  <si>
    <t>N108241009MS-PEL20003</t>
  </si>
  <si>
    <t>N108241009MS-PEL20004</t>
  </si>
  <si>
    <t>N108241010MS-PEL20001</t>
  </si>
  <si>
    <t>N108241010MS-PEL20002</t>
  </si>
  <si>
    <t>N108241010MS-PEL20003</t>
  </si>
  <si>
    <t>N108241010MS-PEL20004</t>
  </si>
  <si>
    <t>N108241010MS-PEL20005</t>
  </si>
  <si>
    <t>N108241010MS-PEL20006</t>
  </si>
  <si>
    <t>N108241011MS-PEL20001</t>
  </si>
  <si>
    <t>N108241011MS-PEL20002</t>
  </si>
  <si>
    <t>N108241011MS-PEL20003</t>
  </si>
  <si>
    <t>N108241011MS-PEL20004</t>
  </si>
  <si>
    <t>N108241012MS-PEL20001</t>
  </si>
  <si>
    <t>N108241012MS-PEL20002</t>
  </si>
  <si>
    <t>N108241012MS-PEL20003</t>
  </si>
  <si>
    <t>N108241014ES-PEL20001</t>
  </si>
  <si>
    <t>N108241014ES-PEL20002</t>
  </si>
  <si>
    <t>N108241014ES-PEL20003</t>
  </si>
  <si>
    <t>N108241014ES-PEL20004</t>
  </si>
  <si>
    <t>N108241016ES-PEL20001</t>
  </si>
  <si>
    <t>N108241016ES-PEL20002</t>
  </si>
  <si>
    <t>N108241016ES-PEL20003</t>
  </si>
  <si>
    <t>N108241016ES-PEL20004</t>
  </si>
  <si>
    <t>N108241018ES-PEL20001</t>
  </si>
  <si>
    <t>N108241018ES-PEL20002</t>
  </si>
  <si>
    <t>N108241018ES-PEL20003</t>
  </si>
  <si>
    <t>N108241020ES-PEL20001</t>
  </si>
  <si>
    <t>N108241020ES-PEL20002</t>
  </si>
  <si>
    <t>N108241020ES-PEL20003</t>
  </si>
  <si>
    <t>N108241020ES-PEL20004</t>
  </si>
  <si>
    <t>N108241020ES-PEL20005</t>
  </si>
  <si>
    <t>N108241022ES-PEL20001</t>
  </si>
  <si>
    <t>N108241022ES-PEL20002</t>
  </si>
  <si>
    <t>N108241022ES-PEL20003</t>
  </si>
  <si>
    <t>N108241023ES-PEL20001</t>
  </si>
  <si>
    <t>N108241023ES-PEL20002</t>
  </si>
  <si>
    <t>N108241023ES-PEL20003</t>
  </si>
  <si>
    <t>N108241024ES-PEL20001</t>
  </si>
  <si>
    <t>N108241024ES-PEL20002</t>
  </si>
  <si>
    <t>N108241024ES-PEL20003</t>
  </si>
  <si>
    <t>N108241024ES-PEL20004</t>
  </si>
  <si>
    <t>N108241024ES-PEL20005</t>
  </si>
  <si>
    <t>N108241024ES-PEL20006</t>
  </si>
  <si>
    <t>N108241024ES-PEL20007</t>
  </si>
  <si>
    <t>N108241024ES-PEL20008</t>
  </si>
  <si>
    <t>N108241024ES-PEL20011</t>
  </si>
  <si>
    <t>N108241024ES-PEL20013</t>
  </si>
  <si>
    <t>N108241024ES-PEL20014</t>
  </si>
  <si>
    <t>N108241024ES-PEL20015</t>
  </si>
  <si>
    <t>N108241024ES-PEL20016</t>
  </si>
  <si>
    <t>N108241024ES-PEL20017</t>
  </si>
  <si>
    <t>N108241024ES-PEL20018</t>
  </si>
  <si>
    <t>N108241024ES-PEL20019</t>
  </si>
  <si>
    <t>N108241024ES-PEL20020</t>
  </si>
  <si>
    <t>N108241024ES-PEL20021</t>
  </si>
  <si>
    <t>N108241024ES-PEL20022</t>
  </si>
  <si>
    <t>N108241024ES-PEL20023</t>
  </si>
  <si>
    <t>N108241024ES-PEL20024</t>
  </si>
  <si>
    <t>N108241025ES-PEL20001</t>
  </si>
  <si>
    <t>N108241025ES-PEL20002</t>
  </si>
  <si>
    <t>N108241026ES-PEL20001</t>
  </si>
  <si>
    <t>N108241026ES-PEL20002</t>
  </si>
  <si>
    <t>N108241026ES-PEL20003</t>
  </si>
  <si>
    <t>N108241027ES-PEL20001</t>
  </si>
  <si>
    <t>N108241027ES-PEL20002</t>
  </si>
  <si>
    <t>N108241027ES-PEL20003</t>
  </si>
  <si>
    <t>N108241028ES-PEL20001</t>
  </si>
  <si>
    <t>N108241028ES-PEL20002</t>
  </si>
  <si>
    <t>N108241028ES-PEL20003</t>
  </si>
  <si>
    <t>N108241028ES-PEL20004</t>
  </si>
  <si>
    <t>N108241028ES-PEL20005</t>
  </si>
  <si>
    <t>N108241028ES-PEL20006</t>
  </si>
  <si>
    <t>N108241029ES-PEL20001</t>
  </si>
  <si>
    <t>N108241029ES-PEL20002</t>
  </si>
  <si>
    <t>N108241029ES-PEL20003</t>
  </si>
  <si>
    <t>N108241029ES-PEL20004</t>
  </si>
  <si>
    <t>N108241029ES-PEL20005</t>
  </si>
  <si>
    <t>N108241029ES-PEL20006</t>
  </si>
  <si>
    <t>N108241029ES-PEL20007</t>
  </si>
  <si>
    <t>N108241029ES-PEL20008</t>
  </si>
  <si>
    <t>N108241030ES-PEL20001</t>
  </si>
  <si>
    <t>N108241030ES-PEL20002</t>
  </si>
  <si>
    <t>N108241030ES-PEL20003</t>
  </si>
  <si>
    <t>N108241031ES-PEL20001</t>
  </si>
  <si>
    <t>N108241031ES-PEL20002</t>
  </si>
  <si>
    <t>N108241031ES-PEL20003</t>
  </si>
  <si>
    <t>N108241031ES-PEL20004</t>
  </si>
  <si>
    <t>N108241031ES-PEL20005</t>
  </si>
  <si>
    <t>N108241031ES-PEL20006</t>
  </si>
  <si>
    <t>N108241032ES-PEL20001</t>
  </si>
  <si>
    <t>N108241032ES-PEL20002</t>
  </si>
  <si>
    <t>N108251007MS-PEL20002</t>
  </si>
  <si>
    <t>N108251007MS-PEL20003</t>
  </si>
  <si>
    <t>N108251009MS-PEL20001</t>
  </si>
  <si>
    <t>N108251009MS-PEL20002</t>
  </si>
  <si>
    <t>N108251009MS-PEL20003</t>
  </si>
  <si>
    <t>N108251010MS-PEL20001</t>
  </si>
  <si>
    <t>N108251010MS-PEL20002</t>
  </si>
  <si>
    <t>N108251010MS-PEL20003</t>
  </si>
  <si>
    <t>N108251010MS-PEL20004</t>
  </si>
  <si>
    <t>N108251011ES-PEL20001</t>
  </si>
  <si>
    <t>N108251011ES-PEL20002</t>
  </si>
  <si>
    <t>N108251011ES-PEL20003</t>
  </si>
  <si>
    <t>N108251013ES-PEL20002</t>
  </si>
  <si>
    <t>N108251013ES-PEL20003</t>
  </si>
  <si>
    <t>N108251013ES-PEL20004</t>
  </si>
  <si>
    <t>N108251015ES-PEL20001</t>
  </si>
  <si>
    <t>N108251015ES-PEL20002</t>
  </si>
  <si>
    <t>N108251015ES-PEL20003</t>
  </si>
  <si>
    <t>N108251019ES-PEL20001</t>
  </si>
  <si>
    <t>N108251019ES-PEL20002</t>
  </si>
  <si>
    <t>N108251020ES-PEL20001</t>
  </si>
  <si>
    <t>N108251020ES-PEL20002</t>
  </si>
  <si>
    <t>N108251020ES-PEL20003</t>
  </si>
  <si>
    <t>N108251021ES-PEL20001</t>
  </si>
  <si>
    <t>N108251021ES-PEL20002</t>
  </si>
  <si>
    <t>N108251022ES-PEL20001</t>
  </si>
  <si>
    <t>N108251022ES-PEL20002</t>
  </si>
  <si>
    <t>N108251022ES-PEL20003</t>
  </si>
  <si>
    <t>N108251022ES-PEL20004</t>
  </si>
  <si>
    <t>N108251023ES-PEL20001</t>
  </si>
  <si>
    <t>N108251023ES-PEL20002</t>
  </si>
  <si>
    <t>N108251023ES-PEL20003</t>
  </si>
  <si>
    <t>N108251024ES-PEL20002</t>
  </si>
  <si>
    <t>N108251025ES-PEL20001</t>
  </si>
  <si>
    <t>N108251025ES-PEL20002</t>
  </si>
  <si>
    <t>N108251025ES-PEL20003</t>
  </si>
  <si>
    <t>N108251025ES-PEL20004</t>
  </si>
  <si>
    <t>N108251025ES-PEL20005</t>
  </si>
  <si>
    <t>N108251025ES-PEL20006</t>
  </si>
  <si>
    <t>N108251026ES-PEL20001</t>
  </si>
  <si>
    <t>N108251026ES-PEL20002</t>
  </si>
  <si>
    <t>N108251026ES-PEL20003</t>
  </si>
  <si>
    <t>N108261004MS-PEL20001</t>
  </si>
  <si>
    <t>N108261007MS-PEL20002</t>
  </si>
  <si>
    <t>N108261007MS-PEL20003</t>
  </si>
  <si>
    <t>N108261008MS-PEL20001</t>
  </si>
  <si>
    <t>N108261008MS-PEL20002</t>
  </si>
  <si>
    <t>N108261008MS-PEL20003</t>
  </si>
  <si>
    <t>N108261009MS-PEL20001</t>
  </si>
  <si>
    <t>N108261009MS-PEL20002</t>
  </si>
  <si>
    <t>N108261009MS-PEL20004</t>
  </si>
  <si>
    <t>N108261009MS-PEL20005</t>
  </si>
  <si>
    <t>N108261009MS-PEL20006</t>
  </si>
  <si>
    <t>N108261010MS-PEL20001</t>
  </si>
  <si>
    <t>N108261010MS-PEL20002</t>
  </si>
  <si>
    <t>N108261011MS-PEL20002</t>
  </si>
  <si>
    <t>N108261011MS-PEL20003</t>
  </si>
  <si>
    <t>N108261011MS-PEL20004</t>
  </si>
  <si>
    <t>N108261011MS-PEL20005</t>
  </si>
  <si>
    <t>N108261011MS-PEL20006</t>
  </si>
  <si>
    <t>N108261011MS-PEL20007</t>
  </si>
  <si>
    <t>N108261011MS-PEL20008</t>
  </si>
  <si>
    <t>N108261011MS-PEL20009</t>
  </si>
  <si>
    <t>N108261011MS-PEL20010</t>
  </si>
  <si>
    <t>N108261011MS-PEL20011</t>
  </si>
  <si>
    <t>N108261012MS-PEL20001</t>
  </si>
  <si>
    <t>N108261012MS-PEL20002</t>
  </si>
  <si>
    <t>N108261012MS-PEL20003</t>
  </si>
  <si>
    <t>N108261012MS-PEL20004</t>
  </si>
  <si>
    <t>N108261012MS-PEL20005</t>
  </si>
  <si>
    <t>N108261012MS-PEL20006</t>
  </si>
  <si>
    <t>N108261013MS-PEL20001</t>
  </si>
  <si>
    <t>N108261013MS-PEL20002</t>
  </si>
  <si>
    <t>N108261013MS-PEL20003</t>
  </si>
  <si>
    <t>N108261015MS-PEL20001</t>
  </si>
  <si>
    <t>N108261015MS-PEL20002</t>
  </si>
  <si>
    <t>N108261015MS-PEL20003</t>
  </si>
  <si>
    <t>N108261015MS-PEL20004</t>
  </si>
  <si>
    <t>N108261015MS-PEL20005</t>
  </si>
  <si>
    <t>N108261016ES-PEL20001</t>
  </si>
  <si>
    <t>N108261016ES-PEL20002</t>
  </si>
  <si>
    <t>N108261016ES-PEL20003</t>
  </si>
  <si>
    <t>N108261017ES-PEL20001</t>
  </si>
  <si>
    <t>N108261017ES-PEL20002</t>
  </si>
  <si>
    <t>N108261017ES-PEL20003</t>
  </si>
  <si>
    <t>N108261017ES-PEL20004</t>
  </si>
  <si>
    <t>N108261022ES-PEL20001</t>
  </si>
  <si>
    <t>N108261022ES-PEL20002</t>
  </si>
  <si>
    <t>N108261022ES-PEL20003</t>
  </si>
  <si>
    <t>N108261022ES-PEL20006</t>
  </si>
  <si>
    <t>N108261023ES-PEL20001</t>
  </si>
  <si>
    <t>N108261023ES-PEL20002</t>
  </si>
  <si>
    <t>N108261024ES-PEL20001</t>
  </si>
  <si>
    <t>N108261024ES-PEL20002</t>
  </si>
  <si>
    <t>N108261024ES-PEL20003</t>
  </si>
  <si>
    <t>N108261024ES-PEL20006</t>
  </si>
  <si>
    <t>N108261025ES-PEL20001</t>
  </si>
  <si>
    <t>N108261025ES-PEL20002</t>
  </si>
  <si>
    <t>N108261025ES-PEL20003</t>
  </si>
  <si>
    <t>N108261025ES-PEL20004</t>
  </si>
  <si>
    <t>N108261028ES-PEL20001</t>
  </si>
  <si>
    <t>N108261028ES-PEL20002</t>
  </si>
  <si>
    <t>N108261028ES-PEL20003</t>
  </si>
  <si>
    <t>N108261028ES-PEL20005</t>
  </si>
  <si>
    <t>N108261030ES-PEL20001</t>
  </si>
  <si>
    <t>N108261030ES-PEL20002</t>
  </si>
  <si>
    <t>N108261030ES-PEL20003</t>
  </si>
  <si>
    <t>N108261030ES-PEL20004</t>
  </si>
  <si>
    <t>N108261030ES-PEL20005</t>
  </si>
  <si>
    <t>N108261031ES-PEL20001</t>
  </si>
  <si>
    <t>N108261031ES-PEL20003</t>
  </si>
  <si>
    <t>N108261032ES-PEL20001</t>
  </si>
  <si>
    <t>N108261032ES-PEL20002</t>
  </si>
  <si>
    <t>N108261032ES-PEL20003</t>
  </si>
  <si>
    <t>N108261033ES-PEL20001</t>
  </si>
  <si>
    <t>N108261033ES-PEL20002</t>
  </si>
  <si>
    <t>N108261033ES-PEL20003</t>
  </si>
  <si>
    <t>N108261033ES-PEL20004</t>
  </si>
  <si>
    <t>N108261035ES-PEL20001</t>
  </si>
  <si>
    <t>N108261035ES-PEL20002</t>
  </si>
  <si>
    <t>N108261035ES-PEL20003</t>
  </si>
  <si>
    <t>N108261035ES-PEL20005</t>
  </si>
  <si>
    <t>N108261035ES-PEL20006</t>
  </si>
  <si>
    <t>N108261036ES-PEL20001</t>
  </si>
  <si>
    <t>N108261036ES-PEL20002</t>
  </si>
  <si>
    <t>N108261036ES-PEL20003</t>
  </si>
  <si>
    <t>N108261037ES-PEL20001</t>
  </si>
  <si>
    <t>N108261037ES-PEL20002</t>
  </si>
  <si>
    <t>N108261037ES-PEL20003</t>
  </si>
  <si>
    <t>N108261037ES-PEL20006</t>
  </si>
  <si>
    <t>N108261037ES-PEL20007</t>
  </si>
  <si>
    <t>N108261037ES-PEL20009</t>
  </si>
  <si>
    <t>N108261037ES-PEL20011</t>
  </si>
  <si>
    <t>N108261037ES-PEL20012</t>
  </si>
  <si>
    <t>N108261038ES-PEL20001</t>
  </si>
  <si>
    <t>N108261038ES-PEL20002</t>
  </si>
  <si>
    <t>N108261038ES-PEL20003</t>
  </si>
  <si>
    <t>N108261038ES-PEL20004</t>
  </si>
  <si>
    <t>N108261038ES-PEL20005</t>
  </si>
  <si>
    <t>N108261038ES-PEL20008</t>
  </si>
  <si>
    <t>N108261039ES-PEL20001</t>
  </si>
  <si>
    <t>N108261039ES-PEL20002</t>
  </si>
  <si>
    <t>N108261039ES-PEL20003</t>
  </si>
  <si>
    <t>N108261039ES-PEL20004</t>
  </si>
  <si>
    <t>N108261039ES-PEL20005</t>
  </si>
  <si>
    <t>N108261039ES-PEL20006</t>
  </si>
  <si>
    <t>N108261039ES-PEL20007</t>
  </si>
  <si>
    <t>N108261039ES-PEL20008</t>
  </si>
  <si>
    <t>N108261039ES-PEL20009</t>
  </si>
  <si>
    <t>N108261039ES-PEL20010</t>
  </si>
  <si>
    <t>N108261040ES-PEL20001</t>
  </si>
  <si>
    <t>N108261040ES-PEL20002</t>
  </si>
  <si>
    <t>N108261040ES-PEL20003</t>
  </si>
  <si>
    <t>N108261040ES-PEL20004</t>
  </si>
  <si>
    <t>N108261040ES-PEL20005</t>
  </si>
  <si>
    <t>N108261040ES-PEL20006</t>
  </si>
  <si>
    <t>N108261040ES-PEL20007</t>
  </si>
  <si>
    <t>N108261040ES-PEL20008</t>
  </si>
  <si>
    <t>N108261040ES-PEL20009</t>
  </si>
  <si>
    <t>N108261087MS-PEL20001</t>
  </si>
  <si>
    <t>N108261087MS-PEL20002</t>
  </si>
  <si>
    <t>N108261087MS-PEL20003</t>
  </si>
  <si>
    <t>N108261087MS-PEL20004</t>
  </si>
  <si>
    <t>N108261087MS-PEL20005</t>
  </si>
  <si>
    <t>N108261087MS-PEL20006</t>
  </si>
  <si>
    <t>N108261087MS-PEL20007</t>
  </si>
  <si>
    <t>N108261087MS-PEL20008</t>
  </si>
  <si>
    <t>N108261087MS-PEL20009</t>
  </si>
  <si>
    <t>N108261087MS-PEL20010</t>
  </si>
  <si>
    <t>N108261088ES-PEL20001</t>
  </si>
  <si>
    <t>N108261088ES-PEL20002</t>
  </si>
  <si>
    <t>N108261088ES-PEL20003</t>
  </si>
  <si>
    <t>N108261088ES-PEL20004</t>
  </si>
  <si>
    <t>N108261088ES-PEL20005</t>
  </si>
  <si>
    <t>N108261088ES-PEL20006</t>
  </si>
  <si>
    <t>N108261088ES-PEL20007</t>
  </si>
  <si>
    <t>N108261088ES-PEL20008</t>
  </si>
  <si>
    <t>N108261088ES-PEL20009</t>
  </si>
  <si>
    <t>N108261088ES-PEL20010</t>
  </si>
  <si>
    <t>N108261088ES-PEL20011</t>
  </si>
  <si>
    <t>N108261088ES-PEL20012</t>
  </si>
  <si>
    <t>N108261088ES-PEL20013</t>
  </si>
  <si>
    <t>N108261088ES-PEL20014</t>
  </si>
  <si>
    <t>N108261088ES-PEL20015</t>
  </si>
  <si>
    <t>N108261092ES-PEL20001</t>
  </si>
  <si>
    <t>N108261092ES-PEL20002</t>
  </si>
  <si>
    <t>N108261092ES-PEL20003</t>
  </si>
  <si>
    <t>N108261098ES-PEL20001</t>
  </si>
  <si>
    <t>N108261098ES-PEL20002</t>
  </si>
  <si>
    <t>N108261098ES-PEL20003</t>
  </si>
  <si>
    <t>N108261098ES-PEL20004</t>
  </si>
  <si>
    <t>N108261098ES-PEL20005</t>
  </si>
  <si>
    <t>N108261098ES-PEL20006</t>
  </si>
  <si>
    <t>N108261098ES-PEL20007</t>
  </si>
  <si>
    <t>N108271004MS-PEL20001</t>
  </si>
  <si>
    <t>N108271004MS-PEL20002</t>
  </si>
  <si>
    <t>N108271004MS-PEL20003</t>
  </si>
  <si>
    <t>N108271004MS-PEL20004</t>
  </si>
  <si>
    <t>N108271004MS-PEL20005</t>
  </si>
  <si>
    <t>N108271005MS-PEL20001</t>
  </si>
  <si>
    <t>N108271005MS-PEL20002</t>
  </si>
  <si>
    <t>N108271006MS-PEL20001</t>
  </si>
  <si>
    <t>N108271006MS-PEL20002</t>
  </si>
  <si>
    <t>N108271006MS-PEL20003</t>
  </si>
  <si>
    <t>N108271006MS-PEL20004</t>
  </si>
  <si>
    <t>N108271006MS-PEL20005</t>
  </si>
  <si>
    <t>N108271006MS-PEL20006</t>
  </si>
  <si>
    <t>N108271006MS-PEL20007</t>
  </si>
  <si>
    <t>N108271007MS-PEL20001</t>
  </si>
  <si>
    <t>N108271007MS-PEL20002</t>
  </si>
  <si>
    <t>N108271007MS-PEL20003</t>
  </si>
  <si>
    <t>N108271007MS-PEL20004</t>
  </si>
  <si>
    <t>N108271007MS-PEL20005</t>
  </si>
  <si>
    <t>N108271008MS-PEL20001</t>
  </si>
  <si>
    <t>N108271008MS-PEL20002</t>
  </si>
  <si>
    <t>N108271009MS-PEL20001</t>
  </si>
  <si>
    <t>N108271009MS-PEL20002</t>
  </si>
  <si>
    <t>N108271009MS-PEL20003</t>
  </si>
  <si>
    <t>N108271009MS-PEL20004</t>
  </si>
  <si>
    <t>N108271010MS-PEL20001</t>
  </si>
  <si>
    <t>N108271010MS-PEL20002</t>
  </si>
  <si>
    <t>N108271010MS-PEL20003</t>
  </si>
  <si>
    <t>N108271010MS-PEL20004</t>
  </si>
  <si>
    <t>N108271010MS-PEL20005</t>
  </si>
  <si>
    <t>N108271010MS-PEL20006</t>
  </si>
  <si>
    <t>N108271011MS-PEL20001</t>
  </si>
  <si>
    <t>N108271011MS-PEL20002</t>
  </si>
  <si>
    <t>N108271011MS-PEL20003</t>
  </si>
  <si>
    <t>N108271012MS-PEL20001</t>
  </si>
  <si>
    <t>N108271012MS-PEL20002</t>
  </si>
  <si>
    <t>N108271013MS-PEL20001</t>
  </si>
  <si>
    <t>N108271013MS-PEL20002</t>
  </si>
  <si>
    <t>N108271013MS-PEL20003</t>
  </si>
  <si>
    <t>N108271014MS-PEL20001</t>
  </si>
  <si>
    <t>N108271014MS-PEL20002</t>
  </si>
  <si>
    <t>N108271014MS-PEL20003</t>
  </si>
  <si>
    <t>N108271014MS-PEL20004</t>
  </si>
  <si>
    <t>N108271014MS-PEL20005</t>
  </si>
  <si>
    <t>N108271014MS-PEL20006</t>
  </si>
  <si>
    <t>N108271015ES-PEL20001</t>
  </si>
  <si>
    <t>N108271015ES-PEL20002</t>
  </si>
  <si>
    <t>N108271015ES-PEL20003</t>
  </si>
  <si>
    <t>N108271015ES-PEL20004</t>
  </si>
  <si>
    <t>N108271016ES-PEL20001</t>
  </si>
  <si>
    <t>N108271017ES-PEL20001</t>
  </si>
  <si>
    <t>N108271017ES-PEL20002</t>
  </si>
  <si>
    <t>N108271017ES-PEL20003</t>
  </si>
  <si>
    <t>N108271017ES-PEL20004</t>
  </si>
  <si>
    <t>N108271017ES-PEL20005</t>
  </si>
  <si>
    <t>N108271017ES-PEL20006</t>
  </si>
  <si>
    <t>N108271017ES-PEL20007</t>
  </si>
  <si>
    <t>N108271017ES-PEL20008</t>
  </si>
  <si>
    <t>N108271018ES-PEL20001</t>
  </si>
  <si>
    <t>N108271018ES-PEL20002</t>
  </si>
  <si>
    <t>N108271018ES-PEL20003</t>
  </si>
  <si>
    <t>N108271019ES-PEL20001</t>
  </si>
  <si>
    <t>N108271019ES-PEL20002</t>
  </si>
  <si>
    <t>N108271020ES-PEL20001</t>
  </si>
  <si>
    <t>N108271020ES-PEL20002</t>
  </si>
  <si>
    <t>N108271022ES-PEL20001</t>
  </si>
  <si>
    <t>N108271022ES-PEL20002</t>
  </si>
  <si>
    <t>N108271022ES-PEL20003</t>
  </si>
  <si>
    <t>N108271022ES-PEL20004</t>
  </si>
  <si>
    <t>N108271022ES-PEL20005</t>
  </si>
  <si>
    <t>N108271022ES-PEL20006</t>
  </si>
  <si>
    <t>N108271022ES-PEL20007</t>
  </si>
  <si>
    <t>N108271022ES-PEL20008</t>
  </si>
  <si>
    <t>N108271023ES-PEL20001</t>
  </si>
  <si>
    <t>N108271023ES-PEL20002</t>
  </si>
  <si>
    <t>N108271024ES-PEL20001</t>
  </si>
  <si>
    <t>N108271024ES-PEL20002</t>
  </si>
  <si>
    <t>N108271024ES-PEL20003</t>
  </si>
  <si>
    <t>N108271025ES-PEL20001</t>
  </si>
  <si>
    <t>N108271025ES-PEL20002</t>
  </si>
  <si>
    <t>N108271026ES-PEL20001</t>
  </si>
  <si>
    <t>N108271026ES-PEL20002</t>
  </si>
  <si>
    <t>N108271027ES-PEL20001</t>
  </si>
  <si>
    <t>N108271027ES-PEL20002</t>
  </si>
  <si>
    <t>N108271027ES-PEL20003</t>
  </si>
  <si>
    <t>N108271027ES-PEL20004</t>
  </si>
  <si>
    <t>N108271027ES-PEL20005</t>
  </si>
  <si>
    <t>N108271027ES-PEL20006</t>
  </si>
  <si>
    <t>N108271027ES-PEL20007</t>
  </si>
  <si>
    <t>N108271028ES-PEL20001</t>
  </si>
  <si>
    <t>N108271028ES-PEL20002</t>
  </si>
  <si>
    <t>N108271029ES-PEL20001</t>
  </si>
  <si>
    <t>N108271029ES-PEL20002</t>
  </si>
  <si>
    <t>N108271030ES-PEL20001</t>
  </si>
  <si>
    <t>N108271030ES-PEL20002</t>
  </si>
  <si>
    <t>N108271030ES-PEL20003</t>
  </si>
  <si>
    <t>N108271031ES-PEL20001</t>
  </si>
  <si>
    <t>N108271031ES-PEL20002</t>
  </si>
  <si>
    <t>N108271032ES-PEL20001</t>
  </si>
  <si>
    <t>N108271032ES-PEL20002</t>
  </si>
  <si>
    <t>N108271032ES-PEL20003</t>
  </si>
  <si>
    <t>N108271032ES-PEL20004</t>
  </si>
  <si>
    <t>N108271032ES-PEL20005</t>
  </si>
  <si>
    <t>N108271033ES-PEL20001</t>
  </si>
  <si>
    <t>N108271033ES-PEL20002</t>
  </si>
  <si>
    <t>N108271033ES-PEL20003</t>
  </si>
  <si>
    <t>N108271033ES-PEL20004</t>
  </si>
  <si>
    <t>N108271034ES-PEL20001</t>
  </si>
  <si>
    <t>N108271034ES-PEL20002</t>
  </si>
  <si>
    <t>N108271034ES-PEL20003</t>
  </si>
  <si>
    <t>N108271034ES-PEL20004</t>
  </si>
  <si>
    <t>N108271034ES-PEL20005</t>
  </si>
  <si>
    <t>N108271034ES-PEL20006</t>
  </si>
  <si>
    <t>N108271035ES-PEL20001</t>
  </si>
  <si>
    <t>N108271035ES-PEL20002</t>
  </si>
  <si>
    <t>N108271036ES-PEL20001</t>
  </si>
  <si>
    <t>N108271036ES-PEL20002</t>
  </si>
  <si>
    <t>N108271036ES-PEL20003</t>
  </si>
  <si>
    <t>N108271037ES-PEL20001</t>
  </si>
  <si>
    <t>N108271037ES-PEL20002</t>
  </si>
  <si>
    <t>N108271037ES-PEL20003</t>
  </si>
  <si>
    <t>N108271037ES-PEL20004</t>
  </si>
  <si>
    <t>N108271039ES-PEL20001</t>
  </si>
  <si>
    <t>N108271039ES-PEL20002</t>
  </si>
  <si>
    <t>N108271040ES-PEL20001</t>
  </si>
  <si>
    <t>N108271040ES-PEL20002</t>
  </si>
  <si>
    <t>N108281004MS-PEL20001</t>
  </si>
  <si>
    <t>N108281004MS-PEL20002</t>
  </si>
  <si>
    <t>N108281004MS-PEL20003</t>
  </si>
  <si>
    <t>N108281005MS-PEL20001</t>
  </si>
  <si>
    <t>N108281005MS-PEL20002</t>
  </si>
  <si>
    <t>N108281006MS-PEL20001</t>
  </si>
  <si>
    <t>N108281006MS-PEL20002</t>
  </si>
  <si>
    <t>N108281006MS-PEL20003</t>
  </si>
  <si>
    <t>N108281006MS-PEL20004</t>
  </si>
  <si>
    <t>N108281006MS-PEL20005</t>
  </si>
  <si>
    <t>N108281007MS-PEL20001</t>
  </si>
  <si>
    <t>N108281007MS-PEL20004</t>
  </si>
  <si>
    <t>N108281007MS-PEL20007</t>
  </si>
  <si>
    <t>N108281007MS-PEL20010</t>
  </si>
  <si>
    <t>N108281007MS-PEL20011</t>
  </si>
  <si>
    <t>N108281009MS-PEL20001</t>
  </si>
  <si>
    <t>N108281009MS-PEL20002</t>
  </si>
  <si>
    <t>N108281009MS-PEL20003</t>
  </si>
  <si>
    <t>N108281009MS-PEL20004</t>
  </si>
  <si>
    <t>N108281009MS-PEL20005</t>
  </si>
  <si>
    <t>N108281011MS-PEL20001</t>
  </si>
  <si>
    <t>N108281011MS-PEL20002</t>
  </si>
  <si>
    <t>N108281011MS-PEL20003</t>
  </si>
  <si>
    <t>N108281012ES-PEL20001</t>
  </si>
  <si>
    <t>N108281012ES-PEL20002</t>
  </si>
  <si>
    <t>N108281012ES-PEL20003</t>
  </si>
  <si>
    <t>N108281012ES-PEL20004</t>
  </si>
  <si>
    <t>N108281012ES-PEL20005</t>
  </si>
  <si>
    <t>N108281012ES-PEL20006</t>
  </si>
  <si>
    <t>N108281012ES-PEL20007</t>
  </si>
  <si>
    <t>N108281012ES-PEL20008</t>
  </si>
  <si>
    <t>N108281012ES-PEL20009</t>
  </si>
  <si>
    <t>N108281013ES-PEL20001</t>
  </si>
  <si>
    <t>N108281014ES-PEL20001</t>
  </si>
  <si>
    <t>N108281014ES-PEL20002</t>
  </si>
  <si>
    <t>N108281014ES-PEL20003</t>
  </si>
  <si>
    <t>N108281015ES-PEL20001</t>
  </si>
  <si>
    <t>N108281015ES-PEL20002</t>
  </si>
  <si>
    <t>N108281015ES-PEL20003</t>
  </si>
  <si>
    <t>N108281016ES-PEL20001</t>
  </si>
  <si>
    <t>N108281016ES-PEL20002</t>
  </si>
  <si>
    <t>N108281017ES-PEL20001</t>
  </si>
  <si>
    <t>N108281017ES-PEL20002</t>
  </si>
  <si>
    <t>N108281017ES-PEL20003</t>
  </si>
  <si>
    <t>N108281019ES-PEL20001</t>
  </si>
  <si>
    <t>N108281019ES-PEL20002</t>
  </si>
  <si>
    <t>N108281019ES-PEL20003</t>
  </si>
  <si>
    <t>N108281020ES-PEL20002</t>
  </si>
  <si>
    <t>N108281020ES-PEL20003</t>
  </si>
  <si>
    <t>N108281021ES-PEL20001</t>
  </si>
  <si>
    <t>N108281021ES-PEL20002</t>
  </si>
  <si>
    <t>N108281021ES-PEL20003</t>
  </si>
  <si>
    <t>N108281022ES-PEL20001</t>
  </si>
  <si>
    <t>N108281022ES-PEL20002</t>
  </si>
  <si>
    <t>N108281022ES-PEL20003</t>
  </si>
  <si>
    <t>N108281022ES-PEL20004</t>
  </si>
  <si>
    <t>N108281023ES-PEL20001</t>
  </si>
  <si>
    <t>N108281023ES-PEL20002</t>
  </si>
  <si>
    <t>N108281023ES-PEL20003</t>
  </si>
  <si>
    <t>N108281024ES-PEL20001</t>
  </si>
  <si>
    <t>N108281024ES-PEL20002</t>
  </si>
  <si>
    <t>N108281024ES-PEL20003</t>
  </si>
  <si>
    <t>N108281025ES-PEL20001</t>
  </si>
  <si>
    <t>N108281025ES-PEL20002</t>
  </si>
  <si>
    <t>N108281025ES-PEL20003</t>
  </si>
  <si>
    <t>N108281027ES-PEL20003</t>
  </si>
  <si>
    <t>N108281027ES-PEL20004</t>
  </si>
  <si>
    <t>N108281027ES-PEL20010</t>
  </si>
  <si>
    <t>N108281028ES-PEL20001</t>
  </si>
  <si>
    <t>N108281028ES-PEL20002</t>
  </si>
  <si>
    <t>N108281029ES-PEL20001</t>
  </si>
  <si>
    <t>N108281029ES-PEL20002</t>
  </si>
  <si>
    <t>N108281029ES-PEL20003</t>
  </si>
  <si>
    <t>N108281032ES-PEL20001</t>
  </si>
  <si>
    <t>N108281032ES-PEL20002</t>
  </si>
  <si>
    <t>N108281032ES-PEL20003</t>
  </si>
  <si>
    <t>N108281032ES-PEL20004</t>
  </si>
  <si>
    <t>N108281032ES-PEL20005</t>
  </si>
  <si>
    <t>N108281032ES-PEL20006</t>
  </si>
  <si>
    <t>N108281038ES-PEL20001</t>
  </si>
  <si>
    <t>N108291004MS-PEL20001</t>
  </si>
  <si>
    <t>N108291004MS-PEL20002</t>
  </si>
  <si>
    <t>N108291004MS-PEL20003</t>
  </si>
  <si>
    <t>N108291005MS-PEL20001</t>
  </si>
  <si>
    <t>N108291005MS-PEL20002</t>
  </si>
  <si>
    <t>N108291005MS-PEL20003</t>
  </si>
  <si>
    <t>N108291005MS-PEL20004</t>
  </si>
  <si>
    <t>N108291005MS-PEL20005</t>
  </si>
  <si>
    <t>N108291005MS-PEL20006</t>
  </si>
  <si>
    <t>N108291005MS-PEL20007</t>
  </si>
  <si>
    <t>N108291005MS-PEL20008</t>
  </si>
  <si>
    <t>N108291006MS-PEL20001</t>
  </si>
  <si>
    <t>N108291006MS-PEL20002</t>
  </si>
  <si>
    <t>N108291006MS-PEL20003</t>
  </si>
  <si>
    <t>N108291007MS-PEL20001</t>
  </si>
  <si>
    <t>N108291007MS-PEL20002</t>
  </si>
  <si>
    <t>N108291007MS-PEL20003</t>
  </si>
  <si>
    <t>N108291008MS-PEL20001</t>
  </si>
  <si>
    <t>N108291008MS-PEL20002</t>
  </si>
  <si>
    <t>N108291008MS-PEL20003</t>
  </si>
  <si>
    <t>N108291008MS-PEL20004</t>
  </si>
  <si>
    <t>N108291009MS-PEL20001</t>
  </si>
  <si>
    <t>N108291009MS-PEL20002</t>
  </si>
  <si>
    <t>N108291010MS-PEL20001</t>
  </si>
  <si>
    <t>N108291010MS-PEL20003</t>
  </si>
  <si>
    <t>N108291010MS-PEL20004</t>
  </si>
  <si>
    <t>N108291012MS-PEL20001</t>
  </si>
  <si>
    <t>N108291012MS-PEL20002</t>
  </si>
  <si>
    <t>N108291012MS-PEL20003</t>
  </si>
  <si>
    <t>N108291013MS-PEL20001</t>
  </si>
  <si>
    <t>N108291013MS-PEL20002</t>
  </si>
  <si>
    <t>N108291013MS-PEL20003</t>
  </si>
  <si>
    <t>N108291013MS-PEL20004</t>
  </si>
  <si>
    <t>N108291014MS-PEL20001</t>
  </si>
  <si>
    <t>N108291014MS-PEL20002</t>
  </si>
  <si>
    <t>N108291014MS-PEL20003</t>
  </si>
  <si>
    <t>N108291014MS-PEL20004</t>
  </si>
  <si>
    <t>N108291014MS-PEL20005</t>
  </si>
  <si>
    <t>N108291014MS-PEL20006</t>
  </si>
  <si>
    <t>N108291014MS-PEL20008</t>
  </si>
  <si>
    <t>N108291014MS-PEL20009</t>
  </si>
  <si>
    <t>N108291014MS-PEL20010</t>
  </si>
  <si>
    <t>N108291015MS-PEL20001</t>
  </si>
  <si>
    <t>N108291015MS-PEL20002</t>
  </si>
  <si>
    <t>N108291015MS-PEL20003</t>
  </si>
  <si>
    <t>N108291015MS-PEL20004</t>
  </si>
  <si>
    <t>N108291015MS-PEL20005</t>
  </si>
  <si>
    <t>N108291016MS-PEL20001</t>
  </si>
  <si>
    <t>N108291016MS-PEL20002</t>
  </si>
  <si>
    <t>N108291016MS-PEL20003</t>
  </si>
  <si>
    <t>N108291016MS-PEL20004</t>
  </si>
  <si>
    <t>N108291016MS-PEL20005</t>
  </si>
  <si>
    <t>N108291016MS-PEL20006</t>
  </si>
  <si>
    <t>N108291018ES-PEL20002</t>
  </si>
  <si>
    <t>N108291018ES-PEL20003</t>
  </si>
  <si>
    <t>N108291018ES-PEL20004</t>
  </si>
  <si>
    <t>N108291018ES-PEL20005</t>
  </si>
  <si>
    <t>N108291018ES-PEL20006</t>
  </si>
  <si>
    <t>N108291018ES-PEL20007</t>
  </si>
  <si>
    <t>N108291018ES-PEL20008</t>
  </si>
  <si>
    <t>N108291019ES-PEL20001</t>
  </si>
  <si>
    <t>N108291019ES-PEL20002</t>
  </si>
  <si>
    <t>N108291019ES-PEL20003</t>
  </si>
  <si>
    <t>N108291019ES-PEL20004</t>
  </si>
  <si>
    <t>N108291020ES-PEL20001</t>
  </si>
  <si>
    <t>N108291020ES-PEL20002</t>
  </si>
  <si>
    <t>N108291020ES-PEL20003</t>
  </si>
  <si>
    <t>N108291021ES-PEL20002</t>
  </si>
  <si>
    <t>N108291021ES-PEL20003</t>
  </si>
  <si>
    <t>N108291021ES-PEL20004</t>
  </si>
  <si>
    <t>N108291021ES-PEL20005</t>
  </si>
  <si>
    <t>N108291021ES-PEL20006</t>
  </si>
  <si>
    <t>N108291021ES-PEL20007</t>
  </si>
  <si>
    <t>N108291021ES-PEL20008</t>
  </si>
  <si>
    <t>N108291021ES-PEL20009</t>
  </si>
  <si>
    <t>N108291021ES-PEL20010</t>
  </si>
  <si>
    <t>N108291021ES-PEL20011</t>
  </si>
  <si>
    <t>N108291021ES-PEL20012</t>
  </si>
  <si>
    <t>N108291021ES-PEL20013</t>
  </si>
  <si>
    <t>N108291021ES-PEL20014</t>
  </si>
  <si>
    <t>N108291024ES-PEL20001</t>
  </si>
  <si>
    <t>N108291024ES-PEL20002</t>
  </si>
  <si>
    <t>N108291024ES-PEL20003</t>
  </si>
  <si>
    <t>N108291024ES-PEL20004</t>
  </si>
  <si>
    <t>N108291025ES-PEL20002</t>
  </si>
  <si>
    <t>N108291025ES-PEL20003</t>
  </si>
  <si>
    <t>N108291025ES-PEL20004</t>
  </si>
  <si>
    <t>N108291025ES-PEL20005</t>
  </si>
  <si>
    <t>N108291025ES-PEL20006</t>
  </si>
  <si>
    <t>N108291025ES-PEL20007</t>
  </si>
  <si>
    <t>N108291027ES-PEL20001</t>
  </si>
  <si>
    <t>N108291027ES-PEL20002</t>
  </si>
  <si>
    <t>N108291027ES-PEL20003</t>
  </si>
  <si>
    <t>N108291028ES-PEL20001</t>
  </si>
  <si>
    <t>N108291028ES-PEL20002</t>
  </si>
  <si>
    <t>N108291029ES-PEL20001</t>
  </si>
  <si>
    <t>N108291029ES-PEL20002</t>
  </si>
  <si>
    <t>N108291029ES-PEL20003</t>
  </si>
  <si>
    <t>N108291030ES-PEL20002</t>
  </si>
  <si>
    <t>N108291030ES-PEL20003</t>
  </si>
  <si>
    <t>N108291030ES-PEL20004</t>
  </si>
  <si>
    <t>N108291030ES-PEL20005</t>
  </si>
  <si>
    <t>N108291030ES-PEL20006</t>
  </si>
  <si>
    <t>N108291030ES-PEL20007</t>
  </si>
  <si>
    <t>N108291030ES-PEL20008</t>
  </si>
  <si>
    <t>N108291031ES-PEL20001</t>
  </si>
  <si>
    <t>N108291031ES-PEL20002</t>
  </si>
  <si>
    <t>N108291031ES-PEL20003</t>
  </si>
  <si>
    <t>N108291031ES-PEL20004</t>
  </si>
  <si>
    <t>N108291031ES-PEL20005</t>
  </si>
  <si>
    <t>N108291031ES-PEL20006</t>
  </si>
  <si>
    <t>N108291031ES-PEL20007</t>
  </si>
  <si>
    <t>N108291032ES-PEL20001</t>
  </si>
  <si>
    <t>N108291032ES-PEL20002</t>
  </si>
  <si>
    <t>N108291032ES-PEL20003</t>
  </si>
  <si>
    <t>N108291032ES-PEL20004</t>
  </si>
  <si>
    <t>N108291033ES-PEL20001</t>
  </si>
  <si>
    <t>N108291033ES-PEL20002</t>
  </si>
  <si>
    <t>N108291033ES-PEL20003</t>
  </si>
  <si>
    <t>N108291034ES-PEL20001</t>
  </si>
  <si>
    <t>N108291034ES-PEL20002</t>
  </si>
  <si>
    <t>N108291035ES-PEL20001</t>
  </si>
  <si>
    <t>N108291035ES-PEL20002</t>
  </si>
  <si>
    <t>N108291035ES-PEL20003</t>
  </si>
  <si>
    <t>N108291035ES-PEL20004</t>
  </si>
  <si>
    <t>N108291035ES-PEL20005</t>
  </si>
  <si>
    <t>N108291035ES-PEL20006</t>
  </si>
  <si>
    <t>N108291035ES-PEL20007</t>
  </si>
  <si>
    <t>N108291036ES-PEL20001</t>
  </si>
  <si>
    <t>N108291036ES-PEL20002</t>
  </si>
  <si>
    <t>N108291036ES-PEL20003</t>
  </si>
  <si>
    <t>N108291037ES-PEL20001</t>
  </si>
  <si>
    <t>N108291037ES-PEL20002</t>
  </si>
  <si>
    <t>N108291037ES-PEL20003</t>
  </si>
  <si>
    <t>N108291038ES-PEL20001</t>
  </si>
  <si>
    <t>N108291038ES-PEL20002</t>
  </si>
  <si>
    <t>N108291038ES-PEL20003</t>
  </si>
  <si>
    <t>N108291038ES-PEL20004</t>
  </si>
  <si>
    <t>N108291038ES-PEL20005</t>
  </si>
  <si>
    <t>N108291038ES-PEL20006</t>
  </si>
  <si>
    <t>N108291039ES-PEL20001</t>
  </si>
  <si>
    <t>N108291039ES-PEL20002</t>
  </si>
  <si>
    <t>N108291040ES-PEL20001</t>
  </si>
  <si>
    <t>N108291040ES-PEL20002</t>
  </si>
  <si>
    <t>N108291040ES-PEL20003</t>
  </si>
  <si>
    <t>N108291040ES-PEL20004</t>
  </si>
  <si>
    <t>N108291041ES-PEL20001</t>
  </si>
  <si>
    <t>N108291041ES-PEL20002</t>
  </si>
  <si>
    <t>N108291041ES-PEL20003</t>
  </si>
  <si>
    <t>N108291042ES-PEL20001</t>
  </si>
  <si>
    <t>N108291042ES-PEL20002</t>
  </si>
  <si>
    <t>N108291042ES-PEL20003</t>
  </si>
  <si>
    <t>N108291043ES-PEL20001</t>
  </si>
  <si>
    <t>N108291043ES-PEL20002</t>
  </si>
  <si>
    <t>N108291043ES-PEL20003</t>
  </si>
  <si>
    <t>N108291044ES-PEL20001</t>
  </si>
  <si>
    <t>N108291044ES-PEL20002</t>
  </si>
  <si>
    <t>N108291045ES-PEL20001</t>
  </si>
  <si>
    <t>N108291045ES-PEL20002</t>
  </si>
  <si>
    <t>N108291046ES-PEL20002</t>
  </si>
  <si>
    <t>N108291046ES-PEL20003</t>
  </si>
  <si>
    <t>N108291046ES-PEL20004</t>
  </si>
  <si>
    <t>N108291046ES-PEL20005</t>
  </si>
  <si>
    <t>N108291046ES-PEL20006</t>
  </si>
  <si>
    <t>N108291046ES-PEL20007</t>
  </si>
  <si>
    <t>N108291046ES-PEL20008</t>
  </si>
  <si>
    <t>N108291046ES-PEL20009</t>
  </si>
  <si>
    <t>N108291046ES-PEL20010</t>
  </si>
  <si>
    <t>N108291046ES-PEL20011</t>
  </si>
  <si>
    <t>N108291046ES-PEL20012</t>
  </si>
  <si>
    <t>N108291046ES-PEL20013</t>
  </si>
  <si>
    <t>N108291046ES-PEL20014</t>
  </si>
  <si>
    <t>N108291046ES-PEL20015</t>
  </si>
  <si>
    <t>N108291046ES-PEL20016</t>
  </si>
  <si>
    <t>N108291047ES-PEL20001</t>
  </si>
  <si>
    <t>N108291047ES-PEL20002</t>
  </si>
  <si>
    <t>N108291047ES-PEL20003</t>
  </si>
  <si>
    <t>N108291048ES-PEL20001</t>
  </si>
  <si>
    <t>N108291048ES-PEL20002</t>
  </si>
  <si>
    <t>N108291048ES-PEL20003</t>
  </si>
  <si>
    <t>N108291048ES-PEL20004</t>
  </si>
  <si>
    <t>N108291049ES-PEL20001</t>
  </si>
  <si>
    <t>N108291049ES-PEL20002</t>
  </si>
  <si>
    <t>N108291050ES-PEL20001</t>
  </si>
  <si>
    <t>N108291052MS-PEL20001</t>
  </si>
  <si>
    <t>N108291054ES-PEL20002</t>
  </si>
  <si>
    <t>N108291054ES-PEL20003</t>
  </si>
  <si>
    <t>N108291054ES-PEL20004</t>
  </si>
  <si>
    <t>N108291054ES-PEL20005</t>
  </si>
  <si>
    <t>N108291054ES-PEL20006</t>
  </si>
  <si>
    <t>N108291054ES-PEL20007</t>
  </si>
  <si>
    <t>N108291054ES-PEL20008</t>
  </si>
  <si>
    <t>N108291086MS-PEL20002</t>
  </si>
  <si>
    <t>N108291086MS-PEL20003</t>
  </si>
  <si>
    <t>N108291086MS-PEL20004</t>
  </si>
  <si>
    <t>N108291086MS-PEL20005</t>
  </si>
  <si>
    <t>N108291086MS-PEL20006</t>
  </si>
  <si>
    <t>N108291086MS-PEL20007</t>
  </si>
  <si>
    <t>N108291102ES-PEL20002</t>
  </si>
  <si>
    <t>N108291102ES-PEL20003</t>
  </si>
  <si>
    <t>N108291102ES-PEL20004</t>
  </si>
  <si>
    <t>N108291102ES-PEL20005</t>
  </si>
  <si>
    <t>N108291102ES-PEL20006</t>
  </si>
  <si>
    <t>N108291102ES-PEL20007</t>
  </si>
  <si>
    <t>N108291102ES-PEL20008</t>
  </si>
  <si>
    <t>N108291102ES-PEL20009</t>
  </si>
  <si>
    <t>N108291102ES-PEL20010</t>
  </si>
  <si>
    <t>N108291102ES-PEL20011</t>
  </si>
  <si>
    <t>N108291102ES-PEL20012</t>
  </si>
  <si>
    <t>N108291104ES-PEL20001</t>
  </si>
  <si>
    <t>N108291104ES-PEL20002</t>
  </si>
  <si>
    <t>N108291104ES-PEL20003</t>
  </si>
  <si>
    <t>N108291104ES-PEL20004</t>
  </si>
  <si>
    <t>N108291104ES-PEL20005</t>
  </si>
  <si>
    <t>N108291104ES-PEL20006</t>
  </si>
  <si>
    <t>N108291104ES-PEL20007</t>
  </si>
  <si>
    <t>N108291104ES-PEL20008</t>
  </si>
  <si>
    <t>N108291104ES-PEL20009</t>
  </si>
  <si>
    <t>N108291106MS-PEL20002</t>
  </si>
  <si>
    <t>N108291106MS-PEL20003</t>
  </si>
  <si>
    <t>N108291106MS-PEL20004</t>
  </si>
  <si>
    <t>N108291106MS-PEL20005</t>
  </si>
  <si>
    <t>N108291106MS-PEL20006</t>
  </si>
  <si>
    <t>N108291106MS-PEL20007</t>
  </si>
  <si>
    <t>국립공주대학업무범대학부설중학교</t>
  </si>
  <si>
    <t>N10C035902MS-PEL20001</t>
  </si>
  <si>
    <t>N10C035902MS-PEL20002</t>
  </si>
  <si>
    <t>건물수</t>
    <phoneticPr fontId="4" type="noConversion"/>
  </si>
  <si>
    <t>7(3)</t>
    <phoneticPr fontId="4" type="noConversion"/>
  </si>
  <si>
    <t>1(1), 2(11)</t>
    <phoneticPr fontId="4" type="noConversion"/>
  </si>
  <si>
    <t>1(0), 2(9)</t>
    <phoneticPr fontId="4" type="noConversion"/>
  </si>
  <si>
    <t>7(1),19(12)</t>
    <phoneticPr fontId="4" type="noConversion"/>
  </si>
  <si>
    <t>100M</t>
    <phoneticPr fontId="4" type="noConversion"/>
  </si>
  <si>
    <r>
      <rPr>
        <sz val="10"/>
        <color theme="1"/>
        <rFont val="Malgun Gothic"/>
        <family val="3"/>
        <charset val="129"/>
      </rPr>
      <t>이미지</t>
    </r>
    <r>
      <rPr>
        <sz val="10"/>
        <color theme="1"/>
        <rFont val="Century Gothic"/>
        <family val="2"/>
      </rPr>
      <t xml:space="preserve"> </t>
    </r>
    <r>
      <rPr>
        <sz val="10"/>
        <color theme="1"/>
        <rFont val="Malgun Gothic"/>
        <family val="3"/>
        <charset val="129"/>
      </rPr>
      <t>오류</t>
    </r>
  </si>
  <si>
    <t>PoE의 AP최대연결수</t>
    <phoneticPr fontId="4" type="noConversion"/>
  </si>
  <si>
    <t>1(1)</t>
    <phoneticPr fontId="4" type="noConversion"/>
  </si>
  <si>
    <t>1(0)</t>
    <phoneticPr fontId="4" type="noConversion"/>
  </si>
  <si>
    <t>9(1)</t>
    <phoneticPr fontId="4" type="noConversion"/>
  </si>
  <si>
    <t>즉시개선수</t>
    <phoneticPr fontId="4" type="noConversion"/>
  </si>
  <si>
    <t>3(4), 19(13), 22(7), 23(5)</t>
    <phoneticPr fontId="4" type="noConversion"/>
  </si>
  <si>
    <t>311, 302, 322, 323, 301</t>
    <phoneticPr fontId="4" type="noConversion"/>
  </si>
  <si>
    <t>100M</t>
    <phoneticPr fontId="4" type="noConversion"/>
  </si>
  <si>
    <t>양호</t>
    <phoneticPr fontId="4" type="noConversion"/>
  </si>
  <si>
    <r>
      <rPr>
        <sz val="8"/>
        <color rgb="FFFFFFFF"/>
        <rFont val=" 맑은 고딕"/>
        <family val="3"/>
        <charset val="129"/>
      </rPr>
      <t>전부하
거버닝</t>
    </r>
    <phoneticPr fontId="4" type="noConversion"/>
  </si>
  <si>
    <r>
      <t>3</t>
    </r>
    <r>
      <rPr>
        <sz val="10"/>
        <rFont val="Arial Unicode MS"/>
        <family val="2"/>
        <charset val="129"/>
      </rPr>
      <t>식</t>
    </r>
    <r>
      <rPr>
        <sz val="10"/>
        <rFont val="Century Gothic"/>
        <family val="2"/>
      </rPr>
      <t xml:space="preserve"> AP </t>
    </r>
    <r>
      <rPr>
        <sz val="10"/>
        <rFont val="Arial Unicode MS"/>
        <family val="2"/>
        <charset val="129"/>
      </rPr>
      <t>상위</t>
    </r>
    <r>
      <rPr>
        <sz val="10"/>
        <rFont val="Century Gothic"/>
        <family val="2"/>
      </rPr>
      <t xml:space="preserve"> PoE </t>
    </r>
    <r>
      <rPr>
        <sz val="10"/>
        <rFont val="Arial Unicode MS"/>
        <family val="2"/>
        <charset val="129"/>
      </rPr>
      <t>진단</t>
    </r>
    <r>
      <rPr>
        <sz val="10"/>
        <rFont val="Century Gothic"/>
        <family val="2"/>
      </rPr>
      <t xml:space="preserve"> Loss 1.5% </t>
    </r>
    <r>
      <rPr>
        <sz val="10"/>
        <rFont val="Arial Unicode MS"/>
        <family val="2"/>
        <charset val="129"/>
      </rPr>
      <t>영향으로</t>
    </r>
    <r>
      <rPr>
        <sz val="10"/>
        <rFont val="Century Gothic"/>
        <family val="2"/>
      </rPr>
      <t xml:space="preserve"> </t>
    </r>
    <r>
      <rPr>
        <sz val="10"/>
        <rFont val="Arial Unicode MS"/>
        <family val="2"/>
        <charset val="129"/>
      </rPr>
      <t>추정</t>
    </r>
    <phoneticPr fontId="4" type="noConversion"/>
  </si>
  <si>
    <r>
      <rPr>
        <sz val="10"/>
        <color rgb="FF000000"/>
        <rFont val="맑은 고딕"/>
        <family val="3"/>
        <charset val="129"/>
      </rPr>
      <t>미흡</t>
    </r>
    <phoneticPr fontId="4" type="noConversion"/>
  </si>
  <si>
    <r>
      <t xml:space="preserve">Loss </t>
    </r>
    <r>
      <rPr>
        <sz val="10"/>
        <rFont val="맑은 고딕"/>
        <family val="2"/>
        <charset val="129"/>
      </rPr>
      <t>추정</t>
    </r>
    <phoneticPr fontId="4" type="noConversion"/>
  </si>
  <si>
    <t>없음</t>
    <phoneticPr fontId="4" type="noConversion"/>
  </si>
  <si>
    <r>
      <t>3(</t>
    </r>
    <r>
      <rPr>
        <sz val="10"/>
        <color rgb="FFFF0000"/>
        <rFont val="Century Gothic"/>
        <family val="2"/>
      </rPr>
      <t>20</t>
    </r>
    <r>
      <rPr>
        <sz val="10"/>
        <rFont val="Century Gothic"/>
        <family val="2"/>
      </rPr>
      <t>), 7(2), 8(9), 19(9), 22(8)</t>
    </r>
    <phoneticPr fontId="4" type="noConversion"/>
  </si>
  <si>
    <t>의견</t>
    <phoneticPr fontId="4" type="noConversion"/>
  </si>
  <si>
    <t>10(3)</t>
    <phoneticPr fontId="4" type="noConversion"/>
  </si>
  <si>
    <t>9(2), 16(1), 21(1)</t>
    <phoneticPr fontId="4" type="noConversion"/>
  </si>
  <si>
    <r>
      <t xml:space="preserve">40P </t>
    </r>
    <r>
      <rPr>
        <sz val="10"/>
        <rFont val="Arial Unicode MS"/>
        <family val="2"/>
        <charset val="129"/>
      </rPr>
      <t>직시개선 2칸을 1칸으로 병합</t>
    </r>
    <r>
      <rPr>
        <sz val="10"/>
        <rFont val="Century Gothic"/>
        <family val="2"/>
      </rPr>
      <t>, 100</t>
    </r>
    <r>
      <rPr>
        <sz val="10"/>
        <rFont val="Arial Unicode MS"/>
        <family val="2"/>
      </rPr>
      <t xml:space="preserve">M </t>
    </r>
    <r>
      <rPr>
        <sz val="10"/>
        <rFont val="Arial Unicode MS"/>
        <family val="2"/>
        <charset val="129"/>
      </rPr>
      <t>수량 다름(문서8, 숫자 7)</t>
    </r>
    <phoneticPr fontId="4" type="noConversion"/>
  </si>
  <si>
    <t>3(8), 7(2), 8(1), 19(10), 22(5), 28(1)</t>
    <phoneticPr fontId="4" type="noConversion"/>
  </si>
  <si>
    <t>1(1), 2(4)</t>
    <phoneticPr fontId="4" type="noConversion"/>
  </si>
  <si>
    <t>1(0), 2(6)</t>
    <phoneticPr fontId="4" type="noConversion"/>
  </si>
  <si>
    <t>8(2), 9(4)</t>
    <phoneticPr fontId="4" type="noConversion"/>
  </si>
  <si>
    <r>
      <t>3(</t>
    </r>
    <r>
      <rPr>
        <sz val="10"/>
        <color rgb="FFFF0000"/>
        <rFont val="Century Gothic"/>
        <family val="2"/>
      </rPr>
      <t>16</t>
    </r>
    <r>
      <rPr>
        <sz val="10"/>
        <rFont val="Century Gothic"/>
        <family val="2"/>
      </rPr>
      <t>), 7(2), 19(11), 22(7), 23(1)</t>
    </r>
    <phoneticPr fontId="4" type="noConversion"/>
  </si>
  <si>
    <r>
      <t xml:space="preserve">100M </t>
    </r>
    <r>
      <rPr>
        <sz val="10"/>
        <rFont val="Arial Unicode MS"/>
        <family val="2"/>
        <charset val="129"/>
      </rPr>
      <t>수량 다름</t>
    </r>
    <r>
      <rPr>
        <sz val="10"/>
        <rFont val="Century Gothic"/>
        <family val="2"/>
      </rPr>
      <t xml:space="preserve">, </t>
    </r>
    <r>
      <rPr>
        <sz val="10"/>
        <rFont val="Arial Unicode MS"/>
        <family val="2"/>
        <charset val="129"/>
      </rPr>
      <t>문제점분석 Loss 값</t>
    </r>
    <r>
      <rPr>
        <sz val="10"/>
        <rFont val="Century Gothic"/>
        <family val="2"/>
      </rPr>
      <t xml:space="preserve"> </t>
    </r>
    <r>
      <rPr>
        <sz val="10"/>
        <color rgb="FFFF0000"/>
        <rFont val="Arial Unicode MS"/>
        <family val="3"/>
        <charset val="129"/>
      </rPr>
      <t>2.561%</t>
    </r>
    <phoneticPr fontId="4" type="noConversion"/>
  </si>
  <si>
    <r>
      <t xml:space="preserve">100M </t>
    </r>
    <r>
      <rPr>
        <sz val="10"/>
        <rFont val="맑은 고딕"/>
        <family val="2"/>
        <charset val="129"/>
      </rPr>
      <t>수량</t>
    </r>
    <r>
      <rPr>
        <sz val="10"/>
        <rFont val="Century Gothic"/>
        <family val="2"/>
      </rPr>
      <t xml:space="preserve"> </t>
    </r>
    <r>
      <rPr>
        <sz val="10"/>
        <rFont val="맑은 고딕"/>
        <family val="2"/>
        <charset val="129"/>
      </rPr>
      <t>다름</t>
    </r>
    <r>
      <rPr>
        <sz val="10"/>
        <rFont val="Century Gothic"/>
        <family val="2"/>
      </rPr>
      <t xml:space="preserve">, </t>
    </r>
    <r>
      <rPr>
        <sz val="10"/>
        <rFont val="맑은 고딕"/>
        <family val="2"/>
        <charset val="129"/>
      </rPr>
      <t>문제점분석</t>
    </r>
    <r>
      <rPr>
        <sz val="10"/>
        <rFont val="Century Gothic"/>
        <family val="2"/>
      </rPr>
      <t xml:space="preserve"> Loss </t>
    </r>
    <r>
      <rPr>
        <sz val="10"/>
        <rFont val="맑은 고딕"/>
        <family val="2"/>
        <charset val="129"/>
      </rPr>
      <t xml:space="preserve">값 </t>
    </r>
    <r>
      <rPr>
        <sz val="10"/>
        <color rgb="FFFF0000"/>
        <rFont val="맑은 고딕"/>
        <family val="3"/>
        <charset val="129"/>
      </rPr>
      <t>0.258%</t>
    </r>
    <r>
      <rPr>
        <sz val="10"/>
        <rFont val="Century Gothic"/>
        <family val="2"/>
      </rPr>
      <t xml:space="preserve">, </t>
    </r>
    <r>
      <rPr>
        <sz val="10"/>
        <rFont val="맑은 고딕"/>
        <family val="2"/>
        <charset val="129"/>
      </rPr>
      <t>중장기 AP위치이동 수량 다름</t>
    </r>
    <r>
      <rPr>
        <sz val="10"/>
        <rFont val="Century Gothic"/>
        <family val="2"/>
      </rPr>
      <t>(5</t>
    </r>
    <r>
      <rPr>
        <sz val="10"/>
        <rFont val="맑은 고딕"/>
        <family val="2"/>
        <charset val="129"/>
      </rPr>
      <t>개 O, 표에서 각각 7, 5)</t>
    </r>
    <phoneticPr fontId="4" type="noConversion"/>
  </si>
  <si>
    <t>8(1)</t>
    <phoneticPr fontId="4" type="noConversion"/>
  </si>
  <si>
    <r>
      <t xml:space="preserve">AP </t>
    </r>
    <r>
      <rPr>
        <sz val="10"/>
        <rFont val="Arial Unicode MS"/>
        <family val="2"/>
        <charset val="129"/>
      </rPr>
      <t>자산/구성 번호가 다름, 수량 다름</t>
    </r>
    <phoneticPr fontId="4" type="noConversion"/>
  </si>
  <si>
    <t>3(9), 7(2), 4(1), 19(11), 22(5), 23(11)</t>
    <phoneticPr fontId="4" type="noConversion"/>
  </si>
  <si>
    <r>
      <t xml:space="preserve">100M </t>
    </r>
    <r>
      <rPr>
        <sz val="10"/>
        <rFont val="Arial Unicode MS"/>
        <family val="2"/>
        <charset val="129"/>
      </rPr>
      <t xml:space="preserve">수량 다름, 문제점분석 </t>
    </r>
    <r>
      <rPr>
        <sz val="10"/>
        <rFont val="Century Gothic"/>
        <family val="2"/>
      </rPr>
      <t xml:space="preserve">Loss </t>
    </r>
    <r>
      <rPr>
        <sz val="10"/>
        <rFont val="Arial Unicode MS"/>
        <family val="2"/>
        <charset val="129"/>
      </rPr>
      <t xml:space="preserve">값 </t>
    </r>
    <r>
      <rPr>
        <sz val="10"/>
        <color rgb="FFFF0000"/>
        <rFont val="Arial Unicode MS"/>
        <family val="3"/>
        <charset val="129"/>
      </rPr>
      <t>1.935%</t>
    </r>
    <phoneticPr fontId="4" type="noConversion"/>
  </si>
  <si>
    <t>1(3), 2(11)</t>
    <phoneticPr fontId="4" type="noConversion"/>
  </si>
  <si>
    <t>1(1), 2(1)</t>
    <phoneticPr fontId="4" type="noConversion"/>
  </si>
  <si>
    <t>9(3), 21(11)</t>
    <phoneticPr fontId="4" type="noConversion"/>
  </si>
  <si>
    <t>3(8), 7(1), 8(2), 9(4), 10(4)</t>
    <phoneticPr fontId="4" type="noConversion"/>
  </si>
  <si>
    <r>
      <t xml:space="preserve">100M </t>
    </r>
    <r>
      <rPr>
        <sz val="10"/>
        <rFont val="Arial Unicode MS"/>
        <family val="2"/>
        <charset val="129"/>
      </rPr>
      <t xml:space="preserve">수량 다름, </t>
    </r>
    <r>
      <rPr>
        <sz val="10"/>
        <rFont val="Century Gothic"/>
        <family val="2"/>
      </rPr>
      <t>AP</t>
    </r>
    <r>
      <rPr>
        <sz val="10"/>
        <rFont val="Arial Unicode MS"/>
        <family val="2"/>
        <charset val="129"/>
      </rPr>
      <t xml:space="preserve">위치이동 수량, </t>
    </r>
    <r>
      <rPr>
        <sz val="10"/>
        <rFont val="Century Gothic"/>
        <family val="2"/>
      </rPr>
      <t>AC</t>
    </r>
    <r>
      <rPr>
        <sz val="10"/>
        <rFont val="Arial Unicode MS"/>
        <family val="2"/>
        <charset val="129"/>
      </rPr>
      <t xml:space="preserve">급 </t>
    </r>
    <r>
      <rPr>
        <sz val="10"/>
        <rFont val="Century Gothic"/>
        <family val="2"/>
      </rPr>
      <t xml:space="preserve">AP </t>
    </r>
    <r>
      <rPr>
        <sz val="10"/>
        <rFont val="Arial Unicode MS"/>
        <family val="2"/>
        <charset val="129"/>
      </rPr>
      <t xml:space="preserve">장비교체수(4, 수량은 맞으나, </t>
    </r>
    <r>
      <rPr>
        <sz val="10"/>
        <rFont val="Century Gothic"/>
        <family val="2"/>
      </rPr>
      <t xml:space="preserve">AC </t>
    </r>
    <r>
      <rPr>
        <sz val="10"/>
        <rFont val="Arial Unicode MS"/>
        <family val="2"/>
        <charset val="129"/>
      </rPr>
      <t>급 교체?)</t>
    </r>
    <phoneticPr fontId="4" type="noConversion"/>
  </si>
  <si>
    <t>인터넷 속도가 느림</t>
    <phoneticPr fontId="4" type="noConversion"/>
  </si>
  <si>
    <r>
      <t>요청사항 or</t>
    </r>
    <r>
      <rPr>
        <sz val="10"/>
        <rFont val=" 맑은 고딕"/>
        <family val="3"/>
        <charset val="129"/>
      </rPr>
      <t xml:space="preserve"> 자산정보 이슈</t>
    </r>
    <phoneticPr fontId="4" type="noConversion"/>
  </si>
  <si>
    <r>
      <t>SWIMS AP 13</t>
    </r>
    <r>
      <rPr>
        <sz val="10"/>
        <rFont val="Arial Unicode MS"/>
        <family val="2"/>
        <charset val="129"/>
      </rPr>
      <t>식, 진단스티커 10식</t>
    </r>
    <phoneticPr fontId="4" type="noConversion"/>
  </si>
  <si>
    <t>3(5), 7(1), 19(9)</t>
    <phoneticPr fontId="4" type="noConversion"/>
  </si>
  <si>
    <t>21(6)</t>
    <phoneticPr fontId="4" type="noConversion"/>
  </si>
  <si>
    <t>3(6), 7(1), 8(2), 19(21), 22(16)</t>
    <phoneticPr fontId="4" type="noConversion"/>
  </si>
  <si>
    <t>21(1), 3(1), 7(1), 8(2), 19(23), 22(11)</t>
    <phoneticPr fontId="4" type="noConversion"/>
  </si>
  <si>
    <t>1(1)</t>
    <phoneticPr fontId="4" type="noConversion"/>
  </si>
  <si>
    <t>1(0)</t>
    <phoneticPr fontId="4" type="noConversion"/>
  </si>
  <si>
    <r>
      <rPr>
        <sz val="10"/>
        <rFont val="맑은 고딕"/>
        <family val="2"/>
        <charset val="129"/>
      </rPr>
      <t>양호</t>
    </r>
    <phoneticPr fontId="4" type="noConversion"/>
  </si>
  <si>
    <r>
      <rPr>
        <sz val="10"/>
        <rFont val="Arial Unicode MS"/>
        <family val="2"/>
        <charset val="129"/>
      </rPr>
      <t>양호</t>
    </r>
    <phoneticPr fontId="4" type="noConversion"/>
  </si>
  <si>
    <r>
      <rPr>
        <sz val="10"/>
        <rFont val="Arial Unicode MS"/>
        <family val="2"/>
        <charset val="129"/>
      </rPr>
      <t>미흡</t>
    </r>
    <phoneticPr fontId="4" type="noConversion"/>
  </si>
  <si>
    <t>3(8), 7(1), 8(1), 19(35), 22(27)</t>
    <phoneticPr fontId="4" type="noConversion"/>
  </si>
  <si>
    <t>3(1), 8(6), 19(80), 22(55)</t>
    <phoneticPr fontId="4" type="noConversion"/>
  </si>
  <si>
    <t>21(2)</t>
    <phoneticPr fontId="4" type="noConversion"/>
  </si>
  <si>
    <t>3(5), 19(57), 22(27)</t>
    <phoneticPr fontId="4" type="noConversion"/>
  </si>
  <si>
    <t>AP(미사용 1, 철거 29)</t>
    <phoneticPr fontId="4" type="noConversion"/>
  </si>
  <si>
    <t>1(7)</t>
    <phoneticPr fontId="4" type="noConversion"/>
  </si>
  <si>
    <t>1(10)</t>
    <phoneticPr fontId="4" type="noConversion"/>
  </si>
  <si>
    <t>21(7)</t>
    <phoneticPr fontId="4" type="noConversion"/>
  </si>
  <si>
    <t>3(7), 8(1), 19(96), 22(55)</t>
    <phoneticPr fontId="4" type="noConversion"/>
  </si>
  <si>
    <r>
      <t xml:space="preserve">100M, </t>
    </r>
    <r>
      <rPr>
        <sz val="10"/>
        <rFont val="Arial Unicode MS"/>
        <family val="2"/>
        <charset val="129"/>
      </rPr>
      <t>상위계위</t>
    </r>
    <r>
      <rPr>
        <sz val="10"/>
        <rFont val="Century Gothic"/>
        <family val="2"/>
      </rPr>
      <t xml:space="preserve"> 100M</t>
    </r>
    <phoneticPr fontId="4" type="noConversion"/>
  </si>
  <si>
    <t>1(4)</t>
    <phoneticPr fontId="4" type="noConversion"/>
  </si>
  <si>
    <t>3(12), 7(1), 8(15), 19(63), 22(63)</t>
    <phoneticPr fontId="4" type="noConversion"/>
  </si>
  <si>
    <t>1(2)</t>
    <phoneticPr fontId="4" type="noConversion"/>
  </si>
  <si>
    <t>3(2), 8(3), 19(29), 22(8)</t>
    <phoneticPr fontId="4" type="noConversion"/>
  </si>
  <si>
    <t>유선</t>
    <phoneticPr fontId="4" type="noConversion"/>
  </si>
  <si>
    <t>측정수</t>
    <phoneticPr fontId="4" type="noConversion"/>
  </si>
  <si>
    <t>미흡수</t>
    <phoneticPr fontId="4" type="noConversion"/>
  </si>
  <si>
    <t>1(8)</t>
    <phoneticPr fontId="4" type="noConversion"/>
  </si>
  <si>
    <t>1(9)</t>
    <phoneticPr fontId="4" type="noConversion"/>
  </si>
  <si>
    <r>
      <t xml:space="preserve">EDU </t>
    </r>
    <r>
      <rPr>
        <sz val="10"/>
        <rFont val="Arial Unicode MS"/>
        <family val="2"/>
        <charset val="129"/>
      </rPr>
      <t xml:space="preserve">결과 </t>
    </r>
    <r>
      <rPr>
        <sz val="10"/>
        <rFont val="Century Gothic"/>
        <family val="2"/>
      </rPr>
      <t>OK</t>
    </r>
    <r>
      <rPr>
        <sz val="10"/>
        <rFont val="Arial Unicode MS"/>
        <family val="2"/>
        <charset val="129"/>
      </rPr>
      <t>에서 1건을 미흡으로 변경함</t>
    </r>
    <phoneticPr fontId="4" type="noConversion"/>
  </si>
  <si>
    <t>개별 전부하 모두 미흡</t>
    <phoneticPr fontId="4" type="noConversion"/>
  </si>
  <si>
    <t>3(7), 7(2), 8(12), 19(12), 22(5)</t>
    <phoneticPr fontId="4" type="noConversion"/>
  </si>
  <si>
    <t>1(4,4)</t>
    <phoneticPr fontId="4" type="noConversion"/>
  </si>
  <si>
    <t>21(8)</t>
    <phoneticPr fontId="4" type="noConversion"/>
  </si>
  <si>
    <t>3(6), 8(1), 9(30), 24(99)</t>
    <phoneticPr fontId="4" type="noConversion"/>
  </si>
  <si>
    <t>3(8), 8(3), 19(74), 22(45), 23(99), 22(51)</t>
    <phoneticPr fontId="4" type="noConversion"/>
  </si>
  <si>
    <r>
      <t xml:space="preserve">100M, </t>
    </r>
    <r>
      <rPr>
        <sz val="10"/>
        <rFont val="맑은 고딕"/>
        <family val="2"/>
        <charset val="129"/>
      </rPr>
      <t>상위계위</t>
    </r>
    <r>
      <rPr>
        <sz val="10"/>
        <rFont val="Century Gothic"/>
        <family val="2"/>
      </rPr>
      <t xml:space="preserve"> 100M</t>
    </r>
    <phoneticPr fontId="4" type="noConversion"/>
  </si>
  <si>
    <r>
      <t xml:space="preserve">EDU
</t>
    </r>
    <r>
      <rPr>
        <sz val="8"/>
        <color rgb="FFFFFFFF"/>
        <rFont val=" 맑은 고딕"/>
        <family val="3"/>
        <charset val="129"/>
      </rPr>
      <t>거버닝</t>
    </r>
    <phoneticPr fontId="4" type="noConversion"/>
  </si>
  <si>
    <r>
      <rPr>
        <sz val="10"/>
        <rFont val="Arial Unicode MS"/>
        <family val="2"/>
        <charset val="129"/>
      </rPr>
      <t>중첩</t>
    </r>
    <phoneticPr fontId="4" type="noConversion"/>
  </si>
  <si>
    <r>
      <rPr>
        <sz val="10"/>
        <rFont val="맑은 고딕"/>
        <family val="2"/>
        <charset val="129"/>
      </rPr>
      <t>미흡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</si>
</sst>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);[Red]\(#,##0\)"/>
    <numFmt numFmtId="177" formatCode="0_);[Red]\(0\)"/>
    <numFmt numFmtId="178" formatCode="_-* #,##0_-;\-* #,##0_-;_-* &quot;-&quot;_-;_-@"/>
    <numFmt numFmtId="179" formatCode="yyyy\-mm\-dd"/>
    <numFmt numFmtId="180" formatCode="0_ "/>
    <numFmt numFmtId="181" formatCode="m&quot;월&quot;\ d&quot;일&quot;;@"/>
    <numFmt numFmtId="182" formatCode="0.0%"/>
    <numFmt numFmtId="183" formatCode="_-* #,##0.00_-;\-* #,##0.00_-;_-* &quot;-&quot;_-;_-@_-"/>
    <numFmt numFmtId="184" formatCode="#,##0.00_);[Red]\(#,##0.00\)"/>
  </numFmts>
  <fonts count="10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theme="1"/>
      <name val="Arial Unicode MS"/>
      <family val="2"/>
      <charset val="129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FFFFFF"/>
      <name val=" 맑은 고딕"/>
      <family val="3"/>
      <charset val="129"/>
    </font>
    <font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C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sz val="11"/>
      <name val="Calibri"/>
      <family val="2"/>
    </font>
    <font>
      <sz val="11"/>
      <color theme="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3333FF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FF"/>
      <name val="Dotum"/>
      <family val="3"/>
      <charset val="129"/>
    </font>
    <font>
      <b/>
      <sz val="11"/>
      <color rgb="FFFFFF00"/>
      <name val="Malgun Gothic"/>
      <family val="3"/>
      <charset val="129"/>
    </font>
    <font>
      <sz val="11"/>
      <color rgb="FFC00000"/>
      <name val="Malgun Gothic"/>
      <family val="3"/>
      <charset val="129"/>
    </font>
    <font>
      <sz val="11"/>
      <color rgb="FF000000"/>
      <name val="&quot;맑은 고딕&quot;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C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scheme val="minor"/>
    </font>
    <font>
      <b/>
      <sz val="11"/>
      <color theme="0" tint="-4.9989318521683403E-2"/>
      <name val="맑은 고딕"/>
      <family val="2"/>
      <charset val="129"/>
    </font>
    <font>
      <b/>
      <sz val="11"/>
      <color theme="1"/>
      <name val="맑은 고딕"/>
      <family val="2"/>
      <scheme val="minor"/>
    </font>
    <font>
      <b/>
      <sz val="10"/>
      <color theme="0"/>
      <name val="맑은 고딕"/>
      <family val="2"/>
      <scheme val="minor"/>
    </font>
    <font>
      <b/>
      <sz val="10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Calibri"/>
      <family val="3"/>
    </font>
    <font>
      <sz val="9"/>
      <color theme="1"/>
      <name val="맑은 고딕"/>
      <family val="2"/>
      <charset val="129"/>
    </font>
    <font>
      <sz val="9"/>
      <name val="맑은 고딕"/>
      <family val="2"/>
      <charset val="129"/>
    </font>
    <font>
      <sz val="8"/>
      <name val="돋움"/>
      <family val="3"/>
      <charset val="129"/>
    </font>
    <font>
      <sz val="9"/>
      <color rgb="FF000000"/>
      <name val="맑은 고딕"/>
      <family val="2"/>
      <scheme val="minor"/>
    </font>
    <font>
      <sz val="9"/>
      <color rgb="FF000000"/>
      <name val="맑은 고딕"/>
      <family val="3"/>
      <charset val="129"/>
      <scheme val="minor"/>
    </font>
    <font>
      <sz val="9"/>
      <name val="Calibri"/>
      <family val="3"/>
      <charset val="129"/>
    </font>
    <font>
      <sz val="9"/>
      <name val="맑은 고딕"/>
      <family val="3"/>
      <charset val="129"/>
    </font>
    <font>
      <sz val="9"/>
      <name val="Calibri"/>
      <family val="3"/>
    </font>
    <font>
      <sz val="9"/>
      <color theme="1"/>
      <name val="Calibri"/>
      <family val="3"/>
      <charset val="129"/>
    </font>
    <font>
      <sz val="9"/>
      <color rgb="FF444447"/>
      <name val="맑은 고딕"/>
      <family val="2"/>
      <scheme val="minor"/>
    </font>
    <font>
      <sz val="9"/>
      <color rgb="FF444447"/>
      <name val="맑은 고딕"/>
      <family val="3"/>
      <charset val="129"/>
      <scheme val="minor"/>
    </font>
    <font>
      <sz val="9"/>
      <color rgb="FF000000"/>
      <name val="맑은 고딕"/>
      <family val="2"/>
      <charset val="129"/>
    </font>
    <font>
      <sz val="12"/>
      <color rgb="FFFFFF00"/>
      <name val="맑은 고딕"/>
      <family val="3"/>
      <charset val="129"/>
      <scheme val="minor"/>
    </font>
    <font>
      <sz val="9"/>
      <color rgb="FFFFFF00"/>
      <name val="맑은 고딕"/>
      <family val="2"/>
      <charset val="129"/>
    </font>
    <font>
      <sz val="9"/>
      <color rgb="FFFFFF00"/>
      <name val="굴림"/>
      <family val="2"/>
      <charset val="129"/>
    </font>
    <font>
      <sz val="9"/>
      <color rgb="FFFFFF00"/>
      <name val="맑은 고딕"/>
      <family val="2"/>
      <scheme val="minor"/>
    </font>
    <font>
      <sz val="9"/>
      <color rgb="FFFFFFFF"/>
      <name val=" 맑은 고딕"/>
      <family val="3"/>
      <charset val="129"/>
    </font>
    <font>
      <sz val="10"/>
      <color rgb="FFFFFFFF"/>
      <name val=" 맑은 고딕"/>
      <family val="3"/>
      <charset val="129"/>
    </font>
    <font>
      <sz val="8"/>
      <color rgb="FFFFFFFF"/>
      <name val=" 맑은 고딕"/>
      <family val="3"/>
      <charset val="129"/>
    </font>
    <font>
      <sz val="1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Century Gothic"/>
      <family val="2"/>
    </font>
    <font>
      <sz val="10"/>
      <name val="Arial Unicode MS"/>
      <family val="2"/>
      <charset val="129"/>
    </font>
    <font>
      <sz val="10"/>
      <name val="맑은 고딕"/>
      <family val="2"/>
      <charset val="129"/>
    </font>
    <font>
      <sz val="8"/>
      <color rgb="FFFFFFFF"/>
      <name val="Century Gothic"/>
      <family val="2"/>
    </font>
    <font>
      <sz val="10"/>
      <color rgb="FF000000"/>
      <name val="Century Gothic"/>
      <family val="2"/>
    </font>
    <font>
      <sz val="10"/>
      <color rgb="FF000000"/>
      <name val="맑은 고딕"/>
      <family val="3"/>
      <charset val="129"/>
    </font>
    <font>
      <sz val="10"/>
      <color rgb="FFFF0000"/>
      <name val="Century Gothic"/>
      <family val="2"/>
    </font>
    <font>
      <sz val="10"/>
      <name val="Arial Unicode MS"/>
      <family val="2"/>
    </font>
    <font>
      <sz val="10"/>
      <color rgb="FFFF0000"/>
      <name val="Arial Unicode MS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Century Gothic"/>
      <family val="2"/>
    </font>
    <font>
      <sz val="10"/>
      <color theme="1"/>
      <name val="맑은 고딕"/>
      <family val="2"/>
      <scheme val="minor"/>
    </font>
    <font>
      <sz val="10"/>
      <color rgb="FFFF0000"/>
      <name val=" 맑은 고딕"/>
      <family val="3"/>
      <charset val="129"/>
    </font>
    <font>
      <sz val="10"/>
      <name val=" 맑은 고딕"/>
      <family val="3"/>
      <charset val="129"/>
    </font>
    <font>
      <sz val="10"/>
      <color rgb="FFFF0000"/>
      <name val="맑은 고딕"/>
      <family val="2"/>
      <charset val="129"/>
    </font>
    <font>
      <b/>
      <sz val="11"/>
      <color theme="1"/>
      <name val="Century Gothic"/>
      <family val="2"/>
    </font>
  </fonts>
  <fills count="7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FEF2CB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C00000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548135"/>
        <bgColor rgb="FF548135"/>
      </patternFill>
    </fill>
    <fill>
      <patternFill patternType="solid">
        <fgColor rgb="FFFF99CC"/>
        <bgColor rgb="FFFF99CC"/>
      </patternFill>
    </fill>
    <fill>
      <patternFill patternType="solid">
        <fgColor rgb="FF262626"/>
        <bgColor rgb="FF262626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990000"/>
        <bgColor rgb="FF990000"/>
      </patternFill>
    </fill>
    <fill>
      <patternFill patternType="solid">
        <fgColor rgb="FF674EA7"/>
        <bgColor rgb="FF674EA7"/>
      </patternFill>
    </fill>
    <fill>
      <patternFill patternType="solid">
        <fgColor rgb="FF2E75B5"/>
        <bgColor rgb="FF2E75B5"/>
      </patternFill>
    </fill>
    <fill>
      <patternFill patternType="solid">
        <fgColor rgb="FF134F5C"/>
        <bgColor rgb="FF134F5C"/>
      </patternFill>
    </fill>
    <fill>
      <patternFill patternType="solid">
        <fgColor rgb="FF0000FF"/>
        <bgColor rgb="FF0000FF"/>
      </patternFill>
    </fill>
    <fill>
      <patternFill patternType="solid">
        <fgColor rgb="FFFFD965"/>
        <bgColor rgb="FFFFD965"/>
      </patternFill>
    </fill>
    <fill>
      <patternFill patternType="solid">
        <fgColor rgb="FFFF7C80"/>
        <bgColor rgb="FFFF7C8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rgb="FFFFFF00"/>
        <bgColor rgb="FFFFC000"/>
      </patternFill>
    </fill>
    <fill>
      <patternFill patternType="solid">
        <fgColor theme="5" tint="-0.249977111117893"/>
        <bgColor rgb="FFFFC000"/>
      </patternFill>
    </fill>
    <fill>
      <patternFill patternType="solid">
        <fgColor rgb="FFC00000"/>
        <bgColor rgb="FF2F5496"/>
      </patternFill>
    </fill>
    <fill>
      <patternFill patternType="solid">
        <fgColor theme="7" tint="-0.249977111117893"/>
        <bgColor rgb="FF2F5496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rgb="FF2F5496"/>
      </patternFill>
    </fill>
    <fill>
      <patternFill patternType="solid">
        <fgColor theme="8" tint="-0.249977111117893"/>
        <bgColor rgb="FF2F5496"/>
      </patternFill>
    </fill>
    <fill>
      <patternFill patternType="solid">
        <fgColor theme="1"/>
        <bgColor rgb="FF2F549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D5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0">
    <xf numFmtId="0" fontId="0" fillId="0" borderId="0"/>
    <xf numFmtId="0" fontId="5" fillId="0" borderId="0"/>
    <xf numFmtId="0" fontId="5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87" fillId="0" borderId="0">
      <alignment vertical="center"/>
    </xf>
    <xf numFmtId="0" fontId="8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27">
    <xf numFmtId="0" fontId="0" fillId="0" borderId="0" xfId="0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top" wrapText="1"/>
    </xf>
    <xf numFmtId="0" fontId="12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4" fillId="0" borderId="4" xfId="2" applyFont="1" applyBorder="1" applyAlignment="1">
      <alignment horizontal="right" vertical="center"/>
    </xf>
    <xf numFmtId="176" fontId="15" fillId="0" borderId="2" xfId="0" applyNumberFormat="1" applyFont="1" applyBorder="1" applyAlignment="1">
      <alignment horizontal="right"/>
    </xf>
    <xf numFmtId="0" fontId="1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1" fillId="0" borderId="5" xfId="1" applyFont="1" applyBorder="1" applyAlignment="1">
      <alignment horizontal="center" vertical="center" wrapText="1"/>
    </xf>
    <xf numFmtId="0" fontId="14" fillId="0" borderId="8" xfId="2" applyFont="1" applyBorder="1" applyAlignment="1">
      <alignment horizontal="right" vertical="center"/>
    </xf>
    <xf numFmtId="0" fontId="14" fillId="0" borderId="1" xfId="2" applyFont="1" applyBorder="1" applyAlignment="1">
      <alignment horizontal="right" vertical="center"/>
    </xf>
    <xf numFmtId="176" fontId="8" fillId="7" borderId="0" xfId="0" applyNumberFormat="1" applyFont="1" applyFill="1" applyAlignment="1">
      <alignment horizontal="right"/>
    </xf>
    <xf numFmtId="0" fontId="14" fillId="0" borderId="7" xfId="2" applyFont="1" applyBorder="1" applyAlignment="1">
      <alignment horizontal="right" vertical="center"/>
    </xf>
    <xf numFmtId="176" fontId="15" fillId="0" borderId="10" xfId="0" applyNumberFormat="1" applyFont="1" applyBorder="1" applyAlignment="1">
      <alignment horizontal="right"/>
    </xf>
    <xf numFmtId="0" fontId="15" fillId="0" borderId="11" xfId="0" applyFont="1" applyBorder="1" applyAlignment="1">
      <alignment horizontal="right"/>
    </xf>
    <xf numFmtId="177" fontId="14" fillId="13" borderId="7" xfId="2" applyNumberFormat="1" applyFont="1" applyFill="1" applyBorder="1" applyAlignment="1">
      <alignment horizontal="center" vertical="center"/>
    </xf>
    <xf numFmtId="0" fontId="14" fillId="13" borderId="7" xfId="2" applyFont="1" applyFill="1" applyBorder="1" applyAlignment="1">
      <alignment vertical="center"/>
    </xf>
    <xf numFmtId="0" fontId="14" fillId="13" borderId="7" xfId="2" applyFont="1" applyFill="1" applyBorder="1" applyAlignment="1">
      <alignment horizontal="center" vertical="center"/>
    </xf>
    <xf numFmtId="0" fontId="14" fillId="13" borderId="7" xfId="2" applyFont="1" applyFill="1" applyBorder="1" applyAlignment="1">
      <alignment horizontal="left" vertical="center"/>
    </xf>
    <xf numFmtId="177" fontId="14" fillId="13" borderId="4" xfId="2" applyNumberFormat="1" applyFont="1" applyFill="1" applyBorder="1" applyAlignment="1">
      <alignment horizontal="center" vertical="center"/>
    </xf>
    <xf numFmtId="0" fontId="14" fillId="13" borderId="4" xfId="2" applyFont="1" applyFill="1" applyBorder="1" applyAlignment="1">
      <alignment vertical="center"/>
    </xf>
    <xf numFmtId="0" fontId="14" fillId="13" borderId="4" xfId="2" applyFont="1" applyFill="1" applyBorder="1" applyAlignment="1">
      <alignment horizontal="center" vertical="center"/>
    </xf>
    <xf numFmtId="0" fontId="14" fillId="13" borderId="4" xfId="2" applyFont="1" applyFill="1" applyBorder="1" applyAlignment="1">
      <alignment horizontal="left" vertical="center"/>
    </xf>
    <xf numFmtId="0" fontId="14" fillId="14" borderId="4" xfId="2" applyFont="1" applyFill="1" applyBorder="1" applyAlignment="1">
      <alignment horizontal="center" vertical="center"/>
    </xf>
    <xf numFmtId="177" fontId="14" fillId="13" borderId="8" xfId="2" applyNumberFormat="1" applyFont="1" applyFill="1" applyBorder="1" applyAlignment="1">
      <alignment horizontal="center" vertical="center"/>
    </xf>
    <xf numFmtId="0" fontId="14" fillId="13" borderId="8" xfId="2" applyFont="1" applyFill="1" applyBorder="1" applyAlignment="1">
      <alignment vertical="center"/>
    </xf>
    <xf numFmtId="0" fontId="14" fillId="13" borderId="9" xfId="2" applyFont="1" applyFill="1" applyBorder="1" applyAlignment="1">
      <alignment horizontal="center" vertical="center"/>
    </xf>
    <xf numFmtId="0" fontId="14" fillId="13" borderId="8" xfId="2" applyFont="1" applyFill="1" applyBorder="1" applyAlignment="1">
      <alignment horizontal="center" vertical="center"/>
    </xf>
    <xf numFmtId="0" fontId="14" fillId="13" borderId="8" xfId="2" applyFont="1" applyFill="1" applyBorder="1" applyAlignment="1">
      <alignment horizontal="left" vertical="center"/>
    </xf>
    <xf numFmtId="177" fontId="14" fillId="13" borderId="1" xfId="2" applyNumberFormat="1" applyFont="1" applyFill="1" applyBorder="1" applyAlignment="1">
      <alignment horizontal="center" vertical="center"/>
    </xf>
    <xf numFmtId="0" fontId="14" fillId="13" borderId="1" xfId="2" applyFont="1" applyFill="1" applyBorder="1" applyAlignment="1">
      <alignment vertical="center"/>
    </xf>
    <xf numFmtId="0" fontId="14" fillId="13" borderId="1" xfId="2" applyFont="1" applyFill="1" applyBorder="1" applyAlignment="1">
      <alignment horizontal="center" vertical="center"/>
    </xf>
    <xf numFmtId="0" fontId="16" fillId="13" borderId="1" xfId="2" applyFont="1" applyFill="1" applyBorder="1" applyAlignment="1">
      <alignment horizontal="center" vertical="center"/>
    </xf>
    <xf numFmtId="0" fontId="16" fillId="13" borderId="1" xfId="2" applyFont="1" applyFill="1" applyBorder="1" applyAlignment="1">
      <alignment horizontal="left" vertical="center"/>
    </xf>
    <xf numFmtId="0" fontId="14" fillId="13" borderId="1" xfId="2" applyFont="1" applyFill="1" applyBorder="1" applyAlignment="1">
      <alignment horizontal="left" vertical="center"/>
    </xf>
    <xf numFmtId="0" fontId="14" fillId="0" borderId="12" xfId="2" applyFont="1" applyBorder="1" applyAlignment="1">
      <alignment horizontal="right" vertical="center"/>
    </xf>
    <xf numFmtId="0" fontId="14" fillId="0" borderId="6" xfId="2" applyFont="1" applyBorder="1" applyAlignment="1">
      <alignment horizontal="right" vertical="center"/>
    </xf>
    <xf numFmtId="0" fontId="14" fillId="0" borderId="13" xfId="2" applyFont="1" applyBorder="1" applyAlignment="1">
      <alignment horizontal="right" vertical="center"/>
    </xf>
    <xf numFmtId="0" fontId="14" fillId="0" borderId="3" xfId="2" applyFont="1" applyBorder="1" applyAlignment="1">
      <alignment horizontal="right" vertical="center"/>
    </xf>
    <xf numFmtId="0" fontId="12" fillId="0" borderId="0" xfId="2" applyFont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176" fontId="0" fillId="0" borderId="0" xfId="0" applyNumberFormat="1"/>
    <xf numFmtId="0" fontId="14" fillId="0" borderId="11" xfId="2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top"/>
    </xf>
    <xf numFmtId="0" fontId="11" fillId="0" borderId="15" xfId="1" applyFont="1" applyBorder="1" applyAlignment="1">
      <alignment horizontal="center" vertical="top"/>
    </xf>
    <xf numFmtId="0" fontId="11" fillId="0" borderId="5" xfId="1" applyFont="1" applyBorder="1" applyAlignment="1">
      <alignment horizontal="left" vertical="top"/>
    </xf>
    <xf numFmtId="0" fontId="12" fillId="0" borderId="8" xfId="1" applyFont="1" applyBorder="1" applyAlignment="1">
      <alignment horizontal="center" vertical="top"/>
    </xf>
    <xf numFmtId="0" fontId="12" fillId="0" borderId="13" xfId="1" applyFont="1" applyBorder="1" applyAlignment="1">
      <alignment horizontal="center" vertical="top" wrapText="1"/>
    </xf>
    <xf numFmtId="0" fontId="17" fillId="10" borderId="16" xfId="2" applyFont="1" applyFill="1" applyBorder="1" applyAlignment="1">
      <alignment horizontal="center" vertical="center" wrapText="1"/>
    </xf>
    <xf numFmtId="0" fontId="18" fillId="8" borderId="16" xfId="2" applyFont="1" applyFill="1" applyBorder="1" applyAlignment="1">
      <alignment vertical="center" wrapText="1"/>
    </xf>
    <xf numFmtId="0" fontId="17" fillId="11" borderId="16" xfId="2" applyFont="1" applyFill="1" applyBorder="1" applyAlignment="1">
      <alignment horizontal="center" vertical="center"/>
    </xf>
    <xf numFmtId="0" fontId="17" fillId="3" borderId="16" xfId="2" applyFont="1" applyFill="1" applyBorder="1" applyAlignment="1">
      <alignment horizontal="center" vertical="center" wrapText="1"/>
    </xf>
    <xf numFmtId="0" fontId="17" fillId="3" borderId="16" xfId="2" applyFont="1" applyFill="1" applyBorder="1" applyAlignment="1">
      <alignment horizontal="left" vertical="center" wrapText="1"/>
    </xf>
    <xf numFmtId="0" fontId="18" fillId="8" borderId="16" xfId="2" applyFont="1" applyFill="1" applyBorder="1" applyAlignment="1">
      <alignment horizontal="center" vertical="center" wrapText="1"/>
    </xf>
    <xf numFmtId="0" fontId="18" fillId="12" borderId="16" xfId="2" applyFont="1" applyFill="1" applyBorder="1" applyAlignment="1">
      <alignment horizontal="center" vertical="center" wrapText="1"/>
    </xf>
    <xf numFmtId="0" fontId="18" fillId="9" borderId="16" xfId="2" applyFont="1" applyFill="1" applyBorder="1" applyAlignment="1">
      <alignment horizontal="center" vertical="center" wrapText="1"/>
    </xf>
    <xf numFmtId="0" fontId="18" fillId="9" borderId="17" xfId="2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41" fontId="0" fillId="0" borderId="0" xfId="0" applyNumberFormat="1"/>
    <xf numFmtId="41" fontId="0" fillId="0" borderId="1" xfId="6" applyFont="1" applyBorder="1" applyAlignment="1"/>
    <xf numFmtId="41" fontId="0" fillId="0" borderId="26" xfId="6" applyFont="1" applyBorder="1" applyAlignment="1"/>
    <xf numFmtId="0" fontId="0" fillId="0" borderId="1" xfId="0" applyBorder="1"/>
    <xf numFmtId="41" fontId="0" fillId="0" borderId="1" xfId="6" applyFont="1" applyBorder="1" applyAlignment="1">
      <alignment wrapText="1"/>
    </xf>
    <xf numFmtId="0" fontId="0" fillId="0" borderId="1" xfId="0" applyBorder="1" applyAlignment="1">
      <alignment wrapText="1"/>
    </xf>
    <xf numFmtId="0" fontId="13" fillId="0" borderId="0" xfId="1" applyFont="1" applyAlignment="1">
      <alignment vertical="center"/>
    </xf>
    <xf numFmtId="0" fontId="21" fillId="16" borderId="1" xfId="1" applyFont="1" applyFill="1" applyBorder="1" applyAlignment="1">
      <alignment horizontal="center" vertical="top" wrapText="1"/>
    </xf>
    <xf numFmtId="0" fontId="13" fillId="8" borderId="1" xfId="1" applyFont="1" applyFill="1" applyBorder="1" applyAlignment="1">
      <alignment horizontal="center" vertical="top" wrapText="1"/>
    </xf>
    <xf numFmtId="0" fontId="21" fillId="3" borderId="1" xfId="1" applyFont="1" applyFill="1" applyBorder="1" applyAlignment="1">
      <alignment horizontal="center" vertical="top" wrapText="1"/>
    </xf>
    <xf numFmtId="0" fontId="13" fillId="0" borderId="0" xfId="1" applyFont="1" applyAlignment="1">
      <alignment horizontal="center" vertical="top" wrapText="1"/>
    </xf>
    <xf numFmtId="0" fontId="13" fillId="0" borderId="4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18" borderId="7" xfId="1" applyFont="1" applyFill="1" applyBorder="1" applyAlignment="1">
      <alignment horizontal="left" vertical="center"/>
    </xf>
    <xf numFmtId="0" fontId="13" fillId="0" borderId="12" xfId="1" applyFont="1" applyBorder="1" applyAlignment="1">
      <alignment vertical="center"/>
    </xf>
    <xf numFmtId="0" fontId="13" fillId="0" borderId="4" xfId="1" applyFont="1" applyBorder="1" applyAlignment="1">
      <alignment horizontal="center" vertical="center"/>
    </xf>
    <xf numFmtId="0" fontId="13" fillId="0" borderId="4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3" fillId="20" borderId="4" xfId="1" applyFont="1" applyFill="1" applyBorder="1" applyAlignment="1">
      <alignment horizontal="left" vertical="center"/>
    </xf>
    <xf numFmtId="0" fontId="13" fillId="0" borderId="6" xfId="1" applyFont="1" applyBorder="1" applyAlignment="1">
      <alignment vertical="center"/>
    </xf>
    <xf numFmtId="0" fontId="13" fillId="18" borderId="4" xfId="1" applyFont="1" applyFill="1" applyBorder="1" applyAlignment="1">
      <alignment horizontal="left" vertical="center"/>
    </xf>
    <xf numFmtId="0" fontId="13" fillId="9" borderId="4" xfId="1" applyFont="1" applyFill="1" applyBorder="1" applyAlignment="1">
      <alignment horizontal="left" vertical="center"/>
    </xf>
    <xf numFmtId="0" fontId="23" fillId="9" borderId="4" xfId="1" applyFont="1" applyFill="1" applyBorder="1" applyAlignment="1">
      <alignment horizontal="center" vertical="center"/>
    </xf>
    <xf numFmtId="0" fontId="23" fillId="9" borderId="6" xfId="1" applyFont="1" applyFill="1" applyBorder="1" applyAlignment="1">
      <alignment vertical="center"/>
    </xf>
    <xf numFmtId="0" fontId="13" fillId="21" borderId="6" xfId="1" applyFont="1" applyFill="1" applyBorder="1" applyAlignment="1">
      <alignment vertical="center"/>
    </xf>
    <xf numFmtId="0" fontId="13" fillId="8" borderId="6" xfId="1" applyFont="1" applyFill="1" applyBorder="1" applyAlignment="1">
      <alignment vertical="center"/>
    </xf>
    <xf numFmtId="0" fontId="23" fillId="0" borderId="6" xfId="1" applyFont="1" applyBorder="1" applyAlignment="1">
      <alignment vertical="center"/>
    </xf>
    <xf numFmtId="0" fontId="13" fillId="22" borderId="6" xfId="1" applyFont="1" applyFill="1" applyBorder="1" applyAlignment="1">
      <alignment vertical="center"/>
    </xf>
    <xf numFmtId="0" fontId="13" fillId="23" borderId="6" xfId="1" applyFont="1" applyFill="1" applyBorder="1" applyAlignment="1">
      <alignment vertical="center"/>
    </xf>
    <xf numFmtId="0" fontId="13" fillId="18" borderId="6" xfId="1" applyFont="1" applyFill="1" applyBorder="1" applyAlignment="1">
      <alignment vertical="center"/>
    </xf>
    <xf numFmtId="0" fontId="13" fillId="24" borderId="6" xfId="1" applyFont="1" applyFill="1" applyBorder="1" applyAlignment="1">
      <alignment vertical="center"/>
    </xf>
    <xf numFmtId="0" fontId="13" fillId="0" borderId="13" xfId="1" applyFont="1" applyBorder="1" applyAlignment="1">
      <alignment vertical="center"/>
    </xf>
    <xf numFmtId="0" fontId="13" fillId="18" borderId="6" xfId="1" applyFont="1" applyFill="1" applyBorder="1" applyAlignment="1">
      <alignment horizontal="left" vertical="center"/>
    </xf>
    <xf numFmtId="0" fontId="13" fillId="0" borderId="3" xfId="1" applyFont="1" applyBorder="1" applyAlignment="1">
      <alignment vertical="center"/>
    </xf>
    <xf numFmtId="0" fontId="13" fillId="20" borderId="6" xfId="1" applyFont="1" applyFill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20" borderId="3" xfId="1" applyFont="1" applyFill="1" applyBorder="1" applyAlignment="1">
      <alignment vertical="center"/>
    </xf>
    <xf numFmtId="0" fontId="13" fillId="9" borderId="6" xfId="1" applyFont="1" applyFill="1" applyBorder="1" applyAlignment="1">
      <alignment horizontal="left" vertical="center"/>
    </xf>
    <xf numFmtId="0" fontId="23" fillId="9" borderId="3" xfId="1" applyFont="1" applyFill="1" applyBorder="1" applyAlignment="1">
      <alignment vertical="center"/>
    </xf>
    <xf numFmtId="0" fontId="23" fillId="9" borderId="3" xfId="1" applyFont="1" applyFill="1" applyBorder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24" fillId="0" borderId="0" xfId="7" applyFont="1" applyAlignment="1">
      <alignment vertical="center"/>
    </xf>
    <xf numFmtId="177" fontId="25" fillId="0" borderId="0" xfId="7" applyNumberFormat="1" applyFont="1" applyAlignment="1">
      <alignment horizontal="right" vertical="center"/>
    </xf>
    <xf numFmtId="178" fontId="26" fillId="16" borderId="0" xfId="7" applyNumberFormat="1" applyFont="1" applyFill="1" applyAlignment="1">
      <alignment horizontal="center" vertical="center"/>
    </xf>
    <xf numFmtId="0" fontId="25" fillId="0" borderId="0" xfId="7" applyFont="1" applyAlignment="1">
      <alignment horizontal="center" vertical="center"/>
    </xf>
    <xf numFmtId="0" fontId="25" fillId="0" borderId="0" xfId="7" applyFont="1" applyAlignment="1">
      <alignment horizontal="left" vertical="center"/>
    </xf>
    <xf numFmtId="177" fontId="25" fillId="0" borderId="0" xfId="7" applyNumberFormat="1" applyFont="1" applyAlignment="1">
      <alignment vertical="center"/>
    </xf>
    <xf numFmtId="0" fontId="25" fillId="0" borderId="0" xfId="7" applyFont="1" applyAlignment="1">
      <alignment horizontal="right" vertical="center"/>
    </xf>
    <xf numFmtId="177" fontId="25" fillId="26" borderId="0" xfId="7" applyNumberFormat="1" applyFont="1" applyFill="1" applyAlignment="1">
      <alignment vertical="center"/>
    </xf>
    <xf numFmtId="0" fontId="25" fillId="26" borderId="0" xfId="7" applyFont="1" applyFill="1" applyAlignment="1">
      <alignment vertical="center"/>
    </xf>
    <xf numFmtId="0" fontId="25" fillId="26" borderId="0" xfId="7" applyFont="1" applyFill="1" applyAlignment="1">
      <alignment horizontal="right" vertical="center"/>
    </xf>
    <xf numFmtId="0" fontId="25" fillId="25" borderId="4" xfId="7" applyFont="1" applyFill="1" applyBorder="1" applyAlignment="1">
      <alignment horizontal="center" vertical="center"/>
    </xf>
    <xf numFmtId="0" fontId="29" fillId="25" borderId="4" xfId="7" applyFont="1" applyFill="1" applyBorder="1" applyAlignment="1">
      <alignment horizontal="center" vertical="center"/>
    </xf>
    <xf numFmtId="0" fontId="29" fillId="25" borderId="0" xfId="7" applyFont="1" applyFill="1" applyAlignment="1">
      <alignment horizontal="center" vertical="center"/>
    </xf>
    <xf numFmtId="0" fontId="25" fillId="0" borderId="0" xfId="7" applyFont="1" applyAlignment="1">
      <alignment vertical="center"/>
    </xf>
    <xf numFmtId="0" fontId="30" fillId="29" borderId="4" xfId="7" applyFont="1" applyFill="1" applyBorder="1" applyAlignment="1">
      <alignment horizontal="center" vertical="center" wrapText="1"/>
    </xf>
    <xf numFmtId="0" fontId="30" fillId="8" borderId="4" xfId="7" applyFont="1" applyFill="1" applyBorder="1" applyAlignment="1">
      <alignment vertical="center"/>
    </xf>
    <xf numFmtId="0" fontId="25" fillId="8" borderId="4" xfId="7" applyFont="1" applyFill="1" applyBorder="1" applyAlignment="1">
      <alignment vertical="center"/>
    </xf>
    <xf numFmtId="0" fontId="28" fillId="30" borderId="4" xfId="7" applyFont="1" applyFill="1" applyBorder="1" applyAlignment="1">
      <alignment horizontal="center" vertical="center"/>
    </xf>
    <xf numFmtId="0" fontId="28" fillId="3" borderId="4" xfId="7" applyFont="1" applyFill="1" applyBorder="1" applyAlignment="1">
      <alignment horizontal="center" vertical="center"/>
    </xf>
    <xf numFmtId="0" fontId="28" fillId="3" borderId="4" xfId="7" applyFont="1" applyFill="1" applyBorder="1" applyAlignment="1">
      <alignment horizontal="left" vertical="center"/>
    </xf>
    <xf numFmtId="0" fontId="25" fillId="8" borderId="4" xfId="7" applyFont="1" applyFill="1" applyBorder="1" applyAlignment="1">
      <alignment horizontal="center" vertical="center"/>
    </xf>
    <xf numFmtId="0" fontId="25" fillId="8" borderId="4" xfId="7" applyFont="1" applyFill="1" applyBorder="1" applyAlignment="1">
      <alignment horizontal="center" vertical="center" wrapText="1"/>
    </xf>
    <xf numFmtId="0" fontId="25" fillId="31" borderId="32" xfId="7" applyFont="1" applyFill="1" applyBorder="1" applyAlignment="1">
      <alignment horizontal="center" vertical="center" wrapText="1"/>
    </xf>
    <xf numFmtId="0" fontId="28" fillId="30" borderId="4" xfId="7" applyFont="1" applyFill="1" applyBorder="1" applyAlignment="1">
      <alignment horizontal="center" vertical="center" wrapText="1"/>
    </xf>
    <xf numFmtId="0" fontId="28" fillId="32" borderId="33" xfId="7" applyFont="1" applyFill="1" applyBorder="1" applyAlignment="1">
      <alignment horizontal="center" vertical="center" wrapText="1"/>
    </xf>
    <xf numFmtId="0" fontId="25" fillId="33" borderId="4" xfId="7" applyFont="1" applyFill="1" applyBorder="1" applyAlignment="1">
      <alignment horizontal="center" vertical="center" wrapText="1"/>
    </xf>
    <xf numFmtId="0" fontId="29" fillId="12" borderId="4" xfId="7" applyFont="1" applyFill="1" applyBorder="1" applyAlignment="1">
      <alignment horizontal="center" vertical="center" wrapText="1"/>
    </xf>
    <xf numFmtId="0" fontId="29" fillId="9" borderId="4" xfId="7" applyFont="1" applyFill="1" applyBorder="1" applyAlignment="1">
      <alignment horizontal="center" vertical="center" wrapText="1"/>
    </xf>
    <xf numFmtId="0" fontId="28" fillId="32" borderId="4" xfId="7" applyFont="1" applyFill="1" applyBorder="1" applyAlignment="1">
      <alignment horizontal="center" vertical="center" wrapText="1"/>
    </xf>
    <xf numFmtId="0" fontId="29" fillId="27" borderId="4" xfId="7" applyFont="1" applyFill="1" applyBorder="1" applyAlignment="1">
      <alignment horizontal="center" vertical="top" wrapText="1"/>
    </xf>
    <xf numFmtId="0" fontId="31" fillId="29" borderId="4" xfId="7" applyFont="1" applyFill="1" applyBorder="1" applyAlignment="1">
      <alignment horizontal="center" vertical="top" wrapText="1"/>
    </xf>
    <xf numFmtId="0" fontId="31" fillId="27" borderId="4" xfId="7" applyFont="1" applyFill="1" applyBorder="1" applyAlignment="1">
      <alignment horizontal="center" vertical="top" wrapText="1"/>
    </xf>
    <xf numFmtId="0" fontId="32" fillId="34" borderId="34" xfId="7" applyFont="1" applyFill="1" applyBorder="1" applyAlignment="1">
      <alignment horizontal="center" vertical="top" wrapText="1"/>
    </xf>
    <xf numFmtId="0" fontId="32" fillId="35" borderId="34" xfId="7" applyFont="1" applyFill="1" applyBorder="1" applyAlignment="1">
      <alignment horizontal="center" vertical="top" wrapText="1"/>
    </xf>
    <xf numFmtId="0" fontId="32" fillId="36" borderId="34" xfId="7" applyFont="1" applyFill="1" applyBorder="1" applyAlignment="1">
      <alignment horizontal="center" vertical="top" wrapText="1"/>
    </xf>
    <xf numFmtId="0" fontId="32" fillId="37" borderId="34" xfId="7" applyFont="1" applyFill="1" applyBorder="1" applyAlignment="1">
      <alignment horizontal="center" vertical="top" wrapText="1"/>
    </xf>
    <xf numFmtId="0" fontId="28" fillId="32" borderId="0" xfId="7" applyFont="1" applyFill="1" applyAlignment="1">
      <alignment horizontal="center" vertical="center" wrapText="1"/>
    </xf>
    <xf numFmtId="0" fontId="32" fillId="38" borderId="34" xfId="7" applyFont="1" applyFill="1" applyBorder="1" applyAlignment="1">
      <alignment horizontal="center" vertical="center" wrapText="1"/>
    </xf>
    <xf numFmtId="0" fontId="25" fillId="9" borderId="6" xfId="7" applyFont="1" applyFill="1" applyBorder="1" applyAlignment="1">
      <alignment horizontal="center" vertical="center"/>
    </xf>
    <xf numFmtId="0" fontId="25" fillId="39" borderId="4" xfId="7" applyFont="1" applyFill="1" applyBorder="1" applyAlignment="1">
      <alignment horizontal="center" vertical="center" wrapText="1"/>
    </xf>
    <xf numFmtId="0" fontId="29" fillId="39" borderId="4" xfId="7" applyFont="1" applyFill="1" applyBorder="1" applyAlignment="1">
      <alignment horizontal="center" vertical="center"/>
    </xf>
    <xf numFmtId="0" fontId="29" fillId="30" borderId="4" xfId="7" applyFont="1" applyFill="1" applyBorder="1" applyAlignment="1">
      <alignment horizontal="center" vertical="center"/>
    </xf>
    <xf numFmtId="0" fontId="33" fillId="0" borderId="0" xfId="7" applyFont="1" applyAlignment="1">
      <alignment vertical="center"/>
    </xf>
    <xf numFmtId="177" fontId="30" fillId="0" borderId="4" xfId="7" applyNumberFormat="1" applyFont="1" applyBorder="1" applyAlignment="1">
      <alignment horizontal="right" vertical="center"/>
    </xf>
    <xf numFmtId="0" fontId="30" fillId="0" borderId="4" xfId="7" applyFont="1" applyBorder="1" applyAlignment="1">
      <alignment horizontal="center" vertical="center"/>
    </xf>
    <xf numFmtId="0" fontId="25" fillId="0" borderId="4" xfId="7" applyFont="1" applyBorder="1" applyAlignment="1">
      <alignment horizontal="center" vertical="center"/>
    </xf>
    <xf numFmtId="0" fontId="25" fillId="0" borderId="4" xfId="7" applyFont="1" applyBorder="1" applyAlignment="1">
      <alignment horizontal="left" vertical="center"/>
    </xf>
    <xf numFmtId="0" fontId="25" fillId="0" borderId="4" xfId="7" applyFont="1" applyBorder="1" applyAlignment="1">
      <alignment vertical="center"/>
    </xf>
    <xf numFmtId="179" fontId="25" fillId="0" borderId="4" xfId="7" applyNumberFormat="1" applyFont="1" applyBorder="1" applyAlignment="1">
      <alignment horizontal="center" vertical="center"/>
    </xf>
    <xf numFmtId="178" fontId="25" fillId="31" borderId="35" xfId="7" applyNumberFormat="1" applyFont="1" applyFill="1" applyBorder="1" applyAlignment="1">
      <alignment horizontal="right" vertical="center"/>
    </xf>
    <xf numFmtId="177" fontId="25" fillId="0" borderId="4" xfId="7" applyNumberFormat="1" applyFont="1" applyBorder="1" applyAlignment="1">
      <alignment horizontal="right" vertical="center"/>
    </xf>
    <xf numFmtId="0" fontId="25" fillId="0" borderId="4" xfId="7" applyFont="1" applyBorder="1" applyAlignment="1">
      <alignment horizontal="right" vertical="center"/>
    </xf>
    <xf numFmtId="0" fontId="34" fillId="0" borderId="4" xfId="7" applyFont="1" applyBorder="1" applyAlignment="1">
      <alignment horizontal="center" vertical="center"/>
    </xf>
    <xf numFmtId="178" fontId="25" fillId="0" borderId="4" xfId="7" applyNumberFormat="1" applyFont="1" applyBorder="1" applyAlignment="1">
      <alignment horizontal="right" vertical="center"/>
    </xf>
    <xf numFmtId="178" fontId="35" fillId="29" borderId="4" xfId="7" applyNumberFormat="1" applyFont="1" applyFill="1" applyBorder="1" applyAlignment="1">
      <alignment horizontal="right" vertical="center"/>
    </xf>
    <xf numFmtId="0" fontId="33" fillId="0" borderId="4" xfId="7" applyFont="1" applyBorder="1" applyAlignment="1">
      <alignment horizontal="left" vertical="center"/>
    </xf>
    <xf numFmtId="0" fontId="33" fillId="0" borderId="4" xfId="7" applyFont="1" applyBorder="1" applyAlignment="1">
      <alignment horizontal="center" vertical="center"/>
    </xf>
    <xf numFmtId="0" fontId="25" fillId="0" borderId="4" xfId="7" applyFont="1" applyBorder="1" applyAlignment="1">
      <alignment vertical="center" wrapText="1"/>
    </xf>
    <xf numFmtId="178" fontId="25" fillId="31" borderId="36" xfId="7" applyNumberFormat="1" applyFont="1" applyFill="1" applyBorder="1" applyAlignment="1">
      <alignment horizontal="right" vertical="center"/>
    </xf>
    <xf numFmtId="0" fontId="25" fillId="12" borderId="4" xfId="7" applyFont="1" applyFill="1" applyBorder="1" applyAlignment="1">
      <alignment horizontal="right" vertical="center"/>
    </xf>
    <xf numFmtId="177" fontId="30" fillId="0" borderId="7" xfId="7" applyNumberFormat="1" applyFont="1" applyBorder="1" applyAlignment="1">
      <alignment horizontal="right" vertical="center"/>
    </xf>
    <xf numFmtId="0" fontId="30" fillId="0" borderId="7" xfId="7" applyFont="1" applyBorder="1" applyAlignment="1">
      <alignment horizontal="center" vertical="center"/>
    </xf>
    <xf numFmtId="0" fontId="25" fillId="9" borderId="7" xfId="7" applyFont="1" applyFill="1" applyBorder="1" applyAlignment="1">
      <alignment horizontal="center" vertical="center"/>
    </xf>
    <xf numFmtId="0" fontId="25" fillId="0" borderId="7" xfId="7" applyFont="1" applyBorder="1" applyAlignment="1">
      <alignment horizontal="center" vertical="center"/>
    </xf>
    <xf numFmtId="0" fontId="25" fillId="0" borderId="7" xfId="7" applyFont="1" applyBorder="1" applyAlignment="1">
      <alignment horizontal="left" vertical="center"/>
    </xf>
    <xf numFmtId="0" fontId="25" fillId="0" borderId="7" xfId="7" applyFont="1" applyBorder="1" applyAlignment="1">
      <alignment vertical="center"/>
    </xf>
    <xf numFmtId="179" fontId="25" fillId="0" borderId="7" xfId="7" applyNumberFormat="1" applyFont="1" applyBorder="1" applyAlignment="1">
      <alignment horizontal="center" vertical="center"/>
    </xf>
    <xf numFmtId="177" fontId="25" fillId="0" borderId="7" xfId="7" applyNumberFormat="1" applyFont="1" applyBorder="1" applyAlignment="1">
      <alignment horizontal="right" vertical="center"/>
    </xf>
    <xf numFmtId="0" fontId="25" fillId="0" borderId="7" xfId="7" applyFont="1" applyBorder="1" applyAlignment="1">
      <alignment horizontal="right" vertical="center"/>
    </xf>
    <xf numFmtId="178" fontId="25" fillId="0" borderId="7" xfId="7" applyNumberFormat="1" applyFont="1" applyBorder="1" applyAlignment="1">
      <alignment horizontal="right" vertical="center"/>
    </xf>
    <xf numFmtId="0" fontId="25" fillId="9" borderId="4" xfId="7" applyFont="1" applyFill="1" applyBorder="1" applyAlignment="1">
      <alignment horizontal="center" vertical="center"/>
    </xf>
    <xf numFmtId="0" fontId="25" fillId="40" borderId="4" xfId="7" applyFont="1" applyFill="1" applyBorder="1" applyAlignment="1">
      <alignment horizontal="right" vertical="center"/>
    </xf>
    <xf numFmtId="177" fontId="25" fillId="0" borderId="4" xfId="7" applyNumberFormat="1" applyFont="1" applyBorder="1" applyAlignment="1">
      <alignment vertical="center"/>
    </xf>
    <xf numFmtId="0" fontId="25" fillId="20" borderId="4" xfId="7" applyFont="1" applyFill="1" applyBorder="1" applyAlignment="1">
      <alignment horizontal="right" vertical="center"/>
    </xf>
    <xf numFmtId="0" fontId="28" fillId="16" borderId="4" xfId="7" applyFont="1" applyFill="1" applyBorder="1" applyAlignment="1">
      <alignment vertical="center"/>
    </xf>
    <xf numFmtId="179" fontId="28" fillId="16" borderId="4" xfId="7" applyNumberFormat="1" applyFont="1" applyFill="1" applyBorder="1" applyAlignment="1">
      <alignment horizontal="center" vertical="center"/>
    </xf>
    <xf numFmtId="0" fontId="25" fillId="2" borderId="4" xfId="7" applyFont="1" applyFill="1" applyBorder="1" applyAlignment="1">
      <alignment vertical="center"/>
    </xf>
    <xf numFmtId="179" fontId="25" fillId="2" borderId="4" xfId="7" applyNumberFormat="1" applyFont="1" applyFill="1" applyBorder="1" applyAlignment="1">
      <alignment horizontal="center" vertical="center"/>
    </xf>
    <xf numFmtId="0" fontId="34" fillId="39" borderId="4" xfId="7" applyFont="1" applyFill="1" applyBorder="1" applyAlignment="1">
      <alignment horizontal="center" vertical="center"/>
    </xf>
    <xf numFmtId="0" fontId="34" fillId="39" borderId="4" xfId="7" applyFont="1" applyFill="1" applyBorder="1" applyAlignment="1">
      <alignment horizontal="left" vertical="center"/>
    </xf>
    <xf numFmtId="0" fontId="34" fillId="39" borderId="4" xfId="7" applyFont="1" applyFill="1" applyBorder="1" applyAlignment="1">
      <alignment vertical="center"/>
    </xf>
    <xf numFmtId="179" fontId="34" fillId="39" borderId="4" xfId="7" applyNumberFormat="1" applyFont="1" applyFill="1" applyBorder="1" applyAlignment="1">
      <alignment horizontal="center" vertical="center"/>
    </xf>
    <xf numFmtId="0" fontId="36" fillId="0" borderId="4" xfId="7" applyFont="1" applyBorder="1" applyAlignment="1">
      <alignment horizontal="right" vertical="center"/>
    </xf>
    <xf numFmtId="0" fontId="37" fillId="0" borderId="4" xfId="7" applyFont="1" applyBorder="1" applyAlignment="1">
      <alignment horizontal="right" vertical="center"/>
    </xf>
    <xf numFmtId="0" fontId="37" fillId="20" borderId="4" xfId="7" applyFont="1" applyFill="1" applyBorder="1" applyAlignment="1">
      <alignment horizontal="right" vertical="center"/>
    </xf>
    <xf numFmtId="0" fontId="25" fillId="22" borderId="4" xfId="7" applyFont="1" applyFill="1" applyBorder="1" applyAlignment="1">
      <alignment vertical="center"/>
    </xf>
    <xf numFmtId="179" fontId="25" fillId="22" borderId="4" xfId="7" applyNumberFormat="1" applyFont="1" applyFill="1" applyBorder="1" applyAlignment="1">
      <alignment horizontal="center" vertical="center"/>
    </xf>
    <xf numFmtId="0" fontId="25" fillId="9" borderId="4" xfId="7" applyFont="1" applyFill="1" applyBorder="1" applyAlignment="1">
      <alignment vertical="center"/>
    </xf>
    <xf numFmtId="179" fontId="25" fillId="9" borderId="4" xfId="7" applyNumberFormat="1" applyFont="1" applyFill="1" applyBorder="1" applyAlignment="1">
      <alignment horizontal="center" vertical="center"/>
    </xf>
    <xf numFmtId="177" fontId="30" fillId="23" borderId="4" xfId="7" applyNumberFormat="1" applyFont="1" applyFill="1" applyBorder="1" applyAlignment="1">
      <alignment horizontal="right" vertical="center"/>
    </xf>
    <xf numFmtId="0" fontId="30" fillId="23" borderId="4" xfId="7" applyFont="1" applyFill="1" applyBorder="1" applyAlignment="1">
      <alignment horizontal="center" vertical="center"/>
    </xf>
    <xf numFmtId="0" fontId="25" fillId="23" borderId="4" xfId="7" applyFont="1" applyFill="1" applyBorder="1" applyAlignment="1">
      <alignment horizontal="center" vertical="center"/>
    </xf>
    <xf numFmtId="177" fontId="38" fillId="0" borderId="4" xfId="7" applyNumberFormat="1" applyFont="1" applyBorder="1" applyAlignment="1">
      <alignment horizontal="right" vertical="center"/>
    </xf>
    <xf numFmtId="0" fontId="38" fillId="0" borderId="4" xfId="7" applyFont="1" applyBorder="1" applyAlignment="1">
      <alignment horizontal="center" vertical="center"/>
    </xf>
    <xf numFmtId="0" fontId="33" fillId="0" borderId="7" xfId="7" applyFont="1" applyBorder="1" applyAlignment="1">
      <alignment horizontal="center" vertical="center"/>
    </xf>
    <xf numFmtId="0" fontId="33" fillId="0" borderId="4" xfId="7" applyFont="1" applyBorder="1" applyAlignment="1">
      <alignment horizontal="center" vertical="center" wrapText="1"/>
    </xf>
    <xf numFmtId="177" fontId="25" fillId="31" borderId="36" xfId="7" applyNumberFormat="1" applyFont="1" applyFill="1" applyBorder="1" applyAlignment="1">
      <alignment horizontal="right" vertical="center"/>
    </xf>
    <xf numFmtId="177" fontId="33" fillId="0" borderId="4" xfId="7" applyNumberFormat="1" applyFont="1" applyBorder="1" applyAlignment="1">
      <alignment horizontal="center" vertical="center" wrapText="1"/>
    </xf>
    <xf numFmtId="177" fontId="33" fillId="0" borderId="4" xfId="7" applyNumberFormat="1" applyFont="1" applyBorder="1" applyAlignment="1">
      <alignment horizontal="center" vertical="center"/>
    </xf>
    <xf numFmtId="177" fontId="29" fillId="0" borderId="4" xfId="7" applyNumberFormat="1" applyFont="1" applyBorder="1" applyAlignment="1">
      <alignment horizontal="right" vertical="center"/>
    </xf>
    <xf numFmtId="177" fontId="25" fillId="9" borderId="4" xfId="7" applyNumberFormat="1" applyFont="1" applyFill="1" applyBorder="1" applyAlignment="1">
      <alignment horizontal="right" vertical="center"/>
    </xf>
    <xf numFmtId="177" fontId="25" fillId="9" borderId="4" xfId="7" applyNumberFormat="1" applyFont="1" applyFill="1" applyBorder="1" applyAlignment="1">
      <alignment vertical="center"/>
    </xf>
    <xf numFmtId="0" fontId="39" fillId="16" borderId="4" xfId="7" applyFont="1" applyFill="1" applyBorder="1" applyAlignment="1">
      <alignment horizontal="center" vertical="center"/>
    </xf>
    <xf numFmtId="0" fontId="40" fillId="0" borderId="4" xfId="7" applyFont="1" applyBorder="1" applyAlignment="1">
      <alignment horizontal="left" vertical="center"/>
    </xf>
    <xf numFmtId="178" fontId="25" fillId="31" borderId="37" xfId="7" applyNumberFormat="1" applyFont="1" applyFill="1" applyBorder="1" applyAlignment="1">
      <alignment horizontal="right" vertical="center"/>
    </xf>
    <xf numFmtId="0" fontId="41" fillId="0" borderId="4" xfId="7" applyFont="1" applyBorder="1" applyAlignment="1">
      <alignment vertical="center"/>
    </xf>
    <xf numFmtId="179" fontId="41" fillId="0" borderId="4" xfId="7" applyNumberFormat="1" applyFont="1" applyBorder="1" applyAlignment="1">
      <alignment horizontal="center" vertical="center"/>
    </xf>
    <xf numFmtId="0" fontId="41" fillId="0" borderId="4" xfId="7" applyFont="1" applyBorder="1" applyAlignment="1">
      <alignment horizontal="center" vertical="center"/>
    </xf>
    <xf numFmtId="0" fontId="34" fillId="0" borderId="4" xfId="7" applyFont="1" applyBorder="1" applyAlignment="1">
      <alignment horizontal="center" vertical="center" wrapText="1"/>
    </xf>
    <xf numFmtId="0" fontId="25" fillId="24" borderId="4" xfId="7" applyFont="1" applyFill="1" applyBorder="1" applyAlignment="1">
      <alignment vertical="center"/>
    </xf>
    <xf numFmtId="0" fontId="25" fillId="20" borderId="4" xfId="7" applyFont="1" applyFill="1" applyBorder="1" applyAlignment="1">
      <alignment horizontal="center" vertical="center"/>
    </xf>
    <xf numFmtId="0" fontId="12" fillId="0" borderId="0" xfId="8" applyFont="1">
      <alignment vertical="center"/>
    </xf>
    <xf numFmtId="0" fontId="12" fillId="0" borderId="0" xfId="8" applyFont="1" applyAlignment="1">
      <alignment horizontal="center" vertical="center"/>
    </xf>
    <xf numFmtId="0" fontId="12" fillId="0" borderId="0" xfId="8" applyFont="1" applyAlignment="1">
      <alignment horizontal="left" vertical="center"/>
    </xf>
    <xf numFmtId="177" fontId="12" fillId="0" borderId="0" xfId="8" applyNumberFormat="1" applyFont="1">
      <alignment vertical="center"/>
    </xf>
    <xf numFmtId="0" fontId="12" fillId="0" borderId="0" xfId="8" applyFont="1" applyAlignment="1">
      <alignment horizontal="right" vertical="center"/>
    </xf>
    <xf numFmtId="0" fontId="12" fillId="41" borderId="1" xfId="8" applyFont="1" applyFill="1" applyBorder="1" applyAlignment="1">
      <alignment horizontal="center" vertical="center"/>
    </xf>
    <xf numFmtId="0" fontId="12" fillId="6" borderId="1" xfId="8" applyFont="1" applyFill="1" applyBorder="1">
      <alignment vertical="center"/>
    </xf>
    <xf numFmtId="0" fontId="11" fillId="42" borderId="1" xfId="8" applyFont="1" applyFill="1" applyBorder="1" applyAlignment="1">
      <alignment horizontal="center" vertical="center"/>
    </xf>
    <xf numFmtId="0" fontId="11" fillId="43" borderId="1" xfId="8" applyFont="1" applyFill="1" applyBorder="1" applyAlignment="1">
      <alignment horizontal="center" vertical="center"/>
    </xf>
    <xf numFmtId="0" fontId="11" fillId="43" borderId="1" xfId="8" applyFont="1" applyFill="1" applyBorder="1" applyAlignment="1">
      <alignment horizontal="left" vertical="center"/>
    </xf>
    <xf numFmtId="0" fontId="12" fillId="6" borderId="1" xfId="8" applyFont="1" applyFill="1" applyBorder="1" applyAlignment="1">
      <alignment horizontal="center" vertical="center"/>
    </xf>
    <xf numFmtId="0" fontId="12" fillId="6" borderId="1" xfId="8" applyFont="1" applyFill="1" applyBorder="1" applyAlignment="1">
      <alignment horizontal="center" vertical="center" wrapText="1"/>
    </xf>
    <xf numFmtId="0" fontId="11" fillId="42" borderId="1" xfId="8" applyFont="1" applyFill="1" applyBorder="1" applyAlignment="1">
      <alignment horizontal="center" vertical="center" wrapText="1"/>
    </xf>
    <xf numFmtId="0" fontId="11" fillId="15" borderId="1" xfId="8" applyFont="1" applyFill="1" applyBorder="1" applyAlignment="1">
      <alignment horizontal="center" vertical="center" wrapText="1"/>
    </xf>
    <xf numFmtId="0" fontId="12" fillId="44" borderId="1" xfId="8" applyFont="1" applyFill="1" applyBorder="1" applyAlignment="1">
      <alignment horizontal="center" vertical="center" wrapText="1"/>
    </xf>
    <xf numFmtId="0" fontId="12" fillId="45" borderId="1" xfId="8" applyFont="1" applyFill="1" applyBorder="1" applyAlignment="1">
      <alignment horizontal="center" vertical="center" wrapText="1"/>
    </xf>
    <xf numFmtId="0" fontId="12" fillId="46" borderId="1" xfId="8" applyFont="1" applyFill="1" applyBorder="1" applyAlignment="1">
      <alignment horizontal="center" vertical="center" wrapText="1"/>
    </xf>
    <xf numFmtId="0" fontId="12" fillId="46" borderId="1" xfId="8" applyFont="1" applyFill="1" applyBorder="1" applyAlignment="1">
      <alignment horizontal="center" vertical="center"/>
    </xf>
    <xf numFmtId="0" fontId="12" fillId="47" borderId="1" xfId="8" applyFont="1" applyFill="1" applyBorder="1" applyAlignment="1">
      <alignment horizontal="center" vertical="center" wrapText="1"/>
    </xf>
    <xf numFmtId="0" fontId="12" fillId="47" borderId="1" xfId="8" applyFont="1" applyFill="1" applyBorder="1" applyAlignment="1">
      <alignment horizontal="center" vertical="center"/>
    </xf>
    <xf numFmtId="0" fontId="12" fillId="42" borderId="1" xfId="8" applyFont="1" applyFill="1" applyBorder="1" applyAlignment="1">
      <alignment horizontal="center" vertical="center"/>
    </xf>
    <xf numFmtId="0" fontId="12" fillId="0" borderId="1" xfId="8" applyFont="1" applyBorder="1" applyAlignment="1">
      <alignment horizontal="center" vertical="center"/>
    </xf>
    <xf numFmtId="0" fontId="12" fillId="0" borderId="1" xfId="8" applyFont="1" applyBorder="1" applyAlignment="1">
      <alignment horizontal="left" vertical="center"/>
    </xf>
    <xf numFmtId="0" fontId="12" fillId="0" borderId="1" xfId="8" applyFont="1" applyBorder="1">
      <alignment vertical="center"/>
    </xf>
    <xf numFmtId="14" fontId="12" fillId="0" borderId="1" xfId="8" applyNumberFormat="1" applyFont="1" applyBorder="1" applyAlignment="1">
      <alignment horizontal="center" vertical="center"/>
    </xf>
    <xf numFmtId="41" fontId="42" fillId="48" borderId="1" xfId="8" applyNumberFormat="1" applyFont="1" applyFill="1" applyBorder="1" applyAlignment="1">
      <alignment horizontal="right" vertical="center"/>
    </xf>
    <xf numFmtId="177" fontId="12" fillId="0" borderId="1" xfId="8" applyNumberFormat="1" applyFont="1" applyBorder="1" applyAlignment="1">
      <alignment horizontal="right" vertical="center"/>
    </xf>
    <xf numFmtId="177" fontId="12" fillId="0" borderId="1" xfId="9" applyNumberFormat="1" applyFont="1" applyFill="1" applyBorder="1" applyAlignment="1">
      <alignment horizontal="right" vertical="center"/>
    </xf>
    <xf numFmtId="177" fontId="12" fillId="0" borderId="1" xfId="8" applyNumberFormat="1" applyFont="1" applyBorder="1" applyAlignment="1">
      <alignment horizontal="center" vertical="center"/>
    </xf>
    <xf numFmtId="0" fontId="12" fillId="0" borderId="1" xfId="8" applyFont="1" applyBorder="1" applyAlignment="1">
      <alignment horizontal="right" vertical="center"/>
    </xf>
    <xf numFmtId="0" fontId="43" fillId="0" borderId="1" xfId="8" applyFont="1" applyBorder="1" applyAlignment="1">
      <alignment horizontal="center" vertical="center"/>
    </xf>
    <xf numFmtId="41" fontId="12" fillId="0" borderId="1" xfId="9" applyFont="1" applyFill="1" applyBorder="1" applyAlignment="1">
      <alignment horizontal="right" vertical="center"/>
    </xf>
    <xf numFmtId="0" fontId="12" fillId="0" borderId="1" xfId="9" applyNumberFormat="1" applyFont="1" applyFill="1" applyBorder="1" applyAlignment="1">
      <alignment horizontal="left" vertical="center"/>
    </xf>
    <xf numFmtId="0" fontId="44" fillId="0" borderId="1" xfId="8" applyFont="1" applyBorder="1" applyAlignment="1">
      <alignment horizontal="center" vertical="center"/>
    </xf>
    <xf numFmtId="0" fontId="12" fillId="0" borderId="1" xfId="8" applyFont="1" applyBorder="1" applyAlignment="1">
      <alignment vertical="center" wrapText="1"/>
    </xf>
    <xf numFmtId="0" fontId="44" fillId="0" borderId="0" xfId="8" applyFont="1">
      <alignment vertical="center"/>
    </xf>
    <xf numFmtId="0" fontId="12" fillId="45" borderId="1" xfId="8" applyFont="1" applyFill="1" applyBorder="1" applyAlignment="1">
      <alignment horizontal="right" vertical="center"/>
    </xf>
    <xf numFmtId="177" fontId="12" fillId="0" borderId="1" xfId="8" applyNumberFormat="1" applyFont="1" applyBorder="1">
      <alignment vertical="center"/>
    </xf>
    <xf numFmtId="0" fontId="42" fillId="0" borderId="1" xfId="8" applyFont="1" applyBorder="1">
      <alignment vertical="center"/>
    </xf>
    <xf numFmtId="0" fontId="43" fillId="0" borderId="1" xfId="8" applyFont="1" applyBorder="1">
      <alignment vertical="center"/>
    </xf>
    <xf numFmtId="14" fontId="11" fillId="19" borderId="1" xfId="8" applyNumberFormat="1" applyFont="1" applyFill="1" applyBorder="1" applyAlignment="1">
      <alignment horizontal="center" vertical="center"/>
    </xf>
    <xf numFmtId="14" fontId="12" fillId="49" borderId="1" xfId="8" applyNumberFormat="1" applyFont="1" applyFill="1" applyBorder="1" applyAlignment="1">
      <alignment horizontal="center" vertical="center"/>
    </xf>
    <xf numFmtId="0" fontId="42" fillId="0" borderId="1" xfId="8" applyFont="1" applyBorder="1" applyAlignment="1">
      <alignment horizontal="center" vertical="center"/>
    </xf>
    <xf numFmtId="0" fontId="42" fillId="0" borderId="1" xfId="8" applyFont="1" applyBorder="1" applyAlignment="1">
      <alignment horizontal="left" vertical="center"/>
    </xf>
    <xf numFmtId="14" fontId="43" fillId="47" borderId="1" xfId="8" applyNumberFormat="1" applyFont="1" applyFill="1" applyBorder="1" applyAlignment="1">
      <alignment horizontal="center" vertical="center"/>
    </xf>
    <xf numFmtId="0" fontId="45" fillId="0" borderId="1" xfId="8" applyFont="1" applyBorder="1" applyAlignment="1">
      <alignment horizontal="right" vertical="center"/>
    </xf>
    <xf numFmtId="0" fontId="46" fillId="0" borderId="1" xfId="8" applyFont="1" applyBorder="1" applyAlignment="1">
      <alignment horizontal="right" vertical="center"/>
    </xf>
    <xf numFmtId="14" fontId="43" fillId="0" borderId="1" xfId="8" applyNumberFormat="1" applyFont="1" applyBorder="1" applyAlignment="1">
      <alignment horizontal="center" vertical="center"/>
    </xf>
    <xf numFmtId="0" fontId="43" fillId="0" borderId="1" xfId="8" applyFont="1" applyBorder="1" applyAlignment="1">
      <alignment horizontal="left" vertical="center"/>
    </xf>
    <xf numFmtId="0" fontId="11" fillId="0" borderId="1" xfId="8" applyFont="1" applyBorder="1">
      <alignment vertical="center"/>
    </xf>
    <xf numFmtId="14" fontId="11" fillId="0" borderId="1" xfId="8" applyNumberFormat="1" applyFont="1" applyBorder="1" applyAlignment="1">
      <alignment horizontal="center" vertical="center"/>
    </xf>
    <xf numFmtId="0" fontId="12" fillId="50" borderId="1" xfId="9" applyNumberFormat="1" applyFont="1" applyFill="1" applyBorder="1" applyAlignment="1">
      <alignment horizontal="left" vertical="center"/>
    </xf>
    <xf numFmtId="0" fontId="12" fillId="13" borderId="1" xfId="8" applyFont="1" applyFill="1" applyBorder="1" applyAlignment="1">
      <alignment horizontal="center" vertical="center"/>
    </xf>
    <xf numFmtId="177" fontId="12" fillId="0" borderId="1" xfId="9" applyNumberFormat="1" applyFont="1" applyFill="1" applyBorder="1" applyAlignment="1">
      <alignment horizontal="center" vertical="center"/>
    </xf>
    <xf numFmtId="14" fontId="12" fillId="51" borderId="1" xfId="8" applyNumberFormat="1" applyFont="1" applyFill="1" applyBorder="1" applyAlignment="1">
      <alignment horizontal="center" vertical="center"/>
    </xf>
    <xf numFmtId="177" fontId="42" fillId="0" borderId="1" xfId="9" applyNumberFormat="1" applyFont="1" applyFill="1" applyBorder="1" applyAlignment="1">
      <alignment horizontal="right" vertical="center"/>
    </xf>
    <xf numFmtId="177" fontId="12" fillId="0" borderId="1" xfId="9" applyNumberFormat="1" applyFont="1" applyBorder="1" applyAlignment="1">
      <alignment horizontal="right" vertical="center"/>
    </xf>
    <xf numFmtId="177" fontId="12" fillId="46" borderId="1" xfId="8" applyNumberFormat="1" applyFont="1" applyFill="1" applyBorder="1" applyAlignment="1">
      <alignment horizontal="right" vertical="center"/>
    </xf>
    <xf numFmtId="177" fontId="12" fillId="46" borderId="1" xfId="8" applyNumberFormat="1" applyFont="1" applyFill="1" applyBorder="1">
      <alignment vertical="center"/>
    </xf>
    <xf numFmtId="177" fontId="12" fillId="46" borderId="1" xfId="9" applyNumberFormat="1" applyFont="1" applyFill="1" applyBorder="1" applyAlignment="1">
      <alignment horizontal="right" vertical="center"/>
    </xf>
    <xf numFmtId="0" fontId="48" fillId="0" borderId="1" xfId="8" applyFont="1" applyBorder="1" applyAlignment="1">
      <alignment horizontal="center" vertical="center"/>
    </xf>
    <xf numFmtId="0" fontId="49" fillId="0" borderId="1" xfId="8" applyFont="1" applyBorder="1" applyAlignment="1">
      <alignment horizontal="center" vertical="center"/>
    </xf>
    <xf numFmtId="0" fontId="2" fillId="0" borderId="1" xfId="8" applyBorder="1" applyAlignment="1">
      <alignment horizontal="center" vertical="center"/>
    </xf>
    <xf numFmtId="0" fontId="2" fillId="0" borderId="1" xfId="8" applyBorder="1">
      <alignment vertical="center"/>
    </xf>
    <xf numFmtId="14" fontId="2" fillId="0" borderId="1" xfId="8" applyNumberFormat="1" applyBorder="1">
      <alignment vertical="center"/>
    </xf>
    <xf numFmtId="177" fontId="2" fillId="0" borderId="1" xfId="8" applyNumberFormat="1" applyBorder="1" applyAlignment="1">
      <alignment horizontal="right" vertical="center"/>
    </xf>
    <xf numFmtId="177" fontId="0" fillId="0" borderId="1" xfId="9" applyNumberFormat="1" applyFont="1" applyFill="1" applyBorder="1" applyAlignment="1">
      <alignment horizontal="right" vertical="center"/>
    </xf>
    <xf numFmtId="0" fontId="2" fillId="0" borderId="1" xfId="8" applyBorder="1" applyAlignment="1">
      <alignment horizontal="right" vertical="center"/>
    </xf>
    <xf numFmtId="0" fontId="50" fillId="0" borderId="1" xfId="8" applyFont="1" applyBorder="1" applyAlignment="1">
      <alignment horizontal="center" vertical="center"/>
    </xf>
    <xf numFmtId="41" fontId="0" fillId="0" borderId="1" xfId="9" applyFont="1" applyFill="1" applyBorder="1" applyAlignment="1">
      <alignment horizontal="right" vertical="center"/>
    </xf>
    <xf numFmtId="177" fontId="12" fillId="0" borderId="0" xfId="8" applyNumberFormat="1" applyFont="1" applyAlignment="1">
      <alignment horizontal="right" vertical="center"/>
    </xf>
    <xf numFmtId="177" fontId="12" fillId="0" borderId="0" xfId="8" applyNumberFormat="1" applyFont="1" applyAlignment="1">
      <alignment horizontal="center" vertical="center"/>
    </xf>
    <xf numFmtId="0" fontId="43" fillId="0" borderId="0" xfId="8" applyFont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0" fillId="0" borderId="0" xfId="0" applyAlignment="1">
      <alignment horizontal="center"/>
    </xf>
    <xf numFmtId="176" fontId="46" fillId="6" borderId="1" xfId="0" applyNumberFormat="1" applyFont="1" applyFill="1" applyBorder="1" applyAlignment="1">
      <alignment horizontal="center" vertical="top" wrapText="1"/>
    </xf>
    <xf numFmtId="176" fontId="8" fillId="7" borderId="0" xfId="0" applyNumberFormat="1" applyFont="1" applyFill="1"/>
    <xf numFmtId="176" fontId="8" fillId="7" borderId="39" xfId="0" applyNumberFormat="1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53" fillId="0" borderId="0" xfId="10" applyFont="1" applyAlignment="1">
      <alignment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left" vertical="center"/>
    </xf>
    <xf numFmtId="14" fontId="53" fillId="0" borderId="0" xfId="10" applyNumberFormat="1" applyFont="1" applyAlignment="1">
      <alignment vertical="center"/>
    </xf>
    <xf numFmtId="0" fontId="54" fillId="17" borderId="0" xfId="10" applyFont="1" applyFill="1" applyAlignment="1">
      <alignment vertical="center"/>
    </xf>
    <xf numFmtId="0" fontId="55" fillId="17" borderId="0" xfId="10" applyFont="1" applyFill="1" applyAlignment="1">
      <alignment vertical="center"/>
    </xf>
    <xf numFmtId="0" fontId="56" fillId="42" borderId="0" xfId="10" applyFont="1" applyFill="1" applyAlignment="1">
      <alignment vertical="center"/>
    </xf>
    <xf numFmtId="180" fontId="56" fillId="42" borderId="0" xfId="10" applyNumberFormat="1" applyFont="1" applyFill="1" applyAlignment="1">
      <alignment vertical="center"/>
    </xf>
    <xf numFmtId="0" fontId="53" fillId="12" borderId="13" xfId="10" applyFont="1" applyFill="1" applyBorder="1" applyAlignment="1">
      <alignment vertical="center"/>
    </xf>
    <xf numFmtId="0" fontId="53" fillId="12" borderId="32" xfId="10" applyFont="1" applyFill="1" applyBorder="1" applyAlignment="1">
      <alignment vertical="center"/>
    </xf>
    <xf numFmtId="14" fontId="53" fillId="12" borderId="32" xfId="10" applyNumberFormat="1" applyFont="1" applyFill="1" applyBorder="1" applyAlignment="1">
      <alignment vertical="center"/>
    </xf>
    <xf numFmtId="0" fontId="53" fillId="52" borderId="32" xfId="10" applyFont="1" applyFill="1" applyBorder="1" applyAlignment="1">
      <alignment vertical="center"/>
    </xf>
    <xf numFmtId="0" fontId="53" fillId="12" borderId="5" xfId="10" applyFont="1" applyFill="1" applyBorder="1" applyAlignment="1">
      <alignment vertical="center"/>
    </xf>
    <xf numFmtId="0" fontId="59" fillId="46" borderId="1" xfId="10" applyFont="1" applyFill="1" applyBorder="1" applyAlignment="1">
      <alignment horizontal="center" vertical="center"/>
    </xf>
    <xf numFmtId="0" fontId="53" fillId="33" borderId="32" xfId="10" applyFont="1" applyFill="1" applyBorder="1" applyAlignment="1">
      <alignment horizontal="center" vertical="center"/>
    </xf>
    <xf numFmtId="0" fontId="53" fillId="33" borderId="1" xfId="10" applyFont="1" applyFill="1" applyBorder="1" applyAlignment="1">
      <alignment horizontal="center" vertical="center"/>
    </xf>
    <xf numFmtId="0" fontId="53" fillId="33" borderId="1" xfId="10" applyFont="1" applyFill="1" applyBorder="1" applyAlignment="1">
      <alignment vertical="center"/>
    </xf>
    <xf numFmtId="180" fontId="63" fillId="33" borderId="1" xfId="10" applyNumberFormat="1" applyFont="1" applyFill="1" applyBorder="1" applyAlignment="1">
      <alignment horizontal="center" vertical="center"/>
    </xf>
    <xf numFmtId="0" fontId="63" fillId="33" borderId="1" xfId="10" applyFont="1" applyFill="1" applyBorder="1" applyAlignment="1">
      <alignment horizontal="center" vertical="center"/>
    </xf>
    <xf numFmtId="0" fontId="53" fillId="33" borderId="26" xfId="10" applyFont="1" applyFill="1" applyBorder="1" applyAlignment="1">
      <alignment horizontal="center" vertical="center"/>
    </xf>
    <xf numFmtId="0" fontId="64" fillId="46" borderId="1" xfId="10" applyFont="1" applyFill="1" applyBorder="1" applyAlignment="1">
      <alignment horizontal="center" vertical="center"/>
    </xf>
    <xf numFmtId="0" fontId="53" fillId="54" borderId="1" xfId="10" applyFont="1" applyFill="1" applyBorder="1" applyAlignment="1">
      <alignment horizontal="center" vertical="center" wrapText="1"/>
    </xf>
    <xf numFmtId="0" fontId="53" fillId="54" borderId="1" xfId="10" applyFont="1" applyFill="1" applyBorder="1" applyAlignment="1">
      <alignment horizontal="center" vertical="center"/>
    </xf>
    <xf numFmtId="0" fontId="53" fillId="53" borderId="1" xfId="10" applyFont="1" applyFill="1" applyBorder="1" applyAlignment="1">
      <alignment horizontal="center" vertical="center"/>
    </xf>
    <xf numFmtId="0" fontId="53" fillId="53" borderId="38" xfId="10" applyFont="1" applyFill="1" applyBorder="1" applyAlignment="1">
      <alignment horizontal="center" vertical="center"/>
    </xf>
    <xf numFmtId="14" fontId="53" fillId="53" borderId="38" xfId="10" applyNumberFormat="1" applyFont="1" applyFill="1" applyBorder="1" applyAlignment="1">
      <alignment horizontal="center" vertical="center"/>
    </xf>
    <xf numFmtId="0" fontId="53" fillId="53" borderId="38" xfId="10" applyFont="1" applyFill="1" applyBorder="1" applyAlignment="1">
      <alignment horizontal="center" vertical="center" wrapText="1"/>
    </xf>
    <xf numFmtId="0" fontId="53" fillId="54" borderId="39" xfId="10" applyFont="1" applyFill="1" applyBorder="1" applyAlignment="1">
      <alignment horizontal="center" vertical="center" wrapText="1"/>
    </xf>
    <xf numFmtId="0" fontId="53" fillId="53" borderId="39" xfId="10" applyFont="1" applyFill="1" applyBorder="1" applyAlignment="1">
      <alignment horizontal="center" vertical="center" wrapText="1"/>
    </xf>
    <xf numFmtId="0" fontId="53" fillId="54" borderId="41" xfId="10" applyFont="1" applyFill="1" applyBorder="1" applyAlignment="1">
      <alignment horizontal="center" vertical="center" wrapText="1"/>
    </xf>
    <xf numFmtId="0" fontId="53" fillId="54" borderId="9" xfId="10" applyFont="1" applyFill="1" applyBorder="1" applyAlignment="1">
      <alignment horizontal="center" vertical="center" wrapText="1"/>
    </xf>
    <xf numFmtId="0" fontId="53" fillId="53" borderId="9" xfId="10" applyFont="1" applyFill="1" applyBorder="1" applyAlignment="1">
      <alignment horizontal="center" vertical="center" wrapText="1"/>
    </xf>
    <xf numFmtId="0" fontId="53" fillId="46" borderId="9" xfId="10" applyFont="1" applyFill="1" applyBorder="1" applyAlignment="1">
      <alignment horizontal="center" vertical="center"/>
    </xf>
    <xf numFmtId="0" fontId="53" fillId="46" borderId="9" xfId="10" applyFont="1" applyFill="1" applyBorder="1" applyAlignment="1">
      <alignment horizontal="center" vertical="center" wrapText="1"/>
    </xf>
    <xf numFmtId="0" fontId="53" fillId="53" borderId="9" xfId="10" applyFont="1" applyFill="1" applyBorder="1" applyAlignment="1">
      <alignment horizontal="center" vertical="center"/>
    </xf>
    <xf numFmtId="0" fontId="61" fillId="53" borderId="27" xfId="10" applyFont="1" applyFill="1" applyBorder="1" applyAlignment="1">
      <alignment horizontal="center" vertical="center"/>
    </xf>
    <xf numFmtId="180" fontId="61" fillId="53" borderId="27" xfId="10" applyNumberFormat="1" applyFont="1" applyFill="1" applyBorder="1" applyAlignment="1">
      <alignment horizontal="center" vertical="center"/>
    </xf>
    <xf numFmtId="0" fontId="53" fillId="53" borderId="26" xfId="10" applyFont="1" applyFill="1" applyBorder="1" applyAlignment="1">
      <alignment horizontal="center" vertical="center"/>
    </xf>
    <xf numFmtId="0" fontId="53" fillId="0" borderId="1" xfId="10" applyFont="1" applyBorder="1" applyAlignment="1">
      <alignment horizontal="center" vertical="center"/>
    </xf>
    <xf numFmtId="0" fontId="59" fillId="0" borderId="1" xfId="10" applyFont="1" applyBorder="1" applyAlignment="1">
      <alignment horizontal="center" vertical="center"/>
    </xf>
    <xf numFmtId="0" fontId="64" fillId="0" borderId="1" xfId="10" applyFont="1" applyBorder="1" applyAlignment="1">
      <alignment horizontal="left" vertical="center"/>
    </xf>
    <xf numFmtId="0" fontId="53" fillId="0" borderId="1" xfId="10" applyFont="1" applyBorder="1" applyAlignment="1" applyProtection="1">
      <alignment horizontal="left" vertical="center"/>
      <protection locked="0"/>
    </xf>
    <xf numFmtId="14" fontId="53" fillId="0" borderId="1" xfId="10" applyNumberFormat="1" applyFont="1" applyBorder="1" applyAlignment="1">
      <alignment horizontal="center" vertical="center"/>
    </xf>
    <xf numFmtId="180" fontId="53" fillId="0" borderId="1" xfId="10" applyNumberFormat="1" applyFont="1" applyBorder="1" applyAlignment="1">
      <alignment horizontal="center" vertical="center"/>
    </xf>
    <xf numFmtId="179" fontId="53" fillId="0" borderId="1" xfId="10" applyNumberFormat="1" applyFont="1" applyBorder="1" applyAlignment="1">
      <alignment horizontal="left" vertical="center"/>
    </xf>
    <xf numFmtId="0" fontId="59" fillId="0" borderId="1" xfId="10" applyFont="1" applyBorder="1" applyAlignment="1">
      <alignment horizontal="left" vertical="center"/>
    </xf>
    <xf numFmtId="0" fontId="53" fillId="0" borderId="1" xfId="10" applyFont="1" applyBorder="1" applyAlignment="1">
      <alignment horizontal="left" vertical="center"/>
    </xf>
    <xf numFmtId="181" fontId="53" fillId="0" borderId="1" xfId="10" applyNumberFormat="1" applyFont="1" applyBorder="1" applyAlignment="1">
      <alignment horizontal="center" vertical="center"/>
    </xf>
    <xf numFmtId="0" fontId="61" fillId="42" borderId="1" xfId="10" applyFont="1" applyFill="1" applyBorder="1" applyAlignment="1">
      <alignment horizontal="center" vertical="center"/>
    </xf>
    <xf numFmtId="0" fontId="53" fillId="0" borderId="1" xfId="10" applyFont="1" applyBorder="1" applyAlignment="1">
      <alignment horizontal="left" vertical="center" wrapText="1"/>
    </xf>
    <xf numFmtId="0" fontId="61" fillId="0" borderId="1" xfId="10" applyFont="1" applyBorder="1" applyAlignment="1">
      <alignment horizontal="center" vertical="center"/>
    </xf>
    <xf numFmtId="0" fontId="53" fillId="0" borderId="1" xfId="10" applyFont="1" applyBorder="1" applyAlignment="1" applyProtection="1">
      <alignment horizontal="left" vertical="center" shrinkToFit="1"/>
      <protection locked="0"/>
    </xf>
    <xf numFmtId="0" fontId="53" fillId="0" borderId="1" xfId="10" quotePrefix="1" applyFont="1" applyBorder="1" applyAlignment="1">
      <alignment horizontal="center" vertical="center"/>
    </xf>
    <xf numFmtId="0" fontId="53" fillId="42" borderId="1" xfId="10" applyFont="1" applyFill="1" applyBorder="1" applyAlignment="1">
      <alignment horizontal="center" vertical="center"/>
    </xf>
    <xf numFmtId="0" fontId="66" fillId="0" borderId="1" xfId="10" applyFont="1" applyBorder="1" applyAlignment="1">
      <alignment horizontal="center" vertical="center"/>
    </xf>
    <xf numFmtId="0" fontId="59" fillId="42" borderId="1" xfId="10" applyFont="1" applyFill="1" applyBorder="1" applyAlignment="1">
      <alignment horizontal="center" vertical="center"/>
    </xf>
    <xf numFmtId="0" fontId="68" fillId="42" borderId="1" xfId="10" applyFont="1" applyFill="1" applyBorder="1" applyAlignment="1">
      <alignment horizontal="center" vertical="center"/>
    </xf>
    <xf numFmtId="0" fontId="71" fillId="42" borderId="1" xfId="10" applyFont="1" applyFill="1" applyBorder="1" applyAlignment="1">
      <alignment horizontal="center" vertical="center"/>
    </xf>
    <xf numFmtId="0" fontId="72" fillId="0" borderId="1" xfId="10" applyFont="1" applyBorder="1" applyAlignment="1">
      <alignment horizontal="left" vertical="center"/>
    </xf>
    <xf numFmtId="0" fontId="69" fillId="0" borderId="1" xfId="10" applyFont="1" applyBorder="1" applyAlignment="1">
      <alignment horizontal="left" vertical="center"/>
    </xf>
    <xf numFmtId="0" fontId="74" fillId="0" borderId="1" xfId="10" applyFont="1" applyBorder="1" applyAlignment="1">
      <alignment horizontal="center" vertical="center"/>
    </xf>
    <xf numFmtId="180" fontId="53" fillId="0" borderId="0" xfId="10" applyNumberFormat="1" applyFont="1" applyAlignment="1">
      <alignment vertical="center"/>
    </xf>
    <xf numFmtId="41" fontId="13" fillId="0" borderId="10" xfId="6" applyFont="1" applyBorder="1" applyAlignment="1">
      <alignment horizontal="center" vertical="center"/>
    </xf>
    <xf numFmtId="41" fontId="15" fillId="0" borderId="11" xfId="6" applyFont="1" applyBorder="1" applyAlignment="1"/>
    <xf numFmtId="41" fontId="15" fillId="0" borderId="10" xfId="6" applyFont="1" applyBorder="1" applyAlignment="1"/>
    <xf numFmtId="0" fontId="21" fillId="0" borderId="0" xfId="1" applyFont="1" applyAlignment="1">
      <alignment horizontal="center" wrapText="1"/>
    </xf>
    <xf numFmtId="0" fontId="13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13" fillId="0" borderId="0" xfId="1" applyFont="1" applyAlignment="1">
      <alignment horizontal="right"/>
    </xf>
    <xf numFmtId="176" fontId="13" fillId="0" borderId="0" xfId="1" applyNumberFormat="1" applyFont="1" applyAlignment="1">
      <alignment horizontal="center"/>
    </xf>
    <xf numFmtId="176" fontId="46" fillId="2" borderId="11" xfId="0" applyNumberFormat="1" applyFont="1" applyFill="1" applyBorder="1" applyAlignment="1">
      <alignment horizontal="center" vertical="top" wrapText="1"/>
    </xf>
    <xf numFmtId="176" fontId="46" fillId="4" borderId="11" xfId="0" applyNumberFormat="1" applyFont="1" applyFill="1" applyBorder="1" applyAlignment="1">
      <alignment horizontal="center" vertical="top" wrapText="1"/>
    </xf>
    <xf numFmtId="176" fontId="46" fillId="5" borderId="11" xfId="0" applyNumberFormat="1" applyFont="1" applyFill="1" applyBorder="1" applyAlignment="1">
      <alignment horizontal="center" vertical="top" wrapText="1"/>
    </xf>
    <xf numFmtId="176" fontId="46" fillId="0" borderId="11" xfId="0" applyNumberFormat="1" applyFont="1" applyBorder="1" applyAlignment="1">
      <alignment horizontal="center" vertical="top" wrapText="1"/>
    </xf>
    <xf numFmtId="0" fontId="75" fillId="7" borderId="9" xfId="10" applyFont="1" applyFill="1" applyBorder="1" applyAlignment="1">
      <alignment horizontal="center" vertical="center" wrapText="1"/>
    </xf>
    <xf numFmtId="0" fontId="76" fillId="42" borderId="1" xfId="10" applyFont="1" applyFill="1" applyBorder="1" applyAlignment="1">
      <alignment horizontal="center" vertical="center"/>
    </xf>
    <xf numFmtId="0" fontId="77" fillId="42" borderId="1" xfId="10" applyFont="1" applyFill="1" applyBorder="1" applyAlignment="1">
      <alignment horizontal="center" vertical="center"/>
    </xf>
    <xf numFmtId="0" fontId="78" fillId="42" borderId="1" xfId="10" applyFont="1" applyFill="1" applyBorder="1" applyAlignment="1">
      <alignment horizontal="center" vertical="center"/>
    </xf>
    <xf numFmtId="0" fontId="59" fillId="0" borderId="0" xfId="10" applyFont="1" applyAlignment="1">
      <alignment horizontal="left" vertical="center"/>
    </xf>
    <xf numFmtId="0" fontId="53" fillId="0" borderId="0" xfId="10" applyFont="1" applyAlignment="1" applyProtection="1">
      <alignment horizontal="left" vertical="center"/>
      <protection locked="0"/>
    </xf>
    <xf numFmtId="0" fontId="66" fillId="0" borderId="0" xfId="10" applyFont="1" applyAlignment="1">
      <alignment horizontal="center" vertical="center"/>
    </xf>
    <xf numFmtId="41" fontId="15" fillId="48" borderId="11" xfId="6" applyFont="1" applyFill="1" applyBorder="1" applyAlignment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6" borderId="0" xfId="0" applyFill="1"/>
    <xf numFmtId="0" fontId="0" fillId="0" borderId="0" xfId="0" applyAlignment="1">
      <alignment horizontal="center" vertical="center"/>
    </xf>
    <xf numFmtId="0" fontId="13" fillId="0" borderId="1" xfId="1" applyFont="1" applyBorder="1" applyAlignment="1">
      <alignment horizontal="right" vertical="center"/>
    </xf>
    <xf numFmtId="0" fontId="13" fillId="48" borderId="1" xfId="1" applyFont="1" applyFill="1" applyBorder="1" applyAlignment="1">
      <alignment horizontal="right" vertical="center"/>
    </xf>
    <xf numFmtId="176" fontId="79" fillId="3" borderId="42" xfId="0" applyNumberFormat="1" applyFont="1" applyFill="1" applyBorder="1" applyAlignment="1">
      <alignment horizontal="center" wrapText="1"/>
    </xf>
    <xf numFmtId="176" fontId="81" fillId="3" borderId="42" xfId="0" applyNumberFormat="1" applyFont="1" applyFill="1" applyBorder="1" applyAlignment="1">
      <alignment horizontal="center" wrapText="1"/>
    </xf>
    <xf numFmtId="0" fontId="21" fillId="19" borderId="1" xfId="1" applyFont="1" applyFill="1" applyBorder="1" applyAlignment="1">
      <alignment horizontal="center" vertical="top" wrapText="1"/>
    </xf>
    <xf numFmtId="41" fontId="15" fillId="0" borderId="10" xfId="6" applyFont="1" applyFill="1" applyBorder="1" applyAlignment="1"/>
    <xf numFmtId="41" fontId="15" fillId="0" borderId="1" xfId="3" applyFont="1" applyFill="1" applyBorder="1" applyAlignment="1"/>
    <xf numFmtId="176" fontId="79" fillId="55" borderId="42" xfId="0" applyNumberFormat="1" applyFont="1" applyFill="1" applyBorder="1" applyAlignment="1">
      <alignment horizontal="center" wrapText="1"/>
    </xf>
    <xf numFmtId="41" fontId="35" fillId="29" borderId="4" xfId="0" applyNumberFormat="1" applyFont="1" applyFill="1" applyBorder="1" applyAlignment="1">
      <alignment horizontal="right" vertical="center"/>
    </xf>
    <xf numFmtId="41" fontId="35" fillId="29" borderId="4" xfId="7" applyNumberFormat="1" applyFont="1" applyFill="1" applyBorder="1" applyAlignment="1">
      <alignment horizontal="right" vertical="center"/>
    </xf>
    <xf numFmtId="176" fontId="79" fillId="56" borderId="42" xfId="0" applyNumberFormat="1" applyFont="1" applyFill="1" applyBorder="1" applyAlignment="1">
      <alignment horizontal="center" wrapText="1"/>
    </xf>
    <xf numFmtId="176" fontId="8" fillId="19" borderId="0" xfId="0" applyNumberFormat="1" applyFont="1" applyFill="1"/>
    <xf numFmtId="176" fontId="8" fillId="57" borderId="0" xfId="0" applyNumberFormat="1" applyFont="1" applyFill="1"/>
    <xf numFmtId="176" fontId="8" fillId="0" borderId="0" xfId="0" applyNumberFormat="1" applyFont="1"/>
    <xf numFmtId="0" fontId="81" fillId="58" borderId="0" xfId="0" applyFont="1" applyFill="1" applyAlignment="1">
      <alignment horizontal="center" wrapText="1"/>
    </xf>
    <xf numFmtId="0" fontId="81" fillId="59" borderId="0" xfId="0" applyFont="1" applyFill="1" applyAlignment="1">
      <alignment horizontal="center" wrapText="1"/>
    </xf>
    <xf numFmtId="0" fontId="81" fillId="60" borderId="0" xfId="0" applyFont="1" applyFill="1" applyAlignment="1">
      <alignment horizontal="center" wrapText="1"/>
    </xf>
    <xf numFmtId="176" fontId="8" fillId="7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8" fillId="7" borderId="0" xfId="0" applyFont="1" applyFill="1" applyAlignment="1">
      <alignment wrapText="1"/>
    </xf>
    <xf numFmtId="0" fontId="81" fillId="0" borderId="0" xfId="0" applyFont="1" applyAlignment="1">
      <alignment horizontal="center" wrapText="1"/>
    </xf>
    <xf numFmtId="41" fontId="0" fillId="0" borderId="0" xfId="0" applyNumberFormat="1" applyAlignment="1">
      <alignment wrapText="1"/>
    </xf>
    <xf numFmtId="0" fontId="81" fillId="3" borderId="0" xfId="0" applyFont="1" applyFill="1" applyAlignment="1">
      <alignment horizontal="center" wrapText="1"/>
    </xf>
    <xf numFmtId="177" fontId="8" fillId="7" borderId="0" xfId="0" applyNumberFormat="1" applyFont="1" applyFill="1"/>
    <xf numFmtId="177" fontId="8" fillId="7" borderId="39" xfId="0" applyNumberFormat="1" applyFont="1" applyFill="1" applyBorder="1"/>
    <xf numFmtId="0" fontId="79" fillId="3" borderId="42" xfId="0" applyFont="1" applyFill="1" applyBorder="1" applyAlignment="1">
      <alignment horizontal="center" wrapText="1"/>
    </xf>
    <xf numFmtId="0" fontId="6" fillId="0" borderId="0" xfId="11" applyNumberFormat="1" applyFont="1" applyAlignment="1"/>
    <xf numFmtId="0" fontId="46" fillId="6" borderId="1" xfId="0" applyFont="1" applyFill="1" applyBorder="1" applyAlignment="1">
      <alignment horizontal="center" vertical="top" wrapText="1"/>
    </xf>
    <xf numFmtId="0" fontId="46" fillId="2" borderId="11" xfId="0" applyFont="1" applyFill="1" applyBorder="1" applyAlignment="1">
      <alignment horizontal="center" vertical="top" wrapText="1"/>
    </xf>
    <xf numFmtId="0" fontId="46" fillId="4" borderId="11" xfId="0" applyFont="1" applyFill="1" applyBorder="1" applyAlignment="1">
      <alignment horizontal="center" vertical="top" wrapText="1"/>
    </xf>
    <xf numFmtId="0" fontId="46" fillId="5" borderId="11" xfId="0" applyFont="1" applyFill="1" applyBorder="1" applyAlignment="1">
      <alignment horizontal="center" vertical="top" wrapText="1"/>
    </xf>
    <xf numFmtId="0" fontId="6" fillId="0" borderId="0" xfId="11" applyNumberFormat="1" applyFont="1" applyAlignment="1">
      <alignment vertical="top" wrapText="1"/>
    </xf>
    <xf numFmtId="41" fontId="15" fillId="0" borderId="1" xfId="6" applyFont="1" applyFill="1" applyBorder="1" applyAlignment="1"/>
    <xf numFmtId="41" fontId="15" fillId="61" borderId="1" xfId="6" applyFont="1" applyFill="1" applyBorder="1" applyAlignment="1"/>
    <xf numFmtId="0" fontId="79" fillId="3" borderId="43" xfId="0" applyFont="1" applyFill="1" applyBorder="1" applyAlignment="1">
      <alignment horizontal="center" wrapText="1"/>
    </xf>
    <xf numFmtId="0" fontId="79" fillId="55" borderId="43" xfId="0" applyFont="1" applyFill="1" applyBorder="1" applyAlignment="1">
      <alignment horizontal="center" wrapText="1"/>
    </xf>
    <xf numFmtId="0" fontId="79" fillId="56" borderId="43" xfId="0" applyFont="1" applyFill="1" applyBorder="1" applyAlignment="1">
      <alignment horizontal="center" wrapText="1"/>
    </xf>
    <xf numFmtId="0" fontId="81" fillId="3" borderId="43" xfId="0" applyFont="1" applyFill="1" applyBorder="1" applyAlignment="1">
      <alignment horizontal="center" wrapText="1"/>
    </xf>
    <xf numFmtId="0" fontId="46" fillId="0" borderId="1" xfId="0" applyFont="1" applyBorder="1" applyAlignment="1">
      <alignment horizontal="center" vertical="top" wrapText="1"/>
    </xf>
    <xf numFmtId="0" fontId="46" fillId="61" borderId="1" xfId="0" applyFont="1" applyFill="1" applyBorder="1" applyAlignment="1">
      <alignment horizontal="center" vertical="top" wrapText="1"/>
    </xf>
    <xf numFmtId="41" fontId="46" fillId="0" borderId="1" xfId="0" applyNumberFormat="1" applyFont="1" applyBorder="1" applyAlignment="1">
      <alignment horizontal="center" vertical="top" wrapText="1"/>
    </xf>
    <xf numFmtId="0" fontId="13" fillId="0" borderId="0" xfId="12" applyFont="1" applyAlignment="1">
      <alignment vertical="center"/>
    </xf>
    <xf numFmtId="0" fontId="13" fillId="0" borderId="0" xfId="12" applyFont="1" applyAlignment="1">
      <alignment horizontal="right" vertical="center"/>
    </xf>
    <xf numFmtId="0" fontId="83" fillId="0" borderId="0" xfId="12" applyFont="1" applyAlignment="1">
      <alignment vertical="center"/>
    </xf>
    <xf numFmtId="0" fontId="82" fillId="0" borderId="13" xfId="12" applyFont="1" applyBorder="1" applyAlignment="1">
      <alignment horizontal="right" vertical="top" wrapText="1"/>
    </xf>
    <xf numFmtId="177" fontId="21" fillId="7" borderId="0" xfId="12" applyNumberFormat="1" applyFont="1" applyFill="1" applyAlignment="1">
      <alignment vertical="top"/>
    </xf>
    <xf numFmtId="176" fontId="84" fillId="19" borderId="0" xfId="12" applyNumberFormat="1" applyFont="1" applyFill="1" applyAlignment="1">
      <alignment vertical="top"/>
    </xf>
    <xf numFmtId="0" fontId="13" fillId="8" borderId="4" xfId="12" applyFont="1" applyFill="1" applyBorder="1" applyAlignment="1">
      <alignment horizontal="center" vertical="center" wrapText="1"/>
    </xf>
    <xf numFmtId="0" fontId="21" fillId="3" borderId="6" xfId="12" applyFont="1" applyFill="1" applyBorder="1" applyAlignment="1">
      <alignment horizontal="center" vertical="center" wrapText="1"/>
    </xf>
    <xf numFmtId="0" fontId="21" fillId="0" borderId="0" xfId="12" applyFont="1" applyAlignment="1">
      <alignment vertical="top" wrapText="1"/>
    </xf>
    <xf numFmtId="0" fontId="13" fillId="0" borderId="0" xfId="12" applyFont="1" applyAlignment="1">
      <alignment horizontal="right" vertical="top"/>
    </xf>
    <xf numFmtId="0" fontId="83" fillId="0" borderId="0" xfId="12" applyFont="1" applyAlignment="1">
      <alignment vertical="top"/>
    </xf>
    <xf numFmtId="0" fontId="21" fillId="0" borderId="0" xfId="12" applyFont="1" applyAlignment="1">
      <alignment horizontal="center" vertical="top"/>
    </xf>
    <xf numFmtId="0" fontId="21" fillId="0" borderId="0" xfId="12" applyFont="1" applyAlignment="1">
      <alignment horizontal="left" vertical="top"/>
    </xf>
    <xf numFmtId="0" fontId="82" fillId="0" borderId="0" xfId="12" applyFont="1" applyAlignment="1">
      <alignment horizontal="right" vertical="top" wrapText="1"/>
    </xf>
    <xf numFmtId="176" fontId="21" fillId="7" borderId="40" xfId="12" applyNumberFormat="1" applyFont="1" applyFill="1" applyBorder="1" applyAlignment="1">
      <alignment vertical="top"/>
    </xf>
    <xf numFmtId="176" fontId="85" fillId="19" borderId="40" xfId="12" applyNumberFormat="1" applyFont="1" applyFill="1" applyBorder="1" applyAlignment="1">
      <alignment vertical="top"/>
    </xf>
    <xf numFmtId="176" fontId="13" fillId="0" borderId="0" xfId="12" applyNumberFormat="1" applyFont="1" applyAlignment="1">
      <alignment vertical="center"/>
    </xf>
    <xf numFmtId="0" fontId="13" fillId="0" borderId="4" xfId="12" applyFont="1" applyBorder="1" applyAlignment="1">
      <alignment vertical="center" wrapText="1"/>
    </xf>
    <xf numFmtId="0" fontId="13" fillId="0" borderId="6" xfId="12" applyFont="1" applyBorder="1" applyAlignment="1">
      <alignment vertical="center" wrapText="1"/>
    </xf>
    <xf numFmtId="0" fontId="21" fillId="16" borderId="1" xfId="12" applyFont="1" applyFill="1" applyBorder="1" applyAlignment="1">
      <alignment vertical="top" wrapText="1"/>
    </xf>
    <xf numFmtId="0" fontId="13" fillId="8" borderId="1" xfId="12" applyFont="1" applyFill="1" applyBorder="1" applyAlignment="1">
      <alignment horizontal="center" vertical="top" wrapText="1"/>
    </xf>
    <xf numFmtId="0" fontId="21" fillId="17" borderId="1" xfId="12" applyFont="1" applyFill="1" applyBorder="1" applyAlignment="1">
      <alignment horizontal="center" vertical="top" wrapText="1"/>
    </xf>
    <xf numFmtId="0" fontId="21" fillId="3" borderId="1" xfId="12" applyFont="1" applyFill="1" applyBorder="1" applyAlignment="1">
      <alignment horizontal="center" vertical="top" wrapText="1"/>
    </xf>
    <xf numFmtId="0" fontId="21" fillId="3" borderId="1" xfId="12" applyFont="1" applyFill="1" applyBorder="1" applyAlignment="1">
      <alignment horizontal="left" vertical="top" wrapText="1"/>
    </xf>
    <xf numFmtId="177" fontId="86" fillId="8" borderId="1" xfId="13" applyNumberFormat="1" applyFont="1" applyFill="1" applyBorder="1" applyAlignment="1">
      <alignment horizontal="center" vertical="top" wrapText="1"/>
    </xf>
    <xf numFmtId="177" fontId="86" fillId="62" borderId="1" xfId="13" applyNumberFormat="1" applyFont="1" applyFill="1" applyBorder="1" applyAlignment="1">
      <alignment horizontal="center" vertical="top" wrapText="1"/>
    </xf>
    <xf numFmtId="0" fontId="84" fillId="3" borderId="1" xfId="13" applyFont="1" applyFill="1" applyBorder="1" applyAlignment="1">
      <alignment horizontal="center" vertical="top" wrapText="1"/>
    </xf>
    <xf numFmtId="176" fontId="11" fillId="63" borderId="11" xfId="14" applyNumberFormat="1" applyFont="1" applyFill="1" applyBorder="1" applyAlignment="1">
      <alignment horizontal="center" vertical="top" wrapText="1"/>
    </xf>
    <xf numFmtId="0" fontId="88" fillId="64" borderId="1" xfId="15" applyFont="1" applyFill="1" applyBorder="1" applyAlignment="1">
      <alignment horizontal="center" vertical="top" wrapText="1"/>
    </xf>
    <xf numFmtId="0" fontId="13" fillId="0" borderId="0" xfId="12" applyFont="1" applyAlignment="1">
      <alignment vertical="center" wrapText="1"/>
    </xf>
    <xf numFmtId="0" fontId="13" fillId="0" borderId="4" xfId="12" applyFont="1" applyBorder="1" applyAlignment="1">
      <alignment vertical="center"/>
    </xf>
    <xf numFmtId="0" fontId="13" fillId="0" borderId="7" xfId="12" applyFont="1" applyBorder="1" applyAlignment="1">
      <alignment vertical="center"/>
    </xf>
    <xf numFmtId="0" fontId="13" fillId="0" borderId="7" xfId="12" applyFont="1" applyBorder="1" applyAlignment="1">
      <alignment horizontal="center" vertical="center"/>
    </xf>
    <xf numFmtId="0" fontId="13" fillId="0" borderId="11" xfId="12" applyFont="1" applyBorder="1" applyAlignment="1">
      <alignment horizontal="center" vertical="center"/>
    </xf>
    <xf numFmtId="0" fontId="13" fillId="18" borderId="7" xfId="12" applyFont="1" applyFill="1" applyBorder="1" applyAlignment="1">
      <alignment horizontal="left" vertical="center"/>
    </xf>
    <xf numFmtId="0" fontId="13" fillId="0" borderId="12" xfId="12" applyFont="1" applyBorder="1" applyAlignment="1">
      <alignment vertical="center"/>
    </xf>
    <xf numFmtId="41" fontId="13" fillId="0" borderId="1" xfId="12" applyNumberFormat="1" applyFont="1" applyBorder="1" applyAlignment="1">
      <alignment vertical="center"/>
    </xf>
    <xf numFmtId="41" fontId="13" fillId="65" borderId="1" xfId="12" applyNumberFormat="1" applyFont="1" applyFill="1" applyBorder="1" applyAlignment="1">
      <alignment vertical="center"/>
    </xf>
    <xf numFmtId="41" fontId="13" fillId="0" borderId="11" xfId="16" applyFont="1" applyFill="1" applyBorder="1" applyAlignment="1">
      <alignment vertical="center"/>
    </xf>
    <xf numFmtId="41" fontId="82" fillId="0" borderId="1" xfId="17" applyFont="1" applyFill="1" applyBorder="1" applyAlignment="1">
      <alignment vertical="center"/>
    </xf>
    <xf numFmtId="0" fontId="13" fillId="0" borderId="4" xfId="12" applyFont="1" applyBorder="1" applyAlignment="1">
      <alignment horizontal="center" vertical="center"/>
    </xf>
    <xf numFmtId="0" fontId="13" fillId="0" borderId="1" xfId="12" applyFont="1" applyBorder="1" applyAlignment="1">
      <alignment horizontal="center" vertical="center"/>
    </xf>
    <xf numFmtId="0" fontId="13" fillId="20" borderId="4" xfId="12" applyFont="1" applyFill="1" applyBorder="1" applyAlignment="1">
      <alignment horizontal="left" vertical="center"/>
    </xf>
    <xf numFmtId="0" fontId="13" fillId="0" borderId="6" xfId="12" applyFont="1" applyBorder="1" applyAlignment="1">
      <alignment vertical="center"/>
    </xf>
    <xf numFmtId="0" fontId="13" fillId="0" borderId="4" xfId="12" applyFont="1" applyBorder="1" applyAlignment="1">
      <alignment horizontal="left" vertical="center"/>
    </xf>
    <xf numFmtId="182" fontId="13" fillId="0" borderId="0" xfId="18" applyNumberFormat="1" applyFont="1" applyFill="1" applyAlignment="1">
      <alignment vertical="center"/>
    </xf>
    <xf numFmtId="0" fontId="13" fillId="18" borderId="4" xfId="12" applyFont="1" applyFill="1" applyBorder="1" applyAlignment="1">
      <alignment horizontal="left" vertical="center"/>
    </xf>
    <xf numFmtId="0" fontId="88" fillId="0" borderId="0" xfId="15" applyFont="1" applyAlignment="1">
      <alignment horizontal="center" vertical="top" wrapText="1"/>
    </xf>
    <xf numFmtId="0" fontId="13" fillId="9" borderId="4" xfId="12" applyFont="1" applyFill="1" applyBorder="1" applyAlignment="1">
      <alignment horizontal="left" vertical="center"/>
    </xf>
    <xf numFmtId="0" fontId="23" fillId="9" borderId="4" xfId="12" applyFont="1" applyFill="1" applyBorder="1" applyAlignment="1">
      <alignment horizontal="center" vertical="center"/>
    </xf>
    <xf numFmtId="0" fontId="23" fillId="9" borderId="6" xfId="12" applyFont="1" applyFill="1" applyBorder="1" applyAlignment="1">
      <alignment vertical="center"/>
    </xf>
    <xf numFmtId="0" fontId="13" fillId="21" borderId="6" xfId="12" applyFont="1" applyFill="1" applyBorder="1" applyAlignment="1">
      <alignment vertical="center"/>
    </xf>
    <xf numFmtId="0" fontId="13" fillId="8" borderId="6" xfId="12" applyFont="1" applyFill="1" applyBorder="1" applyAlignment="1">
      <alignment vertical="center"/>
    </xf>
    <xf numFmtId="0" fontId="23" fillId="0" borderId="6" xfId="12" applyFont="1" applyBorder="1" applyAlignment="1">
      <alignment vertical="center"/>
    </xf>
    <xf numFmtId="0" fontId="13" fillId="22" borderId="6" xfId="12" applyFont="1" applyFill="1" applyBorder="1" applyAlignment="1">
      <alignment vertical="center"/>
    </xf>
    <xf numFmtId="0" fontId="13" fillId="23" borderId="6" xfId="12" applyFont="1" applyFill="1" applyBorder="1" applyAlignment="1">
      <alignment vertical="center"/>
    </xf>
    <xf numFmtId="0" fontId="13" fillId="18" borderId="6" xfId="12" applyFont="1" applyFill="1" applyBorder="1" applyAlignment="1">
      <alignment vertical="center"/>
    </xf>
    <xf numFmtId="0" fontId="13" fillId="24" borderId="6" xfId="12" applyFont="1" applyFill="1" applyBorder="1" applyAlignment="1">
      <alignment vertical="center"/>
    </xf>
    <xf numFmtId="0" fontId="13" fillId="0" borderId="13" xfId="12" applyFont="1" applyBorder="1" applyAlignment="1">
      <alignment vertical="center"/>
    </xf>
    <xf numFmtId="0" fontId="13" fillId="18" borderId="6" xfId="12" applyFont="1" applyFill="1" applyBorder="1" applyAlignment="1">
      <alignment horizontal="left" vertical="center"/>
    </xf>
    <xf numFmtId="0" fontId="13" fillId="0" borderId="3" xfId="12" applyFont="1" applyBorder="1" applyAlignment="1">
      <alignment vertical="center"/>
    </xf>
    <xf numFmtId="0" fontId="13" fillId="20" borderId="6" xfId="12" applyFont="1" applyFill="1" applyBorder="1" applyAlignment="1">
      <alignment horizontal="left" vertical="center"/>
    </xf>
    <xf numFmtId="0" fontId="13" fillId="0" borderId="6" xfId="12" applyFont="1" applyBorder="1" applyAlignment="1">
      <alignment horizontal="left" vertical="center"/>
    </xf>
    <xf numFmtId="0" fontId="13" fillId="20" borderId="3" xfId="12" applyFont="1" applyFill="1" applyBorder="1" applyAlignment="1">
      <alignment vertical="center"/>
    </xf>
    <xf numFmtId="0" fontId="13" fillId="9" borderId="6" xfId="12" applyFont="1" applyFill="1" applyBorder="1" applyAlignment="1">
      <alignment horizontal="left" vertical="center"/>
    </xf>
    <xf numFmtId="0" fontId="23" fillId="9" borderId="3" xfId="12" applyFont="1" applyFill="1" applyBorder="1" applyAlignment="1">
      <alignment vertical="center"/>
    </xf>
    <xf numFmtId="0" fontId="23" fillId="9" borderId="3" xfId="12" applyFont="1" applyFill="1" applyBorder="1" applyAlignment="1">
      <alignment horizontal="left" vertical="center"/>
    </xf>
    <xf numFmtId="0" fontId="13" fillId="0" borderId="0" xfId="12" applyFont="1" applyAlignment="1">
      <alignment horizontal="center" vertical="center"/>
    </xf>
    <xf numFmtId="0" fontId="13" fillId="0" borderId="0" xfId="12" applyFont="1" applyAlignment="1">
      <alignment horizontal="left" vertical="center"/>
    </xf>
    <xf numFmtId="177" fontId="13" fillId="0" borderId="0" xfId="12" applyNumberFormat="1" applyFont="1" applyAlignment="1">
      <alignment vertical="center"/>
    </xf>
    <xf numFmtId="0" fontId="86" fillId="8" borderId="1" xfId="13" applyFont="1" applyFill="1" applyBorder="1" applyAlignment="1">
      <alignment horizontal="center" vertical="top" wrapText="1"/>
    </xf>
    <xf numFmtId="41" fontId="82" fillId="0" borderId="11" xfId="1" applyNumberFormat="1" applyFont="1" applyBorder="1" applyAlignment="1">
      <alignment horizontal="center"/>
    </xf>
    <xf numFmtId="41" fontId="89" fillId="0" borderId="1" xfId="1" applyNumberFormat="1" applyFont="1" applyBorder="1" applyAlignment="1">
      <alignment vertical="center"/>
    </xf>
    <xf numFmtId="0" fontId="90" fillId="15" borderId="0" xfId="1" applyFont="1" applyFill="1" applyAlignment="1">
      <alignment horizontal="center" vertical="center"/>
    </xf>
    <xf numFmtId="184" fontId="85" fillId="7" borderId="40" xfId="1" applyNumberFormat="1" applyFont="1" applyFill="1" applyBorder="1" applyAlignment="1">
      <alignment horizontal="center"/>
    </xf>
    <xf numFmtId="41" fontId="81" fillId="55" borderId="0" xfId="0" applyNumberFormat="1" applyFont="1" applyFill="1" applyAlignment="1">
      <alignment horizontal="center" wrapText="1"/>
    </xf>
    <xf numFmtId="0" fontId="1" fillId="66" borderId="1" xfId="19" applyFill="1" applyBorder="1" applyAlignment="1">
      <alignment horizontal="center" vertical="center"/>
    </xf>
    <xf numFmtId="0" fontId="1" fillId="0" borderId="0" xfId="19">
      <alignment vertical="center"/>
    </xf>
    <xf numFmtId="0" fontId="1" fillId="0" borderId="1" xfId="19" applyBorder="1">
      <alignment vertical="center"/>
    </xf>
    <xf numFmtId="0" fontId="13" fillId="22" borderId="0" xfId="1" applyFont="1" applyFill="1" applyAlignment="1">
      <alignment vertical="center"/>
    </xf>
    <xf numFmtId="0" fontId="13" fillId="8" borderId="3" xfId="1" applyFont="1" applyFill="1" applyBorder="1" applyAlignment="1">
      <alignment horizontal="center" vertical="top" wrapText="1"/>
    </xf>
    <xf numFmtId="41" fontId="13" fillId="0" borderId="1" xfId="1" applyNumberFormat="1" applyFont="1" applyBorder="1" applyAlignment="1">
      <alignment vertical="center"/>
    </xf>
    <xf numFmtId="177" fontId="25" fillId="67" borderId="4" xfId="7" applyNumberFormat="1" applyFont="1" applyFill="1" applyBorder="1" applyAlignment="1">
      <alignment horizontal="right" vertical="center"/>
    </xf>
    <xf numFmtId="41" fontId="91" fillId="0" borderId="11" xfId="6" applyFont="1" applyBorder="1" applyAlignment="1"/>
    <xf numFmtId="41" fontId="91" fillId="0" borderId="10" xfId="6" applyFont="1" applyFill="1" applyBorder="1" applyAlignment="1"/>
    <xf numFmtId="41" fontId="91" fillId="0" borderId="1" xfId="6" applyFont="1" applyFill="1" applyBorder="1" applyAlignment="1"/>
    <xf numFmtId="41" fontId="91" fillId="61" borderId="1" xfId="6" applyFont="1" applyFill="1" applyBorder="1" applyAlignment="1"/>
    <xf numFmtId="41" fontId="91" fillId="48" borderId="11" xfId="6" applyFont="1" applyFill="1" applyBorder="1" applyAlignment="1"/>
    <xf numFmtId="0" fontId="80" fillId="0" borderId="1" xfId="0" applyFont="1" applyBorder="1" applyAlignment="1">
      <alignment horizontal="center" vertical="top" wrapText="1"/>
    </xf>
    <xf numFmtId="0" fontId="15" fillId="0" borderId="1" xfId="6" applyNumberFormat="1" applyFont="1" applyFill="1" applyBorder="1" applyAlignment="1"/>
    <xf numFmtId="183" fontId="8" fillId="7" borderId="0" xfId="0" applyNumberFormat="1" applyFont="1" applyFill="1" applyAlignment="1">
      <alignment wrapText="1"/>
    </xf>
    <xf numFmtId="41" fontId="14" fillId="0" borderId="10" xfId="6" applyFont="1" applyBorder="1" applyAlignment="1">
      <alignment horizontal="center" vertical="center"/>
    </xf>
    <xf numFmtId="41" fontId="7" fillId="0" borderId="1" xfId="6" applyFont="1" applyFill="1" applyBorder="1" applyAlignment="1"/>
    <xf numFmtId="41" fontId="7" fillId="0" borderId="1" xfId="0" applyNumberFormat="1" applyFont="1" applyBorder="1"/>
    <xf numFmtId="41" fontId="7" fillId="0" borderId="1" xfId="6" applyFont="1" applyFill="1" applyBorder="1" applyAlignment="1">
      <alignment wrapText="1"/>
    </xf>
    <xf numFmtId="0" fontId="7" fillId="0" borderId="1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83" fontId="14" fillId="0" borderId="1" xfId="0" applyNumberFormat="1" applyFont="1" applyBorder="1" applyAlignment="1">
      <alignment vertical="center"/>
    </xf>
    <xf numFmtId="41" fontId="7" fillId="0" borderId="10" xfId="6" applyFont="1" applyBorder="1" applyAlignment="1">
      <alignment horizontal="center" vertical="center"/>
    </xf>
    <xf numFmtId="183" fontId="7" fillId="0" borderId="1" xfId="0" applyNumberFormat="1" applyFont="1" applyBorder="1" applyAlignment="1">
      <alignment vertical="center"/>
    </xf>
    <xf numFmtId="41" fontId="7" fillId="67" borderId="10" xfId="6" applyFont="1" applyFill="1" applyBorder="1" applyAlignment="1">
      <alignment horizontal="center" vertical="center"/>
    </xf>
    <xf numFmtId="41" fontId="91" fillId="67" borderId="11" xfId="6" applyFont="1" applyFill="1" applyBorder="1" applyAlignment="1"/>
    <xf numFmtId="41" fontId="7" fillId="67" borderId="1" xfId="6" applyFont="1" applyFill="1" applyBorder="1" applyAlignment="1"/>
    <xf numFmtId="41" fontId="7" fillId="67" borderId="1" xfId="0" applyNumberFormat="1" applyFont="1" applyFill="1" applyBorder="1"/>
    <xf numFmtId="41" fontId="91" fillId="67" borderId="10" xfId="6" applyFont="1" applyFill="1" applyBorder="1" applyAlignment="1"/>
    <xf numFmtId="41" fontId="7" fillId="67" borderId="1" xfId="6" applyFont="1" applyFill="1" applyBorder="1" applyAlignment="1">
      <alignment wrapText="1"/>
    </xf>
    <xf numFmtId="0" fontId="7" fillId="67" borderId="1" xfId="0" applyFont="1" applyFill="1" applyBorder="1" applyAlignment="1">
      <alignment vertical="center"/>
    </xf>
    <xf numFmtId="0" fontId="7" fillId="67" borderId="10" xfId="0" applyFont="1" applyFill="1" applyBorder="1" applyAlignment="1">
      <alignment vertical="center"/>
    </xf>
    <xf numFmtId="41" fontId="92" fillId="0" borderId="1" xfId="6" applyFont="1" applyFill="1" applyBorder="1" applyAlignment="1"/>
    <xf numFmtId="41" fontId="82" fillId="46" borderId="11" xfId="1" applyNumberFormat="1" applyFont="1" applyFill="1" applyBorder="1" applyAlignment="1">
      <alignment horizontal="center"/>
    </xf>
    <xf numFmtId="41" fontId="93" fillId="0" borderId="1" xfId="6" applyFont="1" applyFill="1" applyBorder="1" applyAlignment="1"/>
    <xf numFmtId="0" fontId="94" fillId="60" borderId="0" xfId="0" applyFont="1" applyFill="1" applyAlignment="1">
      <alignment horizontal="center" wrapText="1"/>
    </xf>
    <xf numFmtId="0" fontId="95" fillId="0" borderId="1" xfId="0" applyFont="1" applyBorder="1" applyAlignment="1">
      <alignment horizontal="center" vertical="top" wrapText="1"/>
    </xf>
    <xf numFmtId="0" fontId="7" fillId="0" borderId="0" xfId="0" applyFont="1" applyAlignment="1">
      <alignment wrapText="1"/>
    </xf>
    <xf numFmtId="0" fontId="93" fillId="0" borderId="1" xfId="6" applyNumberFormat="1" applyFont="1" applyFill="1" applyBorder="1" applyAlignment="1"/>
    <xf numFmtId="0" fontId="80" fillId="0" borderId="0" xfId="0" applyFont="1" applyAlignment="1">
      <alignment horizontal="center" vertical="top" wrapText="1"/>
    </xf>
    <xf numFmtId="41" fontId="15" fillId="0" borderId="0" xfId="6" applyFont="1" applyFill="1" applyBorder="1" applyAlignment="1"/>
    <xf numFmtId="0" fontId="15" fillId="0" borderId="0" xfId="6" applyNumberFormat="1" applyFont="1" applyFill="1" applyBorder="1" applyAlignment="1"/>
    <xf numFmtId="0" fontId="81" fillId="55" borderId="0" xfId="0" applyFont="1" applyFill="1" applyAlignment="1">
      <alignment horizontal="center" wrapText="1"/>
    </xf>
    <xf numFmtId="41" fontId="89" fillId="46" borderId="1" xfId="1" applyNumberFormat="1" applyFont="1" applyFill="1" applyBorder="1" applyAlignment="1">
      <alignment vertical="center"/>
    </xf>
    <xf numFmtId="41" fontId="91" fillId="68" borderId="10" xfId="6" applyFont="1" applyFill="1" applyBorder="1" applyAlignment="1"/>
    <xf numFmtId="176" fontId="101" fillId="0" borderId="0" xfId="0" applyNumberFormat="1" applyFont="1"/>
    <xf numFmtId="176" fontId="101" fillId="0" borderId="39" xfId="0" applyNumberFormat="1" applyFont="1" applyBorder="1"/>
    <xf numFmtId="176" fontId="102" fillId="0" borderId="0" xfId="0" applyNumberFormat="1" applyFont="1"/>
    <xf numFmtId="0" fontId="103" fillId="0" borderId="0" xfId="0" applyFont="1" applyAlignment="1">
      <alignment horizontal="center" wrapText="1"/>
    </xf>
    <xf numFmtId="41" fontId="105" fillId="0" borderId="1" xfId="6" applyFont="1" applyFill="1" applyBorder="1" applyAlignment="1"/>
    <xf numFmtId="41" fontId="7" fillId="46" borderId="1" xfId="6" applyFont="1" applyFill="1" applyBorder="1" applyAlignment="1"/>
    <xf numFmtId="41" fontId="15" fillId="0" borderId="1" xfId="6" applyFont="1" applyFill="1" applyBorder="1" applyAlignment="1">
      <alignment horizontal="left" wrapText="1"/>
    </xf>
    <xf numFmtId="41" fontId="106" fillId="67" borderId="10" xfId="6" applyFont="1" applyFill="1" applyBorder="1" applyAlignment="1">
      <alignment horizontal="center" vertical="center"/>
    </xf>
    <xf numFmtId="41" fontId="14" fillId="67" borderId="10" xfId="6" applyFont="1" applyFill="1" applyBorder="1" applyAlignment="1">
      <alignment horizontal="center" vertical="center"/>
    </xf>
    <xf numFmtId="41" fontId="15" fillId="67" borderId="11" xfId="6" applyFont="1" applyFill="1" applyBorder="1" applyAlignment="1"/>
    <xf numFmtId="41" fontId="15" fillId="67" borderId="10" xfId="6" applyFont="1" applyFill="1" applyBorder="1" applyAlignment="1"/>
    <xf numFmtId="41" fontId="15" fillId="67" borderId="1" xfId="3" applyFont="1" applyFill="1" applyBorder="1" applyAlignment="1"/>
    <xf numFmtId="41" fontId="7" fillId="69" borderId="1" xfId="6" applyFont="1" applyFill="1" applyBorder="1" applyAlignment="1"/>
    <xf numFmtId="41" fontId="7" fillId="69" borderId="1" xfId="0" applyNumberFormat="1" applyFont="1" applyFill="1" applyBorder="1"/>
    <xf numFmtId="41" fontId="91" fillId="69" borderId="10" xfId="6" applyFont="1" applyFill="1" applyBorder="1" applyAlignment="1"/>
    <xf numFmtId="41" fontId="15" fillId="69" borderId="10" xfId="6" applyFont="1" applyFill="1" applyBorder="1" applyAlignment="1"/>
    <xf numFmtId="0" fontId="7" fillId="69" borderId="10" xfId="0" applyFont="1" applyFill="1" applyBorder="1" applyAlignment="1">
      <alignment vertical="center"/>
    </xf>
    <xf numFmtId="0" fontId="46" fillId="69" borderId="1" xfId="0" applyFont="1" applyFill="1" applyBorder="1" applyAlignment="1">
      <alignment horizontal="center" vertical="top" wrapText="1"/>
    </xf>
    <xf numFmtId="0" fontId="46" fillId="70" borderId="1" xfId="0" applyFont="1" applyFill="1" applyBorder="1" applyAlignment="1">
      <alignment horizontal="center" vertical="top" wrapText="1"/>
    </xf>
    <xf numFmtId="0" fontId="7" fillId="70" borderId="10" xfId="0" applyFont="1" applyFill="1" applyBorder="1" applyAlignment="1">
      <alignment vertical="center"/>
    </xf>
    <xf numFmtId="0" fontId="46" fillId="71" borderId="1" xfId="0" applyFont="1" applyFill="1" applyBorder="1" applyAlignment="1">
      <alignment horizontal="center" vertical="top" wrapText="1"/>
    </xf>
    <xf numFmtId="41" fontId="91" fillId="71" borderId="1" xfId="3" applyFont="1" applyFill="1" applyBorder="1" applyAlignment="1"/>
    <xf numFmtId="0" fontId="7" fillId="71" borderId="1" xfId="0" applyFont="1" applyFill="1" applyBorder="1" applyAlignment="1">
      <alignment vertical="center"/>
    </xf>
    <xf numFmtId="41" fontId="15" fillId="71" borderId="1" xfId="3" applyFont="1" applyFill="1" applyBorder="1" applyAlignment="1"/>
    <xf numFmtId="0" fontId="20" fillId="3" borderId="21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5" fillId="25" borderId="27" xfId="7" applyFont="1" applyFill="1" applyBorder="1" applyAlignment="1">
      <alignment horizontal="center" vertical="center"/>
    </xf>
    <xf numFmtId="0" fontId="27" fillId="0" borderId="0" xfId="7" applyFont="1" applyAlignment="1">
      <alignment vertical="center"/>
    </xf>
    <xf numFmtId="0" fontId="25" fillId="27" borderId="28" xfId="7" applyFont="1" applyFill="1" applyBorder="1" applyAlignment="1">
      <alignment horizontal="center" vertical="center"/>
    </xf>
    <xf numFmtId="0" fontId="27" fillId="0" borderId="28" xfId="7" applyFont="1" applyBorder="1" applyAlignment="1">
      <alignment vertical="center"/>
    </xf>
    <xf numFmtId="0" fontId="28" fillId="28" borderId="29" xfId="7" applyFont="1" applyFill="1" applyBorder="1" applyAlignment="1">
      <alignment horizontal="center" vertical="center"/>
    </xf>
    <xf numFmtId="0" fontId="27" fillId="0" borderId="29" xfId="7" applyFont="1" applyBorder="1" applyAlignment="1">
      <alignment vertical="center"/>
    </xf>
    <xf numFmtId="0" fontId="29" fillId="25" borderId="6" xfId="7" applyFont="1" applyFill="1" applyBorder="1" applyAlignment="1">
      <alignment horizontal="center" vertical="center"/>
    </xf>
    <xf numFmtId="0" fontId="27" fillId="0" borderId="30" xfId="7" applyFont="1" applyBorder="1" applyAlignment="1">
      <alignment vertical="center"/>
    </xf>
    <xf numFmtId="0" fontId="27" fillId="0" borderId="31" xfId="7" applyFont="1" applyBorder="1" applyAlignment="1">
      <alignment vertical="center"/>
    </xf>
    <xf numFmtId="0" fontId="12" fillId="41" borderId="1" xfId="8" applyFont="1" applyFill="1" applyBorder="1" applyAlignment="1">
      <alignment horizontal="center" vertical="center"/>
    </xf>
    <xf numFmtId="0" fontId="12" fillId="0" borderId="1" xfId="8" applyFont="1" applyBorder="1" applyAlignment="1">
      <alignment horizontal="center" vertical="center"/>
    </xf>
    <xf numFmtId="0" fontId="80" fillId="3" borderId="42" xfId="0" applyFont="1" applyFill="1" applyBorder="1" applyAlignment="1">
      <alignment horizontal="center" wrapText="1"/>
    </xf>
    <xf numFmtId="0" fontId="80" fillId="55" borderId="42" xfId="0" applyFont="1" applyFill="1" applyBorder="1" applyAlignment="1">
      <alignment horizontal="center" wrapText="1"/>
    </xf>
    <xf numFmtId="176" fontId="80" fillId="3" borderId="42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53" fillId="0" borderId="39" xfId="10" applyFont="1" applyBorder="1" applyAlignment="1">
      <alignment horizontal="center" vertical="center"/>
    </xf>
    <xf numFmtId="0" fontId="53" fillId="53" borderId="1" xfId="10" applyFont="1" applyFill="1" applyBorder="1" applyAlignment="1">
      <alignment horizontal="center" vertical="center"/>
    </xf>
    <xf numFmtId="0" fontId="59" fillId="46" borderId="1" xfId="10" applyFont="1" applyFill="1" applyBorder="1" applyAlignment="1">
      <alignment horizontal="center" vertical="center"/>
    </xf>
    <xf numFmtId="0" fontId="58" fillId="53" borderId="1" xfId="10" applyFont="1" applyFill="1" applyBorder="1" applyAlignment="1">
      <alignment horizontal="center" vertical="center" wrapText="1"/>
    </xf>
    <xf numFmtId="0" fontId="53" fillId="33" borderId="1" xfId="10" applyFont="1" applyFill="1" applyBorder="1" applyAlignment="1">
      <alignment horizontal="center" vertical="center"/>
    </xf>
    <xf numFmtId="0" fontId="53" fillId="44" borderId="1" xfId="10" applyFont="1" applyFill="1" applyBorder="1" applyAlignment="1">
      <alignment horizontal="center" vertical="center"/>
    </xf>
    <xf numFmtId="0" fontId="63" fillId="33" borderId="1" xfId="10" applyFont="1" applyFill="1" applyBorder="1" applyAlignment="1">
      <alignment horizontal="center" vertical="center"/>
    </xf>
    <xf numFmtId="41" fontId="7" fillId="0" borderId="10" xfId="0" applyNumberFormat="1" applyFont="1" applyBorder="1" applyAlignment="1">
      <alignment vertical="center"/>
    </xf>
    <xf numFmtId="41" fontId="14" fillId="72" borderId="10" xfId="6" applyFont="1" applyFill="1" applyBorder="1" applyAlignment="1">
      <alignment horizontal="center" vertical="center"/>
    </xf>
    <xf numFmtId="41" fontId="15" fillId="72" borderId="11" xfId="6" applyFont="1" applyFill="1" applyBorder="1" applyAlignment="1"/>
    <xf numFmtId="41" fontId="7" fillId="72" borderId="1" xfId="6" applyFont="1" applyFill="1" applyBorder="1" applyAlignment="1"/>
    <xf numFmtId="41" fontId="7" fillId="72" borderId="1" xfId="0" applyNumberFormat="1" applyFont="1" applyFill="1" applyBorder="1"/>
    <xf numFmtId="41" fontId="15" fillId="72" borderId="10" xfId="6" applyFont="1" applyFill="1" applyBorder="1" applyAlignment="1"/>
    <xf numFmtId="41" fontId="7" fillId="72" borderId="1" xfId="6" applyFont="1" applyFill="1" applyBorder="1" applyAlignment="1">
      <alignment wrapText="1"/>
    </xf>
    <xf numFmtId="41" fontId="15" fillId="72" borderId="1" xfId="3" applyFont="1" applyFill="1" applyBorder="1" applyAlignment="1"/>
    <xf numFmtId="0" fontId="7" fillId="72" borderId="1" xfId="0" applyFont="1" applyFill="1" applyBorder="1" applyAlignment="1">
      <alignment vertical="center"/>
    </xf>
    <xf numFmtId="0" fontId="7" fillId="72" borderId="10" xfId="0" applyFont="1" applyFill="1" applyBorder="1" applyAlignment="1">
      <alignment vertical="center"/>
    </xf>
    <xf numFmtId="41" fontId="7" fillId="72" borderId="10" xfId="0" applyNumberFormat="1" applyFont="1" applyFill="1" applyBorder="1" applyAlignment="1">
      <alignment vertical="center"/>
    </xf>
    <xf numFmtId="0" fontId="82" fillId="0" borderId="6" xfId="1" applyFont="1" applyBorder="1" applyAlignment="1">
      <alignment vertical="center"/>
    </xf>
    <xf numFmtId="0" fontId="13" fillId="67" borderId="1" xfId="1" applyFont="1" applyFill="1" applyBorder="1" applyAlignment="1">
      <alignment horizontal="center" vertical="center"/>
    </xf>
    <xf numFmtId="0" fontId="14" fillId="72" borderId="4" xfId="2" applyFont="1" applyFill="1" applyBorder="1" applyAlignment="1">
      <alignment horizontal="right" vertical="center"/>
    </xf>
    <xf numFmtId="0" fontId="14" fillId="72" borderId="6" xfId="2" applyFont="1" applyFill="1" applyBorder="1" applyAlignment="1">
      <alignment horizontal="right" vertical="center"/>
    </xf>
    <xf numFmtId="0" fontId="14" fillId="72" borderId="1" xfId="2" applyFont="1" applyFill="1" applyBorder="1" applyAlignment="1">
      <alignment horizontal="center" vertical="center"/>
    </xf>
    <xf numFmtId="176" fontId="15" fillId="72" borderId="2" xfId="0" applyNumberFormat="1" applyFont="1" applyFill="1" applyBorder="1" applyAlignment="1">
      <alignment horizontal="right"/>
    </xf>
    <xf numFmtId="0" fontId="15" fillId="72" borderId="11" xfId="0" applyFont="1" applyFill="1" applyBorder="1" applyAlignment="1">
      <alignment horizontal="right"/>
    </xf>
    <xf numFmtId="176" fontId="15" fillId="72" borderId="10" xfId="0" applyNumberFormat="1" applyFont="1" applyFill="1" applyBorder="1" applyAlignment="1">
      <alignment horizontal="right"/>
    </xf>
  </cellXfs>
  <cellStyles count="20">
    <cellStyle name="백분율" xfId="11" builtinId="5"/>
    <cellStyle name="백분율 2" xfId="5" xr:uid="{CDD002B9-D171-4198-A939-619AAA258059}"/>
    <cellStyle name="백분율 3" xfId="18" xr:uid="{01F75E84-786F-4A79-B63C-604BDBB7A0B2}"/>
    <cellStyle name="쉼표 [0]" xfId="6" builtinId="6"/>
    <cellStyle name="쉼표 [0] 2" xfId="3" xr:uid="{565589A2-837E-4643-AC25-A07DAA999A56}"/>
    <cellStyle name="쉼표 [0] 2 2" xfId="17" xr:uid="{95ED87F8-3B92-4280-AB1C-293CE2DF8E9C}"/>
    <cellStyle name="쉼표 [0] 3" xfId="9" xr:uid="{738BE99E-1DAF-4A64-B0F4-17BE7ECBBAB2}"/>
    <cellStyle name="쉼표 [0] 3 2" xfId="16" xr:uid="{05F036E6-D27A-4D08-9A0C-77D3516BC9EE}"/>
    <cellStyle name="표준" xfId="0" builtinId="0"/>
    <cellStyle name="표준 2" xfId="1" xr:uid="{B8B87D13-F216-4BE4-909B-174489680FB7}"/>
    <cellStyle name="표준 2 2" xfId="4" xr:uid="{9F927145-DBB5-4709-A436-A89FED38C08F}"/>
    <cellStyle name="표준 2 2 2" xfId="12" xr:uid="{0F6E7B65-34F1-43EB-8E1B-B84AC6A077BD}"/>
    <cellStyle name="표준 3" xfId="2" xr:uid="{18849EEB-49B2-44B0-8545-7373B8D4FAE6}"/>
    <cellStyle name="표준 3 3" xfId="13" xr:uid="{FC45CCD9-8DB0-446E-B020-FA001BDF0424}"/>
    <cellStyle name="표준 3 4" xfId="15" xr:uid="{E29DD235-85AC-45A0-9323-A337DE1C2B89}"/>
    <cellStyle name="표준 4" xfId="7" xr:uid="{DF2FD80B-E439-4BE3-81DE-C455402E2556}"/>
    <cellStyle name="표준 5" xfId="8" xr:uid="{BA74006A-91D3-4114-A859-38E0BE995C77}"/>
    <cellStyle name="표준 6" xfId="10" xr:uid="{E9237353-C3B3-4204-9CAA-5774BBA76449}"/>
    <cellStyle name="표준 7" xfId="14" xr:uid="{A2FB141A-C9B6-49A7-9C15-BB3E98107ED6}"/>
    <cellStyle name="표준 8" xfId="19" xr:uid="{ABEE7484-734E-4C98-94C0-89F973B92010}"/>
  </cellStyles>
  <dxfs count="19"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AEAEA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5FA7-B38D-446F-BD43-50F05158C226}">
  <sheetPr codeName="Sheet1">
    <tabColor rgb="FF7030A0"/>
  </sheetPr>
  <dimension ref="A1:AQ340"/>
  <sheetViews>
    <sheetView zoomScale="106" zoomScaleNormal="106" workbookViewId="0">
      <pane ySplit="2" topLeftCell="A114" activePane="bottomLeft" state="frozen"/>
      <selection pane="bottomLeft" activeCell="B152" sqref="B152"/>
    </sheetView>
  </sheetViews>
  <sheetFormatPr defaultColWidth="12.625" defaultRowHeight="15" customHeight="1"/>
  <cols>
    <col min="1" max="1" width="5.25" style="10" customWidth="1"/>
    <col min="2" max="2" width="13.5" style="1" customWidth="1"/>
    <col min="3" max="3" width="7.375" style="1" customWidth="1"/>
    <col min="4" max="4" width="6.25" style="1" customWidth="1"/>
    <col min="5" max="5" width="6.125" style="1" customWidth="1"/>
    <col min="6" max="6" width="8" style="1" bestFit="1" customWidth="1"/>
    <col min="7" max="7" width="34.625" style="1" bestFit="1" customWidth="1"/>
    <col min="8" max="8" width="7.5" style="1" customWidth="1"/>
    <col min="9" max="9" width="9" style="1" customWidth="1"/>
    <col min="10" max="10" width="9" style="10" customWidth="1"/>
    <col min="11" max="13" width="5.875" customWidth="1"/>
    <col min="14" max="16" width="6.625" customWidth="1"/>
    <col min="17" max="17" width="8.75" bestFit="1" customWidth="1"/>
    <col min="18" max="25" width="5.875" customWidth="1"/>
    <col min="26" max="34" width="6.625" customWidth="1"/>
    <col min="35" max="36" width="5.875" customWidth="1"/>
    <col min="37" max="37" width="6.625" customWidth="1"/>
    <col min="38" max="38" width="5.875" customWidth="1"/>
    <col min="39" max="39" width="11.125" bestFit="1" customWidth="1"/>
    <col min="40" max="40" width="8.75" bestFit="1" customWidth="1"/>
    <col min="41" max="41" width="5.875" customWidth="1"/>
    <col min="42" max="42" width="11.125" bestFit="1" customWidth="1"/>
    <col min="43" max="43" width="10.375" bestFit="1" customWidth="1"/>
    <col min="44" max="16384" width="12.625" style="1"/>
  </cols>
  <sheetData>
    <row r="1" spans="1:43" s="3" customFormat="1" ht="48.75" thickBot="1">
      <c r="A1" s="11"/>
      <c r="B1" s="46"/>
      <c r="C1" s="47"/>
      <c r="D1" s="48"/>
      <c r="E1" s="49"/>
      <c r="F1" s="50"/>
      <c r="G1" s="51"/>
      <c r="H1" s="5"/>
      <c r="I1" s="5"/>
      <c r="J1" s="42"/>
      <c r="K1" s="66" t="s">
        <v>15</v>
      </c>
      <c r="L1" s="576" t="s">
        <v>14</v>
      </c>
      <c r="M1" s="578"/>
      <c r="N1" s="576" t="s">
        <v>13</v>
      </c>
      <c r="O1" s="577"/>
      <c r="P1" s="578"/>
      <c r="Q1" s="576" t="s">
        <v>12</v>
      </c>
      <c r="R1" s="577"/>
      <c r="S1" s="578"/>
      <c r="T1" s="576" t="s">
        <v>11</v>
      </c>
      <c r="U1" s="577"/>
      <c r="V1" s="578"/>
      <c r="W1" s="576" t="s">
        <v>10</v>
      </c>
      <c r="X1" s="577"/>
      <c r="Y1" s="578"/>
      <c r="Z1" s="576" t="s">
        <v>9</v>
      </c>
      <c r="AA1" s="577"/>
      <c r="AB1" s="578"/>
      <c r="AC1" s="576" t="s">
        <v>8</v>
      </c>
      <c r="AD1" s="577"/>
      <c r="AE1" s="578"/>
      <c r="AF1" s="576" t="s">
        <v>7</v>
      </c>
      <c r="AG1" s="577"/>
      <c r="AH1" s="578"/>
      <c r="AI1" s="68" t="s">
        <v>702</v>
      </c>
      <c r="AJ1" s="68" t="s">
        <v>703</v>
      </c>
      <c r="AK1" s="68" t="s">
        <v>704</v>
      </c>
      <c r="AL1" s="68" t="s">
        <v>695</v>
      </c>
      <c r="AM1" s="68" t="s">
        <v>705</v>
      </c>
      <c r="AN1" s="68" t="s">
        <v>706</v>
      </c>
      <c r="AO1" s="68" t="s">
        <v>6</v>
      </c>
      <c r="AP1" s="68" t="s">
        <v>5</v>
      </c>
      <c r="AQ1" s="67" t="s">
        <v>696</v>
      </c>
    </row>
    <row r="2" spans="1:43" s="4" customFormat="1" ht="39.75" customHeight="1" thickBot="1">
      <c r="A2" s="52" t="s">
        <v>700</v>
      </c>
      <c r="B2" s="53" t="s">
        <v>17</v>
      </c>
      <c r="C2" s="54" t="s">
        <v>701</v>
      </c>
      <c r="D2" s="55" t="s">
        <v>18</v>
      </c>
      <c r="E2" s="55" t="s">
        <v>19</v>
      </c>
      <c r="F2" s="56" t="s">
        <v>20</v>
      </c>
      <c r="G2" s="57" t="s">
        <v>16</v>
      </c>
      <c r="H2" s="58" t="s">
        <v>23</v>
      </c>
      <c r="I2" s="59" t="s">
        <v>24</v>
      </c>
      <c r="J2" s="60" t="s">
        <v>707</v>
      </c>
      <c r="K2" s="61" t="s">
        <v>4</v>
      </c>
      <c r="L2" s="62" t="s">
        <v>3</v>
      </c>
      <c r="M2" s="63" t="s">
        <v>2</v>
      </c>
      <c r="N2" s="62" t="s">
        <v>3</v>
      </c>
      <c r="O2" s="63" t="s">
        <v>2</v>
      </c>
      <c r="P2" s="64" t="s">
        <v>0</v>
      </c>
      <c r="Q2" s="62" t="s">
        <v>3</v>
      </c>
      <c r="R2" s="63" t="s">
        <v>2</v>
      </c>
      <c r="S2" s="64" t="s">
        <v>0</v>
      </c>
      <c r="T2" s="62" t="s">
        <v>3</v>
      </c>
      <c r="U2" s="63" t="s">
        <v>2</v>
      </c>
      <c r="V2" s="64" t="s">
        <v>0</v>
      </c>
      <c r="W2" s="62" t="s">
        <v>3</v>
      </c>
      <c r="X2" s="63" t="s">
        <v>2</v>
      </c>
      <c r="Y2" s="64" t="s">
        <v>0</v>
      </c>
      <c r="Z2" s="62" t="s">
        <v>3</v>
      </c>
      <c r="AA2" s="63" t="s">
        <v>2</v>
      </c>
      <c r="AB2" s="64" t="s">
        <v>0</v>
      </c>
      <c r="AC2" s="62" t="s">
        <v>3</v>
      </c>
      <c r="AD2" s="63" t="s">
        <v>2</v>
      </c>
      <c r="AE2" s="64" t="s">
        <v>0</v>
      </c>
      <c r="AF2" s="62" t="s">
        <v>3</v>
      </c>
      <c r="AG2" s="63" t="s">
        <v>2</v>
      </c>
      <c r="AH2" s="64" t="s">
        <v>0</v>
      </c>
      <c r="AI2" s="65" t="s">
        <v>1</v>
      </c>
      <c r="AJ2" s="65" t="s">
        <v>1</v>
      </c>
      <c r="AK2" s="65" t="s">
        <v>1</v>
      </c>
      <c r="AL2" s="65" t="s">
        <v>1</v>
      </c>
      <c r="AM2" s="65" t="s">
        <v>1</v>
      </c>
      <c r="AN2" s="65" t="s">
        <v>1</v>
      </c>
      <c r="AO2" s="65" t="s">
        <v>1</v>
      </c>
      <c r="AP2" s="65" t="s">
        <v>1</v>
      </c>
      <c r="AQ2" s="65" t="s">
        <v>1</v>
      </c>
    </row>
    <row r="3" spans="1:43" s="2" customFormat="1" ht="13.5" customHeight="1" thickTop="1">
      <c r="A3" s="18">
        <v>1</v>
      </c>
      <c r="B3" s="19" t="s">
        <v>25</v>
      </c>
      <c r="C3" s="20" t="s">
        <v>22</v>
      </c>
      <c r="D3" s="20" t="s">
        <v>354</v>
      </c>
      <c r="E3" s="20" t="s">
        <v>355</v>
      </c>
      <c r="F3" s="21" t="s">
        <v>356</v>
      </c>
      <c r="G3" s="19" t="s">
        <v>357</v>
      </c>
      <c r="H3" s="15" t="s">
        <v>26</v>
      </c>
      <c r="I3" s="38"/>
      <c r="J3" s="45" t="s">
        <v>697</v>
      </c>
      <c r="K3" s="16">
        <v>2</v>
      </c>
      <c r="L3" s="17">
        <v>0</v>
      </c>
      <c r="M3" s="17">
        <v>0</v>
      </c>
      <c r="N3" s="16">
        <v>10</v>
      </c>
      <c r="O3" s="16">
        <v>3</v>
      </c>
      <c r="P3" s="16">
        <v>1</v>
      </c>
      <c r="Q3" s="16">
        <v>0</v>
      </c>
      <c r="R3" s="16">
        <v>0</v>
      </c>
      <c r="S3" s="16">
        <v>0</v>
      </c>
      <c r="T3" s="16">
        <v>2</v>
      </c>
      <c r="U3" s="16">
        <v>1</v>
      </c>
      <c r="V3" s="16">
        <v>0</v>
      </c>
      <c r="W3" s="16">
        <v>0</v>
      </c>
      <c r="X3" s="16">
        <v>0</v>
      </c>
      <c r="Y3" s="16">
        <v>0</v>
      </c>
      <c r="Z3" s="16">
        <v>4</v>
      </c>
      <c r="AA3" s="16">
        <v>1</v>
      </c>
      <c r="AB3" s="16">
        <v>5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>
        <v>1</v>
      </c>
      <c r="AJ3" s="17">
        <v>0</v>
      </c>
      <c r="AK3" s="17">
        <v>6</v>
      </c>
      <c r="AL3" s="17">
        <v>1</v>
      </c>
      <c r="AM3" s="17">
        <v>0</v>
      </c>
      <c r="AN3" s="17">
        <v>23</v>
      </c>
      <c r="AO3" s="17">
        <v>2</v>
      </c>
      <c r="AP3" s="17">
        <v>5</v>
      </c>
      <c r="AQ3" s="17">
        <v>24</v>
      </c>
    </row>
    <row r="4" spans="1:43" s="2" customFormat="1" ht="13.5" customHeight="1">
      <c r="A4" s="22">
        <v>2</v>
      </c>
      <c r="B4" s="23" t="s">
        <v>27</v>
      </c>
      <c r="C4" s="20" t="s">
        <v>28</v>
      </c>
      <c r="D4" s="24" t="s">
        <v>354</v>
      </c>
      <c r="E4" s="24" t="s">
        <v>355</v>
      </c>
      <c r="F4" s="25" t="s">
        <v>358</v>
      </c>
      <c r="G4" s="23" t="s">
        <v>359</v>
      </c>
      <c r="H4" s="7" t="s">
        <v>26</v>
      </c>
      <c r="I4" s="39"/>
      <c r="J4" s="43" t="s">
        <v>697</v>
      </c>
      <c r="K4" s="8">
        <v>2</v>
      </c>
      <c r="L4" s="17">
        <v>1</v>
      </c>
      <c r="M4" s="17">
        <v>1</v>
      </c>
      <c r="N4" s="16">
        <v>15</v>
      </c>
      <c r="O4" s="16">
        <v>1</v>
      </c>
      <c r="P4" s="16">
        <v>0</v>
      </c>
      <c r="Q4" s="16">
        <v>1</v>
      </c>
      <c r="R4" s="16">
        <v>2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15</v>
      </c>
      <c r="AG4" s="16">
        <v>2</v>
      </c>
      <c r="AH4" s="16">
        <v>0</v>
      </c>
      <c r="AI4" s="16">
        <v>1</v>
      </c>
      <c r="AJ4" s="17">
        <v>1</v>
      </c>
      <c r="AK4" s="17">
        <v>4</v>
      </c>
      <c r="AL4" s="17">
        <v>0</v>
      </c>
      <c r="AM4" s="17">
        <v>18</v>
      </c>
      <c r="AN4" s="17">
        <v>32</v>
      </c>
      <c r="AO4" s="17">
        <v>0</v>
      </c>
      <c r="AP4" s="17">
        <v>4</v>
      </c>
      <c r="AQ4" s="17">
        <v>51</v>
      </c>
    </row>
    <row r="5" spans="1:43" s="2" customFormat="1" ht="13.5" customHeight="1">
      <c r="A5" s="22">
        <v>3</v>
      </c>
      <c r="B5" s="23" t="s">
        <v>29</v>
      </c>
      <c r="C5" s="20" t="s">
        <v>28</v>
      </c>
      <c r="D5" s="24" t="s">
        <v>354</v>
      </c>
      <c r="E5" s="24" t="s">
        <v>355</v>
      </c>
      <c r="F5" s="25" t="s">
        <v>356</v>
      </c>
      <c r="G5" s="23" t="s">
        <v>360</v>
      </c>
      <c r="H5" s="7" t="s">
        <v>26</v>
      </c>
      <c r="I5" s="39"/>
      <c r="J5" s="43" t="s">
        <v>698</v>
      </c>
      <c r="K5" s="8">
        <v>2</v>
      </c>
      <c r="L5" s="17">
        <v>1</v>
      </c>
      <c r="M5" s="17">
        <v>2</v>
      </c>
      <c r="N5" s="16">
        <v>21</v>
      </c>
      <c r="O5" s="16">
        <v>5</v>
      </c>
      <c r="P5" s="16">
        <v>0</v>
      </c>
      <c r="Q5" s="16">
        <v>1</v>
      </c>
      <c r="R5" s="16">
        <v>1</v>
      </c>
      <c r="S5" s="16">
        <v>0</v>
      </c>
      <c r="T5" s="16">
        <v>2</v>
      </c>
      <c r="U5" s="16">
        <v>1</v>
      </c>
      <c r="V5" s="16">
        <v>0</v>
      </c>
      <c r="W5" s="16">
        <v>0</v>
      </c>
      <c r="X5" s="16">
        <v>0</v>
      </c>
      <c r="Y5" s="16">
        <v>0</v>
      </c>
      <c r="Z5" s="16">
        <v>20</v>
      </c>
      <c r="AA5" s="16">
        <v>4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1</v>
      </c>
      <c r="AJ5" s="17">
        <v>0</v>
      </c>
      <c r="AK5" s="17">
        <v>7</v>
      </c>
      <c r="AL5" s="17">
        <v>0</v>
      </c>
      <c r="AM5" s="17">
        <v>1</v>
      </c>
      <c r="AN5" s="17">
        <v>32</v>
      </c>
      <c r="AO5" s="17">
        <v>1</v>
      </c>
      <c r="AP5" s="17">
        <v>3</v>
      </c>
      <c r="AQ5" s="17">
        <v>33</v>
      </c>
    </row>
    <row r="6" spans="1:43" s="2" customFormat="1" ht="13.5" customHeight="1">
      <c r="A6" s="22">
        <v>4</v>
      </c>
      <c r="B6" s="23" t="s">
        <v>30</v>
      </c>
      <c r="C6" s="20" t="s">
        <v>28</v>
      </c>
      <c r="D6" s="24" t="s">
        <v>354</v>
      </c>
      <c r="E6" s="24" t="s">
        <v>355</v>
      </c>
      <c r="F6" s="25" t="s">
        <v>356</v>
      </c>
      <c r="G6" s="23" t="s">
        <v>361</v>
      </c>
      <c r="H6" s="7" t="s">
        <v>26</v>
      </c>
      <c r="I6" s="39"/>
      <c r="J6" s="43" t="s">
        <v>698</v>
      </c>
      <c r="K6" s="8">
        <v>2</v>
      </c>
      <c r="L6" s="17">
        <v>1</v>
      </c>
      <c r="M6" s="17">
        <v>1</v>
      </c>
      <c r="N6" s="16">
        <v>11</v>
      </c>
      <c r="O6" s="16">
        <v>2</v>
      </c>
      <c r="P6" s="16">
        <v>0</v>
      </c>
      <c r="Q6" s="16">
        <v>3</v>
      </c>
      <c r="R6" s="16">
        <v>1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13</v>
      </c>
      <c r="AD6" s="16">
        <v>2</v>
      </c>
      <c r="AE6" s="16">
        <v>0</v>
      </c>
      <c r="AF6" s="16">
        <v>0</v>
      </c>
      <c r="AG6" s="16">
        <v>0</v>
      </c>
      <c r="AH6" s="16">
        <v>0</v>
      </c>
      <c r="AI6" s="16">
        <v>1</v>
      </c>
      <c r="AJ6" s="17">
        <v>0</v>
      </c>
      <c r="AK6" s="17">
        <v>5</v>
      </c>
      <c r="AL6" s="17">
        <v>0</v>
      </c>
      <c r="AM6" s="17">
        <v>0</v>
      </c>
      <c r="AN6" s="17">
        <v>24</v>
      </c>
      <c r="AO6" s="17">
        <v>0</v>
      </c>
      <c r="AP6" s="17">
        <v>4</v>
      </c>
      <c r="AQ6" s="17">
        <v>25</v>
      </c>
    </row>
    <row r="7" spans="1:43" s="2" customFormat="1" ht="13.5" customHeight="1">
      <c r="A7" s="22">
        <v>5</v>
      </c>
      <c r="B7" s="23" t="s">
        <v>31</v>
      </c>
      <c r="C7" s="20" t="s">
        <v>28</v>
      </c>
      <c r="D7" s="24" t="s">
        <v>354</v>
      </c>
      <c r="E7" s="24" t="s">
        <v>355</v>
      </c>
      <c r="F7" s="25" t="s">
        <v>358</v>
      </c>
      <c r="G7" s="23" t="s">
        <v>362</v>
      </c>
      <c r="H7" s="7" t="s">
        <v>26</v>
      </c>
      <c r="I7" s="39"/>
      <c r="J7" s="43" t="s">
        <v>697</v>
      </c>
      <c r="K7" s="8">
        <v>2</v>
      </c>
      <c r="L7" s="17">
        <v>3</v>
      </c>
      <c r="M7" s="17">
        <v>1</v>
      </c>
      <c r="N7" s="16">
        <v>6</v>
      </c>
      <c r="O7" s="16">
        <v>2</v>
      </c>
      <c r="P7" s="16">
        <v>0</v>
      </c>
      <c r="Q7" s="16">
        <v>4</v>
      </c>
      <c r="R7" s="16">
        <v>2</v>
      </c>
      <c r="S7" s="16">
        <v>0</v>
      </c>
      <c r="T7" s="16">
        <v>0</v>
      </c>
      <c r="U7" s="16">
        <v>0</v>
      </c>
      <c r="V7" s="16">
        <v>0</v>
      </c>
      <c r="W7" s="16">
        <v>1</v>
      </c>
      <c r="X7" s="16">
        <v>1</v>
      </c>
      <c r="Y7" s="16">
        <v>0</v>
      </c>
      <c r="Z7" s="16">
        <v>8</v>
      </c>
      <c r="AA7" s="16">
        <v>2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1</v>
      </c>
      <c r="AJ7" s="17">
        <v>1</v>
      </c>
      <c r="AK7" s="17">
        <v>3</v>
      </c>
      <c r="AL7" s="17">
        <v>0</v>
      </c>
      <c r="AM7" s="17">
        <v>14</v>
      </c>
      <c r="AN7" s="17">
        <v>11</v>
      </c>
      <c r="AO7" s="17">
        <v>0</v>
      </c>
      <c r="AP7" s="17">
        <v>2</v>
      </c>
      <c r="AQ7" s="17">
        <v>27</v>
      </c>
    </row>
    <row r="8" spans="1:43" s="2" customFormat="1" ht="13.5" customHeight="1">
      <c r="A8" s="22">
        <v>6</v>
      </c>
      <c r="B8" s="23" t="s">
        <v>32</v>
      </c>
      <c r="C8" s="20" t="s">
        <v>28</v>
      </c>
      <c r="D8" s="24" t="s">
        <v>354</v>
      </c>
      <c r="E8" s="24" t="s">
        <v>355</v>
      </c>
      <c r="F8" s="25" t="s">
        <v>358</v>
      </c>
      <c r="G8" s="23" t="s">
        <v>363</v>
      </c>
      <c r="H8" s="7" t="s">
        <v>26</v>
      </c>
      <c r="I8" s="39"/>
      <c r="J8" s="43" t="s">
        <v>698</v>
      </c>
      <c r="K8" s="8">
        <v>2</v>
      </c>
      <c r="L8" s="17">
        <v>3</v>
      </c>
      <c r="M8" s="17">
        <v>1</v>
      </c>
      <c r="N8" s="16">
        <v>7</v>
      </c>
      <c r="O8" s="16">
        <v>4</v>
      </c>
      <c r="P8" s="16">
        <v>0</v>
      </c>
      <c r="Q8" s="16">
        <v>8</v>
      </c>
      <c r="R8" s="16">
        <v>0</v>
      </c>
      <c r="S8" s="16">
        <v>0</v>
      </c>
      <c r="T8" s="16">
        <v>1</v>
      </c>
      <c r="U8" s="16">
        <v>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13</v>
      </c>
      <c r="AD8" s="16">
        <v>2</v>
      </c>
      <c r="AE8" s="16">
        <v>0</v>
      </c>
      <c r="AF8" s="16">
        <v>0</v>
      </c>
      <c r="AG8" s="16">
        <v>0</v>
      </c>
      <c r="AH8" s="16">
        <v>0</v>
      </c>
      <c r="AI8" s="16">
        <v>1</v>
      </c>
      <c r="AJ8" s="17">
        <v>1</v>
      </c>
      <c r="AK8" s="17">
        <v>3</v>
      </c>
      <c r="AL8" s="17">
        <v>0</v>
      </c>
      <c r="AM8" s="17">
        <v>11</v>
      </c>
      <c r="AN8" s="17">
        <v>8</v>
      </c>
      <c r="AO8" s="17">
        <v>1</v>
      </c>
      <c r="AP8" s="17">
        <v>2</v>
      </c>
      <c r="AQ8" s="17">
        <v>20</v>
      </c>
    </row>
    <row r="9" spans="1:43" s="2" customFormat="1" ht="13.5" customHeight="1">
      <c r="A9" s="22">
        <v>7</v>
      </c>
      <c r="B9" s="23" t="s">
        <v>33</v>
      </c>
      <c r="C9" s="20" t="s">
        <v>28</v>
      </c>
      <c r="D9" s="24" t="s">
        <v>354</v>
      </c>
      <c r="E9" s="24" t="s">
        <v>355</v>
      </c>
      <c r="F9" s="25" t="s">
        <v>358</v>
      </c>
      <c r="G9" s="23" t="s">
        <v>364</v>
      </c>
      <c r="H9" s="7" t="s">
        <v>26</v>
      </c>
      <c r="I9" s="39"/>
      <c r="J9" s="43" t="s">
        <v>697</v>
      </c>
      <c r="K9" s="8">
        <v>2</v>
      </c>
      <c r="L9" s="17">
        <v>1</v>
      </c>
      <c r="M9" s="17">
        <v>2</v>
      </c>
      <c r="N9" s="16">
        <v>7</v>
      </c>
      <c r="O9" s="16">
        <v>1</v>
      </c>
      <c r="P9" s="16">
        <v>0</v>
      </c>
      <c r="Q9" s="16">
        <v>3</v>
      </c>
      <c r="R9" s="16">
        <v>2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9</v>
      </c>
      <c r="AD9" s="16">
        <v>2</v>
      </c>
      <c r="AE9" s="16">
        <v>0</v>
      </c>
      <c r="AF9" s="16">
        <v>0</v>
      </c>
      <c r="AG9" s="16">
        <v>0</v>
      </c>
      <c r="AH9" s="16">
        <v>0</v>
      </c>
      <c r="AI9" s="16">
        <v>1</v>
      </c>
      <c r="AJ9" s="17">
        <v>1</v>
      </c>
      <c r="AK9" s="17">
        <v>6</v>
      </c>
      <c r="AL9" s="17">
        <v>0</v>
      </c>
      <c r="AM9" s="17">
        <v>12</v>
      </c>
      <c r="AN9" s="17">
        <v>35</v>
      </c>
      <c r="AO9" s="17">
        <v>0</v>
      </c>
      <c r="AP9" s="17">
        <v>5</v>
      </c>
      <c r="AQ9" s="17">
        <v>49</v>
      </c>
    </row>
    <row r="10" spans="1:43" s="2" customFormat="1" ht="13.5" customHeight="1">
      <c r="A10" s="22">
        <v>8</v>
      </c>
      <c r="B10" s="23" t="s">
        <v>34</v>
      </c>
      <c r="C10" s="20" t="s">
        <v>28</v>
      </c>
      <c r="D10" s="24" t="s">
        <v>354</v>
      </c>
      <c r="E10" s="24" t="s">
        <v>355</v>
      </c>
      <c r="F10" s="25" t="s">
        <v>356</v>
      </c>
      <c r="G10" s="23" t="s">
        <v>365</v>
      </c>
      <c r="H10" s="7" t="s">
        <v>26</v>
      </c>
      <c r="I10" s="39" t="s">
        <v>35</v>
      </c>
      <c r="J10" s="43" t="s">
        <v>698</v>
      </c>
      <c r="K10" s="8">
        <v>2</v>
      </c>
      <c r="L10" s="17">
        <v>2</v>
      </c>
      <c r="M10" s="17">
        <v>1</v>
      </c>
      <c r="N10" s="16">
        <v>9</v>
      </c>
      <c r="O10" s="16">
        <v>4</v>
      </c>
      <c r="P10" s="16">
        <v>0</v>
      </c>
      <c r="Q10" s="16">
        <v>3</v>
      </c>
      <c r="R10" s="16">
        <v>0</v>
      </c>
      <c r="S10" s="16">
        <v>0</v>
      </c>
      <c r="T10" s="16">
        <v>0</v>
      </c>
      <c r="U10" s="16">
        <v>1</v>
      </c>
      <c r="V10" s="16">
        <v>0</v>
      </c>
      <c r="W10" s="16">
        <v>0</v>
      </c>
      <c r="X10" s="16">
        <v>0</v>
      </c>
      <c r="Y10" s="16">
        <v>0</v>
      </c>
      <c r="Z10" s="16">
        <v>11</v>
      </c>
      <c r="AA10" s="16">
        <v>2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1</v>
      </c>
      <c r="AJ10" s="17">
        <v>0</v>
      </c>
      <c r="AK10" s="17">
        <v>6</v>
      </c>
      <c r="AL10" s="17">
        <v>0</v>
      </c>
      <c r="AM10" s="17">
        <v>0</v>
      </c>
      <c r="AN10" s="17">
        <v>40</v>
      </c>
      <c r="AO10" s="17">
        <v>0</v>
      </c>
      <c r="AP10" s="17">
        <v>6</v>
      </c>
      <c r="AQ10" s="17">
        <v>40</v>
      </c>
    </row>
    <row r="11" spans="1:43" s="2" customFormat="1" ht="13.5" customHeight="1">
      <c r="A11" s="22">
        <v>9</v>
      </c>
      <c r="B11" s="23" t="s">
        <v>36</v>
      </c>
      <c r="C11" s="20" t="s">
        <v>28</v>
      </c>
      <c r="D11" s="24" t="s">
        <v>354</v>
      </c>
      <c r="E11" s="24" t="s">
        <v>355</v>
      </c>
      <c r="F11" s="25" t="s">
        <v>358</v>
      </c>
      <c r="G11" s="23" t="s">
        <v>366</v>
      </c>
      <c r="H11" s="7" t="s">
        <v>26</v>
      </c>
      <c r="I11" s="39" t="s">
        <v>35</v>
      </c>
      <c r="J11" s="43" t="s">
        <v>697</v>
      </c>
      <c r="K11" s="8">
        <v>2</v>
      </c>
      <c r="L11" s="17">
        <v>2</v>
      </c>
      <c r="M11" s="17">
        <v>1</v>
      </c>
      <c r="N11" s="16">
        <v>11</v>
      </c>
      <c r="O11" s="16">
        <v>3</v>
      </c>
      <c r="P11" s="16">
        <v>0</v>
      </c>
      <c r="Q11" s="16">
        <v>8</v>
      </c>
      <c r="R11" s="16">
        <v>1</v>
      </c>
      <c r="S11" s="16">
        <v>0</v>
      </c>
      <c r="T11" s="16">
        <v>1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17</v>
      </c>
      <c r="AA11" s="16">
        <v>2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1</v>
      </c>
      <c r="AJ11" s="17">
        <v>1</v>
      </c>
      <c r="AK11" s="17">
        <v>11</v>
      </c>
      <c r="AL11" s="17">
        <v>0</v>
      </c>
      <c r="AM11" s="17">
        <v>20</v>
      </c>
      <c r="AN11" s="17">
        <v>39</v>
      </c>
      <c r="AO11" s="17">
        <v>2</v>
      </c>
      <c r="AP11" s="17">
        <v>3</v>
      </c>
      <c r="AQ11" s="17">
        <v>63</v>
      </c>
    </row>
    <row r="12" spans="1:43" s="2" customFormat="1" ht="13.5" customHeight="1">
      <c r="A12" s="22">
        <v>10</v>
      </c>
      <c r="B12" s="23" t="s">
        <v>37</v>
      </c>
      <c r="C12" s="20" t="s">
        <v>28</v>
      </c>
      <c r="D12" s="24" t="s">
        <v>354</v>
      </c>
      <c r="E12" s="24" t="s">
        <v>355</v>
      </c>
      <c r="F12" s="25" t="s">
        <v>358</v>
      </c>
      <c r="G12" s="23" t="s">
        <v>367</v>
      </c>
      <c r="H12" s="7" t="s">
        <v>26</v>
      </c>
      <c r="I12" s="39"/>
      <c r="J12" s="43" t="s">
        <v>698</v>
      </c>
      <c r="K12" s="8">
        <v>2</v>
      </c>
      <c r="L12" s="17">
        <v>2</v>
      </c>
      <c r="M12" s="17">
        <v>1</v>
      </c>
      <c r="N12" s="16">
        <v>10</v>
      </c>
      <c r="O12" s="16">
        <v>3</v>
      </c>
      <c r="P12" s="16">
        <v>0</v>
      </c>
      <c r="Q12" s="16">
        <v>7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16</v>
      </c>
      <c r="AD12" s="16">
        <v>2</v>
      </c>
      <c r="AE12" s="16">
        <v>0</v>
      </c>
      <c r="AF12" s="16">
        <v>0</v>
      </c>
      <c r="AG12" s="16">
        <v>0</v>
      </c>
      <c r="AH12" s="16">
        <v>0</v>
      </c>
      <c r="AI12" s="16">
        <v>1</v>
      </c>
      <c r="AJ12" s="17">
        <v>0</v>
      </c>
      <c r="AK12" s="17">
        <v>5</v>
      </c>
      <c r="AL12" s="17">
        <v>0</v>
      </c>
      <c r="AM12" s="17">
        <v>15</v>
      </c>
      <c r="AN12" s="17">
        <v>12</v>
      </c>
      <c r="AO12" s="17">
        <v>0</v>
      </c>
      <c r="AP12" s="17">
        <v>3</v>
      </c>
      <c r="AQ12" s="17">
        <v>29</v>
      </c>
    </row>
    <row r="13" spans="1:43" s="2" customFormat="1" ht="13.5" customHeight="1">
      <c r="A13" s="22">
        <v>11</v>
      </c>
      <c r="B13" s="23" t="s">
        <v>38</v>
      </c>
      <c r="C13" s="20" t="s">
        <v>28</v>
      </c>
      <c r="D13" s="24" t="s">
        <v>354</v>
      </c>
      <c r="E13" s="24" t="s">
        <v>355</v>
      </c>
      <c r="F13" s="25" t="s">
        <v>356</v>
      </c>
      <c r="G13" s="23" t="s">
        <v>368</v>
      </c>
      <c r="H13" s="7" t="s">
        <v>26</v>
      </c>
      <c r="I13" s="39"/>
      <c r="J13" s="43" t="s">
        <v>698</v>
      </c>
      <c r="K13" s="8">
        <v>2</v>
      </c>
      <c r="L13" s="17">
        <v>0</v>
      </c>
      <c r="M13" s="17">
        <v>0</v>
      </c>
      <c r="N13" s="16">
        <v>10</v>
      </c>
      <c r="O13" s="16">
        <v>3</v>
      </c>
      <c r="P13" s="16">
        <v>1</v>
      </c>
      <c r="Q13" s="16">
        <v>1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1</v>
      </c>
      <c r="Z13" s="16">
        <v>6</v>
      </c>
      <c r="AA13" s="16">
        <v>1</v>
      </c>
      <c r="AB13" s="16">
        <v>6</v>
      </c>
      <c r="AC13" s="16">
        <v>0</v>
      </c>
      <c r="AD13" s="16">
        <v>0</v>
      </c>
      <c r="AE13" s="16">
        <v>0</v>
      </c>
      <c r="AF13" s="16">
        <v>1</v>
      </c>
      <c r="AG13" s="16">
        <v>0</v>
      </c>
      <c r="AH13" s="16">
        <v>1</v>
      </c>
      <c r="AI13" s="16">
        <v>1</v>
      </c>
      <c r="AJ13" s="17">
        <v>0</v>
      </c>
      <c r="AK13" s="17">
        <v>7</v>
      </c>
      <c r="AL13" s="17">
        <v>1</v>
      </c>
      <c r="AM13" s="17">
        <v>6</v>
      </c>
      <c r="AN13" s="17">
        <v>42</v>
      </c>
      <c r="AO13" s="17">
        <v>3</v>
      </c>
      <c r="AP13" s="17">
        <v>7</v>
      </c>
      <c r="AQ13" s="17">
        <v>48</v>
      </c>
    </row>
    <row r="14" spans="1:43" s="2" customFormat="1" ht="13.5" customHeight="1">
      <c r="A14" s="22">
        <v>12</v>
      </c>
      <c r="B14" s="23" t="s">
        <v>39</v>
      </c>
      <c r="C14" s="20" t="s">
        <v>28</v>
      </c>
      <c r="D14" s="24" t="s">
        <v>354</v>
      </c>
      <c r="E14" s="24" t="s">
        <v>355</v>
      </c>
      <c r="F14" s="25" t="s">
        <v>358</v>
      </c>
      <c r="G14" s="23" t="s">
        <v>369</v>
      </c>
      <c r="H14" s="7" t="s">
        <v>26</v>
      </c>
      <c r="I14" s="39"/>
      <c r="J14" s="43" t="s">
        <v>697</v>
      </c>
      <c r="K14" s="8">
        <v>2</v>
      </c>
      <c r="L14" s="17">
        <v>3</v>
      </c>
      <c r="M14" s="17">
        <v>1</v>
      </c>
      <c r="N14" s="16">
        <v>3</v>
      </c>
      <c r="O14" s="16">
        <v>1</v>
      </c>
      <c r="P14" s="16">
        <v>0</v>
      </c>
      <c r="Q14" s="16">
        <v>10</v>
      </c>
      <c r="R14" s="16">
        <v>2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12</v>
      </c>
      <c r="AD14" s="16">
        <v>2</v>
      </c>
      <c r="AE14" s="16">
        <v>0</v>
      </c>
      <c r="AF14" s="16">
        <v>0</v>
      </c>
      <c r="AG14" s="16">
        <v>0</v>
      </c>
      <c r="AH14" s="16">
        <v>0</v>
      </c>
      <c r="AI14" s="16">
        <v>1</v>
      </c>
      <c r="AJ14" s="17">
        <v>0</v>
      </c>
      <c r="AK14" s="17">
        <v>7</v>
      </c>
      <c r="AL14" s="17">
        <v>0</v>
      </c>
      <c r="AM14" s="17">
        <v>10</v>
      </c>
      <c r="AN14" s="17">
        <v>22</v>
      </c>
      <c r="AO14" s="17">
        <v>0</v>
      </c>
      <c r="AP14" s="17">
        <v>6</v>
      </c>
      <c r="AQ14" s="17">
        <v>33</v>
      </c>
    </row>
    <row r="15" spans="1:43" s="2" customFormat="1" ht="13.5" customHeight="1">
      <c r="A15" s="22">
        <v>13</v>
      </c>
      <c r="B15" s="23" t="s">
        <v>40</v>
      </c>
      <c r="C15" s="20" t="s">
        <v>28</v>
      </c>
      <c r="D15" s="24" t="s">
        <v>354</v>
      </c>
      <c r="E15" s="24" t="s">
        <v>355</v>
      </c>
      <c r="F15" s="25" t="s">
        <v>358</v>
      </c>
      <c r="G15" s="23" t="s">
        <v>370</v>
      </c>
      <c r="H15" s="7" t="s">
        <v>26</v>
      </c>
      <c r="I15" s="39"/>
      <c r="J15" s="43" t="s">
        <v>697</v>
      </c>
      <c r="K15" s="8">
        <v>2</v>
      </c>
      <c r="L15" s="17">
        <v>3</v>
      </c>
      <c r="M15" s="17">
        <v>1</v>
      </c>
      <c r="N15" s="16">
        <v>6</v>
      </c>
      <c r="O15" s="16">
        <v>1</v>
      </c>
      <c r="P15" s="16">
        <v>0</v>
      </c>
      <c r="Q15" s="16">
        <v>6</v>
      </c>
      <c r="R15" s="16">
        <v>4</v>
      </c>
      <c r="S15" s="16">
        <v>0</v>
      </c>
      <c r="T15" s="16">
        <v>2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9</v>
      </c>
      <c r="AA15" s="16">
        <v>3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1</v>
      </c>
      <c r="AJ15" s="17">
        <v>0</v>
      </c>
      <c r="AK15" s="17">
        <v>7</v>
      </c>
      <c r="AL15" s="17">
        <v>1</v>
      </c>
      <c r="AM15" s="17">
        <v>0</v>
      </c>
      <c r="AN15" s="17">
        <v>15</v>
      </c>
      <c r="AO15" s="17">
        <v>4</v>
      </c>
      <c r="AP15" s="17">
        <v>4</v>
      </c>
      <c r="AQ15" s="17">
        <v>17</v>
      </c>
    </row>
    <row r="16" spans="1:43" s="2" customFormat="1" ht="13.5" customHeight="1">
      <c r="A16" s="22">
        <v>14</v>
      </c>
      <c r="B16" s="23" t="s">
        <v>41</v>
      </c>
      <c r="C16" s="20" t="s">
        <v>28</v>
      </c>
      <c r="D16" s="24" t="s">
        <v>354</v>
      </c>
      <c r="E16" s="24" t="s">
        <v>355</v>
      </c>
      <c r="F16" s="25" t="s">
        <v>358</v>
      </c>
      <c r="G16" s="23" t="s">
        <v>371</v>
      </c>
      <c r="H16" s="7" t="s">
        <v>26</v>
      </c>
      <c r="I16" s="39" t="s">
        <v>35</v>
      </c>
      <c r="J16" s="43" t="s">
        <v>698</v>
      </c>
      <c r="K16" s="8">
        <v>2</v>
      </c>
      <c r="L16" s="17">
        <v>1</v>
      </c>
      <c r="M16" s="17">
        <v>1</v>
      </c>
      <c r="N16" s="16">
        <v>16</v>
      </c>
      <c r="O16" s="16">
        <v>7</v>
      </c>
      <c r="P16" s="16">
        <v>0</v>
      </c>
      <c r="Q16" s="16">
        <v>1</v>
      </c>
      <c r="R16" s="16">
        <v>0</v>
      </c>
      <c r="S16" s="16">
        <v>0</v>
      </c>
      <c r="T16" s="16">
        <v>5</v>
      </c>
      <c r="U16" s="16">
        <v>0</v>
      </c>
      <c r="V16" s="16">
        <v>0</v>
      </c>
      <c r="W16" s="16">
        <v>0</v>
      </c>
      <c r="X16" s="16">
        <v>1</v>
      </c>
      <c r="Y16" s="16">
        <v>0</v>
      </c>
      <c r="Z16" s="16">
        <v>11</v>
      </c>
      <c r="AA16" s="16">
        <v>5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1</v>
      </c>
      <c r="AJ16" s="17">
        <v>1</v>
      </c>
      <c r="AK16" s="17">
        <v>6</v>
      </c>
      <c r="AL16" s="17">
        <v>0</v>
      </c>
      <c r="AM16" s="17">
        <v>2</v>
      </c>
      <c r="AN16" s="17">
        <v>53</v>
      </c>
      <c r="AO16" s="17">
        <v>0</v>
      </c>
      <c r="AP16" s="17">
        <v>5</v>
      </c>
      <c r="AQ16" s="17">
        <v>58</v>
      </c>
    </row>
    <row r="17" spans="1:43" s="2" customFormat="1" ht="13.5" customHeight="1">
      <c r="A17" s="22">
        <v>15</v>
      </c>
      <c r="B17" s="23" t="s">
        <v>42</v>
      </c>
      <c r="C17" s="20" t="s">
        <v>28</v>
      </c>
      <c r="D17" s="24" t="s">
        <v>354</v>
      </c>
      <c r="E17" s="24" t="s">
        <v>355</v>
      </c>
      <c r="F17" s="25" t="s">
        <v>372</v>
      </c>
      <c r="G17" s="23" t="s">
        <v>373</v>
      </c>
      <c r="H17" s="7" t="s">
        <v>26</v>
      </c>
      <c r="I17" s="39"/>
      <c r="J17" s="43" t="s">
        <v>698</v>
      </c>
      <c r="K17" s="8">
        <v>2</v>
      </c>
      <c r="L17" s="17">
        <v>2</v>
      </c>
      <c r="M17" s="17">
        <v>1</v>
      </c>
      <c r="N17" s="16">
        <v>8</v>
      </c>
      <c r="O17" s="16">
        <v>8</v>
      </c>
      <c r="P17" s="16">
        <v>0</v>
      </c>
      <c r="Q17" s="16">
        <v>3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2</v>
      </c>
      <c r="X17" s="16">
        <v>2</v>
      </c>
      <c r="Y17" s="16">
        <v>0</v>
      </c>
      <c r="Z17" s="16">
        <v>8</v>
      </c>
      <c r="AA17" s="16">
        <v>5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1</v>
      </c>
      <c r="AJ17" s="17">
        <v>0</v>
      </c>
      <c r="AK17" s="17">
        <v>10</v>
      </c>
      <c r="AL17" s="17">
        <v>0</v>
      </c>
      <c r="AM17" s="17">
        <v>0</v>
      </c>
      <c r="AN17" s="17">
        <v>60</v>
      </c>
      <c r="AO17" s="17">
        <v>0</v>
      </c>
      <c r="AP17" s="17">
        <v>9</v>
      </c>
      <c r="AQ17" s="17">
        <v>61</v>
      </c>
    </row>
    <row r="18" spans="1:43" s="2" customFormat="1" ht="13.5" customHeight="1">
      <c r="A18" s="22">
        <v>16</v>
      </c>
      <c r="B18" s="23" t="s">
        <v>43</v>
      </c>
      <c r="C18" s="20" t="s">
        <v>28</v>
      </c>
      <c r="D18" s="24" t="s">
        <v>354</v>
      </c>
      <c r="E18" s="24" t="s">
        <v>355</v>
      </c>
      <c r="F18" s="25" t="s">
        <v>358</v>
      </c>
      <c r="G18" s="23" t="s">
        <v>374</v>
      </c>
      <c r="H18" s="7" t="s">
        <v>26</v>
      </c>
      <c r="I18" s="39"/>
      <c r="J18" s="43" t="s">
        <v>697</v>
      </c>
      <c r="K18" s="8">
        <v>2</v>
      </c>
      <c r="L18" s="17">
        <v>1</v>
      </c>
      <c r="M18" s="17">
        <v>1</v>
      </c>
      <c r="N18" s="16">
        <v>5</v>
      </c>
      <c r="O18" s="16">
        <v>3</v>
      </c>
      <c r="P18" s="16">
        <v>0</v>
      </c>
      <c r="Q18" s="16">
        <v>2</v>
      </c>
      <c r="R18" s="16">
        <v>1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6</v>
      </c>
      <c r="AD18" s="16">
        <v>3</v>
      </c>
      <c r="AE18" s="16">
        <v>0</v>
      </c>
      <c r="AF18" s="16">
        <v>0</v>
      </c>
      <c r="AG18" s="16">
        <v>0</v>
      </c>
      <c r="AH18" s="16">
        <v>0</v>
      </c>
      <c r="AI18" s="16">
        <v>1</v>
      </c>
      <c r="AJ18" s="17">
        <v>0</v>
      </c>
      <c r="AK18" s="17">
        <v>4</v>
      </c>
      <c r="AL18" s="17">
        <v>0</v>
      </c>
      <c r="AM18" s="17">
        <v>9</v>
      </c>
      <c r="AN18" s="17">
        <v>7</v>
      </c>
      <c r="AO18" s="17">
        <v>0</v>
      </c>
      <c r="AP18" s="17">
        <v>2</v>
      </c>
      <c r="AQ18" s="17">
        <v>18</v>
      </c>
    </row>
    <row r="19" spans="1:43" s="2" customFormat="1" ht="13.5" customHeight="1">
      <c r="A19" s="22">
        <v>17</v>
      </c>
      <c r="B19" s="23" t="s">
        <v>44</v>
      </c>
      <c r="C19" s="20" t="s">
        <v>28</v>
      </c>
      <c r="D19" s="24" t="s">
        <v>354</v>
      </c>
      <c r="E19" s="24" t="s">
        <v>355</v>
      </c>
      <c r="F19" s="25" t="s">
        <v>372</v>
      </c>
      <c r="G19" s="23" t="s">
        <v>375</v>
      </c>
      <c r="H19" s="7" t="s">
        <v>26</v>
      </c>
      <c r="I19" s="39" t="s">
        <v>35</v>
      </c>
      <c r="J19" s="43" t="s">
        <v>698</v>
      </c>
      <c r="K19" s="8">
        <v>2</v>
      </c>
      <c r="L19" s="17">
        <v>3</v>
      </c>
      <c r="M19" s="17">
        <v>1</v>
      </c>
      <c r="N19" s="16">
        <v>14</v>
      </c>
      <c r="O19" s="16">
        <v>8</v>
      </c>
      <c r="P19" s="16">
        <v>0</v>
      </c>
      <c r="Q19" s="16">
        <v>15</v>
      </c>
      <c r="R19" s="16">
        <v>0</v>
      </c>
      <c r="S19" s="16">
        <v>0</v>
      </c>
      <c r="T19" s="16">
        <v>0</v>
      </c>
      <c r="U19" s="16">
        <v>1</v>
      </c>
      <c r="V19" s="16">
        <v>0</v>
      </c>
      <c r="W19" s="16">
        <v>0</v>
      </c>
      <c r="X19" s="16">
        <v>0</v>
      </c>
      <c r="Y19" s="16">
        <v>0</v>
      </c>
      <c r="Z19" s="16">
        <v>18</v>
      </c>
      <c r="AA19" s="16">
        <v>2</v>
      </c>
      <c r="AB19" s="16">
        <v>0</v>
      </c>
      <c r="AC19" s="16">
        <v>0</v>
      </c>
      <c r="AD19" s="16">
        <v>0</v>
      </c>
      <c r="AE19" s="16">
        <v>0</v>
      </c>
      <c r="AF19" s="16">
        <v>10</v>
      </c>
      <c r="AG19" s="16">
        <v>4</v>
      </c>
      <c r="AH19" s="16">
        <v>0</v>
      </c>
      <c r="AI19" s="16">
        <v>1</v>
      </c>
      <c r="AJ19" s="17">
        <v>0</v>
      </c>
      <c r="AK19" s="17">
        <v>11</v>
      </c>
      <c r="AL19" s="17">
        <v>0</v>
      </c>
      <c r="AM19" s="17">
        <v>0</v>
      </c>
      <c r="AN19" s="17">
        <v>53</v>
      </c>
      <c r="AO19" s="17">
        <v>0</v>
      </c>
      <c r="AP19" s="17">
        <v>10</v>
      </c>
      <c r="AQ19" s="17">
        <v>54</v>
      </c>
    </row>
    <row r="20" spans="1:43" s="2" customFormat="1" ht="13.5" customHeight="1">
      <c r="A20" s="22">
        <v>18</v>
      </c>
      <c r="B20" s="23" t="s">
        <v>45</v>
      </c>
      <c r="C20" s="20" t="s">
        <v>28</v>
      </c>
      <c r="D20" s="24" t="s">
        <v>354</v>
      </c>
      <c r="E20" s="24" t="s">
        <v>355</v>
      </c>
      <c r="F20" s="25" t="s">
        <v>356</v>
      </c>
      <c r="G20" s="23" t="s">
        <v>376</v>
      </c>
      <c r="H20" s="7" t="s">
        <v>26</v>
      </c>
      <c r="I20" s="39" t="s">
        <v>35</v>
      </c>
      <c r="J20" s="43" t="s">
        <v>698</v>
      </c>
      <c r="K20" s="8">
        <v>2</v>
      </c>
      <c r="L20" s="17">
        <v>3</v>
      </c>
      <c r="M20" s="17">
        <v>1</v>
      </c>
      <c r="N20" s="16">
        <v>5</v>
      </c>
      <c r="O20" s="16">
        <v>3</v>
      </c>
      <c r="P20" s="16">
        <v>0</v>
      </c>
      <c r="Q20" s="16">
        <v>10</v>
      </c>
      <c r="R20" s="16">
        <v>4</v>
      </c>
      <c r="S20" s="16">
        <v>0</v>
      </c>
      <c r="T20" s="16">
        <v>3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11</v>
      </c>
      <c r="AA20" s="16">
        <v>5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1</v>
      </c>
      <c r="AJ20" s="17">
        <v>0</v>
      </c>
      <c r="AK20" s="17">
        <v>8</v>
      </c>
      <c r="AL20" s="17">
        <v>0</v>
      </c>
      <c r="AM20" s="17">
        <v>0</v>
      </c>
      <c r="AN20" s="17">
        <v>41</v>
      </c>
      <c r="AO20" s="17">
        <v>0</v>
      </c>
      <c r="AP20" s="17">
        <v>5</v>
      </c>
      <c r="AQ20" s="17">
        <v>44</v>
      </c>
    </row>
    <row r="21" spans="1:43" s="2" customFormat="1" ht="13.5" customHeight="1">
      <c r="A21" s="22">
        <v>19</v>
      </c>
      <c r="B21" s="23" t="s">
        <v>46</v>
      </c>
      <c r="C21" s="20" t="s">
        <v>28</v>
      </c>
      <c r="D21" s="24" t="s">
        <v>354</v>
      </c>
      <c r="E21" s="24" t="s">
        <v>355</v>
      </c>
      <c r="F21" s="25" t="s">
        <v>358</v>
      </c>
      <c r="G21" s="23" t="s">
        <v>377</v>
      </c>
      <c r="H21" s="7" t="s">
        <v>26</v>
      </c>
      <c r="I21" s="39" t="s">
        <v>35</v>
      </c>
      <c r="J21" s="43" t="s">
        <v>697</v>
      </c>
      <c r="K21" s="8">
        <v>2</v>
      </c>
      <c r="L21" s="17">
        <v>0</v>
      </c>
      <c r="M21" s="17">
        <v>0</v>
      </c>
      <c r="N21" s="16">
        <v>11</v>
      </c>
      <c r="O21" s="16">
        <v>2</v>
      </c>
      <c r="P21" s="16">
        <v>1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8</v>
      </c>
      <c r="AA21" s="16">
        <v>1</v>
      </c>
      <c r="AB21" s="16">
        <v>6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1</v>
      </c>
      <c r="AJ21" s="17">
        <v>0</v>
      </c>
      <c r="AK21" s="17">
        <v>6</v>
      </c>
      <c r="AL21" s="17">
        <v>0</v>
      </c>
      <c r="AM21" s="17">
        <v>33</v>
      </c>
      <c r="AN21" s="17">
        <v>15</v>
      </c>
      <c r="AO21" s="17">
        <v>0</v>
      </c>
      <c r="AP21" s="17">
        <v>2</v>
      </c>
      <c r="AQ21" s="17">
        <v>53</v>
      </c>
    </row>
    <row r="22" spans="1:43" s="2" customFormat="1" ht="13.5" customHeight="1">
      <c r="A22" s="22">
        <v>20</v>
      </c>
      <c r="B22" s="23" t="s">
        <v>47</v>
      </c>
      <c r="C22" s="20" t="s">
        <v>28</v>
      </c>
      <c r="D22" s="24" t="s">
        <v>354</v>
      </c>
      <c r="E22" s="24" t="s">
        <v>355</v>
      </c>
      <c r="F22" s="25" t="s">
        <v>358</v>
      </c>
      <c r="G22" s="23" t="s">
        <v>378</v>
      </c>
      <c r="H22" s="7" t="s">
        <v>26</v>
      </c>
      <c r="I22" s="39"/>
      <c r="J22" s="43" t="s">
        <v>697</v>
      </c>
      <c r="K22" s="8">
        <v>2</v>
      </c>
      <c r="L22" s="17">
        <v>1</v>
      </c>
      <c r="M22" s="17">
        <v>1</v>
      </c>
      <c r="N22" s="16">
        <v>11</v>
      </c>
      <c r="O22" s="16">
        <v>4</v>
      </c>
      <c r="P22" s="16">
        <v>0</v>
      </c>
      <c r="Q22" s="16">
        <v>5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15</v>
      </c>
      <c r="AA22" s="16">
        <v>3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1</v>
      </c>
      <c r="AJ22" s="17">
        <v>1</v>
      </c>
      <c r="AK22" s="17">
        <v>2</v>
      </c>
      <c r="AL22" s="17">
        <v>0</v>
      </c>
      <c r="AM22" s="17">
        <v>9</v>
      </c>
      <c r="AN22" s="17">
        <v>27</v>
      </c>
      <c r="AO22" s="17">
        <v>0</v>
      </c>
      <c r="AP22" s="17">
        <v>3</v>
      </c>
      <c r="AQ22" s="17">
        <v>36</v>
      </c>
    </row>
    <row r="23" spans="1:43" s="2" customFormat="1" ht="13.5" customHeight="1">
      <c r="A23" s="22">
        <v>21</v>
      </c>
      <c r="B23" s="23" t="s">
        <v>48</v>
      </c>
      <c r="C23" s="20" t="s">
        <v>28</v>
      </c>
      <c r="D23" s="24" t="s">
        <v>354</v>
      </c>
      <c r="E23" s="24" t="s">
        <v>355</v>
      </c>
      <c r="F23" s="25" t="s">
        <v>379</v>
      </c>
      <c r="G23" s="23" t="s">
        <v>380</v>
      </c>
      <c r="H23" s="7" t="s">
        <v>26</v>
      </c>
      <c r="I23" s="39"/>
      <c r="J23" s="43" t="s">
        <v>698</v>
      </c>
      <c r="K23" s="8">
        <v>2</v>
      </c>
      <c r="L23" s="17">
        <v>1</v>
      </c>
      <c r="M23" s="17">
        <v>1</v>
      </c>
      <c r="N23" s="16">
        <v>8</v>
      </c>
      <c r="O23" s="16">
        <v>2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</v>
      </c>
      <c r="X23" s="16">
        <v>0</v>
      </c>
      <c r="Y23" s="16">
        <v>0</v>
      </c>
      <c r="Z23" s="16">
        <v>6</v>
      </c>
      <c r="AA23" s="16">
        <v>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1</v>
      </c>
      <c r="AJ23" s="17">
        <v>0</v>
      </c>
      <c r="AK23" s="17">
        <v>1</v>
      </c>
      <c r="AL23" s="17">
        <v>0</v>
      </c>
      <c r="AM23" s="17">
        <v>0</v>
      </c>
      <c r="AN23" s="17">
        <v>13</v>
      </c>
      <c r="AO23" s="17">
        <v>0</v>
      </c>
      <c r="AP23" s="17">
        <v>1</v>
      </c>
      <c r="AQ23" s="17">
        <v>13</v>
      </c>
    </row>
    <row r="24" spans="1:43" s="2" customFormat="1" ht="13.5" customHeight="1">
      <c r="A24" s="22">
        <v>22</v>
      </c>
      <c r="B24" s="23" t="s">
        <v>49</v>
      </c>
      <c r="C24" s="20" t="s">
        <v>28</v>
      </c>
      <c r="D24" s="24" t="s">
        <v>354</v>
      </c>
      <c r="E24" s="24" t="s">
        <v>355</v>
      </c>
      <c r="F24" s="25" t="s">
        <v>356</v>
      </c>
      <c r="G24" s="23" t="s">
        <v>381</v>
      </c>
      <c r="H24" s="7" t="s">
        <v>26</v>
      </c>
      <c r="I24" s="39"/>
      <c r="J24" s="43" t="s">
        <v>698</v>
      </c>
      <c r="K24" s="8">
        <v>2</v>
      </c>
      <c r="L24" s="17">
        <v>2</v>
      </c>
      <c r="M24" s="17">
        <v>1</v>
      </c>
      <c r="N24" s="16">
        <v>4</v>
      </c>
      <c r="O24" s="16">
        <v>3</v>
      </c>
      <c r="P24" s="16">
        <v>0</v>
      </c>
      <c r="Q24" s="16">
        <v>13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17</v>
      </c>
      <c r="AD24" s="16">
        <v>2</v>
      </c>
      <c r="AE24" s="16">
        <v>0</v>
      </c>
      <c r="AF24" s="16">
        <v>0</v>
      </c>
      <c r="AG24" s="16">
        <v>0</v>
      </c>
      <c r="AH24" s="16">
        <v>0</v>
      </c>
      <c r="AI24" s="16">
        <v>1</v>
      </c>
      <c r="AJ24" s="17">
        <v>0</v>
      </c>
      <c r="AK24" s="17">
        <v>8</v>
      </c>
      <c r="AL24" s="17">
        <v>0</v>
      </c>
      <c r="AM24" s="17">
        <v>0</v>
      </c>
      <c r="AN24" s="17">
        <v>39</v>
      </c>
      <c r="AO24" s="17">
        <v>0</v>
      </c>
      <c r="AP24" s="17">
        <v>7</v>
      </c>
      <c r="AQ24" s="17">
        <v>40</v>
      </c>
    </row>
    <row r="25" spans="1:43" s="2" customFormat="1" ht="13.5" customHeight="1">
      <c r="A25" s="22">
        <v>23</v>
      </c>
      <c r="B25" s="23" t="s">
        <v>50</v>
      </c>
      <c r="C25" s="20" t="s">
        <v>28</v>
      </c>
      <c r="D25" s="24" t="s">
        <v>354</v>
      </c>
      <c r="E25" s="24" t="s">
        <v>355</v>
      </c>
      <c r="F25" s="25" t="s">
        <v>379</v>
      </c>
      <c r="G25" s="23" t="s">
        <v>382</v>
      </c>
      <c r="H25" s="7" t="s">
        <v>26</v>
      </c>
      <c r="I25" s="39"/>
      <c r="J25" s="43" t="s">
        <v>698</v>
      </c>
      <c r="K25" s="8">
        <v>2</v>
      </c>
      <c r="L25" s="17">
        <v>3</v>
      </c>
      <c r="M25" s="17">
        <v>1</v>
      </c>
      <c r="N25" s="16">
        <v>10</v>
      </c>
      <c r="O25" s="16">
        <v>1</v>
      </c>
      <c r="P25" s="16">
        <v>0</v>
      </c>
      <c r="Q25" s="16">
        <v>6</v>
      </c>
      <c r="R25" s="16">
        <v>0</v>
      </c>
      <c r="S25" s="16">
        <v>0</v>
      </c>
      <c r="T25" s="16">
        <v>2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14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1</v>
      </c>
      <c r="AJ25" s="17">
        <v>0</v>
      </c>
      <c r="AK25" s="17">
        <v>14</v>
      </c>
      <c r="AL25" s="17">
        <v>0</v>
      </c>
      <c r="AM25" s="17">
        <v>0</v>
      </c>
      <c r="AN25" s="17">
        <v>65</v>
      </c>
      <c r="AO25" s="17">
        <v>3</v>
      </c>
      <c r="AP25" s="17">
        <v>11</v>
      </c>
      <c r="AQ25" s="17">
        <v>65</v>
      </c>
    </row>
    <row r="26" spans="1:43" s="2" customFormat="1" ht="13.5" customHeight="1">
      <c r="A26" s="22">
        <v>24</v>
      </c>
      <c r="B26" s="23" t="s">
        <v>51</v>
      </c>
      <c r="C26" s="20" t="s">
        <v>28</v>
      </c>
      <c r="D26" s="24" t="s">
        <v>354</v>
      </c>
      <c r="E26" s="24" t="s">
        <v>355</v>
      </c>
      <c r="F26" s="25" t="s">
        <v>372</v>
      </c>
      <c r="G26" s="23" t="s">
        <v>383</v>
      </c>
      <c r="H26" s="7" t="s">
        <v>26</v>
      </c>
      <c r="I26" s="39"/>
      <c r="J26" s="43" t="s">
        <v>698</v>
      </c>
      <c r="K26" s="8">
        <v>2</v>
      </c>
      <c r="L26" s="17">
        <v>2</v>
      </c>
      <c r="M26" s="17">
        <v>1</v>
      </c>
      <c r="N26" s="16">
        <v>7</v>
      </c>
      <c r="O26" s="16">
        <v>3</v>
      </c>
      <c r="P26" s="16">
        <v>0</v>
      </c>
      <c r="Q26" s="16">
        <v>6</v>
      </c>
      <c r="R26" s="16">
        <v>2</v>
      </c>
      <c r="S26" s="16">
        <v>0</v>
      </c>
      <c r="T26" s="16">
        <v>2</v>
      </c>
      <c r="U26" s="16">
        <v>3</v>
      </c>
      <c r="V26" s="16">
        <v>0</v>
      </c>
      <c r="W26" s="16">
        <v>0</v>
      </c>
      <c r="X26" s="16">
        <v>0</v>
      </c>
      <c r="Y26" s="16">
        <v>0</v>
      </c>
      <c r="Z26" s="16">
        <v>10</v>
      </c>
      <c r="AA26" s="16">
        <v>1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1</v>
      </c>
      <c r="AJ26" s="17">
        <v>0</v>
      </c>
      <c r="AK26" s="17">
        <v>11</v>
      </c>
      <c r="AL26" s="17">
        <v>0</v>
      </c>
      <c r="AM26" s="17">
        <v>0</v>
      </c>
      <c r="AN26" s="17">
        <v>64</v>
      </c>
      <c r="AO26" s="17">
        <v>0</v>
      </c>
      <c r="AP26" s="17">
        <v>10</v>
      </c>
      <c r="AQ26" s="17">
        <v>65</v>
      </c>
    </row>
    <row r="27" spans="1:43" s="2" customFormat="1" ht="13.5" customHeight="1">
      <c r="A27" s="22">
        <v>25</v>
      </c>
      <c r="B27" s="23" t="s">
        <v>52</v>
      </c>
      <c r="C27" s="20" t="s">
        <v>28</v>
      </c>
      <c r="D27" s="24" t="s">
        <v>354</v>
      </c>
      <c r="E27" s="24" t="s">
        <v>355</v>
      </c>
      <c r="F27" s="25" t="s">
        <v>358</v>
      </c>
      <c r="G27" s="23" t="s">
        <v>384</v>
      </c>
      <c r="H27" s="7" t="s">
        <v>26</v>
      </c>
      <c r="I27" s="39" t="s">
        <v>35</v>
      </c>
      <c r="J27" s="43" t="s">
        <v>697</v>
      </c>
      <c r="K27" s="8">
        <v>2</v>
      </c>
      <c r="L27" s="17">
        <v>1</v>
      </c>
      <c r="M27" s="17">
        <v>1</v>
      </c>
      <c r="N27" s="16">
        <v>6</v>
      </c>
      <c r="O27" s="16">
        <v>3</v>
      </c>
      <c r="P27" s="16">
        <v>0</v>
      </c>
      <c r="Q27" s="16">
        <v>10</v>
      </c>
      <c r="R27" s="16">
        <v>2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15</v>
      </c>
      <c r="AG27" s="16">
        <v>4</v>
      </c>
      <c r="AH27" s="16">
        <v>0</v>
      </c>
      <c r="AI27" s="16">
        <v>1</v>
      </c>
      <c r="AJ27" s="17">
        <v>0</v>
      </c>
      <c r="AK27" s="17">
        <v>6</v>
      </c>
      <c r="AL27" s="17">
        <v>0</v>
      </c>
      <c r="AM27" s="17">
        <v>23</v>
      </c>
      <c r="AN27" s="17">
        <v>27</v>
      </c>
      <c r="AO27" s="17">
        <v>0</v>
      </c>
      <c r="AP27" s="17">
        <v>5</v>
      </c>
      <c r="AQ27" s="17">
        <v>51</v>
      </c>
    </row>
    <row r="28" spans="1:43" s="2" customFormat="1" ht="13.5" customHeight="1">
      <c r="A28" s="22">
        <v>26</v>
      </c>
      <c r="B28" s="23" t="s">
        <v>53</v>
      </c>
      <c r="C28" s="20" t="s">
        <v>28</v>
      </c>
      <c r="D28" s="24" t="s">
        <v>354</v>
      </c>
      <c r="E28" s="24" t="s">
        <v>355</v>
      </c>
      <c r="F28" s="25" t="s">
        <v>358</v>
      </c>
      <c r="G28" s="23" t="s">
        <v>385</v>
      </c>
      <c r="H28" s="7" t="s">
        <v>26</v>
      </c>
      <c r="I28" s="39" t="s">
        <v>35</v>
      </c>
      <c r="J28" s="43" t="s">
        <v>697</v>
      </c>
      <c r="K28" s="8">
        <v>2</v>
      </c>
      <c r="L28" s="17">
        <v>0</v>
      </c>
      <c r="M28" s="17">
        <v>0</v>
      </c>
      <c r="N28" s="16">
        <v>9</v>
      </c>
      <c r="O28" s="16">
        <v>10</v>
      </c>
      <c r="P28" s="16">
        <v>1</v>
      </c>
      <c r="Q28" s="16">
        <v>0</v>
      </c>
      <c r="R28" s="16">
        <v>0</v>
      </c>
      <c r="S28" s="16">
        <v>0</v>
      </c>
      <c r="T28" s="16">
        <v>1</v>
      </c>
      <c r="U28" s="16">
        <v>0</v>
      </c>
      <c r="V28" s="16">
        <v>0</v>
      </c>
      <c r="W28" s="16">
        <v>0</v>
      </c>
      <c r="X28" s="16">
        <v>1</v>
      </c>
      <c r="Y28" s="16">
        <v>0</v>
      </c>
      <c r="Z28" s="16">
        <v>5</v>
      </c>
      <c r="AA28" s="16">
        <v>7</v>
      </c>
      <c r="AB28" s="16">
        <v>6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1</v>
      </c>
      <c r="AJ28" s="17">
        <v>0</v>
      </c>
      <c r="AK28" s="17">
        <v>8</v>
      </c>
      <c r="AL28" s="17">
        <v>1</v>
      </c>
      <c r="AM28" s="17">
        <v>26</v>
      </c>
      <c r="AN28" s="17">
        <v>26</v>
      </c>
      <c r="AO28" s="17">
        <v>2</v>
      </c>
      <c r="AP28" s="17">
        <v>4</v>
      </c>
      <c r="AQ28" s="17">
        <v>56</v>
      </c>
    </row>
    <row r="29" spans="1:43" s="2" customFormat="1" ht="13.5" customHeight="1">
      <c r="A29" s="22">
        <v>27</v>
      </c>
      <c r="B29" s="23" t="s">
        <v>54</v>
      </c>
      <c r="C29" s="20" t="s">
        <v>28</v>
      </c>
      <c r="D29" s="24" t="s">
        <v>354</v>
      </c>
      <c r="E29" s="24" t="s">
        <v>355</v>
      </c>
      <c r="F29" s="25" t="s">
        <v>379</v>
      </c>
      <c r="G29" s="23" t="s">
        <v>386</v>
      </c>
      <c r="H29" s="7" t="s">
        <v>26</v>
      </c>
      <c r="I29" s="39"/>
      <c r="J29" s="43" t="s">
        <v>698</v>
      </c>
      <c r="K29" s="8">
        <v>2</v>
      </c>
      <c r="L29" s="17">
        <v>12</v>
      </c>
      <c r="M29" s="17">
        <v>11</v>
      </c>
      <c r="N29" s="16">
        <v>17</v>
      </c>
      <c r="O29" s="16">
        <v>10</v>
      </c>
      <c r="P29" s="16">
        <v>0</v>
      </c>
      <c r="Q29" s="16">
        <v>2</v>
      </c>
      <c r="R29" s="16">
        <v>1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18</v>
      </c>
      <c r="AA29" s="16">
        <v>10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1</v>
      </c>
      <c r="AJ29" s="17">
        <v>0</v>
      </c>
      <c r="AK29" s="17">
        <v>6</v>
      </c>
      <c r="AL29" s="17">
        <v>0</v>
      </c>
      <c r="AM29" s="17">
        <v>0</v>
      </c>
      <c r="AN29" s="17">
        <v>58</v>
      </c>
      <c r="AO29" s="17">
        <v>0</v>
      </c>
      <c r="AP29" s="17">
        <v>6</v>
      </c>
      <c r="AQ29" s="17">
        <v>58</v>
      </c>
    </row>
    <row r="30" spans="1:43" s="2" customFormat="1" ht="13.5" customHeight="1">
      <c r="A30" s="22">
        <v>28</v>
      </c>
      <c r="B30" s="23" t="s">
        <v>55</v>
      </c>
      <c r="C30" s="20" t="s">
        <v>28</v>
      </c>
      <c r="D30" s="24" t="s">
        <v>354</v>
      </c>
      <c r="E30" s="24" t="s">
        <v>355</v>
      </c>
      <c r="F30" s="25" t="s">
        <v>358</v>
      </c>
      <c r="G30" s="23" t="s">
        <v>387</v>
      </c>
      <c r="H30" s="7" t="s">
        <v>26</v>
      </c>
      <c r="I30" s="39"/>
      <c r="J30" s="43" t="s">
        <v>698</v>
      </c>
      <c r="K30" s="8">
        <v>2</v>
      </c>
      <c r="L30" s="17">
        <v>1</v>
      </c>
      <c r="M30" s="17">
        <v>1</v>
      </c>
      <c r="N30" s="16">
        <v>8</v>
      </c>
      <c r="O30" s="16">
        <v>1</v>
      </c>
      <c r="P30" s="16">
        <v>0</v>
      </c>
      <c r="Q30" s="16">
        <v>13</v>
      </c>
      <c r="R30" s="16">
        <v>4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21</v>
      </c>
      <c r="AG30" s="16">
        <v>5</v>
      </c>
      <c r="AH30" s="16">
        <v>0</v>
      </c>
      <c r="AI30" s="16">
        <v>1</v>
      </c>
      <c r="AJ30" s="17">
        <v>1</v>
      </c>
      <c r="AK30" s="17">
        <v>6</v>
      </c>
      <c r="AL30" s="17">
        <v>0</v>
      </c>
      <c r="AM30" s="17">
        <v>13</v>
      </c>
      <c r="AN30" s="17">
        <v>25</v>
      </c>
      <c r="AO30" s="17">
        <v>0</v>
      </c>
      <c r="AP30" s="17">
        <v>6</v>
      </c>
      <c r="AQ30" s="17">
        <v>39</v>
      </c>
    </row>
    <row r="31" spans="1:43" s="2" customFormat="1" ht="13.5" customHeight="1">
      <c r="A31" s="22">
        <v>29</v>
      </c>
      <c r="B31" s="23" t="s">
        <v>56</v>
      </c>
      <c r="C31" s="20" t="s">
        <v>28</v>
      </c>
      <c r="D31" s="24" t="s">
        <v>354</v>
      </c>
      <c r="E31" s="24" t="s">
        <v>355</v>
      </c>
      <c r="F31" s="25" t="s">
        <v>372</v>
      </c>
      <c r="G31" s="23" t="s">
        <v>388</v>
      </c>
      <c r="H31" s="7" t="s">
        <v>26</v>
      </c>
      <c r="I31" s="39" t="s">
        <v>35</v>
      </c>
      <c r="J31" s="43" t="s">
        <v>698</v>
      </c>
      <c r="K31" s="8">
        <v>2</v>
      </c>
      <c r="L31" s="17">
        <v>1</v>
      </c>
      <c r="M31" s="17">
        <v>1</v>
      </c>
      <c r="N31" s="16">
        <v>19</v>
      </c>
      <c r="O31" s="16">
        <v>4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18</v>
      </c>
      <c r="AA31" s="16">
        <v>3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1</v>
      </c>
      <c r="AJ31" s="17">
        <v>0</v>
      </c>
      <c r="AK31" s="17">
        <v>6</v>
      </c>
      <c r="AL31" s="17">
        <v>0</v>
      </c>
      <c r="AM31" s="17">
        <v>0</v>
      </c>
      <c r="AN31" s="17">
        <v>47</v>
      </c>
      <c r="AO31" s="17">
        <v>0</v>
      </c>
      <c r="AP31" s="17">
        <v>5</v>
      </c>
      <c r="AQ31" s="17">
        <v>48</v>
      </c>
    </row>
    <row r="32" spans="1:43" s="2" customFormat="1" ht="13.5" customHeight="1">
      <c r="A32" s="22">
        <v>30</v>
      </c>
      <c r="B32" s="23" t="s">
        <v>57</v>
      </c>
      <c r="C32" s="20" t="s">
        <v>28</v>
      </c>
      <c r="D32" s="24" t="s">
        <v>354</v>
      </c>
      <c r="E32" s="24" t="s">
        <v>355</v>
      </c>
      <c r="F32" s="25" t="s">
        <v>358</v>
      </c>
      <c r="G32" s="23" t="s">
        <v>389</v>
      </c>
      <c r="H32" s="7" t="s">
        <v>26</v>
      </c>
      <c r="I32" s="39"/>
      <c r="J32" s="43" t="s">
        <v>697</v>
      </c>
      <c r="K32" s="8">
        <v>2</v>
      </c>
      <c r="L32" s="17">
        <v>1</v>
      </c>
      <c r="M32" s="17">
        <v>1</v>
      </c>
      <c r="N32" s="16">
        <v>7</v>
      </c>
      <c r="O32" s="16">
        <v>1</v>
      </c>
      <c r="P32" s="16">
        <v>0</v>
      </c>
      <c r="Q32" s="16">
        <v>2</v>
      </c>
      <c r="R32" s="16">
        <v>4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9</v>
      </c>
      <c r="AD32" s="16">
        <v>4</v>
      </c>
      <c r="AE32" s="16">
        <v>0</v>
      </c>
      <c r="AF32" s="16">
        <v>0</v>
      </c>
      <c r="AG32" s="16">
        <v>0</v>
      </c>
      <c r="AH32" s="16">
        <v>0</v>
      </c>
      <c r="AI32" s="16">
        <v>1</v>
      </c>
      <c r="AJ32" s="17">
        <v>0</v>
      </c>
      <c r="AK32" s="17">
        <v>11</v>
      </c>
      <c r="AL32" s="17">
        <v>0</v>
      </c>
      <c r="AM32" s="17">
        <v>19</v>
      </c>
      <c r="AN32" s="17">
        <v>19</v>
      </c>
      <c r="AO32" s="17">
        <v>0</v>
      </c>
      <c r="AP32" s="17">
        <v>7</v>
      </c>
      <c r="AQ32" s="17">
        <v>42</v>
      </c>
    </row>
    <row r="33" spans="1:43" s="2" customFormat="1" ht="13.5" customHeight="1">
      <c r="A33" s="22">
        <v>31</v>
      </c>
      <c r="B33" s="23" t="s">
        <v>58</v>
      </c>
      <c r="C33" s="20" t="s">
        <v>28</v>
      </c>
      <c r="D33" s="24" t="s">
        <v>354</v>
      </c>
      <c r="E33" s="24" t="s">
        <v>355</v>
      </c>
      <c r="F33" s="25" t="s">
        <v>356</v>
      </c>
      <c r="G33" s="23" t="s">
        <v>390</v>
      </c>
      <c r="H33" s="7" t="s">
        <v>26</v>
      </c>
      <c r="I33" s="39"/>
      <c r="J33" s="43" t="s">
        <v>698</v>
      </c>
      <c r="K33" s="8">
        <v>2</v>
      </c>
      <c r="L33" s="17">
        <v>1</v>
      </c>
      <c r="M33" s="17">
        <v>1</v>
      </c>
      <c r="N33" s="16">
        <v>11</v>
      </c>
      <c r="O33" s="16">
        <v>3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10</v>
      </c>
      <c r="AA33" s="16">
        <v>2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1</v>
      </c>
      <c r="AJ33" s="17">
        <v>0</v>
      </c>
      <c r="AK33" s="17">
        <v>5</v>
      </c>
      <c r="AL33" s="17">
        <v>0</v>
      </c>
      <c r="AM33" s="17">
        <v>0</v>
      </c>
      <c r="AN33" s="17">
        <v>27</v>
      </c>
      <c r="AO33" s="17">
        <v>0</v>
      </c>
      <c r="AP33" s="17">
        <v>4</v>
      </c>
      <c r="AQ33" s="17">
        <v>28</v>
      </c>
    </row>
    <row r="34" spans="1:43" s="2" customFormat="1" ht="13.5" customHeight="1">
      <c r="A34" s="22">
        <v>32</v>
      </c>
      <c r="B34" s="23" t="s">
        <v>59</v>
      </c>
      <c r="C34" s="20" t="s">
        <v>28</v>
      </c>
      <c r="D34" s="24" t="s">
        <v>354</v>
      </c>
      <c r="E34" s="24" t="s">
        <v>355</v>
      </c>
      <c r="F34" s="25" t="s">
        <v>372</v>
      </c>
      <c r="G34" s="23" t="s">
        <v>391</v>
      </c>
      <c r="H34" s="7" t="s">
        <v>26</v>
      </c>
      <c r="I34" s="39"/>
      <c r="J34" s="43" t="s">
        <v>697</v>
      </c>
      <c r="K34" s="8">
        <v>2</v>
      </c>
      <c r="L34" s="17">
        <v>1</v>
      </c>
      <c r="M34" s="17">
        <v>1</v>
      </c>
      <c r="N34" s="16">
        <v>11</v>
      </c>
      <c r="O34" s="16">
        <v>5</v>
      </c>
      <c r="P34" s="16">
        <v>0</v>
      </c>
      <c r="Q34" s="16">
        <v>3</v>
      </c>
      <c r="R34" s="16">
        <v>3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13</v>
      </c>
      <c r="AD34" s="16">
        <v>7</v>
      </c>
      <c r="AE34" s="16">
        <v>0</v>
      </c>
      <c r="AF34" s="16">
        <v>0</v>
      </c>
      <c r="AG34" s="16">
        <v>0</v>
      </c>
      <c r="AH34" s="16">
        <v>0</v>
      </c>
      <c r="AI34" s="16">
        <v>1</v>
      </c>
      <c r="AJ34" s="17">
        <v>0</v>
      </c>
      <c r="AK34" s="17">
        <v>5</v>
      </c>
      <c r="AL34" s="17">
        <v>0</v>
      </c>
      <c r="AM34" s="17">
        <v>0</v>
      </c>
      <c r="AN34" s="17">
        <v>43</v>
      </c>
      <c r="AO34" s="17">
        <v>0</v>
      </c>
      <c r="AP34" s="17">
        <v>5</v>
      </c>
      <c r="AQ34" s="17">
        <v>43</v>
      </c>
    </row>
    <row r="35" spans="1:43" s="2" customFormat="1" ht="13.5" customHeight="1">
      <c r="A35" s="22">
        <v>33</v>
      </c>
      <c r="B35" s="23" t="s">
        <v>60</v>
      </c>
      <c r="C35" s="20" t="s">
        <v>28</v>
      </c>
      <c r="D35" s="24" t="s">
        <v>354</v>
      </c>
      <c r="E35" s="24" t="s">
        <v>355</v>
      </c>
      <c r="F35" s="25" t="s">
        <v>358</v>
      </c>
      <c r="G35" s="23" t="s">
        <v>392</v>
      </c>
      <c r="H35" s="7" t="s">
        <v>26</v>
      </c>
      <c r="I35" s="39" t="s">
        <v>35</v>
      </c>
      <c r="J35" s="43" t="s">
        <v>698</v>
      </c>
      <c r="K35" s="8">
        <v>2</v>
      </c>
      <c r="L35" s="17">
        <v>1</v>
      </c>
      <c r="M35" s="17">
        <v>1</v>
      </c>
      <c r="N35" s="16">
        <v>10</v>
      </c>
      <c r="O35" s="16">
        <v>3</v>
      </c>
      <c r="P35" s="16">
        <v>0</v>
      </c>
      <c r="Q35" s="16">
        <v>0</v>
      </c>
      <c r="R35" s="16">
        <v>0</v>
      </c>
      <c r="S35" s="16">
        <v>0</v>
      </c>
      <c r="T35" s="16">
        <v>1</v>
      </c>
      <c r="U35" s="16">
        <v>1</v>
      </c>
      <c r="V35" s="16">
        <v>0</v>
      </c>
      <c r="W35" s="16">
        <v>0</v>
      </c>
      <c r="X35" s="16">
        <v>0</v>
      </c>
      <c r="Y35" s="16">
        <v>0</v>
      </c>
      <c r="Z35" s="16">
        <v>5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4</v>
      </c>
      <c r="AG35" s="16">
        <v>1</v>
      </c>
      <c r="AH35" s="16">
        <v>0</v>
      </c>
      <c r="AI35" s="16">
        <v>1</v>
      </c>
      <c r="AJ35" s="17">
        <v>0</v>
      </c>
      <c r="AK35" s="17">
        <v>6</v>
      </c>
      <c r="AL35" s="17">
        <v>0</v>
      </c>
      <c r="AM35" s="17">
        <v>14</v>
      </c>
      <c r="AN35" s="17">
        <v>20</v>
      </c>
      <c r="AO35" s="17">
        <v>2</v>
      </c>
      <c r="AP35" s="17">
        <v>3</v>
      </c>
      <c r="AQ35" s="17">
        <v>35</v>
      </c>
    </row>
    <row r="36" spans="1:43" s="2" customFormat="1" ht="13.5" customHeight="1">
      <c r="A36" s="22">
        <v>34</v>
      </c>
      <c r="B36" s="23" t="s">
        <v>61</v>
      </c>
      <c r="C36" s="20" t="s">
        <v>28</v>
      </c>
      <c r="D36" s="24" t="s">
        <v>354</v>
      </c>
      <c r="E36" s="24" t="s">
        <v>355</v>
      </c>
      <c r="F36" s="25" t="s">
        <v>356</v>
      </c>
      <c r="G36" s="23" t="s">
        <v>393</v>
      </c>
      <c r="H36" s="7" t="s">
        <v>26</v>
      </c>
      <c r="I36" s="39"/>
      <c r="J36" s="43" t="s">
        <v>698</v>
      </c>
      <c r="K36" s="8">
        <v>2</v>
      </c>
      <c r="L36" s="17">
        <v>3</v>
      </c>
      <c r="M36" s="17">
        <v>1</v>
      </c>
      <c r="N36" s="16">
        <v>21</v>
      </c>
      <c r="O36" s="16">
        <v>3</v>
      </c>
      <c r="P36" s="16">
        <v>0</v>
      </c>
      <c r="Q36" s="16">
        <v>3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1</v>
      </c>
      <c r="X36" s="16">
        <v>0</v>
      </c>
      <c r="Y36" s="16">
        <v>0</v>
      </c>
      <c r="Z36" s="16">
        <v>23</v>
      </c>
      <c r="AA36" s="16">
        <v>2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1</v>
      </c>
      <c r="AJ36" s="17">
        <v>0</v>
      </c>
      <c r="AK36" s="17">
        <v>7</v>
      </c>
      <c r="AL36" s="17">
        <v>0</v>
      </c>
      <c r="AM36" s="17">
        <v>0</v>
      </c>
      <c r="AN36" s="17">
        <v>29</v>
      </c>
      <c r="AO36" s="17">
        <v>0</v>
      </c>
      <c r="AP36" s="17">
        <v>3</v>
      </c>
      <c r="AQ36" s="17">
        <v>30</v>
      </c>
    </row>
    <row r="37" spans="1:43" s="2" customFormat="1" ht="13.5" customHeight="1">
      <c r="A37" s="22">
        <v>35</v>
      </c>
      <c r="B37" s="23" t="s">
        <v>62</v>
      </c>
      <c r="C37" s="20" t="s">
        <v>28</v>
      </c>
      <c r="D37" s="24" t="s">
        <v>354</v>
      </c>
      <c r="E37" s="24" t="s">
        <v>355</v>
      </c>
      <c r="F37" s="25" t="s">
        <v>358</v>
      </c>
      <c r="G37" s="23" t="s">
        <v>394</v>
      </c>
      <c r="H37" s="7" t="s">
        <v>26</v>
      </c>
      <c r="I37" s="39"/>
      <c r="J37" s="43" t="s">
        <v>698</v>
      </c>
      <c r="K37" s="8">
        <v>2</v>
      </c>
      <c r="L37" s="17">
        <v>2</v>
      </c>
      <c r="M37" s="17">
        <v>2</v>
      </c>
      <c r="N37" s="16">
        <v>14</v>
      </c>
      <c r="O37" s="16">
        <v>1</v>
      </c>
      <c r="P37" s="16">
        <v>0</v>
      </c>
      <c r="Q37" s="16">
        <v>18</v>
      </c>
      <c r="R37" s="16">
        <v>3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31</v>
      </c>
      <c r="AA37" s="16">
        <v>3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1</v>
      </c>
      <c r="AJ37" s="17">
        <v>2</v>
      </c>
      <c r="AK37" s="17">
        <v>11</v>
      </c>
      <c r="AL37" s="17">
        <v>0</v>
      </c>
      <c r="AM37" s="17">
        <v>5</v>
      </c>
      <c r="AN37" s="17">
        <v>48</v>
      </c>
      <c r="AO37" s="17">
        <v>0</v>
      </c>
      <c r="AP37" s="17">
        <v>5</v>
      </c>
      <c r="AQ37" s="17">
        <v>57</v>
      </c>
    </row>
    <row r="38" spans="1:43" s="2" customFormat="1" ht="13.5" customHeight="1">
      <c r="A38" s="22">
        <v>36</v>
      </c>
      <c r="B38" s="23" t="s">
        <v>63</v>
      </c>
      <c r="C38" s="20" t="s">
        <v>28</v>
      </c>
      <c r="D38" s="24" t="s">
        <v>354</v>
      </c>
      <c r="E38" s="24" t="s">
        <v>355</v>
      </c>
      <c r="F38" s="25" t="s">
        <v>356</v>
      </c>
      <c r="G38" s="23" t="s">
        <v>395</v>
      </c>
      <c r="H38" s="7" t="s">
        <v>26</v>
      </c>
      <c r="I38" s="39"/>
      <c r="J38" s="43" t="s">
        <v>698</v>
      </c>
      <c r="K38" s="8">
        <v>2</v>
      </c>
      <c r="L38" s="17">
        <v>1</v>
      </c>
      <c r="M38" s="17">
        <v>1</v>
      </c>
      <c r="N38" s="16">
        <v>9</v>
      </c>
      <c r="O38" s="16">
        <v>2</v>
      </c>
      <c r="P38" s="16">
        <v>2</v>
      </c>
      <c r="Q38" s="16">
        <v>11</v>
      </c>
      <c r="R38" s="16">
        <v>3</v>
      </c>
      <c r="S38" s="16">
        <v>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18</v>
      </c>
      <c r="AD38" s="16">
        <v>4</v>
      </c>
      <c r="AE38" s="16">
        <v>6</v>
      </c>
      <c r="AF38" s="16">
        <v>0</v>
      </c>
      <c r="AG38" s="16">
        <v>0</v>
      </c>
      <c r="AH38" s="16">
        <v>0</v>
      </c>
      <c r="AI38" s="16">
        <v>1</v>
      </c>
      <c r="AJ38" s="17">
        <v>0</v>
      </c>
      <c r="AK38" s="17">
        <v>6</v>
      </c>
      <c r="AL38" s="17">
        <v>0</v>
      </c>
      <c r="AM38" s="17">
        <v>0</v>
      </c>
      <c r="AN38" s="17">
        <v>20</v>
      </c>
      <c r="AO38" s="17">
        <v>0</v>
      </c>
      <c r="AP38" s="17">
        <v>5</v>
      </c>
      <c r="AQ38" s="17">
        <v>20</v>
      </c>
    </row>
    <row r="39" spans="1:43" s="2" customFormat="1" ht="13.5" customHeight="1">
      <c r="A39" s="22">
        <v>37</v>
      </c>
      <c r="B39" s="23" t="s">
        <v>64</v>
      </c>
      <c r="C39" s="20" t="s">
        <v>28</v>
      </c>
      <c r="D39" s="24" t="s">
        <v>354</v>
      </c>
      <c r="E39" s="24" t="s">
        <v>355</v>
      </c>
      <c r="F39" s="25" t="s">
        <v>358</v>
      </c>
      <c r="G39" s="23" t="s">
        <v>396</v>
      </c>
      <c r="H39" s="7" t="s">
        <v>26</v>
      </c>
      <c r="I39" s="39"/>
      <c r="J39" s="43" t="s">
        <v>697</v>
      </c>
      <c r="K39" s="8">
        <v>2</v>
      </c>
      <c r="L39" s="17">
        <v>0</v>
      </c>
      <c r="M39" s="17">
        <v>0</v>
      </c>
      <c r="N39" s="16">
        <v>9</v>
      </c>
      <c r="O39" s="16">
        <v>1</v>
      </c>
      <c r="P39" s="16">
        <v>1</v>
      </c>
      <c r="Q39" s="16">
        <v>1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8</v>
      </c>
      <c r="AG39" s="16">
        <v>1</v>
      </c>
      <c r="AH39" s="16">
        <v>3</v>
      </c>
      <c r="AI39" s="16">
        <v>1</v>
      </c>
      <c r="AJ39" s="17">
        <v>0</v>
      </c>
      <c r="AK39" s="17">
        <v>6</v>
      </c>
      <c r="AL39" s="17">
        <v>0</v>
      </c>
      <c r="AM39" s="17">
        <v>14</v>
      </c>
      <c r="AN39" s="17">
        <v>13</v>
      </c>
      <c r="AO39" s="17">
        <v>0</v>
      </c>
      <c r="AP39" s="17">
        <v>3</v>
      </c>
      <c r="AQ39" s="17">
        <v>30</v>
      </c>
    </row>
    <row r="40" spans="1:43" s="2" customFormat="1" ht="13.5" customHeight="1">
      <c r="A40" s="22">
        <v>38</v>
      </c>
      <c r="B40" s="23" t="s">
        <v>65</v>
      </c>
      <c r="C40" s="20" t="s">
        <v>28</v>
      </c>
      <c r="D40" s="24" t="s">
        <v>354</v>
      </c>
      <c r="E40" s="24" t="s">
        <v>355</v>
      </c>
      <c r="F40" s="25" t="s">
        <v>358</v>
      </c>
      <c r="G40" s="23" t="s">
        <v>397</v>
      </c>
      <c r="H40" s="7" t="s">
        <v>26</v>
      </c>
      <c r="I40" s="39"/>
      <c r="J40" s="43" t="s">
        <v>698</v>
      </c>
      <c r="K40" s="8">
        <v>2</v>
      </c>
      <c r="L40" s="17">
        <v>1</v>
      </c>
      <c r="M40" s="17">
        <v>1</v>
      </c>
      <c r="N40" s="16">
        <v>6</v>
      </c>
      <c r="O40" s="16">
        <v>1</v>
      </c>
      <c r="P40" s="16">
        <v>0</v>
      </c>
      <c r="Q40" s="16">
        <v>3</v>
      </c>
      <c r="R40" s="16">
        <v>2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8</v>
      </c>
      <c r="AA40" s="16">
        <v>2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1</v>
      </c>
      <c r="AJ40" s="17">
        <v>1</v>
      </c>
      <c r="AK40" s="17">
        <v>2</v>
      </c>
      <c r="AL40" s="17">
        <v>0</v>
      </c>
      <c r="AM40" s="17">
        <v>2</v>
      </c>
      <c r="AN40" s="17">
        <v>11</v>
      </c>
      <c r="AO40" s="17">
        <v>0</v>
      </c>
      <c r="AP40" s="17">
        <v>2</v>
      </c>
      <c r="AQ40" s="17">
        <v>14</v>
      </c>
    </row>
    <row r="41" spans="1:43" s="2" customFormat="1" ht="13.5" customHeight="1">
      <c r="A41" s="22">
        <v>39</v>
      </c>
      <c r="B41" s="23" t="s">
        <v>66</v>
      </c>
      <c r="C41" s="20" t="s">
        <v>28</v>
      </c>
      <c r="D41" s="24" t="s">
        <v>354</v>
      </c>
      <c r="E41" s="24" t="s">
        <v>355</v>
      </c>
      <c r="F41" s="25" t="s">
        <v>356</v>
      </c>
      <c r="G41" s="23" t="s">
        <v>398</v>
      </c>
      <c r="H41" s="7" t="s">
        <v>26</v>
      </c>
      <c r="I41" s="39"/>
      <c r="J41" s="43" t="s">
        <v>698</v>
      </c>
      <c r="K41" s="8">
        <v>2</v>
      </c>
      <c r="L41" s="17">
        <v>0</v>
      </c>
      <c r="M41" s="17">
        <v>0</v>
      </c>
      <c r="N41" s="16">
        <v>9</v>
      </c>
      <c r="O41" s="16">
        <v>2</v>
      </c>
      <c r="P41" s="16">
        <v>1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1</v>
      </c>
      <c r="X41" s="16">
        <v>1</v>
      </c>
      <c r="Y41" s="16">
        <v>1</v>
      </c>
      <c r="Z41" s="16">
        <v>7</v>
      </c>
      <c r="AA41" s="16">
        <v>1</v>
      </c>
      <c r="AB41" s="16">
        <v>2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1</v>
      </c>
      <c r="AJ41" s="17">
        <v>0</v>
      </c>
      <c r="AK41" s="17">
        <v>6</v>
      </c>
      <c r="AL41" s="17">
        <v>0</v>
      </c>
      <c r="AM41" s="17">
        <v>0</v>
      </c>
      <c r="AN41" s="17">
        <v>32</v>
      </c>
      <c r="AO41" s="17">
        <v>1</v>
      </c>
      <c r="AP41" s="17">
        <v>4</v>
      </c>
      <c r="AQ41" s="17">
        <v>33</v>
      </c>
    </row>
    <row r="42" spans="1:43" s="2" customFormat="1" ht="13.5" customHeight="1">
      <c r="A42" s="22">
        <v>40</v>
      </c>
      <c r="B42" s="23" t="s">
        <v>67</v>
      </c>
      <c r="C42" s="20" t="s">
        <v>28</v>
      </c>
      <c r="D42" s="24" t="s">
        <v>354</v>
      </c>
      <c r="E42" s="24" t="s">
        <v>355</v>
      </c>
      <c r="F42" s="25" t="s">
        <v>356</v>
      </c>
      <c r="G42" s="23" t="s">
        <v>399</v>
      </c>
      <c r="H42" s="7" t="s">
        <v>26</v>
      </c>
      <c r="I42" s="39"/>
      <c r="J42" s="43" t="s">
        <v>698</v>
      </c>
      <c r="K42" s="8">
        <v>2</v>
      </c>
      <c r="L42" s="17">
        <v>1</v>
      </c>
      <c r="M42" s="17">
        <v>1</v>
      </c>
      <c r="N42" s="16">
        <v>6</v>
      </c>
      <c r="O42" s="16">
        <v>2</v>
      </c>
      <c r="P42" s="16">
        <v>0</v>
      </c>
      <c r="Q42" s="16">
        <v>2</v>
      </c>
      <c r="R42" s="16">
        <v>1</v>
      </c>
      <c r="S42" s="16">
        <v>0</v>
      </c>
      <c r="T42" s="16">
        <v>2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4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1</v>
      </c>
      <c r="AG42" s="16">
        <v>2</v>
      </c>
      <c r="AH42" s="16">
        <v>0</v>
      </c>
      <c r="AI42" s="16">
        <v>1</v>
      </c>
      <c r="AJ42" s="17">
        <v>0</v>
      </c>
      <c r="AK42" s="17">
        <v>4</v>
      </c>
      <c r="AL42" s="17">
        <v>0</v>
      </c>
      <c r="AM42" s="17">
        <v>0</v>
      </c>
      <c r="AN42" s="17">
        <v>23</v>
      </c>
      <c r="AO42" s="17">
        <v>1</v>
      </c>
      <c r="AP42" s="17">
        <v>3</v>
      </c>
      <c r="AQ42" s="17">
        <v>23</v>
      </c>
    </row>
    <row r="43" spans="1:43" s="2" customFormat="1" ht="13.5" customHeight="1">
      <c r="A43" s="22">
        <v>41</v>
      </c>
      <c r="B43" s="23" t="s">
        <v>68</v>
      </c>
      <c r="C43" s="20" t="s">
        <v>28</v>
      </c>
      <c r="D43" s="24" t="s">
        <v>354</v>
      </c>
      <c r="E43" s="24" t="s">
        <v>355</v>
      </c>
      <c r="F43" s="25" t="s">
        <v>358</v>
      </c>
      <c r="G43" s="23" t="s">
        <v>400</v>
      </c>
      <c r="H43" s="7" t="s">
        <v>26</v>
      </c>
      <c r="I43" s="39"/>
      <c r="J43" s="43" t="s">
        <v>698</v>
      </c>
      <c r="K43" s="8">
        <v>2</v>
      </c>
      <c r="L43" s="17">
        <v>1</v>
      </c>
      <c r="M43" s="17">
        <v>1</v>
      </c>
      <c r="N43" s="16">
        <v>8</v>
      </c>
      <c r="O43" s="16">
        <v>2</v>
      </c>
      <c r="P43" s="16">
        <v>0</v>
      </c>
      <c r="Q43" s="16">
        <v>2</v>
      </c>
      <c r="R43" s="16">
        <v>4</v>
      </c>
      <c r="S43" s="16">
        <v>0</v>
      </c>
      <c r="T43" s="16">
        <v>0</v>
      </c>
      <c r="U43" s="16">
        <v>1</v>
      </c>
      <c r="V43" s="16">
        <v>0</v>
      </c>
      <c r="W43" s="16">
        <v>0</v>
      </c>
      <c r="X43" s="16">
        <v>0</v>
      </c>
      <c r="Y43" s="16">
        <v>0</v>
      </c>
      <c r="Z43" s="16">
        <v>3</v>
      </c>
      <c r="AA43" s="16">
        <v>0</v>
      </c>
      <c r="AB43" s="16">
        <v>0</v>
      </c>
      <c r="AC43" s="16">
        <v>6</v>
      </c>
      <c r="AD43" s="16">
        <v>4</v>
      </c>
      <c r="AE43" s="16">
        <v>0</v>
      </c>
      <c r="AF43" s="16">
        <v>0</v>
      </c>
      <c r="AG43" s="16">
        <v>0</v>
      </c>
      <c r="AH43" s="16">
        <v>0</v>
      </c>
      <c r="AI43" s="16">
        <v>1</v>
      </c>
      <c r="AJ43" s="17">
        <v>1</v>
      </c>
      <c r="AK43" s="17">
        <v>6</v>
      </c>
      <c r="AL43" s="17">
        <v>0</v>
      </c>
      <c r="AM43" s="17">
        <v>9</v>
      </c>
      <c r="AN43" s="17">
        <v>22</v>
      </c>
      <c r="AO43" s="17">
        <v>0</v>
      </c>
      <c r="AP43" s="17">
        <v>6</v>
      </c>
      <c r="AQ43" s="17">
        <v>32</v>
      </c>
    </row>
    <row r="44" spans="1:43" s="2" customFormat="1" ht="13.5" customHeight="1">
      <c r="A44" s="22">
        <v>42</v>
      </c>
      <c r="B44" s="23" t="s">
        <v>69</v>
      </c>
      <c r="C44" s="20" t="s">
        <v>28</v>
      </c>
      <c r="D44" s="24" t="s">
        <v>354</v>
      </c>
      <c r="E44" s="24" t="s">
        <v>401</v>
      </c>
      <c r="F44" s="25" t="s">
        <v>372</v>
      </c>
      <c r="G44" s="23" t="s">
        <v>402</v>
      </c>
      <c r="H44" s="7" t="s">
        <v>26</v>
      </c>
      <c r="I44" s="39"/>
      <c r="J44" s="43" t="s">
        <v>698</v>
      </c>
      <c r="K44" s="8">
        <v>2</v>
      </c>
      <c r="L44" s="17">
        <v>1</v>
      </c>
      <c r="M44" s="17">
        <v>1</v>
      </c>
      <c r="N44" s="16">
        <v>7</v>
      </c>
      <c r="O44" s="16">
        <v>11</v>
      </c>
      <c r="P44" s="16">
        <v>0</v>
      </c>
      <c r="Q44" s="16">
        <v>4</v>
      </c>
      <c r="R44" s="16">
        <v>17</v>
      </c>
      <c r="S44" s="16">
        <v>0</v>
      </c>
      <c r="T44" s="16">
        <v>1</v>
      </c>
      <c r="U44" s="16">
        <v>0</v>
      </c>
      <c r="V44" s="16">
        <v>0</v>
      </c>
      <c r="W44" s="16">
        <v>1</v>
      </c>
      <c r="X44" s="16">
        <v>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8</v>
      </c>
      <c r="AG44" s="16">
        <v>26</v>
      </c>
      <c r="AH44" s="16">
        <v>0</v>
      </c>
      <c r="AI44" s="16">
        <v>1</v>
      </c>
      <c r="AJ44" s="17">
        <v>0</v>
      </c>
      <c r="AK44" s="17">
        <v>10</v>
      </c>
      <c r="AL44" s="17">
        <v>0</v>
      </c>
      <c r="AM44" s="17">
        <v>0</v>
      </c>
      <c r="AN44" s="17">
        <v>68</v>
      </c>
      <c r="AO44" s="17">
        <v>0</v>
      </c>
      <c r="AP44" s="17">
        <v>8</v>
      </c>
      <c r="AQ44" s="17">
        <v>70</v>
      </c>
    </row>
    <row r="45" spans="1:43" s="2" customFormat="1" ht="13.5" customHeight="1">
      <c r="A45" s="22">
        <v>43</v>
      </c>
      <c r="B45" s="23" t="s">
        <v>70</v>
      </c>
      <c r="C45" s="20" t="s">
        <v>28</v>
      </c>
      <c r="D45" s="24" t="s">
        <v>354</v>
      </c>
      <c r="E45" s="24" t="s">
        <v>401</v>
      </c>
      <c r="F45" s="25" t="s">
        <v>356</v>
      </c>
      <c r="G45" s="23" t="s">
        <v>403</v>
      </c>
      <c r="H45" s="7" t="s">
        <v>26</v>
      </c>
      <c r="I45" s="39"/>
      <c r="J45" s="43" t="s">
        <v>698</v>
      </c>
      <c r="K45" s="8">
        <v>2</v>
      </c>
      <c r="L45" s="17">
        <v>1</v>
      </c>
      <c r="M45" s="17">
        <v>0</v>
      </c>
      <c r="N45" s="16">
        <v>16</v>
      </c>
      <c r="O45" s="16">
        <v>0</v>
      </c>
      <c r="P45" s="16">
        <v>6</v>
      </c>
      <c r="Q45" s="16">
        <v>3</v>
      </c>
      <c r="R45" s="16">
        <v>0</v>
      </c>
      <c r="S45" s="16">
        <v>2</v>
      </c>
      <c r="T45" s="16">
        <v>5</v>
      </c>
      <c r="U45" s="16">
        <v>0</v>
      </c>
      <c r="V45" s="16">
        <v>8</v>
      </c>
      <c r="W45" s="16">
        <v>0</v>
      </c>
      <c r="X45" s="16">
        <v>0</v>
      </c>
      <c r="Y45" s="16">
        <v>0</v>
      </c>
      <c r="Z45" s="16">
        <v>2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7</v>
      </c>
      <c r="AG45" s="16">
        <v>0</v>
      </c>
      <c r="AH45" s="16">
        <v>5</v>
      </c>
      <c r="AI45" s="16">
        <v>1</v>
      </c>
      <c r="AJ45" s="17">
        <v>0</v>
      </c>
      <c r="AK45" s="17">
        <v>6</v>
      </c>
      <c r="AL45" s="17">
        <v>0</v>
      </c>
      <c r="AM45" s="17">
        <v>0</v>
      </c>
      <c r="AN45" s="17">
        <v>39</v>
      </c>
      <c r="AO45" s="17">
        <v>3</v>
      </c>
      <c r="AP45" s="17">
        <v>2</v>
      </c>
      <c r="AQ45" s="17">
        <v>40</v>
      </c>
    </row>
    <row r="46" spans="1:43" s="2" customFormat="1" ht="13.5" customHeight="1">
      <c r="A46" s="22">
        <v>44</v>
      </c>
      <c r="B46" s="23" t="s">
        <v>71</v>
      </c>
      <c r="C46" s="20" t="s">
        <v>28</v>
      </c>
      <c r="D46" s="24" t="s">
        <v>354</v>
      </c>
      <c r="E46" s="24" t="s">
        <v>401</v>
      </c>
      <c r="F46" s="25" t="s">
        <v>358</v>
      </c>
      <c r="G46" s="23" t="s">
        <v>404</v>
      </c>
      <c r="H46" s="7" t="s">
        <v>26</v>
      </c>
      <c r="I46" s="39" t="s">
        <v>35</v>
      </c>
      <c r="J46" s="43" t="s">
        <v>698</v>
      </c>
      <c r="K46" s="8">
        <v>2</v>
      </c>
      <c r="L46" s="17">
        <v>2</v>
      </c>
      <c r="M46" s="17">
        <v>1</v>
      </c>
      <c r="N46" s="16">
        <v>7</v>
      </c>
      <c r="O46" s="16">
        <v>2</v>
      </c>
      <c r="P46" s="16">
        <v>0</v>
      </c>
      <c r="Q46" s="16">
        <v>3</v>
      </c>
      <c r="R46" s="16">
        <v>4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12</v>
      </c>
      <c r="AA46" s="16">
        <v>5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1</v>
      </c>
      <c r="AJ46" s="17">
        <v>0</v>
      </c>
      <c r="AK46" s="17">
        <v>4</v>
      </c>
      <c r="AL46" s="17">
        <v>0</v>
      </c>
      <c r="AM46" s="17">
        <v>28</v>
      </c>
      <c r="AN46" s="17">
        <v>18</v>
      </c>
      <c r="AO46" s="17">
        <v>0</v>
      </c>
      <c r="AP46" s="17">
        <v>1</v>
      </c>
      <c r="AQ46" s="17">
        <v>49</v>
      </c>
    </row>
    <row r="47" spans="1:43" s="2" customFormat="1" ht="13.5" customHeight="1">
      <c r="A47" s="22">
        <v>45</v>
      </c>
      <c r="B47" s="23" t="s">
        <v>72</v>
      </c>
      <c r="C47" s="20" t="s">
        <v>28</v>
      </c>
      <c r="D47" s="24" t="s">
        <v>354</v>
      </c>
      <c r="E47" s="24" t="s">
        <v>401</v>
      </c>
      <c r="F47" s="25" t="s">
        <v>372</v>
      </c>
      <c r="G47" s="23" t="s">
        <v>405</v>
      </c>
      <c r="H47" s="7" t="s">
        <v>26</v>
      </c>
      <c r="I47" s="39" t="s">
        <v>35</v>
      </c>
      <c r="J47" s="43" t="s">
        <v>698</v>
      </c>
      <c r="K47" s="8">
        <v>2</v>
      </c>
      <c r="L47" s="17">
        <v>1</v>
      </c>
      <c r="M47" s="17">
        <v>1</v>
      </c>
      <c r="N47" s="16">
        <v>9</v>
      </c>
      <c r="O47" s="16">
        <v>3</v>
      </c>
      <c r="P47" s="16">
        <v>0</v>
      </c>
      <c r="Q47" s="16">
        <v>5</v>
      </c>
      <c r="R47" s="16">
        <v>2</v>
      </c>
      <c r="S47" s="16">
        <v>0</v>
      </c>
      <c r="T47" s="16">
        <v>1</v>
      </c>
      <c r="U47" s="16">
        <v>1</v>
      </c>
      <c r="V47" s="16">
        <v>0</v>
      </c>
      <c r="W47" s="16">
        <v>0</v>
      </c>
      <c r="X47" s="16">
        <v>1</v>
      </c>
      <c r="Y47" s="16">
        <v>0</v>
      </c>
      <c r="Z47" s="16">
        <v>12</v>
      </c>
      <c r="AA47" s="16">
        <v>3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1</v>
      </c>
      <c r="AJ47" s="17">
        <v>0</v>
      </c>
      <c r="AK47" s="17">
        <v>7</v>
      </c>
      <c r="AL47" s="17">
        <v>0</v>
      </c>
      <c r="AM47" s="17">
        <v>0</v>
      </c>
      <c r="AN47" s="17">
        <v>45</v>
      </c>
      <c r="AO47" s="17">
        <v>0</v>
      </c>
      <c r="AP47" s="17">
        <v>6</v>
      </c>
      <c r="AQ47" s="17">
        <v>46</v>
      </c>
    </row>
    <row r="48" spans="1:43" s="2" customFormat="1" ht="13.5" customHeight="1">
      <c r="A48" s="22">
        <v>46</v>
      </c>
      <c r="B48" s="23" t="s">
        <v>73</v>
      </c>
      <c r="C48" s="20" t="s">
        <v>28</v>
      </c>
      <c r="D48" s="24" t="s">
        <v>354</v>
      </c>
      <c r="E48" s="24" t="s">
        <v>401</v>
      </c>
      <c r="F48" s="25" t="s">
        <v>356</v>
      </c>
      <c r="G48" s="23" t="s">
        <v>406</v>
      </c>
      <c r="H48" s="7" t="s">
        <v>26</v>
      </c>
      <c r="I48" s="39" t="s">
        <v>35</v>
      </c>
      <c r="J48" s="43" t="s">
        <v>698</v>
      </c>
      <c r="K48" s="8">
        <v>2</v>
      </c>
      <c r="L48" s="17">
        <v>0</v>
      </c>
      <c r="M48" s="17">
        <v>1</v>
      </c>
      <c r="N48" s="16">
        <v>12</v>
      </c>
      <c r="O48" s="16">
        <v>3</v>
      </c>
      <c r="P48" s="16">
        <v>1</v>
      </c>
      <c r="Q48" s="16">
        <v>1</v>
      </c>
      <c r="R48" s="16">
        <v>1</v>
      </c>
      <c r="S48" s="16">
        <v>0</v>
      </c>
      <c r="T48" s="16">
        <v>0</v>
      </c>
      <c r="U48" s="16">
        <v>1</v>
      </c>
      <c r="V48" s="16">
        <v>0</v>
      </c>
      <c r="W48" s="16">
        <v>0</v>
      </c>
      <c r="X48" s="16">
        <v>0</v>
      </c>
      <c r="Y48" s="16">
        <v>0</v>
      </c>
      <c r="Z48" s="16">
        <v>11</v>
      </c>
      <c r="AA48" s="16">
        <v>2</v>
      </c>
      <c r="AB48" s="16">
        <v>4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1</v>
      </c>
      <c r="AJ48" s="17">
        <v>0</v>
      </c>
      <c r="AK48" s="17">
        <v>7</v>
      </c>
      <c r="AL48" s="17">
        <v>0</v>
      </c>
      <c r="AM48" s="17">
        <v>0</v>
      </c>
      <c r="AN48" s="17">
        <v>31</v>
      </c>
      <c r="AO48" s="17">
        <v>0</v>
      </c>
      <c r="AP48" s="17">
        <v>3</v>
      </c>
      <c r="AQ48" s="17">
        <v>33</v>
      </c>
    </row>
    <row r="49" spans="1:43" s="2" customFormat="1" ht="13.5" customHeight="1">
      <c r="A49" s="22">
        <v>47</v>
      </c>
      <c r="B49" s="23" t="s">
        <v>74</v>
      </c>
      <c r="C49" s="20" t="s">
        <v>28</v>
      </c>
      <c r="D49" s="24" t="s">
        <v>354</v>
      </c>
      <c r="E49" s="24" t="s">
        <v>401</v>
      </c>
      <c r="F49" s="25" t="s">
        <v>358</v>
      </c>
      <c r="G49" s="23" t="s">
        <v>407</v>
      </c>
      <c r="H49" s="7" t="s">
        <v>26</v>
      </c>
      <c r="I49" s="39" t="s">
        <v>35</v>
      </c>
      <c r="J49" s="43" t="s">
        <v>697</v>
      </c>
      <c r="K49" s="8">
        <v>2</v>
      </c>
      <c r="L49" s="17">
        <v>1</v>
      </c>
      <c r="M49" s="17">
        <v>1</v>
      </c>
      <c r="N49" s="16">
        <v>8</v>
      </c>
      <c r="O49" s="16">
        <v>1</v>
      </c>
      <c r="P49" s="16">
        <v>0</v>
      </c>
      <c r="Q49" s="16">
        <v>6</v>
      </c>
      <c r="R49" s="16">
        <v>4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13</v>
      </c>
      <c r="AA49" s="16">
        <v>4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</v>
      </c>
      <c r="AJ49" s="17">
        <v>0</v>
      </c>
      <c r="AK49" s="17">
        <v>8</v>
      </c>
      <c r="AL49" s="17">
        <v>0</v>
      </c>
      <c r="AM49" s="17">
        <v>25</v>
      </c>
      <c r="AN49" s="17">
        <v>26</v>
      </c>
      <c r="AO49" s="17">
        <v>0</v>
      </c>
      <c r="AP49" s="17">
        <v>6</v>
      </c>
      <c r="AQ49" s="17">
        <v>53</v>
      </c>
    </row>
    <row r="50" spans="1:43" s="2" customFormat="1" ht="13.5" customHeight="1">
      <c r="A50" s="22">
        <v>48</v>
      </c>
      <c r="B50" s="23" t="s">
        <v>75</v>
      </c>
      <c r="C50" s="20" t="s">
        <v>28</v>
      </c>
      <c r="D50" s="24" t="s">
        <v>354</v>
      </c>
      <c r="E50" s="24" t="s">
        <v>401</v>
      </c>
      <c r="F50" s="25" t="s">
        <v>358</v>
      </c>
      <c r="G50" s="23" t="s">
        <v>408</v>
      </c>
      <c r="H50" s="7" t="s">
        <v>26</v>
      </c>
      <c r="I50" s="39"/>
      <c r="J50" s="43" t="s">
        <v>698</v>
      </c>
      <c r="K50" s="8">
        <v>2</v>
      </c>
      <c r="L50" s="17">
        <v>3</v>
      </c>
      <c r="M50" s="17">
        <v>1</v>
      </c>
      <c r="N50" s="16">
        <v>9</v>
      </c>
      <c r="O50" s="16">
        <v>3</v>
      </c>
      <c r="P50" s="16">
        <v>0</v>
      </c>
      <c r="Q50" s="16">
        <v>2</v>
      </c>
      <c r="R50" s="16">
        <v>3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11</v>
      </c>
      <c r="AA50" s="16">
        <v>5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1</v>
      </c>
      <c r="AJ50" s="17">
        <v>1</v>
      </c>
      <c r="AK50" s="17">
        <v>4</v>
      </c>
      <c r="AL50" s="17">
        <v>0</v>
      </c>
      <c r="AM50" s="17">
        <v>13</v>
      </c>
      <c r="AN50" s="17">
        <v>18</v>
      </c>
      <c r="AO50" s="17">
        <v>0</v>
      </c>
      <c r="AP50" s="17">
        <v>2</v>
      </c>
      <c r="AQ50" s="17">
        <v>32</v>
      </c>
    </row>
    <row r="51" spans="1:43" s="2" customFormat="1" ht="13.5" customHeight="1">
      <c r="A51" s="22">
        <v>49</v>
      </c>
      <c r="B51" s="23" t="s">
        <v>76</v>
      </c>
      <c r="C51" s="20" t="s">
        <v>28</v>
      </c>
      <c r="D51" s="24" t="s">
        <v>354</v>
      </c>
      <c r="E51" s="24" t="s">
        <v>401</v>
      </c>
      <c r="F51" s="25" t="s">
        <v>358</v>
      </c>
      <c r="G51" s="23" t="s">
        <v>409</v>
      </c>
      <c r="H51" s="7" t="s">
        <v>26</v>
      </c>
      <c r="I51" s="39" t="s">
        <v>35</v>
      </c>
      <c r="J51" s="43" t="s">
        <v>697</v>
      </c>
      <c r="K51" s="8">
        <v>2</v>
      </c>
      <c r="L51" s="17">
        <v>3</v>
      </c>
      <c r="M51" s="17">
        <v>1</v>
      </c>
      <c r="N51" s="16">
        <v>3</v>
      </c>
      <c r="O51" s="16">
        <v>3</v>
      </c>
      <c r="P51" s="16">
        <v>0</v>
      </c>
      <c r="Q51" s="16">
        <v>7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9</v>
      </c>
      <c r="AG51" s="16">
        <v>2</v>
      </c>
      <c r="AH51" s="16">
        <v>0</v>
      </c>
      <c r="AI51" s="16">
        <v>1</v>
      </c>
      <c r="AJ51" s="17">
        <v>1</v>
      </c>
      <c r="AK51" s="17">
        <v>4</v>
      </c>
      <c r="AL51" s="17">
        <v>1</v>
      </c>
      <c r="AM51" s="17">
        <v>11</v>
      </c>
      <c r="AN51" s="17">
        <v>21</v>
      </c>
      <c r="AO51" s="17">
        <v>0</v>
      </c>
      <c r="AP51" s="17">
        <v>4</v>
      </c>
      <c r="AQ51" s="17">
        <v>34</v>
      </c>
    </row>
    <row r="52" spans="1:43" s="2" customFormat="1" ht="13.5" customHeight="1">
      <c r="A52" s="22">
        <v>50</v>
      </c>
      <c r="B52" s="23" t="s">
        <v>77</v>
      </c>
      <c r="C52" s="20" t="s">
        <v>28</v>
      </c>
      <c r="D52" s="24" t="s">
        <v>354</v>
      </c>
      <c r="E52" s="24" t="s">
        <v>401</v>
      </c>
      <c r="F52" s="25" t="s">
        <v>372</v>
      </c>
      <c r="G52" s="23" t="s">
        <v>410</v>
      </c>
      <c r="H52" s="7" t="s">
        <v>26</v>
      </c>
      <c r="I52" s="39"/>
      <c r="J52" s="43" t="s">
        <v>698</v>
      </c>
      <c r="K52" s="8">
        <v>2</v>
      </c>
      <c r="L52" s="17">
        <v>2</v>
      </c>
      <c r="M52" s="17">
        <v>1</v>
      </c>
      <c r="N52" s="16">
        <v>16</v>
      </c>
      <c r="O52" s="16">
        <v>7</v>
      </c>
      <c r="P52" s="16">
        <v>0</v>
      </c>
      <c r="Q52" s="16">
        <v>3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17</v>
      </c>
      <c r="AA52" s="16">
        <v>6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1</v>
      </c>
      <c r="AJ52" s="17">
        <v>0</v>
      </c>
      <c r="AK52" s="17">
        <v>13</v>
      </c>
      <c r="AL52" s="17">
        <v>0</v>
      </c>
      <c r="AM52" s="17">
        <v>0</v>
      </c>
      <c r="AN52" s="17">
        <v>61</v>
      </c>
      <c r="AO52" s="17">
        <v>0</v>
      </c>
      <c r="AP52" s="17">
        <v>6</v>
      </c>
      <c r="AQ52" s="17">
        <v>68</v>
      </c>
    </row>
    <row r="53" spans="1:43" s="2" customFormat="1" ht="13.5" customHeight="1">
      <c r="A53" s="22">
        <v>51</v>
      </c>
      <c r="B53" s="23" t="s">
        <v>78</v>
      </c>
      <c r="C53" s="20" t="s">
        <v>28</v>
      </c>
      <c r="D53" s="24" t="s">
        <v>354</v>
      </c>
      <c r="E53" s="24" t="s">
        <v>401</v>
      </c>
      <c r="F53" s="25" t="s">
        <v>356</v>
      </c>
      <c r="G53" s="23" t="s">
        <v>411</v>
      </c>
      <c r="H53" s="7" t="s">
        <v>26</v>
      </c>
      <c r="I53" s="39"/>
      <c r="J53" s="43" t="s">
        <v>698</v>
      </c>
      <c r="K53" s="8">
        <v>2</v>
      </c>
      <c r="L53" s="17">
        <v>3</v>
      </c>
      <c r="M53" s="17">
        <v>1</v>
      </c>
      <c r="N53" s="16">
        <v>7</v>
      </c>
      <c r="O53" s="16">
        <v>4</v>
      </c>
      <c r="P53" s="16">
        <v>0</v>
      </c>
      <c r="Q53" s="16">
        <v>5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1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11</v>
      </c>
      <c r="AG53" s="16">
        <v>3</v>
      </c>
      <c r="AH53" s="16">
        <v>0</v>
      </c>
      <c r="AI53" s="16">
        <v>1</v>
      </c>
      <c r="AJ53" s="17">
        <v>0</v>
      </c>
      <c r="AK53" s="17">
        <v>5</v>
      </c>
      <c r="AL53" s="17">
        <v>0</v>
      </c>
      <c r="AM53" s="17">
        <v>0</v>
      </c>
      <c r="AN53" s="17">
        <v>28</v>
      </c>
      <c r="AO53" s="17">
        <v>0</v>
      </c>
      <c r="AP53" s="17">
        <v>4</v>
      </c>
      <c r="AQ53" s="17">
        <v>29</v>
      </c>
    </row>
    <row r="54" spans="1:43" s="2" customFormat="1" ht="13.5" customHeight="1">
      <c r="A54" s="22">
        <v>52</v>
      </c>
      <c r="B54" s="23" t="s">
        <v>79</v>
      </c>
      <c r="C54" s="20" t="s">
        <v>28</v>
      </c>
      <c r="D54" s="24" t="s">
        <v>354</v>
      </c>
      <c r="E54" s="24" t="s">
        <v>401</v>
      </c>
      <c r="F54" s="25" t="s">
        <v>358</v>
      </c>
      <c r="G54" s="23" t="s">
        <v>412</v>
      </c>
      <c r="H54" s="7" t="s">
        <v>26</v>
      </c>
      <c r="I54" s="39"/>
      <c r="J54" s="43" t="s">
        <v>698</v>
      </c>
      <c r="K54" s="8">
        <v>2</v>
      </c>
      <c r="L54" s="17">
        <v>2</v>
      </c>
      <c r="M54" s="17">
        <v>1</v>
      </c>
      <c r="N54" s="16">
        <v>9</v>
      </c>
      <c r="O54" s="16">
        <v>1</v>
      </c>
      <c r="P54" s="16">
        <v>0</v>
      </c>
      <c r="Q54" s="16">
        <v>2</v>
      </c>
      <c r="R54" s="16">
        <v>2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10</v>
      </c>
      <c r="AD54" s="16">
        <v>2</v>
      </c>
      <c r="AE54" s="16">
        <v>0</v>
      </c>
      <c r="AF54" s="16">
        <v>0</v>
      </c>
      <c r="AG54" s="16">
        <v>0</v>
      </c>
      <c r="AH54" s="16">
        <v>0</v>
      </c>
      <c r="AI54" s="16">
        <v>1</v>
      </c>
      <c r="AJ54" s="17">
        <v>1</v>
      </c>
      <c r="AK54" s="17">
        <v>5</v>
      </c>
      <c r="AL54" s="17">
        <v>0</v>
      </c>
      <c r="AM54" s="17">
        <v>8</v>
      </c>
      <c r="AN54" s="17">
        <v>23</v>
      </c>
      <c r="AO54" s="17">
        <v>0</v>
      </c>
      <c r="AP54" s="17">
        <v>5</v>
      </c>
      <c r="AQ54" s="17">
        <v>32</v>
      </c>
    </row>
    <row r="55" spans="1:43" s="2" customFormat="1" ht="13.5" customHeight="1">
      <c r="A55" s="22">
        <v>53</v>
      </c>
      <c r="B55" s="23" t="s">
        <v>80</v>
      </c>
      <c r="C55" s="20" t="s">
        <v>28</v>
      </c>
      <c r="D55" s="24" t="s">
        <v>354</v>
      </c>
      <c r="E55" s="24" t="s">
        <v>401</v>
      </c>
      <c r="F55" s="25" t="s">
        <v>358</v>
      </c>
      <c r="G55" s="23" t="s">
        <v>413</v>
      </c>
      <c r="H55" s="7" t="s">
        <v>26</v>
      </c>
      <c r="I55" s="39"/>
      <c r="J55" s="43" t="s">
        <v>698</v>
      </c>
      <c r="K55" s="8">
        <v>2</v>
      </c>
      <c r="L55" s="17">
        <v>1</v>
      </c>
      <c r="M55" s="17">
        <v>1</v>
      </c>
      <c r="N55" s="16">
        <v>11</v>
      </c>
      <c r="O55" s="16">
        <v>1</v>
      </c>
      <c r="P55" s="16">
        <v>0</v>
      </c>
      <c r="Q55" s="16">
        <v>3</v>
      </c>
      <c r="R55" s="16">
        <v>3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13</v>
      </c>
      <c r="AD55" s="16">
        <v>3</v>
      </c>
      <c r="AE55" s="16">
        <v>0</v>
      </c>
      <c r="AF55" s="16">
        <v>0</v>
      </c>
      <c r="AG55" s="16">
        <v>0</v>
      </c>
      <c r="AH55" s="16">
        <v>0</v>
      </c>
      <c r="AI55" s="16">
        <v>1</v>
      </c>
      <c r="AJ55" s="17">
        <v>1</v>
      </c>
      <c r="AK55" s="17">
        <v>5</v>
      </c>
      <c r="AL55" s="17">
        <v>0</v>
      </c>
      <c r="AM55" s="17">
        <v>7</v>
      </c>
      <c r="AN55" s="17">
        <v>20</v>
      </c>
      <c r="AO55" s="17">
        <v>0</v>
      </c>
      <c r="AP55" s="17">
        <v>4</v>
      </c>
      <c r="AQ55" s="17">
        <v>29</v>
      </c>
    </row>
    <row r="56" spans="1:43" s="2" customFormat="1" ht="13.5" customHeight="1">
      <c r="A56" s="22">
        <v>54</v>
      </c>
      <c r="B56" s="23" t="s">
        <v>81</v>
      </c>
      <c r="C56" s="20" t="s">
        <v>28</v>
      </c>
      <c r="D56" s="24" t="s">
        <v>354</v>
      </c>
      <c r="E56" s="24" t="s">
        <v>401</v>
      </c>
      <c r="F56" s="25" t="s">
        <v>358</v>
      </c>
      <c r="G56" s="23" t="s">
        <v>414</v>
      </c>
      <c r="H56" s="7" t="s">
        <v>26</v>
      </c>
      <c r="I56" s="39"/>
      <c r="J56" s="43" t="s">
        <v>698</v>
      </c>
      <c r="K56" s="8">
        <v>2</v>
      </c>
      <c r="L56" s="17">
        <v>1</v>
      </c>
      <c r="M56" s="17">
        <v>1</v>
      </c>
      <c r="N56" s="16">
        <v>10</v>
      </c>
      <c r="O56" s="16">
        <v>2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9</v>
      </c>
      <c r="AG56" s="16">
        <v>1</v>
      </c>
      <c r="AH56" s="16">
        <v>0</v>
      </c>
      <c r="AI56" s="16">
        <v>1</v>
      </c>
      <c r="AJ56" s="17">
        <v>1</v>
      </c>
      <c r="AK56" s="17">
        <v>4</v>
      </c>
      <c r="AL56" s="17">
        <v>1</v>
      </c>
      <c r="AM56" s="17">
        <v>5</v>
      </c>
      <c r="AN56" s="17">
        <v>23</v>
      </c>
      <c r="AO56" s="17">
        <v>1</v>
      </c>
      <c r="AP56" s="17">
        <v>4</v>
      </c>
      <c r="AQ56" s="17">
        <v>31</v>
      </c>
    </row>
    <row r="57" spans="1:43" s="2" customFormat="1" ht="13.5" customHeight="1">
      <c r="A57" s="22">
        <v>55</v>
      </c>
      <c r="B57" s="23" t="s">
        <v>82</v>
      </c>
      <c r="C57" s="20" t="s">
        <v>28</v>
      </c>
      <c r="D57" s="24" t="s">
        <v>354</v>
      </c>
      <c r="E57" s="24" t="s">
        <v>401</v>
      </c>
      <c r="F57" s="25" t="s">
        <v>372</v>
      </c>
      <c r="G57" s="23" t="s">
        <v>415</v>
      </c>
      <c r="H57" s="7" t="s">
        <v>26</v>
      </c>
      <c r="I57" s="39"/>
      <c r="J57" s="43" t="s">
        <v>697</v>
      </c>
      <c r="K57" s="8">
        <v>2</v>
      </c>
      <c r="L57" s="17">
        <v>1</v>
      </c>
      <c r="M57" s="17">
        <v>1</v>
      </c>
      <c r="N57" s="16">
        <v>16</v>
      </c>
      <c r="O57" s="16">
        <v>12</v>
      </c>
      <c r="P57" s="16">
        <v>0</v>
      </c>
      <c r="Q57" s="16">
        <v>3</v>
      </c>
      <c r="R57" s="16">
        <v>4</v>
      </c>
      <c r="S57" s="16">
        <v>0</v>
      </c>
      <c r="T57" s="16">
        <v>2</v>
      </c>
      <c r="U57" s="16">
        <v>2</v>
      </c>
      <c r="V57" s="16">
        <v>0</v>
      </c>
      <c r="W57" s="16">
        <v>0</v>
      </c>
      <c r="X57" s="16">
        <v>0</v>
      </c>
      <c r="Y57" s="16">
        <v>0</v>
      </c>
      <c r="Z57" s="16">
        <v>16</v>
      </c>
      <c r="AA57" s="16">
        <v>13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1</v>
      </c>
      <c r="AJ57" s="17">
        <v>0</v>
      </c>
      <c r="AK57" s="17">
        <v>6</v>
      </c>
      <c r="AL57" s="17">
        <v>0</v>
      </c>
      <c r="AM57" s="17">
        <v>0</v>
      </c>
      <c r="AN57" s="17">
        <v>51</v>
      </c>
      <c r="AO57" s="17">
        <v>1</v>
      </c>
      <c r="AP57" s="17">
        <v>5</v>
      </c>
      <c r="AQ57" s="17">
        <v>56</v>
      </c>
    </row>
    <row r="58" spans="1:43" s="2" customFormat="1" ht="13.5" customHeight="1">
      <c r="A58" s="22">
        <v>56</v>
      </c>
      <c r="B58" s="23" t="s">
        <v>83</v>
      </c>
      <c r="C58" s="20" t="s">
        <v>28</v>
      </c>
      <c r="D58" s="24" t="s">
        <v>354</v>
      </c>
      <c r="E58" s="24" t="s">
        <v>401</v>
      </c>
      <c r="F58" s="25" t="s">
        <v>379</v>
      </c>
      <c r="G58" s="23" t="s">
        <v>416</v>
      </c>
      <c r="H58" s="7" t="s">
        <v>26</v>
      </c>
      <c r="I58" s="39"/>
      <c r="J58" s="43" t="s">
        <v>697</v>
      </c>
      <c r="K58" s="8">
        <v>2</v>
      </c>
      <c r="L58" s="17">
        <v>2</v>
      </c>
      <c r="M58" s="17">
        <v>1</v>
      </c>
      <c r="N58" s="16">
        <v>8</v>
      </c>
      <c r="O58" s="16">
        <v>2</v>
      </c>
      <c r="P58" s="16">
        <v>0</v>
      </c>
      <c r="Q58" s="16">
        <v>6</v>
      </c>
      <c r="R58" s="16">
        <v>3</v>
      </c>
      <c r="S58" s="16">
        <v>0</v>
      </c>
      <c r="T58" s="16">
        <v>1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12</v>
      </c>
      <c r="AD58" s="16">
        <v>3</v>
      </c>
      <c r="AE58" s="16">
        <v>0</v>
      </c>
      <c r="AF58" s="16">
        <v>0</v>
      </c>
      <c r="AG58" s="16">
        <v>0</v>
      </c>
      <c r="AH58" s="16">
        <v>0</v>
      </c>
      <c r="AI58" s="16">
        <v>1</v>
      </c>
      <c r="AJ58" s="17">
        <v>0</v>
      </c>
      <c r="AK58" s="17">
        <v>7</v>
      </c>
      <c r="AL58" s="17">
        <v>0</v>
      </c>
      <c r="AM58" s="17">
        <v>0</v>
      </c>
      <c r="AN58" s="17">
        <v>52</v>
      </c>
      <c r="AO58" s="17">
        <v>0</v>
      </c>
      <c r="AP58" s="17">
        <v>6</v>
      </c>
      <c r="AQ58" s="17">
        <v>53</v>
      </c>
    </row>
    <row r="59" spans="1:43" s="2" customFormat="1" ht="13.5" customHeight="1">
      <c r="A59" s="22">
        <v>57</v>
      </c>
      <c r="B59" s="23" t="s">
        <v>84</v>
      </c>
      <c r="C59" s="20" t="s">
        <v>28</v>
      </c>
      <c r="D59" s="24" t="s">
        <v>354</v>
      </c>
      <c r="E59" s="24" t="s">
        <v>401</v>
      </c>
      <c r="F59" s="25" t="s">
        <v>358</v>
      </c>
      <c r="G59" s="23" t="s">
        <v>417</v>
      </c>
      <c r="H59" s="7" t="s">
        <v>26</v>
      </c>
      <c r="I59" s="39"/>
      <c r="J59" s="43" t="s">
        <v>698</v>
      </c>
      <c r="K59" s="8">
        <v>2</v>
      </c>
      <c r="L59" s="17">
        <v>1</v>
      </c>
      <c r="M59" s="17">
        <v>1</v>
      </c>
      <c r="N59" s="16">
        <v>6</v>
      </c>
      <c r="O59" s="16">
        <v>3</v>
      </c>
      <c r="P59" s="16">
        <v>0</v>
      </c>
      <c r="Q59" s="16">
        <v>4</v>
      </c>
      <c r="R59" s="16">
        <v>4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9</v>
      </c>
      <c r="AD59" s="16">
        <v>6</v>
      </c>
      <c r="AE59" s="16">
        <v>0</v>
      </c>
      <c r="AF59" s="16">
        <v>0</v>
      </c>
      <c r="AG59" s="16">
        <v>0</v>
      </c>
      <c r="AH59" s="16">
        <v>0</v>
      </c>
      <c r="AI59" s="16">
        <v>1</v>
      </c>
      <c r="AJ59" s="17">
        <v>0</v>
      </c>
      <c r="AK59" s="17">
        <v>5</v>
      </c>
      <c r="AL59" s="17">
        <v>1</v>
      </c>
      <c r="AM59" s="17">
        <v>1</v>
      </c>
      <c r="AN59" s="17">
        <v>19</v>
      </c>
      <c r="AO59" s="17">
        <v>1</v>
      </c>
      <c r="AP59" s="17">
        <v>3</v>
      </c>
      <c r="AQ59" s="17">
        <v>22</v>
      </c>
    </row>
    <row r="60" spans="1:43" s="2" customFormat="1" ht="13.5" customHeight="1">
      <c r="A60" s="22">
        <v>58</v>
      </c>
      <c r="B60" s="23" t="s">
        <v>85</v>
      </c>
      <c r="C60" s="20" t="s">
        <v>28</v>
      </c>
      <c r="D60" s="24" t="s">
        <v>354</v>
      </c>
      <c r="E60" s="24" t="s">
        <v>401</v>
      </c>
      <c r="F60" s="25" t="s">
        <v>358</v>
      </c>
      <c r="G60" s="23" t="s">
        <v>418</v>
      </c>
      <c r="H60" s="7" t="s">
        <v>26</v>
      </c>
      <c r="I60" s="39" t="s">
        <v>35</v>
      </c>
      <c r="J60" s="43" t="s">
        <v>698</v>
      </c>
      <c r="K60" s="8">
        <v>2</v>
      </c>
      <c r="L60" s="17">
        <v>1</v>
      </c>
      <c r="M60" s="17">
        <v>1</v>
      </c>
      <c r="N60" s="16">
        <v>11</v>
      </c>
      <c r="O60" s="16">
        <v>4</v>
      </c>
      <c r="P60" s="16">
        <v>0</v>
      </c>
      <c r="Q60" s="16">
        <v>1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2</v>
      </c>
      <c r="X60" s="16">
        <v>2</v>
      </c>
      <c r="Y60" s="16">
        <v>0</v>
      </c>
      <c r="Z60" s="16">
        <v>0</v>
      </c>
      <c r="AA60" s="16">
        <v>0</v>
      </c>
      <c r="AB60" s="16">
        <v>0</v>
      </c>
      <c r="AC60" s="16">
        <v>9</v>
      </c>
      <c r="AD60" s="16">
        <v>1</v>
      </c>
      <c r="AE60" s="16">
        <v>0</v>
      </c>
      <c r="AF60" s="16">
        <v>0</v>
      </c>
      <c r="AG60" s="16">
        <v>0</v>
      </c>
      <c r="AH60" s="16">
        <v>0</v>
      </c>
      <c r="AI60" s="16">
        <v>1</v>
      </c>
      <c r="AJ60" s="17">
        <v>1</v>
      </c>
      <c r="AK60" s="17">
        <v>4</v>
      </c>
      <c r="AL60" s="17">
        <v>0</v>
      </c>
      <c r="AM60" s="17">
        <v>13</v>
      </c>
      <c r="AN60" s="17">
        <v>21</v>
      </c>
      <c r="AO60" s="17">
        <v>3</v>
      </c>
      <c r="AP60" s="17">
        <v>2</v>
      </c>
      <c r="AQ60" s="17">
        <v>34</v>
      </c>
    </row>
    <row r="61" spans="1:43" s="2" customFormat="1" ht="13.5" customHeight="1">
      <c r="A61" s="22">
        <v>59</v>
      </c>
      <c r="B61" s="23" t="s">
        <v>86</v>
      </c>
      <c r="C61" s="20" t="s">
        <v>28</v>
      </c>
      <c r="D61" s="24" t="s">
        <v>354</v>
      </c>
      <c r="E61" s="24" t="s">
        <v>401</v>
      </c>
      <c r="F61" s="25" t="s">
        <v>358</v>
      </c>
      <c r="G61" s="23" t="s">
        <v>419</v>
      </c>
      <c r="H61" s="7" t="s">
        <v>26</v>
      </c>
      <c r="I61" s="39" t="s">
        <v>87</v>
      </c>
      <c r="J61" s="43" t="s">
        <v>698</v>
      </c>
      <c r="K61" s="8">
        <v>2</v>
      </c>
      <c r="L61" s="17">
        <v>3</v>
      </c>
      <c r="M61" s="17">
        <v>1</v>
      </c>
      <c r="N61" s="16">
        <v>8</v>
      </c>
      <c r="O61" s="16">
        <v>6</v>
      </c>
      <c r="P61" s="16">
        <v>0</v>
      </c>
      <c r="Q61" s="16">
        <v>2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9</v>
      </c>
      <c r="AG61" s="16">
        <v>5</v>
      </c>
      <c r="AH61" s="16">
        <v>0</v>
      </c>
      <c r="AI61" s="16">
        <v>1</v>
      </c>
      <c r="AJ61" s="17">
        <v>2</v>
      </c>
      <c r="AK61" s="17">
        <v>12</v>
      </c>
      <c r="AL61" s="17">
        <v>0</v>
      </c>
      <c r="AM61" s="17">
        <v>5</v>
      </c>
      <c r="AN61" s="17">
        <v>63</v>
      </c>
      <c r="AO61" s="17">
        <v>0</v>
      </c>
      <c r="AP61" s="17">
        <v>11</v>
      </c>
      <c r="AQ61" s="17">
        <v>67</v>
      </c>
    </row>
    <row r="62" spans="1:43" s="2" customFormat="1" ht="13.5" customHeight="1">
      <c r="A62" s="22">
        <v>60</v>
      </c>
      <c r="B62" s="23" t="s">
        <v>88</v>
      </c>
      <c r="C62" s="20" t="s">
        <v>28</v>
      </c>
      <c r="D62" s="24" t="s">
        <v>354</v>
      </c>
      <c r="E62" s="24" t="s">
        <v>401</v>
      </c>
      <c r="F62" s="25" t="s">
        <v>372</v>
      </c>
      <c r="G62" s="23" t="s">
        <v>420</v>
      </c>
      <c r="H62" s="7" t="s">
        <v>26</v>
      </c>
      <c r="I62" s="39" t="s">
        <v>35</v>
      </c>
      <c r="J62" s="43" t="s">
        <v>697</v>
      </c>
      <c r="K62" s="8">
        <v>2</v>
      </c>
      <c r="L62" s="17">
        <v>7</v>
      </c>
      <c r="M62" s="17">
        <v>2</v>
      </c>
      <c r="N62" s="16">
        <v>13</v>
      </c>
      <c r="O62" s="16">
        <v>6</v>
      </c>
      <c r="P62" s="16">
        <v>1</v>
      </c>
      <c r="Q62" s="16">
        <v>2</v>
      </c>
      <c r="R62" s="16">
        <v>0</v>
      </c>
      <c r="S62" s="16">
        <v>0</v>
      </c>
      <c r="T62" s="16">
        <v>2</v>
      </c>
      <c r="U62" s="16">
        <v>1</v>
      </c>
      <c r="V62" s="16">
        <v>0</v>
      </c>
      <c r="W62" s="16">
        <v>3</v>
      </c>
      <c r="X62" s="16">
        <v>2</v>
      </c>
      <c r="Y62" s="16">
        <v>0</v>
      </c>
      <c r="Z62" s="16">
        <v>8</v>
      </c>
      <c r="AA62" s="16">
        <v>2</v>
      </c>
      <c r="AB62" s="16">
        <v>4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1</v>
      </c>
      <c r="AJ62" s="17">
        <v>0</v>
      </c>
      <c r="AK62" s="17">
        <v>11</v>
      </c>
      <c r="AL62" s="17">
        <v>0</v>
      </c>
      <c r="AM62" s="17">
        <v>0</v>
      </c>
      <c r="AN62" s="17">
        <v>61</v>
      </c>
      <c r="AO62" s="17">
        <v>0</v>
      </c>
      <c r="AP62" s="17">
        <v>11</v>
      </c>
      <c r="AQ62" s="17">
        <v>61</v>
      </c>
    </row>
    <row r="63" spans="1:43" s="2" customFormat="1" ht="13.5" customHeight="1">
      <c r="A63" s="22">
        <v>61</v>
      </c>
      <c r="B63" s="23" t="s">
        <v>89</v>
      </c>
      <c r="C63" s="20" t="s">
        <v>21</v>
      </c>
      <c r="D63" s="24" t="s">
        <v>354</v>
      </c>
      <c r="E63" s="24" t="s">
        <v>401</v>
      </c>
      <c r="F63" s="25" t="s">
        <v>372</v>
      </c>
      <c r="G63" s="23" t="s">
        <v>421</v>
      </c>
      <c r="H63" s="7" t="s">
        <v>26</v>
      </c>
      <c r="I63" s="39"/>
      <c r="J63" s="43" t="s">
        <v>699</v>
      </c>
      <c r="K63" s="8" t="s">
        <v>699</v>
      </c>
      <c r="L63" s="17" t="s">
        <v>699</v>
      </c>
      <c r="M63" s="17" t="s">
        <v>699</v>
      </c>
      <c r="N63" s="16" t="s">
        <v>699</v>
      </c>
      <c r="O63" s="16" t="s">
        <v>699</v>
      </c>
      <c r="P63" s="16" t="s">
        <v>699</v>
      </c>
      <c r="Q63" s="16" t="s">
        <v>699</v>
      </c>
      <c r="R63" s="16" t="s">
        <v>699</v>
      </c>
      <c r="S63" s="16" t="s">
        <v>699</v>
      </c>
      <c r="T63" s="16" t="s">
        <v>699</v>
      </c>
      <c r="U63" s="16" t="s">
        <v>699</v>
      </c>
      <c r="V63" s="16" t="s">
        <v>699</v>
      </c>
      <c r="W63" s="16" t="s">
        <v>699</v>
      </c>
      <c r="X63" s="16" t="s">
        <v>699</v>
      </c>
      <c r="Y63" s="16" t="s">
        <v>699</v>
      </c>
      <c r="Z63" s="16" t="s">
        <v>699</v>
      </c>
      <c r="AA63" s="16" t="s">
        <v>699</v>
      </c>
      <c r="AB63" s="16" t="s">
        <v>699</v>
      </c>
      <c r="AC63" s="16" t="s">
        <v>699</v>
      </c>
      <c r="AD63" s="16" t="s">
        <v>699</v>
      </c>
      <c r="AE63" s="16" t="s">
        <v>699</v>
      </c>
      <c r="AF63" s="16" t="s">
        <v>699</v>
      </c>
      <c r="AG63" s="16" t="s">
        <v>699</v>
      </c>
      <c r="AH63" s="16" t="s">
        <v>699</v>
      </c>
      <c r="AI63" s="16" t="s">
        <v>699</v>
      </c>
      <c r="AJ63" s="17">
        <v>0</v>
      </c>
      <c r="AK63" s="17">
        <v>0</v>
      </c>
      <c r="AL63" s="17">
        <v>0</v>
      </c>
      <c r="AM63" s="17" t="s">
        <v>699</v>
      </c>
      <c r="AN63" s="17" t="s">
        <v>699</v>
      </c>
      <c r="AO63" s="17" t="s">
        <v>699</v>
      </c>
      <c r="AP63" s="17" t="s">
        <v>699</v>
      </c>
      <c r="AQ63" s="17" t="s">
        <v>699</v>
      </c>
    </row>
    <row r="64" spans="1:43" s="2" customFormat="1" ht="13.5" customHeight="1">
      <c r="A64" s="22">
        <v>62</v>
      </c>
      <c r="B64" s="23" t="s">
        <v>90</v>
      </c>
      <c r="C64" s="20" t="s">
        <v>28</v>
      </c>
      <c r="D64" s="24" t="s">
        <v>354</v>
      </c>
      <c r="E64" s="24" t="s">
        <v>401</v>
      </c>
      <c r="F64" s="25" t="s">
        <v>356</v>
      </c>
      <c r="G64" s="23" t="s">
        <v>422</v>
      </c>
      <c r="H64" s="7" t="s">
        <v>26</v>
      </c>
      <c r="I64" s="39"/>
      <c r="J64" s="43" t="s">
        <v>698</v>
      </c>
      <c r="K64" s="8">
        <v>2</v>
      </c>
      <c r="L64" s="17">
        <v>1</v>
      </c>
      <c r="M64" s="17">
        <v>1</v>
      </c>
      <c r="N64" s="16">
        <v>15</v>
      </c>
      <c r="O64" s="16">
        <v>3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1</v>
      </c>
      <c r="X64" s="16">
        <v>0</v>
      </c>
      <c r="Y64" s="16">
        <v>0</v>
      </c>
      <c r="Z64" s="16">
        <v>1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15</v>
      </c>
      <c r="AG64" s="16">
        <v>2</v>
      </c>
      <c r="AH64" s="16">
        <v>0</v>
      </c>
      <c r="AI64" s="16">
        <v>1</v>
      </c>
      <c r="AJ64" s="17">
        <v>0</v>
      </c>
      <c r="AK64" s="17">
        <v>7</v>
      </c>
      <c r="AL64" s="17">
        <v>0</v>
      </c>
      <c r="AM64" s="17">
        <v>0</v>
      </c>
      <c r="AN64" s="17">
        <v>32</v>
      </c>
      <c r="AO64" s="17">
        <v>0</v>
      </c>
      <c r="AP64" s="17">
        <v>6</v>
      </c>
      <c r="AQ64" s="17">
        <v>33</v>
      </c>
    </row>
    <row r="65" spans="1:43" s="2" customFormat="1" ht="13.5" customHeight="1">
      <c r="A65" s="22">
        <v>63</v>
      </c>
      <c r="B65" s="23" t="s">
        <v>91</v>
      </c>
      <c r="C65" s="20" t="s">
        <v>28</v>
      </c>
      <c r="D65" s="24" t="s">
        <v>354</v>
      </c>
      <c r="E65" s="24" t="s">
        <v>401</v>
      </c>
      <c r="F65" s="25" t="s">
        <v>358</v>
      </c>
      <c r="G65" s="23" t="s">
        <v>423</v>
      </c>
      <c r="H65" s="7" t="s">
        <v>26</v>
      </c>
      <c r="I65" s="39" t="s">
        <v>35</v>
      </c>
      <c r="J65" s="43" t="s">
        <v>698</v>
      </c>
      <c r="K65" s="8">
        <v>2</v>
      </c>
      <c r="L65" s="17">
        <v>1</v>
      </c>
      <c r="M65" s="17">
        <v>1</v>
      </c>
      <c r="N65" s="16">
        <v>9</v>
      </c>
      <c r="O65" s="16">
        <v>5</v>
      </c>
      <c r="P65" s="16">
        <v>0</v>
      </c>
      <c r="Q65" s="16">
        <v>0</v>
      </c>
      <c r="R65" s="16">
        <v>0</v>
      </c>
      <c r="S65" s="16">
        <v>0</v>
      </c>
      <c r="T65" s="16">
        <v>1</v>
      </c>
      <c r="U65" s="16">
        <v>1</v>
      </c>
      <c r="V65" s="16">
        <v>0</v>
      </c>
      <c r="W65" s="16">
        <v>0</v>
      </c>
      <c r="X65" s="16">
        <v>0</v>
      </c>
      <c r="Y65" s="16">
        <v>0</v>
      </c>
      <c r="Z65" s="16">
        <v>7</v>
      </c>
      <c r="AA65" s="16">
        <v>4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1</v>
      </c>
      <c r="AJ65" s="17">
        <v>1</v>
      </c>
      <c r="AK65" s="17">
        <v>6</v>
      </c>
      <c r="AL65" s="17">
        <v>0</v>
      </c>
      <c r="AM65" s="17">
        <v>5</v>
      </c>
      <c r="AN65" s="17">
        <v>30</v>
      </c>
      <c r="AO65" s="17">
        <v>0</v>
      </c>
      <c r="AP65" s="17">
        <v>6</v>
      </c>
      <c r="AQ65" s="17">
        <v>36</v>
      </c>
    </row>
    <row r="66" spans="1:43" s="2" customFormat="1" ht="13.5" customHeight="1">
      <c r="A66" s="22">
        <v>64</v>
      </c>
      <c r="B66" s="23" t="s">
        <v>92</v>
      </c>
      <c r="C66" s="20" t="s">
        <v>28</v>
      </c>
      <c r="D66" s="24" t="s">
        <v>354</v>
      </c>
      <c r="E66" s="24" t="s">
        <v>401</v>
      </c>
      <c r="F66" s="25" t="s">
        <v>358</v>
      </c>
      <c r="G66" s="23" t="s">
        <v>424</v>
      </c>
      <c r="H66" s="7" t="s">
        <v>26</v>
      </c>
      <c r="I66" s="39" t="s">
        <v>35</v>
      </c>
      <c r="J66" s="43" t="s">
        <v>698</v>
      </c>
      <c r="K66" s="8">
        <v>2</v>
      </c>
      <c r="L66" s="17">
        <v>1</v>
      </c>
      <c r="M66" s="17">
        <v>1</v>
      </c>
      <c r="N66" s="16">
        <v>18</v>
      </c>
      <c r="O66" s="16">
        <v>5</v>
      </c>
      <c r="P66" s="16">
        <v>0</v>
      </c>
      <c r="Q66" s="16">
        <v>0</v>
      </c>
      <c r="R66" s="16">
        <v>0</v>
      </c>
      <c r="S66" s="16">
        <v>0</v>
      </c>
      <c r="T66" s="16">
        <v>3</v>
      </c>
      <c r="U66" s="16">
        <v>1</v>
      </c>
      <c r="V66" s="16">
        <v>0</v>
      </c>
      <c r="W66" s="16">
        <v>1</v>
      </c>
      <c r="X66" s="16">
        <v>0</v>
      </c>
      <c r="Y66" s="16">
        <v>0</v>
      </c>
      <c r="Z66" s="16">
        <v>13</v>
      </c>
      <c r="AA66" s="16">
        <v>3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1</v>
      </c>
      <c r="AJ66" s="17">
        <v>1</v>
      </c>
      <c r="AK66" s="17">
        <v>6</v>
      </c>
      <c r="AL66" s="17">
        <v>0</v>
      </c>
      <c r="AM66" s="17">
        <v>24</v>
      </c>
      <c r="AN66" s="17">
        <v>30</v>
      </c>
      <c r="AO66" s="17">
        <v>0</v>
      </c>
      <c r="AP66" s="17">
        <v>3</v>
      </c>
      <c r="AQ66" s="17">
        <v>42</v>
      </c>
    </row>
    <row r="67" spans="1:43" s="2" customFormat="1" ht="13.5" customHeight="1">
      <c r="A67" s="22">
        <v>65</v>
      </c>
      <c r="B67" s="23" t="s">
        <v>93</v>
      </c>
      <c r="C67" s="20" t="s">
        <v>28</v>
      </c>
      <c r="D67" s="24" t="s">
        <v>354</v>
      </c>
      <c r="E67" s="24" t="s">
        <v>401</v>
      </c>
      <c r="F67" s="25" t="s">
        <v>356</v>
      </c>
      <c r="G67" s="23" t="s">
        <v>425</v>
      </c>
      <c r="H67" s="7" t="s">
        <v>26</v>
      </c>
      <c r="I67" s="39" t="s">
        <v>35</v>
      </c>
      <c r="J67" s="43" t="s">
        <v>697</v>
      </c>
      <c r="K67" s="8">
        <v>2</v>
      </c>
      <c r="L67" s="17">
        <v>2</v>
      </c>
      <c r="M67" s="17">
        <v>1</v>
      </c>
      <c r="N67" s="16">
        <v>11</v>
      </c>
      <c r="O67" s="16">
        <v>3</v>
      </c>
      <c r="P67" s="16">
        <v>0</v>
      </c>
      <c r="Q67" s="16">
        <v>1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1</v>
      </c>
      <c r="AA67" s="16">
        <v>0</v>
      </c>
      <c r="AB67" s="16">
        <v>0</v>
      </c>
      <c r="AC67" s="16">
        <v>11</v>
      </c>
      <c r="AD67" s="16">
        <v>2</v>
      </c>
      <c r="AE67" s="16">
        <v>0</v>
      </c>
      <c r="AF67" s="16">
        <v>0</v>
      </c>
      <c r="AG67" s="16">
        <v>0</v>
      </c>
      <c r="AH67" s="16">
        <v>0</v>
      </c>
      <c r="AI67" s="16">
        <v>1</v>
      </c>
      <c r="AJ67" s="17">
        <v>0</v>
      </c>
      <c r="AK67" s="17">
        <v>5</v>
      </c>
      <c r="AL67" s="17">
        <v>0</v>
      </c>
      <c r="AM67" s="17">
        <v>0</v>
      </c>
      <c r="AN67" s="17">
        <v>47</v>
      </c>
      <c r="AO67" s="17">
        <v>0</v>
      </c>
      <c r="AP67" s="17">
        <v>4</v>
      </c>
      <c r="AQ67" s="17">
        <v>48</v>
      </c>
    </row>
    <row r="68" spans="1:43" s="2" customFormat="1" ht="13.5" customHeight="1">
      <c r="A68" s="22">
        <v>66</v>
      </c>
      <c r="B68" s="23" t="s">
        <v>94</v>
      </c>
      <c r="C68" s="20" t="s">
        <v>28</v>
      </c>
      <c r="D68" s="24" t="s">
        <v>354</v>
      </c>
      <c r="E68" s="24" t="s">
        <v>401</v>
      </c>
      <c r="F68" s="25" t="s">
        <v>358</v>
      </c>
      <c r="G68" s="23" t="s">
        <v>426</v>
      </c>
      <c r="H68" s="7" t="s">
        <v>26</v>
      </c>
      <c r="I68" s="39" t="s">
        <v>87</v>
      </c>
      <c r="J68" s="43" t="s">
        <v>698</v>
      </c>
      <c r="K68" s="8">
        <v>2</v>
      </c>
      <c r="L68" s="17">
        <v>2</v>
      </c>
      <c r="M68" s="17">
        <v>1</v>
      </c>
      <c r="N68" s="16">
        <v>4</v>
      </c>
      <c r="O68" s="16">
        <v>5</v>
      </c>
      <c r="P68" s="16">
        <v>0</v>
      </c>
      <c r="Q68" s="16">
        <v>1</v>
      </c>
      <c r="R68" s="16">
        <v>4</v>
      </c>
      <c r="S68" s="16">
        <v>0</v>
      </c>
      <c r="T68" s="16">
        <v>0</v>
      </c>
      <c r="U68" s="16">
        <v>1</v>
      </c>
      <c r="V68" s="16">
        <v>0</v>
      </c>
      <c r="W68" s="16">
        <v>1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4</v>
      </c>
      <c r="AD68" s="16">
        <v>7</v>
      </c>
      <c r="AE68" s="16">
        <v>0</v>
      </c>
      <c r="AF68" s="16">
        <v>0</v>
      </c>
      <c r="AG68" s="16">
        <v>0</v>
      </c>
      <c r="AH68" s="16">
        <v>0</v>
      </c>
      <c r="AI68" s="16">
        <v>1</v>
      </c>
      <c r="AJ68" s="17">
        <v>2</v>
      </c>
      <c r="AK68" s="17">
        <v>8</v>
      </c>
      <c r="AL68" s="17">
        <v>0</v>
      </c>
      <c r="AM68" s="17">
        <v>5</v>
      </c>
      <c r="AN68" s="17">
        <v>55</v>
      </c>
      <c r="AO68" s="17">
        <v>0</v>
      </c>
      <c r="AP68" s="17">
        <v>8</v>
      </c>
      <c r="AQ68" s="17">
        <v>62</v>
      </c>
    </row>
    <row r="69" spans="1:43" s="2" customFormat="1" ht="13.5" customHeight="1">
      <c r="A69" s="22">
        <v>67</v>
      </c>
      <c r="B69" s="23" t="s">
        <v>95</v>
      </c>
      <c r="C69" s="20" t="s">
        <v>28</v>
      </c>
      <c r="D69" s="24" t="s">
        <v>354</v>
      </c>
      <c r="E69" s="24" t="s">
        <v>401</v>
      </c>
      <c r="F69" s="25" t="s">
        <v>358</v>
      </c>
      <c r="G69" s="23" t="s">
        <v>427</v>
      </c>
      <c r="H69" s="7" t="s">
        <v>26</v>
      </c>
      <c r="I69" s="39"/>
      <c r="J69" s="43" t="s">
        <v>698</v>
      </c>
      <c r="K69" s="8">
        <v>2</v>
      </c>
      <c r="L69" s="17">
        <v>1</v>
      </c>
      <c r="M69" s="17">
        <v>1</v>
      </c>
      <c r="N69" s="16">
        <v>8</v>
      </c>
      <c r="O69" s="16">
        <v>2</v>
      </c>
      <c r="P69" s="16">
        <v>0</v>
      </c>
      <c r="Q69" s="16">
        <v>0</v>
      </c>
      <c r="R69" s="16">
        <v>1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9</v>
      </c>
      <c r="AA69" s="16">
        <v>3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1</v>
      </c>
      <c r="AJ69" s="17">
        <v>0</v>
      </c>
      <c r="AK69" s="17">
        <v>6</v>
      </c>
      <c r="AL69" s="17">
        <v>0</v>
      </c>
      <c r="AM69" s="17">
        <v>12</v>
      </c>
      <c r="AN69" s="17">
        <v>19</v>
      </c>
      <c r="AO69" s="17">
        <v>0</v>
      </c>
      <c r="AP69" s="17">
        <v>3</v>
      </c>
      <c r="AQ69" s="17">
        <v>32</v>
      </c>
    </row>
    <row r="70" spans="1:43" s="2" customFormat="1" ht="13.5" customHeight="1">
      <c r="A70" s="22">
        <v>68</v>
      </c>
      <c r="B70" s="23" t="s">
        <v>96</v>
      </c>
      <c r="C70" s="20" t="s">
        <v>28</v>
      </c>
      <c r="D70" s="24" t="s">
        <v>354</v>
      </c>
      <c r="E70" s="24" t="s">
        <v>401</v>
      </c>
      <c r="F70" s="25" t="s">
        <v>358</v>
      </c>
      <c r="G70" s="23" t="s">
        <v>428</v>
      </c>
      <c r="H70" s="7" t="s">
        <v>26</v>
      </c>
      <c r="I70" s="39" t="s">
        <v>35</v>
      </c>
      <c r="J70" s="43" t="s">
        <v>697</v>
      </c>
      <c r="K70" s="8">
        <v>2</v>
      </c>
      <c r="L70" s="17">
        <v>1</v>
      </c>
      <c r="M70" s="17">
        <v>0</v>
      </c>
      <c r="N70" s="16">
        <v>9</v>
      </c>
      <c r="O70" s="16">
        <v>5</v>
      </c>
      <c r="P70" s="16">
        <v>1</v>
      </c>
      <c r="Q70" s="16">
        <v>1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2</v>
      </c>
      <c r="X70" s="16">
        <v>1</v>
      </c>
      <c r="Y70" s="16">
        <v>0</v>
      </c>
      <c r="Z70" s="16">
        <v>7</v>
      </c>
      <c r="AA70" s="16">
        <v>4</v>
      </c>
      <c r="AB70" s="16">
        <v>2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1</v>
      </c>
      <c r="AJ70" s="17">
        <v>0</v>
      </c>
      <c r="AK70" s="17">
        <v>9</v>
      </c>
      <c r="AL70" s="17">
        <v>0</v>
      </c>
      <c r="AM70" s="17">
        <v>33</v>
      </c>
      <c r="AN70" s="17">
        <v>24</v>
      </c>
      <c r="AO70" s="17">
        <v>0</v>
      </c>
      <c r="AP70" s="17">
        <v>8</v>
      </c>
      <c r="AQ70" s="17">
        <v>59</v>
      </c>
    </row>
    <row r="71" spans="1:43" s="2" customFormat="1" ht="13.5" customHeight="1">
      <c r="A71" s="22">
        <v>69</v>
      </c>
      <c r="B71" s="23" t="s">
        <v>97</v>
      </c>
      <c r="C71" s="20" t="s">
        <v>28</v>
      </c>
      <c r="D71" s="24" t="s">
        <v>354</v>
      </c>
      <c r="E71" s="24" t="s">
        <v>401</v>
      </c>
      <c r="F71" s="25" t="s">
        <v>358</v>
      </c>
      <c r="G71" s="23" t="s">
        <v>429</v>
      </c>
      <c r="H71" s="7" t="s">
        <v>26</v>
      </c>
      <c r="I71" s="39" t="s">
        <v>35</v>
      </c>
      <c r="J71" s="43" t="s">
        <v>698</v>
      </c>
      <c r="K71" s="8">
        <v>2</v>
      </c>
      <c r="L71" s="17">
        <v>2</v>
      </c>
      <c r="M71" s="17">
        <v>1</v>
      </c>
      <c r="N71" s="16">
        <v>7</v>
      </c>
      <c r="O71" s="16">
        <v>3</v>
      </c>
      <c r="P71" s="16">
        <v>0</v>
      </c>
      <c r="Q71" s="16">
        <v>2</v>
      </c>
      <c r="R71" s="16">
        <v>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9</v>
      </c>
      <c r="AA71" s="16">
        <v>5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1</v>
      </c>
      <c r="AJ71" s="17">
        <v>0</v>
      </c>
      <c r="AK71" s="17">
        <v>9</v>
      </c>
      <c r="AL71" s="17">
        <v>0</v>
      </c>
      <c r="AM71" s="17">
        <v>20</v>
      </c>
      <c r="AN71" s="17">
        <v>20</v>
      </c>
      <c r="AO71" s="17">
        <v>0</v>
      </c>
      <c r="AP71" s="17">
        <v>7</v>
      </c>
      <c r="AQ71" s="17">
        <v>41</v>
      </c>
    </row>
    <row r="72" spans="1:43" s="2" customFormat="1" ht="13.5" customHeight="1">
      <c r="A72" s="22">
        <v>70</v>
      </c>
      <c r="B72" s="23" t="s">
        <v>98</v>
      </c>
      <c r="C72" s="20" t="s">
        <v>28</v>
      </c>
      <c r="D72" s="24" t="s">
        <v>354</v>
      </c>
      <c r="E72" s="24" t="s">
        <v>401</v>
      </c>
      <c r="F72" s="25" t="s">
        <v>358</v>
      </c>
      <c r="G72" s="23" t="s">
        <v>430</v>
      </c>
      <c r="H72" s="7" t="s">
        <v>26</v>
      </c>
      <c r="I72" s="39"/>
      <c r="J72" s="43" t="s">
        <v>698</v>
      </c>
      <c r="K72" s="8">
        <v>2</v>
      </c>
      <c r="L72" s="17">
        <v>2</v>
      </c>
      <c r="M72" s="17">
        <v>0</v>
      </c>
      <c r="N72" s="16">
        <v>13</v>
      </c>
      <c r="O72" s="16">
        <v>1</v>
      </c>
      <c r="P72" s="16">
        <v>1</v>
      </c>
      <c r="Q72" s="16">
        <v>6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14</v>
      </c>
      <c r="AG72" s="16">
        <v>1</v>
      </c>
      <c r="AH72" s="16">
        <v>6</v>
      </c>
      <c r="AI72" s="16">
        <v>1</v>
      </c>
      <c r="AJ72" s="17">
        <v>0</v>
      </c>
      <c r="AK72" s="17">
        <v>4</v>
      </c>
      <c r="AL72" s="17">
        <v>0</v>
      </c>
      <c r="AM72" s="17">
        <v>9</v>
      </c>
      <c r="AN72" s="17">
        <v>9</v>
      </c>
      <c r="AO72" s="17">
        <v>0</v>
      </c>
      <c r="AP72" s="17">
        <v>2</v>
      </c>
      <c r="AQ72" s="17">
        <v>20</v>
      </c>
    </row>
    <row r="73" spans="1:43" s="2" customFormat="1" ht="13.5" customHeight="1">
      <c r="A73" s="22">
        <v>71</v>
      </c>
      <c r="B73" s="23" t="s">
        <v>99</v>
      </c>
      <c r="C73" s="20" t="s">
        <v>28</v>
      </c>
      <c r="D73" s="24" t="s">
        <v>354</v>
      </c>
      <c r="E73" s="24" t="s">
        <v>401</v>
      </c>
      <c r="F73" s="25" t="s">
        <v>379</v>
      </c>
      <c r="G73" s="23" t="s">
        <v>431</v>
      </c>
      <c r="H73" s="7" t="s">
        <v>26</v>
      </c>
      <c r="I73" s="39"/>
      <c r="J73" s="43" t="s">
        <v>697</v>
      </c>
      <c r="K73" s="8">
        <v>2</v>
      </c>
      <c r="L73" s="17">
        <v>1</v>
      </c>
      <c r="M73" s="17">
        <v>2</v>
      </c>
      <c r="N73" s="16">
        <v>7</v>
      </c>
      <c r="O73" s="16">
        <v>1</v>
      </c>
      <c r="P73" s="16">
        <v>0</v>
      </c>
      <c r="Q73" s="16">
        <v>9</v>
      </c>
      <c r="R73" s="16">
        <v>1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15</v>
      </c>
      <c r="AA73" s="16">
        <v>1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1</v>
      </c>
      <c r="AJ73" s="17">
        <v>0</v>
      </c>
      <c r="AK73" s="17">
        <v>7</v>
      </c>
      <c r="AL73" s="17">
        <v>0</v>
      </c>
      <c r="AM73" s="17">
        <v>0</v>
      </c>
      <c r="AN73" s="17">
        <v>57</v>
      </c>
      <c r="AO73" s="17">
        <v>0</v>
      </c>
      <c r="AP73" s="17">
        <v>5</v>
      </c>
      <c r="AQ73" s="17">
        <v>59</v>
      </c>
    </row>
    <row r="74" spans="1:43" s="2" customFormat="1" ht="13.5" customHeight="1">
      <c r="A74" s="22">
        <v>72</v>
      </c>
      <c r="B74" s="23" t="s">
        <v>100</v>
      </c>
      <c r="C74" s="20" t="s">
        <v>28</v>
      </c>
      <c r="D74" s="24" t="s">
        <v>354</v>
      </c>
      <c r="E74" s="24" t="s">
        <v>401</v>
      </c>
      <c r="F74" s="25" t="s">
        <v>358</v>
      </c>
      <c r="G74" s="23" t="s">
        <v>432</v>
      </c>
      <c r="H74" s="7" t="s">
        <v>26</v>
      </c>
      <c r="I74" s="39"/>
      <c r="J74" s="43" t="s">
        <v>697</v>
      </c>
      <c r="K74" s="8">
        <v>2</v>
      </c>
      <c r="L74" s="17">
        <v>1</v>
      </c>
      <c r="M74" s="17">
        <v>1</v>
      </c>
      <c r="N74" s="16">
        <v>6</v>
      </c>
      <c r="O74" s="16">
        <v>1</v>
      </c>
      <c r="P74" s="16">
        <v>0</v>
      </c>
      <c r="Q74" s="16">
        <v>4</v>
      </c>
      <c r="R74" s="16">
        <v>3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9</v>
      </c>
      <c r="AA74" s="16">
        <v>3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1</v>
      </c>
      <c r="AJ74" s="17">
        <v>0</v>
      </c>
      <c r="AK74" s="17">
        <v>4</v>
      </c>
      <c r="AL74" s="17">
        <v>0</v>
      </c>
      <c r="AM74" s="17">
        <v>24</v>
      </c>
      <c r="AN74" s="17">
        <v>12</v>
      </c>
      <c r="AO74" s="17">
        <v>1</v>
      </c>
      <c r="AP74" s="17">
        <v>2</v>
      </c>
      <c r="AQ74" s="17">
        <v>37</v>
      </c>
    </row>
    <row r="75" spans="1:43" s="2" customFormat="1" ht="13.5" customHeight="1">
      <c r="A75" s="22">
        <v>73</v>
      </c>
      <c r="B75" s="23" t="s">
        <v>101</v>
      </c>
      <c r="C75" s="20" t="s">
        <v>28</v>
      </c>
      <c r="D75" s="24" t="s">
        <v>354</v>
      </c>
      <c r="E75" s="24" t="s">
        <v>401</v>
      </c>
      <c r="F75" s="25" t="s">
        <v>356</v>
      </c>
      <c r="G75" s="23" t="s">
        <v>433</v>
      </c>
      <c r="H75" s="7" t="s">
        <v>26</v>
      </c>
      <c r="I75" s="39"/>
      <c r="J75" s="43" t="s">
        <v>698</v>
      </c>
      <c r="K75" s="8">
        <v>2</v>
      </c>
      <c r="L75" s="17">
        <v>0</v>
      </c>
      <c r="M75" s="17">
        <v>0</v>
      </c>
      <c r="N75" s="16">
        <v>13</v>
      </c>
      <c r="O75" s="16">
        <v>1</v>
      </c>
      <c r="P75" s="16">
        <v>1</v>
      </c>
      <c r="Q75" s="16">
        <v>0</v>
      </c>
      <c r="R75" s="16">
        <v>1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12</v>
      </c>
      <c r="AA75" s="16">
        <v>1</v>
      </c>
      <c r="AB75" s="16">
        <v>3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1</v>
      </c>
      <c r="AJ75" s="17">
        <v>0</v>
      </c>
      <c r="AK75" s="17">
        <v>5</v>
      </c>
      <c r="AL75" s="17">
        <v>1</v>
      </c>
      <c r="AM75" s="17">
        <v>1</v>
      </c>
      <c r="AN75" s="17">
        <v>31</v>
      </c>
      <c r="AO75" s="17">
        <v>0</v>
      </c>
      <c r="AP75" s="17">
        <v>5</v>
      </c>
      <c r="AQ75" s="17">
        <v>33</v>
      </c>
    </row>
    <row r="76" spans="1:43" s="2" customFormat="1" ht="13.5" customHeight="1">
      <c r="A76" s="22">
        <v>74</v>
      </c>
      <c r="B76" s="23" t="s">
        <v>102</v>
      </c>
      <c r="C76" s="20" t="s">
        <v>28</v>
      </c>
      <c r="D76" s="24" t="s">
        <v>354</v>
      </c>
      <c r="E76" s="24" t="s">
        <v>401</v>
      </c>
      <c r="F76" s="25" t="s">
        <v>358</v>
      </c>
      <c r="G76" s="23" t="s">
        <v>434</v>
      </c>
      <c r="H76" s="7" t="s">
        <v>26</v>
      </c>
      <c r="I76" s="39" t="s">
        <v>35</v>
      </c>
      <c r="J76" s="43" t="s">
        <v>698</v>
      </c>
      <c r="K76" s="8">
        <v>2</v>
      </c>
      <c r="L76" s="17">
        <v>2</v>
      </c>
      <c r="M76" s="17">
        <v>2</v>
      </c>
      <c r="N76" s="16">
        <v>9</v>
      </c>
      <c r="O76" s="16">
        <v>3</v>
      </c>
      <c r="P76" s="16">
        <v>0</v>
      </c>
      <c r="Q76" s="16">
        <v>6</v>
      </c>
      <c r="R76" s="16">
        <v>5</v>
      </c>
      <c r="S76" s="16">
        <v>0</v>
      </c>
      <c r="T76" s="16">
        <v>1</v>
      </c>
      <c r="U76" s="16">
        <v>1</v>
      </c>
      <c r="V76" s="16">
        <v>0</v>
      </c>
      <c r="W76" s="16">
        <v>1</v>
      </c>
      <c r="X76" s="16">
        <v>0</v>
      </c>
      <c r="Y76" s="16">
        <v>0</v>
      </c>
      <c r="Z76" s="16">
        <v>12</v>
      </c>
      <c r="AA76" s="16">
        <v>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1</v>
      </c>
      <c r="AJ76" s="17">
        <v>0</v>
      </c>
      <c r="AK76" s="17">
        <v>11</v>
      </c>
      <c r="AL76" s="17">
        <v>0</v>
      </c>
      <c r="AM76" s="17">
        <v>29</v>
      </c>
      <c r="AN76" s="17">
        <v>30</v>
      </c>
      <c r="AO76" s="17">
        <v>1</v>
      </c>
      <c r="AP76" s="17">
        <v>9</v>
      </c>
      <c r="AQ76" s="17">
        <v>58</v>
      </c>
    </row>
    <row r="77" spans="1:43" s="2" customFormat="1" ht="13.5" customHeight="1">
      <c r="A77" s="22">
        <v>75</v>
      </c>
      <c r="B77" s="23" t="s">
        <v>103</v>
      </c>
      <c r="C77" s="20" t="s">
        <v>28</v>
      </c>
      <c r="D77" s="24" t="s">
        <v>354</v>
      </c>
      <c r="E77" s="24" t="s">
        <v>401</v>
      </c>
      <c r="F77" s="25" t="s">
        <v>358</v>
      </c>
      <c r="G77" s="23" t="s">
        <v>435</v>
      </c>
      <c r="H77" s="7" t="s">
        <v>26</v>
      </c>
      <c r="I77" s="39"/>
      <c r="J77" s="43" t="s">
        <v>698</v>
      </c>
      <c r="K77" s="8">
        <v>2</v>
      </c>
      <c r="L77" s="17">
        <v>1</v>
      </c>
      <c r="M77" s="17">
        <v>1</v>
      </c>
      <c r="N77" s="16">
        <v>3</v>
      </c>
      <c r="O77" s="16">
        <v>2</v>
      </c>
      <c r="P77" s="16">
        <v>0</v>
      </c>
      <c r="Q77" s="16">
        <v>1</v>
      </c>
      <c r="R77" s="16">
        <v>0</v>
      </c>
      <c r="S77" s="16">
        <v>0</v>
      </c>
      <c r="T77" s="16">
        <v>1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2</v>
      </c>
      <c r="AA77" s="16">
        <v>1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1</v>
      </c>
      <c r="AJ77" s="17">
        <v>1</v>
      </c>
      <c r="AK77" s="17">
        <v>1</v>
      </c>
      <c r="AL77" s="17">
        <v>0</v>
      </c>
      <c r="AM77" s="17">
        <v>3</v>
      </c>
      <c r="AN77" s="17">
        <v>10</v>
      </c>
      <c r="AO77" s="17">
        <v>0</v>
      </c>
      <c r="AP77" s="17">
        <v>1</v>
      </c>
      <c r="AQ77" s="17">
        <v>14</v>
      </c>
    </row>
    <row r="78" spans="1:43" s="2" customFormat="1" ht="13.5" customHeight="1">
      <c r="A78" s="22">
        <v>76</v>
      </c>
      <c r="B78" s="23" t="s">
        <v>104</v>
      </c>
      <c r="C78" s="20" t="s">
        <v>28</v>
      </c>
      <c r="D78" s="24" t="s">
        <v>354</v>
      </c>
      <c r="E78" s="24" t="s">
        <v>401</v>
      </c>
      <c r="F78" s="25" t="s">
        <v>356</v>
      </c>
      <c r="G78" s="23" t="s">
        <v>436</v>
      </c>
      <c r="H78" s="7" t="s">
        <v>26</v>
      </c>
      <c r="I78" s="39"/>
      <c r="J78" s="43" t="s">
        <v>698</v>
      </c>
      <c r="K78" s="8">
        <v>2</v>
      </c>
      <c r="L78" s="17">
        <v>1</v>
      </c>
      <c r="M78" s="17">
        <v>1</v>
      </c>
      <c r="N78" s="16">
        <v>7</v>
      </c>
      <c r="O78" s="16">
        <v>7</v>
      </c>
      <c r="P78" s="16">
        <v>0</v>
      </c>
      <c r="Q78" s="16">
        <v>9</v>
      </c>
      <c r="R78" s="16">
        <v>2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15</v>
      </c>
      <c r="AG78" s="16">
        <v>9</v>
      </c>
      <c r="AH78" s="16">
        <v>0</v>
      </c>
      <c r="AI78" s="16">
        <v>1</v>
      </c>
      <c r="AJ78" s="17">
        <v>0</v>
      </c>
      <c r="AK78" s="17">
        <v>4</v>
      </c>
      <c r="AL78" s="17">
        <v>0</v>
      </c>
      <c r="AM78" s="17">
        <v>0</v>
      </c>
      <c r="AN78" s="17">
        <v>29</v>
      </c>
      <c r="AO78" s="17">
        <v>0</v>
      </c>
      <c r="AP78" s="17">
        <v>3</v>
      </c>
      <c r="AQ78" s="17">
        <v>30</v>
      </c>
    </row>
    <row r="79" spans="1:43" s="2" customFormat="1" ht="13.5" customHeight="1">
      <c r="A79" s="22">
        <v>77</v>
      </c>
      <c r="B79" s="23" t="s">
        <v>105</v>
      </c>
      <c r="C79" s="20" t="s">
        <v>28</v>
      </c>
      <c r="D79" s="24" t="s">
        <v>354</v>
      </c>
      <c r="E79" s="24" t="s">
        <v>401</v>
      </c>
      <c r="F79" s="25" t="s">
        <v>372</v>
      </c>
      <c r="G79" s="23" t="s">
        <v>437</v>
      </c>
      <c r="H79" s="7" t="s">
        <v>26</v>
      </c>
      <c r="I79" s="39"/>
      <c r="J79" s="43" t="s">
        <v>698</v>
      </c>
      <c r="K79" s="8">
        <v>2</v>
      </c>
      <c r="L79" s="17">
        <v>2</v>
      </c>
      <c r="M79" s="17">
        <v>2</v>
      </c>
      <c r="N79" s="16">
        <v>13</v>
      </c>
      <c r="O79" s="16">
        <v>8</v>
      </c>
      <c r="P79" s="16">
        <v>0</v>
      </c>
      <c r="Q79" s="16">
        <v>16</v>
      </c>
      <c r="R79" s="16">
        <v>13</v>
      </c>
      <c r="S79" s="16">
        <v>0</v>
      </c>
      <c r="T79" s="16">
        <v>1</v>
      </c>
      <c r="U79" s="16">
        <v>2</v>
      </c>
      <c r="V79" s="16">
        <v>0</v>
      </c>
      <c r="W79" s="16">
        <v>5</v>
      </c>
      <c r="X79" s="16">
        <v>2</v>
      </c>
      <c r="Y79" s="16">
        <v>0</v>
      </c>
      <c r="Z79" s="16">
        <v>22</v>
      </c>
      <c r="AA79" s="16">
        <v>16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1</v>
      </c>
      <c r="AJ79" s="17">
        <v>0</v>
      </c>
      <c r="AK79" s="17">
        <v>14</v>
      </c>
      <c r="AL79" s="17">
        <v>0</v>
      </c>
      <c r="AM79" s="17">
        <v>0</v>
      </c>
      <c r="AN79" s="17">
        <v>107</v>
      </c>
      <c r="AO79" s="17">
        <v>0</v>
      </c>
      <c r="AP79" s="17">
        <v>14</v>
      </c>
      <c r="AQ79" s="17">
        <v>107</v>
      </c>
    </row>
    <row r="80" spans="1:43" s="2" customFormat="1" ht="13.5" customHeight="1">
      <c r="A80" s="22">
        <v>78</v>
      </c>
      <c r="B80" s="23" t="s">
        <v>106</v>
      </c>
      <c r="C80" s="20" t="s">
        <v>28</v>
      </c>
      <c r="D80" s="24" t="s">
        <v>354</v>
      </c>
      <c r="E80" s="24" t="s">
        <v>401</v>
      </c>
      <c r="F80" s="25" t="s">
        <v>372</v>
      </c>
      <c r="G80" s="23" t="s">
        <v>438</v>
      </c>
      <c r="H80" s="7" t="s">
        <v>26</v>
      </c>
      <c r="I80" s="39" t="s">
        <v>35</v>
      </c>
      <c r="J80" s="43" t="s">
        <v>698</v>
      </c>
      <c r="K80" s="8">
        <v>2</v>
      </c>
      <c r="L80" s="17">
        <v>1</v>
      </c>
      <c r="M80" s="17">
        <v>1</v>
      </c>
      <c r="N80" s="16">
        <v>13</v>
      </c>
      <c r="O80" s="16">
        <v>2</v>
      </c>
      <c r="P80" s="16">
        <v>0</v>
      </c>
      <c r="Q80" s="16">
        <v>0</v>
      </c>
      <c r="R80" s="16">
        <v>3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13</v>
      </c>
      <c r="AA80" s="16">
        <v>4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1</v>
      </c>
      <c r="AJ80" s="17">
        <v>0</v>
      </c>
      <c r="AK80" s="17">
        <v>6</v>
      </c>
      <c r="AL80" s="17">
        <v>0</v>
      </c>
      <c r="AM80" s="17">
        <v>0</v>
      </c>
      <c r="AN80" s="17">
        <v>36</v>
      </c>
      <c r="AO80" s="17">
        <v>0</v>
      </c>
      <c r="AP80" s="17">
        <v>6</v>
      </c>
      <c r="AQ80" s="17">
        <v>36</v>
      </c>
    </row>
    <row r="81" spans="1:43" s="2" customFormat="1" ht="13.5" customHeight="1">
      <c r="A81" s="22">
        <v>79</v>
      </c>
      <c r="B81" s="23" t="s">
        <v>107</v>
      </c>
      <c r="C81" s="20" t="s">
        <v>28</v>
      </c>
      <c r="D81" s="24" t="s">
        <v>354</v>
      </c>
      <c r="E81" s="24" t="s">
        <v>401</v>
      </c>
      <c r="F81" s="25" t="s">
        <v>372</v>
      </c>
      <c r="G81" s="23" t="s">
        <v>439</v>
      </c>
      <c r="H81" s="7" t="s">
        <v>26</v>
      </c>
      <c r="I81" s="39" t="s">
        <v>35</v>
      </c>
      <c r="J81" s="43" t="s">
        <v>697</v>
      </c>
      <c r="K81" s="8">
        <v>2</v>
      </c>
      <c r="L81" s="17">
        <v>1</v>
      </c>
      <c r="M81" s="17">
        <v>1</v>
      </c>
      <c r="N81" s="16">
        <v>9</v>
      </c>
      <c r="O81" s="16">
        <v>3</v>
      </c>
      <c r="P81" s="16">
        <v>0</v>
      </c>
      <c r="Q81" s="16">
        <v>6</v>
      </c>
      <c r="R81" s="16">
        <v>1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14</v>
      </c>
      <c r="AA81" s="16">
        <v>3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1</v>
      </c>
      <c r="AJ81" s="17">
        <v>0</v>
      </c>
      <c r="AK81" s="17">
        <v>8</v>
      </c>
      <c r="AL81" s="17">
        <v>0</v>
      </c>
      <c r="AM81" s="17">
        <v>0</v>
      </c>
      <c r="AN81" s="17">
        <v>48</v>
      </c>
      <c r="AO81" s="17">
        <v>1</v>
      </c>
      <c r="AP81" s="17">
        <v>8</v>
      </c>
      <c r="AQ81" s="17">
        <v>48</v>
      </c>
    </row>
    <row r="82" spans="1:43" s="2" customFormat="1" ht="13.5" customHeight="1">
      <c r="A82" s="22">
        <v>80</v>
      </c>
      <c r="B82" s="23" t="s">
        <v>108</v>
      </c>
      <c r="C82" s="20" t="s">
        <v>28</v>
      </c>
      <c r="D82" s="24" t="s">
        <v>354</v>
      </c>
      <c r="E82" s="24" t="s">
        <v>401</v>
      </c>
      <c r="F82" s="25" t="s">
        <v>356</v>
      </c>
      <c r="G82" s="23" t="s">
        <v>440</v>
      </c>
      <c r="H82" s="7" t="s">
        <v>26</v>
      </c>
      <c r="I82" s="39"/>
      <c r="J82" s="43" t="s">
        <v>697</v>
      </c>
      <c r="K82" s="8">
        <v>2</v>
      </c>
      <c r="L82" s="17">
        <v>2</v>
      </c>
      <c r="M82" s="17">
        <v>1</v>
      </c>
      <c r="N82" s="16">
        <v>6</v>
      </c>
      <c r="O82" s="16">
        <v>4</v>
      </c>
      <c r="P82" s="16">
        <v>0</v>
      </c>
      <c r="Q82" s="16">
        <v>3</v>
      </c>
      <c r="R82" s="16">
        <v>1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8</v>
      </c>
      <c r="AA82" s="16">
        <v>4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1</v>
      </c>
      <c r="AJ82" s="17">
        <v>0</v>
      </c>
      <c r="AK82" s="17">
        <v>4</v>
      </c>
      <c r="AL82" s="17">
        <v>0</v>
      </c>
      <c r="AM82" s="17">
        <v>0</v>
      </c>
      <c r="AN82" s="17">
        <v>21</v>
      </c>
      <c r="AO82" s="17">
        <v>0</v>
      </c>
      <c r="AP82" s="17">
        <v>3</v>
      </c>
      <c r="AQ82" s="17">
        <v>22</v>
      </c>
    </row>
    <row r="83" spans="1:43" s="2" customFormat="1" ht="13.5" customHeight="1">
      <c r="A83" s="22">
        <v>81</v>
      </c>
      <c r="B83" s="23" t="s">
        <v>109</v>
      </c>
      <c r="C83" s="20" t="s">
        <v>28</v>
      </c>
      <c r="D83" s="24" t="s">
        <v>354</v>
      </c>
      <c r="E83" s="24" t="s">
        <v>401</v>
      </c>
      <c r="F83" s="25" t="s">
        <v>358</v>
      </c>
      <c r="G83" s="23" t="s">
        <v>441</v>
      </c>
      <c r="H83" s="7" t="s">
        <v>26</v>
      </c>
      <c r="I83" s="39" t="s">
        <v>35</v>
      </c>
      <c r="J83" s="43" t="s">
        <v>698</v>
      </c>
      <c r="K83" s="8">
        <v>2</v>
      </c>
      <c r="L83" s="17">
        <v>2</v>
      </c>
      <c r="M83" s="17">
        <v>1</v>
      </c>
      <c r="N83" s="16">
        <v>8</v>
      </c>
      <c r="O83" s="16">
        <v>1</v>
      </c>
      <c r="P83" s="16">
        <v>0</v>
      </c>
      <c r="Q83" s="16">
        <v>3</v>
      </c>
      <c r="R83" s="16">
        <v>2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10</v>
      </c>
      <c r="AD83" s="16">
        <v>2</v>
      </c>
      <c r="AE83" s="16">
        <v>0</v>
      </c>
      <c r="AF83" s="16">
        <v>0</v>
      </c>
      <c r="AG83" s="16">
        <v>0</v>
      </c>
      <c r="AH83" s="16">
        <v>0</v>
      </c>
      <c r="AI83" s="16">
        <v>1</v>
      </c>
      <c r="AJ83" s="17">
        <v>1</v>
      </c>
      <c r="AK83" s="17">
        <v>3</v>
      </c>
      <c r="AL83" s="17">
        <v>0</v>
      </c>
      <c r="AM83" s="17">
        <v>17</v>
      </c>
      <c r="AN83" s="17">
        <v>22</v>
      </c>
      <c r="AO83" s="17">
        <v>1</v>
      </c>
      <c r="AP83" s="17">
        <v>2</v>
      </c>
      <c r="AQ83" s="17">
        <v>42</v>
      </c>
    </row>
    <row r="84" spans="1:43" s="2" customFormat="1" ht="13.5" customHeight="1">
      <c r="A84" s="22">
        <v>82</v>
      </c>
      <c r="B84" s="23" t="s">
        <v>110</v>
      </c>
      <c r="C84" s="20" t="s">
        <v>28</v>
      </c>
      <c r="D84" s="24" t="s">
        <v>354</v>
      </c>
      <c r="E84" s="24" t="s">
        <v>401</v>
      </c>
      <c r="F84" s="25" t="s">
        <v>358</v>
      </c>
      <c r="G84" s="23" t="s">
        <v>442</v>
      </c>
      <c r="H84" s="7" t="s">
        <v>26</v>
      </c>
      <c r="I84" s="39"/>
      <c r="J84" s="43" t="s">
        <v>697</v>
      </c>
      <c r="K84" s="8">
        <v>2</v>
      </c>
      <c r="L84" s="17">
        <v>0</v>
      </c>
      <c r="M84" s="17">
        <v>0</v>
      </c>
      <c r="N84" s="16">
        <v>4</v>
      </c>
      <c r="O84" s="16">
        <v>1</v>
      </c>
      <c r="P84" s="16">
        <v>1</v>
      </c>
      <c r="Q84" s="16">
        <v>1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4</v>
      </c>
      <c r="AG84" s="16">
        <v>1</v>
      </c>
      <c r="AH84" s="16">
        <v>2</v>
      </c>
      <c r="AI84" s="16">
        <v>1</v>
      </c>
      <c r="AJ84" s="17">
        <v>0</v>
      </c>
      <c r="AK84" s="17">
        <v>2</v>
      </c>
      <c r="AL84" s="17">
        <v>0</v>
      </c>
      <c r="AM84" s="17">
        <v>0</v>
      </c>
      <c r="AN84" s="17">
        <v>13</v>
      </c>
      <c r="AO84" s="17">
        <v>1</v>
      </c>
      <c r="AP84" s="17">
        <v>1</v>
      </c>
      <c r="AQ84" s="17">
        <v>13</v>
      </c>
    </row>
    <row r="85" spans="1:43" s="2" customFormat="1" ht="13.5" customHeight="1">
      <c r="A85" s="22">
        <v>83</v>
      </c>
      <c r="B85" s="23" t="s">
        <v>111</v>
      </c>
      <c r="C85" s="20" t="s">
        <v>28</v>
      </c>
      <c r="D85" s="24" t="s">
        <v>354</v>
      </c>
      <c r="E85" s="24" t="s">
        <v>401</v>
      </c>
      <c r="F85" s="25" t="s">
        <v>358</v>
      </c>
      <c r="G85" s="23" t="s">
        <v>443</v>
      </c>
      <c r="H85" s="7" t="s">
        <v>26</v>
      </c>
      <c r="I85" s="39"/>
      <c r="J85" s="43" t="s">
        <v>698</v>
      </c>
      <c r="K85" s="8">
        <v>2</v>
      </c>
      <c r="L85" s="17">
        <v>2</v>
      </c>
      <c r="M85" s="17">
        <v>1</v>
      </c>
      <c r="N85" s="16">
        <v>4</v>
      </c>
      <c r="O85" s="16">
        <v>1</v>
      </c>
      <c r="P85" s="16">
        <v>0</v>
      </c>
      <c r="Q85" s="16">
        <v>2</v>
      </c>
      <c r="R85" s="16">
        <v>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5</v>
      </c>
      <c r="AG85" s="16">
        <v>2</v>
      </c>
      <c r="AH85" s="16">
        <v>0</v>
      </c>
      <c r="AI85" s="16">
        <v>1</v>
      </c>
      <c r="AJ85" s="17">
        <v>1</v>
      </c>
      <c r="AK85" s="17">
        <v>1</v>
      </c>
      <c r="AL85" s="17">
        <v>0</v>
      </c>
      <c r="AM85" s="17">
        <v>2</v>
      </c>
      <c r="AN85" s="17">
        <v>7</v>
      </c>
      <c r="AO85" s="17">
        <v>0</v>
      </c>
      <c r="AP85" s="17">
        <v>2</v>
      </c>
      <c r="AQ85" s="17">
        <v>9</v>
      </c>
    </row>
    <row r="86" spans="1:43" s="2" customFormat="1" ht="13.5" customHeight="1">
      <c r="A86" s="22">
        <v>84</v>
      </c>
      <c r="B86" s="23" t="s">
        <v>112</v>
      </c>
      <c r="C86" s="20" t="s">
        <v>28</v>
      </c>
      <c r="D86" s="24" t="s">
        <v>354</v>
      </c>
      <c r="E86" s="24" t="s">
        <v>401</v>
      </c>
      <c r="F86" s="25" t="s">
        <v>372</v>
      </c>
      <c r="G86" s="23" t="s">
        <v>444</v>
      </c>
      <c r="H86" s="7" t="s">
        <v>26</v>
      </c>
      <c r="I86" s="39" t="s">
        <v>35</v>
      </c>
      <c r="J86" s="43" t="s">
        <v>698</v>
      </c>
      <c r="K86" s="8">
        <v>2</v>
      </c>
      <c r="L86" s="17">
        <v>1</v>
      </c>
      <c r="M86" s="17">
        <v>1</v>
      </c>
      <c r="N86" s="16">
        <v>7</v>
      </c>
      <c r="O86" s="16">
        <v>7</v>
      </c>
      <c r="P86" s="16">
        <v>0</v>
      </c>
      <c r="Q86" s="16">
        <v>7</v>
      </c>
      <c r="R86" s="16">
        <v>1</v>
      </c>
      <c r="S86" s="16">
        <v>0</v>
      </c>
      <c r="T86" s="16">
        <v>0</v>
      </c>
      <c r="U86" s="16">
        <v>1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1</v>
      </c>
      <c r="AB86" s="16">
        <v>0</v>
      </c>
      <c r="AC86" s="16">
        <v>0</v>
      </c>
      <c r="AD86" s="16">
        <v>0</v>
      </c>
      <c r="AE86" s="16">
        <v>0</v>
      </c>
      <c r="AF86" s="16">
        <v>13</v>
      </c>
      <c r="AG86" s="16">
        <v>5</v>
      </c>
      <c r="AH86" s="16">
        <v>0</v>
      </c>
      <c r="AI86" s="16">
        <v>1</v>
      </c>
      <c r="AJ86" s="17">
        <v>0</v>
      </c>
      <c r="AK86" s="17">
        <v>9</v>
      </c>
      <c r="AL86" s="17">
        <v>0</v>
      </c>
      <c r="AM86" s="17">
        <v>0</v>
      </c>
      <c r="AN86" s="17">
        <v>64</v>
      </c>
      <c r="AO86" s="17">
        <v>1</v>
      </c>
      <c r="AP86" s="17">
        <v>5</v>
      </c>
      <c r="AQ86" s="17">
        <v>67</v>
      </c>
    </row>
    <row r="87" spans="1:43" s="2" customFormat="1" ht="13.5" customHeight="1">
      <c r="A87" s="22">
        <v>85</v>
      </c>
      <c r="B87" s="23" t="s">
        <v>113</v>
      </c>
      <c r="C87" s="20" t="s">
        <v>28</v>
      </c>
      <c r="D87" s="24" t="s">
        <v>354</v>
      </c>
      <c r="E87" s="24" t="s">
        <v>401</v>
      </c>
      <c r="F87" s="25" t="s">
        <v>356</v>
      </c>
      <c r="G87" s="23" t="s">
        <v>445</v>
      </c>
      <c r="H87" s="7" t="s">
        <v>26</v>
      </c>
      <c r="I87" s="39"/>
      <c r="J87" s="43" t="s">
        <v>698</v>
      </c>
      <c r="K87" s="8">
        <v>2</v>
      </c>
      <c r="L87" s="17">
        <v>2</v>
      </c>
      <c r="M87" s="17">
        <v>1</v>
      </c>
      <c r="N87" s="16">
        <v>13</v>
      </c>
      <c r="O87" s="16">
        <v>2</v>
      </c>
      <c r="P87" s="16">
        <v>0</v>
      </c>
      <c r="Q87" s="16">
        <v>6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18</v>
      </c>
      <c r="AG87" s="16">
        <v>1</v>
      </c>
      <c r="AH87" s="16">
        <v>0</v>
      </c>
      <c r="AI87" s="16">
        <v>1</v>
      </c>
      <c r="AJ87" s="17">
        <v>0</v>
      </c>
      <c r="AK87" s="17">
        <v>4</v>
      </c>
      <c r="AL87" s="17">
        <v>0</v>
      </c>
      <c r="AM87" s="17">
        <v>0</v>
      </c>
      <c r="AN87" s="17">
        <v>22</v>
      </c>
      <c r="AO87" s="17">
        <v>0</v>
      </c>
      <c r="AP87" s="17">
        <v>4</v>
      </c>
      <c r="AQ87" s="17">
        <v>22</v>
      </c>
    </row>
    <row r="88" spans="1:43" s="2" customFormat="1" ht="13.5" customHeight="1">
      <c r="A88" s="22">
        <v>86</v>
      </c>
      <c r="B88" s="23" t="s">
        <v>114</v>
      </c>
      <c r="C88" s="20" t="s">
        <v>28</v>
      </c>
      <c r="D88" s="24" t="s">
        <v>354</v>
      </c>
      <c r="E88" s="24" t="s">
        <v>401</v>
      </c>
      <c r="F88" s="25" t="s">
        <v>356</v>
      </c>
      <c r="G88" s="23" t="s">
        <v>446</v>
      </c>
      <c r="H88" s="7" t="s">
        <v>26</v>
      </c>
      <c r="I88" s="39" t="s">
        <v>35</v>
      </c>
      <c r="J88" s="43" t="s">
        <v>698</v>
      </c>
      <c r="K88" s="8">
        <v>2</v>
      </c>
      <c r="L88" s="17">
        <v>3</v>
      </c>
      <c r="M88" s="17">
        <v>1</v>
      </c>
      <c r="N88" s="16">
        <v>7</v>
      </c>
      <c r="O88" s="16">
        <v>3</v>
      </c>
      <c r="P88" s="16">
        <v>0</v>
      </c>
      <c r="Q88" s="16">
        <v>13</v>
      </c>
      <c r="R88" s="16">
        <v>2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19</v>
      </c>
      <c r="AA88" s="16">
        <v>4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1</v>
      </c>
      <c r="AJ88" s="17">
        <v>1</v>
      </c>
      <c r="AK88" s="17">
        <v>8</v>
      </c>
      <c r="AL88" s="17">
        <v>0</v>
      </c>
      <c r="AM88" s="17">
        <v>12</v>
      </c>
      <c r="AN88" s="17">
        <v>35</v>
      </c>
      <c r="AO88" s="17">
        <v>0</v>
      </c>
      <c r="AP88" s="17">
        <v>8</v>
      </c>
      <c r="AQ88" s="17">
        <v>48</v>
      </c>
    </row>
    <row r="89" spans="1:43" s="2" customFormat="1" ht="13.5" customHeight="1">
      <c r="A89" s="22">
        <v>87</v>
      </c>
      <c r="B89" s="23" t="s">
        <v>115</v>
      </c>
      <c r="C89" s="20" t="s">
        <v>21</v>
      </c>
      <c r="D89" s="24" t="s">
        <v>354</v>
      </c>
      <c r="E89" s="26" t="s">
        <v>447</v>
      </c>
      <c r="F89" s="25" t="s">
        <v>372</v>
      </c>
      <c r="G89" s="23" t="s">
        <v>448</v>
      </c>
      <c r="H89" s="7" t="s">
        <v>26</v>
      </c>
      <c r="I89" s="39"/>
      <c r="J89" s="43" t="s">
        <v>699</v>
      </c>
      <c r="K89" s="8" t="s">
        <v>699</v>
      </c>
      <c r="L89" s="17" t="s">
        <v>699</v>
      </c>
      <c r="M89" s="17" t="s">
        <v>699</v>
      </c>
      <c r="N89" s="16" t="s">
        <v>699</v>
      </c>
      <c r="O89" s="16" t="s">
        <v>699</v>
      </c>
      <c r="P89" s="16" t="s">
        <v>699</v>
      </c>
      <c r="Q89" s="16" t="s">
        <v>699</v>
      </c>
      <c r="R89" s="16" t="s">
        <v>699</v>
      </c>
      <c r="S89" s="16" t="s">
        <v>699</v>
      </c>
      <c r="T89" s="16" t="s">
        <v>699</v>
      </c>
      <c r="U89" s="16" t="s">
        <v>699</v>
      </c>
      <c r="V89" s="16" t="s">
        <v>699</v>
      </c>
      <c r="W89" s="16" t="s">
        <v>699</v>
      </c>
      <c r="X89" s="16" t="s">
        <v>699</v>
      </c>
      <c r="Y89" s="16" t="s">
        <v>699</v>
      </c>
      <c r="Z89" s="16" t="s">
        <v>699</v>
      </c>
      <c r="AA89" s="16" t="s">
        <v>699</v>
      </c>
      <c r="AB89" s="16" t="s">
        <v>699</v>
      </c>
      <c r="AC89" s="16" t="s">
        <v>699</v>
      </c>
      <c r="AD89" s="16" t="s">
        <v>699</v>
      </c>
      <c r="AE89" s="16" t="s">
        <v>699</v>
      </c>
      <c r="AF89" s="16" t="s">
        <v>699</v>
      </c>
      <c r="AG89" s="16" t="s">
        <v>699</v>
      </c>
      <c r="AH89" s="16" t="s">
        <v>699</v>
      </c>
      <c r="AI89" s="16" t="s">
        <v>699</v>
      </c>
      <c r="AJ89" s="17">
        <v>0</v>
      </c>
      <c r="AK89" s="17">
        <v>0</v>
      </c>
      <c r="AL89" s="17">
        <v>0</v>
      </c>
      <c r="AM89" s="17" t="s">
        <v>699</v>
      </c>
      <c r="AN89" s="17" t="s">
        <v>699</v>
      </c>
      <c r="AO89" s="17" t="s">
        <v>699</v>
      </c>
      <c r="AP89" s="17" t="s">
        <v>699</v>
      </c>
      <c r="AQ89" s="17" t="s">
        <v>699</v>
      </c>
    </row>
    <row r="90" spans="1:43" s="2" customFormat="1" ht="13.5" customHeight="1">
      <c r="A90" s="22">
        <v>88</v>
      </c>
      <c r="B90" s="23" t="s">
        <v>116</v>
      </c>
      <c r="C90" s="20" t="s">
        <v>21</v>
      </c>
      <c r="D90" s="24" t="s">
        <v>354</v>
      </c>
      <c r="E90" s="26" t="s">
        <v>447</v>
      </c>
      <c r="F90" s="25" t="s">
        <v>356</v>
      </c>
      <c r="G90" s="23" t="s">
        <v>449</v>
      </c>
      <c r="H90" s="7" t="s">
        <v>26</v>
      </c>
      <c r="I90" s="39"/>
      <c r="J90" s="43" t="s">
        <v>699</v>
      </c>
      <c r="K90" s="8" t="s">
        <v>699</v>
      </c>
      <c r="L90" s="17" t="s">
        <v>699</v>
      </c>
      <c r="M90" s="17" t="s">
        <v>699</v>
      </c>
      <c r="N90" s="16" t="s">
        <v>699</v>
      </c>
      <c r="O90" s="16" t="s">
        <v>699</v>
      </c>
      <c r="P90" s="16" t="s">
        <v>699</v>
      </c>
      <c r="Q90" s="16" t="s">
        <v>699</v>
      </c>
      <c r="R90" s="16" t="s">
        <v>699</v>
      </c>
      <c r="S90" s="16" t="s">
        <v>699</v>
      </c>
      <c r="T90" s="16" t="s">
        <v>699</v>
      </c>
      <c r="U90" s="16" t="s">
        <v>699</v>
      </c>
      <c r="V90" s="16" t="s">
        <v>699</v>
      </c>
      <c r="W90" s="16" t="s">
        <v>699</v>
      </c>
      <c r="X90" s="16" t="s">
        <v>699</v>
      </c>
      <c r="Y90" s="16" t="s">
        <v>699</v>
      </c>
      <c r="Z90" s="16" t="s">
        <v>699</v>
      </c>
      <c r="AA90" s="16" t="s">
        <v>699</v>
      </c>
      <c r="AB90" s="16" t="s">
        <v>699</v>
      </c>
      <c r="AC90" s="16" t="s">
        <v>699</v>
      </c>
      <c r="AD90" s="16" t="s">
        <v>699</v>
      </c>
      <c r="AE90" s="16" t="s">
        <v>699</v>
      </c>
      <c r="AF90" s="16" t="s">
        <v>699</v>
      </c>
      <c r="AG90" s="16" t="s">
        <v>699</v>
      </c>
      <c r="AH90" s="16" t="s">
        <v>699</v>
      </c>
      <c r="AI90" s="16" t="s">
        <v>699</v>
      </c>
      <c r="AJ90" s="17">
        <v>0</v>
      </c>
      <c r="AK90" s="17">
        <v>0</v>
      </c>
      <c r="AL90" s="17">
        <v>0</v>
      </c>
      <c r="AM90" s="17" t="s">
        <v>699</v>
      </c>
      <c r="AN90" s="17" t="s">
        <v>699</v>
      </c>
      <c r="AO90" s="17" t="s">
        <v>699</v>
      </c>
      <c r="AP90" s="17" t="s">
        <v>699</v>
      </c>
      <c r="AQ90" s="17" t="s">
        <v>699</v>
      </c>
    </row>
    <row r="91" spans="1:43" s="2" customFormat="1" ht="13.5" customHeight="1">
      <c r="A91" s="22">
        <v>89</v>
      </c>
      <c r="B91" s="23" t="s">
        <v>117</v>
      </c>
      <c r="C91" s="20" t="s">
        <v>28</v>
      </c>
      <c r="D91" s="24" t="s">
        <v>354</v>
      </c>
      <c r="E91" s="24" t="s">
        <v>401</v>
      </c>
      <c r="F91" s="25" t="s">
        <v>356</v>
      </c>
      <c r="G91" s="23" t="s">
        <v>450</v>
      </c>
      <c r="H91" s="7" t="s">
        <v>26</v>
      </c>
      <c r="I91" s="39"/>
      <c r="J91" s="43" t="s">
        <v>698</v>
      </c>
      <c r="K91" s="8">
        <v>2</v>
      </c>
      <c r="L91" s="17">
        <v>1</v>
      </c>
      <c r="M91" s="17">
        <v>1</v>
      </c>
      <c r="N91" s="16">
        <v>7</v>
      </c>
      <c r="O91" s="16">
        <v>6</v>
      </c>
      <c r="P91" s="16">
        <v>0</v>
      </c>
      <c r="Q91" s="16">
        <v>7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1</v>
      </c>
      <c r="X91" s="16">
        <v>1</v>
      </c>
      <c r="Y91" s="16">
        <v>0</v>
      </c>
      <c r="Z91" s="16">
        <v>3</v>
      </c>
      <c r="AA91" s="16">
        <v>3</v>
      </c>
      <c r="AB91" s="16">
        <v>0</v>
      </c>
      <c r="AC91" s="16">
        <v>0</v>
      </c>
      <c r="AD91" s="16">
        <v>0</v>
      </c>
      <c r="AE91" s="16">
        <v>0</v>
      </c>
      <c r="AF91" s="16">
        <v>9</v>
      </c>
      <c r="AG91" s="16">
        <v>1</v>
      </c>
      <c r="AH91" s="16">
        <v>0</v>
      </c>
      <c r="AI91" s="16">
        <v>1</v>
      </c>
      <c r="AJ91" s="17">
        <v>0</v>
      </c>
      <c r="AK91" s="17">
        <v>5</v>
      </c>
      <c r="AL91" s="17">
        <v>2</v>
      </c>
      <c r="AM91" s="17">
        <v>6</v>
      </c>
      <c r="AN91" s="17">
        <v>25</v>
      </c>
      <c r="AO91" s="17">
        <v>0</v>
      </c>
      <c r="AP91" s="17">
        <v>5</v>
      </c>
      <c r="AQ91" s="17">
        <v>33</v>
      </c>
    </row>
    <row r="92" spans="1:43" s="2" customFormat="1" ht="13.5" customHeight="1">
      <c r="A92" s="22">
        <v>90</v>
      </c>
      <c r="B92" s="23" t="s">
        <v>118</v>
      </c>
      <c r="C92" s="20" t="s">
        <v>28</v>
      </c>
      <c r="D92" s="24" t="s">
        <v>354</v>
      </c>
      <c r="E92" s="24" t="s">
        <v>401</v>
      </c>
      <c r="F92" s="25" t="s">
        <v>356</v>
      </c>
      <c r="G92" s="23" t="s">
        <v>451</v>
      </c>
      <c r="H92" s="7" t="s">
        <v>26</v>
      </c>
      <c r="I92" s="39"/>
      <c r="J92" s="43" t="s">
        <v>698</v>
      </c>
      <c r="K92" s="8">
        <v>2</v>
      </c>
      <c r="L92" s="17">
        <v>1</v>
      </c>
      <c r="M92" s="17">
        <v>1</v>
      </c>
      <c r="N92" s="16">
        <v>8</v>
      </c>
      <c r="O92" s="16">
        <v>4</v>
      </c>
      <c r="P92" s="16">
        <v>0</v>
      </c>
      <c r="Q92" s="16">
        <v>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8</v>
      </c>
      <c r="AA92" s="16">
        <v>1</v>
      </c>
      <c r="AB92" s="16">
        <v>0</v>
      </c>
      <c r="AC92" s="16">
        <v>0</v>
      </c>
      <c r="AD92" s="16">
        <v>2</v>
      </c>
      <c r="AE92" s="16">
        <v>0</v>
      </c>
      <c r="AF92" s="16">
        <v>0</v>
      </c>
      <c r="AG92" s="16">
        <v>0</v>
      </c>
      <c r="AH92" s="16">
        <v>0</v>
      </c>
      <c r="AI92" s="16">
        <v>1</v>
      </c>
      <c r="AJ92" s="17">
        <v>0</v>
      </c>
      <c r="AK92" s="17">
        <v>3</v>
      </c>
      <c r="AL92" s="17">
        <v>0</v>
      </c>
      <c r="AM92" s="17">
        <v>0</v>
      </c>
      <c r="AN92" s="17">
        <v>22</v>
      </c>
      <c r="AO92" s="17">
        <v>0</v>
      </c>
      <c r="AP92" s="17">
        <v>4</v>
      </c>
      <c r="AQ92" s="17">
        <v>22</v>
      </c>
    </row>
    <row r="93" spans="1:43" s="2" customFormat="1" ht="13.5" customHeight="1">
      <c r="A93" s="22">
        <v>91</v>
      </c>
      <c r="B93" s="23" t="s">
        <v>119</v>
      </c>
      <c r="C93" s="20" t="s">
        <v>28</v>
      </c>
      <c r="D93" s="24" t="s">
        <v>354</v>
      </c>
      <c r="E93" s="24" t="s">
        <v>452</v>
      </c>
      <c r="F93" s="25" t="s">
        <v>356</v>
      </c>
      <c r="G93" s="23" t="s">
        <v>453</v>
      </c>
      <c r="H93" s="7" t="s">
        <v>26</v>
      </c>
      <c r="I93" s="39"/>
      <c r="J93" s="43" t="s">
        <v>698</v>
      </c>
      <c r="K93" s="8">
        <v>2</v>
      </c>
      <c r="L93" s="17">
        <v>1</v>
      </c>
      <c r="M93" s="17">
        <v>1</v>
      </c>
      <c r="N93" s="16">
        <v>6</v>
      </c>
      <c r="O93" s="16">
        <v>3</v>
      </c>
      <c r="P93" s="16">
        <v>0</v>
      </c>
      <c r="Q93" s="16">
        <v>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9</v>
      </c>
      <c r="AD93" s="16">
        <v>2</v>
      </c>
      <c r="AE93" s="16">
        <v>0</v>
      </c>
      <c r="AF93" s="16">
        <v>0</v>
      </c>
      <c r="AG93" s="16">
        <v>0</v>
      </c>
      <c r="AH93" s="16">
        <v>0</v>
      </c>
      <c r="AI93" s="16">
        <v>1</v>
      </c>
      <c r="AJ93" s="17">
        <v>0</v>
      </c>
      <c r="AK93" s="17">
        <v>4</v>
      </c>
      <c r="AL93" s="17">
        <v>0</v>
      </c>
      <c r="AM93" s="17">
        <v>0</v>
      </c>
      <c r="AN93" s="17">
        <v>25</v>
      </c>
      <c r="AO93" s="17">
        <v>0</v>
      </c>
      <c r="AP93" s="17">
        <v>4</v>
      </c>
      <c r="AQ93" s="17">
        <v>25</v>
      </c>
    </row>
    <row r="94" spans="1:43" s="2" customFormat="1" ht="13.5" customHeight="1">
      <c r="A94" s="22">
        <v>92</v>
      </c>
      <c r="B94" s="23" t="s">
        <v>120</v>
      </c>
      <c r="C94" s="20" t="s">
        <v>28</v>
      </c>
      <c r="D94" s="24" t="s">
        <v>354</v>
      </c>
      <c r="E94" s="24" t="s">
        <v>452</v>
      </c>
      <c r="F94" s="25" t="s">
        <v>358</v>
      </c>
      <c r="G94" s="23" t="s">
        <v>454</v>
      </c>
      <c r="H94" s="7" t="s">
        <v>26</v>
      </c>
      <c r="I94" s="39" t="s">
        <v>35</v>
      </c>
      <c r="J94" s="43" t="s">
        <v>697</v>
      </c>
      <c r="K94" s="8">
        <v>2</v>
      </c>
      <c r="L94" s="17">
        <v>1</v>
      </c>
      <c r="M94" s="17">
        <v>0</v>
      </c>
      <c r="N94" s="16">
        <v>7</v>
      </c>
      <c r="O94" s="16">
        <v>3</v>
      </c>
      <c r="P94" s="16">
        <v>1</v>
      </c>
      <c r="Q94" s="16">
        <v>4</v>
      </c>
      <c r="R94" s="16">
        <v>0</v>
      </c>
      <c r="S94" s="16">
        <v>0</v>
      </c>
      <c r="T94" s="16">
        <v>1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8</v>
      </c>
      <c r="AD94" s="16">
        <v>2</v>
      </c>
      <c r="AE94" s="16">
        <v>4</v>
      </c>
      <c r="AF94" s="16">
        <v>0</v>
      </c>
      <c r="AG94" s="16">
        <v>0</v>
      </c>
      <c r="AH94" s="16">
        <v>0</v>
      </c>
      <c r="AI94" s="16">
        <v>1</v>
      </c>
      <c r="AJ94" s="17">
        <v>0</v>
      </c>
      <c r="AK94" s="17">
        <v>6</v>
      </c>
      <c r="AL94" s="17">
        <v>0</v>
      </c>
      <c r="AM94" s="17">
        <v>16</v>
      </c>
      <c r="AN94" s="17">
        <v>23</v>
      </c>
      <c r="AO94" s="17">
        <v>1</v>
      </c>
      <c r="AP94" s="17">
        <v>4</v>
      </c>
      <c r="AQ94" s="17">
        <v>40</v>
      </c>
    </row>
    <row r="95" spans="1:43" s="2" customFormat="1" ht="13.5" customHeight="1">
      <c r="A95" s="22">
        <v>93</v>
      </c>
      <c r="B95" s="23" t="s">
        <v>121</v>
      </c>
      <c r="C95" s="20" t="s">
        <v>28</v>
      </c>
      <c r="D95" s="24" t="s">
        <v>354</v>
      </c>
      <c r="E95" s="24" t="s">
        <v>452</v>
      </c>
      <c r="F95" s="25" t="s">
        <v>356</v>
      </c>
      <c r="G95" s="23" t="s">
        <v>455</v>
      </c>
      <c r="H95" s="7" t="s">
        <v>26</v>
      </c>
      <c r="I95" s="39"/>
      <c r="J95" s="43" t="s">
        <v>697</v>
      </c>
      <c r="K95" s="8">
        <v>2</v>
      </c>
      <c r="L95" s="17">
        <v>0</v>
      </c>
      <c r="M95" s="17">
        <v>0</v>
      </c>
      <c r="N95" s="16">
        <v>13</v>
      </c>
      <c r="O95" s="16">
        <v>3</v>
      </c>
      <c r="P95" s="16">
        <v>1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</v>
      </c>
      <c r="AA95" s="16">
        <v>1</v>
      </c>
      <c r="AB95" s="16">
        <v>4</v>
      </c>
      <c r="AC95" s="16">
        <v>0</v>
      </c>
      <c r="AD95" s="16">
        <v>0</v>
      </c>
      <c r="AE95" s="16">
        <v>0</v>
      </c>
      <c r="AF95" s="16">
        <v>1</v>
      </c>
      <c r="AG95" s="16">
        <v>1</v>
      </c>
      <c r="AH95" s="16">
        <v>1</v>
      </c>
      <c r="AI95" s="16">
        <v>1</v>
      </c>
      <c r="AJ95" s="17">
        <v>0</v>
      </c>
      <c r="AK95" s="17">
        <v>5</v>
      </c>
      <c r="AL95" s="17">
        <v>0</v>
      </c>
      <c r="AM95" s="17">
        <v>0</v>
      </c>
      <c r="AN95" s="17">
        <v>22</v>
      </c>
      <c r="AO95" s="17">
        <v>0</v>
      </c>
      <c r="AP95" s="17">
        <v>5</v>
      </c>
      <c r="AQ95" s="17">
        <v>22</v>
      </c>
    </row>
    <row r="96" spans="1:43" s="2" customFormat="1" ht="13.5" customHeight="1">
      <c r="A96" s="22">
        <v>94</v>
      </c>
      <c r="B96" s="23" t="s">
        <v>122</v>
      </c>
      <c r="C96" s="20" t="s">
        <v>28</v>
      </c>
      <c r="D96" s="24" t="s">
        <v>354</v>
      </c>
      <c r="E96" s="24" t="s">
        <v>452</v>
      </c>
      <c r="F96" s="25" t="s">
        <v>356</v>
      </c>
      <c r="G96" s="23" t="s">
        <v>456</v>
      </c>
      <c r="H96" s="7" t="s">
        <v>26</v>
      </c>
      <c r="I96" s="39"/>
      <c r="J96" s="43" t="s">
        <v>698</v>
      </c>
      <c r="K96" s="8">
        <v>2</v>
      </c>
      <c r="L96" s="17">
        <v>1</v>
      </c>
      <c r="M96" s="17">
        <v>1</v>
      </c>
      <c r="N96" s="16">
        <v>5</v>
      </c>
      <c r="O96" s="16">
        <v>3</v>
      </c>
      <c r="P96" s="16">
        <v>0</v>
      </c>
      <c r="Q96" s="16">
        <v>1</v>
      </c>
      <c r="R96" s="16">
        <v>2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5</v>
      </c>
      <c r="AD96" s="16">
        <v>4</v>
      </c>
      <c r="AE96" s="16">
        <v>0</v>
      </c>
      <c r="AF96" s="16">
        <v>0</v>
      </c>
      <c r="AG96" s="16">
        <v>0</v>
      </c>
      <c r="AH96" s="16">
        <v>0</v>
      </c>
      <c r="AI96" s="16">
        <v>1</v>
      </c>
      <c r="AJ96" s="17">
        <v>0</v>
      </c>
      <c r="AK96" s="17">
        <v>4</v>
      </c>
      <c r="AL96" s="17">
        <v>0</v>
      </c>
      <c r="AM96" s="17">
        <v>0</v>
      </c>
      <c r="AN96" s="17">
        <v>13</v>
      </c>
      <c r="AO96" s="17">
        <v>0</v>
      </c>
      <c r="AP96" s="17">
        <v>3</v>
      </c>
      <c r="AQ96" s="17">
        <v>14</v>
      </c>
    </row>
    <row r="97" spans="1:43" s="2" customFormat="1" ht="13.5" customHeight="1">
      <c r="A97" s="22">
        <v>95</v>
      </c>
      <c r="B97" s="23" t="s">
        <v>123</v>
      </c>
      <c r="C97" s="20" t="s">
        <v>28</v>
      </c>
      <c r="D97" s="24" t="s">
        <v>354</v>
      </c>
      <c r="E97" s="24" t="s">
        <v>452</v>
      </c>
      <c r="F97" s="25" t="s">
        <v>358</v>
      </c>
      <c r="G97" s="23" t="s">
        <v>457</v>
      </c>
      <c r="H97" s="7" t="s">
        <v>26</v>
      </c>
      <c r="I97" s="39"/>
      <c r="J97" s="43" t="s">
        <v>698</v>
      </c>
      <c r="K97" s="8">
        <v>2</v>
      </c>
      <c r="L97" s="17">
        <v>1</v>
      </c>
      <c r="M97" s="17">
        <v>1</v>
      </c>
      <c r="N97" s="16">
        <v>7</v>
      </c>
      <c r="O97" s="16">
        <v>1</v>
      </c>
      <c r="P97" s="16">
        <v>0</v>
      </c>
      <c r="Q97" s="16">
        <v>0</v>
      </c>
      <c r="R97" s="16">
        <v>1</v>
      </c>
      <c r="S97" s="16">
        <v>0</v>
      </c>
      <c r="T97" s="16">
        <v>0</v>
      </c>
      <c r="U97" s="16">
        <v>0</v>
      </c>
      <c r="V97" s="16">
        <v>0</v>
      </c>
      <c r="W97" s="16">
        <v>1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5</v>
      </c>
      <c r="AD97" s="16">
        <v>1</v>
      </c>
      <c r="AE97" s="16">
        <v>0</v>
      </c>
      <c r="AF97" s="16">
        <v>0</v>
      </c>
      <c r="AG97" s="16">
        <v>0</v>
      </c>
      <c r="AH97" s="16">
        <v>0</v>
      </c>
      <c r="AI97" s="16">
        <v>1</v>
      </c>
      <c r="AJ97" s="17">
        <v>1</v>
      </c>
      <c r="AK97" s="17">
        <v>6</v>
      </c>
      <c r="AL97" s="17">
        <v>0</v>
      </c>
      <c r="AM97" s="17">
        <v>4</v>
      </c>
      <c r="AN97" s="17">
        <v>10</v>
      </c>
      <c r="AO97" s="17">
        <v>0</v>
      </c>
      <c r="AP97" s="17">
        <v>5</v>
      </c>
      <c r="AQ97" s="17">
        <v>17</v>
      </c>
    </row>
    <row r="98" spans="1:43" s="2" customFormat="1" ht="13.5" customHeight="1">
      <c r="A98" s="22">
        <v>96</v>
      </c>
      <c r="B98" s="23" t="s">
        <v>124</v>
      </c>
      <c r="C98" s="20" t="s">
        <v>28</v>
      </c>
      <c r="D98" s="24" t="s">
        <v>354</v>
      </c>
      <c r="E98" s="24" t="s">
        <v>452</v>
      </c>
      <c r="F98" s="25" t="s">
        <v>358</v>
      </c>
      <c r="G98" s="23" t="s">
        <v>458</v>
      </c>
      <c r="H98" s="7" t="s">
        <v>26</v>
      </c>
      <c r="I98" s="39"/>
      <c r="J98" s="43" t="s">
        <v>698</v>
      </c>
      <c r="K98" s="8">
        <v>2</v>
      </c>
      <c r="L98" s="17">
        <v>1</v>
      </c>
      <c r="M98" s="17">
        <v>1</v>
      </c>
      <c r="N98" s="16">
        <v>5</v>
      </c>
      <c r="O98" s="16">
        <v>1</v>
      </c>
      <c r="P98" s="16">
        <v>0</v>
      </c>
      <c r="Q98" s="16">
        <v>0</v>
      </c>
      <c r="R98" s="16">
        <v>1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4</v>
      </c>
      <c r="AD98" s="16">
        <v>1</v>
      </c>
      <c r="AE98" s="16">
        <v>0</v>
      </c>
      <c r="AF98" s="16">
        <v>0</v>
      </c>
      <c r="AG98" s="16">
        <v>0</v>
      </c>
      <c r="AH98" s="16">
        <v>0</v>
      </c>
      <c r="AI98" s="16">
        <v>1</v>
      </c>
      <c r="AJ98" s="17">
        <v>1</v>
      </c>
      <c r="AK98" s="17">
        <v>3</v>
      </c>
      <c r="AL98" s="17">
        <v>0</v>
      </c>
      <c r="AM98" s="17">
        <v>2</v>
      </c>
      <c r="AN98" s="17">
        <v>6</v>
      </c>
      <c r="AO98" s="17">
        <v>0</v>
      </c>
      <c r="AP98" s="17">
        <v>2</v>
      </c>
      <c r="AQ98" s="17">
        <v>10</v>
      </c>
    </row>
    <row r="99" spans="1:43" s="2" customFormat="1" ht="13.5" customHeight="1">
      <c r="A99" s="22">
        <v>97</v>
      </c>
      <c r="B99" s="23" t="s">
        <v>125</v>
      </c>
      <c r="C99" s="20" t="s">
        <v>28</v>
      </c>
      <c r="D99" s="24" t="s">
        <v>354</v>
      </c>
      <c r="E99" s="24" t="s">
        <v>452</v>
      </c>
      <c r="F99" s="25" t="s">
        <v>379</v>
      </c>
      <c r="G99" s="23" t="s">
        <v>459</v>
      </c>
      <c r="H99" s="7" t="s">
        <v>26</v>
      </c>
      <c r="I99" s="39"/>
      <c r="J99" s="43" t="s">
        <v>697</v>
      </c>
      <c r="K99" s="8">
        <v>2</v>
      </c>
      <c r="L99" s="17">
        <v>1</v>
      </c>
      <c r="M99" s="17">
        <v>2</v>
      </c>
      <c r="N99" s="16">
        <v>8</v>
      </c>
      <c r="O99" s="16">
        <v>1</v>
      </c>
      <c r="P99" s="16">
        <v>0</v>
      </c>
      <c r="Q99" s="16">
        <v>5</v>
      </c>
      <c r="R99" s="16">
        <v>3</v>
      </c>
      <c r="S99" s="16">
        <v>0</v>
      </c>
      <c r="T99" s="16">
        <v>2</v>
      </c>
      <c r="U99" s="16">
        <v>1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10</v>
      </c>
      <c r="AG99" s="16">
        <v>2</v>
      </c>
      <c r="AH99" s="16">
        <v>0</v>
      </c>
      <c r="AI99" s="16">
        <v>1</v>
      </c>
      <c r="AJ99" s="17">
        <v>0</v>
      </c>
      <c r="AK99" s="17">
        <v>10</v>
      </c>
      <c r="AL99" s="17">
        <v>0</v>
      </c>
      <c r="AM99" s="17">
        <v>0</v>
      </c>
      <c r="AN99" s="17">
        <v>70</v>
      </c>
      <c r="AO99" s="17">
        <v>0</v>
      </c>
      <c r="AP99" s="17">
        <v>5</v>
      </c>
      <c r="AQ99" s="17">
        <v>75</v>
      </c>
    </row>
    <row r="100" spans="1:43" s="2" customFormat="1" ht="13.5" customHeight="1">
      <c r="A100" s="22">
        <v>98</v>
      </c>
      <c r="B100" s="23" t="s">
        <v>126</v>
      </c>
      <c r="C100" s="20" t="s">
        <v>28</v>
      </c>
      <c r="D100" s="24" t="s">
        <v>354</v>
      </c>
      <c r="E100" s="24" t="s">
        <v>452</v>
      </c>
      <c r="F100" s="25" t="s">
        <v>358</v>
      </c>
      <c r="G100" s="23" t="s">
        <v>460</v>
      </c>
      <c r="H100" s="7" t="s">
        <v>26</v>
      </c>
      <c r="I100" s="39" t="s">
        <v>35</v>
      </c>
      <c r="J100" s="43" t="s">
        <v>698</v>
      </c>
      <c r="K100" s="8">
        <v>2</v>
      </c>
      <c r="L100" s="17">
        <v>0</v>
      </c>
      <c r="M100" s="17">
        <v>1</v>
      </c>
      <c r="N100" s="16">
        <v>11</v>
      </c>
      <c r="O100" s="16">
        <v>2</v>
      </c>
      <c r="P100" s="16">
        <v>1</v>
      </c>
      <c r="Q100" s="16">
        <v>1</v>
      </c>
      <c r="R100" s="16">
        <v>2</v>
      </c>
      <c r="S100" s="16">
        <v>0</v>
      </c>
      <c r="T100" s="16">
        <v>1</v>
      </c>
      <c r="U100" s="16">
        <v>0</v>
      </c>
      <c r="V100" s="16">
        <v>0</v>
      </c>
      <c r="W100" s="16">
        <v>1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8</v>
      </c>
      <c r="AD100" s="16">
        <v>3</v>
      </c>
      <c r="AE100" s="16">
        <v>4</v>
      </c>
      <c r="AF100" s="16">
        <v>0</v>
      </c>
      <c r="AG100" s="16">
        <v>0</v>
      </c>
      <c r="AH100" s="16">
        <v>0</v>
      </c>
      <c r="AI100" s="16">
        <v>1</v>
      </c>
      <c r="AJ100" s="17">
        <v>1</v>
      </c>
      <c r="AK100" s="17">
        <v>7</v>
      </c>
      <c r="AL100" s="17">
        <v>0</v>
      </c>
      <c r="AM100" s="17">
        <v>18</v>
      </c>
      <c r="AN100" s="17">
        <v>38</v>
      </c>
      <c r="AO100" s="17">
        <v>0</v>
      </c>
      <c r="AP100" s="17">
        <v>5</v>
      </c>
      <c r="AQ100" s="17">
        <v>59</v>
      </c>
    </row>
    <row r="101" spans="1:43" s="2" customFormat="1" ht="13.5" customHeight="1">
      <c r="A101" s="22">
        <v>99</v>
      </c>
      <c r="B101" s="23" t="s">
        <v>127</v>
      </c>
      <c r="C101" s="20" t="s">
        <v>28</v>
      </c>
      <c r="D101" s="24" t="s">
        <v>354</v>
      </c>
      <c r="E101" s="24" t="s">
        <v>452</v>
      </c>
      <c r="F101" s="25" t="s">
        <v>358</v>
      </c>
      <c r="G101" s="23" t="s">
        <v>461</v>
      </c>
      <c r="H101" s="7" t="s">
        <v>26</v>
      </c>
      <c r="I101" s="39"/>
      <c r="J101" s="43" t="s">
        <v>697</v>
      </c>
      <c r="K101" s="8">
        <v>2</v>
      </c>
      <c r="L101" s="17">
        <v>1</v>
      </c>
      <c r="M101" s="17">
        <v>1</v>
      </c>
      <c r="N101" s="16">
        <v>5</v>
      </c>
      <c r="O101" s="16">
        <v>3</v>
      </c>
      <c r="P101" s="16">
        <v>0</v>
      </c>
      <c r="Q101" s="16">
        <v>3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7</v>
      </c>
      <c r="AA101" s="16">
        <v>2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1</v>
      </c>
      <c r="AJ101" s="17">
        <v>1</v>
      </c>
      <c r="AK101" s="17">
        <v>5</v>
      </c>
      <c r="AL101" s="17">
        <v>0</v>
      </c>
      <c r="AM101" s="17">
        <v>18</v>
      </c>
      <c r="AN101" s="17">
        <v>30</v>
      </c>
      <c r="AO101" s="17">
        <v>1</v>
      </c>
      <c r="AP101" s="17">
        <v>2</v>
      </c>
      <c r="AQ101" s="17">
        <v>51</v>
      </c>
    </row>
    <row r="102" spans="1:43" s="2" customFormat="1" ht="13.5" customHeight="1">
      <c r="A102" s="22">
        <v>100</v>
      </c>
      <c r="B102" s="23" t="s">
        <v>128</v>
      </c>
      <c r="C102" s="20" t="s">
        <v>28</v>
      </c>
      <c r="D102" s="24" t="s">
        <v>354</v>
      </c>
      <c r="E102" s="24" t="s">
        <v>452</v>
      </c>
      <c r="F102" s="25" t="s">
        <v>356</v>
      </c>
      <c r="G102" s="23" t="s">
        <v>462</v>
      </c>
      <c r="H102" s="7" t="s">
        <v>26</v>
      </c>
      <c r="I102" s="39" t="s">
        <v>35</v>
      </c>
      <c r="J102" s="43" t="s">
        <v>698</v>
      </c>
      <c r="K102" s="8">
        <v>2</v>
      </c>
      <c r="L102" s="17">
        <v>1</v>
      </c>
      <c r="M102" s="17">
        <v>1</v>
      </c>
      <c r="N102" s="16">
        <v>13</v>
      </c>
      <c r="O102" s="16">
        <v>3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12</v>
      </c>
      <c r="AA102" s="16">
        <v>2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1</v>
      </c>
      <c r="AJ102" s="17">
        <v>0</v>
      </c>
      <c r="AK102" s="17">
        <v>4</v>
      </c>
      <c r="AL102" s="17">
        <v>2</v>
      </c>
      <c r="AM102" s="17">
        <v>8</v>
      </c>
      <c r="AN102" s="17">
        <v>34</v>
      </c>
      <c r="AO102" s="17">
        <v>2</v>
      </c>
      <c r="AP102" s="17">
        <v>3</v>
      </c>
      <c r="AQ102" s="17">
        <v>42</v>
      </c>
    </row>
    <row r="103" spans="1:43" s="2" customFormat="1" ht="13.5" customHeight="1">
      <c r="A103" s="22">
        <v>101</v>
      </c>
      <c r="B103" s="23" t="s">
        <v>129</v>
      </c>
      <c r="C103" s="20" t="s">
        <v>28</v>
      </c>
      <c r="D103" s="24" t="s">
        <v>354</v>
      </c>
      <c r="E103" s="24" t="s">
        <v>452</v>
      </c>
      <c r="F103" s="25" t="s">
        <v>358</v>
      </c>
      <c r="G103" s="23" t="s">
        <v>463</v>
      </c>
      <c r="H103" s="7" t="s">
        <v>26</v>
      </c>
      <c r="I103" s="39" t="s">
        <v>35</v>
      </c>
      <c r="J103" s="43" t="s">
        <v>697</v>
      </c>
      <c r="K103" s="8">
        <v>2</v>
      </c>
      <c r="L103" s="17">
        <v>1</v>
      </c>
      <c r="M103" s="17">
        <v>1</v>
      </c>
      <c r="N103" s="16">
        <v>5</v>
      </c>
      <c r="O103" s="16">
        <v>3</v>
      </c>
      <c r="P103" s="16">
        <v>0</v>
      </c>
      <c r="Q103" s="16">
        <v>1</v>
      </c>
      <c r="R103" s="16">
        <v>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6</v>
      </c>
      <c r="AA103" s="16">
        <v>4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1</v>
      </c>
      <c r="AJ103" s="17">
        <v>0</v>
      </c>
      <c r="AK103" s="17">
        <v>6</v>
      </c>
      <c r="AL103" s="17">
        <v>1</v>
      </c>
      <c r="AM103" s="17">
        <v>23</v>
      </c>
      <c r="AN103" s="17">
        <v>13</v>
      </c>
      <c r="AO103" s="17">
        <v>0</v>
      </c>
      <c r="AP103" s="17">
        <v>2</v>
      </c>
      <c r="AQ103" s="17">
        <v>40</v>
      </c>
    </row>
    <row r="104" spans="1:43" s="2" customFormat="1" ht="13.5" customHeight="1">
      <c r="A104" s="22">
        <v>102</v>
      </c>
      <c r="B104" s="23" t="s">
        <v>130</v>
      </c>
      <c r="C104" s="20" t="s">
        <v>28</v>
      </c>
      <c r="D104" s="24" t="s">
        <v>354</v>
      </c>
      <c r="E104" s="24" t="s">
        <v>452</v>
      </c>
      <c r="F104" s="25" t="s">
        <v>372</v>
      </c>
      <c r="G104" s="23" t="s">
        <v>464</v>
      </c>
      <c r="H104" s="7" t="s">
        <v>26</v>
      </c>
      <c r="I104" s="39" t="s">
        <v>35</v>
      </c>
      <c r="J104" s="43" t="s">
        <v>698</v>
      </c>
      <c r="K104" s="8">
        <v>2</v>
      </c>
      <c r="L104" s="17">
        <v>0</v>
      </c>
      <c r="M104" s="17">
        <v>0</v>
      </c>
      <c r="N104" s="16">
        <v>18</v>
      </c>
      <c r="O104" s="16">
        <v>3</v>
      </c>
      <c r="P104" s="16">
        <v>1</v>
      </c>
      <c r="Q104" s="16">
        <v>2</v>
      </c>
      <c r="R104" s="16">
        <v>0</v>
      </c>
      <c r="S104" s="16">
        <v>0</v>
      </c>
      <c r="T104" s="16">
        <v>1</v>
      </c>
      <c r="U104" s="16">
        <v>1</v>
      </c>
      <c r="V104" s="16">
        <v>1</v>
      </c>
      <c r="W104" s="16">
        <v>0</v>
      </c>
      <c r="X104" s="16">
        <v>0</v>
      </c>
      <c r="Y104" s="16">
        <v>0</v>
      </c>
      <c r="Z104" s="16">
        <v>14</v>
      </c>
      <c r="AA104" s="16">
        <v>2</v>
      </c>
      <c r="AB104" s="16">
        <v>6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1</v>
      </c>
      <c r="AJ104" s="17">
        <v>0</v>
      </c>
      <c r="AK104" s="17">
        <v>8</v>
      </c>
      <c r="AL104" s="17">
        <v>0</v>
      </c>
      <c r="AM104" s="17">
        <v>0</v>
      </c>
      <c r="AN104" s="17">
        <v>50</v>
      </c>
      <c r="AO104" s="17">
        <v>0</v>
      </c>
      <c r="AP104" s="17">
        <v>5</v>
      </c>
      <c r="AQ104" s="17">
        <v>53</v>
      </c>
    </row>
    <row r="105" spans="1:43" s="2" customFormat="1" ht="13.5" customHeight="1">
      <c r="A105" s="22">
        <v>103</v>
      </c>
      <c r="B105" s="23" t="s">
        <v>131</v>
      </c>
      <c r="C105" s="20" t="s">
        <v>28</v>
      </c>
      <c r="D105" s="24" t="s">
        <v>354</v>
      </c>
      <c r="E105" s="24" t="s">
        <v>452</v>
      </c>
      <c r="F105" s="25" t="s">
        <v>356</v>
      </c>
      <c r="G105" s="23" t="s">
        <v>465</v>
      </c>
      <c r="H105" s="7" t="s">
        <v>26</v>
      </c>
      <c r="I105" s="39" t="s">
        <v>35</v>
      </c>
      <c r="J105" s="43" t="s">
        <v>698</v>
      </c>
      <c r="K105" s="8">
        <v>2</v>
      </c>
      <c r="L105" s="17">
        <v>0</v>
      </c>
      <c r="M105" s="17">
        <v>0</v>
      </c>
      <c r="N105" s="16">
        <v>10</v>
      </c>
      <c r="O105" s="16">
        <v>3</v>
      </c>
      <c r="P105" s="16">
        <v>1</v>
      </c>
      <c r="Q105" s="16">
        <v>0</v>
      </c>
      <c r="R105" s="16">
        <v>1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6</v>
      </c>
      <c r="AA105" s="16">
        <v>3</v>
      </c>
      <c r="AB105" s="16">
        <v>6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1</v>
      </c>
      <c r="AJ105" s="17">
        <v>0</v>
      </c>
      <c r="AK105" s="17">
        <v>7</v>
      </c>
      <c r="AL105" s="17">
        <v>0</v>
      </c>
      <c r="AM105" s="17">
        <v>0</v>
      </c>
      <c r="AN105" s="17">
        <v>42</v>
      </c>
      <c r="AO105" s="17">
        <v>0</v>
      </c>
      <c r="AP105" s="17">
        <v>6</v>
      </c>
      <c r="AQ105" s="17">
        <v>44</v>
      </c>
    </row>
    <row r="106" spans="1:43" s="2" customFormat="1" ht="13.5" customHeight="1">
      <c r="A106" s="22">
        <v>104</v>
      </c>
      <c r="B106" s="23" t="s">
        <v>132</v>
      </c>
      <c r="C106" s="20" t="s">
        <v>28</v>
      </c>
      <c r="D106" s="24" t="s">
        <v>354</v>
      </c>
      <c r="E106" s="24" t="s">
        <v>452</v>
      </c>
      <c r="F106" s="25" t="s">
        <v>358</v>
      </c>
      <c r="G106" s="23" t="s">
        <v>466</v>
      </c>
      <c r="H106" s="7" t="s">
        <v>26</v>
      </c>
      <c r="I106" s="39" t="s">
        <v>35</v>
      </c>
      <c r="J106" s="43" t="s">
        <v>697</v>
      </c>
      <c r="K106" s="8">
        <v>2</v>
      </c>
      <c r="L106" s="17">
        <v>1</v>
      </c>
      <c r="M106" s="17">
        <v>2</v>
      </c>
      <c r="N106" s="16">
        <v>12</v>
      </c>
      <c r="O106" s="16">
        <v>1</v>
      </c>
      <c r="P106" s="16">
        <v>0</v>
      </c>
      <c r="Q106" s="16">
        <v>1</v>
      </c>
      <c r="R106" s="16">
        <v>3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13</v>
      </c>
      <c r="AD106" s="16">
        <v>3</v>
      </c>
      <c r="AE106" s="16">
        <v>0</v>
      </c>
      <c r="AF106" s="16">
        <v>0</v>
      </c>
      <c r="AG106" s="16">
        <v>0</v>
      </c>
      <c r="AH106" s="16">
        <v>0</v>
      </c>
      <c r="AI106" s="16">
        <v>1</v>
      </c>
      <c r="AJ106" s="17">
        <v>1</v>
      </c>
      <c r="AK106" s="17">
        <v>5</v>
      </c>
      <c r="AL106" s="17">
        <v>0</v>
      </c>
      <c r="AM106" s="17">
        <v>13</v>
      </c>
      <c r="AN106" s="17">
        <v>25</v>
      </c>
      <c r="AO106" s="17">
        <v>0</v>
      </c>
      <c r="AP106" s="17">
        <v>5</v>
      </c>
      <c r="AQ106" s="17">
        <v>39</v>
      </c>
    </row>
    <row r="107" spans="1:43" s="2" customFormat="1" ht="13.5" customHeight="1">
      <c r="A107" s="22">
        <v>105</v>
      </c>
      <c r="B107" s="23" t="s">
        <v>133</v>
      </c>
      <c r="C107" s="20" t="s">
        <v>28</v>
      </c>
      <c r="D107" s="24" t="s">
        <v>354</v>
      </c>
      <c r="E107" s="24" t="s">
        <v>452</v>
      </c>
      <c r="F107" s="25" t="s">
        <v>372</v>
      </c>
      <c r="G107" s="23" t="s">
        <v>467</v>
      </c>
      <c r="H107" s="7" t="s">
        <v>26</v>
      </c>
      <c r="I107" s="39" t="s">
        <v>35</v>
      </c>
      <c r="J107" s="43" t="s">
        <v>698</v>
      </c>
      <c r="K107" s="8">
        <v>2</v>
      </c>
      <c r="L107" s="17">
        <v>1</v>
      </c>
      <c r="M107" s="17">
        <v>1</v>
      </c>
      <c r="N107" s="16">
        <v>8</v>
      </c>
      <c r="O107" s="16">
        <v>4</v>
      </c>
      <c r="P107" s="16">
        <v>0</v>
      </c>
      <c r="Q107" s="16">
        <v>4</v>
      </c>
      <c r="R107" s="16">
        <v>0</v>
      </c>
      <c r="S107" s="16">
        <v>0</v>
      </c>
      <c r="T107" s="16">
        <v>2</v>
      </c>
      <c r="U107" s="16">
        <v>2</v>
      </c>
      <c r="V107" s="16">
        <v>0</v>
      </c>
      <c r="W107" s="16">
        <v>0</v>
      </c>
      <c r="X107" s="16">
        <v>0</v>
      </c>
      <c r="Y107" s="16">
        <v>0</v>
      </c>
      <c r="Z107" s="16">
        <v>9</v>
      </c>
      <c r="AA107" s="16">
        <v>1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1</v>
      </c>
      <c r="AJ107" s="17">
        <v>0</v>
      </c>
      <c r="AK107" s="17">
        <v>6</v>
      </c>
      <c r="AL107" s="17">
        <v>0</v>
      </c>
      <c r="AM107" s="17">
        <v>0</v>
      </c>
      <c r="AN107" s="17">
        <v>54</v>
      </c>
      <c r="AO107" s="17">
        <v>0</v>
      </c>
      <c r="AP107" s="17">
        <v>4</v>
      </c>
      <c r="AQ107" s="17">
        <v>56</v>
      </c>
    </row>
    <row r="108" spans="1:43" s="2" customFormat="1" ht="13.5" customHeight="1">
      <c r="A108" s="22">
        <v>106</v>
      </c>
      <c r="B108" s="23" t="s">
        <v>134</v>
      </c>
      <c r="C108" s="20" t="s">
        <v>28</v>
      </c>
      <c r="D108" s="24" t="s">
        <v>354</v>
      </c>
      <c r="E108" s="24" t="s">
        <v>452</v>
      </c>
      <c r="F108" s="25" t="s">
        <v>356</v>
      </c>
      <c r="G108" s="23" t="s">
        <v>468</v>
      </c>
      <c r="H108" s="7" t="s">
        <v>26</v>
      </c>
      <c r="I108" s="39" t="s">
        <v>35</v>
      </c>
      <c r="J108" s="43" t="s">
        <v>697</v>
      </c>
      <c r="K108" s="8">
        <v>2</v>
      </c>
      <c r="L108" s="17">
        <v>2</v>
      </c>
      <c r="M108" s="17">
        <v>1</v>
      </c>
      <c r="N108" s="16">
        <v>6</v>
      </c>
      <c r="O108" s="16">
        <v>1</v>
      </c>
      <c r="P108" s="16">
        <v>0</v>
      </c>
      <c r="Q108" s="16">
        <v>2</v>
      </c>
      <c r="R108" s="16">
        <v>2</v>
      </c>
      <c r="S108" s="16">
        <v>0</v>
      </c>
      <c r="T108" s="16">
        <v>0</v>
      </c>
      <c r="U108" s="16">
        <v>1</v>
      </c>
      <c r="V108" s="16">
        <v>0</v>
      </c>
      <c r="W108" s="16">
        <v>1</v>
      </c>
      <c r="X108" s="16">
        <v>0</v>
      </c>
      <c r="Y108" s="16">
        <v>0</v>
      </c>
      <c r="Z108" s="16">
        <v>6</v>
      </c>
      <c r="AA108" s="16">
        <v>1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1</v>
      </c>
      <c r="AJ108" s="17">
        <v>0</v>
      </c>
      <c r="AK108" s="17">
        <v>8</v>
      </c>
      <c r="AL108" s="17">
        <v>0</v>
      </c>
      <c r="AM108" s="17">
        <v>0</v>
      </c>
      <c r="AN108" s="17">
        <v>40</v>
      </c>
      <c r="AO108" s="17">
        <v>0</v>
      </c>
      <c r="AP108" s="17">
        <v>7</v>
      </c>
      <c r="AQ108" s="17">
        <v>41</v>
      </c>
    </row>
    <row r="109" spans="1:43" s="2" customFormat="1" ht="13.5" customHeight="1">
      <c r="A109" s="22">
        <v>107</v>
      </c>
      <c r="B109" s="23" t="s">
        <v>135</v>
      </c>
      <c r="C109" s="20" t="s">
        <v>28</v>
      </c>
      <c r="D109" s="24" t="s">
        <v>354</v>
      </c>
      <c r="E109" s="24" t="s">
        <v>452</v>
      </c>
      <c r="F109" s="25" t="s">
        <v>372</v>
      </c>
      <c r="G109" s="23" t="s">
        <v>469</v>
      </c>
      <c r="H109" s="7" t="s">
        <v>26</v>
      </c>
      <c r="I109" s="39" t="s">
        <v>35</v>
      </c>
      <c r="J109" s="43" t="s">
        <v>698</v>
      </c>
      <c r="K109" s="8">
        <v>2</v>
      </c>
      <c r="L109" s="17">
        <v>2</v>
      </c>
      <c r="M109" s="17">
        <v>1</v>
      </c>
      <c r="N109" s="16">
        <v>11</v>
      </c>
      <c r="O109" s="16">
        <v>3</v>
      </c>
      <c r="P109" s="16">
        <v>0</v>
      </c>
      <c r="Q109" s="16">
        <v>4</v>
      </c>
      <c r="R109" s="16">
        <v>2</v>
      </c>
      <c r="S109" s="16">
        <v>0</v>
      </c>
      <c r="T109" s="16">
        <v>3</v>
      </c>
      <c r="U109" s="16">
        <v>2</v>
      </c>
      <c r="V109" s="16">
        <v>0</v>
      </c>
      <c r="W109" s="16">
        <v>0</v>
      </c>
      <c r="X109" s="16">
        <v>0</v>
      </c>
      <c r="Y109" s="16">
        <v>0</v>
      </c>
      <c r="Z109" s="16">
        <v>12</v>
      </c>
      <c r="AA109" s="16">
        <v>2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1</v>
      </c>
      <c r="AJ109" s="17">
        <v>0</v>
      </c>
      <c r="AK109" s="17">
        <v>5</v>
      </c>
      <c r="AL109" s="17">
        <v>0</v>
      </c>
      <c r="AM109" s="17">
        <v>0</v>
      </c>
      <c r="AN109" s="17">
        <v>58</v>
      </c>
      <c r="AO109" s="17">
        <v>0</v>
      </c>
      <c r="AP109" s="17">
        <v>5</v>
      </c>
      <c r="AQ109" s="17">
        <v>60</v>
      </c>
    </row>
    <row r="110" spans="1:43" s="2" customFormat="1" ht="13.5" customHeight="1">
      <c r="A110" s="22">
        <v>108</v>
      </c>
      <c r="B110" s="23" t="s">
        <v>136</v>
      </c>
      <c r="C110" s="20" t="s">
        <v>28</v>
      </c>
      <c r="D110" s="24" t="s">
        <v>354</v>
      </c>
      <c r="E110" s="24" t="s">
        <v>452</v>
      </c>
      <c r="F110" s="25" t="s">
        <v>356</v>
      </c>
      <c r="G110" s="23" t="s">
        <v>470</v>
      </c>
      <c r="H110" s="7" t="s">
        <v>26</v>
      </c>
      <c r="I110" s="39" t="s">
        <v>35</v>
      </c>
      <c r="J110" s="43" t="s">
        <v>698</v>
      </c>
      <c r="K110" s="8">
        <v>2</v>
      </c>
      <c r="L110" s="17">
        <v>3</v>
      </c>
      <c r="M110" s="17">
        <v>1</v>
      </c>
      <c r="N110" s="16">
        <v>7</v>
      </c>
      <c r="O110" s="16">
        <v>1</v>
      </c>
      <c r="P110" s="16">
        <v>0</v>
      </c>
      <c r="Q110" s="16">
        <v>5</v>
      </c>
      <c r="R110" s="16">
        <v>2</v>
      </c>
      <c r="S110" s="16">
        <v>0</v>
      </c>
      <c r="T110" s="16">
        <v>2</v>
      </c>
      <c r="U110" s="16">
        <v>1</v>
      </c>
      <c r="V110" s="16">
        <v>0</v>
      </c>
      <c r="W110" s="16">
        <v>0</v>
      </c>
      <c r="X110" s="16">
        <v>0</v>
      </c>
      <c r="Y110" s="16">
        <v>0</v>
      </c>
      <c r="Z110" s="16">
        <v>9</v>
      </c>
      <c r="AA110" s="16">
        <v>1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1</v>
      </c>
      <c r="AJ110" s="17">
        <v>0</v>
      </c>
      <c r="AK110" s="17">
        <v>7</v>
      </c>
      <c r="AL110" s="17">
        <v>0</v>
      </c>
      <c r="AM110" s="17">
        <v>0</v>
      </c>
      <c r="AN110" s="17">
        <v>44</v>
      </c>
      <c r="AO110" s="17">
        <v>0</v>
      </c>
      <c r="AP110" s="17">
        <v>5</v>
      </c>
      <c r="AQ110" s="17">
        <v>46</v>
      </c>
    </row>
    <row r="111" spans="1:43" s="2" customFormat="1" ht="13.5" customHeight="1">
      <c r="A111" s="22">
        <v>109</v>
      </c>
      <c r="B111" s="23" t="s">
        <v>137</v>
      </c>
      <c r="C111" s="20" t="s">
        <v>28</v>
      </c>
      <c r="D111" s="24" t="s">
        <v>354</v>
      </c>
      <c r="E111" s="24" t="s">
        <v>452</v>
      </c>
      <c r="F111" s="25" t="s">
        <v>358</v>
      </c>
      <c r="G111" s="23" t="s">
        <v>471</v>
      </c>
      <c r="H111" s="7" t="s">
        <v>26</v>
      </c>
      <c r="I111" s="39" t="s">
        <v>35</v>
      </c>
      <c r="J111" s="43" t="s">
        <v>698</v>
      </c>
      <c r="K111" s="8">
        <v>2</v>
      </c>
      <c r="L111" s="17">
        <v>1</v>
      </c>
      <c r="M111" s="17">
        <v>1</v>
      </c>
      <c r="N111" s="16">
        <v>10</v>
      </c>
      <c r="O111" s="16">
        <v>3</v>
      </c>
      <c r="P111" s="16">
        <v>0</v>
      </c>
      <c r="Q111" s="16">
        <v>2</v>
      </c>
      <c r="R111" s="16">
        <v>2</v>
      </c>
      <c r="S111" s="16">
        <v>0</v>
      </c>
      <c r="T111" s="16">
        <v>0</v>
      </c>
      <c r="U111" s="16">
        <v>0</v>
      </c>
      <c r="V111" s="16">
        <v>0</v>
      </c>
      <c r="W111" s="16">
        <v>1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10</v>
      </c>
      <c r="AD111" s="16">
        <v>5</v>
      </c>
      <c r="AE111" s="16">
        <v>0</v>
      </c>
      <c r="AF111" s="16">
        <v>0</v>
      </c>
      <c r="AG111" s="16">
        <v>0</v>
      </c>
      <c r="AH111" s="16">
        <v>0</v>
      </c>
      <c r="AI111" s="16">
        <v>1</v>
      </c>
      <c r="AJ111" s="17">
        <v>3</v>
      </c>
      <c r="AK111" s="17">
        <v>3</v>
      </c>
      <c r="AL111" s="17">
        <v>0</v>
      </c>
      <c r="AM111" s="17">
        <v>3</v>
      </c>
      <c r="AN111" s="17">
        <v>36</v>
      </c>
      <c r="AO111" s="17">
        <v>0</v>
      </c>
      <c r="AP111" s="17">
        <v>5</v>
      </c>
      <c r="AQ111" s="17">
        <v>41</v>
      </c>
    </row>
    <row r="112" spans="1:43" s="2" customFormat="1" ht="13.5" customHeight="1">
      <c r="A112" s="22">
        <v>110</v>
      </c>
      <c r="B112" s="23" t="s">
        <v>138</v>
      </c>
      <c r="C112" s="20" t="s">
        <v>28</v>
      </c>
      <c r="D112" s="24" t="s">
        <v>354</v>
      </c>
      <c r="E112" s="24" t="s">
        <v>452</v>
      </c>
      <c r="F112" s="25" t="s">
        <v>358</v>
      </c>
      <c r="G112" s="23" t="s">
        <v>472</v>
      </c>
      <c r="H112" s="7" t="s">
        <v>26</v>
      </c>
      <c r="I112" s="39" t="s">
        <v>35</v>
      </c>
      <c r="J112" s="43" t="s">
        <v>698</v>
      </c>
      <c r="K112" s="8">
        <v>2</v>
      </c>
      <c r="L112" s="17">
        <v>1</v>
      </c>
      <c r="M112" s="17">
        <v>1</v>
      </c>
      <c r="N112" s="16">
        <v>7</v>
      </c>
      <c r="O112" s="16">
        <v>1</v>
      </c>
      <c r="P112" s="16">
        <v>0</v>
      </c>
      <c r="Q112" s="16">
        <v>2</v>
      </c>
      <c r="R112" s="16">
        <v>3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8</v>
      </c>
      <c r="AD112" s="16">
        <v>3</v>
      </c>
      <c r="AE112" s="16">
        <v>0</v>
      </c>
      <c r="AF112" s="16">
        <v>0</v>
      </c>
      <c r="AG112" s="16">
        <v>0</v>
      </c>
      <c r="AH112" s="16">
        <v>0</v>
      </c>
      <c r="AI112" s="16">
        <v>1</v>
      </c>
      <c r="AJ112" s="17">
        <v>2</v>
      </c>
      <c r="AK112" s="17">
        <v>3</v>
      </c>
      <c r="AL112" s="17">
        <v>0</v>
      </c>
      <c r="AM112" s="17">
        <v>4</v>
      </c>
      <c r="AN112" s="17">
        <v>37</v>
      </c>
      <c r="AO112" s="17">
        <v>0</v>
      </c>
      <c r="AP112" s="17">
        <v>4</v>
      </c>
      <c r="AQ112" s="17">
        <v>42</v>
      </c>
    </row>
    <row r="113" spans="1:43" s="2" customFormat="1" ht="13.5" customHeight="1">
      <c r="A113" s="22">
        <v>111</v>
      </c>
      <c r="B113" s="23" t="s">
        <v>139</v>
      </c>
      <c r="C113" s="20" t="s">
        <v>28</v>
      </c>
      <c r="D113" s="24" t="s">
        <v>354</v>
      </c>
      <c r="E113" s="24" t="s">
        <v>452</v>
      </c>
      <c r="F113" s="25" t="s">
        <v>356</v>
      </c>
      <c r="G113" s="23" t="s">
        <v>473</v>
      </c>
      <c r="H113" s="7" t="s">
        <v>26</v>
      </c>
      <c r="I113" s="39"/>
      <c r="J113" s="43" t="s">
        <v>698</v>
      </c>
      <c r="K113" s="8">
        <v>2</v>
      </c>
      <c r="L113" s="17">
        <v>1</v>
      </c>
      <c r="M113" s="17">
        <v>1</v>
      </c>
      <c r="N113" s="16">
        <v>11</v>
      </c>
      <c r="O113" s="16">
        <v>2</v>
      </c>
      <c r="P113" s="16">
        <v>0</v>
      </c>
      <c r="Q113" s="16">
        <v>1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11</v>
      </c>
      <c r="AA113" s="16">
        <v>1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1</v>
      </c>
      <c r="AJ113" s="17">
        <v>0</v>
      </c>
      <c r="AK113" s="17">
        <v>7</v>
      </c>
      <c r="AL113" s="17">
        <v>0</v>
      </c>
      <c r="AM113" s="17">
        <v>0</v>
      </c>
      <c r="AN113" s="17">
        <v>35</v>
      </c>
      <c r="AO113" s="17">
        <v>0</v>
      </c>
      <c r="AP113" s="17">
        <v>6</v>
      </c>
      <c r="AQ113" s="17">
        <v>36</v>
      </c>
    </row>
    <row r="114" spans="1:43" s="2" customFormat="1" ht="13.5" customHeight="1">
      <c r="A114" s="22">
        <v>112</v>
      </c>
      <c r="B114" s="23" t="s">
        <v>140</v>
      </c>
      <c r="C114" s="20" t="s">
        <v>28</v>
      </c>
      <c r="D114" s="24" t="s">
        <v>354</v>
      </c>
      <c r="E114" s="24" t="s">
        <v>452</v>
      </c>
      <c r="F114" s="25" t="s">
        <v>356</v>
      </c>
      <c r="G114" s="23" t="s">
        <v>474</v>
      </c>
      <c r="H114" s="7" t="s">
        <v>26</v>
      </c>
      <c r="I114" s="39" t="s">
        <v>35</v>
      </c>
      <c r="J114" s="43" t="s">
        <v>698</v>
      </c>
      <c r="K114" s="8">
        <v>2</v>
      </c>
      <c r="L114" s="17">
        <v>1</v>
      </c>
      <c r="M114" s="17">
        <v>1</v>
      </c>
      <c r="N114" s="16">
        <v>5</v>
      </c>
      <c r="O114" s="16">
        <v>1</v>
      </c>
      <c r="P114" s="16">
        <v>0</v>
      </c>
      <c r="Q114" s="16">
        <v>9</v>
      </c>
      <c r="R114" s="16">
        <v>3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13</v>
      </c>
      <c r="AA114" s="16">
        <v>3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1</v>
      </c>
      <c r="AJ114" s="17">
        <v>0</v>
      </c>
      <c r="AK114" s="17">
        <v>4</v>
      </c>
      <c r="AL114" s="17">
        <v>0</v>
      </c>
      <c r="AM114" s="17">
        <v>0</v>
      </c>
      <c r="AN114" s="17">
        <v>36</v>
      </c>
      <c r="AO114" s="17">
        <v>0</v>
      </c>
      <c r="AP114" s="17">
        <v>4</v>
      </c>
      <c r="AQ114" s="17">
        <v>36</v>
      </c>
    </row>
    <row r="115" spans="1:43" s="2" customFormat="1" ht="13.5" customHeight="1">
      <c r="A115" s="22">
        <v>113</v>
      </c>
      <c r="B115" s="23" t="s">
        <v>141</v>
      </c>
      <c r="C115" s="20" t="s">
        <v>28</v>
      </c>
      <c r="D115" s="24" t="s">
        <v>354</v>
      </c>
      <c r="E115" s="24" t="s">
        <v>452</v>
      </c>
      <c r="F115" s="25" t="s">
        <v>358</v>
      </c>
      <c r="G115" s="23" t="s">
        <v>475</v>
      </c>
      <c r="H115" s="7" t="s">
        <v>26</v>
      </c>
      <c r="I115" s="39" t="s">
        <v>35</v>
      </c>
      <c r="J115" s="43" t="s">
        <v>697</v>
      </c>
      <c r="K115" s="8">
        <v>2</v>
      </c>
      <c r="L115" s="17">
        <v>1</v>
      </c>
      <c r="M115" s="17">
        <v>1</v>
      </c>
      <c r="N115" s="16">
        <v>10</v>
      </c>
      <c r="O115" s="16">
        <v>3</v>
      </c>
      <c r="P115" s="16">
        <v>0</v>
      </c>
      <c r="Q115" s="16">
        <v>3</v>
      </c>
      <c r="R115" s="16">
        <v>2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12</v>
      </c>
      <c r="AD115" s="16">
        <v>4</v>
      </c>
      <c r="AE115" s="16">
        <v>0</v>
      </c>
      <c r="AF115" s="16">
        <v>0</v>
      </c>
      <c r="AG115" s="16">
        <v>0</v>
      </c>
      <c r="AH115" s="16">
        <v>0</v>
      </c>
      <c r="AI115" s="16">
        <v>1</v>
      </c>
      <c r="AJ115" s="17">
        <v>2</v>
      </c>
      <c r="AK115" s="17">
        <v>10</v>
      </c>
      <c r="AL115" s="17">
        <v>1</v>
      </c>
      <c r="AM115" s="17">
        <v>9</v>
      </c>
      <c r="AN115" s="17">
        <v>59</v>
      </c>
      <c r="AO115" s="17">
        <v>0</v>
      </c>
      <c r="AP115" s="17">
        <v>9</v>
      </c>
      <c r="AQ115" s="17">
        <v>73</v>
      </c>
    </row>
    <row r="116" spans="1:43" s="2" customFormat="1" ht="13.5" customHeight="1">
      <c r="A116" s="22">
        <v>114</v>
      </c>
      <c r="B116" s="23" t="s">
        <v>142</v>
      </c>
      <c r="C116" s="20" t="s">
        <v>28</v>
      </c>
      <c r="D116" s="24" t="s">
        <v>354</v>
      </c>
      <c r="E116" s="24" t="s">
        <v>452</v>
      </c>
      <c r="F116" s="25" t="s">
        <v>356</v>
      </c>
      <c r="G116" s="23" t="s">
        <v>476</v>
      </c>
      <c r="H116" s="7" t="s">
        <v>26</v>
      </c>
      <c r="I116" s="39" t="s">
        <v>35</v>
      </c>
      <c r="J116" s="43" t="s">
        <v>698</v>
      </c>
      <c r="K116" s="8">
        <v>2</v>
      </c>
      <c r="L116" s="17">
        <v>1</v>
      </c>
      <c r="M116" s="17">
        <v>1</v>
      </c>
      <c r="N116" s="16">
        <v>23</v>
      </c>
      <c r="O116" s="16">
        <v>3</v>
      </c>
      <c r="P116" s="16">
        <v>0</v>
      </c>
      <c r="Q116" s="16">
        <v>1</v>
      </c>
      <c r="R116" s="16">
        <v>3</v>
      </c>
      <c r="S116" s="16">
        <v>0</v>
      </c>
      <c r="T116" s="16">
        <v>5</v>
      </c>
      <c r="U116" s="16">
        <v>1</v>
      </c>
      <c r="V116" s="16">
        <v>0</v>
      </c>
      <c r="W116" s="16">
        <v>0</v>
      </c>
      <c r="X116" s="16">
        <v>0</v>
      </c>
      <c r="Y116" s="16">
        <v>0</v>
      </c>
      <c r="Z116" s="16">
        <v>18</v>
      </c>
      <c r="AA116" s="16">
        <v>4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1</v>
      </c>
      <c r="AJ116" s="17">
        <v>0</v>
      </c>
      <c r="AK116" s="17">
        <v>5</v>
      </c>
      <c r="AL116" s="17">
        <v>0</v>
      </c>
      <c r="AM116" s="17">
        <v>0</v>
      </c>
      <c r="AN116" s="17">
        <v>39</v>
      </c>
      <c r="AO116" s="17">
        <v>0</v>
      </c>
      <c r="AP116" s="17">
        <v>5</v>
      </c>
      <c r="AQ116" s="17">
        <v>43</v>
      </c>
    </row>
    <row r="117" spans="1:43" s="2" customFormat="1" ht="13.5" customHeight="1">
      <c r="A117" s="22">
        <v>115</v>
      </c>
      <c r="B117" s="23" t="s">
        <v>143</v>
      </c>
      <c r="C117" s="20" t="s">
        <v>28</v>
      </c>
      <c r="D117" s="24" t="s">
        <v>354</v>
      </c>
      <c r="E117" s="24" t="s">
        <v>452</v>
      </c>
      <c r="F117" s="25" t="s">
        <v>358</v>
      </c>
      <c r="G117" s="23" t="s">
        <v>477</v>
      </c>
      <c r="H117" s="7" t="s">
        <v>26</v>
      </c>
      <c r="I117" s="39" t="s">
        <v>35</v>
      </c>
      <c r="J117" s="43" t="s">
        <v>698</v>
      </c>
      <c r="K117" s="8">
        <v>2</v>
      </c>
      <c r="L117" s="17">
        <v>1</v>
      </c>
      <c r="M117" s="17">
        <v>1</v>
      </c>
      <c r="N117" s="16">
        <v>5</v>
      </c>
      <c r="O117" s="16">
        <v>1</v>
      </c>
      <c r="P117" s="16">
        <v>0</v>
      </c>
      <c r="Q117" s="16">
        <v>11</v>
      </c>
      <c r="R117" s="16">
        <v>7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15</v>
      </c>
      <c r="AD117" s="16">
        <v>7</v>
      </c>
      <c r="AE117" s="16">
        <v>0</v>
      </c>
      <c r="AF117" s="16">
        <v>0</v>
      </c>
      <c r="AG117" s="16">
        <v>0</v>
      </c>
      <c r="AH117" s="16">
        <v>0</v>
      </c>
      <c r="AI117" s="16">
        <v>1</v>
      </c>
      <c r="AJ117" s="17">
        <v>3</v>
      </c>
      <c r="AK117" s="17">
        <v>9</v>
      </c>
      <c r="AL117" s="17">
        <v>0</v>
      </c>
      <c r="AM117" s="17">
        <v>16</v>
      </c>
      <c r="AN117" s="17">
        <v>53</v>
      </c>
      <c r="AO117" s="17">
        <v>0</v>
      </c>
      <c r="AP117" s="17">
        <v>11</v>
      </c>
      <c r="AQ117" s="17">
        <v>70</v>
      </c>
    </row>
    <row r="118" spans="1:43" s="2" customFormat="1" ht="13.5" customHeight="1">
      <c r="A118" s="22">
        <v>116</v>
      </c>
      <c r="B118" s="23" t="s">
        <v>144</v>
      </c>
      <c r="C118" s="20" t="s">
        <v>28</v>
      </c>
      <c r="D118" s="24" t="s">
        <v>354</v>
      </c>
      <c r="E118" s="24" t="s">
        <v>452</v>
      </c>
      <c r="F118" s="25" t="s">
        <v>372</v>
      </c>
      <c r="G118" s="23" t="s">
        <v>478</v>
      </c>
      <c r="H118" s="7" t="s">
        <v>26</v>
      </c>
      <c r="I118" s="39" t="s">
        <v>35</v>
      </c>
      <c r="J118" s="43" t="s">
        <v>698</v>
      </c>
      <c r="K118" s="8">
        <v>2</v>
      </c>
      <c r="L118" s="17">
        <v>2</v>
      </c>
      <c r="M118" s="17">
        <v>1</v>
      </c>
      <c r="N118" s="16">
        <v>21</v>
      </c>
      <c r="O118" s="16">
        <v>16</v>
      </c>
      <c r="P118" s="16">
        <v>0</v>
      </c>
      <c r="Q118" s="16">
        <v>2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14</v>
      </c>
      <c r="X118" s="16">
        <v>12</v>
      </c>
      <c r="Y118" s="16">
        <v>0</v>
      </c>
      <c r="Z118" s="16">
        <v>4</v>
      </c>
      <c r="AA118" s="16">
        <v>3</v>
      </c>
      <c r="AB118" s="16">
        <v>0</v>
      </c>
      <c r="AC118" s="16">
        <v>0</v>
      </c>
      <c r="AD118" s="16">
        <v>0</v>
      </c>
      <c r="AE118" s="16">
        <v>0</v>
      </c>
      <c r="AF118" s="16">
        <v>4</v>
      </c>
      <c r="AG118" s="16">
        <v>0</v>
      </c>
      <c r="AH118" s="16">
        <v>0</v>
      </c>
      <c r="AI118" s="16">
        <v>1</v>
      </c>
      <c r="AJ118" s="17">
        <v>0</v>
      </c>
      <c r="AK118" s="17">
        <v>14</v>
      </c>
      <c r="AL118" s="17">
        <v>0</v>
      </c>
      <c r="AM118" s="17">
        <v>0</v>
      </c>
      <c r="AN118" s="17">
        <v>58</v>
      </c>
      <c r="AO118" s="17">
        <v>0</v>
      </c>
      <c r="AP118" s="17">
        <v>14</v>
      </c>
      <c r="AQ118" s="17">
        <v>57</v>
      </c>
    </row>
    <row r="119" spans="1:43" s="2" customFormat="1" ht="13.5" customHeight="1">
      <c r="A119" s="22">
        <v>117</v>
      </c>
      <c r="B119" s="23" t="s">
        <v>145</v>
      </c>
      <c r="C119" s="20" t="s">
        <v>28</v>
      </c>
      <c r="D119" s="24" t="s">
        <v>354</v>
      </c>
      <c r="E119" s="24" t="s">
        <v>452</v>
      </c>
      <c r="F119" s="25" t="s">
        <v>356</v>
      </c>
      <c r="G119" s="23" t="s">
        <v>479</v>
      </c>
      <c r="H119" s="7" t="s">
        <v>26</v>
      </c>
      <c r="I119" s="39"/>
      <c r="J119" s="43" t="s">
        <v>698</v>
      </c>
      <c r="K119" s="8">
        <v>2</v>
      </c>
      <c r="L119" s="17">
        <v>1</v>
      </c>
      <c r="M119" s="17">
        <v>1</v>
      </c>
      <c r="N119" s="16">
        <v>9</v>
      </c>
      <c r="O119" s="16">
        <v>2</v>
      </c>
      <c r="P119" s="16">
        <v>0</v>
      </c>
      <c r="Q119" s="16">
        <v>0</v>
      </c>
      <c r="R119" s="16">
        <v>3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8</v>
      </c>
      <c r="AA119" s="16">
        <v>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1</v>
      </c>
      <c r="AJ119" s="17">
        <v>0</v>
      </c>
      <c r="AK119" s="17">
        <v>6</v>
      </c>
      <c r="AL119" s="17">
        <v>0</v>
      </c>
      <c r="AM119" s="17">
        <v>0</v>
      </c>
      <c r="AN119" s="17">
        <v>25</v>
      </c>
      <c r="AO119" s="17">
        <v>0</v>
      </c>
      <c r="AP119" s="17">
        <v>6</v>
      </c>
      <c r="AQ119" s="17">
        <v>25</v>
      </c>
    </row>
    <row r="120" spans="1:43" s="2" customFormat="1" ht="13.5" customHeight="1">
      <c r="A120" s="22">
        <v>118</v>
      </c>
      <c r="B120" s="23" t="s">
        <v>146</v>
      </c>
      <c r="C120" s="20" t="s">
        <v>28</v>
      </c>
      <c r="D120" s="24" t="s">
        <v>354</v>
      </c>
      <c r="E120" s="24" t="s">
        <v>452</v>
      </c>
      <c r="F120" s="25" t="s">
        <v>356</v>
      </c>
      <c r="G120" s="23" t="s">
        <v>480</v>
      </c>
      <c r="H120" s="7" t="s">
        <v>26</v>
      </c>
      <c r="I120" s="39"/>
      <c r="J120" s="43" t="s">
        <v>698</v>
      </c>
      <c r="K120" s="8">
        <v>2</v>
      </c>
      <c r="L120" s="17">
        <v>1</v>
      </c>
      <c r="M120" s="17">
        <v>3</v>
      </c>
      <c r="N120" s="16">
        <v>5</v>
      </c>
      <c r="O120" s="16">
        <v>1</v>
      </c>
      <c r="P120" s="16">
        <v>0</v>
      </c>
      <c r="Q120" s="16">
        <v>4</v>
      </c>
      <c r="R120" s="16">
        <v>2</v>
      </c>
      <c r="S120" s="16">
        <v>0</v>
      </c>
      <c r="T120" s="16">
        <v>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7</v>
      </c>
      <c r="AA120" s="16">
        <v>2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1</v>
      </c>
      <c r="AJ120" s="17">
        <v>0</v>
      </c>
      <c r="AK120" s="17">
        <v>5</v>
      </c>
      <c r="AL120" s="17">
        <v>0</v>
      </c>
      <c r="AM120" s="17">
        <v>7</v>
      </c>
      <c r="AN120" s="17">
        <v>24</v>
      </c>
      <c r="AO120" s="17">
        <v>0</v>
      </c>
      <c r="AP120" s="17">
        <v>4</v>
      </c>
      <c r="AQ120" s="17">
        <v>32</v>
      </c>
    </row>
    <row r="121" spans="1:43" s="2" customFormat="1" ht="13.5" customHeight="1">
      <c r="A121" s="22">
        <v>119</v>
      </c>
      <c r="B121" s="23" t="s">
        <v>147</v>
      </c>
      <c r="C121" s="20" t="s">
        <v>28</v>
      </c>
      <c r="D121" s="24" t="s">
        <v>354</v>
      </c>
      <c r="E121" s="24" t="s">
        <v>452</v>
      </c>
      <c r="F121" s="25" t="s">
        <v>358</v>
      </c>
      <c r="G121" s="23" t="s">
        <v>481</v>
      </c>
      <c r="H121" s="7" t="s">
        <v>26</v>
      </c>
      <c r="I121" s="39" t="s">
        <v>35</v>
      </c>
      <c r="J121" s="43" t="s">
        <v>698</v>
      </c>
      <c r="K121" s="8">
        <v>2</v>
      </c>
      <c r="L121" s="17">
        <v>1</v>
      </c>
      <c r="M121" s="17">
        <v>1</v>
      </c>
      <c r="N121" s="16">
        <v>6</v>
      </c>
      <c r="O121" s="16">
        <v>1</v>
      </c>
      <c r="P121" s="16">
        <v>0</v>
      </c>
      <c r="Q121" s="16">
        <v>9</v>
      </c>
      <c r="R121" s="16">
        <v>2</v>
      </c>
      <c r="S121" s="16">
        <v>0</v>
      </c>
      <c r="T121" s="16">
        <v>1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14</v>
      </c>
      <c r="AA121" s="16">
        <v>2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1</v>
      </c>
      <c r="AJ121" s="17">
        <v>0</v>
      </c>
      <c r="AK121" s="17">
        <v>10</v>
      </c>
      <c r="AL121" s="17">
        <v>0</v>
      </c>
      <c r="AM121" s="17">
        <v>23</v>
      </c>
      <c r="AN121" s="17">
        <v>27</v>
      </c>
      <c r="AO121" s="17">
        <v>0</v>
      </c>
      <c r="AP121" s="17">
        <v>7</v>
      </c>
      <c r="AQ121" s="17">
        <v>54</v>
      </c>
    </row>
    <row r="122" spans="1:43" s="2" customFormat="1" ht="13.5" customHeight="1">
      <c r="A122" s="22">
        <v>120</v>
      </c>
      <c r="B122" s="23" t="s">
        <v>148</v>
      </c>
      <c r="C122" s="20" t="s">
        <v>28</v>
      </c>
      <c r="D122" s="24" t="s">
        <v>354</v>
      </c>
      <c r="E122" s="24" t="s">
        <v>452</v>
      </c>
      <c r="F122" s="25" t="s">
        <v>358</v>
      </c>
      <c r="G122" s="23" t="s">
        <v>482</v>
      </c>
      <c r="H122" s="7" t="s">
        <v>26</v>
      </c>
      <c r="I122" s="39" t="s">
        <v>87</v>
      </c>
      <c r="J122" s="43" t="s">
        <v>697</v>
      </c>
      <c r="K122" s="8">
        <v>2</v>
      </c>
      <c r="L122" s="17">
        <v>3</v>
      </c>
      <c r="M122" s="17">
        <v>1</v>
      </c>
      <c r="N122" s="16">
        <v>8</v>
      </c>
      <c r="O122" s="16">
        <v>1</v>
      </c>
      <c r="P122" s="16">
        <v>0</v>
      </c>
      <c r="Q122" s="16">
        <v>14</v>
      </c>
      <c r="R122" s="16">
        <v>2</v>
      </c>
      <c r="S122" s="16">
        <v>0</v>
      </c>
      <c r="T122" s="16">
        <v>6</v>
      </c>
      <c r="U122" s="16">
        <v>1</v>
      </c>
      <c r="V122" s="16">
        <v>0</v>
      </c>
      <c r="W122" s="16">
        <v>0</v>
      </c>
      <c r="X122" s="16">
        <v>0</v>
      </c>
      <c r="Y122" s="16">
        <v>0</v>
      </c>
      <c r="Z122" s="16">
        <v>17</v>
      </c>
      <c r="AA122" s="16">
        <v>2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1</v>
      </c>
      <c r="AJ122" s="17">
        <v>2</v>
      </c>
      <c r="AK122" s="17">
        <v>9</v>
      </c>
      <c r="AL122" s="17">
        <v>0</v>
      </c>
      <c r="AM122" s="17">
        <v>4</v>
      </c>
      <c r="AN122" s="17">
        <v>61</v>
      </c>
      <c r="AO122" s="17">
        <v>0</v>
      </c>
      <c r="AP122" s="17">
        <v>7</v>
      </c>
      <c r="AQ122" s="17">
        <v>70</v>
      </c>
    </row>
    <row r="123" spans="1:43" s="2" customFormat="1" ht="13.5" customHeight="1">
      <c r="A123" s="22">
        <v>121</v>
      </c>
      <c r="B123" s="23" t="s">
        <v>149</v>
      </c>
      <c r="C123" s="20" t="s">
        <v>28</v>
      </c>
      <c r="D123" s="24" t="s">
        <v>354</v>
      </c>
      <c r="E123" s="24" t="s">
        <v>452</v>
      </c>
      <c r="F123" s="25" t="s">
        <v>356</v>
      </c>
      <c r="G123" s="23" t="s">
        <v>483</v>
      </c>
      <c r="H123" s="7" t="s">
        <v>26</v>
      </c>
      <c r="I123" s="39" t="s">
        <v>35</v>
      </c>
      <c r="J123" s="43" t="s">
        <v>698</v>
      </c>
      <c r="K123" s="8">
        <v>2</v>
      </c>
      <c r="L123" s="17">
        <v>1</v>
      </c>
      <c r="M123" s="17">
        <v>1</v>
      </c>
      <c r="N123" s="16">
        <v>12</v>
      </c>
      <c r="O123" s="16">
        <v>3</v>
      </c>
      <c r="P123" s="16">
        <v>0</v>
      </c>
      <c r="Q123" s="16">
        <v>4</v>
      </c>
      <c r="R123" s="16">
        <v>0</v>
      </c>
      <c r="S123" s="16">
        <v>0</v>
      </c>
      <c r="T123" s="16">
        <v>0</v>
      </c>
      <c r="U123" s="16">
        <v>1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15</v>
      </c>
      <c r="AD123" s="16">
        <v>1</v>
      </c>
      <c r="AE123" s="16">
        <v>0</v>
      </c>
      <c r="AF123" s="16">
        <v>0</v>
      </c>
      <c r="AG123" s="16">
        <v>0</v>
      </c>
      <c r="AH123" s="16">
        <v>0</v>
      </c>
      <c r="AI123" s="16">
        <v>1</v>
      </c>
      <c r="AJ123" s="17">
        <v>0</v>
      </c>
      <c r="AK123" s="17">
        <v>9</v>
      </c>
      <c r="AL123" s="17">
        <v>0</v>
      </c>
      <c r="AM123" s="17">
        <v>0</v>
      </c>
      <c r="AN123" s="17">
        <v>46</v>
      </c>
      <c r="AO123" s="17">
        <v>0</v>
      </c>
      <c r="AP123" s="17">
        <v>6</v>
      </c>
      <c r="AQ123" s="17">
        <v>49</v>
      </c>
    </row>
    <row r="124" spans="1:43" s="2" customFormat="1" ht="13.5" customHeight="1">
      <c r="A124" s="22">
        <v>122</v>
      </c>
      <c r="B124" s="23" t="s">
        <v>150</v>
      </c>
      <c r="C124" s="20" t="s">
        <v>28</v>
      </c>
      <c r="D124" s="24" t="s">
        <v>354</v>
      </c>
      <c r="E124" s="24" t="s">
        <v>452</v>
      </c>
      <c r="F124" s="25" t="s">
        <v>358</v>
      </c>
      <c r="G124" s="23" t="s">
        <v>484</v>
      </c>
      <c r="H124" s="621" t="s">
        <v>26</v>
      </c>
      <c r="I124" s="622" t="s">
        <v>87</v>
      </c>
      <c r="J124" s="623" t="s">
        <v>697</v>
      </c>
      <c r="K124" s="624">
        <v>2</v>
      </c>
      <c r="L124" s="625">
        <v>1</v>
      </c>
      <c r="M124" s="625">
        <v>0</v>
      </c>
      <c r="N124" s="626">
        <v>10</v>
      </c>
      <c r="O124" s="626">
        <v>3</v>
      </c>
      <c r="P124" s="626">
        <v>1</v>
      </c>
      <c r="Q124" s="626">
        <v>1</v>
      </c>
      <c r="R124" s="626">
        <v>0</v>
      </c>
      <c r="S124" s="626">
        <v>0</v>
      </c>
      <c r="T124" s="626">
        <v>4</v>
      </c>
      <c r="U124" s="626">
        <v>2</v>
      </c>
      <c r="V124" s="626">
        <v>0</v>
      </c>
      <c r="W124" s="626">
        <v>0</v>
      </c>
      <c r="X124" s="626">
        <v>0</v>
      </c>
      <c r="Y124" s="626">
        <v>0</v>
      </c>
      <c r="Z124" s="626">
        <v>0</v>
      </c>
      <c r="AA124" s="626">
        <v>0</v>
      </c>
      <c r="AB124" s="626">
        <v>0</v>
      </c>
      <c r="AC124" s="626">
        <v>0</v>
      </c>
      <c r="AD124" s="626">
        <v>0</v>
      </c>
      <c r="AE124" s="626">
        <v>0</v>
      </c>
      <c r="AF124" s="626">
        <v>5</v>
      </c>
      <c r="AG124" s="626">
        <v>1</v>
      </c>
      <c r="AH124" s="626">
        <v>3</v>
      </c>
      <c r="AI124" s="626">
        <v>1</v>
      </c>
      <c r="AJ124" s="625">
        <v>2</v>
      </c>
      <c r="AK124" s="625">
        <v>10</v>
      </c>
      <c r="AL124" s="625">
        <v>0</v>
      </c>
      <c r="AM124" s="625">
        <v>1</v>
      </c>
      <c r="AN124" s="625">
        <v>59</v>
      </c>
      <c r="AO124" s="625">
        <v>0</v>
      </c>
      <c r="AP124" s="625">
        <v>9</v>
      </c>
      <c r="AQ124" s="625">
        <v>63</v>
      </c>
    </row>
    <row r="125" spans="1:43" s="2" customFormat="1" ht="13.5" customHeight="1">
      <c r="A125" s="22">
        <v>123</v>
      </c>
      <c r="B125" s="23" t="s">
        <v>151</v>
      </c>
      <c r="C125" s="20" t="s">
        <v>28</v>
      </c>
      <c r="D125" s="24" t="s">
        <v>354</v>
      </c>
      <c r="E125" s="24" t="s">
        <v>452</v>
      </c>
      <c r="F125" s="25" t="s">
        <v>372</v>
      </c>
      <c r="G125" s="23" t="s">
        <v>485</v>
      </c>
      <c r="H125" s="621" t="s">
        <v>26</v>
      </c>
      <c r="I125" s="622" t="s">
        <v>35</v>
      </c>
      <c r="J125" s="623" t="s">
        <v>698</v>
      </c>
      <c r="K125" s="624">
        <v>2</v>
      </c>
      <c r="L125" s="625">
        <v>1</v>
      </c>
      <c r="M125" s="625">
        <v>1</v>
      </c>
      <c r="N125" s="626">
        <v>14</v>
      </c>
      <c r="O125" s="626">
        <v>7</v>
      </c>
      <c r="P125" s="626">
        <v>0</v>
      </c>
      <c r="Q125" s="626">
        <v>22</v>
      </c>
      <c r="R125" s="626">
        <v>0</v>
      </c>
      <c r="S125" s="626">
        <v>0</v>
      </c>
      <c r="T125" s="626">
        <v>0</v>
      </c>
      <c r="U125" s="626">
        <v>0</v>
      </c>
      <c r="V125" s="626">
        <v>0</v>
      </c>
      <c r="W125" s="626">
        <v>0</v>
      </c>
      <c r="X125" s="626">
        <v>0</v>
      </c>
      <c r="Y125" s="626">
        <v>0</v>
      </c>
      <c r="Z125" s="626">
        <v>0</v>
      </c>
      <c r="AA125" s="626">
        <v>0</v>
      </c>
      <c r="AB125" s="626">
        <v>0</v>
      </c>
      <c r="AC125" s="626">
        <v>0</v>
      </c>
      <c r="AD125" s="626">
        <v>0</v>
      </c>
      <c r="AE125" s="626">
        <v>0</v>
      </c>
      <c r="AF125" s="626">
        <v>35</v>
      </c>
      <c r="AG125" s="626">
        <v>7</v>
      </c>
      <c r="AH125" s="626">
        <v>0</v>
      </c>
      <c r="AI125" s="626">
        <v>1</v>
      </c>
      <c r="AJ125" s="625">
        <v>0</v>
      </c>
      <c r="AK125" s="625">
        <v>8</v>
      </c>
      <c r="AL125" s="625">
        <v>0</v>
      </c>
      <c r="AM125" s="625">
        <v>0</v>
      </c>
      <c r="AN125" s="625">
        <v>56</v>
      </c>
      <c r="AO125" s="625">
        <v>0</v>
      </c>
      <c r="AP125" s="625">
        <v>5</v>
      </c>
      <c r="AQ125" s="625">
        <v>59</v>
      </c>
    </row>
    <row r="126" spans="1:43" s="2" customFormat="1" ht="13.5" customHeight="1">
      <c r="A126" s="22">
        <v>124</v>
      </c>
      <c r="B126" s="23" t="s">
        <v>152</v>
      </c>
      <c r="C126" s="20" t="s">
        <v>28</v>
      </c>
      <c r="D126" s="24" t="s">
        <v>354</v>
      </c>
      <c r="E126" s="24" t="s">
        <v>452</v>
      </c>
      <c r="F126" s="25" t="s">
        <v>356</v>
      </c>
      <c r="G126" s="23" t="s">
        <v>486</v>
      </c>
      <c r="H126" s="621" t="s">
        <v>26</v>
      </c>
      <c r="I126" s="622" t="s">
        <v>35</v>
      </c>
      <c r="J126" s="623" t="s">
        <v>698</v>
      </c>
      <c r="K126" s="624">
        <v>2</v>
      </c>
      <c r="L126" s="625">
        <v>1</v>
      </c>
      <c r="M126" s="625">
        <v>1</v>
      </c>
      <c r="N126" s="626">
        <v>5</v>
      </c>
      <c r="O126" s="626">
        <v>2</v>
      </c>
      <c r="P126" s="626">
        <v>0</v>
      </c>
      <c r="Q126" s="626">
        <v>6</v>
      </c>
      <c r="R126" s="626">
        <v>0</v>
      </c>
      <c r="S126" s="626">
        <v>0</v>
      </c>
      <c r="T126" s="626">
        <v>0</v>
      </c>
      <c r="U126" s="626">
        <v>0</v>
      </c>
      <c r="V126" s="626">
        <v>0</v>
      </c>
      <c r="W126" s="626">
        <v>0</v>
      </c>
      <c r="X126" s="626">
        <v>0</v>
      </c>
      <c r="Y126" s="626">
        <v>0</v>
      </c>
      <c r="Z126" s="626">
        <v>10</v>
      </c>
      <c r="AA126" s="626">
        <v>1</v>
      </c>
      <c r="AB126" s="626">
        <v>0</v>
      </c>
      <c r="AC126" s="626">
        <v>0</v>
      </c>
      <c r="AD126" s="626">
        <v>0</v>
      </c>
      <c r="AE126" s="626">
        <v>0</v>
      </c>
      <c r="AF126" s="626">
        <v>0</v>
      </c>
      <c r="AG126" s="626">
        <v>0</v>
      </c>
      <c r="AH126" s="626">
        <v>0</v>
      </c>
      <c r="AI126" s="626">
        <v>1</v>
      </c>
      <c r="AJ126" s="625">
        <v>0</v>
      </c>
      <c r="AK126" s="625">
        <v>6</v>
      </c>
      <c r="AL126" s="625">
        <v>0</v>
      </c>
      <c r="AM126" s="625">
        <v>0</v>
      </c>
      <c r="AN126" s="625">
        <v>47</v>
      </c>
      <c r="AO126" s="625">
        <v>0</v>
      </c>
      <c r="AP126" s="625">
        <v>3</v>
      </c>
      <c r="AQ126" s="625">
        <v>47</v>
      </c>
    </row>
    <row r="127" spans="1:43" s="2" customFormat="1" ht="13.5" customHeight="1">
      <c r="A127" s="22">
        <v>125</v>
      </c>
      <c r="B127" s="23" t="s">
        <v>153</v>
      </c>
      <c r="C127" s="20" t="s">
        <v>28</v>
      </c>
      <c r="D127" s="24" t="s">
        <v>354</v>
      </c>
      <c r="E127" s="24" t="s">
        <v>452</v>
      </c>
      <c r="F127" s="25" t="s">
        <v>358</v>
      </c>
      <c r="G127" s="23" t="s">
        <v>487</v>
      </c>
      <c r="H127" s="621" t="s">
        <v>26</v>
      </c>
      <c r="I127" s="622" t="s">
        <v>35</v>
      </c>
      <c r="J127" s="623" t="s">
        <v>698</v>
      </c>
      <c r="K127" s="624">
        <v>2</v>
      </c>
      <c r="L127" s="625">
        <v>0</v>
      </c>
      <c r="M127" s="625">
        <v>0</v>
      </c>
      <c r="N127" s="626">
        <v>8</v>
      </c>
      <c r="O127" s="626">
        <v>3</v>
      </c>
      <c r="P127" s="626">
        <v>1</v>
      </c>
      <c r="Q127" s="626">
        <v>1</v>
      </c>
      <c r="R127" s="626">
        <v>0</v>
      </c>
      <c r="S127" s="626">
        <v>0</v>
      </c>
      <c r="T127" s="626">
        <v>0</v>
      </c>
      <c r="U127" s="626">
        <v>0</v>
      </c>
      <c r="V127" s="626">
        <v>0</v>
      </c>
      <c r="W127" s="626">
        <v>0</v>
      </c>
      <c r="X127" s="626">
        <v>0</v>
      </c>
      <c r="Y127" s="626">
        <v>0</v>
      </c>
      <c r="Z127" s="626">
        <v>8</v>
      </c>
      <c r="AA127" s="626">
        <v>2</v>
      </c>
      <c r="AB127" s="626">
        <v>3</v>
      </c>
      <c r="AC127" s="626">
        <v>0</v>
      </c>
      <c r="AD127" s="626">
        <v>0</v>
      </c>
      <c r="AE127" s="626">
        <v>0</v>
      </c>
      <c r="AF127" s="626">
        <v>0</v>
      </c>
      <c r="AG127" s="626">
        <v>0</v>
      </c>
      <c r="AH127" s="626">
        <v>0</v>
      </c>
      <c r="AI127" s="626">
        <v>1</v>
      </c>
      <c r="AJ127" s="625">
        <v>1</v>
      </c>
      <c r="AK127" s="625">
        <v>12</v>
      </c>
      <c r="AL127" s="625">
        <v>0</v>
      </c>
      <c r="AM127" s="625">
        <v>13</v>
      </c>
      <c r="AN127" s="625">
        <v>43</v>
      </c>
      <c r="AO127" s="625">
        <v>2</v>
      </c>
      <c r="AP127" s="625">
        <v>4</v>
      </c>
      <c r="AQ127" s="625">
        <v>61</v>
      </c>
    </row>
    <row r="128" spans="1:43" s="2" customFormat="1" ht="13.5" customHeight="1">
      <c r="A128" s="22">
        <v>126</v>
      </c>
      <c r="B128" s="23" t="s">
        <v>154</v>
      </c>
      <c r="C128" s="20" t="s">
        <v>28</v>
      </c>
      <c r="D128" s="24" t="s">
        <v>354</v>
      </c>
      <c r="E128" s="24" t="s">
        <v>452</v>
      </c>
      <c r="F128" s="25" t="s">
        <v>372</v>
      </c>
      <c r="G128" s="23" t="s">
        <v>488</v>
      </c>
      <c r="H128" s="621" t="s">
        <v>26</v>
      </c>
      <c r="I128" s="622" t="s">
        <v>35</v>
      </c>
      <c r="J128" s="623" t="s">
        <v>698</v>
      </c>
      <c r="K128" s="624">
        <v>2</v>
      </c>
      <c r="L128" s="625">
        <v>0</v>
      </c>
      <c r="M128" s="625">
        <v>0</v>
      </c>
      <c r="N128" s="626">
        <v>14</v>
      </c>
      <c r="O128" s="626">
        <v>5</v>
      </c>
      <c r="P128" s="626">
        <v>1</v>
      </c>
      <c r="Q128" s="626">
        <v>0</v>
      </c>
      <c r="R128" s="626">
        <v>0</v>
      </c>
      <c r="S128" s="626">
        <v>0</v>
      </c>
      <c r="T128" s="626">
        <v>4</v>
      </c>
      <c r="U128" s="626">
        <v>2</v>
      </c>
      <c r="V128" s="626">
        <v>0</v>
      </c>
      <c r="W128" s="626">
        <v>0</v>
      </c>
      <c r="X128" s="626">
        <v>0</v>
      </c>
      <c r="Y128" s="626">
        <v>0</v>
      </c>
      <c r="Z128" s="626">
        <v>8</v>
      </c>
      <c r="AA128" s="626">
        <v>2</v>
      </c>
      <c r="AB128" s="626">
        <v>4</v>
      </c>
      <c r="AC128" s="626">
        <v>0</v>
      </c>
      <c r="AD128" s="626">
        <v>0</v>
      </c>
      <c r="AE128" s="626">
        <v>0</v>
      </c>
      <c r="AF128" s="626">
        <v>0</v>
      </c>
      <c r="AG128" s="626">
        <v>0</v>
      </c>
      <c r="AH128" s="626">
        <v>0</v>
      </c>
      <c r="AI128" s="626">
        <v>1</v>
      </c>
      <c r="AJ128" s="625">
        <v>0</v>
      </c>
      <c r="AK128" s="625">
        <v>11</v>
      </c>
      <c r="AL128" s="625">
        <v>0</v>
      </c>
      <c r="AM128" s="625">
        <v>0</v>
      </c>
      <c r="AN128" s="625">
        <v>54</v>
      </c>
      <c r="AO128" s="625">
        <v>0</v>
      </c>
      <c r="AP128" s="625">
        <v>8</v>
      </c>
      <c r="AQ128" s="625">
        <v>57</v>
      </c>
    </row>
    <row r="129" spans="1:43" s="2" customFormat="1" ht="13.5" customHeight="1">
      <c r="A129" s="22">
        <v>127</v>
      </c>
      <c r="B129" s="23" t="s">
        <v>155</v>
      </c>
      <c r="C129" s="20" t="s">
        <v>28</v>
      </c>
      <c r="D129" s="24" t="s">
        <v>354</v>
      </c>
      <c r="E129" s="24" t="s">
        <v>452</v>
      </c>
      <c r="F129" s="25" t="s">
        <v>356</v>
      </c>
      <c r="G129" s="23" t="s">
        <v>489</v>
      </c>
      <c r="H129" s="621" t="s">
        <v>26</v>
      </c>
      <c r="I129" s="622" t="s">
        <v>35</v>
      </c>
      <c r="J129" s="623" t="s">
        <v>698</v>
      </c>
      <c r="K129" s="624">
        <v>2</v>
      </c>
      <c r="L129" s="625">
        <v>2</v>
      </c>
      <c r="M129" s="625">
        <v>0</v>
      </c>
      <c r="N129" s="626">
        <v>14</v>
      </c>
      <c r="O129" s="626">
        <v>3</v>
      </c>
      <c r="P129" s="626">
        <v>1</v>
      </c>
      <c r="Q129" s="626">
        <v>2</v>
      </c>
      <c r="R129" s="626">
        <v>0</v>
      </c>
      <c r="S129" s="626">
        <v>0</v>
      </c>
      <c r="T129" s="626">
        <v>0</v>
      </c>
      <c r="U129" s="626">
        <v>0</v>
      </c>
      <c r="V129" s="626">
        <v>0</v>
      </c>
      <c r="W129" s="626">
        <v>0</v>
      </c>
      <c r="X129" s="626">
        <v>0</v>
      </c>
      <c r="Y129" s="626">
        <v>0</v>
      </c>
      <c r="Z129" s="626">
        <v>13</v>
      </c>
      <c r="AA129" s="626">
        <v>2</v>
      </c>
      <c r="AB129" s="626">
        <v>5</v>
      </c>
      <c r="AC129" s="626">
        <v>0</v>
      </c>
      <c r="AD129" s="626">
        <v>0</v>
      </c>
      <c r="AE129" s="626">
        <v>0</v>
      </c>
      <c r="AF129" s="626">
        <v>0</v>
      </c>
      <c r="AG129" s="626">
        <v>0</v>
      </c>
      <c r="AH129" s="626">
        <v>0</v>
      </c>
      <c r="AI129" s="626">
        <v>1</v>
      </c>
      <c r="AJ129" s="625">
        <v>0</v>
      </c>
      <c r="AK129" s="625">
        <v>6</v>
      </c>
      <c r="AL129" s="625">
        <v>0</v>
      </c>
      <c r="AM129" s="625">
        <v>0</v>
      </c>
      <c r="AN129" s="625">
        <v>41</v>
      </c>
      <c r="AO129" s="625">
        <v>0</v>
      </c>
      <c r="AP129" s="625">
        <v>4</v>
      </c>
      <c r="AQ129" s="625">
        <v>43</v>
      </c>
    </row>
    <row r="130" spans="1:43" s="2" customFormat="1" ht="13.5" customHeight="1">
      <c r="A130" s="22">
        <v>128</v>
      </c>
      <c r="B130" s="23" t="s">
        <v>156</v>
      </c>
      <c r="C130" s="20" t="s">
        <v>28</v>
      </c>
      <c r="D130" s="24" t="s">
        <v>354</v>
      </c>
      <c r="E130" s="24" t="s">
        <v>452</v>
      </c>
      <c r="F130" s="25" t="s">
        <v>358</v>
      </c>
      <c r="G130" s="23" t="s">
        <v>490</v>
      </c>
      <c r="H130" s="621" t="s">
        <v>26</v>
      </c>
      <c r="I130" s="622" t="s">
        <v>35</v>
      </c>
      <c r="J130" s="623" t="s">
        <v>698</v>
      </c>
      <c r="K130" s="624">
        <v>2</v>
      </c>
      <c r="L130" s="625">
        <v>1</v>
      </c>
      <c r="M130" s="625">
        <v>1</v>
      </c>
      <c r="N130" s="626">
        <v>4</v>
      </c>
      <c r="O130" s="626">
        <v>1</v>
      </c>
      <c r="P130" s="626">
        <v>0</v>
      </c>
      <c r="Q130" s="626">
        <v>3</v>
      </c>
      <c r="R130" s="626">
        <v>4</v>
      </c>
      <c r="S130" s="626">
        <v>0</v>
      </c>
      <c r="T130" s="626">
        <v>1</v>
      </c>
      <c r="U130" s="626">
        <v>0</v>
      </c>
      <c r="V130" s="626">
        <v>0</v>
      </c>
      <c r="W130" s="626">
        <v>0</v>
      </c>
      <c r="X130" s="626">
        <v>0</v>
      </c>
      <c r="Y130" s="626">
        <v>0</v>
      </c>
      <c r="Z130" s="626">
        <v>2</v>
      </c>
      <c r="AA130" s="626">
        <v>2</v>
      </c>
      <c r="AB130" s="626">
        <v>0</v>
      </c>
      <c r="AC130" s="626">
        <v>0</v>
      </c>
      <c r="AD130" s="626">
        <v>0</v>
      </c>
      <c r="AE130" s="626">
        <v>0</v>
      </c>
      <c r="AF130" s="626">
        <v>4</v>
      </c>
      <c r="AG130" s="626">
        <v>2</v>
      </c>
      <c r="AH130" s="626">
        <v>0</v>
      </c>
      <c r="AI130" s="626">
        <v>1</v>
      </c>
      <c r="AJ130" s="625">
        <v>1</v>
      </c>
      <c r="AK130" s="625">
        <v>6</v>
      </c>
      <c r="AL130" s="625">
        <v>0</v>
      </c>
      <c r="AM130" s="625">
        <v>21</v>
      </c>
      <c r="AN130" s="625">
        <v>27</v>
      </c>
      <c r="AO130" s="625">
        <v>0</v>
      </c>
      <c r="AP130" s="625">
        <v>4</v>
      </c>
      <c r="AQ130" s="625">
        <v>51</v>
      </c>
    </row>
    <row r="131" spans="1:43" s="2" customFormat="1" ht="13.5" customHeight="1">
      <c r="A131" s="22">
        <v>129</v>
      </c>
      <c r="B131" s="23" t="s">
        <v>157</v>
      </c>
      <c r="C131" s="20" t="s">
        <v>28</v>
      </c>
      <c r="D131" s="24" t="s">
        <v>354</v>
      </c>
      <c r="E131" s="24" t="s">
        <v>452</v>
      </c>
      <c r="F131" s="25" t="s">
        <v>358</v>
      </c>
      <c r="G131" s="23" t="s">
        <v>491</v>
      </c>
      <c r="H131" s="621" t="s">
        <v>26</v>
      </c>
      <c r="I131" s="622"/>
      <c r="J131" s="623" t="s">
        <v>698</v>
      </c>
      <c r="K131" s="624">
        <v>2</v>
      </c>
      <c r="L131" s="625">
        <v>0</v>
      </c>
      <c r="M131" s="625">
        <v>0</v>
      </c>
      <c r="N131" s="626">
        <v>7</v>
      </c>
      <c r="O131" s="626">
        <v>1</v>
      </c>
      <c r="P131" s="626">
        <v>1</v>
      </c>
      <c r="Q131" s="626">
        <v>0</v>
      </c>
      <c r="R131" s="626">
        <v>0</v>
      </c>
      <c r="S131" s="626">
        <v>0</v>
      </c>
      <c r="T131" s="626">
        <v>0</v>
      </c>
      <c r="U131" s="626">
        <v>0</v>
      </c>
      <c r="V131" s="626">
        <v>0</v>
      </c>
      <c r="W131" s="626">
        <v>0</v>
      </c>
      <c r="X131" s="626">
        <v>0</v>
      </c>
      <c r="Y131" s="626">
        <v>0</v>
      </c>
      <c r="Z131" s="626">
        <v>5</v>
      </c>
      <c r="AA131" s="626">
        <v>1</v>
      </c>
      <c r="AB131" s="626">
        <v>3</v>
      </c>
      <c r="AC131" s="626">
        <v>0</v>
      </c>
      <c r="AD131" s="626">
        <v>0</v>
      </c>
      <c r="AE131" s="626">
        <v>0</v>
      </c>
      <c r="AF131" s="626">
        <v>0</v>
      </c>
      <c r="AG131" s="626">
        <v>0</v>
      </c>
      <c r="AH131" s="626">
        <v>0</v>
      </c>
      <c r="AI131" s="626">
        <v>1</v>
      </c>
      <c r="AJ131" s="625">
        <v>0</v>
      </c>
      <c r="AK131" s="625">
        <v>4</v>
      </c>
      <c r="AL131" s="625">
        <v>0</v>
      </c>
      <c r="AM131" s="625">
        <v>15</v>
      </c>
      <c r="AN131" s="625">
        <v>16</v>
      </c>
      <c r="AO131" s="625">
        <v>0</v>
      </c>
      <c r="AP131" s="625">
        <v>2</v>
      </c>
      <c r="AQ131" s="625">
        <v>32</v>
      </c>
    </row>
    <row r="132" spans="1:43" s="2" customFormat="1" ht="13.5" customHeight="1">
      <c r="A132" s="22">
        <v>130</v>
      </c>
      <c r="B132" s="23" t="s">
        <v>158</v>
      </c>
      <c r="C132" s="20" t="s">
        <v>28</v>
      </c>
      <c r="D132" s="24" t="s">
        <v>354</v>
      </c>
      <c r="E132" s="24" t="s">
        <v>452</v>
      </c>
      <c r="F132" s="25" t="s">
        <v>372</v>
      </c>
      <c r="G132" s="23" t="s">
        <v>492</v>
      </c>
      <c r="H132" s="621" t="s">
        <v>26</v>
      </c>
      <c r="I132" s="622" t="s">
        <v>35</v>
      </c>
      <c r="J132" s="623" t="s">
        <v>698</v>
      </c>
      <c r="K132" s="624">
        <v>2</v>
      </c>
      <c r="L132" s="625">
        <v>1</v>
      </c>
      <c r="M132" s="625">
        <v>1</v>
      </c>
      <c r="N132" s="626">
        <v>10</v>
      </c>
      <c r="O132" s="626">
        <v>4</v>
      </c>
      <c r="P132" s="626">
        <v>0</v>
      </c>
      <c r="Q132" s="626">
        <v>6</v>
      </c>
      <c r="R132" s="626">
        <v>1</v>
      </c>
      <c r="S132" s="626">
        <v>0</v>
      </c>
      <c r="T132" s="626">
        <v>0</v>
      </c>
      <c r="U132" s="626">
        <v>0</v>
      </c>
      <c r="V132" s="626">
        <v>0</v>
      </c>
      <c r="W132" s="626">
        <v>0</v>
      </c>
      <c r="X132" s="626">
        <v>0</v>
      </c>
      <c r="Y132" s="626">
        <v>0</v>
      </c>
      <c r="Z132" s="626">
        <v>8</v>
      </c>
      <c r="AA132" s="626">
        <v>2</v>
      </c>
      <c r="AB132" s="626">
        <v>0</v>
      </c>
      <c r="AC132" s="626">
        <v>0</v>
      </c>
      <c r="AD132" s="626">
        <v>0</v>
      </c>
      <c r="AE132" s="626">
        <v>0</v>
      </c>
      <c r="AF132" s="626">
        <v>8</v>
      </c>
      <c r="AG132" s="626">
        <v>2</v>
      </c>
      <c r="AH132" s="626">
        <v>0</v>
      </c>
      <c r="AI132" s="626">
        <v>1</v>
      </c>
      <c r="AJ132" s="625">
        <v>0</v>
      </c>
      <c r="AK132" s="625">
        <v>6</v>
      </c>
      <c r="AL132" s="625">
        <v>0</v>
      </c>
      <c r="AM132" s="625">
        <v>0</v>
      </c>
      <c r="AN132" s="625">
        <v>50</v>
      </c>
      <c r="AO132" s="625">
        <v>0</v>
      </c>
      <c r="AP132" s="625">
        <v>4</v>
      </c>
      <c r="AQ132" s="625">
        <v>52</v>
      </c>
    </row>
    <row r="133" spans="1:43" s="2" customFormat="1" ht="13.5" customHeight="1">
      <c r="A133" s="22">
        <v>131</v>
      </c>
      <c r="B133" s="23" t="s">
        <v>159</v>
      </c>
      <c r="C133" s="20" t="s">
        <v>28</v>
      </c>
      <c r="D133" s="24" t="s">
        <v>354</v>
      </c>
      <c r="E133" s="24" t="s">
        <v>452</v>
      </c>
      <c r="F133" s="25" t="s">
        <v>356</v>
      </c>
      <c r="G133" s="23" t="s">
        <v>493</v>
      </c>
      <c r="H133" s="621" t="s">
        <v>26</v>
      </c>
      <c r="I133" s="622"/>
      <c r="J133" s="623" t="s">
        <v>698</v>
      </c>
      <c r="K133" s="624">
        <v>2</v>
      </c>
      <c r="L133" s="625">
        <v>0</v>
      </c>
      <c r="M133" s="625">
        <v>0</v>
      </c>
      <c r="N133" s="626">
        <v>11</v>
      </c>
      <c r="O133" s="626">
        <v>3</v>
      </c>
      <c r="P133" s="626">
        <v>1</v>
      </c>
      <c r="Q133" s="626">
        <v>2</v>
      </c>
      <c r="R133" s="626">
        <v>0</v>
      </c>
      <c r="S133" s="626">
        <v>0</v>
      </c>
      <c r="T133" s="626">
        <v>0</v>
      </c>
      <c r="U133" s="626">
        <v>0</v>
      </c>
      <c r="V133" s="626">
        <v>0</v>
      </c>
      <c r="W133" s="626">
        <v>0</v>
      </c>
      <c r="X133" s="626">
        <v>0</v>
      </c>
      <c r="Y133" s="626">
        <v>0</v>
      </c>
      <c r="Z133" s="626">
        <v>0</v>
      </c>
      <c r="AA133" s="626">
        <v>0</v>
      </c>
      <c r="AB133" s="626">
        <v>0</v>
      </c>
      <c r="AC133" s="626">
        <v>9</v>
      </c>
      <c r="AD133" s="626">
        <v>2</v>
      </c>
      <c r="AE133" s="626">
        <v>5</v>
      </c>
      <c r="AF133" s="626">
        <v>0</v>
      </c>
      <c r="AG133" s="626">
        <v>0</v>
      </c>
      <c r="AH133" s="626">
        <v>0</v>
      </c>
      <c r="AI133" s="626">
        <v>1</v>
      </c>
      <c r="AJ133" s="625">
        <v>0</v>
      </c>
      <c r="AK133" s="625">
        <v>7</v>
      </c>
      <c r="AL133" s="625">
        <v>0</v>
      </c>
      <c r="AM133" s="625">
        <v>0</v>
      </c>
      <c r="AN133" s="625">
        <v>39</v>
      </c>
      <c r="AO133" s="625">
        <v>0</v>
      </c>
      <c r="AP133" s="625">
        <v>6</v>
      </c>
      <c r="AQ133" s="625">
        <v>40</v>
      </c>
    </row>
    <row r="134" spans="1:43" s="2" customFormat="1" ht="13.5" customHeight="1">
      <c r="A134" s="22">
        <v>132</v>
      </c>
      <c r="B134" s="23" t="s">
        <v>160</v>
      </c>
      <c r="C134" s="20" t="s">
        <v>28</v>
      </c>
      <c r="D134" s="24" t="s">
        <v>354</v>
      </c>
      <c r="E134" s="24" t="s">
        <v>452</v>
      </c>
      <c r="F134" s="25" t="s">
        <v>358</v>
      </c>
      <c r="G134" s="23" t="s">
        <v>494</v>
      </c>
      <c r="H134" s="621" t="s">
        <v>26</v>
      </c>
      <c r="I134" s="622"/>
      <c r="J134" s="623" t="s">
        <v>698</v>
      </c>
      <c r="K134" s="624">
        <v>2</v>
      </c>
      <c r="L134" s="625">
        <v>2</v>
      </c>
      <c r="M134" s="625">
        <v>1</v>
      </c>
      <c r="N134" s="626">
        <v>9</v>
      </c>
      <c r="O134" s="626">
        <v>2</v>
      </c>
      <c r="P134" s="626">
        <v>0</v>
      </c>
      <c r="Q134" s="626">
        <v>5</v>
      </c>
      <c r="R134" s="626">
        <v>2</v>
      </c>
      <c r="S134" s="626">
        <v>0</v>
      </c>
      <c r="T134" s="626">
        <v>0</v>
      </c>
      <c r="U134" s="626">
        <v>0</v>
      </c>
      <c r="V134" s="626">
        <v>0</v>
      </c>
      <c r="W134" s="626">
        <v>0</v>
      </c>
      <c r="X134" s="626">
        <v>0</v>
      </c>
      <c r="Y134" s="626">
        <v>0</v>
      </c>
      <c r="Z134" s="626">
        <v>13</v>
      </c>
      <c r="AA134" s="626">
        <v>3</v>
      </c>
      <c r="AB134" s="626">
        <v>0</v>
      </c>
      <c r="AC134" s="626">
        <v>0</v>
      </c>
      <c r="AD134" s="626">
        <v>0</v>
      </c>
      <c r="AE134" s="626">
        <v>0</v>
      </c>
      <c r="AF134" s="626">
        <v>0</v>
      </c>
      <c r="AG134" s="626">
        <v>0</v>
      </c>
      <c r="AH134" s="626">
        <v>0</v>
      </c>
      <c r="AI134" s="626">
        <v>1</v>
      </c>
      <c r="AJ134" s="625">
        <v>1</v>
      </c>
      <c r="AK134" s="625">
        <v>6</v>
      </c>
      <c r="AL134" s="625">
        <v>0</v>
      </c>
      <c r="AM134" s="625">
        <v>8</v>
      </c>
      <c r="AN134" s="625">
        <v>29</v>
      </c>
      <c r="AO134" s="625">
        <v>0</v>
      </c>
      <c r="AP134" s="625">
        <v>5</v>
      </c>
      <c r="AQ134" s="625">
        <v>38</v>
      </c>
    </row>
    <row r="135" spans="1:43" s="2" customFormat="1" ht="13.5" customHeight="1">
      <c r="A135" s="22">
        <v>133</v>
      </c>
      <c r="B135" s="23" t="s">
        <v>161</v>
      </c>
      <c r="C135" s="20" t="s">
        <v>28</v>
      </c>
      <c r="D135" s="24" t="s">
        <v>354</v>
      </c>
      <c r="E135" s="24" t="s">
        <v>452</v>
      </c>
      <c r="F135" s="25" t="s">
        <v>356</v>
      </c>
      <c r="G135" s="23" t="s">
        <v>495</v>
      </c>
      <c r="H135" s="621" t="s">
        <v>26</v>
      </c>
      <c r="I135" s="622" t="s">
        <v>35</v>
      </c>
      <c r="J135" s="623" t="s">
        <v>698</v>
      </c>
      <c r="K135" s="624">
        <v>2</v>
      </c>
      <c r="L135" s="625">
        <v>0</v>
      </c>
      <c r="M135" s="625">
        <v>0</v>
      </c>
      <c r="N135" s="626">
        <v>13</v>
      </c>
      <c r="O135" s="626">
        <v>5</v>
      </c>
      <c r="P135" s="626">
        <v>1</v>
      </c>
      <c r="Q135" s="626">
        <v>1</v>
      </c>
      <c r="R135" s="626">
        <v>1</v>
      </c>
      <c r="S135" s="626">
        <v>0</v>
      </c>
      <c r="T135" s="626">
        <v>2</v>
      </c>
      <c r="U135" s="626">
        <v>1</v>
      </c>
      <c r="V135" s="626">
        <v>0</v>
      </c>
      <c r="W135" s="626">
        <v>0</v>
      </c>
      <c r="X135" s="626">
        <v>0</v>
      </c>
      <c r="Y135" s="626">
        <v>0</v>
      </c>
      <c r="Z135" s="626">
        <v>10</v>
      </c>
      <c r="AA135" s="626">
        <v>4</v>
      </c>
      <c r="AB135" s="626">
        <v>4</v>
      </c>
      <c r="AC135" s="626">
        <v>0</v>
      </c>
      <c r="AD135" s="626">
        <v>0</v>
      </c>
      <c r="AE135" s="626">
        <v>0</v>
      </c>
      <c r="AF135" s="626">
        <v>0</v>
      </c>
      <c r="AG135" s="626">
        <v>0</v>
      </c>
      <c r="AH135" s="626">
        <v>0</v>
      </c>
      <c r="AI135" s="626">
        <v>1</v>
      </c>
      <c r="AJ135" s="625">
        <v>0</v>
      </c>
      <c r="AK135" s="625">
        <v>9</v>
      </c>
      <c r="AL135" s="625">
        <v>0</v>
      </c>
      <c r="AM135" s="625">
        <v>8</v>
      </c>
      <c r="AN135" s="625">
        <v>58</v>
      </c>
      <c r="AO135" s="625">
        <v>0</v>
      </c>
      <c r="AP135" s="625">
        <v>5</v>
      </c>
      <c r="AQ135" s="625">
        <v>71</v>
      </c>
    </row>
    <row r="136" spans="1:43" s="2" customFormat="1" ht="13.5" customHeight="1">
      <c r="A136" s="22">
        <v>134</v>
      </c>
      <c r="B136" s="23" t="s">
        <v>162</v>
      </c>
      <c r="C136" s="20" t="s">
        <v>28</v>
      </c>
      <c r="D136" s="24" t="s">
        <v>354</v>
      </c>
      <c r="E136" s="24" t="s">
        <v>452</v>
      </c>
      <c r="F136" s="25" t="s">
        <v>358</v>
      </c>
      <c r="G136" s="23" t="s">
        <v>496</v>
      </c>
      <c r="H136" s="7" t="s">
        <v>26</v>
      </c>
      <c r="I136" s="39" t="s">
        <v>35</v>
      </c>
      <c r="J136" s="43" t="s">
        <v>698</v>
      </c>
      <c r="K136" s="8">
        <v>2</v>
      </c>
      <c r="L136" s="17">
        <v>2</v>
      </c>
      <c r="M136" s="17">
        <v>1</v>
      </c>
      <c r="N136" s="16">
        <v>6</v>
      </c>
      <c r="O136" s="16">
        <v>2</v>
      </c>
      <c r="P136" s="16">
        <v>0</v>
      </c>
      <c r="Q136" s="16">
        <v>3</v>
      </c>
      <c r="R136" s="16">
        <v>1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8</v>
      </c>
      <c r="AA136" s="16">
        <v>2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1</v>
      </c>
      <c r="AJ136" s="17">
        <v>0</v>
      </c>
      <c r="AK136" s="17">
        <v>9</v>
      </c>
      <c r="AL136" s="17">
        <v>0</v>
      </c>
      <c r="AM136" s="17">
        <v>23</v>
      </c>
      <c r="AN136" s="17">
        <v>21</v>
      </c>
      <c r="AO136" s="17">
        <v>0</v>
      </c>
      <c r="AP136" s="17">
        <v>3</v>
      </c>
      <c r="AQ136" s="17">
        <v>48</v>
      </c>
    </row>
    <row r="137" spans="1:43" s="2" customFormat="1" ht="13.5" customHeight="1">
      <c r="A137" s="22">
        <v>135</v>
      </c>
      <c r="B137" s="23" t="s">
        <v>163</v>
      </c>
      <c r="C137" s="20" t="s">
        <v>28</v>
      </c>
      <c r="D137" s="24" t="s">
        <v>354</v>
      </c>
      <c r="E137" s="24" t="s">
        <v>452</v>
      </c>
      <c r="F137" s="25" t="s">
        <v>358</v>
      </c>
      <c r="G137" s="23" t="s">
        <v>497</v>
      </c>
      <c r="H137" s="7" t="s">
        <v>26</v>
      </c>
      <c r="I137" s="39" t="s">
        <v>35</v>
      </c>
      <c r="J137" s="43" t="s">
        <v>698</v>
      </c>
      <c r="K137" s="8">
        <v>2</v>
      </c>
      <c r="L137" s="17">
        <v>1</v>
      </c>
      <c r="M137" s="17">
        <v>1</v>
      </c>
      <c r="N137" s="16">
        <v>11</v>
      </c>
      <c r="O137" s="16">
        <v>2</v>
      </c>
      <c r="P137" s="16">
        <v>0</v>
      </c>
      <c r="Q137" s="16">
        <v>2</v>
      </c>
      <c r="R137" s="16">
        <v>4</v>
      </c>
      <c r="S137" s="16">
        <v>0</v>
      </c>
      <c r="T137" s="16">
        <v>0</v>
      </c>
      <c r="U137" s="16">
        <v>0</v>
      </c>
      <c r="V137" s="16">
        <v>0</v>
      </c>
      <c r="W137" s="16">
        <v>1</v>
      </c>
      <c r="X137" s="16">
        <v>1</v>
      </c>
      <c r="Y137" s="16">
        <v>0</v>
      </c>
      <c r="Z137" s="16">
        <v>11</v>
      </c>
      <c r="AA137" s="16">
        <v>4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1</v>
      </c>
      <c r="AJ137" s="17">
        <v>1</v>
      </c>
      <c r="AK137" s="17">
        <v>8</v>
      </c>
      <c r="AL137" s="17">
        <v>0</v>
      </c>
      <c r="AM137" s="17">
        <v>18</v>
      </c>
      <c r="AN137" s="17">
        <v>28</v>
      </c>
      <c r="AO137" s="17">
        <v>1</v>
      </c>
      <c r="AP137" s="17">
        <v>7</v>
      </c>
      <c r="AQ137" s="17">
        <v>48</v>
      </c>
    </row>
    <row r="138" spans="1:43" s="2" customFormat="1" ht="13.5" customHeight="1">
      <c r="A138" s="22">
        <v>136</v>
      </c>
      <c r="B138" s="23" t="s">
        <v>164</v>
      </c>
      <c r="C138" s="20" t="s">
        <v>28</v>
      </c>
      <c r="D138" s="24" t="s">
        <v>354</v>
      </c>
      <c r="E138" s="24" t="s">
        <v>452</v>
      </c>
      <c r="F138" s="25" t="s">
        <v>356</v>
      </c>
      <c r="G138" s="23" t="s">
        <v>498</v>
      </c>
      <c r="H138" s="7" t="s">
        <v>26</v>
      </c>
      <c r="I138" s="39" t="s">
        <v>35</v>
      </c>
      <c r="J138" s="43" t="s">
        <v>698</v>
      </c>
      <c r="K138" s="8">
        <v>2</v>
      </c>
      <c r="L138" s="17">
        <v>0</v>
      </c>
      <c r="M138" s="17">
        <v>0</v>
      </c>
      <c r="N138" s="16">
        <v>10</v>
      </c>
      <c r="O138" s="16">
        <v>2</v>
      </c>
      <c r="P138" s="16">
        <v>1</v>
      </c>
      <c r="Q138" s="16">
        <v>1</v>
      </c>
      <c r="R138" s="16">
        <v>0</v>
      </c>
      <c r="S138" s="16">
        <v>0</v>
      </c>
      <c r="T138" s="16">
        <v>1</v>
      </c>
      <c r="U138" s="16">
        <v>1</v>
      </c>
      <c r="V138" s="16">
        <v>1</v>
      </c>
      <c r="W138" s="16">
        <v>1</v>
      </c>
      <c r="X138" s="16">
        <v>0</v>
      </c>
      <c r="Y138" s="16">
        <v>0</v>
      </c>
      <c r="Z138" s="16">
        <v>7</v>
      </c>
      <c r="AA138" s="16">
        <v>1</v>
      </c>
      <c r="AB138" s="16">
        <v>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1</v>
      </c>
      <c r="AJ138" s="17">
        <v>0</v>
      </c>
      <c r="AK138" s="17">
        <v>8</v>
      </c>
      <c r="AL138" s="17">
        <v>0</v>
      </c>
      <c r="AM138" s="17">
        <v>1</v>
      </c>
      <c r="AN138" s="17">
        <v>46</v>
      </c>
      <c r="AO138" s="17">
        <v>1</v>
      </c>
      <c r="AP138" s="17">
        <v>7</v>
      </c>
      <c r="AQ138" s="17">
        <v>55</v>
      </c>
    </row>
    <row r="139" spans="1:43" s="2" customFormat="1" ht="13.5" customHeight="1">
      <c r="A139" s="22">
        <v>137</v>
      </c>
      <c r="B139" s="23" t="s">
        <v>165</v>
      </c>
      <c r="C139" s="20" t="s">
        <v>28</v>
      </c>
      <c r="D139" s="24" t="s">
        <v>354</v>
      </c>
      <c r="E139" s="24" t="s">
        <v>452</v>
      </c>
      <c r="F139" s="25" t="s">
        <v>356</v>
      </c>
      <c r="G139" s="23" t="s">
        <v>499</v>
      </c>
      <c r="H139" s="7" t="s">
        <v>26</v>
      </c>
      <c r="I139" s="39"/>
      <c r="J139" s="43" t="s">
        <v>698</v>
      </c>
      <c r="K139" s="8">
        <v>2</v>
      </c>
      <c r="L139" s="17">
        <v>1</v>
      </c>
      <c r="M139" s="17">
        <v>1</v>
      </c>
      <c r="N139" s="16">
        <v>8</v>
      </c>
      <c r="O139" s="16">
        <v>1</v>
      </c>
      <c r="P139" s="16">
        <v>0</v>
      </c>
      <c r="Q139" s="16">
        <v>2</v>
      </c>
      <c r="R139" s="16">
        <v>2</v>
      </c>
      <c r="S139" s="16">
        <v>0</v>
      </c>
      <c r="T139" s="16">
        <v>0</v>
      </c>
      <c r="U139" s="16">
        <v>1</v>
      </c>
      <c r="V139" s="16">
        <v>0</v>
      </c>
      <c r="W139" s="16">
        <v>0</v>
      </c>
      <c r="X139" s="16">
        <v>0</v>
      </c>
      <c r="Y139" s="16">
        <v>0</v>
      </c>
      <c r="Z139" s="16">
        <v>9</v>
      </c>
      <c r="AA139" s="16">
        <v>1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1</v>
      </c>
      <c r="AJ139" s="17">
        <v>0</v>
      </c>
      <c r="AK139" s="17">
        <v>9</v>
      </c>
      <c r="AL139" s="17">
        <v>0</v>
      </c>
      <c r="AM139" s="17">
        <v>0</v>
      </c>
      <c r="AN139" s="17">
        <v>36</v>
      </c>
      <c r="AO139" s="17">
        <v>0</v>
      </c>
      <c r="AP139" s="17">
        <v>9</v>
      </c>
      <c r="AQ139" s="17">
        <v>36</v>
      </c>
    </row>
    <row r="140" spans="1:43" s="2" customFormat="1" ht="13.5" customHeight="1">
      <c r="A140" s="22">
        <v>138</v>
      </c>
      <c r="B140" s="23" t="s">
        <v>166</v>
      </c>
      <c r="C140" s="20" t="s">
        <v>28</v>
      </c>
      <c r="D140" s="24" t="s">
        <v>354</v>
      </c>
      <c r="E140" s="24" t="s">
        <v>452</v>
      </c>
      <c r="F140" s="25" t="s">
        <v>358</v>
      </c>
      <c r="G140" s="23" t="s">
        <v>500</v>
      </c>
      <c r="H140" s="7" t="s">
        <v>26</v>
      </c>
      <c r="I140" s="39"/>
      <c r="J140" s="43" t="s">
        <v>698</v>
      </c>
      <c r="K140" s="8">
        <v>2</v>
      </c>
      <c r="L140" s="17">
        <v>1</v>
      </c>
      <c r="M140" s="17">
        <v>1</v>
      </c>
      <c r="N140" s="16">
        <v>9</v>
      </c>
      <c r="O140" s="16">
        <v>1</v>
      </c>
      <c r="P140" s="16">
        <v>0</v>
      </c>
      <c r="Q140" s="16">
        <v>4</v>
      </c>
      <c r="R140" s="16">
        <v>2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12</v>
      </c>
      <c r="AG140" s="16">
        <v>2</v>
      </c>
      <c r="AH140" s="16">
        <v>0</v>
      </c>
      <c r="AI140" s="16">
        <v>1</v>
      </c>
      <c r="AJ140" s="17">
        <v>1</v>
      </c>
      <c r="AK140" s="17">
        <v>7</v>
      </c>
      <c r="AL140" s="17">
        <v>0</v>
      </c>
      <c r="AM140" s="17">
        <v>10</v>
      </c>
      <c r="AN140" s="17">
        <v>27</v>
      </c>
      <c r="AO140" s="17">
        <v>0</v>
      </c>
      <c r="AP140" s="17">
        <v>5</v>
      </c>
      <c r="AQ140" s="17">
        <v>40</v>
      </c>
    </row>
    <row r="141" spans="1:43" s="2" customFormat="1" ht="13.5" customHeight="1">
      <c r="A141" s="22">
        <v>139</v>
      </c>
      <c r="B141" s="23" t="s">
        <v>167</v>
      </c>
      <c r="C141" s="20" t="s">
        <v>28</v>
      </c>
      <c r="D141" s="24" t="s">
        <v>354</v>
      </c>
      <c r="E141" s="24" t="s">
        <v>452</v>
      </c>
      <c r="F141" s="25" t="s">
        <v>372</v>
      </c>
      <c r="G141" s="23" t="s">
        <v>501</v>
      </c>
      <c r="H141" s="7" t="s">
        <v>26</v>
      </c>
      <c r="I141" s="39" t="s">
        <v>35</v>
      </c>
      <c r="J141" s="43" t="s">
        <v>697</v>
      </c>
      <c r="K141" s="8">
        <v>2</v>
      </c>
      <c r="L141" s="17">
        <v>0</v>
      </c>
      <c r="M141" s="17">
        <v>0</v>
      </c>
      <c r="N141" s="16">
        <v>11</v>
      </c>
      <c r="O141" s="16">
        <v>11</v>
      </c>
      <c r="P141" s="16">
        <v>1</v>
      </c>
      <c r="Q141" s="16">
        <v>0</v>
      </c>
      <c r="R141" s="16">
        <v>0</v>
      </c>
      <c r="S141" s="16">
        <v>0</v>
      </c>
      <c r="T141" s="16">
        <v>6</v>
      </c>
      <c r="U141" s="16">
        <v>4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4</v>
      </c>
      <c r="AG141" s="16">
        <v>6</v>
      </c>
      <c r="AH141" s="16">
        <v>2</v>
      </c>
      <c r="AI141" s="16">
        <v>1</v>
      </c>
      <c r="AJ141" s="17">
        <v>0</v>
      </c>
      <c r="AK141" s="17">
        <v>8</v>
      </c>
      <c r="AL141" s="17">
        <v>0</v>
      </c>
      <c r="AM141" s="17">
        <v>0</v>
      </c>
      <c r="AN141" s="17">
        <v>48</v>
      </c>
      <c r="AO141" s="17">
        <v>0</v>
      </c>
      <c r="AP141" s="17">
        <v>8</v>
      </c>
      <c r="AQ141" s="17">
        <v>48</v>
      </c>
    </row>
    <row r="142" spans="1:43" s="2" customFormat="1" ht="13.5" customHeight="1">
      <c r="A142" s="22">
        <v>140</v>
      </c>
      <c r="B142" s="23" t="s">
        <v>168</v>
      </c>
      <c r="C142" s="20" t="s">
        <v>28</v>
      </c>
      <c r="D142" s="24" t="s">
        <v>354</v>
      </c>
      <c r="E142" s="24" t="s">
        <v>452</v>
      </c>
      <c r="F142" s="25" t="s">
        <v>358</v>
      </c>
      <c r="G142" s="23" t="s">
        <v>502</v>
      </c>
      <c r="H142" s="7" t="s">
        <v>26</v>
      </c>
      <c r="I142" s="39" t="s">
        <v>35</v>
      </c>
      <c r="J142" s="43" t="s">
        <v>698</v>
      </c>
      <c r="K142" s="8">
        <v>2</v>
      </c>
      <c r="L142" s="17">
        <v>2</v>
      </c>
      <c r="M142" s="17">
        <v>1</v>
      </c>
      <c r="N142" s="16">
        <v>6</v>
      </c>
      <c r="O142" s="16">
        <v>1</v>
      </c>
      <c r="P142" s="16">
        <v>0</v>
      </c>
      <c r="Q142" s="16">
        <v>2</v>
      </c>
      <c r="R142" s="16">
        <v>2</v>
      </c>
      <c r="S142" s="16">
        <v>0</v>
      </c>
      <c r="T142" s="16">
        <v>2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5</v>
      </c>
      <c r="AG142" s="16">
        <v>2</v>
      </c>
      <c r="AH142" s="16">
        <v>0</v>
      </c>
      <c r="AI142" s="16">
        <v>1</v>
      </c>
      <c r="AJ142" s="17">
        <v>0</v>
      </c>
      <c r="AK142" s="17">
        <v>9</v>
      </c>
      <c r="AL142" s="17">
        <v>0</v>
      </c>
      <c r="AM142" s="17">
        <v>20</v>
      </c>
      <c r="AN142" s="17">
        <v>29</v>
      </c>
      <c r="AO142" s="17">
        <v>0</v>
      </c>
      <c r="AP142" s="17">
        <v>7</v>
      </c>
      <c r="AQ142" s="17">
        <v>52</v>
      </c>
    </row>
    <row r="143" spans="1:43" s="2" customFormat="1" ht="13.5" customHeight="1">
      <c r="A143" s="22">
        <v>141</v>
      </c>
      <c r="B143" s="23" t="s">
        <v>169</v>
      </c>
      <c r="C143" s="20" t="s">
        <v>28</v>
      </c>
      <c r="D143" s="24" t="s">
        <v>354</v>
      </c>
      <c r="E143" s="24" t="s">
        <v>452</v>
      </c>
      <c r="F143" s="25" t="s">
        <v>356</v>
      </c>
      <c r="G143" s="23" t="s">
        <v>503</v>
      </c>
      <c r="H143" s="7" t="s">
        <v>26</v>
      </c>
      <c r="I143" s="39"/>
      <c r="J143" s="43" t="s">
        <v>698</v>
      </c>
      <c r="K143" s="8">
        <v>2</v>
      </c>
      <c r="L143" s="17">
        <v>2</v>
      </c>
      <c r="M143" s="17">
        <v>1</v>
      </c>
      <c r="N143" s="16">
        <v>6</v>
      </c>
      <c r="O143" s="16">
        <v>2</v>
      </c>
      <c r="P143" s="16">
        <v>0</v>
      </c>
      <c r="Q143" s="16">
        <v>2</v>
      </c>
      <c r="R143" s="16">
        <v>4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7</v>
      </c>
      <c r="AD143" s="16">
        <v>5</v>
      </c>
      <c r="AE143" s="16">
        <v>0</v>
      </c>
      <c r="AF143" s="16">
        <v>0</v>
      </c>
      <c r="AG143" s="16">
        <v>0</v>
      </c>
      <c r="AH143" s="16">
        <v>0</v>
      </c>
      <c r="AI143" s="16">
        <v>1</v>
      </c>
      <c r="AJ143" s="17">
        <v>0</v>
      </c>
      <c r="AK143" s="17">
        <v>5</v>
      </c>
      <c r="AL143" s="17">
        <v>0</v>
      </c>
      <c r="AM143" s="17">
        <v>0</v>
      </c>
      <c r="AN143" s="17">
        <v>32</v>
      </c>
      <c r="AO143" s="17">
        <v>0</v>
      </c>
      <c r="AP143" s="17">
        <v>4</v>
      </c>
      <c r="AQ143" s="17">
        <v>33</v>
      </c>
    </row>
    <row r="144" spans="1:43" s="2" customFormat="1" ht="13.5" customHeight="1">
      <c r="A144" s="22">
        <v>142</v>
      </c>
      <c r="B144" s="23" t="s">
        <v>170</v>
      </c>
      <c r="C144" s="20" t="s">
        <v>28</v>
      </c>
      <c r="D144" s="24" t="s">
        <v>354</v>
      </c>
      <c r="E144" s="24" t="s">
        <v>452</v>
      </c>
      <c r="F144" s="25" t="s">
        <v>358</v>
      </c>
      <c r="G144" s="23" t="s">
        <v>504</v>
      </c>
      <c r="H144" s="7" t="s">
        <v>26</v>
      </c>
      <c r="I144" s="39" t="s">
        <v>35</v>
      </c>
      <c r="J144" s="43" t="s">
        <v>698</v>
      </c>
      <c r="K144" s="8">
        <v>2</v>
      </c>
      <c r="L144" s="17">
        <v>1</v>
      </c>
      <c r="M144" s="17">
        <v>3</v>
      </c>
      <c r="N144" s="16">
        <v>6</v>
      </c>
      <c r="O144" s="16">
        <v>1</v>
      </c>
      <c r="P144" s="16">
        <v>0</v>
      </c>
      <c r="Q144" s="16">
        <v>8</v>
      </c>
      <c r="R144" s="16">
        <v>3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12</v>
      </c>
      <c r="AA144" s="16">
        <v>3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1</v>
      </c>
      <c r="AJ144" s="17">
        <v>1</v>
      </c>
      <c r="AK144" s="17">
        <v>11</v>
      </c>
      <c r="AL144" s="17">
        <v>0</v>
      </c>
      <c r="AM144" s="17">
        <v>16</v>
      </c>
      <c r="AN144" s="17">
        <v>34</v>
      </c>
      <c r="AO144" s="17">
        <v>2</v>
      </c>
      <c r="AP144" s="17">
        <v>4</v>
      </c>
      <c r="AQ144" s="17">
        <v>54</v>
      </c>
    </row>
    <row r="145" spans="1:43" s="2" customFormat="1" ht="13.5" customHeight="1">
      <c r="A145" s="22">
        <v>143</v>
      </c>
      <c r="B145" s="23" t="s">
        <v>171</v>
      </c>
      <c r="C145" s="20" t="s">
        <v>28</v>
      </c>
      <c r="D145" s="24" t="s">
        <v>354</v>
      </c>
      <c r="E145" s="24" t="s">
        <v>452</v>
      </c>
      <c r="F145" s="25" t="s">
        <v>356</v>
      </c>
      <c r="G145" s="23" t="s">
        <v>505</v>
      </c>
      <c r="H145" s="7" t="s">
        <v>26</v>
      </c>
      <c r="I145" s="39" t="s">
        <v>35</v>
      </c>
      <c r="J145" s="43" t="s">
        <v>698</v>
      </c>
      <c r="K145" s="8">
        <v>2</v>
      </c>
      <c r="L145" s="17">
        <v>1</v>
      </c>
      <c r="M145" s="17">
        <v>1</v>
      </c>
      <c r="N145" s="16">
        <v>7</v>
      </c>
      <c r="O145" s="16">
        <v>1</v>
      </c>
      <c r="P145" s="16">
        <v>0</v>
      </c>
      <c r="Q145" s="16">
        <v>4</v>
      </c>
      <c r="R145" s="16">
        <v>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10</v>
      </c>
      <c r="AA145" s="16">
        <v>3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1</v>
      </c>
      <c r="AJ145" s="17">
        <v>0</v>
      </c>
      <c r="AK145" s="17">
        <v>7</v>
      </c>
      <c r="AL145" s="17">
        <v>0</v>
      </c>
      <c r="AM145" s="17">
        <v>0</v>
      </c>
      <c r="AN145" s="17">
        <v>40</v>
      </c>
      <c r="AO145" s="17">
        <v>0</v>
      </c>
      <c r="AP145" s="17">
        <v>5</v>
      </c>
      <c r="AQ145" s="17">
        <v>42</v>
      </c>
    </row>
    <row r="146" spans="1:43" s="2" customFormat="1" ht="13.5" customHeight="1">
      <c r="A146" s="22">
        <v>144</v>
      </c>
      <c r="B146" s="23" t="s">
        <v>172</v>
      </c>
      <c r="C146" s="20" t="s">
        <v>28</v>
      </c>
      <c r="D146" s="24" t="s">
        <v>354</v>
      </c>
      <c r="E146" s="24" t="s">
        <v>452</v>
      </c>
      <c r="F146" s="25" t="s">
        <v>372</v>
      </c>
      <c r="G146" s="23" t="s">
        <v>506</v>
      </c>
      <c r="H146" s="7" t="s">
        <v>26</v>
      </c>
      <c r="I146" s="39"/>
      <c r="J146" s="43" t="s">
        <v>697</v>
      </c>
      <c r="K146" s="8">
        <v>2</v>
      </c>
      <c r="L146" s="17">
        <v>1</v>
      </c>
      <c r="M146" s="17">
        <v>1</v>
      </c>
      <c r="N146" s="16">
        <v>17</v>
      </c>
      <c r="O146" s="16">
        <v>22</v>
      </c>
      <c r="P146" s="16">
        <v>0</v>
      </c>
      <c r="Q146" s="16">
        <v>1</v>
      </c>
      <c r="R146" s="16">
        <v>2</v>
      </c>
      <c r="S146" s="16">
        <v>0</v>
      </c>
      <c r="T146" s="16">
        <v>0</v>
      </c>
      <c r="U146" s="16">
        <v>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17</v>
      </c>
      <c r="AD146" s="16">
        <v>19</v>
      </c>
      <c r="AE146" s="16">
        <v>0</v>
      </c>
      <c r="AF146" s="16">
        <v>0</v>
      </c>
      <c r="AG146" s="16">
        <v>0</v>
      </c>
      <c r="AH146" s="16">
        <v>0</v>
      </c>
      <c r="AI146" s="16">
        <v>1</v>
      </c>
      <c r="AJ146" s="17">
        <v>0</v>
      </c>
      <c r="AK146" s="17">
        <v>5</v>
      </c>
      <c r="AL146" s="17">
        <v>0</v>
      </c>
      <c r="AM146" s="17">
        <v>0</v>
      </c>
      <c r="AN146" s="17">
        <v>46</v>
      </c>
      <c r="AO146" s="17">
        <v>0</v>
      </c>
      <c r="AP146" s="17">
        <v>5</v>
      </c>
      <c r="AQ146" s="17">
        <v>48</v>
      </c>
    </row>
    <row r="147" spans="1:43" s="2" customFormat="1" ht="13.5" customHeight="1">
      <c r="A147" s="22">
        <v>145</v>
      </c>
      <c r="B147" s="23" t="s">
        <v>173</v>
      </c>
      <c r="C147" s="20" t="s">
        <v>28</v>
      </c>
      <c r="D147" s="24" t="s">
        <v>354</v>
      </c>
      <c r="E147" s="24" t="s">
        <v>452</v>
      </c>
      <c r="F147" s="25" t="s">
        <v>356</v>
      </c>
      <c r="G147" s="23" t="s">
        <v>507</v>
      </c>
      <c r="H147" s="7" t="s">
        <v>26</v>
      </c>
      <c r="I147" s="39"/>
      <c r="J147" s="43" t="s">
        <v>698</v>
      </c>
      <c r="K147" s="8">
        <v>2</v>
      </c>
      <c r="L147" s="17">
        <v>2</v>
      </c>
      <c r="M147" s="17">
        <v>1</v>
      </c>
      <c r="N147" s="16">
        <v>5</v>
      </c>
      <c r="O147" s="16">
        <v>7</v>
      </c>
      <c r="P147" s="16">
        <v>0</v>
      </c>
      <c r="Q147" s="16">
        <v>2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2</v>
      </c>
      <c r="X147" s="16">
        <v>2</v>
      </c>
      <c r="Y147" s="16">
        <v>0</v>
      </c>
      <c r="Z147" s="16">
        <v>4</v>
      </c>
      <c r="AA147" s="16">
        <v>4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1</v>
      </c>
      <c r="AJ147" s="17">
        <v>0</v>
      </c>
      <c r="AK147" s="17">
        <v>3</v>
      </c>
      <c r="AL147" s="17">
        <v>0</v>
      </c>
      <c r="AM147" s="17">
        <v>0</v>
      </c>
      <c r="AN147" s="17">
        <v>21</v>
      </c>
      <c r="AO147" s="17">
        <v>0</v>
      </c>
      <c r="AP147" s="17">
        <v>3</v>
      </c>
      <c r="AQ147" s="17">
        <v>21</v>
      </c>
    </row>
    <row r="148" spans="1:43" s="2" customFormat="1" ht="13.5" customHeight="1">
      <c r="A148" s="22">
        <v>146</v>
      </c>
      <c r="B148" s="23" t="s">
        <v>174</v>
      </c>
      <c r="C148" s="20" t="s">
        <v>28</v>
      </c>
      <c r="D148" s="24" t="s">
        <v>354</v>
      </c>
      <c r="E148" s="24" t="s">
        <v>452</v>
      </c>
      <c r="F148" s="25" t="s">
        <v>358</v>
      </c>
      <c r="G148" s="23" t="s">
        <v>508</v>
      </c>
      <c r="H148" s="7" t="s">
        <v>26</v>
      </c>
      <c r="I148" s="39" t="s">
        <v>35</v>
      </c>
      <c r="J148" s="43" t="s">
        <v>697</v>
      </c>
      <c r="K148" s="8">
        <v>2</v>
      </c>
      <c r="L148" s="17">
        <v>2</v>
      </c>
      <c r="M148" s="17">
        <v>2</v>
      </c>
      <c r="N148" s="16">
        <v>7</v>
      </c>
      <c r="O148" s="16">
        <v>2</v>
      </c>
      <c r="P148" s="16">
        <v>0</v>
      </c>
      <c r="Q148" s="16">
        <v>5</v>
      </c>
      <c r="R148" s="16">
        <v>2</v>
      </c>
      <c r="S148" s="16">
        <v>0</v>
      </c>
      <c r="T148" s="16">
        <v>1</v>
      </c>
      <c r="U148" s="16">
        <v>1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10</v>
      </c>
      <c r="AG148" s="16">
        <v>2</v>
      </c>
      <c r="AH148" s="16">
        <v>0</v>
      </c>
      <c r="AI148" s="16">
        <v>1</v>
      </c>
      <c r="AJ148" s="17">
        <v>0</v>
      </c>
      <c r="AK148" s="17">
        <v>4</v>
      </c>
      <c r="AL148" s="17">
        <v>0</v>
      </c>
      <c r="AM148" s="17">
        <v>0</v>
      </c>
      <c r="AN148" s="17">
        <v>22</v>
      </c>
      <c r="AO148" s="17">
        <v>0</v>
      </c>
      <c r="AP148" s="17">
        <v>4</v>
      </c>
      <c r="AQ148" s="17">
        <v>22</v>
      </c>
    </row>
    <row r="149" spans="1:43" s="2" customFormat="1" ht="13.5" customHeight="1">
      <c r="A149" s="22">
        <v>147</v>
      </c>
      <c r="B149" s="23" t="s">
        <v>175</v>
      </c>
      <c r="C149" s="20" t="s">
        <v>28</v>
      </c>
      <c r="D149" s="24" t="s">
        <v>354</v>
      </c>
      <c r="E149" s="24" t="s">
        <v>452</v>
      </c>
      <c r="F149" s="25" t="s">
        <v>356</v>
      </c>
      <c r="G149" s="23" t="s">
        <v>509</v>
      </c>
      <c r="H149" s="7" t="s">
        <v>26</v>
      </c>
      <c r="I149" s="39" t="s">
        <v>35</v>
      </c>
      <c r="J149" s="43" t="s">
        <v>698</v>
      </c>
      <c r="K149" s="8">
        <v>2</v>
      </c>
      <c r="L149" s="17">
        <v>3</v>
      </c>
      <c r="M149" s="17">
        <v>1</v>
      </c>
      <c r="N149" s="16">
        <v>16</v>
      </c>
      <c r="O149" s="16">
        <v>6</v>
      </c>
      <c r="P149" s="16">
        <v>0</v>
      </c>
      <c r="Q149" s="16">
        <v>6</v>
      </c>
      <c r="R149" s="16">
        <v>0</v>
      </c>
      <c r="S149" s="16">
        <v>0</v>
      </c>
      <c r="T149" s="16">
        <v>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20</v>
      </c>
      <c r="AA149" s="16">
        <v>5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1</v>
      </c>
      <c r="AJ149" s="17">
        <v>0</v>
      </c>
      <c r="AK149" s="17">
        <v>12</v>
      </c>
      <c r="AL149" s="17">
        <v>0</v>
      </c>
      <c r="AM149" s="17">
        <v>0</v>
      </c>
      <c r="AN149" s="17">
        <v>66</v>
      </c>
      <c r="AO149" s="17">
        <v>0</v>
      </c>
      <c r="AP149" s="17">
        <v>4</v>
      </c>
      <c r="AQ149" s="17">
        <v>70</v>
      </c>
    </row>
    <row r="150" spans="1:43" s="2" customFormat="1" ht="13.5" customHeight="1">
      <c r="A150" s="22">
        <v>148</v>
      </c>
      <c r="B150" s="23" t="s">
        <v>176</v>
      </c>
      <c r="C150" s="20" t="s">
        <v>28</v>
      </c>
      <c r="D150" s="24" t="s">
        <v>354</v>
      </c>
      <c r="E150" s="24" t="s">
        <v>452</v>
      </c>
      <c r="F150" s="25" t="s">
        <v>358</v>
      </c>
      <c r="G150" s="23" t="s">
        <v>510</v>
      </c>
      <c r="H150" s="7" t="s">
        <v>26</v>
      </c>
      <c r="I150" s="39" t="s">
        <v>35</v>
      </c>
      <c r="J150" s="43" t="s">
        <v>698</v>
      </c>
      <c r="K150" s="8">
        <v>2</v>
      </c>
      <c r="L150" s="17">
        <v>1</v>
      </c>
      <c r="M150" s="17">
        <v>1</v>
      </c>
      <c r="N150" s="16">
        <v>7</v>
      </c>
      <c r="O150" s="16">
        <v>1</v>
      </c>
      <c r="P150" s="16">
        <v>0</v>
      </c>
      <c r="Q150" s="16">
        <v>3</v>
      </c>
      <c r="R150" s="16">
        <v>4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9</v>
      </c>
      <c r="AA150" s="16">
        <v>4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1</v>
      </c>
      <c r="AJ150" s="17">
        <v>3</v>
      </c>
      <c r="AK150" s="17">
        <v>4</v>
      </c>
      <c r="AL150" s="17">
        <v>0</v>
      </c>
      <c r="AM150" s="17">
        <v>3</v>
      </c>
      <c r="AN150" s="17">
        <v>41</v>
      </c>
      <c r="AO150" s="17">
        <v>1</v>
      </c>
      <c r="AP150" s="17">
        <v>3</v>
      </c>
      <c r="AQ150" s="17">
        <v>45</v>
      </c>
    </row>
    <row r="151" spans="1:43" s="2" customFormat="1" ht="13.5" customHeight="1">
      <c r="A151" s="22">
        <v>149</v>
      </c>
      <c r="B151" s="23" t="s">
        <v>177</v>
      </c>
      <c r="C151" s="20" t="s">
        <v>28</v>
      </c>
      <c r="D151" s="24" t="s">
        <v>354</v>
      </c>
      <c r="E151" s="24" t="s">
        <v>452</v>
      </c>
      <c r="F151" s="25" t="s">
        <v>358</v>
      </c>
      <c r="G151" s="23" t="s">
        <v>511</v>
      </c>
      <c r="H151" s="7" t="s">
        <v>26</v>
      </c>
      <c r="I151" s="39" t="s">
        <v>35</v>
      </c>
      <c r="J151" s="43" t="s">
        <v>698</v>
      </c>
      <c r="K151" s="8">
        <v>2</v>
      </c>
      <c r="L151" s="17">
        <v>3</v>
      </c>
      <c r="M151" s="17">
        <v>1</v>
      </c>
      <c r="N151" s="16">
        <v>12</v>
      </c>
      <c r="O151" s="16">
        <v>5</v>
      </c>
      <c r="P151" s="16">
        <v>0</v>
      </c>
      <c r="Q151" s="16">
        <v>3</v>
      </c>
      <c r="R151" s="16">
        <v>3</v>
      </c>
      <c r="S151" s="16">
        <v>0</v>
      </c>
      <c r="T151" s="16">
        <v>0</v>
      </c>
      <c r="U151" s="16">
        <v>0</v>
      </c>
      <c r="V151" s="16">
        <v>0</v>
      </c>
      <c r="W151" s="16">
        <v>2</v>
      </c>
      <c r="X151" s="16">
        <v>2</v>
      </c>
      <c r="Y151" s="16">
        <v>0</v>
      </c>
      <c r="Z151" s="16">
        <v>12</v>
      </c>
      <c r="AA151" s="16">
        <v>5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1</v>
      </c>
      <c r="AJ151" s="17">
        <v>0</v>
      </c>
      <c r="AK151" s="17">
        <v>6</v>
      </c>
      <c r="AL151" s="17">
        <v>0</v>
      </c>
      <c r="AM151" s="17">
        <v>25</v>
      </c>
      <c r="AN151" s="17">
        <v>20</v>
      </c>
      <c r="AO151" s="17">
        <v>0</v>
      </c>
      <c r="AP151" s="17">
        <v>2</v>
      </c>
      <c r="AQ151" s="17">
        <v>47</v>
      </c>
    </row>
    <row r="152" spans="1:43" s="2" customFormat="1" ht="13.5" customHeight="1">
      <c r="A152" s="22">
        <v>150</v>
      </c>
      <c r="B152" s="23" t="s">
        <v>178</v>
      </c>
      <c r="C152" s="20" t="s">
        <v>28</v>
      </c>
      <c r="D152" s="24" t="s">
        <v>354</v>
      </c>
      <c r="E152" s="24" t="s">
        <v>452</v>
      </c>
      <c r="F152" s="25" t="s">
        <v>358</v>
      </c>
      <c r="G152" s="23" t="s">
        <v>512</v>
      </c>
      <c r="H152" s="7" t="s">
        <v>26</v>
      </c>
      <c r="I152" s="39" t="s">
        <v>35</v>
      </c>
      <c r="J152" s="43" t="s">
        <v>697</v>
      </c>
      <c r="K152" s="8">
        <v>2</v>
      </c>
      <c r="L152" s="17">
        <v>1</v>
      </c>
      <c r="M152" s="17">
        <v>1</v>
      </c>
      <c r="N152" s="16">
        <v>9</v>
      </c>
      <c r="O152" s="16">
        <v>6</v>
      </c>
      <c r="P152" s="16">
        <v>0</v>
      </c>
      <c r="Q152" s="16">
        <v>1</v>
      </c>
      <c r="R152" s="16">
        <v>1</v>
      </c>
      <c r="S152" s="16">
        <v>0</v>
      </c>
      <c r="T152" s="16">
        <v>0</v>
      </c>
      <c r="U152" s="16">
        <v>0</v>
      </c>
      <c r="V152" s="16">
        <v>0</v>
      </c>
      <c r="W152" s="16">
        <v>1</v>
      </c>
      <c r="X152" s="16">
        <v>1</v>
      </c>
      <c r="Y152" s="16">
        <v>0</v>
      </c>
      <c r="Z152" s="16">
        <v>5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3</v>
      </c>
      <c r="AG152" s="16">
        <v>5</v>
      </c>
      <c r="AH152" s="16">
        <v>0</v>
      </c>
      <c r="AI152" s="16">
        <v>1</v>
      </c>
      <c r="AJ152" s="17">
        <v>0</v>
      </c>
      <c r="AK152" s="17">
        <v>7</v>
      </c>
      <c r="AL152" s="17">
        <v>0</v>
      </c>
      <c r="AM152" s="17">
        <v>24</v>
      </c>
      <c r="AN152" s="17">
        <v>21</v>
      </c>
      <c r="AO152" s="17">
        <v>0</v>
      </c>
      <c r="AP152" s="17">
        <v>3</v>
      </c>
      <c r="AQ152" s="17">
        <v>49</v>
      </c>
    </row>
    <row r="153" spans="1:43" s="2" customFormat="1" ht="13.5" customHeight="1">
      <c r="A153" s="22">
        <v>151</v>
      </c>
      <c r="B153" s="23" t="s">
        <v>179</v>
      </c>
      <c r="C153" s="20" t="s">
        <v>28</v>
      </c>
      <c r="D153" s="24" t="s">
        <v>354</v>
      </c>
      <c r="E153" s="24" t="s">
        <v>452</v>
      </c>
      <c r="F153" s="25" t="s">
        <v>358</v>
      </c>
      <c r="G153" s="23" t="s">
        <v>513</v>
      </c>
      <c r="H153" s="7" t="s">
        <v>26</v>
      </c>
      <c r="I153" s="39" t="s">
        <v>35</v>
      </c>
      <c r="J153" s="43" t="s">
        <v>698</v>
      </c>
      <c r="K153" s="8">
        <v>2</v>
      </c>
      <c r="L153" s="17">
        <v>1</v>
      </c>
      <c r="M153" s="17">
        <v>1</v>
      </c>
      <c r="N153" s="16">
        <v>9</v>
      </c>
      <c r="O153" s="16">
        <v>3</v>
      </c>
      <c r="P153" s="16">
        <v>0</v>
      </c>
      <c r="Q153" s="16">
        <v>4</v>
      </c>
      <c r="R153" s="16">
        <v>2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12</v>
      </c>
      <c r="AA153" s="16">
        <v>4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1</v>
      </c>
      <c r="AJ153" s="17">
        <v>0</v>
      </c>
      <c r="AK153" s="17">
        <v>6</v>
      </c>
      <c r="AL153" s="17">
        <v>0</v>
      </c>
      <c r="AM153" s="17">
        <v>29</v>
      </c>
      <c r="AN153" s="17">
        <v>21</v>
      </c>
      <c r="AO153" s="17">
        <v>0</v>
      </c>
      <c r="AP153" s="17">
        <v>2</v>
      </c>
      <c r="AQ153" s="17">
        <v>53</v>
      </c>
    </row>
    <row r="154" spans="1:43" s="2" customFormat="1" ht="13.5" customHeight="1">
      <c r="A154" s="22">
        <v>152</v>
      </c>
      <c r="B154" s="23" t="s">
        <v>180</v>
      </c>
      <c r="C154" s="20" t="s">
        <v>28</v>
      </c>
      <c r="D154" s="24" t="s">
        <v>354</v>
      </c>
      <c r="E154" s="24" t="s">
        <v>452</v>
      </c>
      <c r="F154" s="25" t="s">
        <v>356</v>
      </c>
      <c r="G154" s="23" t="s">
        <v>514</v>
      </c>
      <c r="H154" s="7" t="s">
        <v>26</v>
      </c>
      <c r="I154" s="39"/>
      <c r="J154" s="43" t="s">
        <v>698</v>
      </c>
      <c r="K154" s="8">
        <v>2</v>
      </c>
      <c r="L154" s="17">
        <v>0</v>
      </c>
      <c r="M154" s="17">
        <v>0</v>
      </c>
      <c r="N154" s="16">
        <v>8</v>
      </c>
      <c r="O154" s="16">
        <v>3</v>
      </c>
      <c r="P154" s="16">
        <v>1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3</v>
      </c>
      <c r="X154" s="16">
        <v>1</v>
      </c>
      <c r="Y154" s="16">
        <v>0</v>
      </c>
      <c r="Z154" s="16">
        <v>3</v>
      </c>
      <c r="AA154" s="16">
        <v>1</v>
      </c>
      <c r="AB154" s="16">
        <v>3</v>
      </c>
      <c r="AC154" s="16">
        <v>0</v>
      </c>
      <c r="AD154" s="16">
        <v>1</v>
      </c>
      <c r="AE154" s="16">
        <v>0</v>
      </c>
      <c r="AF154" s="16">
        <v>0</v>
      </c>
      <c r="AG154" s="16">
        <v>0</v>
      </c>
      <c r="AH154" s="16">
        <v>0</v>
      </c>
      <c r="AI154" s="16">
        <v>1</v>
      </c>
      <c r="AJ154" s="17">
        <v>0</v>
      </c>
      <c r="AK154" s="17">
        <v>4</v>
      </c>
      <c r="AL154" s="17">
        <v>0</v>
      </c>
      <c r="AM154" s="17">
        <v>0</v>
      </c>
      <c r="AN154" s="17">
        <v>26</v>
      </c>
      <c r="AO154" s="17">
        <v>0</v>
      </c>
      <c r="AP154" s="17">
        <v>3</v>
      </c>
      <c r="AQ154" s="17">
        <v>27</v>
      </c>
    </row>
    <row r="155" spans="1:43" s="2" customFormat="1" ht="13.5" customHeight="1">
      <c r="A155" s="22">
        <v>153</v>
      </c>
      <c r="B155" s="23" t="s">
        <v>181</v>
      </c>
      <c r="C155" s="20" t="s">
        <v>28</v>
      </c>
      <c r="D155" s="24" t="s">
        <v>354</v>
      </c>
      <c r="E155" s="24" t="s">
        <v>452</v>
      </c>
      <c r="F155" s="25" t="s">
        <v>358</v>
      </c>
      <c r="G155" s="23" t="s">
        <v>515</v>
      </c>
      <c r="H155" s="7" t="s">
        <v>26</v>
      </c>
      <c r="I155" s="39" t="s">
        <v>35</v>
      </c>
      <c r="J155" s="43" t="s">
        <v>697</v>
      </c>
      <c r="K155" s="8">
        <v>2</v>
      </c>
      <c r="L155" s="17">
        <v>1</v>
      </c>
      <c r="M155" s="17">
        <v>1</v>
      </c>
      <c r="N155" s="16">
        <v>8</v>
      </c>
      <c r="O155" s="16">
        <v>2</v>
      </c>
      <c r="P155" s="16">
        <v>0</v>
      </c>
      <c r="Q155" s="16">
        <v>1</v>
      </c>
      <c r="R155" s="16">
        <v>2</v>
      </c>
      <c r="S155" s="16">
        <v>0</v>
      </c>
      <c r="T155" s="16">
        <v>0</v>
      </c>
      <c r="U155" s="16">
        <v>0</v>
      </c>
      <c r="V155" s="16">
        <v>0</v>
      </c>
      <c r="W155" s="16">
        <v>1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7</v>
      </c>
      <c r="AG155" s="16">
        <v>3</v>
      </c>
      <c r="AH155" s="16">
        <v>0</v>
      </c>
      <c r="AI155" s="16">
        <v>1</v>
      </c>
      <c r="AJ155" s="17">
        <v>0</v>
      </c>
      <c r="AK155" s="17">
        <v>4</v>
      </c>
      <c r="AL155" s="17">
        <v>0</v>
      </c>
      <c r="AM155" s="17">
        <v>18</v>
      </c>
      <c r="AN155" s="17">
        <v>5</v>
      </c>
      <c r="AO155" s="17">
        <v>0</v>
      </c>
      <c r="AP155" s="17">
        <v>0</v>
      </c>
      <c r="AQ155" s="17">
        <v>27</v>
      </c>
    </row>
    <row r="156" spans="1:43" s="2" customFormat="1" ht="13.5" customHeight="1">
      <c r="A156" s="22">
        <v>154</v>
      </c>
      <c r="B156" s="23" t="s">
        <v>182</v>
      </c>
      <c r="C156" s="20" t="s">
        <v>28</v>
      </c>
      <c r="D156" s="24" t="s">
        <v>354</v>
      </c>
      <c r="E156" s="24" t="s">
        <v>452</v>
      </c>
      <c r="F156" s="25" t="s">
        <v>358</v>
      </c>
      <c r="G156" s="23" t="s">
        <v>516</v>
      </c>
      <c r="H156" s="7" t="s">
        <v>26</v>
      </c>
      <c r="I156" s="39" t="s">
        <v>87</v>
      </c>
      <c r="J156" s="43" t="s">
        <v>698</v>
      </c>
      <c r="K156" s="8">
        <v>2</v>
      </c>
      <c r="L156" s="17">
        <v>1</v>
      </c>
      <c r="M156" s="17">
        <v>1</v>
      </c>
      <c r="N156" s="16">
        <v>14</v>
      </c>
      <c r="O156" s="16">
        <v>4</v>
      </c>
      <c r="P156" s="16">
        <v>0</v>
      </c>
      <c r="Q156" s="16">
        <v>2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11</v>
      </c>
      <c r="X156" s="16">
        <v>3</v>
      </c>
      <c r="Y156" s="16">
        <v>0</v>
      </c>
      <c r="Z156" s="16">
        <v>5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1</v>
      </c>
      <c r="AJ156" s="17">
        <v>0</v>
      </c>
      <c r="AK156" s="17">
        <v>11</v>
      </c>
      <c r="AL156" s="17">
        <v>0</v>
      </c>
      <c r="AM156" s="17">
        <v>9</v>
      </c>
      <c r="AN156" s="17">
        <v>47</v>
      </c>
      <c r="AO156" s="17">
        <v>0</v>
      </c>
      <c r="AP156" s="17">
        <v>9</v>
      </c>
      <c r="AQ156" s="17">
        <v>58</v>
      </c>
    </row>
    <row r="157" spans="1:43" s="2" customFormat="1" ht="13.5" customHeight="1">
      <c r="A157" s="22">
        <v>155</v>
      </c>
      <c r="B157" s="23" t="s">
        <v>183</v>
      </c>
      <c r="C157" s="20" t="s">
        <v>28</v>
      </c>
      <c r="D157" s="24" t="s">
        <v>354</v>
      </c>
      <c r="E157" s="24" t="s">
        <v>452</v>
      </c>
      <c r="F157" s="25" t="s">
        <v>358</v>
      </c>
      <c r="G157" s="23" t="s">
        <v>517</v>
      </c>
      <c r="H157" s="7" t="s">
        <v>26</v>
      </c>
      <c r="I157" s="39" t="s">
        <v>35</v>
      </c>
      <c r="J157" s="43" t="s">
        <v>698</v>
      </c>
      <c r="K157" s="8">
        <v>2</v>
      </c>
      <c r="L157" s="17">
        <v>7</v>
      </c>
      <c r="M157" s="17">
        <v>1</v>
      </c>
      <c r="N157" s="16">
        <v>11</v>
      </c>
      <c r="O157" s="16">
        <v>6</v>
      </c>
      <c r="P157" s="16">
        <v>0</v>
      </c>
      <c r="Q157" s="16">
        <v>0</v>
      </c>
      <c r="R157" s="16">
        <v>1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10</v>
      </c>
      <c r="AA157" s="16">
        <v>6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1</v>
      </c>
      <c r="AJ157" s="17">
        <v>0</v>
      </c>
      <c r="AK157" s="17">
        <v>8</v>
      </c>
      <c r="AL157" s="17">
        <v>0</v>
      </c>
      <c r="AM157" s="17">
        <v>36</v>
      </c>
      <c r="AN157" s="17">
        <v>22</v>
      </c>
      <c r="AO157" s="17">
        <v>2</v>
      </c>
      <c r="AP157" s="17">
        <v>3</v>
      </c>
      <c r="AQ157" s="17">
        <v>60</v>
      </c>
    </row>
    <row r="158" spans="1:43" s="2" customFormat="1" ht="13.5" customHeight="1">
      <c r="A158" s="22">
        <v>156</v>
      </c>
      <c r="B158" s="23" t="s">
        <v>184</v>
      </c>
      <c r="C158" s="20" t="s">
        <v>28</v>
      </c>
      <c r="D158" s="24" t="s">
        <v>354</v>
      </c>
      <c r="E158" s="24" t="s">
        <v>452</v>
      </c>
      <c r="F158" s="25" t="s">
        <v>358</v>
      </c>
      <c r="G158" s="23" t="s">
        <v>518</v>
      </c>
      <c r="H158" s="7" t="s">
        <v>26</v>
      </c>
      <c r="I158" s="39"/>
      <c r="J158" s="43" t="s">
        <v>698</v>
      </c>
      <c r="K158" s="8">
        <v>2</v>
      </c>
      <c r="L158" s="17">
        <v>1</v>
      </c>
      <c r="M158" s="17">
        <v>1</v>
      </c>
      <c r="N158" s="16">
        <v>9</v>
      </c>
      <c r="O158" s="16">
        <v>1</v>
      </c>
      <c r="P158" s="16">
        <v>0</v>
      </c>
      <c r="Q158" s="16">
        <v>2</v>
      </c>
      <c r="R158" s="16">
        <v>2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10</v>
      </c>
      <c r="AA158" s="16">
        <v>2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1</v>
      </c>
      <c r="AJ158" s="17">
        <v>1</v>
      </c>
      <c r="AK158" s="17">
        <v>4</v>
      </c>
      <c r="AL158" s="17">
        <v>0</v>
      </c>
      <c r="AM158" s="17">
        <v>3</v>
      </c>
      <c r="AN158" s="17">
        <v>25</v>
      </c>
      <c r="AO158" s="17">
        <v>0</v>
      </c>
      <c r="AP158" s="17">
        <v>2</v>
      </c>
      <c r="AQ158" s="17">
        <v>29</v>
      </c>
    </row>
    <row r="159" spans="1:43" s="2" customFormat="1" ht="13.5" customHeight="1">
      <c r="A159" s="22">
        <v>157</v>
      </c>
      <c r="B159" s="23" t="s">
        <v>185</v>
      </c>
      <c r="C159" s="20" t="s">
        <v>28</v>
      </c>
      <c r="D159" s="24" t="s">
        <v>354</v>
      </c>
      <c r="E159" s="24" t="s">
        <v>452</v>
      </c>
      <c r="F159" s="25" t="s">
        <v>358</v>
      </c>
      <c r="G159" s="23" t="s">
        <v>519</v>
      </c>
      <c r="H159" s="7" t="s">
        <v>26</v>
      </c>
      <c r="I159" s="39"/>
      <c r="J159" s="43" t="s">
        <v>698</v>
      </c>
      <c r="K159" s="8">
        <v>2</v>
      </c>
      <c r="L159" s="17">
        <v>2</v>
      </c>
      <c r="M159" s="17">
        <v>1</v>
      </c>
      <c r="N159" s="16">
        <v>4</v>
      </c>
      <c r="O159" s="16">
        <v>2</v>
      </c>
      <c r="P159" s="16">
        <v>0</v>
      </c>
      <c r="Q159" s="16">
        <v>4</v>
      </c>
      <c r="R159" s="16">
        <v>3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1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6</v>
      </c>
      <c r="AG159" s="16">
        <v>4</v>
      </c>
      <c r="AH159" s="16">
        <v>0</v>
      </c>
      <c r="AI159" s="16">
        <v>1</v>
      </c>
      <c r="AJ159" s="17">
        <v>1</v>
      </c>
      <c r="AK159" s="17">
        <v>5</v>
      </c>
      <c r="AL159" s="17">
        <v>0</v>
      </c>
      <c r="AM159" s="17">
        <v>5</v>
      </c>
      <c r="AN159" s="17">
        <v>18</v>
      </c>
      <c r="AO159" s="17">
        <v>0</v>
      </c>
      <c r="AP159" s="17">
        <v>5</v>
      </c>
      <c r="AQ159" s="17">
        <v>24</v>
      </c>
    </row>
    <row r="160" spans="1:43" s="2" customFormat="1" ht="13.5" customHeight="1">
      <c r="A160" s="22">
        <v>158</v>
      </c>
      <c r="B160" s="23" t="s">
        <v>186</v>
      </c>
      <c r="C160" s="20" t="s">
        <v>28</v>
      </c>
      <c r="D160" s="24" t="s">
        <v>354</v>
      </c>
      <c r="E160" s="24" t="s">
        <v>452</v>
      </c>
      <c r="F160" s="25" t="s">
        <v>356</v>
      </c>
      <c r="G160" s="23" t="s">
        <v>520</v>
      </c>
      <c r="H160" s="7" t="s">
        <v>26</v>
      </c>
      <c r="I160" s="39" t="s">
        <v>35</v>
      </c>
      <c r="J160" s="43" t="s">
        <v>697</v>
      </c>
      <c r="K160" s="8">
        <v>2</v>
      </c>
      <c r="L160" s="17">
        <v>0</v>
      </c>
      <c r="M160" s="17">
        <v>0</v>
      </c>
      <c r="N160" s="16">
        <v>16</v>
      </c>
      <c r="O160" s="16">
        <v>6</v>
      </c>
      <c r="P160" s="16">
        <v>0</v>
      </c>
      <c r="Q160" s="16">
        <v>0</v>
      </c>
      <c r="R160" s="16">
        <v>0</v>
      </c>
      <c r="S160" s="16">
        <v>0</v>
      </c>
      <c r="T160" s="16">
        <v>1</v>
      </c>
      <c r="U160" s="16">
        <v>1</v>
      </c>
      <c r="V160" s="16">
        <v>0</v>
      </c>
      <c r="W160" s="16">
        <v>1</v>
      </c>
      <c r="X160" s="16">
        <v>0</v>
      </c>
      <c r="Y160" s="16">
        <v>0</v>
      </c>
      <c r="Z160" s="16">
        <v>15</v>
      </c>
      <c r="AA160" s="16">
        <v>4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1</v>
      </c>
      <c r="AJ160" s="17">
        <v>0</v>
      </c>
      <c r="AK160" s="17">
        <v>9</v>
      </c>
      <c r="AL160" s="17">
        <v>0</v>
      </c>
      <c r="AM160" s="17">
        <v>0</v>
      </c>
      <c r="AN160" s="17">
        <v>48</v>
      </c>
      <c r="AO160" s="17">
        <v>0</v>
      </c>
      <c r="AP160" s="17">
        <v>8</v>
      </c>
      <c r="AQ160" s="17">
        <v>49</v>
      </c>
    </row>
    <row r="161" spans="1:43" s="2" customFormat="1" ht="13.5" customHeight="1">
      <c r="A161" s="22">
        <v>159</v>
      </c>
      <c r="B161" s="23" t="s">
        <v>187</v>
      </c>
      <c r="C161" s="20" t="s">
        <v>28</v>
      </c>
      <c r="D161" s="24" t="s">
        <v>354</v>
      </c>
      <c r="E161" s="24" t="s">
        <v>452</v>
      </c>
      <c r="F161" s="25" t="s">
        <v>358</v>
      </c>
      <c r="G161" s="23" t="s">
        <v>521</v>
      </c>
      <c r="H161" s="7" t="s">
        <v>26</v>
      </c>
      <c r="I161" s="39" t="s">
        <v>35</v>
      </c>
      <c r="J161" s="43" t="s">
        <v>698</v>
      </c>
      <c r="K161" s="8">
        <v>2</v>
      </c>
      <c r="L161" s="17">
        <v>1</v>
      </c>
      <c r="M161" s="17">
        <v>1</v>
      </c>
      <c r="N161" s="16">
        <v>9</v>
      </c>
      <c r="O161" s="16">
        <v>1</v>
      </c>
      <c r="P161" s="16">
        <v>0</v>
      </c>
      <c r="Q161" s="16">
        <v>4</v>
      </c>
      <c r="R161" s="16">
        <v>4</v>
      </c>
      <c r="S161" s="16">
        <v>0</v>
      </c>
      <c r="T161" s="16">
        <v>0</v>
      </c>
      <c r="U161" s="16">
        <v>0</v>
      </c>
      <c r="V161" s="16">
        <v>0</v>
      </c>
      <c r="W161" s="16">
        <v>1</v>
      </c>
      <c r="X161" s="16">
        <v>0</v>
      </c>
      <c r="Y161" s="16">
        <v>0</v>
      </c>
      <c r="Z161" s="16">
        <v>11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4</v>
      </c>
      <c r="AH161" s="16">
        <v>0</v>
      </c>
      <c r="AI161" s="16">
        <v>1</v>
      </c>
      <c r="AJ161" s="17">
        <v>3</v>
      </c>
      <c r="AK161" s="17">
        <v>9</v>
      </c>
      <c r="AL161" s="17">
        <v>0</v>
      </c>
      <c r="AM161" s="17">
        <v>8</v>
      </c>
      <c r="AN161" s="17">
        <v>65</v>
      </c>
      <c r="AO161" s="17">
        <v>0</v>
      </c>
      <c r="AP161" s="17">
        <v>9</v>
      </c>
      <c r="AQ161" s="17">
        <v>78</v>
      </c>
    </row>
    <row r="162" spans="1:43" s="2" customFormat="1" ht="13.5" customHeight="1">
      <c r="A162" s="22">
        <v>160</v>
      </c>
      <c r="B162" s="23" t="s">
        <v>188</v>
      </c>
      <c r="C162" s="20" t="s">
        <v>21</v>
      </c>
      <c r="D162" s="24" t="s">
        <v>354</v>
      </c>
      <c r="E162" s="26" t="s">
        <v>522</v>
      </c>
      <c r="F162" s="25" t="s">
        <v>372</v>
      </c>
      <c r="G162" s="23" t="s">
        <v>523</v>
      </c>
      <c r="H162" s="7" t="s">
        <v>26</v>
      </c>
      <c r="I162" s="39"/>
      <c r="J162" s="43" t="s">
        <v>699</v>
      </c>
      <c r="K162" s="8" t="s">
        <v>699</v>
      </c>
      <c r="L162" s="17" t="s">
        <v>699</v>
      </c>
      <c r="M162" s="17" t="s">
        <v>699</v>
      </c>
      <c r="N162" s="16" t="s">
        <v>699</v>
      </c>
      <c r="O162" s="16" t="s">
        <v>699</v>
      </c>
      <c r="P162" s="16" t="s">
        <v>699</v>
      </c>
      <c r="Q162" s="16" t="s">
        <v>699</v>
      </c>
      <c r="R162" s="16" t="s">
        <v>699</v>
      </c>
      <c r="S162" s="16" t="s">
        <v>699</v>
      </c>
      <c r="T162" s="16" t="s">
        <v>699</v>
      </c>
      <c r="U162" s="16" t="s">
        <v>699</v>
      </c>
      <c r="V162" s="16" t="s">
        <v>699</v>
      </c>
      <c r="W162" s="16" t="s">
        <v>699</v>
      </c>
      <c r="X162" s="16" t="s">
        <v>699</v>
      </c>
      <c r="Y162" s="16" t="s">
        <v>699</v>
      </c>
      <c r="Z162" s="16" t="s">
        <v>699</v>
      </c>
      <c r="AA162" s="16" t="s">
        <v>699</v>
      </c>
      <c r="AB162" s="16" t="s">
        <v>699</v>
      </c>
      <c r="AC162" s="16" t="s">
        <v>699</v>
      </c>
      <c r="AD162" s="16" t="s">
        <v>699</v>
      </c>
      <c r="AE162" s="16" t="s">
        <v>699</v>
      </c>
      <c r="AF162" s="16" t="s">
        <v>699</v>
      </c>
      <c r="AG162" s="16" t="s">
        <v>699</v>
      </c>
      <c r="AH162" s="16" t="s">
        <v>699</v>
      </c>
      <c r="AI162" s="16" t="s">
        <v>699</v>
      </c>
      <c r="AJ162" s="17">
        <v>0</v>
      </c>
      <c r="AK162" s="17">
        <v>0</v>
      </c>
      <c r="AL162" s="17">
        <v>0</v>
      </c>
      <c r="AM162" s="17" t="s">
        <v>699</v>
      </c>
      <c r="AN162" s="17" t="s">
        <v>699</v>
      </c>
      <c r="AO162" s="17" t="s">
        <v>699</v>
      </c>
      <c r="AP162" s="17" t="s">
        <v>699</v>
      </c>
      <c r="AQ162" s="17" t="s">
        <v>699</v>
      </c>
    </row>
    <row r="163" spans="1:43" s="2" customFormat="1" ht="13.5" customHeight="1">
      <c r="A163" s="22">
        <v>161</v>
      </c>
      <c r="B163" s="23" t="s">
        <v>190</v>
      </c>
      <c r="C163" s="20" t="s">
        <v>21</v>
      </c>
      <c r="D163" s="24" t="s">
        <v>354</v>
      </c>
      <c r="E163" s="26" t="s">
        <v>522</v>
      </c>
      <c r="F163" s="25" t="s">
        <v>356</v>
      </c>
      <c r="G163" s="23" t="s">
        <v>524</v>
      </c>
      <c r="H163" s="7" t="s">
        <v>26</v>
      </c>
      <c r="I163" s="39"/>
      <c r="J163" s="43" t="s">
        <v>699</v>
      </c>
      <c r="K163" s="8" t="s">
        <v>699</v>
      </c>
      <c r="L163" s="17" t="s">
        <v>699</v>
      </c>
      <c r="M163" s="17" t="s">
        <v>699</v>
      </c>
      <c r="N163" s="16" t="s">
        <v>699</v>
      </c>
      <c r="O163" s="16" t="s">
        <v>699</v>
      </c>
      <c r="P163" s="16" t="s">
        <v>699</v>
      </c>
      <c r="Q163" s="16" t="s">
        <v>699</v>
      </c>
      <c r="R163" s="16" t="s">
        <v>699</v>
      </c>
      <c r="S163" s="16" t="s">
        <v>699</v>
      </c>
      <c r="T163" s="16" t="s">
        <v>699</v>
      </c>
      <c r="U163" s="16" t="s">
        <v>699</v>
      </c>
      <c r="V163" s="16" t="s">
        <v>699</v>
      </c>
      <c r="W163" s="16" t="s">
        <v>699</v>
      </c>
      <c r="X163" s="16" t="s">
        <v>699</v>
      </c>
      <c r="Y163" s="16" t="s">
        <v>699</v>
      </c>
      <c r="Z163" s="16" t="s">
        <v>699</v>
      </c>
      <c r="AA163" s="16" t="s">
        <v>699</v>
      </c>
      <c r="AB163" s="16" t="s">
        <v>699</v>
      </c>
      <c r="AC163" s="16" t="s">
        <v>699</v>
      </c>
      <c r="AD163" s="16" t="s">
        <v>699</v>
      </c>
      <c r="AE163" s="16" t="s">
        <v>699</v>
      </c>
      <c r="AF163" s="16" t="s">
        <v>699</v>
      </c>
      <c r="AG163" s="16" t="s">
        <v>699</v>
      </c>
      <c r="AH163" s="16" t="s">
        <v>699</v>
      </c>
      <c r="AI163" s="16" t="s">
        <v>699</v>
      </c>
      <c r="AJ163" s="17">
        <v>0</v>
      </c>
      <c r="AK163" s="17">
        <v>0</v>
      </c>
      <c r="AL163" s="17">
        <v>0</v>
      </c>
      <c r="AM163" s="17" t="s">
        <v>699</v>
      </c>
      <c r="AN163" s="17" t="s">
        <v>699</v>
      </c>
      <c r="AO163" s="17" t="s">
        <v>699</v>
      </c>
      <c r="AP163" s="17" t="s">
        <v>699</v>
      </c>
      <c r="AQ163" s="17" t="s">
        <v>699</v>
      </c>
    </row>
    <row r="164" spans="1:43" s="2" customFormat="1" ht="13.5" customHeight="1">
      <c r="A164" s="22">
        <v>162</v>
      </c>
      <c r="B164" s="23" t="s">
        <v>191</v>
      </c>
      <c r="C164" s="20" t="s">
        <v>28</v>
      </c>
      <c r="D164" s="24" t="s">
        <v>354</v>
      </c>
      <c r="E164" s="24" t="s">
        <v>452</v>
      </c>
      <c r="F164" s="25" t="s">
        <v>372</v>
      </c>
      <c r="G164" s="23" t="s">
        <v>525</v>
      </c>
      <c r="H164" s="7" t="s">
        <v>26</v>
      </c>
      <c r="I164" s="39" t="s">
        <v>35</v>
      </c>
      <c r="J164" s="43" t="s">
        <v>698</v>
      </c>
      <c r="K164" s="8">
        <v>2</v>
      </c>
      <c r="L164" s="17">
        <v>2</v>
      </c>
      <c r="M164" s="17">
        <v>1</v>
      </c>
      <c r="N164" s="16">
        <v>11</v>
      </c>
      <c r="O164" s="16">
        <v>4</v>
      </c>
      <c r="P164" s="16">
        <v>0</v>
      </c>
      <c r="Q164" s="16">
        <v>4</v>
      </c>
      <c r="R164" s="16">
        <v>3</v>
      </c>
      <c r="S164" s="16">
        <v>0</v>
      </c>
      <c r="T164" s="16">
        <v>2</v>
      </c>
      <c r="U164" s="16">
        <v>2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12</v>
      </c>
      <c r="AG164" s="16">
        <v>4</v>
      </c>
      <c r="AH164" s="16">
        <v>0</v>
      </c>
      <c r="AI164" s="16">
        <v>1</v>
      </c>
      <c r="AJ164" s="17">
        <v>0</v>
      </c>
      <c r="AK164" s="17">
        <v>8</v>
      </c>
      <c r="AL164" s="17">
        <v>0</v>
      </c>
      <c r="AM164" s="17">
        <v>0</v>
      </c>
      <c r="AN164" s="17">
        <v>64</v>
      </c>
      <c r="AO164" s="17">
        <v>0</v>
      </c>
      <c r="AP164" s="17">
        <v>5</v>
      </c>
      <c r="AQ164" s="17">
        <v>67</v>
      </c>
    </row>
    <row r="165" spans="1:43" s="2" customFormat="1" ht="13.5" customHeight="1">
      <c r="A165" s="22">
        <v>163</v>
      </c>
      <c r="B165" s="23" t="s">
        <v>192</v>
      </c>
      <c r="C165" s="20" t="s">
        <v>28</v>
      </c>
      <c r="D165" s="24" t="s">
        <v>354</v>
      </c>
      <c r="E165" s="24" t="s">
        <v>452</v>
      </c>
      <c r="F165" s="25" t="s">
        <v>358</v>
      </c>
      <c r="G165" s="23" t="s">
        <v>526</v>
      </c>
      <c r="H165" s="7" t="s">
        <v>26</v>
      </c>
      <c r="I165" s="39"/>
      <c r="J165" s="43" t="s">
        <v>698</v>
      </c>
      <c r="K165" s="8">
        <v>2</v>
      </c>
      <c r="L165" s="17">
        <v>1</v>
      </c>
      <c r="M165" s="17">
        <v>1</v>
      </c>
      <c r="N165" s="16">
        <v>10</v>
      </c>
      <c r="O165" s="16">
        <v>3</v>
      </c>
      <c r="P165" s="16">
        <v>0</v>
      </c>
      <c r="Q165" s="16">
        <v>1</v>
      </c>
      <c r="R165" s="16">
        <v>2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10</v>
      </c>
      <c r="AG165" s="16">
        <v>4</v>
      </c>
      <c r="AH165" s="16">
        <v>0</v>
      </c>
      <c r="AI165" s="16">
        <v>1</v>
      </c>
      <c r="AJ165" s="17">
        <v>0</v>
      </c>
      <c r="AK165" s="17">
        <v>10</v>
      </c>
      <c r="AL165" s="17">
        <v>0</v>
      </c>
      <c r="AM165" s="17">
        <v>18</v>
      </c>
      <c r="AN165" s="17">
        <v>25</v>
      </c>
      <c r="AO165" s="17">
        <v>0</v>
      </c>
      <c r="AP165" s="17">
        <v>3</v>
      </c>
      <c r="AQ165" s="17">
        <v>54</v>
      </c>
    </row>
    <row r="166" spans="1:43" s="2" customFormat="1" ht="13.5" customHeight="1">
      <c r="A166" s="22">
        <v>164</v>
      </c>
      <c r="B166" s="23" t="s">
        <v>193</v>
      </c>
      <c r="C166" s="20" t="s">
        <v>28</v>
      </c>
      <c r="D166" s="24" t="s">
        <v>354</v>
      </c>
      <c r="E166" s="24" t="s">
        <v>452</v>
      </c>
      <c r="F166" s="25" t="s">
        <v>356</v>
      </c>
      <c r="G166" s="23" t="s">
        <v>527</v>
      </c>
      <c r="H166" s="7" t="s">
        <v>26</v>
      </c>
      <c r="I166" s="39"/>
      <c r="J166" s="43" t="s">
        <v>698</v>
      </c>
      <c r="K166" s="8">
        <v>2</v>
      </c>
      <c r="L166" s="17">
        <v>1</v>
      </c>
      <c r="M166" s="17">
        <v>1</v>
      </c>
      <c r="N166" s="16">
        <v>11</v>
      </c>
      <c r="O166" s="16">
        <v>1</v>
      </c>
      <c r="P166" s="16">
        <v>0</v>
      </c>
      <c r="Q166" s="16">
        <v>0</v>
      </c>
      <c r="R166" s="16">
        <v>2</v>
      </c>
      <c r="S166" s="16">
        <v>0</v>
      </c>
      <c r="T166" s="16">
        <v>0</v>
      </c>
      <c r="U166" s="16">
        <v>0</v>
      </c>
      <c r="V166" s="16">
        <v>0</v>
      </c>
      <c r="W166" s="16">
        <v>2</v>
      </c>
      <c r="X166" s="16">
        <v>1</v>
      </c>
      <c r="Y166" s="16">
        <v>0</v>
      </c>
      <c r="Z166" s="16">
        <v>9</v>
      </c>
      <c r="AA166" s="16">
        <v>1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1</v>
      </c>
      <c r="AJ166" s="17">
        <v>0</v>
      </c>
      <c r="AK166" s="17">
        <v>4</v>
      </c>
      <c r="AL166" s="17">
        <v>2</v>
      </c>
      <c r="AM166" s="17">
        <v>6</v>
      </c>
      <c r="AN166" s="17">
        <v>21</v>
      </c>
      <c r="AO166" s="17">
        <v>0</v>
      </c>
      <c r="AP166" s="17">
        <v>2</v>
      </c>
      <c r="AQ166" s="17">
        <v>29</v>
      </c>
    </row>
    <row r="167" spans="1:43" s="2" customFormat="1" ht="13.5" customHeight="1">
      <c r="A167" s="22">
        <v>165</v>
      </c>
      <c r="B167" s="23" t="s">
        <v>194</v>
      </c>
      <c r="C167" s="20" t="s">
        <v>28</v>
      </c>
      <c r="D167" s="24" t="s">
        <v>354</v>
      </c>
      <c r="E167" s="24" t="s">
        <v>452</v>
      </c>
      <c r="F167" s="25" t="s">
        <v>358</v>
      </c>
      <c r="G167" s="23" t="s">
        <v>528</v>
      </c>
      <c r="H167" s="7" t="s">
        <v>26</v>
      </c>
      <c r="I167" s="39"/>
      <c r="J167" s="43" t="s">
        <v>698</v>
      </c>
      <c r="K167" s="8">
        <v>2</v>
      </c>
      <c r="L167" s="17">
        <v>1</v>
      </c>
      <c r="M167" s="17">
        <v>1</v>
      </c>
      <c r="N167" s="16">
        <v>5</v>
      </c>
      <c r="O167" s="16">
        <v>1</v>
      </c>
      <c r="P167" s="16">
        <v>0</v>
      </c>
      <c r="Q167" s="16">
        <v>3</v>
      </c>
      <c r="R167" s="16">
        <v>3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7</v>
      </c>
      <c r="AA167" s="16">
        <v>3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1</v>
      </c>
      <c r="AJ167" s="17">
        <v>0</v>
      </c>
      <c r="AK167" s="17">
        <v>7</v>
      </c>
      <c r="AL167" s="17">
        <v>1</v>
      </c>
      <c r="AM167" s="17">
        <v>6</v>
      </c>
      <c r="AN167" s="17">
        <v>17</v>
      </c>
      <c r="AO167" s="17">
        <v>0</v>
      </c>
      <c r="AP167" s="17">
        <v>3</v>
      </c>
      <c r="AQ167" s="17">
        <v>29</v>
      </c>
    </row>
    <row r="168" spans="1:43" s="2" customFormat="1" ht="13.5" customHeight="1">
      <c r="A168" s="22">
        <v>166</v>
      </c>
      <c r="B168" s="23" t="s">
        <v>195</v>
      </c>
      <c r="C168" s="20" t="s">
        <v>28</v>
      </c>
      <c r="D168" s="24" t="s">
        <v>354</v>
      </c>
      <c r="E168" s="24" t="s">
        <v>452</v>
      </c>
      <c r="F168" s="25" t="s">
        <v>358</v>
      </c>
      <c r="G168" s="23" t="s">
        <v>529</v>
      </c>
      <c r="H168" s="7" t="s">
        <v>26</v>
      </c>
      <c r="I168" s="39" t="s">
        <v>35</v>
      </c>
      <c r="J168" s="43" t="s">
        <v>698</v>
      </c>
      <c r="K168" s="8">
        <v>2</v>
      </c>
      <c r="L168" s="17">
        <v>1</v>
      </c>
      <c r="M168" s="17">
        <v>1</v>
      </c>
      <c r="N168" s="16">
        <v>5</v>
      </c>
      <c r="O168" s="16">
        <v>4</v>
      </c>
      <c r="P168" s="16">
        <v>0</v>
      </c>
      <c r="Q168" s="16">
        <v>4</v>
      </c>
      <c r="R168" s="16">
        <v>2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2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8</v>
      </c>
      <c r="AG168" s="16">
        <v>3</v>
      </c>
      <c r="AH168" s="16">
        <v>0</v>
      </c>
      <c r="AI168" s="16">
        <v>1</v>
      </c>
      <c r="AJ168" s="17">
        <v>1</v>
      </c>
      <c r="AK168" s="17">
        <v>8</v>
      </c>
      <c r="AL168" s="17">
        <v>0</v>
      </c>
      <c r="AM168" s="17">
        <v>13</v>
      </c>
      <c r="AN168" s="17">
        <v>33</v>
      </c>
      <c r="AO168" s="17">
        <v>1</v>
      </c>
      <c r="AP168" s="17">
        <v>6</v>
      </c>
      <c r="AQ168" s="17">
        <v>48</v>
      </c>
    </row>
    <row r="169" spans="1:43" s="2" customFormat="1" ht="13.5" customHeight="1">
      <c r="A169" s="22">
        <v>167</v>
      </c>
      <c r="B169" s="23" t="s">
        <v>196</v>
      </c>
      <c r="C169" s="20" t="s">
        <v>28</v>
      </c>
      <c r="D169" s="24" t="s">
        <v>354</v>
      </c>
      <c r="E169" s="24" t="s">
        <v>452</v>
      </c>
      <c r="F169" s="25" t="s">
        <v>356</v>
      </c>
      <c r="G169" s="23" t="s">
        <v>530</v>
      </c>
      <c r="H169" s="7" t="s">
        <v>26</v>
      </c>
      <c r="I169" s="39"/>
      <c r="J169" s="43" t="s">
        <v>698</v>
      </c>
      <c r="K169" s="8">
        <v>2</v>
      </c>
      <c r="L169" s="17">
        <v>1</v>
      </c>
      <c r="M169" s="17">
        <v>1</v>
      </c>
      <c r="N169" s="16">
        <v>5</v>
      </c>
      <c r="O169" s="16">
        <v>2</v>
      </c>
      <c r="P169" s="16">
        <v>0</v>
      </c>
      <c r="Q169" s="16">
        <v>7</v>
      </c>
      <c r="R169" s="16">
        <v>1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11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1</v>
      </c>
      <c r="AJ169" s="17">
        <v>0</v>
      </c>
      <c r="AK169" s="17">
        <v>5</v>
      </c>
      <c r="AL169" s="17">
        <v>0</v>
      </c>
      <c r="AM169" s="17">
        <v>0</v>
      </c>
      <c r="AN169" s="17">
        <v>19</v>
      </c>
      <c r="AO169" s="17">
        <v>0</v>
      </c>
      <c r="AP169" s="17">
        <v>4</v>
      </c>
      <c r="AQ169" s="17">
        <v>20</v>
      </c>
    </row>
    <row r="170" spans="1:43" s="2" customFormat="1" ht="13.5" customHeight="1">
      <c r="A170" s="22">
        <v>168</v>
      </c>
      <c r="B170" s="23" t="s">
        <v>197</v>
      </c>
      <c r="C170" s="20" t="s">
        <v>28</v>
      </c>
      <c r="D170" s="24" t="s">
        <v>354</v>
      </c>
      <c r="E170" s="24" t="s">
        <v>452</v>
      </c>
      <c r="F170" s="25" t="s">
        <v>358</v>
      </c>
      <c r="G170" s="23" t="s">
        <v>531</v>
      </c>
      <c r="H170" s="7" t="s">
        <v>26</v>
      </c>
      <c r="I170" s="39" t="s">
        <v>35</v>
      </c>
      <c r="J170" s="43" t="s">
        <v>697</v>
      </c>
      <c r="K170" s="8">
        <v>2</v>
      </c>
      <c r="L170" s="17">
        <v>1</v>
      </c>
      <c r="M170" s="17">
        <v>1</v>
      </c>
      <c r="N170" s="16">
        <v>6</v>
      </c>
      <c r="O170" s="16">
        <v>2</v>
      </c>
      <c r="P170" s="16">
        <v>0</v>
      </c>
      <c r="Q170" s="16">
        <v>9</v>
      </c>
      <c r="R170" s="16">
        <v>4</v>
      </c>
      <c r="S170" s="16">
        <v>0</v>
      </c>
      <c r="T170" s="16">
        <v>1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13</v>
      </c>
      <c r="AG170" s="16">
        <v>5</v>
      </c>
      <c r="AH170" s="16">
        <v>0</v>
      </c>
      <c r="AI170" s="16">
        <v>1</v>
      </c>
      <c r="AJ170" s="17">
        <v>1</v>
      </c>
      <c r="AK170" s="17">
        <v>8</v>
      </c>
      <c r="AL170" s="17">
        <v>0</v>
      </c>
      <c r="AM170" s="17">
        <v>12</v>
      </c>
      <c r="AN170" s="17">
        <v>33</v>
      </c>
      <c r="AO170" s="17">
        <v>0</v>
      </c>
      <c r="AP170" s="17">
        <v>7</v>
      </c>
      <c r="AQ170" s="17">
        <v>47</v>
      </c>
    </row>
    <row r="171" spans="1:43" s="2" customFormat="1" ht="13.5" customHeight="1">
      <c r="A171" s="22">
        <v>169</v>
      </c>
      <c r="B171" s="23" t="s">
        <v>198</v>
      </c>
      <c r="C171" s="20" t="s">
        <v>28</v>
      </c>
      <c r="D171" s="24" t="s">
        <v>354</v>
      </c>
      <c r="E171" s="24" t="s">
        <v>452</v>
      </c>
      <c r="F171" s="25" t="s">
        <v>372</v>
      </c>
      <c r="G171" s="23" t="s">
        <v>532</v>
      </c>
      <c r="H171" s="7" t="s">
        <v>26</v>
      </c>
      <c r="I171" s="39"/>
      <c r="J171" s="43" t="s">
        <v>698</v>
      </c>
      <c r="K171" s="8">
        <v>2</v>
      </c>
      <c r="L171" s="17">
        <v>1</v>
      </c>
      <c r="M171" s="17">
        <v>1</v>
      </c>
      <c r="N171" s="16">
        <v>20</v>
      </c>
      <c r="O171" s="16">
        <v>4</v>
      </c>
      <c r="P171" s="16">
        <v>0</v>
      </c>
      <c r="Q171" s="16">
        <v>4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2</v>
      </c>
      <c r="X171" s="16">
        <v>3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21</v>
      </c>
      <c r="AG171" s="16">
        <v>1</v>
      </c>
      <c r="AH171" s="16">
        <v>0</v>
      </c>
      <c r="AI171" s="16">
        <v>1</v>
      </c>
      <c r="AJ171" s="17">
        <v>0</v>
      </c>
      <c r="AK171" s="17">
        <v>11</v>
      </c>
      <c r="AL171" s="17">
        <v>0</v>
      </c>
      <c r="AM171" s="17">
        <v>0</v>
      </c>
      <c r="AN171" s="17">
        <v>47</v>
      </c>
      <c r="AO171" s="17">
        <v>0</v>
      </c>
      <c r="AP171" s="17">
        <v>10</v>
      </c>
      <c r="AQ171" s="17">
        <v>48</v>
      </c>
    </row>
    <row r="172" spans="1:43" s="2" customFormat="1" ht="13.5" customHeight="1">
      <c r="A172" s="22">
        <v>170</v>
      </c>
      <c r="B172" s="23" t="s">
        <v>199</v>
      </c>
      <c r="C172" s="20" t="s">
        <v>28</v>
      </c>
      <c r="D172" s="24" t="s">
        <v>354</v>
      </c>
      <c r="E172" s="24" t="s">
        <v>452</v>
      </c>
      <c r="F172" s="25" t="s">
        <v>356</v>
      </c>
      <c r="G172" s="23" t="s">
        <v>533</v>
      </c>
      <c r="H172" s="7" t="s">
        <v>26</v>
      </c>
      <c r="I172" s="39" t="s">
        <v>35</v>
      </c>
      <c r="J172" s="43" t="s">
        <v>698</v>
      </c>
      <c r="K172" s="8">
        <v>2</v>
      </c>
      <c r="L172" s="17">
        <v>1</v>
      </c>
      <c r="M172" s="17">
        <v>1</v>
      </c>
      <c r="N172" s="16">
        <v>13</v>
      </c>
      <c r="O172" s="16">
        <v>3</v>
      </c>
      <c r="P172" s="16">
        <v>0</v>
      </c>
      <c r="Q172" s="16">
        <v>0</v>
      </c>
      <c r="R172" s="16">
        <v>0</v>
      </c>
      <c r="S172" s="16">
        <v>0</v>
      </c>
      <c r="T172" s="16">
        <v>1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11</v>
      </c>
      <c r="AA172" s="16">
        <v>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1</v>
      </c>
      <c r="AJ172" s="17">
        <v>0</v>
      </c>
      <c r="AK172" s="17">
        <v>10</v>
      </c>
      <c r="AL172" s="17">
        <v>0</v>
      </c>
      <c r="AM172" s="17">
        <v>0</v>
      </c>
      <c r="AN172" s="17">
        <v>57</v>
      </c>
      <c r="AO172" s="17">
        <v>0</v>
      </c>
      <c r="AP172" s="17">
        <v>5</v>
      </c>
      <c r="AQ172" s="17">
        <v>57</v>
      </c>
    </row>
    <row r="173" spans="1:43" s="2" customFormat="1" ht="13.5" customHeight="1">
      <c r="A173" s="22">
        <v>171</v>
      </c>
      <c r="B173" s="23" t="s">
        <v>200</v>
      </c>
      <c r="C173" s="20" t="s">
        <v>28</v>
      </c>
      <c r="D173" s="24" t="s">
        <v>354</v>
      </c>
      <c r="E173" s="24" t="s">
        <v>452</v>
      </c>
      <c r="F173" s="25" t="s">
        <v>358</v>
      </c>
      <c r="G173" s="23" t="s">
        <v>534</v>
      </c>
      <c r="H173" s="7" t="s">
        <v>26</v>
      </c>
      <c r="I173" s="39" t="s">
        <v>35</v>
      </c>
      <c r="J173" s="43" t="s">
        <v>697</v>
      </c>
      <c r="K173" s="8">
        <v>2</v>
      </c>
      <c r="L173" s="17">
        <v>3</v>
      </c>
      <c r="M173" s="17">
        <v>1</v>
      </c>
      <c r="N173" s="16">
        <v>7</v>
      </c>
      <c r="O173" s="16">
        <v>3</v>
      </c>
      <c r="P173" s="16">
        <v>0</v>
      </c>
      <c r="Q173" s="16">
        <v>4</v>
      </c>
      <c r="R173" s="16">
        <v>2</v>
      </c>
      <c r="S173" s="16">
        <v>0</v>
      </c>
      <c r="T173" s="16">
        <v>1</v>
      </c>
      <c r="U173" s="16">
        <v>1</v>
      </c>
      <c r="V173" s="16">
        <v>0</v>
      </c>
      <c r="W173" s="16">
        <v>0</v>
      </c>
      <c r="X173" s="16">
        <v>0</v>
      </c>
      <c r="Y173" s="16">
        <v>0</v>
      </c>
      <c r="Z173" s="16">
        <v>5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5</v>
      </c>
      <c r="AG173" s="16">
        <v>3</v>
      </c>
      <c r="AH173" s="16">
        <v>0</v>
      </c>
      <c r="AI173" s="16">
        <v>1</v>
      </c>
      <c r="AJ173" s="17">
        <v>3</v>
      </c>
      <c r="AK173" s="17">
        <v>5</v>
      </c>
      <c r="AL173" s="17">
        <v>0</v>
      </c>
      <c r="AM173" s="17">
        <v>2</v>
      </c>
      <c r="AN173" s="17">
        <v>52</v>
      </c>
      <c r="AO173" s="17">
        <v>0</v>
      </c>
      <c r="AP173" s="17">
        <v>7</v>
      </c>
      <c r="AQ173" s="17">
        <v>55</v>
      </c>
    </row>
    <row r="174" spans="1:43" s="2" customFormat="1" ht="13.5" customHeight="1">
      <c r="A174" s="22">
        <v>172</v>
      </c>
      <c r="B174" s="23" t="s">
        <v>201</v>
      </c>
      <c r="C174" s="20" t="s">
        <v>28</v>
      </c>
      <c r="D174" s="24" t="s">
        <v>354</v>
      </c>
      <c r="E174" s="24" t="s">
        <v>452</v>
      </c>
      <c r="F174" s="25" t="s">
        <v>358</v>
      </c>
      <c r="G174" s="23" t="s">
        <v>535</v>
      </c>
      <c r="H174" s="7" t="s">
        <v>26</v>
      </c>
      <c r="I174" s="39" t="s">
        <v>35</v>
      </c>
      <c r="J174" s="43" t="s">
        <v>698</v>
      </c>
      <c r="K174" s="8">
        <v>2</v>
      </c>
      <c r="L174" s="17">
        <v>1</v>
      </c>
      <c r="M174" s="17">
        <v>1</v>
      </c>
      <c r="N174" s="16">
        <v>16</v>
      </c>
      <c r="O174" s="16">
        <v>23</v>
      </c>
      <c r="P174" s="16">
        <v>0</v>
      </c>
      <c r="Q174" s="16">
        <v>0</v>
      </c>
      <c r="R174" s="16">
        <v>0</v>
      </c>
      <c r="S174" s="16">
        <v>0</v>
      </c>
      <c r="T174" s="16">
        <v>3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12</v>
      </c>
      <c r="AA174" s="16">
        <v>21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1</v>
      </c>
      <c r="AH174" s="16">
        <v>0</v>
      </c>
      <c r="AI174" s="16">
        <v>1</v>
      </c>
      <c r="AJ174" s="17">
        <v>0</v>
      </c>
      <c r="AK174" s="17">
        <v>18</v>
      </c>
      <c r="AL174" s="17">
        <v>0</v>
      </c>
      <c r="AM174" s="17">
        <v>0</v>
      </c>
      <c r="AN174" s="17">
        <v>87</v>
      </c>
      <c r="AO174" s="17">
        <v>0</v>
      </c>
      <c r="AP174" s="17">
        <v>13</v>
      </c>
      <c r="AQ174" s="17">
        <v>92</v>
      </c>
    </row>
    <row r="175" spans="1:43" s="2" customFormat="1" ht="13.5" customHeight="1">
      <c r="A175" s="22">
        <v>173</v>
      </c>
      <c r="B175" s="23" t="s">
        <v>202</v>
      </c>
      <c r="C175" s="20" t="s">
        <v>28</v>
      </c>
      <c r="D175" s="24" t="s">
        <v>354</v>
      </c>
      <c r="E175" s="24" t="s">
        <v>452</v>
      </c>
      <c r="F175" s="25" t="s">
        <v>372</v>
      </c>
      <c r="G175" s="23" t="s">
        <v>536</v>
      </c>
      <c r="H175" s="7" t="s">
        <v>26</v>
      </c>
      <c r="I175" s="39" t="s">
        <v>35</v>
      </c>
      <c r="J175" s="43" t="s">
        <v>698</v>
      </c>
      <c r="K175" s="8">
        <v>2</v>
      </c>
      <c r="L175" s="17">
        <v>1</v>
      </c>
      <c r="M175" s="17">
        <v>1</v>
      </c>
      <c r="N175" s="16">
        <v>15</v>
      </c>
      <c r="O175" s="16">
        <v>7</v>
      </c>
      <c r="P175" s="16">
        <v>0</v>
      </c>
      <c r="Q175" s="16">
        <v>2</v>
      </c>
      <c r="R175" s="16">
        <v>1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16</v>
      </c>
      <c r="AA175" s="16">
        <v>7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1</v>
      </c>
      <c r="AJ175" s="17">
        <v>0</v>
      </c>
      <c r="AK175" s="17">
        <v>10</v>
      </c>
      <c r="AL175" s="17">
        <v>0</v>
      </c>
      <c r="AM175" s="17">
        <v>0</v>
      </c>
      <c r="AN175" s="17">
        <v>58</v>
      </c>
      <c r="AO175" s="17">
        <v>0</v>
      </c>
      <c r="AP175" s="17">
        <v>7</v>
      </c>
      <c r="AQ175" s="17">
        <v>61</v>
      </c>
    </row>
    <row r="176" spans="1:43" s="2" customFormat="1" ht="13.5" customHeight="1">
      <c r="A176" s="22">
        <v>174</v>
      </c>
      <c r="B176" s="23" t="s">
        <v>203</v>
      </c>
      <c r="C176" s="20" t="s">
        <v>28</v>
      </c>
      <c r="D176" s="24" t="s">
        <v>354</v>
      </c>
      <c r="E176" s="24" t="s">
        <v>452</v>
      </c>
      <c r="F176" s="25" t="s">
        <v>356</v>
      </c>
      <c r="G176" s="23" t="s">
        <v>537</v>
      </c>
      <c r="H176" s="7" t="s">
        <v>26</v>
      </c>
      <c r="I176" s="39"/>
      <c r="J176" s="43" t="s">
        <v>698</v>
      </c>
      <c r="K176" s="8">
        <v>2</v>
      </c>
      <c r="L176" s="17">
        <v>1</v>
      </c>
      <c r="M176" s="17">
        <v>1</v>
      </c>
      <c r="N176" s="16">
        <v>11</v>
      </c>
      <c r="O176" s="16">
        <v>7</v>
      </c>
      <c r="P176" s="16">
        <v>0</v>
      </c>
      <c r="Q176" s="16">
        <v>1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4</v>
      </c>
      <c r="X176" s="16">
        <v>2</v>
      </c>
      <c r="Y176" s="16">
        <v>0</v>
      </c>
      <c r="Z176" s="16">
        <v>9</v>
      </c>
      <c r="AA176" s="16">
        <v>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1</v>
      </c>
      <c r="AJ176" s="17">
        <v>0</v>
      </c>
      <c r="AK176" s="17">
        <v>4</v>
      </c>
      <c r="AL176" s="17">
        <v>0</v>
      </c>
      <c r="AM176" s="17">
        <v>8</v>
      </c>
      <c r="AN176" s="17">
        <v>19</v>
      </c>
      <c r="AO176" s="17">
        <v>0</v>
      </c>
      <c r="AP176" s="17">
        <v>4</v>
      </c>
      <c r="AQ176" s="17">
        <v>28</v>
      </c>
    </row>
    <row r="177" spans="1:43" s="2" customFormat="1" ht="13.5" customHeight="1">
      <c r="A177" s="22">
        <v>175</v>
      </c>
      <c r="B177" s="23" t="s">
        <v>204</v>
      </c>
      <c r="C177" s="20" t="s">
        <v>21</v>
      </c>
      <c r="D177" s="24" t="s">
        <v>354</v>
      </c>
      <c r="E177" s="24" t="s">
        <v>452</v>
      </c>
      <c r="F177" s="25" t="s">
        <v>372</v>
      </c>
      <c r="G177" s="23" t="s">
        <v>538</v>
      </c>
      <c r="H177" s="7" t="s">
        <v>26</v>
      </c>
      <c r="I177" s="39"/>
      <c r="J177" s="43" t="s">
        <v>699</v>
      </c>
      <c r="K177" s="8" t="s">
        <v>699</v>
      </c>
      <c r="L177" s="17" t="s">
        <v>699</v>
      </c>
      <c r="M177" s="17" t="s">
        <v>699</v>
      </c>
      <c r="N177" s="16" t="s">
        <v>699</v>
      </c>
      <c r="O177" s="16" t="s">
        <v>699</v>
      </c>
      <c r="P177" s="16" t="s">
        <v>699</v>
      </c>
      <c r="Q177" s="16" t="s">
        <v>699</v>
      </c>
      <c r="R177" s="16" t="s">
        <v>699</v>
      </c>
      <c r="S177" s="16" t="s">
        <v>699</v>
      </c>
      <c r="T177" s="16" t="s">
        <v>699</v>
      </c>
      <c r="U177" s="16" t="s">
        <v>699</v>
      </c>
      <c r="V177" s="16" t="s">
        <v>699</v>
      </c>
      <c r="W177" s="16" t="s">
        <v>699</v>
      </c>
      <c r="X177" s="16" t="s">
        <v>699</v>
      </c>
      <c r="Y177" s="16" t="s">
        <v>699</v>
      </c>
      <c r="Z177" s="16" t="s">
        <v>699</v>
      </c>
      <c r="AA177" s="16" t="s">
        <v>699</v>
      </c>
      <c r="AB177" s="16" t="s">
        <v>699</v>
      </c>
      <c r="AC177" s="16" t="s">
        <v>699</v>
      </c>
      <c r="AD177" s="16" t="s">
        <v>699</v>
      </c>
      <c r="AE177" s="16" t="s">
        <v>699</v>
      </c>
      <c r="AF177" s="16" t="s">
        <v>699</v>
      </c>
      <c r="AG177" s="16" t="s">
        <v>699</v>
      </c>
      <c r="AH177" s="16" t="s">
        <v>699</v>
      </c>
      <c r="AI177" s="16" t="s">
        <v>699</v>
      </c>
      <c r="AJ177" s="17">
        <v>0</v>
      </c>
      <c r="AK177" s="17">
        <v>0</v>
      </c>
      <c r="AL177" s="17">
        <v>0</v>
      </c>
      <c r="AM177" s="17" t="s">
        <v>699</v>
      </c>
      <c r="AN177" s="17" t="s">
        <v>699</v>
      </c>
      <c r="AO177" s="17" t="s">
        <v>699</v>
      </c>
      <c r="AP177" s="17" t="s">
        <v>699</v>
      </c>
      <c r="AQ177" s="17" t="s">
        <v>699</v>
      </c>
    </row>
    <row r="178" spans="1:43" s="2" customFormat="1" ht="13.5" customHeight="1">
      <c r="A178" s="22">
        <v>176</v>
      </c>
      <c r="B178" s="23" t="s">
        <v>205</v>
      </c>
      <c r="C178" s="20" t="s">
        <v>21</v>
      </c>
      <c r="D178" s="24" t="s">
        <v>354</v>
      </c>
      <c r="E178" s="24" t="s">
        <v>452</v>
      </c>
      <c r="F178" s="25" t="s">
        <v>356</v>
      </c>
      <c r="G178" s="23" t="s">
        <v>539</v>
      </c>
      <c r="H178" s="7" t="s">
        <v>26</v>
      </c>
      <c r="I178" s="39"/>
      <c r="J178" s="43" t="s">
        <v>699</v>
      </c>
      <c r="K178" s="8" t="s">
        <v>699</v>
      </c>
      <c r="L178" s="17" t="s">
        <v>699</v>
      </c>
      <c r="M178" s="17" t="s">
        <v>699</v>
      </c>
      <c r="N178" s="16" t="s">
        <v>699</v>
      </c>
      <c r="O178" s="16" t="s">
        <v>699</v>
      </c>
      <c r="P178" s="16" t="s">
        <v>699</v>
      </c>
      <c r="Q178" s="16" t="s">
        <v>699</v>
      </c>
      <c r="R178" s="16" t="s">
        <v>699</v>
      </c>
      <c r="S178" s="16" t="s">
        <v>699</v>
      </c>
      <c r="T178" s="16" t="s">
        <v>699</v>
      </c>
      <c r="U178" s="16" t="s">
        <v>699</v>
      </c>
      <c r="V178" s="16" t="s">
        <v>699</v>
      </c>
      <c r="W178" s="16" t="s">
        <v>699</v>
      </c>
      <c r="X178" s="16" t="s">
        <v>699</v>
      </c>
      <c r="Y178" s="16" t="s">
        <v>699</v>
      </c>
      <c r="Z178" s="16" t="s">
        <v>699</v>
      </c>
      <c r="AA178" s="16" t="s">
        <v>699</v>
      </c>
      <c r="AB178" s="16" t="s">
        <v>699</v>
      </c>
      <c r="AC178" s="16" t="s">
        <v>699</v>
      </c>
      <c r="AD178" s="16" t="s">
        <v>699</v>
      </c>
      <c r="AE178" s="16" t="s">
        <v>699</v>
      </c>
      <c r="AF178" s="16" t="s">
        <v>699</v>
      </c>
      <c r="AG178" s="16" t="s">
        <v>699</v>
      </c>
      <c r="AH178" s="16" t="s">
        <v>699</v>
      </c>
      <c r="AI178" s="16" t="s">
        <v>699</v>
      </c>
      <c r="AJ178" s="17">
        <v>0</v>
      </c>
      <c r="AK178" s="17">
        <v>0</v>
      </c>
      <c r="AL178" s="17">
        <v>0</v>
      </c>
      <c r="AM178" s="17" t="s">
        <v>699</v>
      </c>
      <c r="AN178" s="17" t="s">
        <v>699</v>
      </c>
      <c r="AO178" s="17" t="s">
        <v>699</v>
      </c>
      <c r="AP178" s="17" t="s">
        <v>699</v>
      </c>
      <c r="AQ178" s="17" t="s">
        <v>699</v>
      </c>
    </row>
    <row r="179" spans="1:43" s="2" customFormat="1" ht="13.5" customHeight="1">
      <c r="A179" s="22">
        <v>177</v>
      </c>
      <c r="B179" s="23" t="s">
        <v>206</v>
      </c>
      <c r="C179" s="20" t="s">
        <v>28</v>
      </c>
      <c r="D179" s="24" t="s">
        <v>354</v>
      </c>
      <c r="E179" s="24" t="s">
        <v>452</v>
      </c>
      <c r="F179" s="25" t="s">
        <v>372</v>
      </c>
      <c r="G179" s="23" t="s">
        <v>540</v>
      </c>
      <c r="H179" s="7" t="s">
        <v>26</v>
      </c>
      <c r="I179" s="39"/>
      <c r="J179" s="43" t="s">
        <v>697</v>
      </c>
      <c r="K179" s="8">
        <v>2</v>
      </c>
      <c r="L179" s="17">
        <v>0</v>
      </c>
      <c r="M179" s="17">
        <v>0</v>
      </c>
      <c r="N179" s="16">
        <v>22</v>
      </c>
      <c r="O179" s="16">
        <v>4</v>
      </c>
      <c r="P179" s="16">
        <v>0</v>
      </c>
      <c r="Q179" s="16">
        <v>0</v>
      </c>
      <c r="R179" s="16">
        <v>0</v>
      </c>
      <c r="S179" s="16">
        <v>0</v>
      </c>
      <c r="T179" s="16">
        <v>2</v>
      </c>
      <c r="U179" s="16">
        <v>1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20</v>
      </c>
      <c r="AG179" s="16">
        <v>3</v>
      </c>
      <c r="AH179" s="16">
        <v>0</v>
      </c>
      <c r="AI179" s="16">
        <v>1</v>
      </c>
      <c r="AJ179" s="17">
        <v>0</v>
      </c>
      <c r="AK179" s="17">
        <v>9</v>
      </c>
      <c r="AL179" s="17">
        <v>0</v>
      </c>
      <c r="AM179" s="17">
        <v>0</v>
      </c>
      <c r="AN179" s="17">
        <v>49</v>
      </c>
      <c r="AO179" s="17">
        <v>0</v>
      </c>
      <c r="AP179" s="17">
        <v>9</v>
      </c>
      <c r="AQ179" s="17">
        <v>49</v>
      </c>
    </row>
    <row r="180" spans="1:43" s="2" customFormat="1" ht="13.5" customHeight="1">
      <c r="A180" s="22">
        <v>178</v>
      </c>
      <c r="B180" s="23" t="s">
        <v>207</v>
      </c>
      <c r="C180" s="20" t="s">
        <v>28</v>
      </c>
      <c r="D180" s="24" t="s">
        <v>354</v>
      </c>
      <c r="E180" s="24" t="s">
        <v>452</v>
      </c>
      <c r="F180" s="25" t="s">
        <v>372</v>
      </c>
      <c r="G180" s="23" t="s">
        <v>541</v>
      </c>
      <c r="H180" s="7" t="s">
        <v>26</v>
      </c>
      <c r="I180" s="39"/>
      <c r="J180" s="43" t="s">
        <v>697</v>
      </c>
      <c r="K180" s="8">
        <v>2</v>
      </c>
      <c r="L180" s="17">
        <v>1</v>
      </c>
      <c r="M180" s="17">
        <v>2</v>
      </c>
      <c r="N180" s="16">
        <v>8</v>
      </c>
      <c r="O180" s="16">
        <v>3</v>
      </c>
      <c r="P180" s="16">
        <v>0</v>
      </c>
      <c r="Q180" s="16">
        <v>7</v>
      </c>
      <c r="R180" s="16">
        <v>13</v>
      </c>
      <c r="S180" s="16">
        <v>0</v>
      </c>
      <c r="T180" s="16">
        <v>2</v>
      </c>
      <c r="U180" s="16">
        <v>1</v>
      </c>
      <c r="V180" s="16">
        <v>0</v>
      </c>
      <c r="W180" s="16">
        <v>2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11</v>
      </c>
      <c r="AD180" s="16">
        <v>13</v>
      </c>
      <c r="AE180" s="16">
        <v>0</v>
      </c>
      <c r="AF180" s="16">
        <v>0</v>
      </c>
      <c r="AG180" s="16">
        <v>0</v>
      </c>
      <c r="AH180" s="16">
        <v>0</v>
      </c>
      <c r="AI180" s="16">
        <v>1</v>
      </c>
      <c r="AJ180" s="17">
        <v>0</v>
      </c>
      <c r="AK180" s="17">
        <v>6</v>
      </c>
      <c r="AL180" s="17">
        <v>0</v>
      </c>
      <c r="AM180" s="17">
        <v>0</v>
      </c>
      <c r="AN180" s="17">
        <v>46</v>
      </c>
      <c r="AO180" s="17">
        <v>0</v>
      </c>
      <c r="AP180" s="17">
        <v>6</v>
      </c>
      <c r="AQ180" s="17">
        <v>45</v>
      </c>
    </row>
    <row r="181" spans="1:43" s="2" customFormat="1" ht="13.5" customHeight="1">
      <c r="A181" s="22">
        <v>179</v>
      </c>
      <c r="B181" s="23" t="s">
        <v>208</v>
      </c>
      <c r="C181" s="20" t="s">
        <v>28</v>
      </c>
      <c r="D181" s="24" t="s">
        <v>354</v>
      </c>
      <c r="E181" s="24" t="s">
        <v>452</v>
      </c>
      <c r="F181" s="25" t="s">
        <v>372</v>
      </c>
      <c r="G181" s="23" t="s">
        <v>542</v>
      </c>
      <c r="H181" s="7" t="s">
        <v>26</v>
      </c>
      <c r="I181" s="39"/>
      <c r="J181" s="43" t="s">
        <v>698</v>
      </c>
      <c r="K181" s="8">
        <v>2</v>
      </c>
      <c r="L181" s="17">
        <v>1</v>
      </c>
      <c r="M181" s="17">
        <v>3</v>
      </c>
      <c r="N181" s="16">
        <v>8</v>
      </c>
      <c r="O181" s="16">
        <v>2</v>
      </c>
      <c r="P181" s="16">
        <v>0</v>
      </c>
      <c r="Q181" s="16">
        <v>2</v>
      </c>
      <c r="R181" s="16">
        <v>2</v>
      </c>
      <c r="S181" s="16">
        <v>0</v>
      </c>
      <c r="T181" s="16">
        <v>0</v>
      </c>
      <c r="U181" s="16">
        <v>0</v>
      </c>
      <c r="V181" s="16">
        <v>0</v>
      </c>
      <c r="W181" s="16">
        <v>1</v>
      </c>
      <c r="X181" s="16">
        <v>0</v>
      </c>
      <c r="Y181" s="16">
        <v>0</v>
      </c>
      <c r="Z181" s="16">
        <v>1</v>
      </c>
      <c r="AA181" s="16">
        <v>2</v>
      </c>
      <c r="AB181" s="16">
        <v>0</v>
      </c>
      <c r="AC181" s="16">
        <v>0</v>
      </c>
      <c r="AD181" s="16">
        <v>0</v>
      </c>
      <c r="AE181" s="16">
        <v>0</v>
      </c>
      <c r="AF181" s="16">
        <v>8</v>
      </c>
      <c r="AG181" s="16">
        <v>1</v>
      </c>
      <c r="AH181" s="16">
        <v>0</v>
      </c>
      <c r="AI181" s="16">
        <v>1</v>
      </c>
      <c r="AJ181" s="17">
        <v>0</v>
      </c>
      <c r="AK181" s="17">
        <v>6</v>
      </c>
      <c r="AL181" s="17">
        <v>0</v>
      </c>
      <c r="AM181" s="17">
        <v>0</v>
      </c>
      <c r="AN181" s="17">
        <v>50</v>
      </c>
      <c r="AO181" s="17">
        <v>0</v>
      </c>
      <c r="AP181" s="17">
        <v>5</v>
      </c>
      <c r="AQ181" s="17">
        <v>51</v>
      </c>
    </row>
    <row r="182" spans="1:43" s="2" customFormat="1" ht="13.5" customHeight="1">
      <c r="A182" s="22">
        <v>180</v>
      </c>
      <c r="B182" s="23" t="s">
        <v>209</v>
      </c>
      <c r="C182" s="20" t="s">
        <v>28</v>
      </c>
      <c r="D182" s="24" t="s">
        <v>354</v>
      </c>
      <c r="E182" s="24" t="s">
        <v>452</v>
      </c>
      <c r="F182" s="25" t="s">
        <v>372</v>
      </c>
      <c r="G182" s="23" t="s">
        <v>543</v>
      </c>
      <c r="H182" s="7" t="s">
        <v>26</v>
      </c>
      <c r="I182" s="39"/>
      <c r="J182" s="43" t="s">
        <v>698</v>
      </c>
      <c r="K182" s="8">
        <v>2</v>
      </c>
      <c r="L182" s="17">
        <v>1</v>
      </c>
      <c r="M182" s="17">
        <v>1</v>
      </c>
      <c r="N182" s="16">
        <v>11</v>
      </c>
      <c r="O182" s="16">
        <v>2</v>
      </c>
      <c r="P182" s="16">
        <v>0</v>
      </c>
      <c r="Q182" s="16">
        <v>1</v>
      </c>
      <c r="R182" s="16">
        <v>2</v>
      </c>
      <c r="S182" s="16">
        <v>0</v>
      </c>
      <c r="T182" s="16">
        <v>1</v>
      </c>
      <c r="U182" s="16">
        <v>1</v>
      </c>
      <c r="V182" s="16">
        <v>0</v>
      </c>
      <c r="W182" s="16">
        <v>0</v>
      </c>
      <c r="X182" s="16">
        <v>0</v>
      </c>
      <c r="Y182" s="16">
        <v>0</v>
      </c>
      <c r="Z182" s="16">
        <v>10</v>
      </c>
      <c r="AA182" s="16">
        <v>2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1</v>
      </c>
      <c r="AJ182" s="17">
        <v>0</v>
      </c>
      <c r="AK182" s="17">
        <v>9</v>
      </c>
      <c r="AL182" s="17">
        <v>0</v>
      </c>
      <c r="AM182" s="17">
        <v>0</v>
      </c>
      <c r="AN182" s="17">
        <v>47</v>
      </c>
      <c r="AO182" s="17">
        <v>1</v>
      </c>
      <c r="AP182" s="17">
        <v>7</v>
      </c>
      <c r="AQ182" s="17">
        <v>48</v>
      </c>
    </row>
    <row r="183" spans="1:43" s="2" customFormat="1" ht="13.5" customHeight="1">
      <c r="A183" s="22">
        <v>181</v>
      </c>
      <c r="B183" s="23" t="s">
        <v>210</v>
      </c>
      <c r="C183" s="20" t="s">
        <v>28</v>
      </c>
      <c r="D183" s="24" t="s">
        <v>354</v>
      </c>
      <c r="E183" s="24" t="s">
        <v>452</v>
      </c>
      <c r="F183" s="25" t="s">
        <v>372</v>
      </c>
      <c r="G183" s="23" t="s">
        <v>544</v>
      </c>
      <c r="H183" s="7" t="s">
        <v>26</v>
      </c>
      <c r="I183" s="39" t="s">
        <v>35</v>
      </c>
      <c r="J183" s="43" t="s">
        <v>698</v>
      </c>
      <c r="K183" s="8">
        <v>2</v>
      </c>
      <c r="L183" s="17">
        <v>2</v>
      </c>
      <c r="M183" s="17">
        <v>1</v>
      </c>
      <c r="N183" s="16">
        <v>22</v>
      </c>
      <c r="O183" s="16">
        <v>7</v>
      </c>
      <c r="P183" s="16">
        <v>0</v>
      </c>
      <c r="Q183" s="16">
        <v>4</v>
      </c>
      <c r="R183" s="16">
        <v>1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25</v>
      </c>
      <c r="AA183" s="16">
        <v>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1</v>
      </c>
      <c r="AJ183" s="17">
        <v>0</v>
      </c>
      <c r="AK183" s="17">
        <v>7</v>
      </c>
      <c r="AL183" s="17">
        <v>0</v>
      </c>
      <c r="AM183" s="17">
        <v>0</v>
      </c>
      <c r="AN183" s="17">
        <v>60</v>
      </c>
      <c r="AO183" s="17">
        <v>0</v>
      </c>
      <c r="AP183" s="17">
        <v>5</v>
      </c>
      <c r="AQ183" s="17">
        <v>61</v>
      </c>
    </row>
    <row r="184" spans="1:43" s="2" customFormat="1" ht="13.5" customHeight="1">
      <c r="A184" s="22">
        <v>182</v>
      </c>
      <c r="B184" s="23" t="s">
        <v>211</v>
      </c>
      <c r="C184" s="20" t="s">
        <v>28</v>
      </c>
      <c r="D184" s="24" t="s">
        <v>354</v>
      </c>
      <c r="E184" s="24" t="s">
        <v>452</v>
      </c>
      <c r="F184" s="25" t="s">
        <v>372</v>
      </c>
      <c r="G184" s="23" t="s">
        <v>545</v>
      </c>
      <c r="H184" s="7" t="s">
        <v>26</v>
      </c>
      <c r="I184" s="39" t="s">
        <v>35</v>
      </c>
      <c r="J184" s="43" t="s">
        <v>697</v>
      </c>
      <c r="K184" s="8">
        <v>2</v>
      </c>
      <c r="L184" s="17">
        <v>0</v>
      </c>
      <c r="M184" s="17">
        <v>0</v>
      </c>
      <c r="N184" s="16">
        <v>19</v>
      </c>
      <c r="O184" s="16">
        <v>3</v>
      </c>
      <c r="P184" s="16">
        <v>1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1</v>
      </c>
      <c r="X184" s="16">
        <v>0</v>
      </c>
      <c r="Y184" s="16">
        <v>1</v>
      </c>
      <c r="Z184" s="16">
        <v>15</v>
      </c>
      <c r="AA184" s="16">
        <v>2</v>
      </c>
      <c r="AB184" s="16">
        <v>5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1</v>
      </c>
      <c r="AJ184" s="17">
        <v>0</v>
      </c>
      <c r="AK184" s="17">
        <v>12</v>
      </c>
      <c r="AL184" s="17">
        <v>0</v>
      </c>
      <c r="AM184" s="17">
        <v>0</v>
      </c>
      <c r="AN184" s="17">
        <v>68</v>
      </c>
      <c r="AO184" s="17">
        <v>0</v>
      </c>
      <c r="AP184" s="17">
        <v>12</v>
      </c>
      <c r="AQ184" s="17">
        <v>68</v>
      </c>
    </row>
    <row r="185" spans="1:43" s="2" customFormat="1" ht="13.5" customHeight="1">
      <c r="A185" s="22">
        <v>183</v>
      </c>
      <c r="B185" s="23" t="s">
        <v>212</v>
      </c>
      <c r="C185" s="20" t="s">
        <v>28</v>
      </c>
      <c r="D185" s="24" t="s">
        <v>354</v>
      </c>
      <c r="E185" s="24" t="s">
        <v>452</v>
      </c>
      <c r="F185" s="25" t="s">
        <v>358</v>
      </c>
      <c r="G185" s="23" t="s">
        <v>546</v>
      </c>
      <c r="H185" s="7" t="s">
        <v>26</v>
      </c>
      <c r="I185" s="39" t="s">
        <v>87</v>
      </c>
      <c r="J185" s="43" t="s">
        <v>698</v>
      </c>
      <c r="K185" s="8">
        <v>2</v>
      </c>
      <c r="L185" s="17">
        <v>1</v>
      </c>
      <c r="M185" s="17">
        <v>2</v>
      </c>
      <c r="N185" s="16">
        <v>9</v>
      </c>
      <c r="O185" s="16">
        <v>6</v>
      </c>
      <c r="P185" s="16">
        <v>0</v>
      </c>
      <c r="Q185" s="16">
        <v>1</v>
      </c>
      <c r="R185" s="16">
        <v>1</v>
      </c>
      <c r="S185" s="16">
        <v>0</v>
      </c>
      <c r="T185" s="16">
        <v>0</v>
      </c>
      <c r="U185" s="16">
        <v>0</v>
      </c>
      <c r="V185" s="16">
        <v>0</v>
      </c>
      <c r="W185" s="16">
        <v>1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8</v>
      </c>
      <c r="AG185" s="16">
        <v>6</v>
      </c>
      <c r="AH185" s="16">
        <v>0</v>
      </c>
      <c r="AI185" s="16">
        <v>1</v>
      </c>
      <c r="AJ185" s="17">
        <v>2</v>
      </c>
      <c r="AK185" s="17">
        <v>8</v>
      </c>
      <c r="AL185" s="17">
        <v>0</v>
      </c>
      <c r="AM185" s="17">
        <v>6</v>
      </c>
      <c r="AN185" s="17">
        <v>56</v>
      </c>
      <c r="AO185" s="17">
        <v>0</v>
      </c>
      <c r="AP185" s="17">
        <v>8</v>
      </c>
      <c r="AQ185" s="17">
        <v>64</v>
      </c>
    </row>
    <row r="186" spans="1:43" s="2" customFormat="1" ht="13.5" customHeight="1">
      <c r="A186" s="22">
        <v>184</v>
      </c>
      <c r="B186" s="23" t="s">
        <v>213</v>
      </c>
      <c r="C186" s="20" t="s">
        <v>28</v>
      </c>
      <c r="D186" s="24" t="s">
        <v>354</v>
      </c>
      <c r="E186" s="24" t="s">
        <v>547</v>
      </c>
      <c r="F186" s="25" t="s">
        <v>358</v>
      </c>
      <c r="G186" s="23" t="s">
        <v>548</v>
      </c>
      <c r="H186" s="7" t="s">
        <v>26</v>
      </c>
      <c r="I186" s="39" t="s">
        <v>35</v>
      </c>
      <c r="J186" s="43" t="s">
        <v>697</v>
      </c>
      <c r="K186" s="8">
        <v>2</v>
      </c>
      <c r="L186" s="17">
        <v>1</v>
      </c>
      <c r="M186" s="17">
        <v>1</v>
      </c>
      <c r="N186" s="16">
        <v>16</v>
      </c>
      <c r="O186" s="16">
        <v>2</v>
      </c>
      <c r="P186" s="16">
        <v>2</v>
      </c>
      <c r="Q186" s="16">
        <v>1</v>
      </c>
      <c r="R186" s="16">
        <v>0</v>
      </c>
      <c r="S186" s="16">
        <v>0</v>
      </c>
      <c r="T186" s="16">
        <v>3</v>
      </c>
      <c r="U186" s="16">
        <v>1</v>
      </c>
      <c r="V186" s="16">
        <v>5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11</v>
      </c>
      <c r="AG186" s="16">
        <v>1</v>
      </c>
      <c r="AH186" s="16">
        <v>0</v>
      </c>
      <c r="AI186" s="16">
        <v>1</v>
      </c>
      <c r="AJ186" s="17">
        <v>1</v>
      </c>
      <c r="AK186" s="17">
        <v>4</v>
      </c>
      <c r="AL186" s="17">
        <v>0</v>
      </c>
      <c r="AM186" s="17">
        <v>12</v>
      </c>
      <c r="AN186" s="17">
        <v>23</v>
      </c>
      <c r="AO186" s="17">
        <v>0</v>
      </c>
      <c r="AP186" s="17">
        <v>4</v>
      </c>
      <c r="AQ186" s="17">
        <v>36</v>
      </c>
    </row>
    <row r="187" spans="1:43" s="2" customFormat="1" ht="13.5" customHeight="1">
      <c r="A187" s="22">
        <v>185</v>
      </c>
      <c r="B187" s="23" t="s">
        <v>214</v>
      </c>
      <c r="C187" s="20" t="s">
        <v>28</v>
      </c>
      <c r="D187" s="24" t="s">
        <v>354</v>
      </c>
      <c r="E187" s="24" t="s">
        <v>547</v>
      </c>
      <c r="F187" s="25" t="s">
        <v>358</v>
      </c>
      <c r="G187" s="23" t="s">
        <v>549</v>
      </c>
      <c r="H187" s="7" t="s">
        <v>26</v>
      </c>
      <c r="I187" s="39" t="s">
        <v>35</v>
      </c>
      <c r="J187" s="43" t="s">
        <v>697</v>
      </c>
      <c r="K187" s="8">
        <v>2</v>
      </c>
      <c r="L187" s="17">
        <v>1</v>
      </c>
      <c r="M187" s="17">
        <v>1</v>
      </c>
      <c r="N187" s="16">
        <v>14</v>
      </c>
      <c r="O187" s="16">
        <v>5</v>
      </c>
      <c r="P187" s="16">
        <v>0</v>
      </c>
      <c r="Q187" s="16">
        <v>0</v>
      </c>
      <c r="R187" s="16">
        <v>0</v>
      </c>
      <c r="S187" s="16">
        <v>0</v>
      </c>
      <c r="T187" s="16">
        <v>1</v>
      </c>
      <c r="U187" s="16">
        <v>1</v>
      </c>
      <c r="V187" s="16">
        <v>0</v>
      </c>
      <c r="W187" s="16">
        <v>1</v>
      </c>
      <c r="X187" s="16">
        <v>0</v>
      </c>
      <c r="Y187" s="16">
        <v>0</v>
      </c>
      <c r="Z187" s="16">
        <v>11</v>
      </c>
      <c r="AA187" s="16">
        <v>3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1</v>
      </c>
      <c r="AJ187" s="17">
        <v>1</v>
      </c>
      <c r="AK187" s="17">
        <v>9</v>
      </c>
      <c r="AL187" s="17">
        <v>0</v>
      </c>
      <c r="AM187" s="17">
        <v>17</v>
      </c>
      <c r="AN187" s="17">
        <v>33</v>
      </c>
      <c r="AO187" s="17">
        <v>0</v>
      </c>
      <c r="AP187" s="17">
        <v>5</v>
      </c>
      <c r="AQ187" s="17">
        <v>53</v>
      </c>
    </row>
    <row r="188" spans="1:43" s="2" customFormat="1" ht="13.5" customHeight="1">
      <c r="A188" s="22">
        <v>186</v>
      </c>
      <c r="B188" s="23" t="s">
        <v>215</v>
      </c>
      <c r="C188" s="20" t="s">
        <v>28</v>
      </c>
      <c r="D188" s="24" t="s">
        <v>354</v>
      </c>
      <c r="E188" s="24" t="s">
        <v>547</v>
      </c>
      <c r="F188" s="25" t="s">
        <v>358</v>
      </c>
      <c r="G188" s="23" t="s">
        <v>550</v>
      </c>
      <c r="H188" s="7" t="s">
        <v>26</v>
      </c>
      <c r="I188" s="39"/>
      <c r="J188" s="43" t="s">
        <v>698</v>
      </c>
      <c r="K188" s="8">
        <v>2</v>
      </c>
      <c r="L188" s="17">
        <v>1</v>
      </c>
      <c r="M188" s="17">
        <v>1</v>
      </c>
      <c r="N188" s="16">
        <v>6</v>
      </c>
      <c r="O188" s="16">
        <v>1</v>
      </c>
      <c r="P188" s="16">
        <v>0</v>
      </c>
      <c r="Q188" s="16">
        <v>3</v>
      </c>
      <c r="R188" s="16">
        <v>1</v>
      </c>
      <c r="S188" s="16">
        <v>0</v>
      </c>
      <c r="T188" s="16">
        <v>0</v>
      </c>
      <c r="U188" s="16">
        <v>0</v>
      </c>
      <c r="V188" s="16">
        <v>0</v>
      </c>
      <c r="W188" s="16">
        <v>1</v>
      </c>
      <c r="X188" s="16">
        <v>0</v>
      </c>
      <c r="Y188" s="16">
        <v>0</v>
      </c>
      <c r="Z188" s="16">
        <v>7</v>
      </c>
      <c r="AA188" s="16">
        <v>1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1</v>
      </c>
      <c r="AJ188" s="17">
        <v>1</v>
      </c>
      <c r="AK188" s="17">
        <v>1</v>
      </c>
      <c r="AL188" s="17">
        <v>0</v>
      </c>
      <c r="AM188" s="17">
        <v>4</v>
      </c>
      <c r="AN188" s="17">
        <v>6</v>
      </c>
      <c r="AO188" s="17">
        <v>0</v>
      </c>
      <c r="AP188" s="17">
        <v>1</v>
      </c>
      <c r="AQ188" s="17">
        <v>11</v>
      </c>
    </row>
    <row r="189" spans="1:43" s="2" customFormat="1" ht="13.5" customHeight="1">
      <c r="A189" s="22">
        <v>187</v>
      </c>
      <c r="B189" s="23" t="s">
        <v>216</v>
      </c>
      <c r="C189" s="20" t="s">
        <v>28</v>
      </c>
      <c r="D189" s="24" t="s">
        <v>354</v>
      </c>
      <c r="E189" s="24" t="s">
        <v>547</v>
      </c>
      <c r="F189" s="25" t="s">
        <v>372</v>
      </c>
      <c r="G189" s="23" t="s">
        <v>551</v>
      </c>
      <c r="H189" s="7" t="s">
        <v>26</v>
      </c>
      <c r="I189" s="39"/>
      <c r="J189" s="43" t="s">
        <v>698</v>
      </c>
      <c r="K189" s="8">
        <v>2</v>
      </c>
      <c r="L189" s="17">
        <v>1</v>
      </c>
      <c r="M189" s="17">
        <v>1</v>
      </c>
      <c r="N189" s="16">
        <v>21</v>
      </c>
      <c r="O189" s="16">
        <v>22</v>
      </c>
      <c r="P189" s="16">
        <v>0</v>
      </c>
      <c r="Q189" s="16">
        <v>0</v>
      </c>
      <c r="R189" s="16">
        <v>0</v>
      </c>
      <c r="S189" s="16">
        <v>0</v>
      </c>
      <c r="T189" s="16">
        <v>2</v>
      </c>
      <c r="U189" s="16">
        <v>2</v>
      </c>
      <c r="V189" s="16">
        <v>0</v>
      </c>
      <c r="W189" s="16">
        <v>0</v>
      </c>
      <c r="X189" s="16">
        <v>0</v>
      </c>
      <c r="Y189" s="16">
        <v>0</v>
      </c>
      <c r="Z189" s="16">
        <v>18</v>
      </c>
      <c r="AA189" s="16">
        <v>19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1</v>
      </c>
      <c r="AJ189" s="17">
        <v>0</v>
      </c>
      <c r="AK189" s="17">
        <v>8</v>
      </c>
      <c r="AL189" s="17">
        <v>0</v>
      </c>
      <c r="AM189" s="17">
        <v>0</v>
      </c>
      <c r="AN189" s="17">
        <v>58</v>
      </c>
      <c r="AO189" s="17">
        <v>0</v>
      </c>
      <c r="AP189" s="17">
        <v>6</v>
      </c>
      <c r="AQ189" s="17">
        <v>60</v>
      </c>
    </row>
    <row r="190" spans="1:43" s="2" customFormat="1" ht="13.5" customHeight="1">
      <c r="A190" s="22">
        <v>188</v>
      </c>
      <c r="B190" s="23" t="s">
        <v>217</v>
      </c>
      <c r="C190" s="20" t="s">
        <v>28</v>
      </c>
      <c r="D190" s="24" t="s">
        <v>354</v>
      </c>
      <c r="E190" s="24" t="s">
        <v>547</v>
      </c>
      <c r="F190" s="25" t="s">
        <v>372</v>
      </c>
      <c r="G190" s="23" t="s">
        <v>552</v>
      </c>
      <c r="H190" s="7" t="s">
        <v>26</v>
      </c>
      <c r="I190" s="39"/>
      <c r="J190" s="43" t="s">
        <v>698</v>
      </c>
      <c r="K190" s="8">
        <v>2</v>
      </c>
      <c r="L190" s="17">
        <v>1</v>
      </c>
      <c r="M190" s="17">
        <v>1</v>
      </c>
      <c r="N190" s="16">
        <v>15</v>
      </c>
      <c r="O190" s="16">
        <v>7</v>
      </c>
      <c r="P190" s="16">
        <v>0</v>
      </c>
      <c r="Q190" s="16">
        <v>0</v>
      </c>
      <c r="R190" s="16">
        <v>1</v>
      </c>
      <c r="S190" s="16">
        <v>0</v>
      </c>
      <c r="T190" s="16">
        <v>1</v>
      </c>
      <c r="U190" s="16">
        <v>1</v>
      </c>
      <c r="V190" s="16">
        <v>0</v>
      </c>
      <c r="W190" s="16">
        <v>1</v>
      </c>
      <c r="X190" s="16">
        <v>0</v>
      </c>
      <c r="Y190" s="16">
        <v>0</v>
      </c>
      <c r="Z190" s="16">
        <v>12</v>
      </c>
      <c r="AA190" s="16">
        <v>6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1</v>
      </c>
      <c r="AJ190" s="17">
        <v>0</v>
      </c>
      <c r="AK190" s="17">
        <v>8</v>
      </c>
      <c r="AL190" s="17">
        <v>0</v>
      </c>
      <c r="AM190" s="17">
        <v>0</v>
      </c>
      <c r="AN190" s="17">
        <v>57</v>
      </c>
      <c r="AO190" s="17">
        <v>0</v>
      </c>
      <c r="AP190" s="17">
        <v>4</v>
      </c>
      <c r="AQ190" s="17">
        <v>59</v>
      </c>
    </row>
    <row r="191" spans="1:43" s="2" customFormat="1" ht="13.5" customHeight="1">
      <c r="A191" s="22">
        <v>189</v>
      </c>
      <c r="B191" s="23" t="s">
        <v>218</v>
      </c>
      <c r="C191" s="20" t="s">
        <v>28</v>
      </c>
      <c r="D191" s="24" t="s">
        <v>354</v>
      </c>
      <c r="E191" s="24" t="s">
        <v>547</v>
      </c>
      <c r="F191" s="25" t="s">
        <v>356</v>
      </c>
      <c r="G191" s="23" t="s">
        <v>553</v>
      </c>
      <c r="H191" s="7" t="s">
        <v>26</v>
      </c>
      <c r="I191" s="39"/>
      <c r="J191" s="43" t="s">
        <v>698</v>
      </c>
      <c r="K191" s="8">
        <v>2</v>
      </c>
      <c r="L191" s="17">
        <v>1</v>
      </c>
      <c r="M191" s="17">
        <v>1</v>
      </c>
      <c r="N191" s="16">
        <v>11</v>
      </c>
      <c r="O191" s="16">
        <v>5</v>
      </c>
      <c r="P191" s="16">
        <v>0</v>
      </c>
      <c r="Q191" s="16">
        <v>2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4</v>
      </c>
      <c r="X191" s="16">
        <v>1</v>
      </c>
      <c r="Y191" s="16">
        <v>0</v>
      </c>
      <c r="Z191" s="16">
        <v>7</v>
      </c>
      <c r="AA191" s="16">
        <v>3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1</v>
      </c>
      <c r="AJ191" s="17">
        <v>0</v>
      </c>
      <c r="AK191" s="17">
        <v>5</v>
      </c>
      <c r="AL191" s="17">
        <v>0</v>
      </c>
      <c r="AM191" s="17">
        <v>0</v>
      </c>
      <c r="AN191" s="17">
        <v>36</v>
      </c>
      <c r="AO191" s="17">
        <v>0</v>
      </c>
      <c r="AP191" s="17">
        <v>4</v>
      </c>
      <c r="AQ191" s="17">
        <v>37</v>
      </c>
    </row>
    <row r="192" spans="1:43" s="2" customFormat="1" ht="13.5" customHeight="1">
      <c r="A192" s="22">
        <v>190</v>
      </c>
      <c r="B192" s="23" t="s">
        <v>219</v>
      </c>
      <c r="C192" s="20" t="s">
        <v>28</v>
      </c>
      <c r="D192" s="24" t="s">
        <v>354</v>
      </c>
      <c r="E192" s="24" t="s">
        <v>547</v>
      </c>
      <c r="F192" s="25" t="s">
        <v>358</v>
      </c>
      <c r="G192" s="23" t="s">
        <v>554</v>
      </c>
      <c r="H192" s="7" t="s">
        <v>26</v>
      </c>
      <c r="I192" s="39" t="s">
        <v>35</v>
      </c>
      <c r="J192" s="43" t="s">
        <v>697</v>
      </c>
      <c r="K192" s="8">
        <v>2</v>
      </c>
      <c r="L192" s="17">
        <v>1</v>
      </c>
      <c r="M192" s="17">
        <v>1</v>
      </c>
      <c r="N192" s="16">
        <v>5</v>
      </c>
      <c r="O192" s="16">
        <v>1</v>
      </c>
      <c r="P192" s="16">
        <v>0</v>
      </c>
      <c r="Q192" s="16">
        <v>3</v>
      </c>
      <c r="R192" s="16">
        <v>3</v>
      </c>
      <c r="S192" s="16">
        <v>0</v>
      </c>
      <c r="T192" s="16">
        <v>1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6</v>
      </c>
      <c r="AA192" s="16">
        <v>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1</v>
      </c>
      <c r="AJ192" s="17">
        <v>0</v>
      </c>
      <c r="AK192" s="17">
        <v>5</v>
      </c>
      <c r="AL192" s="17">
        <v>0</v>
      </c>
      <c r="AM192" s="17">
        <v>19</v>
      </c>
      <c r="AN192" s="17">
        <v>18</v>
      </c>
      <c r="AO192" s="17">
        <v>0</v>
      </c>
      <c r="AP192" s="17">
        <v>2</v>
      </c>
      <c r="AQ192" s="17">
        <v>40</v>
      </c>
    </row>
    <row r="193" spans="1:43" s="2" customFormat="1" ht="13.5" customHeight="1">
      <c r="A193" s="22">
        <v>191</v>
      </c>
      <c r="B193" s="23" t="s">
        <v>220</v>
      </c>
      <c r="C193" s="20" t="s">
        <v>28</v>
      </c>
      <c r="D193" s="24" t="s">
        <v>354</v>
      </c>
      <c r="E193" s="24" t="s">
        <v>547</v>
      </c>
      <c r="F193" s="25" t="s">
        <v>358</v>
      </c>
      <c r="G193" s="23" t="s">
        <v>555</v>
      </c>
      <c r="H193" s="7" t="s">
        <v>26</v>
      </c>
      <c r="I193" s="39"/>
      <c r="J193" s="43" t="s">
        <v>697</v>
      </c>
      <c r="K193" s="8">
        <v>2</v>
      </c>
      <c r="L193" s="17">
        <v>1</v>
      </c>
      <c r="M193" s="17">
        <v>1</v>
      </c>
      <c r="N193" s="16">
        <v>6</v>
      </c>
      <c r="O193" s="16">
        <v>3</v>
      </c>
      <c r="P193" s="16">
        <v>0</v>
      </c>
      <c r="Q193" s="16">
        <v>0</v>
      </c>
      <c r="R193" s="16">
        <v>0</v>
      </c>
      <c r="S193" s="16">
        <v>0</v>
      </c>
      <c r="T193" s="16">
        <v>1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4</v>
      </c>
      <c r="AA193" s="16">
        <v>2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1</v>
      </c>
      <c r="AJ193" s="17">
        <v>0</v>
      </c>
      <c r="AK193" s="17">
        <v>2</v>
      </c>
      <c r="AL193" s="17">
        <v>0</v>
      </c>
      <c r="AM193" s="17">
        <v>5</v>
      </c>
      <c r="AN193" s="17">
        <v>5</v>
      </c>
      <c r="AO193" s="17">
        <v>1</v>
      </c>
      <c r="AP193" s="17">
        <v>0</v>
      </c>
      <c r="AQ193" s="17">
        <v>11</v>
      </c>
    </row>
    <row r="194" spans="1:43" s="2" customFormat="1" ht="13.5" customHeight="1">
      <c r="A194" s="22">
        <v>192</v>
      </c>
      <c r="B194" s="23" t="s">
        <v>221</v>
      </c>
      <c r="C194" s="20" t="s">
        <v>28</v>
      </c>
      <c r="D194" s="24" t="s">
        <v>354</v>
      </c>
      <c r="E194" s="24" t="s">
        <v>547</v>
      </c>
      <c r="F194" s="25" t="s">
        <v>358</v>
      </c>
      <c r="G194" s="23" t="s">
        <v>556</v>
      </c>
      <c r="H194" s="7" t="s">
        <v>26</v>
      </c>
      <c r="I194" s="39" t="s">
        <v>35</v>
      </c>
      <c r="J194" s="43" t="s">
        <v>698</v>
      </c>
      <c r="K194" s="8">
        <v>2</v>
      </c>
      <c r="L194" s="17">
        <v>1</v>
      </c>
      <c r="M194" s="17">
        <v>1</v>
      </c>
      <c r="N194" s="16">
        <v>5</v>
      </c>
      <c r="O194" s="16">
        <v>2</v>
      </c>
      <c r="P194" s="16">
        <v>0</v>
      </c>
      <c r="Q194" s="16">
        <v>6</v>
      </c>
      <c r="R194" s="16">
        <v>3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</v>
      </c>
      <c r="AA194" s="16">
        <v>4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1</v>
      </c>
      <c r="AJ194" s="17">
        <v>1</v>
      </c>
      <c r="AK194" s="17">
        <v>5</v>
      </c>
      <c r="AL194" s="17">
        <v>0</v>
      </c>
      <c r="AM194" s="17">
        <v>13</v>
      </c>
      <c r="AN194" s="17">
        <v>30</v>
      </c>
      <c r="AO194" s="17">
        <v>0</v>
      </c>
      <c r="AP194" s="17">
        <v>3</v>
      </c>
      <c r="AQ194" s="17">
        <v>46</v>
      </c>
    </row>
    <row r="195" spans="1:43" s="2" customFormat="1" ht="13.5" customHeight="1">
      <c r="A195" s="22">
        <v>193</v>
      </c>
      <c r="B195" s="23" t="s">
        <v>222</v>
      </c>
      <c r="C195" s="20" t="s">
        <v>28</v>
      </c>
      <c r="D195" s="24" t="s">
        <v>354</v>
      </c>
      <c r="E195" s="24" t="s">
        <v>547</v>
      </c>
      <c r="F195" s="25" t="s">
        <v>372</v>
      </c>
      <c r="G195" s="23" t="s">
        <v>557</v>
      </c>
      <c r="H195" s="7" t="s">
        <v>26</v>
      </c>
      <c r="I195" s="39"/>
      <c r="J195" s="43" t="s">
        <v>697</v>
      </c>
      <c r="K195" s="8">
        <v>2</v>
      </c>
      <c r="L195" s="17">
        <v>1</v>
      </c>
      <c r="M195" s="17">
        <v>1</v>
      </c>
      <c r="N195" s="16">
        <v>14</v>
      </c>
      <c r="O195" s="16">
        <v>8</v>
      </c>
      <c r="P195" s="16">
        <v>0</v>
      </c>
      <c r="Q195" s="16">
        <v>0</v>
      </c>
      <c r="R195" s="16">
        <v>11</v>
      </c>
      <c r="S195" s="16">
        <v>0</v>
      </c>
      <c r="T195" s="16">
        <v>5</v>
      </c>
      <c r="U195" s="16">
        <v>4</v>
      </c>
      <c r="V195" s="16">
        <v>0</v>
      </c>
      <c r="W195" s="16">
        <v>0</v>
      </c>
      <c r="X195" s="16">
        <v>0</v>
      </c>
      <c r="Y195" s="16">
        <v>0</v>
      </c>
      <c r="Z195" s="16">
        <v>8</v>
      </c>
      <c r="AA195" s="16">
        <v>14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1</v>
      </c>
      <c r="AJ195" s="17">
        <v>0</v>
      </c>
      <c r="AK195" s="17">
        <v>15</v>
      </c>
      <c r="AL195" s="17">
        <v>0</v>
      </c>
      <c r="AM195" s="17">
        <v>0</v>
      </c>
      <c r="AN195" s="17">
        <v>91</v>
      </c>
      <c r="AO195" s="17">
        <v>0</v>
      </c>
      <c r="AP195" s="17">
        <v>15</v>
      </c>
      <c r="AQ195" s="17">
        <v>91</v>
      </c>
    </row>
    <row r="196" spans="1:43" s="2" customFormat="1" ht="13.5" customHeight="1">
      <c r="A196" s="22">
        <v>194</v>
      </c>
      <c r="B196" s="23" t="s">
        <v>223</v>
      </c>
      <c r="C196" s="20" t="s">
        <v>28</v>
      </c>
      <c r="D196" s="24" t="s">
        <v>354</v>
      </c>
      <c r="E196" s="24" t="s">
        <v>547</v>
      </c>
      <c r="F196" s="25" t="s">
        <v>356</v>
      </c>
      <c r="G196" s="23" t="s">
        <v>558</v>
      </c>
      <c r="H196" s="7" t="s">
        <v>26</v>
      </c>
      <c r="I196" s="39" t="s">
        <v>35</v>
      </c>
      <c r="J196" s="43" t="s">
        <v>698</v>
      </c>
      <c r="K196" s="8">
        <v>2</v>
      </c>
      <c r="L196" s="17">
        <v>2</v>
      </c>
      <c r="M196" s="17">
        <v>1</v>
      </c>
      <c r="N196" s="16">
        <v>7</v>
      </c>
      <c r="O196" s="16">
        <v>4</v>
      </c>
      <c r="P196" s="16">
        <v>0</v>
      </c>
      <c r="Q196" s="16">
        <v>3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9</v>
      </c>
      <c r="AA196" s="16">
        <v>3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1</v>
      </c>
      <c r="AJ196" s="17">
        <v>0</v>
      </c>
      <c r="AK196" s="17">
        <v>7</v>
      </c>
      <c r="AL196" s="17">
        <v>0</v>
      </c>
      <c r="AM196" s="17">
        <v>0</v>
      </c>
      <c r="AN196" s="17">
        <v>41</v>
      </c>
      <c r="AO196" s="17">
        <v>0</v>
      </c>
      <c r="AP196" s="17">
        <v>6</v>
      </c>
      <c r="AQ196" s="17">
        <v>42</v>
      </c>
    </row>
    <row r="197" spans="1:43" s="2" customFormat="1" ht="13.5" customHeight="1">
      <c r="A197" s="22">
        <v>195</v>
      </c>
      <c r="B197" s="23" t="s">
        <v>224</v>
      </c>
      <c r="C197" s="20" t="s">
        <v>28</v>
      </c>
      <c r="D197" s="24" t="s">
        <v>354</v>
      </c>
      <c r="E197" s="24" t="s">
        <v>547</v>
      </c>
      <c r="F197" s="25" t="s">
        <v>358</v>
      </c>
      <c r="G197" s="23" t="s">
        <v>559</v>
      </c>
      <c r="H197" s="7" t="s">
        <v>26</v>
      </c>
      <c r="I197" s="39" t="s">
        <v>35</v>
      </c>
      <c r="J197" s="43" t="s">
        <v>697</v>
      </c>
      <c r="K197" s="8">
        <v>2</v>
      </c>
      <c r="L197" s="17">
        <v>0</v>
      </c>
      <c r="M197" s="17">
        <v>0</v>
      </c>
      <c r="N197" s="16">
        <v>11</v>
      </c>
      <c r="O197" s="16">
        <v>3</v>
      </c>
      <c r="P197" s="16">
        <v>1</v>
      </c>
      <c r="Q197" s="16">
        <v>1</v>
      </c>
      <c r="R197" s="16">
        <v>0</v>
      </c>
      <c r="S197" s="16">
        <v>0</v>
      </c>
      <c r="T197" s="16">
        <v>1</v>
      </c>
      <c r="U197" s="16">
        <v>1</v>
      </c>
      <c r="V197" s="16">
        <v>0</v>
      </c>
      <c r="W197" s="16">
        <v>1</v>
      </c>
      <c r="X197" s="16">
        <v>0</v>
      </c>
      <c r="Y197" s="16">
        <v>0</v>
      </c>
      <c r="Z197" s="16">
        <v>8</v>
      </c>
      <c r="AA197" s="16">
        <v>2</v>
      </c>
      <c r="AB197" s="16">
        <v>3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1</v>
      </c>
      <c r="AJ197" s="17">
        <v>1</v>
      </c>
      <c r="AK197" s="17">
        <v>5</v>
      </c>
      <c r="AL197" s="17">
        <v>0</v>
      </c>
      <c r="AM197" s="17">
        <v>9</v>
      </c>
      <c r="AN197" s="17">
        <v>28</v>
      </c>
      <c r="AO197" s="17">
        <v>3</v>
      </c>
      <c r="AP197" s="17">
        <v>1</v>
      </c>
      <c r="AQ197" s="17">
        <v>39</v>
      </c>
    </row>
    <row r="198" spans="1:43" s="2" customFormat="1" ht="13.5" customHeight="1">
      <c r="A198" s="22">
        <v>196</v>
      </c>
      <c r="B198" s="23" t="s">
        <v>225</v>
      </c>
      <c r="C198" s="20" t="s">
        <v>28</v>
      </c>
      <c r="D198" s="24" t="s">
        <v>354</v>
      </c>
      <c r="E198" s="24" t="s">
        <v>547</v>
      </c>
      <c r="F198" s="25" t="s">
        <v>358</v>
      </c>
      <c r="G198" s="23" t="s">
        <v>560</v>
      </c>
      <c r="H198" s="7" t="s">
        <v>26</v>
      </c>
      <c r="I198" s="39"/>
      <c r="J198" s="43" t="s">
        <v>698</v>
      </c>
      <c r="K198" s="8">
        <v>2</v>
      </c>
      <c r="L198" s="17">
        <v>1</v>
      </c>
      <c r="M198" s="17">
        <v>1</v>
      </c>
      <c r="N198" s="16">
        <v>6</v>
      </c>
      <c r="O198" s="16">
        <v>2</v>
      </c>
      <c r="P198" s="16">
        <v>0</v>
      </c>
      <c r="Q198" s="16">
        <v>3</v>
      </c>
      <c r="R198" s="16">
        <v>3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8</v>
      </c>
      <c r="AG198" s="16">
        <v>4</v>
      </c>
      <c r="AH198" s="16">
        <v>0</v>
      </c>
      <c r="AI198" s="16">
        <v>1</v>
      </c>
      <c r="AJ198" s="17">
        <v>1</v>
      </c>
      <c r="AK198" s="17">
        <v>4</v>
      </c>
      <c r="AL198" s="17">
        <v>0</v>
      </c>
      <c r="AM198" s="17">
        <v>16</v>
      </c>
      <c r="AN198" s="17">
        <v>13</v>
      </c>
      <c r="AO198" s="17">
        <v>0</v>
      </c>
      <c r="AP198" s="17">
        <v>3</v>
      </c>
      <c r="AQ198" s="17">
        <v>31</v>
      </c>
    </row>
    <row r="199" spans="1:43" s="2" customFormat="1" ht="13.5" customHeight="1">
      <c r="A199" s="22">
        <v>197</v>
      </c>
      <c r="B199" s="23" t="s">
        <v>226</v>
      </c>
      <c r="C199" s="20" t="s">
        <v>28</v>
      </c>
      <c r="D199" s="24" t="s">
        <v>354</v>
      </c>
      <c r="E199" s="24" t="s">
        <v>547</v>
      </c>
      <c r="F199" s="25" t="s">
        <v>372</v>
      </c>
      <c r="G199" s="23" t="s">
        <v>561</v>
      </c>
      <c r="H199" s="7" t="s">
        <v>26</v>
      </c>
      <c r="I199" s="39" t="s">
        <v>35</v>
      </c>
      <c r="J199" s="43" t="s">
        <v>698</v>
      </c>
      <c r="K199" s="8">
        <v>2</v>
      </c>
      <c r="L199" s="17">
        <v>1</v>
      </c>
      <c r="M199" s="17">
        <v>1</v>
      </c>
      <c r="N199" s="16">
        <v>20</v>
      </c>
      <c r="O199" s="16">
        <v>13</v>
      </c>
      <c r="P199" s="16">
        <v>0</v>
      </c>
      <c r="Q199" s="16">
        <v>5</v>
      </c>
      <c r="R199" s="16">
        <v>2</v>
      </c>
      <c r="S199" s="16">
        <v>0</v>
      </c>
      <c r="T199" s="16">
        <v>1</v>
      </c>
      <c r="U199" s="16">
        <v>1</v>
      </c>
      <c r="V199" s="16">
        <v>0</v>
      </c>
      <c r="W199" s="16">
        <v>0</v>
      </c>
      <c r="X199" s="16">
        <v>0</v>
      </c>
      <c r="Y199" s="16">
        <v>0</v>
      </c>
      <c r="Z199" s="16">
        <v>24</v>
      </c>
      <c r="AA199" s="16">
        <v>13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1</v>
      </c>
      <c r="AJ199" s="17">
        <v>0</v>
      </c>
      <c r="AK199" s="17">
        <v>7</v>
      </c>
      <c r="AL199" s="17">
        <v>0</v>
      </c>
      <c r="AM199" s="17">
        <v>0</v>
      </c>
      <c r="AN199" s="17">
        <v>51</v>
      </c>
      <c r="AO199" s="17">
        <v>0</v>
      </c>
      <c r="AP199" s="17">
        <v>7</v>
      </c>
      <c r="AQ199" s="17">
        <v>51</v>
      </c>
    </row>
    <row r="200" spans="1:43" s="2" customFormat="1" ht="13.5" customHeight="1">
      <c r="A200" s="22">
        <v>198</v>
      </c>
      <c r="B200" s="23" t="s">
        <v>227</v>
      </c>
      <c r="C200" s="20" t="s">
        <v>28</v>
      </c>
      <c r="D200" s="24" t="s">
        <v>354</v>
      </c>
      <c r="E200" s="24" t="s">
        <v>547</v>
      </c>
      <c r="F200" s="25" t="s">
        <v>356</v>
      </c>
      <c r="G200" s="23" t="s">
        <v>562</v>
      </c>
      <c r="H200" s="7" t="s">
        <v>26</v>
      </c>
      <c r="I200" s="39" t="s">
        <v>35</v>
      </c>
      <c r="J200" s="43" t="s">
        <v>698</v>
      </c>
      <c r="K200" s="8">
        <v>2</v>
      </c>
      <c r="L200" s="17">
        <v>3</v>
      </c>
      <c r="M200" s="17">
        <v>1</v>
      </c>
      <c r="N200" s="16">
        <v>6</v>
      </c>
      <c r="O200" s="16">
        <v>4</v>
      </c>
      <c r="P200" s="16">
        <v>0</v>
      </c>
      <c r="Q200" s="16">
        <v>7</v>
      </c>
      <c r="R200" s="16">
        <v>1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12</v>
      </c>
      <c r="AA200" s="16">
        <v>4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1</v>
      </c>
      <c r="AJ200" s="17">
        <v>0</v>
      </c>
      <c r="AK200" s="17">
        <v>8</v>
      </c>
      <c r="AL200" s="17">
        <v>0</v>
      </c>
      <c r="AM200" s="17">
        <v>0</v>
      </c>
      <c r="AN200" s="17">
        <v>54</v>
      </c>
      <c r="AO200" s="17">
        <v>0</v>
      </c>
      <c r="AP200" s="17">
        <v>5</v>
      </c>
      <c r="AQ200" s="17">
        <v>56</v>
      </c>
    </row>
    <row r="201" spans="1:43" s="2" customFormat="1" ht="13.5" customHeight="1">
      <c r="A201" s="22">
        <v>199</v>
      </c>
      <c r="B201" s="23" t="s">
        <v>228</v>
      </c>
      <c r="C201" s="20" t="s">
        <v>28</v>
      </c>
      <c r="D201" s="24" t="s">
        <v>354</v>
      </c>
      <c r="E201" s="24" t="s">
        <v>547</v>
      </c>
      <c r="F201" s="25" t="s">
        <v>358</v>
      </c>
      <c r="G201" s="23" t="s">
        <v>563</v>
      </c>
      <c r="H201" s="7" t="s">
        <v>26</v>
      </c>
      <c r="I201" s="39" t="s">
        <v>35</v>
      </c>
      <c r="J201" s="43" t="s">
        <v>698</v>
      </c>
      <c r="K201" s="8">
        <v>2</v>
      </c>
      <c r="L201" s="17">
        <v>2</v>
      </c>
      <c r="M201" s="17">
        <v>1</v>
      </c>
      <c r="N201" s="16">
        <v>10</v>
      </c>
      <c r="O201" s="16">
        <v>2</v>
      </c>
      <c r="P201" s="16">
        <v>0</v>
      </c>
      <c r="Q201" s="16">
        <v>3</v>
      </c>
      <c r="R201" s="16">
        <v>2</v>
      </c>
      <c r="S201" s="16">
        <v>0</v>
      </c>
      <c r="T201" s="16">
        <v>1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11</v>
      </c>
      <c r="AA201" s="16">
        <v>3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1</v>
      </c>
      <c r="AJ201" s="17">
        <v>2</v>
      </c>
      <c r="AK201" s="17">
        <v>9</v>
      </c>
      <c r="AL201" s="17">
        <v>0</v>
      </c>
      <c r="AM201" s="17">
        <v>12</v>
      </c>
      <c r="AN201" s="17">
        <v>47</v>
      </c>
      <c r="AO201" s="17">
        <v>0</v>
      </c>
      <c r="AP201" s="17">
        <v>9</v>
      </c>
      <c r="AQ201" s="17">
        <v>61</v>
      </c>
    </row>
    <row r="202" spans="1:43" s="2" customFormat="1" ht="13.5" customHeight="1">
      <c r="A202" s="22">
        <v>200</v>
      </c>
      <c r="B202" s="23" t="s">
        <v>229</v>
      </c>
      <c r="C202" s="20" t="s">
        <v>28</v>
      </c>
      <c r="D202" s="24" t="s">
        <v>354</v>
      </c>
      <c r="E202" s="24" t="s">
        <v>547</v>
      </c>
      <c r="F202" s="25" t="s">
        <v>358</v>
      </c>
      <c r="G202" s="23" t="s">
        <v>564</v>
      </c>
      <c r="H202" s="7" t="s">
        <v>26</v>
      </c>
      <c r="I202" s="39" t="s">
        <v>35</v>
      </c>
      <c r="J202" s="43" t="s">
        <v>698</v>
      </c>
      <c r="K202" s="8">
        <v>2</v>
      </c>
      <c r="L202" s="17">
        <v>2</v>
      </c>
      <c r="M202" s="17">
        <v>1</v>
      </c>
      <c r="N202" s="16">
        <v>6</v>
      </c>
      <c r="O202" s="16">
        <v>2</v>
      </c>
      <c r="P202" s="16">
        <v>0</v>
      </c>
      <c r="Q202" s="16">
        <v>5</v>
      </c>
      <c r="R202" s="16">
        <v>0</v>
      </c>
      <c r="S202" s="16">
        <v>0</v>
      </c>
      <c r="T202" s="16">
        <v>1</v>
      </c>
      <c r="U202" s="16">
        <v>1</v>
      </c>
      <c r="V202" s="16">
        <v>0</v>
      </c>
      <c r="W202" s="16">
        <v>0</v>
      </c>
      <c r="X202" s="16">
        <v>0</v>
      </c>
      <c r="Y202" s="16">
        <v>0</v>
      </c>
      <c r="Z202" s="16">
        <v>9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1</v>
      </c>
      <c r="AJ202" s="17">
        <v>1</v>
      </c>
      <c r="AK202" s="17">
        <v>3</v>
      </c>
      <c r="AL202" s="17">
        <v>0</v>
      </c>
      <c r="AM202" s="17">
        <v>13</v>
      </c>
      <c r="AN202" s="17">
        <v>18</v>
      </c>
      <c r="AO202" s="17">
        <v>0</v>
      </c>
      <c r="AP202" s="17">
        <v>2</v>
      </c>
      <c r="AQ202" s="17">
        <v>33</v>
      </c>
    </row>
    <row r="203" spans="1:43" s="2" customFormat="1" ht="13.5" customHeight="1">
      <c r="A203" s="22">
        <v>201</v>
      </c>
      <c r="B203" s="23" t="s">
        <v>230</v>
      </c>
      <c r="C203" s="20" t="s">
        <v>28</v>
      </c>
      <c r="D203" s="24" t="s">
        <v>354</v>
      </c>
      <c r="E203" s="24" t="s">
        <v>547</v>
      </c>
      <c r="F203" s="25" t="s">
        <v>356</v>
      </c>
      <c r="G203" s="23" t="s">
        <v>565</v>
      </c>
      <c r="H203" s="7" t="s">
        <v>26</v>
      </c>
      <c r="I203" s="39"/>
      <c r="J203" s="43" t="s">
        <v>698</v>
      </c>
      <c r="K203" s="8">
        <v>2</v>
      </c>
      <c r="L203" s="17">
        <v>1</v>
      </c>
      <c r="M203" s="17">
        <v>1</v>
      </c>
      <c r="N203" s="16">
        <v>10</v>
      </c>
      <c r="O203" s="16">
        <v>4</v>
      </c>
      <c r="P203" s="16">
        <v>0</v>
      </c>
      <c r="Q203" s="16">
        <v>1</v>
      </c>
      <c r="R203" s="16">
        <v>0</v>
      </c>
      <c r="S203" s="16">
        <v>0</v>
      </c>
      <c r="T203" s="16">
        <v>2</v>
      </c>
      <c r="U203" s="16">
        <v>1</v>
      </c>
      <c r="V203" s="16">
        <v>0</v>
      </c>
      <c r="W203" s="16">
        <v>0</v>
      </c>
      <c r="X203" s="16">
        <v>0</v>
      </c>
      <c r="Y203" s="16">
        <v>0</v>
      </c>
      <c r="Z203" s="16">
        <v>8</v>
      </c>
      <c r="AA203" s="16">
        <v>2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1</v>
      </c>
      <c r="AJ203" s="17">
        <v>0</v>
      </c>
      <c r="AK203" s="17">
        <v>6</v>
      </c>
      <c r="AL203" s="17">
        <v>0</v>
      </c>
      <c r="AM203" s="17">
        <v>0</v>
      </c>
      <c r="AN203" s="17">
        <v>34</v>
      </c>
      <c r="AO203" s="17">
        <v>0</v>
      </c>
      <c r="AP203" s="17">
        <v>5</v>
      </c>
      <c r="AQ203" s="17">
        <v>35</v>
      </c>
    </row>
    <row r="204" spans="1:43" s="2" customFormat="1" ht="13.5" customHeight="1">
      <c r="A204" s="22">
        <v>202</v>
      </c>
      <c r="B204" s="23" t="s">
        <v>231</v>
      </c>
      <c r="C204" s="20" t="s">
        <v>28</v>
      </c>
      <c r="D204" s="24" t="s">
        <v>354</v>
      </c>
      <c r="E204" s="24" t="s">
        <v>547</v>
      </c>
      <c r="F204" s="25" t="s">
        <v>372</v>
      </c>
      <c r="G204" s="23" t="s">
        <v>566</v>
      </c>
      <c r="H204" s="7" t="s">
        <v>26</v>
      </c>
      <c r="I204" s="39"/>
      <c r="J204" s="43" t="s">
        <v>698</v>
      </c>
      <c r="K204" s="8">
        <v>2</v>
      </c>
      <c r="L204" s="17">
        <v>0</v>
      </c>
      <c r="M204" s="17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1</v>
      </c>
      <c r="AJ204" s="17">
        <v>0</v>
      </c>
      <c r="AK204" s="17">
        <v>11</v>
      </c>
      <c r="AL204" s="17">
        <v>0</v>
      </c>
      <c r="AM204" s="17">
        <v>0</v>
      </c>
      <c r="AN204" s="17">
        <v>94</v>
      </c>
      <c r="AO204" s="17">
        <v>0</v>
      </c>
      <c r="AP204" s="17">
        <v>10</v>
      </c>
      <c r="AQ204" s="17">
        <v>94</v>
      </c>
    </row>
    <row r="205" spans="1:43" s="2" customFormat="1" ht="13.5" customHeight="1">
      <c r="A205" s="22">
        <v>203</v>
      </c>
      <c r="B205" s="23" t="s">
        <v>232</v>
      </c>
      <c r="C205" s="20" t="s">
        <v>28</v>
      </c>
      <c r="D205" s="24" t="s">
        <v>354</v>
      </c>
      <c r="E205" s="24" t="s">
        <v>547</v>
      </c>
      <c r="F205" s="25" t="s">
        <v>372</v>
      </c>
      <c r="G205" s="23" t="s">
        <v>567</v>
      </c>
      <c r="H205" s="7" t="s">
        <v>26</v>
      </c>
      <c r="I205" s="39" t="s">
        <v>35</v>
      </c>
      <c r="J205" s="43" t="s">
        <v>697</v>
      </c>
      <c r="K205" s="8">
        <v>2</v>
      </c>
      <c r="L205" s="17">
        <v>1</v>
      </c>
      <c r="M205" s="17">
        <v>1</v>
      </c>
      <c r="N205" s="16">
        <v>13</v>
      </c>
      <c r="O205" s="16">
        <v>6</v>
      </c>
      <c r="P205" s="16">
        <v>0</v>
      </c>
      <c r="Q205" s="16">
        <v>1</v>
      </c>
      <c r="R205" s="16">
        <v>0</v>
      </c>
      <c r="S205" s="16">
        <v>0</v>
      </c>
      <c r="T205" s="16">
        <v>3</v>
      </c>
      <c r="U205" s="16">
        <v>4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11</v>
      </c>
      <c r="AD205" s="16">
        <v>1</v>
      </c>
      <c r="AE205" s="16">
        <v>0</v>
      </c>
      <c r="AF205" s="16">
        <v>0</v>
      </c>
      <c r="AG205" s="16">
        <v>0</v>
      </c>
      <c r="AH205" s="16">
        <v>0</v>
      </c>
      <c r="AI205" s="16">
        <v>1</v>
      </c>
      <c r="AJ205" s="17">
        <v>0</v>
      </c>
      <c r="AK205" s="17">
        <v>11</v>
      </c>
      <c r="AL205" s="17">
        <v>0</v>
      </c>
      <c r="AM205" s="17">
        <v>0</v>
      </c>
      <c r="AN205" s="17">
        <v>58</v>
      </c>
      <c r="AO205" s="17">
        <v>0</v>
      </c>
      <c r="AP205" s="17">
        <v>11</v>
      </c>
      <c r="AQ205" s="17">
        <v>58</v>
      </c>
    </row>
    <row r="206" spans="1:43" s="2" customFormat="1" ht="13.5" customHeight="1">
      <c r="A206" s="22">
        <v>204</v>
      </c>
      <c r="B206" s="23" t="s">
        <v>233</v>
      </c>
      <c r="C206" s="20" t="s">
        <v>28</v>
      </c>
      <c r="D206" s="24" t="s">
        <v>354</v>
      </c>
      <c r="E206" s="24" t="s">
        <v>547</v>
      </c>
      <c r="F206" s="25" t="s">
        <v>356</v>
      </c>
      <c r="G206" s="23" t="s">
        <v>568</v>
      </c>
      <c r="H206" s="7" t="s">
        <v>26</v>
      </c>
      <c r="I206" s="39" t="s">
        <v>35</v>
      </c>
      <c r="J206" s="43" t="s">
        <v>698</v>
      </c>
      <c r="K206" s="8">
        <v>2</v>
      </c>
      <c r="L206" s="17">
        <v>0</v>
      </c>
      <c r="M206" s="17">
        <v>0</v>
      </c>
      <c r="N206" s="16">
        <v>12</v>
      </c>
      <c r="O206" s="16">
        <v>5</v>
      </c>
      <c r="P206" s="16">
        <v>1</v>
      </c>
      <c r="Q206" s="16">
        <v>0</v>
      </c>
      <c r="R206" s="16">
        <v>1</v>
      </c>
      <c r="S206" s="16">
        <v>0</v>
      </c>
      <c r="T206" s="16">
        <v>3</v>
      </c>
      <c r="U206" s="16">
        <v>3</v>
      </c>
      <c r="V206" s="16">
        <v>0</v>
      </c>
      <c r="W206" s="16">
        <v>0</v>
      </c>
      <c r="X206" s="16">
        <v>1</v>
      </c>
      <c r="Y206" s="16">
        <v>0</v>
      </c>
      <c r="Z206" s="16">
        <v>5</v>
      </c>
      <c r="AA206" s="16">
        <v>0</v>
      </c>
      <c r="AB206" s="16">
        <v>2</v>
      </c>
      <c r="AC206" s="16">
        <v>0</v>
      </c>
      <c r="AD206" s="16">
        <v>0</v>
      </c>
      <c r="AE206" s="16">
        <v>0</v>
      </c>
      <c r="AF206" s="16">
        <v>2</v>
      </c>
      <c r="AG206" s="16">
        <v>2</v>
      </c>
      <c r="AH206" s="16">
        <v>1</v>
      </c>
      <c r="AI206" s="16">
        <v>1</v>
      </c>
      <c r="AJ206" s="17">
        <v>0</v>
      </c>
      <c r="AK206" s="17">
        <v>7</v>
      </c>
      <c r="AL206" s="17">
        <v>0</v>
      </c>
      <c r="AM206" s="17">
        <v>0</v>
      </c>
      <c r="AN206" s="17">
        <v>40</v>
      </c>
      <c r="AO206" s="17">
        <v>0</v>
      </c>
      <c r="AP206" s="17">
        <v>5</v>
      </c>
      <c r="AQ206" s="17">
        <v>41</v>
      </c>
    </row>
    <row r="207" spans="1:43" s="2" customFormat="1" ht="13.5" customHeight="1">
      <c r="A207" s="22">
        <v>205</v>
      </c>
      <c r="B207" s="23" t="s">
        <v>234</v>
      </c>
      <c r="C207" s="20" t="s">
        <v>28</v>
      </c>
      <c r="D207" s="24" t="s">
        <v>354</v>
      </c>
      <c r="E207" s="24" t="s">
        <v>547</v>
      </c>
      <c r="F207" s="25" t="s">
        <v>358</v>
      </c>
      <c r="G207" s="23" t="s">
        <v>569</v>
      </c>
      <c r="H207" s="7" t="s">
        <v>26</v>
      </c>
      <c r="I207" s="39" t="s">
        <v>35</v>
      </c>
      <c r="J207" s="43" t="s">
        <v>697</v>
      </c>
      <c r="K207" s="8">
        <v>2</v>
      </c>
      <c r="L207" s="17">
        <v>2</v>
      </c>
      <c r="M207" s="17">
        <v>1</v>
      </c>
      <c r="N207" s="16">
        <v>5</v>
      </c>
      <c r="O207" s="16">
        <v>5</v>
      </c>
      <c r="P207" s="16">
        <v>0</v>
      </c>
      <c r="Q207" s="16">
        <v>6</v>
      </c>
      <c r="R207" s="16">
        <v>0</v>
      </c>
      <c r="S207" s="16">
        <v>0</v>
      </c>
      <c r="T207" s="16">
        <v>4</v>
      </c>
      <c r="U207" s="16">
        <v>1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1</v>
      </c>
      <c r="AB207" s="16">
        <v>0</v>
      </c>
      <c r="AC207" s="16">
        <v>0</v>
      </c>
      <c r="AD207" s="16">
        <v>3</v>
      </c>
      <c r="AE207" s="16">
        <v>0</v>
      </c>
      <c r="AF207" s="16">
        <v>0</v>
      </c>
      <c r="AG207" s="16">
        <v>0</v>
      </c>
      <c r="AH207" s="16">
        <v>0</v>
      </c>
      <c r="AI207" s="16">
        <v>1</v>
      </c>
      <c r="AJ207" s="17">
        <v>3</v>
      </c>
      <c r="AK207" s="17">
        <v>5</v>
      </c>
      <c r="AL207" s="17">
        <v>0</v>
      </c>
      <c r="AM207" s="17">
        <v>4</v>
      </c>
      <c r="AN207" s="17">
        <v>47</v>
      </c>
      <c r="AO207" s="17">
        <v>0</v>
      </c>
      <c r="AP207" s="17">
        <v>5</v>
      </c>
      <c r="AQ207" s="17">
        <v>54</v>
      </c>
    </row>
    <row r="208" spans="1:43" s="2" customFormat="1" ht="13.5" customHeight="1">
      <c r="A208" s="22">
        <v>206</v>
      </c>
      <c r="B208" s="23" t="s">
        <v>235</v>
      </c>
      <c r="C208" s="20" t="s">
        <v>28</v>
      </c>
      <c r="D208" s="24" t="s">
        <v>354</v>
      </c>
      <c r="E208" s="24" t="s">
        <v>547</v>
      </c>
      <c r="F208" s="25" t="s">
        <v>356</v>
      </c>
      <c r="G208" s="23" t="s">
        <v>570</v>
      </c>
      <c r="H208" s="7" t="s">
        <v>26</v>
      </c>
      <c r="I208" s="39" t="s">
        <v>35</v>
      </c>
      <c r="J208" s="43" t="s">
        <v>698</v>
      </c>
      <c r="K208" s="8">
        <v>2</v>
      </c>
      <c r="L208" s="17">
        <v>2</v>
      </c>
      <c r="M208" s="17">
        <v>0</v>
      </c>
      <c r="N208" s="16">
        <v>19</v>
      </c>
      <c r="O208" s="16">
        <v>3</v>
      </c>
      <c r="P208" s="16">
        <v>0</v>
      </c>
      <c r="Q208" s="16">
        <v>2</v>
      </c>
      <c r="R208" s="16">
        <v>0</v>
      </c>
      <c r="S208" s="16">
        <v>0</v>
      </c>
      <c r="T208" s="16">
        <v>4</v>
      </c>
      <c r="U208" s="16">
        <v>1</v>
      </c>
      <c r="V208" s="16">
        <v>0</v>
      </c>
      <c r="W208" s="16">
        <v>0</v>
      </c>
      <c r="X208" s="16">
        <v>0</v>
      </c>
      <c r="Y208" s="16">
        <v>0</v>
      </c>
      <c r="Z208" s="16">
        <v>19</v>
      </c>
      <c r="AA208" s="16">
        <v>1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1</v>
      </c>
      <c r="AJ208" s="17">
        <v>0</v>
      </c>
      <c r="AK208" s="17">
        <v>6</v>
      </c>
      <c r="AL208" s="17">
        <v>0</v>
      </c>
      <c r="AM208" s="17">
        <v>0</v>
      </c>
      <c r="AN208" s="17">
        <v>46</v>
      </c>
      <c r="AO208" s="17">
        <v>0</v>
      </c>
      <c r="AP208" s="17">
        <v>5</v>
      </c>
      <c r="AQ208" s="17">
        <v>47</v>
      </c>
    </row>
    <row r="209" spans="1:43" s="2" customFormat="1" ht="13.5" customHeight="1">
      <c r="A209" s="22">
        <v>207</v>
      </c>
      <c r="B209" s="23" t="s">
        <v>236</v>
      </c>
      <c r="C209" s="20" t="s">
        <v>28</v>
      </c>
      <c r="D209" s="24" t="s">
        <v>354</v>
      </c>
      <c r="E209" s="24" t="s">
        <v>547</v>
      </c>
      <c r="F209" s="25" t="s">
        <v>358</v>
      </c>
      <c r="G209" s="23" t="s">
        <v>571</v>
      </c>
      <c r="H209" s="7" t="s">
        <v>26</v>
      </c>
      <c r="I209" s="39" t="s">
        <v>35</v>
      </c>
      <c r="J209" s="43" t="s">
        <v>698</v>
      </c>
      <c r="K209" s="8">
        <v>2</v>
      </c>
      <c r="L209" s="17">
        <v>2</v>
      </c>
      <c r="M209" s="17">
        <v>1</v>
      </c>
      <c r="N209" s="16">
        <v>9</v>
      </c>
      <c r="O209" s="16">
        <v>6</v>
      </c>
      <c r="P209" s="16">
        <v>0</v>
      </c>
      <c r="Q209" s="16">
        <v>4</v>
      </c>
      <c r="R209" s="16">
        <v>2</v>
      </c>
      <c r="S209" s="16">
        <v>0</v>
      </c>
      <c r="T209" s="16">
        <v>5</v>
      </c>
      <c r="U209" s="16">
        <v>1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6</v>
      </c>
      <c r="AD209" s="16">
        <v>6</v>
      </c>
      <c r="AE209" s="16">
        <v>0</v>
      </c>
      <c r="AF209" s="16">
        <v>2</v>
      </c>
      <c r="AG209" s="16">
        <v>0</v>
      </c>
      <c r="AH209" s="16">
        <v>0</v>
      </c>
      <c r="AI209" s="16">
        <v>1</v>
      </c>
      <c r="AJ209" s="17">
        <v>2</v>
      </c>
      <c r="AK209" s="17">
        <v>8</v>
      </c>
      <c r="AL209" s="17">
        <v>0</v>
      </c>
      <c r="AM209" s="17">
        <v>16</v>
      </c>
      <c r="AN209" s="17">
        <v>49</v>
      </c>
      <c r="AO209" s="17">
        <v>0</v>
      </c>
      <c r="AP209" s="17">
        <v>6</v>
      </c>
      <c r="AQ209" s="17">
        <v>5</v>
      </c>
    </row>
    <row r="210" spans="1:43" s="2" customFormat="1" ht="13.5" customHeight="1">
      <c r="A210" s="22">
        <v>208</v>
      </c>
      <c r="B210" s="23" t="s">
        <v>237</v>
      </c>
      <c r="C210" s="20" t="s">
        <v>28</v>
      </c>
      <c r="D210" s="24" t="s">
        <v>354</v>
      </c>
      <c r="E210" s="24" t="s">
        <v>547</v>
      </c>
      <c r="F210" s="25" t="s">
        <v>356</v>
      </c>
      <c r="G210" s="23" t="s">
        <v>572</v>
      </c>
      <c r="H210" s="7"/>
      <c r="I210" s="39"/>
      <c r="J210" s="43" t="s">
        <v>698</v>
      </c>
      <c r="K210" s="8">
        <v>0</v>
      </c>
      <c r="L210" s="17">
        <v>1</v>
      </c>
      <c r="M210" s="17">
        <v>1</v>
      </c>
      <c r="N210" s="16">
        <v>4</v>
      </c>
      <c r="O210" s="16">
        <v>3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3</v>
      </c>
      <c r="AA210" s="16">
        <v>2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7">
        <v>0</v>
      </c>
      <c r="AK210" s="17">
        <v>2</v>
      </c>
      <c r="AL210" s="17">
        <v>0</v>
      </c>
      <c r="AM210" s="17">
        <v>0</v>
      </c>
      <c r="AN210" s="17">
        <v>12</v>
      </c>
      <c r="AO210" s="17">
        <v>0</v>
      </c>
      <c r="AP210" s="17">
        <v>1</v>
      </c>
      <c r="AQ210" s="17">
        <v>12</v>
      </c>
    </row>
    <row r="211" spans="1:43" s="2" customFormat="1" ht="13.5" customHeight="1">
      <c r="A211" s="22">
        <v>209</v>
      </c>
      <c r="B211" s="23" t="s">
        <v>238</v>
      </c>
      <c r="C211" s="20" t="s">
        <v>28</v>
      </c>
      <c r="D211" s="24" t="s">
        <v>354</v>
      </c>
      <c r="E211" s="24" t="s">
        <v>547</v>
      </c>
      <c r="F211" s="25" t="s">
        <v>358</v>
      </c>
      <c r="G211" s="23" t="s">
        <v>573</v>
      </c>
      <c r="H211" s="7" t="s">
        <v>26</v>
      </c>
      <c r="I211" s="39"/>
      <c r="J211" s="43" t="s">
        <v>698</v>
      </c>
      <c r="K211" s="8">
        <v>2</v>
      </c>
      <c r="L211" s="17">
        <v>1</v>
      </c>
      <c r="M211" s="17">
        <v>1</v>
      </c>
      <c r="N211" s="16">
        <v>18</v>
      </c>
      <c r="O211" s="16">
        <v>8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17</v>
      </c>
      <c r="AA211" s="16">
        <v>7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1</v>
      </c>
      <c r="AJ211" s="17">
        <v>0</v>
      </c>
      <c r="AK211" s="17">
        <v>4</v>
      </c>
      <c r="AL211" s="17">
        <v>0</v>
      </c>
      <c r="AM211" s="17">
        <v>0</v>
      </c>
      <c r="AN211" s="17">
        <v>29</v>
      </c>
      <c r="AO211" s="17">
        <v>0</v>
      </c>
      <c r="AP211" s="17">
        <v>4</v>
      </c>
      <c r="AQ211" s="17">
        <v>29</v>
      </c>
    </row>
    <row r="212" spans="1:43" s="2" customFormat="1" ht="13.5" customHeight="1">
      <c r="A212" s="22">
        <v>210</v>
      </c>
      <c r="B212" s="23" t="s">
        <v>239</v>
      </c>
      <c r="C212" s="20" t="s">
        <v>28</v>
      </c>
      <c r="D212" s="24" t="s">
        <v>354</v>
      </c>
      <c r="E212" s="24" t="s">
        <v>547</v>
      </c>
      <c r="F212" s="25" t="s">
        <v>356</v>
      </c>
      <c r="G212" s="23" t="s">
        <v>574</v>
      </c>
      <c r="H212" s="7" t="s">
        <v>26</v>
      </c>
      <c r="I212" s="39"/>
      <c r="J212" s="43" t="s">
        <v>698</v>
      </c>
      <c r="K212" s="8">
        <v>2</v>
      </c>
      <c r="L212" s="17">
        <v>2</v>
      </c>
      <c r="M212" s="17">
        <v>1</v>
      </c>
      <c r="N212" s="16">
        <v>5</v>
      </c>
      <c r="O212" s="16">
        <v>3</v>
      </c>
      <c r="P212" s="16">
        <v>0</v>
      </c>
      <c r="Q212" s="16">
        <v>8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12</v>
      </c>
      <c r="AA212" s="16">
        <v>2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1</v>
      </c>
      <c r="AJ212" s="17">
        <v>0</v>
      </c>
      <c r="AK212" s="17">
        <v>6</v>
      </c>
      <c r="AL212" s="17">
        <v>0</v>
      </c>
      <c r="AM212" s="17">
        <v>0</v>
      </c>
      <c r="AN212" s="17">
        <v>38</v>
      </c>
      <c r="AO212" s="17">
        <v>0</v>
      </c>
      <c r="AP212" s="17">
        <v>6</v>
      </c>
      <c r="AQ212" s="17">
        <v>38</v>
      </c>
    </row>
    <row r="213" spans="1:43" s="2" customFormat="1" ht="13.5" customHeight="1">
      <c r="A213" s="22">
        <v>211</v>
      </c>
      <c r="B213" s="23" t="s">
        <v>240</v>
      </c>
      <c r="C213" s="20" t="s">
        <v>28</v>
      </c>
      <c r="D213" s="24" t="s">
        <v>354</v>
      </c>
      <c r="E213" s="24" t="s">
        <v>547</v>
      </c>
      <c r="F213" s="25" t="s">
        <v>372</v>
      </c>
      <c r="G213" s="23" t="s">
        <v>575</v>
      </c>
      <c r="H213" s="7" t="s">
        <v>26</v>
      </c>
      <c r="I213" s="39" t="s">
        <v>35</v>
      </c>
      <c r="J213" s="43" t="s">
        <v>698</v>
      </c>
      <c r="K213" s="8">
        <v>2</v>
      </c>
      <c r="L213" s="17">
        <v>2</v>
      </c>
      <c r="M213" s="17">
        <v>1</v>
      </c>
      <c r="N213" s="16">
        <v>8</v>
      </c>
      <c r="O213" s="16">
        <v>2</v>
      </c>
      <c r="P213" s="16">
        <v>0</v>
      </c>
      <c r="Q213" s="16">
        <v>12</v>
      </c>
      <c r="R213" s="16">
        <v>1</v>
      </c>
      <c r="S213" s="16">
        <v>0</v>
      </c>
      <c r="T213" s="16">
        <v>4</v>
      </c>
      <c r="U213" s="16">
        <v>1</v>
      </c>
      <c r="V213" s="16">
        <v>0</v>
      </c>
      <c r="W213" s="16">
        <v>0</v>
      </c>
      <c r="X213" s="16">
        <v>0</v>
      </c>
      <c r="Y213" s="16">
        <v>0</v>
      </c>
      <c r="Z213" s="16">
        <v>15</v>
      </c>
      <c r="AA213" s="16">
        <v>1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1</v>
      </c>
      <c r="AJ213" s="17">
        <v>0</v>
      </c>
      <c r="AK213" s="17">
        <v>6</v>
      </c>
      <c r="AL213" s="17">
        <v>0</v>
      </c>
      <c r="AM213" s="17">
        <v>0</v>
      </c>
      <c r="AN213" s="17">
        <v>45</v>
      </c>
      <c r="AO213" s="17">
        <v>0</v>
      </c>
      <c r="AP213" s="17">
        <v>4</v>
      </c>
      <c r="AQ213" s="17">
        <v>47</v>
      </c>
    </row>
    <row r="214" spans="1:43" s="2" customFormat="1" ht="13.5" customHeight="1">
      <c r="A214" s="22">
        <v>212</v>
      </c>
      <c r="B214" s="23" t="s">
        <v>241</v>
      </c>
      <c r="C214" s="20" t="s">
        <v>28</v>
      </c>
      <c r="D214" s="24" t="s">
        <v>354</v>
      </c>
      <c r="E214" s="24" t="s">
        <v>547</v>
      </c>
      <c r="F214" s="25" t="s">
        <v>358</v>
      </c>
      <c r="G214" s="23" t="s">
        <v>576</v>
      </c>
      <c r="H214" s="7" t="s">
        <v>26</v>
      </c>
      <c r="I214" s="39" t="s">
        <v>35</v>
      </c>
      <c r="J214" s="43" t="s">
        <v>697</v>
      </c>
      <c r="K214" s="8">
        <v>2</v>
      </c>
      <c r="L214" s="17">
        <v>0</v>
      </c>
      <c r="M214" s="17">
        <v>1</v>
      </c>
      <c r="N214" s="16">
        <v>14</v>
      </c>
      <c r="O214" s="16">
        <v>6</v>
      </c>
      <c r="P214" s="16">
        <v>1</v>
      </c>
      <c r="Q214" s="16">
        <v>0</v>
      </c>
      <c r="R214" s="16">
        <v>1</v>
      </c>
      <c r="S214" s="16">
        <v>0</v>
      </c>
      <c r="T214" s="16">
        <v>0</v>
      </c>
      <c r="U214" s="16">
        <v>1</v>
      </c>
      <c r="V214" s="16">
        <v>0</v>
      </c>
      <c r="W214" s="16">
        <v>0</v>
      </c>
      <c r="X214" s="16">
        <v>0</v>
      </c>
      <c r="Y214" s="16">
        <v>0</v>
      </c>
      <c r="Z214" s="16">
        <v>11</v>
      </c>
      <c r="AA214" s="16">
        <v>4</v>
      </c>
      <c r="AB214" s="16">
        <v>5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1</v>
      </c>
      <c r="AJ214" s="17">
        <v>2</v>
      </c>
      <c r="AK214" s="17">
        <v>12</v>
      </c>
      <c r="AL214" s="17">
        <v>0</v>
      </c>
      <c r="AM214" s="17">
        <v>3</v>
      </c>
      <c r="AN214" s="17">
        <v>65</v>
      </c>
      <c r="AO214" s="17">
        <v>0</v>
      </c>
      <c r="AP214" s="17">
        <v>12</v>
      </c>
      <c r="AQ214" s="17">
        <v>68</v>
      </c>
    </row>
    <row r="215" spans="1:43" s="2" customFormat="1" ht="13.5" customHeight="1">
      <c r="A215" s="22">
        <v>213</v>
      </c>
      <c r="B215" s="23" t="s">
        <v>242</v>
      </c>
      <c r="C215" s="20" t="s">
        <v>28</v>
      </c>
      <c r="D215" s="24" t="s">
        <v>354</v>
      </c>
      <c r="E215" s="24" t="s">
        <v>547</v>
      </c>
      <c r="F215" s="25" t="s">
        <v>358</v>
      </c>
      <c r="G215" s="23" t="s">
        <v>577</v>
      </c>
      <c r="H215" s="7" t="s">
        <v>26</v>
      </c>
      <c r="I215" s="39" t="s">
        <v>35</v>
      </c>
      <c r="J215" s="43" t="s">
        <v>698</v>
      </c>
      <c r="K215" s="8">
        <v>2</v>
      </c>
      <c r="L215" s="17">
        <v>2</v>
      </c>
      <c r="M215" s="17">
        <v>1</v>
      </c>
      <c r="N215" s="16">
        <v>6</v>
      </c>
      <c r="O215" s="16">
        <v>1</v>
      </c>
      <c r="P215" s="16">
        <v>0</v>
      </c>
      <c r="Q215" s="16">
        <v>6</v>
      </c>
      <c r="R215" s="16">
        <v>4</v>
      </c>
      <c r="S215" s="16">
        <v>0</v>
      </c>
      <c r="T215" s="16">
        <v>2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9</v>
      </c>
      <c r="AA215" s="16">
        <v>5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1</v>
      </c>
      <c r="AJ215" s="17">
        <v>1</v>
      </c>
      <c r="AK215" s="17">
        <v>6</v>
      </c>
      <c r="AL215" s="17">
        <v>0</v>
      </c>
      <c r="AM215" s="17">
        <v>16</v>
      </c>
      <c r="AN215" s="17">
        <v>36</v>
      </c>
      <c r="AO215" s="17">
        <v>0</v>
      </c>
      <c r="AP215" s="17">
        <v>5</v>
      </c>
      <c r="AQ215" s="17">
        <v>54</v>
      </c>
    </row>
    <row r="216" spans="1:43" s="2" customFormat="1" ht="13.5" customHeight="1">
      <c r="A216" s="22">
        <v>214</v>
      </c>
      <c r="B216" s="23" t="s">
        <v>243</v>
      </c>
      <c r="C216" s="20" t="s">
        <v>28</v>
      </c>
      <c r="D216" s="24" t="s">
        <v>354</v>
      </c>
      <c r="E216" s="24" t="s">
        <v>547</v>
      </c>
      <c r="F216" s="25" t="s">
        <v>358</v>
      </c>
      <c r="G216" s="23" t="s">
        <v>578</v>
      </c>
      <c r="H216" s="7" t="s">
        <v>26</v>
      </c>
      <c r="I216" s="39" t="s">
        <v>35</v>
      </c>
      <c r="J216" s="43" t="s">
        <v>698</v>
      </c>
      <c r="K216" s="8">
        <v>2</v>
      </c>
      <c r="L216" s="17">
        <v>1</v>
      </c>
      <c r="M216" s="17">
        <v>1</v>
      </c>
      <c r="N216" s="16">
        <v>12</v>
      </c>
      <c r="O216" s="16">
        <v>12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11</v>
      </c>
      <c r="AA216" s="16">
        <v>11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1</v>
      </c>
      <c r="AJ216" s="17">
        <v>0</v>
      </c>
      <c r="AK216" s="17">
        <v>9</v>
      </c>
      <c r="AL216" s="17">
        <v>0</v>
      </c>
      <c r="AM216" s="17">
        <v>0</v>
      </c>
      <c r="AN216" s="17">
        <v>46</v>
      </c>
      <c r="AO216" s="17">
        <v>0</v>
      </c>
      <c r="AP216" s="17">
        <v>7</v>
      </c>
      <c r="AQ216" s="17">
        <v>48</v>
      </c>
    </row>
    <row r="217" spans="1:43" s="2" customFormat="1" ht="13.5" customHeight="1">
      <c r="A217" s="22">
        <v>215</v>
      </c>
      <c r="B217" s="23" t="s">
        <v>244</v>
      </c>
      <c r="C217" s="20" t="s">
        <v>28</v>
      </c>
      <c r="D217" s="24" t="s">
        <v>354</v>
      </c>
      <c r="E217" s="24" t="s">
        <v>547</v>
      </c>
      <c r="F217" s="25" t="s">
        <v>356</v>
      </c>
      <c r="G217" s="23" t="s">
        <v>579</v>
      </c>
      <c r="H217" s="7" t="s">
        <v>26</v>
      </c>
      <c r="I217" s="39" t="s">
        <v>35</v>
      </c>
      <c r="J217" s="43" t="s">
        <v>698</v>
      </c>
      <c r="K217" s="8">
        <v>2</v>
      </c>
      <c r="L217" s="17">
        <v>2</v>
      </c>
      <c r="M217" s="17">
        <v>1</v>
      </c>
      <c r="N217" s="16">
        <v>16</v>
      </c>
      <c r="O217" s="16">
        <v>1</v>
      </c>
      <c r="P217" s="16">
        <v>3</v>
      </c>
      <c r="Q217" s="16">
        <v>2</v>
      </c>
      <c r="R217" s="16">
        <v>0</v>
      </c>
      <c r="S217" s="16">
        <v>0</v>
      </c>
      <c r="T217" s="16">
        <v>1</v>
      </c>
      <c r="U217" s="16">
        <v>0</v>
      </c>
      <c r="V217" s="16">
        <v>1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1</v>
      </c>
      <c r="AC217" s="16">
        <v>11</v>
      </c>
      <c r="AD217" s="16">
        <v>1</v>
      </c>
      <c r="AE217" s="16">
        <v>8</v>
      </c>
      <c r="AF217" s="16">
        <v>0</v>
      </c>
      <c r="AG217" s="16">
        <v>0</v>
      </c>
      <c r="AH217" s="16">
        <v>0</v>
      </c>
      <c r="AI217" s="16">
        <v>1</v>
      </c>
      <c r="AJ217" s="17">
        <v>0</v>
      </c>
      <c r="AK217" s="17">
        <v>7</v>
      </c>
      <c r="AL217" s="17">
        <v>1</v>
      </c>
      <c r="AM217" s="17">
        <v>7</v>
      </c>
      <c r="AN217" s="17">
        <v>38</v>
      </c>
      <c r="AO217" s="17">
        <v>0</v>
      </c>
      <c r="AP217" s="17">
        <v>6</v>
      </c>
      <c r="AQ217" s="17">
        <v>48</v>
      </c>
    </row>
    <row r="218" spans="1:43" s="2" customFormat="1" ht="13.5" customHeight="1">
      <c r="A218" s="22">
        <v>216</v>
      </c>
      <c r="B218" s="23" t="s">
        <v>245</v>
      </c>
      <c r="C218" s="20" t="s">
        <v>21</v>
      </c>
      <c r="D218" s="24" t="s">
        <v>354</v>
      </c>
      <c r="E218" s="24" t="s">
        <v>547</v>
      </c>
      <c r="F218" s="25" t="s">
        <v>356</v>
      </c>
      <c r="G218" s="23" t="s">
        <v>580</v>
      </c>
      <c r="H218" s="7" t="s">
        <v>26</v>
      </c>
      <c r="I218" s="39"/>
      <c r="J218" s="43" t="s">
        <v>699</v>
      </c>
      <c r="K218" s="8" t="s">
        <v>699</v>
      </c>
      <c r="L218" s="17" t="s">
        <v>699</v>
      </c>
      <c r="M218" s="17" t="s">
        <v>699</v>
      </c>
      <c r="N218" s="16" t="s">
        <v>699</v>
      </c>
      <c r="O218" s="16" t="s">
        <v>699</v>
      </c>
      <c r="P218" s="16" t="s">
        <v>699</v>
      </c>
      <c r="Q218" s="16" t="s">
        <v>699</v>
      </c>
      <c r="R218" s="16" t="s">
        <v>699</v>
      </c>
      <c r="S218" s="16" t="s">
        <v>699</v>
      </c>
      <c r="T218" s="16" t="s">
        <v>699</v>
      </c>
      <c r="U218" s="16" t="s">
        <v>699</v>
      </c>
      <c r="V218" s="16" t="s">
        <v>699</v>
      </c>
      <c r="W218" s="16" t="s">
        <v>699</v>
      </c>
      <c r="X218" s="16" t="s">
        <v>699</v>
      </c>
      <c r="Y218" s="16" t="s">
        <v>699</v>
      </c>
      <c r="Z218" s="16" t="s">
        <v>699</v>
      </c>
      <c r="AA218" s="16" t="s">
        <v>699</v>
      </c>
      <c r="AB218" s="16" t="s">
        <v>699</v>
      </c>
      <c r="AC218" s="16" t="s">
        <v>699</v>
      </c>
      <c r="AD218" s="16" t="s">
        <v>699</v>
      </c>
      <c r="AE218" s="16" t="s">
        <v>699</v>
      </c>
      <c r="AF218" s="16" t="s">
        <v>699</v>
      </c>
      <c r="AG218" s="16" t="s">
        <v>699</v>
      </c>
      <c r="AH218" s="16" t="s">
        <v>699</v>
      </c>
      <c r="AI218" s="16" t="s">
        <v>699</v>
      </c>
      <c r="AJ218" s="17">
        <v>0</v>
      </c>
      <c r="AK218" s="17">
        <v>0</v>
      </c>
      <c r="AL218" s="17">
        <v>0</v>
      </c>
      <c r="AM218" s="17" t="s">
        <v>699</v>
      </c>
      <c r="AN218" s="17" t="s">
        <v>699</v>
      </c>
      <c r="AO218" s="17" t="s">
        <v>699</v>
      </c>
      <c r="AP218" s="17" t="s">
        <v>699</v>
      </c>
      <c r="AQ218" s="17" t="s">
        <v>699</v>
      </c>
    </row>
    <row r="219" spans="1:43" s="2" customFormat="1" ht="13.5" customHeight="1">
      <c r="A219" s="22">
        <v>217</v>
      </c>
      <c r="B219" s="23" t="s">
        <v>246</v>
      </c>
      <c r="C219" s="20" t="s">
        <v>28</v>
      </c>
      <c r="D219" s="24" t="s">
        <v>354</v>
      </c>
      <c r="E219" s="24" t="s">
        <v>547</v>
      </c>
      <c r="F219" s="25" t="s">
        <v>358</v>
      </c>
      <c r="G219" s="23" t="s">
        <v>581</v>
      </c>
      <c r="H219" s="7" t="s">
        <v>26</v>
      </c>
      <c r="I219" s="39" t="s">
        <v>35</v>
      </c>
      <c r="J219" s="43" t="s">
        <v>697</v>
      </c>
      <c r="K219" s="8">
        <v>2</v>
      </c>
      <c r="L219" s="17">
        <v>2</v>
      </c>
      <c r="M219" s="17">
        <v>1</v>
      </c>
      <c r="N219" s="16">
        <v>14</v>
      </c>
      <c r="O219" s="16">
        <v>3</v>
      </c>
      <c r="P219" s="16">
        <v>0</v>
      </c>
      <c r="Q219" s="16">
        <v>1</v>
      </c>
      <c r="R219" s="16">
        <v>0</v>
      </c>
      <c r="S219" s="16">
        <v>0</v>
      </c>
      <c r="T219" s="16">
        <v>12</v>
      </c>
      <c r="U219" s="16">
        <v>1</v>
      </c>
      <c r="V219" s="16">
        <v>0</v>
      </c>
      <c r="W219" s="16">
        <v>0</v>
      </c>
      <c r="X219" s="16">
        <v>0</v>
      </c>
      <c r="Y219" s="16">
        <v>0</v>
      </c>
      <c r="Z219" s="16">
        <v>3</v>
      </c>
      <c r="AA219" s="16">
        <v>1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1</v>
      </c>
      <c r="AJ219" s="17">
        <v>0</v>
      </c>
      <c r="AK219" s="17">
        <v>8</v>
      </c>
      <c r="AL219" s="17">
        <v>0</v>
      </c>
      <c r="AM219" s="17">
        <v>30</v>
      </c>
      <c r="AN219" s="17">
        <v>26</v>
      </c>
      <c r="AO219" s="17">
        <v>0</v>
      </c>
      <c r="AP219" s="17">
        <v>5</v>
      </c>
      <c r="AQ219" s="17">
        <v>59</v>
      </c>
    </row>
    <row r="220" spans="1:43" s="2" customFormat="1" ht="13.5" customHeight="1">
      <c r="A220" s="22">
        <v>218</v>
      </c>
      <c r="B220" s="23" t="s">
        <v>247</v>
      </c>
      <c r="C220" s="20" t="s">
        <v>28</v>
      </c>
      <c r="D220" s="24" t="s">
        <v>354</v>
      </c>
      <c r="E220" s="24" t="s">
        <v>547</v>
      </c>
      <c r="F220" s="25" t="s">
        <v>358</v>
      </c>
      <c r="G220" s="23" t="s">
        <v>582</v>
      </c>
      <c r="H220" s="7" t="s">
        <v>26</v>
      </c>
      <c r="I220" s="39" t="s">
        <v>35</v>
      </c>
      <c r="J220" s="43" t="s">
        <v>697</v>
      </c>
      <c r="K220" s="8">
        <v>2</v>
      </c>
      <c r="L220" s="17">
        <v>3</v>
      </c>
      <c r="M220" s="17">
        <v>1</v>
      </c>
      <c r="N220" s="16">
        <v>6</v>
      </c>
      <c r="O220" s="16">
        <v>1</v>
      </c>
      <c r="P220" s="16">
        <v>0</v>
      </c>
      <c r="Q220" s="16">
        <v>6</v>
      </c>
      <c r="R220" s="16">
        <v>3</v>
      </c>
      <c r="S220" s="16">
        <v>0</v>
      </c>
      <c r="T220" s="16">
        <v>1</v>
      </c>
      <c r="U220" s="16">
        <v>1</v>
      </c>
      <c r="V220" s="16">
        <v>0</v>
      </c>
      <c r="W220" s="16">
        <v>0</v>
      </c>
      <c r="X220" s="16">
        <v>0</v>
      </c>
      <c r="Y220" s="16">
        <v>0</v>
      </c>
      <c r="Z220" s="16">
        <v>10</v>
      </c>
      <c r="AA220" s="16">
        <v>3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1</v>
      </c>
      <c r="AJ220" s="17">
        <v>1</v>
      </c>
      <c r="AK220" s="17">
        <v>10</v>
      </c>
      <c r="AL220" s="17">
        <v>1</v>
      </c>
      <c r="AM220" s="17">
        <v>15</v>
      </c>
      <c r="AN220" s="17">
        <v>40</v>
      </c>
      <c r="AO220" s="17">
        <v>0</v>
      </c>
      <c r="AP220" s="17">
        <v>9</v>
      </c>
      <c r="AQ220" s="17">
        <v>64</v>
      </c>
    </row>
    <row r="221" spans="1:43" s="2" customFormat="1" ht="13.5" customHeight="1">
      <c r="A221" s="22">
        <v>219</v>
      </c>
      <c r="B221" s="23" t="s">
        <v>248</v>
      </c>
      <c r="C221" s="20" t="s">
        <v>28</v>
      </c>
      <c r="D221" s="24" t="s">
        <v>354</v>
      </c>
      <c r="E221" s="24" t="s">
        <v>547</v>
      </c>
      <c r="F221" s="25" t="s">
        <v>358</v>
      </c>
      <c r="G221" s="23" t="s">
        <v>583</v>
      </c>
      <c r="H221" s="7" t="s">
        <v>26</v>
      </c>
      <c r="I221" s="39" t="s">
        <v>35</v>
      </c>
      <c r="J221" s="43" t="s">
        <v>698</v>
      </c>
      <c r="K221" s="8">
        <v>2</v>
      </c>
      <c r="L221" s="17">
        <v>1</v>
      </c>
      <c r="M221" s="17">
        <v>1</v>
      </c>
      <c r="N221" s="16">
        <v>5</v>
      </c>
      <c r="O221" s="16">
        <v>1</v>
      </c>
      <c r="P221" s="16">
        <v>0</v>
      </c>
      <c r="Q221" s="16">
        <v>7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11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1</v>
      </c>
      <c r="AJ221" s="17">
        <v>2</v>
      </c>
      <c r="AK221" s="17">
        <v>6</v>
      </c>
      <c r="AL221" s="17">
        <v>0</v>
      </c>
      <c r="AM221" s="17">
        <v>3</v>
      </c>
      <c r="AN221" s="17">
        <v>39</v>
      </c>
      <c r="AO221" s="17">
        <v>0</v>
      </c>
      <c r="AP221" s="17">
        <v>5</v>
      </c>
      <c r="AQ221" s="17">
        <v>45</v>
      </c>
    </row>
    <row r="222" spans="1:43" s="2" customFormat="1" ht="13.5" customHeight="1">
      <c r="A222" s="22">
        <v>220</v>
      </c>
      <c r="B222" s="23" t="s">
        <v>249</v>
      </c>
      <c r="C222" s="20" t="s">
        <v>28</v>
      </c>
      <c r="D222" s="24" t="s">
        <v>354</v>
      </c>
      <c r="E222" s="24" t="s">
        <v>547</v>
      </c>
      <c r="F222" s="25" t="s">
        <v>358</v>
      </c>
      <c r="G222" s="23" t="s">
        <v>584</v>
      </c>
      <c r="H222" s="7" t="s">
        <v>26</v>
      </c>
      <c r="I222" s="39" t="s">
        <v>35</v>
      </c>
      <c r="J222" s="43" t="s">
        <v>697</v>
      </c>
      <c r="K222" s="8">
        <v>2</v>
      </c>
      <c r="L222" s="17">
        <v>1</v>
      </c>
      <c r="M222" s="17">
        <v>1</v>
      </c>
      <c r="N222" s="16">
        <v>6</v>
      </c>
      <c r="O222" s="16">
        <v>6</v>
      </c>
      <c r="P222" s="16">
        <v>0</v>
      </c>
      <c r="Q222" s="16">
        <v>5</v>
      </c>
      <c r="R222" s="16">
        <v>1</v>
      </c>
      <c r="S222" s="16">
        <v>0</v>
      </c>
      <c r="T222" s="16">
        <v>0</v>
      </c>
      <c r="U222" s="16">
        <v>0</v>
      </c>
      <c r="V222" s="16">
        <v>0</v>
      </c>
      <c r="W222" s="16">
        <v>1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9</v>
      </c>
      <c r="AD222" s="16">
        <v>6</v>
      </c>
      <c r="AE222" s="16">
        <v>0</v>
      </c>
      <c r="AF222" s="16">
        <v>0</v>
      </c>
      <c r="AG222" s="16">
        <v>0</v>
      </c>
      <c r="AH222" s="16">
        <v>0</v>
      </c>
      <c r="AI222" s="16">
        <v>1</v>
      </c>
      <c r="AJ222" s="17">
        <v>1</v>
      </c>
      <c r="AK222" s="17">
        <v>4</v>
      </c>
      <c r="AL222" s="17">
        <v>0</v>
      </c>
      <c r="AM222" s="17">
        <v>16</v>
      </c>
      <c r="AN222" s="17">
        <v>23</v>
      </c>
      <c r="AO222" s="17">
        <v>0</v>
      </c>
      <c r="AP222" s="17">
        <v>3</v>
      </c>
      <c r="AQ222" s="17">
        <v>41</v>
      </c>
    </row>
    <row r="223" spans="1:43" s="2" customFormat="1" ht="13.5" customHeight="1">
      <c r="A223" s="22">
        <v>221</v>
      </c>
      <c r="B223" s="23" t="s">
        <v>250</v>
      </c>
      <c r="C223" s="20" t="s">
        <v>28</v>
      </c>
      <c r="D223" s="24" t="s">
        <v>354</v>
      </c>
      <c r="E223" s="24" t="s">
        <v>547</v>
      </c>
      <c r="F223" s="25" t="s">
        <v>356</v>
      </c>
      <c r="G223" s="23" t="s">
        <v>585</v>
      </c>
      <c r="H223" s="7" t="s">
        <v>26</v>
      </c>
      <c r="I223" s="39"/>
      <c r="J223" s="43" t="s">
        <v>697</v>
      </c>
      <c r="K223" s="8">
        <v>2</v>
      </c>
      <c r="L223" s="17">
        <v>1</v>
      </c>
      <c r="M223" s="17">
        <v>1</v>
      </c>
      <c r="N223" s="16">
        <v>6</v>
      </c>
      <c r="O223" s="16">
        <v>5</v>
      </c>
      <c r="P223" s="16">
        <v>0</v>
      </c>
      <c r="Q223" s="16">
        <v>7</v>
      </c>
      <c r="R223" s="16">
        <v>0</v>
      </c>
      <c r="S223" s="16">
        <v>0</v>
      </c>
      <c r="T223" s="16">
        <v>3</v>
      </c>
      <c r="U223" s="16">
        <v>2</v>
      </c>
      <c r="V223" s="16">
        <v>0</v>
      </c>
      <c r="W223" s="16">
        <v>0</v>
      </c>
      <c r="X223" s="16">
        <v>0</v>
      </c>
      <c r="Y223" s="16">
        <v>0</v>
      </c>
      <c r="Z223" s="16">
        <v>11</v>
      </c>
      <c r="AA223" s="16">
        <v>2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1</v>
      </c>
      <c r="AJ223" s="17">
        <v>0</v>
      </c>
      <c r="AK223" s="17">
        <v>4</v>
      </c>
      <c r="AL223" s="17">
        <v>0</v>
      </c>
      <c r="AM223" s="17">
        <v>0</v>
      </c>
      <c r="AN223" s="17">
        <v>30</v>
      </c>
      <c r="AO223" s="17">
        <v>0</v>
      </c>
      <c r="AP223" s="17">
        <v>2</v>
      </c>
      <c r="AQ223" s="17">
        <v>31</v>
      </c>
    </row>
    <row r="224" spans="1:43" s="2" customFormat="1" ht="13.5" customHeight="1">
      <c r="A224" s="22">
        <v>222</v>
      </c>
      <c r="B224" s="23" t="s">
        <v>251</v>
      </c>
      <c r="C224" s="20" t="s">
        <v>28</v>
      </c>
      <c r="D224" s="24" t="s">
        <v>354</v>
      </c>
      <c r="E224" s="24" t="s">
        <v>547</v>
      </c>
      <c r="F224" s="25" t="s">
        <v>358</v>
      </c>
      <c r="G224" s="23" t="s">
        <v>586</v>
      </c>
      <c r="H224" s="7" t="s">
        <v>26</v>
      </c>
      <c r="I224" s="39" t="s">
        <v>87</v>
      </c>
      <c r="J224" s="43" t="s">
        <v>697</v>
      </c>
      <c r="K224" s="8">
        <v>2</v>
      </c>
      <c r="L224" s="17">
        <v>2</v>
      </c>
      <c r="M224" s="17">
        <v>1</v>
      </c>
      <c r="N224" s="16">
        <v>15</v>
      </c>
      <c r="O224" s="16">
        <v>1</v>
      </c>
      <c r="P224" s="16">
        <v>0</v>
      </c>
      <c r="Q224" s="16">
        <v>11</v>
      </c>
      <c r="R224" s="16">
        <v>3</v>
      </c>
      <c r="S224" s="16">
        <v>0</v>
      </c>
      <c r="T224" s="16">
        <v>6</v>
      </c>
      <c r="U224" s="16">
        <v>1</v>
      </c>
      <c r="V224" s="16">
        <v>0</v>
      </c>
      <c r="W224" s="16">
        <v>0</v>
      </c>
      <c r="X224" s="16">
        <v>0</v>
      </c>
      <c r="Y224" s="16">
        <v>0</v>
      </c>
      <c r="Z224" s="16">
        <v>24</v>
      </c>
      <c r="AA224" s="16">
        <v>2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1</v>
      </c>
      <c r="AJ224" s="17">
        <v>0</v>
      </c>
      <c r="AK224" s="17">
        <v>10</v>
      </c>
      <c r="AL224" s="17">
        <v>0</v>
      </c>
      <c r="AM224" s="17">
        <v>11</v>
      </c>
      <c r="AN224" s="17">
        <v>40</v>
      </c>
      <c r="AO224" s="17">
        <v>2</v>
      </c>
      <c r="AP224" s="17">
        <v>2</v>
      </c>
      <c r="AQ224" s="17">
        <v>54</v>
      </c>
    </row>
    <row r="225" spans="1:43" s="2" customFormat="1" ht="13.5" customHeight="1">
      <c r="A225" s="22">
        <v>223</v>
      </c>
      <c r="B225" s="23" t="s">
        <v>252</v>
      </c>
      <c r="C225" s="20" t="s">
        <v>28</v>
      </c>
      <c r="D225" s="24" t="s">
        <v>354</v>
      </c>
      <c r="E225" s="24" t="s">
        <v>547</v>
      </c>
      <c r="F225" s="25" t="s">
        <v>379</v>
      </c>
      <c r="G225" s="23" t="s">
        <v>587</v>
      </c>
      <c r="H225" s="7" t="s">
        <v>26</v>
      </c>
      <c r="I225" s="39"/>
      <c r="J225" s="43" t="s">
        <v>698</v>
      </c>
      <c r="K225" s="8">
        <v>2</v>
      </c>
      <c r="L225" s="17">
        <v>1</v>
      </c>
      <c r="M225" s="17">
        <v>1</v>
      </c>
      <c r="N225" s="16">
        <v>4</v>
      </c>
      <c r="O225" s="16">
        <v>2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3</v>
      </c>
      <c r="AG225" s="16">
        <v>1</v>
      </c>
      <c r="AH225" s="16">
        <v>0</v>
      </c>
      <c r="AI225" s="16">
        <v>1</v>
      </c>
      <c r="AJ225" s="17">
        <v>0</v>
      </c>
      <c r="AK225" s="17">
        <v>3</v>
      </c>
      <c r="AL225" s="17">
        <v>0</v>
      </c>
      <c r="AM225" s="17">
        <v>0</v>
      </c>
      <c r="AN225" s="17">
        <v>28</v>
      </c>
      <c r="AO225" s="17">
        <v>0</v>
      </c>
      <c r="AP225" s="17">
        <v>3</v>
      </c>
      <c r="AQ225" s="17">
        <v>28</v>
      </c>
    </row>
    <row r="226" spans="1:43" s="2" customFormat="1" ht="13.5" customHeight="1">
      <c r="A226" s="22">
        <v>224</v>
      </c>
      <c r="B226" s="23" t="s">
        <v>253</v>
      </c>
      <c r="C226" s="20" t="s">
        <v>28</v>
      </c>
      <c r="D226" s="24" t="s">
        <v>354</v>
      </c>
      <c r="E226" s="24" t="s">
        <v>547</v>
      </c>
      <c r="F226" s="25" t="s">
        <v>356</v>
      </c>
      <c r="G226" s="23" t="s">
        <v>588</v>
      </c>
      <c r="H226" s="7" t="s">
        <v>26</v>
      </c>
      <c r="I226" s="39"/>
      <c r="J226" s="43" t="s">
        <v>698</v>
      </c>
      <c r="K226" s="8">
        <v>2</v>
      </c>
      <c r="L226" s="17">
        <v>1</v>
      </c>
      <c r="M226" s="17">
        <v>1</v>
      </c>
      <c r="N226" s="16">
        <v>7</v>
      </c>
      <c r="O226" s="16">
        <v>4</v>
      </c>
      <c r="P226" s="16">
        <v>0</v>
      </c>
      <c r="Q226" s="16">
        <v>8</v>
      </c>
      <c r="R226" s="16">
        <v>1</v>
      </c>
      <c r="S226" s="16">
        <v>0</v>
      </c>
      <c r="T226" s="16">
        <v>0</v>
      </c>
      <c r="U226" s="16">
        <v>0</v>
      </c>
      <c r="V226" s="16">
        <v>0</v>
      </c>
      <c r="W226" s="16">
        <v>1</v>
      </c>
      <c r="X226" s="16">
        <v>1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13</v>
      </c>
      <c r="AG226" s="16">
        <v>3</v>
      </c>
      <c r="AH226" s="16">
        <v>0</v>
      </c>
      <c r="AI226" s="16">
        <v>1</v>
      </c>
      <c r="AJ226" s="17">
        <v>0</v>
      </c>
      <c r="AK226" s="17">
        <v>5</v>
      </c>
      <c r="AL226" s="17">
        <v>1</v>
      </c>
      <c r="AM226" s="17">
        <v>0</v>
      </c>
      <c r="AN226" s="17">
        <v>41</v>
      </c>
      <c r="AO226" s="17">
        <v>0</v>
      </c>
      <c r="AP226" s="17">
        <v>4</v>
      </c>
      <c r="AQ226" s="17">
        <v>43</v>
      </c>
    </row>
    <row r="227" spans="1:43" s="2" customFormat="1" ht="13.5" customHeight="1">
      <c r="A227" s="22">
        <v>225</v>
      </c>
      <c r="B227" s="23" t="s">
        <v>254</v>
      </c>
      <c r="C227" s="20" t="s">
        <v>28</v>
      </c>
      <c r="D227" s="24" t="s">
        <v>354</v>
      </c>
      <c r="E227" s="24" t="s">
        <v>547</v>
      </c>
      <c r="F227" s="25" t="s">
        <v>358</v>
      </c>
      <c r="G227" s="23" t="s">
        <v>589</v>
      </c>
      <c r="H227" s="7" t="s">
        <v>26</v>
      </c>
      <c r="I227" s="39" t="s">
        <v>35</v>
      </c>
      <c r="J227" s="43" t="s">
        <v>697</v>
      </c>
      <c r="K227" s="8">
        <v>2</v>
      </c>
      <c r="L227" s="17">
        <v>2</v>
      </c>
      <c r="M227" s="17">
        <v>1</v>
      </c>
      <c r="N227" s="16">
        <v>7</v>
      </c>
      <c r="O227" s="16">
        <v>1</v>
      </c>
      <c r="P227" s="16">
        <v>0</v>
      </c>
      <c r="Q227" s="16">
        <v>5</v>
      </c>
      <c r="R227" s="16">
        <v>3</v>
      </c>
      <c r="S227" s="16">
        <v>0</v>
      </c>
      <c r="T227" s="16">
        <v>0</v>
      </c>
      <c r="U227" s="16">
        <v>0</v>
      </c>
      <c r="V227" s="16">
        <v>0</v>
      </c>
      <c r="W227" s="16">
        <v>1</v>
      </c>
      <c r="X227" s="16">
        <v>0</v>
      </c>
      <c r="Y227" s="16">
        <v>0</v>
      </c>
      <c r="Z227" s="16">
        <v>10</v>
      </c>
      <c r="AA227" s="16">
        <v>3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1</v>
      </c>
      <c r="AJ227" s="17">
        <v>1</v>
      </c>
      <c r="AK227" s="17">
        <v>11</v>
      </c>
      <c r="AL227" s="17">
        <v>0</v>
      </c>
      <c r="AM227" s="17">
        <v>14</v>
      </c>
      <c r="AN227" s="17">
        <v>37</v>
      </c>
      <c r="AO227" s="17">
        <v>0</v>
      </c>
      <c r="AP227" s="17">
        <v>7</v>
      </c>
      <c r="AQ227" s="17">
        <v>53</v>
      </c>
    </row>
    <row r="228" spans="1:43" s="2" customFormat="1" ht="13.5" customHeight="1">
      <c r="A228" s="22">
        <v>226</v>
      </c>
      <c r="B228" s="23" t="s">
        <v>255</v>
      </c>
      <c r="C228" s="20" t="s">
        <v>28</v>
      </c>
      <c r="D228" s="24" t="s">
        <v>354</v>
      </c>
      <c r="E228" s="24" t="s">
        <v>547</v>
      </c>
      <c r="F228" s="25" t="s">
        <v>358</v>
      </c>
      <c r="G228" s="23" t="s">
        <v>590</v>
      </c>
      <c r="H228" s="7" t="s">
        <v>26</v>
      </c>
      <c r="I228" s="39"/>
      <c r="J228" s="43" t="s">
        <v>698</v>
      </c>
      <c r="K228" s="8">
        <v>2</v>
      </c>
      <c r="L228" s="17">
        <v>1</v>
      </c>
      <c r="M228" s="17">
        <v>1</v>
      </c>
      <c r="N228" s="16">
        <v>9</v>
      </c>
      <c r="O228" s="16">
        <v>3</v>
      </c>
      <c r="P228" s="16">
        <v>0</v>
      </c>
      <c r="Q228" s="16">
        <v>2</v>
      </c>
      <c r="R228" s="16">
        <v>0</v>
      </c>
      <c r="S228" s="16">
        <v>0</v>
      </c>
      <c r="T228" s="16">
        <v>1</v>
      </c>
      <c r="U228" s="16">
        <v>1</v>
      </c>
      <c r="V228" s="16">
        <v>0</v>
      </c>
      <c r="W228" s="16">
        <v>0</v>
      </c>
      <c r="X228" s="16">
        <v>0</v>
      </c>
      <c r="Y228" s="16">
        <v>0</v>
      </c>
      <c r="Z228" s="16">
        <v>9</v>
      </c>
      <c r="AA228" s="16">
        <v>1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1</v>
      </c>
      <c r="AJ228" s="17">
        <v>0</v>
      </c>
      <c r="AK228" s="17">
        <v>6</v>
      </c>
      <c r="AL228" s="17">
        <v>2</v>
      </c>
      <c r="AM228" s="17">
        <v>4</v>
      </c>
      <c r="AN228" s="17">
        <v>21</v>
      </c>
      <c r="AO228" s="17">
        <v>0</v>
      </c>
      <c r="AP228" s="17">
        <v>4</v>
      </c>
      <c r="AQ228" s="17">
        <v>31</v>
      </c>
    </row>
    <row r="229" spans="1:43" s="2" customFormat="1" ht="13.5" customHeight="1">
      <c r="A229" s="22">
        <v>227</v>
      </c>
      <c r="B229" s="23" t="s">
        <v>256</v>
      </c>
      <c r="C229" s="20" t="s">
        <v>28</v>
      </c>
      <c r="D229" s="24" t="s">
        <v>354</v>
      </c>
      <c r="E229" s="24" t="s">
        <v>547</v>
      </c>
      <c r="F229" s="25" t="s">
        <v>358</v>
      </c>
      <c r="G229" s="23" t="s">
        <v>591</v>
      </c>
      <c r="H229" s="7" t="s">
        <v>26</v>
      </c>
      <c r="I229" s="39"/>
      <c r="J229" s="43" t="s">
        <v>698</v>
      </c>
      <c r="K229" s="8">
        <v>2</v>
      </c>
      <c r="L229" s="17">
        <v>2</v>
      </c>
      <c r="M229" s="17">
        <v>1</v>
      </c>
      <c r="N229" s="16">
        <v>5</v>
      </c>
      <c r="O229" s="16">
        <v>1</v>
      </c>
      <c r="P229" s="16">
        <v>0</v>
      </c>
      <c r="Q229" s="16">
        <v>2</v>
      </c>
      <c r="R229" s="16">
        <v>3</v>
      </c>
      <c r="S229" s="16">
        <v>0</v>
      </c>
      <c r="T229" s="16">
        <v>3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3</v>
      </c>
      <c r="AA229" s="16">
        <v>3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1</v>
      </c>
      <c r="AJ229" s="17">
        <v>1</v>
      </c>
      <c r="AK229" s="17">
        <v>2</v>
      </c>
      <c r="AL229" s="17">
        <v>0</v>
      </c>
      <c r="AM229" s="17">
        <v>7</v>
      </c>
      <c r="AN229" s="17">
        <v>11</v>
      </c>
      <c r="AO229" s="17">
        <v>0</v>
      </c>
      <c r="AP229" s="17">
        <v>2</v>
      </c>
      <c r="AQ229" s="17">
        <v>19</v>
      </c>
    </row>
    <row r="230" spans="1:43" s="2" customFormat="1" ht="13.5" customHeight="1">
      <c r="A230" s="22">
        <v>228</v>
      </c>
      <c r="B230" s="23" t="s">
        <v>257</v>
      </c>
      <c r="C230" s="20" t="s">
        <v>28</v>
      </c>
      <c r="D230" s="24" t="s">
        <v>354</v>
      </c>
      <c r="E230" s="24" t="s">
        <v>547</v>
      </c>
      <c r="F230" s="25" t="s">
        <v>356</v>
      </c>
      <c r="G230" s="23" t="s">
        <v>592</v>
      </c>
      <c r="H230" s="7" t="s">
        <v>26</v>
      </c>
      <c r="I230" s="39"/>
      <c r="J230" s="43" t="s">
        <v>698</v>
      </c>
      <c r="K230" s="8">
        <v>2</v>
      </c>
      <c r="L230" s="17">
        <v>2</v>
      </c>
      <c r="M230" s="17">
        <v>1</v>
      </c>
      <c r="N230" s="16">
        <v>7</v>
      </c>
      <c r="O230" s="16">
        <v>1</v>
      </c>
      <c r="P230" s="16">
        <v>0</v>
      </c>
      <c r="Q230" s="16">
        <v>9</v>
      </c>
      <c r="R230" s="16">
        <v>3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15</v>
      </c>
      <c r="AD230" s="16">
        <v>3</v>
      </c>
      <c r="AE230" s="16">
        <v>0</v>
      </c>
      <c r="AF230" s="16">
        <v>0</v>
      </c>
      <c r="AG230" s="16">
        <v>0</v>
      </c>
      <c r="AH230" s="16">
        <v>0</v>
      </c>
      <c r="AI230" s="16">
        <v>1</v>
      </c>
      <c r="AJ230" s="17">
        <v>0</v>
      </c>
      <c r="AK230" s="17">
        <v>5</v>
      </c>
      <c r="AL230" s="17">
        <v>0</v>
      </c>
      <c r="AM230" s="17">
        <v>0</v>
      </c>
      <c r="AN230" s="17">
        <v>35</v>
      </c>
      <c r="AO230" s="17">
        <v>0</v>
      </c>
      <c r="AP230" s="17">
        <v>4</v>
      </c>
      <c r="AQ230" s="17">
        <v>36</v>
      </c>
    </row>
    <row r="231" spans="1:43" s="2" customFormat="1" ht="13.5" customHeight="1">
      <c r="A231" s="22">
        <v>229</v>
      </c>
      <c r="B231" s="23" t="s">
        <v>258</v>
      </c>
      <c r="C231" s="20" t="s">
        <v>28</v>
      </c>
      <c r="D231" s="24" t="s">
        <v>354</v>
      </c>
      <c r="E231" s="24" t="s">
        <v>547</v>
      </c>
      <c r="F231" s="25" t="s">
        <v>358</v>
      </c>
      <c r="G231" s="23" t="s">
        <v>593</v>
      </c>
      <c r="H231" s="7" t="s">
        <v>26</v>
      </c>
      <c r="I231" s="39" t="s">
        <v>35</v>
      </c>
      <c r="J231" s="43" t="s">
        <v>698</v>
      </c>
      <c r="K231" s="8">
        <v>2</v>
      </c>
      <c r="L231" s="17">
        <v>1</v>
      </c>
      <c r="M231" s="17">
        <v>1</v>
      </c>
      <c r="N231" s="16">
        <v>4</v>
      </c>
      <c r="O231" s="16">
        <v>7</v>
      </c>
      <c r="P231" s="16">
        <v>0</v>
      </c>
      <c r="Q231" s="16">
        <v>5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8</v>
      </c>
      <c r="AA231" s="16">
        <v>6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1</v>
      </c>
      <c r="AJ231" s="17">
        <v>1</v>
      </c>
      <c r="AK231" s="17">
        <v>5</v>
      </c>
      <c r="AL231" s="17">
        <v>0</v>
      </c>
      <c r="AM231" s="17">
        <v>14</v>
      </c>
      <c r="AN231" s="17">
        <v>26</v>
      </c>
      <c r="AO231" s="17">
        <v>0</v>
      </c>
      <c r="AP231" s="17">
        <v>4</v>
      </c>
      <c r="AQ231" s="17">
        <v>42</v>
      </c>
    </row>
    <row r="232" spans="1:43" s="2" customFormat="1" ht="13.5" customHeight="1">
      <c r="A232" s="22">
        <v>230</v>
      </c>
      <c r="B232" s="23" t="s">
        <v>259</v>
      </c>
      <c r="C232" s="20" t="s">
        <v>28</v>
      </c>
      <c r="D232" s="24" t="s">
        <v>354</v>
      </c>
      <c r="E232" s="24" t="s">
        <v>547</v>
      </c>
      <c r="F232" s="25" t="s">
        <v>372</v>
      </c>
      <c r="G232" s="23" t="s">
        <v>594</v>
      </c>
      <c r="H232" s="7" t="s">
        <v>26</v>
      </c>
      <c r="I232" s="39"/>
      <c r="J232" s="43" t="s">
        <v>698</v>
      </c>
      <c r="K232" s="8">
        <v>2</v>
      </c>
      <c r="L232" s="17">
        <v>1</v>
      </c>
      <c r="M232" s="17">
        <v>1</v>
      </c>
      <c r="N232" s="16">
        <v>7</v>
      </c>
      <c r="O232" s="16">
        <v>1</v>
      </c>
      <c r="P232" s="16">
        <v>0</v>
      </c>
      <c r="Q232" s="16">
        <v>7</v>
      </c>
      <c r="R232" s="16">
        <v>3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13</v>
      </c>
      <c r="AD232" s="16">
        <v>3</v>
      </c>
      <c r="AE232" s="16">
        <v>0</v>
      </c>
      <c r="AF232" s="16">
        <v>0</v>
      </c>
      <c r="AG232" s="16">
        <v>0</v>
      </c>
      <c r="AH232" s="16">
        <v>0</v>
      </c>
      <c r="AI232" s="16">
        <v>1</v>
      </c>
      <c r="AJ232" s="17">
        <v>0</v>
      </c>
      <c r="AK232" s="17">
        <v>8</v>
      </c>
      <c r="AL232" s="17">
        <v>0</v>
      </c>
      <c r="AM232" s="17">
        <v>0</v>
      </c>
      <c r="AN232" s="17">
        <v>63</v>
      </c>
      <c r="AO232" s="17">
        <v>0</v>
      </c>
      <c r="AP232" s="17">
        <v>8</v>
      </c>
      <c r="AQ232" s="17">
        <v>63</v>
      </c>
    </row>
    <row r="233" spans="1:43" s="2" customFormat="1" ht="13.5" customHeight="1">
      <c r="A233" s="22">
        <v>231</v>
      </c>
      <c r="B233" s="23" t="s">
        <v>260</v>
      </c>
      <c r="C233" s="20" t="s">
        <v>21</v>
      </c>
      <c r="D233" s="24" t="s">
        <v>354</v>
      </c>
      <c r="E233" s="24" t="s">
        <v>547</v>
      </c>
      <c r="F233" s="25" t="s">
        <v>379</v>
      </c>
      <c r="G233" s="23" t="s">
        <v>595</v>
      </c>
      <c r="H233" s="7" t="s">
        <v>26</v>
      </c>
      <c r="I233" s="39"/>
      <c r="J233" s="43" t="s">
        <v>699</v>
      </c>
      <c r="K233" s="8" t="s">
        <v>699</v>
      </c>
      <c r="L233" s="17" t="s">
        <v>699</v>
      </c>
      <c r="M233" s="17" t="s">
        <v>699</v>
      </c>
      <c r="N233" s="16" t="s">
        <v>699</v>
      </c>
      <c r="O233" s="16" t="s">
        <v>699</v>
      </c>
      <c r="P233" s="16" t="s">
        <v>699</v>
      </c>
      <c r="Q233" s="16" t="s">
        <v>699</v>
      </c>
      <c r="R233" s="16" t="s">
        <v>699</v>
      </c>
      <c r="S233" s="16" t="s">
        <v>699</v>
      </c>
      <c r="T233" s="16" t="s">
        <v>699</v>
      </c>
      <c r="U233" s="16" t="s">
        <v>699</v>
      </c>
      <c r="V233" s="16" t="s">
        <v>699</v>
      </c>
      <c r="W233" s="16" t="s">
        <v>699</v>
      </c>
      <c r="X233" s="16" t="s">
        <v>699</v>
      </c>
      <c r="Y233" s="16" t="s">
        <v>699</v>
      </c>
      <c r="Z233" s="16" t="s">
        <v>699</v>
      </c>
      <c r="AA233" s="16" t="s">
        <v>699</v>
      </c>
      <c r="AB233" s="16" t="s">
        <v>699</v>
      </c>
      <c r="AC233" s="16" t="s">
        <v>699</v>
      </c>
      <c r="AD233" s="16" t="s">
        <v>699</v>
      </c>
      <c r="AE233" s="16" t="s">
        <v>699</v>
      </c>
      <c r="AF233" s="16" t="s">
        <v>699</v>
      </c>
      <c r="AG233" s="16" t="s">
        <v>699</v>
      </c>
      <c r="AH233" s="16" t="s">
        <v>699</v>
      </c>
      <c r="AI233" s="16" t="s">
        <v>699</v>
      </c>
      <c r="AJ233" s="17">
        <v>0</v>
      </c>
      <c r="AK233" s="17">
        <v>0</v>
      </c>
      <c r="AL233" s="17">
        <v>0</v>
      </c>
      <c r="AM233" s="17" t="s">
        <v>699</v>
      </c>
      <c r="AN233" s="17" t="s">
        <v>699</v>
      </c>
      <c r="AO233" s="17" t="s">
        <v>699</v>
      </c>
      <c r="AP233" s="17" t="s">
        <v>699</v>
      </c>
      <c r="AQ233" s="17" t="s">
        <v>699</v>
      </c>
    </row>
    <row r="234" spans="1:43" s="2" customFormat="1" ht="13.5" customHeight="1">
      <c r="A234" s="22">
        <v>232</v>
      </c>
      <c r="B234" s="23" t="s">
        <v>261</v>
      </c>
      <c r="C234" s="20" t="s">
        <v>28</v>
      </c>
      <c r="D234" s="24" t="s">
        <v>354</v>
      </c>
      <c r="E234" s="24" t="s">
        <v>547</v>
      </c>
      <c r="F234" s="25" t="s">
        <v>356</v>
      </c>
      <c r="G234" s="23" t="s">
        <v>596</v>
      </c>
      <c r="H234" s="7" t="s">
        <v>26</v>
      </c>
      <c r="I234" s="39" t="s">
        <v>35</v>
      </c>
      <c r="J234" s="43" t="s">
        <v>698</v>
      </c>
      <c r="K234" s="8">
        <v>2</v>
      </c>
      <c r="L234" s="17">
        <v>1</v>
      </c>
      <c r="M234" s="17">
        <v>1</v>
      </c>
      <c r="N234" s="16">
        <v>10</v>
      </c>
      <c r="O234" s="16">
        <v>4</v>
      </c>
      <c r="P234" s="16">
        <v>0</v>
      </c>
      <c r="Q234" s="16">
        <v>3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12</v>
      </c>
      <c r="AA234" s="16">
        <v>3</v>
      </c>
      <c r="AB234" s="16">
        <v>0</v>
      </c>
      <c r="AC234" s="16">
        <v>1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1</v>
      </c>
      <c r="AJ234" s="17">
        <v>0</v>
      </c>
      <c r="AK234" s="17">
        <v>8</v>
      </c>
      <c r="AL234" s="17">
        <v>1</v>
      </c>
      <c r="AM234" s="17">
        <v>8</v>
      </c>
      <c r="AN234" s="17">
        <v>41</v>
      </c>
      <c r="AO234" s="17">
        <v>0</v>
      </c>
      <c r="AP234" s="17">
        <v>8</v>
      </c>
      <c r="AQ234" s="17">
        <v>51</v>
      </c>
    </row>
    <row r="235" spans="1:43" s="2" customFormat="1" ht="13.5" customHeight="1">
      <c r="A235" s="22">
        <v>233</v>
      </c>
      <c r="B235" s="23" t="s">
        <v>262</v>
      </c>
      <c r="C235" s="20" t="s">
        <v>28</v>
      </c>
      <c r="D235" s="24" t="s">
        <v>354</v>
      </c>
      <c r="E235" s="24" t="s">
        <v>547</v>
      </c>
      <c r="F235" s="25" t="s">
        <v>372</v>
      </c>
      <c r="G235" s="23" t="s">
        <v>597</v>
      </c>
      <c r="H235" s="7" t="s">
        <v>26</v>
      </c>
      <c r="I235" s="39" t="s">
        <v>35</v>
      </c>
      <c r="J235" s="43" t="s">
        <v>698</v>
      </c>
      <c r="K235" s="8">
        <v>2</v>
      </c>
      <c r="L235" s="17">
        <v>1</v>
      </c>
      <c r="M235" s="17">
        <v>1</v>
      </c>
      <c r="N235" s="16">
        <v>8</v>
      </c>
      <c r="O235" s="16">
        <v>3</v>
      </c>
      <c r="P235" s="16">
        <v>0</v>
      </c>
      <c r="Q235" s="16">
        <v>6</v>
      </c>
      <c r="R235" s="16">
        <v>2</v>
      </c>
      <c r="S235" s="16">
        <v>0</v>
      </c>
      <c r="T235" s="16">
        <v>5</v>
      </c>
      <c r="U235" s="16">
        <v>2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8</v>
      </c>
      <c r="AG235" s="16">
        <v>2</v>
      </c>
      <c r="AH235" s="16">
        <v>0</v>
      </c>
      <c r="AI235" s="16">
        <v>1</v>
      </c>
      <c r="AJ235" s="17">
        <v>0</v>
      </c>
      <c r="AK235" s="17">
        <v>6</v>
      </c>
      <c r="AL235" s="17">
        <v>0</v>
      </c>
      <c r="AM235" s="17">
        <v>0</v>
      </c>
      <c r="AN235" s="17">
        <v>54</v>
      </c>
      <c r="AO235" s="17">
        <v>0</v>
      </c>
      <c r="AP235" s="17">
        <v>4</v>
      </c>
      <c r="AQ235" s="17">
        <v>56</v>
      </c>
    </row>
    <row r="236" spans="1:43" s="2" customFormat="1" ht="13.5" customHeight="1">
      <c r="A236" s="22">
        <v>234</v>
      </c>
      <c r="B236" s="23" t="s">
        <v>263</v>
      </c>
      <c r="C236" s="20" t="s">
        <v>28</v>
      </c>
      <c r="D236" s="24" t="s">
        <v>354</v>
      </c>
      <c r="E236" s="24" t="s">
        <v>547</v>
      </c>
      <c r="F236" s="25" t="s">
        <v>358</v>
      </c>
      <c r="G236" s="23" t="s">
        <v>598</v>
      </c>
      <c r="H236" s="7" t="s">
        <v>26</v>
      </c>
      <c r="I236" s="39" t="s">
        <v>35</v>
      </c>
      <c r="J236" s="43" t="s">
        <v>698</v>
      </c>
      <c r="K236" s="8">
        <v>2</v>
      </c>
      <c r="L236" s="17">
        <v>1</v>
      </c>
      <c r="M236" s="17">
        <v>1</v>
      </c>
      <c r="N236" s="16">
        <v>9</v>
      </c>
      <c r="O236" s="16">
        <v>7</v>
      </c>
      <c r="P236" s="16">
        <v>0</v>
      </c>
      <c r="Q236" s="16">
        <v>1</v>
      </c>
      <c r="R236" s="16">
        <v>0</v>
      </c>
      <c r="S236" s="16">
        <v>0</v>
      </c>
      <c r="T236" s="16">
        <v>2</v>
      </c>
      <c r="U236" s="16">
        <v>2</v>
      </c>
      <c r="V236" s="16">
        <v>0</v>
      </c>
      <c r="W236" s="16">
        <v>0</v>
      </c>
      <c r="X236" s="16">
        <v>0</v>
      </c>
      <c r="Y236" s="16">
        <v>0</v>
      </c>
      <c r="Z236" s="16">
        <v>7</v>
      </c>
      <c r="AA236" s="16">
        <v>4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1</v>
      </c>
      <c r="AJ236" s="17">
        <v>2</v>
      </c>
      <c r="AK236" s="17">
        <v>8</v>
      </c>
      <c r="AL236" s="17">
        <v>0</v>
      </c>
      <c r="AM236" s="17">
        <v>3</v>
      </c>
      <c r="AN236" s="17">
        <v>54</v>
      </c>
      <c r="AO236" s="17">
        <v>0</v>
      </c>
      <c r="AP236" s="17">
        <v>7</v>
      </c>
      <c r="AQ236" s="17">
        <v>60</v>
      </c>
    </row>
    <row r="237" spans="1:43" s="2" customFormat="1" ht="13.5" customHeight="1">
      <c r="A237" s="22">
        <v>235</v>
      </c>
      <c r="B237" s="23" t="s">
        <v>264</v>
      </c>
      <c r="C237" s="20" t="s">
        <v>28</v>
      </c>
      <c r="D237" s="24" t="s">
        <v>354</v>
      </c>
      <c r="E237" s="24" t="s">
        <v>547</v>
      </c>
      <c r="F237" s="25" t="s">
        <v>356</v>
      </c>
      <c r="G237" s="23" t="s">
        <v>599</v>
      </c>
      <c r="H237" s="7" t="s">
        <v>26</v>
      </c>
      <c r="I237" s="39" t="s">
        <v>35</v>
      </c>
      <c r="J237" s="43" t="s">
        <v>698</v>
      </c>
      <c r="K237" s="8">
        <v>2</v>
      </c>
      <c r="L237" s="17">
        <v>1</v>
      </c>
      <c r="M237" s="17">
        <v>1</v>
      </c>
      <c r="N237" s="16">
        <v>11</v>
      </c>
      <c r="O237" s="16">
        <v>10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11</v>
      </c>
      <c r="AA237" s="16">
        <v>9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1</v>
      </c>
      <c r="AJ237" s="17">
        <v>0</v>
      </c>
      <c r="AK237" s="17">
        <v>5</v>
      </c>
      <c r="AL237" s="17">
        <v>0</v>
      </c>
      <c r="AM237" s="17">
        <v>0</v>
      </c>
      <c r="AN237" s="17">
        <v>48</v>
      </c>
      <c r="AO237" s="17">
        <v>0</v>
      </c>
      <c r="AP237" s="17">
        <v>4</v>
      </c>
      <c r="AQ237" s="17">
        <v>49</v>
      </c>
    </row>
    <row r="238" spans="1:43" s="2" customFormat="1" ht="13.5" customHeight="1">
      <c r="A238" s="22">
        <v>236</v>
      </c>
      <c r="B238" s="23" t="s">
        <v>265</v>
      </c>
      <c r="C238" s="20" t="s">
        <v>28</v>
      </c>
      <c r="D238" s="24" t="s">
        <v>354</v>
      </c>
      <c r="E238" s="24" t="s">
        <v>547</v>
      </c>
      <c r="F238" s="25" t="s">
        <v>358</v>
      </c>
      <c r="G238" s="23" t="s">
        <v>600</v>
      </c>
      <c r="H238" s="7" t="s">
        <v>26</v>
      </c>
      <c r="I238" s="39" t="s">
        <v>35</v>
      </c>
      <c r="J238" s="43" t="s">
        <v>698</v>
      </c>
      <c r="K238" s="8">
        <v>2</v>
      </c>
      <c r="L238" s="17">
        <v>1</v>
      </c>
      <c r="M238" s="17">
        <v>1</v>
      </c>
      <c r="N238" s="16">
        <v>3</v>
      </c>
      <c r="O238" s="16">
        <v>1</v>
      </c>
      <c r="P238" s="16">
        <v>0</v>
      </c>
      <c r="Q238" s="16">
        <v>10</v>
      </c>
      <c r="R238" s="16">
        <v>2</v>
      </c>
      <c r="S238" s="16">
        <v>0</v>
      </c>
      <c r="T238" s="16">
        <v>1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12</v>
      </c>
      <c r="AA238" s="16">
        <v>2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1</v>
      </c>
      <c r="AJ238" s="17">
        <v>0</v>
      </c>
      <c r="AK238" s="17">
        <v>6</v>
      </c>
      <c r="AL238" s="17">
        <v>0</v>
      </c>
      <c r="AM238" s="17">
        <v>14</v>
      </c>
      <c r="AN238" s="17">
        <v>19</v>
      </c>
      <c r="AO238" s="17">
        <v>0</v>
      </c>
      <c r="AP238" s="17">
        <v>4</v>
      </c>
      <c r="AQ238" s="17">
        <v>34</v>
      </c>
    </row>
    <row r="239" spans="1:43" s="2" customFormat="1" ht="13.5" customHeight="1">
      <c r="A239" s="22">
        <v>237</v>
      </c>
      <c r="B239" s="23" t="s">
        <v>266</v>
      </c>
      <c r="C239" s="20" t="s">
        <v>28</v>
      </c>
      <c r="D239" s="24" t="s">
        <v>354</v>
      </c>
      <c r="E239" s="24" t="s">
        <v>547</v>
      </c>
      <c r="F239" s="25" t="s">
        <v>358</v>
      </c>
      <c r="G239" s="23" t="s">
        <v>601</v>
      </c>
      <c r="H239" s="7" t="s">
        <v>26</v>
      </c>
      <c r="I239" s="39"/>
      <c r="J239" s="43" t="s">
        <v>698</v>
      </c>
      <c r="K239" s="8">
        <v>2</v>
      </c>
      <c r="L239" s="17">
        <v>1</v>
      </c>
      <c r="M239" s="17">
        <v>1</v>
      </c>
      <c r="N239" s="16">
        <v>5</v>
      </c>
      <c r="O239" s="16">
        <v>3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4</v>
      </c>
      <c r="AA239" s="16">
        <v>2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1</v>
      </c>
      <c r="AJ239" s="17">
        <v>0</v>
      </c>
      <c r="AK239" s="17">
        <v>3</v>
      </c>
      <c r="AL239" s="17">
        <v>0</v>
      </c>
      <c r="AM239" s="17">
        <v>0</v>
      </c>
      <c r="AN239" s="17">
        <v>30</v>
      </c>
      <c r="AO239" s="17">
        <v>0</v>
      </c>
      <c r="AP239" s="17">
        <v>3</v>
      </c>
      <c r="AQ239" s="17">
        <v>30</v>
      </c>
    </row>
    <row r="240" spans="1:43" s="2" customFormat="1" ht="13.5" customHeight="1">
      <c r="A240" s="22">
        <v>238</v>
      </c>
      <c r="B240" s="23" t="s">
        <v>267</v>
      </c>
      <c r="C240" s="20" t="s">
        <v>28</v>
      </c>
      <c r="D240" s="24" t="s">
        <v>354</v>
      </c>
      <c r="E240" s="24" t="s">
        <v>547</v>
      </c>
      <c r="F240" s="25" t="s">
        <v>356</v>
      </c>
      <c r="G240" s="23" t="s">
        <v>602</v>
      </c>
      <c r="H240" s="7" t="s">
        <v>26</v>
      </c>
      <c r="I240" s="39"/>
      <c r="J240" s="43" t="s">
        <v>698</v>
      </c>
      <c r="K240" s="8">
        <v>2</v>
      </c>
      <c r="L240" s="17">
        <v>1</v>
      </c>
      <c r="M240" s="17">
        <v>1</v>
      </c>
      <c r="N240" s="16">
        <v>8</v>
      </c>
      <c r="O240" s="16">
        <v>4</v>
      </c>
      <c r="P240" s="16">
        <v>0</v>
      </c>
      <c r="Q240" s="16">
        <v>2</v>
      </c>
      <c r="R240" s="16">
        <v>1</v>
      </c>
      <c r="S240" s="16">
        <v>0</v>
      </c>
      <c r="T240" s="16">
        <v>2</v>
      </c>
      <c r="U240" s="16">
        <v>1</v>
      </c>
      <c r="V240" s="16">
        <v>0</v>
      </c>
      <c r="W240" s="16">
        <v>0</v>
      </c>
      <c r="X240" s="16">
        <v>0</v>
      </c>
      <c r="Y240" s="16">
        <v>0</v>
      </c>
      <c r="Z240" s="16">
        <v>7</v>
      </c>
      <c r="AA240" s="16">
        <v>3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1</v>
      </c>
      <c r="AJ240" s="17">
        <v>0</v>
      </c>
      <c r="AK240" s="17">
        <v>4</v>
      </c>
      <c r="AL240" s="17">
        <v>1</v>
      </c>
      <c r="AM240" s="17">
        <v>7</v>
      </c>
      <c r="AN240" s="17">
        <v>16</v>
      </c>
      <c r="AO240" s="17">
        <v>3</v>
      </c>
      <c r="AP240" s="17">
        <v>2</v>
      </c>
      <c r="AQ240" s="17">
        <v>24</v>
      </c>
    </row>
    <row r="241" spans="1:43" s="2" customFormat="1" ht="13.5" customHeight="1">
      <c r="A241" s="22">
        <v>239</v>
      </c>
      <c r="B241" s="23" t="s">
        <v>268</v>
      </c>
      <c r="C241" s="20" t="s">
        <v>28</v>
      </c>
      <c r="D241" s="24" t="s">
        <v>354</v>
      </c>
      <c r="E241" s="24" t="s">
        <v>547</v>
      </c>
      <c r="F241" s="25" t="s">
        <v>358</v>
      </c>
      <c r="G241" s="23" t="s">
        <v>603</v>
      </c>
      <c r="H241" s="7" t="s">
        <v>26</v>
      </c>
      <c r="I241" s="39"/>
      <c r="J241" s="43" t="s">
        <v>697</v>
      </c>
      <c r="K241" s="8">
        <v>2</v>
      </c>
      <c r="L241" s="17">
        <v>2</v>
      </c>
      <c r="M241" s="17">
        <v>2</v>
      </c>
      <c r="N241" s="16">
        <v>6</v>
      </c>
      <c r="O241" s="16">
        <v>2</v>
      </c>
      <c r="P241" s="16">
        <v>0</v>
      </c>
      <c r="Q241" s="16">
        <v>9</v>
      </c>
      <c r="R241" s="16">
        <v>4</v>
      </c>
      <c r="S241" s="16">
        <v>0</v>
      </c>
      <c r="T241" s="16">
        <v>0</v>
      </c>
      <c r="U241" s="16">
        <v>0</v>
      </c>
      <c r="V241" s="16">
        <v>0</v>
      </c>
      <c r="W241" s="16">
        <v>1</v>
      </c>
      <c r="X241" s="16">
        <v>1</v>
      </c>
      <c r="Y241" s="16">
        <v>0</v>
      </c>
      <c r="Z241" s="16">
        <v>13</v>
      </c>
      <c r="AA241" s="16">
        <v>4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1</v>
      </c>
      <c r="AJ241" s="17">
        <v>1</v>
      </c>
      <c r="AK241" s="17">
        <v>1</v>
      </c>
      <c r="AL241" s="17">
        <v>0</v>
      </c>
      <c r="AM241" s="17">
        <v>13</v>
      </c>
      <c r="AN241" s="17">
        <v>7</v>
      </c>
      <c r="AO241" s="17">
        <v>0</v>
      </c>
      <c r="AP241" s="17">
        <v>1</v>
      </c>
      <c r="AQ241" s="17">
        <v>21</v>
      </c>
    </row>
    <row r="242" spans="1:43" s="2" customFormat="1" ht="13.5" customHeight="1">
      <c r="A242" s="22">
        <v>240</v>
      </c>
      <c r="B242" s="23" t="s">
        <v>269</v>
      </c>
      <c r="C242" s="20" t="s">
        <v>28</v>
      </c>
      <c r="D242" s="24" t="s">
        <v>354</v>
      </c>
      <c r="E242" s="24" t="s">
        <v>547</v>
      </c>
      <c r="F242" s="25" t="s">
        <v>356</v>
      </c>
      <c r="G242" s="23" t="s">
        <v>604</v>
      </c>
      <c r="H242" s="7" t="s">
        <v>26</v>
      </c>
      <c r="I242" s="39"/>
      <c r="J242" s="43" t="s">
        <v>698</v>
      </c>
      <c r="K242" s="8">
        <v>2</v>
      </c>
      <c r="L242" s="17">
        <v>1</v>
      </c>
      <c r="M242" s="17">
        <v>1</v>
      </c>
      <c r="N242" s="16">
        <v>6</v>
      </c>
      <c r="O242" s="16">
        <v>2</v>
      </c>
      <c r="P242" s="16">
        <v>0</v>
      </c>
      <c r="Q242" s="16">
        <v>5</v>
      </c>
      <c r="R242" s="16">
        <v>4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10</v>
      </c>
      <c r="AD242" s="16">
        <v>5</v>
      </c>
      <c r="AE242" s="16">
        <v>0</v>
      </c>
      <c r="AF242" s="16">
        <v>0</v>
      </c>
      <c r="AG242" s="16">
        <v>0</v>
      </c>
      <c r="AH242" s="16">
        <v>0</v>
      </c>
      <c r="AI242" s="16">
        <v>1</v>
      </c>
      <c r="AJ242" s="17">
        <v>0</v>
      </c>
      <c r="AK242" s="17">
        <v>6</v>
      </c>
      <c r="AL242" s="17">
        <v>0</v>
      </c>
      <c r="AM242" s="17">
        <v>0</v>
      </c>
      <c r="AN242" s="17">
        <v>40</v>
      </c>
      <c r="AO242" s="17">
        <v>2</v>
      </c>
      <c r="AP242" s="17">
        <v>4</v>
      </c>
      <c r="AQ242" s="17">
        <v>43</v>
      </c>
    </row>
    <row r="243" spans="1:43" s="2" customFormat="1" ht="13.5" customHeight="1">
      <c r="A243" s="22">
        <v>241</v>
      </c>
      <c r="B243" s="23" t="s">
        <v>270</v>
      </c>
      <c r="C243" s="20" t="s">
        <v>28</v>
      </c>
      <c r="D243" s="24" t="s">
        <v>354</v>
      </c>
      <c r="E243" s="24" t="s">
        <v>547</v>
      </c>
      <c r="F243" s="25" t="s">
        <v>358</v>
      </c>
      <c r="G243" s="23" t="s">
        <v>605</v>
      </c>
      <c r="H243" s="7" t="s">
        <v>26</v>
      </c>
      <c r="I243" s="39"/>
      <c r="J243" s="43" t="s">
        <v>698</v>
      </c>
      <c r="K243" s="8">
        <v>2</v>
      </c>
      <c r="L243" s="17">
        <v>1</v>
      </c>
      <c r="M243" s="17">
        <v>1</v>
      </c>
      <c r="N243" s="16">
        <v>6</v>
      </c>
      <c r="O243" s="16">
        <v>1</v>
      </c>
      <c r="P243" s="16">
        <v>0</v>
      </c>
      <c r="Q243" s="16">
        <v>3</v>
      </c>
      <c r="R243" s="16">
        <v>5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8</v>
      </c>
      <c r="AA243" s="16">
        <v>5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1</v>
      </c>
      <c r="AJ243" s="17">
        <v>1</v>
      </c>
      <c r="AK243" s="17">
        <v>5</v>
      </c>
      <c r="AL243" s="17">
        <v>1</v>
      </c>
      <c r="AM243" s="17">
        <v>10</v>
      </c>
      <c r="AN243" s="17">
        <v>16</v>
      </c>
      <c r="AO243" s="17">
        <v>0</v>
      </c>
      <c r="AP243" s="17">
        <v>2</v>
      </c>
      <c r="AQ243" s="17">
        <v>31</v>
      </c>
    </row>
    <row r="244" spans="1:43" s="2" customFormat="1" ht="13.5" customHeight="1">
      <c r="A244" s="22">
        <v>242</v>
      </c>
      <c r="B244" s="23" t="s">
        <v>271</v>
      </c>
      <c r="C244" s="20" t="s">
        <v>28</v>
      </c>
      <c r="D244" s="24" t="s">
        <v>354</v>
      </c>
      <c r="E244" s="24" t="s">
        <v>547</v>
      </c>
      <c r="F244" s="25" t="s">
        <v>372</v>
      </c>
      <c r="G244" s="23" t="s">
        <v>606</v>
      </c>
      <c r="H244" s="7" t="s">
        <v>26</v>
      </c>
      <c r="I244" s="39" t="s">
        <v>35</v>
      </c>
      <c r="J244" s="43" t="s">
        <v>698</v>
      </c>
      <c r="K244" s="8">
        <v>2</v>
      </c>
      <c r="L244" s="17">
        <v>1</v>
      </c>
      <c r="M244" s="17">
        <v>3</v>
      </c>
      <c r="N244" s="16">
        <v>4</v>
      </c>
      <c r="O244" s="16">
        <v>2</v>
      </c>
      <c r="P244" s="16">
        <v>0</v>
      </c>
      <c r="Q244" s="16">
        <v>7</v>
      </c>
      <c r="R244" s="16">
        <v>2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10</v>
      </c>
      <c r="AG244" s="16">
        <v>3</v>
      </c>
      <c r="AH244" s="16">
        <v>0</v>
      </c>
      <c r="AI244" s="16">
        <v>1</v>
      </c>
      <c r="AJ244" s="17">
        <v>0</v>
      </c>
      <c r="AK244" s="17">
        <v>6</v>
      </c>
      <c r="AL244" s="17">
        <v>0</v>
      </c>
      <c r="AM244" s="17">
        <v>11</v>
      </c>
      <c r="AN244" s="17">
        <v>42</v>
      </c>
      <c r="AO244" s="17">
        <v>0</v>
      </c>
      <c r="AP244" s="17">
        <v>4</v>
      </c>
      <c r="AQ244" s="17">
        <v>55</v>
      </c>
    </row>
    <row r="245" spans="1:43" s="2" customFormat="1" ht="13.5" customHeight="1">
      <c r="A245" s="22">
        <v>243</v>
      </c>
      <c r="B245" s="23" t="s">
        <v>272</v>
      </c>
      <c r="C245" s="20" t="s">
        <v>28</v>
      </c>
      <c r="D245" s="24" t="s">
        <v>354</v>
      </c>
      <c r="E245" s="24" t="s">
        <v>547</v>
      </c>
      <c r="F245" s="25" t="s">
        <v>356</v>
      </c>
      <c r="G245" s="23" t="s">
        <v>607</v>
      </c>
      <c r="H245" s="7" t="s">
        <v>26</v>
      </c>
      <c r="I245" s="39" t="s">
        <v>35</v>
      </c>
      <c r="J245" s="43" t="s">
        <v>697</v>
      </c>
      <c r="K245" s="8">
        <v>2</v>
      </c>
      <c r="L245" s="17">
        <v>1</v>
      </c>
      <c r="M245" s="17">
        <v>3</v>
      </c>
      <c r="N245" s="16">
        <v>7</v>
      </c>
      <c r="O245" s="16">
        <v>1</v>
      </c>
      <c r="P245" s="16">
        <v>0</v>
      </c>
      <c r="Q245" s="16">
        <v>1</v>
      </c>
      <c r="R245" s="16">
        <v>2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7</v>
      </c>
      <c r="AA245" s="16">
        <v>2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1</v>
      </c>
      <c r="AJ245" s="17">
        <v>0</v>
      </c>
      <c r="AK245" s="17">
        <v>7</v>
      </c>
      <c r="AL245" s="17">
        <v>0</v>
      </c>
      <c r="AM245" s="17">
        <v>2</v>
      </c>
      <c r="AN245" s="17">
        <v>41</v>
      </c>
      <c r="AO245" s="17">
        <v>0</v>
      </c>
      <c r="AP245" s="17">
        <v>5</v>
      </c>
      <c r="AQ245" s="17">
        <v>45</v>
      </c>
    </row>
    <row r="246" spans="1:43" s="2" customFormat="1" ht="13.5" customHeight="1">
      <c r="A246" s="22">
        <v>244</v>
      </c>
      <c r="B246" s="23" t="s">
        <v>273</v>
      </c>
      <c r="C246" s="20" t="s">
        <v>28</v>
      </c>
      <c r="D246" s="24" t="s">
        <v>354</v>
      </c>
      <c r="E246" s="24" t="s">
        <v>547</v>
      </c>
      <c r="F246" s="25" t="s">
        <v>358</v>
      </c>
      <c r="G246" s="23" t="s">
        <v>608</v>
      </c>
      <c r="H246" s="7" t="s">
        <v>26</v>
      </c>
      <c r="I246" s="39" t="s">
        <v>35</v>
      </c>
      <c r="J246" s="43" t="s">
        <v>697</v>
      </c>
      <c r="K246" s="8">
        <v>2</v>
      </c>
      <c r="L246" s="17">
        <v>1</v>
      </c>
      <c r="M246" s="17">
        <v>1</v>
      </c>
      <c r="N246" s="16">
        <v>6</v>
      </c>
      <c r="O246" s="16">
        <v>5</v>
      </c>
      <c r="P246" s="16">
        <v>0</v>
      </c>
      <c r="Q246" s="16">
        <v>8</v>
      </c>
      <c r="R246" s="16">
        <v>0</v>
      </c>
      <c r="S246" s="16">
        <v>0</v>
      </c>
      <c r="T246" s="16">
        <v>1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12</v>
      </c>
      <c r="AA246" s="16">
        <v>4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1</v>
      </c>
      <c r="AJ246" s="17">
        <v>0</v>
      </c>
      <c r="AK246" s="17">
        <v>9</v>
      </c>
      <c r="AL246" s="17">
        <v>0</v>
      </c>
      <c r="AM246" s="17">
        <v>16</v>
      </c>
      <c r="AN246" s="17">
        <v>36</v>
      </c>
      <c r="AO246" s="17">
        <v>0</v>
      </c>
      <c r="AP246" s="17">
        <v>7</v>
      </c>
      <c r="AQ246" s="17">
        <v>54</v>
      </c>
    </row>
    <row r="247" spans="1:43" s="2" customFormat="1" ht="13.5" customHeight="1">
      <c r="A247" s="22">
        <v>245</v>
      </c>
      <c r="B247" s="23" t="s">
        <v>274</v>
      </c>
      <c r="C247" s="20" t="s">
        <v>28</v>
      </c>
      <c r="D247" s="24" t="s">
        <v>354</v>
      </c>
      <c r="E247" s="24" t="s">
        <v>547</v>
      </c>
      <c r="F247" s="25" t="s">
        <v>372</v>
      </c>
      <c r="G247" s="23" t="s">
        <v>609</v>
      </c>
      <c r="H247" s="7" t="s">
        <v>26</v>
      </c>
      <c r="I247" s="39"/>
      <c r="J247" s="43" t="s">
        <v>698</v>
      </c>
      <c r="K247" s="8">
        <v>2</v>
      </c>
      <c r="L247" s="17">
        <v>2</v>
      </c>
      <c r="M247" s="17">
        <v>0</v>
      </c>
      <c r="N247" s="16">
        <v>18</v>
      </c>
      <c r="O247" s="16">
        <v>16</v>
      </c>
      <c r="P247" s="16">
        <v>1</v>
      </c>
      <c r="Q247" s="16">
        <v>2</v>
      </c>
      <c r="R247" s="16">
        <v>1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14</v>
      </c>
      <c r="AA247" s="16">
        <v>12</v>
      </c>
      <c r="AB247" s="16">
        <v>12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1</v>
      </c>
      <c r="AJ247" s="17">
        <v>0</v>
      </c>
      <c r="AK247" s="17">
        <v>9</v>
      </c>
      <c r="AL247" s="17">
        <v>0</v>
      </c>
      <c r="AM247" s="17">
        <v>0</v>
      </c>
      <c r="AN247" s="17">
        <v>69</v>
      </c>
      <c r="AO247" s="17">
        <v>0</v>
      </c>
      <c r="AP247" s="17">
        <v>9</v>
      </c>
      <c r="AQ247" s="17">
        <v>69</v>
      </c>
    </row>
    <row r="248" spans="1:43" s="2" customFormat="1" ht="13.5" customHeight="1">
      <c r="A248" s="22">
        <v>246</v>
      </c>
      <c r="B248" s="23" t="s">
        <v>275</v>
      </c>
      <c r="C248" s="20" t="s">
        <v>28</v>
      </c>
      <c r="D248" s="24" t="s">
        <v>354</v>
      </c>
      <c r="E248" s="24" t="s">
        <v>547</v>
      </c>
      <c r="F248" s="25" t="s">
        <v>358</v>
      </c>
      <c r="G248" s="23" t="s">
        <v>610</v>
      </c>
      <c r="H248" s="7" t="s">
        <v>26</v>
      </c>
      <c r="I248" s="39" t="s">
        <v>35</v>
      </c>
      <c r="J248" s="43" t="s">
        <v>697</v>
      </c>
      <c r="K248" s="8">
        <v>2</v>
      </c>
      <c r="L248" s="17">
        <v>1</v>
      </c>
      <c r="M248" s="17">
        <v>1</v>
      </c>
      <c r="N248" s="16">
        <v>9</v>
      </c>
      <c r="O248" s="16">
        <v>8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7</v>
      </c>
      <c r="X248" s="16">
        <v>6</v>
      </c>
      <c r="Y248" s="16">
        <v>0</v>
      </c>
      <c r="Z248" s="16">
        <v>1</v>
      </c>
      <c r="AA248" s="16">
        <v>1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1</v>
      </c>
      <c r="AJ248" s="17">
        <v>0</v>
      </c>
      <c r="AK248" s="17">
        <v>11</v>
      </c>
      <c r="AL248" s="17">
        <v>0</v>
      </c>
      <c r="AM248" s="17">
        <v>17</v>
      </c>
      <c r="AN248" s="17">
        <v>32</v>
      </c>
      <c r="AO248" s="17">
        <v>0</v>
      </c>
      <c r="AP248" s="17">
        <v>6</v>
      </c>
      <c r="AQ248" s="17">
        <v>54</v>
      </c>
    </row>
    <row r="249" spans="1:43" s="2" customFormat="1" ht="13.5" customHeight="1">
      <c r="A249" s="22">
        <v>247</v>
      </c>
      <c r="B249" s="23" t="s">
        <v>276</v>
      </c>
      <c r="C249" s="20" t="s">
        <v>28</v>
      </c>
      <c r="D249" s="24" t="s">
        <v>354</v>
      </c>
      <c r="E249" s="24" t="s">
        <v>547</v>
      </c>
      <c r="F249" s="25" t="s">
        <v>372</v>
      </c>
      <c r="G249" s="23" t="s">
        <v>611</v>
      </c>
      <c r="H249" s="7" t="s">
        <v>26</v>
      </c>
      <c r="I249" s="39" t="s">
        <v>35</v>
      </c>
      <c r="J249" s="43" t="s">
        <v>698</v>
      </c>
      <c r="K249" s="8">
        <v>2</v>
      </c>
      <c r="L249" s="17">
        <v>3</v>
      </c>
      <c r="M249" s="17">
        <v>1</v>
      </c>
      <c r="N249" s="16">
        <v>12</v>
      </c>
      <c r="O249" s="16">
        <v>2</v>
      </c>
      <c r="P249" s="16">
        <v>0</v>
      </c>
      <c r="Q249" s="16">
        <v>13</v>
      </c>
      <c r="R249" s="16">
        <v>2</v>
      </c>
      <c r="S249" s="16">
        <v>0</v>
      </c>
      <c r="T249" s="16">
        <v>12</v>
      </c>
      <c r="U249" s="16">
        <v>1</v>
      </c>
      <c r="V249" s="16">
        <v>0</v>
      </c>
      <c r="W249" s="16">
        <v>0</v>
      </c>
      <c r="X249" s="16">
        <v>0</v>
      </c>
      <c r="Y249" s="16">
        <v>0</v>
      </c>
      <c r="Z249" s="16">
        <v>13</v>
      </c>
      <c r="AA249" s="16">
        <v>2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1</v>
      </c>
      <c r="AJ249" s="17">
        <v>0</v>
      </c>
      <c r="AK249" s="17">
        <v>9</v>
      </c>
      <c r="AL249" s="17">
        <v>0</v>
      </c>
      <c r="AM249" s="17">
        <v>0</v>
      </c>
      <c r="AN249" s="17">
        <v>60</v>
      </c>
      <c r="AO249" s="17">
        <v>0</v>
      </c>
      <c r="AP249" s="17">
        <v>7</v>
      </c>
      <c r="AQ249" s="17">
        <v>62</v>
      </c>
    </row>
    <row r="250" spans="1:43" s="2" customFormat="1" ht="13.5" customHeight="1">
      <c r="A250" s="22">
        <v>248</v>
      </c>
      <c r="B250" s="23" t="s">
        <v>277</v>
      </c>
      <c r="C250" s="20" t="s">
        <v>28</v>
      </c>
      <c r="D250" s="24" t="s">
        <v>354</v>
      </c>
      <c r="E250" s="24" t="s">
        <v>547</v>
      </c>
      <c r="F250" s="25" t="s">
        <v>356</v>
      </c>
      <c r="G250" s="23" t="s">
        <v>612</v>
      </c>
      <c r="H250" s="7" t="s">
        <v>26</v>
      </c>
      <c r="I250" s="39" t="s">
        <v>35</v>
      </c>
      <c r="J250" s="43" t="s">
        <v>698</v>
      </c>
      <c r="K250" s="8">
        <v>2</v>
      </c>
      <c r="L250" s="17">
        <v>1</v>
      </c>
      <c r="M250" s="17">
        <v>1</v>
      </c>
      <c r="N250" s="16">
        <v>13</v>
      </c>
      <c r="O250" s="16">
        <v>6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12</v>
      </c>
      <c r="AA250" s="16">
        <v>5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1</v>
      </c>
      <c r="AJ250" s="17">
        <v>0</v>
      </c>
      <c r="AK250" s="17">
        <v>8</v>
      </c>
      <c r="AL250" s="17">
        <v>0</v>
      </c>
      <c r="AM250" s="17">
        <v>0</v>
      </c>
      <c r="AN250" s="17">
        <v>52</v>
      </c>
      <c r="AO250" s="17">
        <v>0</v>
      </c>
      <c r="AP250" s="17">
        <v>8</v>
      </c>
      <c r="AQ250" s="17">
        <v>53</v>
      </c>
    </row>
    <row r="251" spans="1:43" s="2" customFormat="1" ht="13.5" customHeight="1">
      <c r="A251" s="22">
        <v>249</v>
      </c>
      <c r="B251" s="23" t="s">
        <v>278</v>
      </c>
      <c r="C251" s="20" t="s">
        <v>28</v>
      </c>
      <c r="D251" s="24" t="s">
        <v>354</v>
      </c>
      <c r="E251" s="24" t="s">
        <v>547</v>
      </c>
      <c r="F251" s="25" t="s">
        <v>358</v>
      </c>
      <c r="G251" s="23" t="s">
        <v>613</v>
      </c>
      <c r="H251" s="7" t="s">
        <v>26</v>
      </c>
      <c r="I251" s="39" t="s">
        <v>35</v>
      </c>
      <c r="J251" s="43" t="s">
        <v>698</v>
      </c>
      <c r="K251" s="8">
        <v>2</v>
      </c>
      <c r="L251" s="17">
        <v>0</v>
      </c>
      <c r="M251" s="17">
        <v>0</v>
      </c>
      <c r="N251" s="16">
        <v>13</v>
      </c>
      <c r="O251" s="16">
        <v>4</v>
      </c>
      <c r="P251" s="16">
        <v>1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11</v>
      </c>
      <c r="AA251" s="16">
        <v>3</v>
      </c>
      <c r="AB251" s="16">
        <v>4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1</v>
      </c>
      <c r="AJ251" s="17">
        <v>0</v>
      </c>
      <c r="AK251" s="17">
        <v>6</v>
      </c>
      <c r="AL251" s="17">
        <v>0</v>
      </c>
      <c r="AM251" s="17">
        <v>25</v>
      </c>
      <c r="AN251" s="17">
        <v>27</v>
      </c>
      <c r="AO251" s="17">
        <v>0</v>
      </c>
      <c r="AP251" s="17">
        <v>3</v>
      </c>
      <c r="AQ251" s="17">
        <v>53</v>
      </c>
    </row>
    <row r="252" spans="1:43" s="2" customFormat="1" ht="13.5" customHeight="1">
      <c r="A252" s="22">
        <v>250</v>
      </c>
      <c r="B252" s="23" t="s">
        <v>279</v>
      </c>
      <c r="C252" s="20" t="s">
        <v>28</v>
      </c>
      <c r="D252" s="24" t="s">
        <v>354</v>
      </c>
      <c r="E252" s="24" t="s">
        <v>547</v>
      </c>
      <c r="F252" s="25" t="s">
        <v>372</v>
      </c>
      <c r="G252" s="23" t="s">
        <v>614</v>
      </c>
      <c r="H252" s="7" t="s">
        <v>26</v>
      </c>
      <c r="I252" s="39"/>
      <c r="J252" s="43" t="s">
        <v>697</v>
      </c>
      <c r="K252" s="8">
        <v>2</v>
      </c>
      <c r="L252" s="17">
        <v>1</v>
      </c>
      <c r="M252" s="17">
        <v>1</v>
      </c>
      <c r="N252" s="16">
        <v>13</v>
      </c>
      <c r="O252" s="16">
        <v>6</v>
      </c>
      <c r="P252" s="16">
        <v>0</v>
      </c>
      <c r="Q252" s="16">
        <v>12</v>
      </c>
      <c r="R252" s="16">
        <v>1</v>
      </c>
      <c r="S252" s="16">
        <v>0</v>
      </c>
      <c r="T252" s="16">
        <v>3</v>
      </c>
      <c r="U252" s="16">
        <v>0</v>
      </c>
      <c r="V252" s="16">
        <v>0</v>
      </c>
      <c r="W252" s="16">
        <v>4</v>
      </c>
      <c r="X252" s="16">
        <v>1</v>
      </c>
      <c r="Y252" s="16">
        <v>0</v>
      </c>
      <c r="Z252" s="16">
        <v>0</v>
      </c>
      <c r="AA252" s="16">
        <v>0</v>
      </c>
      <c r="AB252" s="16">
        <v>0</v>
      </c>
      <c r="AC252" s="16">
        <v>17</v>
      </c>
      <c r="AD252" s="16">
        <v>5</v>
      </c>
      <c r="AE252" s="16">
        <v>0</v>
      </c>
      <c r="AF252" s="16">
        <v>0</v>
      </c>
      <c r="AG252" s="16">
        <v>0</v>
      </c>
      <c r="AH252" s="16">
        <v>0</v>
      </c>
      <c r="AI252" s="16">
        <v>1</v>
      </c>
      <c r="AJ252" s="17">
        <v>0</v>
      </c>
      <c r="AK252" s="17">
        <v>2</v>
      </c>
      <c r="AL252" s="17">
        <v>0</v>
      </c>
      <c r="AM252" s="17">
        <v>0</v>
      </c>
      <c r="AN252" s="17">
        <v>10</v>
      </c>
      <c r="AO252" s="17">
        <v>0</v>
      </c>
      <c r="AP252" s="17">
        <v>1</v>
      </c>
      <c r="AQ252" s="17">
        <v>11</v>
      </c>
    </row>
    <row r="253" spans="1:43" s="2" customFormat="1" ht="13.5" customHeight="1">
      <c r="A253" s="22">
        <v>251</v>
      </c>
      <c r="B253" s="23" t="s">
        <v>280</v>
      </c>
      <c r="C253" s="20" t="s">
        <v>28</v>
      </c>
      <c r="D253" s="24" t="s">
        <v>354</v>
      </c>
      <c r="E253" s="24" t="s">
        <v>615</v>
      </c>
      <c r="F253" s="25" t="s">
        <v>356</v>
      </c>
      <c r="G253" s="23" t="s">
        <v>616</v>
      </c>
      <c r="H253" s="7"/>
      <c r="I253" s="39"/>
      <c r="J253" s="43" t="s">
        <v>697</v>
      </c>
      <c r="K253" s="8">
        <v>0</v>
      </c>
      <c r="L253" s="17">
        <v>1</v>
      </c>
      <c r="M253" s="17">
        <v>1</v>
      </c>
      <c r="N253" s="16">
        <v>13</v>
      </c>
      <c r="O253" s="16">
        <v>6</v>
      </c>
      <c r="P253" s="16">
        <v>0</v>
      </c>
      <c r="Q253" s="16">
        <v>12</v>
      </c>
      <c r="R253" s="16">
        <v>1</v>
      </c>
      <c r="S253" s="16">
        <v>0</v>
      </c>
      <c r="T253" s="16">
        <v>3</v>
      </c>
      <c r="U253" s="16">
        <v>0</v>
      </c>
      <c r="V253" s="16">
        <v>0</v>
      </c>
      <c r="W253" s="16">
        <v>4</v>
      </c>
      <c r="X253" s="16">
        <v>1</v>
      </c>
      <c r="Y253" s="16">
        <v>0</v>
      </c>
      <c r="Z253" s="16">
        <v>0</v>
      </c>
      <c r="AA253" s="16">
        <v>0</v>
      </c>
      <c r="AB253" s="16">
        <v>0</v>
      </c>
      <c r="AC253" s="16">
        <v>17</v>
      </c>
      <c r="AD253" s="16">
        <v>5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7">
        <v>0</v>
      </c>
      <c r="AK253" s="17">
        <v>1</v>
      </c>
      <c r="AL253" s="17">
        <v>0</v>
      </c>
      <c r="AM253" s="17">
        <v>0</v>
      </c>
      <c r="AN253" s="17">
        <v>4</v>
      </c>
      <c r="AO253" s="17">
        <v>0</v>
      </c>
      <c r="AP253" s="17">
        <v>0</v>
      </c>
      <c r="AQ253" s="17">
        <v>5</v>
      </c>
    </row>
    <row r="254" spans="1:43" s="2" customFormat="1" ht="13.5" customHeight="1">
      <c r="A254" s="22">
        <v>252</v>
      </c>
      <c r="B254" s="23" t="s">
        <v>281</v>
      </c>
      <c r="C254" s="20" t="s">
        <v>28</v>
      </c>
      <c r="D254" s="24" t="s">
        <v>354</v>
      </c>
      <c r="E254" s="24" t="s">
        <v>547</v>
      </c>
      <c r="F254" s="25" t="s">
        <v>356</v>
      </c>
      <c r="G254" s="23" t="s">
        <v>617</v>
      </c>
      <c r="H254" s="7" t="s">
        <v>26</v>
      </c>
      <c r="I254" s="39" t="s">
        <v>35</v>
      </c>
      <c r="J254" s="43" t="s">
        <v>698</v>
      </c>
      <c r="K254" s="8">
        <v>2</v>
      </c>
      <c r="L254" s="17">
        <v>1</v>
      </c>
      <c r="M254" s="17">
        <v>0</v>
      </c>
      <c r="N254" s="16">
        <v>11</v>
      </c>
      <c r="O254" s="16">
        <v>7</v>
      </c>
      <c r="P254" s="16">
        <v>1</v>
      </c>
      <c r="Q254" s="16">
        <v>1</v>
      </c>
      <c r="R254" s="16">
        <v>0</v>
      </c>
      <c r="S254" s="16">
        <v>0</v>
      </c>
      <c r="T254" s="16">
        <v>3</v>
      </c>
      <c r="U254" s="16">
        <v>4</v>
      </c>
      <c r="V254" s="16">
        <v>0</v>
      </c>
      <c r="W254" s="16">
        <v>0</v>
      </c>
      <c r="X254" s="16">
        <v>0</v>
      </c>
      <c r="Y254" s="16">
        <v>0</v>
      </c>
      <c r="Z254" s="16">
        <v>7</v>
      </c>
      <c r="AA254" s="16">
        <v>2</v>
      </c>
      <c r="AB254" s="16">
        <v>3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1</v>
      </c>
      <c r="AJ254" s="17">
        <v>0</v>
      </c>
      <c r="AK254" s="17">
        <v>7</v>
      </c>
      <c r="AL254" s="17">
        <v>0</v>
      </c>
      <c r="AM254" s="17">
        <v>0</v>
      </c>
      <c r="AN254" s="17">
        <v>34</v>
      </c>
      <c r="AO254" s="17">
        <v>0</v>
      </c>
      <c r="AP254" s="17">
        <v>2</v>
      </c>
      <c r="AQ254" s="17">
        <v>37</v>
      </c>
    </row>
    <row r="255" spans="1:43" s="2" customFormat="1" ht="13.5" customHeight="1">
      <c r="A255" s="22">
        <v>253</v>
      </c>
      <c r="B255" s="23" t="s">
        <v>282</v>
      </c>
      <c r="C255" s="20" t="s">
        <v>28</v>
      </c>
      <c r="D255" s="24" t="s">
        <v>354</v>
      </c>
      <c r="E255" s="24" t="s">
        <v>547</v>
      </c>
      <c r="F255" s="25" t="s">
        <v>358</v>
      </c>
      <c r="G255" s="23" t="s">
        <v>618</v>
      </c>
      <c r="H255" s="7" t="s">
        <v>26</v>
      </c>
      <c r="I255" s="39"/>
      <c r="J255" s="43" t="s">
        <v>698</v>
      </c>
      <c r="K255" s="8">
        <v>2</v>
      </c>
      <c r="L255" s="17">
        <v>1</v>
      </c>
      <c r="M255" s="17">
        <v>0</v>
      </c>
      <c r="N255" s="16">
        <v>9</v>
      </c>
      <c r="O255" s="16">
        <v>3</v>
      </c>
      <c r="P255" s="16">
        <v>1</v>
      </c>
      <c r="Q255" s="16">
        <v>1</v>
      </c>
      <c r="R255" s="16">
        <v>0</v>
      </c>
      <c r="S255" s="16">
        <v>0</v>
      </c>
      <c r="T255" s="16">
        <v>2</v>
      </c>
      <c r="U255" s="16">
        <v>0</v>
      </c>
      <c r="V255" s="16">
        <v>0</v>
      </c>
      <c r="W255" s="16">
        <v>1</v>
      </c>
      <c r="X255" s="16">
        <v>1</v>
      </c>
      <c r="Y255" s="16">
        <v>1</v>
      </c>
      <c r="Z255" s="16">
        <v>0</v>
      </c>
      <c r="AA255" s="16">
        <v>0</v>
      </c>
      <c r="AB255" s="16">
        <v>0</v>
      </c>
      <c r="AC255" s="16">
        <v>5</v>
      </c>
      <c r="AD255" s="16">
        <v>2</v>
      </c>
      <c r="AE255" s="16">
        <v>3</v>
      </c>
      <c r="AF255" s="16">
        <v>0</v>
      </c>
      <c r="AG255" s="16">
        <v>0</v>
      </c>
      <c r="AH255" s="16">
        <v>0</v>
      </c>
      <c r="AI255" s="16">
        <v>1</v>
      </c>
      <c r="AJ255" s="17">
        <v>1</v>
      </c>
      <c r="AK255" s="17">
        <v>6</v>
      </c>
      <c r="AL255" s="17">
        <v>0</v>
      </c>
      <c r="AM255" s="17">
        <v>17</v>
      </c>
      <c r="AN255" s="17">
        <v>36</v>
      </c>
      <c r="AO255" s="17">
        <v>0</v>
      </c>
      <c r="AP255" s="17">
        <v>5</v>
      </c>
      <c r="AQ255" s="17">
        <v>55</v>
      </c>
    </row>
    <row r="256" spans="1:43" s="2" customFormat="1" ht="13.5" customHeight="1">
      <c r="A256" s="22">
        <v>254</v>
      </c>
      <c r="B256" s="23" t="s">
        <v>283</v>
      </c>
      <c r="C256" s="20" t="s">
        <v>28</v>
      </c>
      <c r="D256" s="24" t="s">
        <v>354</v>
      </c>
      <c r="E256" s="24" t="s">
        <v>547</v>
      </c>
      <c r="F256" s="25" t="s">
        <v>358</v>
      </c>
      <c r="G256" s="23" t="s">
        <v>619</v>
      </c>
      <c r="H256" s="7" t="s">
        <v>26</v>
      </c>
      <c r="I256" s="39"/>
      <c r="J256" s="43" t="s">
        <v>697</v>
      </c>
      <c r="K256" s="8">
        <v>2</v>
      </c>
      <c r="L256" s="17">
        <v>1</v>
      </c>
      <c r="M256" s="17">
        <v>1</v>
      </c>
      <c r="N256" s="16">
        <v>5</v>
      </c>
      <c r="O256" s="16">
        <v>2</v>
      </c>
      <c r="P256" s="16">
        <v>0</v>
      </c>
      <c r="Q256" s="16">
        <v>3</v>
      </c>
      <c r="R256" s="16">
        <v>4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7</v>
      </c>
      <c r="AA256" s="16">
        <v>5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1</v>
      </c>
      <c r="AJ256" s="17">
        <v>1</v>
      </c>
      <c r="AK256" s="17">
        <v>2</v>
      </c>
      <c r="AL256" s="17">
        <v>0</v>
      </c>
      <c r="AM256" s="17">
        <v>4</v>
      </c>
      <c r="AN256" s="17">
        <v>17</v>
      </c>
      <c r="AO256" s="17">
        <v>0</v>
      </c>
      <c r="AP256" s="17">
        <v>1</v>
      </c>
      <c r="AQ256" s="17">
        <v>23</v>
      </c>
    </row>
    <row r="257" spans="1:43" s="2" customFormat="1" ht="13.5" customHeight="1">
      <c r="A257" s="22">
        <v>255</v>
      </c>
      <c r="B257" s="23" t="s">
        <v>284</v>
      </c>
      <c r="C257" s="20" t="s">
        <v>28</v>
      </c>
      <c r="D257" s="24" t="s">
        <v>354</v>
      </c>
      <c r="E257" s="24" t="s">
        <v>547</v>
      </c>
      <c r="F257" s="25" t="s">
        <v>358</v>
      </c>
      <c r="G257" s="23" t="s">
        <v>620</v>
      </c>
      <c r="H257" s="7" t="s">
        <v>26</v>
      </c>
      <c r="I257" s="39"/>
      <c r="J257" s="43" t="s">
        <v>697</v>
      </c>
      <c r="K257" s="8">
        <v>2</v>
      </c>
      <c r="L257" s="17">
        <v>7</v>
      </c>
      <c r="M257" s="17">
        <v>1</v>
      </c>
      <c r="N257" s="16">
        <v>13</v>
      </c>
      <c r="O257" s="16">
        <v>2</v>
      </c>
      <c r="P257" s="16">
        <v>0</v>
      </c>
      <c r="Q257" s="16">
        <v>4</v>
      </c>
      <c r="R257" s="16">
        <v>1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6</v>
      </c>
      <c r="AA257" s="16">
        <v>0</v>
      </c>
      <c r="AB257" s="16">
        <v>0</v>
      </c>
      <c r="AC257" s="16">
        <v>10</v>
      </c>
      <c r="AD257" s="16">
        <v>2</v>
      </c>
      <c r="AE257" s="16">
        <v>0</v>
      </c>
      <c r="AF257" s="16">
        <v>0</v>
      </c>
      <c r="AG257" s="16">
        <v>0</v>
      </c>
      <c r="AH257" s="16">
        <v>0</v>
      </c>
      <c r="AI257" s="16">
        <v>1</v>
      </c>
      <c r="AJ257" s="17">
        <v>1</v>
      </c>
      <c r="AK257" s="17">
        <v>5</v>
      </c>
      <c r="AL257" s="17">
        <v>0</v>
      </c>
      <c r="AM257" s="17">
        <v>18</v>
      </c>
      <c r="AN257" s="17">
        <v>17</v>
      </c>
      <c r="AO257" s="17">
        <v>0</v>
      </c>
      <c r="AP257" s="17">
        <v>5</v>
      </c>
      <c r="AQ257" s="17">
        <v>36</v>
      </c>
    </row>
    <row r="258" spans="1:43" s="2" customFormat="1" ht="13.5" customHeight="1">
      <c r="A258" s="22">
        <v>256</v>
      </c>
      <c r="B258" s="23" t="s">
        <v>285</v>
      </c>
      <c r="C258" s="20" t="s">
        <v>28</v>
      </c>
      <c r="D258" s="24" t="s">
        <v>354</v>
      </c>
      <c r="E258" s="24" t="s">
        <v>547</v>
      </c>
      <c r="F258" s="25" t="s">
        <v>358</v>
      </c>
      <c r="G258" s="23" t="s">
        <v>621</v>
      </c>
      <c r="H258" s="7" t="s">
        <v>26</v>
      </c>
      <c r="I258" s="39"/>
      <c r="J258" s="43" t="s">
        <v>697</v>
      </c>
      <c r="K258" s="8">
        <v>2</v>
      </c>
      <c r="L258" s="17">
        <v>0</v>
      </c>
      <c r="M258" s="17">
        <v>0</v>
      </c>
      <c r="N258" s="16">
        <v>3</v>
      </c>
      <c r="O258" s="16">
        <v>2</v>
      </c>
      <c r="P258" s="16">
        <v>6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5</v>
      </c>
      <c r="W258" s="16">
        <v>0</v>
      </c>
      <c r="X258" s="16">
        <v>0</v>
      </c>
      <c r="Y258" s="16">
        <v>0</v>
      </c>
      <c r="Z258" s="16">
        <v>2</v>
      </c>
      <c r="AA258" s="16">
        <v>1</v>
      </c>
      <c r="AB258" s="16">
        <v>2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1</v>
      </c>
      <c r="AJ258" s="17">
        <v>1</v>
      </c>
      <c r="AK258" s="17">
        <v>2</v>
      </c>
      <c r="AL258" s="17">
        <v>0</v>
      </c>
      <c r="AM258" s="17">
        <v>5</v>
      </c>
      <c r="AN258" s="17">
        <v>7</v>
      </c>
      <c r="AO258" s="17">
        <v>0</v>
      </c>
      <c r="AP258" s="17">
        <v>2</v>
      </c>
      <c r="AQ258" s="17">
        <v>13</v>
      </c>
    </row>
    <row r="259" spans="1:43" s="2" customFormat="1" ht="13.5" customHeight="1">
      <c r="A259" s="22">
        <v>257</v>
      </c>
      <c r="B259" s="23" t="s">
        <v>286</v>
      </c>
      <c r="C259" s="20" t="s">
        <v>28</v>
      </c>
      <c r="D259" s="24" t="s">
        <v>354</v>
      </c>
      <c r="E259" s="24" t="s">
        <v>547</v>
      </c>
      <c r="F259" s="25" t="s">
        <v>356</v>
      </c>
      <c r="G259" s="23" t="s">
        <v>622</v>
      </c>
      <c r="H259" s="7" t="s">
        <v>26</v>
      </c>
      <c r="I259" s="39"/>
      <c r="J259" s="43" t="s">
        <v>697</v>
      </c>
      <c r="K259" s="8">
        <v>2</v>
      </c>
      <c r="L259" s="17">
        <v>0</v>
      </c>
      <c r="M259" s="17">
        <v>0</v>
      </c>
      <c r="N259" s="16">
        <v>12</v>
      </c>
      <c r="O259" s="16">
        <v>1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1</v>
      </c>
      <c r="X259" s="16">
        <v>0</v>
      </c>
      <c r="Y259" s="16">
        <v>0</v>
      </c>
      <c r="Z259" s="16">
        <v>11</v>
      </c>
      <c r="AA259" s="16">
        <v>1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1</v>
      </c>
      <c r="AJ259" s="17">
        <v>0</v>
      </c>
      <c r="AK259" s="17">
        <v>6</v>
      </c>
      <c r="AL259" s="17">
        <v>0</v>
      </c>
      <c r="AM259" s="17">
        <v>0</v>
      </c>
      <c r="AN259" s="17">
        <v>23</v>
      </c>
      <c r="AO259" s="17">
        <v>0</v>
      </c>
      <c r="AP259" s="17">
        <v>5</v>
      </c>
      <c r="AQ259" s="17">
        <v>24</v>
      </c>
    </row>
    <row r="260" spans="1:43" s="2" customFormat="1" ht="13.5" customHeight="1">
      <c r="A260" s="22">
        <v>258</v>
      </c>
      <c r="B260" s="23" t="s">
        <v>287</v>
      </c>
      <c r="C260" s="20" t="s">
        <v>28</v>
      </c>
      <c r="D260" s="24" t="s">
        <v>354</v>
      </c>
      <c r="E260" s="24" t="s">
        <v>547</v>
      </c>
      <c r="F260" s="25" t="s">
        <v>358</v>
      </c>
      <c r="G260" s="23" t="s">
        <v>623</v>
      </c>
      <c r="H260" s="7" t="s">
        <v>26</v>
      </c>
      <c r="I260" s="39" t="s">
        <v>35</v>
      </c>
      <c r="J260" s="43" t="s">
        <v>698</v>
      </c>
      <c r="K260" s="8">
        <v>2</v>
      </c>
      <c r="L260" s="17">
        <v>1</v>
      </c>
      <c r="M260" s="17">
        <v>1</v>
      </c>
      <c r="N260" s="16">
        <v>17</v>
      </c>
      <c r="O260" s="16">
        <v>5</v>
      </c>
      <c r="P260" s="16">
        <v>0</v>
      </c>
      <c r="Q260" s="16">
        <v>0</v>
      </c>
      <c r="R260" s="16">
        <v>0</v>
      </c>
      <c r="S260" s="16">
        <v>0</v>
      </c>
      <c r="T260" s="16">
        <v>5</v>
      </c>
      <c r="U260" s="16">
        <v>1</v>
      </c>
      <c r="V260" s="16">
        <v>0</v>
      </c>
      <c r="W260" s="16">
        <v>0</v>
      </c>
      <c r="X260" s="16">
        <v>0</v>
      </c>
      <c r="Y260" s="16">
        <v>0</v>
      </c>
      <c r="Z260" s="16">
        <v>11</v>
      </c>
      <c r="AA260" s="16">
        <v>3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1</v>
      </c>
      <c r="AJ260" s="17">
        <v>1</v>
      </c>
      <c r="AK260" s="17">
        <v>5</v>
      </c>
      <c r="AL260" s="17">
        <v>0</v>
      </c>
      <c r="AM260" s="17">
        <v>14</v>
      </c>
      <c r="AN260" s="17">
        <v>41</v>
      </c>
      <c r="AO260" s="17">
        <v>1</v>
      </c>
      <c r="AP260" s="17">
        <v>4</v>
      </c>
      <c r="AQ260" s="17">
        <v>57</v>
      </c>
    </row>
    <row r="261" spans="1:43" s="2" customFormat="1" ht="13.5" customHeight="1">
      <c r="A261" s="22">
        <v>259</v>
      </c>
      <c r="B261" s="23" t="s">
        <v>288</v>
      </c>
      <c r="C261" s="20" t="s">
        <v>28</v>
      </c>
      <c r="D261" s="24" t="s">
        <v>354</v>
      </c>
      <c r="E261" s="24" t="s">
        <v>547</v>
      </c>
      <c r="F261" s="25" t="s">
        <v>372</v>
      </c>
      <c r="G261" s="23" t="s">
        <v>624</v>
      </c>
      <c r="H261" s="7" t="s">
        <v>26</v>
      </c>
      <c r="I261" s="39" t="s">
        <v>35</v>
      </c>
      <c r="J261" s="43" t="s">
        <v>698</v>
      </c>
      <c r="K261" s="8">
        <v>2</v>
      </c>
      <c r="L261" s="17">
        <v>0</v>
      </c>
      <c r="M261" s="17">
        <v>0</v>
      </c>
      <c r="N261" s="16">
        <v>15</v>
      </c>
      <c r="O261" s="16">
        <v>5</v>
      </c>
      <c r="P261" s="16">
        <v>1</v>
      </c>
      <c r="Q261" s="16">
        <v>2</v>
      </c>
      <c r="R261" s="16">
        <v>0</v>
      </c>
      <c r="S261" s="16">
        <v>0</v>
      </c>
      <c r="T261" s="16">
        <v>4</v>
      </c>
      <c r="U261" s="16">
        <v>1</v>
      </c>
      <c r="V261" s="16">
        <v>5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9</v>
      </c>
      <c r="AD261" s="16">
        <v>4</v>
      </c>
      <c r="AE261" s="16">
        <v>0</v>
      </c>
      <c r="AF261" s="16">
        <v>0</v>
      </c>
      <c r="AG261" s="16">
        <v>0</v>
      </c>
      <c r="AH261" s="16">
        <v>0</v>
      </c>
      <c r="AI261" s="16">
        <v>1</v>
      </c>
      <c r="AJ261" s="17">
        <v>0</v>
      </c>
      <c r="AK261" s="17">
        <v>8</v>
      </c>
      <c r="AL261" s="17">
        <v>0</v>
      </c>
      <c r="AM261" s="17">
        <v>0</v>
      </c>
      <c r="AN261" s="17">
        <v>51</v>
      </c>
      <c r="AO261" s="17">
        <v>0</v>
      </c>
      <c r="AP261" s="17">
        <v>8</v>
      </c>
      <c r="AQ261" s="17">
        <v>51</v>
      </c>
    </row>
    <row r="262" spans="1:43" s="2" customFormat="1" ht="13.5" customHeight="1">
      <c r="A262" s="22">
        <v>260</v>
      </c>
      <c r="B262" s="23" t="s">
        <v>289</v>
      </c>
      <c r="C262" s="20" t="s">
        <v>28</v>
      </c>
      <c r="D262" s="24" t="s">
        <v>354</v>
      </c>
      <c r="E262" s="24" t="s">
        <v>547</v>
      </c>
      <c r="F262" s="25" t="s">
        <v>372</v>
      </c>
      <c r="G262" s="23" t="s">
        <v>625</v>
      </c>
      <c r="H262" s="7" t="s">
        <v>26</v>
      </c>
      <c r="I262" s="39"/>
      <c r="J262" s="43" t="s">
        <v>698</v>
      </c>
      <c r="K262" s="8">
        <v>2</v>
      </c>
      <c r="L262" s="17">
        <v>0</v>
      </c>
      <c r="M262" s="17">
        <v>0</v>
      </c>
      <c r="N262" s="16">
        <v>20</v>
      </c>
      <c r="O262" s="16">
        <v>14</v>
      </c>
      <c r="P262" s="16">
        <v>1</v>
      </c>
      <c r="Q262" s="16">
        <v>0</v>
      </c>
      <c r="R262" s="16">
        <v>0</v>
      </c>
      <c r="S262" s="16">
        <v>0</v>
      </c>
      <c r="T262" s="16">
        <v>6</v>
      </c>
      <c r="U262" s="16">
        <v>2</v>
      </c>
      <c r="V262" s="16">
        <v>0</v>
      </c>
      <c r="W262" s="16">
        <v>1</v>
      </c>
      <c r="X262" s="16">
        <v>1</v>
      </c>
      <c r="Y262" s="16">
        <v>0</v>
      </c>
      <c r="Z262" s="16">
        <v>0</v>
      </c>
      <c r="AA262" s="16">
        <v>0</v>
      </c>
      <c r="AB262" s="16">
        <v>0</v>
      </c>
      <c r="AC262" s="16">
        <v>11</v>
      </c>
      <c r="AD262" s="16">
        <v>10</v>
      </c>
      <c r="AE262" s="16">
        <v>4</v>
      </c>
      <c r="AF262" s="16">
        <v>0</v>
      </c>
      <c r="AG262" s="16">
        <v>0</v>
      </c>
      <c r="AH262" s="16">
        <v>0</v>
      </c>
      <c r="AI262" s="16">
        <v>1</v>
      </c>
      <c r="AJ262" s="17">
        <v>0</v>
      </c>
      <c r="AK262" s="17">
        <v>12</v>
      </c>
      <c r="AL262" s="17">
        <v>0</v>
      </c>
      <c r="AM262" s="17">
        <v>0</v>
      </c>
      <c r="AN262" s="17">
        <v>69</v>
      </c>
      <c r="AO262" s="17">
        <v>0</v>
      </c>
      <c r="AP262" s="17">
        <v>10</v>
      </c>
      <c r="AQ262" s="17">
        <v>72</v>
      </c>
    </row>
    <row r="263" spans="1:43" s="2" customFormat="1" ht="13.5" customHeight="1">
      <c r="A263" s="22">
        <v>261</v>
      </c>
      <c r="B263" s="23" t="s">
        <v>290</v>
      </c>
      <c r="C263" s="20" t="s">
        <v>28</v>
      </c>
      <c r="D263" s="24" t="s">
        <v>354</v>
      </c>
      <c r="E263" s="24" t="s">
        <v>547</v>
      </c>
      <c r="F263" s="25" t="s">
        <v>372</v>
      </c>
      <c r="G263" s="23" t="s">
        <v>626</v>
      </c>
      <c r="H263" s="7" t="s">
        <v>26</v>
      </c>
      <c r="I263" s="39"/>
      <c r="J263" s="43" t="s">
        <v>698</v>
      </c>
      <c r="K263" s="8">
        <v>2</v>
      </c>
      <c r="L263" s="17">
        <v>1</v>
      </c>
      <c r="M263" s="17">
        <v>0</v>
      </c>
      <c r="N263" s="16">
        <v>12</v>
      </c>
      <c r="O263" s="16">
        <v>4</v>
      </c>
      <c r="P263" s="16">
        <v>1</v>
      </c>
      <c r="Q263" s="16">
        <v>1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1</v>
      </c>
      <c r="X263" s="16">
        <v>0</v>
      </c>
      <c r="Y263" s="16">
        <v>0</v>
      </c>
      <c r="Z263" s="16">
        <v>9</v>
      </c>
      <c r="AA263" s="16">
        <v>4</v>
      </c>
      <c r="AB263" s="16">
        <v>4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1</v>
      </c>
      <c r="AJ263" s="17">
        <v>0</v>
      </c>
      <c r="AK263" s="17">
        <v>9</v>
      </c>
      <c r="AL263" s="17">
        <v>0</v>
      </c>
      <c r="AM263" s="17">
        <v>0</v>
      </c>
      <c r="AN263" s="17">
        <v>50</v>
      </c>
      <c r="AO263" s="17">
        <v>0</v>
      </c>
      <c r="AP263" s="17">
        <v>9</v>
      </c>
      <c r="AQ263" s="17">
        <v>50</v>
      </c>
    </row>
    <row r="264" spans="1:43" s="2" customFormat="1" ht="13.5" customHeight="1">
      <c r="A264" s="22">
        <v>262</v>
      </c>
      <c r="B264" s="23" t="s">
        <v>291</v>
      </c>
      <c r="C264" s="20" t="s">
        <v>28</v>
      </c>
      <c r="D264" s="24" t="s">
        <v>354</v>
      </c>
      <c r="E264" s="24" t="s">
        <v>547</v>
      </c>
      <c r="F264" s="25" t="s">
        <v>356</v>
      </c>
      <c r="G264" s="23" t="s">
        <v>627</v>
      </c>
      <c r="H264" s="7" t="s">
        <v>26</v>
      </c>
      <c r="I264" s="39" t="s">
        <v>35</v>
      </c>
      <c r="J264" s="43" t="s">
        <v>698</v>
      </c>
      <c r="K264" s="8">
        <v>2</v>
      </c>
      <c r="L264" s="17">
        <v>3</v>
      </c>
      <c r="M264" s="17">
        <v>1</v>
      </c>
      <c r="N264" s="16">
        <v>16</v>
      </c>
      <c r="O264" s="16">
        <v>5</v>
      </c>
      <c r="P264" s="16">
        <v>0</v>
      </c>
      <c r="Q264" s="16">
        <v>2</v>
      </c>
      <c r="R264" s="16">
        <v>0</v>
      </c>
      <c r="S264" s="16">
        <v>0</v>
      </c>
      <c r="T264" s="16">
        <v>0</v>
      </c>
      <c r="U264" s="16">
        <v>1</v>
      </c>
      <c r="V264" s="16">
        <v>0</v>
      </c>
      <c r="W264" s="16">
        <v>0</v>
      </c>
      <c r="X264" s="16">
        <v>0</v>
      </c>
      <c r="Y264" s="16">
        <v>0</v>
      </c>
      <c r="Z264" s="16">
        <v>15</v>
      </c>
      <c r="AA264" s="16">
        <v>0</v>
      </c>
      <c r="AB264" s="16">
        <v>0</v>
      </c>
      <c r="AC264" s="16">
        <v>3</v>
      </c>
      <c r="AD264" s="16">
        <v>4</v>
      </c>
      <c r="AE264" s="16">
        <v>0</v>
      </c>
      <c r="AF264" s="16">
        <v>0</v>
      </c>
      <c r="AG264" s="16">
        <v>0</v>
      </c>
      <c r="AH264" s="16">
        <v>0</v>
      </c>
      <c r="AI264" s="16">
        <v>1</v>
      </c>
      <c r="AJ264" s="17">
        <v>0</v>
      </c>
      <c r="AK264" s="17">
        <v>7</v>
      </c>
      <c r="AL264" s="17">
        <v>1</v>
      </c>
      <c r="AM264" s="17">
        <v>7</v>
      </c>
      <c r="AN264" s="17">
        <v>46</v>
      </c>
      <c r="AO264" s="17">
        <v>0</v>
      </c>
      <c r="AP264" s="17">
        <v>4</v>
      </c>
      <c r="AQ264" s="17">
        <v>58</v>
      </c>
    </row>
    <row r="265" spans="1:43" s="2" customFormat="1" ht="13.5" customHeight="1">
      <c r="A265" s="22">
        <v>263</v>
      </c>
      <c r="B265" s="23" t="s">
        <v>292</v>
      </c>
      <c r="C265" s="20" t="s">
        <v>28</v>
      </c>
      <c r="D265" s="24" t="s">
        <v>354</v>
      </c>
      <c r="E265" s="24" t="s">
        <v>547</v>
      </c>
      <c r="F265" s="25" t="s">
        <v>358</v>
      </c>
      <c r="G265" s="23" t="s">
        <v>628</v>
      </c>
      <c r="H265" s="7" t="s">
        <v>26</v>
      </c>
      <c r="I265" s="39"/>
      <c r="J265" s="43" t="s">
        <v>697</v>
      </c>
      <c r="K265" s="8">
        <v>2</v>
      </c>
      <c r="L265" s="17">
        <v>0</v>
      </c>
      <c r="M265" s="17">
        <v>1</v>
      </c>
      <c r="N265" s="16">
        <v>8</v>
      </c>
      <c r="O265" s="16">
        <v>4</v>
      </c>
      <c r="P265" s="16">
        <v>1</v>
      </c>
      <c r="Q265" s="16">
        <v>2</v>
      </c>
      <c r="R265" s="16">
        <v>2</v>
      </c>
      <c r="S265" s="16">
        <v>0</v>
      </c>
      <c r="T265" s="16">
        <v>0</v>
      </c>
      <c r="U265" s="16">
        <v>0</v>
      </c>
      <c r="V265" s="16">
        <v>0</v>
      </c>
      <c r="W265" s="16">
        <v>1</v>
      </c>
      <c r="X265" s="16">
        <v>1</v>
      </c>
      <c r="Y265" s="16">
        <v>0</v>
      </c>
      <c r="Z265" s="16">
        <v>8</v>
      </c>
      <c r="AA265" s="16">
        <v>3</v>
      </c>
      <c r="AB265" s="16">
        <v>4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1</v>
      </c>
      <c r="AJ265" s="17">
        <v>1</v>
      </c>
      <c r="AK265" s="17">
        <v>3</v>
      </c>
      <c r="AL265" s="17">
        <v>0</v>
      </c>
      <c r="AM265" s="17">
        <v>4</v>
      </c>
      <c r="AN265" s="17">
        <v>12</v>
      </c>
      <c r="AO265" s="17">
        <v>0</v>
      </c>
      <c r="AP265" s="17">
        <v>2</v>
      </c>
      <c r="AQ265" s="17">
        <v>17</v>
      </c>
    </row>
    <row r="266" spans="1:43" s="2" customFormat="1" ht="13.5" customHeight="1">
      <c r="A266" s="22">
        <v>264</v>
      </c>
      <c r="B266" s="23" t="s">
        <v>293</v>
      </c>
      <c r="C266" s="20" t="s">
        <v>28</v>
      </c>
      <c r="D266" s="24" t="s">
        <v>354</v>
      </c>
      <c r="E266" s="24" t="s">
        <v>547</v>
      </c>
      <c r="F266" s="25" t="s">
        <v>372</v>
      </c>
      <c r="G266" s="23" t="s">
        <v>629</v>
      </c>
      <c r="H266" s="7" t="s">
        <v>26</v>
      </c>
      <c r="I266" s="39" t="s">
        <v>35</v>
      </c>
      <c r="J266" s="43" t="s">
        <v>698</v>
      </c>
      <c r="K266" s="8">
        <v>2</v>
      </c>
      <c r="L266" s="17">
        <v>1</v>
      </c>
      <c r="M266" s="17">
        <v>1</v>
      </c>
      <c r="N266" s="16">
        <v>18</v>
      </c>
      <c r="O266" s="16">
        <v>3</v>
      </c>
      <c r="P266" s="16">
        <v>0</v>
      </c>
      <c r="Q266" s="16">
        <v>0</v>
      </c>
      <c r="R266" s="16">
        <v>0</v>
      </c>
      <c r="S266" s="16">
        <v>0</v>
      </c>
      <c r="T266" s="16">
        <v>1</v>
      </c>
      <c r="U266" s="16">
        <v>0</v>
      </c>
      <c r="V266" s="16">
        <v>0</v>
      </c>
      <c r="W266" s="16">
        <v>2</v>
      </c>
      <c r="X266" s="16">
        <v>0</v>
      </c>
      <c r="Y266" s="16">
        <v>0</v>
      </c>
      <c r="Z266" s="16">
        <v>14</v>
      </c>
      <c r="AA266" s="16">
        <v>2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1</v>
      </c>
      <c r="AJ266" s="17">
        <v>0</v>
      </c>
      <c r="AK266" s="17">
        <v>7</v>
      </c>
      <c r="AL266" s="17">
        <v>0</v>
      </c>
      <c r="AM266" s="17">
        <v>0</v>
      </c>
      <c r="AN266" s="17">
        <v>46</v>
      </c>
      <c r="AO266" s="17">
        <v>0</v>
      </c>
      <c r="AP266" s="17">
        <v>4</v>
      </c>
      <c r="AQ266" s="17">
        <v>46</v>
      </c>
    </row>
    <row r="267" spans="1:43" s="2" customFormat="1" ht="13.5" customHeight="1">
      <c r="A267" s="22">
        <v>265</v>
      </c>
      <c r="B267" s="23" t="s">
        <v>294</v>
      </c>
      <c r="C267" s="20" t="s">
        <v>28</v>
      </c>
      <c r="D267" s="24" t="s">
        <v>354</v>
      </c>
      <c r="E267" s="24" t="s">
        <v>547</v>
      </c>
      <c r="F267" s="25" t="s">
        <v>356</v>
      </c>
      <c r="G267" s="23" t="s">
        <v>630</v>
      </c>
      <c r="H267" s="7" t="s">
        <v>26</v>
      </c>
      <c r="I267" s="39"/>
      <c r="J267" s="43" t="s">
        <v>698</v>
      </c>
      <c r="K267" s="8">
        <v>2</v>
      </c>
      <c r="L267" s="17">
        <v>1</v>
      </c>
      <c r="M267" s="17">
        <v>1</v>
      </c>
      <c r="N267" s="16">
        <v>7</v>
      </c>
      <c r="O267" s="16">
        <v>2</v>
      </c>
      <c r="P267" s="16">
        <v>0</v>
      </c>
      <c r="Q267" s="16">
        <v>4</v>
      </c>
      <c r="R267" s="16">
        <v>4</v>
      </c>
      <c r="S267" s="16">
        <v>0</v>
      </c>
      <c r="T267" s="16">
        <v>0</v>
      </c>
      <c r="U267" s="16">
        <v>0</v>
      </c>
      <c r="V267" s="16">
        <v>0</v>
      </c>
      <c r="W267" s="16">
        <v>1</v>
      </c>
      <c r="X267" s="16">
        <v>1</v>
      </c>
      <c r="Y267" s="16">
        <v>0</v>
      </c>
      <c r="Z267" s="16">
        <v>9</v>
      </c>
      <c r="AA267" s="16">
        <v>4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1</v>
      </c>
      <c r="AJ267" s="17">
        <v>0</v>
      </c>
      <c r="AK267" s="17">
        <v>7</v>
      </c>
      <c r="AL267" s="17">
        <v>0</v>
      </c>
      <c r="AM267" s="17">
        <v>2</v>
      </c>
      <c r="AN267" s="17">
        <v>36</v>
      </c>
      <c r="AO267" s="17">
        <v>0</v>
      </c>
      <c r="AP267" s="17">
        <v>7</v>
      </c>
      <c r="AQ267" s="17">
        <v>40</v>
      </c>
    </row>
    <row r="268" spans="1:43" s="2" customFormat="1" ht="13.5" customHeight="1">
      <c r="A268" s="22">
        <v>266</v>
      </c>
      <c r="B268" s="23" t="s">
        <v>295</v>
      </c>
      <c r="C268" s="20" t="s">
        <v>28</v>
      </c>
      <c r="D268" s="24" t="s">
        <v>354</v>
      </c>
      <c r="E268" s="24" t="s">
        <v>547</v>
      </c>
      <c r="F268" s="25" t="s">
        <v>358</v>
      </c>
      <c r="G268" s="23" t="s">
        <v>631</v>
      </c>
      <c r="H268" s="7" t="s">
        <v>26</v>
      </c>
      <c r="I268" s="39" t="s">
        <v>35</v>
      </c>
      <c r="J268" s="43" t="s">
        <v>698</v>
      </c>
      <c r="K268" s="8">
        <v>2</v>
      </c>
      <c r="L268" s="17">
        <v>1</v>
      </c>
      <c r="M268" s="17">
        <v>1</v>
      </c>
      <c r="N268" s="16">
        <v>11</v>
      </c>
      <c r="O268" s="16">
        <v>6</v>
      </c>
      <c r="P268" s="16">
        <v>0</v>
      </c>
      <c r="Q268" s="16">
        <v>3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1</v>
      </c>
      <c r="X268" s="16">
        <v>2</v>
      </c>
      <c r="Y268" s="16">
        <v>0</v>
      </c>
      <c r="Z268" s="16">
        <v>5</v>
      </c>
      <c r="AA268" s="16">
        <v>2</v>
      </c>
      <c r="AB268" s="16">
        <v>0</v>
      </c>
      <c r="AC268" s="16">
        <v>6</v>
      </c>
      <c r="AD268" s="16">
        <v>4</v>
      </c>
      <c r="AE268" s="16">
        <v>0</v>
      </c>
      <c r="AF268" s="16">
        <v>0</v>
      </c>
      <c r="AG268" s="16">
        <v>0</v>
      </c>
      <c r="AH268" s="16">
        <v>0</v>
      </c>
      <c r="AI268" s="16">
        <v>1</v>
      </c>
      <c r="AJ268" s="17">
        <v>1</v>
      </c>
      <c r="AK268" s="17">
        <v>8</v>
      </c>
      <c r="AL268" s="17">
        <v>0</v>
      </c>
      <c r="AM268" s="17">
        <v>16</v>
      </c>
      <c r="AN268" s="17">
        <v>37</v>
      </c>
      <c r="AO268" s="17">
        <v>0</v>
      </c>
      <c r="AP268" s="17">
        <v>7</v>
      </c>
      <c r="AQ268" s="17">
        <v>55</v>
      </c>
    </row>
    <row r="269" spans="1:43" s="2" customFormat="1" ht="13.5" customHeight="1">
      <c r="A269" s="22">
        <v>267</v>
      </c>
      <c r="B269" s="23" t="s">
        <v>296</v>
      </c>
      <c r="C269" s="20" t="s">
        <v>28</v>
      </c>
      <c r="D269" s="24" t="s">
        <v>354</v>
      </c>
      <c r="E269" s="24" t="s">
        <v>547</v>
      </c>
      <c r="F269" s="25" t="s">
        <v>358</v>
      </c>
      <c r="G269" s="23" t="s">
        <v>632</v>
      </c>
      <c r="H269" s="7" t="s">
        <v>26</v>
      </c>
      <c r="I269" s="39"/>
      <c r="J269" s="43" t="s">
        <v>697</v>
      </c>
      <c r="K269" s="8">
        <v>2</v>
      </c>
      <c r="L269" s="17">
        <v>1</v>
      </c>
      <c r="M269" s="17">
        <v>1</v>
      </c>
      <c r="N269" s="16">
        <v>4</v>
      </c>
      <c r="O269" s="16">
        <v>4</v>
      </c>
      <c r="P269" s="16">
        <v>0</v>
      </c>
      <c r="Q269" s="16">
        <v>1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4</v>
      </c>
      <c r="AA269" s="16">
        <v>3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0</v>
      </c>
      <c r="AH269" s="16">
        <v>0</v>
      </c>
      <c r="AI269" s="16">
        <v>1</v>
      </c>
      <c r="AJ269" s="17">
        <v>1</v>
      </c>
      <c r="AK269" s="17">
        <v>0</v>
      </c>
      <c r="AL269" s="17">
        <v>0</v>
      </c>
      <c r="AM269" s="17">
        <v>1</v>
      </c>
      <c r="AN269" s="17">
        <v>10</v>
      </c>
      <c r="AO269" s="17">
        <v>0</v>
      </c>
      <c r="AP269" s="17">
        <v>1</v>
      </c>
      <c r="AQ269" s="17">
        <v>11</v>
      </c>
    </row>
    <row r="270" spans="1:43" s="2" customFormat="1" ht="13.5" customHeight="1">
      <c r="A270" s="22">
        <v>268</v>
      </c>
      <c r="B270" s="23" t="s">
        <v>297</v>
      </c>
      <c r="C270" s="20" t="s">
        <v>28</v>
      </c>
      <c r="D270" s="24" t="s">
        <v>354</v>
      </c>
      <c r="E270" s="24" t="s">
        <v>547</v>
      </c>
      <c r="F270" s="25" t="s">
        <v>358</v>
      </c>
      <c r="G270" s="23" t="s">
        <v>633</v>
      </c>
      <c r="H270" s="7" t="s">
        <v>26</v>
      </c>
      <c r="I270" s="39" t="s">
        <v>35</v>
      </c>
      <c r="J270" s="43" t="s">
        <v>697</v>
      </c>
      <c r="K270" s="8">
        <v>2</v>
      </c>
      <c r="L270" s="17">
        <v>1</v>
      </c>
      <c r="M270" s="17">
        <v>1</v>
      </c>
      <c r="N270" s="16">
        <v>8</v>
      </c>
      <c r="O270" s="16">
        <v>2</v>
      </c>
      <c r="P270" s="16">
        <v>0</v>
      </c>
      <c r="Q270" s="16">
        <v>5</v>
      </c>
      <c r="R270" s="16">
        <v>2</v>
      </c>
      <c r="S270" s="16">
        <v>0</v>
      </c>
      <c r="T270" s="16">
        <v>2</v>
      </c>
      <c r="U270" s="16">
        <v>1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10</v>
      </c>
      <c r="AD270" s="16">
        <v>2</v>
      </c>
      <c r="AE270" s="16">
        <v>0</v>
      </c>
      <c r="AF270" s="16">
        <v>0</v>
      </c>
      <c r="AG270" s="16">
        <v>0</v>
      </c>
      <c r="AH270" s="16">
        <v>0</v>
      </c>
      <c r="AI270" s="16">
        <v>1</v>
      </c>
      <c r="AJ270" s="17">
        <v>0</v>
      </c>
      <c r="AK270" s="17">
        <v>9</v>
      </c>
      <c r="AL270" s="17">
        <v>0</v>
      </c>
      <c r="AM270" s="17">
        <v>4</v>
      </c>
      <c r="AN270" s="17">
        <v>50</v>
      </c>
      <c r="AO270" s="17">
        <v>0</v>
      </c>
      <c r="AP270" s="17">
        <v>5</v>
      </c>
      <c r="AQ270" s="17">
        <v>58</v>
      </c>
    </row>
    <row r="271" spans="1:43" s="2" customFormat="1" ht="13.5" customHeight="1">
      <c r="A271" s="22">
        <v>269</v>
      </c>
      <c r="B271" s="23" t="s">
        <v>298</v>
      </c>
      <c r="C271" s="20" t="s">
        <v>28</v>
      </c>
      <c r="D271" s="24" t="s">
        <v>354</v>
      </c>
      <c r="E271" s="24" t="s">
        <v>634</v>
      </c>
      <c r="F271" s="25" t="s">
        <v>372</v>
      </c>
      <c r="G271" s="23" t="s">
        <v>635</v>
      </c>
      <c r="H271" s="7" t="s">
        <v>26</v>
      </c>
      <c r="I271" s="39" t="s">
        <v>35</v>
      </c>
      <c r="J271" s="43" t="s">
        <v>698</v>
      </c>
      <c r="K271" s="8">
        <v>2</v>
      </c>
      <c r="L271" s="17">
        <v>1</v>
      </c>
      <c r="M271" s="17">
        <v>1</v>
      </c>
      <c r="N271" s="16">
        <v>16</v>
      </c>
      <c r="O271" s="16">
        <v>7</v>
      </c>
      <c r="P271" s="16">
        <v>1</v>
      </c>
      <c r="Q271" s="16">
        <v>1</v>
      </c>
      <c r="R271" s="16">
        <v>1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15</v>
      </c>
      <c r="AD271" s="16">
        <v>6</v>
      </c>
      <c r="AE271" s="16">
        <v>5</v>
      </c>
      <c r="AF271" s="16">
        <v>0</v>
      </c>
      <c r="AG271" s="16">
        <v>0</v>
      </c>
      <c r="AH271" s="16">
        <v>0</v>
      </c>
      <c r="AI271" s="16">
        <v>1</v>
      </c>
      <c r="AJ271" s="17">
        <v>0</v>
      </c>
      <c r="AK271" s="17">
        <v>8</v>
      </c>
      <c r="AL271" s="17">
        <v>0</v>
      </c>
      <c r="AM271" s="17">
        <v>0</v>
      </c>
      <c r="AN271" s="17">
        <v>47</v>
      </c>
      <c r="AO271" s="17">
        <v>0</v>
      </c>
      <c r="AP271" s="17">
        <v>8</v>
      </c>
      <c r="AQ271" s="17">
        <v>47</v>
      </c>
    </row>
    <row r="272" spans="1:43" s="2" customFormat="1" ht="13.5" customHeight="1">
      <c r="A272" s="22">
        <v>270</v>
      </c>
      <c r="B272" s="23" t="s">
        <v>299</v>
      </c>
      <c r="C272" s="20" t="s">
        <v>28</v>
      </c>
      <c r="D272" s="24" t="s">
        <v>354</v>
      </c>
      <c r="E272" s="24" t="s">
        <v>634</v>
      </c>
      <c r="F272" s="25" t="s">
        <v>372</v>
      </c>
      <c r="G272" s="23" t="s">
        <v>636</v>
      </c>
      <c r="H272" s="7" t="s">
        <v>26</v>
      </c>
      <c r="I272" s="39" t="s">
        <v>35</v>
      </c>
      <c r="J272" s="43" t="s">
        <v>697</v>
      </c>
      <c r="K272" s="8">
        <v>2</v>
      </c>
      <c r="L272" s="17">
        <v>2</v>
      </c>
      <c r="M272" s="17">
        <v>0</v>
      </c>
      <c r="N272" s="16">
        <v>12</v>
      </c>
      <c r="O272" s="16">
        <v>11</v>
      </c>
      <c r="P272" s="16">
        <v>1</v>
      </c>
      <c r="Q272" s="16">
        <v>2</v>
      </c>
      <c r="R272" s="16">
        <v>0</v>
      </c>
      <c r="S272" s="16">
        <v>0</v>
      </c>
      <c r="T272" s="16">
        <v>0</v>
      </c>
      <c r="U272" s="16">
        <v>1</v>
      </c>
      <c r="V272" s="16">
        <v>0</v>
      </c>
      <c r="W272" s="16">
        <v>0</v>
      </c>
      <c r="X272" s="16">
        <v>1</v>
      </c>
      <c r="Y272" s="16">
        <v>0</v>
      </c>
      <c r="Z272" s="16">
        <v>11</v>
      </c>
      <c r="AA272" s="16">
        <v>6</v>
      </c>
      <c r="AB272" s="16">
        <v>7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1</v>
      </c>
      <c r="AJ272" s="17">
        <v>0</v>
      </c>
      <c r="AK272" s="17">
        <v>10</v>
      </c>
      <c r="AL272" s="17">
        <v>0</v>
      </c>
      <c r="AM272" s="17">
        <v>0</v>
      </c>
      <c r="AN272" s="17">
        <v>66</v>
      </c>
      <c r="AO272" s="17">
        <v>0</v>
      </c>
      <c r="AP272" s="17">
        <v>7</v>
      </c>
      <c r="AQ272" s="17">
        <v>69</v>
      </c>
    </row>
    <row r="273" spans="1:43" s="2" customFormat="1" ht="13.5" customHeight="1">
      <c r="A273" s="22">
        <v>271</v>
      </c>
      <c r="B273" s="23" t="s">
        <v>300</v>
      </c>
      <c r="C273" s="20" t="s">
        <v>21</v>
      </c>
      <c r="D273" s="24" t="s">
        <v>354</v>
      </c>
      <c r="E273" s="24" t="s">
        <v>634</v>
      </c>
      <c r="F273" s="25" t="s">
        <v>372</v>
      </c>
      <c r="G273" s="23" t="s">
        <v>637</v>
      </c>
      <c r="H273" s="7" t="s">
        <v>26</v>
      </c>
      <c r="I273" s="39"/>
      <c r="J273" s="43" t="s">
        <v>699</v>
      </c>
      <c r="K273" s="8" t="s">
        <v>699</v>
      </c>
      <c r="L273" s="17" t="s">
        <v>699</v>
      </c>
      <c r="M273" s="17" t="s">
        <v>699</v>
      </c>
      <c r="N273" s="16" t="s">
        <v>699</v>
      </c>
      <c r="O273" s="16" t="s">
        <v>699</v>
      </c>
      <c r="P273" s="16" t="s">
        <v>699</v>
      </c>
      <c r="Q273" s="16" t="s">
        <v>699</v>
      </c>
      <c r="R273" s="16" t="s">
        <v>699</v>
      </c>
      <c r="S273" s="16" t="s">
        <v>699</v>
      </c>
      <c r="T273" s="16" t="s">
        <v>699</v>
      </c>
      <c r="U273" s="16" t="s">
        <v>699</v>
      </c>
      <c r="V273" s="16" t="s">
        <v>699</v>
      </c>
      <c r="W273" s="16" t="s">
        <v>699</v>
      </c>
      <c r="X273" s="16" t="s">
        <v>699</v>
      </c>
      <c r="Y273" s="16" t="s">
        <v>699</v>
      </c>
      <c r="Z273" s="16" t="s">
        <v>699</v>
      </c>
      <c r="AA273" s="16" t="s">
        <v>699</v>
      </c>
      <c r="AB273" s="16" t="s">
        <v>699</v>
      </c>
      <c r="AC273" s="16" t="s">
        <v>699</v>
      </c>
      <c r="AD273" s="16" t="s">
        <v>699</v>
      </c>
      <c r="AE273" s="16" t="s">
        <v>699</v>
      </c>
      <c r="AF273" s="16" t="s">
        <v>699</v>
      </c>
      <c r="AG273" s="16" t="s">
        <v>699</v>
      </c>
      <c r="AH273" s="16" t="s">
        <v>699</v>
      </c>
      <c r="AI273" s="16" t="s">
        <v>699</v>
      </c>
      <c r="AJ273" s="17">
        <v>0</v>
      </c>
      <c r="AK273" s="17">
        <v>0</v>
      </c>
      <c r="AL273" s="17">
        <v>0</v>
      </c>
      <c r="AM273" s="17" t="s">
        <v>699</v>
      </c>
      <c r="AN273" s="17" t="s">
        <v>699</v>
      </c>
      <c r="AO273" s="17" t="s">
        <v>699</v>
      </c>
      <c r="AP273" s="17" t="s">
        <v>699</v>
      </c>
      <c r="AQ273" s="17" t="s">
        <v>699</v>
      </c>
    </row>
    <row r="274" spans="1:43" s="2" customFormat="1" ht="13.5" customHeight="1">
      <c r="A274" s="22">
        <v>272</v>
      </c>
      <c r="B274" s="23" t="s">
        <v>301</v>
      </c>
      <c r="C274" s="20" t="s">
        <v>28</v>
      </c>
      <c r="D274" s="24" t="s">
        <v>354</v>
      </c>
      <c r="E274" s="24" t="s">
        <v>634</v>
      </c>
      <c r="F274" s="25" t="s">
        <v>372</v>
      </c>
      <c r="G274" s="23" t="s">
        <v>638</v>
      </c>
      <c r="H274" s="7" t="s">
        <v>26</v>
      </c>
      <c r="I274" s="39"/>
      <c r="J274" s="43" t="s">
        <v>698</v>
      </c>
      <c r="K274" s="8">
        <v>2</v>
      </c>
      <c r="L274" s="17">
        <v>1</v>
      </c>
      <c r="M274" s="17">
        <v>1</v>
      </c>
      <c r="N274" s="16">
        <v>13</v>
      </c>
      <c r="O274" s="16">
        <v>6</v>
      </c>
      <c r="P274" s="16">
        <v>0</v>
      </c>
      <c r="Q274" s="16">
        <v>4</v>
      </c>
      <c r="R274" s="16">
        <v>2</v>
      </c>
      <c r="S274" s="16">
        <v>0</v>
      </c>
      <c r="T274" s="16">
        <v>0</v>
      </c>
      <c r="U274" s="16">
        <v>0</v>
      </c>
      <c r="V274" s="16">
        <v>0</v>
      </c>
      <c r="W274" s="16">
        <v>3</v>
      </c>
      <c r="X274" s="16">
        <v>3</v>
      </c>
      <c r="Y274" s="16">
        <v>0</v>
      </c>
      <c r="Z274" s="16">
        <v>13</v>
      </c>
      <c r="AA274" s="16">
        <v>4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1</v>
      </c>
      <c r="AJ274" s="17">
        <v>0</v>
      </c>
      <c r="AK274" s="17">
        <v>5</v>
      </c>
      <c r="AL274" s="17">
        <v>0</v>
      </c>
      <c r="AM274" s="17">
        <v>0</v>
      </c>
      <c r="AN274" s="17">
        <v>31</v>
      </c>
      <c r="AO274" s="17">
        <v>0</v>
      </c>
      <c r="AP274" s="17">
        <v>5</v>
      </c>
      <c r="AQ274" s="17">
        <v>31</v>
      </c>
    </row>
    <row r="275" spans="1:43" s="2" customFormat="1" ht="13.5" customHeight="1">
      <c r="A275" s="22">
        <v>273</v>
      </c>
      <c r="B275" s="23" t="s">
        <v>302</v>
      </c>
      <c r="C275" s="20" t="s">
        <v>28</v>
      </c>
      <c r="D275" s="24" t="s">
        <v>354</v>
      </c>
      <c r="E275" s="24" t="s">
        <v>634</v>
      </c>
      <c r="F275" s="25" t="s">
        <v>356</v>
      </c>
      <c r="G275" s="23" t="s">
        <v>639</v>
      </c>
      <c r="H275" s="7" t="s">
        <v>26</v>
      </c>
      <c r="I275" s="39" t="s">
        <v>35</v>
      </c>
      <c r="J275" s="43" t="s">
        <v>697</v>
      </c>
      <c r="K275" s="8">
        <v>2</v>
      </c>
      <c r="L275" s="17">
        <v>3</v>
      </c>
      <c r="M275" s="17">
        <v>1</v>
      </c>
      <c r="N275" s="16">
        <v>8</v>
      </c>
      <c r="O275" s="16">
        <v>2</v>
      </c>
      <c r="P275" s="16">
        <v>0</v>
      </c>
      <c r="Q275" s="16">
        <v>3</v>
      </c>
      <c r="R275" s="16">
        <v>1</v>
      </c>
      <c r="S275" s="16">
        <v>0</v>
      </c>
      <c r="T275" s="16">
        <v>2</v>
      </c>
      <c r="U275" s="16">
        <v>1</v>
      </c>
      <c r="V275" s="16">
        <v>0</v>
      </c>
      <c r="W275" s="16">
        <v>0</v>
      </c>
      <c r="X275" s="16">
        <v>0</v>
      </c>
      <c r="Y275" s="16">
        <v>0</v>
      </c>
      <c r="Z275" s="16">
        <v>8</v>
      </c>
      <c r="AA275" s="16">
        <v>1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1</v>
      </c>
      <c r="AJ275" s="17">
        <v>0</v>
      </c>
      <c r="AK275" s="17">
        <v>6</v>
      </c>
      <c r="AL275" s="17">
        <v>0</v>
      </c>
      <c r="AM275" s="17">
        <v>0</v>
      </c>
      <c r="AN275" s="17">
        <v>48</v>
      </c>
      <c r="AO275" s="17">
        <v>0</v>
      </c>
      <c r="AP275" s="17">
        <v>5</v>
      </c>
      <c r="AQ275" s="17">
        <v>49</v>
      </c>
    </row>
    <row r="276" spans="1:43" s="2" customFormat="1" ht="13.5" customHeight="1">
      <c r="A276" s="22">
        <v>274</v>
      </c>
      <c r="B276" s="23" t="s">
        <v>303</v>
      </c>
      <c r="C276" s="20" t="s">
        <v>28</v>
      </c>
      <c r="D276" s="24" t="s">
        <v>354</v>
      </c>
      <c r="E276" s="24" t="s">
        <v>634</v>
      </c>
      <c r="F276" s="25" t="s">
        <v>358</v>
      </c>
      <c r="G276" s="23" t="s">
        <v>640</v>
      </c>
      <c r="H276" s="7" t="s">
        <v>26</v>
      </c>
      <c r="I276" s="39" t="s">
        <v>35</v>
      </c>
      <c r="J276" s="43" t="s">
        <v>698</v>
      </c>
      <c r="K276" s="8">
        <v>2</v>
      </c>
      <c r="L276" s="17">
        <v>2</v>
      </c>
      <c r="M276" s="17">
        <v>2</v>
      </c>
      <c r="N276" s="16">
        <v>7</v>
      </c>
      <c r="O276" s="16">
        <v>2</v>
      </c>
      <c r="P276" s="16">
        <v>0</v>
      </c>
      <c r="Q276" s="16">
        <v>7</v>
      </c>
      <c r="R276" s="16">
        <v>5</v>
      </c>
      <c r="S276" s="16">
        <v>0</v>
      </c>
      <c r="T276" s="16">
        <v>1</v>
      </c>
      <c r="U276" s="16">
        <v>1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1</v>
      </c>
      <c r="AB276" s="16">
        <v>0</v>
      </c>
      <c r="AC276" s="16">
        <v>0</v>
      </c>
      <c r="AD276" s="16">
        <v>0</v>
      </c>
      <c r="AE276" s="16">
        <v>0</v>
      </c>
      <c r="AF276" s="16">
        <v>12</v>
      </c>
      <c r="AG276" s="16">
        <v>5</v>
      </c>
      <c r="AH276" s="16">
        <v>0</v>
      </c>
      <c r="AI276" s="16">
        <v>1</v>
      </c>
      <c r="AJ276" s="17">
        <v>1</v>
      </c>
      <c r="AK276" s="17">
        <v>12</v>
      </c>
      <c r="AL276" s="17">
        <v>0</v>
      </c>
      <c r="AM276" s="17">
        <v>9</v>
      </c>
      <c r="AN276" s="17">
        <v>53</v>
      </c>
      <c r="AO276" s="17">
        <v>0</v>
      </c>
      <c r="AP276" s="17">
        <v>9</v>
      </c>
      <c r="AQ276" s="17">
        <v>66</v>
      </c>
    </row>
    <row r="277" spans="1:43" s="2" customFormat="1" ht="13.5" customHeight="1">
      <c r="A277" s="22">
        <v>275</v>
      </c>
      <c r="B277" s="23" t="s">
        <v>304</v>
      </c>
      <c r="C277" s="20" t="s">
        <v>28</v>
      </c>
      <c r="D277" s="24" t="s">
        <v>354</v>
      </c>
      <c r="E277" s="24" t="s">
        <v>634</v>
      </c>
      <c r="F277" s="25" t="s">
        <v>356</v>
      </c>
      <c r="G277" s="23" t="s">
        <v>641</v>
      </c>
      <c r="H277" s="7" t="s">
        <v>26</v>
      </c>
      <c r="I277" s="39"/>
      <c r="J277" s="43" t="s">
        <v>698</v>
      </c>
      <c r="K277" s="8">
        <v>2</v>
      </c>
      <c r="L277" s="17">
        <v>2</v>
      </c>
      <c r="M277" s="17">
        <v>2</v>
      </c>
      <c r="N277" s="16">
        <v>5</v>
      </c>
      <c r="O277" s="16">
        <v>2</v>
      </c>
      <c r="P277" s="16">
        <v>0</v>
      </c>
      <c r="Q277" s="16">
        <v>2</v>
      </c>
      <c r="R277" s="16">
        <v>3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6</v>
      </c>
      <c r="AG277" s="16">
        <v>4</v>
      </c>
      <c r="AH277" s="16">
        <v>0</v>
      </c>
      <c r="AI277" s="16">
        <v>1</v>
      </c>
      <c r="AJ277" s="17">
        <v>0</v>
      </c>
      <c r="AK277" s="17">
        <v>5</v>
      </c>
      <c r="AL277" s="17">
        <v>0</v>
      </c>
      <c r="AM277" s="17">
        <v>0</v>
      </c>
      <c r="AN277" s="17">
        <v>24</v>
      </c>
      <c r="AO277" s="17">
        <v>0</v>
      </c>
      <c r="AP277" s="17">
        <v>4</v>
      </c>
      <c r="AQ277" s="17">
        <v>25</v>
      </c>
    </row>
    <row r="278" spans="1:43" s="2" customFormat="1" ht="13.5" customHeight="1">
      <c r="A278" s="22">
        <v>276</v>
      </c>
      <c r="B278" s="23" t="s">
        <v>305</v>
      </c>
      <c r="C278" s="20" t="s">
        <v>28</v>
      </c>
      <c r="D278" s="24" t="s">
        <v>354</v>
      </c>
      <c r="E278" s="24" t="s">
        <v>634</v>
      </c>
      <c r="F278" s="25" t="s">
        <v>358</v>
      </c>
      <c r="G278" s="23" t="s">
        <v>642</v>
      </c>
      <c r="H278" s="7" t="s">
        <v>26</v>
      </c>
      <c r="I278" s="39"/>
      <c r="J278" s="43" t="s">
        <v>698</v>
      </c>
      <c r="K278" s="8">
        <v>2</v>
      </c>
      <c r="L278" s="17">
        <v>0</v>
      </c>
      <c r="M278" s="17">
        <v>0</v>
      </c>
      <c r="N278" s="16">
        <v>8</v>
      </c>
      <c r="O278" s="16">
        <v>1</v>
      </c>
      <c r="P278" s="16">
        <v>1</v>
      </c>
      <c r="Q278" s="16">
        <v>1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7</v>
      </c>
      <c r="AD278" s="16">
        <v>1</v>
      </c>
      <c r="AE278" s="16">
        <v>3</v>
      </c>
      <c r="AF278" s="16">
        <v>0</v>
      </c>
      <c r="AG278" s="16">
        <v>0</v>
      </c>
      <c r="AH278" s="16">
        <v>0</v>
      </c>
      <c r="AI278" s="16">
        <v>1</v>
      </c>
      <c r="AJ278" s="17">
        <v>0</v>
      </c>
      <c r="AK278" s="17">
        <v>8</v>
      </c>
      <c r="AL278" s="17">
        <v>0</v>
      </c>
      <c r="AM278" s="17">
        <v>16</v>
      </c>
      <c r="AN278" s="17">
        <v>14</v>
      </c>
      <c r="AO278" s="17">
        <v>0</v>
      </c>
      <c r="AP278" s="17">
        <v>5</v>
      </c>
      <c r="AQ278" s="17">
        <v>33</v>
      </c>
    </row>
    <row r="279" spans="1:43" s="2" customFormat="1" ht="13.5" customHeight="1">
      <c r="A279" s="22">
        <v>277</v>
      </c>
      <c r="B279" s="23" t="s">
        <v>306</v>
      </c>
      <c r="C279" s="20" t="s">
        <v>28</v>
      </c>
      <c r="D279" s="24" t="s">
        <v>354</v>
      </c>
      <c r="E279" s="24" t="s">
        <v>634</v>
      </c>
      <c r="F279" s="25" t="s">
        <v>372</v>
      </c>
      <c r="G279" s="23" t="s">
        <v>643</v>
      </c>
      <c r="H279" s="7" t="s">
        <v>26</v>
      </c>
      <c r="I279" s="39" t="s">
        <v>35</v>
      </c>
      <c r="J279" s="43" t="s">
        <v>698</v>
      </c>
      <c r="K279" s="8">
        <v>2</v>
      </c>
      <c r="L279" s="17">
        <v>1</v>
      </c>
      <c r="M279" s="17">
        <v>1</v>
      </c>
      <c r="N279" s="16">
        <v>14</v>
      </c>
      <c r="O279" s="16">
        <v>3</v>
      </c>
      <c r="P279" s="16">
        <v>0</v>
      </c>
      <c r="Q279" s="16">
        <v>2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6</v>
      </c>
      <c r="X279" s="16">
        <v>1</v>
      </c>
      <c r="Y279" s="16">
        <v>0</v>
      </c>
      <c r="Z279" s="16">
        <v>9</v>
      </c>
      <c r="AA279" s="16">
        <v>2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1</v>
      </c>
      <c r="AJ279" s="17">
        <v>0</v>
      </c>
      <c r="AK279" s="17">
        <v>9</v>
      </c>
      <c r="AL279" s="17">
        <v>0</v>
      </c>
      <c r="AM279" s="17">
        <v>0</v>
      </c>
      <c r="AN279" s="17">
        <v>55</v>
      </c>
      <c r="AO279" s="17">
        <v>0</v>
      </c>
      <c r="AP279" s="17">
        <v>3</v>
      </c>
      <c r="AQ279" s="17">
        <v>58</v>
      </c>
    </row>
    <row r="280" spans="1:43" s="2" customFormat="1" ht="13.5" customHeight="1">
      <c r="A280" s="22">
        <v>278</v>
      </c>
      <c r="B280" s="23" t="s">
        <v>307</v>
      </c>
      <c r="C280" s="20" t="s">
        <v>28</v>
      </c>
      <c r="D280" s="24" t="s">
        <v>354</v>
      </c>
      <c r="E280" s="24" t="s">
        <v>634</v>
      </c>
      <c r="F280" s="25" t="s">
        <v>356</v>
      </c>
      <c r="G280" s="23" t="s">
        <v>644</v>
      </c>
      <c r="H280" s="7" t="s">
        <v>26</v>
      </c>
      <c r="I280" s="39"/>
      <c r="J280" s="43" t="s">
        <v>698</v>
      </c>
      <c r="K280" s="8">
        <v>2</v>
      </c>
      <c r="L280" s="17">
        <v>2</v>
      </c>
      <c r="M280" s="17">
        <v>1</v>
      </c>
      <c r="N280" s="16">
        <v>5</v>
      </c>
      <c r="O280" s="16">
        <v>1</v>
      </c>
      <c r="P280" s="16">
        <v>0</v>
      </c>
      <c r="Q280" s="16">
        <v>2</v>
      </c>
      <c r="R280" s="16">
        <v>2</v>
      </c>
      <c r="S280" s="16">
        <v>0</v>
      </c>
      <c r="T280" s="16">
        <v>1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5</v>
      </c>
      <c r="AA280" s="16">
        <v>3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1</v>
      </c>
      <c r="AJ280" s="17">
        <v>0</v>
      </c>
      <c r="AK280" s="17">
        <v>5</v>
      </c>
      <c r="AL280" s="17">
        <v>0</v>
      </c>
      <c r="AM280" s="17">
        <v>0</v>
      </c>
      <c r="AN280" s="17">
        <v>26</v>
      </c>
      <c r="AO280" s="17">
        <v>0</v>
      </c>
      <c r="AP280" s="17">
        <v>4</v>
      </c>
      <c r="AQ280" s="17">
        <v>27</v>
      </c>
    </row>
    <row r="281" spans="1:43" s="2" customFormat="1" ht="13.5" customHeight="1">
      <c r="A281" s="22">
        <v>279</v>
      </c>
      <c r="B281" s="23" t="s">
        <v>308</v>
      </c>
      <c r="C281" s="20" t="s">
        <v>28</v>
      </c>
      <c r="D281" s="24" t="s">
        <v>354</v>
      </c>
      <c r="E281" s="24" t="s">
        <v>634</v>
      </c>
      <c r="F281" s="25" t="s">
        <v>358</v>
      </c>
      <c r="G281" s="23" t="s">
        <v>645</v>
      </c>
      <c r="H281" s="7" t="s">
        <v>26</v>
      </c>
      <c r="I281" s="39"/>
      <c r="J281" s="43" t="s">
        <v>698</v>
      </c>
      <c r="K281" s="8">
        <v>2</v>
      </c>
      <c r="L281" s="17">
        <v>1</v>
      </c>
      <c r="M281" s="17">
        <v>1</v>
      </c>
      <c r="N281" s="16">
        <v>5</v>
      </c>
      <c r="O281" s="16">
        <v>2</v>
      </c>
      <c r="P281" s="16">
        <v>0</v>
      </c>
      <c r="Q281" s="16">
        <v>0</v>
      </c>
      <c r="R281" s="16">
        <v>4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4</v>
      </c>
      <c r="AG281" s="16">
        <v>5</v>
      </c>
      <c r="AH281" s="16">
        <v>0</v>
      </c>
      <c r="AI281" s="16">
        <v>1</v>
      </c>
      <c r="AJ281" s="17">
        <v>1</v>
      </c>
      <c r="AK281" s="17">
        <v>4</v>
      </c>
      <c r="AL281" s="17">
        <v>0</v>
      </c>
      <c r="AM281" s="17">
        <v>4</v>
      </c>
      <c r="AN281" s="17">
        <v>11</v>
      </c>
      <c r="AO281" s="17">
        <v>0</v>
      </c>
      <c r="AP281" s="17">
        <v>3</v>
      </c>
      <c r="AQ281" s="17">
        <v>17</v>
      </c>
    </row>
    <row r="282" spans="1:43" s="2" customFormat="1" ht="13.5" customHeight="1">
      <c r="A282" s="22">
        <v>280</v>
      </c>
      <c r="B282" s="23" t="s">
        <v>309</v>
      </c>
      <c r="C282" s="20" t="s">
        <v>28</v>
      </c>
      <c r="D282" s="24" t="s">
        <v>354</v>
      </c>
      <c r="E282" s="24" t="s">
        <v>634</v>
      </c>
      <c r="F282" s="25" t="s">
        <v>358</v>
      </c>
      <c r="G282" s="23" t="s">
        <v>646</v>
      </c>
      <c r="H282" s="7" t="s">
        <v>26</v>
      </c>
      <c r="I282" s="39" t="s">
        <v>35</v>
      </c>
      <c r="J282" s="43" t="s">
        <v>698</v>
      </c>
      <c r="K282" s="8">
        <v>2</v>
      </c>
      <c r="L282" s="17">
        <v>1</v>
      </c>
      <c r="M282" s="17">
        <v>1</v>
      </c>
      <c r="N282" s="16">
        <v>8</v>
      </c>
      <c r="O282" s="16">
        <v>1</v>
      </c>
      <c r="P282" s="16">
        <v>0</v>
      </c>
      <c r="Q282" s="16">
        <v>3</v>
      </c>
      <c r="R282" s="16">
        <v>2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10</v>
      </c>
      <c r="AA282" s="16">
        <v>2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1</v>
      </c>
      <c r="AJ282" s="17">
        <v>1</v>
      </c>
      <c r="AK282" s="17">
        <v>4</v>
      </c>
      <c r="AL282" s="17">
        <v>1</v>
      </c>
      <c r="AM282" s="17">
        <v>12</v>
      </c>
      <c r="AN282" s="17">
        <v>20</v>
      </c>
      <c r="AO282" s="17">
        <v>0</v>
      </c>
      <c r="AP282" s="17">
        <v>3</v>
      </c>
      <c r="AQ282" s="17">
        <v>47</v>
      </c>
    </row>
    <row r="283" spans="1:43" s="2" customFormat="1" ht="13.5" customHeight="1">
      <c r="A283" s="22">
        <v>281</v>
      </c>
      <c r="B283" s="23" t="s">
        <v>310</v>
      </c>
      <c r="C283" s="20" t="s">
        <v>28</v>
      </c>
      <c r="D283" s="24" t="s">
        <v>354</v>
      </c>
      <c r="E283" s="24" t="s">
        <v>634</v>
      </c>
      <c r="F283" s="25" t="s">
        <v>358</v>
      </c>
      <c r="G283" s="23" t="s">
        <v>647</v>
      </c>
      <c r="H283" s="7" t="s">
        <v>26</v>
      </c>
      <c r="I283" s="39"/>
      <c r="J283" s="43" t="s">
        <v>698</v>
      </c>
      <c r="K283" s="8">
        <v>2</v>
      </c>
      <c r="L283" s="17">
        <v>3</v>
      </c>
      <c r="M283" s="17">
        <v>1</v>
      </c>
      <c r="N283" s="16">
        <v>6</v>
      </c>
      <c r="O283" s="16">
        <v>4</v>
      </c>
      <c r="P283" s="16">
        <v>0</v>
      </c>
      <c r="Q283" s="16">
        <v>5</v>
      </c>
      <c r="R283" s="16">
        <v>2</v>
      </c>
      <c r="S283" s="16">
        <v>0</v>
      </c>
      <c r="T283" s="16">
        <v>1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9</v>
      </c>
      <c r="AG283" s="16">
        <v>5</v>
      </c>
      <c r="AH283" s="16">
        <v>0</v>
      </c>
      <c r="AI283" s="16">
        <v>1</v>
      </c>
      <c r="AJ283" s="17">
        <v>0</v>
      </c>
      <c r="AK283" s="17">
        <v>4</v>
      </c>
      <c r="AL283" s="17">
        <v>0</v>
      </c>
      <c r="AM283" s="17">
        <v>14</v>
      </c>
      <c r="AN283" s="17">
        <v>12</v>
      </c>
      <c r="AO283" s="17">
        <v>0</v>
      </c>
      <c r="AP283" s="17">
        <v>2</v>
      </c>
      <c r="AQ283" s="17">
        <v>28</v>
      </c>
    </row>
    <row r="284" spans="1:43" s="2" customFormat="1" ht="13.5" customHeight="1">
      <c r="A284" s="22">
        <v>282</v>
      </c>
      <c r="B284" s="23" t="s">
        <v>311</v>
      </c>
      <c r="C284" s="20" t="s">
        <v>28</v>
      </c>
      <c r="D284" s="24" t="s">
        <v>354</v>
      </c>
      <c r="E284" s="24" t="s">
        <v>634</v>
      </c>
      <c r="F284" s="25" t="s">
        <v>372</v>
      </c>
      <c r="G284" s="23" t="s">
        <v>648</v>
      </c>
      <c r="H284" s="7" t="s">
        <v>26</v>
      </c>
      <c r="I284" s="39" t="s">
        <v>35</v>
      </c>
      <c r="J284" s="43" t="s">
        <v>697</v>
      </c>
      <c r="K284" s="8">
        <v>2</v>
      </c>
      <c r="L284" s="17">
        <v>2</v>
      </c>
      <c r="M284" s="17">
        <v>1</v>
      </c>
      <c r="N284" s="16">
        <v>14</v>
      </c>
      <c r="O284" s="16">
        <v>6</v>
      </c>
      <c r="P284" s="16">
        <v>0</v>
      </c>
      <c r="Q284" s="16">
        <v>1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1</v>
      </c>
      <c r="X284" s="16">
        <v>1</v>
      </c>
      <c r="Y284" s="16">
        <v>0</v>
      </c>
      <c r="Z284" s="16">
        <v>13</v>
      </c>
      <c r="AA284" s="16">
        <v>4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1</v>
      </c>
      <c r="AJ284" s="17">
        <v>0</v>
      </c>
      <c r="AK284" s="17">
        <v>7</v>
      </c>
      <c r="AL284" s="17">
        <v>0</v>
      </c>
      <c r="AM284" s="17">
        <v>0</v>
      </c>
      <c r="AN284" s="17">
        <v>58</v>
      </c>
      <c r="AO284" s="17">
        <v>0</v>
      </c>
      <c r="AP284" s="17">
        <v>7</v>
      </c>
      <c r="AQ284" s="17">
        <v>58</v>
      </c>
    </row>
    <row r="285" spans="1:43" s="2" customFormat="1" ht="13.5" customHeight="1">
      <c r="A285" s="22">
        <v>283</v>
      </c>
      <c r="B285" s="23" t="s">
        <v>312</v>
      </c>
      <c r="C285" s="20" t="s">
        <v>28</v>
      </c>
      <c r="D285" s="24" t="s">
        <v>354</v>
      </c>
      <c r="E285" s="24" t="s">
        <v>634</v>
      </c>
      <c r="F285" s="25" t="s">
        <v>356</v>
      </c>
      <c r="G285" s="23" t="s">
        <v>649</v>
      </c>
      <c r="H285" s="7" t="s">
        <v>26</v>
      </c>
      <c r="I285" s="39"/>
      <c r="J285" s="43" t="s">
        <v>698</v>
      </c>
      <c r="K285" s="8">
        <v>2</v>
      </c>
      <c r="L285" s="17">
        <v>3</v>
      </c>
      <c r="M285" s="17">
        <v>1</v>
      </c>
      <c r="N285" s="16">
        <v>5</v>
      </c>
      <c r="O285" s="16">
        <v>2</v>
      </c>
      <c r="P285" s="16">
        <v>0</v>
      </c>
      <c r="Q285" s="16">
        <v>2</v>
      </c>
      <c r="R285" s="16">
        <v>2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6</v>
      </c>
      <c r="AA285" s="16">
        <v>3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1</v>
      </c>
      <c r="AJ285" s="17">
        <v>0</v>
      </c>
      <c r="AK285" s="17">
        <v>5</v>
      </c>
      <c r="AL285" s="17">
        <v>0</v>
      </c>
      <c r="AM285" s="17">
        <v>0</v>
      </c>
      <c r="AN285" s="17">
        <v>32</v>
      </c>
      <c r="AO285" s="17">
        <v>0</v>
      </c>
      <c r="AP285" s="17">
        <v>5</v>
      </c>
      <c r="AQ285" s="17">
        <v>32</v>
      </c>
    </row>
    <row r="286" spans="1:43" s="2" customFormat="1" ht="13.5" customHeight="1">
      <c r="A286" s="22">
        <v>284</v>
      </c>
      <c r="B286" s="23" t="s">
        <v>313</v>
      </c>
      <c r="C286" s="20" t="s">
        <v>28</v>
      </c>
      <c r="D286" s="24" t="s">
        <v>354</v>
      </c>
      <c r="E286" s="24" t="s">
        <v>634</v>
      </c>
      <c r="F286" s="25" t="s">
        <v>358</v>
      </c>
      <c r="G286" s="23" t="s">
        <v>650</v>
      </c>
      <c r="H286" s="7" t="s">
        <v>26</v>
      </c>
      <c r="I286" s="39" t="s">
        <v>35</v>
      </c>
      <c r="J286" s="43" t="s">
        <v>697</v>
      </c>
      <c r="K286" s="8">
        <v>2</v>
      </c>
      <c r="L286" s="17">
        <v>2</v>
      </c>
      <c r="M286" s="17">
        <v>1</v>
      </c>
      <c r="N286" s="16">
        <v>5</v>
      </c>
      <c r="O286" s="16">
        <v>1</v>
      </c>
      <c r="P286" s="16">
        <v>0</v>
      </c>
      <c r="Q286" s="16">
        <v>5</v>
      </c>
      <c r="R286" s="16">
        <v>2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9</v>
      </c>
      <c r="AG286" s="16">
        <v>2</v>
      </c>
      <c r="AH286" s="16">
        <v>0</v>
      </c>
      <c r="AI286" s="16">
        <v>1</v>
      </c>
      <c r="AJ286" s="17">
        <v>3</v>
      </c>
      <c r="AK286" s="17">
        <v>7</v>
      </c>
      <c r="AL286" s="17">
        <v>0</v>
      </c>
      <c r="AM286" s="17">
        <v>2</v>
      </c>
      <c r="AN286" s="17">
        <v>48</v>
      </c>
      <c r="AO286" s="17">
        <v>0</v>
      </c>
      <c r="AP286" s="17">
        <v>8</v>
      </c>
      <c r="AQ286" s="17">
        <v>52</v>
      </c>
    </row>
    <row r="287" spans="1:43" s="2" customFormat="1" ht="13.5" customHeight="1">
      <c r="A287" s="22">
        <v>285</v>
      </c>
      <c r="B287" s="23" t="s">
        <v>314</v>
      </c>
      <c r="C287" s="20" t="s">
        <v>28</v>
      </c>
      <c r="D287" s="24" t="s">
        <v>354</v>
      </c>
      <c r="E287" s="24" t="s">
        <v>634</v>
      </c>
      <c r="F287" s="25" t="s">
        <v>358</v>
      </c>
      <c r="G287" s="23" t="s">
        <v>651</v>
      </c>
      <c r="H287" s="7" t="s">
        <v>26</v>
      </c>
      <c r="I287" s="39" t="s">
        <v>35</v>
      </c>
      <c r="J287" s="43" t="s">
        <v>698</v>
      </c>
      <c r="K287" s="8">
        <v>2</v>
      </c>
      <c r="L287" s="17">
        <v>3</v>
      </c>
      <c r="M287" s="17">
        <v>1</v>
      </c>
      <c r="N287" s="16">
        <v>8</v>
      </c>
      <c r="O287" s="16">
        <v>4</v>
      </c>
      <c r="P287" s="16">
        <v>0</v>
      </c>
      <c r="Q287" s="16">
        <v>11</v>
      </c>
      <c r="R287" s="16">
        <v>1</v>
      </c>
      <c r="S287" s="16">
        <v>0</v>
      </c>
      <c r="T287" s="16">
        <v>3</v>
      </c>
      <c r="U287" s="16">
        <v>1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15</v>
      </c>
      <c r="AD287" s="16">
        <v>3</v>
      </c>
      <c r="AE287" s="16">
        <v>0</v>
      </c>
      <c r="AF287" s="16">
        <v>0</v>
      </c>
      <c r="AG287" s="16">
        <v>0</v>
      </c>
      <c r="AH287" s="16">
        <v>0</v>
      </c>
      <c r="AI287" s="16">
        <v>1</v>
      </c>
      <c r="AJ287" s="17">
        <v>2</v>
      </c>
      <c r="AK287" s="17">
        <v>7</v>
      </c>
      <c r="AL287" s="17">
        <v>0</v>
      </c>
      <c r="AM287" s="17">
        <v>0</v>
      </c>
      <c r="AN287" s="17">
        <v>56</v>
      </c>
      <c r="AO287" s="17">
        <v>1</v>
      </c>
      <c r="AP287" s="17">
        <v>7</v>
      </c>
      <c r="AQ287" s="17">
        <v>57</v>
      </c>
    </row>
    <row r="288" spans="1:43" s="2" customFormat="1" ht="13.5" customHeight="1">
      <c r="A288" s="22">
        <v>286</v>
      </c>
      <c r="B288" s="23" t="s">
        <v>315</v>
      </c>
      <c r="C288" s="20" t="s">
        <v>28</v>
      </c>
      <c r="D288" s="24" t="s">
        <v>354</v>
      </c>
      <c r="E288" s="24" t="s">
        <v>634</v>
      </c>
      <c r="F288" s="25" t="s">
        <v>358</v>
      </c>
      <c r="G288" s="23" t="s">
        <v>652</v>
      </c>
      <c r="H288" s="7" t="s">
        <v>26</v>
      </c>
      <c r="I288" s="39"/>
      <c r="J288" s="43" t="s">
        <v>698</v>
      </c>
      <c r="K288" s="8">
        <v>2</v>
      </c>
      <c r="L288" s="17">
        <v>1</v>
      </c>
      <c r="M288" s="17">
        <v>3</v>
      </c>
      <c r="N288" s="16">
        <v>6</v>
      </c>
      <c r="O288" s="16">
        <v>1</v>
      </c>
      <c r="P288" s="16">
        <v>0</v>
      </c>
      <c r="Q288" s="16">
        <v>5</v>
      </c>
      <c r="R288" s="16">
        <v>5</v>
      </c>
      <c r="S288" s="16">
        <v>0</v>
      </c>
      <c r="T288" s="16">
        <v>0</v>
      </c>
      <c r="U288" s="16">
        <v>0</v>
      </c>
      <c r="V288" s="16">
        <v>0</v>
      </c>
      <c r="W288" s="16">
        <v>1</v>
      </c>
      <c r="X288" s="16">
        <v>1</v>
      </c>
      <c r="Y288" s="16">
        <v>0</v>
      </c>
      <c r="Z288" s="16">
        <v>9</v>
      </c>
      <c r="AA288" s="16">
        <v>4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1</v>
      </c>
      <c r="AJ288" s="17">
        <v>0</v>
      </c>
      <c r="AK288" s="17">
        <v>5</v>
      </c>
      <c r="AL288" s="17">
        <v>0</v>
      </c>
      <c r="AM288" s="17">
        <v>6</v>
      </c>
      <c r="AN288" s="17">
        <v>18</v>
      </c>
      <c r="AO288" s="17">
        <v>0</v>
      </c>
      <c r="AP288" s="17">
        <v>4</v>
      </c>
      <c r="AQ288" s="17">
        <v>25</v>
      </c>
    </row>
    <row r="289" spans="1:43" s="2" customFormat="1" ht="13.5" customHeight="1">
      <c r="A289" s="22">
        <v>287</v>
      </c>
      <c r="B289" s="23" t="s">
        <v>316</v>
      </c>
      <c r="C289" s="20" t="s">
        <v>28</v>
      </c>
      <c r="D289" s="24" t="s">
        <v>354</v>
      </c>
      <c r="E289" s="24" t="s">
        <v>634</v>
      </c>
      <c r="F289" s="25" t="s">
        <v>358</v>
      </c>
      <c r="G289" s="23" t="s">
        <v>653</v>
      </c>
      <c r="H289" s="7" t="s">
        <v>26</v>
      </c>
      <c r="I289" s="39"/>
      <c r="J289" s="43" t="s">
        <v>698</v>
      </c>
      <c r="K289" s="8">
        <v>2</v>
      </c>
      <c r="L289" s="17">
        <v>2</v>
      </c>
      <c r="M289" s="17">
        <v>1</v>
      </c>
      <c r="N289" s="16">
        <v>9</v>
      </c>
      <c r="O289" s="16">
        <v>4</v>
      </c>
      <c r="P289" s="16">
        <v>0</v>
      </c>
      <c r="Q289" s="16">
        <v>4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12</v>
      </c>
      <c r="AA289" s="16">
        <v>3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1</v>
      </c>
      <c r="AJ289" s="17">
        <v>1</v>
      </c>
      <c r="AK289" s="17">
        <v>2</v>
      </c>
      <c r="AL289" s="17">
        <v>0</v>
      </c>
      <c r="AM289" s="17">
        <v>7</v>
      </c>
      <c r="AN289" s="17">
        <v>13</v>
      </c>
      <c r="AO289" s="17">
        <v>0</v>
      </c>
      <c r="AP289" s="17">
        <v>2</v>
      </c>
      <c r="AQ289" s="17">
        <v>21</v>
      </c>
    </row>
    <row r="290" spans="1:43" s="2" customFormat="1" ht="13.5" customHeight="1">
      <c r="A290" s="22">
        <v>288</v>
      </c>
      <c r="B290" s="23" t="s">
        <v>317</v>
      </c>
      <c r="C290" s="20" t="s">
        <v>28</v>
      </c>
      <c r="D290" s="24" t="s">
        <v>354</v>
      </c>
      <c r="E290" s="24" t="s">
        <v>634</v>
      </c>
      <c r="F290" s="25" t="s">
        <v>356</v>
      </c>
      <c r="G290" s="23" t="s">
        <v>654</v>
      </c>
      <c r="H290" s="7" t="s">
        <v>26</v>
      </c>
      <c r="I290" s="39"/>
      <c r="J290" s="43" t="s">
        <v>697</v>
      </c>
      <c r="K290" s="8">
        <v>2</v>
      </c>
      <c r="L290" s="17">
        <v>3</v>
      </c>
      <c r="M290" s="17">
        <v>1</v>
      </c>
      <c r="N290" s="16">
        <v>5</v>
      </c>
      <c r="O290" s="16">
        <v>5</v>
      </c>
      <c r="P290" s="16">
        <v>0</v>
      </c>
      <c r="Q290" s="16">
        <v>8</v>
      </c>
      <c r="R290" s="16">
        <v>3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12</v>
      </c>
      <c r="AA290" s="16">
        <v>7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1</v>
      </c>
      <c r="AJ290" s="17">
        <v>0</v>
      </c>
      <c r="AK290" s="17">
        <v>7</v>
      </c>
      <c r="AL290" s="17">
        <v>0</v>
      </c>
      <c r="AM290" s="17">
        <v>2</v>
      </c>
      <c r="AN290" s="17">
        <v>30</v>
      </c>
      <c r="AO290" s="17">
        <v>0</v>
      </c>
      <c r="AP290" s="17">
        <v>6</v>
      </c>
      <c r="AQ290" s="17">
        <v>31</v>
      </c>
    </row>
    <row r="291" spans="1:43" s="2" customFormat="1" ht="13.5" customHeight="1">
      <c r="A291" s="22">
        <v>289</v>
      </c>
      <c r="B291" s="23" t="s">
        <v>318</v>
      </c>
      <c r="C291" s="20" t="s">
        <v>28</v>
      </c>
      <c r="D291" s="24" t="s">
        <v>354</v>
      </c>
      <c r="E291" s="24" t="s">
        <v>634</v>
      </c>
      <c r="F291" s="25" t="s">
        <v>358</v>
      </c>
      <c r="G291" s="23" t="s">
        <v>655</v>
      </c>
      <c r="H291" s="7" t="s">
        <v>26</v>
      </c>
      <c r="I291" s="39"/>
      <c r="J291" s="43" t="s">
        <v>697</v>
      </c>
      <c r="K291" s="8">
        <v>2</v>
      </c>
      <c r="L291" s="17">
        <v>0</v>
      </c>
      <c r="M291" s="17">
        <v>0</v>
      </c>
      <c r="N291" s="16">
        <v>9</v>
      </c>
      <c r="O291" s="16">
        <v>5</v>
      </c>
      <c r="P291" s="16">
        <v>1</v>
      </c>
      <c r="Q291" s="16">
        <v>4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2</v>
      </c>
      <c r="X291" s="16">
        <v>1</v>
      </c>
      <c r="Y291" s="16">
        <v>0</v>
      </c>
      <c r="Z291" s="16">
        <v>7</v>
      </c>
      <c r="AA291" s="16">
        <v>3</v>
      </c>
      <c r="AB291" s="16">
        <v>6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1</v>
      </c>
      <c r="AJ291" s="17">
        <v>0</v>
      </c>
      <c r="AK291" s="17">
        <v>4</v>
      </c>
      <c r="AL291" s="17">
        <v>0</v>
      </c>
      <c r="AM291" s="17">
        <v>14</v>
      </c>
      <c r="AN291" s="17">
        <v>14</v>
      </c>
      <c r="AO291" s="17">
        <v>0</v>
      </c>
      <c r="AP291" s="17">
        <v>2</v>
      </c>
      <c r="AQ291" s="17">
        <v>30</v>
      </c>
    </row>
    <row r="292" spans="1:43" s="2" customFormat="1" ht="13.5" customHeight="1">
      <c r="A292" s="22">
        <v>290</v>
      </c>
      <c r="B292" s="23" t="s">
        <v>319</v>
      </c>
      <c r="C292" s="20" t="s">
        <v>28</v>
      </c>
      <c r="D292" s="24" t="s">
        <v>354</v>
      </c>
      <c r="E292" s="24" t="s">
        <v>634</v>
      </c>
      <c r="F292" s="25" t="s">
        <v>358</v>
      </c>
      <c r="G292" s="23" t="s">
        <v>656</v>
      </c>
      <c r="H292" s="7" t="s">
        <v>26</v>
      </c>
      <c r="I292" s="39" t="s">
        <v>35</v>
      </c>
      <c r="J292" s="43" t="s">
        <v>698</v>
      </c>
      <c r="K292" s="8">
        <v>2</v>
      </c>
      <c r="L292" s="17">
        <v>2</v>
      </c>
      <c r="M292" s="17">
        <v>1</v>
      </c>
      <c r="N292" s="16">
        <v>7</v>
      </c>
      <c r="O292" s="16">
        <v>2</v>
      </c>
      <c r="P292" s="16">
        <v>0</v>
      </c>
      <c r="Q292" s="16">
        <v>4</v>
      </c>
      <c r="R292" s="16">
        <v>3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10</v>
      </c>
      <c r="AA292" s="16">
        <v>4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1</v>
      </c>
      <c r="AJ292" s="17">
        <v>3</v>
      </c>
      <c r="AK292" s="17">
        <v>4</v>
      </c>
      <c r="AL292" s="17">
        <v>0</v>
      </c>
      <c r="AM292" s="17">
        <v>11</v>
      </c>
      <c r="AN292" s="17">
        <v>44</v>
      </c>
      <c r="AO292" s="17">
        <v>0</v>
      </c>
      <c r="AP292" s="17">
        <v>3</v>
      </c>
      <c r="AQ292" s="17">
        <v>57</v>
      </c>
    </row>
    <row r="293" spans="1:43" s="2" customFormat="1" ht="13.5" customHeight="1">
      <c r="A293" s="22">
        <v>291</v>
      </c>
      <c r="B293" s="23" t="s">
        <v>320</v>
      </c>
      <c r="C293" s="20" t="s">
        <v>28</v>
      </c>
      <c r="D293" s="24" t="s">
        <v>354</v>
      </c>
      <c r="E293" s="24" t="s">
        <v>634</v>
      </c>
      <c r="F293" s="25" t="s">
        <v>358</v>
      </c>
      <c r="G293" s="23" t="s">
        <v>657</v>
      </c>
      <c r="H293" s="7" t="s">
        <v>26</v>
      </c>
      <c r="I293" s="39"/>
      <c r="J293" s="43" t="s">
        <v>697</v>
      </c>
      <c r="K293" s="8">
        <v>2</v>
      </c>
      <c r="L293" s="17">
        <v>1</v>
      </c>
      <c r="M293" s="17">
        <v>1</v>
      </c>
      <c r="N293" s="16">
        <v>7</v>
      </c>
      <c r="O293" s="16">
        <v>5</v>
      </c>
      <c r="P293" s="16">
        <v>0</v>
      </c>
      <c r="Q293" s="16">
        <v>2</v>
      </c>
      <c r="R293" s="16">
        <v>1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8</v>
      </c>
      <c r="AA293" s="16">
        <v>5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1</v>
      </c>
      <c r="AJ293" s="17">
        <v>1</v>
      </c>
      <c r="AK293" s="17">
        <v>5</v>
      </c>
      <c r="AL293" s="17">
        <v>0</v>
      </c>
      <c r="AM293" s="17">
        <v>12</v>
      </c>
      <c r="AN293" s="17">
        <v>18</v>
      </c>
      <c r="AO293" s="17">
        <v>0</v>
      </c>
      <c r="AP293" s="17">
        <v>4</v>
      </c>
      <c r="AQ293" s="17">
        <v>32</v>
      </c>
    </row>
    <row r="294" spans="1:43" s="2" customFormat="1" ht="13.5" customHeight="1">
      <c r="A294" s="22">
        <v>292</v>
      </c>
      <c r="B294" s="23" t="s">
        <v>321</v>
      </c>
      <c r="C294" s="20" t="s">
        <v>28</v>
      </c>
      <c r="D294" s="24" t="s">
        <v>354</v>
      </c>
      <c r="E294" s="24" t="s">
        <v>634</v>
      </c>
      <c r="F294" s="25" t="s">
        <v>358</v>
      </c>
      <c r="G294" s="23" t="s">
        <v>658</v>
      </c>
      <c r="H294" s="7" t="s">
        <v>26</v>
      </c>
      <c r="I294" s="39"/>
      <c r="J294" s="43" t="s">
        <v>698</v>
      </c>
      <c r="K294" s="8">
        <v>2</v>
      </c>
      <c r="L294" s="17">
        <v>2</v>
      </c>
      <c r="M294" s="17">
        <v>1</v>
      </c>
      <c r="N294" s="16">
        <v>6</v>
      </c>
      <c r="O294" s="16">
        <v>2</v>
      </c>
      <c r="P294" s="16">
        <v>0</v>
      </c>
      <c r="Q294" s="16">
        <v>7</v>
      </c>
      <c r="R294" s="16">
        <v>2</v>
      </c>
      <c r="S294" s="16">
        <v>0</v>
      </c>
      <c r="T294" s="16">
        <v>0</v>
      </c>
      <c r="U294" s="16">
        <v>1</v>
      </c>
      <c r="V294" s="16">
        <v>0</v>
      </c>
      <c r="W294" s="16">
        <v>1</v>
      </c>
      <c r="X294" s="16">
        <v>0</v>
      </c>
      <c r="Y294" s="16">
        <v>0</v>
      </c>
      <c r="Z294" s="16">
        <v>11</v>
      </c>
      <c r="AA294" s="16">
        <v>3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1</v>
      </c>
      <c r="AJ294" s="17">
        <v>0</v>
      </c>
      <c r="AK294" s="17">
        <v>5</v>
      </c>
      <c r="AL294" s="17">
        <v>0</v>
      </c>
      <c r="AM294" s="17">
        <v>9</v>
      </c>
      <c r="AN294" s="17">
        <v>15</v>
      </c>
      <c r="AO294" s="17">
        <v>0</v>
      </c>
      <c r="AP294" s="17">
        <v>3</v>
      </c>
      <c r="AQ294" s="17">
        <v>21</v>
      </c>
    </row>
    <row r="295" spans="1:43" s="2" customFormat="1" ht="13.5" customHeight="1">
      <c r="A295" s="22">
        <v>293</v>
      </c>
      <c r="B295" s="23" t="s">
        <v>322</v>
      </c>
      <c r="C295" s="20" t="s">
        <v>28</v>
      </c>
      <c r="D295" s="24" t="s">
        <v>354</v>
      </c>
      <c r="E295" s="24" t="s">
        <v>634</v>
      </c>
      <c r="F295" s="25" t="s">
        <v>358</v>
      </c>
      <c r="G295" s="23" t="s">
        <v>659</v>
      </c>
      <c r="H295" s="7" t="s">
        <v>26</v>
      </c>
      <c r="I295" s="39" t="s">
        <v>35</v>
      </c>
      <c r="J295" s="43" t="s">
        <v>697</v>
      </c>
      <c r="K295" s="8">
        <v>2</v>
      </c>
      <c r="L295" s="17">
        <v>3</v>
      </c>
      <c r="M295" s="17">
        <v>1</v>
      </c>
      <c r="N295" s="16">
        <v>10</v>
      </c>
      <c r="O295" s="16">
        <v>3</v>
      </c>
      <c r="P295" s="16">
        <v>0</v>
      </c>
      <c r="Q295" s="16">
        <v>6</v>
      </c>
      <c r="R295" s="16">
        <v>3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15</v>
      </c>
      <c r="AA295" s="16">
        <v>5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1</v>
      </c>
      <c r="AJ295" s="17">
        <v>1</v>
      </c>
      <c r="AK295" s="17">
        <v>8</v>
      </c>
      <c r="AL295" s="17">
        <v>0</v>
      </c>
      <c r="AM295" s="17">
        <v>16</v>
      </c>
      <c r="AN295" s="17">
        <v>25</v>
      </c>
      <c r="AO295" s="17">
        <v>0</v>
      </c>
      <c r="AP295" s="17">
        <v>6</v>
      </c>
      <c r="AQ295" s="17">
        <v>44</v>
      </c>
    </row>
    <row r="296" spans="1:43" s="2" customFormat="1" ht="13.5" customHeight="1">
      <c r="A296" s="22">
        <v>294</v>
      </c>
      <c r="B296" s="23" t="s">
        <v>323</v>
      </c>
      <c r="C296" s="20" t="s">
        <v>28</v>
      </c>
      <c r="D296" s="24" t="s">
        <v>354</v>
      </c>
      <c r="E296" s="24" t="s">
        <v>634</v>
      </c>
      <c r="F296" s="25" t="s">
        <v>358</v>
      </c>
      <c r="G296" s="23" t="s">
        <v>660</v>
      </c>
      <c r="H296" s="7" t="s">
        <v>26</v>
      </c>
      <c r="I296" s="39"/>
      <c r="J296" s="43" t="s">
        <v>697</v>
      </c>
      <c r="K296" s="8">
        <v>2</v>
      </c>
      <c r="L296" s="17">
        <v>0</v>
      </c>
      <c r="M296" s="17">
        <v>0</v>
      </c>
      <c r="N296" s="16">
        <v>8</v>
      </c>
      <c r="O296" s="16">
        <v>4</v>
      </c>
      <c r="P296" s="16">
        <v>1</v>
      </c>
      <c r="Q296" s="16">
        <v>4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1</v>
      </c>
      <c r="Y296" s="16">
        <v>1</v>
      </c>
      <c r="Z296" s="16">
        <v>11</v>
      </c>
      <c r="AA296" s="16">
        <v>2</v>
      </c>
      <c r="AB296" s="16">
        <v>3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1</v>
      </c>
      <c r="AJ296" s="17">
        <v>1</v>
      </c>
      <c r="AK296" s="17">
        <v>5</v>
      </c>
      <c r="AL296" s="17">
        <v>0</v>
      </c>
      <c r="AM296" s="17">
        <v>12</v>
      </c>
      <c r="AN296" s="17">
        <v>24</v>
      </c>
      <c r="AO296" s="17">
        <v>0</v>
      </c>
      <c r="AP296" s="17">
        <v>5</v>
      </c>
      <c r="AQ296" s="17">
        <v>37</v>
      </c>
    </row>
    <row r="297" spans="1:43" s="2" customFormat="1" ht="13.5" customHeight="1">
      <c r="A297" s="22">
        <v>295</v>
      </c>
      <c r="B297" s="23" t="s">
        <v>324</v>
      </c>
      <c r="C297" s="20" t="s">
        <v>28</v>
      </c>
      <c r="D297" s="24" t="s">
        <v>354</v>
      </c>
      <c r="E297" s="24" t="s">
        <v>634</v>
      </c>
      <c r="F297" s="25" t="s">
        <v>358</v>
      </c>
      <c r="G297" s="23" t="s">
        <v>661</v>
      </c>
      <c r="H297" s="7" t="s">
        <v>26</v>
      </c>
      <c r="I297" s="39"/>
      <c r="J297" s="43" t="s">
        <v>698</v>
      </c>
      <c r="K297" s="8">
        <v>2</v>
      </c>
      <c r="L297" s="17">
        <v>1</v>
      </c>
      <c r="M297" s="17">
        <v>1</v>
      </c>
      <c r="N297" s="16">
        <v>5</v>
      </c>
      <c r="O297" s="16">
        <v>2</v>
      </c>
      <c r="P297" s="16">
        <v>0</v>
      </c>
      <c r="Q297" s="16">
        <v>4</v>
      </c>
      <c r="R297" s="16">
        <v>2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8</v>
      </c>
      <c r="AA297" s="16">
        <v>3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1</v>
      </c>
      <c r="AJ297" s="17">
        <v>1</v>
      </c>
      <c r="AK297" s="17">
        <v>3</v>
      </c>
      <c r="AL297" s="17">
        <v>0</v>
      </c>
      <c r="AM297" s="17">
        <v>9</v>
      </c>
      <c r="AN297" s="17">
        <v>16</v>
      </c>
      <c r="AO297" s="17">
        <v>0</v>
      </c>
      <c r="AP297" s="17">
        <v>4</v>
      </c>
      <c r="AQ297" s="17">
        <v>25</v>
      </c>
    </row>
    <row r="298" spans="1:43" s="2" customFormat="1" ht="13.5" customHeight="1">
      <c r="A298" s="22">
        <v>296</v>
      </c>
      <c r="B298" s="23" t="s">
        <v>325</v>
      </c>
      <c r="C298" s="20" t="s">
        <v>28</v>
      </c>
      <c r="D298" s="24" t="s">
        <v>354</v>
      </c>
      <c r="E298" s="24" t="s">
        <v>634</v>
      </c>
      <c r="F298" s="25" t="s">
        <v>372</v>
      </c>
      <c r="G298" s="23" t="s">
        <v>662</v>
      </c>
      <c r="H298" s="7" t="s">
        <v>26</v>
      </c>
      <c r="I298" s="39"/>
      <c r="J298" s="43" t="s">
        <v>697</v>
      </c>
      <c r="K298" s="8">
        <v>2</v>
      </c>
      <c r="L298" s="17">
        <v>2</v>
      </c>
      <c r="M298" s="17">
        <v>2</v>
      </c>
      <c r="N298" s="16">
        <v>5</v>
      </c>
      <c r="O298" s="16">
        <v>5</v>
      </c>
      <c r="P298" s="16">
        <v>0</v>
      </c>
      <c r="Q298" s="16">
        <v>11</v>
      </c>
      <c r="R298" s="16">
        <v>3</v>
      </c>
      <c r="S298" s="16">
        <v>0</v>
      </c>
      <c r="T298" s="16">
        <v>0</v>
      </c>
      <c r="U298" s="16">
        <v>0</v>
      </c>
      <c r="V298" s="16">
        <v>0</v>
      </c>
      <c r="W298" s="16">
        <v>1</v>
      </c>
      <c r="X298" s="16">
        <v>1</v>
      </c>
      <c r="Y298" s="16">
        <v>0</v>
      </c>
      <c r="Z298" s="16">
        <v>14</v>
      </c>
      <c r="AA298" s="16">
        <v>7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1</v>
      </c>
      <c r="AJ298" s="17">
        <v>0</v>
      </c>
      <c r="AK298" s="17">
        <v>5</v>
      </c>
      <c r="AL298" s="17">
        <v>0</v>
      </c>
      <c r="AM298" s="17">
        <v>0</v>
      </c>
      <c r="AN298" s="17">
        <v>31</v>
      </c>
      <c r="AO298" s="17">
        <v>0</v>
      </c>
      <c r="AP298" s="17">
        <v>3</v>
      </c>
      <c r="AQ298" s="17">
        <v>31</v>
      </c>
    </row>
    <row r="299" spans="1:43" s="2" customFormat="1" ht="13.5" customHeight="1">
      <c r="A299" s="22">
        <v>297</v>
      </c>
      <c r="B299" s="23" t="s">
        <v>326</v>
      </c>
      <c r="C299" s="20" t="s">
        <v>28</v>
      </c>
      <c r="D299" s="24" t="s">
        <v>354</v>
      </c>
      <c r="E299" s="24" t="s">
        <v>634</v>
      </c>
      <c r="F299" s="25" t="s">
        <v>358</v>
      </c>
      <c r="G299" s="23" t="s">
        <v>663</v>
      </c>
      <c r="H299" s="7" t="s">
        <v>26</v>
      </c>
      <c r="I299" s="39" t="s">
        <v>35</v>
      </c>
      <c r="J299" s="43" t="s">
        <v>697</v>
      </c>
      <c r="K299" s="8">
        <v>2</v>
      </c>
      <c r="L299" s="17">
        <v>1</v>
      </c>
      <c r="M299" s="17">
        <v>2</v>
      </c>
      <c r="N299" s="16">
        <v>7</v>
      </c>
      <c r="O299" s="16">
        <v>5</v>
      </c>
      <c r="P299" s="16">
        <v>0</v>
      </c>
      <c r="Q299" s="16">
        <v>3</v>
      </c>
      <c r="R299" s="16">
        <v>2</v>
      </c>
      <c r="S299" s="16">
        <v>0</v>
      </c>
      <c r="T299" s="16">
        <v>1</v>
      </c>
      <c r="U299" s="16">
        <v>1</v>
      </c>
      <c r="V299" s="16">
        <v>0</v>
      </c>
      <c r="W299" s="16">
        <v>0</v>
      </c>
      <c r="X299" s="16">
        <v>0</v>
      </c>
      <c r="Y299" s="16">
        <v>0</v>
      </c>
      <c r="Z299" s="16">
        <v>8</v>
      </c>
      <c r="AA299" s="16">
        <v>5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1</v>
      </c>
      <c r="AJ299" s="17">
        <v>1</v>
      </c>
      <c r="AK299" s="17">
        <v>7</v>
      </c>
      <c r="AL299" s="17">
        <v>0</v>
      </c>
      <c r="AM299" s="17">
        <v>0</v>
      </c>
      <c r="AN299" s="17">
        <v>43</v>
      </c>
      <c r="AO299" s="17">
        <v>0</v>
      </c>
      <c r="AP299" s="17">
        <v>7</v>
      </c>
      <c r="AQ299" s="17">
        <v>44</v>
      </c>
    </row>
    <row r="300" spans="1:43" s="2" customFormat="1" ht="13.5" customHeight="1">
      <c r="A300" s="22">
        <v>298</v>
      </c>
      <c r="B300" s="23" t="s">
        <v>327</v>
      </c>
      <c r="C300" s="20" t="s">
        <v>28</v>
      </c>
      <c r="D300" s="24" t="s">
        <v>354</v>
      </c>
      <c r="E300" s="24" t="s">
        <v>634</v>
      </c>
      <c r="F300" s="25" t="s">
        <v>372</v>
      </c>
      <c r="G300" s="23" t="s">
        <v>664</v>
      </c>
      <c r="H300" s="7" t="s">
        <v>26</v>
      </c>
      <c r="I300" s="39"/>
      <c r="J300" s="43" t="s">
        <v>698</v>
      </c>
      <c r="K300" s="8">
        <v>2</v>
      </c>
      <c r="L300" s="17">
        <v>1</v>
      </c>
      <c r="M300" s="17">
        <v>1</v>
      </c>
      <c r="N300" s="16">
        <v>10</v>
      </c>
      <c r="O300" s="16">
        <v>10</v>
      </c>
      <c r="P300" s="16">
        <v>0</v>
      </c>
      <c r="Q300" s="16">
        <v>0</v>
      </c>
      <c r="R300" s="16">
        <v>4</v>
      </c>
      <c r="S300" s="16">
        <v>0</v>
      </c>
      <c r="T300" s="16">
        <v>5</v>
      </c>
      <c r="U300" s="16">
        <v>10</v>
      </c>
      <c r="V300" s="16">
        <v>0</v>
      </c>
      <c r="W300" s="16">
        <v>0</v>
      </c>
      <c r="X300" s="16">
        <v>0</v>
      </c>
      <c r="Y300" s="16">
        <v>0</v>
      </c>
      <c r="Z300" s="16">
        <v>5</v>
      </c>
      <c r="AA300" s="16">
        <v>4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1</v>
      </c>
      <c r="AJ300" s="17">
        <v>0</v>
      </c>
      <c r="AK300" s="17">
        <v>10</v>
      </c>
      <c r="AL300" s="17">
        <v>0</v>
      </c>
      <c r="AM300" s="17">
        <v>0</v>
      </c>
      <c r="AN300" s="17">
        <v>58</v>
      </c>
      <c r="AO300" s="17">
        <v>1</v>
      </c>
      <c r="AP300" s="17">
        <v>8</v>
      </c>
      <c r="AQ300" s="17">
        <v>59</v>
      </c>
    </row>
    <row r="301" spans="1:43" s="2" customFormat="1" ht="13.5" customHeight="1">
      <c r="A301" s="22">
        <v>299</v>
      </c>
      <c r="B301" s="23" t="s">
        <v>328</v>
      </c>
      <c r="C301" s="20" t="s">
        <v>28</v>
      </c>
      <c r="D301" s="24" t="s">
        <v>354</v>
      </c>
      <c r="E301" s="24" t="s">
        <v>634</v>
      </c>
      <c r="F301" s="25" t="s">
        <v>356</v>
      </c>
      <c r="G301" s="23" t="s">
        <v>665</v>
      </c>
      <c r="H301" s="7" t="s">
        <v>26</v>
      </c>
      <c r="I301" s="39"/>
      <c r="J301" s="43" t="s">
        <v>697</v>
      </c>
      <c r="K301" s="8">
        <v>2</v>
      </c>
      <c r="L301" s="17">
        <v>1</v>
      </c>
      <c r="M301" s="17">
        <v>1</v>
      </c>
      <c r="N301" s="16">
        <v>8</v>
      </c>
      <c r="O301" s="16">
        <v>3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7</v>
      </c>
      <c r="AD301" s="16">
        <v>2</v>
      </c>
      <c r="AE301" s="16">
        <v>0</v>
      </c>
      <c r="AF301" s="16">
        <v>0</v>
      </c>
      <c r="AG301" s="16">
        <v>0</v>
      </c>
      <c r="AH301" s="16">
        <v>0</v>
      </c>
      <c r="AI301" s="16">
        <v>1</v>
      </c>
      <c r="AJ301" s="17">
        <v>1</v>
      </c>
      <c r="AK301" s="17">
        <v>5</v>
      </c>
      <c r="AL301" s="17">
        <v>1</v>
      </c>
      <c r="AM301" s="17">
        <v>3</v>
      </c>
      <c r="AN301" s="17">
        <v>27</v>
      </c>
      <c r="AO301" s="17">
        <v>1</v>
      </c>
      <c r="AP301" s="17">
        <v>6</v>
      </c>
      <c r="AQ301" s="17">
        <v>33</v>
      </c>
    </row>
    <row r="302" spans="1:43" s="2" customFormat="1" ht="13.5" customHeight="1">
      <c r="A302" s="22">
        <v>300</v>
      </c>
      <c r="B302" s="23" t="s">
        <v>329</v>
      </c>
      <c r="C302" s="20" t="s">
        <v>28</v>
      </c>
      <c r="D302" s="24" t="s">
        <v>354</v>
      </c>
      <c r="E302" s="24" t="s">
        <v>634</v>
      </c>
      <c r="F302" s="25" t="s">
        <v>358</v>
      </c>
      <c r="G302" s="23" t="s">
        <v>666</v>
      </c>
      <c r="H302" s="7" t="s">
        <v>26</v>
      </c>
      <c r="I302" s="39" t="s">
        <v>35</v>
      </c>
      <c r="J302" s="43" t="s">
        <v>698</v>
      </c>
      <c r="K302" s="8">
        <v>2</v>
      </c>
      <c r="L302" s="17">
        <v>1</v>
      </c>
      <c r="M302" s="17">
        <v>1</v>
      </c>
      <c r="N302" s="16">
        <v>6</v>
      </c>
      <c r="O302" s="16">
        <v>2</v>
      </c>
      <c r="P302" s="16">
        <v>0</v>
      </c>
      <c r="Q302" s="16">
        <v>2</v>
      </c>
      <c r="R302" s="16">
        <v>3</v>
      </c>
      <c r="S302" s="16">
        <v>0</v>
      </c>
      <c r="T302" s="16">
        <v>0</v>
      </c>
      <c r="U302" s="16">
        <v>0</v>
      </c>
      <c r="V302" s="16">
        <v>0</v>
      </c>
      <c r="W302" s="16">
        <v>2</v>
      </c>
      <c r="X302" s="16">
        <v>0</v>
      </c>
      <c r="Y302" s="16">
        <v>0</v>
      </c>
      <c r="Z302" s="16">
        <v>12</v>
      </c>
      <c r="AA302" s="16">
        <v>8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1</v>
      </c>
      <c r="AJ302" s="17">
        <v>0</v>
      </c>
      <c r="AK302" s="17">
        <v>7</v>
      </c>
      <c r="AL302" s="17">
        <v>0</v>
      </c>
      <c r="AM302" s="17">
        <v>0</v>
      </c>
      <c r="AN302" s="17">
        <v>33</v>
      </c>
      <c r="AO302" s="17">
        <v>0</v>
      </c>
      <c r="AP302" s="17">
        <v>6</v>
      </c>
      <c r="AQ302" s="17">
        <v>34</v>
      </c>
    </row>
    <row r="303" spans="1:43" s="2" customFormat="1" ht="13.5" customHeight="1">
      <c r="A303" s="22">
        <v>301</v>
      </c>
      <c r="B303" s="23" t="s">
        <v>330</v>
      </c>
      <c r="C303" s="20" t="s">
        <v>28</v>
      </c>
      <c r="D303" s="24" t="s">
        <v>354</v>
      </c>
      <c r="E303" s="24" t="s">
        <v>634</v>
      </c>
      <c r="F303" s="25" t="s">
        <v>372</v>
      </c>
      <c r="G303" s="23" t="s">
        <v>667</v>
      </c>
      <c r="H303" s="7" t="s">
        <v>26</v>
      </c>
      <c r="I303" s="39"/>
      <c r="J303" s="43" t="s">
        <v>698</v>
      </c>
      <c r="K303" s="8">
        <v>2</v>
      </c>
      <c r="L303" s="17">
        <v>1</v>
      </c>
      <c r="M303" s="17">
        <v>1</v>
      </c>
      <c r="N303" s="16">
        <v>2</v>
      </c>
      <c r="O303" s="16">
        <v>3</v>
      </c>
      <c r="P303" s="16">
        <v>0</v>
      </c>
      <c r="Q303" s="16">
        <v>1</v>
      </c>
      <c r="R303" s="16">
        <v>0</v>
      </c>
      <c r="S303" s="16">
        <v>0</v>
      </c>
      <c r="T303" s="16">
        <v>4</v>
      </c>
      <c r="U303" s="16">
        <v>4</v>
      </c>
      <c r="V303" s="16">
        <v>0</v>
      </c>
      <c r="W303" s="16">
        <v>1</v>
      </c>
      <c r="X303" s="16">
        <v>3</v>
      </c>
      <c r="Y303" s="16">
        <v>0</v>
      </c>
      <c r="Z303" s="16">
        <v>2</v>
      </c>
      <c r="AA303" s="16">
        <v>2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1</v>
      </c>
      <c r="AJ303" s="17">
        <v>0</v>
      </c>
      <c r="AK303" s="17">
        <v>8</v>
      </c>
      <c r="AL303" s="17">
        <v>0</v>
      </c>
      <c r="AM303" s="17">
        <v>0</v>
      </c>
      <c r="AN303" s="17">
        <v>58</v>
      </c>
      <c r="AO303" s="17">
        <v>1</v>
      </c>
      <c r="AP303" s="17">
        <v>5</v>
      </c>
      <c r="AQ303" s="17">
        <v>60</v>
      </c>
    </row>
    <row r="304" spans="1:43" s="2" customFormat="1" ht="13.5" customHeight="1">
      <c r="A304" s="22">
        <v>302</v>
      </c>
      <c r="B304" s="23" t="s">
        <v>331</v>
      </c>
      <c r="C304" s="20" t="s">
        <v>28</v>
      </c>
      <c r="D304" s="24" t="s">
        <v>354</v>
      </c>
      <c r="E304" s="24" t="s">
        <v>634</v>
      </c>
      <c r="F304" s="25" t="s">
        <v>356</v>
      </c>
      <c r="G304" s="23" t="s">
        <v>668</v>
      </c>
      <c r="H304" s="7" t="s">
        <v>26</v>
      </c>
      <c r="I304" s="39" t="s">
        <v>35</v>
      </c>
      <c r="J304" s="43" t="s">
        <v>698</v>
      </c>
      <c r="K304" s="8">
        <v>2</v>
      </c>
      <c r="L304" s="17">
        <v>2</v>
      </c>
      <c r="M304" s="17">
        <v>1</v>
      </c>
      <c r="N304" s="16">
        <v>6</v>
      </c>
      <c r="O304" s="16">
        <v>4</v>
      </c>
      <c r="P304" s="16">
        <v>0</v>
      </c>
      <c r="Q304" s="16">
        <v>7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12</v>
      </c>
      <c r="AD304" s="16">
        <v>3</v>
      </c>
      <c r="AE304" s="16">
        <v>0</v>
      </c>
      <c r="AF304" s="16">
        <v>0</v>
      </c>
      <c r="AG304" s="16">
        <v>0</v>
      </c>
      <c r="AH304" s="16">
        <v>0</v>
      </c>
      <c r="AI304" s="16">
        <v>1</v>
      </c>
      <c r="AJ304" s="17">
        <v>1</v>
      </c>
      <c r="AK304" s="17">
        <v>3</v>
      </c>
      <c r="AL304" s="17">
        <v>0</v>
      </c>
      <c r="AM304" s="17">
        <v>4</v>
      </c>
      <c r="AN304" s="17">
        <v>26</v>
      </c>
      <c r="AO304" s="17">
        <v>0</v>
      </c>
      <c r="AP304" s="17">
        <v>3</v>
      </c>
      <c r="AQ304" s="17">
        <v>31</v>
      </c>
    </row>
    <row r="305" spans="1:43" s="2" customFormat="1" ht="13.5" customHeight="1">
      <c r="A305" s="22">
        <v>303</v>
      </c>
      <c r="B305" s="23" t="s">
        <v>332</v>
      </c>
      <c r="C305" s="20" t="s">
        <v>28</v>
      </c>
      <c r="D305" s="24" t="s">
        <v>354</v>
      </c>
      <c r="E305" s="24" t="s">
        <v>634</v>
      </c>
      <c r="F305" s="25" t="s">
        <v>358</v>
      </c>
      <c r="G305" s="23" t="s">
        <v>669</v>
      </c>
      <c r="H305" s="7" t="s">
        <v>26</v>
      </c>
      <c r="I305" s="39"/>
      <c r="J305" s="43" t="s">
        <v>698</v>
      </c>
      <c r="K305" s="8">
        <v>2</v>
      </c>
      <c r="L305" s="17">
        <v>3</v>
      </c>
      <c r="M305" s="17">
        <v>1</v>
      </c>
      <c r="N305" s="16">
        <v>8</v>
      </c>
      <c r="O305" s="16">
        <v>1</v>
      </c>
      <c r="P305" s="16">
        <v>0</v>
      </c>
      <c r="Q305" s="16">
        <v>3</v>
      </c>
      <c r="R305" s="16">
        <v>3</v>
      </c>
      <c r="S305" s="16">
        <v>0</v>
      </c>
      <c r="T305" s="16">
        <v>0</v>
      </c>
      <c r="U305" s="16">
        <v>0</v>
      </c>
      <c r="V305" s="16">
        <v>0</v>
      </c>
      <c r="W305" s="16">
        <v>1</v>
      </c>
      <c r="X305" s="16">
        <v>0</v>
      </c>
      <c r="Y305" s="16">
        <v>0</v>
      </c>
      <c r="Z305" s="16">
        <v>9</v>
      </c>
      <c r="AA305" s="16">
        <v>3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  <c r="AH305" s="16">
        <v>0</v>
      </c>
      <c r="AI305" s="16">
        <v>1</v>
      </c>
      <c r="AJ305" s="17">
        <v>0</v>
      </c>
      <c r="AK305" s="17">
        <v>4</v>
      </c>
      <c r="AL305" s="17">
        <v>1</v>
      </c>
      <c r="AM305" s="17">
        <v>15</v>
      </c>
      <c r="AN305" s="17">
        <v>12</v>
      </c>
      <c r="AO305" s="17">
        <v>1</v>
      </c>
      <c r="AP305" s="17">
        <v>2</v>
      </c>
      <c r="AQ305" s="17">
        <v>30</v>
      </c>
    </row>
    <row r="306" spans="1:43" s="2" customFormat="1" ht="13.5" customHeight="1">
      <c r="A306" s="22">
        <v>304</v>
      </c>
      <c r="B306" s="23" t="s">
        <v>333</v>
      </c>
      <c r="C306" s="20" t="s">
        <v>28</v>
      </c>
      <c r="D306" s="24" t="s">
        <v>354</v>
      </c>
      <c r="E306" s="24" t="s">
        <v>634</v>
      </c>
      <c r="F306" s="25" t="s">
        <v>358</v>
      </c>
      <c r="G306" s="23" t="s">
        <v>670</v>
      </c>
      <c r="H306" s="7" t="s">
        <v>26</v>
      </c>
      <c r="I306" s="39"/>
      <c r="J306" s="43" t="s">
        <v>697</v>
      </c>
      <c r="K306" s="8">
        <v>2</v>
      </c>
      <c r="L306" s="17">
        <v>1</v>
      </c>
      <c r="M306" s="17">
        <v>1</v>
      </c>
      <c r="N306" s="16">
        <v>9</v>
      </c>
      <c r="O306" s="16">
        <v>1</v>
      </c>
      <c r="P306" s="16">
        <v>0</v>
      </c>
      <c r="Q306" s="16">
        <v>5</v>
      </c>
      <c r="R306" s="16">
        <v>3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13</v>
      </c>
      <c r="AA306" s="16">
        <v>3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1</v>
      </c>
      <c r="AJ306" s="17">
        <v>1</v>
      </c>
      <c r="AK306" s="17">
        <v>4</v>
      </c>
      <c r="AL306" s="17">
        <v>0</v>
      </c>
      <c r="AM306" s="17">
        <v>13</v>
      </c>
      <c r="AN306" s="17">
        <v>27</v>
      </c>
      <c r="AO306" s="17">
        <v>0</v>
      </c>
      <c r="AP306" s="17">
        <v>2</v>
      </c>
      <c r="AQ306" s="17">
        <v>41</v>
      </c>
    </row>
    <row r="307" spans="1:43" s="2" customFormat="1" ht="13.5" customHeight="1">
      <c r="A307" s="22">
        <v>305</v>
      </c>
      <c r="B307" s="23" t="s">
        <v>334</v>
      </c>
      <c r="C307" s="20" t="s">
        <v>28</v>
      </c>
      <c r="D307" s="24" t="s">
        <v>354</v>
      </c>
      <c r="E307" s="24" t="s">
        <v>634</v>
      </c>
      <c r="F307" s="25" t="s">
        <v>358</v>
      </c>
      <c r="G307" s="23" t="s">
        <v>671</v>
      </c>
      <c r="H307" s="7" t="s">
        <v>26</v>
      </c>
      <c r="I307" s="39" t="s">
        <v>35</v>
      </c>
      <c r="J307" s="43" t="s">
        <v>697</v>
      </c>
      <c r="K307" s="8">
        <v>2</v>
      </c>
      <c r="L307" s="17">
        <v>1</v>
      </c>
      <c r="M307" s="17">
        <v>1</v>
      </c>
      <c r="N307" s="16">
        <v>4</v>
      </c>
      <c r="O307" s="16">
        <v>1</v>
      </c>
      <c r="P307" s="16">
        <v>0</v>
      </c>
      <c r="Q307" s="16">
        <v>4</v>
      </c>
      <c r="R307" s="16">
        <v>2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7</v>
      </c>
      <c r="AA307" s="16">
        <v>2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1</v>
      </c>
      <c r="AJ307" s="17">
        <v>0</v>
      </c>
      <c r="AK307" s="17">
        <v>7</v>
      </c>
      <c r="AL307" s="17">
        <v>0</v>
      </c>
      <c r="AM307" s="17">
        <v>4</v>
      </c>
      <c r="AN307" s="17">
        <v>20</v>
      </c>
      <c r="AO307" s="17">
        <v>0</v>
      </c>
      <c r="AP307" s="17">
        <v>5</v>
      </c>
      <c r="AQ307" s="17">
        <v>26</v>
      </c>
    </row>
    <row r="308" spans="1:43" s="2" customFormat="1" ht="13.5" customHeight="1">
      <c r="A308" s="22">
        <v>306</v>
      </c>
      <c r="B308" s="23" t="s">
        <v>335</v>
      </c>
      <c r="C308" s="20" t="s">
        <v>28</v>
      </c>
      <c r="D308" s="24" t="s">
        <v>354</v>
      </c>
      <c r="E308" s="24" t="s">
        <v>634</v>
      </c>
      <c r="F308" s="25" t="s">
        <v>358</v>
      </c>
      <c r="G308" s="23" t="s">
        <v>672</v>
      </c>
      <c r="H308" s="7" t="s">
        <v>26</v>
      </c>
      <c r="I308" s="39"/>
      <c r="J308" s="43" t="s">
        <v>697</v>
      </c>
      <c r="K308" s="8">
        <v>2</v>
      </c>
      <c r="L308" s="17">
        <v>1</v>
      </c>
      <c r="M308" s="17">
        <v>2</v>
      </c>
      <c r="N308" s="16">
        <v>10</v>
      </c>
      <c r="O308" s="16">
        <v>2</v>
      </c>
      <c r="P308" s="16">
        <v>0</v>
      </c>
      <c r="Q308" s="16">
        <v>0</v>
      </c>
      <c r="R308" s="16">
        <v>4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9</v>
      </c>
      <c r="AA308" s="16">
        <v>5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1</v>
      </c>
      <c r="AJ308" s="17">
        <v>1</v>
      </c>
      <c r="AK308" s="17">
        <v>5</v>
      </c>
      <c r="AL308" s="17">
        <v>0</v>
      </c>
      <c r="AM308" s="17">
        <v>10</v>
      </c>
      <c r="AN308" s="17">
        <v>19</v>
      </c>
      <c r="AO308" s="17">
        <v>1</v>
      </c>
      <c r="AP308" s="17">
        <v>4</v>
      </c>
      <c r="AQ308" s="17">
        <v>30</v>
      </c>
    </row>
    <row r="309" spans="1:43" s="2" customFormat="1" ht="13.5" customHeight="1">
      <c r="A309" s="22">
        <v>307</v>
      </c>
      <c r="B309" s="23" t="s">
        <v>336</v>
      </c>
      <c r="C309" s="20" t="s">
        <v>28</v>
      </c>
      <c r="D309" s="24" t="s">
        <v>354</v>
      </c>
      <c r="E309" s="24" t="s">
        <v>634</v>
      </c>
      <c r="F309" s="25" t="s">
        <v>372</v>
      </c>
      <c r="G309" s="23" t="s">
        <v>673</v>
      </c>
      <c r="H309" s="7" t="s">
        <v>26</v>
      </c>
      <c r="I309" s="39"/>
      <c r="J309" s="43" t="s">
        <v>698</v>
      </c>
      <c r="K309" s="8">
        <v>2</v>
      </c>
      <c r="L309" s="17">
        <v>1</v>
      </c>
      <c r="M309" s="17">
        <v>1</v>
      </c>
      <c r="N309" s="16">
        <v>12</v>
      </c>
      <c r="O309" s="16">
        <v>3</v>
      </c>
      <c r="P309" s="16">
        <v>0</v>
      </c>
      <c r="Q309" s="16">
        <v>1</v>
      </c>
      <c r="R309" s="16">
        <v>1</v>
      </c>
      <c r="S309" s="16">
        <v>0</v>
      </c>
      <c r="T309" s="16">
        <v>1</v>
      </c>
      <c r="U309" s="16">
        <v>1</v>
      </c>
      <c r="V309" s="16">
        <v>0</v>
      </c>
      <c r="W309" s="16">
        <v>0</v>
      </c>
      <c r="X309" s="16">
        <v>0</v>
      </c>
      <c r="Y309" s="16">
        <v>0</v>
      </c>
      <c r="Z309" s="16">
        <v>12</v>
      </c>
      <c r="AA309" s="16">
        <v>3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1</v>
      </c>
      <c r="AJ309" s="17">
        <v>0</v>
      </c>
      <c r="AK309" s="17">
        <v>7</v>
      </c>
      <c r="AL309" s="17">
        <v>0</v>
      </c>
      <c r="AM309" s="17">
        <v>0</v>
      </c>
      <c r="AN309" s="17">
        <v>41</v>
      </c>
      <c r="AO309" s="17">
        <v>1</v>
      </c>
      <c r="AP309" s="17">
        <v>3</v>
      </c>
      <c r="AQ309" s="17">
        <v>44</v>
      </c>
    </row>
    <row r="310" spans="1:43" s="2" customFormat="1" ht="13.5" customHeight="1">
      <c r="A310" s="22">
        <v>308</v>
      </c>
      <c r="B310" s="23" t="s">
        <v>337</v>
      </c>
      <c r="C310" s="20" t="s">
        <v>28</v>
      </c>
      <c r="D310" s="24" t="s">
        <v>354</v>
      </c>
      <c r="E310" s="24" t="s">
        <v>634</v>
      </c>
      <c r="F310" s="25" t="s">
        <v>356</v>
      </c>
      <c r="G310" s="23" t="s">
        <v>674</v>
      </c>
      <c r="H310" s="7" t="s">
        <v>26</v>
      </c>
      <c r="I310" s="39"/>
      <c r="J310" s="43" t="s">
        <v>698</v>
      </c>
      <c r="K310" s="8">
        <v>2</v>
      </c>
      <c r="L310" s="17">
        <v>2</v>
      </c>
      <c r="M310" s="17">
        <v>1</v>
      </c>
      <c r="N310" s="16">
        <v>5</v>
      </c>
      <c r="O310" s="16">
        <v>6</v>
      </c>
      <c r="P310" s="16">
        <v>0</v>
      </c>
      <c r="Q310" s="16">
        <v>1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5</v>
      </c>
      <c r="AD310" s="16">
        <v>5</v>
      </c>
      <c r="AE310" s="16">
        <v>0</v>
      </c>
      <c r="AF310" s="16">
        <v>0</v>
      </c>
      <c r="AG310" s="16">
        <v>0</v>
      </c>
      <c r="AH310" s="16">
        <v>0</v>
      </c>
      <c r="AI310" s="16">
        <v>1</v>
      </c>
      <c r="AJ310" s="17">
        <v>0</v>
      </c>
      <c r="AK310" s="17">
        <v>4</v>
      </c>
      <c r="AL310" s="17">
        <v>1</v>
      </c>
      <c r="AM310" s="17">
        <v>2</v>
      </c>
      <c r="AN310" s="17">
        <v>20</v>
      </c>
      <c r="AO310" s="17">
        <v>0</v>
      </c>
      <c r="AP310" s="17">
        <v>4</v>
      </c>
      <c r="AQ310" s="17">
        <v>21</v>
      </c>
    </row>
    <row r="311" spans="1:43" s="2" customFormat="1" ht="13.5" customHeight="1">
      <c r="A311" s="22">
        <v>309</v>
      </c>
      <c r="B311" s="23" t="s">
        <v>338</v>
      </c>
      <c r="C311" s="20" t="s">
        <v>28</v>
      </c>
      <c r="D311" s="24" t="s">
        <v>354</v>
      </c>
      <c r="E311" s="24" t="s">
        <v>634</v>
      </c>
      <c r="F311" s="25" t="s">
        <v>358</v>
      </c>
      <c r="G311" s="23" t="s">
        <v>675</v>
      </c>
      <c r="H311" s="7" t="s">
        <v>26</v>
      </c>
      <c r="I311" s="39" t="s">
        <v>35</v>
      </c>
      <c r="J311" s="43" t="s">
        <v>697</v>
      </c>
      <c r="K311" s="8">
        <v>2</v>
      </c>
      <c r="L311" s="17">
        <v>1</v>
      </c>
      <c r="M311" s="17">
        <v>1</v>
      </c>
      <c r="N311" s="16">
        <v>16</v>
      </c>
      <c r="O311" s="16">
        <v>4</v>
      </c>
      <c r="P311" s="16">
        <v>0</v>
      </c>
      <c r="Q311" s="16">
        <v>1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4</v>
      </c>
      <c r="X311" s="16">
        <v>2</v>
      </c>
      <c r="Y311" s="16">
        <v>0</v>
      </c>
      <c r="Z311" s="16">
        <v>12</v>
      </c>
      <c r="AA311" s="16">
        <v>1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1</v>
      </c>
      <c r="AJ311" s="17">
        <v>2</v>
      </c>
      <c r="AK311" s="17">
        <v>5</v>
      </c>
      <c r="AL311" s="17">
        <v>0</v>
      </c>
      <c r="AM311" s="17">
        <v>4</v>
      </c>
      <c r="AN311" s="17">
        <v>43</v>
      </c>
      <c r="AO311" s="17">
        <v>0</v>
      </c>
      <c r="AP311" s="17">
        <v>5</v>
      </c>
      <c r="AQ311" s="17">
        <v>48</v>
      </c>
    </row>
    <row r="312" spans="1:43" s="2" customFormat="1" ht="13.5" customHeight="1">
      <c r="A312" s="22">
        <v>310</v>
      </c>
      <c r="B312" s="23" t="s">
        <v>339</v>
      </c>
      <c r="C312" s="20" t="s">
        <v>28</v>
      </c>
      <c r="D312" s="24" t="s">
        <v>354</v>
      </c>
      <c r="E312" s="24" t="s">
        <v>634</v>
      </c>
      <c r="F312" s="25" t="s">
        <v>358</v>
      </c>
      <c r="G312" s="23" t="s">
        <v>676</v>
      </c>
      <c r="H312" s="7" t="s">
        <v>26</v>
      </c>
      <c r="I312" s="39"/>
      <c r="J312" s="43" t="s">
        <v>697</v>
      </c>
      <c r="K312" s="8">
        <v>2</v>
      </c>
      <c r="L312" s="17">
        <v>1</v>
      </c>
      <c r="M312" s="17">
        <v>1</v>
      </c>
      <c r="N312" s="16">
        <v>9</v>
      </c>
      <c r="O312" s="16">
        <v>1</v>
      </c>
      <c r="P312" s="16">
        <v>0</v>
      </c>
      <c r="Q312" s="16">
        <v>5</v>
      </c>
      <c r="R312" s="16">
        <v>2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13</v>
      </c>
      <c r="AA312" s="16">
        <v>2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1</v>
      </c>
      <c r="AJ312" s="17">
        <v>1</v>
      </c>
      <c r="AK312" s="17">
        <v>3</v>
      </c>
      <c r="AL312" s="17">
        <v>0</v>
      </c>
      <c r="AM312" s="17">
        <v>11</v>
      </c>
      <c r="AN312" s="17">
        <v>15</v>
      </c>
      <c r="AO312" s="17">
        <v>1</v>
      </c>
      <c r="AP312" s="17">
        <v>1</v>
      </c>
      <c r="AQ312" s="17">
        <v>28</v>
      </c>
    </row>
    <row r="313" spans="1:43" s="2" customFormat="1" ht="13.5" customHeight="1">
      <c r="A313" s="22">
        <v>311</v>
      </c>
      <c r="B313" s="23" t="s">
        <v>340</v>
      </c>
      <c r="C313" s="20" t="s">
        <v>28</v>
      </c>
      <c r="D313" s="24" t="s">
        <v>354</v>
      </c>
      <c r="E313" s="24" t="s">
        <v>634</v>
      </c>
      <c r="F313" s="25" t="s">
        <v>356</v>
      </c>
      <c r="G313" s="23" t="s">
        <v>677</v>
      </c>
      <c r="H313" s="7" t="s">
        <v>26</v>
      </c>
      <c r="I313" s="39"/>
      <c r="J313" s="43" t="s">
        <v>698</v>
      </c>
      <c r="K313" s="8">
        <v>2</v>
      </c>
      <c r="L313" s="17">
        <v>1</v>
      </c>
      <c r="M313" s="17">
        <v>1</v>
      </c>
      <c r="N313" s="16">
        <v>14</v>
      </c>
      <c r="O313" s="16">
        <v>7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8</v>
      </c>
      <c r="X313" s="16">
        <v>1</v>
      </c>
      <c r="Y313" s="16">
        <v>0</v>
      </c>
      <c r="Z313" s="16">
        <v>5</v>
      </c>
      <c r="AA313" s="16">
        <v>5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1</v>
      </c>
      <c r="AJ313" s="17">
        <v>0</v>
      </c>
      <c r="AK313" s="17">
        <v>7</v>
      </c>
      <c r="AL313" s="17">
        <v>0</v>
      </c>
      <c r="AM313" s="17">
        <v>0</v>
      </c>
      <c r="AN313" s="17">
        <v>25</v>
      </c>
      <c r="AO313" s="17">
        <v>0</v>
      </c>
      <c r="AP313" s="17">
        <v>7</v>
      </c>
      <c r="AQ313" s="17">
        <v>25</v>
      </c>
    </row>
    <row r="314" spans="1:43" s="2" customFormat="1" ht="13.5" customHeight="1">
      <c r="A314" s="22">
        <v>312</v>
      </c>
      <c r="B314" s="23" t="s">
        <v>341</v>
      </c>
      <c r="C314" s="20" t="s">
        <v>28</v>
      </c>
      <c r="D314" s="24" t="s">
        <v>354</v>
      </c>
      <c r="E314" s="24" t="s">
        <v>634</v>
      </c>
      <c r="F314" s="25" t="s">
        <v>356</v>
      </c>
      <c r="G314" s="23" t="s">
        <v>678</v>
      </c>
      <c r="H314" s="7" t="s">
        <v>26</v>
      </c>
      <c r="I314" s="39"/>
      <c r="J314" s="43" t="s">
        <v>698</v>
      </c>
      <c r="K314" s="8">
        <v>2</v>
      </c>
      <c r="L314" s="17">
        <v>3</v>
      </c>
      <c r="M314" s="17">
        <v>1</v>
      </c>
      <c r="N314" s="16">
        <v>6</v>
      </c>
      <c r="O314" s="16">
        <v>3</v>
      </c>
      <c r="P314" s="16">
        <v>0</v>
      </c>
      <c r="Q314" s="16">
        <v>7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1</v>
      </c>
      <c r="Y314" s="16">
        <v>0</v>
      </c>
      <c r="Z314" s="16">
        <v>12</v>
      </c>
      <c r="AA314" s="16">
        <v>2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1</v>
      </c>
      <c r="AJ314" s="17">
        <v>0</v>
      </c>
      <c r="AK314" s="17">
        <v>7</v>
      </c>
      <c r="AL314" s="17">
        <v>0</v>
      </c>
      <c r="AM314" s="17">
        <v>0</v>
      </c>
      <c r="AN314" s="17">
        <v>46</v>
      </c>
      <c r="AO314" s="17">
        <v>0</v>
      </c>
      <c r="AP314" s="17">
        <v>6</v>
      </c>
      <c r="AQ314" s="17">
        <v>47</v>
      </c>
    </row>
    <row r="315" spans="1:43" s="2" customFormat="1" ht="13.5" customHeight="1">
      <c r="A315" s="22">
        <v>313</v>
      </c>
      <c r="B315" s="23" t="s">
        <v>342</v>
      </c>
      <c r="C315" s="20" t="s">
        <v>28</v>
      </c>
      <c r="D315" s="24" t="s">
        <v>354</v>
      </c>
      <c r="E315" s="24" t="s">
        <v>634</v>
      </c>
      <c r="F315" s="25" t="s">
        <v>358</v>
      </c>
      <c r="G315" s="23" t="s">
        <v>679</v>
      </c>
      <c r="H315" s="7" t="s">
        <v>26</v>
      </c>
      <c r="I315" s="39" t="s">
        <v>35</v>
      </c>
      <c r="J315" s="43" t="s">
        <v>698</v>
      </c>
      <c r="K315" s="8">
        <v>2</v>
      </c>
      <c r="L315" s="17">
        <v>1</v>
      </c>
      <c r="M315" s="17">
        <v>1</v>
      </c>
      <c r="N315" s="16">
        <v>6</v>
      </c>
      <c r="O315" s="16">
        <v>2</v>
      </c>
      <c r="P315" s="16">
        <v>0</v>
      </c>
      <c r="Q315" s="16">
        <v>4</v>
      </c>
      <c r="R315" s="16">
        <v>4</v>
      </c>
      <c r="S315" s="16">
        <v>0</v>
      </c>
      <c r="T315" s="16">
        <v>0</v>
      </c>
      <c r="U315" s="16">
        <v>0</v>
      </c>
      <c r="V315" s="16">
        <v>0</v>
      </c>
      <c r="W315" s="16">
        <v>2</v>
      </c>
      <c r="X315" s="16">
        <v>1</v>
      </c>
      <c r="Y315" s="16">
        <v>0</v>
      </c>
      <c r="Z315" s="16">
        <v>8</v>
      </c>
      <c r="AA315" s="16">
        <v>5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0</v>
      </c>
      <c r="AH315" s="16">
        <v>0</v>
      </c>
      <c r="AI315" s="16">
        <v>1</v>
      </c>
      <c r="AJ315" s="17">
        <v>1</v>
      </c>
      <c r="AK315" s="17">
        <v>7</v>
      </c>
      <c r="AL315" s="17">
        <v>0</v>
      </c>
      <c r="AM315" s="17">
        <v>13</v>
      </c>
      <c r="AN315" s="17">
        <v>35</v>
      </c>
      <c r="AO315" s="17">
        <v>0</v>
      </c>
      <c r="AP315" s="17">
        <v>6</v>
      </c>
      <c r="AQ315" s="17">
        <v>50</v>
      </c>
    </row>
    <row r="316" spans="1:43" s="2" customFormat="1" ht="13.5" customHeight="1">
      <c r="A316" s="22">
        <v>314</v>
      </c>
      <c r="B316" s="23" t="s">
        <v>343</v>
      </c>
      <c r="C316" s="20" t="s">
        <v>28</v>
      </c>
      <c r="D316" s="24" t="s">
        <v>354</v>
      </c>
      <c r="E316" s="24" t="s">
        <v>634</v>
      </c>
      <c r="F316" s="25" t="s">
        <v>372</v>
      </c>
      <c r="G316" s="23" t="s">
        <v>680</v>
      </c>
      <c r="H316" s="7" t="s">
        <v>26</v>
      </c>
      <c r="I316" s="39"/>
      <c r="J316" s="43" t="s">
        <v>698</v>
      </c>
      <c r="K316" s="8">
        <v>2</v>
      </c>
      <c r="L316" s="17">
        <v>3</v>
      </c>
      <c r="M316" s="17">
        <v>1</v>
      </c>
      <c r="N316" s="16">
        <v>12</v>
      </c>
      <c r="O316" s="16">
        <v>2</v>
      </c>
      <c r="P316" s="16">
        <v>0</v>
      </c>
      <c r="Q316" s="16">
        <v>5</v>
      </c>
      <c r="R316" s="16">
        <v>0</v>
      </c>
      <c r="S316" s="16">
        <v>0</v>
      </c>
      <c r="T316" s="16">
        <v>2</v>
      </c>
      <c r="U316" s="16">
        <v>1</v>
      </c>
      <c r="V316" s="16">
        <v>0</v>
      </c>
      <c r="W316" s="16">
        <v>1</v>
      </c>
      <c r="X316" s="16">
        <v>0</v>
      </c>
      <c r="Y316" s="16">
        <v>0</v>
      </c>
      <c r="Z316" s="16">
        <v>13</v>
      </c>
      <c r="AA316" s="16">
        <v>1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1</v>
      </c>
      <c r="AJ316" s="17">
        <v>0</v>
      </c>
      <c r="AK316" s="17">
        <v>8</v>
      </c>
      <c r="AL316" s="17">
        <v>0</v>
      </c>
      <c r="AM316" s="17">
        <v>0</v>
      </c>
      <c r="AN316" s="17">
        <v>47</v>
      </c>
      <c r="AO316" s="17">
        <v>0</v>
      </c>
      <c r="AP316" s="17">
        <v>7</v>
      </c>
      <c r="AQ316" s="17">
        <v>48</v>
      </c>
    </row>
    <row r="317" spans="1:43" s="2" customFormat="1" ht="13.5" customHeight="1">
      <c r="A317" s="22">
        <v>315</v>
      </c>
      <c r="B317" s="23" t="s">
        <v>344</v>
      </c>
      <c r="C317" s="20" t="s">
        <v>28</v>
      </c>
      <c r="D317" s="24" t="s">
        <v>354</v>
      </c>
      <c r="E317" s="24" t="s">
        <v>634</v>
      </c>
      <c r="F317" s="25" t="s">
        <v>356</v>
      </c>
      <c r="G317" s="23" t="s">
        <v>681</v>
      </c>
      <c r="H317" s="7" t="s">
        <v>26</v>
      </c>
      <c r="I317" s="39"/>
      <c r="J317" s="43" t="s">
        <v>698</v>
      </c>
      <c r="K317" s="8">
        <v>2</v>
      </c>
      <c r="L317" s="17">
        <v>2</v>
      </c>
      <c r="M317" s="17">
        <v>1</v>
      </c>
      <c r="N317" s="16">
        <v>7</v>
      </c>
      <c r="O317" s="16">
        <v>4</v>
      </c>
      <c r="P317" s="16">
        <v>0</v>
      </c>
      <c r="Q317" s="16">
        <v>5</v>
      </c>
      <c r="R317" s="16">
        <v>1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11</v>
      </c>
      <c r="AG317" s="16">
        <v>4</v>
      </c>
      <c r="AH317" s="16">
        <v>0</v>
      </c>
      <c r="AI317" s="16">
        <v>1</v>
      </c>
      <c r="AJ317" s="17">
        <v>0</v>
      </c>
      <c r="AK317" s="17">
        <v>5</v>
      </c>
      <c r="AL317" s="17">
        <v>0</v>
      </c>
      <c r="AM317" s="17">
        <v>0</v>
      </c>
      <c r="AN317" s="17">
        <v>19</v>
      </c>
      <c r="AO317" s="17">
        <v>0</v>
      </c>
      <c r="AP317" s="17">
        <v>4</v>
      </c>
      <c r="AQ317" s="17">
        <v>20</v>
      </c>
    </row>
    <row r="318" spans="1:43" s="2" customFormat="1" ht="13.5" customHeight="1">
      <c r="A318" s="22">
        <v>316</v>
      </c>
      <c r="B318" s="23" t="s">
        <v>345</v>
      </c>
      <c r="C318" s="20" t="s">
        <v>28</v>
      </c>
      <c r="D318" s="24" t="s">
        <v>354</v>
      </c>
      <c r="E318" s="24" t="s">
        <v>634</v>
      </c>
      <c r="F318" s="25" t="s">
        <v>358</v>
      </c>
      <c r="G318" s="23" t="s">
        <v>682</v>
      </c>
      <c r="H318" s="7" t="s">
        <v>26</v>
      </c>
      <c r="I318" s="39"/>
      <c r="J318" s="43" t="s">
        <v>698</v>
      </c>
      <c r="K318" s="8">
        <v>2</v>
      </c>
      <c r="L318" s="17">
        <v>1</v>
      </c>
      <c r="M318" s="17">
        <v>1</v>
      </c>
      <c r="N318" s="16">
        <v>7</v>
      </c>
      <c r="O318" s="16">
        <v>2</v>
      </c>
      <c r="P318" s="16">
        <v>0</v>
      </c>
      <c r="Q318" s="16">
        <v>0</v>
      </c>
      <c r="R318" s="16">
        <v>2</v>
      </c>
      <c r="S318" s="16">
        <v>0</v>
      </c>
      <c r="T318" s="16">
        <v>2</v>
      </c>
      <c r="U318" s="16">
        <v>0</v>
      </c>
      <c r="V318" s="16">
        <v>0</v>
      </c>
      <c r="W318" s="16">
        <v>1</v>
      </c>
      <c r="X318" s="16">
        <v>1</v>
      </c>
      <c r="Y318" s="16">
        <v>0</v>
      </c>
      <c r="Z318" s="16">
        <v>3</v>
      </c>
      <c r="AA318" s="16">
        <v>2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1</v>
      </c>
      <c r="AJ318" s="17">
        <v>0</v>
      </c>
      <c r="AK318" s="17">
        <v>5</v>
      </c>
      <c r="AL318" s="17">
        <v>0</v>
      </c>
      <c r="AM318" s="17">
        <v>4</v>
      </c>
      <c r="AN318" s="17">
        <v>11</v>
      </c>
      <c r="AO318" s="17">
        <v>0</v>
      </c>
      <c r="AP318" s="17">
        <v>5</v>
      </c>
      <c r="AQ318" s="17">
        <v>15</v>
      </c>
    </row>
    <row r="319" spans="1:43" s="2" customFormat="1" ht="13.5" customHeight="1">
      <c r="A319" s="22">
        <v>317</v>
      </c>
      <c r="B319" s="23" t="s">
        <v>346</v>
      </c>
      <c r="C319" s="20" t="s">
        <v>28</v>
      </c>
      <c r="D319" s="24" t="s">
        <v>354</v>
      </c>
      <c r="E319" s="24" t="s">
        <v>634</v>
      </c>
      <c r="F319" s="25" t="s">
        <v>358</v>
      </c>
      <c r="G319" s="23" t="s">
        <v>683</v>
      </c>
      <c r="H319" s="7" t="s">
        <v>26</v>
      </c>
      <c r="I319" s="39"/>
      <c r="J319" s="43" t="s">
        <v>697</v>
      </c>
      <c r="K319" s="8">
        <v>2</v>
      </c>
      <c r="L319" s="17">
        <v>1</v>
      </c>
      <c r="M319" s="17">
        <v>1</v>
      </c>
      <c r="N319" s="16">
        <v>10</v>
      </c>
      <c r="O319" s="16">
        <v>3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9</v>
      </c>
      <c r="AA319" s="16">
        <v>3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1</v>
      </c>
      <c r="AJ319" s="17">
        <v>1</v>
      </c>
      <c r="AK319" s="17">
        <v>5</v>
      </c>
      <c r="AL319" s="17">
        <v>0</v>
      </c>
      <c r="AM319" s="17">
        <v>12</v>
      </c>
      <c r="AN319" s="17">
        <v>23</v>
      </c>
      <c r="AO319" s="17">
        <v>0</v>
      </c>
      <c r="AP319" s="17">
        <v>4</v>
      </c>
      <c r="AQ319" s="17">
        <v>37</v>
      </c>
    </row>
    <row r="320" spans="1:43" s="2" customFormat="1" ht="13.5" customHeight="1">
      <c r="A320" s="22">
        <v>318</v>
      </c>
      <c r="B320" s="23" t="s">
        <v>347</v>
      </c>
      <c r="C320" s="20" t="s">
        <v>28</v>
      </c>
      <c r="D320" s="24" t="s">
        <v>354</v>
      </c>
      <c r="E320" s="24" t="s">
        <v>634</v>
      </c>
      <c r="F320" s="25" t="s">
        <v>372</v>
      </c>
      <c r="G320" s="23" t="s">
        <v>684</v>
      </c>
      <c r="H320" s="7" t="s">
        <v>26</v>
      </c>
      <c r="I320" s="39"/>
      <c r="J320" s="43" t="s">
        <v>698</v>
      </c>
      <c r="K320" s="8">
        <v>2</v>
      </c>
      <c r="L320" s="17">
        <v>1</v>
      </c>
      <c r="M320" s="17">
        <v>1</v>
      </c>
      <c r="N320" s="16">
        <v>13</v>
      </c>
      <c r="O320" s="16">
        <v>15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1</v>
      </c>
      <c r="X320" s="16">
        <v>1</v>
      </c>
      <c r="Y320" s="16">
        <v>0</v>
      </c>
      <c r="Z320" s="16">
        <v>11</v>
      </c>
      <c r="AA320" s="16">
        <v>13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1</v>
      </c>
      <c r="AJ320" s="17">
        <v>0</v>
      </c>
      <c r="AK320" s="17">
        <v>6</v>
      </c>
      <c r="AL320" s="17">
        <v>0</v>
      </c>
      <c r="AM320" s="17">
        <v>0</v>
      </c>
      <c r="AN320" s="17">
        <v>27</v>
      </c>
      <c r="AO320" s="17">
        <v>0</v>
      </c>
      <c r="AP320" s="17">
        <v>5</v>
      </c>
      <c r="AQ320" s="17">
        <v>28</v>
      </c>
    </row>
    <row r="321" spans="1:43" s="2" customFormat="1" ht="13.5" customHeight="1">
      <c r="A321" s="22">
        <v>319</v>
      </c>
      <c r="B321" s="23" t="s">
        <v>348</v>
      </c>
      <c r="C321" s="20" t="s">
        <v>28</v>
      </c>
      <c r="D321" s="24" t="s">
        <v>354</v>
      </c>
      <c r="E321" s="24" t="s">
        <v>634</v>
      </c>
      <c r="F321" s="25" t="s">
        <v>356</v>
      </c>
      <c r="G321" s="23" t="s">
        <v>685</v>
      </c>
      <c r="H321" s="7" t="s">
        <v>26</v>
      </c>
      <c r="I321" s="39"/>
      <c r="J321" s="43" t="s">
        <v>697</v>
      </c>
      <c r="K321" s="8">
        <v>2</v>
      </c>
      <c r="L321" s="17">
        <v>2</v>
      </c>
      <c r="M321" s="17">
        <v>1</v>
      </c>
      <c r="N321" s="16">
        <v>6</v>
      </c>
      <c r="O321" s="16">
        <v>2</v>
      </c>
      <c r="P321" s="16">
        <v>0</v>
      </c>
      <c r="Q321" s="16">
        <v>5</v>
      </c>
      <c r="R321" s="16">
        <v>1</v>
      </c>
      <c r="S321" s="16">
        <v>0</v>
      </c>
      <c r="T321" s="16">
        <v>1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9</v>
      </c>
      <c r="AD321" s="16">
        <v>2</v>
      </c>
      <c r="AE321" s="16">
        <v>0</v>
      </c>
      <c r="AF321" s="16">
        <v>0</v>
      </c>
      <c r="AG321" s="16">
        <v>0</v>
      </c>
      <c r="AH321" s="16">
        <v>0</v>
      </c>
      <c r="AI321" s="16">
        <v>1</v>
      </c>
      <c r="AJ321" s="17">
        <v>0</v>
      </c>
      <c r="AK321" s="17">
        <v>2</v>
      </c>
      <c r="AL321" s="17">
        <v>0</v>
      </c>
      <c r="AM321" s="17">
        <v>0</v>
      </c>
      <c r="AN321" s="17">
        <v>13</v>
      </c>
      <c r="AO321" s="17">
        <v>0</v>
      </c>
      <c r="AP321" s="17">
        <v>2</v>
      </c>
      <c r="AQ321" s="17">
        <v>13</v>
      </c>
    </row>
    <row r="322" spans="1:43" s="2" customFormat="1" ht="13.5" customHeight="1">
      <c r="A322" s="22">
        <v>320</v>
      </c>
      <c r="B322" s="23" t="s">
        <v>349</v>
      </c>
      <c r="C322" s="20" t="s">
        <v>28</v>
      </c>
      <c r="D322" s="24" t="s">
        <v>354</v>
      </c>
      <c r="E322" s="24" t="s">
        <v>634</v>
      </c>
      <c r="F322" s="25" t="s">
        <v>372</v>
      </c>
      <c r="G322" s="23" t="s">
        <v>686</v>
      </c>
      <c r="H322" s="7" t="s">
        <v>26</v>
      </c>
      <c r="I322" s="39" t="s">
        <v>35</v>
      </c>
      <c r="J322" s="43" t="s">
        <v>698</v>
      </c>
      <c r="K322" s="8">
        <v>2</v>
      </c>
      <c r="L322" s="17">
        <v>1</v>
      </c>
      <c r="M322" s="17">
        <v>1</v>
      </c>
      <c r="N322" s="16">
        <v>13</v>
      </c>
      <c r="O322" s="16">
        <v>11</v>
      </c>
      <c r="P322" s="16">
        <v>1</v>
      </c>
      <c r="Q322" s="16">
        <v>1</v>
      </c>
      <c r="R322" s="16">
        <v>1</v>
      </c>
      <c r="S322" s="16">
        <v>0</v>
      </c>
      <c r="T322" s="16">
        <v>1</v>
      </c>
      <c r="U322" s="16">
        <v>2</v>
      </c>
      <c r="V322" s="16">
        <v>0</v>
      </c>
      <c r="W322" s="16">
        <v>2</v>
      </c>
      <c r="X322" s="16">
        <v>4</v>
      </c>
      <c r="Y322" s="16">
        <v>0</v>
      </c>
      <c r="Z322" s="16">
        <v>0</v>
      </c>
      <c r="AA322" s="16">
        <v>0</v>
      </c>
      <c r="AB322" s="16">
        <v>0</v>
      </c>
      <c r="AC322" s="16">
        <v>9</v>
      </c>
      <c r="AD322" s="16">
        <v>6</v>
      </c>
      <c r="AE322" s="16">
        <v>3</v>
      </c>
      <c r="AF322" s="16">
        <v>0</v>
      </c>
      <c r="AG322" s="16">
        <v>0</v>
      </c>
      <c r="AH322" s="16">
        <v>0</v>
      </c>
      <c r="AI322" s="16">
        <v>1</v>
      </c>
      <c r="AJ322" s="17">
        <v>0</v>
      </c>
      <c r="AK322" s="17">
        <v>28</v>
      </c>
      <c r="AL322" s="17">
        <v>0</v>
      </c>
      <c r="AM322" s="17">
        <v>0</v>
      </c>
      <c r="AN322" s="17">
        <v>94</v>
      </c>
      <c r="AO322" s="17">
        <v>0</v>
      </c>
      <c r="AP322" s="17">
        <v>28</v>
      </c>
      <c r="AQ322" s="17">
        <v>95</v>
      </c>
    </row>
    <row r="323" spans="1:43" s="2" customFormat="1" ht="13.5" customHeight="1">
      <c r="A323" s="22">
        <v>321</v>
      </c>
      <c r="B323" s="23" t="s">
        <v>350</v>
      </c>
      <c r="C323" s="20" t="s">
        <v>28</v>
      </c>
      <c r="D323" s="24" t="s">
        <v>354</v>
      </c>
      <c r="E323" s="24" t="s">
        <v>634</v>
      </c>
      <c r="F323" s="25" t="s">
        <v>372</v>
      </c>
      <c r="G323" s="23" t="s">
        <v>687</v>
      </c>
      <c r="H323" s="7" t="s">
        <v>26</v>
      </c>
      <c r="I323" s="39" t="s">
        <v>35</v>
      </c>
      <c r="J323" s="43" t="s">
        <v>698</v>
      </c>
      <c r="K323" s="8">
        <v>2</v>
      </c>
      <c r="L323" s="17">
        <v>3</v>
      </c>
      <c r="M323" s="17">
        <v>1</v>
      </c>
      <c r="N323" s="16">
        <v>11</v>
      </c>
      <c r="O323" s="16">
        <v>3</v>
      </c>
      <c r="P323" s="16">
        <v>0</v>
      </c>
      <c r="Q323" s="16">
        <v>4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1</v>
      </c>
      <c r="Y323" s="16">
        <v>0</v>
      </c>
      <c r="Z323" s="16">
        <v>0</v>
      </c>
      <c r="AA323" s="16">
        <v>0</v>
      </c>
      <c r="AB323" s="16">
        <v>0</v>
      </c>
      <c r="AC323" s="16">
        <v>14</v>
      </c>
      <c r="AD323" s="16">
        <v>2</v>
      </c>
      <c r="AE323" s="16">
        <v>0</v>
      </c>
      <c r="AF323" s="16">
        <v>0</v>
      </c>
      <c r="AG323" s="16">
        <v>0</v>
      </c>
      <c r="AH323" s="16">
        <v>0</v>
      </c>
      <c r="AI323" s="16">
        <v>1</v>
      </c>
      <c r="AJ323" s="17">
        <v>0</v>
      </c>
      <c r="AK323" s="17">
        <v>10</v>
      </c>
      <c r="AL323" s="17">
        <v>0</v>
      </c>
      <c r="AM323" s="17">
        <v>0</v>
      </c>
      <c r="AN323" s="17">
        <v>57</v>
      </c>
      <c r="AO323" s="17">
        <v>0</v>
      </c>
      <c r="AP323" s="17">
        <v>9</v>
      </c>
      <c r="AQ323" s="17">
        <v>52</v>
      </c>
    </row>
    <row r="324" spans="1:43" s="2" customFormat="1" ht="13.5" customHeight="1">
      <c r="A324" s="22">
        <v>322</v>
      </c>
      <c r="B324" s="23" t="s">
        <v>351</v>
      </c>
      <c r="C324" s="20" t="s">
        <v>28</v>
      </c>
      <c r="D324" s="24" t="s">
        <v>354</v>
      </c>
      <c r="E324" s="24" t="s">
        <v>634</v>
      </c>
      <c r="F324" s="25" t="s">
        <v>356</v>
      </c>
      <c r="G324" s="23" t="s">
        <v>688</v>
      </c>
      <c r="H324" s="7" t="s">
        <v>26</v>
      </c>
      <c r="I324" s="39" t="s">
        <v>35</v>
      </c>
      <c r="J324" s="43" t="s">
        <v>698</v>
      </c>
      <c r="K324" s="8">
        <v>2</v>
      </c>
      <c r="L324" s="17">
        <v>1</v>
      </c>
      <c r="M324" s="17">
        <v>1</v>
      </c>
      <c r="N324" s="16">
        <v>11</v>
      </c>
      <c r="O324" s="16">
        <v>3</v>
      </c>
      <c r="P324" s="16">
        <v>0</v>
      </c>
      <c r="Q324" s="16">
        <v>4</v>
      </c>
      <c r="R324" s="16">
        <v>0</v>
      </c>
      <c r="S324" s="16">
        <v>0</v>
      </c>
      <c r="T324" s="16">
        <v>1</v>
      </c>
      <c r="U324" s="16">
        <v>0</v>
      </c>
      <c r="V324" s="16">
        <v>0</v>
      </c>
      <c r="W324" s="16">
        <v>1</v>
      </c>
      <c r="X324" s="16">
        <v>0</v>
      </c>
      <c r="Y324" s="16">
        <v>0</v>
      </c>
      <c r="Z324" s="16">
        <v>13</v>
      </c>
      <c r="AA324" s="16">
        <v>3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1</v>
      </c>
      <c r="AJ324" s="17">
        <v>0</v>
      </c>
      <c r="AK324" s="17">
        <v>9</v>
      </c>
      <c r="AL324" s="17">
        <v>0</v>
      </c>
      <c r="AM324" s="17">
        <v>4</v>
      </c>
      <c r="AN324" s="17">
        <v>47</v>
      </c>
      <c r="AO324" s="17">
        <v>0</v>
      </c>
      <c r="AP324" s="17">
        <v>6</v>
      </c>
      <c r="AQ324" s="17">
        <v>51</v>
      </c>
    </row>
    <row r="325" spans="1:43" s="2" customFormat="1" ht="13.5" customHeight="1">
      <c r="A325" s="22">
        <v>323</v>
      </c>
      <c r="B325" s="23" t="s">
        <v>352</v>
      </c>
      <c r="C325" s="20" t="s">
        <v>28</v>
      </c>
      <c r="D325" s="24" t="s">
        <v>354</v>
      </c>
      <c r="E325" s="24" t="s">
        <v>634</v>
      </c>
      <c r="F325" s="25" t="s">
        <v>372</v>
      </c>
      <c r="G325" s="23" t="s">
        <v>689</v>
      </c>
      <c r="H325" s="7" t="s">
        <v>26</v>
      </c>
      <c r="I325" s="39" t="s">
        <v>35</v>
      </c>
      <c r="J325" s="43" t="s">
        <v>698</v>
      </c>
      <c r="K325" s="8">
        <v>2</v>
      </c>
      <c r="L325" s="17">
        <v>1</v>
      </c>
      <c r="M325" s="17">
        <v>1</v>
      </c>
      <c r="N325" s="16">
        <v>16</v>
      </c>
      <c r="O325" s="16">
        <v>9</v>
      </c>
      <c r="P325" s="16">
        <v>0</v>
      </c>
      <c r="Q325" s="16">
        <v>0</v>
      </c>
      <c r="R325" s="16">
        <v>0</v>
      </c>
      <c r="S325" s="16">
        <v>0</v>
      </c>
      <c r="T325" s="16">
        <v>1</v>
      </c>
      <c r="U325" s="16">
        <v>0</v>
      </c>
      <c r="V325" s="16">
        <v>0</v>
      </c>
      <c r="W325" s="16">
        <v>1</v>
      </c>
      <c r="X325" s="16">
        <v>2</v>
      </c>
      <c r="Y325" s="16">
        <v>0</v>
      </c>
      <c r="Z325" s="16">
        <v>0</v>
      </c>
      <c r="AA325" s="16">
        <v>0</v>
      </c>
      <c r="AB325" s="16">
        <v>0</v>
      </c>
      <c r="AC325" s="16">
        <v>13</v>
      </c>
      <c r="AD325" s="16">
        <v>6</v>
      </c>
      <c r="AE325" s="16">
        <v>0</v>
      </c>
      <c r="AF325" s="16">
        <v>0</v>
      </c>
      <c r="AG325" s="16">
        <v>0</v>
      </c>
      <c r="AH325" s="16">
        <v>0</v>
      </c>
      <c r="AI325" s="16">
        <v>1</v>
      </c>
      <c r="AJ325" s="17">
        <v>0</v>
      </c>
      <c r="AK325" s="17">
        <v>12</v>
      </c>
      <c r="AL325" s="17">
        <v>0</v>
      </c>
      <c r="AM325" s="17">
        <v>0</v>
      </c>
      <c r="AN325" s="17">
        <v>60</v>
      </c>
      <c r="AO325" s="17">
        <v>0</v>
      </c>
      <c r="AP325" s="17">
        <v>12</v>
      </c>
      <c r="AQ325" s="17">
        <v>60</v>
      </c>
    </row>
    <row r="326" spans="1:43" s="2" customFormat="1" ht="13.5" customHeight="1">
      <c r="A326" s="27">
        <v>324</v>
      </c>
      <c r="B326" s="28" t="s">
        <v>353</v>
      </c>
      <c r="C326" s="29" t="s">
        <v>28</v>
      </c>
      <c r="D326" s="30" t="s">
        <v>354</v>
      </c>
      <c r="E326" s="30" t="s">
        <v>634</v>
      </c>
      <c r="F326" s="31" t="s">
        <v>356</v>
      </c>
      <c r="G326" s="28" t="s">
        <v>690</v>
      </c>
      <c r="H326" s="12" t="s">
        <v>26</v>
      </c>
      <c r="I326" s="40"/>
      <c r="J326" s="43" t="s">
        <v>698</v>
      </c>
      <c r="K326" s="8">
        <v>2</v>
      </c>
      <c r="L326" s="17">
        <v>0</v>
      </c>
      <c r="M326" s="17">
        <v>0</v>
      </c>
      <c r="N326" s="16">
        <v>10</v>
      </c>
      <c r="O326" s="16">
        <v>3</v>
      </c>
      <c r="P326" s="16">
        <v>1</v>
      </c>
      <c r="Q326" s="16">
        <v>2</v>
      </c>
      <c r="R326" s="16">
        <v>1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8</v>
      </c>
      <c r="AA326" s="16">
        <v>3</v>
      </c>
      <c r="AB326" s="16">
        <v>6</v>
      </c>
      <c r="AC326" s="16">
        <v>0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1</v>
      </c>
      <c r="AJ326" s="17">
        <v>0</v>
      </c>
      <c r="AK326" s="17">
        <v>5</v>
      </c>
      <c r="AL326" s="17">
        <v>0</v>
      </c>
      <c r="AM326" s="17">
        <v>0</v>
      </c>
      <c r="AN326" s="17">
        <v>27</v>
      </c>
      <c r="AO326" s="17">
        <v>0</v>
      </c>
      <c r="AP326" s="17">
        <v>4</v>
      </c>
      <c r="AQ326" s="17">
        <v>28</v>
      </c>
    </row>
    <row r="327" spans="1:43" s="2" customFormat="1" ht="13.5" customHeight="1">
      <c r="A327" s="32">
        <v>325</v>
      </c>
      <c r="B327" s="33" t="s">
        <v>692</v>
      </c>
      <c r="C327" s="34" t="s">
        <v>22</v>
      </c>
      <c r="D327" s="35" t="s">
        <v>694</v>
      </c>
      <c r="E327" s="35" t="s">
        <v>189</v>
      </c>
      <c r="F327" s="36" t="s">
        <v>693</v>
      </c>
      <c r="G327" s="37" t="s">
        <v>691</v>
      </c>
      <c r="H327" s="13"/>
      <c r="I327" s="41"/>
      <c r="J327" s="43" t="s">
        <v>698</v>
      </c>
      <c r="K327" s="8">
        <v>2</v>
      </c>
      <c r="L327" s="17">
        <v>9</v>
      </c>
      <c r="M327" s="17">
        <v>5</v>
      </c>
      <c r="N327" s="16">
        <v>13</v>
      </c>
      <c r="O327" s="16">
        <v>7</v>
      </c>
      <c r="P327" s="16">
        <v>0</v>
      </c>
      <c r="Q327" s="16">
        <v>0</v>
      </c>
      <c r="R327" s="16">
        <v>0</v>
      </c>
      <c r="S327" s="16">
        <v>0</v>
      </c>
      <c r="T327" s="16">
        <v>1</v>
      </c>
      <c r="U327" s="16">
        <v>1</v>
      </c>
      <c r="V327" s="16">
        <v>0</v>
      </c>
      <c r="W327" s="16">
        <v>8</v>
      </c>
      <c r="X327" s="16">
        <v>4</v>
      </c>
      <c r="Y327" s="16">
        <v>0</v>
      </c>
      <c r="Z327" s="16">
        <v>3</v>
      </c>
      <c r="AA327" s="16">
        <v>1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1</v>
      </c>
      <c r="AJ327" s="17">
        <v>0</v>
      </c>
      <c r="AK327" s="17">
        <v>6</v>
      </c>
      <c r="AL327" s="17">
        <v>0</v>
      </c>
      <c r="AM327" s="17">
        <v>0</v>
      </c>
      <c r="AN327" s="17">
        <v>33</v>
      </c>
      <c r="AO327" s="17">
        <v>0</v>
      </c>
      <c r="AP327" s="17">
        <v>3</v>
      </c>
      <c r="AQ327" s="17">
        <v>33</v>
      </c>
    </row>
    <row r="328" spans="1:43" ht="15" customHeight="1">
      <c r="A328" s="9"/>
      <c r="B328" s="6"/>
      <c r="C328" s="6"/>
      <c r="D328" s="6"/>
      <c r="E328" s="6"/>
      <c r="F328" s="6"/>
      <c r="G328" s="6"/>
      <c r="H328" s="6"/>
      <c r="I328" s="6"/>
      <c r="J328" s="9"/>
      <c r="K328" s="14">
        <f>SUBTOTAL(109,K$3:K$327)</f>
        <v>626</v>
      </c>
      <c r="L328" s="14">
        <f>SUBTOTAL(109,L$3:L$327)</f>
        <v>443</v>
      </c>
      <c r="M328" s="14">
        <f>SUBTOTAL(109,M$3:M$327)</f>
        <v>313</v>
      </c>
      <c r="N328" s="14">
        <f>SUBTOTAL(109,N$3:N$327)</f>
        <v>2996</v>
      </c>
      <c r="O328" s="14">
        <f t="shared" ref="O328:AQ328" si="0">SUBTOTAL(109,O$3:O$327)</f>
        <v>1172</v>
      </c>
      <c r="P328" s="14">
        <f t="shared" si="0"/>
        <v>65</v>
      </c>
      <c r="Q328" s="14">
        <f t="shared" si="0"/>
        <v>1084</v>
      </c>
      <c r="R328" s="14">
        <f t="shared" si="0"/>
        <v>464</v>
      </c>
      <c r="S328" s="14">
        <f t="shared" si="0"/>
        <v>3</v>
      </c>
      <c r="T328" s="14">
        <f t="shared" si="0"/>
        <v>257</v>
      </c>
      <c r="U328" s="14">
        <f t="shared" si="0"/>
        <v>132</v>
      </c>
      <c r="V328" s="14">
        <f t="shared" si="0"/>
        <v>26</v>
      </c>
      <c r="W328" s="14">
        <f t="shared" si="0"/>
        <v>163</v>
      </c>
      <c r="X328" s="14">
        <f t="shared" si="0"/>
        <v>96</v>
      </c>
      <c r="Y328" s="14">
        <f t="shared" si="0"/>
        <v>5</v>
      </c>
      <c r="Z328" s="14">
        <f t="shared" si="0"/>
        <v>2145</v>
      </c>
      <c r="AA328" s="14">
        <f t="shared" si="0"/>
        <v>712</v>
      </c>
      <c r="AB328" s="14">
        <f t="shared" si="0"/>
        <v>146</v>
      </c>
      <c r="AC328" s="14">
        <f t="shared" si="0"/>
        <v>636</v>
      </c>
      <c r="AD328" s="14">
        <f t="shared" si="0"/>
        <v>240</v>
      </c>
      <c r="AE328" s="14">
        <f t="shared" si="0"/>
        <v>45</v>
      </c>
      <c r="AF328" s="14">
        <f t="shared" si="0"/>
        <v>548</v>
      </c>
      <c r="AG328" s="14">
        <f t="shared" si="0"/>
        <v>193</v>
      </c>
      <c r="AH328" s="14">
        <f t="shared" si="0"/>
        <v>24</v>
      </c>
      <c r="AI328" s="14">
        <f t="shared" si="0"/>
        <v>313</v>
      </c>
      <c r="AJ328" s="14">
        <f t="shared" si="0"/>
        <v>130</v>
      </c>
      <c r="AK328" s="14">
        <f t="shared" si="0"/>
        <v>2070</v>
      </c>
      <c r="AL328" s="14">
        <f t="shared" si="0"/>
        <v>30</v>
      </c>
      <c r="AM328" s="14">
        <f t="shared" si="0"/>
        <v>1908</v>
      </c>
      <c r="AN328" s="14">
        <f t="shared" si="0"/>
        <v>11103</v>
      </c>
      <c r="AO328" s="14">
        <f t="shared" si="0"/>
        <v>72</v>
      </c>
      <c r="AP328" s="14">
        <f t="shared" si="0"/>
        <v>1595</v>
      </c>
      <c r="AQ328" s="14">
        <f t="shared" si="0"/>
        <v>13465</v>
      </c>
    </row>
    <row r="329" spans="1:43" ht="15" customHeight="1">
      <c r="AF329">
        <f>SUBTOTAL(102,AF3:AF317)</f>
        <v>305</v>
      </c>
    </row>
    <row r="332" spans="1:43" ht="15" customHeight="1">
      <c r="AK332" s="44"/>
    </row>
    <row r="334" spans="1:43" ht="15" customHeight="1">
      <c r="N334" s="44"/>
      <c r="P334" s="44"/>
      <c r="Q334" s="44"/>
    </row>
    <row r="337" spans="13:14" ht="15" customHeight="1">
      <c r="M337" s="44"/>
    </row>
    <row r="340" spans="13:14" ht="15" customHeight="1">
      <c r="N340" s="44"/>
    </row>
  </sheetData>
  <autoFilter ref="A2:AQ328" xr:uid="{B6C5F712-41C6-4B33-BCD5-B3A6D2117BD4}"/>
  <mergeCells count="8">
    <mergeCell ref="AC1:AE1"/>
    <mergeCell ref="AF1:AH1"/>
    <mergeCell ref="L1:M1"/>
    <mergeCell ref="N1:P1"/>
    <mergeCell ref="Q1:S1"/>
    <mergeCell ref="T1:V1"/>
    <mergeCell ref="W1:Y1"/>
    <mergeCell ref="Z1:AB1"/>
  </mergeCells>
  <phoneticPr fontId="4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F096-FB36-47C3-BBB5-49F7910AA35B}">
  <sheetPr codeName="Sheet2" filterMode="1"/>
  <dimension ref="A1:BE1092"/>
  <sheetViews>
    <sheetView workbookViewId="0">
      <pane xSplit="9" ySplit="3" topLeftCell="AE444" activePane="bottomRight" state="frozen"/>
      <selection activeCell="E38" sqref="E38"/>
      <selection pane="topRight" activeCell="E38" sqref="E38"/>
      <selection pane="bottomLeft" activeCell="E38" sqref="E38"/>
      <selection pane="bottomRight" activeCell="A722" sqref="A722:XFD722"/>
    </sheetView>
  </sheetViews>
  <sheetFormatPr defaultColWidth="12.625" defaultRowHeight="15" customHeight="1"/>
  <cols>
    <col min="1" max="1" width="5.25" customWidth="1"/>
    <col min="2" max="2" width="5.625" customWidth="1"/>
    <col min="3" max="3" width="13.5" customWidth="1"/>
    <col min="4" max="4" width="11.375" customWidth="1"/>
    <col min="5" max="5" width="7.75" customWidth="1"/>
    <col min="6" max="6" width="6.25" customWidth="1"/>
    <col min="7" max="7" width="6.125" customWidth="1"/>
    <col min="8" max="8" width="7.875" customWidth="1"/>
    <col min="9" max="9" width="25.875" customWidth="1"/>
    <col min="10" max="10" width="33.25" hidden="1" customWidth="1"/>
    <col min="11" max="11" width="0" hidden="1" customWidth="1"/>
    <col min="12" max="12" width="7.25" hidden="1" customWidth="1"/>
    <col min="13" max="13" width="5.625" hidden="1" customWidth="1"/>
    <col min="14" max="14" width="8.25" hidden="1" customWidth="1"/>
    <col min="15" max="15" width="13" hidden="1" customWidth="1"/>
    <col min="16" max="16" width="19.5" hidden="1" customWidth="1"/>
    <col min="17" max="17" width="6.25" customWidth="1"/>
    <col min="18" max="24" width="7.5" customWidth="1"/>
    <col min="25" max="27" width="8.375" customWidth="1"/>
    <col min="28" max="28" width="10" customWidth="1"/>
    <col min="29" max="29" width="7.5" customWidth="1"/>
    <col min="30" max="30" width="7.875" customWidth="1"/>
    <col min="31" max="40" width="7.625" customWidth="1"/>
    <col min="41" max="41" width="5.5" customWidth="1"/>
    <col min="42" max="42" width="37.75" customWidth="1"/>
    <col min="43" max="43" width="35.875" customWidth="1"/>
    <col min="44" max="44" width="8.5" customWidth="1"/>
    <col min="45" max="45" width="12.25" customWidth="1"/>
    <col min="46" max="48" width="12.125" customWidth="1"/>
    <col min="49" max="50" width="10.125" customWidth="1"/>
    <col min="51" max="54" width="10.875" customWidth="1"/>
    <col min="55" max="55" width="29" customWidth="1"/>
    <col min="56" max="57" width="7.875" customWidth="1"/>
  </cols>
  <sheetData>
    <row r="1" spans="1:57" ht="16.5" customHeight="1">
      <c r="A1" s="113"/>
      <c r="B1" s="114"/>
      <c r="C1" s="113"/>
      <c r="D1" s="115" t="s">
        <v>2271</v>
      </c>
      <c r="E1" s="115"/>
      <c r="F1" s="116"/>
      <c r="G1" s="116"/>
      <c r="H1" s="117"/>
      <c r="I1" s="113"/>
      <c r="J1" s="113"/>
      <c r="K1" s="113"/>
      <c r="L1" s="113"/>
      <c r="M1" s="113"/>
      <c r="N1" s="113"/>
      <c r="O1" s="113"/>
      <c r="P1" s="113"/>
      <c r="Q1" s="113"/>
      <c r="R1" s="118"/>
      <c r="S1" s="113"/>
      <c r="T1" s="119"/>
      <c r="U1" s="113"/>
      <c r="V1" s="119"/>
      <c r="W1" s="113"/>
      <c r="X1" s="113"/>
      <c r="Y1" s="113"/>
      <c r="Z1" s="113"/>
      <c r="AA1" s="113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7"/>
      <c r="AQ1" s="117"/>
      <c r="AR1" s="579" t="s">
        <v>2272</v>
      </c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113"/>
      <c r="BD1" s="113"/>
      <c r="BE1" s="113"/>
    </row>
    <row r="2" spans="1:57" ht="16.5" customHeight="1" thickBot="1">
      <c r="A2" s="113"/>
      <c r="B2" s="114"/>
      <c r="C2" s="113"/>
      <c r="D2" s="113"/>
      <c r="E2" s="116" t="s">
        <v>2273</v>
      </c>
      <c r="F2" s="116"/>
      <c r="G2" s="116"/>
      <c r="H2" s="117"/>
      <c r="I2" s="113"/>
      <c r="J2" s="113"/>
      <c r="K2" s="113"/>
      <c r="L2" s="113"/>
      <c r="M2" s="113"/>
      <c r="N2" s="113"/>
      <c r="O2" s="113"/>
      <c r="P2" s="113"/>
      <c r="Q2" s="113"/>
      <c r="R2" s="120"/>
      <c r="S2" s="121"/>
      <c r="T2" s="122"/>
      <c r="U2" s="121"/>
      <c r="V2" s="122"/>
      <c r="W2" s="121"/>
      <c r="X2" s="113"/>
      <c r="Y2" s="113"/>
      <c r="Z2" s="113"/>
      <c r="AA2" s="113"/>
      <c r="AB2" s="119"/>
      <c r="AC2" s="119"/>
      <c r="AD2" s="119"/>
      <c r="AE2" s="581" t="s">
        <v>2274</v>
      </c>
      <c r="AF2" s="582"/>
      <c r="AG2" s="582"/>
      <c r="AH2" s="582"/>
      <c r="AI2" s="583" t="s">
        <v>2275</v>
      </c>
      <c r="AJ2" s="584"/>
      <c r="AK2" s="584"/>
      <c r="AL2" s="584"/>
      <c r="AM2" s="119"/>
      <c r="AN2" s="119"/>
      <c r="AO2" s="119"/>
      <c r="AP2" s="117"/>
      <c r="AQ2" s="117"/>
      <c r="AR2" s="123" t="s">
        <v>2276</v>
      </c>
      <c r="AS2" s="585" t="s">
        <v>2277</v>
      </c>
      <c r="AT2" s="586"/>
      <c r="AU2" s="124" t="s">
        <v>2278</v>
      </c>
      <c r="AV2" s="585" t="s">
        <v>2279</v>
      </c>
      <c r="AW2" s="586"/>
      <c r="AX2" s="585" t="s">
        <v>2280</v>
      </c>
      <c r="AY2" s="587"/>
      <c r="AZ2" s="586"/>
      <c r="BA2" s="124" t="s">
        <v>2281</v>
      </c>
      <c r="BB2" s="125" t="s">
        <v>2282</v>
      </c>
      <c r="BC2" s="113"/>
      <c r="BD2" s="113"/>
      <c r="BE2" s="113"/>
    </row>
    <row r="3" spans="1:57" ht="32.25" customHeight="1" thickBot="1">
      <c r="A3" s="126"/>
      <c r="B3" s="127" t="s">
        <v>2283</v>
      </c>
      <c r="C3" s="128" t="s">
        <v>17</v>
      </c>
      <c r="D3" s="129" t="s">
        <v>2284</v>
      </c>
      <c r="E3" s="130" t="s">
        <v>2285</v>
      </c>
      <c r="F3" s="131" t="s">
        <v>18</v>
      </c>
      <c r="G3" s="131" t="s">
        <v>19</v>
      </c>
      <c r="H3" s="132" t="s">
        <v>20</v>
      </c>
      <c r="I3" s="133" t="s">
        <v>16</v>
      </c>
      <c r="J3" s="133" t="s">
        <v>2286</v>
      </c>
      <c r="K3" s="130" t="s">
        <v>2287</v>
      </c>
      <c r="L3" s="134" t="s">
        <v>2288</v>
      </c>
      <c r="M3" s="134" t="s">
        <v>2289</v>
      </c>
      <c r="N3" s="135" t="s">
        <v>2290</v>
      </c>
      <c r="O3" s="134" t="s">
        <v>2291</v>
      </c>
      <c r="P3" s="136" t="s">
        <v>2292</v>
      </c>
      <c r="Q3" s="137" t="s">
        <v>2293</v>
      </c>
      <c r="R3" s="134" t="s">
        <v>2294</v>
      </c>
      <c r="S3" s="134" t="s">
        <v>2295</v>
      </c>
      <c r="T3" s="134" t="s">
        <v>2296</v>
      </c>
      <c r="U3" s="133" t="s">
        <v>2297</v>
      </c>
      <c r="V3" s="133" t="s">
        <v>2298</v>
      </c>
      <c r="W3" s="134" t="s">
        <v>2299</v>
      </c>
      <c r="X3" s="138" t="s">
        <v>2300</v>
      </c>
      <c r="Y3" s="139" t="s">
        <v>23</v>
      </c>
      <c r="Z3" s="139" t="s">
        <v>23</v>
      </c>
      <c r="AA3" s="140" t="s">
        <v>24</v>
      </c>
      <c r="AB3" s="141" t="s">
        <v>2301</v>
      </c>
      <c r="AC3" s="141" t="s">
        <v>2302</v>
      </c>
      <c r="AD3" s="141" t="s">
        <v>2303</v>
      </c>
      <c r="AE3" s="142" t="s">
        <v>2304</v>
      </c>
      <c r="AF3" s="143" t="s">
        <v>2305</v>
      </c>
      <c r="AG3" s="144" t="s">
        <v>2306</v>
      </c>
      <c r="AH3" s="143" t="s">
        <v>2307</v>
      </c>
      <c r="AI3" s="145" t="s">
        <v>2308</v>
      </c>
      <c r="AJ3" s="146" t="s">
        <v>2309</v>
      </c>
      <c r="AK3" s="147" t="s">
        <v>2310</v>
      </c>
      <c r="AL3" s="148" t="s">
        <v>2311</v>
      </c>
      <c r="AM3" s="149"/>
      <c r="AN3" s="149"/>
      <c r="AO3" s="150" t="s">
        <v>2312</v>
      </c>
      <c r="AP3" s="151" t="s">
        <v>2313</v>
      </c>
      <c r="AQ3" s="151" t="s">
        <v>2314</v>
      </c>
      <c r="AR3" s="152" t="s">
        <v>2315</v>
      </c>
      <c r="AS3" s="153" t="s">
        <v>2316</v>
      </c>
      <c r="AT3" s="153" t="s">
        <v>2317</v>
      </c>
      <c r="AU3" s="124" t="s">
        <v>2318</v>
      </c>
      <c r="AV3" s="153" t="s">
        <v>2319</v>
      </c>
      <c r="AW3" s="153" t="s">
        <v>2320</v>
      </c>
      <c r="AX3" s="153" t="s">
        <v>2321</v>
      </c>
      <c r="AY3" s="153" t="s">
        <v>2322</v>
      </c>
      <c r="AZ3" s="124" t="s">
        <v>2323</v>
      </c>
      <c r="BA3" s="124" t="s">
        <v>2324</v>
      </c>
      <c r="BB3" s="153" t="s">
        <v>2325</v>
      </c>
      <c r="BC3" s="154" t="s">
        <v>2326</v>
      </c>
      <c r="BD3" s="154" t="s">
        <v>2327</v>
      </c>
      <c r="BE3" s="154" t="s">
        <v>2328</v>
      </c>
    </row>
    <row r="4" spans="1:57" ht="16.5" hidden="1" customHeight="1">
      <c r="A4" s="155"/>
      <c r="B4" s="156">
        <v>94</v>
      </c>
      <c r="C4" s="157" t="s">
        <v>722</v>
      </c>
      <c r="D4" s="158" t="s">
        <v>2329</v>
      </c>
      <c r="E4" s="158" t="s">
        <v>28</v>
      </c>
      <c r="F4" s="158" t="s">
        <v>2233</v>
      </c>
      <c r="G4" s="158" t="s">
        <v>723</v>
      </c>
      <c r="H4" s="159" t="s">
        <v>724</v>
      </c>
      <c r="I4" s="160" t="s">
        <v>725</v>
      </c>
      <c r="J4" s="160" t="s">
        <v>2330</v>
      </c>
      <c r="K4" s="161">
        <v>38833</v>
      </c>
      <c r="L4" s="158" t="s">
        <v>2331</v>
      </c>
      <c r="M4" s="158" t="s">
        <v>2332</v>
      </c>
      <c r="N4" s="158" t="s">
        <v>2331</v>
      </c>
      <c r="O4" s="158" t="s">
        <v>2333</v>
      </c>
      <c r="P4" s="158" t="s">
        <v>2334</v>
      </c>
      <c r="Q4" s="162">
        <v>2</v>
      </c>
      <c r="R4" s="163" t="s">
        <v>2335</v>
      </c>
      <c r="S4" s="163">
        <v>9</v>
      </c>
      <c r="T4" s="163" t="s">
        <v>2336</v>
      </c>
      <c r="U4" s="163">
        <v>57</v>
      </c>
      <c r="V4" s="163" t="s">
        <v>2337</v>
      </c>
      <c r="W4" s="163">
        <v>1</v>
      </c>
      <c r="X4" s="163"/>
      <c r="Y4" s="164" t="s">
        <v>26</v>
      </c>
      <c r="Z4" s="164" t="s">
        <v>26</v>
      </c>
      <c r="AA4" s="164"/>
      <c r="AB4" s="165" t="s">
        <v>2338</v>
      </c>
      <c r="AC4" s="166">
        <v>39</v>
      </c>
      <c r="AD4" s="167">
        <f t="shared" ref="AD4:AD258" si="0">AF4</f>
        <v>0</v>
      </c>
      <c r="AE4" s="398">
        <v>39</v>
      </c>
      <c r="AF4" s="398">
        <v>0</v>
      </c>
      <c r="AG4" s="398">
        <v>8</v>
      </c>
      <c r="AH4" s="398">
        <v>0</v>
      </c>
      <c r="AI4" s="399">
        <v>39</v>
      </c>
      <c r="AJ4" s="399">
        <v>8</v>
      </c>
      <c r="AK4" s="399">
        <v>2</v>
      </c>
      <c r="AL4" s="399">
        <v>25</v>
      </c>
      <c r="AM4" s="166"/>
      <c r="AN4" s="166"/>
      <c r="AO4" s="166" t="s">
        <v>699</v>
      </c>
      <c r="AP4" s="168" t="s">
        <v>699</v>
      </c>
      <c r="AQ4" s="168" t="s">
        <v>699</v>
      </c>
      <c r="AR4" s="169">
        <f t="shared" ref="AR4:AR258" si="1">SUM(AS4:BB4)</f>
        <v>39</v>
      </c>
      <c r="AS4" s="170">
        <v>0</v>
      </c>
      <c r="AT4" s="160">
        <v>0</v>
      </c>
      <c r="AU4" s="160">
        <v>0</v>
      </c>
      <c r="AV4" s="170">
        <v>4</v>
      </c>
      <c r="AW4" s="170">
        <v>2</v>
      </c>
      <c r="AX4" s="160">
        <v>24</v>
      </c>
      <c r="AY4" s="160">
        <v>0</v>
      </c>
      <c r="AZ4" s="160">
        <v>0</v>
      </c>
      <c r="BA4" s="160">
        <v>0</v>
      </c>
      <c r="BB4" s="160">
        <v>9</v>
      </c>
      <c r="BC4" s="160" t="s">
        <v>2339</v>
      </c>
      <c r="BD4" s="160"/>
      <c r="BE4" s="160"/>
    </row>
    <row r="5" spans="1:57" ht="16.5" hidden="1" customHeight="1">
      <c r="A5" s="155"/>
      <c r="B5" s="156">
        <v>530</v>
      </c>
      <c r="C5" s="157" t="s">
        <v>726</v>
      </c>
      <c r="D5" s="158" t="s">
        <v>2340</v>
      </c>
      <c r="E5" s="158" t="s">
        <v>2234</v>
      </c>
      <c r="F5" s="158" t="s">
        <v>2233</v>
      </c>
      <c r="G5" s="158" t="s">
        <v>723</v>
      </c>
      <c r="H5" s="159" t="s">
        <v>727</v>
      </c>
      <c r="I5" s="160" t="s">
        <v>728</v>
      </c>
      <c r="J5" s="160" t="s">
        <v>2341</v>
      </c>
      <c r="K5" s="161">
        <v>45717</v>
      </c>
      <c r="L5" s="158" t="s">
        <v>2342</v>
      </c>
      <c r="M5" s="158" t="s">
        <v>2332</v>
      </c>
      <c r="N5" s="158" t="s">
        <v>2342</v>
      </c>
      <c r="O5" s="158" t="s">
        <v>2343</v>
      </c>
      <c r="P5" s="158" t="s">
        <v>2344</v>
      </c>
      <c r="Q5" s="171">
        <v>2</v>
      </c>
      <c r="R5" s="163" t="s">
        <v>2345</v>
      </c>
      <c r="S5" s="163">
        <v>11</v>
      </c>
      <c r="T5" s="163" t="s">
        <v>2336</v>
      </c>
      <c r="U5" s="163">
        <v>32</v>
      </c>
      <c r="V5" s="163" t="s">
        <v>2346</v>
      </c>
      <c r="W5" s="163">
        <v>1</v>
      </c>
      <c r="X5" s="163"/>
      <c r="Y5" s="164" t="s">
        <v>26</v>
      </c>
      <c r="Z5" s="164" t="s">
        <v>26</v>
      </c>
      <c r="AA5" s="164"/>
      <c r="AB5" s="165" t="s">
        <v>2338</v>
      </c>
      <c r="AC5" s="166">
        <v>73</v>
      </c>
      <c r="AD5" s="167">
        <f t="shared" si="0"/>
        <v>0</v>
      </c>
      <c r="AE5" s="398">
        <v>0</v>
      </c>
      <c r="AF5" s="398">
        <v>0</v>
      </c>
      <c r="AG5" s="398">
        <v>0</v>
      </c>
      <c r="AH5" s="398">
        <v>0</v>
      </c>
      <c r="AI5" s="399">
        <v>0</v>
      </c>
      <c r="AJ5" s="399">
        <v>0</v>
      </c>
      <c r="AK5" s="399">
        <v>0</v>
      </c>
      <c r="AL5" s="399">
        <v>0</v>
      </c>
      <c r="AM5" s="166"/>
      <c r="AN5" s="166"/>
      <c r="AO5" s="166">
        <v>1</v>
      </c>
      <c r="AP5" s="168" t="s">
        <v>10124</v>
      </c>
      <c r="AQ5" s="168">
        <v>1</v>
      </c>
      <c r="AR5" s="169">
        <f t="shared" si="1"/>
        <v>73</v>
      </c>
      <c r="AS5" s="170">
        <v>0</v>
      </c>
      <c r="AT5" s="160">
        <v>0</v>
      </c>
      <c r="AU5" s="160">
        <v>0</v>
      </c>
      <c r="AV5" s="170">
        <v>0</v>
      </c>
      <c r="AW5" s="170">
        <v>73</v>
      </c>
      <c r="AX5" s="160">
        <v>0</v>
      </c>
      <c r="AY5" s="160">
        <v>0</v>
      </c>
      <c r="AZ5" s="160">
        <v>0</v>
      </c>
      <c r="BA5" s="160">
        <v>0</v>
      </c>
      <c r="BB5" s="160">
        <v>0</v>
      </c>
      <c r="BC5" s="160"/>
      <c r="BD5" s="160"/>
      <c r="BE5" s="160"/>
    </row>
    <row r="6" spans="1:57" ht="16.5" hidden="1" customHeight="1">
      <c r="A6" s="113"/>
      <c r="B6" s="156">
        <v>529</v>
      </c>
      <c r="C6" s="157" t="s">
        <v>729</v>
      </c>
      <c r="D6" s="158" t="s">
        <v>2347</v>
      </c>
      <c r="E6" s="158" t="s">
        <v>28</v>
      </c>
      <c r="F6" s="158" t="s">
        <v>2233</v>
      </c>
      <c r="G6" s="158" t="s">
        <v>723</v>
      </c>
      <c r="H6" s="159" t="s">
        <v>730</v>
      </c>
      <c r="I6" s="160" t="s">
        <v>731</v>
      </c>
      <c r="J6" s="160" t="s">
        <v>2348</v>
      </c>
      <c r="K6" s="161">
        <v>38777</v>
      </c>
      <c r="L6" s="158" t="s">
        <v>2349</v>
      </c>
      <c r="M6" s="158" t="s">
        <v>2332</v>
      </c>
      <c r="N6" s="158" t="s">
        <v>699</v>
      </c>
      <c r="O6" s="158" t="s">
        <v>699</v>
      </c>
      <c r="P6" s="158" t="s">
        <v>699</v>
      </c>
      <c r="Q6" s="171">
        <v>2</v>
      </c>
      <c r="R6" s="163" t="s">
        <v>2350</v>
      </c>
      <c r="S6" s="163">
        <v>15</v>
      </c>
      <c r="T6" s="163" t="s">
        <v>2351</v>
      </c>
      <c r="U6" s="163">
        <v>59</v>
      </c>
      <c r="V6" s="163" t="s">
        <v>2352</v>
      </c>
      <c r="W6" s="163">
        <v>1</v>
      </c>
      <c r="X6" s="163"/>
      <c r="Y6" s="164" t="s">
        <v>2353</v>
      </c>
      <c r="Z6" s="164" t="s">
        <v>2353</v>
      </c>
      <c r="AA6" s="172" t="s">
        <v>35</v>
      </c>
      <c r="AB6" s="165" t="s">
        <v>2354</v>
      </c>
      <c r="AC6" s="166">
        <v>34</v>
      </c>
      <c r="AD6" s="167">
        <f t="shared" si="0"/>
        <v>0</v>
      </c>
      <c r="AE6" s="398">
        <v>30</v>
      </c>
      <c r="AF6" s="398">
        <v>0</v>
      </c>
      <c r="AG6" s="398">
        <v>6</v>
      </c>
      <c r="AH6" s="398">
        <v>0</v>
      </c>
      <c r="AI6" s="399">
        <v>30</v>
      </c>
      <c r="AJ6" s="399">
        <v>6</v>
      </c>
      <c r="AK6" s="399">
        <v>3</v>
      </c>
      <c r="AL6" s="399">
        <v>19</v>
      </c>
      <c r="AM6" s="166"/>
      <c r="AN6" s="166"/>
      <c r="AO6" s="166" t="s">
        <v>699</v>
      </c>
      <c r="AP6" s="168" t="s">
        <v>699</v>
      </c>
      <c r="AQ6" s="168" t="s">
        <v>699</v>
      </c>
      <c r="AR6" s="169">
        <f t="shared" si="1"/>
        <v>34</v>
      </c>
      <c r="AS6" s="170">
        <v>0</v>
      </c>
      <c r="AT6" s="160">
        <v>0</v>
      </c>
      <c r="AU6" s="160">
        <v>0</v>
      </c>
      <c r="AV6" s="170">
        <v>0</v>
      </c>
      <c r="AW6" s="170">
        <v>1</v>
      </c>
      <c r="AX6" s="160">
        <v>29</v>
      </c>
      <c r="AY6" s="160">
        <v>3</v>
      </c>
      <c r="AZ6" s="160">
        <v>0</v>
      </c>
      <c r="BA6" s="160">
        <v>0</v>
      </c>
      <c r="BB6" s="160">
        <v>1</v>
      </c>
      <c r="BC6" s="160" t="s">
        <v>2355</v>
      </c>
      <c r="BD6" s="160"/>
      <c r="BE6" s="160"/>
    </row>
    <row r="7" spans="1:57" ht="16.5" hidden="1" customHeight="1">
      <c r="A7" s="113"/>
      <c r="B7" s="173">
        <v>527</v>
      </c>
      <c r="C7" s="174" t="s">
        <v>732</v>
      </c>
      <c r="D7" s="175"/>
      <c r="E7" s="176" t="s">
        <v>28</v>
      </c>
      <c r="F7" s="175" t="s">
        <v>2233</v>
      </c>
      <c r="G7" s="176" t="s">
        <v>723</v>
      </c>
      <c r="H7" s="177" t="s">
        <v>727</v>
      </c>
      <c r="I7" s="178" t="s">
        <v>733</v>
      </c>
      <c r="J7" s="178" t="s">
        <v>2356</v>
      </c>
      <c r="K7" s="179">
        <v>38777</v>
      </c>
      <c r="L7" s="176" t="s">
        <v>2357</v>
      </c>
      <c r="M7" s="176" t="s">
        <v>2332</v>
      </c>
      <c r="N7" s="158" t="s">
        <v>2357</v>
      </c>
      <c r="O7" s="158" t="s">
        <v>2358</v>
      </c>
      <c r="P7" s="158" t="s">
        <v>2359</v>
      </c>
      <c r="Q7" s="171">
        <v>10</v>
      </c>
      <c r="R7" s="180" t="s">
        <v>2360</v>
      </c>
      <c r="S7" s="180">
        <v>7</v>
      </c>
      <c r="T7" s="180" t="s">
        <v>2361</v>
      </c>
      <c r="U7" s="180">
        <v>49</v>
      </c>
      <c r="V7" s="180" t="s">
        <v>2362</v>
      </c>
      <c r="W7" s="180">
        <v>1</v>
      </c>
      <c r="X7" s="180"/>
      <c r="Y7" s="181" t="s">
        <v>26</v>
      </c>
      <c r="Z7" s="181" t="s">
        <v>26</v>
      </c>
      <c r="AA7" s="172" t="s">
        <v>35</v>
      </c>
      <c r="AB7" s="165" t="s">
        <v>2354</v>
      </c>
      <c r="AC7" s="182">
        <v>29</v>
      </c>
      <c r="AD7" s="167">
        <f t="shared" si="0"/>
        <v>0</v>
      </c>
      <c r="AE7" s="398">
        <v>25</v>
      </c>
      <c r="AF7" s="398">
        <v>0</v>
      </c>
      <c r="AG7" s="398">
        <v>6</v>
      </c>
      <c r="AH7" s="398">
        <v>0</v>
      </c>
      <c r="AI7" s="399">
        <v>25</v>
      </c>
      <c r="AJ7" s="399">
        <v>6</v>
      </c>
      <c r="AK7" s="399">
        <v>3</v>
      </c>
      <c r="AL7" s="399">
        <v>24</v>
      </c>
      <c r="AM7" s="182"/>
      <c r="AN7" s="182"/>
      <c r="AO7" s="166" t="s">
        <v>699</v>
      </c>
      <c r="AP7" s="168" t="s">
        <v>699</v>
      </c>
      <c r="AQ7" s="168" t="s">
        <v>699</v>
      </c>
      <c r="AR7" s="169">
        <f t="shared" si="1"/>
        <v>29</v>
      </c>
      <c r="AS7" s="170">
        <v>0</v>
      </c>
      <c r="AT7" s="160">
        <v>4</v>
      </c>
      <c r="AU7" s="160">
        <v>0</v>
      </c>
      <c r="AV7" s="170">
        <v>0</v>
      </c>
      <c r="AW7" s="170">
        <v>4</v>
      </c>
      <c r="AX7" s="160">
        <v>2</v>
      </c>
      <c r="AY7" s="160">
        <v>15</v>
      </c>
      <c r="AZ7" s="160">
        <v>0</v>
      </c>
      <c r="BA7" s="160">
        <v>0</v>
      </c>
      <c r="BB7" s="160">
        <v>4</v>
      </c>
      <c r="BC7" s="160" t="s">
        <v>2355</v>
      </c>
      <c r="BD7" s="160"/>
      <c r="BE7" s="160"/>
    </row>
    <row r="8" spans="1:57" ht="16.5" hidden="1" customHeight="1">
      <c r="A8" s="113"/>
      <c r="B8" s="156">
        <v>507</v>
      </c>
      <c r="C8" s="157" t="s">
        <v>734</v>
      </c>
      <c r="D8" s="158" t="s">
        <v>2363</v>
      </c>
      <c r="E8" s="176" t="s">
        <v>28</v>
      </c>
      <c r="F8" s="158" t="s">
        <v>2233</v>
      </c>
      <c r="G8" s="158" t="s">
        <v>723</v>
      </c>
      <c r="H8" s="159" t="s">
        <v>727</v>
      </c>
      <c r="I8" s="160" t="s">
        <v>735</v>
      </c>
      <c r="J8" s="160" t="s">
        <v>2364</v>
      </c>
      <c r="K8" s="161">
        <v>8553</v>
      </c>
      <c r="L8" s="158"/>
      <c r="M8" s="158"/>
      <c r="N8" s="158" t="s">
        <v>2365</v>
      </c>
      <c r="O8" s="158" t="s">
        <v>2366</v>
      </c>
      <c r="P8" s="158" t="s">
        <v>2367</v>
      </c>
      <c r="Q8" s="171">
        <v>8</v>
      </c>
      <c r="R8" s="163" t="s">
        <v>2368</v>
      </c>
      <c r="S8" s="163">
        <v>6</v>
      </c>
      <c r="T8" s="163" t="s">
        <v>2369</v>
      </c>
      <c r="U8" s="163">
        <v>31</v>
      </c>
      <c r="V8" s="163" t="s">
        <v>2370</v>
      </c>
      <c r="W8" s="163">
        <v>1</v>
      </c>
      <c r="X8" s="163"/>
      <c r="Y8" s="164" t="s">
        <v>26</v>
      </c>
      <c r="Z8" s="164" t="s">
        <v>26</v>
      </c>
      <c r="AA8" s="172" t="s">
        <v>35</v>
      </c>
      <c r="AB8" s="165" t="s">
        <v>2354</v>
      </c>
      <c r="AC8" s="166">
        <v>33</v>
      </c>
      <c r="AD8" s="167">
        <f t="shared" si="0"/>
        <v>0</v>
      </c>
      <c r="AE8" s="398">
        <v>33</v>
      </c>
      <c r="AF8" s="398">
        <v>0</v>
      </c>
      <c r="AG8" s="398">
        <v>7</v>
      </c>
      <c r="AH8" s="398">
        <v>0</v>
      </c>
      <c r="AI8" s="399">
        <v>33</v>
      </c>
      <c r="AJ8" s="399">
        <v>7</v>
      </c>
      <c r="AK8" s="399">
        <v>3</v>
      </c>
      <c r="AL8" s="399">
        <v>17</v>
      </c>
      <c r="AM8" s="166"/>
      <c r="AN8" s="166"/>
      <c r="AO8" s="166" t="s">
        <v>699</v>
      </c>
      <c r="AP8" s="168" t="s">
        <v>699</v>
      </c>
      <c r="AQ8" s="168" t="s">
        <v>699</v>
      </c>
      <c r="AR8" s="169">
        <f t="shared" si="1"/>
        <v>33</v>
      </c>
      <c r="AS8" s="170">
        <v>0</v>
      </c>
      <c r="AT8" s="160">
        <v>0</v>
      </c>
      <c r="AU8" s="160">
        <v>0</v>
      </c>
      <c r="AV8" s="170">
        <v>0</v>
      </c>
      <c r="AW8" s="170">
        <v>0</v>
      </c>
      <c r="AX8" s="160">
        <v>23</v>
      </c>
      <c r="AY8" s="160">
        <v>1</v>
      </c>
      <c r="AZ8" s="160">
        <v>0</v>
      </c>
      <c r="BA8" s="160">
        <v>0</v>
      </c>
      <c r="BB8" s="160">
        <v>9</v>
      </c>
      <c r="BC8" s="160" t="s">
        <v>2355</v>
      </c>
      <c r="BD8" s="160"/>
      <c r="BE8" s="160"/>
    </row>
    <row r="9" spans="1:57" ht="16.5" hidden="1" customHeight="1">
      <c r="A9" s="113"/>
      <c r="B9" s="156">
        <v>492</v>
      </c>
      <c r="C9" s="157" t="s">
        <v>736</v>
      </c>
      <c r="D9" s="158" t="s">
        <v>2371</v>
      </c>
      <c r="E9" s="176" t="s">
        <v>28</v>
      </c>
      <c r="F9" s="158" t="s">
        <v>2233</v>
      </c>
      <c r="G9" s="158" t="s">
        <v>723</v>
      </c>
      <c r="H9" s="159" t="s">
        <v>727</v>
      </c>
      <c r="I9" s="160" t="s">
        <v>737</v>
      </c>
      <c r="J9" s="160" t="s">
        <v>2372</v>
      </c>
      <c r="K9" s="161">
        <v>38412</v>
      </c>
      <c r="L9" s="158" t="s">
        <v>2373</v>
      </c>
      <c r="M9" s="158" t="s">
        <v>2332</v>
      </c>
      <c r="N9" s="158" t="s">
        <v>2373</v>
      </c>
      <c r="O9" s="158" t="s">
        <v>2374</v>
      </c>
      <c r="P9" s="158" t="s">
        <v>2375</v>
      </c>
      <c r="Q9" s="171">
        <v>3</v>
      </c>
      <c r="R9" s="163" t="s">
        <v>2376</v>
      </c>
      <c r="S9" s="163">
        <v>11</v>
      </c>
      <c r="T9" s="163" t="s">
        <v>2377</v>
      </c>
      <c r="U9" s="163">
        <v>28</v>
      </c>
      <c r="V9" s="163" t="s">
        <v>2378</v>
      </c>
      <c r="W9" s="163">
        <v>1</v>
      </c>
      <c r="X9" s="163"/>
      <c r="Y9" s="164" t="s">
        <v>2353</v>
      </c>
      <c r="Z9" s="164" t="s">
        <v>2353</v>
      </c>
      <c r="AA9" s="172" t="s">
        <v>35</v>
      </c>
      <c r="AB9" s="165" t="s">
        <v>2354</v>
      </c>
      <c r="AC9" s="166">
        <v>29</v>
      </c>
      <c r="AD9" s="167">
        <f t="shared" si="0"/>
        <v>0</v>
      </c>
      <c r="AE9" s="398">
        <v>26</v>
      </c>
      <c r="AF9" s="398">
        <v>0</v>
      </c>
      <c r="AG9" s="398">
        <v>9</v>
      </c>
      <c r="AH9" s="398">
        <v>0</v>
      </c>
      <c r="AI9" s="399">
        <v>26</v>
      </c>
      <c r="AJ9" s="399">
        <v>9</v>
      </c>
      <c r="AK9" s="399">
        <v>3</v>
      </c>
      <c r="AL9" s="399">
        <v>14</v>
      </c>
      <c r="AM9" s="166"/>
      <c r="AN9" s="166"/>
      <c r="AO9" s="166" t="s">
        <v>699</v>
      </c>
      <c r="AP9" s="168" t="s">
        <v>699</v>
      </c>
      <c r="AQ9" s="168" t="s">
        <v>699</v>
      </c>
      <c r="AR9" s="169">
        <f t="shared" si="1"/>
        <v>29</v>
      </c>
      <c r="AS9" s="170">
        <v>0</v>
      </c>
      <c r="AT9" s="160">
        <v>0</v>
      </c>
      <c r="AU9" s="160">
        <v>0</v>
      </c>
      <c r="AV9" s="170">
        <v>3</v>
      </c>
      <c r="AW9" s="170">
        <v>1</v>
      </c>
      <c r="AX9" s="160">
        <v>11</v>
      </c>
      <c r="AY9" s="160">
        <v>3</v>
      </c>
      <c r="AZ9" s="160">
        <v>0</v>
      </c>
      <c r="BA9" s="160">
        <v>0</v>
      </c>
      <c r="BB9" s="160">
        <v>11</v>
      </c>
      <c r="BC9" s="160" t="s">
        <v>2355</v>
      </c>
      <c r="BD9" s="160"/>
      <c r="BE9" s="160"/>
    </row>
    <row r="10" spans="1:57" ht="16.5" hidden="1" customHeight="1">
      <c r="A10" s="113"/>
      <c r="B10" s="156">
        <v>490</v>
      </c>
      <c r="C10" s="157" t="s">
        <v>738</v>
      </c>
      <c r="D10" s="158" t="s">
        <v>2379</v>
      </c>
      <c r="E10" s="176" t="s">
        <v>28</v>
      </c>
      <c r="F10" s="158" t="s">
        <v>2233</v>
      </c>
      <c r="G10" s="158" t="s">
        <v>723</v>
      </c>
      <c r="H10" s="159" t="s">
        <v>730</v>
      </c>
      <c r="I10" s="160" t="s">
        <v>739</v>
      </c>
      <c r="J10" s="160" t="s">
        <v>2380</v>
      </c>
      <c r="K10" s="161">
        <v>36586</v>
      </c>
      <c r="L10" s="158"/>
      <c r="M10" s="158"/>
      <c r="N10" s="158" t="s">
        <v>2381</v>
      </c>
      <c r="O10" s="158" t="s">
        <v>2382</v>
      </c>
      <c r="P10" s="158"/>
      <c r="Q10" s="171">
        <v>2</v>
      </c>
      <c r="R10" s="163" t="s">
        <v>2383</v>
      </c>
      <c r="S10" s="163">
        <v>17</v>
      </c>
      <c r="T10" s="163" t="s">
        <v>2384</v>
      </c>
      <c r="U10" s="163">
        <v>49</v>
      </c>
      <c r="V10" s="163" t="s">
        <v>2385</v>
      </c>
      <c r="W10" s="163">
        <v>1</v>
      </c>
      <c r="X10" s="163"/>
      <c r="Y10" s="164" t="s">
        <v>26</v>
      </c>
      <c r="Z10" s="164" t="s">
        <v>26</v>
      </c>
      <c r="AA10" s="172" t="s">
        <v>35</v>
      </c>
      <c r="AB10" s="165" t="s">
        <v>2354</v>
      </c>
      <c r="AC10" s="166">
        <v>41</v>
      </c>
      <c r="AD10" s="167">
        <f t="shared" si="0"/>
        <v>0</v>
      </c>
      <c r="AE10" s="398">
        <v>38</v>
      </c>
      <c r="AF10" s="398">
        <v>0</v>
      </c>
      <c r="AG10" s="398">
        <v>8</v>
      </c>
      <c r="AH10" s="398">
        <v>0</v>
      </c>
      <c r="AI10" s="399">
        <v>38</v>
      </c>
      <c r="AJ10" s="399">
        <v>8</v>
      </c>
      <c r="AK10" s="399">
        <v>3</v>
      </c>
      <c r="AL10" s="399">
        <v>15</v>
      </c>
      <c r="AM10" s="166"/>
      <c r="AN10" s="166"/>
      <c r="AO10" s="166" t="s">
        <v>699</v>
      </c>
      <c r="AP10" s="168" t="s">
        <v>699</v>
      </c>
      <c r="AQ10" s="168" t="s">
        <v>699</v>
      </c>
      <c r="AR10" s="169">
        <f t="shared" si="1"/>
        <v>41</v>
      </c>
      <c r="AS10" s="170">
        <v>0</v>
      </c>
      <c r="AT10" s="160">
        <v>0</v>
      </c>
      <c r="AU10" s="160">
        <v>0</v>
      </c>
      <c r="AV10" s="170">
        <v>0</v>
      </c>
      <c r="AW10" s="170">
        <v>1</v>
      </c>
      <c r="AX10" s="160">
        <v>32</v>
      </c>
      <c r="AY10" s="160">
        <v>3</v>
      </c>
      <c r="AZ10" s="160">
        <v>0</v>
      </c>
      <c r="BA10" s="160">
        <v>0</v>
      </c>
      <c r="BB10" s="160">
        <v>5</v>
      </c>
      <c r="BC10" s="160" t="s">
        <v>2355</v>
      </c>
      <c r="BD10" s="160"/>
      <c r="BE10" s="160"/>
    </row>
    <row r="11" spans="1:57" ht="16.5" hidden="1" customHeight="1">
      <c r="A11" s="113"/>
      <c r="B11" s="156">
        <v>516</v>
      </c>
      <c r="C11" s="157" t="s">
        <v>740</v>
      </c>
      <c r="D11" s="158" t="s">
        <v>2386</v>
      </c>
      <c r="E11" s="176" t="s">
        <v>28</v>
      </c>
      <c r="F11" s="158" t="s">
        <v>2233</v>
      </c>
      <c r="G11" s="158" t="s">
        <v>723</v>
      </c>
      <c r="H11" s="159" t="s">
        <v>727</v>
      </c>
      <c r="I11" s="160" t="s">
        <v>741</v>
      </c>
      <c r="J11" s="160" t="s">
        <v>2387</v>
      </c>
      <c r="K11" s="161">
        <v>34947</v>
      </c>
      <c r="L11" s="158"/>
      <c r="M11" s="158"/>
      <c r="N11" s="158" t="s">
        <v>2388</v>
      </c>
      <c r="O11" s="158" t="s">
        <v>2389</v>
      </c>
      <c r="P11" s="158" t="s">
        <v>2390</v>
      </c>
      <c r="Q11" s="171">
        <v>4</v>
      </c>
      <c r="R11" s="163" t="s">
        <v>2391</v>
      </c>
      <c r="S11" s="163">
        <v>11</v>
      </c>
      <c r="T11" s="163" t="s">
        <v>2392</v>
      </c>
      <c r="U11" s="163">
        <v>25</v>
      </c>
      <c r="V11" s="163" t="s">
        <v>2393</v>
      </c>
      <c r="W11" s="163">
        <v>1</v>
      </c>
      <c r="X11" s="163"/>
      <c r="Y11" s="164" t="s">
        <v>26</v>
      </c>
      <c r="Z11" s="164" t="s">
        <v>26</v>
      </c>
      <c r="AA11" s="164"/>
      <c r="AB11" s="165" t="s">
        <v>2338</v>
      </c>
      <c r="AC11" s="166">
        <v>30</v>
      </c>
      <c r="AD11" s="167">
        <f t="shared" si="0"/>
        <v>0</v>
      </c>
      <c r="AE11" s="398">
        <v>30</v>
      </c>
      <c r="AF11" s="398">
        <v>0</v>
      </c>
      <c r="AG11" s="398">
        <v>10</v>
      </c>
      <c r="AH11" s="398">
        <v>0</v>
      </c>
      <c r="AI11" s="399">
        <v>30</v>
      </c>
      <c r="AJ11" s="399">
        <v>10</v>
      </c>
      <c r="AK11" s="399">
        <v>2</v>
      </c>
      <c r="AL11" s="399">
        <v>12</v>
      </c>
      <c r="AM11" s="166"/>
      <c r="AN11" s="166"/>
      <c r="AO11" s="166" t="s">
        <v>699</v>
      </c>
      <c r="AP11" s="168" t="s">
        <v>699</v>
      </c>
      <c r="AQ11" s="168" t="s">
        <v>699</v>
      </c>
      <c r="AR11" s="169">
        <f t="shared" si="1"/>
        <v>30</v>
      </c>
      <c r="AS11" s="170">
        <v>0</v>
      </c>
      <c r="AT11" s="160">
        <v>0</v>
      </c>
      <c r="AU11" s="160">
        <v>0</v>
      </c>
      <c r="AV11" s="170">
        <v>0</v>
      </c>
      <c r="AW11" s="170">
        <v>0</v>
      </c>
      <c r="AX11" s="160">
        <v>25</v>
      </c>
      <c r="AY11" s="160">
        <v>1</v>
      </c>
      <c r="AZ11" s="160">
        <v>0</v>
      </c>
      <c r="BA11" s="160">
        <v>0</v>
      </c>
      <c r="BB11" s="160">
        <v>4</v>
      </c>
      <c r="BC11" s="160" t="s">
        <v>2339</v>
      </c>
      <c r="BD11" s="160"/>
      <c r="BE11" s="160"/>
    </row>
    <row r="12" spans="1:57" ht="16.5" hidden="1" customHeight="1">
      <c r="A12" s="113"/>
      <c r="B12" s="156">
        <v>28</v>
      </c>
      <c r="C12" s="157" t="s">
        <v>742</v>
      </c>
      <c r="D12" s="158" t="s">
        <v>2394</v>
      </c>
      <c r="E12" s="176" t="s">
        <v>28</v>
      </c>
      <c r="F12" s="158" t="s">
        <v>2233</v>
      </c>
      <c r="G12" s="158" t="s">
        <v>723</v>
      </c>
      <c r="H12" s="159" t="s">
        <v>724</v>
      </c>
      <c r="I12" s="160" t="s">
        <v>743</v>
      </c>
      <c r="J12" s="160" t="s">
        <v>2395</v>
      </c>
      <c r="K12" s="161">
        <v>33306</v>
      </c>
      <c r="L12" s="158" t="s">
        <v>2396</v>
      </c>
      <c r="M12" s="158" t="s">
        <v>2332</v>
      </c>
      <c r="N12" s="158" t="s">
        <v>2396</v>
      </c>
      <c r="O12" s="158" t="s">
        <v>2397</v>
      </c>
      <c r="P12" s="158"/>
      <c r="Q12" s="171">
        <v>4</v>
      </c>
      <c r="R12" s="163" t="s">
        <v>2398</v>
      </c>
      <c r="S12" s="163">
        <v>18</v>
      </c>
      <c r="T12" s="163" t="s">
        <v>2399</v>
      </c>
      <c r="U12" s="163">
        <v>76</v>
      </c>
      <c r="V12" s="163" t="s">
        <v>2400</v>
      </c>
      <c r="W12" s="163">
        <v>1</v>
      </c>
      <c r="X12" s="163"/>
      <c r="Y12" s="164" t="s">
        <v>26</v>
      </c>
      <c r="Z12" s="164" t="s">
        <v>26</v>
      </c>
      <c r="AA12" s="172" t="s">
        <v>35</v>
      </c>
      <c r="AB12" s="165" t="s">
        <v>2354</v>
      </c>
      <c r="AC12" s="166">
        <v>54</v>
      </c>
      <c r="AD12" s="167">
        <f t="shared" si="0"/>
        <v>0</v>
      </c>
      <c r="AE12" s="398">
        <v>54</v>
      </c>
      <c r="AF12" s="398">
        <v>0</v>
      </c>
      <c r="AG12" s="398">
        <v>6</v>
      </c>
      <c r="AH12" s="398">
        <v>0</v>
      </c>
      <c r="AI12" s="399">
        <v>54</v>
      </c>
      <c r="AJ12" s="399">
        <v>6</v>
      </c>
      <c r="AK12" s="399">
        <v>3</v>
      </c>
      <c r="AL12" s="399">
        <v>15</v>
      </c>
      <c r="AM12" s="166"/>
      <c r="AN12" s="166"/>
      <c r="AO12" s="166" t="s">
        <v>699</v>
      </c>
      <c r="AP12" s="168" t="s">
        <v>699</v>
      </c>
      <c r="AQ12" s="168" t="s">
        <v>699</v>
      </c>
      <c r="AR12" s="169">
        <f t="shared" si="1"/>
        <v>54</v>
      </c>
      <c r="AS12" s="170">
        <v>0</v>
      </c>
      <c r="AT12" s="160">
        <v>0</v>
      </c>
      <c r="AU12" s="160">
        <v>0</v>
      </c>
      <c r="AV12" s="170">
        <v>4</v>
      </c>
      <c r="AW12" s="170">
        <v>4</v>
      </c>
      <c r="AX12" s="160">
        <v>46</v>
      </c>
      <c r="AY12" s="160">
        <v>0</v>
      </c>
      <c r="AZ12" s="160">
        <v>0</v>
      </c>
      <c r="BA12" s="160">
        <v>0</v>
      </c>
      <c r="BB12" s="160">
        <v>0</v>
      </c>
      <c r="BC12" s="160" t="s">
        <v>2355</v>
      </c>
      <c r="BD12" s="160"/>
      <c r="BE12" s="160"/>
    </row>
    <row r="13" spans="1:57" ht="16.5" hidden="1" customHeight="1">
      <c r="A13" s="113"/>
      <c r="B13" s="156">
        <v>486</v>
      </c>
      <c r="C13" s="157" t="s">
        <v>744</v>
      </c>
      <c r="D13" s="158" t="s">
        <v>2401</v>
      </c>
      <c r="E13" s="176" t="s">
        <v>28</v>
      </c>
      <c r="F13" s="158" t="s">
        <v>2233</v>
      </c>
      <c r="G13" s="158" t="s">
        <v>723</v>
      </c>
      <c r="H13" s="159" t="s">
        <v>730</v>
      </c>
      <c r="I13" s="160" t="s">
        <v>745</v>
      </c>
      <c r="J13" s="160" t="s">
        <v>2402</v>
      </c>
      <c r="K13" s="161">
        <v>32752</v>
      </c>
      <c r="L13" s="158" t="s">
        <v>2403</v>
      </c>
      <c r="M13" s="158" t="s">
        <v>2332</v>
      </c>
      <c r="N13" s="158" t="s">
        <v>2403</v>
      </c>
      <c r="O13" s="158" t="s">
        <v>2404</v>
      </c>
      <c r="P13" s="158" t="s">
        <v>2405</v>
      </c>
      <c r="Q13" s="171">
        <v>4</v>
      </c>
      <c r="R13" s="163" t="s">
        <v>2406</v>
      </c>
      <c r="S13" s="163">
        <v>13</v>
      </c>
      <c r="T13" s="163" t="s">
        <v>2407</v>
      </c>
      <c r="U13" s="163">
        <v>55</v>
      </c>
      <c r="V13" s="163" t="s">
        <v>2408</v>
      </c>
      <c r="W13" s="163">
        <v>1</v>
      </c>
      <c r="X13" s="163"/>
      <c r="Y13" s="164" t="s">
        <v>26</v>
      </c>
      <c r="Z13" s="164" t="s">
        <v>26</v>
      </c>
      <c r="AA13" s="172" t="s">
        <v>35</v>
      </c>
      <c r="AB13" s="165" t="s">
        <v>2354</v>
      </c>
      <c r="AC13" s="166">
        <v>35</v>
      </c>
      <c r="AD13" s="167">
        <f t="shared" si="0"/>
        <v>0</v>
      </c>
      <c r="AE13" s="398">
        <v>32</v>
      </c>
      <c r="AF13" s="398">
        <v>0</v>
      </c>
      <c r="AG13" s="398">
        <v>7</v>
      </c>
      <c r="AH13" s="398">
        <v>0</v>
      </c>
      <c r="AI13" s="399">
        <v>32</v>
      </c>
      <c r="AJ13" s="399">
        <v>7</v>
      </c>
      <c r="AK13" s="399">
        <v>3</v>
      </c>
      <c r="AL13" s="399">
        <v>13</v>
      </c>
      <c r="AM13" s="166"/>
      <c r="AN13" s="166"/>
      <c r="AO13" s="166" t="s">
        <v>699</v>
      </c>
      <c r="AP13" s="168" t="s">
        <v>699</v>
      </c>
      <c r="AQ13" s="168" t="s">
        <v>699</v>
      </c>
      <c r="AR13" s="169">
        <f t="shared" si="1"/>
        <v>35</v>
      </c>
      <c r="AS13" s="170">
        <v>0</v>
      </c>
      <c r="AT13" s="160">
        <v>0</v>
      </c>
      <c r="AU13" s="160">
        <v>0</v>
      </c>
      <c r="AV13" s="170">
        <v>0</v>
      </c>
      <c r="AW13" s="170">
        <v>1</v>
      </c>
      <c r="AX13" s="160">
        <v>0</v>
      </c>
      <c r="AY13" s="160">
        <v>3</v>
      </c>
      <c r="AZ13" s="160">
        <v>0</v>
      </c>
      <c r="BA13" s="160">
        <v>0</v>
      </c>
      <c r="BB13" s="160">
        <v>31</v>
      </c>
      <c r="BC13" s="160" t="s">
        <v>2355</v>
      </c>
      <c r="BD13" s="160"/>
      <c r="BE13" s="160"/>
    </row>
    <row r="14" spans="1:57" ht="16.5" hidden="1" customHeight="1">
      <c r="A14" s="113"/>
      <c r="B14" s="156">
        <v>521</v>
      </c>
      <c r="C14" s="157" t="s">
        <v>746</v>
      </c>
      <c r="D14" s="183"/>
      <c r="E14" s="176" t="s">
        <v>28</v>
      </c>
      <c r="F14" s="183" t="s">
        <v>2233</v>
      </c>
      <c r="G14" s="158" t="s">
        <v>723</v>
      </c>
      <c r="H14" s="159" t="s">
        <v>727</v>
      </c>
      <c r="I14" s="160" t="s">
        <v>747</v>
      </c>
      <c r="J14" s="160" t="s">
        <v>2409</v>
      </c>
      <c r="K14" s="161">
        <v>32758</v>
      </c>
      <c r="L14" s="158"/>
      <c r="M14" s="158"/>
      <c r="N14" s="158" t="s">
        <v>2410</v>
      </c>
      <c r="O14" s="158" t="s">
        <v>2411</v>
      </c>
      <c r="P14" s="158" t="s">
        <v>2412</v>
      </c>
      <c r="Q14" s="171">
        <v>4</v>
      </c>
      <c r="R14" s="163" t="s">
        <v>2413</v>
      </c>
      <c r="S14" s="163">
        <v>5</v>
      </c>
      <c r="T14" s="163" t="s">
        <v>2414</v>
      </c>
      <c r="U14" s="163">
        <v>83</v>
      </c>
      <c r="V14" s="163" t="s">
        <v>2415</v>
      </c>
      <c r="W14" s="163">
        <v>2</v>
      </c>
      <c r="X14" s="163"/>
      <c r="Y14" s="164" t="s">
        <v>26</v>
      </c>
      <c r="Z14" s="164" t="s">
        <v>26</v>
      </c>
      <c r="AA14" s="184" t="s">
        <v>35</v>
      </c>
      <c r="AB14" s="165" t="s">
        <v>2354</v>
      </c>
      <c r="AC14" s="166">
        <v>51</v>
      </c>
      <c r="AD14" s="167">
        <f t="shared" si="0"/>
        <v>0</v>
      </c>
      <c r="AE14" s="398">
        <v>44</v>
      </c>
      <c r="AF14" s="398">
        <v>0</v>
      </c>
      <c r="AG14" s="398">
        <v>6</v>
      </c>
      <c r="AH14" s="398">
        <v>0</v>
      </c>
      <c r="AI14" s="399">
        <v>44</v>
      </c>
      <c r="AJ14" s="399">
        <v>6</v>
      </c>
      <c r="AK14" s="399">
        <v>3</v>
      </c>
      <c r="AL14" s="399">
        <v>19</v>
      </c>
      <c r="AM14" s="166"/>
      <c r="AN14" s="166"/>
      <c r="AO14" s="166" t="s">
        <v>699</v>
      </c>
      <c r="AP14" s="168" t="s">
        <v>699</v>
      </c>
      <c r="AQ14" s="168" t="s">
        <v>699</v>
      </c>
      <c r="AR14" s="169">
        <f t="shared" si="1"/>
        <v>51</v>
      </c>
      <c r="AS14" s="170">
        <v>0</v>
      </c>
      <c r="AT14" s="160">
        <v>2</v>
      </c>
      <c r="AU14" s="160">
        <v>0</v>
      </c>
      <c r="AV14" s="170">
        <v>0</v>
      </c>
      <c r="AW14" s="170">
        <v>3</v>
      </c>
      <c r="AX14" s="160">
        <v>41</v>
      </c>
      <c r="AY14" s="160">
        <v>4</v>
      </c>
      <c r="AZ14" s="160">
        <v>0</v>
      </c>
      <c r="BA14" s="160">
        <v>0</v>
      </c>
      <c r="BB14" s="160">
        <v>1</v>
      </c>
      <c r="BC14" s="160" t="s">
        <v>2355</v>
      </c>
      <c r="BD14" s="160"/>
      <c r="BE14" s="160"/>
    </row>
    <row r="15" spans="1:57" ht="16.5" hidden="1" customHeight="1">
      <c r="A15" s="113"/>
      <c r="B15" s="156">
        <v>258</v>
      </c>
      <c r="C15" s="157" t="s">
        <v>748</v>
      </c>
      <c r="D15" s="158" t="s">
        <v>2416</v>
      </c>
      <c r="E15" s="176" t="s">
        <v>28</v>
      </c>
      <c r="F15" s="158" t="s">
        <v>2233</v>
      </c>
      <c r="G15" s="158" t="s">
        <v>749</v>
      </c>
      <c r="H15" s="159" t="s">
        <v>730</v>
      </c>
      <c r="I15" s="160" t="s">
        <v>750</v>
      </c>
      <c r="J15" s="160" t="s">
        <v>2417</v>
      </c>
      <c r="K15" s="161">
        <v>25490</v>
      </c>
      <c r="L15" s="158" t="s">
        <v>2418</v>
      </c>
      <c r="M15" s="158" t="s">
        <v>2332</v>
      </c>
      <c r="N15" s="158" t="s">
        <v>2418</v>
      </c>
      <c r="O15" s="158" t="s">
        <v>2419</v>
      </c>
      <c r="P15" s="158" t="s">
        <v>2420</v>
      </c>
      <c r="Q15" s="171">
        <v>2</v>
      </c>
      <c r="R15" s="163" t="s">
        <v>2421</v>
      </c>
      <c r="S15" s="185">
        <v>3</v>
      </c>
      <c r="T15" s="163" t="s">
        <v>2422</v>
      </c>
      <c r="U15" s="185">
        <v>9</v>
      </c>
      <c r="V15" s="163" t="s">
        <v>2423</v>
      </c>
      <c r="W15" s="185">
        <v>1</v>
      </c>
      <c r="X15" s="185"/>
      <c r="Y15" s="164" t="s">
        <v>2353</v>
      </c>
      <c r="Z15" s="164" t="s">
        <v>2353</v>
      </c>
      <c r="AA15" s="164"/>
      <c r="AB15" s="165" t="s">
        <v>2338</v>
      </c>
      <c r="AC15" s="166">
        <v>8</v>
      </c>
      <c r="AD15" s="167">
        <f t="shared" si="0"/>
        <v>0</v>
      </c>
      <c r="AE15" s="398">
        <v>9</v>
      </c>
      <c r="AF15" s="398">
        <v>0</v>
      </c>
      <c r="AG15" s="398">
        <v>4</v>
      </c>
      <c r="AH15" s="398">
        <v>0</v>
      </c>
      <c r="AI15" s="399">
        <v>9</v>
      </c>
      <c r="AJ15" s="399">
        <v>4</v>
      </c>
      <c r="AK15" s="399">
        <v>2</v>
      </c>
      <c r="AL15" s="399">
        <v>16</v>
      </c>
      <c r="AM15" s="166"/>
      <c r="AN15" s="166"/>
      <c r="AO15" s="166" t="s">
        <v>699</v>
      </c>
      <c r="AP15" s="168" t="s">
        <v>699</v>
      </c>
      <c r="AQ15" s="168">
        <v>0</v>
      </c>
      <c r="AR15" s="169">
        <f t="shared" si="1"/>
        <v>8</v>
      </c>
      <c r="AS15" s="170">
        <v>0</v>
      </c>
      <c r="AT15" s="160">
        <v>2</v>
      </c>
      <c r="AU15" s="160">
        <v>0</v>
      </c>
      <c r="AV15" s="170">
        <v>0</v>
      </c>
      <c r="AW15" s="170">
        <v>0</v>
      </c>
      <c r="AX15" s="160">
        <v>4</v>
      </c>
      <c r="AY15" s="160">
        <v>2</v>
      </c>
      <c r="AZ15" s="160">
        <v>0</v>
      </c>
      <c r="BA15" s="160">
        <v>0</v>
      </c>
      <c r="BB15" s="160">
        <v>0</v>
      </c>
      <c r="BC15" s="160" t="s">
        <v>2339</v>
      </c>
      <c r="BD15" s="160"/>
      <c r="BE15" s="160"/>
    </row>
    <row r="16" spans="1:57" ht="16.5" hidden="1" customHeight="1">
      <c r="A16" s="113"/>
      <c r="B16" s="156">
        <v>262</v>
      </c>
      <c r="C16" s="157" t="s">
        <v>751</v>
      </c>
      <c r="D16" s="158" t="s">
        <v>2424</v>
      </c>
      <c r="E16" s="176" t="s">
        <v>28</v>
      </c>
      <c r="F16" s="158" t="s">
        <v>2233</v>
      </c>
      <c r="G16" s="158" t="s">
        <v>749</v>
      </c>
      <c r="H16" s="159" t="s">
        <v>727</v>
      </c>
      <c r="I16" s="160" t="s">
        <v>752</v>
      </c>
      <c r="J16" s="160" t="s">
        <v>2425</v>
      </c>
      <c r="K16" s="161">
        <v>16577</v>
      </c>
      <c r="L16" s="158" t="s">
        <v>2426</v>
      </c>
      <c r="M16" s="158" t="s">
        <v>2332</v>
      </c>
      <c r="N16" s="158" t="s">
        <v>2426</v>
      </c>
      <c r="O16" s="158" t="s">
        <v>2427</v>
      </c>
      <c r="P16" s="158" t="s">
        <v>2428</v>
      </c>
      <c r="Q16" s="171">
        <v>2</v>
      </c>
      <c r="R16" s="163" t="s">
        <v>2429</v>
      </c>
      <c r="S16" s="185">
        <v>5</v>
      </c>
      <c r="T16" s="163" t="s">
        <v>2430</v>
      </c>
      <c r="U16" s="185">
        <v>11</v>
      </c>
      <c r="V16" s="163" t="s">
        <v>2431</v>
      </c>
      <c r="W16" s="185"/>
      <c r="X16" s="185"/>
      <c r="Y16" s="164" t="s">
        <v>2353</v>
      </c>
      <c r="Z16" s="164" t="s">
        <v>2353</v>
      </c>
      <c r="AA16" s="164"/>
      <c r="AB16" s="165" t="s">
        <v>2338</v>
      </c>
      <c r="AC16" s="166">
        <v>12</v>
      </c>
      <c r="AD16" s="167">
        <f t="shared" si="0"/>
        <v>0</v>
      </c>
      <c r="AE16" s="398">
        <v>6</v>
      </c>
      <c r="AF16" s="398">
        <v>0</v>
      </c>
      <c r="AG16" s="398">
        <v>1</v>
      </c>
      <c r="AH16" s="398">
        <v>0</v>
      </c>
      <c r="AI16" s="399">
        <v>8</v>
      </c>
      <c r="AJ16" s="399">
        <v>2</v>
      </c>
      <c r="AK16" s="399">
        <v>2</v>
      </c>
      <c r="AL16" s="399">
        <v>26</v>
      </c>
      <c r="AM16" s="166"/>
      <c r="AN16" s="166"/>
      <c r="AO16" s="166" t="s">
        <v>699</v>
      </c>
      <c r="AP16" s="168" t="s">
        <v>699</v>
      </c>
      <c r="AQ16" s="168">
        <v>0</v>
      </c>
      <c r="AR16" s="169">
        <f t="shared" si="1"/>
        <v>12</v>
      </c>
      <c r="AS16" s="170">
        <v>0</v>
      </c>
      <c r="AT16" s="160">
        <v>0</v>
      </c>
      <c r="AU16" s="160">
        <v>0</v>
      </c>
      <c r="AV16" s="170">
        <v>0</v>
      </c>
      <c r="AW16" s="170">
        <v>0</v>
      </c>
      <c r="AX16" s="160">
        <v>0</v>
      </c>
      <c r="AY16" s="160">
        <v>8</v>
      </c>
      <c r="AZ16" s="160">
        <v>0</v>
      </c>
      <c r="BA16" s="160">
        <v>0</v>
      </c>
      <c r="BB16" s="160">
        <v>4</v>
      </c>
      <c r="BC16" s="160" t="s">
        <v>2339</v>
      </c>
      <c r="BD16" s="160"/>
      <c r="BE16" s="160"/>
    </row>
    <row r="17" spans="2:57" ht="16.5" hidden="1" customHeight="1">
      <c r="B17" s="156">
        <v>263</v>
      </c>
      <c r="C17" s="157" t="s">
        <v>753</v>
      </c>
      <c r="D17" s="158" t="s">
        <v>2432</v>
      </c>
      <c r="E17" s="176" t="s">
        <v>28</v>
      </c>
      <c r="F17" s="158" t="s">
        <v>2233</v>
      </c>
      <c r="G17" s="158" t="s">
        <v>749</v>
      </c>
      <c r="H17" s="159" t="s">
        <v>727</v>
      </c>
      <c r="I17" s="160" t="s">
        <v>754</v>
      </c>
      <c r="J17" s="160" t="s">
        <v>2433</v>
      </c>
      <c r="K17" s="161">
        <v>7108</v>
      </c>
      <c r="L17" s="158"/>
      <c r="M17" s="158"/>
      <c r="N17" s="158" t="s">
        <v>2434</v>
      </c>
      <c r="O17" s="158" t="s">
        <v>2435</v>
      </c>
      <c r="P17" s="158" t="s">
        <v>2436</v>
      </c>
      <c r="Q17" s="171">
        <v>3</v>
      </c>
      <c r="R17" s="163" t="s">
        <v>2437</v>
      </c>
      <c r="S17" s="185">
        <v>6</v>
      </c>
      <c r="T17" s="163" t="s">
        <v>2430</v>
      </c>
      <c r="U17" s="185">
        <v>18</v>
      </c>
      <c r="V17" s="163" t="s">
        <v>2438</v>
      </c>
      <c r="W17" s="185">
        <v>2</v>
      </c>
      <c r="X17" s="185"/>
      <c r="Y17" s="164" t="s">
        <v>2353</v>
      </c>
      <c r="Z17" s="164" t="s">
        <v>2353</v>
      </c>
      <c r="AA17" s="164"/>
      <c r="AB17" s="165" t="s">
        <v>2338</v>
      </c>
      <c r="AC17" s="166">
        <v>10</v>
      </c>
      <c r="AD17" s="167">
        <f t="shared" si="0"/>
        <v>0</v>
      </c>
      <c r="AE17" s="398">
        <v>10</v>
      </c>
      <c r="AF17" s="398">
        <v>0</v>
      </c>
      <c r="AG17" s="398">
        <v>4</v>
      </c>
      <c r="AH17" s="398">
        <v>0</v>
      </c>
      <c r="AI17" s="399">
        <v>11</v>
      </c>
      <c r="AJ17" s="399">
        <v>4</v>
      </c>
      <c r="AK17" s="399">
        <v>2</v>
      </c>
      <c r="AL17" s="399">
        <v>19</v>
      </c>
      <c r="AM17" s="166"/>
      <c r="AN17" s="166"/>
      <c r="AO17" s="166" t="s">
        <v>699</v>
      </c>
      <c r="AP17" s="168" t="s">
        <v>699</v>
      </c>
      <c r="AQ17" s="168">
        <v>0</v>
      </c>
      <c r="AR17" s="169">
        <f t="shared" si="1"/>
        <v>10</v>
      </c>
      <c r="AS17" s="170">
        <v>0</v>
      </c>
      <c r="AT17" s="160">
        <v>0</v>
      </c>
      <c r="AU17" s="160">
        <v>0</v>
      </c>
      <c r="AV17" s="170">
        <v>0</v>
      </c>
      <c r="AW17" s="170">
        <v>0</v>
      </c>
      <c r="AX17" s="160">
        <v>8</v>
      </c>
      <c r="AY17" s="160">
        <v>1</v>
      </c>
      <c r="AZ17" s="160">
        <v>0</v>
      </c>
      <c r="BA17" s="160">
        <v>0</v>
      </c>
      <c r="BB17" s="160">
        <v>1</v>
      </c>
      <c r="BC17" s="160" t="s">
        <v>2339</v>
      </c>
      <c r="BD17" s="160"/>
      <c r="BE17" s="160"/>
    </row>
    <row r="18" spans="2:57" ht="16.5" hidden="1" customHeight="1">
      <c r="B18" s="156">
        <v>4</v>
      </c>
      <c r="C18" s="157" t="s">
        <v>755</v>
      </c>
      <c r="D18" s="158" t="s">
        <v>2439</v>
      </c>
      <c r="E18" s="176" t="s">
        <v>28</v>
      </c>
      <c r="F18" s="158" t="s">
        <v>2233</v>
      </c>
      <c r="G18" s="158" t="s">
        <v>749</v>
      </c>
      <c r="H18" s="159" t="s">
        <v>724</v>
      </c>
      <c r="I18" s="160" t="s">
        <v>756</v>
      </c>
      <c r="J18" s="160" t="s">
        <v>2440</v>
      </c>
      <c r="K18" s="161">
        <v>8167</v>
      </c>
      <c r="L18" s="158"/>
      <c r="M18" s="158"/>
      <c r="N18" s="158" t="s">
        <v>2441</v>
      </c>
      <c r="O18" s="158" t="s">
        <v>2442</v>
      </c>
      <c r="P18" s="158" t="s">
        <v>2443</v>
      </c>
      <c r="Q18" s="171">
        <v>7</v>
      </c>
      <c r="R18" s="163" t="s">
        <v>2444</v>
      </c>
      <c r="S18" s="185">
        <v>22</v>
      </c>
      <c r="T18" s="163" t="s">
        <v>2445</v>
      </c>
      <c r="U18" s="185">
        <v>65</v>
      </c>
      <c r="V18" s="163" t="s">
        <v>2446</v>
      </c>
      <c r="W18" s="185">
        <v>1</v>
      </c>
      <c r="X18" s="185"/>
      <c r="Y18" s="164" t="s">
        <v>26</v>
      </c>
      <c r="Z18" s="164" t="s">
        <v>26</v>
      </c>
      <c r="AA18" s="164"/>
      <c r="AB18" s="165" t="s">
        <v>2338</v>
      </c>
      <c r="AC18" s="166">
        <v>53</v>
      </c>
      <c r="AD18" s="167">
        <f t="shared" si="0"/>
        <v>0</v>
      </c>
      <c r="AE18" s="398">
        <v>41</v>
      </c>
      <c r="AF18" s="398">
        <v>0</v>
      </c>
      <c r="AG18" s="398">
        <v>7</v>
      </c>
      <c r="AH18" s="398">
        <v>0</v>
      </c>
      <c r="AI18" s="399">
        <v>41</v>
      </c>
      <c r="AJ18" s="399">
        <v>7</v>
      </c>
      <c r="AK18" s="399">
        <v>2</v>
      </c>
      <c r="AL18" s="399">
        <v>29</v>
      </c>
      <c r="AM18" s="166"/>
      <c r="AN18" s="166"/>
      <c r="AO18" s="166" t="s">
        <v>699</v>
      </c>
      <c r="AP18" s="168" t="s">
        <v>699</v>
      </c>
      <c r="AQ18" s="168">
        <v>0</v>
      </c>
      <c r="AR18" s="169">
        <f t="shared" si="1"/>
        <v>53</v>
      </c>
      <c r="AS18" s="170">
        <v>0</v>
      </c>
      <c r="AT18" s="160">
        <v>0</v>
      </c>
      <c r="AU18" s="160">
        <v>0</v>
      </c>
      <c r="AV18" s="170">
        <v>1</v>
      </c>
      <c r="AW18" s="170">
        <v>0</v>
      </c>
      <c r="AX18" s="160">
        <v>30</v>
      </c>
      <c r="AY18" s="160">
        <v>9</v>
      </c>
      <c r="AZ18" s="160">
        <v>0</v>
      </c>
      <c r="BA18" s="160">
        <v>0</v>
      </c>
      <c r="BB18" s="160">
        <v>13</v>
      </c>
      <c r="BC18" s="160" t="s">
        <v>2339</v>
      </c>
      <c r="BD18" s="160"/>
      <c r="BE18" s="160"/>
    </row>
    <row r="19" spans="2:57" ht="16.5" hidden="1" customHeight="1">
      <c r="B19" s="156">
        <v>264</v>
      </c>
      <c r="C19" s="157" t="s">
        <v>757</v>
      </c>
      <c r="D19" s="158" t="s">
        <v>2447</v>
      </c>
      <c r="E19" s="176" t="s">
        <v>28</v>
      </c>
      <c r="F19" s="158" t="s">
        <v>2233</v>
      </c>
      <c r="G19" s="158" t="s">
        <v>749</v>
      </c>
      <c r="H19" s="159" t="s">
        <v>727</v>
      </c>
      <c r="I19" s="160" t="s">
        <v>758</v>
      </c>
      <c r="J19" s="160" t="s">
        <v>2448</v>
      </c>
      <c r="K19" s="161">
        <v>24523</v>
      </c>
      <c r="L19" s="158" t="s">
        <v>2449</v>
      </c>
      <c r="M19" s="158" t="s">
        <v>2332</v>
      </c>
      <c r="N19" s="158" t="s">
        <v>2449</v>
      </c>
      <c r="O19" s="158" t="s">
        <v>2450</v>
      </c>
      <c r="P19" s="158" t="s">
        <v>2451</v>
      </c>
      <c r="Q19" s="171">
        <v>2</v>
      </c>
      <c r="R19" s="163" t="s">
        <v>2452</v>
      </c>
      <c r="S19" s="185">
        <v>6</v>
      </c>
      <c r="T19" s="163" t="s">
        <v>2453</v>
      </c>
      <c r="U19" s="185">
        <v>15</v>
      </c>
      <c r="V19" s="163" t="s">
        <v>2454</v>
      </c>
      <c r="W19" s="185">
        <v>1</v>
      </c>
      <c r="X19" s="185"/>
      <c r="Y19" s="164" t="s">
        <v>26</v>
      </c>
      <c r="Z19" s="164" t="s">
        <v>26</v>
      </c>
      <c r="AA19" s="164"/>
      <c r="AB19" s="165" t="s">
        <v>2338</v>
      </c>
      <c r="AC19" s="166">
        <v>31</v>
      </c>
      <c r="AD19" s="167">
        <f t="shared" si="0"/>
        <v>0</v>
      </c>
      <c r="AE19" s="398">
        <v>25</v>
      </c>
      <c r="AF19" s="398">
        <v>0</v>
      </c>
      <c r="AG19" s="398">
        <v>8</v>
      </c>
      <c r="AH19" s="398">
        <v>0</v>
      </c>
      <c r="AI19" s="399">
        <v>25</v>
      </c>
      <c r="AJ19" s="399">
        <v>8</v>
      </c>
      <c r="AK19" s="399">
        <v>2</v>
      </c>
      <c r="AL19" s="399">
        <v>14</v>
      </c>
      <c r="AM19" s="166"/>
      <c r="AN19" s="166"/>
      <c r="AO19" s="166" t="s">
        <v>699</v>
      </c>
      <c r="AP19" s="168" t="s">
        <v>699</v>
      </c>
      <c r="AQ19" s="168">
        <v>0</v>
      </c>
      <c r="AR19" s="169">
        <f t="shared" si="1"/>
        <v>31</v>
      </c>
      <c r="AS19" s="170">
        <v>0</v>
      </c>
      <c r="AT19" s="160">
        <v>9</v>
      </c>
      <c r="AU19" s="160">
        <v>0</v>
      </c>
      <c r="AV19" s="170">
        <v>0</v>
      </c>
      <c r="AW19" s="170">
        <v>0</v>
      </c>
      <c r="AX19" s="160">
        <v>21</v>
      </c>
      <c r="AY19" s="160">
        <v>1</v>
      </c>
      <c r="AZ19" s="160">
        <v>0</v>
      </c>
      <c r="BA19" s="160">
        <v>0</v>
      </c>
      <c r="BB19" s="160">
        <v>0</v>
      </c>
      <c r="BC19" s="160" t="s">
        <v>2339</v>
      </c>
      <c r="BD19" s="160"/>
      <c r="BE19" s="160"/>
    </row>
    <row r="20" spans="2:57" ht="16.5" hidden="1" customHeight="1">
      <c r="B20" s="156">
        <v>1</v>
      </c>
      <c r="C20" s="157" t="s">
        <v>759</v>
      </c>
      <c r="D20" s="158" t="s">
        <v>2455</v>
      </c>
      <c r="E20" s="176" t="s">
        <v>28</v>
      </c>
      <c r="F20" s="158" t="s">
        <v>2233</v>
      </c>
      <c r="G20" s="158" t="s">
        <v>749</v>
      </c>
      <c r="H20" s="159" t="s">
        <v>727</v>
      </c>
      <c r="I20" s="160" t="s">
        <v>760</v>
      </c>
      <c r="J20" s="160" t="s">
        <v>2456</v>
      </c>
      <c r="K20" s="161">
        <v>13993</v>
      </c>
      <c r="L20" s="158"/>
      <c r="M20" s="158"/>
      <c r="N20" s="158" t="s">
        <v>699</v>
      </c>
      <c r="O20" s="158" t="s">
        <v>699</v>
      </c>
      <c r="P20" s="158" t="s">
        <v>699</v>
      </c>
      <c r="Q20" s="171">
        <v>4</v>
      </c>
      <c r="R20" s="163" t="s">
        <v>2457</v>
      </c>
      <c r="S20" s="185">
        <v>7</v>
      </c>
      <c r="T20" s="163" t="s">
        <v>2445</v>
      </c>
      <c r="U20" s="185">
        <v>33</v>
      </c>
      <c r="V20" s="163" t="s">
        <v>2458</v>
      </c>
      <c r="W20" s="185"/>
      <c r="X20" s="185"/>
      <c r="Y20" s="164" t="s">
        <v>26</v>
      </c>
      <c r="Z20" s="164" t="s">
        <v>26</v>
      </c>
      <c r="AA20" s="164"/>
      <c r="AB20" s="165" t="s">
        <v>2338</v>
      </c>
      <c r="AC20" s="166">
        <v>0</v>
      </c>
      <c r="AD20" s="167">
        <f t="shared" si="0"/>
        <v>69</v>
      </c>
      <c r="AE20" s="398">
        <v>0</v>
      </c>
      <c r="AF20" s="398">
        <v>69</v>
      </c>
      <c r="AG20" s="398">
        <v>0</v>
      </c>
      <c r="AH20" s="398">
        <v>7</v>
      </c>
      <c r="AI20" s="399">
        <v>69</v>
      </c>
      <c r="AJ20" s="399">
        <v>7</v>
      </c>
      <c r="AK20" s="399">
        <v>2</v>
      </c>
      <c r="AL20" s="399">
        <v>16</v>
      </c>
      <c r="AM20" s="166"/>
      <c r="AN20" s="166"/>
      <c r="AO20" s="166" t="s">
        <v>699</v>
      </c>
      <c r="AP20" s="168" t="s">
        <v>699</v>
      </c>
      <c r="AQ20" s="168">
        <v>0</v>
      </c>
      <c r="AR20" s="169">
        <f t="shared" si="1"/>
        <v>0</v>
      </c>
      <c r="AS20" s="170">
        <v>0</v>
      </c>
      <c r="AT20" s="160">
        <v>0</v>
      </c>
      <c r="AU20" s="160">
        <v>0</v>
      </c>
      <c r="AV20" s="170">
        <v>0</v>
      </c>
      <c r="AW20" s="170">
        <v>0</v>
      </c>
      <c r="AX20" s="160">
        <v>0</v>
      </c>
      <c r="AY20" s="160">
        <v>0</v>
      </c>
      <c r="AZ20" s="160">
        <v>0</v>
      </c>
      <c r="BA20" s="160">
        <v>0</v>
      </c>
      <c r="BB20" s="160">
        <v>0</v>
      </c>
      <c r="BC20" s="160" t="s">
        <v>2339</v>
      </c>
      <c r="BD20" s="160"/>
      <c r="BE20" s="160"/>
    </row>
    <row r="21" spans="2:57" ht="16.5" hidden="1" customHeight="1">
      <c r="B21" s="156">
        <v>38</v>
      </c>
      <c r="C21" s="157" t="s">
        <v>761</v>
      </c>
      <c r="D21" s="158" t="s">
        <v>2459</v>
      </c>
      <c r="E21" s="176" t="s">
        <v>28</v>
      </c>
      <c r="F21" s="158" t="s">
        <v>2233</v>
      </c>
      <c r="G21" s="158" t="s">
        <v>749</v>
      </c>
      <c r="H21" s="159" t="s">
        <v>724</v>
      </c>
      <c r="I21" s="160" t="s">
        <v>762</v>
      </c>
      <c r="J21" s="160" t="s">
        <v>2460</v>
      </c>
      <c r="K21" s="161">
        <v>29285</v>
      </c>
      <c r="L21" s="158" t="s">
        <v>2461</v>
      </c>
      <c r="M21" s="158" t="s">
        <v>2332</v>
      </c>
      <c r="N21" s="158" t="s">
        <v>2461</v>
      </c>
      <c r="O21" s="158" t="s">
        <v>2462</v>
      </c>
      <c r="P21" s="158" t="s">
        <v>2463</v>
      </c>
      <c r="Q21" s="171">
        <v>5</v>
      </c>
      <c r="R21" s="163" t="s">
        <v>2464</v>
      </c>
      <c r="S21" s="185">
        <v>27</v>
      </c>
      <c r="T21" s="163" t="s">
        <v>2465</v>
      </c>
      <c r="U21" s="185">
        <v>44</v>
      </c>
      <c r="V21" s="163" t="s">
        <v>2466</v>
      </c>
      <c r="W21" s="185">
        <v>1</v>
      </c>
      <c r="X21" s="185"/>
      <c r="Y21" s="164" t="s">
        <v>26</v>
      </c>
      <c r="Z21" s="164" t="s">
        <v>26</v>
      </c>
      <c r="AA21" s="164"/>
      <c r="AB21" s="165" t="s">
        <v>2338</v>
      </c>
      <c r="AC21" s="166">
        <v>36</v>
      </c>
      <c r="AD21" s="167">
        <f t="shared" si="0"/>
        <v>0</v>
      </c>
      <c r="AE21" s="398">
        <v>35</v>
      </c>
      <c r="AF21" s="398">
        <v>0</v>
      </c>
      <c r="AG21" s="398">
        <v>11</v>
      </c>
      <c r="AH21" s="398">
        <v>0</v>
      </c>
      <c r="AI21" s="399">
        <v>35</v>
      </c>
      <c r="AJ21" s="399">
        <v>11</v>
      </c>
      <c r="AK21" s="399">
        <v>2</v>
      </c>
      <c r="AL21" s="399">
        <v>23</v>
      </c>
      <c r="AM21" s="166"/>
      <c r="AN21" s="166"/>
      <c r="AO21" s="166" t="s">
        <v>699</v>
      </c>
      <c r="AP21" s="168" t="s">
        <v>699</v>
      </c>
      <c r="AQ21" s="168">
        <v>0</v>
      </c>
      <c r="AR21" s="169">
        <f t="shared" si="1"/>
        <v>36</v>
      </c>
      <c r="AS21" s="170">
        <v>0</v>
      </c>
      <c r="AT21" s="160">
        <v>0</v>
      </c>
      <c r="AU21" s="160">
        <v>0</v>
      </c>
      <c r="AV21" s="170">
        <v>0</v>
      </c>
      <c r="AW21" s="170">
        <v>0</v>
      </c>
      <c r="AX21" s="160">
        <v>27</v>
      </c>
      <c r="AY21" s="160">
        <v>0</v>
      </c>
      <c r="AZ21" s="160">
        <v>0</v>
      </c>
      <c r="BA21" s="160">
        <v>0</v>
      </c>
      <c r="BB21" s="160">
        <v>9</v>
      </c>
      <c r="BC21" s="160" t="s">
        <v>2339</v>
      </c>
      <c r="BD21" s="160"/>
      <c r="BE21" s="160"/>
    </row>
    <row r="22" spans="2:57" ht="16.5" hidden="1" customHeight="1">
      <c r="B22" s="156">
        <v>265</v>
      </c>
      <c r="C22" s="157" t="s">
        <v>763</v>
      </c>
      <c r="D22" s="158" t="s">
        <v>2467</v>
      </c>
      <c r="E22" s="176" t="s">
        <v>28</v>
      </c>
      <c r="F22" s="158" t="s">
        <v>2233</v>
      </c>
      <c r="G22" s="158" t="s">
        <v>749</v>
      </c>
      <c r="H22" s="159" t="s">
        <v>727</v>
      </c>
      <c r="I22" s="160" t="s">
        <v>764</v>
      </c>
      <c r="J22" s="160" t="s">
        <v>2468</v>
      </c>
      <c r="K22" s="161">
        <v>14758</v>
      </c>
      <c r="L22" s="158"/>
      <c r="M22" s="158"/>
      <c r="N22" s="158" t="s">
        <v>699</v>
      </c>
      <c r="O22" s="158" t="s">
        <v>699</v>
      </c>
      <c r="P22" s="158" t="s">
        <v>699</v>
      </c>
      <c r="Q22" s="171">
        <v>3</v>
      </c>
      <c r="R22" s="163" t="s">
        <v>2469</v>
      </c>
      <c r="S22" s="185">
        <v>8</v>
      </c>
      <c r="T22" s="163" t="s">
        <v>2470</v>
      </c>
      <c r="U22" s="185">
        <v>12</v>
      </c>
      <c r="V22" s="163" t="s">
        <v>2471</v>
      </c>
      <c r="W22" s="185">
        <v>1</v>
      </c>
      <c r="X22" s="185"/>
      <c r="Y22" s="164" t="s">
        <v>2353</v>
      </c>
      <c r="Z22" s="164" t="s">
        <v>2353</v>
      </c>
      <c r="AA22" s="164"/>
      <c r="AB22" s="165" t="s">
        <v>2338</v>
      </c>
      <c r="AC22" s="166">
        <v>13</v>
      </c>
      <c r="AD22" s="167">
        <f t="shared" si="0"/>
        <v>0</v>
      </c>
      <c r="AE22" s="398">
        <v>13</v>
      </c>
      <c r="AF22" s="398">
        <v>0</v>
      </c>
      <c r="AG22" s="398">
        <v>4</v>
      </c>
      <c r="AH22" s="398">
        <v>0</v>
      </c>
      <c r="AI22" s="399">
        <v>15</v>
      </c>
      <c r="AJ22" s="399">
        <v>4</v>
      </c>
      <c r="AK22" s="399">
        <v>2</v>
      </c>
      <c r="AL22" s="399">
        <v>9</v>
      </c>
      <c r="AM22" s="166"/>
      <c r="AN22" s="166"/>
      <c r="AO22" s="166" t="s">
        <v>699</v>
      </c>
      <c r="AP22" s="168" t="s">
        <v>699</v>
      </c>
      <c r="AQ22" s="168">
        <v>0</v>
      </c>
      <c r="AR22" s="169">
        <f t="shared" si="1"/>
        <v>13</v>
      </c>
      <c r="AS22" s="170">
        <v>0</v>
      </c>
      <c r="AT22" s="160">
        <v>0</v>
      </c>
      <c r="AU22" s="160">
        <v>0</v>
      </c>
      <c r="AV22" s="170">
        <v>0</v>
      </c>
      <c r="AW22" s="170">
        <v>0</v>
      </c>
      <c r="AX22" s="160">
        <v>6</v>
      </c>
      <c r="AY22" s="160">
        <v>0</v>
      </c>
      <c r="AZ22" s="160">
        <v>0</v>
      </c>
      <c r="BA22" s="160">
        <v>0</v>
      </c>
      <c r="BB22" s="160">
        <v>7</v>
      </c>
      <c r="BC22" s="160" t="s">
        <v>2339</v>
      </c>
      <c r="BD22" s="160"/>
      <c r="BE22" s="160"/>
    </row>
    <row r="23" spans="2:57" ht="16.5" hidden="1" customHeight="1">
      <c r="B23" s="156">
        <v>112</v>
      </c>
      <c r="C23" s="157" t="s">
        <v>765</v>
      </c>
      <c r="D23" s="158" t="s">
        <v>2472</v>
      </c>
      <c r="E23" s="176" t="s">
        <v>28</v>
      </c>
      <c r="F23" s="158" t="s">
        <v>2233</v>
      </c>
      <c r="G23" s="158" t="s">
        <v>749</v>
      </c>
      <c r="H23" s="159" t="s">
        <v>724</v>
      </c>
      <c r="I23" s="160" t="s">
        <v>766</v>
      </c>
      <c r="J23" s="160" t="s">
        <v>2473</v>
      </c>
      <c r="K23" s="161">
        <v>26372</v>
      </c>
      <c r="L23" s="158" t="s">
        <v>2474</v>
      </c>
      <c r="M23" s="158" t="s">
        <v>2332</v>
      </c>
      <c r="N23" s="158" t="s">
        <v>2474</v>
      </c>
      <c r="O23" s="158" t="s">
        <v>2475</v>
      </c>
      <c r="P23" s="158" t="s">
        <v>2476</v>
      </c>
      <c r="Q23" s="171">
        <v>5</v>
      </c>
      <c r="R23" s="163" t="s">
        <v>2477</v>
      </c>
      <c r="S23" s="185">
        <v>12</v>
      </c>
      <c r="T23" s="163" t="s">
        <v>2478</v>
      </c>
      <c r="U23" s="185">
        <v>38</v>
      </c>
      <c r="V23" s="163" t="s">
        <v>2479</v>
      </c>
      <c r="W23" s="185"/>
      <c r="X23" s="185"/>
      <c r="Y23" s="164" t="s">
        <v>26</v>
      </c>
      <c r="Z23" s="164" t="s">
        <v>26</v>
      </c>
      <c r="AA23" s="164"/>
      <c r="AB23" s="165" t="s">
        <v>2338</v>
      </c>
      <c r="AC23" s="166">
        <v>42</v>
      </c>
      <c r="AD23" s="167">
        <f t="shared" si="0"/>
        <v>0</v>
      </c>
      <c r="AE23" s="398">
        <v>37</v>
      </c>
      <c r="AF23" s="398">
        <v>0</v>
      </c>
      <c r="AG23" s="398">
        <v>12</v>
      </c>
      <c r="AH23" s="398">
        <v>0</v>
      </c>
      <c r="AI23" s="399">
        <v>37</v>
      </c>
      <c r="AJ23" s="399">
        <v>12</v>
      </c>
      <c r="AK23" s="399">
        <v>2</v>
      </c>
      <c r="AL23" s="399">
        <v>71</v>
      </c>
      <c r="AM23" s="166"/>
      <c r="AN23" s="166"/>
      <c r="AO23" s="166" t="s">
        <v>699</v>
      </c>
      <c r="AP23" s="168" t="s">
        <v>699</v>
      </c>
      <c r="AQ23" s="168">
        <v>0</v>
      </c>
      <c r="AR23" s="169">
        <f t="shared" si="1"/>
        <v>42</v>
      </c>
      <c r="AS23" s="170">
        <v>0</v>
      </c>
      <c r="AT23" s="160">
        <v>0</v>
      </c>
      <c r="AU23" s="160">
        <v>0</v>
      </c>
      <c r="AV23" s="170">
        <v>3</v>
      </c>
      <c r="AW23" s="170">
        <v>0</v>
      </c>
      <c r="AX23" s="160">
        <v>17</v>
      </c>
      <c r="AY23" s="160">
        <v>8</v>
      </c>
      <c r="AZ23" s="160">
        <v>0</v>
      </c>
      <c r="BA23" s="160">
        <v>0</v>
      </c>
      <c r="BB23" s="160">
        <v>14</v>
      </c>
      <c r="BC23" s="160" t="s">
        <v>2339</v>
      </c>
      <c r="BD23" s="160"/>
      <c r="BE23" s="160"/>
    </row>
    <row r="24" spans="2:57" ht="16.5" hidden="1" customHeight="1">
      <c r="B24" s="156">
        <v>266</v>
      </c>
      <c r="C24" s="157" t="s">
        <v>767</v>
      </c>
      <c r="D24" s="158" t="s">
        <v>2480</v>
      </c>
      <c r="E24" s="176" t="s">
        <v>28</v>
      </c>
      <c r="F24" s="158" t="s">
        <v>2233</v>
      </c>
      <c r="G24" s="158" t="s">
        <v>749</v>
      </c>
      <c r="H24" s="159" t="s">
        <v>727</v>
      </c>
      <c r="I24" s="160" t="s">
        <v>768</v>
      </c>
      <c r="J24" s="160" t="s">
        <v>2481</v>
      </c>
      <c r="K24" s="161">
        <v>16735</v>
      </c>
      <c r="L24" s="158" t="s">
        <v>2482</v>
      </c>
      <c r="M24" s="158" t="s">
        <v>2332</v>
      </c>
      <c r="N24" s="158" t="s">
        <v>2482</v>
      </c>
      <c r="O24" s="158" t="s">
        <v>2483</v>
      </c>
      <c r="P24" s="158" t="s">
        <v>2484</v>
      </c>
      <c r="Q24" s="171">
        <v>3</v>
      </c>
      <c r="R24" s="163" t="s">
        <v>2485</v>
      </c>
      <c r="S24" s="185">
        <v>6</v>
      </c>
      <c r="T24" s="163" t="s">
        <v>2470</v>
      </c>
      <c r="U24" s="185">
        <v>12</v>
      </c>
      <c r="V24" s="163" t="s">
        <v>2486</v>
      </c>
      <c r="W24" s="185">
        <v>1</v>
      </c>
      <c r="X24" s="185"/>
      <c r="Y24" s="164" t="s">
        <v>2353</v>
      </c>
      <c r="Z24" s="164" t="s">
        <v>2353</v>
      </c>
      <c r="AA24" s="164"/>
      <c r="AB24" s="165" t="s">
        <v>2338</v>
      </c>
      <c r="AC24" s="166">
        <v>10</v>
      </c>
      <c r="AD24" s="167">
        <f t="shared" si="0"/>
        <v>0</v>
      </c>
      <c r="AE24" s="398">
        <v>10</v>
      </c>
      <c r="AF24" s="398">
        <v>0</v>
      </c>
      <c r="AG24" s="398">
        <v>3</v>
      </c>
      <c r="AH24" s="398">
        <v>0</v>
      </c>
      <c r="AI24" s="399">
        <v>10</v>
      </c>
      <c r="AJ24" s="399">
        <v>3</v>
      </c>
      <c r="AK24" s="399">
        <v>2</v>
      </c>
      <c r="AL24" s="399">
        <v>9</v>
      </c>
      <c r="AM24" s="166"/>
      <c r="AN24" s="166"/>
      <c r="AO24" s="166" t="s">
        <v>699</v>
      </c>
      <c r="AP24" s="168" t="s">
        <v>699</v>
      </c>
      <c r="AQ24" s="168">
        <v>0</v>
      </c>
      <c r="AR24" s="169">
        <f t="shared" si="1"/>
        <v>10</v>
      </c>
      <c r="AS24" s="170">
        <v>0</v>
      </c>
      <c r="AT24" s="160">
        <v>0</v>
      </c>
      <c r="AU24" s="160">
        <v>0</v>
      </c>
      <c r="AV24" s="170">
        <v>0</v>
      </c>
      <c r="AW24" s="170">
        <v>0</v>
      </c>
      <c r="AX24" s="160">
        <v>2</v>
      </c>
      <c r="AY24" s="160">
        <v>7</v>
      </c>
      <c r="AZ24" s="160">
        <v>0</v>
      </c>
      <c r="BA24" s="160">
        <v>0</v>
      </c>
      <c r="BB24" s="160">
        <v>1</v>
      </c>
      <c r="BC24" s="160" t="s">
        <v>2339</v>
      </c>
      <c r="BD24" s="160"/>
      <c r="BE24" s="160"/>
    </row>
    <row r="25" spans="2:57" ht="16.5" hidden="1" customHeight="1">
      <c r="B25" s="156">
        <v>259</v>
      </c>
      <c r="C25" s="157" t="s">
        <v>769</v>
      </c>
      <c r="D25" s="158" t="s">
        <v>2487</v>
      </c>
      <c r="E25" s="176" t="s">
        <v>28</v>
      </c>
      <c r="F25" s="158" t="s">
        <v>2233</v>
      </c>
      <c r="G25" s="158" t="s">
        <v>749</v>
      </c>
      <c r="H25" s="159" t="s">
        <v>730</v>
      </c>
      <c r="I25" s="160" t="s">
        <v>770</v>
      </c>
      <c r="J25" s="160" t="s">
        <v>2488</v>
      </c>
      <c r="K25" s="161">
        <v>24819</v>
      </c>
      <c r="L25" s="158"/>
      <c r="M25" s="158"/>
      <c r="N25" s="158" t="s">
        <v>2489</v>
      </c>
      <c r="O25" s="158" t="s">
        <v>2490</v>
      </c>
      <c r="P25" s="158" t="s">
        <v>2491</v>
      </c>
      <c r="Q25" s="171">
        <v>3</v>
      </c>
      <c r="R25" s="163" t="s">
        <v>2492</v>
      </c>
      <c r="S25" s="185">
        <v>7</v>
      </c>
      <c r="T25" s="163" t="s">
        <v>2493</v>
      </c>
      <c r="U25" s="185">
        <v>19</v>
      </c>
      <c r="V25" s="163" t="s">
        <v>2494</v>
      </c>
      <c r="W25" s="185">
        <v>1</v>
      </c>
      <c r="X25" s="185"/>
      <c r="Y25" s="164" t="s">
        <v>26</v>
      </c>
      <c r="Z25" s="164" t="s">
        <v>26</v>
      </c>
      <c r="AA25" s="164"/>
      <c r="AB25" s="165" t="s">
        <v>2338</v>
      </c>
      <c r="AC25" s="166">
        <v>16</v>
      </c>
      <c r="AD25" s="167">
        <f t="shared" si="0"/>
        <v>0</v>
      </c>
      <c r="AE25" s="398">
        <v>16</v>
      </c>
      <c r="AF25" s="398">
        <v>0</v>
      </c>
      <c r="AG25" s="398">
        <v>5</v>
      </c>
      <c r="AH25" s="398">
        <v>0</v>
      </c>
      <c r="AI25" s="399">
        <v>16</v>
      </c>
      <c r="AJ25" s="399">
        <v>5</v>
      </c>
      <c r="AK25" s="399">
        <v>2</v>
      </c>
      <c r="AL25" s="399">
        <v>11</v>
      </c>
      <c r="AM25" s="166"/>
      <c r="AN25" s="166"/>
      <c r="AO25" s="166" t="s">
        <v>699</v>
      </c>
      <c r="AP25" s="168" t="s">
        <v>699</v>
      </c>
      <c r="AQ25" s="168">
        <v>0</v>
      </c>
      <c r="AR25" s="169">
        <f t="shared" si="1"/>
        <v>16</v>
      </c>
      <c r="AS25" s="170">
        <v>0</v>
      </c>
      <c r="AT25" s="160">
        <v>12</v>
      </c>
      <c r="AU25" s="160">
        <v>0</v>
      </c>
      <c r="AV25" s="170">
        <v>0</v>
      </c>
      <c r="AW25" s="170">
        <v>0</v>
      </c>
      <c r="AX25" s="160">
        <v>0</v>
      </c>
      <c r="AY25" s="160">
        <v>4</v>
      </c>
      <c r="AZ25" s="160">
        <v>0</v>
      </c>
      <c r="BA25" s="160">
        <v>0</v>
      </c>
      <c r="BB25" s="160">
        <v>0</v>
      </c>
      <c r="BC25" s="160" t="s">
        <v>2339</v>
      </c>
      <c r="BD25" s="160"/>
      <c r="BE25" s="160"/>
    </row>
    <row r="26" spans="2:57" ht="16.5" hidden="1" customHeight="1">
      <c r="B26" s="156">
        <v>95</v>
      </c>
      <c r="C26" s="157" t="s">
        <v>771</v>
      </c>
      <c r="D26" s="158" t="s">
        <v>2495</v>
      </c>
      <c r="E26" s="176" t="s">
        <v>28</v>
      </c>
      <c r="F26" s="158" t="s">
        <v>2233</v>
      </c>
      <c r="G26" s="158" t="s">
        <v>749</v>
      </c>
      <c r="H26" s="159" t="s">
        <v>724</v>
      </c>
      <c r="I26" s="160" t="s">
        <v>772</v>
      </c>
      <c r="J26" s="160" t="s">
        <v>2496</v>
      </c>
      <c r="K26" s="161">
        <v>12126</v>
      </c>
      <c r="L26" s="158" t="s">
        <v>2497</v>
      </c>
      <c r="M26" s="158" t="s">
        <v>2332</v>
      </c>
      <c r="N26" s="158" t="s">
        <v>2497</v>
      </c>
      <c r="O26" s="158" t="s">
        <v>2498</v>
      </c>
      <c r="P26" s="158" t="s">
        <v>2499</v>
      </c>
      <c r="Q26" s="171">
        <v>18</v>
      </c>
      <c r="R26" s="163" t="s">
        <v>2500</v>
      </c>
      <c r="S26" s="185">
        <v>9</v>
      </c>
      <c r="T26" s="163" t="s">
        <v>2377</v>
      </c>
      <c r="U26" s="185">
        <v>45</v>
      </c>
      <c r="V26" s="163" t="s">
        <v>2501</v>
      </c>
      <c r="W26" s="185">
        <v>2</v>
      </c>
      <c r="X26" s="185"/>
      <c r="Y26" s="164" t="s">
        <v>26</v>
      </c>
      <c r="Z26" s="164" t="s">
        <v>26</v>
      </c>
      <c r="AA26" s="164"/>
      <c r="AB26" s="165" t="s">
        <v>2338</v>
      </c>
      <c r="AC26" s="166">
        <v>55</v>
      </c>
      <c r="AD26" s="167">
        <f t="shared" si="0"/>
        <v>0</v>
      </c>
      <c r="AE26" s="398">
        <v>53</v>
      </c>
      <c r="AF26" s="398">
        <v>0</v>
      </c>
      <c r="AG26" s="398">
        <v>20</v>
      </c>
      <c r="AH26" s="398">
        <v>0</v>
      </c>
      <c r="AI26" s="399">
        <v>53</v>
      </c>
      <c r="AJ26" s="399">
        <v>20</v>
      </c>
      <c r="AK26" s="399">
        <v>2</v>
      </c>
      <c r="AL26" s="399">
        <v>40</v>
      </c>
      <c r="AM26" s="166"/>
      <c r="AN26" s="166"/>
      <c r="AO26" s="166" t="s">
        <v>699</v>
      </c>
      <c r="AP26" s="168" t="s">
        <v>699</v>
      </c>
      <c r="AQ26" s="168">
        <v>0</v>
      </c>
      <c r="AR26" s="169">
        <f t="shared" si="1"/>
        <v>55</v>
      </c>
      <c r="AS26" s="170">
        <v>0</v>
      </c>
      <c r="AT26" s="160">
        <v>0</v>
      </c>
      <c r="AU26" s="160">
        <v>0</v>
      </c>
      <c r="AV26" s="170">
        <v>1</v>
      </c>
      <c r="AW26" s="170">
        <v>0</v>
      </c>
      <c r="AX26" s="160">
        <v>54</v>
      </c>
      <c r="AY26" s="160">
        <v>0</v>
      </c>
      <c r="AZ26" s="160">
        <v>0</v>
      </c>
      <c r="BA26" s="160">
        <v>0</v>
      </c>
      <c r="BB26" s="160">
        <v>0</v>
      </c>
      <c r="BC26" s="160" t="s">
        <v>2339</v>
      </c>
      <c r="BD26" s="160"/>
      <c r="BE26" s="160"/>
    </row>
    <row r="27" spans="2:57" ht="16.5" hidden="1" customHeight="1">
      <c r="B27" s="156">
        <v>261</v>
      </c>
      <c r="C27" s="157" t="s">
        <v>773</v>
      </c>
      <c r="D27" s="158" t="s">
        <v>2502</v>
      </c>
      <c r="E27" s="176" t="s">
        <v>28</v>
      </c>
      <c r="F27" s="158" t="s">
        <v>2233</v>
      </c>
      <c r="G27" s="158" t="s">
        <v>749</v>
      </c>
      <c r="H27" s="159" t="s">
        <v>727</v>
      </c>
      <c r="I27" s="160" t="s">
        <v>774</v>
      </c>
      <c r="J27" s="160" t="s">
        <v>2503</v>
      </c>
      <c r="K27" s="161">
        <v>37408</v>
      </c>
      <c r="L27" s="158"/>
      <c r="M27" s="158"/>
      <c r="N27" s="158" t="s">
        <v>2504</v>
      </c>
      <c r="O27" s="158" t="s">
        <v>2505</v>
      </c>
      <c r="P27" s="158" t="s">
        <v>2506</v>
      </c>
      <c r="Q27" s="171">
        <v>3</v>
      </c>
      <c r="R27" s="163" t="s">
        <v>2507</v>
      </c>
      <c r="S27" s="185">
        <v>3</v>
      </c>
      <c r="T27" s="163" t="s">
        <v>2508</v>
      </c>
      <c r="U27" s="185">
        <v>72</v>
      </c>
      <c r="V27" s="163" t="s">
        <v>2509</v>
      </c>
      <c r="W27" s="185">
        <v>2</v>
      </c>
      <c r="X27" s="185"/>
      <c r="Y27" s="164" t="s">
        <v>26</v>
      </c>
      <c r="Z27" s="164" t="s">
        <v>26</v>
      </c>
      <c r="AA27" s="184" t="s">
        <v>35</v>
      </c>
      <c r="AB27" s="165" t="s">
        <v>2354</v>
      </c>
      <c r="AC27" s="166">
        <v>59</v>
      </c>
      <c r="AD27" s="167">
        <f t="shared" si="0"/>
        <v>0</v>
      </c>
      <c r="AE27" s="398">
        <v>59</v>
      </c>
      <c r="AF27" s="398">
        <v>0</v>
      </c>
      <c r="AG27" s="398">
        <v>10</v>
      </c>
      <c r="AH27" s="398">
        <v>0</v>
      </c>
      <c r="AI27" s="399">
        <v>59</v>
      </c>
      <c r="AJ27" s="399">
        <v>10</v>
      </c>
      <c r="AK27" s="399">
        <v>3</v>
      </c>
      <c r="AL27" s="399">
        <v>38</v>
      </c>
      <c r="AM27" s="166"/>
      <c r="AN27" s="166"/>
      <c r="AO27" s="166" t="s">
        <v>699</v>
      </c>
      <c r="AP27" s="168" t="s">
        <v>699</v>
      </c>
      <c r="AQ27" s="168">
        <v>0</v>
      </c>
      <c r="AR27" s="169">
        <f t="shared" si="1"/>
        <v>59</v>
      </c>
      <c r="AS27" s="170">
        <v>0</v>
      </c>
      <c r="AT27" s="160">
        <v>0</v>
      </c>
      <c r="AU27" s="160">
        <v>0</v>
      </c>
      <c r="AV27" s="170">
        <v>0</v>
      </c>
      <c r="AW27" s="170">
        <v>0</v>
      </c>
      <c r="AX27" s="160">
        <v>46</v>
      </c>
      <c r="AY27" s="160">
        <v>5</v>
      </c>
      <c r="AZ27" s="160">
        <v>0</v>
      </c>
      <c r="BA27" s="160">
        <v>0</v>
      </c>
      <c r="BB27" s="160">
        <v>8</v>
      </c>
      <c r="BC27" s="160" t="s">
        <v>2355</v>
      </c>
      <c r="BD27" s="160"/>
      <c r="BE27" s="160"/>
    </row>
    <row r="28" spans="2:57" ht="16.5" hidden="1" customHeight="1">
      <c r="B28" s="156">
        <v>5</v>
      </c>
      <c r="C28" s="157" t="s">
        <v>775</v>
      </c>
      <c r="D28" s="158" t="s">
        <v>2510</v>
      </c>
      <c r="E28" s="176" t="s">
        <v>28</v>
      </c>
      <c r="F28" s="158" t="s">
        <v>2233</v>
      </c>
      <c r="G28" s="158" t="s">
        <v>749</v>
      </c>
      <c r="H28" s="159" t="s">
        <v>724</v>
      </c>
      <c r="I28" s="160" t="s">
        <v>776</v>
      </c>
      <c r="J28" s="160" t="s">
        <v>2511</v>
      </c>
      <c r="K28" s="161">
        <v>10349</v>
      </c>
      <c r="L28" s="158"/>
      <c r="M28" s="158"/>
      <c r="N28" s="158" t="s">
        <v>699</v>
      </c>
      <c r="O28" s="158" t="s">
        <v>699</v>
      </c>
      <c r="P28" s="158" t="s">
        <v>699</v>
      </c>
      <c r="Q28" s="171">
        <v>5</v>
      </c>
      <c r="R28" s="163" t="s">
        <v>2512</v>
      </c>
      <c r="S28" s="185">
        <v>13</v>
      </c>
      <c r="T28" s="163" t="s">
        <v>2336</v>
      </c>
      <c r="U28" s="185">
        <v>56</v>
      </c>
      <c r="V28" s="163" t="s">
        <v>2513</v>
      </c>
      <c r="W28" s="185">
        <v>1</v>
      </c>
      <c r="X28" s="185"/>
      <c r="Y28" s="164" t="s">
        <v>26</v>
      </c>
      <c r="Z28" s="164" t="s">
        <v>26</v>
      </c>
      <c r="AA28" s="164"/>
      <c r="AB28" s="165" t="s">
        <v>2338</v>
      </c>
      <c r="AC28" s="166">
        <v>35</v>
      </c>
      <c r="AD28" s="167">
        <f t="shared" si="0"/>
        <v>0</v>
      </c>
      <c r="AE28" s="398">
        <v>35</v>
      </c>
      <c r="AF28" s="398">
        <v>0</v>
      </c>
      <c r="AG28" s="398">
        <v>11</v>
      </c>
      <c r="AH28" s="398">
        <v>0</v>
      </c>
      <c r="AI28" s="399">
        <v>35</v>
      </c>
      <c r="AJ28" s="399">
        <v>11</v>
      </c>
      <c r="AK28" s="399">
        <v>2</v>
      </c>
      <c r="AL28" s="399">
        <v>24</v>
      </c>
      <c r="AM28" s="166"/>
      <c r="AN28" s="166"/>
      <c r="AO28" s="166" t="s">
        <v>699</v>
      </c>
      <c r="AP28" s="168" t="s">
        <v>699</v>
      </c>
      <c r="AQ28" s="168">
        <v>0</v>
      </c>
      <c r="AR28" s="169">
        <f t="shared" si="1"/>
        <v>35</v>
      </c>
      <c r="AS28" s="170">
        <v>0</v>
      </c>
      <c r="AT28" s="160">
        <v>0</v>
      </c>
      <c r="AU28" s="160">
        <v>0</v>
      </c>
      <c r="AV28" s="170">
        <v>0</v>
      </c>
      <c r="AW28" s="170">
        <v>0</v>
      </c>
      <c r="AX28" s="160">
        <v>28</v>
      </c>
      <c r="AY28" s="160">
        <v>2</v>
      </c>
      <c r="AZ28" s="160">
        <v>0</v>
      </c>
      <c r="BA28" s="160">
        <v>0</v>
      </c>
      <c r="BB28" s="160">
        <v>5</v>
      </c>
      <c r="BC28" s="160" t="s">
        <v>2339</v>
      </c>
      <c r="BD28" s="160"/>
      <c r="BE28" s="160"/>
    </row>
    <row r="29" spans="2:57" ht="16.5" hidden="1" customHeight="1">
      <c r="B29" s="156">
        <v>248</v>
      </c>
      <c r="C29" s="157" t="s">
        <v>777</v>
      </c>
      <c r="D29" s="158" t="s">
        <v>2514</v>
      </c>
      <c r="E29" s="176" t="s">
        <v>28</v>
      </c>
      <c r="F29" s="158" t="s">
        <v>2233</v>
      </c>
      <c r="G29" s="158" t="s">
        <v>749</v>
      </c>
      <c r="H29" s="159" t="s">
        <v>730</v>
      </c>
      <c r="I29" s="160" t="s">
        <v>778</v>
      </c>
      <c r="J29" s="160" t="s">
        <v>2515</v>
      </c>
      <c r="K29" s="161">
        <v>10349</v>
      </c>
      <c r="L29" s="158" t="s">
        <v>2516</v>
      </c>
      <c r="M29" s="158" t="s">
        <v>2332</v>
      </c>
      <c r="N29" s="158" t="s">
        <v>2516</v>
      </c>
      <c r="O29" s="158" t="s">
        <v>2517</v>
      </c>
      <c r="P29" s="158" t="s">
        <v>2518</v>
      </c>
      <c r="Q29" s="171">
        <v>3</v>
      </c>
      <c r="R29" s="163" t="s">
        <v>2519</v>
      </c>
      <c r="S29" s="185">
        <v>13</v>
      </c>
      <c r="T29" s="163" t="s">
        <v>2336</v>
      </c>
      <c r="U29" s="185">
        <v>51</v>
      </c>
      <c r="V29" s="163" t="s">
        <v>2520</v>
      </c>
      <c r="W29" s="185">
        <v>1</v>
      </c>
      <c r="X29" s="185"/>
      <c r="Y29" s="164" t="s">
        <v>26</v>
      </c>
      <c r="Z29" s="164" t="s">
        <v>26</v>
      </c>
      <c r="AA29" s="172" t="s">
        <v>35</v>
      </c>
      <c r="AB29" s="165" t="s">
        <v>2354</v>
      </c>
      <c r="AC29" s="166">
        <v>35</v>
      </c>
      <c r="AD29" s="167">
        <f t="shared" si="0"/>
        <v>0</v>
      </c>
      <c r="AE29" s="398">
        <v>35</v>
      </c>
      <c r="AF29" s="398">
        <v>0</v>
      </c>
      <c r="AG29" s="398">
        <v>6</v>
      </c>
      <c r="AH29" s="398">
        <v>0</v>
      </c>
      <c r="AI29" s="399">
        <v>35</v>
      </c>
      <c r="AJ29" s="399">
        <v>6</v>
      </c>
      <c r="AK29" s="399">
        <v>3</v>
      </c>
      <c r="AL29" s="399">
        <v>26</v>
      </c>
      <c r="AM29" s="166"/>
      <c r="AN29" s="166"/>
      <c r="AO29" s="166" t="s">
        <v>699</v>
      </c>
      <c r="AP29" s="168" t="s">
        <v>699</v>
      </c>
      <c r="AQ29" s="168">
        <v>0</v>
      </c>
      <c r="AR29" s="169">
        <f t="shared" si="1"/>
        <v>35</v>
      </c>
      <c r="AS29" s="170">
        <v>0</v>
      </c>
      <c r="AT29" s="160">
        <v>0</v>
      </c>
      <c r="AU29" s="160">
        <v>0</v>
      </c>
      <c r="AV29" s="170">
        <v>0</v>
      </c>
      <c r="AW29" s="170">
        <v>0</v>
      </c>
      <c r="AX29" s="160">
        <v>22</v>
      </c>
      <c r="AY29" s="160">
        <v>4</v>
      </c>
      <c r="AZ29" s="160">
        <v>0</v>
      </c>
      <c r="BA29" s="160">
        <v>0</v>
      </c>
      <c r="BB29" s="160">
        <v>9</v>
      </c>
      <c r="BC29" s="160" t="s">
        <v>2355</v>
      </c>
      <c r="BD29" s="160"/>
      <c r="BE29" s="160"/>
    </row>
    <row r="30" spans="2:57" ht="16.5" hidden="1" customHeight="1">
      <c r="B30" s="156">
        <v>39</v>
      </c>
      <c r="C30" s="157" t="s">
        <v>779</v>
      </c>
      <c r="D30" s="158" t="s">
        <v>2521</v>
      </c>
      <c r="E30" s="176" t="s">
        <v>28</v>
      </c>
      <c r="F30" s="158" t="s">
        <v>2233</v>
      </c>
      <c r="G30" s="158" t="s">
        <v>749</v>
      </c>
      <c r="H30" s="159" t="s">
        <v>724</v>
      </c>
      <c r="I30" s="160" t="s">
        <v>780</v>
      </c>
      <c r="J30" s="160" t="s">
        <v>2522</v>
      </c>
      <c r="K30" s="161">
        <v>2480</v>
      </c>
      <c r="L30" s="158" t="s">
        <v>2523</v>
      </c>
      <c r="M30" s="158" t="s">
        <v>2332</v>
      </c>
      <c r="N30" s="158" t="s">
        <v>2523</v>
      </c>
      <c r="O30" s="158" t="s">
        <v>2524</v>
      </c>
      <c r="P30" s="158" t="s">
        <v>2525</v>
      </c>
      <c r="Q30" s="171">
        <v>5</v>
      </c>
      <c r="R30" s="163" t="s">
        <v>2526</v>
      </c>
      <c r="S30" s="185">
        <v>12</v>
      </c>
      <c r="T30" s="163" t="s">
        <v>2527</v>
      </c>
      <c r="U30" s="185">
        <v>41</v>
      </c>
      <c r="V30" s="163" t="s">
        <v>2528</v>
      </c>
      <c r="W30" s="185">
        <v>1</v>
      </c>
      <c r="X30" s="185"/>
      <c r="Y30" s="164" t="s">
        <v>26</v>
      </c>
      <c r="Z30" s="164" t="s">
        <v>26</v>
      </c>
      <c r="AA30" s="164"/>
      <c r="AB30" s="165" t="s">
        <v>2338</v>
      </c>
      <c r="AC30" s="166">
        <v>34</v>
      </c>
      <c r="AD30" s="167">
        <f t="shared" si="0"/>
        <v>0</v>
      </c>
      <c r="AE30" s="398">
        <v>33</v>
      </c>
      <c r="AF30" s="398">
        <v>0</v>
      </c>
      <c r="AG30" s="398">
        <v>7</v>
      </c>
      <c r="AH30" s="398">
        <v>0</v>
      </c>
      <c r="AI30" s="399">
        <v>33</v>
      </c>
      <c r="AJ30" s="399">
        <v>7</v>
      </c>
      <c r="AK30" s="399">
        <v>2</v>
      </c>
      <c r="AL30" s="399">
        <v>18</v>
      </c>
      <c r="AM30" s="166"/>
      <c r="AN30" s="166"/>
      <c r="AO30" s="166" t="s">
        <v>699</v>
      </c>
      <c r="AP30" s="168" t="s">
        <v>699</v>
      </c>
      <c r="AQ30" s="168">
        <v>0</v>
      </c>
      <c r="AR30" s="169">
        <f t="shared" si="1"/>
        <v>34</v>
      </c>
      <c r="AS30" s="170">
        <v>0</v>
      </c>
      <c r="AT30" s="160">
        <v>0</v>
      </c>
      <c r="AU30" s="160">
        <v>0</v>
      </c>
      <c r="AV30" s="170">
        <v>2</v>
      </c>
      <c r="AW30" s="170">
        <v>0</v>
      </c>
      <c r="AX30" s="160">
        <v>28</v>
      </c>
      <c r="AY30" s="160">
        <v>0</v>
      </c>
      <c r="AZ30" s="160">
        <v>0</v>
      </c>
      <c r="BA30" s="160">
        <v>0</v>
      </c>
      <c r="BB30" s="160">
        <v>4</v>
      </c>
      <c r="BC30" s="160" t="s">
        <v>2339</v>
      </c>
      <c r="BD30" s="160"/>
      <c r="BE30" s="160"/>
    </row>
    <row r="31" spans="2:57" ht="16.5" hidden="1" customHeight="1">
      <c r="B31" s="156">
        <v>260</v>
      </c>
      <c r="C31" s="157" t="s">
        <v>781</v>
      </c>
      <c r="D31" s="158" t="s">
        <v>2529</v>
      </c>
      <c r="E31" s="176" t="s">
        <v>28</v>
      </c>
      <c r="F31" s="158" t="s">
        <v>2233</v>
      </c>
      <c r="G31" s="158" t="s">
        <v>749</v>
      </c>
      <c r="H31" s="159" t="s">
        <v>730</v>
      </c>
      <c r="I31" s="160" t="s">
        <v>782</v>
      </c>
      <c r="J31" s="160" t="s">
        <v>2530</v>
      </c>
      <c r="K31" s="161">
        <v>2480</v>
      </c>
      <c r="L31" s="158" t="s">
        <v>2531</v>
      </c>
      <c r="M31" s="158" t="s">
        <v>2332</v>
      </c>
      <c r="N31" s="158" t="s">
        <v>2531</v>
      </c>
      <c r="O31" s="158" t="s">
        <v>2532</v>
      </c>
      <c r="P31" s="158" t="s">
        <v>2533</v>
      </c>
      <c r="Q31" s="171">
        <v>4</v>
      </c>
      <c r="R31" s="163" t="s">
        <v>2534</v>
      </c>
      <c r="S31" s="185">
        <v>6</v>
      </c>
      <c r="T31" s="163" t="s">
        <v>2430</v>
      </c>
      <c r="U31" s="185">
        <v>16</v>
      </c>
      <c r="V31" s="163" t="s">
        <v>2535</v>
      </c>
      <c r="W31" s="185">
        <v>1</v>
      </c>
      <c r="X31" s="185"/>
      <c r="Y31" s="164" t="s">
        <v>2536</v>
      </c>
      <c r="Z31" s="164" t="s">
        <v>2536</v>
      </c>
      <c r="AA31" s="164"/>
      <c r="AB31" s="165" t="s">
        <v>2338</v>
      </c>
      <c r="AC31" s="166">
        <v>15</v>
      </c>
      <c r="AD31" s="167">
        <f t="shared" si="0"/>
        <v>0</v>
      </c>
      <c r="AE31" s="398">
        <v>14</v>
      </c>
      <c r="AF31" s="398">
        <v>0</v>
      </c>
      <c r="AG31" s="398">
        <v>4</v>
      </c>
      <c r="AH31" s="398">
        <v>0</v>
      </c>
      <c r="AI31" s="399">
        <v>14</v>
      </c>
      <c r="AJ31" s="399">
        <v>4</v>
      </c>
      <c r="AK31" s="399">
        <v>2</v>
      </c>
      <c r="AL31" s="399">
        <v>8</v>
      </c>
      <c r="AM31" s="166"/>
      <c r="AN31" s="166"/>
      <c r="AO31" s="166" t="s">
        <v>699</v>
      </c>
      <c r="AP31" s="168" t="s">
        <v>699</v>
      </c>
      <c r="AQ31" s="168">
        <v>0</v>
      </c>
      <c r="AR31" s="169">
        <f t="shared" si="1"/>
        <v>15</v>
      </c>
      <c r="AS31" s="170">
        <v>0</v>
      </c>
      <c r="AT31" s="160">
        <v>0</v>
      </c>
      <c r="AU31" s="160">
        <v>0</v>
      </c>
      <c r="AV31" s="170">
        <v>0</v>
      </c>
      <c r="AW31" s="170">
        <v>0</v>
      </c>
      <c r="AX31" s="160">
        <v>6</v>
      </c>
      <c r="AY31" s="160">
        <v>1</v>
      </c>
      <c r="AZ31" s="160">
        <v>0</v>
      </c>
      <c r="BA31" s="160">
        <v>0</v>
      </c>
      <c r="BB31" s="160">
        <v>8</v>
      </c>
      <c r="BC31" s="160" t="s">
        <v>2339</v>
      </c>
      <c r="BD31" s="160"/>
      <c r="BE31" s="160"/>
    </row>
    <row r="32" spans="2:57" ht="16.5" hidden="1" customHeight="1">
      <c r="B32" s="156">
        <v>70</v>
      </c>
      <c r="C32" s="157" t="s">
        <v>783</v>
      </c>
      <c r="D32" s="158" t="s">
        <v>2537</v>
      </c>
      <c r="E32" s="176" t="s">
        <v>28</v>
      </c>
      <c r="F32" s="158" t="s">
        <v>2233</v>
      </c>
      <c r="G32" s="158" t="s">
        <v>749</v>
      </c>
      <c r="H32" s="159" t="s">
        <v>784</v>
      </c>
      <c r="I32" s="160" t="s">
        <v>785</v>
      </c>
      <c r="J32" s="160" t="s">
        <v>2538</v>
      </c>
      <c r="K32" s="161">
        <v>30763</v>
      </c>
      <c r="L32" s="158" t="s">
        <v>2539</v>
      </c>
      <c r="M32" s="158" t="s">
        <v>2332</v>
      </c>
      <c r="N32" s="158" t="s">
        <v>2539</v>
      </c>
      <c r="O32" s="158" t="s">
        <v>2540</v>
      </c>
      <c r="P32" s="158" t="s">
        <v>2541</v>
      </c>
      <c r="Q32" s="171">
        <v>5</v>
      </c>
      <c r="R32" s="163" t="s">
        <v>2542</v>
      </c>
      <c r="S32" s="185">
        <v>10</v>
      </c>
      <c r="T32" s="163" t="s">
        <v>2543</v>
      </c>
      <c r="U32" s="185">
        <v>51</v>
      </c>
      <c r="V32" s="163" t="s">
        <v>2544</v>
      </c>
      <c r="W32" s="185">
        <v>1</v>
      </c>
      <c r="X32" s="185"/>
      <c r="Y32" s="164" t="s">
        <v>26</v>
      </c>
      <c r="Z32" s="164" t="s">
        <v>26</v>
      </c>
      <c r="AA32" s="164"/>
      <c r="AB32" s="165" t="s">
        <v>2338</v>
      </c>
      <c r="AC32" s="166">
        <v>38</v>
      </c>
      <c r="AD32" s="167">
        <f t="shared" si="0"/>
        <v>0</v>
      </c>
      <c r="AE32" s="398">
        <v>38</v>
      </c>
      <c r="AF32" s="398">
        <v>0</v>
      </c>
      <c r="AG32" s="398">
        <v>9</v>
      </c>
      <c r="AH32" s="398">
        <v>0</v>
      </c>
      <c r="AI32" s="399">
        <v>38</v>
      </c>
      <c r="AJ32" s="399">
        <v>9</v>
      </c>
      <c r="AK32" s="399">
        <v>2</v>
      </c>
      <c r="AL32" s="399">
        <v>16</v>
      </c>
      <c r="AM32" s="166"/>
      <c r="AN32" s="166"/>
      <c r="AO32" s="166" t="s">
        <v>699</v>
      </c>
      <c r="AP32" s="168" t="s">
        <v>699</v>
      </c>
      <c r="AQ32" s="168">
        <v>0</v>
      </c>
      <c r="AR32" s="169">
        <f t="shared" si="1"/>
        <v>38</v>
      </c>
      <c r="AS32" s="170">
        <v>0</v>
      </c>
      <c r="AT32" s="160">
        <v>0</v>
      </c>
      <c r="AU32" s="160">
        <v>0</v>
      </c>
      <c r="AV32" s="170">
        <v>3</v>
      </c>
      <c r="AW32" s="170">
        <v>0</v>
      </c>
      <c r="AX32" s="160">
        <v>35</v>
      </c>
      <c r="AY32" s="160">
        <v>0</v>
      </c>
      <c r="AZ32" s="160">
        <v>0</v>
      </c>
      <c r="BA32" s="160">
        <v>0</v>
      </c>
      <c r="BB32" s="160">
        <v>0</v>
      </c>
      <c r="BC32" s="160" t="s">
        <v>2339</v>
      </c>
      <c r="BD32" s="160"/>
      <c r="BE32" s="160"/>
    </row>
    <row r="33" spans="2:57" ht="16.5" hidden="1" customHeight="1">
      <c r="B33" s="156">
        <v>76</v>
      </c>
      <c r="C33" s="157" t="s">
        <v>786</v>
      </c>
      <c r="D33" s="158" t="s">
        <v>2545</v>
      </c>
      <c r="E33" s="176" t="s">
        <v>28</v>
      </c>
      <c r="F33" s="158" t="s">
        <v>2233</v>
      </c>
      <c r="G33" s="158" t="s">
        <v>749</v>
      </c>
      <c r="H33" s="159" t="s">
        <v>724</v>
      </c>
      <c r="I33" s="160" t="s">
        <v>787</v>
      </c>
      <c r="J33" s="160" t="s">
        <v>2546</v>
      </c>
      <c r="K33" s="161">
        <v>28931</v>
      </c>
      <c r="L33" s="158" t="s">
        <v>2547</v>
      </c>
      <c r="M33" s="158" t="s">
        <v>2332</v>
      </c>
      <c r="N33" s="158" t="s">
        <v>2547</v>
      </c>
      <c r="O33" s="158" t="s">
        <v>2548</v>
      </c>
      <c r="P33" s="158" t="s">
        <v>2549</v>
      </c>
      <c r="Q33" s="171">
        <v>4</v>
      </c>
      <c r="R33" s="163" t="s">
        <v>2550</v>
      </c>
      <c r="S33" s="185">
        <v>7</v>
      </c>
      <c r="T33" s="163" t="s">
        <v>2551</v>
      </c>
      <c r="U33" s="185">
        <v>31</v>
      </c>
      <c r="V33" s="163" t="s">
        <v>2552</v>
      </c>
      <c r="W33" s="185">
        <v>5</v>
      </c>
      <c r="X33" s="185"/>
      <c r="Y33" s="164" t="s">
        <v>26</v>
      </c>
      <c r="Z33" s="164" t="s">
        <v>26</v>
      </c>
      <c r="AA33" s="164"/>
      <c r="AB33" s="165" t="s">
        <v>2338</v>
      </c>
      <c r="AC33" s="166">
        <v>28</v>
      </c>
      <c r="AD33" s="167">
        <f t="shared" si="0"/>
        <v>0</v>
      </c>
      <c r="AE33" s="398">
        <v>27</v>
      </c>
      <c r="AF33" s="398">
        <v>0</v>
      </c>
      <c r="AG33" s="398">
        <v>6</v>
      </c>
      <c r="AH33" s="398">
        <v>0</v>
      </c>
      <c r="AI33" s="399">
        <v>27</v>
      </c>
      <c r="AJ33" s="399">
        <v>6</v>
      </c>
      <c r="AK33" s="399">
        <v>2</v>
      </c>
      <c r="AL33" s="399">
        <v>19</v>
      </c>
      <c r="AM33" s="166"/>
      <c r="AN33" s="166"/>
      <c r="AO33" s="166" t="s">
        <v>699</v>
      </c>
      <c r="AP33" s="168" t="s">
        <v>699</v>
      </c>
      <c r="AQ33" s="168">
        <v>0</v>
      </c>
      <c r="AR33" s="169">
        <f t="shared" si="1"/>
        <v>28</v>
      </c>
      <c r="AS33" s="170">
        <v>0</v>
      </c>
      <c r="AT33" s="160">
        <v>0</v>
      </c>
      <c r="AU33" s="160">
        <v>0</v>
      </c>
      <c r="AV33" s="170">
        <v>0</v>
      </c>
      <c r="AW33" s="170">
        <v>0</v>
      </c>
      <c r="AX33" s="160">
        <v>28</v>
      </c>
      <c r="AY33" s="160">
        <v>0</v>
      </c>
      <c r="AZ33" s="160">
        <v>0</v>
      </c>
      <c r="BA33" s="160">
        <v>0</v>
      </c>
      <c r="BB33" s="160">
        <v>0</v>
      </c>
      <c r="BC33" s="160" t="s">
        <v>2339</v>
      </c>
      <c r="BD33" s="160"/>
      <c r="BE33" s="160"/>
    </row>
    <row r="34" spans="2:57" ht="16.5" hidden="1" customHeight="1">
      <c r="B34" s="156">
        <v>267</v>
      </c>
      <c r="C34" s="157" t="s">
        <v>788</v>
      </c>
      <c r="D34" s="158" t="s">
        <v>2553</v>
      </c>
      <c r="E34" s="176" t="s">
        <v>28</v>
      </c>
      <c r="F34" s="158" t="s">
        <v>2233</v>
      </c>
      <c r="G34" s="158" t="s">
        <v>749</v>
      </c>
      <c r="H34" s="159" t="s">
        <v>727</v>
      </c>
      <c r="I34" s="160" t="s">
        <v>789</v>
      </c>
      <c r="J34" s="160" t="s">
        <v>2554</v>
      </c>
      <c r="K34" s="161">
        <v>2482</v>
      </c>
      <c r="L34" s="158" t="s">
        <v>2555</v>
      </c>
      <c r="M34" s="158" t="s">
        <v>2332</v>
      </c>
      <c r="N34" s="158" t="s">
        <v>2555</v>
      </c>
      <c r="O34" s="158" t="s">
        <v>2556</v>
      </c>
      <c r="P34" s="158" t="s">
        <v>2557</v>
      </c>
      <c r="Q34" s="171">
        <v>5</v>
      </c>
      <c r="R34" s="163" t="s">
        <v>2558</v>
      </c>
      <c r="S34" s="185">
        <v>11</v>
      </c>
      <c r="T34" s="163" t="s">
        <v>2559</v>
      </c>
      <c r="U34" s="185">
        <v>20</v>
      </c>
      <c r="V34" s="163" t="s">
        <v>2560</v>
      </c>
      <c r="W34" s="185">
        <v>1</v>
      </c>
      <c r="X34" s="185"/>
      <c r="Y34" s="164" t="s">
        <v>26</v>
      </c>
      <c r="Z34" s="164" t="s">
        <v>26</v>
      </c>
      <c r="AA34" s="164"/>
      <c r="AB34" s="165" t="s">
        <v>2338</v>
      </c>
      <c r="AC34" s="166">
        <v>18</v>
      </c>
      <c r="AD34" s="167">
        <f t="shared" si="0"/>
        <v>0</v>
      </c>
      <c r="AE34" s="398">
        <v>18</v>
      </c>
      <c r="AF34" s="398">
        <v>0</v>
      </c>
      <c r="AG34" s="398">
        <v>8</v>
      </c>
      <c r="AH34" s="398">
        <v>0</v>
      </c>
      <c r="AI34" s="399">
        <v>18</v>
      </c>
      <c r="AJ34" s="399">
        <v>9</v>
      </c>
      <c r="AK34" s="399">
        <v>2</v>
      </c>
      <c r="AL34" s="399">
        <v>16</v>
      </c>
      <c r="AM34" s="166"/>
      <c r="AN34" s="166"/>
      <c r="AO34" s="166" t="s">
        <v>699</v>
      </c>
      <c r="AP34" s="168" t="s">
        <v>699</v>
      </c>
      <c r="AQ34" s="168">
        <v>0</v>
      </c>
      <c r="AR34" s="169">
        <f t="shared" si="1"/>
        <v>18</v>
      </c>
      <c r="AS34" s="170">
        <v>0</v>
      </c>
      <c r="AT34" s="160">
        <v>0</v>
      </c>
      <c r="AU34" s="160">
        <v>0</v>
      </c>
      <c r="AV34" s="170">
        <v>0</v>
      </c>
      <c r="AW34" s="170">
        <v>0</v>
      </c>
      <c r="AX34" s="160">
        <v>13</v>
      </c>
      <c r="AY34" s="160">
        <v>5</v>
      </c>
      <c r="AZ34" s="160">
        <v>0</v>
      </c>
      <c r="BA34" s="160">
        <v>0</v>
      </c>
      <c r="BB34" s="160">
        <v>0</v>
      </c>
      <c r="BC34" s="160" t="s">
        <v>2339</v>
      </c>
      <c r="BD34" s="160"/>
      <c r="BE34" s="160"/>
    </row>
    <row r="35" spans="2:57" ht="16.5" hidden="1" customHeight="1">
      <c r="B35" s="156">
        <v>249</v>
      </c>
      <c r="C35" s="157" t="s">
        <v>790</v>
      </c>
      <c r="D35" s="158" t="s">
        <v>2561</v>
      </c>
      <c r="E35" s="176" t="s">
        <v>28</v>
      </c>
      <c r="F35" s="158" t="s">
        <v>2233</v>
      </c>
      <c r="G35" s="158" t="s">
        <v>749</v>
      </c>
      <c r="H35" s="159" t="s">
        <v>730</v>
      </c>
      <c r="I35" s="160" t="s">
        <v>791</v>
      </c>
      <c r="J35" s="160" t="s">
        <v>2562</v>
      </c>
      <c r="K35" s="161">
        <v>8167</v>
      </c>
      <c r="L35" s="158" t="s">
        <v>2563</v>
      </c>
      <c r="M35" s="158" t="s">
        <v>2332</v>
      </c>
      <c r="N35" s="158" t="s">
        <v>2563</v>
      </c>
      <c r="O35" s="158" t="s">
        <v>2564</v>
      </c>
      <c r="P35" s="158" t="s">
        <v>2565</v>
      </c>
      <c r="Q35" s="171">
        <v>4</v>
      </c>
      <c r="R35" s="163" t="s">
        <v>2566</v>
      </c>
      <c r="S35" s="185">
        <v>16</v>
      </c>
      <c r="T35" s="163" t="s">
        <v>2567</v>
      </c>
      <c r="U35" s="185">
        <v>42</v>
      </c>
      <c r="V35" s="163" t="s">
        <v>2568</v>
      </c>
      <c r="W35" s="185">
        <v>1</v>
      </c>
      <c r="X35" s="185"/>
      <c r="Y35" s="164" t="s">
        <v>26</v>
      </c>
      <c r="Z35" s="164" t="s">
        <v>26</v>
      </c>
      <c r="AA35" s="164"/>
      <c r="AB35" s="165" t="s">
        <v>2338</v>
      </c>
      <c r="AC35" s="166">
        <v>37</v>
      </c>
      <c r="AD35" s="167">
        <f t="shared" si="0"/>
        <v>0</v>
      </c>
      <c r="AE35" s="398">
        <v>37</v>
      </c>
      <c r="AF35" s="398">
        <v>0</v>
      </c>
      <c r="AG35" s="398">
        <v>8</v>
      </c>
      <c r="AH35" s="398">
        <v>0</v>
      </c>
      <c r="AI35" s="399">
        <v>37</v>
      </c>
      <c r="AJ35" s="399">
        <v>8</v>
      </c>
      <c r="AK35" s="399">
        <v>2</v>
      </c>
      <c r="AL35" s="399">
        <v>25</v>
      </c>
      <c r="AM35" s="166"/>
      <c r="AN35" s="166"/>
      <c r="AO35" s="166" t="s">
        <v>699</v>
      </c>
      <c r="AP35" s="168" t="s">
        <v>699</v>
      </c>
      <c r="AQ35" s="168">
        <v>0</v>
      </c>
      <c r="AR35" s="169">
        <f t="shared" si="1"/>
        <v>37</v>
      </c>
      <c r="AS35" s="170">
        <v>0</v>
      </c>
      <c r="AT35" s="160">
        <v>0</v>
      </c>
      <c r="AU35" s="160">
        <v>0</v>
      </c>
      <c r="AV35" s="170">
        <v>0</v>
      </c>
      <c r="AW35" s="170">
        <v>0</v>
      </c>
      <c r="AX35" s="160">
        <v>21</v>
      </c>
      <c r="AY35" s="160">
        <v>3</v>
      </c>
      <c r="AZ35" s="160">
        <v>0</v>
      </c>
      <c r="BA35" s="160">
        <v>0</v>
      </c>
      <c r="BB35" s="160">
        <v>13</v>
      </c>
      <c r="BC35" s="160" t="s">
        <v>2339</v>
      </c>
      <c r="BD35" s="160"/>
      <c r="BE35" s="160"/>
    </row>
    <row r="36" spans="2:57" ht="16.5" hidden="1" customHeight="1">
      <c r="B36" s="156">
        <v>268</v>
      </c>
      <c r="C36" s="157" t="s">
        <v>792</v>
      </c>
      <c r="D36" s="158" t="s">
        <v>2569</v>
      </c>
      <c r="E36" s="176" t="s">
        <v>28</v>
      </c>
      <c r="F36" s="158" t="s">
        <v>2233</v>
      </c>
      <c r="G36" s="158" t="s">
        <v>749</v>
      </c>
      <c r="H36" s="159" t="s">
        <v>727</v>
      </c>
      <c r="I36" s="160" t="s">
        <v>793</v>
      </c>
      <c r="J36" s="160" t="s">
        <v>2570</v>
      </c>
      <c r="K36" s="161">
        <v>25715</v>
      </c>
      <c r="L36" s="158"/>
      <c r="M36" s="158"/>
      <c r="N36" s="158" t="s">
        <v>699</v>
      </c>
      <c r="O36" s="158" t="s">
        <v>699</v>
      </c>
      <c r="P36" s="158" t="s">
        <v>699</v>
      </c>
      <c r="Q36" s="171">
        <v>3</v>
      </c>
      <c r="R36" s="163" t="s">
        <v>2437</v>
      </c>
      <c r="S36" s="185">
        <v>10</v>
      </c>
      <c r="T36" s="163" t="s">
        <v>2430</v>
      </c>
      <c r="U36" s="185">
        <v>12</v>
      </c>
      <c r="V36" s="163" t="s">
        <v>2571</v>
      </c>
      <c r="W36" s="185">
        <v>1</v>
      </c>
      <c r="X36" s="185"/>
      <c r="Y36" s="164" t="s">
        <v>2353</v>
      </c>
      <c r="Z36" s="164" t="s">
        <v>2353</v>
      </c>
      <c r="AA36" s="164"/>
      <c r="AB36" s="165" t="s">
        <v>2338</v>
      </c>
      <c r="AC36" s="166">
        <v>13</v>
      </c>
      <c r="AD36" s="167">
        <f t="shared" si="0"/>
        <v>0</v>
      </c>
      <c r="AE36" s="398">
        <v>13</v>
      </c>
      <c r="AF36" s="398">
        <v>0</v>
      </c>
      <c r="AG36" s="398">
        <v>2</v>
      </c>
      <c r="AH36" s="398">
        <v>0</v>
      </c>
      <c r="AI36" s="399">
        <v>13</v>
      </c>
      <c r="AJ36" s="399">
        <v>2</v>
      </c>
      <c r="AK36" s="399">
        <v>2</v>
      </c>
      <c r="AL36" s="399">
        <v>10</v>
      </c>
      <c r="AM36" s="166"/>
      <c r="AN36" s="166"/>
      <c r="AO36" s="166" t="s">
        <v>699</v>
      </c>
      <c r="AP36" s="168" t="s">
        <v>699</v>
      </c>
      <c r="AQ36" s="168">
        <v>0</v>
      </c>
      <c r="AR36" s="169">
        <f t="shared" si="1"/>
        <v>13</v>
      </c>
      <c r="AS36" s="170">
        <v>0</v>
      </c>
      <c r="AT36" s="160">
        <v>0</v>
      </c>
      <c r="AU36" s="160">
        <v>0</v>
      </c>
      <c r="AV36" s="170">
        <v>0</v>
      </c>
      <c r="AW36" s="170">
        <v>0</v>
      </c>
      <c r="AX36" s="160">
        <v>6</v>
      </c>
      <c r="AY36" s="160">
        <v>0</v>
      </c>
      <c r="AZ36" s="160">
        <v>0</v>
      </c>
      <c r="BA36" s="160">
        <v>0</v>
      </c>
      <c r="BB36" s="160">
        <v>7</v>
      </c>
      <c r="BC36" s="160" t="s">
        <v>2339</v>
      </c>
      <c r="BD36" s="160"/>
      <c r="BE36" s="160"/>
    </row>
    <row r="37" spans="2:57" ht="16.5" hidden="1" customHeight="1">
      <c r="B37" s="156">
        <v>760</v>
      </c>
      <c r="C37" s="157" t="s">
        <v>794</v>
      </c>
      <c r="D37" s="158" t="s">
        <v>2572</v>
      </c>
      <c r="E37" s="176" t="s">
        <v>28</v>
      </c>
      <c r="F37" s="158" t="s">
        <v>2233</v>
      </c>
      <c r="G37" s="158" t="s">
        <v>749</v>
      </c>
      <c r="H37" s="159" t="s">
        <v>724</v>
      </c>
      <c r="I37" s="160" t="s">
        <v>795</v>
      </c>
      <c r="J37" s="160" t="s">
        <v>2573</v>
      </c>
      <c r="K37" s="161">
        <v>20560</v>
      </c>
      <c r="L37" s="158"/>
      <c r="M37" s="158"/>
      <c r="N37" s="158" t="s">
        <v>699</v>
      </c>
      <c r="O37" s="158" t="s">
        <v>699</v>
      </c>
      <c r="P37" s="158" t="s">
        <v>699</v>
      </c>
      <c r="Q37" s="171">
        <v>5</v>
      </c>
      <c r="R37" s="163" t="s">
        <v>2574</v>
      </c>
      <c r="S37" s="185">
        <v>19</v>
      </c>
      <c r="T37" s="163" t="s">
        <v>2575</v>
      </c>
      <c r="U37" s="185">
        <v>53</v>
      </c>
      <c r="V37" s="163" t="s">
        <v>2576</v>
      </c>
      <c r="W37" s="185">
        <v>1</v>
      </c>
      <c r="X37" s="185"/>
      <c r="Y37" s="164" t="s">
        <v>26</v>
      </c>
      <c r="Z37" s="164" t="s">
        <v>26</v>
      </c>
      <c r="AA37" s="164"/>
      <c r="AB37" s="165" t="s">
        <v>2338</v>
      </c>
      <c r="AC37" s="166">
        <v>0</v>
      </c>
      <c r="AD37" s="167">
        <f t="shared" si="0"/>
        <v>36</v>
      </c>
      <c r="AE37" s="398">
        <v>0</v>
      </c>
      <c r="AF37" s="398">
        <v>36</v>
      </c>
      <c r="AG37" s="398">
        <v>0</v>
      </c>
      <c r="AH37" s="398">
        <v>0</v>
      </c>
      <c r="AI37" s="399">
        <v>36</v>
      </c>
      <c r="AJ37" s="399">
        <v>0</v>
      </c>
      <c r="AK37" s="399">
        <v>2</v>
      </c>
      <c r="AL37" s="399">
        <v>25</v>
      </c>
      <c r="AM37" s="166"/>
      <c r="AN37" s="166"/>
      <c r="AO37" s="166">
        <v>5</v>
      </c>
      <c r="AP37" s="168" t="s">
        <v>10125</v>
      </c>
      <c r="AQ37" s="168">
        <v>5</v>
      </c>
      <c r="AR37" s="169">
        <f t="shared" si="1"/>
        <v>0</v>
      </c>
      <c r="AS37" s="170">
        <v>0</v>
      </c>
      <c r="AT37" s="160">
        <v>0</v>
      </c>
      <c r="AU37" s="160">
        <v>0</v>
      </c>
      <c r="AV37" s="170">
        <v>0</v>
      </c>
      <c r="AW37" s="170">
        <v>0</v>
      </c>
      <c r="AX37" s="160">
        <v>0</v>
      </c>
      <c r="AY37" s="160">
        <v>0</v>
      </c>
      <c r="AZ37" s="160">
        <v>0</v>
      </c>
      <c r="BA37" s="160">
        <v>0</v>
      </c>
      <c r="BB37" s="160">
        <v>0</v>
      </c>
      <c r="BC37" s="160" t="s">
        <v>2339</v>
      </c>
      <c r="BD37" s="160"/>
      <c r="BE37" s="160"/>
    </row>
    <row r="38" spans="2:57" ht="16.5" hidden="1" customHeight="1">
      <c r="B38" s="156">
        <v>759</v>
      </c>
      <c r="C38" s="157" t="s">
        <v>796</v>
      </c>
      <c r="D38" s="158" t="s">
        <v>2577</v>
      </c>
      <c r="E38" s="176" t="s">
        <v>28</v>
      </c>
      <c r="F38" s="158" t="s">
        <v>2233</v>
      </c>
      <c r="G38" s="158" t="s">
        <v>749</v>
      </c>
      <c r="H38" s="159" t="s">
        <v>730</v>
      </c>
      <c r="I38" s="160" t="s">
        <v>797</v>
      </c>
      <c r="J38" s="160" t="s">
        <v>2573</v>
      </c>
      <c r="K38" s="161">
        <v>19464</v>
      </c>
      <c r="L38" s="158"/>
      <c r="M38" s="158"/>
      <c r="N38" s="158" t="s">
        <v>699</v>
      </c>
      <c r="O38" s="158" t="s">
        <v>699</v>
      </c>
      <c r="P38" s="158" t="s">
        <v>699</v>
      </c>
      <c r="Q38" s="171">
        <v>3</v>
      </c>
      <c r="R38" s="163" t="s">
        <v>2470</v>
      </c>
      <c r="S38" s="185">
        <v>5</v>
      </c>
      <c r="T38" s="163" t="s">
        <v>2470</v>
      </c>
      <c r="U38" s="185">
        <v>23</v>
      </c>
      <c r="V38" s="163" t="s">
        <v>2578</v>
      </c>
      <c r="W38" s="185">
        <v>1</v>
      </c>
      <c r="X38" s="185"/>
      <c r="Y38" s="164" t="s">
        <v>2579</v>
      </c>
      <c r="Z38" s="186" t="s">
        <v>2580</v>
      </c>
      <c r="AA38" s="164"/>
      <c r="AB38" s="165" t="s">
        <v>2338</v>
      </c>
      <c r="AC38" s="166">
        <v>0</v>
      </c>
      <c r="AD38" s="167">
        <f t="shared" si="0"/>
        <v>23</v>
      </c>
      <c r="AE38" s="398">
        <v>0</v>
      </c>
      <c r="AF38" s="398">
        <v>23</v>
      </c>
      <c r="AG38" s="398">
        <v>0</v>
      </c>
      <c r="AH38" s="398">
        <v>2</v>
      </c>
      <c r="AI38" s="399">
        <v>23</v>
      </c>
      <c r="AJ38" s="399">
        <v>2</v>
      </c>
      <c r="AK38" s="399">
        <v>2</v>
      </c>
      <c r="AL38" s="399">
        <v>11</v>
      </c>
      <c r="AM38" s="166"/>
      <c r="AN38" s="166"/>
      <c r="AO38" s="166">
        <v>5</v>
      </c>
      <c r="AP38" s="168" t="s">
        <v>10126</v>
      </c>
      <c r="AQ38" s="168">
        <v>5</v>
      </c>
      <c r="AR38" s="169">
        <f t="shared" si="1"/>
        <v>0</v>
      </c>
      <c r="AS38" s="170">
        <v>0</v>
      </c>
      <c r="AT38" s="160">
        <v>0</v>
      </c>
      <c r="AU38" s="160">
        <v>0</v>
      </c>
      <c r="AV38" s="170">
        <v>0</v>
      </c>
      <c r="AW38" s="170">
        <v>0</v>
      </c>
      <c r="AX38" s="160">
        <v>0</v>
      </c>
      <c r="AY38" s="160">
        <v>0</v>
      </c>
      <c r="AZ38" s="160">
        <v>0</v>
      </c>
      <c r="BA38" s="160">
        <v>0</v>
      </c>
      <c r="BB38" s="160">
        <v>0</v>
      </c>
      <c r="BC38" s="160" t="s">
        <v>2339</v>
      </c>
      <c r="BD38" s="160"/>
      <c r="BE38" s="160"/>
    </row>
    <row r="39" spans="2:57" ht="16.5" hidden="1" customHeight="1">
      <c r="B39" s="156">
        <v>761</v>
      </c>
      <c r="C39" s="157" t="s">
        <v>798</v>
      </c>
      <c r="D39" s="158" t="s">
        <v>2581</v>
      </c>
      <c r="E39" s="176" t="s">
        <v>28</v>
      </c>
      <c r="F39" s="158" t="s">
        <v>2233</v>
      </c>
      <c r="G39" s="158" t="s">
        <v>749</v>
      </c>
      <c r="H39" s="159" t="s">
        <v>784</v>
      </c>
      <c r="I39" s="160" t="s">
        <v>799</v>
      </c>
      <c r="J39" s="160" t="s">
        <v>2582</v>
      </c>
      <c r="K39" s="161">
        <v>45536</v>
      </c>
      <c r="L39" s="158"/>
      <c r="M39" s="158"/>
      <c r="N39" s="158" t="s">
        <v>699</v>
      </c>
      <c r="O39" s="158" t="s">
        <v>699</v>
      </c>
      <c r="P39" s="158" t="s">
        <v>699</v>
      </c>
      <c r="Q39" s="171">
        <v>2</v>
      </c>
      <c r="R39" s="163" t="s">
        <v>2583</v>
      </c>
      <c r="S39" s="185">
        <v>11</v>
      </c>
      <c r="T39" s="163" t="s">
        <v>2551</v>
      </c>
      <c r="U39" s="185">
        <v>27</v>
      </c>
      <c r="V39" s="163" t="s">
        <v>2584</v>
      </c>
      <c r="W39" s="185">
        <v>2</v>
      </c>
      <c r="X39" s="185"/>
      <c r="Y39" s="164" t="s">
        <v>26</v>
      </c>
      <c r="Z39" s="164" t="s">
        <v>26</v>
      </c>
      <c r="AA39" s="164"/>
      <c r="AB39" s="165" t="s">
        <v>2338</v>
      </c>
      <c r="AC39" s="166">
        <v>0</v>
      </c>
      <c r="AD39" s="167">
        <f t="shared" si="0"/>
        <v>69</v>
      </c>
      <c r="AE39" s="398">
        <v>0</v>
      </c>
      <c r="AF39" s="398">
        <v>69</v>
      </c>
      <c r="AG39" s="398">
        <v>0</v>
      </c>
      <c r="AH39" s="398">
        <v>7</v>
      </c>
      <c r="AI39" s="399">
        <v>42</v>
      </c>
      <c r="AJ39" s="399">
        <v>3</v>
      </c>
      <c r="AK39" s="399">
        <v>1</v>
      </c>
      <c r="AL39" s="399">
        <v>89</v>
      </c>
      <c r="AM39" s="166"/>
      <c r="AN39" s="166"/>
      <c r="AO39" s="166">
        <v>1</v>
      </c>
      <c r="AP39" s="168" t="s">
        <v>10127</v>
      </c>
      <c r="AQ39" s="168">
        <v>0</v>
      </c>
      <c r="AR39" s="169">
        <f t="shared" si="1"/>
        <v>0</v>
      </c>
      <c r="AS39" s="170">
        <v>0</v>
      </c>
      <c r="AT39" s="160">
        <v>0</v>
      </c>
      <c r="AU39" s="160">
        <v>0</v>
      </c>
      <c r="AV39" s="170">
        <v>0</v>
      </c>
      <c r="AW39" s="170">
        <v>0</v>
      </c>
      <c r="AX39" s="160">
        <v>0</v>
      </c>
      <c r="AY39" s="160">
        <v>0</v>
      </c>
      <c r="AZ39" s="160">
        <v>0</v>
      </c>
      <c r="BA39" s="160">
        <v>0</v>
      </c>
      <c r="BB39" s="160">
        <v>0</v>
      </c>
      <c r="BC39" s="160" t="s">
        <v>2339</v>
      </c>
      <c r="BD39" s="160"/>
      <c r="BE39" s="160"/>
    </row>
    <row r="40" spans="2:57" ht="16.5" hidden="1" customHeight="1">
      <c r="B40" s="156">
        <v>269</v>
      </c>
      <c r="C40" s="157" t="s">
        <v>800</v>
      </c>
      <c r="D40" s="158" t="s">
        <v>2585</v>
      </c>
      <c r="E40" s="176" t="s">
        <v>28</v>
      </c>
      <c r="F40" s="158" t="s">
        <v>2233</v>
      </c>
      <c r="G40" s="158" t="s">
        <v>749</v>
      </c>
      <c r="H40" s="159" t="s">
        <v>727</v>
      </c>
      <c r="I40" s="160" t="s">
        <v>801</v>
      </c>
      <c r="J40" s="160" t="s">
        <v>2586</v>
      </c>
      <c r="K40" s="161">
        <v>15213</v>
      </c>
      <c r="L40" s="158" t="s">
        <v>2587</v>
      </c>
      <c r="M40" s="158" t="s">
        <v>2332</v>
      </c>
      <c r="N40" s="158" t="s">
        <v>2587</v>
      </c>
      <c r="O40" s="158" t="s">
        <v>2588</v>
      </c>
      <c r="P40" s="158" t="s">
        <v>2589</v>
      </c>
      <c r="Q40" s="171">
        <v>4</v>
      </c>
      <c r="R40" s="163" t="s">
        <v>2469</v>
      </c>
      <c r="S40" s="185">
        <v>4</v>
      </c>
      <c r="T40" s="163" t="s">
        <v>2430</v>
      </c>
      <c r="U40" s="185">
        <v>12</v>
      </c>
      <c r="V40" s="163" t="s">
        <v>2590</v>
      </c>
      <c r="W40" s="185">
        <v>1</v>
      </c>
      <c r="X40" s="185"/>
      <c r="Y40" s="164" t="s">
        <v>2353</v>
      </c>
      <c r="Z40" s="164" t="s">
        <v>2353</v>
      </c>
      <c r="AA40" s="164"/>
      <c r="AB40" s="165" t="s">
        <v>2338</v>
      </c>
      <c r="AC40" s="166">
        <v>10</v>
      </c>
      <c r="AD40" s="167">
        <f t="shared" si="0"/>
        <v>3</v>
      </c>
      <c r="AE40" s="398">
        <v>10</v>
      </c>
      <c r="AF40" s="398">
        <v>3</v>
      </c>
      <c r="AG40" s="398">
        <v>3</v>
      </c>
      <c r="AH40" s="398">
        <v>0</v>
      </c>
      <c r="AI40" s="399">
        <v>13</v>
      </c>
      <c r="AJ40" s="399">
        <v>3</v>
      </c>
      <c r="AK40" s="399">
        <v>2</v>
      </c>
      <c r="AL40" s="399">
        <v>20</v>
      </c>
      <c r="AM40" s="166"/>
      <c r="AN40" s="166"/>
      <c r="AO40" s="166" t="s">
        <v>699</v>
      </c>
      <c r="AP40" s="168" t="s">
        <v>699</v>
      </c>
      <c r="AQ40" s="168">
        <v>0</v>
      </c>
      <c r="AR40" s="169">
        <f t="shared" si="1"/>
        <v>10</v>
      </c>
      <c r="AS40" s="170">
        <v>0</v>
      </c>
      <c r="AT40" s="160">
        <v>2</v>
      </c>
      <c r="AU40" s="160">
        <v>0</v>
      </c>
      <c r="AV40" s="170">
        <v>0</v>
      </c>
      <c r="AW40" s="170">
        <v>0</v>
      </c>
      <c r="AX40" s="160">
        <v>5</v>
      </c>
      <c r="AY40" s="160">
        <v>2</v>
      </c>
      <c r="AZ40" s="160">
        <v>0</v>
      </c>
      <c r="BA40" s="160">
        <v>0</v>
      </c>
      <c r="BB40" s="160">
        <v>1</v>
      </c>
      <c r="BC40" s="160" t="s">
        <v>2339</v>
      </c>
      <c r="BD40" s="160"/>
      <c r="BE40" s="160"/>
    </row>
    <row r="41" spans="2:57" ht="16.5" hidden="1" customHeight="1">
      <c r="B41" s="156">
        <v>270</v>
      </c>
      <c r="C41" s="157" t="s">
        <v>802</v>
      </c>
      <c r="D41" s="158" t="s">
        <v>2591</v>
      </c>
      <c r="E41" s="176" t="s">
        <v>28</v>
      </c>
      <c r="F41" s="158" t="s">
        <v>2233</v>
      </c>
      <c r="G41" s="158" t="s">
        <v>749</v>
      </c>
      <c r="H41" s="159" t="s">
        <v>727</v>
      </c>
      <c r="I41" s="160" t="s">
        <v>803</v>
      </c>
      <c r="J41" s="160" t="s">
        <v>2592</v>
      </c>
      <c r="K41" s="161">
        <v>14221</v>
      </c>
      <c r="L41" s="158"/>
      <c r="M41" s="158"/>
      <c r="N41" s="158" t="s">
        <v>699</v>
      </c>
      <c r="O41" s="158" t="s">
        <v>699</v>
      </c>
      <c r="P41" s="158" t="s">
        <v>699</v>
      </c>
      <c r="Q41" s="171">
        <v>2</v>
      </c>
      <c r="R41" s="163" t="s">
        <v>2469</v>
      </c>
      <c r="S41" s="185">
        <v>8</v>
      </c>
      <c r="T41" s="163" t="s">
        <v>2470</v>
      </c>
      <c r="U41" s="185">
        <v>10</v>
      </c>
      <c r="V41" s="163" t="s">
        <v>2593</v>
      </c>
      <c r="W41" s="185">
        <v>1</v>
      </c>
      <c r="X41" s="185"/>
      <c r="Y41" s="164" t="s">
        <v>2353</v>
      </c>
      <c r="Z41" s="164" t="s">
        <v>2353</v>
      </c>
      <c r="AA41" s="164"/>
      <c r="AB41" s="165" t="s">
        <v>2338</v>
      </c>
      <c r="AC41" s="166">
        <v>9</v>
      </c>
      <c r="AD41" s="167">
        <f t="shared" si="0"/>
        <v>0</v>
      </c>
      <c r="AE41" s="398">
        <v>9</v>
      </c>
      <c r="AF41" s="398">
        <v>0</v>
      </c>
      <c r="AG41" s="398">
        <v>2</v>
      </c>
      <c r="AH41" s="398">
        <v>0</v>
      </c>
      <c r="AI41" s="399">
        <v>10</v>
      </c>
      <c r="AJ41" s="399">
        <v>3</v>
      </c>
      <c r="AK41" s="399">
        <v>2</v>
      </c>
      <c r="AL41" s="399">
        <v>10</v>
      </c>
      <c r="AM41" s="166"/>
      <c r="AN41" s="166"/>
      <c r="AO41" s="166" t="s">
        <v>699</v>
      </c>
      <c r="AP41" s="168" t="s">
        <v>699</v>
      </c>
      <c r="AQ41" s="168">
        <v>0</v>
      </c>
      <c r="AR41" s="169">
        <f t="shared" si="1"/>
        <v>9</v>
      </c>
      <c r="AS41" s="170">
        <v>0</v>
      </c>
      <c r="AT41" s="160">
        <v>0</v>
      </c>
      <c r="AU41" s="160">
        <v>0</v>
      </c>
      <c r="AV41" s="170">
        <v>0</v>
      </c>
      <c r="AW41" s="170">
        <v>0</v>
      </c>
      <c r="AX41" s="160">
        <v>9</v>
      </c>
      <c r="AY41" s="160">
        <v>0</v>
      </c>
      <c r="AZ41" s="160">
        <v>0</v>
      </c>
      <c r="BA41" s="160">
        <v>0</v>
      </c>
      <c r="BB41" s="160">
        <v>0</v>
      </c>
      <c r="BC41" s="160" t="s">
        <v>2339</v>
      </c>
      <c r="BD41" s="160"/>
      <c r="BE41" s="160"/>
    </row>
    <row r="42" spans="2:57" ht="16.5" hidden="1" customHeight="1">
      <c r="B42" s="156">
        <v>271</v>
      </c>
      <c r="C42" s="157" t="s">
        <v>804</v>
      </c>
      <c r="D42" s="158" t="s">
        <v>2594</v>
      </c>
      <c r="E42" s="176" t="s">
        <v>28</v>
      </c>
      <c r="F42" s="158" t="s">
        <v>2233</v>
      </c>
      <c r="G42" s="158" t="s">
        <v>749</v>
      </c>
      <c r="H42" s="159" t="s">
        <v>727</v>
      </c>
      <c r="I42" s="160" t="s">
        <v>805</v>
      </c>
      <c r="J42" s="160" t="s">
        <v>2595</v>
      </c>
      <c r="K42" s="161">
        <v>17486</v>
      </c>
      <c r="L42" s="158" t="s">
        <v>2596</v>
      </c>
      <c r="M42" s="158" t="s">
        <v>2332</v>
      </c>
      <c r="N42" s="158" t="s">
        <v>2596</v>
      </c>
      <c r="O42" s="158" t="s">
        <v>2597</v>
      </c>
      <c r="P42" s="158" t="s">
        <v>2598</v>
      </c>
      <c r="Q42" s="171">
        <v>3</v>
      </c>
      <c r="R42" s="163" t="s">
        <v>2429</v>
      </c>
      <c r="S42" s="185">
        <v>3</v>
      </c>
      <c r="T42" s="163" t="s">
        <v>2470</v>
      </c>
      <c r="U42" s="185">
        <v>11</v>
      </c>
      <c r="V42" s="163" t="s">
        <v>2599</v>
      </c>
      <c r="W42" s="185">
        <v>1</v>
      </c>
      <c r="X42" s="185"/>
      <c r="Y42" s="164" t="s">
        <v>2353</v>
      </c>
      <c r="Z42" s="164" t="s">
        <v>2353</v>
      </c>
      <c r="AA42" s="164"/>
      <c r="AB42" s="165" t="s">
        <v>2338</v>
      </c>
      <c r="AC42" s="166">
        <v>13</v>
      </c>
      <c r="AD42" s="167">
        <f t="shared" si="0"/>
        <v>0</v>
      </c>
      <c r="AE42" s="398">
        <v>13</v>
      </c>
      <c r="AF42" s="398">
        <v>0</v>
      </c>
      <c r="AG42" s="398">
        <v>3</v>
      </c>
      <c r="AH42" s="398">
        <v>0</v>
      </c>
      <c r="AI42" s="399">
        <v>13</v>
      </c>
      <c r="AJ42" s="399">
        <v>4</v>
      </c>
      <c r="AK42" s="399">
        <v>2</v>
      </c>
      <c r="AL42" s="399">
        <v>6</v>
      </c>
      <c r="AM42" s="166"/>
      <c r="AN42" s="166"/>
      <c r="AO42" s="166" t="s">
        <v>699</v>
      </c>
      <c r="AP42" s="168" t="s">
        <v>699</v>
      </c>
      <c r="AQ42" s="168">
        <v>0</v>
      </c>
      <c r="AR42" s="169">
        <f t="shared" si="1"/>
        <v>13</v>
      </c>
      <c r="AS42" s="170">
        <v>0</v>
      </c>
      <c r="AT42" s="160">
        <v>1</v>
      </c>
      <c r="AU42" s="160">
        <v>0</v>
      </c>
      <c r="AV42" s="170">
        <v>0</v>
      </c>
      <c r="AW42" s="170">
        <v>0</v>
      </c>
      <c r="AX42" s="160">
        <v>5</v>
      </c>
      <c r="AY42" s="160">
        <v>2</v>
      </c>
      <c r="AZ42" s="160">
        <v>0</v>
      </c>
      <c r="BA42" s="160">
        <v>0</v>
      </c>
      <c r="BB42" s="160">
        <v>5</v>
      </c>
      <c r="BC42" s="160" t="s">
        <v>2339</v>
      </c>
      <c r="BD42" s="160"/>
      <c r="BE42" s="160"/>
    </row>
    <row r="43" spans="2:57" ht="16.5" hidden="1" customHeight="1">
      <c r="B43" s="156">
        <v>250</v>
      </c>
      <c r="C43" s="157" t="s">
        <v>806</v>
      </c>
      <c r="D43" s="158" t="s">
        <v>2600</v>
      </c>
      <c r="E43" s="176" t="s">
        <v>28</v>
      </c>
      <c r="F43" s="158" t="s">
        <v>2233</v>
      </c>
      <c r="G43" s="158" t="s">
        <v>749</v>
      </c>
      <c r="H43" s="159" t="s">
        <v>730</v>
      </c>
      <c r="I43" s="160" t="s">
        <v>807</v>
      </c>
      <c r="J43" s="160" t="s">
        <v>2601</v>
      </c>
      <c r="K43" s="161">
        <v>28560</v>
      </c>
      <c r="L43" s="158"/>
      <c r="M43" s="158"/>
      <c r="N43" s="158" t="s">
        <v>699</v>
      </c>
      <c r="O43" s="158" t="s">
        <v>699</v>
      </c>
      <c r="P43" s="158" t="s">
        <v>699</v>
      </c>
      <c r="Q43" s="171">
        <v>2</v>
      </c>
      <c r="R43" s="163" t="s">
        <v>2602</v>
      </c>
      <c r="S43" s="185">
        <v>7</v>
      </c>
      <c r="T43" s="163" t="s">
        <v>2603</v>
      </c>
      <c r="U43" s="185">
        <v>11</v>
      </c>
      <c r="V43" s="163" t="s">
        <v>2604</v>
      </c>
      <c r="W43" s="185">
        <v>1</v>
      </c>
      <c r="X43" s="185"/>
      <c r="Y43" s="164" t="s">
        <v>2353</v>
      </c>
      <c r="Z43" s="164" t="s">
        <v>2353</v>
      </c>
      <c r="AA43" s="164"/>
      <c r="AB43" s="165" t="s">
        <v>2338</v>
      </c>
      <c r="AC43" s="166">
        <v>12</v>
      </c>
      <c r="AD43" s="167">
        <f t="shared" si="0"/>
        <v>0</v>
      </c>
      <c r="AE43" s="398">
        <v>12</v>
      </c>
      <c r="AF43" s="398">
        <v>0</v>
      </c>
      <c r="AG43" s="398">
        <v>3</v>
      </c>
      <c r="AH43" s="398">
        <v>0</v>
      </c>
      <c r="AI43" s="399">
        <v>12</v>
      </c>
      <c r="AJ43" s="399">
        <v>3</v>
      </c>
      <c r="AK43" s="399">
        <v>3</v>
      </c>
      <c r="AL43" s="399">
        <v>13</v>
      </c>
      <c r="AM43" s="166"/>
      <c r="AN43" s="166"/>
      <c r="AO43" s="166" t="s">
        <v>699</v>
      </c>
      <c r="AP43" s="168" t="s">
        <v>699</v>
      </c>
      <c r="AQ43" s="168">
        <v>0</v>
      </c>
      <c r="AR43" s="169">
        <f t="shared" si="1"/>
        <v>12</v>
      </c>
      <c r="AS43" s="170">
        <v>0</v>
      </c>
      <c r="AT43" s="160">
        <v>0</v>
      </c>
      <c r="AU43" s="160">
        <v>0</v>
      </c>
      <c r="AV43" s="170">
        <v>0</v>
      </c>
      <c r="AW43" s="170">
        <v>0</v>
      </c>
      <c r="AX43" s="160">
        <v>3</v>
      </c>
      <c r="AY43" s="160">
        <v>3</v>
      </c>
      <c r="AZ43" s="160">
        <v>0</v>
      </c>
      <c r="BA43" s="160">
        <v>0</v>
      </c>
      <c r="BB43" s="160">
        <v>6</v>
      </c>
      <c r="BC43" s="160" t="s">
        <v>2339</v>
      </c>
      <c r="BD43" s="160"/>
      <c r="BE43" s="160"/>
    </row>
    <row r="44" spans="2:57" ht="16.5" hidden="1" customHeight="1">
      <c r="B44" s="156">
        <v>272</v>
      </c>
      <c r="C44" s="157" t="s">
        <v>808</v>
      </c>
      <c r="D44" s="158" t="s">
        <v>2605</v>
      </c>
      <c r="E44" s="176" t="s">
        <v>28</v>
      </c>
      <c r="F44" s="158" t="s">
        <v>2233</v>
      </c>
      <c r="G44" s="158" t="s">
        <v>749</v>
      </c>
      <c r="H44" s="159" t="s">
        <v>727</v>
      </c>
      <c r="I44" s="160" t="s">
        <v>809</v>
      </c>
      <c r="J44" s="160" t="s">
        <v>2606</v>
      </c>
      <c r="K44" s="161">
        <v>7762</v>
      </c>
      <c r="L44" s="158"/>
      <c r="M44" s="158"/>
      <c r="N44" s="158" t="s">
        <v>2607</v>
      </c>
      <c r="O44" s="158" t="s">
        <v>2608</v>
      </c>
      <c r="P44" s="158" t="s">
        <v>2609</v>
      </c>
      <c r="Q44" s="171">
        <v>2</v>
      </c>
      <c r="R44" s="163" t="s">
        <v>2469</v>
      </c>
      <c r="S44" s="185">
        <v>8</v>
      </c>
      <c r="T44" s="163" t="s">
        <v>2610</v>
      </c>
      <c r="U44" s="185">
        <v>13</v>
      </c>
      <c r="V44" s="163" t="s">
        <v>2611</v>
      </c>
      <c r="W44" s="185">
        <v>1</v>
      </c>
      <c r="X44" s="185"/>
      <c r="Y44" s="164" t="s">
        <v>2353</v>
      </c>
      <c r="Z44" s="164" t="s">
        <v>2353</v>
      </c>
      <c r="AA44" s="164"/>
      <c r="AB44" s="165" t="s">
        <v>2338</v>
      </c>
      <c r="AC44" s="166">
        <v>10</v>
      </c>
      <c r="AD44" s="167">
        <f t="shared" si="0"/>
        <v>0</v>
      </c>
      <c r="AE44" s="398">
        <v>10</v>
      </c>
      <c r="AF44" s="398">
        <v>0</v>
      </c>
      <c r="AG44" s="398">
        <v>5</v>
      </c>
      <c r="AH44" s="398">
        <v>0</v>
      </c>
      <c r="AI44" s="399">
        <v>10</v>
      </c>
      <c r="AJ44" s="399">
        <v>6</v>
      </c>
      <c r="AK44" s="399">
        <v>2</v>
      </c>
      <c r="AL44" s="399">
        <v>22</v>
      </c>
      <c r="AM44" s="166"/>
      <c r="AN44" s="166"/>
      <c r="AO44" s="166" t="s">
        <v>699</v>
      </c>
      <c r="AP44" s="168" t="s">
        <v>699</v>
      </c>
      <c r="AQ44" s="168">
        <v>0</v>
      </c>
      <c r="AR44" s="169">
        <f t="shared" si="1"/>
        <v>10</v>
      </c>
      <c r="AS44" s="170">
        <v>0</v>
      </c>
      <c r="AT44" s="160">
        <v>0</v>
      </c>
      <c r="AU44" s="160">
        <v>0</v>
      </c>
      <c r="AV44" s="170">
        <v>0</v>
      </c>
      <c r="AW44" s="170">
        <v>0</v>
      </c>
      <c r="AX44" s="160">
        <v>7</v>
      </c>
      <c r="AY44" s="160">
        <v>2</v>
      </c>
      <c r="AZ44" s="160">
        <v>0</v>
      </c>
      <c r="BA44" s="160">
        <v>0</v>
      </c>
      <c r="BB44" s="160">
        <v>1</v>
      </c>
      <c r="BC44" s="160" t="s">
        <v>2339</v>
      </c>
      <c r="BD44" s="160"/>
      <c r="BE44" s="160"/>
    </row>
    <row r="45" spans="2:57" ht="16.5" hidden="1" customHeight="1">
      <c r="B45" s="156">
        <v>251</v>
      </c>
      <c r="C45" s="157" t="s">
        <v>810</v>
      </c>
      <c r="D45" s="158" t="s">
        <v>2612</v>
      </c>
      <c r="E45" s="176" t="s">
        <v>28</v>
      </c>
      <c r="F45" s="158" t="s">
        <v>2233</v>
      </c>
      <c r="G45" s="158" t="s">
        <v>749</v>
      </c>
      <c r="H45" s="159" t="s">
        <v>730</v>
      </c>
      <c r="I45" s="160" t="s">
        <v>811</v>
      </c>
      <c r="J45" s="160" t="s">
        <v>2613</v>
      </c>
      <c r="K45" s="161">
        <v>18872</v>
      </c>
      <c r="L45" s="158" t="s">
        <v>2614</v>
      </c>
      <c r="M45" s="158" t="s">
        <v>2332</v>
      </c>
      <c r="N45" s="158" t="s">
        <v>2614</v>
      </c>
      <c r="O45" s="158" t="s">
        <v>2615</v>
      </c>
      <c r="P45" s="158" t="s">
        <v>2616</v>
      </c>
      <c r="Q45" s="171">
        <v>2</v>
      </c>
      <c r="R45" s="163" t="s">
        <v>2617</v>
      </c>
      <c r="S45" s="185">
        <v>14</v>
      </c>
      <c r="T45" s="163" t="s">
        <v>2618</v>
      </c>
      <c r="U45" s="185">
        <v>34</v>
      </c>
      <c r="V45" s="163" t="s">
        <v>2619</v>
      </c>
      <c r="W45" s="185">
        <v>2</v>
      </c>
      <c r="X45" s="185"/>
      <c r="Y45" s="164" t="s">
        <v>26</v>
      </c>
      <c r="Z45" s="164" t="s">
        <v>26</v>
      </c>
      <c r="AA45" s="164"/>
      <c r="AB45" s="165" t="s">
        <v>2338</v>
      </c>
      <c r="AC45" s="166">
        <v>30</v>
      </c>
      <c r="AD45" s="167">
        <f t="shared" si="0"/>
        <v>0</v>
      </c>
      <c r="AE45" s="398">
        <v>22</v>
      </c>
      <c r="AF45" s="398">
        <v>0</v>
      </c>
      <c r="AG45" s="398">
        <v>6</v>
      </c>
      <c r="AH45" s="398">
        <v>0</v>
      </c>
      <c r="AI45" s="399">
        <v>22</v>
      </c>
      <c r="AJ45" s="399">
        <v>7</v>
      </c>
      <c r="AK45" s="399">
        <v>2</v>
      </c>
      <c r="AL45" s="399">
        <v>14</v>
      </c>
      <c r="AM45" s="166"/>
      <c r="AN45" s="166"/>
      <c r="AO45" s="166" t="s">
        <v>699</v>
      </c>
      <c r="AP45" s="168" t="s">
        <v>699</v>
      </c>
      <c r="AQ45" s="168">
        <v>0</v>
      </c>
      <c r="AR45" s="169">
        <f t="shared" si="1"/>
        <v>30</v>
      </c>
      <c r="AS45" s="170">
        <v>0</v>
      </c>
      <c r="AT45" s="160">
        <v>0</v>
      </c>
      <c r="AU45" s="160">
        <v>0</v>
      </c>
      <c r="AV45" s="170">
        <v>0</v>
      </c>
      <c r="AW45" s="170">
        <v>0</v>
      </c>
      <c r="AX45" s="160">
        <v>13</v>
      </c>
      <c r="AY45" s="160">
        <v>7</v>
      </c>
      <c r="AZ45" s="160">
        <v>0</v>
      </c>
      <c r="BA45" s="160">
        <v>0</v>
      </c>
      <c r="BB45" s="160">
        <v>10</v>
      </c>
      <c r="BC45" s="160" t="s">
        <v>2339</v>
      </c>
      <c r="BD45" s="160"/>
      <c r="BE45" s="160"/>
    </row>
    <row r="46" spans="2:57" ht="16.5" hidden="1" customHeight="1">
      <c r="B46" s="156">
        <v>252</v>
      </c>
      <c r="C46" s="157" t="s">
        <v>812</v>
      </c>
      <c r="D46" s="158" t="s">
        <v>2620</v>
      </c>
      <c r="E46" s="176" t="s">
        <v>28</v>
      </c>
      <c r="F46" s="158" t="s">
        <v>2233</v>
      </c>
      <c r="G46" s="158" t="s">
        <v>749</v>
      </c>
      <c r="H46" s="159" t="s">
        <v>730</v>
      </c>
      <c r="I46" s="160" t="s">
        <v>813</v>
      </c>
      <c r="J46" s="160" t="s">
        <v>2621</v>
      </c>
      <c r="K46" s="161">
        <v>28920</v>
      </c>
      <c r="L46" s="158"/>
      <c r="M46" s="158"/>
      <c r="N46" s="158" t="s">
        <v>2622</v>
      </c>
      <c r="O46" s="158" t="s">
        <v>2623</v>
      </c>
      <c r="P46" s="158" t="s">
        <v>2624</v>
      </c>
      <c r="Q46" s="171">
        <v>2</v>
      </c>
      <c r="R46" s="163" t="s">
        <v>2625</v>
      </c>
      <c r="S46" s="185">
        <v>6</v>
      </c>
      <c r="T46" s="163" t="s">
        <v>2603</v>
      </c>
      <c r="U46" s="185">
        <v>10</v>
      </c>
      <c r="V46" s="163" t="s">
        <v>2626</v>
      </c>
      <c r="W46" s="185">
        <v>1</v>
      </c>
      <c r="X46" s="185"/>
      <c r="Y46" s="164" t="s">
        <v>2353</v>
      </c>
      <c r="Z46" s="164" t="s">
        <v>2353</v>
      </c>
      <c r="AA46" s="164"/>
      <c r="AB46" s="165" t="s">
        <v>2338</v>
      </c>
      <c r="AC46" s="166">
        <v>11</v>
      </c>
      <c r="AD46" s="167">
        <f t="shared" si="0"/>
        <v>0</v>
      </c>
      <c r="AE46" s="398">
        <v>11</v>
      </c>
      <c r="AF46" s="398">
        <v>0</v>
      </c>
      <c r="AG46" s="398">
        <v>3</v>
      </c>
      <c r="AH46" s="398">
        <v>0</v>
      </c>
      <c r="AI46" s="399">
        <v>11</v>
      </c>
      <c r="AJ46" s="399">
        <v>4</v>
      </c>
      <c r="AK46" s="399">
        <v>2</v>
      </c>
      <c r="AL46" s="399">
        <v>11</v>
      </c>
      <c r="AM46" s="166"/>
      <c r="AN46" s="166"/>
      <c r="AO46" s="166" t="s">
        <v>699</v>
      </c>
      <c r="AP46" s="168" t="s">
        <v>699</v>
      </c>
      <c r="AQ46" s="168">
        <v>0</v>
      </c>
      <c r="AR46" s="169">
        <f t="shared" si="1"/>
        <v>11</v>
      </c>
      <c r="AS46" s="170">
        <v>0</v>
      </c>
      <c r="AT46" s="160">
        <v>0</v>
      </c>
      <c r="AU46" s="160">
        <v>0</v>
      </c>
      <c r="AV46" s="170">
        <v>0</v>
      </c>
      <c r="AW46" s="170">
        <v>0</v>
      </c>
      <c r="AX46" s="160">
        <v>1</v>
      </c>
      <c r="AY46" s="160">
        <v>4</v>
      </c>
      <c r="AZ46" s="160">
        <v>0</v>
      </c>
      <c r="BA46" s="160">
        <v>0</v>
      </c>
      <c r="BB46" s="160">
        <v>6</v>
      </c>
      <c r="BC46" s="160" t="s">
        <v>2339</v>
      </c>
      <c r="BD46" s="160"/>
      <c r="BE46" s="160"/>
    </row>
    <row r="47" spans="2:57" ht="16.5" hidden="1" customHeight="1">
      <c r="B47" s="156">
        <v>273</v>
      </c>
      <c r="C47" s="157" t="s">
        <v>814</v>
      </c>
      <c r="D47" s="183"/>
      <c r="E47" s="176" t="s">
        <v>28</v>
      </c>
      <c r="F47" s="183" t="s">
        <v>2233</v>
      </c>
      <c r="G47" s="158" t="s">
        <v>749</v>
      </c>
      <c r="H47" s="159" t="s">
        <v>727</v>
      </c>
      <c r="I47" s="160" t="s">
        <v>815</v>
      </c>
      <c r="J47" s="160" t="s">
        <v>2627</v>
      </c>
      <c r="K47" s="161">
        <v>20584</v>
      </c>
      <c r="L47" s="158" t="s">
        <v>2628</v>
      </c>
      <c r="M47" s="158" t="s">
        <v>2332</v>
      </c>
      <c r="N47" s="158" t="s">
        <v>2628</v>
      </c>
      <c r="O47" s="158" t="s">
        <v>2629</v>
      </c>
      <c r="P47" s="158" t="s">
        <v>2630</v>
      </c>
      <c r="Q47" s="171">
        <v>3</v>
      </c>
      <c r="R47" s="163" t="s">
        <v>2453</v>
      </c>
      <c r="S47" s="185">
        <v>1</v>
      </c>
      <c r="T47" s="163">
        <v>6</v>
      </c>
      <c r="U47" s="185">
        <v>16</v>
      </c>
      <c r="V47" s="163">
        <v>49</v>
      </c>
      <c r="W47" s="185">
        <v>1</v>
      </c>
      <c r="X47" s="185"/>
      <c r="Y47" s="164" t="s">
        <v>2353</v>
      </c>
      <c r="Z47" s="164" t="s">
        <v>2353</v>
      </c>
      <c r="AA47" s="164"/>
      <c r="AB47" s="165" t="s">
        <v>2338</v>
      </c>
      <c r="AC47" s="166">
        <v>8</v>
      </c>
      <c r="AD47" s="167">
        <f t="shared" si="0"/>
        <v>0</v>
      </c>
      <c r="AE47" s="398">
        <v>8</v>
      </c>
      <c r="AF47" s="398">
        <v>0</v>
      </c>
      <c r="AG47" s="398">
        <v>2</v>
      </c>
      <c r="AH47" s="398">
        <v>0</v>
      </c>
      <c r="AI47" s="399">
        <v>8</v>
      </c>
      <c r="AJ47" s="399">
        <v>2</v>
      </c>
      <c r="AK47" s="399">
        <v>2</v>
      </c>
      <c r="AL47" s="399">
        <v>5</v>
      </c>
      <c r="AM47" s="166"/>
      <c r="AN47" s="166"/>
      <c r="AO47" s="166" t="s">
        <v>699</v>
      </c>
      <c r="AP47" s="168" t="s">
        <v>699</v>
      </c>
      <c r="AQ47" s="168">
        <v>0</v>
      </c>
      <c r="AR47" s="169">
        <f t="shared" si="1"/>
        <v>8</v>
      </c>
      <c r="AS47" s="170">
        <v>0</v>
      </c>
      <c r="AT47" s="160">
        <v>1</v>
      </c>
      <c r="AU47" s="160">
        <v>0</v>
      </c>
      <c r="AV47" s="170">
        <v>0</v>
      </c>
      <c r="AW47" s="170">
        <v>0</v>
      </c>
      <c r="AX47" s="160">
        <v>5</v>
      </c>
      <c r="AY47" s="160">
        <v>1</v>
      </c>
      <c r="AZ47" s="160">
        <v>0</v>
      </c>
      <c r="BA47" s="160">
        <v>0</v>
      </c>
      <c r="BB47" s="160">
        <v>1</v>
      </c>
      <c r="BC47" s="160" t="s">
        <v>2339</v>
      </c>
      <c r="BD47" s="160"/>
      <c r="BE47" s="160"/>
    </row>
    <row r="48" spans="2:57" ht="16.5" hidden="1" customHeight="1">
      <c r="B48" s="156">
        <v>274</v>
      </c>
      <c r="C48" s="157" t="s">
        <v>816</v>
      </c>
      <c r="D48" s="158" t="s">
        <v>2631</v>
      </c>
      <c r="E48" s="176" t="s">
        <v>28</v>
      </c>
      <c r="F48" s="158" t="s">
        <v>2233</v>
      </c>
      <c r="G48" s="158" t="s">
        <v>749</v>
      </c>
      <c r="H48" s="159" t="s">
        <v>727</v>
      </c>
      <c r="I48" s="160" t="s">
        <v>817</v>
      </c>
      <c r="J48" s="160" t="s">
        <v>2632</v>
      </c>
      <c r="K48" s="161">
        <v>18171</v>
      </c>
      <c r="L48" s="158" t="s">
        <v>2633</v>
      </c>
      <c r="M48" s="158" t="s">
        <v>2332</v>
      </c>
      <c r="N48" s="158" t="s">
        <v>2633</v>
      </c>
      <c r="O48" s="158" t="s">
        <v>2634</v>
      </c>
      <c r="P48" s="158" t="s">
        <v>2635</v>
      </c>
      <c r="Q48" s="171">
        <v>4</v>
      </c>
      <c r="R48" s="163" t="s">
        <v>2469</v>
      </c>
      <c r="S48" s="185">
        <v>4</v>
      </c>
      <c r="T48" s="163" t="s">
        <v>2430</v>
      </c>
      <c r="U48" s="185">
        <v>14</v>
      </c>
      <c r="V48" s="163" t="s">
        <v>2636</v>
      </c>
      <c r="W48" s="185">
        <v>1</v>
      </c>
      <c r="X48" s="185"/>
      <c r="Y48" s="164" t="s">
        <v>2353</v>
      </c>
      <c r="Z48" s="164" t="s">
        <v>2353</v>
      </c>
      <c r="AA48" s="164"/>
      <c r="AB48" s="165" t="s">
        <v>2338</v>
      </c>
      <c r="AC48" s="166">
        <v>5</v>
      </c>
      <c r="AD48" s="167">
        <f t="shared" si="0"/>
        <v>0</v>
      </c>
      <c r="AE48" s="398">
        <v>6</v>
      </c>
      <c r="AF48" s="398">
        <v>0</v>
      </c>
      <c r="AG48" s="398">
        <v>2</v>
      </c>
      <c r="AH48" s="398">
        <v>0</v>
      </c>
      <c r="AI48" s="399">
        <v>6</v>
      </c>
      <c r="AJ48" s="399">
        <v>2</v>
      </c>
      <c r="AK48" s="399">
        <v>2</v>
      </c>
      <c r="AL48" s="399">
        <v>5</v>
      </c>
      <c r="AM48" s="166"/>
      <c r="AN48" s="166"/>
      <c r="AO48" s="166" t="s">
        <v>699</v>
      </c>
      <c r="AP48" s="168" t="s">
        <v>699</v>
      </c>
      <c r="AQ48" s="168">
        <v>0</v>
      </c>
      <c r="AR48" s="169">
        <f t="shared" si="1"/>
        <v>5</v>
      </c>
      <c r="AS48" s="170">
        <v>0</v>
      </c>
      <c r="AT48" s="160">
        <v>0</v>
      </c>
      <c r="AU48" s="160">
        <v>0</v>
      </c>
      <c r="AV48" s="170">
        <v>0</v>
      </c>
      <c r="AW48" s="170">
        <v>0</v>
      </c>
      <c r="AX48" s="160">
        <v>5</v>
      </c>
      <c r="AY48" s="160">
        <v>0</v>
      </c>
      <c r="AZ48" s="160">
        <v>0</v>
      </c>
      <c r="BA48" s="160">
        <v>0</v>
      </c>
      <c r="BB48" s="160">
        <v>0</v>
      </c>
      <c r="BC48" s="160" t="s">
        <v>2339</v>
      </c>
      <c r="BD48" s="160"/>
      <c r="BE48" s="160"/>
    </row>
    <row r="49" spans="2:57" ht="16.5" hidden="1" customHeight="1">
      <c r="B49" s="156">
        <v>275</v>
      </c>
      <c r="C49" s="157" t="s">
        <v>818</v>
      </c>
      <c r="D49" s="158" t="s">
        <v>2637</v>
      </c>
      <c r="E49" s="176" t="s">
        <v>28</v>
      </c>
      <c r="F49" s="158" t="s">
        <v>2233</v>
      </c>
      <c r="G49" s="158" t="s">
        <v>749</v>
      </c>
      <c r="H49" s="159" t="s">
        <v>727</v>
      </c>
      <c r="I49" s="160" t="s">
        <v>819</v>
      </c>
      <c r="J49" s="160" t="s">
        <v>2638</v>
      </c>
      <c r="K49" s="161">
        <v>24584</v>
      </c>
      <c r="L49" s="158"/>
      <c r="M49" s="158"/>
      <c r="N49" s="158" t="s">
        <v>699</v>
      </c>
      <c r="O49" s="158" t="s">
        <v>699</v>
      </c>
      <c r="P49" s="158" t="s">
        <v>699</v>
      </c>
      <c r="Q49" s="171">
        <v>3</v>
      </c>
      <c r="R49" s="163" t="s">
        <v>2453</v>
      </c>
      <c r="S49" s="185">
        <v>4</v>
      </c>
      <c r="T49" s="163" t="s">
        <v>2470</v>
      </c>
      <c r="U49" s="185">
        <v>15</v>
      </c>
      <c r="V49" s="163" t="s">
        <v>2639</v>
      </c>
      <c r="W49" s="185">
        <v>1</v>
      </c>
      <c r="X49" s="185"/>
      <c r="Y49" s="164" t="s">
        <v>2353</v>
      </c>
      <c r="Z49" s="164" t="s">
        <v>2353</v>
      </c>
      <c r="AA49" s="164"/>
      <c r="AB49" s="165" t="s">
        <v>2338</v>
      </c>
      <c r="AC49" s="166">
        <v>14</v>
      </c>
      <c r="AD49" s="167">
        <f t="shared" si="0"/>
        <v>0</v>
      </c>
      <c r="AE49" s="398">
        <v>14</v>
      </c>
      <c r="AF49" s="398">
        <v>0</v>
      </c>
      <c r="AG49" s="398">
        <v>3</v>
      </c>
      <c r="AH49" s="398">
        <v>0</v>
      </c>
      <c r="AI49" s="399">
        <v>14</v>
      </c>
      <c r="AJ49" s="399">
        <v>4</v>
      </c>
      <c r="AK49" s="399">
        <v>2</v>
      </c>
      <c r="AL49" s="399">
        <v>17</v>
      </c>
      <c r="AM49" s="166"/>
      <c r="AN49" s="166"/>
      <c r="AO49" s="166" t="s">
        <v>699</v>
      </c>
      <c r="AP49" s="168" t="s">
        <v>699</v>
      </c>
      <c r="AQ49" s="168">
        <v>0</v>
      </c>
      <c r="AR49" s="169">
        <f t="shared" si="1"/>
        <v>14</v>
      </c>
      <c r="AS49" s="170">
        <v>0</v>
      </c>
      <c r="AT49" s="160">
        <v>0</v>
      </c>
      <c r="AU49" s="160">
        <v>0</v>
      </c>
      <c r="AV49" s="170">
        <v>1</v>
      </c>
      <c r="AW49" s="170">
        <v>0</v>
      </c>
      <c r="AX49" s="160">
        <v>7</v>
      </c>
      <c r="AY49" s="160">
        <v>4</v>
      </c>
      <c r="AZ49" s="160">
        <v>0</v>
      </c>
      <c r="BA49" s="160">
        <v>0</v>
      </c>
      <c r="BB49" s="160">
        <v>2</v>
      </c>
      <c r="BC49" s="160" t="s">
        <v>2339</v>
      </c>
      <c r="BD49" s="160"/>
      <c r="BE49" s="160"/>
    </row>
    <row r="50" spans="2:57" ht="16.5" hidden="1" customHeight="1">
      <c r="B50" s="156">
        <v>276</v>
      </c>
      <c r="C50" s="157" t="s">
        <v>820</v>
      </c>
      <c r="D50" s="158" t="s">
        <v>2640</v>
      </c>
      <c r="E50" s="176" t="s">
        <v>28</v>
      </c>
      <c r="F50" s="158" t="s">
        <v>2233</v>
      </c>
      <c r="G50" s="158" t="s">
        <v>749</v>
      </c>
      <c r="H50" s="159" t="s">
        <v>727</v>
      </c>
      <c r="I50" s="160" t="s">
        <v>821</v>
      </c>
      <c r="J50" s="160" t="s">
        <v>2641</v>
      </c>
      <c r="K50" s="161">
        <v>22402</v>
      </c>
      <c r="L50" s="158"/>
      <c r="M50" s="158"/>
      <c r="N50" s="158" t="s">
        <v>699</v>
      </c>
      <c r="O50" s="158" t="s">
        <v>699</v>
      </c>
      <c r="P50" s="158" t="s">
        <v>699</v>
      </c>
      <c r="Q50" s="171">
        <v>5</v>
      </c>
      <c r="R50" s="163" t="s">
        <v>2642</v>
      </c>
      <c r="S50" s="185">
        <v>12</v>
      </c>
      <c r="T50" s="163" t="s">
        <v>2643</v>
      </c>
      <c r="U50" s="185">
        <v>37</v>
      </c>
      <c r="V50" s="163" t="s">
        <v>2644</v>
      </c>
      <c r="W50" s="185">
        <v>2</v>
      </c>
      <c r="X50" s="185"/>
      <c r="Y50" s="164" t="s">
        <v>26</v>
      </c>
      <c r="Z50" s="164" t="s">
        <v>26</v>
      </c>
      <c r="AA50" s="172" t="s">
        <v>35</v>
      </c>
      <c r="AB50" s="165" t="s">
        <v>2354</v>
      </c>
      <c r="AC50" s="166">
        <v>43</v>
      </c>
      <c r="AD50" s="167">
        <f t="shared" si="0"/>
        <v>0</v>
      </c>
      <c r="AE50" s="398">
        <v>43</v>
      </c>
      <c r="AF50" s="398">
        <v>0</v>
      </c>
      <c r="AG50" s="398">
        <v>8</v>
      </c>
      <c r="AH50" s="398">
        <v>0</v>
      </c>
      <c r="AI50" s="399">
        <v>43</v>
      </c>
      <c r="AJ50" s="399">
        <v>8</v>
      </c>
      <c r="AK50" s="399">
        <v>3</v>
      </c>
      <c r="AL50" s="399">
        <v>18</v>
      </c>
      <c r="AM50" s="166"/>
      <c r="AN50" s="166"/>
      <c r="AO50" s="166" t="s">
        <v>699</v>
      </c>
      <c r="AP50" s="168" t="s">
        <v>699</v>
      </c>
      <c r="AQ50" s="168">
        <v>0</v>
      </c>
      <c r="AR50" s="169">
        <f t="shared" si="1"/>
        <v>43</v>
      </c>
      <c r="AS50" s="170">
        <v>0</v>
      </c>
      <c r="AT50" s="160">
        <v>0</v>
      </c>
      <c r="AU50" s="160">
        <v>0</v>
      </c>
      <c r="AV50" s="170">
        <v>0</v>
      </c>
      <c r="AW50" s="170">
        <v>0</v>
      </c>
      <c r="AX50" s="160">
        <v>37</v>
      </c>
      <c r="AY50" s="160">
        <v>2</v>
      </c>
      <c r="AZ50" s="160">
        <v>0</v>
      </c>
      <c r="BA50" s="160">
        <v>0</v>
      </c>
      <c r="BB50" s="160">
        <v>4</v>
      </c>
      <c r="BC50" s="160" t="s">
        <v>2355</v>
      </c>
      <c r="BD50" s="160"/>
      <c r="BE50" s="160"/>
    </row>
    <row r="51" spans="2:57" ht="16.5" hidden="1" customHeight="1">
      <c r="B51" s="156">
        <v>277</v>
      </c>
      <c r="C51" s="157" t="s">
        <v>822</v>
      </c>
      <c r="D51" s="158" t="s">
        <v>2645</v>
      </c>
      <c r="E51" s="176" t="s">
        <v>28</v>
      </c>
      <c r="F51" s="158" t="s">
        <v>2233</v>
      </c>
      <c r="G51" s="158" t="s">
        <v>749</v>
      </c>
      <c r="H51" s="159" t="s">
        <v>727</v>
      </c>
      <c r="I51" s="160" t="s">
        <v>823</v>
      </c>
      <c r="J51" s="160" t="s">
        <v>2646</v>
      </c>
      <c r="K51" s="161">
        <v>10023</v>
      </c>
      <c r="L51" s="158" t="s">
        <v>2647</v>
      </c>
      <c r="M51" s="158" t="s">
        <v>2332</v>
      </c>
      <c r="N51" s="158" t="s">
        <v>2647</v>
      </c>
      <c r="O51" s="158" t="s">
        <v>2648</v>
      </c>
      <c r="P51" s="158" t="s">
        <v>2649</v>
      </c>
      <c r="Q51" s="171">
        <v>4</v>
      </c>
      <c r="R51" s="163" t="s">
        <v>2559</v>
      </c>
      <c r="S51" s="185">
        <v>4</v>
      </c>
      <c r="T51" s="163" t="s">
        <v>2470</v>
      </c>
      <c r="U51" s="185">
        <v>12</v>
      </c>
      <c r="V51" s="163" t="s">
        <v>2650</v>
      </c>
      <c r="W51" s="185">
        <v>1</v>
      </c>
      <c r="X51" s="185"/>
      <c r="Y51" s="164" t="s">
        <v>2353</v>
      </c>
      <c r="Z51" s="164" t="s">
        <v>2353</v>
      </c>
      <c r="AA51" s="164"/>
      <c r="AB51" s="165" t="s">
        <v>2338</v>
      </c>
      <c r="AC51" s="166">
        <v>10</v>
      </c>
      <c r="AD51" s="167">
        <f t="shared" si="0"/>
        <v>0</v>
      </c>
      <c r="AE51" s="398">
        <v>10</v>
      </c>
      <c r="AF51" s="398">
        <v>0</v>
      </c>
      <c r="AG51" s="398">
        <v>2</v>
      </c>
      <c r="AH51" s="398">
        <v>0</v>
      </c>
      <c r="AI51" s="399">
        <v>10</v>
      </c>
      <c r="AJ51" s="399">
        <v>3</v>
      </c>
      <c r="AK51" s="399">
        <v>2</v>
      </c>
      <c r="AL51" s="399">
        <v>7</v>
      </c>
      <c r="AM51" s="166"/>
      <c r="AN51" s="166"/>
      <c r="AO51" s="166" t="s">
        <v>699</v>
      </c>
      <c r="AP51" s="168" t="s">
        <v>699</v>
      </c>
      <c r="AQ51" s="168">
        <v>0</v>
      </c>
      <c r="AR51" s="169">
        <f t="shared" si="1"/>
        <v>10</v>
      </c>
      <c r="AS51" s="170">
        <v>0</v>
      </c>
      <c r="AT51" s="160">
        <v>0</v>
      </c>
      <c r="AU51" s="160">
        <v>0</v>
      </c>
      <c r="AV51" s="170">
        <v>0</v>
      </c>
      <c r="AW51" s="170">
        <v>0</v>
      </c>
      <c r="AX51" s="160">
        <v>6</v>
      </c>
      <c r="AY51" s="160">
        <v>2</v>
      </c>
      <c r="AZ51" s="160">
        <v>0</v>
      </c>
      <c r="BA51" s="160">
        <v>0</v>
      </c>
      <c r="BB51" s="160">
        <v>2</v>
      </c>
      <c r="BC51" s="160" t="s">
        <v>2339</v>
      </c>
      <c r="BD51" s="160"/>
      <c r="BE51" s="160"/>
    </row>
    <row r="52" spans="2:57" ht="16.5" hidden="1" customHeight="1">
      <c r="B52" s="156">
        <v>253</v>
      </c>
      <c r="C52" s="157" t="s">
        <v>824</v>
      </c>
      <c r="D52" s="158" t="s">
        <v>2651</v>
      </c>
      <c r="E52" s="176" t="s">
        <v>28</v>
      </c>
      <c r="F52" s="158" t="s">
        <v>2233</v>
      </c>
      <c r="G52" s="158" t="s">
        <v>749</v>
      </c>
      <c r="H52" s="159" t="s">
        <v>730</v>
      </c>
      <c r="I52" s="160" t="s">
        <v>825</v>
      </c>
      <c r="J52" s="160" t="s">
        <v>2652</v>
      </c>
      <c r="K52" s="161">
        <v>26001</v>
      </c>
      <c r="L52" s="158"/>
      <c r="M52" s="158"/>
      <c r="N52" s="158" t="s">
        <v>2653</v>
      </c>
      <c r="O52" s="158" t="s">
        <v>2654</v>
      </c>
      <c r="P52" s="158" t="s">
        <v>2655</v>
      </c>
      <c r="Q52" s="171">
        <v>4</v>
      </c>
      <c r="R52" s="163" t="s">
        <v>2656</v>
      </c>
      <c r="S52" s="185">
        <v>9</v>
      </c>
      <c r="T52" s="163" t="s">
        <v>2610</v>
      </c>
      <c r="U52" s="185">
        <v>17</v>
      </c>
      <c r="V52" s="163" t="s">
        <v>2657</v>
      </c>
      <c r="W52" s="185">
        <v>1</v>
      </c>
      <c r="X52" s="185"/>
      <c r="Y52" s="164" t="s">
        <v>2353</v>
      </c>
      <c r="Z52" s="164" t="s">
        <v>2353</v>
      </c>
      <c r="AA52" s="164"/>
      <c r="AB52" s="165" t="s">
        <v>2338</v>
      </c>
      <c r="AC52" s="166">
        <v>21</v>
      </c>
      <c r="AD52" s="167">
        <f t="shared" si="0"/>
        <v>0</v>
      </c>
      <c r="AE52" s="398">
        <v>21</v>
      </c>
      <c r="AF52" s="398">
        <v>0</v>
      </c>
      <c r="AG52" s="398">
        <v>3</v>
      </c>
      <c r="AH52" s="398">
        <v>0</v>
      </c>
      <c r="AI52" s="399">
        <v>21</v>
      </c>
      <c r="AJ52" s="399">
        <v>3</v>
      </c>
      <c r="AK52" s="399">
        <v>2</v>
      </c>
      <c r="AL52" s="399">
        <v>24</v>
      </c>
      <c r="AM52" s="166"/>
      <c r="AN52" s="166"/>
      <c r="AO52" s="166" t="s">
        <v>699</v>
      </c>
      <c r="AP52" s="168" t="s">
        <v>699</v>
      </c>
      <c r="AQ52" s="168">
        <v>0</v>
      </c>
      <c r="AR52" s="169">
        <f t="shared" si="1"/>
        <v>21</v>
      </c>
      <c r="AS52" s="170">
        <v>0</v>
      </c>
      <c r="AT52" s="160">
        <v>9</v>
      </c>
      <c r="AU52" s="160">
        <v>0</v>
      </c>
      <c r="AV52" s="170">
        <v>2</v>
      </c>
      <c r="AW52" s="170">
        <v>0</v>
      </c>
      <c r="AX52" s="160">
        <v>7</v>
      </c>
      <c r="AY52" s="160">
        <v>3</v>
      </c>
      <c r="AZ52" s="160">
        <v>0</v>
      </c>
      <c r="BA52" s="160">
        <v>0</v>
      </c>
      <c r="BB52" s="160">
        <v>0</v>
      </c>
      <c r="BC52" s="160" t="s">
        <v>2339</v>
      </c>
      <c r="BD52" s="160"/>
      <c r="BE52" s="160"/>
    </row>
    <row r="53" spans="2:57" ht="16.5" hidden="1" customHeight="1">
      <c r="B53" s="156">
        <v>278</v>
      </c>
      <c r="C53" s="157" t="s">
        <v>826</v>
      </c>
      <c r="D53" s="158" t="s">
        <v>2658</v>
      </c>
      <c r="E53" s="176" t="s">
        <v>28</v>
      </c>
      <c r="F53" s="158" t="s">
        <v>2233</v>
      </c>
      <c r="G53" s="158" t="s">
        <v>749</v>
      </c>
      <c r="H53" s="159" t="s">
        <v>727</v>
      </c>
      <c r="I53" s="160" t="s">
        <v>827</v>
      </c>
      <c r="J53" s="160" t="s">
        <v>2659</v>
      </c>
      <c r="K53" s="161">
        <v>9267</v>
      </c>
      <c r="L53" s="158" t="s">
        <v>2660</v>
      </c>
      <c r="M53" s="158" t="s">
        <v>2332</v>
      </c>
      <c r="N53" s="158" t="s">
        <v>2660</v>
      </c>
      <c r="O53" s="158" t="s">
        <v>2661</v>
      </c>
      <c r="P53" s="158" t="s">
        <v>2662</v>
      </c>
      <c r="Q53" s="171">
        <v>2</v>
      </c>
      <c r="R53" s="163" t="s">
        <v>2663</v>
      </c>
      <c r="S53" s="185">
        <v>5</v>
      </c>
      <c r="T53" s="163" t="s">
        <v>2470</v>
      </c>
      <c r="U53" s="185">
        <v>13</v>
      </c>
      <c r="V53" s="163" t="s">
        <v>2664</v>
      </c>
      <c r="W53" s="185">
        <v>1</v>
      </c>
      <c r="X53" s="185"/>
      <c r="Y53" s="164" t="s">
        <v>2353</v>
      </c>
      <c r="Z53" s="164" t="s">
        <v>2353</v>
      </c>
      <c r="AA53" s="164"/>
      <c r="AB53" s="165" t="s">
        <v>2338</v>
      </c>
      <c r="AC53" s="166">
        <v>13</v>
      </c>
      <c r="AD53" s="167">
        <f t="shared" si="0"/>
        <v>0</v>
      </c>
      <c r="AE53" s="398">
        <v>13</v>
      </c>
      <c r="AF53" s="398">
        <v>0</v>
      </c>
      <c r="AG53" s="398">
        <v>2</v>
      </c>
      <c r="AH53" s="398">
        <v>0</v>
      </c>
      <c r="AI53" s="399">
        <v>13</v>
      </c>
      <c r="AJ53" s="399">
        <v>3</v>
      </c>
      <c r="AK53" s="399">
        <v>2</v>
      </c>
      <c r="AL53" s="399">
        <v>9</v>
      </c>
      <c r="AM53" s="166"/>
      <c r="AN53" s="166"/>
      <c r="AO53" s="166" t="s">
        <v>699</v>
      </c>
      <c r="AP53" s="168" t="s">
        <v>699</v>
      </c>
      <c r="AQ53" s="168">
        <v>0</v>
      </c>
      <c r="AR53" s="169">
        <f t="shared" si="1"/>
        <v>13</v>
      </c>
      <c r="AS53" s="170">
        <v>0</v>
      </c>
      <c r="AT53" s="160">
        <v>0</v>
      </c>
      <c r="AU53" s="160">
        <v>0</v>
      </c>
      <c r="AV53" s="170">
        <v>0</v>
      </c>
      <c r="AW53" s="170">
        <v>0</v>
      </c>
      <c r="AX53" s="160">
        <v>10</v>
      </c>
      <c r="AY53" s="160">
        <v>2</v>
      </c>
      <c r="AZ53" s="160">
        <v>0</v>
      </c>
      <c r="BA53" s="160">
        <v>0</v>
      </c>
      <c r="BB53" s="160">
        <v>1</v>
      </c>
      <c r="BC53" s="160" t="s">
        <v>2339</v>
      </c>
      <c r="BD53" s="160"/>
      <c r="BE53" s="160"/>
    </row>
    <row r="54" spans="2:57" ht="16.5" hidden="1" customHeight="1">
      <c r="B54" s="156">
        <v>254</v>
      </c>
      <c r="C54" s="157" t="s">
        <v>828</v>
      </c>
      <c r="D54" s="158" t="s">
        <v>2665</v>
      </c>
      <c r="E54" s="176" t="s">
        <v>28</v>
      </c>
      <c r="F54" s="158" t="s">
        <v>2233</v>
      </c>
      <c r="G54" s="158" t="s">
        <v>749</v>
      </c>
      <c r="H54" s="159" t="s">
        <v>730</v>
      </c>
      <c r="I54" s="160" t="s">
        <v>829</v>
      </c>
      <c r="J54" s="160" t="s">
        <v>2666</v>
      </c>
      <c r="K54" s="161">
        <v>19099</v>
      </c>
      <c r="L54" s="158"/>
      <c r="M54" s="158"/>
      <c r="N54" s="158" t="s">
        <v>2667</v>
      </c>
      <c r="O54" s="158" t="s">
        <v>2668</v>
      </c>
      <c r="P54" s="158" t="s">
        <v>2669</v>
      </c>
      <c r="Q54" s="171">
        <v>4</v>
      </c>
      <c r="R54" s="163">
        <v>14</v>
      </c>
      <c r="S54" s="185">
        <v>8</v>
      </c>
      <c r="T54" s="163" t="s">
        <v>2470</v>
      </c>
      <c r="U54" s="185">
        <v>18</v>
      </c>
      <c r="V54" s="163" t="s">
        <v>2670</v>
      </c>
      <c r="W54" s="185">
        <v>1</v>
      </c>
      <c r="X54" s="185"/>
      <c r="Y54" s="164" t="s">
        <v>26</v>
      </c>
      <c r="Z54" s="164" t="s">
        <v>26</v>
      </c>
      <c r="AA54" s="164"/>
      <c r="AB54" s="165" t="s">
        <v>2338</v>
      </c>
      <c r="AC54" s="166">
        <v>19</v>
      </c>
      <c r="AD54" s="167">
        <f t="shared" si="0"/>
        <v>0</v>
      </c>
      <c r="AE54" s="398">
        <v>19</v>
      </c>
      <c r="AF54" s="398">
        <v>0</v>
      </c>
      <c r="AG54" s="398">
        <v>3</v>
      </c>
      <c r="AH54" s="398">
        <v>0</v>
      </c>
      <c r="AI54" s="399">
        <v>19</v>
      </c>
      <c r="AJ54" s="399">
        <v>3</v>
      </c>
      <c r="AK54" s="399">
        <v>2</v>
      </c>
      <c r="AL54" s="399">
        <v>12</v>
      </c>
      <c r="AM54" s="166"/>
      <c r="AN54" s="166"/>
      <c r="AO54" s="166" t="s">
        <v>699</v>
      </c>
      <c r="AP54" s="168" t="s">
        <v>699</v>
      </c>
      <c r="AQ54" s="168">
        <v>0</v>
      </c>
      <c r="AR54" s="169">
        <f t="shared" si="1"/>
        <v>19</v>
      </c>
      <c r="AS54" s="170">
        <v>0</v>
      </c>
      <c r="AT54" s="160">
        <v>4</v>
      </c>
      <c r="AU54" s="160">
        <v>0</v>
      </c>
      <c r="AV54" s="170">
        <v>0</v>
      </c>
      <c r="AW54" s="170">
        <v>0</v>
      </c>
      <c r="AX54" s="160">
        <v>10</v>
      </c>
      <c r="AY54" s="160">
        <v>0</v>
      </c>
      <c r="AZ54" s="160">
        <v>0</v>
      </c>
      <c r="BA54" s="160">
        <v>0</v>
      </c>
      <c r="BB54" s="160">
        <v>5</v>
      </c>
      <c r="BC54" s="160" t="s">
        <v>2339</v>
      </c>
      <c r="BD54" s="160"/>
      <c r="BE54" s="160"/>
    </row>
    <row r="55" spans="2:57" ht="16.5" hidden="1" customHeight="1">
      <c r="B55" s="156">
        <v>279</v>
      </c>
      <c r="C55" s="157" t="s">
        <v>830</v>
      </c>
      <c r="D55" s="158" t="s">
        <v>2671</v>
      </c>
      <c r="E55" s="176" t="s">
        <v>28</v>
      </c>
      <c r="F55" s="158" t="s">
        <v>2233</v>
      </c>
      <c r="G55" s="158" t="s">
        <v>749</v>
      </c>
      <c r="H55" s="159" t="s">
        <v>727</v>
      </c>
      <c r="I55" s="160" t="s">
        <v>831</v>
      </c>
      <c r="J55" s="160" t="s">
        <v>2672</v>
      </c>
      <c r="K55" s="161">
        <v>5222</v>
      </c>
      <c r="L55" s="158"/>
      <c r="M55" s="158"/>
      <c r="N55" s="158" t="s">
        <v>699</v>
      </c>
      <c r="O55" s="158" t="s">
        <v>699</v>
      </c>
      <c r="P55" s="158" t="s">
        <v>699</v>
      </c>
      <c r="Q55" s="171">
        <v>4</v>
      </c>
      <c r="R55" s="163" t="s">
        <v>2673</v>
      </c>
      <c r="S55" s="185">
        <v>8</v>
      </c>
      <c r="T55" s="163" t="s">
        <v>2470</v>
      </c>
      <c r="U55" s="185">
        <v>14</v>
      </c>
      <c r="V55" s="163" t="s">
        <v>2674</v>
      </c>
      <c r="W55" s="185">
        <v>1</v>
      </c>
      <c r="X55" s="185"/>
      <c r="Y55" s="164" t="s">
        <v>2353</v>
      </c>
      <c r="Z55" s="164" t="s">
        <v>2353</v>
      </c>
      <c r="AA55" s="164"/>
      <c r="AB55" s="165" t="s">
        <v>2338</v>
      </c>
      <c r="AC55" s="166">
        <v>25</v>
      </c>
      <c r="AD55" s="167">
        <f t="shared" si="0"/>
        <v>0</v>
      </c>
      <c r="AE55" s="398">
        <v>25</v>
      </c>
      <c r="AF55" s="398">
        <v>0</v>
      </c>
      <c r="AG55" s="398">
        <v>6</v>
      </c>
      <c r="AH55" s="398">
        <v>0</v>
      </c>
      <c r="AI55" s="399">
        <v>27</v>
      </c>
      <c r="AJ55" s="399">
        <v>6</v>
      </c>
      <c r="AK55" s="399">
        <v>2</v>
      </c>
      <c r="AL55" s="399">
        <v>15</v>
      </c>
      <c r="AM55" s="166"/>
      <c r="AN55" s="166"/>
      <c r="AO55" s="166" t="s">
        <v>699</v>
      </c>
      <c r="AP55" s="168" t="s">
        <v>699</v>
      </c>
      <c r="AQ55" s="168">
        <v>0</v>
      </c>
      <c r="AR55" s="169">
        <f t="shared" si="1"/>
        <v>25</v>
      </c>
      <c r="AS55" s="170">
        <v>0</v>
      </c>
      <c r="AT55" s="160">
        <v>0</v>
      </c>
      <c r="AU55" s="160">
        <v>0</v>
      </c>
      <c r="AV55" s="170">
        <v>0</v>
      </c>
      <c r="AW55" s="170">
        <v>0</v>
      </c>
      <c r="AX55" s="160">
        <v>17</v>
      </c>
      <c r="AY55" s="160">
        <v>3</v>
      </c>
      <c r="AZ55" s="160">
        <v>0</v>
      </c>
      <c r="BA55" s="160">
        <v>0</v>
      </c>
      <c r="BB55" s="160">
        <v>5</v>
      </c>
      <c r="BC55" s="160" t="s">
        <v>2339</v>
      </c>
      <c r="BD55" s="160"/>
      <c r="BE55" s="160"/>
    </row>
    <row r="56" spans="2:57" ht="16.5" hidden="1" customHeight="1">
      <c r="B56" s="156">
        <v>280</v>
      </c>
      <c r="C56" s="157" t="s">
        <v>832</v>
      </c>
      <c r="D56" s="158" t="s">
        <v>2675</v>
      </c>
      <c r="E56" s="176" t="s">
        <v>28</v>
      </c>
      <c r="F56" s="158" t="s">
        <v>2233</v>
      </c>
      <c r="G56" s="158" t="s">
        <v>749</v>
      </c>
      <c r="H56" s="159" t="s">
        <v>727</v>
      </c>
      <c r="I56" s="160" t="s">
        <v>833</v>
      </c>
      <c r="J56" s="160" t="s">
        <v>2676</v>
      </c>
      <c r="K56" s="161">
        <v>8536</v>
      </c>
      <c r="L56" s="158" t="s">
        <v>2677</v>
      </c>
      <c r="M56" s="158" t="s">
        <v>2332</v>
      </c>
      <c r="N56" s="158" t="s">
        <v>2677</v>
      </c>
      <c r="O56" s="158" t="s">
        <v>2678</v>
      </c>
      <c r="P56" s="158" t="s">
        <v>2679</v>
      </c>
      <c r="Q56" s="171">
        <v>4</v>
      </c>
      <c r="R56" s="163" t="s">
        <v>2680</v>
      </c>
      <c r="S56" s="185">
        <v>3</v>
      </c>
      <c r="T56" s="163" t="s">
        <v>2470</v>
      </c>
      <c r="U56" s="185">
        <v>11</v>
      </c>
      <c r="V56" s="163" t="s">
        <v>2508</v>
      </c>
      <c r="W56" s="185">
        <v>1</v>
      </c>
      <c r="X56" s="185"/>
      <c r="Y56" s="164" t="s">
        <v>2353</v>
      </c>
      <c r="Z56" s="164" t="s">
        <v>2353</v>
      </c>
      <c r="AA56" s="164"/>
      <c r="AB56" s="165" t="s">
        <v>2338</v>
      </c>
      <c r="AC56" s="166">
        <v>9</v>
      </c>
      <c r="AD56" s="167">
        <f t="shared" si="0"/>
        <v>7</v>
      </c>
      <c r="AE56" s="398">
        <v>3</v>
      </c>
      <c r="AF56" s="398">
        <v>7</v>
      </c>
      <c r="AG56" s="398">
        <v>2</v>
      </c>
      <c r="AH56" s="398">
        <v>0</v>
      </c>
      <c r="AI56" s="399">
        <v>10</v>
      </c>
      <c r="AJ56" s="399">
        <v>1</v>
      </c>
      <c r="AK56" s="399">
        <v>2</v>
      </c>
      <c r="AL56" s="399">
        <v>26</v>
      </c>
      <c r="AM56" s="166"/>
      <c r="AN56" s="166"/>
      <c r="AO56" s="166" t="s">
        <v>699</v>
      </c>
      <c r="AP56" s="168" t="s">
        <v>699</v>
      </c>
      <c r="AQ56" s="168">
        <v>0</v>
      </c>
      <c r="AR56" s="169">
        <f t="shared" si="1"/>
        <v>9</v>
      </c>
      <c r="AS56" s="170">
        <v>0</v>
      </c>
      <c r="AT56" s="160">
        <v>0</v>
      </c>
      <c r="AU56" s="160">
        <v>0</v>
      </c>
      <c r="AV56" s="170">
        <v>0</v>
      </c>
      <c r="AW56" s="170">
        <v>0</v>
      </c>
      <c r="AX56" s="160">
        <v>2</v>
      </c>
      <c r="AY56" s="160">
        <v>6</v>
      </c>
      <c r="AZ56" s="160">
        <v>0</v>
      </c>
      <c r="BA56" s="160">
        <v>0</v>
      </c>
      <c r="BB56" s="160">
        <v>1</v>
      </c>
      <c r="BC56" s="160" t="s">
        <v>2339</v>
      </c>
      <c r="BD56" s="160"/>
      <c r="BE56" s="160"/>
    </row>
    <row r="57" spans="2:57" ht="16.5" hidden="1" customHeight="1">
      <c r="B57" s="156">
        <v>255</v>
      </c>
      <c r="C57" s="157" t="s">
        <v>834</v>
      </c>
      <c r="D57" s="158" t="s">
        <v>2681</v>
      </c>
      <c r="E57" s="176" t="s">
        <v>28</v>
      </c>
      <c r="F57" s="158" t="s">
        <v>2233</v>
      </c>
      <c r="G57" s="158" t="s">
        <v>749</v>
      </c>
      <c r="H57" s="159" t="s">
        <v>730</v>
      </c>
      <c r="I57" s="160" t="s">
        <v>835</v>
      </c>
      <c r="J57" s="160" t="s">
        <v>2682</v>
      </c>
      <c r="K57" s="161">
        <v>30016</v>
      </c>
      <c r="L57" s="158"/>
      <c r="M57" s="158"/>
      <c r="N57" s="158" t="s">
        <v>699</v>
      </c>
      <c r="O57" s="158" t="s">
        <v>699</v>
      </c>
      <c r="P57" s="158" t="s">
        <v>699</v>
      </c>
      <c r="Q57" s="171">
        <v>3</v>
      </c>
      <c r="R57" s="163" t="s">
        <v>2683</v>
      </c>
      <c r="S57" s="185">
        <v>10</v>
      </c>
      <c r="T57" s="163" t="s">
        <v>2422</v>
      </c>
      <c r="U57" s="185">
        <v>10</v>
      </c>
      <c r="V57" s="163" t="s">
        <v>2684</v>
      </c>
      <c r="W57" s="185">
        <v>1</v>
      </c>
      <c r="X57" s="185"/>
      <c r="Y57" s="164" t="s">
        <v>2353</v>
      </c>
      <c r="Z57" s="164" t="s">
        <v>2353</v>
      </c>
      <c r="AA57" s="164"/>
      <c r="AB57" s="165" t="s">
        <v>2338</v>
      </c>
      <c r="AC57" s="166">
        <v>9</v>
      </c>
      <c r="AD57" s="167">
        <f t="shared" si="0"/>
        <v>0</v>
      </c>
      <c r="AE57" s="398">
        <v>9</v>
      </c>
      <c r="AF57" s="398">
        <v>0</v>
      </c>
      <c r="AG57" s="398">
        <v>2</v>
      </c>
      <c r="AH57" s="398">
        <v>0</v>
      </c>
      <c r="AI57" s="399">
        <v>9</v>
      </c>
      <c r="AJ57" s="399">
        <v>3</v>
      </c>
      <c r="AK57" s="399">
        <v>2</v>
      </c>
      <c r="AL57" s="399">
        <v>9</v>
      </c>
      <c r="AM57" s="166"/>
      <c r="AN57" s="166"/>
      <c r="AO57" s="166" t="s">
        <v>699</v>
      </c>
      <c r="AP57" s="168" t="s">
        <v>699</v>
      </c>
      <c r="AQ57" s="168">
        <v>0</v>
      </c>
      <c r="AR57" s="169">
        <f t="shared" si="1"/>
        <v>9</v>
      </c>
      <c r="AS57" s="170">
        <v>0</v>
      </c>
      <c r="AT57" s="160">
        <v>0</v>
      </c>
      <c r="AU57" s="160">
        <v>0</v>
      </c>
      <c r="AV57" s="170">
        <v>0</v>
      </c>
      <c r="AW57" s="170">
        <v>0</v>
      </c>
      <c r="AX57" s="160">
        <v>7</v>
      </c>
      <c r="AY57" s="160">
        <v>2</v>
      </c>
      <c r="AZ57" s="160">
        <v>0</v>
      </c>
      <c r="BA57" s="160">
        <v>0</v>
      </c>
      <c r="BB57" s="160">
        <v>0</v>
      </c>
      <c r="BC57" s="160" t="s">
        <v>2339</v>
      </c>
      <c r="BD57" s="160"/>
      <c r="BE57" s="160"/>
    </row>
    <row r="58" spans="2:57" ht="16.5" hidden="1" customHeight="1">
      <c r="B58" s="156">
        <v>281</v>
      </c>
      <c r="C58" s="157" t="s">
        <v>836</v>
      </c>
      <c r="D58" s="158" t="s">
        <v>2685</v>
      </c>
      <c r="E58" s="176" t="s">
        <v>28</v>
      </c>
      <c r="F58" s="158" t="s">
        <v>2233</v>
      </c>
      <c r="G58" s="158" t="s">
        <v>749</v>
      </c>
      <c r="H58" s="159" t="s">
        <v>727</v>
      </c>
      <c r="I58" s="160" t="s">
        <v>837</v>
      </c>
      <c r="J58" s="160" t="s">
        <v>2686</v>
      </c>
      <c r="K58" s="161">
        <v>4870</v>
      </c>
      <c r="L58" s="158"/>
      <c r="M58" s="158"/>
      <c r="N58" s="158" t="s">
        <v>2687</v>
      </c>
      <c r="O58" s="158" t="s">
        <v>2688</v>
      </c>
      <c r="P58" s="158" t="s">
        <v>2689</v>
      </c>
      <c r="Q58" s="171">
        <v>3</v>
      </c>
      <c r="R58" s="163" t="s">
        <v>2690</v>
      </c>
      <c r="S58" s="185">
        <v>5</v>
      </c>
      <c r="T58" s="163" t="s">
        <v>2470</v>
      </c>
      <c r="U58" s="185">
        <v>13</v>
      </c>
      <c r="V58" s="163" t="s">
        <v>2691</v>
      </c>
      <c r="W58" s="185">
        <v>1</v>
      </c>
      <c r="X58" s="185"/>
      <c r="Y58" s="164" t="s">
        <v>2353</v>
      </c>
      <c r="Z58" s="164" t="s">
        <v>2353</v>
      </c>
      <c r="AA58" s="164"/>
      <c r="AB58" s="165" t="s">
        <v>2338</v>
      </c>
      <c r="AC58" s="166">
        <v>14</v>
      </c>
      <c r="AD58" s="167">
        <f t="shared" si="0"/>
        <v>0</v>
      </c>
      <c r="AE58" s="398">
        <v>14</v>
      </c>
      <c r="AF58" s="398">
        <v>0</v>
      </c>
      <c r="AG58" s="398">
        <v>4</v>
      </c>
      <c r="AH58" s="398">
        <v>0</v>
      </c>
      <c r="AI58" s="399">
        <v>14</v>
      </c>
      <c r="AJ58" s="399">
        <v>4</v>
      </c>
      <c r="AK58" s="399">
        <v>2</v>
      </c>
      <c r="AL58" s="399">
        <v>10</v>
      </c>
      <c r="AM58" s="166"/>
      <c r="AN58" s="166"/>
      <c r="AO58" s="166" t="s">
        <v>699</v>
      </c>
      <c r="AP58" s="168" t="s">
        <v>699</v>
      </c>
      <c r="AQ58" s="168">
        <v>0</v>
      </c>
      <c r="AR58" s="169">
        <f t="shared" si="1"/>
        <v>14</v>
      </c>
      <c r="AS58" s="170">
        <v>0</v>
      </c>
      <c r="AT58" s="160">
        <v>1</v>
      </c>
      <c r="AU58" s="160">
        <v>0</v>
      </c>
      <c r="AV58" s="170">
        <v>0</v>
      </c>
      <c r="AW58" s="170">
        <v>0</v>
      </c>
      <c r="AX58" s="160">
        <v>6</v>
      </c>
      <c r="AY58" s="160">
        <v>1</v>
      </c>
      <c r="AZ58" s="160">
        <v>0</v>
      </c>
      <c r="BA58" s="160">
        <v>0</v>
      </c>
      <c r="BB58" s="160">
        <v>6</v>
      </c>
      <c r="BC58" s="160" t="s">
        <v>2339</v>
      </c>
      <c r="BD58" s="160"/>
      <c r="BE58" s="160"/>
    </row>
    <row r="59" spans="2:57" ht="16.5" hidden="1" customHeight="1">
      <c r="B59" s="156">
        <v>256</v>
      </c>
      <c r="C59" s="157" t="s">
        <v>838</v>
      </c>
      <c r="D59" s="158" t="s">
        <v>2692</v>
      </c>
      <c r="E59" s="176" t="s">
        <v>28</v>
      </c>
      <c r="F59" s="158" t="s">
        <v>2233</v>
      </c>
      <c r="G59" s="158" t="s">
        <v>749</v>
      </c>
      <c r="H59" s="159" t="s">
        <v>730</v>
      </c>
      <c r="I59" s="160" t="s">
        <v>839</v>
      </c>
      <c r="J59" s="160" t="s">
        <v>2693</v>
      </c>
      <c r="K59" s="161">
        <v>20059</v>
      </c>
      <c r="L59" s="158"/>
      <c r="M59" s="158"/>
      <c r="N59" s="158" t="s">
        <v>2694</v>
      </c>
      <c r="O59" s="158" t="s">
        <v>2695</v>
      </c>
      <c r="P59" s="158" t="s">
        <v>2696</v>
      </c>
      <c r="Q59" s="171">
        <v>3</v>
      </c>
      <c r="R59" s="163" t="s">
        <v>2683</v>
      </c>
      <c r="S59" s="185">
        <v>5</v>
      </c>
      <c r="T59" s="163" t="s">
        <v>2422</v>
      </c>
      <c r="U59" s="185">
        <v>11</v>
      </c>
      <c r="V59" s="163" t="s">
        <v>2423</v>
      </c>
      <c r="W59" s="185">
        <v>1</v>
      </c>
      <c r="X59" s="185"/>
      <c r="Y59" s="164" t="s">
        <v>2353</v>
      </c>
      <c r="Z59" s="164" t="s">
        <v>2353</v>
      </c>
      <c r="AA59" s="164"/>
      <c r="AB59" s="165" t="s">
        <v>2338</v>
      </c>
      <c r="AC59" s="166">
        <v>8</v>
      </c>
      <c r="AD59" s="167">
        <f t="shared" si="0"/>
        <v>0</v>
      </c>
      <c r="AE59" s="398">
        <v>8</v>
      </c>
      <c r="AF59" s="398">
        <v>0</v>
      </c>
      <c r="AG59" s="398">
        <v>2</v>
      </c>
      <c r="AH59" s="398">
        <v>0</v>
      </c>
      <c r="AI59" s="399">
        <v>8</v>
      </c>
      <c r="AJ59" s="399">
        <v>2</v>
      </c>
      <c r="AK59" s="399">
        <v>2</v>
      </c>
      <c r="AL59" s="399">
        <v>8</v>
      </c>
      <c r="AM59" s="166"/>
      <c r="AN59" s="166"/>
      <c r="AO59" s="166" t="s">
        <v>699</v>
      </c>
      <c r="AP59" s="168" t="s">
        <v>699</v>
      </c>
      <c r="AQ59" s="168">
        <v>0</v>
      </c>
      <c r="AR59" s="169">
        <f t="shared" si="1"/>
        <v>8</v>
      </c>
      <c r="AS59" s="170">
        <v>0</v>
      </c>
      <c r="AT59" s="160">
        <v>0</v>
      </c>
      <c r="AU59" s="160">
        <v>0</v>
      </c>
      <c r="AV59" s="170">
        <v>0</v>
      </c>
      <c r="AW59" s="170">
        <v>0</v>
      </c>
      <c r="AX59" s="160">
        <v>4</v>
      </c>
      <c r="AY59" s="160">
        <v>4</v>
      </c>
      <c r="AZ59" s="160">
        <v>0</v>
      </c>
      <c r="BA59" s="160">
        <v>0</v>
      </c>
      <c r="BB59" s="160">
        <v>0</v>
      </c>
      <c r="BC59" s="160" t="s">
        <v>2339</v>
      </c>
      <c r="BD59" s="160"/>
      <c r="BE59" s="160"/>
    </row>
    <row r="60" spans="2:57" ht="16.5" hidden="1" customHeight="1">
      <c r="B60" s="156">
        <v>282</v>
      </c>
      <c r="C60" s="157" t="s">
        <v>840</v>
      </c>
      <c r="D60" s="158" t="s">
        <v>2697</v>
      </c>
      <c r="E60" s="176" t="s">
        <v>28</v>
      </c>
      <c r="F60" s="158" t="s">
        <v>2233</v>
      </c>
      <c r="G60" s="158" t="s">
        <v>749</v>
      </c>
      <c r="H60" s="159" t="s">
        <v>727</v>
      </c>
      <c r="I60" s="160" t="s">
        <v>841</v>
      </c>
      <c r="J60" s="160" t="s">
        <v>2698</v>
      </c>
      <c r="K60" s="161">
        <v>8179</v>
      </c>
      <c r="L60" s="158" t="s">
        <v>2699</v>
      </c>
      <c r="M60" s="158" t="s">
        <v>2332</v>
      </c>
      <c r="N60" s="158" t="s">
        <v>2699</v>
      </c>
      <c r="O60" s="158" t="s">
        <v>2700</v>
      </c>
      <c r="P60" s="158" t="s">
        <v>2701</v>
      </c>
      <c r="Q60" s="171">
        <v>3</v>
      </c>
      <c r="R60" s="163" t="s">
        <v>2680</v>
      </c>
      <c r="S60" s="185">
        <v>5</v>
      </c>
      <c r="T60" s="163" t="s">
        <v>2430</v>
      </c>
      <c r="U60" s="185">
        <v>12</v>
      </c>
      <c r="V60" s="163" t="s">
        <v>2702</v>
      </c>
      <c r="W60" s="185">
        <v>1</v>
      </c>
      <c r="X60" s="185"/>
      <c r="Y60" s="164" t="s">
        <v>2353</v>
      </c>
      <c r="Z60" s="164" t="s">
        <v>2353</v>
      </c>
      <c r="AA60" s="164"/>
      <c r="AB60" s="165" t="s">
        <v>2338</v>
      </c>
      <c r="AC60" s="166">
        <v>10</v>
      </c>
      <c r="AD60" s="167">
        <f t="shared" si="0"/>
        <v>0</v>
      </c>
      <c r="AE60" s="398">
        <v>10</v>
      </c>
      <c r="AF60" s="398">
        <v>0</v>
      </c>
      <c r="AG60" s="398">
        <v>3</v>
      </c>
      <c r="AH60" s="398">
        <v>0</v>
      </c>
      <c r="AI60" s="399">
        <v>10</v>
      </c>
      <c r="AJ60" s="399">
        <v>4</v>
      </c>
      <c r="AK60" s="399">
        <v>2</v>
      </c>
      <c r="AL60" s="399">
        <v>9</v>
      </c>
      <c r="AM60" s="166"/>
      <c r="AN60" s="166"/>
      <c r="AO60" s="166" t="s">
        <v>699</v>
      </c>
      <c r="AP60" s="168" t="s">
        <v>699</v>
      </c>
      <c r="AQ60" s="168">
        <v>0</v>
      </c>
      <c r="AR60" s="169">
        <f t="shared" si="1"/>
        <v>10</v>
      </c>
      <c r="AS60" s="170">
        <v>0</v>
      </c>
      <c r="AT60" s="160">
        <v>0</v>
      </c>
      <c r="AU60" s="160">
        <v>0</v>
      </c>
      <c r="AV60" s="170">
        <v>0</v>
      </c>
      <c r="AW60" s="170">
        <v>0</v>
      </c>
      <c r="AX60" s="160">
        <v>7</v>
      </c>
      <c r="AY60" s="160">
        <v>3</v>
      </c>
      <c r="AZ60" s="160">
        <v>0</v>
      </c>
      <c r="BA60" s="160">
        <v>0</v>
      </c>
      <c r="BB60" s="160">
        <v>0</v>
      </c>
      <c r="BC60" s="160" t="s">
        <v>2339</v>
      </c>
      <c r="BD60" s="160"/>
      <c r="BE60" s="160"/>
    </row>
    <row r="61" spans="2:57" ht="16.5" hidden="1" customHeight="1">
      <c r="B61" s="156">
        <v>32</v>
      </c>
      <c r="C61" s="157" t="s">
        <v>842</v>
      </c>
      <c r="D61" s="158" t="s">
        <v>2703</v>
      </c>
      <c r="E61" s="176" t="s">
        <v>28</v>
      </c>
      <c r="F61" s="158" t="s">
        <v>2233</v>
      </c>
      <c r="G61" s="158" t="s">
        <v>749</v>
      </c>
      <c r="H61" s="159" t="s">
        <v>724</v>
      </c>
      <c r="I61" s="160" t="s">
        <v>843</v>
      </c>
      <c r="J61" s="160" t="s">
        <v>2704</v>
      </c>
      <c r="K61" s="161">
        <v>34474</v>
      </c>
      <c r="L61" s="158"/>
      <c r="M61" s="158"/>
      <c r="N61" s="158" t="s">
        <v>699</v>
      </c>
      <c r="O61" s="158" t="s">
        <v>699</v>
      </c>
      <c r="P61" s="158" t="s">
        <v>699</v>
      </c>
      <c r="Q61" s="171">
        <v>4</v>
      </c>
      <c r="R61" s="163" t="s">
        <v>2705</v>
      </c>
      <c r="S61" s="185">
        <v>9</v>
      </c>
      <c r="T61" s="163" t="s">
        <v>2551</v>
      </c>
      <c r="U61" s="185">
        <v>38</v>
      </c>
      <c r="V61" s="163" t="s">
        <v>2706</v>
      </c>
      <c r="W61" s="185">
        <v>1</v>
      </c>
      <c r="X61" s="185"/>
      <c r="Y61" s="164" t="s">
        <v>26</v>
      </c>
      <c r="Z61" s="164" t="s">
        <v>26</v>
      </c>
      <c r="AA61" s="164"/>
      <c r="AB61" s="165" t="s">
        <v>2338</v>
      </c>
      <c r="AC61" s="166">
        <v>29</v>
      </c>
      <c r="AD61" s="167">
        <f t="shared" si="0"/>
        <v>0</v>
      </c>
      <c r="AE61" s="398">
        <v>27</v>
      </c>
      <c r="AF61" s="398">
        <v>0</v>
      </c>
      <c r="AG61" s="398">
        <v>5</v>
      </c>
      <c r="AH61" s="398">
        <v>0</v>
      </c>
      <c r="AI61" s="399">
        <v>37</v>
      </c>
      <c r="AJ61" s="399">
        <v>4</v>
      </c>
      <c r="AK61" s="399">
        <v>2</v>
      </c>
      <c r="AL61" s="399">
        <v>39</v>
      </c>
      <c r="AM61" s="166"/>
      <c r="AN61" s="166"/>
      <c r="AO61" s="166" t="s">
        <v>699</v>
      </c>
      <c r="AP61" s="168" t="s">
        <v>699</v>
      </c>
      <c r="AQ61" s="168">
        <v>0</v>
      </c>
      <c r="AR61" s="169">
        <f t="shared" si="1"/>
        <v>29</v>
      </c>
      <c r="AS61" s="170">
        <v>0</v>
      </c>
      <c r="AT61" s="160">
        <v>1</v>
      </c>
      <c r="AU61" s="160">
        <v>0</v>
      </c>
      <c r="AV61" s="170">
        <v>0</v>
      </c>
      <c r="AW61" s="170">
        <v>0</v>
      </c>
      <c r="AX61" s="160">
        <v>19</v>
      </c>
      <c r="AY61" s="160">
        <v>0</v>
      </c>
      <c r="AZ61" s="160">
        <v>0</v>
      </c>
      <c r="BA61" s="160">
        <v>0</v>
      </c>
      <c r="BB61" s="160">
        <v>9</v>
      </c>
      <c r="BC61" s="160" t="s">
        <v>2339</v>
      </c>
      <c r="BD61" s="160"/>
      <c r="BE61" s="160"/>
    </row>
    <row r="62" spans="2:57" ht="16.5" hidden="1" customHeight="1">
      <c r="B62" s="156">
        <v>257</v>
      </c>
      <c r="C62" s="157" t="s">
        <v>844</v>
      </c>
      <c r="D62" s="158" t="s">
        <v>2707</v>
      </c>
      <c r="E62" s="176" t="s">
        <v>28</v>
      </c>
      <c r="F62" s="158" t="s">
        <v>2233</v>
      </c>
      <c r="G62" s="158" t="s">
        <v>749</v>
      </c>
      <c r="H62" s="159" t="s">
        <v>730</v>
      </c>
      <c r="I62" s="160" t="s">
        <v>845</v>
      </c>
      <c r="J62" s="160" t="s">
        <v>2708</v>
      </c>
      <c r="K62" s="161">
        <v>19467</v>
      </c>
      <c r="L62" s="158"/>
      <c r="M62" s="158"/>
      <c r="N62" s="158" t="s">
        <v>699</v>
      </c>
      <c r="O62" s="158" t="s">
        <v>699</v>
      </c>
      <c r="P62" s="158" t="s">
        <v>699</v>
      </c>
      <c r="Q62" s="171">
        <v>3</v>
      </c>
      <c r="R62" s="163" t="s">
        <v>2709</v>
      </c>
      <c r="S62" s="185">
        <v>2</v>
      </c>
      <c r="T62" s="163" t="s">
        <v>2603</v>
      </c>
      <c r="U62" s="185">
        <v>10</v>
      </c>
      <c r="V62" s="163" t="s">
        <v>2710</v>
      </c>
      <c r="W62" s="185">
        <v>1</v>
      </c>
      <c r="X62" s="185"/>
      <c r="Y62" s="164" t="s">
        <v>2711</v>
      </c>
      <c r="Z62" s="186" t="s">
        <v>2712</v>
      </c>
      <c r="AA62" s="164"/>
      <c r="AB62" s="165" t="s">
        <v>2338</v>
      </c>
      <c r="AC62" s="166">
        <v>12</v>
      </c>
      <c r="AD62" s="167">
        <f t="shared" si="0"/>
        <v>0</v>
      </c>
      <c r="AE62" s="398">
        <v>12</v>
      </c>
      <c r="AF62" s="398">
        <v>0</v>
      </c>
      <c r="AG62" s="398">
        <v>2</v>
      </c>
      <c r="AH62" s="398">
        <v>0</v>
      </c>
      <c r="AI62" s="399">
        <v>12</v>
      </c>
      <c r="AJ62" s="399">
        <v>4</v>
      </c>
      <c r="AK62" s="399">
        <v>2</v>
      </c>
      <c r="AL62" s="399">
        <v>6</v>
      </c>
      <c r="AM62" s="166"/>
      <c r="AN62" s="166"/>
      <c r="AO62" s="166">
        <v>5</v>
      </c>
      <c r="AP62" s="168" t="s">
        <v>7875</v>
      </c>
      <c r="AQ62" s="168">
        <v>5</v>
      </c>
      <c r="AR62" s="169">
        <f t="shared" si="1"/>
        <v>12</v>
      </c>
      <c r="AS62" s="170">
        <v>0</v>
      </c>
      <c r="AT62" s="160">
        <v>0</v>
      </c>
      <c r="AU62" s="160">
        <v>0</v>
      </c>
      <c r="AV62" s="170">
        <v>0</v>
      </c>
      <c r="AW62" s="170">
        <v>0</v>
      </c>
      <c r="AX62" s="160">
        <v>5</v>
      </c>
      <c r="AY62" s="160">
        <v>2</v>
      </c>
      <c r="AZ62" s="160">
        <v>0</v>
      </c>
      <c r="BA62" s="160">
        <v>0</v>
      </c>
      <c r="BB62" s="160">
        <v>5</v>
      </c>
      <c r="BC62" s="160" t="s">
        <v>2339</v>
      </c>
      <c r="BD62" s="160"/>
      <c r="BE62" s="160"/>
    </row>
    <row r="63" spans="2:57" ht="16.5" hidden="1" customHeight="1">
      <c r="B63" s="156">
        <v>283</v>
      </c>
      <c r="C63" s="157" t="s">
        <v>846</v>
      </c>
      <c r="D63" s="158" t="s">
        <v>2713</v>
      </c>
      <c r="E63" s="176" t="s">
        <v>28</v>
      </c>
      <c r="F63" s="158" t="s">
        <v>2233</v>
      </c>
      <c r="G63" s="158" t="s">
        <v>749</v>
      </c>
      <c r="H63" s="159" t="s">
        <v>727</v>
      </c>
      <c r="I63" s="160" t="s">
        <v>847</v>
      </c>
      <c r="J63" s="160" t="s">
        <v>2708</v>
      </c>
      <c r="K63" s="161">
        <v>10684</v>
      </c>
      <c r="L63" s="158" t="s">
        <v>2714</v>
      </c>
      <c r="M63" s="158" t="s">
        <v>2332</v>
      </c>
      <c r="N63" s="158" t="s">
        <v>2714</v>
      </c>
      <c r="O63" s="158" t="s">
        <v>2715</v>
      </c>
      <c r="P63" s="158" t="s">
        <v>2716</v>
      </c>
      <c r="Q63" s="171">
        <v>3</v>
      </c>
      <c r="R63" s="163" t="s">
        <v>2717</v>
      </c>
      <c r="S63" s="185">
        <v>10</v>
      </c>
      <c r="T63" s="163" t="s">
        <v>2470</v>
      </c>
      <c r="U63" s="185">
        <v>14</v>
      </c>
      <c r="V63" s="163" t="s">
        <v>2718</v>
      </c>
      <c r="W63" s="185">
        <v>2</v>
      </c>
      <c r="X63" s="185"/>
      <c r="Y63" s="164" t="s">
        <v>2353</v>
      </c>
      <c r="Z63" s="164" t="s">
        <v>2353</v>
      </c>
      <c r="AA63" s="164"/>
      <c r="AB63" s="165" t="s">
        <v>2338</v>
      </c>
      <c r="AC63" s="166">
        <v>9</v>
      </c>
      <c r="AD63" s="167">
        <f t="shared" si="0"/>
        <v>0</v>
      </c>
      <c r="AE63" s="398">
        <v>8</v>
      </c>
      <c r="AF63" s="398">
        <v>0</v>
      </c>
      <c r="AG63" s="398">
        <v>2</v>
      </c>
      <c r="AH63" s="398">
        <v>0</v>
      </c>
      <c r="AI63" s="399">
        <v>8</v>
      </c>
      <c r="AJ63" s="399">
        <v>2</v>
      </c>
      <c r="AK63" s="399">
        <v>2</v>
      </c>
      <c r="AL63" s="399">
        <v>7</v>
      </c>
      <c r="AM63" s="166"/>
      <c r="AN63" s="166"/>
      <c r="AO63" s="166">
        <v>5</v>
      </c>
      <c r="AP63" s="168" t="s">
        <v>7875</v>
      </c>
      <c r="AQ63" s="168">
        <v>5</v>
      </c>
      <c r="AR63" s="169">
        <f t="shared" si="1"/>
        <v>9</v>
      </c>
      <c r="AS63" s="170">
        <v>0</v>
      </c>
      <c r="AT63" s="160">
        <v>1</v>
      </c>
      <c r="AU63" s="160">
        <v>0</v>
      </c>
      <c r="AV63" s="170">
        <v>1</v>
      </c>
      <c r="AW63" s="170">
        <v>0</v>
      </c>
      <c r="AX63" s="160">
        <v>3</v>
      </c>
      <c r="AY63" s="160">
        <v>3</v>
      </c>
      <c r="AZ63" s="160">
        <v>0</v>
      </c>
      <c r="BA63" s="160">
        <v>0</v>
      </c>
      <c r="BB63" s="160">
        <v>1</v>
      </c>
      <c r="BC63" s="160" t="s">
        <v>2339</v>
      </c>
      <c r="BD63" s="160"/>
      <c r="BE63" s="160"/>
    </row>
    <row r="64" spans="2:57" ht="16.5" hidden="1" customHeight="1">
      <c r="B64" s="156">
        <v>284</v>
      </c>
      <c r="C64" s="157" t="s">
        <v>848</v>
      </c>
      <c r="D64" s="183"/>
      <c r="E64" s="176" t="s">
        <v>2234</v>
      </c>
      <c r="F64" s="183" t="s">
        <v>2233</v>
      </c>
      <c r="G64" s="158" t="s">
        <v>749</v>
      </c>
      <c r="H64" s="159" t="s">
        <v>727</v>
      </c>
      <c r="I64" s="187" t="s">
        <v>849</v>
      </c>
      <c r="J64" s="187" t="s">
        <v>2719</v>
      </c>
      <c r="K64" s="188">
        <v>17486</v>
      </c>
      <c r="L64" s="158" t="s">
        <v>2720</v>
      </c>
      <c r="M64" s="158" t="s">
        <v>2332</v>
      </c>
      <c r="N64" s="158" t="s">
        <v>2720</v>
      </c>
      <c r="O64" s="158" t="s">
        <v>2721</v>
      </c>
      <c r="P64" s="158" t="s">
        <v>2722</v>
      </c>
      <c r="Q64" s="171">
        <v>4</v>
      </c>
      <c r="R64" s="163" t="s">
        <v>2453</v>
      </c>
      <c r="S64" s="185"/>
      <c r="T64" s="163"/>
      <c r="U64" s="185"/>
      <c r="V64" s="163"/>
      <c r="W64" s="185"/>
      <c r="X64" s="185"/>
      <c r="Y64" s="164" t="s">
        <v>2353</v>
      </c>
      <c r="Z64" s="164" t="s">
        <v>2353</v>
      </c>
      <c r="AA64" s="164"/>
      <c r="AB64" s="165" t="s">
        <v>2338</v>
      </c>
      <c r="AC64" s="166">
        <v>10</v>
      </c>
      <c r="AD64" s="167">
        <f t="shared" si="0"/>
        <v>0</v>
      </c>
      <c r="AE64" s="398">
        <v>0</v>
      </c>
      <c r="AF64" s="398">
        <v>0</v>
      </c>
      <c r="AG64" s="398">
        <v>0</v>
      </c>
      <c r="AH64" s="398">
        <v>0</v>
      </c>
      <c r="AI64" s="399">
        <v>0</v>
      </c>
      <c r="AJ64" s="399">
        <v>0</v>
      </c>
      <c r="AK64" s="399">
        <v>0</v>
      </c>
      <c r="AL64" s="399">
        <v>0</v>
      </c>
      <c r="AM64" s="166"/>
      <c r="AN64" s="166"/>
      <c r="AO64" s="166">
        <v>2</v>
      </c>
      <c r="AP64" s="168" t="s">
        <v>7879</v>
      </c>
      <c r="AQ64" s="168">
        <v>2</v>
      </c>
      <c r="AR64" s="169">
        <f t="shared" si="1"/>
        <v>10</v>
      </c>
      <c r="AS64" s="170">
        <v>0</v>
      </c>
      <c r="AT64" s="160">
        <v>0</v>
      </c>
      <c r="AU64" s="160">
        <v>0</v>
      </c>
      <c r="AV64" s="170">
        <v>0</v>
      </c>
      <c r="AW64" s="170">
        <v>0</v>
      </c>
      <c r="AX64" s="160">
        <v>6</v>
      </c>
      <c r="AY64" s="160">
        <v>1</v>
      </c>
      <c r="AZ64" s="160">
        <v>0</v>
      </c>
      <c r="BA64" s="160">
        <v>0</v>
      </c>
      <c r="BB64" s="160">
        <v>3</v>
      </c>
      <c r="BC64" s="160"/>
      <c r="BD64" s="160"/>
      <c r="BE64" s="160"/>
    </row>
    <row r="65" spans="2:57" ht="16.5" hidden="1" customHeight="1">
      <c r="B65" s="156">
        <v>285</v>
      </c>
      <c r="C65" s="157" t="s">
        <v>850</v>
      </c>
      <c r="D65" s="158" t="s">
        <v>2723</v>
      </c>
      <c r="E65" s="176" t="s">
        <v>28</v>
      </c>
      <c r="F65" s="158" t="s">
        <v>2233</v>
      </c>
      <c r="G65" s="158" t="s">
        <v>749</v>
      </c>
      <c r="H65" s="159" t="s">
        <v>727</v>
      </c>
      <c r="I65" s="160" t="s">
        <v>851</v>
      </c>
      <c r="J65" s="160" t="s">
        <v>2724</v>
      </c>
      <c r="K65" s="161">
        <v>22890</v>
      </c>
      <c r="L65" s="158" t="s">
        <v>2725</v>
      </c>
      <c r="M65" s="158" t="s">
        <v>2332</v>
      </c>
      <c r="N65" s="158" t="s">
        <v>2725</v>
      </c>
      <c r="O65" s="158" t="s">
        <v>2726</v>
      </c>
      <c r="P65" s="158" t="s">
        <v>2727</v>
      </c>
      <c r="Q65" s="171">
        <v>3</v>
      </c>
      <c r="R65" s="163" t="s">
        <v>2690</v>
      </c>
      <c r="S65" s="185">
        <v>6</v>
      </c>
      <c r="T65" s="163" t="s">
        <v>2430</v>
      </c>
      <c r="U65" s="185">
        <v>11</v>
      </c>
      <c r="V65" s="163" t="s">
        <v>2728</v>
      </c>
      <c r="W65" s="185">
        <v>1</v>
      </c>
      <c r="X65" s="185"/>
      <c r="Y65" s="164" t="s">
        <v>2353</v>
      </c>
      <c r="Z65" s="164" t="s">
        <v>2353</v>
      </c>
      <c r="AA65" s="164"/>
      <c r="AB65" s="165" t="s">
        <v>2338</v>
      </c>
      <c r="AC65" s="166">
        <v>13</v>
      </c>
      <c r="AD65" s="167">
        <f t="shared" si="0"/>
        <v>0</v>
      </c>
      <c r="AE65" s="398">
        <v>13</v>
      </c>
      <c r="AF65" s="398">
        <v>0</v>
      </c>
      <c r="AG65" s="398">
        <v>4</v>
      </c>
      <c r="AH65" s="398">
        <v>0</v>
      </c>
      <c r="AI65" s="399">
        <v>13</v>
      </c>
      <c r="AJ65" s="399">
        <v>4</v>
      </c>
      <c r="AK65" s="399">
        <v>2</v>
      </c>
      <c r="AL65" s="399">
        <v>13</v>
      </c>
      <c r="AM65" s="166"/>
      <c r="AN65" s="166"/>
      <c r="AO65" s="166" t="s">
        <v>699</v>
      </c>
      <c r="AP65" s="168" t="s">
        <v>699</v>
      </c>
      <c r="AQ65" s="168">
        <v>0</v>
      </c>
      <c r="AR65" s="169">
        <f t="shared" si="1"/>
        <v>13</v>
      </c>
      <c r="AS65" s="170">
        <v>0</v>
      </c>
      <c r="AT65" s="160">
        <v>1</v>
      </c>
      <c r="AU65" s="160">
        <v>0</v>
      </c>
      <c r="AV65" s="170">
        <v>0</v>
      </c>
      <c r="AW65" s="170">
        <v>0</v>
      </c>
      <c r="AX65" s="160">
        <v>6</v>
      </c>
      <c r="AY65" s="160">
        <v>3</v>
      </c>
      <c r="AZ65" s="160">
        <v>0</v>
      </c>
      <c r="BA65" s="160">
        <v>0</v>
      </c>
      <c r="BB65" s="160">
        <v>3</v>
      </c>
      <c r="BC65" s="160" t="s">
        <v>2339</v>
      </c>
      <c r="BD65" s="160"/>
      <c r="BE65" s="160"/>
    </row>
    <row r="66" spans="2:57" ht="16.5" hidden="1" customHeight="1">
      <c r="B66" s="156">
        <v>55</v>
      </c>
      <c r="C66" s="157" t="s">
        <v>852</v>
      </c>
      <c r="D66" s="158" t="s">
        <v>2729</v>
      </c>
      <c r="E66" s="176" t="s">
        <v>28</v>
      </c>
      <c r="F66" s="158" t="s">
        <v>2233</v>
      </c>
      <c r="G66" s="158" t="s">
        <v>749</v>
      </c>
      <c r="H66" s="159" t="s">
        <v>724</v>
      </c>
      <c r="I66" s="160" t="s">
        <v>853</v>
      </c>
      <c r="J66" s="160" t="s">
        <v>2730</v>
      </c>
      <c r="K66" s="161">
        <v>31837</v>
      </c>
      <c r="L66" s="158" t="s">
        <v>2731</v>
      </c>
      <c r="M66" s="158" t="s">
        <v>2332</v>
      </c>
      <c r="N66" s="158" t="s">
        <v>2731</v>
      </c>
      <c r="O66" s="158" t="s">
        <v>2732</v>
      </c>
      <c r="P66" s="158" t="s">
        <v>2733</v>
      </c>
      <c r="Q66" s="171">
        <v>10</v>
      </c>
      <c r="R66" s="163" t="s">
        <v>2734</v>
      </c>
      <c r="S66" s="185">
        <v>34</v>
      </c>
      <c r="T66" s="163" t="s">
        <v>2735</v>
      </c>
      <c r="U66" s="185">
        <v>40</v>
      </c>
      <c r="V66" s="163" t="s">
        <v>2736</v>
      </c>
      <c r="W66" s="185">
        <v>3</v>
      </c>
      <c r="X66" s="185"/>
      <c r="Y66" s="164" t="s">
        <v>26</v>
      </c>
      <c r="Z66" s="164" t="s">
        <v>26</v>
      </c>
      <c r="AA66" s="164"/>
      <c r="AB66" s="165" t="s">
        <v>2338</v>
      </c>
      <c r="AC66" s="166">
        <v>57</v>
      </c>
      <c r="AD66" s="167">
        <f t="shared" si="0"/>
        <v>0</v>
      </c>
      <c r="AE66" s="398">
        <v>55</v>
      </c>
      <c r="AF66" s="398">
        <v>0</v>
      </c>
      <c r="AG66" s="398">
        <v>6</v>
      </c>
      <c r="AH66" s="398">
        <v>0</v>
      </c>
      <c r="AI66" s="399">
        <v>55</v>
      </c>
      <c r="AJ66" s="399">
        <v>9</v>
      </c>
      <c r="AK66" s="399">
        <v>2</v>
      </c>
      <c r="AL66" s="399">
        <v>16</v>
      </c>
      <c r="AM66" s="166"/>
      <c r="AN66" s="166"/>
      <c r="AO66" s="166" t="s">
        <v>699</v>
      </c>
      <c r="AP66" s="168" t="s">
        <v>699</v>
      </c>
      <c r="AQ66" s="168">
        <v>0</v>
      </c>
      <c r="AR66" s="169">
        <f t="shared" si="1"/>
        <v>57</v>
      </c>
      <c r="AS66" s="170">
        <v>0</v>
      </c>
      <c r="AT66" s="160">
        <v>0</v>
      </c>
      <c r="AU66" s="160">
        <v>0</v>
      </c>
      <c r="AV66" s="170">
        <v>3</v>
      </c>
      <c r="AW66" s="170">
        <v>0</v>
      </c>
      <c r="AX66" s="160">
        <v>27</v>
      </c>
      <c r="AY66" s="160">
        <v>27</v>
      </c>
      <c r="AZ66" s="160">
        <v>0</v>
      </c>
      <c r="BA66" s="160">
        <v>0</v>
      </c>
      <c r="BB66" s="160">
        <v>0</v>
      </c>
      <c r="BC66" s="160" t="s">
        <v>2339</v>
      </c>
      <c r="BD66" s="160"/>
      <c r="BE66" s="160"/>
    </row>
    <row r="67" spans="2:57" ht="16.5" hidden="1" customHeight="1">
      <c r="B67" s="156">
        <v>286</v>
      </c>
      <c r="C67" s="157" t="s">
        <v>854</v>
      </c>
      <c r="D67" s="183"/>
      <c r="E67" s="176" t="s">
        <v>28</v>
      </c>
      <c r="F67" s="183" t="s">
        <v>2233</v>
      </c>
      <c r="G67" s="158" t="s">
        <v>749</v>
      </c>
      <c r="H67" s="159" t="s">
        <v>727</v>
      </c>
      <c r="I67" s="160" t="s">
        <v>855</v>
      </c>
      <c r="J67" s="160" t="s">
        <v>2737</v>
      </c>
      <c r="K67" s="161">
        <v>7792</v>
      </c>
      <c r="L67" s="158" t="s">
        <v>2738</v>
      </c>
      <c r="M67" s="158" t="s">
        <v>2332</v>
      </c>
      <c r="N67" s="158" t="s">
        <v>2738</v>
      </c>
      <c r="O67" s="158" t="s">
        <v>2739</v>
      </c>
      <c r="P67" s="158" t="s">
        <v>2740</v>
      </c>
      <c r="Q67" s="171">
        <v>3</v>
      </c>
      <c r="R67" s="163" t="s">
        <v>2741</v>
      </c>
      <c r="S67" s="185">
        <v>1</v>
      </c>
      <c r="T67" s="163">
        <v>6</v>
      </c>
      <c r="U67" s="185">
        <v>21</v>
      </c>
      <c r="V67" s="163">
        <v>27</v>
      </c>
      <c r="W67" s="185">
        <v>1</v>
      </c>
      <c r="X67" s="185"/>
      <c r="Y67" s="164" t="s">
        <v>2353</v>
      </c>
      <c r="Z67" s="164" t="s">
        <v>2353</v>
      </c>
      <c r="AA67" s="164"/>
      <c r="AB67" s="165" t="s">
        <v>2338</v>
      </c>
      <c r="AC67" s="166">
        <v>14</v>
      </c>
      <c r="AD67" s="167">
        <f t="shared" si="0"/>
        <v>0</v>
      </c>
      <c r="AE67" s="398">
        <v>14</v>
      </c>
      <c r="AF67" s="398">
        <v>0</v>
      </c>
      <c r="AG67" s="398">
        <v>2</v>
      </c>
      <c r="AH67" s="398">
        <v>0</v>
      </c>
      <c r="AI67" s="399">
        <v>14</v>
      </c>
      <c r="AJ67" s="399">
        <v>4</v>
      </c>
      <c r="AK67" s="399">
        <v>2</v>
      </c>
      <c r="AL67" s="399">
        <v>7</v>
      </c>
      <c r="AM67" s="166"/>
      <c r="AN67" s="166"/>
      <c r="AO67" s="166" t="s">
        <v>699</v>
      </c>
      <c r="AP67" s="168" t="s">
        <v>699</v>
      </c>
      <c r="AQ67" s="168">
        <v>0</v>
      </c>
      <c r="AR67" s="169">
        <f t="shared" si="1"/>
        <v>14</v>
      </c>
      <c r="AS67" s="170">
        <v>0</v>
      </c>
      <c r="AT67" s="160">
        <v>0</v>
      </c>
      <c r="AU67" s="160">
        <v>0</v>
      </c>
      <c r="AV67" s="170">
        <v>0</v>
      </c>
      <c r="AW67" s="170">
        <v>0</v>
      </c>
      <c r="AX67" s="160">
        <v>6</v>
      </c>
      <c r="AY67" s="160">
        <v>5</v>
      </c>
      <c r="AZ67" s="160">
        <v>0</v>
      </c>
      <c r="BA67" s="160">
        <v>0</v>
      </c>
      <c r="BB67" s="160">
        <v>3</v>
      </c>
      <c r="BC67" s="160" t="s">
        <v>2339</v>
      </c>
      <c r="BD67" s="160"/>
      <c r="BE67" s="160"/>
    </row>
    <row r="68" spans="2:57" ht="16.5" hidden="1" customHeight="1">
      <c r="B68" s="156">
        <v>287</v>
      </c>
      <c r="C68" s="157" t="s">
        <v>856</v>
      </c>
      <c r="D68" s="158" t="s">
        <v>2742</v>
      </c>
      <c r="E68" s="176" t="s">
        <v>28</v>
      </c>
      <c r="F68" s="158" t="s">
        <v>2233</v>
      </c>
      <c r="G68" s="158" t="s">
        <v>749</v>
      </c>
      <c r="H68" s="159" t="s">
        <v>727</v>
      </c>
      <c r="I68" s="160" t="s">
        <v>857</v>
      </c>
      <c r="J68" s="160" t="s">
        <v>2743</v>
      </c>
      <c r="K68" s="161">
        <v>18171</v>
      </c>
      <c r="L68" s="158"/>
      <c r="M68" s="158"/>
      <c r="N68" s="158" t="s">
        <v>699</v>
      </c>
      <c r="O68" s="158" t="s">
        <v>699</v>
      </c>
      <c r="P68" s="158" t="s">
        <v>699</v>
      </c>
      <c r="Q68" s="171">
        <v>3</v>
      </c>
      <c r="R68" s="163" t="s">
        <v>2744</v>
      </c>
      <c r="S68" s="185">
        <v>5</v>
      </c>
      <c r="T68" s="163" t="s">
        <v>2470</v>
      </c>
      <c r="U68" s="185">
        <v>15</v>
      </c>
      <c r="V68" s="163" t="s">
        <v>2745</v>
      </c>
      <c r="W68" s="185">
        <v>1</v>
      </c>
      <c r="X68" s="185"/>
      <c r="Y68" s="164" t="s">
        <v>2353</v>
      </c>
      <c r="Z68" s="164" t="s">
        <v>2353</v>
      </c>
      <c r="AA68" s="164"/>
      <c r="AB68" s="165" t="s">
        <v>2338</v>
      </c>
      <c r="AC68" s="166">
        <v>17</v>
      </c>
      <c r="AD68" s="167">
        <f t="shared" si="0"/>
        <v>0</v>
      </c>
      <c r="AE68" s="398">
        <v>10</v>
      </c>
      <c r="AF68" s="398">
        <v>0</v>
      </c>
      <c r="AG68" s="398">
        <v>4</v>
      </c>
      <c r="AH68" s="398">
        <v>0</v>
      </c>
      <c r="AI68" s="399">
        <v>19</v>
      </c>
      <c r="AJ68" s="399">
        <v>3</v>
      </c>
      <c r="AK68" s="399">
        <v>2</v>
      </c>
      <c r="AL68" s="399">
        <v>24</v>
      </c>
      <c r="AM68" s="166"/>
      <c r="AN68" s="166"/>
      <c r="AO68" s="166" t="s">
        <v>699</v>
      </c>
      <c r="AP68" s="168" t="s">
        <v>699</v>
      </c>
      <c r="AQ68" s="168">
        <v>0</v>
      </c>
      <c r="AR68" s="169">
        <f t="shared" si="1"/>
        <v>17</v>
      </c>
      <c r="AS68" s="170">
        <v>0</v>
      </c>
      <c r="AT68" s="160">
        <v>1</v>
      </c>
      <c r="AU68" s="160">
        <v>0</v>
      </c>
      <c r="AV68" s="170">
        <v>0</v>
      </c>
      <c r="AW68" s="170">
        <v>0</v>
      </c>
      <c r="AX68" s="160">
        <v>8</v>
      </c>
      <c r="AY68" s="160">
        <v>2</v>
      </c>
      <c r="AZ68" s="160">
        <v>0</v>
      </c>
      <c r="BA68" s="160">
        <v>0</v>
      </c>
      <c r="BB68" s="160">
        <v>6</v>
      </c>
      <c r="BC68" s="160" t="s">
        <v>2339</v>
      </c>
      <c r="BD68" s="160"/>
      <c r="BE68" s="160"/>
    </row>
    <row r="69" spans="2:57" ht="16.5" hidden="1" customHeight="1">
      <c r="B69" s="156">
        <v>460</v>
      </c>
      <c r="C69" s="157" t="s">
        <v>858</v>
      </c>
      <c r="D69" s="158" t="s">
        <v>2746</v>
      </c>
      <c r="E69" s="176" t="s">
        <v>28</v>
      </c>
      <c r="F69" s="158" t="s">
        <v>2233</v>
      </c>
      <c r="G69" s="158" t="s">
        <v>859</v>
      </c>
      <c r="H69" s="159" t="s">
        <v>727</v>
      </c>
      <c r="I69" s="160" t="s">
        <v>860</v>
      </c>
      <c r="J69" s="160" t="s">
        <v>2747</v>
      </c>
      <c r="K69" s="161">
        <v>11433</v>
      </c>
      <c r="L69" s="158" t="s">
        <v>2748</v>
      </c>
      <c r="M69" s="158" t="s">
        <v>2332</v>
      </c>
      <c r="N69" s="158" t="s">
        <v>2748</v>
      </c>
      <c r="O69" s="158" t="s">
        <v>2749</v>
      </c>
      <c r="P69" s="158" t="s">
        <v>2750</v>
      </c>
      <c r="Q69" s="171">
        <v>3</v>
      </c>
      <c r="R69" s="163" t="s">
        <v>2663</v>
      </c>
      <c r="S69" s="185">
        <v>3</v>
      </c>
      <c r="T69" s="163" t="s">
        <v>2470</v>
      </c>
      <c r="U69" s="185">
        <v>11</v>
      </c>
      <c r="V69" s="163" t="s">
        <v>2751</v>
      </c>
      <c r="W69" s="185">
        <v>1</v>
      </c>
      <c r="X69" s="185"/>
      <c r="Y69" s="164" t="s">
        <v>2353</v>
      </c>
      <c r="Z69" s="164" t="s">
        <v>2353</v>
      </c>
      <c r="AA69" s="164"/>
      <c r="AB69" s="165" t="s">
        <v>2338</v>
      </c>
      <c r="AC69" s="166">
        <v>6</v>
      </c>
      <c r="AD69" s="167">
        <f t="shared" si="0"/>
        <v>0</v>
      </c>
      <c r="AE69" s="398">
        <v>6</v>
      </c>
      <c r="AF69" s="398">
        <v>0</v>
      </c>
      <c r="AG69" s="398">
        <v>3</v>
      </c>
      <c r="AH69" s="398">
        <v>0</v>
      </c>
      <c r="AI69" s="399">
        <v>6</v>
      </c>
      <c r="AJ69" s="399">
        <v>2</v>
      </c>
      <c r="AK69" s="399">
        <v>2</v>
      </c>
      <c r="AL69" s="399">
        <v>8</v>
      </c>
      <c r="AM69" s="166"/>
      <c r="AN69" s="166"/>
      <c r="AO69" s="166" t="s">
        <v>699</v>
      </c>
      <c r="AP69" s="168" t="s">
        <v>699</v>
      </c>
      <c r="AQ69" s="168" t="s">
        <v>699</v>
      </c>
      <c r="AR69" s="169">
        <f t="shared" si="1"/>
        <v>6</v>
      </c>
      <c r="AS69" s="170">
        <v>0</v>
      </c>
      <c r="AT69" s="160">
        <v>0</v>
      </c>
      <c r="AU69" s="160">
        <v>0</v>
      </c>
      <c r="AV69" s="170">
        <v>0</v>
      </c>
      <c r="AW69" s="170">
        <v>0</v>
      </c>
      <c r="AX69" s="160">
        <v>0</v>
      </c>
      <c r="AY69" s="160">
        <v>0</v>
      </c>
      <c r="AZ69" s="160">
        <v>0</v>
      </c>
      <c r="BA69" s="160">
        <v>0</v>
      </c>
      <c r="BB69" s="160">
        <v>6</v>
      </c>
      <c r="BC69" s="160" t="s">
        <v>2339</v>
      </c>
      <c r="BD69" s="160"/>
      <c r="BE69" s="160"/>
    </row>
    <row r="70" spans="2:57" ht="16.5" hidden="1" customHeight="1">
      <c r="B70" s="156">
        <v>6</v>
      </c>
      <c r="C70" s="157" t="s">
        <v>861</v>
      </c>
      <c r="D70" s="158" t="s">
        <v>2752</v>
      </c>
      <c r="E70" s="176" t="s">
        <v>28</v>
      </c>
      <c r="F70" s="158" t="s">
        <v>2233</v>
      </c>
      <c r="G70" s="158" t="s">
        <v>859</v>
      </c>
      <c r="H70" s="159" t="s">
        <v>724</v>
      </c>
      <c r="I70" s="189" t="s">
        <v>862</v>
      </c>
      <c r="J70" s="189" t="s">
        <v>2753</v>
      </c>
      <c r="K70" s="190">
        <v>19159</v>
      </c>
      <c r="L70" s="158" t="s">
        <v>2754</v>
      </c>
      <c r="M70" s="158" t="s">
        <v>2332</v>
      </c>
      <c r="N70" s="158" t="s">
        <v>2754</v>
      </c>
      <c r="O70" s="158" t="s">
        <v>2755</v>
      </c>
      <c r="P70" s="158" t="s">
        <v>2756</v>
      </c>
      <c r="Q70" s="171">
        <v>2</v>
      </c>
      <c r="R70" s="163" t="s">
        <v>2757</v>
      </c>
      <c r="S70" s="185">
        <v>14</v>
      </c>
      <c r="T70" s="163" t="s">
        <v>2758</v>
      </c>
      <c r="U70" s="185">
        <v>41</v>
      </c>
      <c r="V70" s="163" t="s">
        <v>2759</v>
      </c>
      <c r="W70" s="185">
        <v>2</v>
      </c>
      <c r="X70" s="185"/>
      <c r="Y70" s="164" t="s">
        <v>26</v>
      </c>
      <c r="Z70" s="164" t="s">
        <v>26</v>
      </c>
      <c r="AA70" s="164"/>
      <c r="AB70" s="165" t="s">
        <v>2338</v>
      </c>
      <c r="AC70" s="166">
        <v>30</v>
      </c>
      <c r="AD70" s="167">
        <f t="shared" si="0"/>
        <v>0</v>
      </c>
      <c r="AE70" s="398">
        <v>28</v>
      </c>
      <c r="AF70" s="398">
        <v>0</v>
      </c>
      <c r="AG70" s="398">
        <v>4</v>
      </c>
      <c r="AH70" s="398">
        <v>0</v>
      </c>
      <c r="AI70" s="399">
        <v>28</v>
      </c>
      <c r="AJ70" s="399">
        <v>4</v>
      </c>
      <c r="AK70" s="399">
        <v>2</v>
      </c>
      <c r="AL70" s="399">
        <v>31</v>
      </c>
      <c r="AM70" s="166"/>
      <c r="AN70" s="166"/>
      <c r="AO70" s="166">
        <v>5</v>
      </c>
      <c r="AP70" s="168" t="s">
        <v>7880</v>
      </c>
      <c r="AQ70" s="168">
        <v>5</v>
      </c>
      <c r="AR70" s="169">
        <f t="shared" si="1"/>
        <v>30</v>
      </c>
      <c r="AS70" s="170">
        <v>0</v>
      </c>
      <c r="AT70" s="160">
        <v>0</v>
      </c>
      <c r="AU70" s="160">
        <v>0</v>
      </c>
      <c r="AV70" s="170">
        <v>0</v>
      </c>
      <c r="AW70" s="170">
        <v>0</v>
      </c>
      <c r="AX70" s="160">
        <v>0</v>
      </c>
      <c r="AY70" s="160">
        <v>0</v>
      </c>
      <c r="AZ70" s="160">
        <v>0</v>
      </c>
      <c r="BA70" s="160">
        <v>0</v>
      </c>
      <c r="BB70" s="160">
        <v>30</v>
      </c>
      <c r="BC70" s="160" t="s">
        <v>2339</v>
      </c>
      <c r="BD70" s="160"/>
      <c r="BE70" s="160"/>
    </row>
    <row r="71" spans="2:57" ht="16.5" hidden="1" customHeight="1">
      <c r="B71" s="156">
        <v>452</v>
      </c>
      <c r="C71" s="157" t="s">
        <v>863</v>
      </c>
      <c r="D71" s="158" t="s">
        <v>2760</v>
      </c>
      <c r="E71" s="176" t="s">
        <v>28</v>
      </c>
      <c r="F71" s="158" t="s">
        <v>2233</v>
      </c>
      <c r="G71" s="158" t="s">
        <v>859</v>
      </c>
      <c r="H71" s="159" t="s">
        <v>730</v>
      </c>
      <c r="I71" s="160" t="s">
        <v>864</v>
      </c>
      <c r="J71" s="160" t="s">
        <v>2761</v>
      </c>
      <c r="K71" s="161">
        <v>18891</v>
      </c>
      <c r="L71" s="158"/>
      <c r="M71" s="158"/>
      <c r="N71" s="158" t="s">
        <v>2762</v>
      </c>
      <c r="O71" s="158" t="s">
        <v>2763</v>
      </c>
      <c r="P71" s="158" t="s">
        <v>2764</v>
      </c>
      <c r="Q71" s="171">
        <v>4</v>
      </c>
      <c r="R71" s="163" t="s">
        <v>2765</v>
      </c>
      <c r="S71" s="185">
        <v>12</v>
      </c>
      <c r="T71" s="163" t="s">
        <v>2673</v>
      </c>
      <c r="U71" s="185">
        <v>31</v>
      </c>
      <c r="V71" s="163" t="s">
        <v>2766</v>
      </c>
      <c r="W71" s="185">
        <v>1</v>
      </c>
      <c r="X71" s="185"/>
      <c r="Y71" s="164" t="s">
        <v>26</v>
      </c>
      <c r="Z71" s="164" t="s">
        <v>26</v>
      </c>
      <c r="AA71" s="164"/>
      <c r="AB71" s="165" t="s">
        <v>2338</v>
      </c>
      <c r="AC71" s="166">
        <v>34</v>
      </c>
      <c r="AD71" s="167">
        <f t="shared" si="0"/>
        <v>0</v>
      </c>
      <c r="AE71" s="398">
        <v>23</v>
      </c>
      <c r="AF71" s="398">
        <v>0</v>
      </c>
      <c r="AG71" s="398">
        <v>4</v>
      </c>
      <c r="AH71" s="398">
        <v>0</v>
      </c>
      <c r="AI71" s="399">
        <v>23</v>
      </c>
      <c r="AJ71" s="399">
        <v>4</v>
      </c>
      <c r="AK71" s="399">
        <v>2</v>
      </c>
      <c r="AL71" s="399">
        <v>15</v>
      </c>
      <c r="AM71" s="166"/>
      <c r="AN71" s="166"/>
      <c r="AO71" s="166" t="s">
        <v>699</v>
      </c>
      <c r="AP71" s="168" t="s">
        <v>699</v>
      </c>
      <c r="AQ71" s="168" t="s">
        <v>699</v>
      </c>
      <c r="AR71" s="169">
        <f t="shared" si="1"/>
        <v>34</v>
      </c>
      <c r="AS71" s="170">
        <v>0</v>
      </c>
      <c r="AT71" s="160">
        <v>11</v>
      </c>
      <c r="AU71" s="160">
        <v>0</v>
      </c>
      <c r="AV71" s="170">
        <v>0</v>
      </c>
      <c r="AW71" s="170">
        <v>0</v>
      </c>
      <c r="AX71" s="160">
        <v>0</v>
      </c>
      <c r="AY71" s="160">
        <v>1</v>
      </c>
      <c r="AZ71" s="160">
        <v>0</v>
      </c>
      <c r="BA71" s="160">
        <v>0</v>
      </c>
      <c r="BB71" s="160">
        <v>22</v>
      </c>
      <c r="BC71" s="160" t="s">
        <v>2339</v>
      </c>
      <c r="BD71" s="160"/>
      <c r="BE71" s="160"/>
    </row>
    <row r="72" spans="2:57" ht="16.5" hidden="1" customHeight="1">
      <c r="B72" s="156">
        <v>462</v>
      </c>
      <c r="C72" s="157" t="s">
        <v>865</v>
      </c>
      <c r="D72" s="158" t="s">
        <v>2767</v>
      </c>
      <c r="E72" s="176" t="s">
        <v>28</v>
      </c>
      <c r="F72" s="158" t="s">
        <v>2233</v>
      </c>
      <c r="G72" s="158" t="s">
        <v>859</v>
      </c>
      <c r="H72" s="159" t="s">
        <v>727</v>
      </c>
      <c r="I72" s="160" t="s">
        <v>866</v>
      </c>
      <c r="J72" s="160" t="s">
        <v>2768</v>
      </c>
      <c r="K72" s="161">
        <v>23437</v>
      </c>
      <c r="L72" s="158"/>
      <c r="M72" s="158"/>
      <c r="N72" s="158" t="s">
        <v>2769</v>
      </c>
      <c r="O72" s="158" t="s">
        <v>2770</v>
      </c>
      <c r="P72" s="158" t="s">
        <v>2771</v>
      </c>
      <c r="Q72" s="171">
        <v>2</v>
      </c>
      <c r="R72" s="163" t="s">
        <v>2772</v>
      </c>
      <c r="S72" s="185">
        <v>8</v>
      </c>
      <c r="T72" s="163" t="s">
        <v>2610</v>
      </c>
      <c r="U72" s="185">
        <v>14</v>
      </c>
      <c r="V72" s="163" t="s">
        <v>2773</v>
      </c>
      <c r="W72" s="185">
        <v>1</v>
      </c>
      <c r="X72" s="185"/>
      <c r="Y72" s="164" t="s">
        <v>2353</v>
      </c>
      <c r="Z72" s="164" t="s">
        <v>2353</v>
      </c>
      <c r="AA72" s="164"/>
      <c r="AB72" s="165" t="s">
        <v>2338</v>
      </c>
      <c r="AC72" s="166">
        <v>6</v>
      </c>
      <c r="AD72" s="167">
        <f t="shared" si="0"/>
        <v>0</v>
      </c>
      <c r="AE72" s="398">
        <v>11</v>
      </c>
      <c r="AF72" s="398">
        <v>0</v>
      </c>
      <c r="AG72" s="398">
        <v>3</v>
      </c>
      <c r="AH72" s="398">
        <v>0</v>
      </c>
      <c r="AI72" s="399">
        <v>11</v>
      </c>
      <c r="AJ72" s="399">
        <v>3</v>
      </c>
      <c r="AK72" s="399">
        <v>2</v>
      </c>
      <c r="AL72" s="399">
        <v>12</v>
      </c>
      <c r="AM72" s="166"/>
      <c r="AN72" s="166"/>
      <c r="AO72" s="166" t="s">
        <v>699</v>
      </c>
      <c r="AP72" s="168" t="s">
        <v>699</v>
      </c>
      <c r="AQ72" s="168" t="s">
        <v>699</v>
      </c>
      <c r="AR72" s="169">
        <f t="shared" si="1"/>
        <v>6</v>
      </c>
      <c r="AS72" s="170">
        <v>0</v>
      </c>
      <c r="AT72" s="160">
        <v>0</v>
      </c>
      <c r="AU72" s="160">
        <v>0</v>
      </c>
      <c r="AV72" s="170">
        <v>0</v>
      </c>
      <c r="AW72" s="170">
        <v>0</v>
      </c>
      <c r="AX72" s="160">
        <v>0</v>
      </c>
      <c r="AY72" s="160">
        <v>0</v>
      </c>
      <c r="AZ72" s="160">
        <v>0</v>
      </c>
      <c r="BA72" s="160">
        <v>0</v>
      </c>
      <c r="BB72" s="160">
        <v>6</v>
      </c>
      <c r="BC72" s="160" t="s">
        <v>2339</v>
      </c>
      <c r="BD72" s="160"/>
      <c r="BE72" s="160"/>
    </row>
    <row r="73" spans="2:57" ht="16.5" hidden="1" customHeight="1">
      <c r="B73" s="156">
        <v>58</v>
      </c>
      <c r="C73" s="157" t="s">
        <v>867</v>
      </c>
      <c r="D73" s="158" t="s">
        <v>2774</v>
      </c>
      <c r="E73" s="176" t="s">
        <v>28</v>
      </c>
      <c r="F73" s="158" t="s">
        <v>2233</v>
      </c>
      <c r="G73" s="158" t="s">
        <v>859</v>
      </c>
      <c r="H73" s="159" t="s">
        <v>724</v>
      </c>
      <c r="I73" s="160" t="s">
        <v>868</v>
      </c>
      <c r="J73" s="160" t="s">
        <v>2775</v>
      </c>
      <c r="K73" s="161">
        <v>16497</v>
      </c>
      <c r="L73" s="158" t="s">
        <v>2776</v>
      </c>
      <c r="M73" s="158" t="s">
        <v>2332</v>
      </c>
      <c r="N73" s="158" t="s">
        <v>2776</v>
      </c>
      <c r="O73" s="158" t="s">
        <v>2777</v>
      </c>
      <c r="P73" s="158" t="s">
        <v>2778</v>
      </c>
      <c r="Q73" s="171">
        <v>3</v>
      </c>
      <c r="R73" s="163" t="s">
        <v>2779</v>
      </c>
      <c r="S73" s="185">
        <v>14</v>
      </c>
      <c r="T73" s="163" t="s">
        <v>2492</v>
      </c>
      <c r="U73" s="185">
        <v>33</v>
      </c>
      <c r="V73" s="163" t="s">
        <v>2780</v>
      </c>
      <c r="W73" s="185">
        <v>7</v>
      </c>
      <c r="X73" s="185"/>
      <c r="Y73" s="164" t="s">
        <v>26</v>
      </c>
      <c r="Z73" s="164" t="s">
        <v>26</v>
      </c>
      <c r="AA73" s="164"/>
      <c r="AB73" s="165" t="s">
        <v>2338</v>
      </c>
      <c r="AC73" s="166">
        <v>38</v>
      </c>
      <c r="AD73" s="167">
        <f t="shared" si="0"/>
        <v>0</v>
      </c>
      <c r="AE73" s="398">
        <v>37</v>
      </c>
      <c r="AF73" s="398">
        <v>0</v>
      </c>
      <c r="AG73" s="398">
        <v>5</v>
      </c>
      <c r="AH73" s="398">
        <v>0</v>
      </c>
      <c r="AI73" s="399">
        <v>37</v>
      </c>
      <c r="AJ73" s="399">
        <v>5</v>
      </c>
      <c r="AK73" s="399">
        <v>2</v>
      </c>
      <c r="AL73" s="399">
        <v>51</v>
      </c>
      <c r="AM73" s="166"/>
      <c r="AN73" s="166"/>
      <c r="AO73" s="166" t="s">
        <v>699</v>
      </c>
      <c r="AP73" s="168" t="s">
        <v>699</v>
      </c>
      <c r="AQ73" s="168" t="s">
        <v>699</v>
      </c>
      <c r="AR73" s="169">
        <f t="shared" si="1"/>
        <v>38</v>
      </c>
      <c r="AS73" s="170">
        <v>0</v>
      </c>
      <c r="AT73" s="160">
        <v>24</v>
      </c>
      <c r="AU73" s="160">
        <v>0</v>
      </c>
      <c r="AV73" s="170">
        <v>0</v>
      </c>
      <c r="AW73" s="170">
        <v>0</v>
      </c>
      <c r="AX73" s="160">
        <v>0</v>
      </c>
      <c r="AY73" s="160">
        <v>0</v>
      </c>
      <c r="AZ73" s="160">
        <v>0</v>
      </c>
      <c r="BA73" s="160">
        <v>0</v>
      </c>
      <c r="BB73" s="160">
        <v>14</v>
      </c>
      <c r="BC73" s="160" t="s">
        <v>2339</v>
      </c>
      <c r="BD73" s="160"/>
      <c r="BE73" s="160"/>
    </row>
    <row r="74" spans="2:57" ht="16.5" hidden="1" customHeight="1">
      <c r="B74" s="156">
        <v>7</v>
      </c>
      <c r="C74" s="157" t="s">
        <v>869</v>
      </c>
      <c r="D74" s="158" t="s">
        <v>2781</v>
      </c>
      <c r="E74" s="176" t="s">
        <v>28</v>
      </c>
      <c r="F74" s="158" t="s">
        <v>2233</v>
      </c>
      <c r="G74" s="158" t="s">
        <v>859</v>
      </c>
      <c r="H74" s="159" t="s">
        <v>724</v>
      </c>
      <c r="I74" s="160" t="s">
        <v>870</v>
      </c>
      <c r="J74" s="160" t="s">
        <v>2782</v>
      </c>
      <c r="K74" s="161">
        <v>20893</v>
      </c>
      <c r="L74" s="158"/>
      <c r="M74" s="158"/>
      <c r="N74" s="158" t="s">
        <v>699</v>
      </c>
      <c r="O74" s="158" t="s">
        <v>699</v>
      </c>
      <c r="P74" s="158" t="s">
        <v>699</v>
      </c>
      <c r="Q74" s="171">
        <v>3</v>
      </c>
      <c r="R74" s="163" t="s">
        <v>2783</v>
      </c>
      <c r="S74" s="185">
        <v>12</v>
      </c>
      <c r="T74" s="163" t="s">
        <v>2758</v>
      </c>
      <c r="U74" s="185">
        <v>44</v>
      </c>
      <c r="V74" s="163" t="s">
        <v>2784</v>
      </c>
      <c r="W74" s="185">
        <v>1</v>
      </c>
      <c r="X74" s="185"/>
      <c r="Y74" s="164" t="s">
        <v>26</v>
      </c>
      <c r="Z74" s="164" t="s">
        <v>26</v>
      </c>
      <c r="AA74" s="164"/>
      <c r="AB74" s="165" t="s">
        <v>2338</v>
      </c>
      <c r="AC74" s="166">
        <v>34</v>
      </c>
      <c r="AD74" s="167">
        <f t="shared" si="0"/>
        <v>0</v>
      </c>
      <c r="AE74" s="398">
        <v>34</v>
      </c>
      <c r="AF74" s="398">
        <v>0</v>
      </c>
      <c r="AG74" s="398">
        <v>9</v>
      </c>
      <c r="AH74" s="398">
        <v>0</v>
      </c>
      <c r="AI74" s="399">
        <v>34</v>
      </c>
      <c r="AJ74" s="399">
        <v>9</v>
      </c>
      <c r="AK74" s="399">
        <v>2</v>
      </c>
      <c r="AL74" s="399">
        <v>24</v>
      </c>
      <c r="AM74" s="166"/>
      <c r="AN74" s="166"/>
      <c r="AO74" s="166" t="s">
        <v>699</v>
      </c>
      <c r="AP74" s="168" t="s">
        <v>699</v>
      </c>
      <c r="AQ74" s="168" t="s">
        <v>699</v>
      </c>
      <c r="AR74" s="169">
        <f t="shared" si="1"/>
        <v>34</v>
      </c>
      <c r="AS74" s="170">
        <v>0</v>
      </c>
      <c r="AT74" s="160">
        <v>0</v>
      </c>
      <c r="AU74" s="160">
        <v>0</v>
      </c>
      <c r="AV74" s="170">
        <v>0</v>
      </c>
      <c r="AW74" s="170">
        <v>0</v>
      </c>
      <c r="AX74" s="160">
        <v>0</v>
      </c>
      <c r="AY74" s="160">
        <v>2</v>
      </c>
      <c r="AZ74" s="160">
        <v>0</v>
      </c>
      <c r="BA74" s="160">
        <v>0</v>
      </c>
      <c r="BB74" s="160">
        <v>32</v>
      </c>
      <c r="BC74" s="160" t="s">
        <v>2339</v>
      </c>
      <c r="BD74" s="160"/>
      <c r="BE74" s="160"/>
    </row>
    <row r="75" spans="2:57" ht="16.5" hidden="1" customHeight="1">
      <c r="B75" s="156">
        <v>453</v>
      </c>
      <c r="C75" s="157" t="s">
        <v>871</v>
      </c>
      <c r="D75" s="158" t="s">
        <v>2785</v>
      </c>
      <c r="E75" s="176" t="s">
        <v>28</v>
      </c>
      <c r="F75" s="158" t="s">
        <v>2233</v>
      </c>
      <c r="G75" s="158" t="s">
        <v>859</v>
      </c>
      <c r="H75" s="159" t="s">
        <v>730</v>
      </c>
      <c r="I75" s="160" t="s">
        <v>872</v>
      </c>
      <c r="J75" s="160" t="s">
        <v>2786</v>
      </c>
      <c r="K75" s="161">
        <v>18050</v>
      </c>
      <c r="L75" s="158" t="s">
        <v>2787</v>
      </c>
      <c r="M75" s="158" t="s">
        <v>2332</v>
      </c>
      <c r="N75" s="158" t="s">
        <v>2787</v>
      </c>
      <c r="O75" s="158" t="s">
        <v>2788</v>
      </c>
      <c r="P75" s="158" t="s">
        <v>2789</v>
      </c>
      <c r="Q75" s="171">
        <v>9</v>
      </c>
      <c r="R75" s="163" t="s">
        <v>2550</v>
      </c>
      <c r="S75" s="185">
        <v>29</v>
      </c>
      <c r="T75" s="163" t="s">
        <v>2790</v>
      </c>
      <c r="U75" s="185">
        <v>25</v>
      </c>
      <c r="V75" s="163" t="s">
        <v>2791</v>
      </c>
      <c r="W75" s="185">
        <v>1</v>
      </c>
      <c r="X75" s="185"/>
      <c r="Y75" s="164" t="s">
        <v>26</v>
      </c>
      <c r="Z75" s="164" t="s">
        <v>26</v>
      </c>
      <c r="AA75" s="164"/>
      <c r="AB75" s="165" t="s">
        <v>2338</v>
      </c>
      <c r="AC75" s="166">
        <v>32</v>
      </c>
      <c r="AD75" s="167">
        <f t="shared" si="0"/>
        <v>0</v>
      </c>
      <c r="AE75" s="398">
        <v>32</v>
      </c>
      <c r="AF75" s="398">
        <v>0</v>
      </c>
      <c r="AG75" s="398">
        <v>6</v>
      </c>
      <c r="AH75" s="398">
        <v>0</v>
      </c>
      <c r="AI75" s="399">
        <v>32</v>
      </c>
      <c r="AJ75" s="399">
        <v>5</v>
      </c>
      <c r="AK75" s="399">
        <v>2</v>
      </c>
      <c r="AL75" s="399">
        <v>14</v>
      </c>
      <c r="AM75" s="166"/>
      <c r="AN75" s="166"/>
      <c r="AO75" s="166" t="s">
        <v>699</v>
      </c>
      <c r="AP75" s="168" t="s">
        <v>699</v>
      </c>
      <c r="AQ75" s="168" t="s">
        <v>699</v>
      </c>
      <c r="AR75" s="169">
        <f t="shared" si="1"/>
        <v>32</v>
      </c>
      <c r="AS75" s="170">
        <v>0</v>
      </c>
      <c r="AT75" s="160">
        <v>22</v>
      </c>
      <c r="AU75" s="160">
        <v>0</v>
      </c>
      <c r="AV75" s="170">
        <v>0</v>
      </c>
      <c r="AW75" s="170">
        <v>0</v>
      </c>
      <c r="AX75" s="160">
        <v>0</v>
      </c>
      <c r="AY75" s="160">
        <v>2</v>
      </c>
      <c r="AZ75" s="160">
        <v>0</v>
      </c>
      <c r="BA75" s="160">
        <v>0</v>
      </c>
      <c r="BB75" s="160">
        <v>8</v>
      </c>
      <c r="BC75" s="160" t="s">
        <v>2339</v>
      </c>
      <c r="BD75" s="160"/>
      <c r="BE75" s="160"/>
    </row>
    <row r="76" spans="2:57" ht="16.5" hidden="1" customHeight="1">
      <c r="B76" s="156">
        <v>463</v>
      </c>
      <c r="C76" s="157" t="s">
        <v>873</v>
      </c>
      <c r="D76" s="158" t="s">
        <v>2792</v>
      </c>
      <c r="E76" s="176" t="s">
        <v>28</v>
      </c>
      <c r="F76" s="158" t="s">
        <v>2233</v>
      </c>
      <c r="G76" s="158" t="s">
        <v>859</v>
      </c>
      <c r="H76" s="159" t="s">
        <v>727</v>
      </c>
      <c r="I76" s="160" t="s">
        <v>874</v>
      </c>
      <c r="J76" s="160" t="s">
        <v>2793</v>
      </c>
      <c r="K76" s="161">
        <v>2632</v>
      </c>
      <c r="L76" s="158" t="s">
        <v>2794</v>
      </c>
      <c r="M76" s="158" t="s">
        <v>2332</v>
      </c>
      <c r="N76" s="158" t="s">
        <v>2794</v>
      </c>
      <c r="O76" s="158" t="s">
        <v>2795</v>
      </c>
      <c r="P76" s="158" t="s">
        <v>2796</v>
      </c>
      <c r="Q76" s="171">
        <v>10</v>
      </c>
      <c r="R76" s="163" t="s">
        <v>2797</v>
      </c>
      <c r="S76" s="185">
        <v>10</v>
      </c>
      <c r="T76" s="163" t="s">
        <v>2798</v>
      </c>
      <c r="U76" s="185">
        <v>39</v>
      </c>
      <c r="V76" s="163" t="s">
        <v>2799</v>
      </c>
      <c r="W76" s="185">
        <v>1</v>
      </c>
      <c r="X76" s="185"/>
      <c r="Y76" s="164" t="s">
        <v>26</v>
      </c>
      <c r="Z76" s="164" t="s">
        <v>26</v>
      </c>
      <c r="AA76" s="172" t="s">
        <v>35</v>
      </c>
      <c r="AB76" s="165" t="s">
        <v>2354</v>
      </c>
      <c r="AC76" s="166">
        <v>29</v>
      </c>
      <c r="AD76" s="167">
        <f t="shared" si="0"/>
        <v>0</v>
      </c>
      <c r="AE76" s="398">
        <v>24</v>
      </c>
      <c r="AF76" s="398">
        <v>0</v>
      </c>
      <c r="AG76" s="398">
        <v>6</v>
      </c>
      <c r="AH76" s="398">
        <v>0</v>
      </c>
      <c r="AI76" s="399">
        <v>24</v>
      </c>
      <c r="AJ76" s="399">
        <v>6</v>
      </c>
      <c r="AK76" s="399">
        <v>3</v>
      </c>
      <c r="AL76" s="399">
        <v>17</v>
      </c>
      <c r="AM76" s="166"/>
      <c r="AN76" s="166"/>
      <c r="AO76" s="166" t="s">
        <v>699</v>
      </c>
      <c r="AP76" s="168" t="s">
        <v>699</v>
      </c>
      <c r="AQ76" s="168" t="s">
        <v>699</v>
      </c>
      <c r="AR76" s="169">
        <f t="shared" si="1"/>
        <v>29</v>
      </c>
      <c r="AS76" s="170">
        <v>0</v>
      </c>
      <c r="AT76" s="160">
        <v>11</v>
      </c>
      <c r="AU76" s="160">
        <v>0</v>
      </c>
      <c r="AV76" s="170">
        <v>0</v>
      </c>
      <c r="AW76" s="170">
        <v>0</v>
      </c>
      <c r="AX76" s="160">
        <v>0</v>
      </c>
      <c r="AY76" s="160">
        <v>3</v>
      </c>
      <c r="AZ76" s="160">
        <v>0</v>
      </c>
      <c r="BA76" s="160">
        <v>0</v>
      </c>
      <c r="BB76" s="160">
        <v>15</v>
      </c>
      <c r="BC76" s="160" t="s">
        <v>2355</v>
      </c>
      <c r="BD76" s="160"/>
      <c r="BE76" s="160"/>
    </row>
    <row r="77" spans="2:57" ht="16.5" hidden="1" customHeight="1">
      <c r="B77" s="156">
        <v>454</v>
      </c>
      <c r="C77" s="157" t="s">
        <v>875</v>
      </c>
      <c r="D77" s="158" t="s">
        <v>2800</v>
      </c>
      <c r="E77" s="176" t="s">
        <v>28</v>
      </c>
      <c r="F77" s="158" t="s">
        <v>2233</v>
      </c>
      <c r="G77" s="158" t="s">
        <v>859</v>
      </c>
      <c r="H77" s="159" t="s">
        <v>730</v>
      </c>
      <c r="I77" s="189" t="s">
        <v>876</v>
      </c>
      <c r="J77" s="189" t="s">
        <v>2801</v>
      </c>
      <c r="K77" s="190">
        <v>19159</v>
      </c>
      <c r="L77" s="158"/>
      <c r="M77" s="158"/>
      <c r="N77" s="158" t="s">
        <v>699</v>
      </c>
      <c r="O77" s="158" t="s">
        <v>699</v>
      </c>
      <c r="P77" s="158" t="s">
        <v>699</v>
      </c>
      <c r="Q77" s="171">
        <v>3</v>
      </c>
      <c r="R77" s="163"/>
      <c r="S77" s="185">
        <v>10</v>
      </c>
      <c r="T77" s="163" t="s">
        <v>2802</v>
      </c>
      <c r="U77" s="185">
        <v>26</v>
      </c>
      <c r="V77" s="163" t="s">
        <v>2803</v>
      </c>
      <c r="W77" s="185">
        <v>1</v>
      </c>
      <c r="X77" s="185"/>
      <c r="Y77" s="164" t="s">
        <v>2804</v>
      </c>
      <c r="Z77" s="186" t="s">
        <v>2580</v>
      </c>
      <c r="AA77" s="164"/>
      <c r="AB77" s="165" t="s">
        <v>2338</v>
      </c>
      <c r="AC77" s="166">
        <v>15</v>
      </c>
      <c r="AD77" s="167">
        <f t="shared" si="0"/>
        <v>0</v>
      </c>
      <c r="AE77" s="398">
        <v>19</v>
      </c>
      <c r="AF77" s="398">
        <v>0</v>
      </c>
      <c r="AG77" s="398">
        <v>4</v>
      </c>
      <c r="AH77" s="398">
        <v>0</v>
      </c>
      <c r="AI77" s="399">
        <v>19</v>
      </c>
      <c r="AJ77" s="399">
        <v>5</v>
      </c>
      <c r="AK77" s="399">
        <v>2</v>
      </c>
      <c r="AL77" s="399">
        <v>16</v>
      </c>
      <c r="AM77" s="166"/>
      <c r="AN77" s="166"/>
      <c r="AO77" s="166">
        <v>5</v>
      </c>
      <c r="AP77" s="168" t="s">
        <v>7880</v>
      </c>
      <c r="AQ77" s="168">
        <v>5</v>
      </c>
      <c r="AR77" s="169">
        <f t="shared" si="1"/>
        <v>15</v>
      </c>
      <c r="AS77" s="170">
        <v>0</v>
      </c>
      <c r="AT77" s="160">
        <v>0</v>
      </c>
      <c r="AU77" s="160">
        <v>0</v>
      </c>
      <c r="AV77" s="170">
        <v>0</v>
      </c>
      <c r="AW77" s="170">
        <v>0</v>
      </c>
      <c r="AX77" s="160">
        <v>0</v>
      </c>
      <c r="AY77" s="160">
        <v>0</v>
      </c>
      <c r="AZ77" s="160">
        <v>0</v>
      </c>
      <c r="BA77" s="160">
        <v>0</v>
      </c>
      <c r="BB77" s="160">
        <v>15</v>
      </c>
      <c r="BC77" s="160" t="s">
        <v>2339</v>
      </c>
      <c r="BD77" s="160"/>
      <c r="BE77" s="160"/>
    </row>
    <row r="78" spans="2:57" ht="16.5" hidden="1" customHeight="1">
      <c r="B78" s="156">
        <v>461</v>
      </c>
      <c r="C78" s="157" t="s">
        <v>877</v>
      </c>
      <c r="D78" s="183"/>
      <c r="E78" s="176" t="s">
        <v>28</v>
      </c>
      <c r="F78" s="183" t="s">
        <v>2233</v>
      </c>
      <c r="G78" s="158" t="s">
        <v>859</v>
      </c>
      <c r="H78" s="159" t="s">
        <v>727</v>
      </c>
      <c r="I78" s="160" t="s">
        <v>878</v>
      </c>
      <c r="J78" s="160" t="s">
        <v>2805</v>
      </c>
      <c r="K78" s="161">
        <v>16754</v>
      </c>
      <c r="L78" s="158" t="s">
        <v>2806</v>
      </c>
      <c r="M78" s="158" t="s">
        <v>2332</v>
      </c>
      <c r="N78" s="158" t="s">
        <v>2806</v>
      </c>
      <c r="O78" s="158" t="s">
        <v>2807</v>
      </c>
      <c r="P78" s="158" t="s">
        <v>2808</v>
      </c>
      <c r="Q78" s="171">
        <v>5</v>
      </c>
      <c r="R78" s="163" t="s">
        <v>2368</v>
      </c>
      <c r="S78" s="185">
        <v>8</v>
      </c>
      <c r="T78" s="163" t="s">
        <v>2734</v>
      </c>
      <c r="U78" s="185">
        <v>50</v>
      </c>
      <c r="V78" s="163" t="s">
        <v>2809</v>
      </c>
      <c r="W78" s="185">
        <v>1</v>
      </c>
      <c r="X78" s="185"/>
      <c r="Y78" s="164" t="s">
        <v>2353</v>
      </c>
      <c r="Z78" s="164" t="s">
        <v>2353</v>
      </c>
      <c r="AA78" s="172" t="s">
        <v>35</v>
      </c>
      <c r="AB78" s="165" t="s">
        <v>2354</v>
      </c>
      <c r="AC78" s="166">
        <v>37</v>
      </c>
      <c r="AD78" s="167">
        <f t="shared" si="0"/>
        <v>0</v>
      </c>
      <c r="AE78" s="398">
        <v>37</v>
      </c>
      <c r="AF78" s="398">
        <v>0</v>
      </c>
      <c r="AG78" s="398">
        <v>7</v>
      </c>
      <c r="AH78" s="398">
        <v>0</v>
      </c>
      <c r="AI78" s="399">
        <v>37</v>
      </c>
      <c r="AJ78" s="399">
        <v>7</v>
      </c>
      <c r="AK78" s="399">
        <v>3</v>
      </c>
      <c r="AL78" s="399">
        <v>30</v>
      </c>
      <c r="AM78" s="166"/>
      <c r="AN78" s="166"/>
      <c r="AO78" s="166" t="s">
        <v>699</v>
      </c>
      <c r="AP78" s="168" t="s">
        <v>699</v>
      </c>
      <c r="AQ78" s="168" t="s">
        <v>699</v>
      </c>
      <c r="AR78" s="169">
        <f t="shared" si="1"/>
        <v>37</v>
      </c>
      <c r="AS78" s="170">
        <v>0</v>
      </c>
      <c r="AT78" s="160">
        <v>0</v>
      </c>
      <c r="AU78" s="160">
        <v>0</v>
      </c>
      <c r="AV78" s="170">
        <v>0</v>
      </c>
      <c r="AW78" s="170">
        <v>0</v>
      </c>
      <c r="AX78" s="160">
        <v>0</v>
      </c>
      <c r="AY78" s="160">
        <v>0</v>
      </c>
      <c r="AZ78" s="160">
        <v>0</v>
      </c>
      <c r="BA78" s="160">
        <v>0</v>
      </c>
      <c r="BB78" s="160">
        <v>37</v>
      </c>
      <c r="BC78" s="160" t="s">
        <v>2355</v>
      </c>
      <c r="BD78" s="160"/>
      <c r="BE78" s="160"/>
    </row>
    <row r="79" spans="2:57" ht="16.5" hidden="1" customHeight="1">
      <c r="B79" s="156">
        <v>110</v>
      </c>
      <c r="C79" s="157" t="s">
        <v>879</v>
      </c>
      <c r="D79" s="158" t="s">
        <v>2810</v>
      </c>
      <c r="E79" s="176" t="s">
        <v>28</v>
      </c>
      <c r="F79" s="158" t="s">
        <v>2233</v>
      </c>
      <c r="G79" s="158" t="s">
        <v>859</v>
      </c>
      <c r="H79" s="159" t="s">
        <v>724</v>
      </c>
      <c r="I79" s="160" t="s">
        <v>880</v>
      </c>
      <c r="J79" s="160" t="s">
        <v>2811</v>
      </c>
      <c r="K79" s="161">
        <v>27459</v>
      </c>
      <c r="L79" s="158" t="s">
        <v>2812</v>
      </c>
      <c r="M79" s="158" t="s">
        <v>2332</v>
      </c>
      <c r="N79" s="158" t="s">
        <v>2812</v>
      </c>
      <c r="O79" s="158" t="s">
        <v>2813</v>
      </c>
      <c r="P79" s="158" t="s">
        <v>2814</v>
      </c>
      <c r="Q79" s="171">
        <v>6</v>
      </c>
      <c r="R79" s="163" t="s">
        <v>2815</v>
      </c>
      <c r="S79" s="185">
        <v>8</v>
      </c>
      <c r="T79" s="163" t="s">
        <v>2452</v>
      </c>
      <c r="U79" s="185">
        <v>30</v>
      </c>
      <c r="V79" s="163" t="s">
        <v>2816</v>
      </c>
      <c r="W79" s="185">
        <v>10</v>
      </c>
      <c r="X79" s="185"/>
      <c r="Y79" s="164" t="s">
        <v>26</v>
      </c>
      <c r="Z79" s="164" t="s">
        <v>26</v>
      </c>
      <c r="AA79" s="164"/>
      <c r="AB79" s="165" t="s">
        <v>2338</v>
      </c>
      <c r="AC79" s="166">
        <v>13</v>
      </c>
      <c r="AD79" s="167">
        <f t="shared" si="0"/>
        <v>0</v>
      </c>
      <c r="AE79" s="398">
        <v>13</v>
      </c>
      <c r="AF79" s="398">
        <v>0</v>
      </c>
      <c r="AG79" s="398">
        <v>3</v>
      </c>
      <c r="AH79" s="398">
        <v>0</v>
      </c>
      <c r="AI79" s="399">
        <v>13</v>
      </c>
      <c r="AJ79" s="399">
        <v>3</v>
      </c>
      <c r="AK79" s="399">
        <v>2</v>
      </c>
      <c r="AL79" s="399">
        <v>25</v>
      </c>
      <c r="AM79" s="166"/>
      <c r="AN79" s="166"/>
      <c r="AO79" s="166" t="s">
        <v>699</v>
      </c>
      <c r="AP79" s="168" t="s">
        <v>699</v>
      </c>
      <c r="AQ79" s="168" t="s">
        <v>699</v>
      </c>
      <c r="AR79" s="169">
        <f t="shared" si="1"/>
        <v>13</v>
      </c>
      <c r="AS79" s="170">
        <v>0</v>
      </c>
      <c r="AT79" s="160">
        <v>0</v>
      </c>
      <c r="AU79" s="160">
        <v>0</v>
      </c>
      <c r="AV79" s="170">
        <v>0</v>
      </c>
      <c r="AW79" s="170">
        <v>0</v>
      </c>
      <c r="AX79" s="160">
        <v>0</v>
      </c>
      <c r="AY79" s="160">
        <v>0</v>
      </c>
      <c r="AZ79" s="160">
        <v>0</v>
      </c>
      <c r="BA79" s="160">
        <v>0</v>
      </c>
      <c r="BB79" s="160">
        <v>13</v>
      </c>
      <c r="BC79" s="160" t="s">
        <v>2339</v>
      </c>
      <c r="BD79" s="160"/>
      <c r="BE79" s="160"/>
    </row>
    <row r="80" spans="2:57" ht="16.5" hidden="1" customHeight="1">
      <c r="B80" s="156">
        <v>464</v>
      </c>
      <c r="C80" s="157" t="s">
        <v>881</v>
      </c>
      <c r="D80" s="183"/>
      <c r="E80" s="176" t="s">
        <v>28</v>
      </c>
      <c r="F80" s="183" t="s">
        <v>2233</v>
      </c>
      <c r="G80" s="158" t="s">
        <v>859</v>
      </c>
      <c r="H80" s="159" t="s">
        <v>727</v>
      </c>
      <c r="I80" s="160" t="s">
        <v>882</v>
      </c>
      <c r="J80" s="160" t="s">
        <v>2817</v>
      </c>
      <c r="K80" s="161">
        <v>12164</v>
      </c>
      <c r="L80" s="158"/>
      <c r="M80" s="158"/>
      <c r="N80" s="158" t="s">
        <v>699</v>
      </c>
      <c r="O80" s="158" t="s">
        <v>699</v>
      </c>
      <c r="P80" s="158" t="s">
        <v>699</v>
      </c>
      <c r="Q80" s="171">
        <v>12</v>
      </c>
      <c r="R80" s="163"/>
      <c r="S80" s="185">
        <v>3</v>
      </c>
      <c r="T80" s="163" t="s">
        <v>2818</v>
      </c>
      <c r="U80" s="185">
        <v>28</v>
      </c>
      <c r="V80" s="163" t="s">
        <v>2819</v>
      </c>
      <c r="W80" s="185">
        <v>1</v>
      </c>
      <c r="X80" s="185"/>
      <c r="Y80" s="164" t="s">
        <v>2353</v>
      </c>
      <c r="Z80" s="164" t="s">
        <v>2353</v>
      </c>
      <c r="AA80" s="164"/>
      <c r="AB80" s="165" t="s">
        <v>2338</v>
      </c>
      <c r="AC80" s="166">
        <v>0</v>
      </c>
      <c r="AD80" s="167">
        <f t="shared" si="0"/>
        <v>0</v>
      </c>
      <c r="AE80" s="398">
        <v>12</v>
      </c>
      <c r="AF80" s="398">
        <v>0</v>
      </c>
      <c r="AG80" s="398">
        <v>2</v>
      </c>
      <c r="AH80" s="398">
        <v>0</v>
      </c>
      <c r="AI80" s="399">
        <v>12</v>
      </c>
      <c r="AJ80" s="399">
        <v>2</v>
      </c>
      <c r="AK80" s="399">
        <v>2</v>
      </c>
      <c r="AL80" s="399">
        <v>8</v>
      </c>
      <c r="AM80" s="166"/>
      <c r="AN80" s="166"/>
      <c r="AO80" s="166" t="s">
        <v>699</v>
      </c>
      <c r="AP80" s="168" t="s">
        <v>699</v>
      </c>
      <c r="AQ80" s="168" t="s">
        <v>699</v>
      </c>
      <c r="AR80" s="169">
        <f t="shared" si="1"/>
        <v>0</v>
      </c>
      <c r="AS80" s="170">
        <v>0</v>
      </c>
      <c r="AT80" s="160">
        <v>0</v>
      </c>
      <c r="AU80" s="160">
        <v>0</v>
      </c>
      <c r="AV80" s="170">
        <v>0</v>
      </c>
      <c r="AW80" s="170">
        <v>0</v>
      </c>
      <c r="AX80" s="160">
        <v>0</v>
      </c>
      <c r="AY80" s="160">
        <v>0</v>
      </c>
      <c r="AZ80" s="160">
        <v>0</v>
      </c>
      <c r="BA80" s="160">
        <v>0</v>
      </c>
      <c r="BB80" s="160">
        <v>0</v>
      </c>
      <c r="BC80" s="160" t="s">
        <v>2339</v>
      </c>
      <c r="BD80" s="160"/>
      <c r="BE80" s="160"/>
    </row>
    <row r="81" spans="2:57" ht="16.5" hidden="1" customHeight="1">
      <c r="B81" s="156">
        <v>476</v>
      </c>
      <c r="C81" s="157" t="s">
        <v>883</v>
      </c>
      <c r="D81" s="158" t="s">
        <v>2820</v>
      </c>
      <c r="E81" s="176" t="s">
        <v>28</v>
      </c>
      <c r="F81" s="158" t="s">
        <v>2233</v>
      </c>
      <c r="G81" s="158" t="s">
        <v>859</v>
      </c>
      <c r="H81" s="159" t="s">
        <v>727</v>
      </c>
      <c r="I81" s="160" t="s">
        <v>884</v>
      </c>
      <c r="J81" s="160" t="s">
        <v>2821</v>
      </c>
      <c r="K81" s="161">
        <v>20548</v>
      </c>
      <c r="L81" s="158"/>
      <c r="M81" s="158"/>
      <c r="N81" s="158" t="s">
        <v>699</v>
      </c>
      <c r="O81" s="158" t="s">
        <v>699</v>
      </c>
      <c r="P81" s="158" t="s">
        <v>699</v>
      </c>
      <c r="Q81" s="171">
        <v>7</v>
      </c>
      <c r="R81" s="163" t="s">
        <v>2470</v>
      </c>
      <c r="S81" s="185">
        <v>3</v>
      </c>
      <c r="T81" s="163" t="s">
        <v>2822</v>
      </c>
      <c r="U81" s="185">
        <v>2</v>
      </c>
      <c r="V81" s="163" t="s">
        <v>2823</v>
      </c>
      <c r="W81" s="185">
        <v>1</v>
      </c>
      <c r="X81" s="185"/>
      <c r="Y81" s="164" t="s">
        <v>2353</v>
      </c>
      <c r="Z81" s="164" t="s">
        <v>2353</v>
      </c>
      <c r="AA81" s="164"/>
      <c r="AB81" s="165" t="s">
        <v>2338</v>
      </c>
      <c r="AC81" s="166">
        <v>5</v>
      </c>
      <c r="AD81" s="167">
        <f t="shared" si="0"/>
        <v>0</v>
      </c>
      <c r="AE81" s="398">
        <v>3</v>
      </c>
      <c r="AF81" s="398">
        <v>0</v>
      </c>
      <c r="AG81" s="398">
        <v>1</v>
      </c>
      <c r="AH81" s="398">
        <v>0</v>
      </c>
      <c r="AI81" s="399">
        <v>3</v>
      </c>
      <c r="AJ81" s="399">
        <v>1</v>
      </c>
      <c r="AK81" s="399">
        <v>2</v>
      </c>
      <c r="AL81" s="399">
        <v>10</v>
      </c>
      <c r="AM81" s="166"/>
      <c r="AN81" s="166"/>
      <c r="AO81" s="166" t="s">
        <v>699</v>
      </c>
      <c r="AP81" s="168" t="s">
        <v>10128</v>
      </c>
      <c r="AQ81" s="168" t="s">
        <v>699</v>
      </c>
      <c r="AR81" s="169">
        <f t="shared" si="1"/>
        <v>5</v>
      </c>
      <c r="AS81" s="170">
        <v>0</v>
      </c>
      <c r="AT81" s="160">
        <v>0</v>
      </c>
      <c r="AU81" s="160">
        <v>0</v>
      </c>
      <c r="AV81" s="170">
        <v>0</v>
      </c>
      <c r="AW81" s="170">
        <v>0</v>
      </c>
      <c r="AX81" s="160">
        <v>0</v>
      </c>
      <c r="AY81" s="160">
        <v>0</v>
      </c>
      <c r="AZ81" s="160">
        <v>0</v>
      </c>
      <c r="BA81" s="160">
        <v>0</v>
      </c>
      <c r="BB81" s="160">
        <v>5</v>
      </c>
      <c r="BC81" s="160" t="s">
        <v>2339</v>
      </c>
      <c r="BD81" s="160"/>
      <c r="BE81" s="160"/>
    </row>
    <row r="82" spans="2:57" ht="16.5" hidden="1" customHeight="1">
      <c r="B82" s="156">
        <v>465</v>
      </c>
      <c r="C82" s="157" t="s">
        <v>885</v>
      </c>
      <c r="D82" s="158" t="s">
        <v>2824</v>
      </c>
      <c r="E82" s="176" t="s">
        <v>28</v>
      </c>
      <c r="F82" s="158" t="s">
        <v>2233</v>
      </c>
      <c r="G82" s="158" t="s">
        <v>859</v>
      </c>
      <c r="H82" s="159" t="s">
        <v>727</v>
      </c>
      <c r="I82" s="160" t="s">
        <v>886</v>
      </c>
      <c r="J82" s="160" t="s">
        <v>2825</v>
      </c>
      <c r="K82" s="161">
        <v>9284</v>
      </c>
      <c r="L82" s="158"/>
      <c r="M82" s="158"/>
      <c r="N82" s="158" t="s">
        <v>699</v>
      </c>
      <c r="O82" s="158" t="s">
        <v>699</v>
      </c>
      <c r="P82" s="158" t="s">
        <v>699</v>
      </c>
      <c r="Q82" s="171">
        <v>3</v>
      </c>
      <c r="R82" s="163" t="s">
        <v>2469</v>
      </c>
      <c r="S82" s="185">
        <v>4</v>
      </c>
      <c r="T82" s="163" t="s">
        <v>2430</v>
      </c>
      <c r="U82" s="185">
        <v>9</v>
      </c>
      <c r="V82" s="163" t="s">
        <v>2465</v>
      </c>
      <c r="W82" s="185">
        <v>1</v>
      </c>
      <c r="X82" s="185"/>
      <c r="Y82" s="164" t="s">
        <v>2353</v>
      </c>
      <c r="Z82" s="164" t="s">
        <v>2353</v>
      </c>
      <c r="AA82" s="164"/>
      <c r="AB82" s="165" t="s">
        <v>2338</v>
      </c>
      <c r="AC82" s="166">
        <v>12</v>
      </c>
      <c r="AD82" s="167">
        <f t="shared" si="0"/>
        <v>0</v>
      </c>
      <c r="AE82" s="398">
        <v>12</v>
      </c>
      <c r="AF82" s="398">
        <v>0</v>
      </c>
      <c r="AG82" s="398">
        <v>5</v>
      </c>
      <c r="AH82" s="398">
        <v>0</v>
      </c>
      <c r="AI82" s="399">
        <v>12</v>
      </c>
      <c r="AJ82" s="399">
        <v>5</v>
      </c>
      <c r="AK82" s="399">
        <v>2</v>
      </c>
      <c r="AL82" s="399">
        <v>10</v>
      </c>
      <c r="AM82" s="166"/>
      <c r="AN82" s="166"/>
      <c r="AO82" s="166" t="s">
        <v>699</v>
      </c>
      <c r="AP82" s="168" t="s">
        <v>699</v>
      </c>
      <c r="AQ82" s="168" t="s">
        <v>699</v>
      </c>
      <c r="AR82" s="169">
        <f t="shared" si="1"/>
        <v>12</v>
      </c>
      <c r="AS82" s="170">
        <v>0</v>
      </c>
      <c r="AT82" s="160">
        <v>0</v>
      </c>
      <c r="AU82" s="160">
        <v>0</v>
      </c>
      <c r="AV82" s="170">
        <v>0</v>
      </c>
      <c r="AW82" s="170">
        <v>0</v>
      </c>
      <c r="AX82" s="160">
        <v>0</v>
      </c>
      <c r="AY82" s="160">
        <v>1</v>
      </c>
      <c r="AZ82" s="160">
        <v>0</v>
      </c>
      <c r="BA82" s="160">
        <v>0</v>
      </c>
      <c r="BB82" s="160">
        <v>11</v>
      </c>
      <c r="BC82" s="160" t="s">
        <v>2339</v>
      </c>
      <c r="BD82" s="160"/>
      <c r="BE82" s="160"/>
    </row>
    <row r="83" spans="2:57" ht="16.5" hidden="1" customHeight="1">
      <c r="B83" s="156">
        <v>466</v>
      </c>
      <c r="C83" s="157" t="s">
        <v>887</v>
      </c>
      <c r="D83" s="158" t="s">
        <v>2826</v>
      </c>
      <c r="E83" s="176" t="s">
        <v>28</v>
      </c>
      <c r="F83" s="158" t="s">
        <v>2233</v>
      </c>
      <c r="G83" s="158" t="s">
        <v>859</v>
      </c>
      <c r="H83" s="159" t="s">
        <v>727</v>
      </c>
      <c r="I83" s="160" t="s">
        <v>888</v>
      </c>
      <c r="J83" s="160" t="s">
        <v>2827</v>
      </c>
      <c r="K83" s="161">
        <v>10714</v>
      </c>
      <c r="L83" s="158"/>
      <c r="M83" s="158"/>
      <c r="N83" s="158" t="s">
        <v>699</v>
      </c>
      <c r="O83" s="158" t="s">
        <v>699</v>
      </c>
      <c r="P83" s="158" t="s">
        <v>699</v>
      </c>
      <c r="Q83" s="171">
        <v>5</v>
      </c>
      <c r="R83" s="163" t="s">
        <v>2744</v>
      </c>
      <c r="S83" s="185">
        <v>6</v>
      </c>
      <c r="T83" s="163" t="s">
        <v>2430</v>
      </c>
      <c r="U83" s="185">
        <v>12</v>
      </c>
      <c r="V83" s="163" t="s">
        <v>2590</v>
      </c>
      <c r="W83" s="185">
        <v>1</v>
      </c>
      <c r="X83" s="185"/>
      <c r="Y83" s="164" t="s">
        <v>2353</v>
      </c>
      <c r="Z83" s="164" t="s">
        <v>2353</v>
      </c>
      <c r="AA83" s="164"/>
      <c r="AB83" s="165" t="s">
        <v>2338</v>
      </c>
      <c r="AC83" s="166">
        <v>10</v>
      </c>
      <c r="AD83" s="167">
        <f t="shared" si="0"/>
        <v>0</v>
      </c>
      <c r="AE83" s="398">
        <v>10</v>
      </c>
      <c r="AF83" s="398">
        <v>0</v>
      </c>
      <c r="AG83" s="398">
        <v>4</v>
      </c>
      <c r="AH83" s="398">
        <v>0</v>
      </c>
      <c r="AI83" s="399">
        <v>10</v>
      </c>
      <c r="AJ83" s="399">
        <v>4</v>
      </c>
      <c r="AK83" s="399">
        <v>2</v>
      </c>
      <c r="AL83" s="399">
        <v>18</v>
      </c>
      <c r="AM83" s="166"/>
      <c r="AN83" s="166"/>
      <c r="AO83" s="166" t="s">
        <v>699</v>
      </c>
      <c r="AP83" s="168" t="s">
        <v>699</v>
      </c>
      <c r="AQ83" s="168" t="s">
        <v>699</v>
      </c>
      <c r="AR83" s="169">
        <f t="shared" si="1"/>
        <v>10</v>
      </c>
      <c r="AS83" s="170">
        <v>0</v>
      </c>
      <c r="AT83" s="160">
        <v>0</v>
      </c>
      <c r="AU83" s="160">
        <v>0</v>
      </c>
      <c r="AV83" s="170">
        <v>0</v>
      </c>
      <c r="AW83" s="170">
        <v>0</v>
      </c>
      <c r="AX83" s="160">
        <v>0</v>
      </c>
      <c r="AY83" s="160">
        <v>1</v>
      </c>
      <c r="AZ83" s="160">
        <v>0</v>
      </c>
      <c r="BA83" s="160">
        <v>0</v>
      </c>
      <c r="BB83" s="160">
        <v>9</v>
      </c>
      <c r="BC83" s="160" t="s">
        <v>2339</v>
      </c>
      <c r="BD83" s="160"/>
      <c r="BE83" s="160"/>
    </row>
    <row r="84" spans="2:57" ht="16.5" hidden="1" customHeight="1">
      <c r="B84" s="156">
        <v>455</v>
      </c>
      <c r="C84" s="157" t="s">
        <v>889</v>
      </c>
      <c r="D84" s="158" t="s">
        <v>2828</v>
      </c>
      <c r="E84" s="176" t="s">
        <v>28</v>
      </c>
      <c r="F84" s="158" t="s">
        <v>2233</v>
      </c>
      <c r="G84" s="158" t="s">
        <v>859</v>
      </c>
      <c r="H84" s="159" t="s">
        <v>730</v>
      </c>
      <c r="I84" s="160" t="s">
        <v>890</v>
      </c>
      <c r="J84" s="160" t="s">
        <v>2829</v>
      </c>
      <c r="K84" s="161">
        <v>25998</v>
      </c>
      <c r="L84" s="158"/>
      <c r="M84" s="158"/>
      <c r="N84" s="158" t="s">
        <v>699</v>
      </c>
      <c r="O84" s="158" t="s">
        <v>699</v>
      </c>
      <c r="P84" s="158" t="s">
        <v>699</v>
      </c>
      <c r="Q84" s="171">
        <v>3</v>
      </c>
      <c r="R84" s="163" t="s">
        <v>2830</v>
      </c>
      <c r="S84" s="185">
        <v>6</v>
      </c>
      <c r="T84" s="163" t="s">
        <v>2422</v>
      </c>
      <c r="U84" s="185">
        <v>9</v>
      </c>
      <c r="V84" s="163" t="s">
        <v>2831</v>
      </c>
      <c r="W84" s="185">
        <v>1</v>
      </c>
      <c r="X84" s="185"/>
      <c r="Y84" s="164" t="s">
        <v>2353</v>
      </c>
      <c r="Z84" s="164" t="s">
        <v>2353</v>
      </c>
      <c r="AA84" s="164"/>
      <c r="AB84" s="165" t="s">
        <v>2338</v>
      </c>
      <c r="AC84" s="166">
        <v>7</v>
      </c>
      <c r="AD84" s="167">
        <f t="shared" si="0"/>
        <v>0</v>
      </c>
      <c r="AE84" s="398">
        <v>7</v>
      </c>
      <c r="AF84" s="398">
        <v>0</v>
      </c>
      <c r="AG84" s="398">
        <v>3</v>
      </c>
      <c r="AH84" s="398">
        <v>0</v>
      </c>
      <c r="AI84" s="399">
        <v>7</v>
      </c>
      <c r="AJ84" s="399">
        <v>2</v>
      </c>
      <c r="AK84" s="399">
        <v>2</v>
      </c>
      <c r="AL84" s="399">
        <v>14</v>
      </c>
      <c r="AM84" s="166"/>
      <c r="AN84" s="166"/>
      <c r="AO84" s="166" t="s">
        <v>699</v>
      </c>
      <c r="AP84" s="168" t="s">
        <v>699</v>
      </c>
      <c r="AQ84" s="168" t="s">
        <v>699</v>
      </c>
      <c r="AR84" s="169">
        <f t="shared" si="1"/>
        <v>7</v>
      </c>
      <c r="AS84" s="170">
        <v>0</v>
      </c>
      <c r="AT84" s="160">
        <v>0</v>
      </c>
      <c r="AU84" s="160">
        <v>0</v>
      </c>
      <c r="AV84" s="170">
        <v>0</v>
      </c>
      <c r="AW84" s="170">
        <v>0</v>
      </c>
      <c r="AX84" s="160">
        <v>0</v>
      </c>
      <c r="AY84" s="160">
        <v>0</v>
      </c>
      <c r="AZ84" s="160">
        <v>0</v>
      </c>
      <c r="BA84" s="160">
        <v>0</v>
      </c>
      <c r="BB84" s="160">
        <v>7</v>
      </c>
      <c r="BC84" s="160" t="s">
        <v>2339</v>
      </c>
      <c r="BD84" s="160"/>
      <c r="BE84" s="160"/>
    </row>
    <row r="85" spans="2:57" ht="16.5" hidden="1" customHeight="1">
      <c r="B85" s="156">
        <v>467</v>
      </c>
      <c r="C85" s="157" t="s">
        <v>891</v>
      </c>
      <c r="D85" s="158" t="s">
        <v>2832</v>
      </c>
      <c r="E85" s="176" t="s">
        <v>28</v>
      </c>
      <c r="F85" s="158" t="s">
        <v>2233</v>
      </c>
      <c r="G85" s="158" t="s">
        <v>859</v>
      </c>
      <c r="H85" s="159" t="s">
        <v>727</v>
      </c>
      <c r="I85" s="160" t="s">
        <v>892</v>
      </c>
      <c r="J85" s="160" t="s">
        <v>2833</v>
      </c>
      <c r="K85" s="161">
        <v>10703</v>
      </c>
      <c r="L85" s="158"/>
      <c r="M85" s="158"/>
      <c r="N85" s="158" t="s">
        <v>699</v>
      </c>
      <c r="O85" s="158" t="s">
        <v>699</v>
      </c>
      <c r="P85" s="158" t="s">
        <v>699</v>
      </c>
      <c r="Q85" s="171">
        <v>2</v>
      </c>
      <c r="R85" s="163" t="s">
        <v>2744</v>
      </c>
      <c r="S85" s="185">
        <v>5</v>
      </c>
      <c r="T85" s="163" t="s">
        <v>2470</v>
      </c>
      <c r="U85" s="185">
        <v>14</v>
      </c>
      <c r="V85" s="163" t="s">
        <v>2566</v>
      </c>
      <c r="W85" s="185">
        <v>1</v>
      </c>
      <c r="X85" s="185"/>
      <c r="Y85" s="164" t="s">
        <v>2353</v>
      </c>
      <c r="Z85" s="164" t="s">
        <v>2353</v>
      </c>
      <c r="AA85" s="164"/>
      <c r="AB85" s="165" t="s">
        <v>2338</v>
      </c>
      <c r="AC85" s="166">
        <v>15</v>
      </c>
      <c r="AD85" s="167">
        <f t="shared" si="0"/>
        <v>0</v>
      </c>
      <c r="AE85" s="398">
        <v>15</v>
      </c>
      <c r="AF85" s="398">
        <v>0</v>
      </c>
      <c r="AG85" s="398">
        <v>8</v>
      </c>
      <c r="AH85" s="398">
        <v>0</v>
      </c>
      <c r="AI85" s="399">
        <v>15</v>
      </c>
      <c r="AJ85" s="399">
        <v>5</v>
      </c>
      <c r="AK85" s="399">
        <v>2</v>
      </c>
      <c r="AL85" s="399">
        <v>13</v>
      </c>
      <c r="AM85" s="166"/>
      <c r="AN85" s="166"/>
      <c r="AO85" s="166" t="s">
        <v>699</v>
      </c>
      <c r="AP85" s="168" t="s">
        <v>699</v>
      </c>
      <c r="AQ85" s="168" t="s">
        <v>699</v>
      </c>
      <c r="AR85" s="169">
        <f t="shared" si="1"/>
        <v>15</v>
      </c>
      <c r="AS85" s="170">
        <v>0</v>
      </c>
      <c r="AT85" s="160">
        <v>0</v>
      </c>
      <c r="AU85" s="160">
        <v>0</v>
      </c>
      <c r="AV85" s="170">
        <v>0</v>
      </c>
      <c r="AW85" s="170">
        <v>0</v>
      </c>
      <c r="AX85" s="160">
        <v>0</v>
      </c>
      <c r="AY85" s="160">
        <v>0</v>
      </c>
      <c r="AZ85" s="160">
        <v>0</v>
      </c>
      <c r="BA85" s="160">
        <v>0</v>
      </c>
      <c r="BB85" s="160">
        <v>15</v>
      </c>
      <c r="BC85" s="160" t="s">
        <v>2339</v>
      </c>
      <c r="BD85" s="160"/>
      <c r="BE85" s="160"/>
    </row>
    <row r="86" spans="2:57" ht="16.5" hidden="1" customHeight="1">
      <c r="B86" s="156">
        <v>456</v>
      </c>
      <c r="C86" s="157" t="s">
        <v>893</v>
      </c>
      <c r="D86" s="158" t="s">
        <v>2834</v>
      </c>
      <c r="E86" s="176" t="s">
        <v>28</v>
      </c>
      <c r="F86" s="158" t="s">
        <v>2233</v>
      </c>
      <c r="G86" s="158" t="s">
        <v>859</v>
      </c>
      <c r="H86" s="159" t="s">
        <v>730</v>
      </c>
      <c r="I86" s="160" t="s">
        <v>894</v>
      </c>
      <c r="J86" s="160" t="s">
        <v>2835</v>
      </c>
      <c r="K86" s="161">
        <v>25270</v>
      </c>
      <c r="L86" s="158" t="s">
        <v>2836</v>
      </c>
      <c r="M86" s="158" t="s">
        <v>2332</v>
      </c>
      <c r="N86" s="158" t="s">
        <v>2836</v>
      </c>
      <c r="O86" s="158" t="s">
        <v>2837</v>
      </c>
      <c r="P86" s="158" t="s">
        <v>2838</v>
      </c>
      <c r="Q86" s="171">
        <v>2</v>
      </c>
      <c r="R86" s="163" t="s">
        <v>2839</v>
      </c>
      <c r="S86" s="185">
        <v>5</v>
      </c>
      <c r="T86" s="163" t="s">
        <v>2603</v>
      </c>
      <c r="U86" s="185">
        <v>11</v>
      </c>
      <c r="V86" s="163" t="s">
        <v>2840</v>
      </c>
      <c r="W86" s="185">
        <v>1</v>
      </c>
      <c r="X86" s="185"/>
      <c r="Y86" s="164" t="s">
        <v>26</v>
      </c>
      <c r="Z86" s="164" t="s">
        <v>26</v>
      </c>
      <c r="AA86" s="164"/>
      <c r="AB86" s="165" t="s">
        <v>2338</v>
      </c>
      <c r="AC86" s="166">
        <v>11</v>
      </c>
      <c r="AD86" s="167">
        <f t="shared" si="0"/>
        <v>2</v>
      </c>
      <c r="AE86" s="398">
        <v>11</v>
      </c>
      <c r="AF86" s="398">
        <v>2</v>
      </c>
      <c r="AG86" s="398">
        <v>3</v>
      </c>
      <c r="AH86" s="398">
        <v>0</v>
      </c>
      <c r="AI86" s="399">
        <v>13</v>
      </c>
      <c r="AJ86" s="399">
        <v>2</v>
      </c>
      <c r="AK86" s="399">
        <v>2</v>
      </c>
      <c r="AL86" s="399">
        <v>14</v>
      </c>
      <c r="AM86" s="166"/>
      <c r="AN86" s="166"/>
      <c r="AO86" s="166" t="s">
        <v>699</v>
      </c>
      <c r="AP86" s="168" t="s">
        <v>699</v>
      </c>
      <c r="AQ86" s="168" t="s">
        <v>699</v>
      </c>
      <c r="AR86" s="169">
        <f t="shared" si="1"/>
        <v>11</v>
      </c>
      <c r="AS86" s="170">
        <v>0</v>
      </c>
      <c r="AT86" s="160">
        <v>0</v>
      </c>
      <c r="AU86" s="160">
        <v>0</v>
      </c>
      <c r="AV86" s="170">
        <v>0</v>
      </c>
      <c r="AW86" s="170">
        <v>0</v>
      </c>
      <c r="AX86" s="160">
        <v>0</v>
      </c>
      <c r="AY86" s="160">
        <v>2</v>
      </c>
      <c r="AZ86" s="160">
        <v>0</v>
      </c>
      <c r="BA86" s="160">
        <v>0</v>
      </c>
      <c r="BB86" s="160">
        <v>9</v>
      </c>
      <c r="BC86" s="160" t="s">
        <v>2339</v>
      </c>
      <c r="BD86" s="160"/>
      <c r="BE86" s="160"/>
    </row>
    <row r="87" spans="2:57" ht="16.5" hidden="1" customHeight="1">
      <c r="B87" s="156">
        <v>468</v>
      </c>
      <c r="C87" s="157" t="s">
        <v>895</v>
      </c>
      <c r="D87" s="158" t="s">
        <v>2841</v>
      </c>
      <c r="E87" s="176" t="s">
        <v>28</v>
      </c>
      <c r="F87" s="158" t="s">
        <v>2233</v>
      </c>
      <c r="G87" s="158" t="s">
        <v>859</v>
      </c>
      <c r="H87" s="159" t="s">
        <v>727</v>
      </c>
      <c r="I87" s="160" t="s">
        <v>896</v>
      </c>
      <c r="J87" s="160" t="s">
        <v>2842</v>
      </c>
      <c r="K87" s="161">
        <v>8902</v>
      </c>
      <c r="L87" s="158" t="s">
        <v>2843</v>
      </c>
      <c r="M87" s="158" t="s">
        <v>2332</v>
      </c>
      <c r="N87" s="158" t="s">
        <v>2843</v>
      </c>
      <c r="O87" s="158" t="s">
        <v>2807</v>
      </c>
      <c r="P87" s="158" t="s">
        <v>2844</v>
      </c>
      <c r="Q87" s="171">
        <v>3</v>
      </c>
      <c r="R87" s="163" t="s">
        <v>2663</v>
      </c>
      <c r="S87" s="185">
        <v>8</v>
      </c>
      <c r="T87" s="163" t="s">
        <v>2470</v>
      </c>
      <c r="U87" s="185">
        <v>13</v>
      </c>
      <c r="V87" s="163" t="s">
        <v>2845</v>
      </c>
      <c r="W87" s="185">
        <v>1</v>
      </c>
      <c r="X87" s="185"/>
      <c r="Y87" s="164" t="s">
        <v>2353</v>
      </c>
      <c r="Z87" s="164" t="s">
        <v>2353</v>
      </c>
      <c r="AA87" s="164"/>
      <c r="AB87" s="165" t="s">
        <v>2338</v>
      </c>
      <c r="AC87" s="166">
        <v>16</v>
      </c>
      <c r="AD87" s="167">
        <f t="shared" si="0"/>
        <v>0</v>
      </c>
      <c r="AE87" s="398">
        <v>14</v>
      </c>
      <c r="AF87" s="398">
        <v>0</v>
      </c>
      <c r="AG87" s="398">
        <v>3</v>
      </c>
      <c r="AH87" s="398">
        <v>1</v>
      </c>
      <c r="AI87" s="399">
        <v>14</v>
      </c>
      <c r="AJ87" s="399">
        <v>3</v>
      </c>
      <c r="AK87" s="399">
        <v>2</v>
      </c>
      <c r="AL87" s="399">
        <v>12</v>
      </c>
      <c r="AM87" s="166"/>
      <c r="AN87" s="166"/>
      <c r="AO87" s="166" t="s">
        <v>699</v>
      </c>
      <c r="AP87" s="168" t="s">
        <v>10129</v>
      </c>
      <c r="AQ87" s="168" t="s">
        <v>699</v>
      </c>
      <c r="AR87" s="169">
        <f t="shared" si="1"/>
        <v>16</v>
      </c>
      <c r="AS87" s="170">
        <v>0</v>
      </c>
      <c r="AT87" s="160">
        <v>0</v>
      </c>
      <c r="AU87" s="160">
        <v>0</v>
      </c>
      <c r="AV87" s="170">
        <v>0</v>
      </c>
      <c r="AW87" s="170">
        <v>0</v>
      </c>
      <c r="AX87" s="160">
        <v>0</v>
      </c>
      <c r="AY87" s="160">
        <v>2</v>
      </c>
      <c r="AZ87" s="160">
        <v>0</v>
      </c>
      <c r="BA87" s="160">
        <v>0</v>
      </c>
      <c r="BB87" s="160">
        <v>14</v>
      </c>
      <c r="BC87" s="160" t="s">
        <v>2339</v>
      </c>
      <c r="BD87" s="160"/>
      <c r="BE87" s="160"/>
    </row>
    <row r="88" spans="2:57" ht="16.5" hidden="1" customHeight="1">
      <c r="B88" s="156">
        <v>469</v>
      </c>
      <c r="C88" s="157" t="s">
        <v>897</v>
      </c>
      <c r="D88" s="158" t="s">
        <v>2846</v>
      </c>
      <c r="E88" s="176" t="s">
        <v>28</v>
      </c>
      <c r="F88" s="158" t="s">
        <v>2233</v>
      </c>
      <c r="G88" s="158" t="s">
        <v>859</v>
      </c>
      <c r="H88" s="159" t="s">
        <v>727</v>
      </c>
      <c r="I88" s="160" t="s">
        <v>898</v>
      </c>
      <c r="J88" s="160" t="s">
        <v>2847</v>
      </c>
      <c r="K88" s="161">
        <v>13625</v>
      </c>
      <c r="L88" s="158" t="s">
        <v>2848</v>
      </c>
      <c r="M88" s="158" t="s">
        <v>2332</v>
      </c>
      <c r="N88" s="158" t="s">
        <v>2848</v>
      </c>
      <c r="O88" s="158" t="s">
        <v>2849</v>
      </c>
      <c r="P88" s="158" t="s">
        <v>2850</v>
      </c>
      <c r="Q88" s="171">
        <v>2</v>
      </c>
      <c r="R88" s="163" t="s">
        <v>2534</v>
      </c>
      <c r="S88" s="185">
        <v>10</v>
      </c>
      <c r="T88" s="163" t="s">
        <v>2430</v>
      </c>
      <c r="U88" s="185">
        <v>11</v>
      </c>
      <c r="V88" s="163" t="s">
        <v>2851</v>
      </c>
      <c r="W88" s="185">
        <v>1</v>
      </c>
      <c r="X88" s="185"/>
      <c r="Y88" s="164" t="s">
        <v>2353</v>
      </c>
      <c r="Z88" s="164" t="s">
        <v>2353</v>
      </c>
      <c r="AA88" s="164"/>
      <c r="AB88" s="165" t="s">
        <v>2338</v>
      </c>
      <c r="AC88" s="166">
        <v>12</v>
      </c>
      <c r="AD88" s="167">
        <f t="shared" si="0"/>
        <v>0</v>
      </c>
      <c r="AE88" s="398">
        <v>12</v>
      </c>
      <c r="AF88" s="398">
        <v>0</v>
      </c>
      <c r="AG88" s="398">
        <v>3</v>
      </c>
      <c r="AH88" s="398">
        <v>0</v>
      </c>
      <c r="AI88" s="399">
        <v>12</v>
      </c>
      <c r="AJ88" s="399">
        <v>3</v>
      </c>
      <c r="AK88" s="399">
        <v>2</v>
      </c>
      <c r="AL88" s="399">
        <v>10</v>
      </c>
      <c r="AM88" s="166"/>
      <c r="AN88" s="166"/>
      <c r="AO88" s="166" t="s">
        <v>699</v>
      </c>
      <c r="AP88" s="168" t="s">
        <v>699</v>
      </c>
      <c r="AQ88" s="168" t="s">
        <v>699</v>
      </c>
      <c r="AR88" s="169">
        <f t="shared" si="1"/>
        <v>12</v>
      </c>
      <c r="AS88" s="170">
        <v>0</v>
      </c>
      <c r="AT88" s="160">
        <v>0</v>
      </c>
      <c r="AU88" s="160">
        <v>0</v>
      </c>
      <c r="AV88" s="170">
        <v>0</v>
      </c>
      <c r="AW88" s="170">
        <v>0</v>
      </c>
      <c r="AX88" s="160">
        <v>0</v>
      </c>
      <c r="AY88" s="160">
        <v>4</v>
      </c>
      <c r="AZ88" s="160">
        <v>0</v>
      </c>
      <c r="BA88" s="160">
        <v>0</v>
      </c>
      <c r="BB88" s="160">
        <v>8</v>
      </c>
      <c r="BC88" s="160" t="s">
        <v>2339</v>
      </c>
      <c r="BD88" s="160"/>
      <c r="BE88" s="160"/>
    </row>
    <row r="89" spans="2:57" ht="16.5" hidden="1" customHeight="1">
      <c r="B89" s="156">
        <v>470</v>
      </c>
      <c r="C89" s="157" t="s">
        <v>899</v>
      </c>
      <c r="D89" s="158" t="s">
        <v>2852</v>
      </c>
      <c r="E89" s="176" t="s">
        <v>28</v>
      </c>
      <c r="F89" s="158" t="s">
        <v>2233</v>
      </c>
      <c r="G89" s="158" t="s">
        <v>859</v>
      </c>
      <c r="H89" s="159" t="s">
        <v>727</v>
      </c>
      <c r="I89" s="160" t="s">
        <v>900</v>
      </c>
      <c r="J89" s="160" t="s">
        <v>2853</v>
      </c>
      <c r="K89" s="161">
        <v>15797</v>
      </c>
      <c r="L89" s="158" t="s">
        <v>2854</v>
      </c>
      <c r="M89" s="158" t="s">
        <v>2332</v>
      </c>
      <c r="N89" s="158" t="s">
        <v>2854</v>
      </c>
      <c r="O89" s="158" t="s">
        <v>2855</v>
      </c>
      <c r="P89" s="158" t="s">
        <v>2856</v>
      </c>
      <c r="Q89" s="171">
        <v>4</v>
      </c>
      <c r="R89" s="163" t="s">
        <v>2690</v>
      </c>
      <c r="S89" s="185">
        <v>3</v>
      </c>
      <c r="T89" s="163" t="s">
        <v>2470</v>
      </c>
      <c r="U89" s="185">
        <v>11</v>
      </c>
      <c r="V89" s="163" t="s">
        <v>2857</v>
      </c>
      <c r="W89" s="185">
        <v>1</v>
      </c>
      <c r="X89" s="185"/>
      <c r="Y89" s="164" t="s">
        <v>2353</v>
      </c>
      <c r="Z89" s="164" t="s">
        <v>2353</v>
      </c>
      <c r="AA89" s="164"/>
      <c r="AB89" s="165" t="s">
        <v>2338</v>
      </c>
      <c r="AC89" s="166">
        <v>12</v>
      </c>
      <c r="AD89" s="167">
        <f t="shared" si="0"/>
        <v>0</v>
      </c>
      <c r="AE89" s="398">
        <v>11</v>
      </c>
      <c r="AF89" s="398">
        <v>0</v>
      </c>
      <c r="AG89" s="398">
        <v>3</v>
      </c>
      <c r="AH89" s="398">
        <v>0</v>
      </c>
      <c r="AI89" s="399">
        <v>11</v>
      </c>
      <c r="AJ89" s="399">
        <v>2</v>
      </c>
      <c r="AK89" s="399">
        <v>2</v>
      </c>
      <c r="AL89" s="399">
        <v>13</v>
      </c>
      <c r="AM89" s="166"/>
      <c r="AN89" s="166"/>
      <c r="AO89" s="166" t="s">
        <v>699</v>
      </c>
      <c r="AP89" s="168" t="s">
        <v>699</v>
      </c>
      <c r="AQ89" s="168" t="s">
        <v>699</v>
      </c>
      <c r="AR89" s="169">
        <f t="shared" si="1"/>
        <v>12</v>
      </c>
      <c r="AS89" s="170">
        <v>0</v>
      </c>
      <c r="AT89" s="160">
        <v>0</v>
      </c>
      <c r="AU89" s="160">
        <v>0</v>
      </c>
      <c r="AV89" s="170">
        <v>0</v>
      </c>
      <c r="AW89" s="170">
        <v>0</v>
      </c>
      <c r="AX89" s="160">
        <v>0</v>
      </c>
      <c r="AY89" s="160">
        <v>4</v>
      </c>
      <c r="AZ89" s="160">
        <v>0</v>
      </c>
      <c r="BA89" s="160">
        <v>0</v>
      </c>
      <c r="BB89" s="160">
        <v>8</v>
      </c>
      <c r="BC89" s="160" t="s">
        <v>2339</v>
      </c>
      <c r="BD89" s="160"/>
      <c r="BE89" s="160"/>
    </row>
    <row r="90" spans="2:57" ht="16.5" hidden="1" customHeight="1">
      <c r="B90" s="156">
        <v>471</v>
      </c>
      <c r="C90" s="157" t="s">
        <v>901</v>
      </c>
      <c r="D90" s="158" t="s">
        <v>2858</v>
      </c>
      <c r="E90" s="176" t="s">
        <v>28</v>
      </c>
      <c r="F90" s="158" t="s">
        <v>2233</v>
      </c>
      <c r="G90" s="158" t="s">
        <v>859</v>
      </c>
      <c r="H90" s="159" t="s">
        <v>727</v>
      </c>
      <c r="I90" s="160" t="s">
        <v>902</v>
      </c>
      <c r="J90" s="160" t="s">
        <v>2859</v>
      </c>
      <c r="K90" s="161">
        <v>12523</v>
      </c>
      <c r="L90" s="158" t="s">
        <v>2860</v>
      </c>
      <c r="M90" s="158" t="s">
        <v>2332</v>
      </c>
      <c r="N90" s="158" t="s">
        <v>2860</v>
      </c>
      <c r="O90" s="158" t="s">
        <v>2861</v>
      </c>
      <c r="P90" s="158" t="s">
        <v>2862</v>
      </c>
      <c r="Q90" s="171">
        <v>2</v>
      </c>
      <c r="R90" s="163" t="s">
        <v>2453</v>
      </c>
      <c r="S90" s="185">
        <v>5</v>
      </c>
      <c r="T90" s="163" t="s">
        <v>2430</v>
      </c>
      <c r="U90" s="185">
        <v>10</v>
      </c>
      <c r="V90" s="163" t="s">
        <v>2527</v>
      </c>
      <c r="W90" s="185">
        <v>1</v>
      </c>
      <c r="X90" s="185"/>
      <c r="Y90" s="164" t="s">
        <v>2353</v>
      </c>
      <c r="Z90" s="164" t="s">
        <v>2353</v>
      </c>
      <c r="AA90" s="164"/>
      <c r="AB90" s="165" t="s">
        <v>2338</v>
      </c>
      <c r="AC90" s="166">
        <v>9</v>
      </c>
      <c r="AD90" s="167">
        <f t="shared" si="0"/>
        <v>0</v>
      </c>
      <c r="AE90" s="398">
        <v>9</v>
      </c>
      <c r="AF90" s="398">
        <v>0</v>
      </c>
      <c r="AG90" s="398">
        <v>3</v>
      </c>
      <c r="AH90" s="398">
        <v>0</v>
      </c>
      <c r="AI90" s="399">
        <v>9</v>
      </c>
      <c r="AJ90" s="399">
        <v>3</v>
      </c>
      <c r="AK90" s="399">
        <v>2</v>
      </c>
      <c r="AL90" s="399">
        <v>10</v>
      </c>
      <c r="AM90" s="166"/>
      <c r="AN90" s="166"/>
      <c r="AO90" s="166" t="s">
        <v>699</v>
      </c>
      <c r="AP90" s="168" t="s">
        <v>699</v>
      </c>
      <c r="AQ90" s="168" t="s">
        <v>699</v>
      </c>
      <c r="AR90" s="169">
        <f t="shared" si="1"/>
        <v>9</v>
      </c>
      <c r="AS90" s="170">
        <v>0</v>
      </c>
      <c r="AT90" s="160">
        <v>0</v>
      </c>
      <c r="AU90" s="160">
        <v>0</v>
      </c>
      <c r="AV90" s="170">
        <v>0</v>
      </c>
      <c r="AW90" s="170">
        <v>0</v>
      </c>
      <c r="AX90" s="160">
        <v>0</v>
      </c>
      <c r="AY90" s="160">
        <v>0</v>
      </c>
      <c r="AZ90" s="160">
        <v>0</v>
      </c>
      <c r="BA90" s="160">
        <v>0</v>
      </c>
      <c r="BB90" s="160">
        <v>9</v>
      </c>
      <c r="BC90" s="160" t="s">
        <v>2339</v>
      </c>
      <c r="BD90" s="160"/>
      <c r="BE90" s="160"/>
    </row>
    <row r="91" spans="2:57" ht="16.5" hidden="1" customHeight="1">
      <c r="B91" s="156">
        <v>472</v>
      </c>
      <c r="C91" s="157" t="s">
        <v>903</v>
      </c>
      <c r="D91" s="158" t="s">
        <v>2863</v>
      </c>
      <c r="E91" s="176" t="s">
        <v>28</v>
      </c>
      <c r="F91" s="158" t="s">
        <v>2233</v>
      </c>
      <c r="G91" s="158" t="s">
        <v>859</v>
      </c>
      <c r="H91" s="159" t="s">
        <v>727</v>
      </c>
      <c r="I91" s="160" t="s">
        <v>904</v>
      </c>
      <c r="J91" s="160" t="s">
        <v>2864</v>
      </c>
      <c r="K91" s="161">
        <v>18167</v>
      </c>
      <c r="L91" s="158"/>
      <c r="M91" s="158"/>
      <c r="N91" s="158" t="s">
        <v>699</v>
      </c>
      <c r="O91" s="158" t="s">
        <v>699</v>
      </c>
      <c r="P91" s="158" t="s">
        <v>699</v>
      </c>
      <c r="Q91" s="171">
        <v>6</v>
      </c>
      <c r="R91" s="163" t="s">
        <v>2865</v>
      </c>
      <c r="S91" s="185">
        <v>6</v>
      </c>
      <c r="T91" s="163" t="s">
        <v>2470</v>
      </c>
      <c r="U91" s="185">
        <v>14</v>
      </c>
      <c r="V91" s="163" t="s">
        <v>2866</v>
      </c>
      <c r="W91" s="185">
        <v>1</v>
      </c>
      <c r="X91" s="185"/>
      <c r="Y91" s="164" t="s">
        <v>2353</v>
      </c>
      <c r="Z91" s="164" t="s">
        <v>2353</v>
      </c>
      <c r="AA91" s="164"/>
      <c r="AB91" s="165" t="s">
        <v>2338</v>
      </c>
      <c r="AC91" s="166">
        <v>14</v>
      </c>
      <c r="AD91" s="167">
        <f t="shared" si="0"/>
        <v>0</v>
      </c>
      <c r="AE91" s="398">
        <v>14</v>
      </c>
      <c r="AF91" s="398">
        <v>0</v>
      </c>
      <c r="AG91" s="398">
        <v>8</v>
      </c>
      <c r="AH91" s="398">
        <v>0</v>
      </c>
      <c r="AI91" s="399">
        <v>14</v>
      </c>
      <c r="AJ91" s="399">
        <v>7</v>
      </c>
      <c r="AK91" s="399">
        <v>2</v>
      </c>
      <c r="AL91" s="399">
        <v>11</v>
      </c>
      <c r="AM91" s="166"/>
      <c r="AN91" s="166"/>
      <c r="AO91" s="166" t="s">
        <v>699</v>
      </c>
      <c r="AP91" s="168" t="s">
        <v>699</v>
      </c>
      <c r="AQ91" s="168" t="s">
        <v>699</v>
      </c>
      <c r="AR91" s="169">
        <f t="shared" si="1"/>
        <v>14</v>
      </c>
      <c r="AS91" s="170">
        <v>0</v>
      </c>
      <c r="AT91" s="160">
        <v>3</v>
      </c>
      <c r="AU91" s="160">
        <v>0</v>
      </c>
      <c r="AV91" s="170">
        <v>0</v>
      </c>
      <c r="AW91" s="170">
        <v>0</v>
      </c>
      <c r="AX91" s="160">
        <v>0</v>
      </c>
      <c r="AY91" s="160">
        <v>1</v>
      </c>
      <c r="AZ91" s="160">
        <v>0</v>
      </c>
      <c r="BA91" s="160">
        <v>0</v>
      </c>
      <c r="BB91" s="160">
        <v>10</v>
      </c>
      <c r="BC91" s="160" t="s">
        <v>2339</v>
      </c>
      <c r="BD91" s="160"/>
      <c r="BE91" s="160"/>
    </row>
    <row r="92" spans="2:57" ht="16.5" hidden="1" customHeight="1">
      <c r="B92" s="156">
        <v>457</v>
      </c>
      <c r="C92" s="157" t="s">
        <v>905</v>
      </c>
      <c r="D92" s="158" t="s">
        <v>2867</v>
      </c>
      <c r="E92" s="176" t="s">
        <v>28</v>
      </c>
      <c r="F92" s="158" t="s">
        <v>2233</v>
      </c>
      <c r="G92" s="158" t="s">
        <v>859</v>
      </c>
      <c r="H92" s="159" t="s">
        <v>730</v>
      </c>
      <c r="I92" s="160" t="s">
        <v>906</v>
      </c>
      <c r="J92" s="160" t="s">
        <v>2868</v>
      </c>
      <c r="K92" s="161">
        <v>29666</v>
      </c>
      <c r="L92" s="158" t="s">
        <v>2869</v>
      </c>
      <c r="M92" s="158" t="s">
        <v>2332</v>
      </c>
      <c r="N92" s="158" t="s">
        <v>2869</v>
      </c>
      <c r="O92" s="158" t="s">
        <v>2870</v>
      </c>
      <c r="P92" s="158" t="s">
        <v>2871</v>
      </c>
      <c r="Q92" s="171">
        <v>3</v>
      </c>
      <c r="R92" s="163" t="s">
        <v>2872</v>
      </c>
      <c r="S92" s="185">
        <v>7</v>
      </c>
      <c r="T92" s="163" t="s">
        <v>2603</v>
      </c>
      <c r="U92" s="185">
        <v>11</v>
      </c>
      <c r="V92" s="163" t="s">
        <v>2873</v>
      </c>
      <c r="W92" s="185">
        <v>1</v>
      </c>
      <c r="X92" s="185"/>
      <c r="Y92" s="164" t="s">
        <v>2353</v>
      </c>
      <c r="Z92" s="164" t="s">
        <v>2353</v>
      </c>
      <c r="AA92" s="164"/>
      <c r="AB92" s="165" t="s">
        <v>2338</v>
      </c>
      <c r="AC92" s="166">
        <v>14</v>
      </c>
      <c r="AD92" s="167">
        <f t="shared" si="0"/>
        <v>0</v>
      </c>
      <c r="AE92" s="398">
        <v>14</v>
      </c>
      <c r="AF92" s="398">
        <v>0</v>
      </c>
      <c r="AG92" s="398">
        <v>5</v>
      </c>
      <c r="AH92" s="398">
        <v>0</v>
      </c>
      <c r="AI92" s="399">
        <v>14</v>
      </c>
      <c r="AJ92" s="399">
        <v>5</v>
      </c>
      <c r="AK92" s="399">
        <v>2</v>
      </c>
      <c r="AL92" s="399">
        <v>15</v>
      </c>
      <c r="AM92" s="166"/>
      <c r="AN92" s="166"/>
      <c r="AO92" s="166" t="s">
        <v>699</v>
      </c>
      <c r="AP92" s="168" t="s">
        <v>699</v>
      </c>
      <c r="AQ92" s="168" t="s">
        <v>699</v>
      </c>
      <c r="AR92" s="169">
        <f t="shared" si="1"/>
        <v>14</v>
      </c>
      <c r="AS92" s="170">
        <v>0</v>
      </c>
      <c r="AT92" s="160">
        <v>0</v>
      </c>
      <c r="AU92" s="160">
        <v>0</v>
      </c>
      <c r="AV92" s="170">
        <v>0</v>
      </c>
      <c r="AW92" s="170">
        <v>0</v>
      </c>
      <c r="AX92" s="160">
        <v>0</v>
      </c>
      <c r="AY92" s="160">
        <v>4</v>
      </c>
      <c r="AZ92" s="160">
        <v>0</v>
      </c>
      <c r="BA92" s="160">
        <v>0</v>
      </c>
      <c r="BB92" s="160">
        <v>10</v>
      </c>
      <c r="BC92" s="160" t="s">
        <v>2339</v>
      </c>
      <c r="BD92" s="160"/>
      <c r="BE92" s="160"/>
    </row>
    <row r="93" spans="2:57" ht="16.5" hidden="1" customHeight="1">
      <c r="B93" s="156">
        <v>473</v>
      </c>
      <c r="C93" s="157" t="s">
        <v>907</v>
      </c>
      <c r="D93" s="158" t="s">
        <v>2874</v>
      </c>
      <c r="E93" s="176" t="s">
        <v>28</v>
      </c>
      <c r="F93" s="158" t="s">
        <v>2233</v>
      </c>
      <c r="G93" s="158" t="s">
        <v>859</v>
      </c>
      <c r="H93" s="159" t="s">
        <v>727</v>
      </c>
      <c r="I93" s="160" t="s">
        <v>908</v>
      </c>
      <c r="J93" s="160" t="s">
        <v>2875</v>
      </c>
      <c r="K93" s="161">
        <v>6301</v>
      </c>
      <c r="L93" s="158"/>
      <c r="M93" s="158"/>
      <c r="N93" s="158" t="s">
        <v>2876</v>
      </c>
      <c r="O93" s="158" t="s">
        <v>2877</v>
      </c>
      <c r="P93" s="158" t="s">
        <v>2878</v>
      </c>
      <c r="Q93" s="171">
        <v>3</v>
      </c>
      <c r="R93" s="163" t="s">
        <v>2618</v>
      </c>
      <c r="S93" s="185">
        <v>10</v>
      </c>
      <c r="T93" s="163" t="s">
        <v>2470</v>
      </c>
      <c r="U93" s="185">
        <v>12</v>
      </c>
      <c r="V93" s="163" t="s">
        <v>2879</v>
      </c>
      <c r="W93" s="185">
        <v>1</v>
      </c>
      <c r="X93" s="185"/>
      <c r="Y93" s="164" t="s">
        <v>2353</v>
      </c>
      <c r="Z93" s="164" t="s">
        <v>2353</v>
      </c>
      <c r="AA93" s="164"/>
      <c r="AB93" s="165" t="s">
        <v>2338</v>
      </c>
      <c r="AC93" s="166">
        <v>12</v>
      </c>
      <c r="AD93" s="167">
        <f t="shared" si="0"/>
        <v>0</v>
      </c>
      <c r="AE93" s="398">
        <v>12</v>
      </c>
      <c r="AF93" s="398">
        <v>0</v>
      </c>
      <c r="AG93" s="398">
        <v>4</v>
      </c>
      <c r="AH93" s="398">
        <v>0</v>
      </c>
      <c r="AI93" s="399">
        <v>12</v>
      </c>
      <c r="AJ93" s="399">
        <v>4</v>
      </c>
      <c r="AK93" s="399">
        <v>2</v>
      </c>
      <c r="AL93" s="399">
        <v>8</v>
      </c>
      <c r="AM93" s="166"/>
      <c r="AN93" s="166"/>
      <c r="AO93" s="166" t="s">
        <v>699</v>
      </c>
      <c r="AP93" s="168" t="s">
        <v>699</v>
      </c>
      <c r="AQ93" s="168" t="s">
        <v>699</v>
      </c>
      <c r="AR93" s="169">
        <f t="shared" si="1"/>
        <v>12</v>
      </c>
      <c r="AS93" s="170">
        <v>0</v>
      </c>
      <c r="AT93" s="160">
        <v>0</v>
      </c>
      <c r="AU93" s="160">
        <v>0</v>
      </c>
      <c r="AV93" s="170">
        <v>0</v>
      </c>
      <c r="AW93" s="170">
        <v>0</v>
      </c>
      <c r="AX93" s="160">
        <v>0</v>
      </c>
      <c r="AY93" s="160">
        <v>1</v>
      </c>
      <c r="AZ93" s="160">
        <v>0</v>
      </c>
      <c r="BA93" s="160">
        <v>0</v>
      </c>
      <c r="BB93" s="160">
        <v>11</v>
      </c>
      <c r="BC93" s="160" t="s">
        <v>2339</v>
      </c>
      <c r="BD93" s="160"/>
      <c r="BE93" s="160"/>
    </row>
    <row r="94" spans="2:57" ht="16.5" hidden="1" customHeight="1">
      <c r="B94" s="156">
        <v>458</v>
      </c>
      <c r="C94" s="157" t="s">
        <v>909</v>
      </c>
      <c r="D94" s="158" t="s">
        <v>2880</v>
      </c>
      <c r="E94" s="176" t="s">
        <v>28</v>
      </c>
      <c r="F94" s="158" t="s">
        <v>2233</v>
      </c>
      <c r="G94" s="158" t="s">
        <v>859</v>
      </c>
      <c r="H94" s="159" t="s">
        <v>730</v>
      </c>
      <c r="I94" s="160" t="s">
        <v>910</v>
      </c>
      <c r="J94" s="160" t="s">
        <v>2881</v>
      </c>
      <c r="K94" s="161">
        <v>19467</v>
      </c>
      <c r="L94" s="158" t="s">
        <v>2882</v>
      </c>
      <c r="M94" s="158" t="s">
        <v>2332</v>
      </c>
      <c r="N94" s="158" t="s">
        <v>2882</v>
      </c>
      <c r="O94" s="158" t="s">
        <v>2883</v>
      </c>
      <c r="P94" s="158" t="s">
        <v>2884</v>
      </c>
      <c r="Q94" s="171">
        <v>4</v>
      </c>
      <c r="R94" s="163" t="s">
        <v>2885</v>
      </c>
      <c r="S94" s="185">
        <v>4</v>
      </c>
      <c r="T94" s="163" t="s">
        <v>2603</v>
      </c>
      <c r="U94" s="185">
        <v>13</v>
      </c>
      <c r="V94" s="163" t="s">
        <v>2886</v>
      </c>
      <c r="W94" s="185">
        <v>1</v>
      </c>
      <c r="X94" s="185"/>
      <c r="Y94" s="164" t="s">
        <v>2353</v>
      </c>
      <c r="Z94" s="164" t="s">
        <v>2353</v>
      </c>
      <c r="AA94" s="164"/>
      <c r="AB94" s="165" t="s">
        <v>2338</v>
      </c>
      <c r="AC94" s="166">
        <v>14</v>
      </c>
      <c r="AD94" s="167">
        <f t="shared" si="0"/>
        <v>0</v>
      </c>
      <c r="AE94" s="398">
        <v>14</v>
      </c>
      <c r="AF94" s="398">
        <v>0</v>
      </c>
      <c r="AG94" s="398">
        <v>3</v>
      </c>
      <c r="AH94" s="398">
        <v>0</v>
      </c>
      <c r="AI94" s="399">
        <v>14</v>
      </c>
      <c r="AJ94" s="399">
        <v>3</v>
      </c>
      <c r="AK94" s="399">
        <v>2</v>
      </c>
      <c r="AL94" s="399">
        <v>12</v>
      </c>
      <c r="AM94" s="166"/>
      <c r="AN94" s="166"/>
      <c r="AO94" s="166" t="s">
        <v>699</v>
      </c>
      <c r="AP94" s="168" t="s">
        <v>699</v>
      </c>
      <c r="AQ94" s="168" t="s">
        <v>699</v>
      </c>
      <c r="AR94" s="169">
        <f t="shared" si="1"/>
        <v>14</v>
      </c>
      <c r="AS94" s="170">
        <v>0</v>
      </c>
      <c r="AT94" s="160">
        <v>0</v>
      </c>
      <c r="AU94" s="160">
        <v>0</v>
      </c>
      <c r="AV94" s="170">
        <v>0</v>
      </c>
      <c r="AW94" s="170">
        <v>0</v>
      </c>
      <c r="AX94" s="160">
        <v>0</v>
      </c>
      <c r="AY94" s="160">
        <v>1</v>
      </c>
      <c r="AZ94" s="160">
        <v>0</v>
      </c>
      <c r="BA94" s="160">
        <v>0</v>
      </c>
      <c r="BB94" s="160">
        <v>13</v>
      </c>
      <c r="BC94" s="160" t="s">
        <v>2339</v>
      </c>
      <c r="BD94" s="160"/>
      <c r="BE94" s="160"/>
    </row>
    <row r="95" spans="2:57" ht="16.5" hidden="1" customHeight="1">
      <c r="B95" s="156">
        <v>474</v>
      </c>
      <c r="C95" s="157" t="s">
        <v>911</v>
      </c>
      <c r="D95" s="158" t="s">
        <v>2887</v>
      </c>
      <c r="E95" s="176" t="s">
        <v>28</v>
      </c>
      <c r="F95" s="158" t="s">
        <v>2233</v>
      </c>
      <c r="G95" s="158" t="s">
        <v>859</v>
      </c>
      <c r="H95" s="159" t="s">
        <v>727</v>
      </c>
      <c r="I95" s="160" t="s">
        <v>912</v>
      </c>
      <c r="J95" s="160" t="s">
        <v>2888</v>
      </c>
      <c r="K95" s="161">
        <v>4505</v>
      </c>
      <c r="L95" s="158"/>
      <c r="M95" s="158"/>
      <c r="N95" s="158" t="s">
        <v>2889</v>
      </c>
      <c r="O95" s="158" t="s">
        <v>2890</v>
      </c>
      <c r="P95" s="158" t="s">
        <v>2891</v>
      </c>
      <c r="Q95" s="171">
        <v>3</v>
      </c>
      <c r="R95" s="163" t="s">
        <v>2485</v>
      </c>
      <c r="S95" s="185">
        <v>5</v>
      </c>
      <c r="T95" s="163" t="s">
        <v>2470</v>
      </c>
      <c r="U95" s="185">
        <v>15</v>
      </c>
      <c r="V95" s="163" t="s">
        <v>2892</v>
      </c>
      <c r="W95" s="185">
        <v>1</v>
      </c>
      <c r="X95" s="185"/>
      <c r="Y95" s="164" t="s">
        <v>2353</v>
      </c>
      <c r="Z95" s="164" t="s">
        <v>2353</v>
      </c>
      <c r="AA95" s="164"/>
      <c r="AB95" s="165" t="s">
        <v>2338</v>
      </c>
      <c r="AC95" s="166">
        <v>17</v>
      </c>
      <c r="AD95" s="167">
        <f t="shared" si="0"/>
        <v>0</v>
      </c>
      <c r="AE95" s="398">
        <v>17</v>
      </c>
      <c r="AF95" s="398">
        <v>0</v>
      </c>
      <c r="AG95" s="398">
        <v>3</v>
      </c>
      <c r="AH95" s="398">
        <v>1</v>
      </c>
      <c r="AI95" s="399">
        <v>17</v>
      </c>
      <c r="AJ95" s="399">
        <v>3</v>
      </c>
      <c r="AK95" s="399">
        <v>2</v>
      </c>
      <c r="AL95" s="399">
        <v>7</v>
      </c>
      <c r="AM95" s="166"/>
      <c r="AN95" s="166"/>
      <c r="AO95" s="166" t="s">
        <v>699</v>
      </c>
      <c r="AP95" s="168" t="s">
        <v>699</v>
      </c>
      <c r="AQ95" s="168" t="s">
        <v>699</v>
      </c>
      <c r="AR95" s="169">
        <f t="shared" si="1"/>
        <v>17</v>
      </c>
      <c r="AS95" s="170">
        <v>0</v>
      </c>
      <c r="AT95" s="160">
        <v>1</v>
      </c>
      <c r="AU95" s="160">
        <v>0</v>
      </c>
      <c r="AV95" s="170">
        <v>0</v>
      </c>
      <c r="AW95" s="170">
        <v>0</v>
      </c>
      <c r="AX95" s="160">
        <v>0</v>
      </c>
      <c r="AY95" s="160">
        <v>5</v>
      </c>
      <c r="AZ95" s="160">
        <v>0</v>
      </c>
      <c r="BA95" s="160">
        <v>0</v>
      </c>
      <c r="BB95" s="160">
        <v>11</v>
      </c>
      <c r="BC95" s="160" t="s">
        <v>2339</v>
      </c>
      <c r="BD95" s="160"/>
      <c r="BE95" s="160"/>
    </row>
    <row r="96" spans="2:57" ht="16.5" hidden="1" customHeight="1">
      <c r="B96" s="156">
        <v>459</v>
      </c>
      <c r="C96" s="157" t="s">
        <v>913</v>
      </c>
      <c r="D96" s="158" t="s">
        <v>2893</v>
      </c>
      <c r="E96" s="176" t="s">
        <v>28</v>
      </c>
      <c r="F96" s="158" t="s">
        <v>2233</v>
      </c>
      <c r="G96" s="158" t="s">
        <v>859</v>
      </c>
      <c r="H96" s="159" t="s">
        <v>730</v>
      </c>
      <c r="I96" s="160" t="s">
        <v>914</v>
      </c>
      <c r="J96" s="160" t="s">
        <v>2894</v>
      </c>
      <c r="K96" s="161">
        <v>20207</v>
      </c>
      <c r="L96" s="158"/>
      <c r="M96" s="158"/>
      <c r="N96" s="158" t="s">
        <v>699</v>
      </c>
      <c r="O96" s="158" t="s">
        <v>699</v>
      </c>
      <c r="P96" s="158" t="s">
        <v>699</v>
      </c>
      <c r="Q96" s="171">
        <v>2</v>
      </c>
      <c r="R96" s="163" t="s">
        <v>2656</v>
      </c>
      <c r="S96" s="185">
        <v>10</v>
      </c>
      <c r="T96" s="163" t="s">
        <v>2610</v>
      </c>
      <c r="U96" s="185">
        <v>21</v>
      </c>
      <c r="V96" s="163" t="s">
        <v>2895</v>
      </c>
      <c r="W96" s="185">
        <v>1</v>
      </c>
      <c r="X96" s="185"/>
      <c r="Y96" s="164" t="s">
        <v>26</v>
      </c>
      <c r="Z96" s="164" t="s">
        <v>26</v>
      </c>
      <c r="AA96" s="164"/>
      <c r="AB96" s="165" t="s">
        <v>2338</v>
      </c>
      <c r="AC96" s="166">
        <v>19</v>
      </c>
      <c r="AD96" s="167">
        <f t="shared" si="0"/>
        <v>2</v>
      </c>
      <c r="AE96" s="398">
        <v>19</v>
      </c>
      <c r="AF96" s="398">
        <v>2</v>
      </c>
      <c r="AG96" s="398">
        <v>6</v>
      </c>
      <c r="AH96" s="398">
        <v>1</v>
      </c>
      <c r="AI96" s="399">
        <v>21</v>
      </c>
      <c r="AJ96" s="399">
        <v>6</v>
      </c>
      <c r="AK96" s="399">
        <v>2</v>
      </c>
      <c r="AL96" s="399">
        <v>21</v>
      </c>
      <c r="AM96" s="166"/>
      <c r="AN96" s="166"/>
      <c r="AO96" s="166" t="s">
        <v>699</v>
      </c>
      <c r="AP96" s="168" t="s">
        <v>699</v>
      </c>
      <c r="AQ96" s="168" t="s">
        <v>699</v>
      </c>
      <c r="AR96" s="169">
        <f t="shared" si="1"/>
        <v>19</v>
      </c>
      <c r="AS96" s="170">
        <v>0</v>
      </c>
      <c r="AT96" s="160">
        <v>0</v>
      </c>
      <c r="AU96" s="160">
        <v>0</v>
      </c>
      <c r="AV96" s="170">
        <v>0</v>
      </c>
      <c r="AW96" s="170">
        <v>0</v>
      </c>
      <c r="AX96" s="160">
        <v>0</v>
      </c>
      <c r="AY96" s="160">
        <v>1</v>
      </c>
      <c r="AZ96" s="160">
        <v>0</v>
      </c>
      <c r="BA96" s="160">
        <v>0</v>
      </c>
      <c r="BB96" s="160">
        <v>18</v>
      </c>
      <c r="BC96" s="160" t="s">
        <v>2339</v>
      </c>
      <c r="BD96" s="160"/>
      <c r="BE96" s="160"/>
    </row>
    <row r="97" spans="2:57" ht="16.5" hidden="1" customHeight="1">
      <c r="B97" s="156">
        <v>475</v>
      </c>
      <c r="C97" s="157" t="s">
        <v>915</v>
      </c>
      <c r="D97" s="158" t="s">
        <v>2896</v>
      </c>
      <c r="E97" s="176" t="s">
        <v>28</v>
      </c>
      <c r="F97" s="158" t="s">
        <v>2233</v>
      </c>
      <c r="G97" s="158" t="s">
        <v>859</v>
      </c>
      <c r="H97" s="159" t="s">
        <v>727</v>
      </c>
      <c r="I97" s="160" t="s">
        <v>916</v>
      </c>
      <c r="J97" s="160" t="s">
        <v>2897</v>
      </c>
      <c r="K97" s="161">
        <v>7030</v>
      </c>
      <c r="L97" s="158" t="s">
        <v>2898</v>
      </c>
      <c r="M97" s="158" t="s">
        <v>2332</v>
      </c>
      <c r="N97" s="158" t="s">
        <v>2898</v>
      </c>
      <c r="O97" s="158" t="s">
        <v>2899</v>
      </c>
      <c r="P97" s="158" t="s">
        <v>2900</v>
      </c>
      <c r="Q97" s="171">
        <v>4</v>
      </c>
      <c r="R97" s="163" t="s">
        <v>2567</v>
      </c>
      <c r="S97" s="185">
        <v>7</v>
      </c>
      <c r="T97" s="163" t="s">
        <v>2469</v>
      </c>
      <c r="U97" s="185">
        <v>19</v>
      </c>
      <c r="V97" s="163" t="s">
        <v>2901</v>
      </c>
      <c r="W97" s="185">
        <v>1</v>
      </c>
      <c r="X97" s="185"/>
      <c r="Y97" s="164" t="s">
        <v>2536</v>
      </c>
      <c r="Z97" s="164" t="s">
        <v>2536</v>
      </c>
      <c r="AA97" s="164"/>
      <c r="AB97" s="165" t="s">
        <v>2338</v>
      </c>
      <c r="AC97" s="166">
        <v>14</v>
      </c>
      <c r="AD97" s="167">
        <f t="shared" si="0"/>
        <v>1</v>
      </c>
      <c r="AE97" s="398">
        <v>14</v>
      </c>
      <c r="AF97" s="398">
        <v>1</v>
      </c>
      <c r="AG97" s="398">
        <v>3</v>
      </c>
      <c r="AH97" s="398">
        <v>3</v>
      </c>
      <c r="AI97" s="399">
        <v>15</v>
      </c>
      <c r="AJ97" s="399">
        <v>3</v>
      </c>
      <c r="AK97" s="399">
        <v>2</v>
      </c>
      <c r="AL97" s="399">
        <v>16</v>
      </c>
      <c r="AM97" s="166"/>
      <c r="AN97" s="166"/>
      <c r="AO97" s="166" t="s">
        <v>699</v>
      </c>
      <c r="AP97" s="168" t="s">
        <v>699</v>
      </c>
      <c r="AQ97" s="168" t="s">
        <v>699</v>
      </c>
      <c r="AR97" s="169">
        <f t="shared" si="1"/>
        <v>14</v>
      </c>
      <c r="AS97" s="170">
        <v>0</v>
      </c>
      <c r="AT97" s="160">
        <v>0</v>
      </c>
      <c r="AU97" s="160">
        <v>0</v>
      </c>
      <c r="AV97" s="170">
        <v>0</v>
      </c>
      <c r="AW97" s="170">
        <v>0</v>
      </c>
      <c r="AX97" s="160">
        <v>0</v>
      </c>
      <c r="AY97" s="160">
        <v>3</v>
      </c>
      <c r="AZ97" s="160">
        <v>0</v>
      </c>
      <c r="BA97" s="160">
        <v>0</v>
      </c>
      <c r="BB97" s="160">
        <v>11</v>
      </c>
      <c r="BC97" s="160" t="s">
        <v>2339</v>
      </c>
      <c r="BD97" s="160"/>
      <c r="BE97" s="160"/>
    </row>
    <row r="98" spans="2:57" ht="16.5" hidden="1" customHeight="1">
      <c r="B98" s="156">
        <v>477</v>
      </c>
      <c r="C98" s="157" t="s">
        <v>917</v>
      </c>
      <c r="D98" s="158" t="s">
        <v>2902</v>
      </c>
      <c r="E98" s="176" t="s">
        <v>28</v>
      </c>
      <c r="F98" s="158" t="s">
        <v>2233</v>
      </c>
      <c r="G98" s="158" t="s">
        <v>918</v>
      </c>
      <c r="H98" s="159" t="s">
        <v>730</v>
      </c>
      <c r="I98" s="160" t="s">
        <v>919</v>
      </c>
      <c r="J98" s="160" t="s">
        <v>2903</v>
      </c>
      <c r="K98" s="161">
        <v>37316</v>
      </c>
      <c r="L98" s="158"/>
      <c r="M98" s="158"/>
      <c r="N98" s="158" t="s">
        <v>699</v>
      </c>
      <c r="O98" s="158" t="s">
        <v>699</v>
      </c>
      <c r="P98" s="158" t="s">
        <v>699</v>
      </c>
      <c r="Q98" s="171">
        <v>2</v>
      </c>
      <c r="R98" s="163" t="s">
        <v>2904</v>
      </c>
      <c r="S98" s="163">
        <v>14</v>
      </c>
      <c r="T98" s="163" t="s">
        <v>2603</v>
      </c>
      <c r="U98" s="163">
        <v>12</v>
      </c>
      <c r="V98" s="163" t="s">
        <v>2905</v>
      </c>
      <c r="W98" s="163">
        <v>1</v>
      </c>
      <c r="X98" s="163"/>
      <c r="Y98" s="164" t="s">
        <v>2906</v>
      </c>
      <c r="Z98" s="186" t="s">
        <v>2712</v>
      </c>
      <c r="AA98" s="164"/>
      <c r="AB98" s="165" t="s">
        <v>2338</v>
      </c>
      <c r="AC98" s="166">
        <v>11</v>
      </c>
      <c r="AD98" s="167">
        <f t="shared" si="0"/>
        <v>0</v>
      </c>
      <c r="AE98" s="398">
        <v>9</v>
      </c>
      <c r="AF98" s="398">
        <v>0</v>
      </c>
      <c r="AG98" s="398">
        <v>2</v>
      </c>
      <c r="AH98" s="398">
        <v>0</v>
      </c>
      <c r="AI98" s="399">
        <v>9</v>
      </c>
      <c r="AJ98" s="399">
        <v>2</v>
      </c>
      <c r="AK98" s="399">
        <v>2</v>
      </c>
      <c r="AL98" s="399">
        <v>4</v>
      </c>
      <c r="AM98" s="166"/>
      <c r="AN98" s="166"/>
      <c r="AO98" s="166">
        <v>5</v>
      </c>
      <c r="AP98" s="168" t="s">
        <v>7894</v>
      </c>
      <c r="AQ98" s="168">
        <v>5</v>
      </c>
      <c r="AR98" s="169">
        <f t="shared" si="1"/>
        <v>11</v>
      </c>
      <c r="AS98" s="170">
        <v>0</v>
      </c>
      <c r="AT98" s="160">
        <v>0</v>
      </c>
      <c r="AU98" s="160">
        <v>0</v>
      </c>
      <c r="AV98" s="170">
        <v>0</v>
      </c>
      <c r="AW98" s="170">
        <v>3</v>
      </c>
      <c r="AX98" s="160">
        <v>5</v>
      </c>
      <c r="AY98" s="160">
        <v>3</v>
      </c>
      <c r="AZ98" s="160">
        <v>0</v>
      </c>
      <c r="BA98" s="160">
        <v>0</v>
      </c>
      <c r="BB98" s="160">
        <v>0</v>
      </c>
      <c r="BC98" s="160" t="s">
        <v>2339</v>
      </c>
      <c r="BD98" s="160"/>
      <c r="BE98" s="160"/>
    </row>
    <row r="99" spans="2:57" ht="16.5" hidden="1" customHeight="1">
      <c r="B99" s="156">
        <v>494</v>
      </c>
      <c r="C99" s="157" t="s">
        <v>920</v>
      </c>
      <c r="D99" s="158" t="s">
        <v>2907</v>
      </c>
      <c r="E99" s="176" t="s">
        <v>28</v>
      </c>
      <c r="F99" s="158" t="s">
        <v>2233</v>
      </c>
      <c r="G99" s="158" t="s">
        <v>918</v>
      </c>
      <c r="H99" s="159" t="s">
        <v>727</v>
      </c>
      <c r="I99" s="160" t="s">
        <v>921</v>
      </c>
      <c r="J99" s="160" t="s">
        <v>2903</v>
      </c>
      <c r="K99" s="161">
        <v>12936</v>
      </c>
      <c r="L99" s="158" t="s">
        <v>2908</v>
      </c>
      <c r="M99" s="158" t="s">
        <v>2332</v>
      </c>
      <c r="N99" s="158" t="s">
        <v>2908</v>
      </c>
      <c r="O99" s="158" t="s">
        <v>2909</v>
      </c>
      <c r="P99" s="158" t="s">
        <v>2910</v>
      </c>
      <c r="Q99" s="171">
        <v>3</v>
      </c>
      <c r="R99" s="163"/>
      <c r="S99" s="163">
        <v>3</v>
      </c>
      <c r="T99" s="163" t="s">
        <v>2470</v>
      </c>
      <c r="U99" s="163">
        <v>11</v>
      </c>
      <c r="V99" s="163" t="s">
        <v>2911</v>
      </c>
      <c r="W99" s="163">
        <v>1</v>
      </c>
      <c r="X99" s="163"/>
      <c r="Y99" s="164" t="s">
        <v>2353</v>
      </c>
      <c r="Z99" s="164" t="s">
        <v>2353</v>
      </c>
      <c r="AA99" s="164"/>
      <c r="AB99" s="165" t="s">
        <v>2338</v>
      </c>
      <c r="AC99" s="166">
        <v>11</v>
      </c>
      <c r="AD99" s="167">
        <f t="shared" si="0"/>
        <v>0</v>
      </c>
      <c r="AE99" s="398">
        <v>11</v>
      </c>
      <c r="AF99" s="398">
        <v>0</v>
      </c>
      <c r="AG99" s="398">
        <v>4</v>
      </c>
      <c r="AH99" s="398">
        <v>0</v>
      </c>
      <c r="AI99" s="399">
        <v>11</v>
      </c>
      <c r="AJ99" s="399">
        <v>4</v>
      </c>
      <c r="AK99" s="399">
        <v>2</v>
      </c>
      <c r="AL99" s="399">
        <v>4</v>
      </c>
      <c r="AM99" s="166"/>
      <c r="AN99" s="166"/>
      <c r="AO99" s="166">
        <v>5</v>
      </c>
      <c r="AP99" s="168" t="s">
        <v>7894</v>
      </c>
      <c r="AQ99" s="168">
        <v>5</v>
      </c>
      <c r="AR99" s="169">
        <f t="shared" si="1"/>
        <v>11</v>
      </c>
      <c r="AS99" s="170">
        <v>0</v>
      </c>
      <c r="AT99" s="160">
        <v>0</v>
      </c>
      <c r="AU99" s="160">
        <v>0</v>
      </c>
      <c r="AV99" s="170">
        <v>0</v>
      </c>
      <c r="AW99" s="170">
        <v>0</v>
      </c>
      <c r="AX99" s="160">
        <v>6</v>
      </c>
      <c r="AY99" s="160">
        <v>5</v>
      </c>
      <c r="AZ99" s="160">
        <v>0</v>
      </c>
      <c r="BA99" s="160">
        <v>0</v>
      </c>
      <c r="BB99" s="160">
        <v>0</v>
      </c>
      <c r="BC99" s="160" t="s">
        <v>2339</v>
      </c>
      <c r="BD99" s="160"/>
      <c r="BE99" s="160"/>
    </row>
    <row r="100" spans="2:57" ht="16.5" hidden="1" customHeight="1">
      <c r="B100" s="156">
        <v>495</v>
      </c>
      <c r="C100" s="157" t="s">
        <v>922</v>
      </c>
      <c r="D100" s="183"/>
      <c r="E100" s="176" t="s">
        <v>28</v>
      </c>
      <c r="F100" s="183" t="s">
        <v>2233</v>
      </c>
      <c r="G100" s="158" t="s">
        <v>918</v>
      </c>
      <c r="H100" s="159" t="s">
        <v>727</v>
      </c>
      <c r="I100" s="160" t="s">
        <v>923</v>
      </c>
      <c r="J100" s="160" t="s">
        <v>2912</v>
      </c>
      <c r="K100" s="161">
        <v>20760</v>
      </c>
      <c r="L100" s="158" t="s">
        <v>2913</v>
      </c>
      <c r="M100" s="158" t="s">
        <v>2332</v>
      </c>
      <c r="N100" s="158" t="s">
        <v>2913</v>
      </c>
      <c r="O100" s="158" t="s">
        <v>2914</v>
      </c>
      <c r="P100" s="158" t="s">
        <v>2915</v>
      </c>
      <c r="Q100" s="171">
        <v>4</v>
      </c>
      <c r="R100" s="163" t="s">
        <v>2469</v>
      </c>
      <c r="S100" s="163">
        <v>1</v>
      </c>
      <c r="T100" s="163" t="s">
        <v>2916</v>
      </c>
      <c r="U100" s="163">
        <v>18</v>
      </c>
      <c r="V100" s="163" t="s">
        <v>2492</v>
      </c>
      <c r="W100" s="163">
        <v>1</v>
      </c>
      <c r="X100" s="163"/>
      <c r="Y100" s="164" t="s">
        <v>2353</v>
      </c>
      <c r="Z100" s="164" t="s">
        <v>2353</v>
      </c>
      <c r="AA100" s="164"/>
      <c r="AB100" s="165" t="s">
        <v>2338</v>
      </c>
      <c r="AC100" s="166">
        <v>11</v>
      </c>
      <c r="AD100" s="167">
        <f t="shared" si="0"/>
        <v>0</v>
      </c>
      <c r="AE100" s="398">
        <v>11</v>
      </c>
      <c r="AF100" s="398">
        <v>0</v>
      </c>
      <c r="AG100" s="398">
        <v>1</v>
      </c>
      <c r="AH100" s="398">
        <v>0</v>
      </c>
      <c r="AI100" s="399">
        <v>11</v>
      </c>
      <c r="AJ100" s="399">
        <v>1</v>
      </c>
      <c r="AK100" s="399">
        <v>2</v>
      </c>
      <c r="AL100" s="399">
        <v>6</v>
      </c>
      <c r="AM100" s="166"/>
      <c r="AN100" s="166"/>
      <c r="AO100" s="166" t="s">
        <v>699</v>
      </c>
      <c r="AP100" s="168" t="s">
        <v>699</v>
      </c>
      <c r="AQ100" s="168" t="s">
        <v>699</v>
      </c>
      <c r="AR100" s="169">
        <f t="shared" si="1"/>
        <v>11</v>
      </c>
      <c r="AS100" s="170">
        <v>0</v>
      </c>
      <c r="AT100" s="160">
        <v>0</v>
      </c>
      <c r="AU100" s="160">
        <v>0</v>
      </c>
      <c r="AV100" s="170">
        <v>0</v>
      </c>
      <c r="AW100" s="170">
        <v>0</v>
      </c>
      <c r="AX100" s="160">
        <v>7</v>
      </c>
      <c r="AY100" s="160">
        <v>2</v>
      </c>
      <c r="AZ100" s="160">
        <v>0</v>
      </c>
      <c r="BA100" s="160">
        <v>0</v>
      </c>
      <c r="BB100" s="160">
        <v>2</v>
      </c>
      <c r="BC100" s="160" t="s">
        <v>2339</v>
      </c>
      <c r="BD100" s="160"/>
      <c r="BE100" s="160"/>
    </row>
    <row r="101" spans="2:57" ht="16.5" hidden="1" customHeight="1">
      <c r="B101" s="156">
        <v>3</v>
      </c>
      <c r="C101" s="157" t="s">
        <v>924</v>
      </c>
      <c r="D101" s="158" t="s">
        <v>2917</v>
      </c>
      <c r="E101" s="176" t="s">
        <v>28</v>
      </c>
      <c r="F101" s="158" t="s">
        <v>2233</v>
      </c>
      <c r="G101" s="158" t="s">
        <v>918</v>
      </c>
      <c r="H101" s="159" t="s">
        <v>724</v>
      </c>
      <c r="I101" s="160" t="s">
        <v>925</v>
      </c>
      <c r="J101" s="160" t="s">
        <v>2918</v>
      </c>
      <c r="K101" s="161">
        <v>13261</v>
      </c>
      <c r="L101" s="158"/>
      <c r="M101" s="158"/>
      <c r="N101" s="158" t="s">
        <v>699</v>
      </c>
      <c r="O101" s="158" t="s">
        <v>699</v>
      </c>
      <c r="P101" s="158" t="s">
        <v>699</v>
      </c>
      <c r="Q101" s="171">
        <v>1</v>
      </c>
      <c r="R101" s="163" t="s">
        <v>2919</v>
      </c>
      <c r="S101" s="163">
        <v>18</v>
      </c>
      <c r="T101" s="163" t="s">
        <v>2920</v>
      </c>
      <c r="U101" s="163">
        <v>29</v>
      </c>
      <c r="V101" s="163" t="s">
        <v>2921</v>
      </c>
      <c r="W101" s="163">
        <v>1</v>
      </c>
      <c r="X101" s="163"/>
      <c r="Y101" s="164" t="s">
        <v>26</v>
      </c>
      <c r="Z101" s="164" t="s">
        <v>26</v>
      </c>
      <c r="AA101" s="164"/>
      <c r="AB101" s="165" t="s">
        <v>2338</v>
      </c>
      <c r="AC101" s="166">
        <v>28</v>
      </c>
      <c r="AD101" s="167">
        <f t="shared" si="0"/>
        <v>0</v>
      </c>
      <c r="AE101" s="398">
        <v>24</v>
      </c>
      <c r="AF101" s="398">
        <v>0</v>
      </c>
      <c r="AG101" s="398">
        <v>3</v>
      </c>
      <c r="AH101" s="398">
        <v>0</v>
      </c>
      <c r="AI101" s="399">
        <v>24</v>
      </c>
      <c r="AJ101" s="399">
        <v>3</v>
      </c>
      <c r="AK101" s="399">
        <v>2</v>
      </c>
      <c r="AL101" s="399">
        <v>20</v>
      </c>
      <c r="AM101" s="166"/>
      <c r="AN101" s="166"/>
      <c r="AO101" s="166" t="s">
        <v>699</v>
      </c>
      <c r="AP101" s="168" t="s">
        <v>699</v>
      </c>
      <c r="AQ101" s="168" t="s">
        <v>699</v>
      </c>
      <c r="AR101" s="169">
        <f t="shared" si="1"/>
        <v>28</v>
      </c>
      <c r="AS101" s="170">
        <v>0</v>
      </c>
      <c r="AT101" s="160">
        <v>4</v>
      </c>
      <c r="AU101" s="160">
        <v>0</v>
      </c>
      <c r="AV101" s="170">
        <v>1</v>
      </c>
      <c r="AW101" s="170">
        <v>0</v>
      </c>
      <c r="AX101" s="160">
        <v>15</v>
      </c>
      <c r="AY101" s="160">
        <v>0</v>
      </c>
      <c r="AZ101" s="160">
        <v>0</v>
      </c>
      <c r="BA101" s="160">
        <v>0</v>
      </c>
      <c r="BB101" s="160">
        <v>8</v>
      </c>
      <c r="BC101" s="160" t="s">
        <v>2339</v>
      </c>
      <c r="BD101" s="160"/>
      <c r="BE101" s="160"/>
    </row>
    <row r="102" spans="2:57" ht="16.5" hidden="1" customHeight="1">
      <c r="B102" s="156">
        <v>496</v>
      </c>
      <c r="C102" s="157" t="s">
        <v>926</v>
      </c>
      <c r="D102" s="158" t="s">
        <v>2922</v>
      </c>
      <c r="E102" s="176" t="s">
        <v>28</v>
      </c>
      <c r="F102" s="158" t="s">
        <v>2233</v>
      </c>
      <c r="G102" s="158" t="s">
        <v>918</v>
      </c>
      <c r="H102" s="159" t="s">
        <v>727</v>
      </c>
      <c r="I102" s="160" t="s">
        <v>927</v>
      </c>
      <c r="J102" s="160" t="s">
        <v>2923</v>
      </c>
      <c r="K102" s="161">
        <v>14900</v>
      </c>
      <c r="L102" s="158" t="s">
        <v>2924</v>
      </c>
      <c r="M102" s="158" t="s">
        <v>2332</v>
      </c>
      <c r="N102" s="158" t="s">
        <v>2924</v>
      </c>
      <c r="O102" s="158" t="s">
        <v>2925</v>
      </c>
      <c r="P102" s="158" t="s">
        <v>2926</v>
      </c>
      <c r="Q102" s="171">
        <v>2</v>
      </c>
      <c r="R102" s="163" t="s">
        <v>2927</v>
      </c>
      <c r="S102" s="163">
        <v>6</v>
      </c>
      <c r="T102" s="163" t="s">
        <v>2470</v>
      </c>
      <c r="U102" s="163">
        <v>13</v>
      </c>
      <c r="V102" s="163" t="s">
        <v>2928</v>
      </c>
      <c r="W102" s="163">
        <v>1</v>
      </c>
      <c r="X102" s="163"/>
      <c r="Y102" s="164" t="s">
        <v>2353</v>
      </c>
      <c r="Z102" s="164" t="s">
        <v>2353</v>
      </c>
      <c r="AA102" s="164"/>
      <c r="AB102" s="165" t="s">
        <v>2338</v>
      </c>
      <c r="AC102" s="166">
        <v>18</v>
      </c>
      <c r="AD102" s="167">
        <f t="shared" si="0"/>
        <v>0</v>
      </c>
      <c r="AE102" s="398">
        <v>14</v>
      </c>
      <c r="AF102" s="398">
        <v>0</v>
      </c>
      <c r="AG102" s="398">
        <v>5</v>
      </c>
      <c r="AH102" s="398">
        <v>0</v>
      </c>
      <c r="AI102" s="399">
        <v>14</v>
      </c>
      <c r="AJ102" s="399">
        <v>5</v>
      </c>
      <c r="AK102" s="399">
        <v>2</v>
      </c>
      <c r="AL102" s="399">
        <v>8</v>
      </c>
      <c r="AM102" s="166"/>
      <c r="AN102" s="166"/>
      <c r="AO102" s="166" t="s">
        <v>699</v>
      </c>
      <c r="AP102" s="168" t="s">
        <v>699</v>
      </c>
      <c r="AQ102" s="168" t="s">
        <v>699</v>
      </c>
      <c r="AR102" s="169">
        <f t="shared" si="1"/>
        <v>18</v>
      </c>
      <c r="AS102" s="170">
        <v>0</v>
      </c>
      <c r="AT102" s="160">
        <v>0</v>
      </c>
      <c r="AU102" s="160">
        <v>0</v>
      </c>
      <c r="AV102" s="170">
        <v>0</v>
      </c>
      <c r="AW102" s="170">
        <v>0</v>
      </c>
      <c r="AX102" s="160">
        <v>4</v>
      </c>
      <c r="AY102" s="160">
        <v>6</v>
      </c>
      <c r="AZ102" s="160">
        <v>0</v>
      </c>
      <c r="BA102" s="160">
        <v>0</v>
      </c>
      <c r="BB102" s="160">
        <v>8</v>
      </c>
      <c r="BC102" s="160" t="s">
        <v>2339</v>
      </c>
      <c r="BD102" s="160"/>
      <c r="BE102" s="160"/>
    </row>
    <row r="103" spans="2:57" ht="16.5" hidden="1" customHeight="1">
      <c r="B103" s="156">
        <v>120</v>
      </c>
      <c r="C103" s="157" t="s">
        <v>928</v>
      </c>
      <c r="D103" s="158" t="s">
        <v>2929</v>
      </c>
      <c r="E103" s="176" t="s">
        <v>28</v>
      </c>
      <c r="F103" s="158" t="s">
        <v>2233</v>
      </c>
      <c r="G103" s="158" t="s">
        <v>918</v>
      </c>
      <c r="H103" s="159" t="s">
        <v>724</v>
      </c>
      <c r="I103" s="160" t="s">
        <v>929</v>
      </c>
      <c r="J103" s="160" t="s">
        <v>2930</v>
      </c>
      <c r="K103" s="161">
        <v>7451</v>
      </c>
      <c r="L103" s="158"/>
      <c r="M103" s="158"/>
      <c r="N103" s="158" t="s">
        <v>699</v>
      </c>
      <c r="O103" s="158" t="s">
        <v>699</v>
      </c>
      <c r="P103" s="158" t="s">
        <v>699</v>
      </c>
      <c r="Q103" s="171">
        <v>8</v>
      </c>
      <c r="R103" s="163" t="s">
        <v>2931</v>
      </c>
      <c r="S103" s="163">
        <v>14</v>
      </c>
      <c r="T103" s="163" t="s">
        <v>2735</v>
      </c>
      <c r="U103" s="163">
        <v>38</v>
      </c>
      <c r="V103" s="163" t="s">
        <v>2932</v>
      </c>
      <c r="W103" s="163">
        <v>11</v>
      </c>
      <c r="X103" s="163"/>
      <c r="Y103" s="164" t="s">
        <v>26</v>
      </c>
      <c r="Z103" s="164" t="s">
        <v>26</v>
      </c>
      <c r="AA103" s="164"/>
      <c r="AB103" s="165" t="s">
        <v>2338</v>
      </c>
      <c r="AC103" s="166">
        <v>35</v>
      </c>
      <c r="AD103" s="167">
        <f t="shared" si="0"/>
        <v>0</v>
      </c>
      <c r="AE103" s="398">
        <v>33</v>
      </c>
      <c r="AF103" s="398">
        <v>0</v>
      </c>
      <c r="AG103" s="398">
        <v>13</v>
      </c>
      <c r="AH103" s="398">
        <v>0</v>
      </c>
      <c r="AI103" s="399">
        <v>33</v>
      </c>
      <c r="AJ103" s="399">
        <v>12</v>
      </c>
      <c r="AK103" s="399">
        <v>2</v>
      </c>
      <c r="AL103" s="399">
        <v>15</v>
      </c>
      <c r="AM103" s="166"/>
      <c r="AN103" s="166"/>
      <c r="AO103" s="166" t="s">
        <v>699</v>
      </c>
      <c r="AP103" s="168" t="s">
        <v>699</v>
      </c>
      <c r="AQ103" s="168" t="s">
        <v>699</v>
      </c>
      <c r="AR103" s="169">
        <f t="shared" si="1"/>
        <v>35</v>
      </c>
      <c r="AS103" s="170">
        <v>0</v>
      </c>
      <c r="AT103" s="160">
        <v>1</v>
      </c>
      <c r="AU103" s="160">
        <v>0</v>
      </c>
      <c r="AV103" s="170">
        <v>0</v>
      </c>
      <c r="AW103" s="170">
        <v>0</v>
      </c>
      <c r="AX103" s="160">
        <v>22</v>
      </c>
      <c r="AY103" s="160">
        <v>0</v>
      </c>
      <c r="AZ103" s="160">
        <v>0</v>
      </c>
      <c r="BA103" s="160">
        <v>0</v>
      </c>
      <c r="BB103" s="160">
        <v>12</v>
      </c>
      <c r="BC103" s="160" t="s">
        <v>2339</v>
      </c>
      <c r="BD103" s="160"/>
      <c r="BE103" s="160"/>
    </row>
    <row r="104" spans="2:57" ht="16.5" hidden="1" customHeight="1">
      <c r="B104" s="156">
        <v>478</v>
      </c>
      <c r="C104" s="157" t="s">
        <v>930</v>
      </c>
      <c r="D104" s="158" t="s">
        <v>2933</v>
      </c>
      <c r="E104" s="176" t="s">
        <v>28</v>
      </c>
      <c r="F104" s="158" t="s">
        <v>2233</v>
      </c>
      <c r="G104" s="158" t="s">
        <v>918</v>
      </c>
      <c r="H104" s="159" t="s">
        <v>730</v>
      </c>
      <c r="I104" s="160" t="s">
        <v>931</v>
      </c>
      <c r="J104" s="160" t="s">
        <v>2934</v>
      </c>
      <c r="K104" s="161">
        <v>13251</v>
      </c>
      <c r="L104" s="158" t="s">
        <v>2935</v>
      </c>
      <c r="M104" s="158" t="s">
        <v>2332</v>
      </c>
      <c r="N104" s="158" t="s">
        <v>2935</v>
      </c>
      <c r="O104" s="158" t="s">
        <v>2936</v>
      </c>
      <c r="P104" s="158" t="s">
        <v>2937</v>
      </c>
      <c r="Q104" s="171">
        <v>3</v>
      </c>
      <c r="R104" s="163" t="s">
        <v>2469</v>
      </c>
      <c r="S104" s="163">
        <v>10</v>
      </c>
      <c r="T104" s="163" t="s">
        <v>2470</v>
      </c>
      <c r="U104" s="163">
        <v>21</v>
      </c>
      <c r="V104" s="163" t="s">
        <v>2938</v>
      </c>
      <c r="W104" s="163">
        <v>1</v>
      </c>
      <c r="X104" s="163"/>
      <c r="Y104" s="164" t="s">
        <v>2353</v>
      </c>
      <c r="Z104" s="164" t="s">
        <v>2353</v>
      </c>
      <c r="AA104" s="164"/>
      <c r="AB104" s="165" t="s">
        <v>2338</v>
      </c>
      <c r="AC104" s="166">
        <v>21</v>
      </c>
      <c r="AD104" s="167">
        <f t="shared" si="0"/>
        <v>0</v>
      </c>
      <c r="AE104" s="398">
        <v>15</v>
      </c>
      <c r="AF104" s="398">
        <v>0</v>
      </c>
      <c r="AG104" s="398">
        <v>4</v>
      </c>
      <c r="AH104" s="398">
        <v>0</v>
      </c>
      <c r="AI104" s="399">
        <v>15</v>
      </c>
      <c r="AJ104" s="399">
        <v>4</v>
      </c>
      <c r="AK104" s="399">
        <v>2</v>
      </c>
      <c r="AL104" s="399">
        <v>10</v>
      </c>
      <c r="AM104" s="166"/>
      <c r="AN104" s="166"/>
      <c r="AO104" s="166" t="s">
        <v>699</v>
      </c>
      <c r="AP104" s="168" t="s">
        <v>699</v>
      </c>
      <c r="AQ104" s="168" t="s">
        <v>699</v>
      </c>
      <c r="AR104" s="169">
        <f t="shared" si="1"/>
        <v>21</v>
      </c>
      <c r="AS104" s="170">
        <v>0</v>
      </c>
      <c r="AT104" s="160">
        <v>5</v>
      </c>
      <c r="AU104" s="160">
        <v>0</v>
      </c>
      <c r="AV104" s="170">
        <v>0</v>
      </c>
      <c r="AW104" s="170">
        <v>2</v>
      </c>
      <c r="AX104" s="160">
        <v>12</v>
      </c>
      <c r="AY104" s="160">
        <v>2</v>
      </c>
      <c r="AZ104" s="160">
        <v>0</v>
      </c>
      <c r="BA104" s="160">
        <v>0</v>
      </c>
      <c r="BB104" s="160">
        <v>0</v>
      </c>
      <c r="BC104" s="160" t="s">
        <v>2339</v>
      </c>
      <c r="BD104" s="160"/>
      <c r="BE104" s="160"/>
    </row>
    <row r="105" spans="2:57" ht="16.5" hidden="1" customHeight="1">
      <c r="B105" s="156">
        <v>497</v>
      </c>
      <c r="C105" s="157" t="s">
        <v>932</v>
      </c>
      <c r="D105" s="158" t="s">
        <v>2939</v>
      </c>
      <c r="E105" s="176" t="s">
        <v>28</v>
      </c>
      <c r="F105" s="158" t="s">
        <v>2233</v>
      </c>
      <c r="G105" s="158" t="s">
        <v>918</v>
      </c>
      <c r="H105" s="159" t="s">
        <v>727</v>
      </c>
      <c r="I105" s="160" t="s">
        <v>933</v>
      </c>
      <c r="J105" s="160" t="s">
        <v>2940</v>
      </c>
      <c r="K105" s="161">
        <v>1919</v>
      </c>
      <c r="L105" s="158" t="s">
        <v>2941</v>
      </c>
      <c r="M105" s="158" t="s">
        <v>2332</v>
      </c>
      <c r="N105" s="158" t="s">
        <v>2941</v>
      </c>
      <c r="O105" s="158" t="s">
        <v>2942</v>
      </c>
      <c r="P105" s="158" t="s">
        <v>2943</v>
      </c>
      <c r="Q105" s="171">
        <v>5</v>
      </c>
      <c r="R105" s="163" t="s">
        <v>2944</v>
      </c>
      <c r="S105" s="163">
        <v>3</v>
      </c>
      <c r="T105" s="163" t="s">
        <v>2430</v>
      </c>
      <c r="U105" s="163">
        <v>12</v>
      </c>
      <c r="V105" s="163" t="s">
        <v>2945</v>
      </c>
      <c r="W105" s="163">
        <v>1</v>
      </c>
      <c r="X105" s="163"/>
      <c r="Y105" s="164" t="s">
        <v>2353</v>
      </c>
      <c r="Z105" s="164" t="s">
        <v>2353</v>
      </c>
      <c r="AA105" s="164"/>
      <c r="AB105" s="165" t="s">
        <v>2338</v>
      </c>
      <c r="AC105" s="166">
        <v>18</v>
      </c>
      <c r="AD105" s="167">
        <f t="shared" si="0"/>
        <v>0</v>
      </c>
      <c r="AE105" s="398">
        <v>12</v>
      </c>
      <c r="AF105" s="398">
        <v>0</v>
      </c>
      <c r="AG105" s="398">
        <v>6</v>
      </c>
      <c r="AH105" s="398">
        <v>0</v>
      </c>
      <c r="AI105" s="399">
        <v>12</v>
      </c>
      <c r="AJ105" s="399">
        <v>6</v>
      </c>
      <c r="AK105" s="399">
        <v>2</v>
      </c>
      <c r="AL105" s="399">
        <v>9</v>
      </c>
      <c r="AM105" s="166"/>
      <c r="AN105" s="166"/>
      <c r="AO105" s="166" t="s">
        <v>699</v>
      </c>
      <c r="AP105" s="168" t="s">
        <v>699</v>
      </c>
      <c r="AQ105" s="168" t="s">
        <v>699</v>
      </c>
      <c r="AR105" s="169">
        <f t="shared" si="1"/>
        <v>18</v>
      </c>
      <c r="AS105" s="170">
        <v>0</v>
      </c>
      <c r="AT105" s="160">
        <v>0</v>
      </c>
      <c r="AU105" s="160">
        <v>0</v>
      </c>
      <c r="AV105" s="170">
        <v>0</v>
      </c>
      <c r="AW105" s="170">
        <v>0</v>
      </c>
      <c r="AX105" s="160">
        <v>6</v>
      </c>
      <c r="AY105" s="160">
        <v>9</v>
      </c>
      <c r="AZ105" s="160">
        <v>0</v>
      </c>
      <c r="BA105" s="160">
        <v>0</v>
      </c>
      <c r="BB105" s="160">
        <v>3</v>
      </c>
      <c r="BC105" s="160" t="s">
        <v>2339</v>
      </c>
      <c r="BD105" s="160"/>
      <c r="BE105" s="160"/>
    </row>
    <row r="106" spans="2:57" ht="16.5" hidden="1" customHeight="1">
      <c r="B106" s="156">
        <v>479</v>
      </c>
      <c r="C106" s="157" t="s">
        <v>934</v>
      </c>
      <c r="D106" s="158" t="s">
        <v>2946</v>
      </c>
      <c r="E106" s="176" t="s">
        <v>28</v>
      </c>
      <c r="F106" s="158" t="s">
        <v>2233</v>
      </c>
      <c r="G106" s="158" t="s">
        <v>918</v>
      </c>
      <c r="H106" s="159" t="s">
        <v>730</v>
      </c>
      <c r="I106" s="160" t="s">
        <v>935</v>
      </c>
      <c r="J106" s="160" t="s">
        <v>2947</v>
      </c>
      <c r="K106" s="161">
        <v>18871</v>
      </c>
      <c r="L106" s="158" t="s">
        <v>2948</v>
      </c>
      <c r="M106" s="158" t="s">
        <v>2332</v>
      </c>
      <c r="N106" s="158" t="s">
        <v>2948</v>
      </c>
      <c r="O106" s="158" t="s">
        <v>2949</v>
      </c>
      <c r="P106" s="158" t="s">
        <v>2950</v>
      </c>
      <c r="Q106" s="171">
        <v>5</v>
      </c>
      <c r="R106" s="163" t="s">
        <v>2951</v>
      </c>
      <c r="S106" s="163">
        <v>10</v>
      </c>
      <c r="T106" s="163" t="s">
        <v>2916</v>
      </c>
      <c r="U106" s="163">
        <v>20</v>
      </c>
      <c r="V106" s="163" t="s">
        <v>2952</v>
      </c>
      <c r="W106" s="163">
        <v>1</v>
      </c>
      <c r="X106" s="163"/>
      <c r="Y106" s="164" t="s">
        <v>2536</v>
      </c>
      <c r="Z106" s="164" t="s">
        <v>2536</v>
      </c>
      <c r="AA106" s="164"/>
      <c r="AB106" s="165" t="s">
        <v>2338</v>
      </c>
      <c r="AC106" s="166">
        <v>17</v>
      </c>
      <c r="AD106" s="167">
        <f t="shared" si="0"/>
        <v>0</v>
      </c>
      <c r="AE106" s="398">
        <v>17</v>
      </c>
      <c r="AF106" s="398">
        <v>0</v>
      </c>
      <c r="AG106" s="398">
        <v>4</v>
      </c>
      <c r="AH106" s="398">
        <v>0</v>
      </c>
      <c r="AI106" s="399">
        <v>17</v>
      </c>
      <c r="AJ106" s="399">
        <v>4</v>
      </c>
      <c r="AK106" s="399">
        <v>2</v>
      </c>
      <c r="AL106" s="399">
        <v>12</v>
      </c>
      <c r="AM106" s="166"/>
      <c r="AN106" s="166"/>
      <c r="AO106" s="166" t="s">
        <v>699</v>
      </c>
      <c r="AP106" s="168" t="s">
        <v>699</v>
      </c>
      <c r="AQ106" s="168" t="s">
        <v>699</v>
      </c>
      <c r="AR106" s="169">
        <f t="shared" si="1"/>
        <v>17</v>
      </c>
      <c r="AS106" s="170">
        <v>0</v>
      </c>
      <c r="AT106" s="160">
        <v>0</v>
      </c>
      <c r="AU106" s="160">
        <v>0</v>
      </c>
      <c r="AV106" s="170">
        <v>0</v>
      </c>
      <c r="AW106" s="170">
        <v>0</v>
      </c>
      <c r="AX106" s="160">
        <v>6</v>
      </c>
      <c r="AY106" s="160">
        <v>0</v>
      </c>
      <c r="AZ106" s="160">
        <v>0</v>
      </c>
      <c r="BA106" s="160">
        <v>0</v>
      </c>
      <c r="BB106" s="160">
        <v>11</v>
      </c>
      <c r="BC106" s="160" t="s">
        <v>2339</v>
      </c>
      <c r="BD106" s="160"/>
      <c r="BE106" s="160"/>
    </row>
    <row r="107" spans="2:57" ht="16.5" hidden="1" customHeight="1">
      <c r="B107" s="156">
        <v>498</v>
      </c>
      <c r="C107" s="157" t="s">
        <v>936</v>
      </c>
      <c r="D107" s="158" t="s">
        <v>2953</v>
      </c>
      <c r="E107" s="176" t="s">
        <v>28</v>
      </c>
      <c r="F107" s="158" t="s">
        <v>2233</v>
      </c>
      <c r="G107" s="158" t="s">
        <v>918</v>
      </c>
      <c r="H107" s="159" t="s">
        <v>727</v>
      </c>
      <c r="I107" s="160" t="s">
        <v>937</v>
      </c>
      <c r="J107" s="160" t="s">
        <v>2954</v>
      </c>
      <c r="K107" s="161">
        <v>16781</v>
      </c>
      <c r="L107" s="158" t="s">
        <v>2955</v>
      </c>
      <c r="M107" s="158" t="s">
        <v>2332</v>
      </c>
      <c r="N107" s="158" t="s">
        <v>2955</v>
      </c>
      <c r="O107" s="158" t="s">
        <v>2956</v>
      </c>
      <c r="P107" s="158" t="s">
        <v>2957</v>
      </c>
      <c r="Q107" s="171">
        <v>5</v>
      </c>
      <c r="R107" s="163" t="s">
        <v>2958</v>
      </c>
      <c r="S107" s="163">
        <v>7</v>
      </c>
      <c r="T107" s="163" t="s">
        <v>2470</v>
      </c>
      <c r="U107" s="163">
        <v>11</v>
      </c>
      <c r="V107" s="163" t="s">
        <v>2959</v>
      </c>
      <c r="W107" s="163">
        <v>1</v>
      </c>
      <c r="X107" s="163"/>
      <c r="Y107" s="164" t="s">
        <v>2353</v>
      </c>
      <c r="Z107" s="164" t="s">
        <v>2353</v>
      </c>
      <c r="AA107" s="164"/>
      <c r="AB107" s="165" t="s">
        <v>2338</v>
      </c>
      <c r="AC107" s="166">
        <v>16</v>
      </c>
      <c r="AD107" s="167">
        <f t="shared" si="0"/>
        <v>0</v>
      </c>
      <c r="AE107" s="398">
        <v>16</v>
      </c>
      <c r="AF107" s="398">
        <v>0</v>
      </c>
      <c r="AG107" s="398">
        <v>5</v>
      </c>
      <c r="AH107" s="398">
        <v>0</v>
      </c>
      <c r="AI107" s="399">
        <v>16</v>
      </c>
      <c r="AJ107" s="399">
        <v>5</v>
      </c>
      <c r="AK107" s="399">
        <v>2</v>
      </c>
      <c r="AL107" s="399" t="s">
        <v>2354</v>
      </c>
      <c r="AM107" s="166"/>
      <c r="AN107" s="166"/>
      <c r="AO107" s="166" t="s">
        <v>699</v>
      </c>
      <c r="AP107" s="168" t="s">
        <v>699</v>
      </c>
      <c r="AQ107" s="168" t="s">
        <v>699</v>
      </c>
      <c r="AR107" s="169">
        <f t="shared" si="1"/>
        <v>16</v>
      </c>
      <c r="AS107" s="170">
        <v>0</v>
      </c>
      <c r="AT107" s="160">
        <v>0</v>
      </c>
      <c r="AU107" s="160">
        <v>0</v>
      </c>
      <c r="AV107" s="170">
        <v>0</v>
      </c>
      <c r="AW107" s="170">
        <v>1</v>
      </c>
      <c r="AX107" s="160">
        <v>12</v>
      </c>
      <c r="AY107" s="160">
        <v>0</v>
      </c>
      <c r="AZ107" s="160">
        <v>0</v>
      </c>
      <c r="BA107" s="160">
        <v>0</v>
      </c>
      <c r="BB107" s="160">
        <v>3</v>
      </c>
      <c r="BC107" s="160" t="s">
        <v>2339</v>
      </c>
      <c r="BD107" s="160"/>
      <c r="BE107" s="160"/>
    </row>
    <row r="108" spans="2:57" ht="16.5" hidden="1" customHeight="1">
      <c r="B108" s="156">
        <v>116</v>
      </c>
      <c r="C108" s="157" t="s">
        <v>938</v>
      </c>
      <c r="D108" s="158" t="s">
        <v>2960</v>
      </c>
      <c r="E108" s="176" t="s">
        <v>28</v>
      </c>
      <c r="F108" s="158" t="s">
        <v>2233</v>
      </c>
      <c r="G108" s="158" t="s">
        <v>918</v>
      </c>
      <c r="H108" s="159" t="s">
        <v>724</v>
      </c>
      <c r="I108" s="160" t="s">
        <v>939</v>
      </c>
      <c r="J108" s="160" t="s">
        <v>2961</v>
      </c>
      <c r="K108" s="161">
        <v>30379</v>
      </c>
      <c r="L108" s="158" t="s">
        <v>2962</v>
      </c>
      <c r="M108" s="158" t="s">
        <v>2332</v>
      </c>
      <c r="N108" s="158" t="s">
        <v>2962</v>
      </c>
      <c r="O108" s="158" t="s">
        <v>2963</v>
      </c>
      <c r="P108" s="158" t="s">
        <v>2964</v>
      </c>
      <c r="Q108" s="171">
        <v>2</v>
      </c>
      <c r="R108" s="163" t="s">
        <v>2429</v>
      </c>
      <c r="S108" s="163">
        <v>18</v>
      </c>
      <c r="T108" s="163" t="s">
        <v>2551</v>
      </c>
      <c r="U108" s="163">
        <v>34</v>
      </c>
      <c r="V108" s="163" t="s">
        <v>2965</v>
      </c>
      <c r="W108" s="163">
        <v>1</v>
      </c>
      <c r="X108" s="163"/>
      <c r="Y108" s="164" t="s">
        <v>26</v>
      </c>
      <c r="Z108" s="164" t="s">
        <v>26</v>
      </c>
      <c r="AA108" s="164"/>
      <c r="AB108" s="165" t="s">
        <v>2338</v>
      </c>
      <c r="AC108" s="166">
        <v>40</v>
      </c>
      <c r="AD108" s="167">
        <f t="shared" si="0"/>
        <v>0</v>
      </c>
      <c r="AE108" s="398">
        <v>35</v>
      </c>
      <c r="AF108" s="398">
        <v>0</v>
      </c>
      <c r="AG108" s="398">
        <v>5</v>
      </c>
      <c r="AH108" s="398">
        <v>0</v>
      </c>
      <c r="AI108" s="399">
        <v>35</v>
      </c>
      <c r="AJ108" s="399">
        <v>5</v>
      </c>
      <c r="AK108" s="399">
        <v>2</v>
      </c>
      <c r="AL108" s="399">
        <v>17</v>
      </c>
      <c r="AM108" s="166"/>
      <c r="AN108" s="166"/>
      <c r="AO108" s="166" t="s">
        <v>699</v>
      </c>
      <c r="AP108" s="168" t="s">
        <v>699</v>
      </c>
      <c r="AQ108" s="168" t="s">
        <v>699</v>
      </c>
      <c r="AR108" s="169">
        <f t="shared" si="1"/>
        <v>40</v>
      </c>
      <c r="AS108" s="170">
        <v>0</v>
      </c>
      <c r="AT108" s="160">
        <v>5</v>
      </c>
      <c r="AU108" s="160">
        <v>0</v>
      </c>
      <c r="AV108" s="170">
        <v>1</v>
      </c>
      <c r="AW108" s="170">
        <v>0</v>
      </c>
      <c r="AX108" s="160">
        <v>18</v>
      </c>
      <c r="AY108" s="160">
        <v>2</v>
      </c>
      <c r="AZ108" s="160">
        <v>0</v>
      </c>
      <c r="BA108" s="160">
        <v>0</v>
      </c>
      <c r="BB108" s="160">
        <v>14</v>
      </c>
      <c r="BC108" s="160" t="s">
        <v>2339</v>
      </c>
      <c r="BD108" s="160"/>
      <c r="BE108" s="160"/>
    </row>
    <row r="109" spans="2:57" ht="16.5" hidden="1" customHeight="1">
      <c r="B109" s="156">
        <v>528</v>
      </c>
      <c r="C109" s="157" t="s">
        <v>940</v>
      </c>
      <c r="D109" s="158" t="s">
        <v>2966</v>
      </c>
      <c r="E109" s="176" t="s">
        <v>28</v>
      </c>
      <c r="F109" s="158" t="s">
        <v>2233</v>
      </c>
      <c r="G109" s="158" t="s">
        <v>918</v>
      </c>
      <c r="H109" s="159" t="s">
        <v>730</v>
      </c>
      <c r="I109" s="160" t="s">
        <v>941</v>
      </c>
      <c r="J109" s="160" t="s">
        <v>2961</v>
      </c>
      <c r="K109" s="161">
        <v>29357</v>
      </c>
      <c r="L109" s="158" t="s">
        <v>2967</v>
      </c>
      <c r="M109" s="158" t="s">
        <v>2332</v>
      </c>
      <c r="N109" s="158" t="s">
        <v>2967</v>
      </c>
      <c r="O109" s="158" t="s">
        <v>2968</v>
      </c>
      <c r="P109" s="158"/>
      <c r="Q109" s="171">
        <v>2</v>
      </c>
      <c r="R109" s="163" t="s">
        <v>2969</v>
      </c>
      <c r="S109" s="163">
        <v>2</v>
      </c>
      <c r="T109" s="163" t="s">
        <v>2430</v>
      </c>
      <c r="U109" s="163">
        <v>13</v>
      </c>
      <c r="V109" s="163" t="s">
        <v>2970</v>
      </c>
      <c r="W109" s="163">
        <v>1</v>
      </c>
      <c r="X109" s="163"/>
      <c r="Y109" s="164" t="s">
        <v>2353</v>
      </c>
      <c r="Z109" s="164" t="s">
        <v>2353</v>
      </c>
      <c r="AA109" s="164"/>
      <c r="AB109" s="165" t="s">
        <v>2338</v>
      </c>
      <c r="AC109" s="166">
        <v>13</v>
      </c>
      <c r="AD109" s="167">
        <f t="shared" si="0"/>
        <v>0</v>
      </c>
      <c r="AE109" s="398">
        <v>11</v>
      </c>
      <c r="AF109" s="398">
        <v>0</v>
      </c>
      <c r="AG109" s="398">
        <v>4</v>
      </c>
      <c r="AH109" s="398">
        <v>0</v>
      </c>
      <c r="AI109" s="399">
        <v>11</v>
      </c>
      <c r="AJ109" s="399">
        <v>4</v>
      </c>
      <c r="AK109" s="399">
        <v>2</v>
      </c>
      <c r="AL109" s="399">
        <v>11</v>
      </c>
      <c r="AM109" s="166"/>
      <c r="AN109" s="166"/>
      <c r="AO109" s="166" t="s">
        <v>699</v>
      </c>
      <c r="AP109" s="168" t="s">
        <v>699</v>
      </c>
      <c r="AQ109" s="168" t="s">
        <v>699</v>
      </c>
      <c r="AR109" s="169">
        <f t="shared" si="1"/>
        <v>13</v>
      </c>
      <c r="AS109" s="170">
        <v>0</v>
      </c>
      <c r="AT109" s="160">
        <v>0</v>
      </c>
      <c r="AU109" s="160">
        <v>0</v>
      </c>
      <c r="AV109" s="170">
        <v>0</v>
      </c>
      <c r="AW109" s="170">
        <v>0</v>
      </c>
      <c r="AX109" s="160">
        <v>10</v>
      </c>
      <c r="AY109" s="160">
        <v>3</v>
      </c>
      <c r="AZ109" s="160">
        <v>0</v>
      </c>
      <c r="BA109" s="160">
        <v>0</v>
      </c>
      <c r="BB109" s="160">
        <v>0</v>
      </c>
      <c r="BC109" s="160" t="s">
        <v>2339</v>
      </c>
      <c r="BD109" s="160"/>
      <c r="BE109" s="160"/>
    </row>
    <row r="110" spans="2:57" ht="16.5" hidden="1" customHeight="1">
      <c r="B110" s="156">
        <v>480</v>
      </c>
      <c r="C110" s="157" t="s">
        <v>942</v>
      </c>
      <c r="D110" s="158" t="s">
        <v>2971</v>
      </c>
      <c r="E110" s="176" t="s">
        <v>28</v>
      </c>
      <c r="F110" s="158" t="s">
        <v>2233</v>
      </c>
      <c r="G110" s="158" t="s">
        <v>918</v>
      </c>
      <c r="H110" s="159" t="s">
        <v>730</v>
      </c>
      <c r="I110" s="160" t="s">
        <v>943</v>
      </c>
      <c r="J110" s="160" t="s">
        <v>2972</v>
      </c>
      <c r="K110" s="161">
        <v>31730</v>
      </c>
      <c r="L110" s="158"/>
      <c r="M110" s="158"/>
      <c r="N110" s="158" t="s">
        <v>699</v>
      </c>
      <c r="O110" s="158" t="s">
        <v>699</v>
      </c>
      <c r="P110" s="158" t="s">
        <v>699</v>
      </c>
      <c r="Q110" s="171">
        <v>1</v>
      </c>
      <c r="R110" s="163" t="s">
        <v>2969</v>
      </c>
      <c r="S110" s="163">
        <v>3</v>
      </c>
      <c r="T110" s="163" t="s">
        <v>2973</v>
      </c>
      <c r="U110" s="163">
        <v>14</v>
      </c>
      <c r="V110" s="163" t="s">
        <v>2974</v>
      </c>
      <c r="W110" s="163">
        <v>1</v>
      </c>
      <c r="X110" s="163"/>
      <c r="Y110" s="164" t="s">
        <v>2353</v>
      </c>
      <c r="Z110" s="164" t="s">
        <v>2353</v>
      </c>
      <c r="AA110" s="164"/>
      <c r="AB110" s="165" t="s">
        <v>2338</v>
      </c>
      <c r="AC110" s="166">
        <v>13</v>
      </c>
      <c r="AD110" s="167">
        <f t="shared" si="0"/>
        <v>0</v>
      </c>
      <c r="AE110" s="398">
        <v>13</v>
      </c>
      <c r="AF110" s="398">
        <v>0</v>
      </c>
      <c r="AG110" s="398">
        <v>3</v>
      </c>
      <c r="AH110" s="398">
        <v>0</v>
      </c>
      <c r="AI110" s="399">
        <v>13</v>
      </c>
      <c r="AJ110" s="399">
        <v>3</v>
      </c>
      <c r="AK110" s="399">
        <v>2</v>
      </c>
      <c r="AL110" s="399">
        <v>9</v>
      </c>
      <c r="AM110" s="166"/>
      <c r="AN110" s="166"/>
      <c r="AO110" s="166" t="s">
        <v>699</v>
      </c>
      <c r="AP110" s="168" t="s">
        <v>699</v>
      </c>
      <c r="AQ110" s="168" t="s">
        <v>699</v>
      </c>
      <c r="AR110" s="169">
        <f t="shared" si="1"/>
        <v>13</v>
      </c>
      <c r="AS110" s="170">
        <v>0</v>
      </c>
      <c r="AT110" s="160">
        <v>0</v>
      </c>
      <c r="AU110" s="160">
        <v>0</v>
      </c>
      <c r="AV110" s="170">
        <v>0</v>
      </c>
      <c r="AW110" s="170">
        <v>0</v>
      </c>
      <c r="AX110" s="160">
        <v>1</v>
      </c>
      <c r="AY110" s="160">
        <v>0</v>
      </c>
      <c r="AZ110" s="160">
        <v>0</v>
      </c>
      <c r="BA110" s="160">
        <v>0</v>
      </c>
      <c r="BB110" s="160">
        <v>12</v>
      </c>
      <c r="BC110" s="160" t="s">
        <v>2339</v>
      </c>
      <c r="BD110" s="160"/>
      <c r="BE110" s="160"/>
    </row>
    <row r="111" spans="2:57" ht="16.5" hidden="1" customHeight="1">
      <c r="B111" s="156">
        <v>499</v>
      </c>
      <c r="C111" s="157" t="s">
        <v>944</v>
      </c>
      <c r="D111" s="158" t="s">
        <v>2975</v>
      </c>
      <c r="E111" s="176" t="s">
        <v>28</v>
      </c>
      <c r="F111" s="158" t="s">
        <v>2233</v>
      </c>
      <c r="G111" s="158" t="s">
        <v>918</v>
      </c>
      <c r="H111" s="159" t="s">
        <v>727</v>
      </c>
      <c r="I111" s="160" t="s">
        <v>945</v>
      </c>
      <c r="J111" s="160" t="s">
        <v>2976</v>
      </c>
      <c r="K111" s="161">
        <v>10698</v>
      </c>
      <c r="L111" s="158"/>
      <c r="M111" s="158"/>
      <c r="N111" s="158" t="s">
        <v>699</v>
      </c>
      <c r="O111" s="158" t="s">
        <v>699</v>
      </c>
      <c r="P111" s="158" t="s">
        <v>699</v>
      </c>
      <c r="Q111" s="171">
        <v>3</v>
      </c>
      <c r="R111" s="163" t="s">
        <v>2977</v>
      </c>
      <c r="S111" s="163">
        <v>8</v>
      </c>
      <c r="T111" s="163" t="s">
        <v>2453</v>
      </c>
      <c r="U111" s="163">
        <v>15</v>
      </c>
      <c r="V111" s="163" t="s">
        <v>2978</v>
      </c>
      <c r="W111" s="163">
        <v>1</v>
      </c>
      <c r="X111" s="163"/>
      <c r="Y111" s="164" t="s">
        <v>2353</v>
      </c>
      <c r="Z111" s="164" t="s">
        <v>2353</v>
      </c>
      <c r="AA111" s="164"/>
      <c r="AB111" s="165" t="s">
        <v>2338</v>
      </c>
      <c r="AC111" s="166">
        <v>11</v>
      </c>
      <c r="AD111" s="167">
        <f t="shared" si="0"/>
        <v>0</v>
      </c>
      <c r="AE111" s="398">
        <v>8</v>
      </c>
      <c r="AF111" s="398">
        <v>0</v>
      </c>
      <c r="AG111" s="398">
        <v>3</v>
      </c>
      <c r="AH111" s="398">
        <v>0</v>
      </c>
      <c r="AI111" s="399">
        <v>8</v>
      </c>
      <c r="AJ111" s="399">
        <v>3</v>
      </c>
      <c r="AK111" s="399">
        <v>2</v>
      </c>
      <c r="AL111" s="399">
        <v>8</v>
      </c>
      <c r="AM111" s="166"/>
      <c r="AN111" s="166"/>
      <c r="AO111" s="166" t="s">
        <v>699</v>
      </c>
      <c r="AP111" s="168" t="s">
        <v>699</v>
      </c>
      <c r="AQ111" s="168" t="s">
        <v>699</v>
      </c>
      <c r="AR111" s="169">
        <f t="shared" si="1"/>
        <v>11</v>
      </c>
      <c r="AS111" s="170">
        <v>0</v>
      </c>
      <c r="AT111" s="160">
        <v>2</v>
      </c>
      <c r="AU111" s="160">
        <v>0</v>
      </c>
      <c r="AV111" s="170">
        <v>0</v>
      </c>
      <c r="AW111" s="170">
        <v>0</v>
      </c>
      <c r="AX111" s="160">
        <v>4</v>
      </c>
      <c r="AY111" s="160">
        <v>3</v>
      </c>
      <c r="AZ111" s="160">
        <v>0</v>
      </c>
      <c r="BA111" s="160">
        <v>0</v>
      </c>
      <c r="BB111" s="160">
        <v>2</v>
      </c>
      <c r="BC111" s="160" t="s">
        <v>2339</v>
      </c>
      <c r="BD111" s="160"/>
      <c r="BE111" s="160"/>
    </row>
    <row r="112" spans="2:57" ht="16.5" hidden="1" customHeight="1">
      <c r="B112" s="156">
        <v>500</v>
      </c>
      <c r="C112" s="157" t="s">
        <v>946</v>
      </c>
      <c r="D112" s="158" t="s">
        <v>2979</v>
      </c>
      <c r="E112" s="176" t="s">
        <v>28</v>
      </c>
      <c r="F112" s="158" t="s">
        <v>2233</v>
      </c>
      <c r="G112" s="158" t="s">
        <v>918</v>
      </c>
      <c r="H112" s="159" t="s">
        <v>727</v>
      </c>
      <c r="I112" s="160" t="s">
        <v>947</v>
      </c>
      <c r="J112" s="160" t="s">
        <v>2980</v>
      </c>
      <c r="K112" s="161">
        <v>11603</v>
      </c>
      <c r="L112" s="158" t="s">
        <v>2981</v>
      </c>
      <c r="M112" s="158" t="s">
        <v>2332</v>
      </c>
      <c r="N112" s="158" t="s">
        <v>2981</v>
      </c>
      <c r="O112" s="158" t="s">
        <v>2982</v>
      </c>
      <c r="P112" s="158" t="s">
        <v>2983</v>
      </c>
      <c r="Q112" s="171">
        <v>3</v>
      </c>
      <c r="R112" s="163" t="s">
        <v>2469</v>
      </c>
      <c r="S112" s="163">
        <v>5</v>
      </c>
      <c r="T112" s="163" t="s">
        <v>2470</v>
      </c>
      <c r="U112" s="163">
        <v>13</v>
      </c>
      <c r="V112" s="163" t="s">
        <v>2984</v>
      </c>
      <c r="W112" s="163">
        <v>1</v>
      </c>
      <c r="X112" s="163"/>
      <c r="Y112" s="164" t="s">
        <v>2353</v>
      </c>
      <c r="Z112" s="164" t="s">
        <v>2353</v>
      </c>
      <c r="AA112" s="164"/>
      <c r="AB112" s="165" t="s">
        <v>2338</v>
      </c>
      <c r="AC112" s="166">
        <v>10</v>
      </c>
      <c r="AD112" s="167">
        <f t="shared" si="0"/>
        <v>0</v>
      </c>
      <c r="AE112" s="398">
        <v>10</v>
      </c>
      <c r="AF112" s="398">
        <v>0</v>
      </c>
      <c r="AG112" s="398">
        <v>5</v>
      </c>
      <c r="AH112" s="398">
        <v>0</v>
      </c>
      <c r="AI112" s="399">
        <v>10</v>
      </c>
      <c r="AJ112" s="399">
        <v>5</v>
      </c>
      <c r="AK112" s="399">
        <v>2</v>
      </c>
      <c r="AL112" s="399">
        <v>7</v>
      </c>
      <c r="AM112" s="166"/>
      <c r="AN112" s="166"/>
      <c r="AO112" s="166" t="s">
        <v>699</v>
      </c>
      <c r="AP112" s="168" t="s">
        <v>699</v>
      </c>
      <c r="AQ112" s="168" t="s">
        <v>699</v>
      </c>
      <c r="AR112" s="169">
        <f t="shared" si="1"/>
        <v>10</v>
      </c>
      <c r="AS112" s="170">
        <v>0</v>
      </c>
      <c r="AT112" s="160">
        <v>0</v>
      </c>
      <c r="AU112" s="160">
        <v>0</v>
      </c>
      <c r="AV112" s="170">
        <v>0</v>
      </c>
      <c r="AW112" s="170">
        <v>2</v>
      </c>
      <c r="AX112" s="160">
        <v>7</v>
      </c>
      <c r="AY112" s="160">
        <v>0</v>
      </c>
      <c r="AZ112" s="160">
        <v>0</v>
      </c>
      <c r="BA112" s="160">
        <v>0</v>
      </c>
      <c r="BB112" s="160">
        <v>1</v>
      </c>
      <c r="BC112" s="160" t="s">
        <v>2339</v>
      </c>
      <c r="BD112" s="160"/>
      <c r="BE112" s="160"/>
    </row>
    <row r="113" spans="2:57" ht="16.5" hidden="1" customHeight="1">
      <c r="B113" s="156">
        <v>487</v>
      </c>
      <c r="C113" s="157" t="s">
        <v>948</v>
      </c>
      <c r="D113" s="158" t="s">
        <v>2985</v>
      </c>
      <c r="E113" s="176" t="s">
        <v>28</v>
      </c>
      <c r="F113" s="158" t="s">
        <v>2233</v>
      </c>
      <c r="G113" s="158" t="s">
        <v>918</v>
      </c>
      <c r="H113" s="159" t="s">
        <v>730</v>
      </c>
      <c r="I113" s="160" t="s">
        <v>949</v>
      </c>
      <c r="J113" s="160" t="s">
        <v>2986</v>
      </c>
      <c r="K113" s="161">
        <v>18172</v>
      </c>
      <c r="L113" s="158" t="s">
        <v>2987</v>
      </c>
      <c r="M113" s="158" t="s">
        <v>2332</v>
      </c>
      <c r="N113" s="158" t="s">
        <v>2987</v>
      </c>
      <c r="O113" s="158" t="s">
        <v>2988</v>
      </c>
      <c r="P113" s="158" t="s">
        <v>2989</v>
      </c>
      <c r="Q113" s="171">
        <v>5</v>
      </c>
      <c r="R113" s="163" t="s">
        <v>2990</v>
      </c>
      <c r="S113" s="163">
        <v>9</v>
      </c>
      <c r="T113" s="163">
        <v>18</v>
      </c>
      <c r="U113" s="163">
        <v>70</v>
      </c>
      <c r="V113" s="163">
        <v>236</v>
      </c>
      <c r="W113" s="163">
        <v>1</v>
      </c>
      <c r="X113" s="163"/>
      <c r="Y113" s="164" t="s">
        <v>26</v>
      </c>
      <c r="Z113" s="164" t="s">
        <v>26</v>
      </c>
      <c r="AA113" s="164"/>
      <c r="AB113" s="165" t="s">
        <v>2338</v>
      </c>
      <c r="AC113" s="166">
        <v>20</v>
      </c>
      <c r="AD113" s="167">
        <f t="shared" si="0"/>
        <v>0</v>
      </c>
      <c r="AE113" s="398">
        <v>17</v>
      </c>
      <c r="AF113" s="398">
        <v>0</v>
      </c>
      <c r="AG113" s="398">
        <v>5</v>
      </c>
      <c r="AH113" s="398">
        <v>0</v>
      </c>
      <c r="AI113" s="399">
        <v>17</v>
      </c>
      <c r="AJ113" s="399">
        <v>5</v>
      </c>
      <c r="AK113" s="399">
        <v>2</v>
      </c>
      <c r="AL113" s="399">
        <v>7</v>
      </c>
      <c r="AM113" s="166"/>
      <c r="AN113" s="166"/>
      <c r="AO113" s="166" t="s">
        <v>699</v>
      </c>
      <c r="AP113" s="168" t="s">
        <v>699</v>
      </c>
      <c r="AQ113" s="168" t="s">
        <v>699</v>
      </c>
      <c r="AR113" s="169">
        <f t="shared" si="1"/>
        <v>20</v>
      </c>
      <c r="AS113" s="170">
        <v>0</v>
      </c>
      <c r="AT113" s="160">
        <v>0</v>
      </c>
      <c r="AU113" s="160">
        <v>0</v>
      </c>
      <c r="AV113" s="170">
        <v>1</v>
      </c>
      <c r="AW113" s="170">
        <v>1</v>
      </c>
      <c r="AX113" s="160">
        <v>13</v>
      </c>
      <c r="AY113" s="160">
        <v>0</v>
      </c>
      <c r="AZ113" s="160">
        <v>0</v>
      </c>
      <c r="BA113" s="160">
        <v>0</v>
      </c>
      <c r="BB113" s="160">
        <v>5</v>
      </c>
      <c r="BC113" s="160" t="s">
        <v>2339</v>
      </c>
      <c r="BD113" s="160"/>
      <c r="BE113" s="160"/>
    </row>
    <row r="114" spans="2:57" ht="16.5" hidden="1" customHeight="1">
      <c r="B114" s="156">
        <v>481</v>
      </c>
      <c r="C114" s="157" t="s">
        <v>950</v>
      </c>
      <c r="D114" s="158" t="s">
        <v>2991</v>
      </c>
      <c r="E114" s="176" t="s">
        <v>28</v>
      </c>
      <c r="F114" s="158" t="s">
        <v>2233</v>
      </c>
      <c r="G114" s="158" t="s">
        <v>918</v>
      </c>
      <c r="H114" s="159" t="s">
        <v>730</v>
      </c>
      <c r="I114" s="160" t="s">
        <v>951</v>
      </c>
      <c r="J114" s="160" t="s">
        <v>2992</v>
      </c>
      <c r="K114" s="161">
        <v>23467</v>
      </c>
      <c r="L114" s="158"/>
      <c r="M114" s="158"/>
      <c r="N114" s="158" t="s">
        <v>699</v>
      </c>
      <c r="O114" s="158" t="s">
        <v>699</v>
      </c>
      <c r="P114" s="158" t="s">
        <v>699</v>
      </c>
      <c r="Q114" s="171">
        <v>3</v>
      </c>
      <c r="R114" s="163" t="s">
        <v>2993</v>
      </c>
      <c r="S114" s="163">
        <v>10</v>
      </c>
      <c r="T114" s="163" t="s">
        <v>2994</v>
      </c>
      <c r="U114" s="163">
        <v>23</v>
      </c>
      <c r="V114" s="163" t="s">
        <v>2995</v>
      </c>
      <c r="W114" s="163">
        <v>1</v>
      </c>
      <c r="X114" s="163"/>
      <c r="Y114" s="164" t="s">
        <v>26</v>
      </c>
      <c r="Z114" s="164" t="s">
        <v>26</v>
      </c>
      <c r="AA114" s="164"/>
      <c r="AB114" s="165" t="s">
        <v>2338</v>
      </c>
      <c r="AC114" s="166">
        <v>16</v>
      </c>
      <c r="AD114" s="167">
        <f t="shared" si="0"/>
        <v>0</v>
      </c>
      <c r="AE114" s="398">
        <v>10</v>
      </c>
      <c r="AF114" s="398">
        <v>0</v>
      </c>
      <c r="AG114" s="398">
        <v>3</v>
      </c>
      <c r="AH114" s="398">
        <v>0</v>
      </c>
      <c r="AI114" s="399">
        <v>10</v>
      </c>
      <c r="AJ114" s="399">
        <v>3</v>
      </c>
      <c r="AK114" s="399">
        <v>2</v>
      </c>
      <c r="AL114" s="399">
        <v>7</v>
      </c>
      <c r="AM114" s="166"/>
      <c r="AN114" s="166"/>
      <c r="AO114" s="166" t="s">
        <v>699</v>
      </c>
      <c r="AP114" s="168" t="s">
        <v>699</v>
      </c>
      <c r="AQ114" s="168" t="s">
        <v>699</v>
      </c>
      <c r="AR114" s="169">
        <f t="shared" si="1"/>
        <v>16</v>
      </c>
      <c r="AS114" s="170">
        <v>0</v>
      </c>
      <c r="AT114" s="160">
        <v>6</v>
      </c>
      <c r="AU114" s="160">
        <v>0</v>
      </c>
      <c r="AV114" s="170">
        <v>0</v>
      </c>
      <c r="AW114" s="170">
        <v>2</v>
      </c>
      <c r="AX114" s="160">
        <v>4</v>
      </c>
      <c r="AY114" s="160">
        <v>4</v>
      </c>
      <c r="AZ114" s="160">
        <v>0</v>
      </c>
      <c r="BA114" s="160">
        <v>0</v>
      </c>
      <c r="BB114" s="160">
        <v>0</v>
      </c>
      <c r="BC114" s="160" t="s">
        <v>2339</v>
      </c>
      <c r="BD114" s="160"/>
      <c r="BE114" s="160"/>
    </row>
    <row r="115" spans="2:57" ht="16.5" hidden="1" customHeight="1">
      <c r="B115" s="156">
        <v>501</v>
      </c>
      <c r="C115" s="157" t="s">
        <v>952</v>
      </c>
      <c r="D115" s="158" t="s">
        <v>2996</v>
      </c>
      <c r="E115" s="176" t="s">
        <v>28</v>
      </c>
      <c r="F115" s="158" t="s">
        <v>2233</v>
      </c>
      <c r="G115" s="158" t="s">
        <v>918</v>
      </c>
      <c r="H115" s="159" t="s">
        <v>727</v>
      </c>
      <c r="I115" s="160" t="s">
        <v>953</v>
      </c>
      <c r="J115" s="160" t="s">
        <v>2997</v>
      </c>
      <c r="K115" s="161">
        <v>6358</v>
      </c>
      <c r="L115" s="158"/>
      <c r="M115" s="158" t="s">
        <v>2332</v>
      </c>
      <c r="N115" s="158" t="s">
        <v>2998</v>
      </c>
      <c r="O115" s="158" t="s">
        <v>2999</v>
      </c>
      <c r="P115" s="158" t="s">
        <v>3000</v>
      </c>
      <c r="Q115" s="171">
        <v>5</v>
      </c>
      <c r="R115" s="163" t="s">
        <v>2663</v>
      </c>
      <c r="S115" s="163">
        <v>9</v>
      </c>
      <c r="T115" s="163" t="s">
        <v>2916</v>
      </c>
      <c r="U115" s="163">
        <v>17</v>
      </c>
      <c r="V115" s="163" t="s">
        <v>3001</v>
      </c>
      <c r="W115" s="163">
        <v>1</v>
      </c>
      <c r="X115" s="163"/>
      <c r="Y115" s="164" t="s">
        <v>2353</v>
      </c>
      <c r="Z115" s="164" t="s">
        <v>2353</v>
      </c>
      <c r="AA115" s="164"/>
      <c r="AB115" s="165" t="s">
        <v>2338</v>
      </c>
      <c r="AC115" s="166">
        <v>12</v>
      </c>
      <c r="AD115" s="167">
        <f t="shared" si="0"/>
        <v>0</v>
      </c>
      <c r="AE115" s="398">
        <v>12</v>
      </c>
      <c r="AF115" s="398">
        <v>0</v>
      </c>
      <c r="AG115" s="398">
        <v>5</v>
      </c>
      <c r="AH115" s="398">
        <v>0</v>
      </c>
      <c r="AI115" s="399">
        <v>12</v>
      </c>
      <c r="AJ115" s="399">
        <v>5</v>
      </c>
      <c r="AK115" s="399">
        <v>2</v>
      </c>
      <c r="AL115" s="399">
        <v>9</v>
      </c>
      <c r="AM115" s="166"/>
      <c r="AN115" s="166"/>
      <c r="AO115" s="166" t="s">
        <v>699</v>
      </c>
      <c r="AP115" s="168" t="s">
        <v>699</v>
      </c>
      <c r="AQ115" s="168" t="s">
        <v>699</v>
      </c>
      <c r="AR115" s="169">
        <f t="shared" si="1"/>
        <v>12</v>
      </c>
      <c r="AS115" s="170">
        <v>0</v>
      </c>
      <c r="AT115" s="160">
        <v>0</v>
      </c>
      <c r="AU115" s="160">
        <v>0</v>
      </c>
      <c r="AV115" s="170">
        <v>0</v>
      </c>
      <c r="AW115" s="170">
        <v>1</v>
      </c>
      <c r="AX115" s="160">
        <v>3</v>
      </c>
      <c r="AY115" s="160">
        <v>5</v>
      </c>
      <c r="AZ115" s="160">
        <v>0</v>
      </c>
      <c r="BA115" s="160">
        <v>0</v>
      </c>
      <c r="BB115" s="160">
        <v>3</v>
      </c>
      <c r="BC115" s="160" t="s">
        <v>2339</v>
      </c>
      <c r="BD115" s="160"/>
      <c r="BE115" s="160"/>
    </row>
    <row r="116" spans="2:57" ht="16.5" hidden="1" customHeight="1">
      <c r="B116" s="156">
        <v>8</v>
      </c>
      <c r="C116" s="157" t="s">
        <v>954</v>
      </c>
      <c r="D116" s="158" t="s">
        <v>3002</v>
      </c>
      <c r="E116" s="176" t="s">
        <v>28</v>
      </c>
      <c r="F116" s="158" t="s">
        <v>2233</v>
      </c>
      <c r="G116" s="158" t="s">
        <v>918</v>
      </c>
      <c r="H116" s="159" t="s">
        <v>724</v>
      </c>
      <c r="I116" s="160" t="s">
        <v>955</v>
      </c>
      <c r="J116" s="160" t="s">
        <v>3003</v>
      </c>
      <c r="K116" s="161">
        <v>27464</v>
      </c>
      <c r="L116" s="158" t="s">
        <v>3004</v>
      </c>
      <c r="M116" s="158" t="s">
        <v>2332</v>
      </c>
      <c r="N116" s="158" t="s">
        <v>3004</v>
      </c>
      <c r="O116" s="158" t="s">
        <v>3005</v>
      </c>
      <c r="P116" s="158" t="s">
        <v>3006</v>
      </c>
      <c r="Q116" s="171">
        <v>3</v>
      </c>
      <c r="R116" s="163" t="s">
        <v>3007</v>
      </c>
      <c r="S116" s="163">
        <v>10</v>
      </c>
      <c r="T116" s="163" t="s">
        <v>2430</v>
      </c>
      <c r="U116" s="163">
        <v>10</v>
      </c>
      <c r="V116" s="163" t="s">
        <v>2571</v>
      </c>
      <c r="W116" s="163">
        <v>1</v>
      </c>
      <c r="X116" s="163"/>
      <c r="Y116" s="164" t="s">
        <v>26</v>
      </c>
      <c r="Z116" s="164" t="s">
        <v>26</v>
      </c>
      <c r="AA116" s="164"/>
      <c r="AB116" s="165" t="s">
        <v>2338</v>
      </c>
      <c r="AC116" s="166">
        <v>49</v>
      </c>
      <c r="AD116" s="167">
        <f t="shared" si="0"/>
        <v>0</v>
      </c>
      <c r="AE116" s="398">
        <v>41</v>
      </c>
      <c r="AF116" s="398">
        <v>0</v>
      </c>
      <c r="AG116" s="398">
        <v>9</v>
      </c>
      <c r="AH116" s="398">
        <v>0</v>
      </c>
      <c r="AI116" s="399">
        <v>41</v>
      </c>
      <c r="AJ116" s="399">
        <v>9</v>
      </c>
      <c r="AK116" s="399">
        <v>2</v>
      </c>
      <c r="AL116" s="399">
        <v>15</v>
      </c>
      <c r="AM116" s="166"/>
      <c r="AN116" s="166"/>
      <c r="AO116" s="166" t="s">
        <v>699</v>
      </c>
      <c r="AP116" s="168" t="s">
        <v>699</v>
      </c>
      <c r="AQ116" s="168" t="s">
        <v>699</v>
      </c>
      <c r="AR116" s="169">
        <f t="shared" si="1"/>
        <v>49</v>
      </c>
      <c r="AS116" s="170">
        <v>0</v>
      </c>
      <c r="AT116" s="160">
        <v>0</v>
      </c>
      <c r="AU116" s="160">
        <v>0</v>
      </c>
      <c r="AV116" s="170">
        <v>0</v>
      </c>
      <c r="AW116" s="170">
        <v>0</v>
      </c>
      <c r="AX116" s="160">
        <v>26</v>
      </c>
      <c r="AY116" s="160">
        <v>19</v>
      </c>
      <c r="AZ116" s="160">
        <v>0</v>
      </c>
      <c r="BA116" s="160">
        <v>0</v>
      </c>
      <c r="BB116" s="160">
        <v>4</v>
      </c>
      <c r="BC116" s="160" t="s">
        <v>2339</v>
      </c>
      <c r="BD116" s="160"/>
      <c r="BE116" s="160"/>
    </row>
    <row r="117" spans="2:57" ht="16.5" hidden="1" customHeight="1">
      <c r="B117" s="156">
        <v>59</v>
      </c>
      <c r="C117" s="157" t="s">
        <v>956</v>
      </c>
      <c r="D117" s="183"/>
      <c r="E117" s="176" t="s">
        <v>28</v>
      </c>
      <c r="F117" s="183" t="s">
        <v>2233</v>
      </c>
      <c r="G117" s="158" t="s">
        <v>918</v>
      </c>
      <c r="H117" s="159" t="s">
        <v>724</v>
      </c>
      <c r="I117" s="160" t="s">
        <v>957</v>
      </c>
      <c r="J117" s="160" t="s">
        <v>3008</v>
      </c>
      <c r="K117" s="161">
        <v>13262</v>
      </c>
      <c r="L117" s="158"/>
      <c r="M117" s="158"/>
      <c r="N117" s="158" t="s">
        <v>699</v>
      </c>
      <c r="O117" s="158" t="s">
        <v>699</v>
      </c>
      <c r="P117" s="158" t="s">
        <v>699</v>
      </c>
      <c r="Q117" s="171">
        <v>10</v>
      </c>
      <c r="R117" s="163"/>
      <c r="S117" s="163">
        <v>19</v>
      </c>
      <c r="T117" s="163" t="s">
        <v>2551</v>
      </c>
      <c r="U117" s="163">
        <v>33</v>
      </c>
      <c r="V117" s="163" t="s">
        <v>3009</v>
      </c>
      <c r="W117" s="163">
        <v>2</v>
      </c>
      <c r="X117" s="163"/>
      <c r="Y117" s="164" t="s">
        <v>26</v>
      </c>
      <c r="Z117" s="164" t="s">
        <v>26</v>
      </c>
      <c r="AA117" s="164"/>
      <c r="AB117" s="165" t="s">
        <v>2338</v>
      </c>
      <c r="AC117" s="166">
        <v>0</v>
      </c>
      <c r="AD117" s="167">
        <f t="shared" si="0"/>
        <v>0</v>
      </c>
      <c r="AE117" s="398">
        <v>52</v>
      </c>
      <c r="AF117" s="398">
        <v>0</v>
      </c>
      <c r="AG117" s="398">
        <v>12</v>
      </c>
      <c r="AH117" s="398">
        <v>0</v>
      </c>
      <c r="AI117" s="399">
        <v>52</v>
      </c>
      <c r="AJ117" s="399">
        <v>12</v>
      </c>
      <c r="AK117" s="399">
        <v>2</v>
      </c>
      <c r="AL117" s="399">
        <v>38</v>
      </c>
      <c r="AM117" s="166"/>
      <c r="AN117" s="166"/>
      <c r="AO117" s="166" t="s">
        <v>699</v>
      </c>
      <c r="AP117" s="168" t="s">
        <v>10130</v>
      </c>
      <c r="AQ117" s="168" t="s">
        <v>699</v>
      </c>
      <c r="AR117" s="169">
        <f t="shared" si="1"/>
        <v>0</v>
      </c>
      <c r="AS117" s="170">
        <v>0</v>
      </c>
      <c r="AT117" s="160">
        <v>0</v>
      </c>
      <c r="AU117" s="160">
        <v>0</v>
      </c>
      <c r="AV117" s="170">
        <v>0</v>
      </c>
      <c r="AW117" s="170">
        <v>0</v>
      </c>
      <c r="AX117" s="160">
        <v>0</v>
      </c>
      <c r="AY117" s="160">
        <v>0</v>
      </c>
      <c r="AZ117" s="160">
        <v>0</v>
      </c>
      <c r="BA117" s="160">
        <v>0</v>
      </c>
      <c r="BB117" s="160">
        <v>0</v>
      </c>
      <c r="BC117" s="160" t="s">
        <v>2339</v>
      </c>
      <c r="BD117" s="160"/>
      <c r="BE117" s="160"/>
    </row>
    <row r="118" spans="2:57" ht="16.5" hidden="1" customHeight="1">
      <c r="B118" s="156">
        <v>493</v>
      </c>
      <c r="C118" s="157" t="s">
        <v>958</v>
      </c>
      <c r="D118" s="158" t="s">
        <v>3010</v>
      </c>
      <c r="E118" s="176" t="s">
        <v>28</v>
      </c>
      <c r="F118" s="158" t="s">
        <v>2233</v>
      </c>
      <c r="G118" s="158" t="s">
        <v>918</v>
      </c>
      <c r="H118" s="159" t="s">
        <v>727</v>
      </c>
      <c r="I118" s="160" t="s">
        <v>959</v>
      </c>
      <c r="J118" s="160" t="s">
        <v>3011</v>
      </c>
      <c r="K118" s="161">
        <v>38047</v>
      </c>
      <c r="L118" s="158" t="s">
        <v>3012</v>
      </c>
      <c r="M118" s="158" t="s">
        <v>2332</v>
      </c>
      <c r="N118" s="158" t="s">
        <v>3012</v>
      </c>
      <c r="O118" s="158" t="s">
        <v>3013</v>
      </c>
      <c r="P118" s="158" t="s">
        <v>3014</v>
      </c>
      <c r="Q118" s="171">
        <v>3</v>
      </c>
      <c r="R118" s="163" t="s">
        <v>3015</v>
      </c>
      <c r="S118" s="163">
        <v>9</v>
      </c>
      <c r="T118" s="163" t="s">
        <v>3016</v>
      </c>
      <c r="U118" s="163">
        <v>65</v>
      </c>
      <c r="V118" s="163" t="s">
        <v>3017</v>
      </c>
      <c r="W118" s="163">
        <v>2</v>
      </c>
      <c r="X118" s="163"/>
      <c r="Y118" s="164" t="s">
        <v>26</v>
      </c>
      <c r="Z118" s="164" t="s">
        <v>26</v>
      </c>
      <c r="AA118" s="184" t="s">
        <v>35</v>
      </c>
      <c r="AB118" s="165" t="s">
        <v>2354</v>
      </c>
      <c r="AC118" s="166">
        <v>57</v>
      </c>
      <c r="AD118" s="167">
        <f t="shared" si="0"/>
        <v>0</v>
      </c>
      <c r="AE118" s="398">
        <v>57</v>
      </c>
      <c r="AF118" s="398">
        <v>0</v>
      </c>
      <c r="AG118" s="398">
        <v>9</v>
      </c>
      <c r="AH118" s="398">
        <v>0</v>
      </c>
      <c r="AI118" s="399">
        <v>57</v>
      </c>
      <c r="AJ118" s="399">
        <v>9</v>
      </c>
      <c r="AK118" s="399">
        <v>3</v>
      </c>
      <c r="AL118" s="399">
        <v>23</v>
      </c>
      <c r="AM118" s="166"/>
      <c r="AN118" s="166"/>
      <c r="AO118" s="166" t="s">
        <v>699</v>
      </c>
      <c r="AP118" s="168" t="s">
        <v>699</v>
      </c>
      <c r="AQ118" s="168" t="s">
        <v>699</v>
      </c>
      <c r="AR118" s="169">
        <f t="shared" si="1"/>
        <v>57</v>
      </c>
      <c r="AS118" s="170">
        <v>0</v>
      </c>
      <c r="AT118" s="160">
        <v>0</v>
      </c>
      <c r="AU118" s="160">
        <v>0</v>
      </c>
      <c r="AV118" s="170">
        <v>0</v>
      </c>
      <c r="AW118" s="170">
        <v>0</v>
      </c>
      <c r="AX118" s="160">
        <v>53</v>
      </c>
      <c r="AY118" s="160">
        <v>0</v>
      </c>
      <c r="AZ118" s="160">
        <v>0</v>
      </c>
      <c r="BA118" s="160">
        <v>0</v>
      </c>
      <c r="BB118" s="160">
        <v>4</v>
      </c>
      <c r="BC118" s="160" t="s">
        <v>2355</v>
      </c>
      <c r="BD118" s="160"/>
      <c r="BE118" s="160"/>
    </row>
    <row r="119" spans="2:57" ht="16.5" hidden="1" customHeight="1">
      <c r="B119" s="156">
        <v>40</v>
      </c>
      <c r="C119" s="157" t="s">
        <v>960</v>
      </c>
      <c r="D119" s="158" t="s">
        <v>3018</v>
      </c>
      <c r="E119" s="176" t="s">
        <v>28</v>
      </c>
      <c r="F119" s="158" t="s">
        <v>2233</v>
      </c>
      <c r="G119" s="158" t="s">
        <v>918</v>
      </c>
      <c r="H119" s="159" t="s">
        <v>724</v>
      </c>
      <c r="I119" s="160" t="s">
        <v>961</v>
      </c>
      <c r="J119" s="160" t="s">
        <v>3019</v>
      </c>
      <c r="K119" s="161">
        <v>16897</v>
      </c>
      <c r="L119" s="158"/>
      <c r="M119" s="158"/>
      <c r="N119" s="158" t="s">
        <v>3020</v>
      </c>
      <c r="O119" s="158" t="s">
        <v>3021</v>
      </c>
      <c r="P119" s="158" t="s">
        <v>3022</v>
      </c>
      <c r="Q119" s="171">
        <v>9</v>
      </c>
      <c r="R119" s="163" t="s">
        <v>3023</v>
      </c>
      <c r="S119" s="163">
        <v>24</v>
      </c>
      <c r="T119" s="163" t="s">
        <v>3024</v>
      </c>
      <c r="U119" s="163">
        <v>58</v>
      </c>
      <c r="V119" s="163" t="s">
        <v>3025</v>
      </c>
      <c r="W119" s="163">
        <v>1</v>
      </c>
      <c r="X119" s="163"/>
      <c r="Y119" s="164" t="s">
        <v>26</v>
      </c>
      <c r="Z119" s="164" t="s">
        <v>26</v>
      </c>
      <c r="AA119" s="164"/>
      <c r="AB119" s="165" t="s">
        <v>2338</v>
      </c>
      <c r="AC119" s="166">
        <v>56</v>
      </c>
      <c r="AD119" s="167">
        <f t="shared" si="0"/>
        <v>0</v>
      </c>
      <c r="AE119" s="398">
        <v>56</v>
      </c>
      <c r="AF119" s="398">
        <v>0</v>
      </c>
      <c r="AG119" s="398">
        <v>10</v>
      </c>
      <c r="AH119" s="398">
        <v>0</v>
      </c>
      <c r="AI119" s="399">
        <v>56</v>
      </c>
      <c r="AJ119" s="399">
        <v>10</v>
      </c>
      <c r="AK119" s="399">
        <v>2</v>
      </c>
      <c r="AL119" s="399">
        <v>28</v>
      </c>
      <c r="AM119" s="166"/>
      <c r="AN119" s="166"/>
      <c r="AO119" s="166" t="s">
        <v>699</v>
      </c>
      <c r="AP119" s="168" t="s">
        <v>699</v>
      </c>
      <c r="AQ119" s="168" t="s">
        <v>699</v>
      </c>
      <c r="AR119" s="169">
        <f t="shared" si="1"/>
        <v>56</v>
      </c>
      <c r="AS119" s="170">
        <v>0</v>
      </c>
      <c r="AT119" s="160">
        <v>0</v>
      </c>
      <c r="AU119" s="160">
        <v>0</v>
      </c>
      <c r="AV119" s="170">
        <v>29</v>
      </c>
      <c r="AW119" s="170">
        <v>1</v>
      </c>
      <c r="AX119" s="160">
        <v>20</v>
      </c>
      <c r="AY119" s="160">
        <v>0</v>
      </c>
      <c r="AZ119" s="160">
        <v>0</v>
      </c>
      <c r="BA119" s="160">
        <v>0</v>
      </c>
      <c r="BB119" s="160">
        <v>6</v>
      </c>
      <c r="BC119" s="160" t="s">
        <v>2339</v>
      </c>
      <c r="BD119" s="160"/>
      <c r="BE119" s="160"/>
    </row>
    <row r="120" spans="2:57" ht="16.5" hidden="1" customHeight="1">
      <c r="B120" s="156">
        <v>488</v>
      </c>
      <c r="C120" s="157" t="s">
        <v>962</v>
      </c>
      <c r="D120" s="158" t="s">
        <v>3026</v>
      </c>
      <c r="E120" s="176" t="s">
        <v>28</v>
      </c>
      <c r="F120" s="158" t="s">
        <v>2233</v>
      </c>
      <c r="G120" s="158" t="s">
        <v>918</v>
      </c>
      <c r="H120" s="159" t="s">
        <v>730</v>
      </c>
      <c r="I120" s="160" t="s">
        <v>963</v>
      </c>
      <c r="J120" s="160" t="s">
        <v>3019</v>
      </c>
      <c r="K120" s="161">
        <v>16897</v>
      </c>
      <c r="L120" s="158"/>
      <c r="M120" s="158"/>
      <c r="N120" s="158" t="s">
        <v>699</v>
      </c>
      <c r="O120" s="158" t="s">
        <v>699</v>
      </c>
      <c r="P120" s="158" t="s">
        <v>699</v>
      </c>
      <c r="Q120" s="171">
        <v>2</v>
      </c>
      <c r="R120" s="163"/>
      <c r="S120" s="163">
        <v>1</v>
      </c>
      <c r="T120" s="163" t="s">
        <v>2994</v>
      </c>
      <c r="U120" s="163">
        <v>24</v>
      </c>
      <c r="V120" s="163" t="s">
        <v>3027</v>
      </c>
      <c r="W120" s="163">
        <v>1</v>
      </c>
      <c r="X120" s="163"/>
      <c r="Y120" s="164" t="s">
        <v>2536</v>
      </c>
      <c r="Z120" s="164" t="s">
        <v>2536</v>
      </c>
      <c r="AA120" s="164"/>
      <c r="AB120" s="165" t="s">
        <v>2338</v>
      </c>
      <c r="AC120" s="166">
        <v>22</v>
      </c>
      <c r="AD120" s="167">
        <f t="shared" si="0"/>
        <v>0</v>
      </c>
      <c r="AE120" s="398">
        <v>21</v>
      </c>
      <c r="AF120" s="398">
        <v>0</v>
      </c>
      <c r="AG120" s="398">
        <v>6</v>
      </c>
      <c r="AH120" s="398">
        <v>0</v>
      </c>
      <c r="AI120" s="399" t="s">
        <v>2354</v>
      </c>
      <c r="AJ120" s="399" t="s">
        <v>2354</v>
      </c>
      <c r="AK120" s="399" t="s">
        <v>2354</v>
      </c>
      <c r="AL120" s="399" t="s">
        <v>2354</v>
      </c>
      <c r="AM120" s="166"/>
      <c r="AN120" s="166"/>
      <c r="AO120" s="166" t="s">
        <v>699</v>
      </c>
      <c r="AP120" s="168" t="s">
        <v>699</v>
      </c>
      <c r="AQ120" s="168" t="s">
        <v>699</v>
      </c>
      <c r="AR120" s="169">
        <f t="shared" si="1"/>
        <v>22</v>
      </c>
      <c r="AS120" s="170">
        <v>0</v>
      </c>
      <c r="AT120" s="160">
        <v>0</v>
      </c>
      <c r="AU120" s="160">
        <v>0</v>
      </c>
      <c r="AV120" s="170">
        <v>0</v>
      </c>
      <c r="AW120" s="170">
        <v>1</v>
      </c>
      <c r="AX120" s="160">
        <v>17</v>
      </c>
      <c r="AY120" s="160">
        <v>0</v>
      </c>
      <c r="AZ120" s="160">
        <v>0</v>
      </c>
      <c r="BA120" s="160">
        <v>0</v>
      </c>
      <c r="BB120" s="160">
        <v>4</v>
      </c>
      <c r="BC120" s="160" t="s">
        <v>2339</v>
      </c>
      <c r="BD120" s="160"/>
      <c r="BE120" s="160"/>
    </row>
    <row r="121" spans="2:57" ht="16.5" hidden="1" customHeight="1">
      <c r="B121" s="156">
        <v>502</v>
      </c>
      <c r="C121" s="157" t="s">
        <v>964</v>
      </c>
      <c r="D121" s="158" t="s">
        <v>3028</v>
      </c>
      <c r="E121" s="176" t="s">
        <v>28</v>
      </c>
      <c r="F121" s="158" t="s">
        <v>2233</v>
      </c>
      <c r="G121" s="158" t="s">
        <v>918</v>
      </c>
      <c r="H121" s="159" t="s">
        <v>727</v>
      </c>
      <c r="I121" s="160" t="s">
        <v>965</v>
      </c>
      <c r="J121" s="160" t="s">
        <v>3029</v>
      </c>
      <c r="K121" s="161">
        <v>20225</v>
      </c>
      <c r="L121" s="158"/>
      <c r="M121" s="158"/>
      <c r="N121" s="158" t="s">
        <v>699</v>
      </c>
      <c r="O121" s="158" t="s">
        <v>699</v>
      </c>
      <c r="P121" s="158" t="s">
        <v>699</v>
      </c>
      <c r="Q121" s="171">
        <v>4</v>
      </c>
      <c r="R121" s="163" t="s">
        <v>3030</v>
      </c>
      <c r="S121" s="163">
        <v>6</v>
      </c>
      <c r="T121" s="163" t="s">
        <v>2643</v>
      </c>
      <c r="U121" s="163">
        <v>36</v>
      </c>
      <c r="V121" s="163" t="s">
        <v>3031</v>
      </c>
      <c r="W121" s="163">
        <v>1</v>
      </c>
      <c r="X121" s="163"/>
      <c r="Y121" s="164" t="s">
        <v>26</v>
      </c>
      <c r="Z121" s="164" t="s">
        <v>26</v>
      </c>
      <c r="AA121" s="172" t="s">
        <v>35</v>
      </c>
      <c r="AB121" s="165" t="s">
        <v>2354</v>
      </c>
      <c r="AC121" s="166">
        <v>28</v>
      </c>
      <c r="AD121" s="167">
        <f t="shared" si="0"/>
        <v>0</v>
      </c>
      <c r="AE121" s="398">
        <v>26</v>
      </c>
      <c r="AF121" s="398">
        <v>0</v>
      </c>
      <c r="AG121" s="398">
        <v>5</v>
      </c>
      <c r="AH121" s="398">
        <v>0</v>
      </c>
      <c r="AI121" s="399">
        <v>26</v>
      </c>
      <c r="AJ121" s="399">
        <v>5</v>
      </c>
      <c r="AK121" s="399">
        <v>3</v>
      </c>
      <c r="AL121" s="399">
        <v>12</v>
      </c>
      <c r="AM121" s="166"/>
      <c r="AN121" s="166"/>
      <c r="AO121" s="166" t="s">
        <v>699</v>
      </c>
      <c r="AP121" s="168" t="s">
        <v>699</v>
      </c>
      <c r="AQ121" s="168" t="s">
        <v>699</v>
      </c>
      <c r="AR121" s="169">
        <f t="shared" si="1"/>
        <v>28</v>
      </c>
      <c r="AS121" s="170">
        <v>0</v>
      </c>
      <c r="AT121" s="160">
        <v>0</v>
      </c>
      <c r="AU121" s="160">
        <v>0</v>
      </c>
      <c r="AV121" s="170">
        <v>0</v>
      </c>
      <c r="AW121" s="170">
        <v>0</v>
      </c>
      <c r="AX121" s="160">
        <v>24</v>
      </c>
      <c r="AY121" s="160">
        <v>4</v>
      </c>
      <c r="AZ121" s="160">
        <v>0</v>
      </c>
      <c r="BA121" s="160">
        <v>0</v>
      </c>
      <c r="BB121" s="160">
        <v>0</v>
      </c>
      <c r="BC121" s="160" t="s">
        <v>2355</v>
      </c>
      <c r="BD121" s="160"/>
      <c r="BE121" s="160"/>
    </row>
    <row r="122" spans="2:57" ht="16.5" hidden="1" customHeight="1">
      <c r="B122" s="156">
        <v>503</v>
      </c>
      <c r="C122" s="157" t="s">
        <v>966</v>
      </c>
      <c r="D122" s="158" t="s">
        <v>3032</v>
      </c>
      <c r="E122" s="176" t="s">
        <v>28</v>
      </c>
      <c r="F122" s="158" t="s">
        <v>2233</v>
      </c>
      <c r="G122" s="158" t="s">
        <v>918</v>
      </c>
      <c r="H122" s="159" t="s">
        <v>727</v>
      </c>
      <c r="I122" s="160" t="s">
        <v>967</v>
      </c>
      <c r="J122" s="160" t="s">
        <v>3033</v>
      </c>
      <c r="K122" s="161">
        <v>15477</v>
      </c>
      <c r="L122" s="158" t="s">
        <v>3034</v>
      </c>
      <c r="M122" s="158" t="s">
        <v>2332</v>
      </c>
      <c r="N122" s="158" t="s">
        <v>3034</v>
      </c>
      <c r="O122" s="158" t="s">
        <v>3035</v>
      </c>
      <c r="P122" s="158" t="s">
        <v>3036</v>
      </c>
      <c r="Q122" s="171">
        <v>3</v>
      </c>
      <c r="R122" s="163" t="s">
        <v>2977</v>
      </c>
      <c r="S122" s="163">
        <v>8</v>
      </c>
      <c r="T122" s="163" t="s">
        <v>2470</v>
      </c>
      <c r="U122" s="163">
        <v>12</v>
      </c>
      <c r="V122" s="163" t="s">
        <v>3037</v>
      </c>
      <c r="W122" s="163">
        <v>1</v>
      </c>
      <c r="X122" s="163"/>
      <c r="Y122" s="164" t="s">
        <v>2353</v>
      </c>
      <c r="Z122" s="164" t="s">
        <v>2353</v>
      </c>
      <c r="AA122" s="164"/>
      <c r="AB122" s="165" t="s">
        <v>2338</v>
      </c>
      <c r="AC122" s="166">
        <v>14</v>
      </c>
      <c r="AD122" s="167">
        <f t="shared" si="0"/>
        <v>0</v>
      </c>
      <c r="AE122" s="398">
        <v>14</v>
      </c>
      <c r="AF122" s="398">
        <v>0</v>
      </c>
      <c r="AG122" s="398">
        <v>4</v>
      </c>
      <c r="AH122" s="398">
        <v>0</v>
      </c>
      <c r="AI122" s="399">
        <v>14</v>
      </c>
      <c r="AJ122" s="399">
        <v>4</v>
      </c>
      <c r="AK122" s="399">
        <v>2</v>
      </c>
      <c r="AL122" s="399">
        <v>6</v>
      </c>
      <c r="AM122" s="166"/>
      <c r="AN122" s="166"/>
      <c r="AO122" s="166" t="s">
        <v>699</v>
      </c>
      <c r="AP122" s="168" t="s">
        <v>699</v>
      </c>
      <c r="AQ122" s="168" t="s">
        <v>699</v>
      </c>
      <c r="AR122" s="169">
        <f t="shared" si="1"/>
        <v>14</v>
      </c>
      <c r="AS122" s="170">
        <v>0</v>
      </c>
      <c r="AT122" s="160">
        <v>0</v>
      </c>
      <c r="AU122" s="160">
        <v>0</v>
      </c>
      <c r="AV122" s="170">
        <v>0</v>
      </c>
      <c r="AW122" s="170">
        <v>1</v>
      </c>
      <c r="AX122" s="160">
        <v>8</v>
      </c>
      <c r="AY122" s="160">
        <v>3</v>
      </c>
      <c r="AZ122" s="160">
        <v>0</v>
      </c>
      <c r="BA122" s="160">
        <v>0</v>
      </c>
      <c r="BB122" s="160">
        <v>2</v>
      </c>
      <c r="BC122" s="160" t="s">
        <v>2339</v>
      </c>
      <c r="BD122" s="160"/>
      <c r="BE122" s="160"/>
    </row>
    <row r="123" spans="2:57" ht="16.5" hidden="1" customHeight="1">
      <c r="B123" s="156">
        <v>504</v>
      </c>
      <c r="C123" s="157" t="s">
        <v>968</v>
      </c>
      <c r="D123" s="158" t="s">
        <v>3038</v>
      </c>
      <c r="E123" s="176" t="s">
        <v>28</v>
      </c>
      <c r="F123" s="158" t="s">
        <v>2233</v>
      </c>
      <c r="G123" s="158" t="s">
        <v>918</v>
      </c>
      <c r="H123" s="159" t="s">
        <v>727</v>
      </c>
      <c r="I123" s="160" t="s">
        <v>969</v>
      </c>
      <c r="J123" s="160" t="s">
        <v>3039</v>
      </c>
      <c r="K123" s="161">
        <v>4930</v>
      </c>
      <c r="L123" s="158"/>
      <c r="M123" s="158"/>
      <c r="N123" s="158" t="s">
        <v>699</v>
      </c>
      <c r="O123" s="158" t="s">
        <v>699</v>
      </c>
      <c r="P123" s="158" t="s">
        <v>699</v>
      </c>
      <c r="Q123" s="171">
        <v>4</v>
      </c>
      <c r="R123" s="163" t="s">
        <v>2566</v>
      </c>
      <c r="S123" s="163">
        <v>12</v>
      </c>
      <c r="T123" s="163" t="s">
        <v>2618</v>
      </c>
      <c r="U123" s="163">
        <v>23</v>
      </c>
      <c r="V123" s="163" t="s">
        <v>3040</v>
      </c>
      <c r="W123" s="163">
        <v>1</v>
      </c>
      <c r="X123" s="163"/>
      <c r="Y123" s="164" t="s">
        <v>26</v>
      </c>
      <c r="Z123" s="164" t="s">
        <v>26</v>
      </c>
      <c r="AA123" s="164"/>
      <c r="AB123" s="165" t="s">
        <v>2338</v>
      </c>
      <c r="AC123" s="166">
        <v>22</v>
      </c>
      <c r="AD123" s="167">
        <f t="shared" si="0"/>
        <v>0</v>
      </c>
      <c r="AE123" s="398">
        <v>19</v>
      </c>
      <c r="AF123" s="398">
        <v>0</v>
      </c>
      <c r="AG123" s="398">
        <v>5</v>
      </c>
      <c r="AH123" s="398">
        <v>0</v>
      </c>
      <c r="AI123" s="399">
        <v>19</v>
      </c>
      <c r="AJ123" s="399">
        <v>5</v>
      </c>
      <c r="AK123" s="399">
        <v>2</v>
      </c>
      <c r="AL123" s="399">
        <v>10</v>
      </c>
      <c r="AM123" s="166"/>
      <c r="AN123" s="166"/>
      <c r="AO123" s="166" t="s">
        <v>699</v>
      </c>
      <c r="AP123" s="168" t="s">
        <v>699</v>
      </c>
      <c r="AQ123" s="168" t="s">
        <v>699</v>
      </c>
      <c r="AR123" s="169">
        <f t="shared" si="1"/>
        <v>22</v>
      </c>
      <c r="AS123" s="170">
        <v>0</v>
      </c>
      <c r="AT123" s="160">
        <v>3</v>
      </c>
      <c r="AU123" s="160">
        <v>0</v>
      </c>
      <c r="AV123" s="170">
        <v>0</v>
      </c>
      <c r="AW123" s="170">
        <v>1</v>
      </c>
      <c r="AX123" s="160">
        <v>13</v>
      </c>
      <c r="AY123" s="160">
        <v>3</v>
      </c>
      <c r="AZ123" s="160">
        <v>0</v>
      </c>
      <c r="BA123" s="160">
        <v>0</v>
      </c>
      <c r="BB123" s="160">
        <v>2</v>
      </c>
      <c r="BC123" s="160" t="s">
        <v>2339</v>
      </c>
      <c r="BD123" s="160"/>
      <c r="BE123" s="160"/>
    </row>
    <row r="124" spans="2:57" ht="16.5" hidden="1" customHeight="1">
      <c r="B124" s="156">
        <v>9</v>
      </c>
      <c r="C124" s="157" t="s">
        <v>970</v>
      </c>
      <c r="D124" s="158" t="s">
        <v>3041</v>
      </c>
      <c r="E124" s="176" t="s">
        <v>28</v>
      </c>
      <c r="F124" s="158" t="s">
        <v>2233</v>
      </c>
      <c r="G124" s="158" t="s">
        <v>918</v>
      </c>
      <c r="H124" s="159" t="s">
        <v>724</v>
      </c>
      <c r="I124" s="160" t="s">
        <v>971</v>
      </c>
      <c r="J124" s="160" t="s">
        <v>3042</v>
      </c>
      <c r="K124" s="161">
        <v>22710</v>
      </c>
      <c r="L124" s="158" t="s">
        <v>3043</v>
      </c>
      <c r="M124" s="158" t="s">
        <v>2332</v>
      </c>
      <c r="N124" s="158" t="s">
        <v>3043</v>
      </c>
      <c r="O124" s="158" t="s">
        <v>3044</v>
      </c>
      <c r="P124" s="158" t="s">
        <v>3045</v>
      </c>
      <c r="Q124" s="171">
        <v>5</v>
      </c>
      <c r="R124" s="163" t="s">
        <v>2879</v>
      </c>
      <c r="S124" s="163">
        <v>15</v>
      </c>
      <c r="T124" s="163" t="s">
        <v>2567</v>
      </c>
      <c r="U124" s="163">
        <v>44</v>
      </c>
      <c r="V124" s="163" t="s">
        <v>3046</v>
      </c>
      <c r="W124" s="163">
        <v>1</v>
      </c>
      <c r="X124" s="163"/>
      <c r="Y124" s="164" t="s">
        <v>26</v>
      </c>
      <c r="Z124" s="164" t="s">
        <v>26</v>
      </c>
      <c r="AA124" s="164"/>
      <c r="AB124" s="165" t="s">
        <v>2338</v>
      </c>
      <c r="AC124" s="166">
        <v>24</v>
      </c>
      <c r="AD124" s="167">
        <f t="shared" si="0"/>
        <v>0</v>
      </c>
      <c r="AE124" s="398">
        <v>39</v>
      </c>
      <c r="AF124" s="398">
        <v>0</v>
      </c>
      <c r="AG124" s="398">
        <v>7</v>
      </c>
      <c r="AH124" s="398">
        <v>0</v>
      </c>
      <c r="AI124" s="399">
        <v>39</v>
      </c>
      <c r="AJ124" s="399">
        <v>7</v>
      </c>
      <c r="AK124" s="399">
        <v>2</v>
      </c>
      <c r="AL124" s="399">
        <v>18</v>
      </c>
      <c r="AM124" s="166"/>
      <c r="AN124" s="166"/>
      <c r="AO124" s="166" t="s">
        <v>699</v>
      </c>
      <c r="AP124" s="168" t="s">
        <v>699</v>
      </c>
      <c r="AQ124" s="168" t="s">
        <v>699</v>
      </c>
      <c r="AR124" s="169">
        <f t="shared" si="1"/>
        <v>24</v>
      </c>
      <c r="AS124" s="170">
        <v>0</v>
      </c>
      <c r="AT124" s="160">
        <v>0</v>
      </c>
      <c r="AU124" s="160">
        <v>0</v>
      </c>
      <c r="AV124" s="170">
        <v>0</v>
      </c>
      <c r="AW124" s="170">
        <v>0</v>
      </c>
      <c r="AX124" s="160">
        <v>20</v>
      </c>
      <c r="AY124" s="160">
        <v>1</v>
      </c>
      <c r="AZ124" s="160">
        <v>0</v>
      </c>
      <c r="BA124" s="160">
        <v>0</v>
      </c>
      <c r="BB124" s="160">
        <v>3</v>
      </c>
      <c r="BC124" s="160" t="s">
        <v>2339</v>
      </c>
      <c r="BD124" s="160"/>
      <c r="BE124" s="160"/>
    </row>
    <row r="125" spans="2:57" ht="16.5" hidden="1" customHeight="1">
      <c r="B125" s="156">
        <v>65</v>
      </c>
      <c r="C125" s="157" t="s">
        <v>972</v>
      </c>
      <c r="D125" s="158" t="s">
        <v>3047</v>
      </c>
      <c r="E125" s="176" t="s">
        <v>28</v>
      </c>
      <c r="F125" s="158" t="s">
        <v>2233</v>
      </c>
      <c r="G125" s="158" t="s">
        <v>918</v>
      </c>
      <c r="H125" s="159" t="s">
        <v>724</v>
      </c>
      <c r="I125" s="160" t="s">
        <v>973</v>
      </c>
      <c r="J125" s="160" t="s">
        <v>3048</v>
      </c>
      <c r="K125" s="161">
        <v>29736</v>
      </c>
      <c r="L125" s="158" t="s">
        <v>3049</v>
      </c>
      <c r="M125" s="158" t="s">
        <v>2332</v>
      </c>
      <c r="N125" s="158" t="s">
        <v>3049</v>
      </c>
      <c r="O125" s="158" t="s">
        <v>3050</v>
      </c>
      <c r="P125" s="158" t="s">
        <v>3051</v>
      </c>
      <c r="Q125" s="171">
        <v>3</v>
      </c>
      <c r="R125" s="163" t="s">
        <v>3052</v>
      </c>
      <c r="S125" s="163">
        <v>5</v>
      </c>
      <c r="T125" s="163" t="s">
        <v>2831</v>
      </c>
      <c r="U125" s="163">
        <v>43</v>
      </c>
      <c r="V125" s="163" t="s">
        <v>3053</v>
      </c>
      <c r="W125" s="163">
        <v>1</v>
      </c>
      <c r="X125" s="163"/>
      <c r="Y125" s="164" t="s">
        <v>26</v>
      </c>
      <c r="Z125" s="164" t="s">
        <v>26</v>
      </c>
      <c r="AA125" s="164"/>
      <c r="AB125" s="165" t="s">
        <v>2338</v>
      </c>
      <c r="AC125" s="166">
        <v>48</v>
      </c>
      <c r="AD125" s="167">
        <f t="shared" si="0"/>
        <v>0</v>
      </c>
      <c r="AE125" s="398">
        <v>48</v>
      </c>
      <c r="AF125" s="398">
        <v>0</v>
      </c>
      <c r="AG125" s="398">
        <v>10</v>
      </c>
      <c r="AH125" s="398">
        <v>0</v>
      </c>
      <c r="AI125" s="399">
        <v>48</v>
      </c>
      <c r="AJ125" s="399">
        <v>9</v>
      </c>
      <c r="AK125" s="399">
        <v>2</v>
      </c>
      <c r="AL125" s="399">
        <v>24</v>
      </c>
      <c r="AM125" s="166"/>
      <c r="AN125" s="166"/>
      <c r="AO125" s="166" t="s">
        <v>699</v>
      </c>
      <c r="AP125" s="168" t="s">
        <v>699</v>
      </c>
      <c r="AQ125" s="168" t="s">
        <v>699</v>
      </c>
      <c r="AR125" s="169">
        <f t="shared" si="1"/>
        <v>48</v>
      </c>
      <c r="AS125" s="170">
        <v>0</v>
      </c>
      <c r="AT125" s="160">
        <v>0</v>
      </c>
      <c r="AU125" s="160">
        <v>0</v>
      </c>
      <c r="AV125" s="170">
        <v>0</v>
      </c>
      <c r="AW125" s="170">
        <v>3</v>
      </c>
      <c r="AX125" s="160">
        <v>31</v>
      </c>
      <c r="AY125" s="160">
        <v>0</v>
      </c>
      <c r="AZ125" s="160">
        <v>0</v>
      </c>
      <c r="BA125" s="160">
        <v>0</v>
      </c>
      <c r="BB125" s="160">
        <v>14</v>
      </c>
      <c r="BC125" s="160" t="s">
        <v>2339</v>
      </c>
      <c r="BD125" s="160"/>
      <c r="BE125" s="160"/>
    </row>
    <row r="126" spans="2:57" ht="16.5" hidden="1" customHeight="1">
      <c r="B126" s="156">
        <v>482</v>
      </c>
      <c r="C126" s="157" t="s">
        <v>974</v>
      </c>
      <c r="D126" s="158" t="s">
        <v>3054</v>
      </c>
      <c r="E126" s="176" t="s">
        <v>28</v>
      </c>
      <c r="F126" s="158" t="s">
        <v>2233</v>
      </c>
      <c r="G126" s="158" t="s">
        <v>918</v>
      </c>
      <c r="H126" s="159" t="s">
        <v>730</v>
      </c>
      <c r="I126" s="160" t="s">
        <v>975</v>
      </c>
      <c r="J126" s="160" t="s">
        <v>3055</v>
      </c>
      <c r="K126" s="161">
        <v>22630</v>
      </c>
      <c r="L126" s="158" t="s">
        <v>3056</v>
      </c>
      <c r="M126" s="158" t="s">
        <v>2332</v>
      </c>
      <c r="N126" s="158" t="s">
        <v>3056</v>
      </c>
      <c r="O126" s="158" t="s">
        <v>3057</v>
      </c>
      <c r="P126" s="158" t="s">
        <v>3058</v>
      </c>
      <c r="Q126" s="171">
        <v>4</v>
      </c>
      <c r="R126" s="163" t="s">
        <v>3059</v>
      </c>
      <c r="S126" s="163">
        <v>14</v>
      </c>
      <c r="T126" s="163" t="s">
        <v>2599</v>
      </c>
      <c r="U126" s="163">
        <v>47</v>
      </c>
      <c r="V126" s="163" t="s">
        <v>3060</v>
      </c>
      <c r="W126" s="163">
        <v>1</v>
      </c>
      <c r="X126" s="163"/>
      <c r="Y126" s="164" t="s">
        <v>26</v>
      </c>
      <c r="Z126" s="164" t="s">
        <v>26</v>
      </c>
      <c r="AA126" s="164"/>
      <c r="AB126" s="165" t="s">
        <v>2338</v>
      </c>
      <c r="AC126" s="166">
        <v>39</v>
      </c>
      <c r="AD126" s="167">
        <f t="shared" si="0"/>
        <v>0</v>
      </c>
      <c r="AE126" s="398">
        <v>25</v>
      </c>
      <c r="AF126" s="398">
        <v>0</v>
      </c>
      <c r="AG126" s="398">
        <v>5</v>
      </c>
      <c r="AH126" s="398">
        <v>0</v>
      </c>
      <c r="AI126" s="399">
        <v>25</v>
      </c>
      <c r="AJ126" s="399">
        <v>5</v>
      </c>
      <c r="AK126" s="399">
        <v>2</v>
      </c>
      <c r="AL126" s="399">
        <v>9</v>
      </c>
      <c r="AM126" s="166"/>
      <c r="AN126" s="166"/>
      <c r="AO126" s="166" t="s">
        <v>699</v>
      </c>
      <c r="AP126" s="168" t="s">
        <v>699</v>
      </c>
      <c r="AQ126" s="168" t="s">
        <v>699</v>
      </c>
      <c r="AR126" s="169">
        <f t="shared" si="1"/>
        <v>39</v>
      </c>
      <c r="AS126" s="170">
        <v>0</v>
      </c>
      <c r="AT126" s="160">
        <v>2</v>
      </c>
      <c r="AU126" s="160">
        <v>0</v>
      </c>
      <c r="AV126" s="170">
        <v>0</v>
      </c>
      <c r="AW126" s="170">
        <v>1</v>
      </c>
      <c r="AX126" s="160">
        <v>12</v>
      </c>
      <c r="AY126" s="160">
        <v>15</v>
      </c>
      <c r="AZ126" s="160">
        <v>0</v>
      </c>
      <c r="BA126" s="160">
        <v>0</v>
      </c>
      <c r="BB126" s="160">
        <v>9</v>
      </c>
      <c r="BC126" s="160" t="s">
        <v>2339</v>
      </c>
      <c r="BD126" s="160"/>
      <c r="BE126" s="160"/>
    </row>
    <row r="127" spans="2:57" ht="16.5" hidden="1" customHeight="1">
      <c r="B127" s="156">
        <v>505</v>
      </c>
      <c r="C127" s="157" t="s">
        <v>976</v>
      </c>
      <c r="D127" s="158" t="s">
        <v>3061</v>
      </c>
      <c r="E127" s="176" t="s">
        <v>28</v>
      </c>
      <c r="F127" s="158" t="s">
        <v>2233</v>
      </c>
      <c r="G127" s="158" t="s">
        <v>918</v>
      </c>
      <c r="H127" s="159" t="s">
        <v>727</v>
      </c>
      <c r="I127" s="160" t="s">
        <v>977</v>
      </c>
      <c r="J127" s="160" t="s">
        <v>3062</v>
      </c>
      <c r="K127" s="161">
        <v>35490</v>
      </c>
      <c r="L127" s="158"/>
      <c r="M127" s="158"/>
      <c r="N127" s="158" t="s">
        <v>3063</v>
      </c>
      <c r="O127" s="158" t="s">
        <v>3064</v>
      </c>
      <c r="P127" s="158" t="s">
        <v>3065</v>
      </c>
      <c r="Q127" s="171">
        <v>3</v>
      </c>
      <c r="R127" s="163" t="s">
        <v>2892</v>
      </c>
      <c r="S127" s="163">
        <v>9</v>
      </c>
      <c r="T127" s="163" t="s">
        <v>3066</v>
      </c>
      <c r="U127" s="163">
        <v>50</v>
      </c>
      <c r="V127" s="163" t="s">
        <v>3067</v>
      </c>
      <c r="W127" s="163">
        <v>1</v>
      </c>
      <c r="X127" s="163"/>
      <c r="Y127" s="164" t="s">
        <v>26</v>
      </c>
      <c r="Z127" s="164" t="s">
        <v>26</v>
      </c>
      <c r="AA127" s="172" t="s">
        <v>35</v>
      </c>
      <c r="AB127" s="165" t="s">
        <v>2354</v>
      </c>
      <c r="AC127" s="166">
        <v>42</v>
      </c>
      <c r="AD127" s="167">
        <f t="shared" si="0"/>
        <v>0</v>
      </c>
      <c r="AE127" s="398">
        <v>41</v>
      </c>
      <c r="AF127" s="398">
        <v>0</v>
      </c>
      <c r="AG127" s="398">
        <v>6</v>
      </c>
      <c r="AH127" s="398">
        <v>0</v>
      </c>
      <c r="AI127" s="399">
        <v>41</v>
      </c>
      <c r="AJ127" s="399">
        <v>6</v>
      </c>
      <c r="AK127" s="399">
        <v>3</v>
      </c>
      <c r="AL127" s="399">
        <v>8</v>
      </c>
      <c r="AM127" s="166"/>
      <c r="AN127" s="166"/>
      <c r="AO127" s="166" t="s">
        <v>699</v>
      </c>
      <c r="AP127" s="168" t="s">
        <v>699</v>
      </c>
      <c r="AQ127" s="168" t="s">
        <v>699</v>
      </c>
      <c r="AR127" s="169">
        <f t="shared" si="1"/>
        <v>42</v>
      </c>
      <c r="AS127" s="170">
        <v>0</v>
      </c>
      <c r="AT127" s="160">
        <v>1</v>
      </c>
      <c r="AU127" s="160">
        <v>0</v>
      </c>
      <c r="AV127" s="170">
        <v>0</v>
      </c>
      <c r="AW127" s="170">
        <v>2</v>
      </c>
      <c r="AX127" s="160">
        <v>30</v>
      </c>
      <c r="AY127" s="160">
        <v>4</v>
      </c>
      <c r="AZ127" s="160">
        <v>0</v>
      </c>
      <c r="BA127" s="160">
        <v>0</v>
      </c>
      <c r="BB127" s="160">
        <v>5</v>
      </c>
      <c r="BC127" s="160" t="s">
        <v>2355</v>
      </c>
      <c r="BD127" s="160"/>
      <c r="BE127" s="160"/>
    </row>
    <row r="128" spans="2:57" ht="16.5" hidden="1" customHeight="1">
      <c r="B128" s="156">
        <v>483</v>
      </c>
      <c r="C128" s="157" t="s">
        <v>978</v>
      </c>
      <c r="D128" s="158" t="s">
        <v>3068</v>
      </c>
      <c r="E128" s="176" t="s">
        <v>28</v>
      </c>
      <c r="F128" s="158" t="s">
        <v>2233</v>
      </c>
      <c r="G128" s="158" t="s">
        <v>918</v>
      </c>
      <c r="H128" s="159" t="s">
        <v>730</v>
      </c>
      <c r="I128" s="160" t="s">
        <v>979</v>
      </c>
      <c r="J128" s="160" t="s">
        <v>3069</v>
      </c>
      <c r="K128" s="161">
        <v>18918</v>
      </c>
      <c r="L128" s="158"/>
      <c r="M128" s="158"/>
      <c r="N128" s="158" t="s">
        <v>3070</v>
      </c>
      <c r="O128" s="158" t="s">
        <v>3071</v>
      </c>
      <c r="P128" s="158" t="s">
        <v>3072</v>
      </c>
      <c r="Q128" s="171">
        <v>5</v>
      </c>
      <c r="R128" s="163" t="s">
        <v>3073</v>
      </c>
      <c r="S128" s="163">
        <v>12</v>
      </c>
      <c r="T128" s="163" t="s">
        <v>3074</v>
      </c>
      <c r="U128" s="163">
        <v>38</v>
      </c>
      <c r="V128" s="163" t="s">
        <v>3075</v>
      </c>
      <c r="W128" s="163">
        <v>1</v>
      </c>
      <c r="X128" s="163"/>
      <c r="Y128" s="164" t="s">
        <v>26</v>
      </c>
      <c r="Z128" s="164" t="s">
        <v>26</v>
      </c>
      <c r="AA128" s="164"/>
      <c r="AB128" s="165" t="s">
        <v>2338</v>
      </c>
      <c r="AC128" s="166">
        <v>27</v>
      </c>
      <c r="AD128" s="167">
        <f t="shared" si="0"/>
        <v>0</v>
      </c>
      <c r="AE128" s="398">
        <v>15</v>
      </c>
      <c r="AF128" s="398">
        <v>0</v>
      </c>
      <c r="AG128" s="398">
        <v>4</v>
      </c>
      <c r="AH128" s="398">
        <v>0</v>
      </c>
      <c r="AI128" s="399">
        <v>15</v>
      </c>
      <c r="AJ128" s="399">
        <v>4</v>
      </c>
      <c r="AK128" s="399">
        <v>2</v>
      </c>
      <c r="AL128" s="399">
        <v>9</v>
      </c>
      <c r="AM128" s="166"/>
      <c r="AN128" s="166"/>
      <c r="AO128" s="166" t="s">
        <v>699</v>
      </c>
      <c r="AP128" s="168" t="s">
        <v>699</v>
      </c>
      <c r="AQ128" s="168" t="s">
        <v>699</v>
      </c>
      <c r="AR128" s="169">
        <f t="shared" si="1"/>
        <v>27</v>
      </c>
      <c r="AS128" s="170">
        <v>0</v>
      </c>
      <c r="AT128" s="160">
        <v>5</v>
      </c>
      <c r="AU128" s="160">
        <v>0</v>
      </c>
      <c r="AV128" s="170">
        <v>0</v>
      </c>
      <c r="AW128" s="170">
        <v>0</v>
      </c>
      <c r="AX128" s="160">
        <v>12</v>
      </c>
      <c r="AY128" s="160">
        <v>10</v>
      </c>
      <c r="AZ128" s="160">
        <v>0</v>
      </c>
      <c r="BA128" s="160">
        <v>0</v>
      </c>
      <c r="BB128" s="160">
        <v>0</v>
      </c>
      <c r="BC128" s="160" t="s">
        <v>2339</v>
      </c>
      <c r="BD128" s="160"/>
      <c r="BE128" s="160"/>
    </row>
    <row r="129" spans="2:57" ht="16.5" hidden="1" customHeight="1">
      <c r="B129" s="156">
        <v>506</v>
      </c>
      <c r="C129" s="157" t="s">
        <v>980</v>
      </c>
      <c r="D129" s="183"/>
      <c r="E129" s="176" t="s">
        <v>28</v>
      </c>
      <c r="F129" s="183" t="s">
        <v>2233</v>
      </c>
      <c r="G129" s="158" t="s">
        <v>918</v>
      </c>
      <c r="H129" s="159" t="s">
        <v>727</v>
      </c>
      <c r="I129" s="160" t="s">
        <v>981</v>
      </c>
      <c r="J129" s="160" t="s">
        <v>3076</v>
      </c>
      <c r="K129" s="161">
        <v>18171</v>
      </c>
      <c r="L129" s="158"/>
      <c r="M129" s="158"/>
      <c r="N129" s="158" t="s">
        <v>699</v>
      </c>
      <c r="O129" s="158" t="s">
        <v>699</v>
      </c>
      <c r="P129" s="158" t="s">
        <v>699</v>
      </c>
      <c r="Q129" s="171">
        <v>2</v>
      </c>
      <c r="R129" s="163" t="s">
        <v>3077</v>
      </c>
      <c r="S129" s="163">
        <v>3</v>
      </c>
      <c r="T129" s="163">
        <v>6</v>
      </c>
      <c r="U129" s="163">
        <v>26</v>
      </c>
      <c r="V129" s="163">
        <v>73</v>
      </c>
      <c r="W129" s="163">
        <v>1</v>
      </c>
      <c r="X129" s="163"/>
      <c r="Y129" s="164" t="s">
        <v>2353</v>
      </c>
      <c r="Z129" s="164" t="s">
        <v>2353</v>
      </c>
      <c r="AA129" s="164"/>
      <c r="AB129" s="165" t="s">
        <v>2338</v>
      </c>
      <c r="AC129" s="166">
        <v>14</v>
      </c>
      <c r="AD129" s="167">
        <f t="shared" si="0"/>
        <v>0</v>
      </c>
      <c r="AE129" s="398">
        <v>13</v>
      </c>
      <c r="AF129" s="398">
        <v>0</v>
      </c>
      <c r="AG129" s="398">
        <v>5</v>
      </c>
      <c r="AH129" s="398">
        <v>0</v>
      </c>
      <c r="AI129" s="399">
        <v>13</v>
      </c>
      <c r="AJ129" s="399">
        <v>5</v>
      </c>
      <c r="AK129" s="399">
        <v>2</v>
      </c>
      <c r="AL129" s="399">
        <v>5</v>
      </c>
      <c r="AM129" s="166"/>
      <c r="AN129" s="166"/>
      <c r="AO129" s="166" t="s">
        <v>699</v>
      </c>
      <c r="AP129" s="168" t="s">
        <v>699</v>
      </c>
      <c r="AQ129" s="168" t="s">
        <v>699</v>
      </c>
      <c r="AR129" s="169">
        <f t="shared" si="1"/>
        <v>14</v>
      </c>
      <c r="AS129" s="170">
        <v>0</v>
      </c>
      <c r="AT129" s="160">
        <v>0</v>
      </c>
      <c r="AU129" s="160">
        <v>0</v>
      </c>
      <c r="AV129" s="170">
        <v>0</v>
      </c>
      <c r="AW129" s="170">
        <v>1</v>
      </c>
      <c r="AX129" s="160">
        <v>8</v>
      </c>
      <c r="AY129" s="160">
        <v>2</v>
      </c>
      <c r="AZ129" s="160">
        <v>0</v>
      </c>
      <c r="BA129" s="160">
        <v>0</v>
      </c>
      <c r="BB129" s="160">
        <v>3</v>
      </c>
      <c r="BC129" s="160" t="s">
        <v>2339</v>
      </c>
      <c r="BD129" s="160"/>
      <c r="BE129" s="160"/>
    </row>
    <row r="130" spans="2:57" ht="16.5" hidden="1" customHeight="1">
      <c r="B130" s="156">
        <v>508</v>
      </c>
      <c r="C130" s="157" t="s">
        <v>982</v>
      </c>
      <c r="D130" s="183"/>
      <c r="E130" s="176" t="s">
        <v>28</v>
      </c>
      <c r="F130" s="183" t="s">
        <v>2233</v>
      </c>
      <c r="G130" s="158" t="s">
        <v>918</v>
      </c>
      <c r="H130" s="159" t="s">
        <v>727</v>
      </c>
      <c r="I130" s="160" t="s">
        <v>983</v>
      </c>
      <c r="J130" s="160" t="s">
        <v>3078</v>
      </c>
      <c r="K130" s="161">
        <v>18171</v>
      </c>
      <c r="L130" s="158" t="s">
        <v>3079</v>
      </c>
      <c r="M130" s="158" t="s">
        <v>2332</v>
      </c>
      <c r="N130" s="158" t="s">
        <v>3079</v>
      </c>
      <c r="O130" s="158" t="s">
        <v>3080</v>
      </c>
      <c r="P130" s="158" t="s">
        <v>3081</v>
      </c>
      <c r="Q130" s="171">
        <v>2</v>
      </c>
      <c r="R130" s="163" t="s">
        <v>2758</v>
      </c>
      <c r="S130" s="163">
        <v>3</v>
      </c>
      <c r="T130" s="163">
        <v>7</v>
      </c>
      <c r="U130" s="163">
        <v>27</v>
      </c>
      <c r="V130" s="163">
        <v>111</v>
      </c>
      <c r="W130" s="163">
        <v>1</v>
      </c>
      <c r="X130" s="163"/>
      <c r="Y130" s="164" t="s">
        <v>2353</v>
      </c>
      <c r="Z130" s="164" t="s">
        <v>2353</v>
      </c>
      <c r="AA130" s="164"/>
      <c r="AB130" s="165" t="s">
        <v>2338</v>
      </c>
      <c r="AC130" s="166">
        <v>21</v>
      </c>
      <c r="AD130" s="167">
        <f t="shared" si="0"/>
        <v>0</v>
      </c>
      <c r="AE130" s="398">
        <v>18</v>
      </c>
      <c r="AF130" s="398">
        <v>0</v>
      </c>
      <c r="AG130" s="398">
        <v>6</v>
      </c>
      <c r="AH130" s="398">
        <v>0</v>
      </c>
      <c r="AI130" s="399">
        <v>18</v>
      </c>
      <c r="AJ130" s="399">
        <v>6</v>
      </c>
      <c r="AK130" s="399">
        <v>2</v>
      </c>
      <c r="AL130" s="399">
        <v>9</v>
      </c>
      <c r="AM130" s="166"/>
      <c r="AN130" s="166"/>
      <c r="AO130" s="166" t="s">
        <v>699</v>
      </c>
      <c r="AP130" s="168" t="s">
        <v>699</v>
      </c>
      <c r="AQ130" s="168" t="s">
        <v>699</v>
      </c>
      <c r="AR130" s="169">
        <f t="shared" si="1"/>
        <v>21</v>
      </c>
      <c r="AS130" s="170">
        <v>0</v>
      </c>
      <c r="AT130" s="160">
        <v>1</v>
      </c>
      <c r="AU130" s="160">
        <v>0</v>
      </c>
      <c r="AV130" s="170">
        <v>0</v>
      </c>
      <c r="AW130" s="170">
        <v>0</v>
      </c>
      <c r="AX130" s="160">
        <v>9</v>
      </c>
      <c r="AY130" s="160">
        <v>3</v>
      </c>
      <c r="AZ130" s="160">
        <v>0</v>
      </c>
      <c r="BA130" s="160">
        <v>0</v>
      </c>
      <c r="BB130" s="160">
        <v>8</v>
      </c>
      <c r="BC130" s="160" t="s">
        <v>2339</v>
      </c>
      <c r="BD130" s="160"/>
      <c r="BE130" s="160"/>
    </row>
    <row r="131" spans="2:57" ht="16.5" hidden="1" customHeight="1">
      <c r="B131" s="156">
        <v>509</v>
      </c>
      <c r="C131" s="157" t="s">
        <v>984</v>
      </c>
      <c r="D131" s="183"/>
      <c r="E131" s="176" t="s">
        <v>28</v>
      </c>
      <c r="F131" s="183" t="s">
        <v>2233</v>
      </c>
      <c r="G131" s="158" t="s">
        <v>918</v>
      </c>
      <c r="H131" s="159" t="s">
        <v>727</v>
      </c>
      <c r="I131" s="160" t="s">
        <v>985</v>
      </c>
      <c r="J131" s="160" t="s">
        <v>3082</v>
      </c>
      <c r="K131" s="161">
        <v>18171</v>
      </c>
      <c r="L131" s="158" t="s">
        <v>3083</v>
      </c>
      <c r="M131" s="158" t="s">
        <v>2332</v>
      </c>
      <c r="N131" s="158" t="s">
        <v>3083</v>
      </c>
      <c r="O131" s="158" t="s">
        <v>3084</v>
      </c>
      <c r="P131" s="158" t="s">
        <v>3085</v>
      </c>
      <c r="Q131" s="171">
        <v>3</v>
      </c>
      <c r="R131" s="163" t="s">
        <v>2977</v>
      </c>
      <c r="S131" s="163">
        <v>3</v>
      </c>
      <c r="T131" s="163" t="s">
        <v>2818</v>
      </c>
      <c r="U131" s="163"/>
      <c r="V131" s="163" t="s">
        <v>3086</v>
      </c>
      <c r="W131" s="163">
        <v>1</v>
      </c>
      <c r="X131" s="163"/>
      <c r="Y131" s="164" t="s">
        <v>2353</v>
      </c>
      <c r="Z131" s="164" t="s">
        <v>2353</v>
      </c>
      <c r="AA131" s="164"/>
      <c r="AB131" s="165" t="s">
        <v>2338</v>
      </c>
      <c r="AC131" s="166">
        <v>11</v>
      </c>
      <c r="AD131" s="167">
        <f t="shared" si="0"/>
        <v>0</v>
      </c>
      <c r="AE131" s="398">
        <v>12</v>
      </c>
      <c r="AF131" s="398">
        <v>0</v>
      </c>
      <c r="AG131" s="398">
        <v>2</v>
      </c>
      <c r="AH131" s="398">
        <v>0</v>
      </c>
      <c r="AI131" s="399">
        <v>11</v>
      </c>
      <c r="AJ131" s="399">
        <v>2</v>
      </c>
      <c r="AK131" s="399">
        <v>2</v>
      </c>
      <c r="AL131" s="399">
        <v>7</v>
      </c>
      <c r="AM131" s="166"/>
      <c r="AN131" s="166"/>
      <c r="AO131" s="166" t="s">
        <v>699</v>
      </c>
      <c r="AP131" s="168" t="s">
        <v>699</v>
      </c>
      <c r="AQ131" s="168" t="s">
        <v>699</v>
      </c>
      <c r="AR131" s="169">
        <f t="shared" si="1"/>
        <v>11</v>
      </c>
      <c r="AS131" s="170">
        <v>0</v>
      </c>
      <c r="AT131" s="160">
        <v>0</v>
      </c>
      <c r="AU131" s="160">
        <v>0</v>
      </c>
      <c r="AV131" s="170">
        <v>0</v>
      </c>
      <c r="AW131" s="170">
        <v>2</v>
      </c>
      <c r="AX131" s="160">
        <v>8</v>
      </c>
      <c r="AY131" s="160">
        <v>0</v>
      </c>
      <c r="AZ131" s="160">
        <v>0</v>
      </c>
      <c r="BA131" s="160">
        <v>0</v>
      </c>
      <c r="BB131" s="160">
        <v>1</v>
      </c>
      <c r="BC131" s="160" t="s">
        <v>2339</v>
      </c>
      <c r="BD131" s="160"/>
      <c r="BE131" s="160"/>
    </row>
    <row r="132" spans="2:57" ht="16.5" hidden="1" customHeight="1">
      <c r="B132" s="156">
        <v>510</v>
      </c>
      <c r="C132" s="157" t="s">
        <v>986</v>
      </c>
      <c r="D132" s="158" t="s">
        <v>3087</v>
      </c>
      <c r="E132" s="176" t="s">
        <v>28</v>
      </c>
      <c r="F132" s="158" t="s">
        <v>2233</v>
      </c>
      <c r="G132" s="158" t="s">
        <v>918</v>
      </c>
      <c r="H132" s="159" t="s">
        <v>727</v>
      </c>
      <c r="I132" s="160" t="s">
        <v>987</v>
      </c>
      <c r="J132" s="160" t="s">
        <v>3088</v>
      </c>
      <c r="K132" s="161">
        <v>12613</v>
      </c>
      <c r="L132" s="158"/>
      <c r="M132" s="158"/>
      <c r="N132" s="158" t="s">
        <v>3089</v>
      </c>
      <c r="O132" s="158" t="s">
        <v>3090</v>
      </c>
      <c r="P132" s="158" t="s">
        <v>3091</v>
      </c>
      <c r="Q132" s="171">
        <v>3</v>
      </c>
      <c r="R132" s="163" t="s">
        <v>2744</v>
      </c>
      <c r="S132" s="163">
        <v>5</v>
      </c>
      <c r="T132" s="163" t="s">
        <v>2430</v>
      </c>
      <c r="U132" s="163">
        <v>12</v>
      </c>
      <c r="V132" s="163" t="s">
        <v>3092</v>
      </c>
      <c r="W132" s="163">
        <v>1</v>
      </c>
      <c r="X132" s="163"/>
      <c r="Y132" s="164" t="s">
        <v>2353</v>
      </c>
      <c r="Z132" s="164" t="s">
        <v>2353</v>
      </c>
      <c r="AA132" s="164"/>
      <c r="AB132" s="165" t="s">
        <v>2338</v>
      </c>
      <c r="AC132" s="166">
        <v>12</v>
      </c>
      <c r="AD132" s="167">
        <f t="shared" si="0"/>
        <v>0</v>
      </c>
      <c r="AE132" s="398">
        <v>10</v>
      </c>
      <c r="AF132" s="398">
        <v>0</v>
      </c>
      <c r="AG132" s="398">
        <v>3</v>
      </c>
      <c r="AH132" s="398">
        <v>0</v>
      </c>
      <c r="AI132" s="399">
        <v>10</v>
      </c>
      <c r="AJ132" s="399">
        <v>3</v>
      </c>
      <c r="AK132" s="399">
        <v>2</v>
      </c>
      <c r="AL132" s="399">
        <v>6</v>
      </c>
      <c r="AM132" s="166"/>
      <c r="AN132" s="166"/>
      <c r="AO132" s="166" t="s">
        <v>699</v>
      </c>
      <c r="AP132" s="168" t="s">
        <v>699</v>
      </c>
      <c r="AQ132" s="168" t="s">
        <v>699</v>
      </c>
      <c r="AR132" s="169">
        <f t="shared" si="1"/>
        <v>12</v>
      </c>
      <c r="AS132" s="170">
        <v>0</v>
      </c>
      <c r="AT132" s="160">
        <v>2</v>
      </c>
      <c r="AU132" s="160">
        <v>0</v>
      </c>
      <c r="AV132" s="170">
        <v>0</v>
      </c>
      <c r="AW132" s="170">
        <v>0</v>
      </c>
      <c r="AX132" s="160">
        <v>5</v>
      </c>
      <c r="AY132" s="160">
        <v>2</v>
      </c>
      <c r="AZ132" s="160">
        <v>0</v>
      </c>
      <c r="BA132" s="160">
        <v>0</v>
      </c>
      <c r="BB132" s="160">
        <v>3</v>
      </c>
      <c r="BC132" s="160" t="s">
        <v>2339</v>
      </c>
      <c r="BD132" s="160"/>
      <c r="BE132" s="160"/>
    </row>
    <row r="133" spans="2:57" ht="16.5" hidden="1" customHeight="1">
      <c r="B133" s="156">
        <v>511</v>
      </c>
      <c r="C133" s="157" t="s">
        <v>988</v>
      </c>
      <c r="D133" s="158" t="s">
        <v>3093</v>
      </c>
      <c r="E133" s="176" t="s">
        <v>28</v>
      </c>
      <c r="F133" s="158" t="s">
        <v>2233</v>
      </c>
      <c r="G133" s="158" t="s">
        <v>918</v>
      </c>
      <c r="H133" s="159" t="s">
        <v>727</v>
      </c>
      <c r="I133" s="160" t="s">
        <v>989</v>
      </c>
      <c r="J133" s="160" t="s">
        <v>3094</v>
      </c>
      <c r="K133" s="161">
        <v>12221</v>
      </c>
      <c r="L133" s="158"/>
      <c r="M133" s="158"/>
      <c r="N133" s="158" t="s">
        <v>699</v>
      </c>
      <c r="O133" s="158" t="s">
        <v>699</v>
      </c>
      <c r="P133" s="158" t="s">
        <v>699</v>
      </c>
      <c r="Q133" s="171">
        <v>3</v>
      </c>
      <c r="R133" s="163" t="s">
        <v>2919</v>
      </c>
      <c r="S133" s="163">
        <v>7</v>
      </c>
      <c r="T133" s="163" t="s">
        <v>2470</v>
      </c>
      <c r="U133" s="163">
        <v>13</v>
      </c>
      <c r="V133" s="163" t="s">
        <v>3095</v>
      </c>
      <c r="W133" s="163">
        <v>1</v>
      </c>
      <c r="X133" s="163"/>
      <c r="Y133" s="164" t="s">
        <v>2353</v>
      </c>
      <c r="Z133" s="164" t="s">
        <v>2353</v>
      </c>
      <c r="AA133" s="164"/>
      <c r="AB133" s="165" t="s">
        <v>2338</v>
      </c>
      <c r="AC133" s="166">
        <v>19</v>
      </c>
      <c r="AD133" s="167">
        <f t="shared" si="0"/>
        <v>0</v>
      </c>
      <c r="AE133" s="398">
        <v>19</v>
      </c>
      <c r="AF133" s="398">
        <v>0</v>
      </c>
      <c r="AG133" s="398">
        <v>4</v>
      </c>
      <c r="AH133" s="398">
        <v>0</v>
      </c>
      <c r="AI133" s="399">
        <v>19</v>
      </c>
      <c r="AJ133" s="399">
        <v>4</v>
      </c>
      <c r="AK133" s="399">
        <v>2</v>
      </c>
      <c r="AL133" s="399">
        <v>7</v>
      </c>
      <c r="AM133" s="166"/>
      <c r="AN133" s="166"/>
      <c r="AO133" s="166" t="s">
        <v>699</v>
      </c>
      <c r="AP133" s="168" t="s">
        <v>699</v>
      </c>
      <c r="AQ133" s="168" t="s">
        <v>699</v>
      </c>
      <c r="AR133" s="169">
        <f t="shared" si="1"/>
        <v>19</v>
      </c>
      <c r="AS133" s="170">
        <v>0</v>
      </c>
      <c r="AT133" s="160">
        <v>0</v>
      </c>
      <c r="AU133" s="160">
        <v>0</v>
      </c>
      <c r="AV133" s="170">
        <v>0</v>
      </c>
      <c r="AW133" s="170">
        <v>3</v>
      </c>
      <c r="AX133" s="160">
        <v>5</v>
      </c>
      <c r="AY133" s="160">
        <v>0</v>
      </c>
      <c r="AZ133" s="160">
        <v>0</v>
      </c>
      <c r="BA133" s="160">
        <v>0</v>
      </c>
      <c r="BB133" s="160">
        <v>11</v>
      </c>
      <c r="BC133" s="160" t="s">
        <v>2339</v>
      </c>
      <c r="BD133" s="160"/>
      <c r="BE133" s="160"/>
    </row>
    <row r="134" spans="2:57" ht="16.5" hidden="1" customHeight="1">
      <c r="B134" s="156">
        <v>512</v>
      </c>
      <c r="C134" s="157" t="s">
        <v>990</v>
      </c>
      <c r="D134" s="158" t="s">
        <v>3096</v>
      </c>
      <c r="E134" s="176" t="s">
        <v>28</v>
      </c>
      <c r="F134" s="158" t="s">
        <v>2233</v>
      </c>
      <c r="G134" s="158" t="s">
        <v>918</v>
      </c>
      <c r="H134" s="159" t="s">
        <v>727</v>
      </c>
      <c r="I134" s="160" t="s">
        <v>991</v>
      </c>
      <c r="J134" s="160" t="s">
        <v>3097</v>
      </c>
      <c r="K134" s="161">
        <v>12942</v>
      </c>
      <c r="L134" s="158"/>
      <c r="M134" s="158"/>
      <c r="N134" s="158" t="s">
        <v>699</v>
      </c>
      <c r="O134" s="158" t="s">
        <v>699</v>
      </c>
      <c r="P134" s="158" t="s">
        <v>699</v>
      </c>
      <c r="Q134" s="171">
        <v>3</v>
      </c>
      <c r="R134" s="163" t="s">
        <v>2452</v>
      </c>
      <c r="S134" s="163">
        <v>5</v>
      </c>
      <c r="T134" s="163" t="s">
        <v>2470</v>
      </c>
      <c r="U134" s="163">
        <v>15</v>
      </c>
      <c r="V134" s="163" t="s">
        <v>3098</v>
      </c>
      <c r="W134" s="163">
        <v>1</v>
      </c>
      <c r="X134" s="163"/>
      <c r="Y134" s="164" t="s">
        <v>2353</v>
      </c>
      <c r="Z134" s="164" t="s">
        <v>2353</v>
      </c>
      <c r="AA134" s="164"/>
      <c r="AB134" s="165" t="s">
        <v>2338</v>
      </c>
      <c r="AC134" s="166">
        <v>12</v>
      </c>
      <c r="AD134" s="167">
        <f t="shared" si="0"/>
        <v>0</v>
      </c>
      <c r="AE134" s="398">
        <v>10</v>
      </c>
      <c r="AF134" s="398">
        <v>0</v>
      </c>
      <c r="AG134" s="398">
        <v>2</v>
      </c>
      <c r="AH134" s="398">
        <v>0</v>
      </c>
      <c r="AI134" s="399">
        <v>10</v>
      </c>
      <c r="AJ134" s="399">
        <v>2</v>
      </c>
      <c r="AK134" s="399">
        <v>2</v>
      </c>
      <c r="AL134" s="399" t="s">
        <v>2354</v>
      </c>
      <c r="AM134" s="166"/>
      <c r="AN134" s="166"/>
      <c r="AO134" s="166" t="s">
        <v>699</v>
      </c>
      <c r="AP134" s="168" t="s">
        <v>699</v>
      </c>
      <c r="AQ134" s="168" t="s">
        <v>699</v>
      </c>
      <c r="AR134" s="169">
        <f t="shared" si="1"/>
        <v>12</v>
      </c>
      <c r="AS134" s="170">
        <v>0</v>
      </c>
      <c r="AT134" s="160">
        <v>2</v>
      </c>
      <c r="AU134" s="160">
        <v>0</v>
      </c>
      <c r="AV134" s="170">
        <v>0</v>
      </c>
      <c r="AW134" s="170">
        <v>1</v>
      </c>
      <c r="AX134" s="160">
        <v>8</v>
      </c>
      <c r="AY134" s="160">
        <v>0</v>
      </c>
      <c r="AZ134" s="160">
        <v>0</v>
      </c>
      <c r="BA134" s="160">
        <v>0</v>
      </c>
      <c r="BB134" s="160">
        <v>1</v>
      </c>
      <c r="BC134" s="160" t="s">
        <v>2339</v>
      </c>
      <c r="BD134" s="160"/>
      <c r="BE134" s="160"/>
    </row>
    <row r="135" spans="2:57" ht="16.5" hidden="1" customHeight="1">
      <c r="B135" s="156">
        <v>122</v>
      </c>
      <c r="C135" s="157" t="s">
        <v>992</v>
      </c>
      <c r="D135" s="158" t="s">
        <v>3099</v>
      </c>
      <c r="E135" s="176" t="s">
        <v>28</v>
      </c>
      <c r="F135" s="158" t="s">
        <v>2233</v>
      </c>
      <c r="G135" s="158" t="s">
        <v>918</v>
      </c>
      <c r="H135" s="159" t="s">
        <v>784</v>
      </c>
      <c r="I135" s="160" t="s">
        <v>993</v>
      </c>
      <c r="J135" s="160" t="s">
        <v>3100</v>
      </c>
      <c r="K135" s="161">
        <v>43160</v>
      </c>
      <c r="L135" s="158"/>
      <c r="M135" s="158"/>
      <c r="N135" s="158" t="s">
        <v>699</v>
      </c>
      <c r="O135" s="158" t="s">
        <v>699</v>
      </c>
      <c r="P135" s="158" t="s">
        <v>699</v>
      </c>
      <c r="Q135" s="171">
        <v>1</v>
      </c>
      <c r="R135" s="163" t="s">
        <v>3101</v>
      </c>
      <c r="S135" s="163">
        <v>15</v>
      </c>
      <c r="T135" s="163" t="s">
        <v>2650</v>
      </c>
      <c r="U135" s="163">
        <v>60</v>
      </c>
      <c r="V135" s="163" t="s">
        <v>3102</v>
      </c>
      <c r="W135" s="163">
        <v>1</v>
      </c>
      <c r="X135" s="163"/>
      <c r="Y135" s="164" t="s">
        <v>2353</v>
      </c>
      <c r="Z135" s="164" t="s">
        <v>2353</v>
      </c>
      <c r="AA135" s="164"/>
      <c r="AB135" s="165" t="s">
        <v>2338</v>
      </c>
      <c r="AC135" s="166">
        <v>50</v>
      </c>
      <c r="AD135" s="167">
        <f t="shared" si="0"/>
        <v>0</v>
      </c>
      <c r="AE135" s="398">
        <v>48</v>
      </c>
      <c r="AF135" s="398">
        <v>0</v>
      </c>
      <c r="AG135" s="398">
        <v>7</v>
      </c>
      <c r="AH135" s="398">
        <v>0</v>
      </c>
      <c r="AI135" s="399">
        <v>50</v>
      </c>
      <c r="AJ135" s="399">
        <v>7</v>
      </c>
      <c r="AK135" s="399">
        <v>2</v>
      </c>
      <c r="AL135" s="399">
        <v>20</v>
      </c>
      <c r="AM135" s="166"/>
      <c r="AN135" s="166"/>
      <c r="AO135" s="166" t="s">
        <v>699</v>
      </c>
      <c r="AP135" s="168" t="s">
        <v>699</v>
      </c>
      <c r="AQ135" s="168" t="s">
        <v>699</v>
      </c>
      <c r="AR135" s="169">
        <f t="shared" si="1"/>
        <v>50</v>
      </c>
      <c r="AS135" s="170">
        <v>0</v>
      </c>
      <c r="AT135" s="160">
        <v>0</v>
      </c>
      <c r="AU135" s="160">
        <v>0</v>
      </c>
      <c r="AV135" s="170">
        <v>0</v>
      </c>
      <c r="AW135" s="170">
        <v>0</v>
      </c>
      <c r="AX135" s="160">
        <v>36</v>
      </c>
      <c r="AY135" s="160">
        <v>0</v>
      </c>
      <c r="AZ135" s="160">
        <v>0</v>
      </c>
      <c r="BA135" s="160">
        <v>0</v>
      </c>
      <c r="BB135" s="160">
        <v>14</v>
      </c>
      <c r="BC135" s="160" t="s">
        <v>2339</v>
      </c>
      <c r="BD135" s="160"/>
      <c r="BE135" s="160"/>
    </row>
    <row r="136" spans="2:57" ht="16.5" hidden="1" customHeight="1">
      <c r="B136" s="156">
        <v>513</v>
      </c>
      <c r="C136" s="157" t="s">
        <v>994</v>
      </c>
      <c r="D136" s="183"/>
      <c r="E136" s="176" t="s">
        <v>28</v>
      </c>
      <c r="F136" s="183" t="s">
        <v>2233</v>
      </c>
      <c r="G136" s="158" t="s">
        <v>918</v>
      </c>
      <c r="H136" s="159" t="s">
        <v>727</v>
      </c>
      <c r="I136" s="160" t="s">
        <v>995</v>
      </c>
      <c r="J136" s="160" t="s">
        <v>3103</v>
      </c>
      <c r="K136" s="161">
        <v>22012</v>
      </c>
      <c r="L136" s="158" t="s">
        <v>3104</v>
      </c>
      <c r="M136" s="158" t="s">
        <v>2332</v>
      </c>
      <c r="N136" s="158" t="s">
        <v>3104</v>
      </c>
      <c r="O136" s="158" t="s">
        <v>3105</v>
      </c>
      <c r="P136" s="158" t="s">
        <v>3106</v>
      </c>
      <c r="Q136" s="171">
        <v>5</v>
      </c>
      <c r="R136" s="163" t="s">
        <v>2690</v>
      </c>
      <c r="S136" s="163">
        <v>3</v>
      </c>
      <c r="T136" s="163" t="s">
        <v>2818</v>
      </c>
      <c r="U136" s="163">
        <v>7</v>
      </c>
      <c r="V136" s="163" t="s">
        <v>3107</v>
      </c>
      <c r="W136" s="163">
        <v>1</v>
      </c>
      <c r="X136" s="163"/>
      <c r="Y136" s="164" t="s">
        <v>2353</v>
      </c>
      <c r="Z136" s="164" t="s">
        <v>2353</v>
      </c>
      <c r="AA136" s="164"/>
      <c r="AB136" s="165" t="s">
        <v>2338</v>
      </c>
      <c r="AC136" s="166">
        <v>15</v>
      </c>
      <c r="AD136" s="167">
        <f t="shared" si="0"/>
        <v>0</v>
      </c>
      <c r="AE136" s="398">
        <v>11</v>
      </c>
      <c r="AF136" s="398">
        <v>0</v>
      </c>
      <c r="AG136" s="398">
        <v>6</v>
      </c>
      <c r="AH136" s="398">
        <v>0</v>
      </c>
      <c r="AI136" s="399">
        <v>11</v>
      </c>
      <c r="AJ136" s="399">
        <v>6</v>
      </c>
      <c r="AK136" s="399">
        <v>2</v>
      </c>
      <c r="AL136" s="399">
        <v>6</v>
      </c>
      <c r="AM136" s="166"/>
      <c r="AN136" s="166"/>
      <c r="AO136" s="166" t="s">
        <v>699</v>
      </c>
      <c r="AP136" s="168" t="s">
        <v>699</v>
      </c>
      <c r="AQ136" s="168" t="s">
        <v>699</v>
      </c>
      <c r="AR136" s="169">
        <f t="shared" si="1"/>
        <v>15</v>
      </c>
      <c r="AS136" s="170">
        <v>0</v>
      </c>
      <c r="AT136" s="160">
        <v>2</v>
      </c>
      <c r="AU136" s="160">
        <v>0</v>
      </c>
      <c r="AV136" s="170">
        <v>0</v>
      </c>
      <c r="AW136" s="170">
        <v>2</v>
      </c>
      <c r="AX136" s="160">
        <v>6</v>
      </c>
      <c r="AY136" s="160">
        <v>4</v>
      </c>
      <c r="AZ136" s="160">
        <v>0</v>
      </c>
      <c r="BA136" s="160">
        <v>0</v>
      </c>
      <c r="BB136" s="160">
        <v>1</v>
      </c>
      <c r="BC136" s="160" t="s">
        <v>2339</v>
      </c>
      <c r="BD136" s="160"/>
      <c r="BE136" s="160"/>
    </row>
    <row r="137" spans="2:57" ht="16.5" hidden="1" customHeight="1">
      <c r="B137" s="156">
        <v>514</v>
      </c>
      <c r="C137" s="157" t="s">
        <v>996</v>
      </c>
      <c r="D137" s="183"/>
      <c r="E137" s="176" t="s">
        <v>28</v>
      </c>
      <c r="F137" s="183" t="s">
        <v>2233</v>
      </c>
      <c r="G137" s="158" t="s">
        <v>918</v>
      </c>
      <c r="H137" s="159" t="s">
        <v>727</v>
      </c>
      <c r="I137" s="160" t="s">
        <v>997</v>
      </c>
      <c r="J137" s="160" t="s">
        <v>3108</v>
      </c>
      <c r="K137" s="161">
        <v>12946</v>
      </c>
      <c r="L137" s="158" t="s">
        <v>3109</v>
      </c>
      <c r="M137" s="158" t="s">
        <v>2332</v>
      </c>
      <c r="N137" s="158" t="s">
        <v>3109</v>
      </c>
      <c r="O137" s="158" t="s">
        <v>3110</v>
      </c>
      <c r="P137" s="158" t="s">
        <v>3111</v>
      </c>
      <c r="Q137" s="171">
        <v>4</v>
      </c>
      <c r="R137" s="163" t="s">
        <v>2790</v>
      </c>
      <c r="S137" s="163">
        <v>4</v>
      </c>
      <c r="T137" s="163" t="s">
        <v>2818</v>
      </c>
      <c r="U137" s="163">
        <v>20</v>
      </c>
      <c r="V137" s="163" t="s">
        <v>3112</v>
      </c>
      <c r="W137" s="163">
        <v>1</v>
      </c>
      <c r="X137" s="163"/>
      <c r="Y137" s="164" t="s">
        <v>2353</v>
      </c>
      <c r="Z137" s="164" t="s">
        <v>2353</v>
      </c>
      <c r="AA137" s="164"/>
      <c r="AB137" s="165" t="s">
        <v>2338</v>
      </c>
      <c r="AC137" s="166">
        <v>8</v>
      </c>
      <c r="AD137" s="167">
        <f t="shared" si="0"/>
        <v>0</v>
      </c>
      <c r="AE137" s="398">
        <v>8</v>
      </c>
      <c r="AF137" s="398">
        <v>0</v>
      </c>
      <c r="AG137" s="398">
        <v>2</v>
      </c>
      <c r="AH137" s="398">
        <v>0</v>
      </c>
      <c r="AI137" s="399">
        <v>8</v>
      </c>
      <c r="AJ137" s="399">
        <v>2</v>
      </c>
      <c r="AK137" s="399">
        <v>2</v>
      </c>
      <c r="AL137" s="399">
        <v>5</v>
      </c>
      <c r="AM137" s="166"/>
      <c r="AN137" s="166"/>
      <c r="AO137" s="166" t="s">
        <v>699</v>
      </c>
      <c r="AP137" s="168" t="s">
        <v>699</v>
      </c>
      <c r="AQ137" s="168" t="s">
        <v>699</v>
      </c>
      <c r="AR137" s="169">
        <f t="shared" si="1"/>
        <v>8</v>
      </c>
      <c r="AS137" s="170">
        <v>0</v>
      </c>
      <c r="AT137" s="160">
        <v>0</v>
      </c>
      <c r="AU137" s="160">
        <v>0</v>
      </c>
      <c r="AV137" s="170">
        <v>0</v>
      </c>
      <c r="AW137" s="170">
        <v>0</v>
      </c>
      <c r="AX137" s="160">
        <v>6</v>
      </c>
      <c r="AY137" s="160">
        <v>1</v>
      </c>
      <c r="AZ137" s="160">
        <v>0</v>
      </c>
      <c r="BA137" s="160">
        <v>0</v>
      </c>
      <c r="BB137" s="160">
        <v>1</v>
      </c>
      <c r="BC137" s="160" t="s">
        <v>2339</v>
      </c>
      <c r="BD137" s="160"/>
      <c r="BE137" s="160"/>
    </row>
    <row r="138" spans="2:57" ht="16.5" hidden="1" customHeight="1">
      <c r="B138" s="156">
        <v>49</v>
      </c>
      <c r="C138" s="157" t="s">
        <v>998</v>
      </c>
      <c r="D138" s="158" t="s">
        <v>3113</v>
      </c>
      <c r="E138" s="176" t="s">
        <v>28</v>
      </c>
      <c r="F138" s="158" t="s">
        <v>2233</v>
      </c>
      <c r="G138" s="158" t="s">
        <v>918</v>
      </c>
      <c r="H138" s="159" t="s">
        <v>724</v>
      </c>
      <c r="I138" s="160" t="s">
        <v>999</v>
      </c>
      <c r="J138" s="160" t="s">
        <v>3114</v>
      </c>
      <c r="K138" s="161">
        <v>22715</v>
      </c>
      <c r="L138" s="158" t="s">
        <v>3115</v>
      </c>
      <c r="M138" s="158" t="s">
        <v>2332</v>
      </c>
      <c r="N138" s="158" t="s">
        <v>3115</v>
      </c>
      <c r="O138" s="158" t="s">
        <v>3116</v>
      </c>
      <c r="P138" s="158" t="s">
        <v>3117</v>
      </c>
      <c r="Q138" s="171">
        <v>4</v>
      </c>
      <c r="R138" s="163" t="s">
        <v>2626</v>
      </c>
      <c r="S138" s="163">
        <v>5</v>
      </c>
      <c r="T138" s="163" t="s">
        <v>2527</v>
      </c>
      <c r="U138" s="163">
        <v>41</v>
      </c>
      <c r="V138" s="163" t="s">
        <v>3118</v>
      </c>
      <c r="W138" s="163">
        <v>1</v>
      </c>
      <c r="X138" s="163"/>
      <c r="Y138" s="164" t="s">
        <v>26</v>
      </c>
      <c r="Z138" s="164" t="s">
        <v>26</v>
      </c>
      <c r="AA138" s="164"/>
      <c r="AB138" s="165" t="s">
        <v>2338</v>
      </c>
      <c r="AC138" s="166">
        <v>25</v>
      </c>
      <c r="AD138" s="167">
        <f t="shared" si="0"/>
        <v>0</v>
      </c>
      <c r="AE138" s="398">
        <v>20</v>
      </c>
      <c r="AF138" s="398">
        <v>0</v>
      </c>
      <c r="AG138" s="398">
        <v>4</v>
      </c>
      <c r="AH138" s="398">
        <v>0</v>
      </c>
      <c r="AI138" s="399">
        <v>20</v>
      </c>
      <c r="AJ138" s="399">
        <v>4</v>
      </c>
      <c r="AK138" s="399">
        <v>2</v>
      </c>
      <c r="AL138" s="399">
        <v>16</v>
      </c>
      <c r="AM138" s="166"/>
      <c r="AN138" s="166"/>
      <c r="AO138" s="166" t="s">
        <v>699</v>
      </c>
      <c r="AP138" s="168" t="s">
        <v>699</v>
      </c>
      <c r="AQ138" s="168" t="s">
        <v>699</v>
      </c>
      <c r="AR138" s="169">
        <f t="shared" si="1"/>
        <v>25</v>
      </c>
      <c r="AS138" s="170">
        <v>0</v>
      </c>
      <c r="AT138" s="160">
        <v>5</v>
      </c>
      <c r="AU138" s="160">
        <v>0</v>
      </c>
      <c r="AV138" s="170">
        <v>0</v>
      </c>
      <c r="AW138" s="170">
        <v>0</v>
      </c>
      <c r="AX138" s="160">
        <v>20</v>
      </c>
      <c r="AY138" s="160">
        <v>0</v>
      </c>
      <c r="AZ138" s="160">
        <v>0</v>
      </c>
      <c r="BA138" s="160">
        <v>0</v>
      </c>
      <c r="BB138" s="160">
        <v>0</v>
      </c>
      <c r="BC138" s="160" t="s">
        <v>2339</v>
      </c>
      <c r="BD138" s="160"/>
      <c r="BE138" s="160"/>
    </row>
    <row r="139" spans="2:57" ht="16.5" hidden="1" customHeight="1">
      <c r="B139" s="156">
        <v>489</v>
      </c>
      <c r="C139" s="157" t="s">
        <v>1000</v>
      </c>
      <c r="D139" s="158" t="s">
        <v>3119</v>
      </c>
      <c r="E139" s="176" t="s">
        <v>28</v>
      </c>
      <c r="F139" s="158" t="s">
        <v>2233</v>
      </c>
      <c r="G139" s="158" t="s">
        <v>918</v>
      </c>
      <c r="H139" s="159" t="s">
        <v>730</v>
      </c>
      <c r="I139" s="160" t="s">
        <v>1001</v>
      </c>
      <c r="J139" s="160" t="s">
        <v>3114</v>
      </c>
      <c r="K139" s="161">
        <v>22715</v>
      </c>
      <c r="L139" s="158" t="s">
        <v>3120</v>
      </c>
      <c r="M139" s="158" t="s">
        <v>2332</v>
      </c>
      <c r="N139" s="158" t="s">
        <v>3120</v>
      </c>
      <c r="O139" s="158" t="s">
        <v>3121</v>
      </c>
      <c r="P139" s="158" t="s">
        <v>3122</v>
      </c>
      <c r="Q139" s="171">
        <v>2</v>
      </c>
      <c r="R139" s="163" t="s">
        <v>2478</v>
      </c>
      <c r="S139" s="163">
        <v>4</v>
      </c>
      <c r="T139" s="163" t="s">
        <v>2551</v>
      </c>
      <c r="U139" s="163">
        <v>24</v>
      </c>
      <c r="V139" s="163" t="s">
        <v>3123</v>
      </c>
      <c r="W139" s="163">
        <v>1</v>
      </c>
      <c r="X139" s="163"/>
      <c r="Y139" s="164" t="s">
        <v>2353</v>
      </c>
      <c r="Z139" s="164" t="s">
        <v>2353</v>
      </c>
      <c r="AA139" s="164"/>
      <c r="AB139" s="165" t="s">
        <v>2338</v>
      </c>
      <c r="AC139" s="166">
        <v>20</v>
      </c>
      <c r="AD139" s="167">
        <f t="shared" si="0"/>
        <v>0</v>
      </c>
      <c r="AE139" s="398">
        <v>14</v>
      </c>
      <c r="AF139" s="398">
        <v>0</v>
      </c>
      <c r="AG139" s="398">
        <v>7</v>
      </c>
      <c r="AH139" s="398">
        <v>0</v>
      </c>
      <c r="AI139" s="399">
        <v>14</v>
      </c>
      <c r="AJ139" s="399">
        <v>7</v>
      </c>
      <c r="AK139" s="399">
        <v>2</v>
      </c>
      <c r="AL139" s="399">
        <v>6</v>
      </c>
      <c r="AM139" s="166"/>
      <c r="AN139" s="166"/>
      <c r="AO139" s="166" t="s">
        <v>699</v>
      </c>
      <c r="AP139" s="168" t="s">
        <v>699</v>
      </c>
      <c r="AQ139" s="168" t="s">
        <v>699</v>
      </c>
      <c r="AR139" s="169">
        <f t="shared" si="1"/>
        <v>20</v>
      </c>
      <c r="AS139" s="170">
        <v>0</v>
      </c>
      <c r="AT139" s="160">
        <v>0</v>
      </c>
      <c r="AU139" s="160">
        <v>0</v>
      </c>
      <c r="AV139" s="170">
        <v>0</v>
      </c>
      <c r="AW139" s="170">
        <v>0</v>
      </c>
      <c r="AX139" s="160">
        <v>12</v>
      </c>
      <c r="AY139" s="160">
        <v>7</v>
      </c>
      <c r="AZ139" s="160">
        <v>0</v>
      </c>
      <c r="BA139" s="160">
        <v>0</v>
      </c>
      <c r="BB139" s="160">
        <v>1</v>
      </c>
      <c r="BC139" s="160" t="s">
        <v>2339</v>
      </c>
      <c r="BD139" s="160"/>
      <c r="BE139" s="160"/>
    </row>
    <row r="140" spans="2:57" ht="16.5" hidden="1" customHeight="1">
      <c r="B140" s="156">
        <v>515</v>
      </c>
      <c r="C140" s="157" t="s">
        <v>1002</v>
      </c>
      <c r="D140" s="158" t="s">
        <v>3124</v>
      </c>
      <c r="E140" s="176" t="s">
        <v>28</v>
      </c>
      <c r="F140" s="158" t="s">
        <v>2233</v>
      </c>
      <c r="G140" s="158" t="s">
        <v>918</v>
      </c>
      <c r="H140" s="159" t="s">
        <v>727</v>
      </c>
      <c r="I140" s="160" t="s">
        <v>1003</v>
      </c>
      <c r="J140" s="160" t="s">
        <v>3125</v>
      </c>
      <c r="K140" s="161">
        <v>7031</v>
      </c>
      <c r="L140" s="158" t="s">
        <v>3126</v>
      </c>
      <c r="M140" s="158" t="s">
        <v>2332</v>
      </c>
      <c r="N140" s="158" t="s">
        <v>3126</v>
      </c>
      <c r="O140" s="158" t="s">
        <v>3127</v>
      </c>
      <c r="P140" s="158" t="s">
        <v>3128</v>
      </c>
      <c r="Q140" s="171">
        <v>3</v>
      </c>
      <c r="R140" s="163" t="s">
        <v>3077</v>
      </c>
      <c r="S140" s="163">
        <v>6</v>
      </c>
      <c r="T140" s="163" t="s">
        <v>2470</v>
      </c>
      <c r="U140" s="163">
        <v>16</v>
      </c>
      <c r="V140" s="163" t="s">
        <v>3129</v>
      </c>
      <c r="W140" s="163">
        <v>1</v>
      </c>
      <c r="X140" s="163"/>
      <c r="Y140" s="164" t="s">
        <v>2353</v>
      </c>
      <c r="Z140" s="164" t="s">
        <v>2353</v>
      </c>
      <c r="AA140" s="164"/>
      <c r="AB140" s="165" t="s">
        <v>2338</v>
      </c>
      <c r="AC140" s="166">
        <v>16</v>
      </c>
      <c r="AD140" s="167">
        <f t="shared" si="0"/>
        <v>0</v>
      </c>
      <c r="AE140" s="398">
        <v>15</v>
      </c>
      <c r="AF140" s="398">
        <v>0</v>
      </c>
      <c r="AG140" s="398">
        <v>3</v>
      </c>
      <c r="AH140" s="398">
        <v>0</v>
      </c>
      <c r="AI140" s="399">
        <v>15</v>
      </c>
      <c r="AJ140" s="399">
        <v>3</v>
      </c>
      <c r="AK140" s="399">
        <v>2</v>
      </c>
      <c r="AL140" s="399">
        <v>9</v>
      </c>
      <c r="AM140" s="166"/>
      <c r="AN140" s="166"/>
      <c r="AO140" s="166" t="s">
        <v>699</v>
      </c>
      <c r="AP140" s="168" t="s">
        <v>699</v>
      </c>
      <c r="AQ140" s="168" t="s">
        <v>699</v>
      </c>
      <c r="AR140" s="169">
        <f t="shared" si="1"/>
        <v>16</v>
      </c>
      <c r="AS140" s="170">
        <v>0</v>
      </c>
      <c r="AT140" s="160">
        <v>0</v>
      </c>
      <c r="AU140" s="160">
        <v>0</v>
      </c>
      <c r="AV140" s="170">
        <v>0</v>
      </c>
      <c r="AW140" s="170">
        <v>1</v>
      </c>
      <c r="AX140" s="160">
        <v>9</v>
      </c>
      <c r="AY140" s="160">
        <v>3</v>
      </c>
      <c r="AZ140" s="160">
        <v>0</v>
      </c>
      <c r="BA140" s="160">
        <v>0</v>
      </c>
      <c r="BB140" s="160">
        <v>3</v>
      </c>
      <c r="BC140" s="160" t="s">
        <v>2339</v>
      </c>
      <c r="BD140" s="160"/>
      <c r="BE140" s="160"/>
    </row>
    <row r="141" spans="2:57" ht="16.5" hidden="1" customHeight="1">
      <c r="B141" s="156">
        <v>51</v>
      </c>
      <c r="C141" s="157" t="s">
        <v>1004</v>
      </c>
      <c r="D141" s="158" t="s">
        <v>3130</v>
      </c>
      <c r="E141" s="176" t="s">
        <v>28</v>
      </c>
      <c r="F141" s="158" t="s">
        <v>2233</v>
      </c>
      <c r="G141" s="158" t="s">
        <v>918</v>
      </c>
      <c r="H141" s="159" t="s">
        <v>724</v>
      </c>
      <c r="I141" s="160" t="s">
        <v>1005</v>
      </c>
      <c r="J141" s="160" t="s">
        <v>3131</v>
      </c>
      <c r="K141" s="161">
        <v>27824</v>
      </c>
      <c r="L141" s="158"/>
      <c r="M141" s="158"/>
      <c r="N141" s="158" t="s">
        <v>699</v>
      </c>
      <c r="O141" s="158" t="s">
        <v>699</v>
      </c>
      <c r="P141" s="158" t="s">
        <v>699</v>
      </c>
      <c r="Q141" s="171">
        <v>1</v>
      </c>
      <c r="R141" s="163" t="s">
        <v>3132</v>
      </c>
      <c r="S141" s="163">
        <v>21</v>
      </c>
      <c r="T141" s="163" t="s">
        <v>2527</v>
      </c>
      <c r="U141" s="163">
        <v>38</v>
      </c>
      <c r="V141" s="163" t="s">
        <v>3133</v>
      </c>
      <c r="W141" s="163">
        <v>1</v>
      </c>
      <c r="X141" s="163"/>
      <c r="Y141" s="164" t="s">
        <v>26</v>
      </c>
      <c r="Z141" s="164" t="s">
        <v>26</v>
      </c>
      <c r="AA141" s="164"/>
      <c r="AB141" s="165" t="s">
        <v>2338</v>
      </c>
      <c r="AC141" s="166">
        <v>38</v>
      </c>
      <c r="AD141" s="167">
        <f t="shared" si="0"/>
        <v>0</v>
      </c>
      <c r="AE141" s="398">
        <v>38</v>
      </c>
      <c r="AF141" s="398">
        <v>0</v>
      </c>
      <c r="AG141" s="398">
        <v>7</v>
      </c>
      <c r="AH141" s="398">
        <v>0</v>
      </c>
      <c r="AI141" s="399">
        <v>38</v>
      </c>
      <c r="AJ141" s="399">
        <v>7</v>
      </c>
      <c r="AK141" s="399">
        <v>2</v>
      </c>
      <c r="AL141" s="399">
        <v>11</v>
      </c>
      <c r="AM141" s="166"/>
      <c r="AN141" s="166"/>
      <c r="AO141" s="166" t="s">
        <v>699</v>
      </c>
      <c r="AP141" s="168" t="s">
        <v>699</v>
      </c>
      <c r="AQ141" s="168" t="s">
        <v>699</v>
      </c>
      <c r="AR141" s="169">
        <f t="shared" si="1"/>
        <v>38</v>
      </c>
      <c r="AS141" s="170">
        <v>0</v>
      </c>
      <c r="AT141" s="160">
        <v>0</v>
      </c>
      <c r="AU141" s="160">
        <v>0</v>
      </c>
      <c r="AV141" s="170">
        <v>0</v>
      </c>
      <c r="AW141" s="170">
        <v>0</v>
      </c>
      <c r="AX141" s="160">
        <v>38</v>
      </c>
      <c r="AY141" s="160">
        <v>0</v>
      </c>
      <c r="AZ141" s="160">
        <v>0</v>
      </c>
      <c r="BA141" s="160">
        <v>0</v>
      </c>
      <c r="BB141" s="160">
        <v>0</v>
      </c>
      <c r="BC141" s="160" t="s">
        <v>2339</v>
      </c>
      <c r="BD141" s="160"/>
      <c r="BE141" s="160"/>
    </row>
    <row r="142" spans="2:57" ht="16.5" hidden="1" customHeight="1">
      <c r="B142" s="156">
        <v>134</v>
      </c>
      <c r="C142" s="157" t="s">
        <v>1006</v>
      </c>
      <c r="D142" s="158" t="s">
        <v>3134</v>
      </c>
      <c r="E142" s="176" t="s">
        <v>28</v>
      </c>
      <c r="F142" s="158" t="s">
        <v>2233</v>
      </c>
      <c r="G142" s="158" t="s">
        <v>918</v>
      </c>
      <c r="H142" s="159" t="s">
        <v>724</v>
      </c>
      <c r="I142" s="160" t="s">
        <v>1007</v>
      </c>
      <c r="J142" s="160" t="s">
        <v>3135</v>
      </c>
      <c r="K142" s="161">
        <v>24544</v>
      </c>
      <c r="L142" s="158"/>
      <c r="M142" s="158"/>
      <c r="N142" s="158" t="s">
        <v>699</v>
      </c>
      <c r="O142" s="158" t="s">
        <v>699</v>
      </c>
      <c r="P142" s="158" t="s">
        <v>699</v>
      </c>
      <c r="Q142" s="171">
        <v>10</v>
      </c>
      <c r="R142" s="163" t="s">
        <v>2758</v>
      </c>
      <c r="S142" s="163">
        <v>22</v>
      </c>
      <c r="T142" s="163" t="s">
        <v>2758</v>
      </c>
      <c r="U142" s="163">
        <v>46</v>
      </c>
      <c r="V142" s="163" t="s">
        <v>3136</v>
      </c>
      <c r="W142" s="163">
        <v>1</v>
      </c>
      <c r="X142" s="163"/>
      <c r="Y142" s="164" t="s">
        <v>26</v>
      </c>
      <c r="Z142" s="164" t="s">
        <v>26</v>
      </c>
      <c r="AA142" s="164"/>
      <c r="AB142" s="165" t="s">
        <v>2338</v>
      </c>
      <c r="AC142" s="166">
        <v>0</v>
      </c>
      <c r="AD142" s="167">
        <f t="shared" si="0"/>
        <v>0</v>
      </c>
      <c r="AE142" s="398">
        <v>20</v>
      </c>
      <c r="AF142" s="398">
        <v>0</v>
      </c>
      <c r="AG142" s="398">
        <v>3</v>
      </c>
      <c r="AH142" s="398">
        <v>0</v>
      </c>
      <c r="AI142" s="399">
        <v>20</v>
      </c>
      <c r="AJ142" s="399">
        <v>3</v>
      </c>
      <c r="AK142" s="399">
        <v>2</v>
      </c>
      <c r="AL142" s="399">
        <v>34</v>
      </c>
      <c r="AM142" s="166"/>
      <c r="AN142" s="166"/>
      <c r="AO142" s="166" t="s">
        <v>699</v>
      </c>
      <c r="AP142" s="168" t="s">
        <v>699</v>
      </c>
      <c r="AQ142" s="168" t="s">
        <v>699</v>
      </c>
      <c r="AR142" s="169">
        <f t="shared" si="1"/>
        <v>0</v>
      </c>
      <c r="AS142" s="170">
        <v>0</v>
      </c>
      <c r="AT142" s="160">
        <v>0</v>
      </c>
      <c r="AU142" s="160">
        <v>0</v>
      </c>
      <c r="AV142" s="170">
        <v>0</v>
      </c>
      <c r="AW142" s="170">
        <v>0</v>
      </c>
      <c r="AX142" s="160">
        <v>0</v>
      </c>
      <c r="AY142" s="160">
        <v>0</v>
      </c>
      <c r="AZ142" s="160">
        <v>0</v>
      </c>
      <c r="BA142" s="160">
        <v>0</v>
      </c>
      <c r="BB142" s="160">
        <v>0</v>
      </c>
      <c r="BC142" s="160" t="s">
        <v>2339</v>
      </c>
      <c r="BD142" s="160"/>
      <c r="BE142" s="160"/>
    </row>
    <row r="143" spans="2:57" ht="16.5" hidden="1" customHeight="1">
      <c r="B143" s="156">
        <v>491</v>
      </c>
      <c r="C143" s="157" t="s">
        <v>1008</v>
      </c>
      <c r="D143" s="158" t="s">
        <v>3137</v>
      </c>
      <c r="E143" s="176" t="s">
        <v>28</v>
      </c>
      <c r="F143" s="158" t="s">
        <v>2233</v>
      </c>
      <c r="G143" s="158" t="s">
        <v>918</v>
      </c>
      <c r="H143" s="159" t="s">
        <v>730</v>
      </c>
      <c r="I143" s="160" t="s">
        <v>1009</v>
      </c>
      <c r="J143" s="160" t="s">
        <v>3131</v>
      </c>
      <c r="K143" s="161">
        <v>25303</v>
      </c>
      <c r="L143" s="158" t="s">
        <v>3138</v>
      </c>
      <c r="M143" s="158" t="s">
        <v>2332</v>
      </c>
      <c r="N143" s="158" t="s">
        <v>3138</v>
      </c>
      <c r="O143" s="158" t="s">
        <v>3139</v>
      </c>
      <c r="P143" s="158" t="s">
        <v>3140</v>
      </c>
      <c r="Q143" s="171">
        <v>1</v>
      </c>
      <c r="R143" s="163" t="s">
        <v>2437</v>
      </c>
      <c r="S143" s="163">
        <v>10</v>
      </c>
      <c r="T143" s="163" t="s">
        <v>2430</v>
      </c>
      <c r="U143" s="163">
        <v>16</v>
      </c>
      <c r="V143" s="163" t="s">
        <v>3141</v>
      </c>
      <c r="W143" s="163">
        <v>1</v>
      </c>
      <c r="X143" s="163"/>
      <c r="Y143" s="164" t="s">
        <v>2353</v>
      </c>
      <c r="Z143" s="164" t="s">
        <v>2353</v>
      </c>
      <c r="AA143" s="164"/>
      <c r="AB143" s="165" t="s">
        <v>2338</v>
      </c>
      <c r="AC143" s="166">
        <v>21</v>
      </c>
      <c r="AD143" s="167">
        <f t="shared" si="0"/>
        <v>0</v>
      </c>
      <c r="AE143" s="398">
        <v>20</v>
      </c>
      <c r="AF143" s="398">
        <v>0</v>
      </c>
      <c r="AG143" s="398">
        <v>5</v>
      </c>
      <c r="AH143" s="398">
        <v>0</v>
      </c>
      <c r="AI143" s="399">
        <v>20</v>
      </c>
      <c r="AJ143" s="399">
        <v>5</v>
      </c>
      <c r="AK143" s="399">
        <v>2</v>
      </c>
      <c r="AL143" s="399">
        <v>11</v>
      </c>
      <c r="AM143" s="166"/>
      <c r="AN143" s="166"/>
      <c r="AO143" s="166" t="s">
        <v>699</v>
      </c>
      <c r="AP143" s="168" t="s">
        <v>699</v>
      </c>
      <c r="AQ143" s="168" t="s">
        <v>699</v>
      </c>
      <c r="AR143" s="169">
        <f t="shared" si="1"/>
        <v>21</v>
      </c>
      <c r="AS143" s="170">
        <v>0</v>
      </c>
      <c r="AT143" s="160">
        <v>0</v>
      </c>
      <c r="AU143" s="160">
        <v>0</v>
      </c>
      <c r="AV143" s="170">
        <v>0</v>
      </c>
      <c r="AW143" s="170">
        <v>0</v>
      </c>
      <c r="AX143" s="160">
        <v>18</v>
      </c>
      <c r="AY143" s="160">
        <v>3</v>
      </c>
      <c r="AZ143" s="160">
        <v>0</v>
      </c>
      <c r="BA143" s="160">
        <v>0</v>
      </c>
      <c r="BB143" s="160">
        <v>0</v>
      </c>
      <c r="BC143" s="160" t="s">
        <v>2339</v>
      </c>
      <c r="BD143" s="160"/>
      <c r="BE143" s="160"/>
    </row>
    <row r="144" spans="2:57" ht="16.5" hidden="1" customHeight="1">
      <c r="B144" s="156">
        <v>517</v>
      </c>
      <c r="C144" s="157" t="s">
        <v>1010</v>
      </c>
      <c r="D144" s="158" t="s">
        <v>3142</v>
      </c>
      <c r="E144" s="176" t="s">
        <v>28</v>
      </c>
      <c r="F144" s="158" t="s">
        <v>2233</v>
      </c>
      <c r="G144" s="158" t="s">
        <v>918</v>
      </c>
      <c r="H144" s="159" t="s">
        <v>727</v>
      </c>
      <c r="I144" s="160" t="s">
        <v>1011</v>
      </c>
      <c r="J144" s="160" t="s">
        <v>3143</v>
      </c>
      <c r="K144" s="161">
        <v>23992</v>
      </c>
      <c r="L144" s="158" t="s">
        <v>3144</v>
      </c>
      <c r="M144" s="158" t="s">
        <v>2332</v>
      </c>
      <c r="N144" s="158" t="s">
        <v>3144</v>
      </c>
      <c r="O144" s="158" t="s">
        <v>3145</v>
      </c>
      <c r="P144" s="158" t="s">
        <v>3146</v>
      </c>
      <c r="Q144" s="171">
        <v>5</v>
      </c>
      <c r="R144" s="163" t="s">
        <v>3147</v>
      </c>
      <c r="S144" s="163">
        <v>3</v>
      </c>
      <c r="T144" s="163" t="s">
        <v>2758</v>
      </c>
      <c r="U144" s="163">
        <v>26</v>
      </c>
      <c r="V144" s="163" t="s">
        <v>3148</v>
      </c>
      <c r="W144" s="163">
        <v>1</v>
      </c>
      <c r="X144" s="163"/>
      <c r="Y144" s="164" t="s">
        <v>26</v>
      </c>
      <c r="Z144" s="164" t="s">
        <v>26</v>
      </c>
      <c r="AA144" s="172" t="s">
        <v>35</v>
      </c>
      <c r="AB144" s="165" t="s">
        <v>2354</v>
      </c>
      <c r="AC144" s="166">
        <v>35</v>
      </c>
      <c r="AD144" s="167">
        <f t="shared" si="0"/>
        <v>0</v>
      </c>
      <c r="AE144" s="398">
        <v>34</v>
      </c>
      <c r="AF144" s="398">
        <v>0</v>
      </c>
      <c r="AG144" s="398">
        <v>7</v>
      </c>
      <c r="AH144" s="398">
        <v>0</v>
      </c>
      <c r="AI144" s="399">
        <v>34</v>
      </c>
      <c r="AJ144" s="399">
        <v>7</v>
      </c>
      <c r="AK144" s="399">
        <v>3</v>
      </c>
      <c r="AL144" s="399">
        <v>11</v>
      </c>
      <c r="AM144" s="166"/>
      <c r="AN144" s="166"/>
      <c r="AO144" s="166" t="s">
        <v>699</v>
      </c>
      <c r="AP144" s="168" t="s">
        <v>699</v>
      </c>
      <c r="AQ144" s="168" t="s">
        <v>699</v>
      </c>
      <c r="AR144" s="169">
        <f t="shared" si="1"/>
        <v>35</v>
      </c>
      <c r="AS144" s="170">
        <v>0</v>
      </c>
      <c r="AT144" s="160">
        <v>0</v>
      </c>
      <c r="AU144" s="160">
        <v>0</v>
      </c>
      <c r="AV144" s="170">
        <v>0</v>
      </c>
      <c r="AW144" s="170">
        <v>0</v>
      </c>
      <c r="AX144" s="160">
        <v>21</v>
      </c>
      <c r="AY144" s="160">
        <v>4</v>
      </c>
      <c r="AZ144" s="160">
        <v>0</v>
      </c>
      <c r="BA144" s="160">
        <v>0</v>
      </c>
      <c r="BB144" s="160">
        <v>10</v>
      </c>
      <c r="BC144" s="160" t="s">
        <v>2355</v>
      </c>
      <c r="BD144" s="160"/>
      <c r="BE144" s="160"/>
    </row>
    <row r="145" spans="2:57" ht="16.5" hidden="1" customHeight="1">
      <c r="B145" s="156">
        <v>484</v>
      </c>
      <c r="C145" s="157" t="s">
        <v>1012</v>
      </c>
      <c r="D145" s="158" t="s">
        <v>3149</v>
      </c>
      <c r="E145" s="176" t="s">
        <v>28</v>
      </c>
      <c r="F145" s="158" t="s">
        <v>2233</v>
      </c>
      <c r="G145" s="158" t="s">
        <v>918</v>
      </c>
      <c r="H145" s="159" t="s">
        <v>730</v>
      </c>
      <c r="I145" s="160" t="s">
        <v>1013</v>
      </c>
      <c r="J145" s="160" t="s">
        <v>3150</v>
      </c>
      <c r="K145" s="161">
        <v>22015</v>
      </c>
      <c r="L145" s="158" t="s">
        <v>3151</v>
      </c>
      <c r="M145" s="158" t="s">
        <v>2332</v>
      </c>
      <c r="N145" s="158" t="s">
        <v>3151</v>
      </c>
      <c r="O145" s="158" t="s">
        <v>3152</v>
      </c>
      <c r="P145" s="158" t="s">
        <v>3153</v>
      </c>
      <c r="Q145" s="171">
        <v>4</v>
      </c>
      <c r="R145" s="163" t="s">
        <v>3154</v>
      </c>
      <c r="S145" s="163">
        <v>10</v>
      </c>
      <c r="T145" s="163" t="s">
        <v>2470</v>
      </c>
      <c r="U145" s="163">
        <v>19</v>
      </c>
      <c r="V145" s="163" t="s">
        <v>3155</v>
      </c>
      <c r="W145" s="163">
        <v>1</v>
      </c>
      <c r="X145" s="163"/>
      <c r="Y145" s="164" t="s">
        <v>2536</v>
      </c>
      <c r="Z145" s="164" t="s">
        <v>2536</v>
      </c>
      <c r="AA145" s="164"/>
      <c r="AB145" s="165" t="s">
        <v>2338</v>
      </c>
      <c r="AC145" s="166">
        <v>17</v>
      </c>
      <c r="AD145" s="167">
        <f t="shared" si="0"/>
        <v>0</v>
      </c>
      <c r="AE145" s="398">
        <v>17</v>
      </c>
      <c r="AF145" s="398">
        <v>0</v>
      </c>
      <c r="AG145" s="398">
        <v>5</v>
      </c>
      <c r="AH145" s="398">
        <v>0</v>
      </c>
      <c r="AI145" s="399">
        <v>17</v>
      </c>
      <c r="AJ145" s="399">
        <v>5</v>
      </c>
      <c r="AK145" s="399">
        <v>2</v>
      </c>
      <c r="AL145" s="399">
        <v>9</v>
      </c>
      <c r="AM145" s="166"/>
      <c r="AN145" s="166"/>
      <c r="AO145" s="166" t="s">
        <v>699</v>
      </c>
      <c r="AP145" s="168" t="s">
        <v>699</v>
      </c>
      <c r="AQ145" s="168" t="s">
        <v>699</v>
      </c>
      <c r="AR145" s="169">
        <f t="shared" si="1"/>
        <v>17</v>
      </c>
      <c r="AS145" s="170">
        <v>0</v>
      </c>
      <c r="AT145" s="160">
        <v>0</v>
      </c>
      <c r="AU145" s="160">
        <v>0</v>
      </c>
      <c r="AV145" s="170">
        <v>1</v>
      </c>
      <c r="AW145" s="170">
        <v>0</v>
      </c>
      <c r="AX145" s="160">
        <v>8</v>
      </c>
      <c r="AY145" s="160">
        <v>4</v>
      </c>
      <c r="AZ145" s="160">
        <v>0</v>
      </c>
      <c r="BA145" s="160">
        <v>0</v>
      </c>
      <c r="BB145" s="160">
        <v>4</v>
      </c>
      <c r="BC145" s="160" t="s">
        <v>2339</v>
      </c>
      <c r="BD145" s="160"/>
      <c r="BE145" s="160"/>
    </row>
    <row r="146" spans="2:57" ht="16.5" hidden="1" customHeight="1">
      <c r="B146" s="156">
        <v>518</v>
      </c>
      <c r="C146" s="157" t="s">
        <v>1014</v>
      </c>
      <c r="D146" s="158" t="s">
        <v>3156</v>
      </c>
      <c r="E146" s="176" t="s">
        <v>28</v>
      </c>
      <c r="F146" s="158" t="s">
        <v>2233</v>
      </c>
      <c r="G146" s="158" t="s">
        <v>918</v>
      </c>
      <c r="H146" s="159" t="s">
        <v>727</v>
      </c>
      <c r="I146" s="160" t="s">
        <v>1015</v>
      </c>
      <c r="J146" s="160" t="s">
        <v>3157</v>
      </c>
      <c r="K146" s="161">
        <v>21660</v>
      </c>
      <c r="L146" s="158"/>
      <c r="M146" s="158"/>
      <c r="N146" s="158" t="s">
        <v>699</v>
      </c>
      <c r="O146" s="158" t="s">
        <v>699</v>
      </c>
      <c r="P146" s="158" t="s">
        <v>699</v>
      </c>
      <c r="Q146" s="171">
        <v>3</v>
      </c>
      <c r="R146" s="163" t="s">
        <v>2485</v>
      </c>
      <c r="S146" s="163">
        <v>4</v>
      </c>
      <c r="T146" s="163" t="s">
        <v>2470</v>
      </c>
      <c r="U146" s="163">
        <v>13</v>
      </c>
      <c r="V146" s="163" t="s">
        <v>3158</v>
      </c>
      <c r="W146" s="163">
        <v>1</v>
      </c>
      <c r="X146" s="163"/>
      <c r="Y146" s="164" t="s">
        <v>2353</v>
      </c>
      <c r="Z146" s="164" t="s">
        <v>2353</v>
      </c>
      <c r="AA146" s="164"/>
      <c r="AB146" s="165" t="s">
        <v>2338</v>
      </c>
      <c r="AC146" s="166">
        <v>16</v>
      </c>
      <c r="AD146" s="167">
        <f t="shared" si="0"/>
        <v>0</v>
      </c>
      <c r="AE146" s="398">
        <v>16</v>
      </c>
      <c r="AF146" s="398">
        <v>0</v>
      </c>
      <c r="AG146" s="398">
        <v>5</v>
      </c>
      <c r="AH146" s="398">
        <v>0</v>
      </c>
      <c r="AI146" s="399">
        <v>16</v>
      </c>
      <c r="AJ146" s="399">
        <v>5</v>
      </c>
      <c r="AK146" s="399">
        <v>2</v>
      </c>
      <c r="AL146" s="399">
        <v>6</v>
      </c>
      <c r="AM146" s="166"/>
      <c r="AN146" s="166"/>
      <c r="AO146" s="166" t="s">
        <v>699</v>
      </c>
      <c r="AP146" s="168" t="s">
        <v>699</v>
      </c>
      <c r="AQ146" s="168" t="s">
        <v>699</v>
      </c>
      <c r="AR146" s="169">
        <f t="shared" si="1"/>
        <v>16</v>
      </c>
      <c r="AS146" s="170">
        <v>0</v>
      </c>
      <c r="AT146" s="160">
        <v>0</v>
      </c>
      <c r="AU146" s="160">
        <v>0</v>
      </c>
      <c r="AV146" s="170">
        <v>0</v>
      </c>
      <c r="AW146" s="170">
        <v>1</v>
      </c>
      <c r="AX146" s="160">
        <v>6</v>
      </c>
      <c r="AY146" s="160">
        <v>2</v>
      </c>
      <c r="AZ146" s="160">
        <v>0</v>
      </c>
      <c r="BA146" s="160">
        <v>0</v>
      </c>
      <c r="BB146" s="160">
        <v>7</v>
      </c>
      <c r="BC146" s="160" t="s">
        <v>2339</v>
      </c>
      <c r="BD146" s="160"/>
      <c r="BE146" s="160"/>
    </row>
    <row r="147" spans="2:57" ht="16.5" hidden="1" customHeight="1">
      <c r="B147" s="156">
        <v>485</v>
      </c>
      <c r="C147" s="157" t="s">
        <v>1016</v>
      </c>
      <c r="D147" s="158" t="s">
        <v>3159</v>
      </c>
      <c r="E147" s="176" t="s">
        <v>28</v>
      </c>
      <c r="F147" s="158" t="s">
        <v>2233</v>
      </c>
      <c r="G147" s="158" t="s">
        <v>918</v>
      </c>
      <c r="H147" s="159" t="s">
        <v>730</v>
      </c>
      <c r="I147" s="160" t="s">
        <v>1017</v>
      </c>
      <c r="J147" s="160" t="s">
        <v>3160</v>
      </c>
      <c r="K147" s="161">
        <v>19115</v>
      </c>
      <c r="L147" s="158" t="s">
        <v>3161</v>
      </c>
      <c r="M147" s="158" t="s">
        <v>2332</v>
      </c>
      <c r="N147" s="158" t="s">
        <v>3161</v>
      </c>
      <c r="O147" s="158" t="s">
        <v>3162</v>
      </c>
      <c r="P147" s="158"/>
      <c r="Q147" s="171">
        <v>6</v>
      </c>
      <c r="R147" s="163" t="s">
        <v>3163</v>
      </c>
      <c r="S147" s="163">
        <v>22</v>
      </c>
      <c r="T147" s="163" t="s">
        <v>2916</v>
      </c>
      <c r="U147" s="163">
        <v>23</v>
      </c>
      <c r="V147" s="163" t="s">
        <v>2952</v>
      </c>
      <c r="W147" s="163">
        <v>1</v>
      </c>
      <c r="X147" s="163"/>
      <c r="Y147" s="164" t="s">
        <v>2353</v>
      </c>
      <c r="Z147" s="164" t="s">
        <v>2353</v>
      </c>
      <c r="AA147" s="164"/>
      <c r="AB147" s="165" t="s">
        <v>2338</v>
      </c>
      <c r="AC147" s="166">
        <v>19</v>
      </c>
      <c r="AD147" s="167">
        <f t="shared" si="0"/>
        <v>0</v>
      </c>
      <c r="AE147" s="398">
        <v>16</v>
      </c>
      <c r="AF147" s="398">
        <v>0</v>
      </c>
      <c r="AG147" s="398">
        <v>5</v>
      </c>
      <c r="AH147" s="398">
        <v>0</v>
      </c>
      <c r="AI147" s="399">
        <v>16</v>
      </c>
      <c r="AJ147" s="399">
        <v>5</v>
      </c>
      <c r="AK147" s="399">
        <v>2</v>
      </c>
      <c r="AL147" s="399">
        <v>4</v>
      </c>
      <c r="AM147" s="166"/>
      <c r="AN147" s="166"/>
      <c r="AO147" s="166" t="s">
        <v>699</v>
      </c>
      <c r="AP147" s="168" t="s">
        <v>699</v>
      </c>
      <c r="AQ147" s="168" t="s">
        <v>699</v>
      </c>
      <c r="AR147" s="169">
        <f t="shared" si="1"/>
        <v>19</v>
      </c>
      <c r="AS147" s="170">
        <v>0</v>
      </c>
      <c r="AT147" s="160">
        <v>1</v>
      </c>
      <c r="AU147" s="160">
        <v>0</v>
      </c>
      <c r="AV147" s="170">
        <v>0</v>
      </c>
      <c r="AW147" s="170">
        <v>1</v>
      </c>
      <c r="AX147" s="160">
        <v>7</v>
      </c>
      <c r="AY147" s="160">
        <v>0</v>
      </c>
      <c r="AZ147" s="160">
        <v>0</v>
      </c>
      <c r="BA147" s="160">
        <v>0</v>
      </c>
      <c r="BB147" s="160">
        <v>10</v>
      </c>
      <c r="BC147" s="160" t="s">
        <v>2339</v>
      </c>
      <c r="BD147" s="160"/>
      <c r="BE147" s="160"/>
    </row>
    <row r="148" spans="2:57" ht="16.5" hidden="1" customHeight="1">
      <c r="B148" s="156">
        <v>519</v>
      </c>
      <c r="C148" s="157" t="s">
        <v>1018</v>
      </c>
      <c r="D148" s="158" t="s">
        <v>3164</v>
      </c>
      <c r="E148" s="176" t="s">
        <v>28</v>
      </c>
      <c r="F148" s="158" t="s">
        <v>2233</v>
      </c>
      <c r="G148" s="158" t="s">
        <v>918</v>
      </c>
      <c r="H148" s="159" t="s">
        <v>727</v>
      </c>
      <c r="I148" s="160" t="s">
        <v>1019</v>
      </c>
      <c r="J148" s="160" t="s">
        <v>3165</v>
      </c>
      <c r="K148" s="161">
        <v>4514</v>
      </c>
      <c r="L148" s="158" t="s">
        <v>3166</v>
      </c>
      <c r="M148" s="158" t="s">
        <v>2332</v>
      </c>
      <c r="N148" s="158" t="s">
        <v>3166</v>
      </c>
      <c r="O148" s="158" t="s">
        <v>3167</v>
      </c>
      <c r="P148" s="158" t="s">
        <v>3168</v>
      </c>
      <c r="Q148" s="171">
        <v>3</v>
      </c>
      <c r="R148" s="163" t="s">
        <v>2429</v>
      </c>
      <c r="S148" s="163">
        <v>5</v>
      </c>
      <c r="T148" s="163" t="s">
        <v>2470</v>
      </c>
      <c r="U148" s="163">
        <v>16</v>
      </c>
      <c r="V148" s="163" t="s">
        <v>2978</v>
      </c>
      <c r="W148" s="163">
        <v>1</v>
      </c>
      <c r="X148" s="163"/>
      <c r="Y148" s="164" t="s">
        <v>2353</v>
      </c>
      <c r="Z148" s="164" t="s">
        <v>2353</v>
      </c>
      <c r="AA148" s="164"/>
      <c r="AB148" s="165" t="s">
        <v>2338</v>
      </c>
      <c r="AC148" s="166">
        <v>13</v>
      </c>
      <c r="AD148" s="167">
        <f t="shared" si="0"/>
        <v>0</v>
      </c>
      <c r="AE148" s="398">
        <v>11</v>
      </c>
      <c r="AF148" s="398">
        <v>0</v>
      </c>
      <c r="AG148" s="398">
        <v>4</v>
      </c>
      <c r="AH148" s="398">
        <v>0</v>
      </c>
      <c r="AI148" s="399">
        <v>11</v>
      </c>
      <c r="AJ148" s="399">
        <v>4</v>
      </c>
      <c r="AK148" s="399">
        <v>2</v>
      </c>
      <c r="AL148" s="399">
        <v>10</v>
      </c>
      <c r="AM148" s="166"/>
      <c r="AN148" s="166"/>
      <c r="AO148" s="166" t="s">
        <v>699</v>
      </c>
      <c r="AP148" s="168" t="s">
        <v>699</v>
      </c>
      <c r="AQ148" s="168" t="s">
        <v>699</v>
      </c>
      <c r="AR148" s="169">
        <f t="shared" si="1"/>
        <v>13</v>
      </c>
      <c r="AS148" s="170">
        <v>0</v>
      </c>
      <c r="AT148" s="160">
        <v>0</v>
      </c>
      <c r="AU148" s="160">
        <v>0</v>
      </c>
      <c r="AV148" s="170">
        <v>0</v>
      </c>
      <c r="AW148" s="170">
        <v>1</v>
      </c>
      <c r="AX148" s="160">
        <v>3</v>
      </c>
      <c r="AY148" s="160">
        <v>1</v>
      </c>
      <c r="AZ148" s="160">
        <v>0</v>
      </c>
      <c r="BA148" s="160">
        <v>0</v>
      </c>
      <c r="BB148" s="160">
        <v>8</v>
      </c>
      <c r="BC148" s="160" t="s">
        <v>2339</v>
      </c>
      <c r="BD148" s="160"/>
      <c r="BE148" s="160"/>
    </row>
    <row r="149" spans="2:57" ht="16.5" hidden="1" customHeight="1">
      <c r="B149" s="156">
        <v>520</v>
      </c>
      <c r="C149" s="157" t="s">
        <v>1020</v>
      </c>
      <c r="D149" s="158" t="s">
        <v>3169</v>
      </c>
      <c r="E149" s="176" t="s">
        <v>28</v>
      </c>
      <c r="F149" s="158" t="s">
        <v>2233</v>
      </c>
      <c r="G149" s="158" t="s">
        <v>918</v>
      </c>
      <c r="H149" s="159" t="s">
        <v>727</v>
      </c>
      <c r="I149" s="160" t="s">
        <v>1021</v>
      </c>
      <c r="J149" s="160" t="s">
        <v>3170</v>
      </c>
      <c r="K149" s="161">
        <v>19479</v>
      </c>
      <c r="L149" s="158" t="s">
        <v>3171</v>
      </c>
      <c r="M149" s="158" t="s">
        <v>2332</v>
      </c>
      <c r="N149" s="158" t="s">
        <v>3171</v>
      </c>
      <c r="O149" s="158" t="s">
        <v>3172</v>
      </c>
      <c r="P149" s="158" t="s">
        <v>3173</v>
      </c>
      <c r="Q149" s="171">
        <v>4</v>
      </c>
      <c r="R149" s="163" t="s">
        <v>2610</v>
      </c>
      <c r="S149" s="163">
        <v>3</v>
      </c>
      <c r="T149" s="163" t="s">
        <v>2430</v>
      </c>
      <c r="U149" s="163">
        <v>10</v>
      </c>
      <c r="V149" s="163" t="s">
        <v>3174</v>
      </c>
      <c r="W149" s="163">
        <v>1</v>
      </c>
      <c r="X149" s="163"/>
      <c r="Y149" s="164" t="s">
        <v>2353</v>
      </c>
      <c r="Z149" s="164" t="s">
        <v>2353</v>
      </c>
      <c r="AA149" s="164"/>
      <c r="AB149" s="165" t="s">
        <v>2338</v>
      </c>
      <c r="AC149" s="166">
        <v>13</v>
      </c>
      <c r="AD149" s="167">
        <f t="shared" si="0"/>
        <v>0</v>
      </c>
      <c r="AE149" s="398">
        <v>11</v>
      </c>
      <c r="AF149" s="398">
        <v>0</v>
      </c>
      <c r="AG149" s="398">
        <v>3</v>
      </c>
      <c r="AH149" s="398">
        <v>0</v>
      </c>
      <c r="AI149" s="399">
        <v>12</v>
      </c>
      <c r="AJ149" s="399">
        <v>3</v>
      </c>
      <c r="AK149" s="399">
        <v>2</v>
      </c>
      <c r="AL149" s="399">
        <v>6</v>
      </c>
      <c r="AM149" s="166"/>
      <c r="AN149" s="166"/>
      <c r="AO149" s="166" t="s">
        <v>699</v>
      </c>
      <c r="AP149" s="168" t="s">
        <v>699</v>
      </c>
      <c r="AQ149" s="168" t="s">
        <v>699</v>
      </c>
      <c r="AR149" s="169">
        <f t="shared" si="1"/>
        <v>13</v>
      </c>
      <c r="AS149" s="170">
        <v>0</v>
      </c>
      <c r="AT149" s="160">
        <v>0</v>
      </c>
      <c r="AU149" s="160">
        <v>0</v>
      </c>
      <c r="AV149" s="170">
        <v>0</v>
      </c>
      <c r="AW149" s="170">
        <v>0</v>
      </c>
      <c r="AX149" s="160">
        <v>9</v>
      </c>
      <c r="AY149" s="160">
        <v>2</v>
      </c>
      <c r="AZ149" s="160">
        <v>0</v>
      </c>
      <c r="BA149" s="160">
        <v>0</v>
      </c>
      <c r="BB149" s="160">
        <v>2</v>
      </c>
      <c r="BC149" s="160" t="s">
        <v>2339</v>
      </c>
      <c r="BD149" s="160"/>
      <c r="BE149" s="160"/>
    </row>
    <row r="150" spans="2:57" ht="16.5" hidden="1" customHeight="1">
      <c r="B150" s="156">
        <v>522</v>
      </c>
      <c r="C150" s="157" t="s">
        <v>1022</v>
      </c>
      <c r="D150" s="158" t="s">
        <v>3175</v>
      </c>
      <c r="E150" s="176" t="s">
        <v>28</v>
      </c>
      <c r="F150" s="158" t="s">
        <v>2233</v>
      </c>
      <c r="G150" s="158" t="s">
        <v>918</v>
      </c>
      <c r="H150" s="159" t="s">
        <v>727</v>
      </c>
      <c r="I150" s="160" t="s">
        <v>1023</v>
      </c>
      <c r="J150" s="160" t="s">
        <v>3176</v>
      </c>
      <c r="K150" s="161">
        <v>22029</v>
      </c>
      <c r="L150" s="158" t="s">
        <v>3177</v>
      </c>
      <c r="M150" s="158" t="s">
        <v>2332</v>
      </c>
      <c r="N150" s="158" t="s">
        <v>3177</v>
      </c>
      <c r="O150" s="158" t="s">
        <v>3178</v>
      </c>
      <c r="P150" s="158" t="s">
        <v>3179</v>
      </c>
      <c r="Q150" s="171">
        <v>2</v>
      </c>
      <c r="R150" s="163" t="s">
        <v>2470</v>
      </c>
      <c r="S150" s="163">
        <v>7</v>
      </c>
      <c r="T150" s="163" t="s">
        <v>2430</v>
      </c>
      <c r="U150" s="163">
        <v>11</v>
      </c>
      <c r="V150" s="163" t="s">
        <v>3180</v>
      </c>
      <c r="W150" s="163">
        <v>1</v>
      </c>
      <c r="X150" s="163"/>
      <c r="Y150" s="164" t="s">
        <v>2353</v>
      </c>
      <c r="Z150" s="164" t="s">
        <v>2353</v>
      </c>
      <c r="AA150" s="164"/>
      <c r="AB150" s="165" t="s">
        <v>2338</v>
      </c>
      <c r="AC150" s="166">
        <v>11</v>
      </c>
      <c r="AD150" s="167">
        <f t="shared" si="0"/>
        <v>0</v>
      </c>
      <c r="AE150" s="398">
        <v>11</v>
      </c>
      <c r="AF150" s="398">
        <v>0</v>
      </c>
      <c r="AG150" s="398">
        <v>3</v>
      </c>
      <c r="AH150" s="398">
        <v>0</v>
      </c>
      <c r="AI150" s="399">
        <v>11</v>
      </c>
      <c r="AJ150" s="399">
        <v>3</v>
      </c>
      <c r="AK150" s="399">
        <v>2</v>
      </c>
      <c r="AL150" s="399">
        <v>8</v>
      </c>
      <c r="AM150" s="166"/>
      <c r="AN150" s="166"/>
      <c r="AO150" s="166" t="s">
        <v>699</v>
      </c>
      <c r="AP150" s="168" t="s">
        <v>699</v>
      </c>
      <c r="AQ150" s="168" t="s">
        <v>699</v>
      </c>
      <c r="AR150" s="169">
        <f t="shared" si="1"/>
        <v>11</v>
      </c>
      <c r="AS150" s="170">
        <v>0</v>
      </c>
      <c r="AT150" s="160">
        <v>0</v>
      </c>
      <c r="AU150" s="160">
        <v>0</v>
      </c>
      <c r="AV150" s="170">
        <v>0</v>
      </c>
      <c r="AW150" s="170">
        <v>0</v>
      </c>
      <c r="AX150" s="160">
        <v>7</v>
      </c>
      <c r="AY150" s="160">
        <v>3</v>
      </c>
      <c r="AZ150" s="160">
        <v>0</v>
      </c>
      <c r="BA150" s="160">
        <v>0</v>
      </c>
      <c r="BB150" s="160">
        <v>1</v>
      </c>
      <c r="BC150" s="160" t="s">
        <v>2339</v>
      </c>
      <c r="BD150" s="160"/>
      <c r="BE150" s="160"/>
    </row>
    <row r="151" spans="2:57" ht="16.5" hidden="1" customHeight="1">
      <c r="B151" s="156">
        <v>523</v>
      </c>
      <c r="C151" s="157" t="s">
        <v>1024</v>
      </c>
      <c r="D151" s="158" t="s">
        <v>3181</v>
      </c>
      <c r="E151" s="176" t="s">
        <v>28</v>
      </c>
      <c r="F151" s="158" t="s">
        <v>2233</v>
      </c>
      <c r="G151" s="158" t="s">
        <v>918</v>
      </c>
      <c r="H151" s="159" t="s">
        <v>727</v>
      </c>
      <c r="I151" s="160" t="s">
        <v>1025</v>
      </c>
      <c r="J151" s="160" t="s">
        <v>3182</v>
      </c>
      <c r="K151" s="161">
        <v>7412</v>
      </c>
      <c r="L151" s="158" t="s">
        <v>3183</v>
      </c>
      <c r="M151" s="158" t="s">
        <v>2332</v>
      </c>
      <c r="N151" s="158" t="s">
        <v>3183</v>
      </c>
      <c r="O151" s="158" t="s">
        <v>3184</v>
      </c>
      <c r="P151" s="158" t="s">
        <v>3185</v>
      </c>
      <c r="Q151" s="171">
        <v>4</v>
      </c>
      <c r="R151" s="163" t="s">
        <v>2485</v>
      </c>
      <c r="S151" s="163">
        <v>5</v>
      </c>
      <c r="T151" s="163" t="s">
        <v>2470</v>
      </c>
      <c r="U151" s="163">
        <v>14</v>
      </c>
      <c r="V151" s="163" t="s">
        <v>3186</v>
      </c>
      <c r="W151" s="163">
        <v>1</v>
      </c>
      <c r="X151" s="163"/>
      <c r="Y151" s="164" t="s">
        <v>2353</v>
      </c>
      <c r="Z151" s="164" t="s">
        <v>2353</v>
      </c>
      <c r="AA151" s="164"/>
      <c r="AB151" s="165" t="s">
        <v>2338</v>
      </c>
      <c r="AC151" s="166">
        <v>12</v>
      </c>
      <c r="AD151" s="167">
        <f t="shared" si="0"/>
        <v>0</v>
      </c>
      <c r="AE151" s="398">
        <v>11</v>
      </c>
      <c r="AF151" s="398">
        <v>0</v>
      </c>
      <c r="AG151" s="398">
        <v>3</v>
      </c>
      <c r="AH151" s="398">
        <v>0</v>
      </c>
      <c r="AI151" s="399">
        <v>11</v>
      </c>
      <c r="AJ151" s="399">
        <v>3</v>
      </c>
      <c r="AK151" s="399">
        <v>2</v>
      </c>
      <c r="AL151" s="399">
        <v>6</v>
      </c>
      <c r="AM151" s="166"/>
      <c r="AN151" s="166"/>
      <c r="AO151" s="166" t="s">
        <v>699</v>
      </c>
      <c r="AP151" s="168" t="s">
        <v>699</v>
      </c>
      <c r="AQ151" s="168" t="s">
        <v>699</v>
      </c>
      <c r="AR151" s="169">
        <f t="shared" si="1"/>
        <v>12</v>
      </c>
      <c r="AS151" s="170">
        <v>0</v>
      </c>
      <c r="AT151" s="160">
        <v>1</v>
      </c>
      <c r="AU151" s="160">
        <v>0</v>
      </c>
      <c r="AV151" s="170">
        <v>0</v>
      </c>
      <c r="AW151" s="170">
        <v>0</v>
      </c>
      <c r="AX151" s="160">
        <v>6</v>
      </c>
      <c r="AY151" s="160">
        <v>1</v>
      </c>
      <c r="AZ151" s="160">
        <v>0</v>
      </c>
      <c r="BA151" s="160">
        <v>0</v>
      </c>
      <c r="BB151" s="160">
        <v>4</v>
      </c>
      <c r="BC151" s="160" t="s">
        <v>2339</v>
      </c>
      <c r="BD151" s="160"/>
      <c r="BE151" s="160"/>
    </row>
    <row r="152" spans="2:57" ht="16.5" hidden="1" customHeight="1">
      <c r="B152" s="156">
        <v>524</v>
      </c>
      <c r="C152" s="157" t="s">
        <v>1026</v>
      </c>
      <c r="D152" s="183"/>
      <c r="E152" s="176" t="s">
        <v>28</v>
      </c>
      <c r="F152" s="183" t="s">
        <v>2233</v>
      </c>
      <c r="G152" s="158" t="s">
        <v>918</v>
      </c>
      <c r="H152" s="159" t="s">
        <v>727</v>
      </c>
      <c r="I152" s="160" t="s">
        <v>1027</v>
      </c>
      <c r="J152" s="160" t="s">
        <v>3187</v>
      </c>
      <c r="K152" s="161">
        <v>22007</v>
      </c>
      <c r="L152" s="158" t="s">
        <v>3188</v>
      </c>
      <c r="M152" s="158" t="s">
        <v>2332</v>
      </c>
      <c r="N152" s="158" t="s">
        <v>3188</v>
      </c>
      <c r="O152" s="158" t="s">
        <v>3189</v>
      </c>
      <c r="P152" s="158" t="s">
        <v>3190</v>
      </c>
      <c r="Q152" s="171">
        <v>4</v>
      </c>
      <c r="R152" s="163" t="s">
        <v>2690</v>
      </c>
      <c r="S152" s="163">
        <v>3</v>
      </c>
      <c r="T152" s="163" t="s">
        <v>2818</v>
      </c>
      <c r="U152" s="163">
        <v>22</v>
      </c>
      <c r="V152" s="163" t="s">
        <v>2413</v>
      </c>
      <c r="W152" s="163">
        <v>1</v>
      </c>
      <c r="X152" s="163"/>
      <c r="Y152" s="164" t="s">
        <v>2353</v>
      </c>
      <c r="Z152" s="164" t="s">
        <v>2353</v>
      </c>
      <c r="AA152" s="164"/>
      <c r="AB152" s="165" t="s">
        <v>2338</v>
      </c>
      <c r="AC152" s="166">
        <v>12</v>
      </c>
      <c r="AD152" s="167">
        <f t="shared" si="0"/>
        <v>0</v>
      </c>
      <c r="AE152" s="398">
        <v>11</v>
      </c>
      <c r="AF152" s="398">
        <v>0</v>
      </c>
      <c r="AG152" s="398">
        <v>5</v>
      </c>
      <c r="AH152" s="398">
        <v>0</v>
      </c>
      <c r="AI152" s="399">
        <v>11</v>
      </c>
      <c r="AJ152" s="399">
        <v>5</v>
      </c>
      <c r="AK152" s="399">
        <v>2</v>
      </c>
      <c r="AL152" s="399">
        <v>5</v>
      </c>
      <c r="AM152" s="166"/>
      <c r="AN152" s="166"/>
      <c r="AO152" s="166" t="s">
        <v>699</v>
      </c>
      <c r="AP152" s="168" t="s">
        <v>699</v>
      </c>
      <c r="AQ152" s="168" t="s">
        <v>699</v>
      </c>
      <c r="AR152" s="169">
        <f t="shared" si="1"/>
        <v>12</v>
      </c>
      <c r="AS152" s="170">
        <v>0</v>
      </c>
      <c r="AT152" s="160">
        <v>1</v>
      </c>
      <c r="AU152" s="160">
        <v>0</v>
      </c>
      <c r="AV152" s="170">
        <v>0</v>
      </c>
      <c r="AW152" s="170">
        <v>0</v>
      </c>
      <c r="AX152" s="160">
        <v>10</v>
      </c>
      <c r="AY152" s="160">
        <v>0</v>
      </c>
      <c r="AZ152" s="160">
        <v>0</v>
      </c>
      <c r="BA152" s="160">
        <v>0</v>
      </c>
      <c r="BB152" s="160">
        <v>1</v>
      </c>
      <c r="BC152" s="160" t="s">
        <v>2339</v>
      </c>
      <c r="BD152" s="160"/>
      <c r="BE152" s="160"/>
    </row>
    <row r="153" spans="2:57" ht="16.5" hidden="1" customHeight="1">
      <c r="B153" s="156">
        <v>525</v>
      </c>
      <c r="C153" s="157" t="s">
        <v>1028</v>
      </c>
      <c r="D153" s="158" t="s">
        <v>3191</v>
      </c>
      <c r="E153" s="176" t="s">
        <v>28</v>
      </c>
      <c r="F153" s="158" t="s">
        <v>2233</v>
      </c>
      <c r="G153" s="158" t="s">
        <v>918</v>
      </c>
      <c r="H153" s="159" t="s">
        <v>727</v>
      </c>
      <c r="I153" s="160" t="s">
        <v>1029</v>
      </c>
      <c r="J153" s="160" t="s">
        <v>3192</v>
      </c>
      <c r="K153" s="161">
        <v>13311</v>
      </c>
      <c r="L153" s="158" t="s">
        <v>3193</v>
      </c>
      <c r="M153" s="158" t="s">
        <v>2332</v>
      </c>
      <c r="N153" s="158" t="s">
        <v>3193</v>
      </c>
      <c r="O153" s="158" t="s">
        <v>3194</v>
      </c>
      <c r="P153" s="158" t="s">
        <v>3195</v>
      </c>
      <c r="Q153" s="171">
        <v>2</v>
      </c>
      <c r="R153" s="163" t="s">
        <v>3077</v>
      </c>
      <c r="S153" s="163">
        <v>3</v>
      </c>
      <c r="T153" s="163" t="s">
        <v>2470</v>
      </c>
      <c r="U153" s="163">
        <v>11</v>
      </c>
      <c r="V153" s="163" t="s">
        <v>3196</v>
      </c>
      <c r="W153" s="163">
        <v>1</v>
      </c>
      <c r="X153" s="163"/>
      <c r="Y153" s="164" t="s">
        <v>2353</v>
      </c>
      <c r="Z153" s="164" t="s">
        <v>2353</v>
      </c>
      <c r="AA153" s="164"/>
      <c r="AB153" s="165" t="s">
        <v>2338</v>
      </c>
      <c r="AC153" s="166">
        <v>14</v>
      </c>
      <c r="AD153" s="167">
        <f t="shared" si="0"/>
        <v>0</v>
      </c>
      <c r="AE153" s="398">
        <v>11</v>
      </c>
      <c r="AF153" s="398">
        <v>0</v>
      </c>
      <c r="AG153" s="398">
        <v>3</v>
      </c>
      <c r="AH153" s="398">
        <v>0</v>
      </c>
      <c r="AI153" s="399">
        <v>11</v>
      </c>
      <c r="AJ153" s="399">
        <v>3</v>
      </c>
      <c r="AK153" s="399">
        <v>2</v>
      </c>
      <c r="AL153" s="399">
        <v>7</v>
      </c>
      <c r="AM153" s="166"/>
      <c r="AN153" s="166"/>
      <c r="AO153" s="166" t="s">
        <v>699</v>
      </c>
      <c r="AP153" s="168" t="s">
        <v>699</v>
      </c>
      <c r="AQ153" s="168" t="s">
        <v>699</v>
      </c>
      <c r="AR153" s="169">
        <f t="shared" si="1"/>
        <v>14</v>
      </c>
      <c r="AS153" s="170">
        <v>0</v>
      </c>
      <c r="AT153" s="160">
        <v>0</v>
      </c>
      <c r="AU153" s="160">
        <v>0</v>
      </c>
      <c r="AV153" s="170">
        <v>0</v>
      </c>
      <c r="AW153" s="170">
        <v>0</v>
      </c>
      <c r="AX153" s="160">
        <v>9</v>
      </c>
      <c r="AY153" s="160">
        <v>3</v>
      </c>
      <c r="AZ153" s="160">
        <v>0</v>
      </c>
      <c r="BA153" s="160">
        <v>0</v>
      </c>
      <c r="BB153" s="160">
        <v>2</v>
      </c>
      <c r="BC153" s="160" t="s">
        <v>2339</v>
      </c>
      <c r="BD153" s="160"/>
      <c r="BE153" s="160"/>
    </row>
    <row r="154" spans="2:57" ht="16.5" hidden="1" customHeight="1">
      <c r="B154" s="156">
        <v>526</v>
      </c>
      <c r="C154" s="157" t="s">
        <v>1030</v>
      </c>
      <c r="D154" s="158" t="s">
        <v>3197</v>
      </c>
      <c r="E154" s="176" t="s">
        <v>28</v>
      </c>
      <c r="F154" s="158" t="s">
        <v>2233</v>
      </c>
      <c r="G154" s="158" t="s">
        <v>918</v>
      </c>
      <c r="H154" s="159" t="s">
        <v>727</v>
      </c>
      <c r="I154" s="160" t="s">
        <v>1031</v>
      </c>
      <c r="J154" s="160" t="s">
        <v>3198</v>
      </c>
      <c r="K154" s="161">
        <v>21164</v>
      </c>
      <c r="L154" s="158" t="s">
        <v>3199</v>
      </c>
      <c r="M154" s="158" t="s">
        <v>2332</v>
      </c>
      <c r="N154" s="158" t="s">
        <v>3199</v>
      </c>
      <c r="O154" s="158" t="s">
        <v>3200</v>
      </c>
      <c r="P154" s="158" t="s">
        <v>3201</v>
      </c>
      <c r="Q154" s="171">
        <v>2</v>
      </c>
      <c r="R154" s="163" t="s">
        <v>2437</v>
      </c>
      <c r="S154" s="163">
        <v>6</v>
      </c>
      <c r="T154" s="163" t="s">
        <v>2470</v>
      </c>
      <c r="U154" s="163">
        <v>13</v>
      </c>
      <c r="V154" s="163" t="s">
        <v>3202</v>
      </c>
      <c r="W154" s="163">
        <v>1</v>
      </c>
      <c r="X154" s="163"/>
      <c r="Y154" s="164" t="s">
        <v>2353</v>
      </c>
      <c r="Z154" s="164" t="s">
        <v>2353</v>
      </c>
      <c r="AA154" s="164"/>
      <c r="AB154" s="165" t="s">
        <v>2338</v>
      </c>
      <c r="AC154" s="166">
        <v>12</v>
      </c>
      <c r="AD154" s="167">
        <f t="shared" si="0"/>
        <v>0</v>
      </c>
      <c r="AE154" s="398">
        <v>11</v>
      </c>
      <c r="AF154" s="398">
        <v>0</v>
      </c>
      <c r="AG154" s="398">
        <v>3</v>
      </c>
      <c r="AH154" s="398">
        <v>0</v>
      </c>
      <c r="AI154" s="399">
        <v>12</v>
      </c>
      <c r="AJ154" s="399">
        <v>3</v>
      </c>
      <c r="AK154" s="399">
        <v>2</v>
      </c>
      <c r="AL154" s="399">
        <v>8</v>
      </c>
      <c r="AM154" s="166"/>
      <c r="AN154" s="166"/>
      <c r="AO154" s="166" t="s">
        <v>699</v>
      </c>
      <c r="AP154" s="168" t="s">
        <v>699</v>
      </c>
      <c r="AQ154" s="168" t="s">
        <v>699</v>
      </c>
      <c r="AR154" s="169">
        <f t="shared" si="1"/>
        <v>12</v>
      </c>
      <c r="AS154" s="170">
        <v>0</v>
      </c>
      <c r="AT154" s="160">
        <v>0</v>
      </c>
      <c r="AU154" s="160">
        <v>0</v>
      </c>
      <c r="AV154" s="170">
        <v>0</v>
      </c>
      <c r="AW154" s="170">
        <v>1</v>
      </c>
      <c r="AX154" s="160">
        <v>6</v>
      </c>
      <c r="AY154" s="160">
        <v>2</v>
      </c>
      <c r="AZ154" s="160">
        <v>0</v>
      </c>
      <c r="BA154" s="160">
        <v>0</v>
      </c>
      <c r="BB154" s="160">
        <v>3</v>
      </c>
      <c r="BC154" s="160" t="s">
        <v>2339</v>
      </c>
      <c r="BD154" s="160"/>
      <c r="BE154" s="160"/>
    </row>
    <row r="155" spans="2:57" ht="16.5" hidden="1" customHeight="1">
      <c r="B155" s="156">
        <v>75</v>
      </c>
      <c r="C155" s="157" t="s">
        <v>1032</v>
      </c>
      <c r="D155" s="158" t="s">
        <v>3203</v>
      </c>
      <c r="E155" s="176" t="s">
        <v>28</v>
      </c>
      <c r="F155" s="158" t="s">
        <v>2233</v>
      </c>
      <c r="G155" s="158" t="s">
        <v>918</v>
      </c>
      <c r="H155" s="159" t="s">
        <v>724</v>
      </c>
      <c r="I155" s="160" t="s">
        <v>1033</v>
      </c>
      <c r="J155" s="160" t="s">
        <v>3204</v>
      </c>
      <c r="K155" s="161">
        <v>28588</v>
      </c>
      <c r="L155" s="158" t="s">
        <v>3205</v>
      </c>
      <c r="M155" s="158" t="s">
        <v>2332</v>
      </c>
      <c r="N155" s="158" t="s">
        <v>3205</v>
      </c>
      <c r="O155" s="158" t="s">
        <v>3206</v>
      </c>
      <c r="P155" s="158" t="s">
        <v>3207</v>
      </c>
      <c r="Q155" s="171">
        <v>2</v>
      </c>
      <c r="R155" s="163" t="s">
        <v>3208</v>
      </c>
      <c r="S155" s="163">
        <v>13</v>
      </c>
      <c r="T155" s="163" t="s">
        <v>2802</v>
      </c>
      <c r="U155" s="163">
        <v>30</v>
      </c>
      <c r="V155" s="163" t="s">
        <v>3209</v>
      </c>
      <c r="W155" s="163">
        <v>6</v>
      </c>
      <c r="X155" s="163"/>
      <c r="Y155" s="164" t="s">
        <v>26</v>
      </c>
      <c r="Z155" s="164" t="s">
        <v>26</v>
      </c>
      <c r="AA155" s="164"/>
      <c r="AB155" s="165" t="s">
        <v>2338</v>
      </c>
      <c r="AC155" s="166">
        <v>20</v>
      </c>
      <c r="AD155" s="167">
        <f t="shared" si="0"/>
        <v>0</v>
      </c>
      <c r="AE155" s="398">
        <v>19</v>
      </c>
      <c r="AF155" s="398">
        <v>0</v>
      </c>
      <c r="AG155" s="398">
        <v>3</v>
      </c>
      <c r="AH155" s="398">
        <v>0</v>
      </c>
      <c r="AI155" s="399">
        <v>19</v>
      </c>
      <c r="AJ155" s="399">
        <v>3</v>
      </c>
      <c r="AK155" s="399">
        <v>2</v>
      </c>
      <c r="AL155" s="399">
        <v>19</v>
      </c>
      <c r="AM155" s="166"/>
      <c r="AN155" s="166"/>
      <c r="AO155" s="166" t="s">
        <v>699</v>
      </c>
      <c r="AP155" s="168" t="s">
        <v>699</v>
      </c>
      <c r="AQ155" s="168" t="s">
        <v>699</v>
      </c>
      <c r="AR155" s="169">
        <f t="shared" si="1"/>
        <v>20</v>
      </c>
      <c r="AS155" s="170">
        <v>0</v>
      </c>
      <c r="AT155" s="160">
        <v>0</v>
      </c>
      <c r="AU155" s="160">
        <v>0</v>
      </c>
      <c r="AV155" s="170">
        <v>0</v>
      </c>
      <c r="AW155" s="170">
        <v>0</v>
      </c>
      <c r="AX155" s="160">
        <v>19</v>
      </c>
      <c r="AY155" s="160">
        <v>1</v>
      </c>
      <c r="AZ155" s="160">
        <v>0</v>
      </c>
      <c r="BA155" s="160">
        <v>0</v>
      </c>
      <c r="BB155" s="160">
        <v>0</v>
      </c>
      <c r="BC155" s="160" t="s">
        <v>2339</v>
      </c>
      <c r="BD155" s="160"/>
      <c r="BE155" s="160"/>
    </row>
    <row r="156" spans="2:57" ht="16.5" hidden="1" customHeight="1">
      <c r="B156" s="156">
        <v>34</v>
      </c>
      <c r="C156" s="157" t="s">
        <v>1034</v>
      </c>
      <c r="D156" s="158" t="s">
        <v>3210</v>
      </c>
      <c r="E156" s="176" t="s">
        <v>28</v>
      </c>
      <c r="F156" s="158" t="s">
        <v>2233</v>
      </c>
      <c r="G156" s="158" t="s">
        <v>918</v>
      </c>
      <c r="H156" s="159" t="s">
        <v>724</v>
      </c>
      <c r="I156" s="160" t="s">
        <v>1035</v>
      </c>
      <c r="J156" s="160" t="s">
        <v>3211</v>
      </c>
      <c r="K156" s="161">
        <v>33668</v>
      </c>
      <c r="L156" s="158"/>
      <c r="M156" s="158"/>
      <c r="N156" s="158" t="s">
        <v>3212</v>
      </c>
      <c r="O156" s="158" t="s">
        <v>3213</v>
      </c>
      <c r="P156" s="158" t="s">
        <v>3214</v>
      </c>
      <c r="Q156" s="171">
        <v>6</v>
      </c>
      <c r="R156" s="163" t="s">
        <v>2680</v>
      </c>
      <c r="S156" s="163">
        <v>16</v>
      </c>
      <c r="T156" s="163" t="s">
        <v>2493</v>
      </c>
      <c r="U156" s="163">
        <v>33</v>
      </c>
      <c r="V156" s="163" t="s">
        <v>3215</v>
      </c>
      <c r="W156" s="163">
        <v>1</v>
      </c>
      <c r="X156" s="163"/>
      <c r="Y156" s="164" t="s">
        <v>26</v>
      </c>
      <c r="Z156" s="164" t="s">
        <v>26</v>
      </c>
      <c r="AA156" s="164"/>
      <c r="AB156" s="165" t="s">
        <v>2338</v>
      </c>
      <c r="AC156" s="166">
        <v>33</v>
      </c>
      <c r="AD156" s="167">
        <f t="shared" si="0"/>
        <v>0</v>
      </c>
      <c r="AE156" s="398">
        <v>24</v>
      </c>
      <c r="AF156" s="398">
        <v>0</v>
      </c>
      <c r="AG156" s="398">
        <v>12</v>
      </c>
      <c r="AH156" s="398">
        <v>0</v>
      </c>
      <c r="AI156" s="399">
        <v>24</v>
      </c>
      <c r="AJ156" s="399">
        <v>12</v>
      </c>
      <c r="AK156" s="399">
        <v>2</v>
      </c>
      <c r="AL156" s="399">
        <v>13</v>
      </c>
      <c r="AM156" s="166"/>
      <c r="AN156" s="166"/>
      <c r="AO156" s="166" t="s">
        <v>699</v>
      </c>
      <c r="AP156" s="168" t="s">
        <v>699</v>
      </c>
      <c r="AQ156" s="168" t="s">
        <v>699</v>
      </c>
      <c r="AR156" s="169">
        <f t="shared" si="1"/>
        <v>33</v>
      </c>
      <c r="AS156" s="170">
        <v>0</v>
      </c>
      <c r="AT156" s="160">
        <v>0</v>
      </c>
      <c r="AU156" s="160">
        <v>0</v>
      </c>
      <c r="AV156" s="170">
        <v>5</v>
      </c>
      <c r="AW156" s="170">
        <v>1</v>
      </c>
      <c r="AX156" s="160">
        <v>10</v>
      </c>
      <c r="AY156" s="160">
        <v>7</v>
      </c>
      <c r="AZ156" s="160">
        <v>0</v>
      </c>
      <c r="BA156" s="160">
        <v>0</v>
      </c>
      <c r="BB156" s="160">
        <v>10</v>
      </c>
      <c r="BC156" s="160" t="s">
        <v>2339</v>
      </c>
      <c r="BD156" s="160"/>
      <c r="BE156" s="160"/>
    </row>
    <row r="157" spans="2:57" ht="16.5" hidden="1" customHeight="1">
      <c r="B157" s="156">
        <v>722</v>
      </c>
      <c r="C157" s="157" t="s">
        <v>1036</v>
      </c>
      <c r="D157" s="158" t="s">
        <v>3216</v>
      </c>
      <c r="E157" s="176" t="s">
        <v>28</v>
      </c>
      <c r="F157" s="158" t="s">
        <v>2233</v>
      </c>
      <c r="G157" s="158" t="s">
        <v>1037</v>
      </c>
      <c r="H157" s="159" t="s">
        <v>727</v>
      </c>
      <c r="I157" s="160" t="s">
        <v>1038</v>
      </c>
      <c r="J157" s="160" t="s">
        <v>3217</v>
      </c>
      <c r="K157" s="161">
        <v>21285</v>
      </c>
      <c r="L157" s="158"/>
      <c r="M157" s="158"/>
      <c r="N157" s="158" t="s">
        <v>699</v>
      </c>
      <c r="O157" s="158" t="s">
        <v>699</v>
      </c>
      <c r="P157" s="158" t="s">
        <v>699</v>
      </c>
      <c r="Q157" s="171">
        <v>4</v>
      </c>
      <c r="R157" s="163" t="s">
        <v>3218</v>
      </c>
      <c r="S157" s="185">
        <v>6</v>
      </c>
      <c r="T157" s="163" t="s">
        <v>3219</v>
      </c>
      <c r="U157" s="185">
        <v>50</v>
      </c>
      <c r="V157" s="163" t="s">
        <v>3220</v>
      </c>
      <c r="W157" s="185">
        <v>1</v>
      </c>
      <c r="X157" s="185"/>
      <c r="Y157" s="164" t="s">
        <v>26</v>
      </c>
      <c r="Z157" s="164" t="s">
        <v>26</v>
      </c>
      <c r="AA157" s="172" t="s">
        <v>35</v>
      </c>
      <c r="AB157" s="165" t="s">
        <v>2354</v>
      </c>
      <c r="AC157" s="166">
        <v>44</v>
      </c>
      <c r="AD157" s="167">
        <f t="shared" si="0"/>
        <v>0</v>
      </c>
      <c r="AE157" s="398">
        <v>44</v>
      </c>
      <c r="AF157" s="398">
        <v>0</v>
      </c>
      <c r="AG157" s="398">
        <v>6</v>
      </c>
      <c r="AH157" s="398">
        <v>1</v>
      </c>
      <c r="AI157" s="399">
        <v>44</v>
      </c>
      <c r="AJ157" s="399">
        <v>7</v>
      </c>
      <c r="AK157" s="399">
        <v>3</v>
      </c>
      <c r="AL157" s="399">
        <v>22</v>
      </c>
      <c r="AM157" s="166"/>
      <c r="AN157" s="166"/>
      <c r="AO157" s="166" t="s">
        <v>699</v>
      </c>
      <c r="AP157" s="168" t="s">
        <v>699</v>
      </c>
      <c r="AQ157" s="168" t="s">
        <v>699</v>
      </c>
      <c r="AR157" s="169">
        <f t="shared" si="1"/>
        <v>44</v>
      </c>
      <c r="AS157" s="170">
        <v>0</v>
      </c>
      <c r="AT157" s="160">
        <v>0</v>
      </c>
      <c r="AU157" s="160">
        <v>0</v>
      </c>
      <c r="AV157" s="170">
        <v>0</v>
      </c>
      <c r="AW157" s="170">
        <v>0</v>
      </c>
      <c r="AX157" s="160">
        <v>0</v>
      </c>
      <c r="AY157" s="160">
        <v>5</v>
      </c>
      <c r="AZ157" s="160">
        <v>0</v>
      </c>
      <c r="BA157" s="160">
        <v>0</v>
      </c>
      <c r="BB157" s="160">
        <v>39</v>
      </c>
      <c r="BC157" s="160" t="s">
        <v>2355</v>
      </c>
      <c r="BD157" s="160"/>
      <c r="BE157" s="160"/>
    </row>
    <row r="158" spans="2:57" ht="16.5" hidden="1" customHeight="1">
      <c r="B158" s="156">
        <v>710</v>
      </c>
      <c r="C158" s="157" t="s">
        <v>1039</v>
      </c>
      <c r="D158" s="158" t="s">
        <v>3221</v>
      </c>
      <c r="E158" s="176" t="s">
        <v>28</v>
      </c>
      <c r="F158" s="158" t="s">
        <v>2233</v>
      </c>
      <c r="G158" s="158" t="s">
        <v>1037</v>
      </c>
      <c r="H158" s="159" t="s">
        <v>730</v>
      </c>
      <c r="I158" s="160" t="s">
        <v>1040</v>
      </c>
      <c r="J158" s="160" t="s">
        <v>3222</v>
      </c>
      <c r="K158" s="161">
        <v>30414</v>
      </c>
      <c r="L158" s="158" t="s">
        <v>3223</v>
      </c>
      <c r="M158" s="158" t="s">
        <v>2332</v>
      </c>
      <c r="N158" s="158" t="s">
        <v>3223</v>
      </c>
      <c r="O158" s="158" t="s">
        <v>3224</v>
      </c>
      <c r="P158" s="158" t="s">
        <v>3225</v>
      </c>
      <c r="Q158" s="171">
        <v>3</v>
      </c>
      <c r="R158" s="163" t="s">
        <v>3226</v>
      </c>
      <c r="S158" s="185">
        <v>6</v>
      </c>
      <c r="T158" s="163" t="s">
        <v>2603</v>
      </c>
      <c r="U158" s="185">
        <v>12</v>
      </c>
      <c r="V158" s="163" t="s">
        <v>3227</v>
      </c>
      <c r="W158" s="185">
        <v>1</v>
      </c>
      <c r="X158" s="185"/>
      <c r="Y158" s="164" t="s">
        <v>2353</v>
      </c>
      <c r="Z158" s="164" t="s">
        <v>2353</v>
      </c>
      <c r="AA158" s="164"/>
      <c r="AB158" s="165" t="s">
        <v>2338</v>
      </c>
      <c r="AC158" s="166">
        <v>15</v>
      </c>
      <c r="AD158" s="167">
        <f t="shared" si="0"/>
        <v>0</v>
      </c>
      <c r="AE158" s="398">
        <v>15</v>
      </c>
      <c r="AF158" s="398">
        <v>0</v>
      </c>
      <c r="AG158" s="398">
        <v>3</v>
      </c>
      <c r="AH158" s="398">
        <v>0</v>
      </c>
      <c r="AI158" s="399">
        <v>15</v>
      </c>
      <c r="AJ158" s="399">
        <v>3</v>
      </c>
      <c r="AK158" s="399">
        <v>2</v>
      </c>
      <c r="AL158" s="399">
        <v>9</v>
      </c>
      <c r="AM158" s="166"/>
      <c r="AN158" s="166"/>
      <c r="AO158" s="166" t="s">
        <v>699</v>
      </c>
      <c r="AP158" s="168" t="s">
        <v>699</v>
      </c>
      <c r="AQ158" s="168" t="s">
        <v>699</v>
      </c>
      <c r="AR158" s="169">
        <f t="shared" si="1"/>
        <v>15</v>
      </c>
      <c r="AS158" s="170">
        <v>0</v>
      </c>
      <c r="AT158" s="160">
        <v>0</v>
      </c>
      <c r="AU158" s="160">
        <v>0</v>
      </c>
      <c r="AV158" s="170">
        <v>0</v>
      </c>
      <c r="AW158" s="170">
        <v>0</v>
      </c>
      <c r="AX158" s="160">
        <v>0</v>
      </c>
      <c r="AY158" s="160">
        <v>1</v>
      </c>
      <c r="AZ158" s="160">
        <v>0</v>
      </c>
      <c r="BA158" s="160">
        <v>0</v>
      </c>
      <c r="BB158" s="160">
        <v>14</v>
      </c>
      <c r="BC158" s="160" t="s">
        <v>2339</v>
      </c>
      <c r="BD158" s="160"/>
      <c r="BE158" s="160"/>
    </row>
    <row r="159" spans="2:57" ht="16.5" hidden="1" customHeight="1">
      <c r="B159" s="156">
        <v>723</v>
      </c>
      <c r="C159" s="157" t="s">
        <v>1041</v>
      </c>
      <c r="D159" s="158" t="s">
        <v>3228</v>
      </c>
      <c r="E159" s="176" t="s">
        <v>28</v>
      </c>
      <c r="F159" s="158" t="s">
        <v>2233</v>
      </c>
      <c r="G159" s="158" t="s">
        <v>1037</v>
      </c>
      <c r="H159" s="159" t="s">
        <v>727</v>
      </c>
      <c r="I159" s="160" t="s">
        <v>1042</v>
      </c>
      <c r="J159" s="160" t="s">
        <v>3229</v>
      </c>
      <c r="K159" s="161">
        <v>13312</v>
      </c>
      <c r="L159" s="158"/>
      <c r="M159" s="158"/>
      <c r="N159" s="158" t="s">
        <v>699</v>
      </c>
      <c r="O159" s="158" t="s">
        <v>699</v>
      </c>
      <c r="P159" s="158" t="s">
        <v>699</v>
      </c>
      <c r="Q159" s="171">
        <v>3</v>
      </c>
      <c r="R159" s="163" t="s">
        <v>2492</v>
      </c>
      <c r="S159" s="185">
        <v>7</v>
      </c>
      <c r="T159" s="163" t="s">
        <v>2470</v>
      </c>
      <c r="U159" s="185">
        <v>13</v>
      </c>
      <c r="V159" s="163" t="s">
        <v>3230</v>
      </c>
      <c r="W159" s="185">
        <v>1</v>
      </c>
      <c r="X159" s="185"/>
      <c r="Y159" s="164" t="s">
        <v>2353</v>
      </c>
      <c r="Z159" s="164" t="s">
        <v>2353</v>
      </c>
      <c r="AA159" s="164"/>
      <c r="AB159" s="165" t="s">
        <v>2338</v>
      </c>
      <c r="AC159" s="166">
        <v>15</v>
      </c>
      <c r="AD159" s="167">
        <f t="shared" si="0"/>
        <v>0</v>
      </c>
      <c r="AE159" s="398">
        <v>15</v>
      </c>
      <c r="AF159" s="398">
        <v>0</v>
      </c>
      <c r="AG159" s="398">
        <v>4</v>
      </c>
      <c r="AH159" s="398">
        <v>0</v>
      </c>
      <c r="AI159" s="399">
        <v>15</v>
      </c>
      <c r="AJ159" s="399">
        <v>4</v>
      </c>
      <c r="AK159" s="399">
        <v>2</v>
      </c>
      <c r="AL159" s="399">
        <v>9</v>
      </c>
      <c r="AM159" s="166"/>
      <c r="AN159" s="166"/>
      <c r="AO159" s="166" t="s">
        <v>699</v>
      </c>
      <c r="AP159" s="168" t="s">
        <v>699</v>
      </c>
      <c r="AQ159" s="168" t="s">
        <v>699</v>
      </c>
      <c r="AR159" s="169">
        <f t="shared" si="1"/>
        <v>15</v>
      </c>
      <c r="AS159" s="170">
        <v>0</v>
      </c>
      <c r="AT159" s="160">
        <v>0</v>
      </c>
      <c r="AU159" s="160">
        <v>0</v>
      </c>
      <c r="AV159" s="170">
        <v>0</v>
      </c>
      <c r="AW159" s="170">
        <v>0</v>
      </c>
      <c r="AX159" s="160">
        <v>0</v>
      </c>
      <c r="AY159" s="160">
        <v>7</v>
      </c>
      <c r="AZ159" s="160">
        <v>0</v>
      </c>
      <c r="BA159" s="160">
        <v>0</v>
      </c>
      <c r="BB159" s="160">
        <v>8</v>
      </c>
      <c r="BC159" s="160" t="s">
        <v>2339</v>
      </c>
      <c r="BD159" s="160"/>
      <c r="BE159" s="160"/>
    </row>
    <row r="160" spans="2:57" ht="16.5" hidden="1" customHeight="1">
      <c r="B160" s="156">
        <v>724</v>
      </c>
      <c r="C160" s="157" t="s">
        <v>1043</v>
      </c>
      <c r="D160" s="183"/>
      <c r="E160" s="176" t="s">
        <v>28</v>
      </c>
      <c r="F160" s="183" t="s">
        <v>2233</v>
      </c>
      <c r="G160" s="158" t="s">
        <v>1037</v>
      </c>
      <c r="H160" s="159" t="s">
        <v>727</v>
      </c>
      <c r="I160" s="160" t="s">
        <v>1044</v>
      </c>
      <c r="J160" s="160" t="s">
        <v>3231</v>
      </c>
      <c r="K160" s="161">
        <v>18171</v>
      </c>
      <c r="L160" s="158"/>
      <c r="M160" s="158"/>
      <c r="N160" s="158" t="s">
        <v>699</v>
      </c>
      <c r="O160" s="158" t="s">
        <v>699</v>
      </c>
      <c r="P160" s="158" t="s">
        <v>699</v>
      </c>
      <c r="Q160" s="171">
        <v>3</v>
      </c>
      <c r="R160" s="163" t="s">
        <v>3232</v>
      </c>
      <c r="S160" s="185">
        <v>6</v>
      </c>
      <c r="T160" s="163" t="s">
        <v>2470</v>
      </c>
      <c r="U160" s="185">
        <v>23</v>
      </c>
      <c r="V160" s="163">
        <v>51</v>
      </c>
      <c r="W160" s="185">
        <v>1</v>
      </c>
      <c r="X160" s="185"/>
      <c r="Y160" s="164" t="s">
        <v>2353</v>
      </c>
      <c r="Z160" s="164" t="s">
        <v>2353</v>
      </c>
      <c r="AA160" s="164"/>
      <c r="AB160" s="165" t="s">
        <v>2338</v>
      </c>
      <c r="AC160" s="166">
        <v>11</v>
      </c>
      <c r="AD160" s="167">
        <f t="shared" si="0"/>
        <v>0</v>
      </c>
      <c r="AE160" s="398">
        <v>11</v>
      </c>
      <c r="AF160" s="398">
        <v>0</v>
      </c>
      <c r="AG160" s="398">
        <v>3</v>
      </c>
      <c r="AH160" s="398">
        <v>0</v>
      </c>
      <c r="AI160" s="399">
        <v>11</v>
      </c>
      <c r="AJ160" s="399">
        <v>3</v>
      </c>
      <c r="AK160" s="399">
        <v>2</v>
      </c>
      <c r="AL160" s="399">
        <v>9</v>
      </c>
      <c r="AM160" s="166"/>
      <c r="AN160" s="166"/>
      <c r="AO160" s="166" t="s">
        <v>699</v>
      </c>
      <c r="AP160" s="168" t="s">
        <v>699</v>
      </c>
      <c r="AQ160" s="168" t="s">
        <v>699</v>
      </c>
      <c r="AR160" s="169">
        <f t="shared" si="1"/>
        <v>11</v>
      </c>
      <c r="AS160" s="170">
        <v>0</v>
      </c>
      <c r="AT160" s="160">
        <v>0</v>
      </c>
      <c r="AU160" s="160">
        <v>0</v>
      </c>
      <c r="AV160" s="170">
        <v>0</v>
      </c>
      <c r="AW160" s="170">
        <v>0</v>
      </c>
      <c r="AX160" s="160">
        <v>0</v>
      </c>
      <c r="AY160" s="160">
        <v>2</v>
      </c>
      <c r="AZ160" s="160">
        <v>0</v>
      </c>
      <c r="BA160" s="160">
        <v>0</v>
      </c>
      <c r="BB160" s="160">
        <v>9</v>
      </c>
      <c r="BC160" s="160" t="s">
        <v>2339</v>
      </c>
      <c r="BD160" s="160"/>
      <c r="BE160" s="160"/>
    </row>
    <row r="161" spans="2:57" ht="16.5" hidden="1" customHeight="1">
      <c r="B161" s="156">
        <v>725</v>
      </c>
      <c r="C161" s="157" t="s">
        <v>1045</v>
      </c>
      <c r="D161" s="158" t="s">
        <v>3233</v>
      </c>
      <c r="E161" s="176" t="s">
        <v>28</v>
      </c>
      <c r="F161" s="158" t="s">
        <v>2233</v>
      </c>
      <c r="G161" s="158" t="s">
        <v>1037</v>
      </c>
      <c r="H161" s="159" t="s">
        <v>727</v>
      </c>
      <c r="I161" s="160" t="s">
        <v>1046</v>
      </c>
      <c r="J161" s="160" t="s">
        <v>3234</v>
      </c>
      <c r="K161" s="161">
        <v>14107</v>
      </c>
      <c r="L161" s="158" t="s">
        <v>3235</v>
      </c>
      <c r="M161" s="158" t="s">
        <v>2332</v>
      </c>
      <c r="N161" s="158" t="s">
        <v>3235</v>
      </c>
      <c r="O161" s="158" t="s">
        <v>3236</v>
      </c>
      <c r="P161" s="158" t="s">
        <v>3237</v>
      </c>
      <c r="Q161" s="171">
        <v>5</v>
      </c>
      <c r="R161" s="163" t="s">
        <v>3238</v>
      </c>
      <c r="S161" s="185">
        <v>10</v>
      </c>
      <c r="T161" s="163" t="s">
        <v>3239</v>
      </c>
      <c r="U161" s="185">
        <v>102</v>
      </c>
      <c r="V161" s="163" t="s">
        <v>3240</v>
      </c>
      <c r="W161" s="185">
        <v>1</v>
      </c>
      <c r="X161" s="185"/>
      <c r="Y161" s="164" t="s">
        <v>26</v>
      </c>
      <c r="Z161" s="164" t="s">
        <v>26</v>
      </c>
      <c r="AA161" s="184" t="s">
        <v>35</v>
      </c>
      <c r="AB161" s="165" t="s">
        <v>2354</v>
      </c>
      <c r="AC161" s="166">
        <v>91</v>
      </c>
      <c r="AD161" s="167">
        <f t="shared" si="0"/>
        <v>0</v>
      </c>
      <c r="AE161" s="398">
        <v>90</v>
      </c>
      <c r="AF161" s="398">
        <v>0</v>
      </c>
      <c r="AG161" s="398">
        <v>14</v>
      </c>
      <c r="AH161" s="398">
        <v>0</v>
      </c>
      <c r="AI161" s="399">
        <v>90</v>
      </c>
      <c r="AJ161" s="399">
        <v>15</v>
      </c>
      <c r="AK161" s="399">
        <v>3</v>
      </c>
      <c r="AL161" s="399">
        <v>26</v>
      </c>
      <c r="AM161" s="166"/>
      <c r="AN161" s="166"/>
      <c r="AO161" s="166" t="s">
        <v>699</v>
      </c>
      <c r="AP161" s="168" t="s">
        <v>699</v>
      </c>
      <c r="AQ161" s="168" t="s">
        <v>699</v>
      </c>
      <c r="AR161" s="169">
        <f t="shared" si="1"/>
        <v>91</v>
      </c>
      <c r="AS161" s="170">
        <v>0</v>
      </c>
      <c r="AT161" s="160">
        <v>3</v>
      </c>
      <c r="AU161" s="160">
        <v>0</v>
      </c>
      <c r="AV161" s="170">
        <v>0</v>
      </c>
      <c r="AW161" s="170">
        <v>0</v>
      </c>
      <c r="AX161" s="160">
        <v>0</v>
      </c>
      <c r="AY161" s="160">
        <v>8</v>
      </c>
      <c r="AZ161" s="160">
        <v>0</v>
      </c>
      <c r="BA161" s="160">
        <v>0</v>
      </c>
      <c r="BB161" s="160">
        <v>80</v>
      </c>
      <c r="BC161" s="160" t="s">
        <v>2355</v>
      </c>
      <c r="BD161" s="160"/>
      <c r="BE161" s="160"/>
    </row>
    <row r="162" spans="2:57" ht="16.5" hidden="1" customHeight="1">
      <c r="B162" s="156">
        <v>726</v>
      </c>
      <c r="C162" s="157" t="s">
        <v>1047</v>
      </c>
      <c r="D162" s="158" t="s">
        <v>3241</v>
      </c>
      <c r="E162" s="176" t="s">
        <v>28</v>
      </c>
      <c r="F162" s="158" t="s">
        <v>2233</v>
      </c>
      <c r="G162" s="158" t="s">
        <v>1037</v>
      </c>
      <c r="H162" s="159" t="s">
        <v>727</v>
      </c>
      <c r="I162" s="160" t="s">
        <v>1048</v>
      </c>
      <c r="J162" s="160" t="s">
        <v>3242</v>
      </c>
      <c r="K162" s="161">
        <v>23165</v>
      </c>
      <c r="L162" s="158"/>
      <c r="M162" s="158"/>
      <c r="N162" s="158" t="s">
        <v>699</v>
      </c>
      <c r="O162" s="158" t="s">
        <v>699</v>
      </c>
      <c r="P162" s="158" t="s">
        <v>699</v>
      </c>
      <c r="Q162" s="171">
        <v>4</v>
      </c>
      <c r="R162" s="163" t="s">
        <v>2802</v>
      </c>
      <c r="S162" s="185">
        <v>7</v>
      </c>
      <c r="T162" s="163" t="s">
        <v>2453</v>
      </c>
      <c r="U162" s="185">
        <v>14</v>
      </c>
      <c r="V162" s="163" t="s">
        <v>3243</v>
      </c>
      <c r="W162" s="185">
        <v>1</v>
      </c>
      <c r="X162" s="185"/>
      <c r="Y162" s="164" t="s">
        <v>2353</v>
      </c>
      <c r="Z162" s="164" t="s">
        <v>2353</v>
      </c>
      <c r="AA162" s="164"/>
      <c r="AB162" s="165" t="s">
        <v>2338</v>
      </c>
      <c r="AC162" s="166">
        <v>18</v>
      </c>
      <c r="AD162" s="167">
        <f t="shared" si="0"/>
        <v>0</v>
      </c>
      <c r="AE162" s="398">
        <v>18</v>
      </c>
      <c r="AF162" s="398">
        <v>0</v>
      </c>
      <c r="AG162" s="398">
        <v>4</v>
      </c>
      <c r="AH162" s="398">
        <v>0</v>
      </c>
      <c r="AI162" s="399">
        <v>18</v>
      </c>
      <c r="AJ162" s="399">
        <v>4</v>
      </c>
      <c r="AK162" s="399">
        <v>2</v>
      </c>
      <c r="AL162" s="399">
        <v>12</v>
      </c>
      <c r="AM162" s="166"/>
      <c r="AN162" s="166"/>
      <c r="AO162" s="166" t="s">
        <v>699</v>
      </c>
      <c r="AP162" s="168" t="s">
        <v>699</v>
      </c>
      <c r="AQ162" s="168" t="s">
        <v>699</v>
      </c>
      <c r="AR162" s="169">
        <f t="shared" si="1"/>
        <v>18</v>
      </c>
      <c r="AS162" s="170">
        <v>0</v>
      </c>
      <c r="AT162" s="160">
        <v>0</v>
      </c>
      <c r="AU162" s="160">
        <v>0</v>
      </c>
      <c r="AV162" s="170">
        <v>0</v>
      </c>
      <c r="AW162" s="170">
        <v>0</v>
      </c>
      <c r="AX162" s="160">
        <v>0</v>
      </c>
      <c r="AY162" s="160">
        <v>0</v>
      </c>
      <c r="AZ162" s="160">
        <v>0</v>
      </c>
      <c r="BA162" s="160">
        <v>0</v>
      </c>
      <c r="BB162" s="160">
        <v>18</v>
      </c>
      <c r="BC162" s="160" t="s">
        <v>2339</v>
      </c>
      <c r="BD162" s="160"/>
      <c r="BE162" s="160"/>
    </row>
    <row r="163" spans="2:57" ht="16.5" hidden="1" customHeight="1">
      <c r="B163" s="156">
        <v>10</v>
      </c>
      <c r="C163" s="157" t="s">
        <v>1049</v>
      </c>
      <c r="D163" s="158" t="s">
        <v>3244</v>
      </c>
      <c r="E163" s="176" t="s">
        <v>28</v>
      </c>
      <c r="F163" s="158" t="s">
        <v>2233</v>
      </c>
      <c r="G163" s="158" t="s">
        <v>1037</v>
      </c>
      <c r="H163" s="159" t="s">
        <v>724</v>
      </c>
      <c r="I163" s="160" t="s">
        <v>1050</v>
      </c>
      <c r="J163" s="160" t="s">
        <v>3245</v>
      </c>
      <c r="K163" s="161">
        <v>22048</v>
      </c>
      <c r="L163" s="158" t="s">
        <v>3246</v>
      </c>
      <c r="M163" s="158" t="s">
        <v>2332</v>
      </c>
      <c r="N163" s="158" t="s">
        <v>3246</v>
      </c>
      <c r="O163" s="158" t="s">
        <v>3247</v>
      </c>
      <c r="P163" s="158" t="s">
        <v>3248</v>
      </c>
      <c r="Q163" s="171">
        <v>4</v>
      </c>
      <c r="R163" s="163" t="s">
        <v>3249</v>
      </c>
      <c r="S163" s="185">
        <v>17</v>
      </c>
      <c r="T163" s="163" t="s">
        <v>3066</v>
      </c>
      <c r="U163" s="185">
        <v>72</v>
      </c>
      <c r="V163" s="163" t="s">
        <v>3250</v>
      </c>
      <c r="W163" s="185">
        <v>1</v>
      </c>
      <c r="X163" s="185"/>
      <c r="Y163" s="164" t="s">
        <v>26</v>
      </c>
      <c r="Z163" s="164" t="s">
        <v>26</v>
      </c>
      <c r="AA163" s="172" t="s">
        <v>35</v>
      </c>
      <c r="AB163" s="165" t="s">
        <v>2354</v>
      </c>
      <c r="AC163" s="166">
        <v>43</v>
      </c>
      <c r="AD163" s="167">
        <f t="shared" si="0"/>
        <v>0</v>
      </c>
      <c r="AE163" s="398">
        <v>43</v>
      </c>
      <c r="AF163" s="398">
        <v>0</v>
      </c>
      <c r="AG163" s="398">
        <v>12</v>
      </c>
      <c r="AH163" s="398">
        <v>0</v>
      </c>
      <c r="AI163" s="399">
        <v>43</v>
      </c>
      <c r="AJ163" s="399">
        <v>12</v>
      </c>
      <c r="AK163" s="399">
        <v>3</v>
      </c>
      <c r="AL163" s="399">
        <v>29</v>
      </c>
      <c r="AM163" s="166"/>
      <c r="AN163" s="166"/>
      <c r="AO163" s="166" t="s">
        <v>699</v>
      </c>
      <c r="AP163" s="168" t="s">
        <v>699</v>
      </c>
      <c r="AQ163" s="168" t="s">
        <v>699</v>
      </c>
      <c r="AR163" s="169">
        <f t="shared" si="1"/>
        <v>43</v>
      </c>
      <c r="AS163" s="170">
        <v>0</v>
      </c>
      <c r="AT163" s="160">
        <v>0</v>
      </c>
      <c r="AU163" s="160">
        <v>0</v>
      </c>
      <c r="AV163" s="170">
        <v>0</v>
      </c>
      <c r="AW163" s="170">
        <v>0</v>
      </c>
      <c r="AX163" s="160">
        <v>0</v>
      </c>
      <c r="AY163" s="160">
        <v>1</v>
      </c>
      <c r="AZ163" s="160">
        <v>0</v>
      </c>
      <c r="BA163" s="160">
        <v>0</v>
      </c>
      <c r="BB163" s="160">
        <v>42</v>
      </c>
      <c r="BC163" s="160" t="s">
        <v>2355</v>
      </c>
      <c r="BD163" s="160"/>
      <c r="BE163" s="160"/>
    </row>
    <row r="164" spans="2:57" ht="16.5" hidden="1" customHeight="1">
      <c r="B164" s="156">
        <v>130</v>
      </c>
      <c r="C164" s="157" t="s">
        <v>1051</v>
      </c>
      <c r="D164" s="158" t="s">
        <v>3251</v>
      </c>
      <c r="E164" s="176" t="s">
        <v>28</v>
      </c>
      <c r="F164" s="158" t="s">
        <v>2233</v>
      </c>
      <c r="G164" s="158" t="s">
        <v>1037</v>
      </c>
      <c r="H164" s="159" t="s">
        <v>784</v>
      </c>
      <c r="I164" s="160" t="s">
        <v>1052</v>
      </c>
      <c r="J164" s="160" t="s">
        <v>3252</v>
      </c>
      <c r="K164" s="161">
        <v>44256</v>
      </c>
      <c r="L164" s="158"/>
      <c r="M164" s="158"/>
      <c r="N164" s="158" t="s">
        <v>3253</v>
      </c>
      <c r="O164" s="158" t="s">
        <v>3254</v>
      </c>
      <c r="P164" s="158" t="s">
        <v>3255</v>
      </c>
      <c r="Q164" s="171">
        <v>3</v>
      </c>
      <c r="R164" s="163" t="s">
        <v>2351</v>
      </c>
      <c r="S164" s="185">
        <v>14</v>
      </c>
      <c r="T164" s="163" t="s">
        <v>3256</v>
      </c>
      <c r="U164" s="185">
        <v>48</v>
      </c>
      <c r="V164" s="163" t="s">
        <v>3257</v>
      </c>
      <c r="W164" s="185">
        <v>1</v>
      </c>
      <c r="X164" s="185"/>
      <c r="Y164" s="164" t="s">
        <v>2353</v>
      </c>
      <c r="Z164" s="164" t="s">
        <v>2353</v>
      </c>
      <c r="AA164" s="164"/>
      <c r="AB164" s="165" t="s">
        <v>2338</v>
      </c>
      <c r="AC164" s="166">
        <v>39</v>
      </c>
      <c r="AD164" s="167">
        <f t="shared" si="0"/>
        <v>0</v>
      </c>
      <c r="AE164" s="398">
        <v>39</v>
      </c>
      <c r="AF164" s="398">
        <v>0</v>
      </c>
      <c r="AG164" s="398">
        <v>7</v>
      </c>
      <c r="AH164" s="398">
        <v>0</v>
      </c>
      <c r="AI164" s="399">
        <v>39</v>
      </c>
      <c r="AJ164" s="399">
        <v>7</v>
      </c>
      <c r="AK164" s="399">
        <v>2</v>
      </c>
      <c r="AL164" s="399">
        <v>21</v>
      </c>
      <c r="AM164" s="166"/>
      <c r="AN164" s="166"/>
      <c r="AO164" s="166" t="s">
        <v>699</v>
      </c>
      <c r="AP164" s="168" t="s">
        <v>699</v>
      </c>
      <c r="AQ164" s="168" t="s">
        <v>699</v>
      </c>
      <c r="AR164" s="169">
        <f t="shared" si="1"/>
        <v>39</v>
      </c>
      <c r="AS164" s="170">
        <v>0</v>
      </c>
      <c r="AT164" s="160">
        <v>0</v>
      </c>
      <c r="AU164" s="160">
        <v>0</v>
      </c>
      <c r="AV164" s="170">
        <v>0</v>
      </c>
      <c r="AW164" s="170">
        <v>0</v>
      </c>
      <c r="AX164" s="160">
        <v>0</v>
      </c>
      <c r="AY164" s="160">
        <v>2</v>
      </c>
      <c r="AZ164" s="160">
        <v>0</v>
      </c>
      <c r="BA164" s="160">
        <v>0</v>
      </c>
      <c r="BB164" s="160">
        <v>37</v>
      </c>
      <c r="BC164" s="160" t="s">
        <v>2339</v>
      </c>
      <c r="BD164" s="160"/>
      <c r="BE164" s="160"/>
    </row>
    <row r="165" spans="2:57" ht="16.5" hidden="1" customHeight="1">
      <c r="B165" s="156">
        <v>60</v>
      </c>
      <c r="C165" s="157" t="s">
        <v>1053</v>
      </c>
      <c r="D165" s="158" t="s">
        <v>3258</v>
      </c>
      <c r="E165" s="176" t="s">
        <v>28</v>
      </c>
      <c r="F165" s="158" t="s">
        <v>2233</v>
      </c>
      <c r="G165" s="158" t="s">
        <v>1037</v>
      </c>
      <c r="H165" s="159" t="s">
        <v>724</v>
      </c>
      <c r="I165" s="160" t="s">
        <v>1054</v>
      </c>
      <c r="J165" s="160" t="s">
        <v>3259</v>
      </c>
      <c r="K165" s="161">
        <v>18872</v>
      </c>
      <c r="L165" s="158" t="s">
        <v>3260</v>
      </c>
      <c r="M165" s="158" t="s">
        <v>2332</v>
      </c>
      <c r="N165" s="158" t="s">
        <v>3260</v>
      </c>
      <c r="O165" s="158" t="s">
        <v>3261</v>
      </c>
      <c r="P165" s="158" t="s">
        <v>3262</v>
      </c>
      <c r="Q165" s="171">
        <v>4</v>
      </c>
      <c r="R165" s="163" t="s">
        <v>2757</v>
      </c>
      <c r="S165" s="185">
        <v>21</v>
      </c>
      <c r="T165" s="163" t="s">
        <v>3263</v>
      </c>
      <c r="U165" s="185">
        <v>65</v>
      </c>
      <c r="V165" s="163" t="s">
        <v>3264</v>
      </c>
      <c r="W165" s="185">
        <v>0</v>
      </c>
      <c r="X165" s="185"/>
      <c r="Y165" s="164" t="s">
        <v>26</v>
      </c>
      <c r="Z165" s="164" t="s">
        <v>26</v>
      </c>
      <c r="AA165" s="164"/>
      <c r="AB165" s="165" t="s">
        <v>2338</v>
      </c>
      <c r="AC165" s="166">
        <v>33</v>
      </c>
      <c r="AD165" s="167">
        <f t="shared" si="0"/>
        <v>0</v>
      </c>
      <c r="AE165" s="398">
        <v>33</v>
      </c>
      <c r="AF165" s="398">
        <v>0</v>
      </c>
      <c r="AG165" s="398">
        <v>6</v>
      </c>
      <c r="AH165" s="398">
        <v>0</v>
      </c>
      <c r="AI165" s="399">
        <v>33</v>
      </c>
      <c r="AJ165" s="399">
        <v>6</v>
      </c>
      <c r="AK165" s="399">
        <v>2</v>
      </c>
      <c r="AL165" s="399">
        <v>33</v>
      </c>
      <c r="AM165" s="166"/>
      <c r="AN165" s="166"/>
      <c r="AO165" s="166" t="s">
        <v>699</v>
      </c>
      <c r="AP165" s="168" t="s">
        <v>699</v>
      </c>
      <c r="AQ165" s="168" t="s">
        <v>699</v>
      </c>
      <c r="AR165" s="169">
        <f t="shared" si="1"/>
        <v>33</v>
      </c>
      <c r="AS165" s="170">
        <v>0</v>
      </c>
      <c r="AT165" s="160">
        <v>0</v>
      </c>
      <c r="AU165" s="160">
        <v>0</v>
      </c>
      <c r="AV165" s="170">
        <v>0</v>
      </c>
      <c r="AW165" s="170">
        <v>0</v>
      </c>
      <c r="AX165" s="160">
        <v>0</v>
      </c>
      <c r="AY165" s="160">
        <v>0</v>
      </c>
      <c r="AZ165" s="160">
        <v>0</v>
      </c>
      <c r="BA165" s="160">
        <v>0</v>
      </c>
      <c r="BB165" s="160">
        <v>33</v>
      </c>
      <c r="BC165" s="160" t="s">
        <v>2339</v>
      </c>
      <c r="BD165" s="160"/>
      <c r="BE165" s="160"/>
    </row>
    <row r="166" spans="2:57" ht="16.5" hidden="1" customHeight="1">
      <c r="B166" s="156">
        <v>711</v>
      </c>
      <c r="C166" s="157" t="s">
        <v>1055</v>
      </c>
      <c r="D166" s="158" t="s">
        <v>3265</v>
      </c>
      <c r="E166" s="176" t="s">
        <v>28</v>
      </c>
      <c r="F166" s="158" t="s">
        <v>2233</v>
      </c>
      <c r="G166" s="158" t="s">
        <v>1037</v>
      </c>
      <c r="H166" s="159" t="s">
        <v>730</v>
      </c>
      <c r="I166" s="160" t="s">
        <v>1056</v>
      </c>
      <c r="J166" s="160" t="s">
        <v>3266</v>
      </c>
      <c r="K166" s="161">
        <v>17121</v>
      </c>
      <c r="L166" s="158"/>
      <c r="M166" s="158"/>
      <c r="N166" s="158" t="s">
        <v>699</v>
      </c>
      <c r="O166" s="158" t="s">
        <v>699</v>
      </c>
      <c r="P166" s="158" t="s">
        <v>699</v>
      </c>
      <c r="Q166" s="171">
        <v>6</v>
      </c>
      <c r="R166" s="163" t="s">
        <v>3267</v>
      </c>
      <c r="S166" s="185">
        <v>15</v>
      </c>
      <c r="T166" s="163" t="s">
        <v>2840</v>
      </c>
      <c r="U166" s="185">
        <v>78</v>
      </c>
      <c r="V166" s="163" t="s">
        <v>3268</v>
      </c>
      <c r="W166" s="185">
        <v>1</v>
      </c>
      <c r="X166" s="185"/>
      <c r="Y166" s="164" t="s">
        <v>26</v>
      </c>
      <c r="Z166" s="164" t="s">
        <v>26</v>
      </c>
      <c r="AA166" s="172" t="s">
        <v>35</v>
      </c>
      <c r="AB166" s="165" t="s">
        <v>2354</v>
      </c>
      <c r="AC166" s="166">
        <v>49</v>
      </c>
      <c r="AD166" s="167">
        <f t="shared" si="0"/>
        <v>0</v>
      </c>
      <c r="AE166" s="398">
        <v>49</v>
      </c>
      <c r="AF166" s="398">
        <v>0</v>
      </c>
      <c r="AG166" s="398">
        <v>9</v>
      </c>
      <c r="AH166" s="398">
        <v>0</v>
      </c>
      <c r="AI166" s="399">
        <v>49</v>
      </c>
      <c r="AJ166" s="399">
        <v>9</v>
      </c>
      <c r="AK166" s="399">
        <v>3</v>
      </c>
      <c r="AL166" s="399">
        <v>24</v>
      </c>
      <c r="AM166" s="166"/>
      <c r="AN166" s="166"/>
      <c r="AO166" s="166" t="s">
        <v>699</v>
      </c>
      <c r="AP166" s="168" t="s">
        <v>699</v>
      </c>
      <c r="AQ166" s="168" t="s">
        <v>699</v>
      </c>
      <c r="AR166" s="169">
        <f t="shared" si="1"/>
        <v>49</v>
      </c>
      <c r="AS166" s="170">
        <v>0</v>
      </c>
      <c r="AT166" s="160">
        <v>0</v>
      </c>
      <c r="AU166" s="160">
        <v>0</v>
      </c>
      <c r="AV166" s="170">
        <v>0</v>
      </c>
      <c r="AW166" s="170">
        <v>0</v>
      </c>
      <c r="AX166" s="160">
        <v>0</v>
      </c>
      <c r="AY166" s="160">
        <v>4</v>
      </c>
      <c r="AZ166" s="160">
        <v>0</v>
      </c>
      <c r="BA166" s="160">
        <v>0</v>
      </c>
      <c r="BB166" s="160">
        <v>45</v>
      </c>
      <c r="BC166" s="160" t="s">
        <v>2355</v>
      </c>
      <c r="BD166" s="160"/>
      <c r="BE166" s="160"/>
    </row>
    <row r="167" spans="2:57" ht="16.5" hidden="1" customHeight="1">
      <c r="B167" s="156">
        <v>752</v>
      </c>
      <c r="C167" s="157" t="s">
        <v>1057</v>
      </c>
      <c r="D167" s="158" t="s">
        <v>3269</v>
      </c>
      <c r="E167" s="176" t="s">
        <v>28</v>
      </c>
      <c r="F167" s="158" t="s">
        <v>2233</v>
      </c>
      <c r="G167" s="158" t="s">
        <v>1037</v>
      </c>
      <c r="H167" s="159" t="s">
        <v>730</v>
      </c>
      <c r="I167" s="160" t="s">
        <v>1058</v>
      </c>
      <c r="J167" s="160" t="s">
        <v>3270</v>
      </c>
      <c r="K167" s="161">
        <v>32573</v>
      </c>
      <c r="L167" s="158"/>
      <c r="M167" s="158"/>
      <c r="N167" s="158" t="s">
        <v>699</v>
      </c>
      <c r="O167" s="158" t="s">
        <v>699</v>
      </c>
      <c r="P167" s="158" t="s">
        <v>699</v>
      </c>
      <c r="Q167" s="171">
        <v>1</v>
      </c>
      <c r="R167" s="163" t="s">
        <v>3271</v>
      </c>
      <c r="S167" s="185">
        <v>4</v>
      </c>
      <c r="T167" s="163" t="s">
        <v>2422</v>
      </c>
      <c r="U167" s="185">
        <v>9</v>
      </c>
      <c r="V167" s="163" t="s">
        <v>2920</v>
      </c>
      <c r="W167" s="185">
        <v>0</v>
      </c>
      <c r="X167" s="185"/>
      <c r="Y167" s="164" t="s">
        <v>2353</v>
      </c>
      <c r="Z167" s="164" t="s">
        <v>2353</v>
      </c>
      <c r="AA167" s="164"/>
      <c r="AB167" s="165" t="s">
        <v>2338</v>
      </c>
      <c r="AC167" s="166">
        <v>5</v>
      </c>
      <c r="AD167" s="167">
        <f t="shared" si="0"/>
        <v>0</v>
      </c>
      <c r="AE167" s="398">
        <v>5</v>
      </c>
      <c r="AF167" s="398">
        <v>0</v>
      </c>
      <c r="AG167" s="398">
        <v>2</v>
      </c>
      <c r="AH167" s="398">
        <v>0</v>
      </c>
      <c r="AI167" s="399">
        <v>5</v>
      </c>
      <c r="AJ167" s="399">
        <v>2</v>
      </c>
      <c r="AK167" s="399">
        <v>2</v>
      </c>
      <c r="AL167" s="399">
        <v>10</v>
      </c>
      <c r="AM167" s="166"/>
      <c r="AN167" s="166"/>
      <c r="AO167" s="166" t="s">
        <v>699</v>
      </c>
      <c r="AP167" s="168" t="s">
        <v>699</v>
      </c>
      <c r="AQ167" s="168" t="s">
        <v>699</v>
      </c>
      <c r="AR167" s="169">
        <f t="shared" si="1"/>
        <v>5</v>
      </c>
      <c r="AS167" s="170">
        <v>0</v>
      </c>
      <c r="AT167" s="160">
        <v>0</v>
      </c>
      <c r="AU167" s="160">
        <v>0</v>
      </c>
      <c r="AV167" s="170">
        <v>0</v>
      </c>
      <c r="AW167" s="170">
        <v>0</v>
      </c>
      <c r="AX167" s="160">
        <v>0</v>
      </c>
      <c r="AY167" s="160">
        <v>4</v>
      </c>
      <c r="AZ167" s="160">
        <v>0</v>
      </c>
      <c r="BA167" s="160">
        <v>0</v>
      </c>
      <c r="BB167" s="160">
        <v>1</v>
      </c>
      <c r="BC167" s="160" t="s">
        <v>2339</v>
      </c>
      <c r="BD167" s="160"/>
      <c r="BE167" s="160"/>
    </row>
    <row r="168" spans="2:57" ht="16.5" hidden="1" customHeight="1">
      <c r="B168" s="156">
        <v>727</v>
      </c>
      <c r="C168" s="157" t="s">
        <v>1059</v>
      </c>
      <c r="D168" s="158" t="s">
        <v>3272</v>
      </c>
      <c r="E168" s="176" t="s">
        <v>28</v>
      </c>
      <c r="F168" s="158" t="s">
        <v>2233</v>
      </c>
      <c r="G168" s="158" t="s">
        <v>1037</v>
      </c>
      <c r="H168" s="159" t="s">
        <v>727</v>
      </c>
      <c r="I168" s="160" t="s">
        <v>1060</v>
      </c>
      <c r="J168" s="160" t="s">
        <v>3273</v>
      </c>
      <c r="K168" s="161">
        <v>4889</v>
      </c>
      <c r="L168" s="158"/>
      <c r="M168" s="158"/>
      <c r="N168" s="158" t="s">
        <v>699</v>
      </c>
      <c r="O168" s="158" t="s">
        <v>699</v>
      </c>
      <c r="P168" s="158" t="s">
        <v>699</v>
      </c>
      <c r="Q168" s="171">
        <v>8</v>
      </c>
      <c r="R168" s="163" t="s">
        <v>3274</v>
      </c>
      <c r="S168" s="185">
        <v>7</v>
      </c>
      <c r="T168" s="163" t="s">
        <v>2360</v>
      </c>
      <c r="U168" s="185">
        <v>34</v>
      </c>
      <c r="V168" s="163" t="s">
        <v>3275</v>
      </c>
      <c r="W168" s="185">
        <v>2</v>
      </c>
      <c r="X168" s="185"/>
      <c r="Y168" s="164" t="s">
        <v>2353</v>
      </c>
      <c r="Z168" s="164" t="s">
        <v>2353</v>
      </c>
      <c r="AA168" s="172" t="s">
        <v>35</v>
      </c>
      <c r="AB168" s="165" t="s">
        <v>2354</v>
      </c>
      <c r="AC168" s="166">
        <v>40</v>
      </c>
      <c r="AD168" s="167">
        <f t="shared" si="0"/>
        <v>0</v>
      </c>
      <c r="AE168" s="398">
        <v>40</v>
      </c>
      <c r="AF168" s="398">
        <v>0</v>
      </c>
      <c r="AG168" s="398">
        <v>9</v>
      </c>
      <c r="AH168" s="398">
        <v>0</v>
      </c>
      <c r="AI168" s="399">
        <v>40</v>
      </c>
      <c r="AJ168" s="399">
        <v>9</v>
      </c>
      <c r="AK168" s="399">
        <v>3</v>
      </c>
      <c r="AL168" s="399">
        <v>13</v>
      </c>
      <c r="AM168" s="166"/>
      <c r="AN168" s="166"/>
      <c r="AO168" s="166" t="s">
        <v>699</v>
      </c>
      <c r="AP168" s="168" t="s">
        <v>699</v>
      </c>
      <c r="AQ168" s="168" t="s">
        <v>699</v>
      </c>
      <c r="AR168" s="169">
        <f t="shared" si="1"/>
        <v>40</v>
      </c>
      <c r="AS168" s="170">
        <v>0</v>
      </c>
      <c r="AT168" s="160">
        <v>0</v>
      </c>
      <c r="AU168" s="160">
        <v>0</v>
      </c>
      <c r="AV168" s="170">
        <v>0</v>
      </c>
      <c r="AW168" s="170">
        <v>0</v>
      </c>
      <c r="AX168" s="160">
        <v>0</v>
      </c>
      <c r="AY168" s="160">
        <v>11</v>
      </c>
      <c r="AZ168" s="160">
        <v>0</v>
      </c>
      <c r="BA168" s="160">
        <v>0</v>
      </c>
      <c r="BB168" s="160">
        <v>29</v>
      </c>
      <c r="BC168" s="160" t="s">
        <v>2355</v>
      </c>
      <c r="BD168" s="160"/>
      <c r="BE168" s="160"/>
    </row>
    <row r="169" spans="2:57" ht="16.5" hidden="1" customHeight="1">
      <c r="B169" s="156">
        <v>755</v>
      </c>
      <c r="C169" s="157" t="s">
        <v>1061</v>
      </c>
      <c r="D169" s="183"/>
      <c r="E169" s="176" t="s">
        <v>28</v>
      </c>
      <c r="F169" s="183" t="s">
        <v>2233</v>
      </c>
      <c r="G169" s="158" t="s">
        <v>1037</v>
      </c>
      <c r="H169" s="159" t="s">
        <v>727</v>
      </c>
      <c r="I169" s="160" t="s">
        <v>1062</v>
      </c>
      <c r="J169" s="160" t="s">
        <v>3276</v>
      </c>
      <c r="K169" s="161">
        <v>44256</v>
      </c>
      <c r="L169" s="158" t="s">
        <v>3277</v>
      </c>
      <c r="M169" s="158" t="s">
        <v>2332</v>
      </c>
      <c r="N169" s="158" t="s">
        <v>3277</v>
      </c>
      <c r="O169" s="158" t="s">
        <v>3278</v>
      </c>
      <c r="P169" s="158" t="s">
        <v>3279</v>
      </c>
      <c r="Q169" s="171">
        <v>4</v>
      </c>
      <c r="R169" s="163" t="s">
        <v>3280</v>
      </c>
      <c r="S169" s="185">
        <v>18</v>
      </c>
      <c r="T169" s="163" t="s">
        <v>3281</v>
      </c>
      <c r="U169" s="185">
        <v>76</v>
      </c>
      <c r="V169" s="163" t="s">
        <v>3282</v>
      </c>
      <c r="W169" s="185">
        <v>1</v>
      </c>
      <c r="X169" s="185"/>
      <c r="Y169" s="164" t="s">
        <v>2353</v>
      </c>
      <c r="Z169" s="164" t="s">
        <v>2353</v>
      </c>
      <c r="AA169" s="172" t="s">
        <v>35</v>
      </c>
      <c r="AB169" s="165" t="s">
        <v>2354</v>
      </c>
      <c r="AC169" s="166">
        <v>55</v>
      </c>
      <c r="AD169" s="167">
        <f t="shared" si="0"/>
        <v>0</v>
      </c>
      <c r="AE169" s="398">
        <v>55</v>
      </c>
      <c r="AF169" s="398">
        <v>0</v>
      </c>
      <c r="AG169" s="398">
        <v>11</v>
      </c>
      <c r="AH169" s="398">
        <v>0</v>
      </c>
      <c r="AI169" s="399">
        <v>55</v>
      </c>
      <c r="AJ169" s="399">
        <v>11</v>
      </c>
      <c r="AK169" s="399">
        <v>3</v>
      </c>
      <c r="AL169" s="399">
        <v>69</v>
      </c>
      <c r="AM169" s="166"/>
      <c r="AN169" s="166"/>
      <c r="AO169" s="166" t="s">
        <v>699</v>
      </c>
      <c r="AP169" s="168" t="s">
        <v>699</v>
      </c>
      <c r="AQ169" s="168" t="s">
        <v>699</v>
      </c>
      <c r="AR169" s="169">
        <f t="shared" si="1"/>
        <v>55</v>
      </c>
      <c r="AS169" s="170">
        <v>0</v>
      </c>
      <c r="AT169" s="160">
        <v>0</v>
      </c>
      <c r="AU169" s="160">
        <v>0</v>
      </c>
      <c r="AV169" s="170">
        <v>0</v>
      </c>
      <c r="AW169" s="170">
        <v>0</v>
      </c>
      <c r="AX169" s="160">
        <v>52</v>
      </c>
      <c r="AY169" s="160">
        <v>0</v>
      </c>
      <c r="AZ169" s="160">
        <v>0</v>
      </c>
      <c r="BA169" s="160">
        <v>0</v>
      </c>
      <c r="BB169" s="160">
        <v>3</v>
      </c>
      <c r="BC169" s="160" t="s">
        <v>2355</v>
      </c>
      <c r="BD169" s="160"/>
      <c r="BE169" s="160"/>
    </row>
    <row r="170" spans="2:57" ht="16.5" hidden="1" customHeight="1">
      <c r="B170" s="156">
        <v>712</v>
      </c>
      <c r="C170" s="157" t="s">
        <v>1063</v>
      </c>
      <c r="D170" s="158" t="s">
        <v>3283</v>
      </c>
      <c r="E170" s="176" t="s">
        <v>28</v>
      </c>
      <c r="F170" s="158" t="s">
        <v>2233</v>
      </c>
      <c r="G170" s="158" t="s">
        <v>1037</v>
      </c>
      <c r="H170" s="159" t="s">
        <v>730</v>
      </c>
      <c r="I170" s="160" t="s">
        <v>1064</v>
      </c>
      <c r="J170" s="160" t="s">
        <v>3284</v>
      </c>
      <c r="K170" s="161">
        <v>10740</v>
      </c>
      <c r="L170" s="158" t="s">
        <v>3285</v>
      </c>
      <c r="M170" s="158" t="s">
        <v>2332</v>
      </c>
      <c r="N170" s="158" t="s">
        <v>3285</v>
      </c>
      <c r="O170" s="158" t="s">
        <v>3286</v>
      </c>
      <c r="P170" s="158"/>
      <c r="Q170" s="171">
        <v>3</v>
      </c>
      <c r="R170" s="163" t="s">
        <v>2421</v>
      </c>
      <c r="S170" s="185">
        <v>8</v>
      </c>
      <c r="T170" s="163" t="s">
        <v>2422</v>
      </c>
      <c r="U170" s="185">
        <v>10</v>
      </c>
      <c r="V170" s="163" t="s">
        <v>3287</v>
      </c>
      <c r="W170" s="185">
        <v>1</v>
      </c>
      <c r="X170" s="185"/>
      <c r="Y170" s="164" t="s">
        <v>26</v>
      </c>
      <c r="Z170" s="164" t="s">
        <v>26</v>
      </c>
      <c r="AA170" s="164"/>
      <c r="AB170" s="165" t="s">
        <v>2338</v>
      </c>
      <c r="AC170" s="166">
        <v>12</v>
      </c>
      <c r="AD170" s="167">
        <f t="shared" si="0"/>
        <v>0</v>
      </c>
      <c r="AE170" s="398">
        <v>12</v>
      </c>
      <c r="AF170" s="398">
        <v>0</v>
      </c>
      <c r="AG170" s="398">
        <v>3</v>
      </c>
      <c r="AH170" s="398">
        <v>0</v>
      </c>
      <c r="AI170" s="399">
        <v>12</v>
      </c>
      <c r="AJ170" s="399">
        <v>4</v>
      </c>
      <c r="AK170" s="399">
        <v>2</v>
      </c>
      <c r="AL170" s="399">
        <v>11</v>
      </c>
      <c r="AM170" s="166"/>
      <c r="AN170" s="166"/>
      <c r="AO170" s="166" t="s">
        <v>699</v>
      </c>
      <c r="AP170" s="168" t="s">
        <v>699</v>
      </c>
      <c r="AQ170" s="168" t="s">
        <v>699</v>
      </c>
      <c r="AR170" s="169">
        <f t="shared" si="1"/>
        <v>12</v>
      </c>
      <c r="AS170" s="170">
        <v>0</v>
      </c>
      <c r="AT170" s="160">
        <v>4</v>
      </c>
      <c r="AU170" s="160">
        <v>0</v>
      </c>
      <c r="AV170" s="170">
        <v>0</v>
      </c>
      <c r="AW170" s="170">
        <v>0</v>
      </c>
      <c r="AX170" s="160">
        <v>0</v>
      </c>
      <c r="AY170" s="160">
        <v>5</v>
      </c>
      <c r="AZ170" s="160">
        <v>0</v>
      </c>
      <c r="BA170" s="160">
        <v>0</v>
      </c>
      <c r="BB170" s="160">
        <v>3</v>
      </c>
      <c r="BC170" s="160" t="s">
        <v>2339</v>
      </c>
      <c r="BD170" s="160"/>
      <c r="BE170" s="160"/>
    </row>
    <row r="171" spans="2:57" ht="16.5" hidden="1" customHeight="1">
      <c r="B171" s="156">
        <v>728</v>
      </c>
      <c r="C171" s="157" t="s">
        <v>1065</v>
      </c>
      <c r="D171" s="158" t="s">
        <v>3288</v>
      </c>
      <c r="E171" s="176" t="s">
        <v>28</v>
      </c>
      <c r="F171" s="158" t="s">
        <v>2233</v>
      </c>
      <c r="G171" s="158" t="s">
        <v>1037</v>
      </c>
      <c r="H171" s="159" t="s">
        <v>727</v>
      </c>
      <c r="I171" s="160" t="s">
        <v>1066</v>
      </c>
      <c r="J171" s="160" t="s">
        <v>3289</v>
      </c>
      <c r="K171" s="161">
        <v>4262</v>
      </c>
      <c r="L171" s="158"/>
      <c r="M171" s="158"/>
      <c r="N171" s="158" t="s">
        <v>699</v>
      </c>
      <c r="O171" s="158" t="s">
        <v>699</v>
      </c>
      <c r="P171" s="158" t="s">
        <v>699</v>
      </c>
      <c r="Q171" s="171">
        <v>2</v>
      </c>
      <c r="R171" s="163" t="s">
        <v>2663</v>
      </c>
      <c r="S171" s="185">
        <v>9</v>
      </c>
      <c r="T171" s="163" t="s">
        <v>2470</v>
      </c>
      <c r="U171" s="185">
        <v>13</v>
      </c>
      <c r="V171" s="163" t="s">
        <v>3290</v>
      </c>
      <c r="W171" s="185">
        <v>1</v>
      </c>
      <c r="X171" s="185"/>
      <c r="Y171" s="164" t="s">
        <v>2353</v>
      </c>
      <c r="Z171" s="164" t="s">
        <v>2353</v>
      </c>
      <c r="AA171" s="164"/>
      <c r="AB171" s="165" t="s">
        <v>2338</v>
      </c>
      <c r="AC171" s="166">
        <v>11</v>
      </c>
      <c r="AD171" s="167">
        <f t="shared" si="0"/>
        <v>0</v>
      </c>
      <c r="AE171" s="398">
        <v>11</v>
      </c>
      <c r="AF171" s="398">
        <v>0</v>
      </c>
      <c r="AG171" s="398">
        <v>3</v>
      </c>
      <c r="AH171" s="398">
        <v>0</v>
      </c>
      <c r="AI171" s="399">
        <v>11</v>
      </c>
      <c r="AJ171" s="399">
        <v>3</v>
      </c>
      <c r="AK171" s="399">
        <v>2</v>
      </c>
      <c r="AL171" s="399">
        <v>22</v>
      </c>
      <c r="AM171" s="166"/>
      <c r="AN171" s="166"/>
      <c r="AO171" s="166" t="s">
        <v>699</v>
      </c>
      <c r="AP171" s="168" t="s">
        <v>699</v>
      </c>
      <c r="AQ171" s="168" t="s">
        <v>699</v>
      </c>
      <c r="AR171" s="169">
        <f t="shared" si="1"/>
        <v>11</v>
      </c>
      <c r="AS171" s="170">
        <v>0</v>
      </c>
      <c r="AT171" s="160">
        <v>0</v>
      </c>
      <c r="AU171" s="160">
        <v>0</v>
      </c>
      <c r="AV171" s="170">
        <v>2</v>
      </c>
      <c r="AW171" s="170">
        <v>0</v>
      </c>
      <c r="AX171" s="160">
        <v>0</v>
      </c>
      <c r="AY171" s="160">
        <v>1</v>
      </c>
      <c r="AZ171" s="160">
        <v>0</v>
      </c>
      <c r="BA171" s="160">
        <v>0</v>
      </c>
      <c r="BB171" s="160">
        <v>8</v>
      </c>
      <c r="BC171" s="160" t="s">
        <v>2339</v>
      </c>
      <c r="BD171" s="160"/>
      <c r="BE171" s="160"/>
    </row>
    <row r="172" spans="2:57" ht="16.5" hidden="1" customHeight="1">
      <c r="B172" s="156">
        <v>729</v>
      </c>
      <c r="C172" s="157" t="s">
        <v>1067</v>
      </c>
      <c r="D172" s="158" t="s">
        <v>3291</v>
      </c>
      <c r="E172" s="176" t="s">
        <v>28</v>
      </c>
      <c r="F172" s="158" t="s">
        <v>2233</v>
      </c>
      <c r="G172" s="158" t="s">
        <v>1037</v>
      </c>
      <c r="H172" s="159" t="s">
        <v>727</v>
      </c>
      <c r="I172" s="160" t="s">
        <v>1068</v>
      </c>
      <c r="J172" s="160" t="s">
        <v>3292</v>
      </c>
      <c r="K172" s="161">
        <v>20984</v>
      </c>
      <c r="L172" s="158" t="s">
        <v>3293</v>
      </c>
      <c r="M172" s="158" t="s">
        <v>2332</v>
      </c>
      <c r="N172" s="158" t="s">
        <v>3293</v>
      </c>
      <c r="O172" s="158" t="s">
        <v>3294</v>
      </c>
      <c r="P172" s="158" t="s">
        <v>3295</v>
      </c>
      <c r="Q172" s="171">
        <v>2</v>
      </c>
      <c r="R172" s="163" t="s">
        <v>2690</v>
      </c>
      <c r="S172" s="185">
        <v>8</v>
      </c>
      <c r="T172" s="163" t="s">
        <v>2470</v>
      </c>
      <c r="U172" s="185">
        <v>12</v>
      </c>
      <c r="V172" s="163" t="s">
        <v>3296</v>
      </c>
      <c r="W172" s="185">
        <v>1</v>
      </c>
      <c r="X172" s="185"/>
      <c r="Y172" s="164" t="s">
        <v>2353</v>
      </c>
      <c r="Z172" s="164" t="s">
        <v>2353</v>
      </c>
      <c r="AA172" s="164"/>
      <c r="AB172" s="165" t="s">
        <v>2338</v>
      </c>
      <c r="AC172" s="166">
        <v>10</v>
      </c>
      <c r="AD172" s="167">
        <f t="shared" si="0"/>
        <v>0</v>
      </c>
      <c r="AE172" s="398">
        <v>9</v>
      </c>
      <c r="AF172" s="398">
        <v>0</v>
      </c>
      <c r="AG172" s="398">
        <v>2</v>
      </c>
      <c r="AH172" s="398">
        <v>0</v>
      </c>
      <c r="AI172" s="399">
        <v>9</v>
      </c>
      <c r="AJ172" s="399">
        <v>2</v>
      </c>
      <c r="AK172" s="399">
        <v>2</v>
      </c>
      <c r="AL172" s="399">
        <v>9</v>
      </c>
      <c r="AM172" s="166"/>
      <c r="AN172" s="166"/>
      <c r="AO172" s="166" t="s">
        <v>699</v>
      </c>
      <c r="AP172" s="168" t="s">
        <v>699</v>
      </c>
      <c r="AQ172" s="168" t="s">
        <v>699</v>
      </c>
      <c r="AR172" s="169">
        <f t="shared" si="1"/>
        <v>10</v>
      </c>
      <c r="AS172" s="170">
        <v>0</v>
      </c>
      <c r="AT172" s="160">
        <v>2</v>
      </c>
      <c r="AU172" s="160">
        <v>0</v>
      </c>
      <c r="AV172" s="170">
        <v>2</v>
      </c>
      <c r="AW172" s="170">
        <v>0</v>
      </c>
      <c r="AX172" s="160">
        <v>0</v>
      </c>
      <c r="AY172" s="160">
        <v>2</v>
      </c>
      <c r="AZ172" s="160">
        <v>0</v>
      </c>
      <c r="BA172" s="160">
        <v>0</v>
      </c>
      <c r="BB172" s="160">
        <v>4</v>
      </c>
      <c r="BC172" s="160" t="s">
        <v>2339</v>
      </c>
      <c r="BD172" s="160"/>
      <c r="BE172" s="160"/>
    </row>
    <row r="173" spans="2:57" ht="16.5" hidden="1" customHeight="1">
      <c r="B173" s="156">
        <v>730</v>
      </c>
      <c r="C173" s="157" t="s">
        <v>1069</v>
      </c>
      <c r="D173" s="158" t="s">
        <v>3297</v>
      </c>
      <c r="E173" s="176" t="s">
        <v>28</v>
      </c>
      <c r="F173" s="158" t="s">
        <v>2233</v>
      </c>
      <c r="G173" s="158" t="s">
        <v>1037</v>
      </c>
      <c r="H173" s="159" t="s">
        <v>727</v>
      </c>
      <c r="I173" s="160" t="s">
        <v>1070</v>
      </c>
      <c r="J173" s="160" t="s">
        <v>3298</v>
      </c>
      <c r="K173" s="161">
        <v>13316</v>
      </c>
      <c r="L173" s="158"/>
      <c r="M173" s="158"/>
      <c r="N173" s="158" t="s">
        <v>3299</v>
      </c>
      <c r="O173" s="158" t="s">
        <v>3300</v>
      </c>
      <c r="P173" s="158" t="s">
        <v>3301</v>
      </c>
      <c r="Q173" s="171">
        <v>3</v>
      </c>
      <c r="R173" s="163" t="s">
        <v>2741</v>
      </c>
      <c r="S173" s="185">
        <v>10</v>
      </c>
      <c r="T173" s="163" t="s">
        <v>2470</v>
      </c>
      <c r="U173" s="185">
        <v>16</v>
      </c>
      <c r="V173" s="163" t="s">
        <v>3302</v>
      </c>
      <c r="W173" s="185">
        <v>1</v>
      </c>
      <c r="X173" s="185"/>
      <c r="Y173" s="164" t="s">
        <v>2353</v>
      </c>
      <c r="Z173" s="164" t="s">
        <v>2353</v>
      </c>
      <c r="AA173" s="164"/>
      <c r="AB173" s="165" t="s">
        <v>2338</v>
      </c>
      <c r="AC173" s="166">
        <v>17</v>
      </c>
      <c r="AD173" s="167">
        <f t="shared" si="0"/>
        <v>0</v>
      </c>
      <c r="AE173" s="398">
        <v>10</v>
      </c>
      <c r="AF173" s="398">
        <v>0</v>
      </c>
      <c r="AG173" s="398">
        <v>4</v>
      </c>
      <c r="AH173" s="398">
        <v>0</v>
      </c>
      <c r="AI173" s="399">
        <v>10</v>
      </c>
      <c r="AJ173" s="399">
        <v>4</v>
      </c>
      <c r="AK173" s="399">
        <v>2</v>
      </c>
      <c r="AL173" s="399">
        <v>8</v>
      </c>
      <c r="AM173" s="166"/>
      <c r="AN173" s="166"/>
      <c r="AO173" s="166" t="s">
        <v>699</v>
      </c>
      <c r="AP173" s="168" t="s">
        <v>699</v>
      </c>
      <c r="AQ173" s="168" t="s">
        <v>699</v>
      </c>
      <c r="AR173" s="169">
        <f t="shared" si="1"/>
        <v>17</v>
      </c>
      <c r="AS173" s="170">
        <v>0</v>
      </c>
      <c r="AT173" s="160">
        <v>0</v>
      </c>
      <c r="AU173" s="160">
        <v>0</v>
      </c>
      <c r="AV173" s="170">
        <v>0</v>
      </c>
      <c r="AW173" s="170">
        <v>0</v>
      </c>
      <c r="AX173" s="160">
        <v>0</v>
      </c>
      <c r="AY173" s="160">
        <v>8</v>
      </c>
      <c r="AZ173" s="160">
        <v>0</v>
      </c>
      <c r="BA173" s="160">
        <v>0</v>
      </c>
      <c r="BB173" s="160">
        <v>9</v>
      </c>
      <c r="BC173" s="160" t="s">
        <v>2339</v>
      </c>
      <c r="BD173" s="160"/>
      <c r="BE173" s="160"/>
    </row>
    <row r="174" spans="2:57" ht="16.5" hidden="1" customHeight="1">
      <c r="B174" s="156">
        <v>751</v>
      </c>
      <c r="C174" s="157" t="s">
        <v>1071</v>
      </c>
      <c r="D174" s="158" t="s">
        <v>3303</v>
      </c>
      <c r="E174" s="176" t="s">
        <v>28</v>
      </c>
      <c r="F174" s="158" t="s">
        <v>2233</v>
      </c>
      <c r="G174" s="158" t="s">
        <v>1037</v>
      </c>
      <c r="H174" s="159" t="s">
        <v>727</v>
      </c>
      <c r="I174" s="160" t="s">
        <v>1072</v>
      </c>
      <c r="J174" s="160" t="s">
        <v>3304</v>
      </c>
      <c r="K174" s="161">
        <v>18172</v>
      </c>
      <c r="L174" s="158"/>
      <c r="M174" s="158"/>
      <c r="N174" s="158" t="s">
        <v>699</v>
      </c>
      <c r="O174" s="158" t="s">
        <v>699</v>
      </c>
      <c r="P174" s="158" t="s">
        <v>699</v>
      </c>
      <c r="Q174" s="171">
        <v>3</v>
      </c>
      <c r="R174" s="163" t="s">
        <v>3305</v>
      </c>
      <c r="S174" s="185">
        <v>3</v>
      </c>
      <c r="T174" s="163" t="s">
        <v>3306</v>
      </c>
      <c r="U174" s="185">
        <v>1</v>
      </c>
      <c r="V174" s="163" t="s">
        <v>3306</v>
      </c>
      <c r="W174" s="185">
        <v>0</v>
      </c>
      <c r="X174" s="185"/>
      <c r="Y174" s="164" t="s">
        <v>2353</v>
      </c>
      <c r="Z174" s="164" t="s">
        <v>2353</v>
      </c>
      <c r="AA174" s="164"/>
      <c r="AB174" s="165" t="s">
        <v>2338</v>
      </c>
      <c r="AC174" s="166">
        <v>2</v>
      </c>
      <c r="AD174" s="167">
        <f t="shared" si="0"/>
        <v>0</v>
      </c>
      <c r="AE174" s="398">
        <v>2</v>
      </c>
      <c r="AF174" s="398">
        <v>0</v>
      </c>
      <c r="AG174" s="398">
        <v>1</v>
      </c>
      <c r="AH174" s="398">
        <v>0</v>
      </c>
      <c r="AI174" s="399">
        <v>2</v>
      </c>
      <c r="AJ174" s="399">
        <v>1</v>
      </c>
      <c r="AK174" s="399">
        <v>1</v>
      </c>
      <c r="AL174" s="399">
        <v>6</v>
      </c>
      <c r="AM174" s="166"/>
      <c r="AN174" s="166"/>
      <c r="AO174" s="166" t="s">
        <v>699</v>
      </c>
      <c r="AP174" s="168" t="s">
        <v>699</v>
      </c>
      <c r="AQ174" s="168" t="s">
        <v>699</v>
      </c>
      <c r="AR174" s="169">
        <f t="shared" si="1"/>
        <v>2</v>
      </c>
      <c r="AS174" s="170">
        <v>0</v>
      </c>
      <c r="AT174" s="160">
        <v>0</v>
      </c>
      <c r="AU174" s="160">
        <v>0</v>
      </c>
      <c r="AV174" s="170">
        <v>0</v>
      </c>
      <c r="AW174" s="170">
        <v>0</v>
      </c>
      <c r="AX174" s="160">
        <v>0</v>
      </c>
      <c r="AY174" s="160">
        <v>0</v>
      </c>
      <c r="AZ174" s="160">
        <v>0</v>
      </c>
      <c r="BA174" s="160">
        <v>0</v>
      </c>
      <c r="BB174" s="160">
        <v>2</v>
      </c>
      <c r="BC174" s="160" t="s">
        <v>2339</v>
      </c>
      <c r="BD174" s="160"/>
      <c r="BE174" s="160"/>
    </row>
    <row r="175" spans="2:57" ht="16.5" hidden="1" customHeight="1">
      <c r="B175" s="156">
        <v>731</v>
      </c>
      <c r="C175" s="157" t="s">
        <v>1073</v>
      </c>
      <c r="D175" s="158" t="s">
        <v>3307</v>
      </c>
      <c r="E175" s="176" t="s">
        <v>28</v>
      </c>
      <c r="F175" s="158" t="s">
        <v>2233</v>
      </c>
      <c r="G175" s="158" t="s">
        <v>1037</v>
      </c>
      <c r="H175" s="159" t="s">
        <v>727</v>
      </c>
      <c r="I175" s="160" t="s">
        <v>1074</v>
      </c>
      <c r="J175" s="160" t="s">
        <v>3308</v>
      </c>
      <c r="K175" s="161">
        <v>21320</v>
      </c>
      <c r="L175" s="158" t="s">
        <v>3309</v>
      </c>
      <c r="M175" s="158" t="s">
        <v>2332</v>
      </c>
      <c r="N175" s="158" t="s">
        <v>3309</v>
      </c>
      <c r="O175" s="158" t="s">
        <v>3310</v>
      </c>
      <c r="P175" s="158" t="s">
        <v>3311</v>
      </c>
      <c r="Q175" s="171">
        <v>3</v>
      </c>
      <c r="R175" s="163" t="s">
        <v>2391</v>
      </c>
      <c r="S175" s="185">
        <v>8</v>
      </c>
      <c r="T175" s="163" t="s">
        <v>2905</v>
      </c>
      <c r="U175" s="185">
        <v>28</v>
      </c>
      <c r="V175" s="163" t="s">
        <v>3312</v>
      </c>
      <c r="W175" s="185">
        <v>1</v>
      </c>
      <c r="X175" s="185"/>
      <c r="Y175" s="164" t="s">
        <v>2353</v>
      </c>
      <c r="Z175" s="164" t="s">
        <v>2353</v>
      </c>
      <c r="AA175" s="172" t="s">
        <v>35</v>
      </c>
      <c r="AB175" s="165" t="s">
        <v>2354</v>
      </c>
      <c r="AC175" s="166">
        <v>31</v>
      </c>
      <c r="AD175" s="167">
        <f t="shared" si="0"/>
        <v>0</v>
      </c>
      <c r="AE175" s="398">
        <v>31</v>
      </c>
      <c r="AF175" s="398">
        <v>0</v>
      </c>
      <c r="AG175" s="398">
        <v>9</v>
      </c>
      <c r="AH175" s="398">
        <v>0</v>
      </c>
      <c r="AI175" s="399">
        <v>31</v>
      </c>
      <c r="AJ175" s="399">
        <v>9</v>
      </c>
      <c r="AK175" s="399">
        <v>3</v>
      </c>
      <c r="AL175" s="399">
        <v>21</v>
      </c>
      <c r="AM175" s="166"/>
      <c r="AN175" s="166"/>
      <c r="AO175" s="166" t="s">
        <v>699</v>
      </c>
      <c r="AP175" s="168" t="s">
        <v>699</v>
      </c>
      <c r="AQ175" s="168" t="s">
        <v>699</v>
      </c>
      <c r="AR175" s="169">
        <f t="shared" si="1"/>
        <v>31</v>
      </c>
      <c r="AS175" s="170">
        <v>0</v>
      </c>
      <c r="AT175" s="160">
        <v>0</v>
      </c>
      <c r="AU175" s="160">
        <v>0</v>
      </c>
      <c r="AV175" s="170">
        <v>0</v>
      </c>
      <c r="AW175" s="170">
        <v>0</v>
      </c>
      <c r="AX175" s="160">
        <v>19</v>
      </c>
      <c r="AY175" s="160">
        <v>5</v>
      </c>
      <c r="AZ175" s="160">
        <v>0</v>
      </c>
      <c r="BA175" s="160">
        <v>0</v>
      </c>
      <c r="BB175" s="160">
        <v>7</v>
      </c>
      <c r="BC175" s="160" t="s">
        <v>2355</v>
      </c>
      <c r="BD175" s="160"/>
      <c r="BE175" s="160"/>
    </row>
    <row r="176" spans="2:57" ht="16.5" hidden="1" customHeight="1">
      <c r="B176" s="156">
        <v>45</v>
      </c>
      <c r="C176" s="157" t="s">
        <v>1075</v>
      </c>
      <c r="D176" s="158" t="s">
        <v>3313</v>
      </c>
      <c r="E176" s="176" t="s">
        <v>28</v>
      </c>
      <c r="F176" s="158" t="s">
        <v>2233</v>
      </c>
      <c r="G176" s="158" t="s">
        <v>1037</v>
      </c>
      <c r="H176" s="159" t="s">
        <v>724</v>
      </c>
      <c r="I176" s="160" t="s">
        <v>1076</v>
      </c>
      <c r="J176" s="160" t="s">
        <v>3314</v>
      </c>
      <c r="K176" s="161">
        <v>27139</v>
      </c>
      <c r="L176" s="158"/>
      <c r="M176" s="158"/>
      <c r="N176" s="158" t="s">
        <v>3315</v>
      </c>
      <c r="O176" s="158" t="s">
        <v>3316</v>
      </c>
      <c r="P176" s="158" t="s">
        <v>3317</v>
      </c>
      <c r="Q176" s="171">
        <v>3</v>
      </c>
      <c r="R176" s="163" t="s">
        <v>2717</v>
      </c>
      <c r="S176" s="185">
        <v>8</v>
      </c>
      <c r="T176" s="163" t="s">
        <v>2551</v>
      </c>
      <c r="U176" s="185">
        <v>26</v>
      </c>
      <c r="V176" s="163" t="s">
        <v>3318</v>
      </c>
      <c r="W176" s="185">
        <v>0</v>
      </c>
      <c r="X176" s="185"/>
      <c r="Y176" s="164" t="s">
        <v>26</v>
      </c>
      <c r="Z176" s="164" t="s">
        <v>26</v>
      </c>
      <c r="AA176" s="164"/>
      <c r="AB176" s="165" t="s">
        <v>2338</v>
      </c>
      <c r="AC176" s="166">
        <v>19</v>
      </c>
      <c r="AD176" s="167">
        <f t="shared" si="0"/>
        <v>0</v>
      </c>
      <c r="AE176" s="398">
        <v>19</v>
      </c>
      <c r="AF176" s="398">
        <v>0</v>
      </c>
      <c r="AG176" s="398">
        <v>3</v>
      </c>
      <c r="AH176" s="398">
        <v>0</v>
      </c>
      <c r="AI176" s="399">
        <v>19</v>
      </c>
      <c r="AJ176" s="399">
        <v>3</v>
      </c>
      <c r="AK176" s="399">
        <v>2</v>
      </c>
      <c r="AL176" s="399">
        <v>21</v>
      </c>
      <c r="AM176" s="166"/>
      <c r="AN176" s="166"/>
      <c r="AO176" s="166" t="s">
        <v>699</v>
      </c>
      <c r="AP176" s="168" t="s">
        <v>699</v>
      </c>
      <c r="AQ176" s="168" t="s">
        <v>699</v>
      </c>
      <c r="AR176" s="169">
        <f t="shared" si="1"/>
        <v>19</v>
      </c>
      <c r="AS176" s="170">
        <v>0</v>
      </c>
      <c r="AT176" s="160">
        <v>0</v>
      </c>
      <c r="AU176" s="160">
        <v>0</v>
      </c>
      <c r="AV176" s="170">
        <v>0</v>
      </c>
      <c r="AW176" s="170">
        <v>0</v>
      </c>
      <c r="AX176" s="160">
        <v>0</v>
      </c>
      <c r="AY176" s="160">
        <v>0</v>
      </c>
      <c r="AZ176" s="160">
        <v>0</v>
      </c>
      <c r="BA176" s="160">
        <v>0</v>
      </c>
      <c r="BB176" s="160">
        <v>19</v>
      </c>
      <c r="BC176" s="160" t="s">
        <v>2339</v>
      </c>
      <c r="BD176" s="160"/>
      <c r="BE176" s="160"/>
    </row>
    <row r="177" spans="2:57" ht="16.5" hidden="1" customHeight="1">
      <c r="B177" s="156">
        <v>717</v>
      </c>
      <c r="C177" s="157" t="s">
        <v>1077</v>
      </c>
      <c r="D177" s="158" t="s">
        <v>3319</v>
      </c>
      <c r="E177" s="176" t="s">
        <v>28</v>
      </c>
      <c r="F177" s="158" t="s">
        <v>2233</v>
      </c>
      <c r="G177" s="158" t="s">
        <v>1037</v>
      </c>
      <c r="H177" s="159" t="s">
        <v>730</v>
      </c>
      <c r="I177" s="160" t="s">
        <v>1078</v>
      </c>
      <c r="J177" s="160" t="s">
        <v>3320</v>
      </c>
      <c r="K177" s="161">
        <v>21280</v>
      </c>
      <c r="L177" s="158"/>
      <c r="M177" s="158"/>
      <c r="N177" s="158" t="s">
        <v>699</v>
      </c>
      <c r="O177" s="158" t="s">
        <v>699</v>
      </c>
      <c r="P177" s="158" t="s">
        <v>699</v>
      </c>
      <c r="Q177" s="171">
        <v>2</v>
      </c>
      <c r="R177" s="163" t="s">
        <v>3321</v>
      </c>
      <c r="S177" s="185">
        <v>2</v>
      </c>
      <c r="T177" s="163" t="s">
        <v>2430</v>
      </c>
      <c r="U177" s="185">
        <v>16</v>
      </c>
      <c r="V177" s="163" t="s">
        <v>3322</v>
      </c>
      <c r="W177" s="185">
        <v>1</v>
      </c>
      <c r="X177" s="185"/>
      <c r="Y177" s="164" t="s">
        <v>26</v>
      </c>
      <c r="Z177" s="164" t="s">
        <v>26</v>
      </c>
      <c r="AA177" s="164"/>
      <c r="AB177" s="165" t="s">
        <v>2338</v>
      </c>
      <c r="AC177" s="166">
        <v>13</v>
      </c>
      <c r="AD177" s="167">
        <f t="shared" si="0"/>
        <v>0</v>
      </c>
      <c r="AE177" s="398">
        <v>13</v>
      </c>
      <c r="AF177" s="398">
        <v>0</v>
      </c>
      <c r="AG177" s="398">
        <v>3</v>
      </c>
      <c r="AH177" s="398">
        <v>0</v>
      </c>
      <c r="AI177" s="399">
        <v>13</v>
      </c>
      <c r="AJ177" s="399">
        <v>3</v>
      </c>
      <c r="AK177" s="399">
        <v>2</v>
      </c>
      <c r="AL177" s="399">
        <v>10</v>
      </c>
      <c r="AM177" s="166"/>
      <c r="AN177" s="166"/>
      <c r="AO177" s="166" t="s">
        <v>699</v>
      </c>
      <c r="AP177" s="168" t="s">
        <v>699</v>
      </c>
      <c r="AQ177" s="168" t="s">
        <v>699</v>
      </c>
      <c r="AR177" s="169">
        <f t="shared" si="1"/>
        <v>13</v>
      </c>
      <c r="AS177" s="170">
        <v>0</v>
      </c>
      <c r="AT177" s="160">
        <v>0</v>
      </c>
      <c r="AU177" s="160">
        <v>0</v>
      </c>
      <c r="AV177" s="170">
        <v>0</v>
      </c>
      <c r="AW177" s="170">
        <v>0</v>
      </c>
      <c r="AX177" s="160">
        <v>0</v>
      </c>
      <c r="AY177" s="160">
        <v>5</v>
      </c>
      <c r="AZ177" s="160">
        <v>0</v>
      </c>
      <c r="BA177" s="160">
        <v>0</v>
      </c>
      <c r="BB177" s="160">
        <v>8</v>
      </c>
      <c r="BC177" s="160" t="s">
        <v>2339</v>
      </c>
      <c r="BD177" s="160"/>
      <c r="BE177" s="160"/>
    </row>
    <row r="178" spans="2:57" ht="16.5" hidden="1" customHeight="1">
      <c r="B178" s="156">
        <v>732</v>
      </c>
      <c r="C178" s="157" t="s">
        <v>1079</v>
      </c>
      <c r="D178" s="158" t="s">
        <v>3323</v>
      </c>
      <c r="E178" s="176" t="s">
        <v>28</v>
      </c>
      <c r="F178" s="158" t="s">
        <v>2233</v>
      </c>
      <c r="G178" s="158" t="s">
        <v>1037</v>
      </c>
      <c r="H178" s="159" t="s">
        <v>727</v>
      </c>
      <c r="I178" s="160" t="s">
        <v>1080</v>
      </c>
      <c r="J178" s="160" t="s">
        <v>3324</v>
      </c>
      <c r="K178" s="161">
        <v>25642</v>
      </c>
      <c r="L178" s="158"/>
      <c r="M178" s="158"/>
      <c r="N178" s="158" t="s">
        <v>3325</v>
      </c>
      <c r="O178" s="158" t="s">
        <v>3326</v>
      </c>
      <c r="P178" s="158" t="s">
        <v>3327</v>
      </c>
      <c r="Q178" s="171">
        <v>4</v>
      </c>
      <c r="R178" s="163" t="s">
        <v>2664</v>
      </c>
      <c r="S178" s="185">
        <v>5</v>
      </c>
      <c r="T178" s="163" t="s">
        <v>3328</v>
      </c>
      <c r="U178" s="185">
        <v>41</v>
      </c>
      <c r="V178" s="163" t="s">
        <v>3329</v>
      </c>
      <c r="W178" s="185">
        <v>1</v>
      </c>
      <c r="X178" s="185"/>
      <c r="Y178" s="164" t="s">
        <v>2353</v>
      </c>
      <c r="Z178" s="164" t="s">
        <v>2353</v>
      </c>
      <c r="AA178" s="172" t="s">
        <v>35</v>
      </c>
      <c r="AB178" s="165" t="s">
        <v>2354</v>
      </c>
      <c r="AC178" s="166">
        <v>35</v>
      </c>
      <c r="AD178" s="167">
        <f t="shared" si="0"/>
        <v>0</v>
      </c>
      <c r="AE178" s="398">
        <v>35</v>
      </c>
      <c r="AF178" s="398">
        <v>0</v>
      </c>
      <c r="AG178" s="398">
        <v>7</v>
      </c>
      <c r="AH178" s="398">
        <v>0</v>
      </c>
      <c r="AI178" s="399">
        <v>35</v>
      </c>
      <c r="AJ178" s="399">
        <v>7</v>
      </c>
      <c r="AK178" s="399">
        <v>3</v>
      </c>
      <c r="AL178" s="399">
        <v>17</v>
      </c>
      <c r="AM178" s="166"/>
      <c r="AN178" s="166"/>
      <c r="AO178" s="166" t="s">
        <v>699</v>
      </c>
      <c r="AP178" s="168" t="s">
        <v>699</v>
      </c>
      <c r="AQ178" s="168" t="s">
        <v>699</v>
      </c>
      <c r="AR178" s="169">
        <f t="shared" si="1"/>
        <v>35</v>
      </c>
      <c r="AS178" s="170">
        <v>0</v>
      </c>
      <c r="AT178" s="160">
        <v>0</v>
      </c>
      <c r="AU178" s="160">
        <v>0</v>
      </c>
      <c r="AV178" s="170">
        <v>0</v>
      </c>
      <c r="AW178" s="170">
        <v>0</v>
      </c>
      <c r="AX178" s="160">
        <v>0</v>
      </c>
      <c r="AY178" s="160">
        <v>9</v>
      </c>
      <c r="AZ178" s="160">
        <v>0</v>
      </c>
      <c r="BA178" s="160">
        <v>0</v>
      </c>
      <c r="BB178" s="160">
        <v>26</v>
      </c>
      <c r="BC178" s="160" t="s">
        <v>2355</v>
      </c>
      <c r="BD178" s="160"/>
      <c r="BE178" s="160"/>
    </row>
    <row r="179" spans="2:57" ht="16.5" hidden="1" customHeight="1">
      <c r="B179" s="156">
        <v>718</v>
      </c>
      <c r="C179" s="157" t="s">
        <v>1081</v>
      </c>
      <c r="D179" s="158" t="s">
        <v>3330</v>
      </c>
      <c r="E179" s="176" t="s">
        <v>28</v>
      </c>
      <c r="F179" s="158" t="s">
        <v>2233</v>
      </c>
      <c r="G179" s="158" t="s">
        <v>1037</v>
      </c>
      <c r="H179" s="159" t="s">
        <v>730</v>
      </c>
      <c r="I179" s="160" t="s">
        <v>1082</v>
      </c>
      <c r="J179" s="160" t="s">
        <v>3331</v>
      </c>
      <c r="K179" s="161">
        <v>20546</v>
      </c>
      <c r="L179" s="158" t="s">
        <v>3332</v>
      </c>
      <c r="M179" s="158" t="s">
        <v>2332</v>
      </c>
      <c r="N179" s="158" t="s">
        <v>3332</v>
      </c>
      <c r="O179" s="158" t="s">
        <v>3333</v>
      </c>
      <c r="P179" s="158" t="s">
        <v>3334</v>
      </c>
      <c r="Q179" s="171">
        <v>4</v>
      </c>
      <c r="R179" s="163" t="s">
        <v>3335</v>
      </c>
      <c r="S179" s="185">
        <v>8</v>
      </c>
      <c r="T179" s="163" t="s">
        <v>2430</v>
      </c>
      <c r="U179" s="185">
        <v>17</v>
      </c>
      <c r="V179" s="163" t="s">
        <v>3336</v>
      </c>
      <c r="W179" s="185">
        <v>1</v>
      </c>
      <c r="X179" s="185"/>
      <c r="Y179" s="164" t="s">
        <v>2353</v>
      </c>
      <c r="Z179" s="164" t="s">
        <v>2353</v>
      </c>
      <c r="AA179" s="164"/>
      <c r="AB179" s="165" t="s">
        <v>2338</v>
      </c>
      <c r="AC179" s="166">
        <v>18</v>
      </c>
      <c r="AD179" s="167">
        <f t="shared" si="0"/>
        <v>0</v>
      </c>
      <c r="AE179" s="398">
        <v>18</v>
      </c>
      <c r="AF179" s="398">
        <v>0</v>
      </c>
      <c r="AG179" s="398">
        <v>4</v>
      </c>
      <c r="AH179" s="398">
        <v>0</v>
      </c>
      <c r="AI179" s="399">
        <v>18</v>
      </c>
      <c r="AJ179" s="399">
        <v>4</v>
      </c>
      <c r="AK179" s="399">
        <v>2</v>
      </c>
      <c r="AL179" s="399">
        <v>12</v>
      </c>
      <c r="AM179" s="166"/>
      <c r="AN179" s="166"/>
      <c r="AO179" s="166" t="s">
        <v>699</v>
      </c>
      <c r="AP179" s="168" t="s">
        <v>699</v>
      </c>
      <c r="AQ179" s="168" t="s">
        <v>699</v>
      </c>
      <c r="AR179" s="169">
        <f t="shared" si="1"/>
        <v>18</v>
      </c>
      <c r="AS179" s="170">
        <v>0</v>
      </c>
      <c r="AT179" s="160">
        <v>0</v>
      </c>
      <c r="AU179" s="160">
        <v>0</v>
      </c>
      <c r="AV179" s="170">
        <v>0</v>
      </c>
      <c r="AW179" s="170">
        <v>0</v>
      </c>
      <c r="AX179" s="160">
        <v>0</v>
      </c>
      <c r="AY179" s="160">
        <v>4</v>
      </c>
      <c r="AZ179" s="160">
        <v>0</v>
      </c>
      <c r="BA179" s="160">
        <v>0</v>
      </c>
      <c r="BB179" s="160">
        <v>14</v>
      </c>
      <c r="BC179" s="160" t="s">
        <v>2339</v>
      </c>
      <c r="BD179" s="160"/>
      <c r="BE179" s="160"/>
    </row>
    <row r="180" spans="2:57" ht="16.5" hidden="1" customHeight="1">
      <c r="B180" s="156">
        <v>733</v>
      </c>
      <c r="C180" s="157" t="s">
        <v>1083</v>
      </c>
      <c r="D180" s="158" t="s">
        <v>3337</v>
      </c>
      <c r="E180" s="176" t="s">
        <v>28</v>
      </c>
      <c r="F180" s="158" t="s">
        <v>2233</v>
      </c>
      <c r="G180" s="158" t="s">
        <v>1037</v>
      </c>
      <c r="H180" s="159" t="s">
        <v>727</v>
      </c>
      <c r="I180" s="160" t="s">
        <v>1084</v>
      </c>
      <c r="J180" s="160" t="s">
        <v>3338</v>
      </c>
      <c r="K180" s="161">
        <v>8885</v>
      </c>
      <c r="L180" s="158" t="s">
        <v>3339</v>
      </c>
      <c r="M180" s="158" t="s">
        <v>2332</v>
      </c>
      <c r="N180" s="158" t="s">
        <v>3339</v>
      </c>
      <c r="O180" s="158" t="s">
        <v>3340</v>
      </c>
      <c r="P180" s="158" t="s">
        <v>3341</v>
      </c>
      <c r="Q180" s="171">
        <v>4</v>
      </c>
      <c r="R180" s="163" t="s">
        <v>2690</v>
      </c>
      <c r="S180" s="185">
        <v>8</v>
      </c>
      <c r="T180" s="163" t="s">
        <v>2610</v>
      </c>
      <c r="U180" s="185">
        <v>13</v>
      </c>
      <c r="V180" s="163" t="s">
        <v>3342</v>
      </c>
      <c r="W180" s="185">
        <v>1</v>
      </c>
      <c r="X180" s="185"/>
      <c r="Y180" s="164" t="s">
        <v>2353</v>
      </c>
      <c r="Z180" s="164" t="s">
        <v>2353</v>
      </c>
      <c r="AA180" s="164"/>
      <c r="AB180" s="165" t="s">
        <v>2338</v>
      </c>
      <c r="AC180" s="166">
        <v>19</v>
      </c>
      <c r="AD180" s="167">
        <f t="shared" si="0"/>
        <v>0</v>
      </c>
      <c r="AE180" s="398">
        <v>19</v>
      </c>
      <c r="AF180" s="398">
        <v>0</v>
      </c>
      <c r="AG180" s="398">
        <v>4</v>
      </c>
      <c r="AH180" s="398">
        <v>0</v>
      </c>
      <c r="AI180" s="399">
        <v>19</v>
      </c>
      <c r="AJ180" s="399">
        <v>4</v>
      </c>
      <c r="AK180" s="399">
        <v>2</v>
      </c>
      <c r="AL180" s="399">
        <v>11</v>
      </c>
      <c r="AM180" s="166"/>
      <c r="AN180" s="166"/>
      <c r="AO180" s="166" t="s">
        <v>699</v>
      </c>
      <c r="AP180" s="168" t="s">
        <v>699</v>
      </c>
      <c r="AQ180" s="168" t="s">
        <v>699</v>
      </c>
      <c r="AR180" s="169">
        <f t="shared" si="1"/>
        <v>19</v>
      </c>
      <c r="AS180" s="170">
        <v>0</v>
      </c>
      <c r="AT180" s="160">
        <v>1</v>
      </c>
      <c r="AU180" s="160">
        <v>0</v>
      </c>
      <c r="AV180" s="170">
        <v>0</v>
      </c>
      <c r="AW180" s="170">
        <v>0</v>
      </c>
      <c r="AX180" s="160">
        <v>0</v>
      </c>
      <c r="AY180" s="160">
        <v>2</v>
      </c>
      <c r="AZ180" s="160">
        <v>0</v>
      </c>
      <c r="BA180" s="160">
        <v>0</v>
      </c>
      <c r="BB180" s="160">
        <v>16</v>
      </c>
      <c r="BC180" s="160" t="s">
        <v>2339</v>
      </c>
      <c r="BD180" s="160"/>
      <c r="BE180" s="160"/>
    </row>
    <row r="181" spans="2:57" ht="16.5" hidden="1" customHeight="1">
      <c r="B181" s="156">
        <v>734</v>
      </c>
      <c r="C181" s="157" t="s">
        <v>1085</v>
      </c>
      <c r="D181" s="183"/>
      <c r="E181" s="176" t="s">
        <v>28</v>
      </c>
      <c r="F181" s="183" t="s">
        <v>2233</v>
      </c>
      <c r="G181" s="158" t="s">
        <v>1037</v>
      </c>
      <c r="H181" s="159" t="s">
        <v>727</v>
      </c>
      <c r="I181" s="160" t="s">
        <v>1086</v>
      </c>
      <c r="J181" s="160" t="s">
        <v>3343</v>
      </c>
      <c r="K181" s="161">
        <v>15008</v>
      </c>
      <c r="L181" s="158" t="s">
        <v>3344</v>
      </c>
      <c r="M181" s="158" t="s">
        <v>2332</v>
      </c>
      <c r="N181" s="158" t="s">
        <v>3344</v>
      </c>
      <c r="O181" s="158" t="s">
        <v>3345</v>
      </c>
      <c r="P181" s="158" t="s">
        <v>3346</v>
      </c>
      <c r="Q181" s="171">
        <v>4</v>
      </c>
      <c r="R181" s="163" t="s">
        <v>2485</v>
      </c>
      <c r="S181" s="185">
        <v>4</v>
      </c>
      <c r="T181" s="163" t="s">
        <v>2470</v>
      </c>
      <c r="U181" s="185">
        <v>27</v>
      </c>
      <c r="V181" s="163" t="s">
        <v>3347</v>
      </c>
      <c r="W181" s="185">
        <v>1</v>
      </c>
      <c r="X181" s="185"/>
      <c r="Y181" s="164" t="s">
        <v>2353</v>
      </c>
      <c r="Z181" s="164" t="s">
        <v>2353</v>
      </c>
      <c r="AA181" s="164"/>
      <c r="AB181" s="165" t="s">
        <v>2338</v>
      </c>
      <c r="AC181" s="166">
        <v>13</v>
      </c>
      <c r="AD181" s="167">
        <f t="shared" si="0"/>
        <v>0</v>
      </c>
      <c r="AE181" s="398">
        <v>13</v>
      </c>
      <c r="AF181" s="398">
        <v>0</v>
      </c>
      <c r="AG181" s="398">
        <v>3</v>
      </c>
      <c r="AH181" s="398">
        <v>0</v>
      </c>
      <c r="AI181" s="399">
        <v>13</v>
      </c>
      <c r="AJ181" s="399">
        <v>3</v>
      </c>
      <c r="AK181" s="399">
        <v>2</v>
      </c>
      <c r="AL181" s="399">
        <v>6</v>
      </c>
      <c r="AM181" s="166"/>
      <c r="AN181" s="166"/>
      <c r="AO181" s="166" t="s">
        <v>699</v>
      </c>
      <c r="AP181" s="168" t="s">
        <v>699</v>
      </c>
      <c r="AQ181" s="168" t="s">
        <v>699</v>
      </c>
      <c r="AR181" s="169">
        <f t="shared" si="1"/>
        <v>13</v>
      </c>
      <c r="AS181" s="170">
        <v>0</v>
      </c>
      <c r="AT181" s="160">
        <v>1</v>
      </c>
      <c r="AU181" s="160">
        <v>0</v>
      </c>
      <c r="AV181" s="170">
        <v>0</v>
      </c>
      <c r="AW181" s="170">
        <v>0</v>
      </c>
      <c r="AX181" s="160">
        <v>0</v>
      </c>
      <c r="AY181" s="160">
        <v>4</v>
      </c>
      <c r="AZ181" s="160">
        <v>0</v>
      </c>
      <c r="BA181" s="160">
        <v>0</v>
      </c>
      <c r="BB181" s="160">
        <v>8</v>
      </c>
      <c r="BC181" s="160" t="s">
        <v>2339</v>
      </c>
      <c r="BD181" s="160"/>
      <c r="BE181" s="160"/>
    </row>
    <row r="182" spans="2:57" ht="16.5" hidden="1" customHeight="1">
      <c r="B182" s="156">
        <v>713</v>
      </c>
      <c r="C182" s="157" t="s">
        <v>1087</v>
      </c>
      <c r="D182" s="158" t="s">
        <v>3348</v>
      </c>
      <c r="E182" s="176" t="s">
        <v>28</v>
      </c>
      <c r="F182" s="158" t="s">
        <v>2233</v>
      </c>
      <c r="G182" s="158" t="s">
        <v>1037</v>
      </c>
      <c r="H182" s="159" t="s">
        <v>730</v>
      </c>
      <c r="I182" s="160" t="s">
        <v>1088</v>
      </c>
      <c r="J182" s="160" t="s">
        <v>3349</v>
      </c>
      <c r="K182" s="161">
        <v>29651</v>
      </c>
      <c r="L182" s="158" t="s">
        <v>3350</v>
      </c>
      <c r="M182" s="158" t="s">
        <v>2332</v>
      </c>
      <c r="N182" s="158" t="s">
        <v>3350</v>
      </c>
      <c r="O182" s="158" t="s">
        <v>3351</v>
      </c>
      <c r="P182" s="158" t="s">
        <v>3352</v>
      </c>
      <c r="Q182" s="171">
        <v>4</v>
      </c>
      <c r="R182" s="163" t="s">
        <v>3353</v>
      </c>
      <c r="S182" s="185">
        <v>8</v>
      </c>
      <c r="T182" s="163" t="s">
        <v>3077</v>
      </c>
      <c r="U182" s="185">
        <v>27</v>
      </c>
      <c r="V182" s="163" t="s">
        <v>3354</v>
      </c>
      <c r="W182" s="185">
        <v>1</v>
      </c>
      <c r="X182" s="185"/>
      <c r="Y182" s="164" t="s">
        <v>26</v>
      </c>
      <c r="Z182" s="164" t="s">
        <v>26</v>
      </c>
      <c r="AA182" s="164"/>
      <c r="AB182" s="165" t="s">
        <v>2338</v>
      </c>
      <c r="AC182" s="166">
        <v>13</v>
      </c>
      <c r="AD182" s="167">
        <f t="shared" si="0"/>
        <v>0</v>
      </c>
      <c r="AE182" s="398">
        <v>13</v>
      </c>
      <c r="AF182" s="398">
        <v>0</v>
      </c>
      <c r="AG182" s="398">
        <v>3</v>
      </c>
      <c r="AH182" s="398">
        <v>0</v>
      </c>
      <c r="AI182" s="399">
        <v>13</v>
      </c>
      <c r="AJ182" s="399">
        <v>3</v>
      </c>
      <c r="AK182" s="399">
        <v>2</v>
      </c>
      <c r="AL182" s="399">
        <v>9</v>
      </c>
      <c r="AM182" s="166"/>
      <c r="AN182" s="166"/>
      <c r="AO182" s="166" t="s">
        <v>699</v>
      </c>
      <c r="AP182" s="168" t="s">
        <v>699</v>
      </c>
      <c r="AQ182" s="168" t="s">
        <v>699</v>
      </c>
      <c r="AR182" s="169">
        <f t="shared" si="1"/>
        <v>13</v>
      </c>
      <c r="AS182" s="170">
        <v>0</v>
      </c>
      <c r="AT182" s="160">
        <v>0</v>
      </c>
      <c r="AU182" s="160">
        <v>0</v>
      </c>
      <c r="AV182" s="170">
        <v>0</v>
      </c>
      <c r="AW182" s="170">
        <v>0</v>
      </c>
      <c r="AX182" s="160">
        <v>0</v>
      </c>
      <c r="AY182" s="160">
        <v>0</v>
      </c>
      <c r="AZ182" s="160">
        <v>0</v>
      </c>
      <c r="BA182" s="160">
        <v>0</v>
      </c>
      <c r="BB182" s="160">
        <v>13</v>
      </c>
      <c r="BC182" s="160" t="s">
        <v>2339</v>
      </c>
      <c r="BD182" s="160"/>
      <c r="BE182" s="160"/>
    </row>
    <row r="183" spans="2:57" ht="16.5" hidden="1" customHeight="1">
      <c r="B183" s="156">
        <v>735</v>
      </c>
      <c r="C183" s="157" t="s">
        <v>1089</v>
      </c>
      <c r="D183" s="158" t="s">
        <v>3355</v>
      </c>
      <c r="E183" s="176" t="s">
        <v>28</v>
      </c>
      <c r="F183" s="158" t="s">
        <v>2233</v>
      </c>
      <c r="G183" s="158" t="s">
        <v>1037</v>
      </c>
      <c r="H183" s="159" t="s">
        <v>727</v>
      </c>
      <c r="I183" s="160" t="s">
        <v>1090</v>
      </c>
      <c r="J183" s="160" t="s">
        <v>3356</v>
      </c>
      <c r="K183" s="161">
        <v>8522</v>
      </c>
      <c r="L183" s="158" t="s">
        <v>3357</v>
      </c>
      <c r="M183" s="158" t="s">
        <v>2332</v>
      </c>
      <c r="N183" s="158" t="s">
        <v>3357</v>
      </c>
      <c r="O183" s="158" t="s">
        <v>3358</v>
      </c>
      <c r="P183" s="158" t="s">
        <v>3359</v>
      </c>
      <c r="Q183" s="171">
        <v>3</v>
      </c>
      <c r="R183" s="163" t="s">
        <v>2865</v>
      </c>
      <c r="S183" s="185">
        <v>4</v>
      </c>
      <c r="T183" s="163" t="s">
        <v>2610</v>
      </c>
      <c r="U183" s="185">
        <v>16</v>
      </c>
      <c r="V183" s="163" t="s">
        <v>3360</v>
      </c>
      <c r="W183" s="185">
        <v>1</v>
      </c>
      <c r="X183" s="185"/>
      <c r="Y183" s="164" t="s">
        <v>2353</v>
      </c>
      <c r="Z183" s="164" t="s">
        <v>2353</v>
      </c>
      <c r="AA183" s="164"/>
      <c r="AB183" s="165" t="s">
        <v>2338</v>
      </c>
      <c r="AC183" s="166">
        <v>16</v>
      </c>
      <c r="AD183" s="167">
        <f t="shared" si="0"/>
        <v>0</v>
      </c>
      <c r="AE183" s="398">
        <v>16</v>
      </c>
      <c r="AF183" s="398">
        <v>0</v>
      </c>
      <c r="AG183" s="398">
        <v>2</v>
      </c>
      <c r="AH183" s="398">
        <v>0</v>
      </c>
      <c r="AI183" s="399">
        <v>16</v>
      </c>
      <c r="AJ183" s="399">
        <v>2</v>
      </c>
      <c r="AK183" s="399">
        <v>2</v>
      </c>
      <c r="AL183" s="399">
        <v>10</v>
      </c>
      <c r="AM183" s="166"/>
      <c r="AN183" s="166"/>
      <c r="AO183" s="166" t="s">
        <v>699</v>
      </c>
      <c r="AP183" s="168" t="s">
        <v>699</v>
      </c>
      <c r="AQ183" s="168" t="s">
        <v>699</v>
      </c>
      <c r="AR183" s="169">
        <f t="shared" si="1"/>
        <v>16</v>
      </c>
      <c r="AS183" s="170">
        <v>0</v>
      </c>
      <c r="AT183" s="160">
        <v>0</v>
      </c>
      <c r="AU183" s="160">
        <v>0</v>
      </c>
      <c r="AV183" s="170">
        <v>0</v>
      </c>
      <c r="AW183" s="170">
        <v>0</v>
      </c>
      <c r="AX183" s="160">
        <v>0</v>
      </c>
      <c r="AY183" s="160">
        <v>0</v>
      </c>
      <c r="AZ183" s="160">
        <v>0</v>
      </c>
      <c r="BA183" s="160">
        <v>0</v>
      </c>
      <c r="BB183" s="160">
        <v>16</v>
      </c>
      <c r="BC183" s="160" t="s">
        <v>2339</v>
      </c>
      <c r="BD183" s="160"/>
      <c r="BE183" s="160"/>
    </row>
    <row r="184" spans="2:57" ht="16.5" hidden="1" customHeight="1">
      <c r="B184" s="156">
        <v>47</v>
      </c>
      <c r="C184" s="157" t="s">
        <v>1091</v>
      </c>
      <c r="D184" s="158" t="s">
        <v>3361</v>
      </c>
      <c r="E184" s="176" t="s">
        <v>28</v>
      </c>
      <c r="F184" s="158" t="s">
        <v>2233</v>
      </c>
      <c r="G184" s="158" t="s">
        <v>1037</v>
      </c>
      <c r="H184" s="159" t="s">
        <v>724</v>
      </c>
      <c r="I184" s="160" t="s">
        <v>1092</v>
      </c>
      <c r="J184" s="160" t="s">
        <v>3362</v>
      </c>
      <c r="K184" s="161">
        <v>27824</v>
      </c>
      <c r="L184" s="158" t="s">
        <v>3363</v>
      </c>
      <c r="M184" s="158" t="s">
        <v>2332</v>
      </c>
      <c r="N184" s="158" t="s">
        <v>3363</v>
      </c>
      <c r="O184" s="158" t="s">
        <v>3364</v>
      </c>
      <c r="P184" s="158" t="s">
        <v>3365</v>
      </c>
      <c r="Q184" s="171">
        <v>3</v>
      </c>
      <c r="R184" s="163" t="s">
        <v>3366</v>
      </c>
      <c r="S184" s="185">
        <v>8</v>
      </c>
      <c r="T184" s="163" t="s">
        <v>2831</v>
      </c>
      <c r="U184" s="185">
        <v>41</v>
      </c>
      <c r="V184" s="163" t="s">
        <v>3367</v>
      </c>
      <c r="W184" s="185">
        <v>1</v>
      </c>
      <c r="X184" s="185"/>
      <c r="Y184" s="164" t="s">
        <v>26</v>
      </c>
      <c r="Z184" s="164" t="s">
        <v>26</v>
      </c>
      <c r="AA184" s="164"/>
      <c r="AB184" s="165" t="s">
        <v>2338</v>
      </c>
      <c r="AC184" s="166">
        <v>30</v>
      </c>
      <c r="AD184" s="167">
        <f t="shared" si="0"/>
        <v>0</v>
      </c>
      <c r="AE184" s="398">
        <v>25</v>
      </c>
      <c r="AF184" s="398">
        <v>0</v>
      </c>
      <c r="AG184" s="398">
        <v>5</v>
      </c>
      <c r="AH184" s="398">
        <v>0</v>
      </c>
      <c r="AI184" s="399">
        <v>25</v>
      </c>
      <c r="AJ184" s="399">
        <v>5</v>
      </c>
      <c r="AK184" s="399">
        <v>2</v>
      </c>
      <c r="AL184" s="399">
        <v>20</v>
      </c>
      <c r="AM184" s="166"/>
      <c r="AN184" s="166"/>
      <c r="AO184" s="166" t="s">
        <v>699</v>
      </c>
      <c r="AP184" s="168" t="s">
        <v>699</v>
      </c>
      <c r="AQ184" s="168" t="s">
        <v>699</v>
      </c>
      <c r="AR184" s="169">
        <f t="shared" si="1"/>
        <v>30</v>
      </c>
      <c r="AS184" s="170">
        <v>0</v>
      </c>
      <c r="AT184" s="160">
        <v>0</v>
      </c>
      <c r="AU184" s="160">
        <v>0</v>
      </c>
      <c r="AV184" s="170">
        <v>1</v>
      </c>
      <c r="AW184" s="170">
        <v>0</v>
      </c>
      <c r="AX184" s="160">
        <v>0</v>
      </c>
      <c r="AY184" s="160">
        <v>6</v>
      </c>
      <c r="AZ184" s="160">
        <v>0</v>
      </c>
      <c r="BA184" s="160">
        <v>0</v>
      </c>
      <c r="BB184" s="160">
        <v>23</v>
      </c>
      <c r="BC184" s="160" t="s">
        <v>2339</v>
      </c>
      <c r="BD184" s="160"/>
      <c r="BE184" s="160"/>
    </row>
    <row r="185" spans="2:57" ht="16.5" hidden="1" customHeight="1">
      <c r="B185" s="156">
        <v>719</v>
      </c>
      <c r="C185" s="157" t="s">
        <v>1093</v>
      </c>
      <c r="D185" s="158" t="s">
        <v>3368</v>
      </c>
      <c r="E185" s="176" t="s">
        <v>28</v>
      </c>
      <c r="F185" s="158" t="s">
        <v>2233</v>
      </c>
      <c r="G185" s="158" t="s">
        <v>1037</v>
      </c>
      <c r="H185" s="159" t="s">
        <v>730</v>
      </c>
      <c r="I185" s="160" t="s">
        <v>1094</v>
      </c>
      <c r="J185" s="160" t="s">
        <v>3362</v>
      </c>
      <c r="K185" s="161">
        <v>18408</v>
      </c>
      <c r="L185" s="158"/>
      <c r="M185" s="158"/>
      <c r="N185" s="158" t="s">
        <v>699</v>
      </c>
      <c r="O185" s="158" t="s">
        <v>699</v>
      </c>
      <c r="P185" s="158" t="s">
        <v>699</v>
      </c>
      <c r="Q185" s="171">
        <v>3</v>
      </c>
      <c r="R185" s="163" t="s">
        <v>3369</v>
      </c>
      <c r="S185" s="185">
        <v>10</v>
      </c>
      <c r="T185" s="163" t="s">
        <v>3370</v>
      </c>
      <c r="U185" s="185">
        <v>59</v>
      </c>
      <c r="V185" s="163" t="s">
        <v>3371</v>
      </c>
      <c r="W185" s="185">
        <v>1</v>
      </c>
      <c r="X185" s="185"/>
      <c r="Y185" s="164" t="s">
        <v>2353</v>
      </c>
      <c r="Z185" s="164" t="s">
        <v>2353</v>
      </c>
      <c r="AA185" s="172" t="s">
        <v>35</v>
      </c>
      <c r="AB185" s="165" t="s">
        <v>2354</v>
      </c>
      <c r="AC185" s="166">
        <v>48</v>
      </c>
      <c r="AD185" s="167">
        <f t="shared" si="0"/>
        <v>0</v>
      </c>
      <c r="AE185" s="398">
        <v>48</v>
      </c>
      <c r="AF185" s="398">
        <v>0</v>
      </c>
      <c r="AG185" s="398">
        <v>10</v>
      </c>
      <c r="AH185" s="398">
        <v>0</v>
      </c>
      <c r="AI185" s="399">
        <v>48</v>
      </c>
      <c r="AJ185" s="399">
        <v>10</v>
      </c>
      <c r="AK185" s="399">
        <v>3</v>
      </c>
      <c r="AL185" s="399">
        <v>32</v>
      </c>
      <c r="AM185" s="166"/>
      <c r="AN185" s="166"/>
      <c r="AO185" s="166" t="s">
        <v>699</v>
      </c>
      <c r="AP185" s="168" t="s">
        <v>699</v>
      </c>
      <c r="AQ185" s="168" t="s">
        <v>699</v>
      </c>
      <c r="AR185" s="169">
        <f t="shared" si="1"/>
        <v>48</v>
      </c>
      <c r="AS185" s="170">
        <v>0</v>
      </c>
      <c r="AT185" s="160">
        <v>6</v>
      </c>
      <c r="AU185" s="160">
        <v>0</v>
      </c>
      <c r="AV185" s="170">
        <v>11</v>
      </c>
      <c r="AW185" s="170">
        <v>0</v>
      </c>
      <c r="AX185" s="160">
        <v>18</v>
      </c>
      <c r="AY185" s="160">
        <v>9</v>
      </c>
      <c r="AZ185" s="160">
        <v>0</v>
      </c>
      <c r="BA185" s="160">
        <v>0</v>
      </c>
      <c r="BB185" s="160">
        <v>4</v>
      </c>
      <c r="BC185" s="160" t="s">
        <v>2355</v>
      </c>
      <c r="BD185" s="160"/>
      <c r="BE185" s="160"/>
    </row>
    <row r="186" spans="2:57" ht="16.5" hidden="1" customHeight="1">
      <c r="B186" s="156">
        <v>736</v>
      </c>
      <c r="C186" s="157" t="s">
        <v>1095</v>
      </c>
      <c r="D186" s="158" t="s">
        <v>3372</v>
      </c>
      <c r="E186" s="176" t="s">
        <v>28</v>
      </c>
      <c r="F186" s="158" t="s">
        <v>2233</v>
      </c>
      <c r="G186" s="158" t="s">
        <v>1037</v>
      </c>
      <c r="H186" s="159" t="s">
        <v>727</v>
      </c>
      <c r="I186" s="160" t="s">
        <v>1096</v>
      </c>
      <c r="J186" s="160" t="s">
        <v>3373</v>
      </c>
      <c r="K186" s="161">
        <v>7580</v>
      </c>
      <c r="L186" s="158"/>
      <c r="M186" s="158"/>
      <c r="N186" s="158" t="s">
        <v>699</v>
      </c>
      <c r="O186" s="158" t="s">
        <v>699</v>
      </c>
      <c r="P186" s="158" t="s">
        <v>699</v>
      </c>
      <c r="Q186" s="171">
        <v>4</v>
      </c>
      <c r="R186" s="163" t="s">
        <v>3374</v>
      </c>
      <c r="S186" s="185">
        <v>4</v>
      </c>
      <c r="T186" s="163" t="s">
        <v>2790</v>
      </c>
      <c r="U186" s="185">
        <v>20</v>
      </c>
      <c r="V186" s="163" t="s">
        <v>3375</v>
      </c>
      <c r="W186" s="185">
        <v>1</v>
      </c>
      <c r="X186" s="185"/>
      <c r="Y186" s="164" t="s">
        <v>2353</v>
      </c>
      <c r="Z186" s="164" t="s">
        <v>2353</v>
      </c>
      <c r="AA186" s="164"/>
      <c r="AB186" s="165" t="s">
        <v>2338</v>
      </c>
      <c r="AC186" s="166">
        <v>23</v>
      </c>
      <c r="AD186" s="167">
        <f t="shared" si="0"/>
        <v>2</v>
      </c>
      <c r="AE186" s="398">
        <v>23</v>
      </c>
      <c r="AF186" s="398">
        <v>2</v>
      </c>
      <c r="AG186" s="398">
        <v>9</v>
      </c>
      <c r="AH186" s="398">
        <v>1</v>
      </c>
      <c r="AI186" s="399">
        <v>25</v>
      </c>
      <c r="AJ186" s="399">
        <v>10</v>
      </c>
      <c r="AK186" s="399">
        <v>2</v>
      </c>
      <c r="AL186" s="399">
        <v>20</v>
      </c>
      <c r="AM186" s="166"/>
      <c r="AN186" s="166"/>
      <c r="AO186" s="166" t="s">
        <v>699</v>
      </c>
      <c r="AP186" s="168" t="s">
        <v>699</v>
      </c>
      <c r="AQ186" s="168" t="s">
        <v>699</v>
      </c>
      <c r="AR186" s="169">
        <f t="shared" si="1"/>
        <v>23</v>
      </c>
      <c r="AS186" s="170">
        <v>0</v>
      </c>
      <c r="AT186" s="160">
        <v>0</v>
      </c>
      <c r="AU186" s="160">
        <v>0</v>
      </c>
      <c r="AV186" s="170">
        <v>0</v>
      </c>
      <c r="AW186" s="170">
        <v>0</v>
      </c>
      <c r="AX186" s="160">
        <v>0</v>
      </c>
      <c r="AY186" s="160">
        <v>4</v>
      </c>
      <c r="AZ186" s="160">
        <v>0</v>
      </c>
      <c r="BA186" s="160">
        <v>0</v>
      </c>
      <c r="BB186" s="160">
        <v>19</v>
      </c>
      <c r="BC186" s="160" t="s">
        <v>2339</v>
      </c>
      <c r="BD186" s="160"/>
      <c r="BE186" s="160"/>
    </row>
    <row r="187" spans="2:57" ht="16.5" hidden="1" customHeight="1">
      <c r="B187" s="156">
        <v>757</v>
      </c>
      <c r="C187" s="157" t="s">
        <v>1097</v>
      </c>
      <c r="D187" s="158" t="s">
        <v>3376</v>
      </c>
      <c r="E187" s="176" t="s">
        <v>28</v>
      </c>
      <c r="F187" s="158" t="s">
        <v>2233</v>
      </c>
      <c r="G187" s="158" t="s">
        <v>1037</v>
      </c>
      <c r="H187" s="159" t="s">
        <v>730</v>
      </c>
      <c r="I187" s="160" t="s">
        <v>1098</v>
      </c>
      <c r="J187" s="160" t="s">
        <v>3377</v>
      </c>
      <c r="K187" s="161">
        <v>45352</v>
      </c>
      <c r="L187" s="158"/>
      <c r="M187" s="158"/>
      <c r="N187" s="158" t="s">
        <v>3378</v>
      </c>
      <c r="O187" s="158" t="s">
        <v>3379</v>
      </c>
      <c r="P187" s="158" t="s">
        <v>3380</v>
      </c>
      <c r="Q187" s="171">
        <v>2</v>
      </c>
      <c r="R187" s="163" t="s">
        <v>3381</v>
      </c>
      <c r="S187" s="185">
        <v>15</v>
      </c>
      <c r="T187" s="163" t="s">
        <v>3382</v>
      </c>
      <c r="U187" s="185">
        <v>53</v>
      </c>
      <c r="V187" s="163" t="s">
        <v>3383</v>
      </c>
      <c r="W187" s="185">
        <v>1</v>
      </c>
      <c r="X187" s="185"/>
      <c r="Y187" s="164" t="s">
        <v>26</v>
      </c>
      <c r="Z187" s="164" t="s">
        <v>26</v>
      </c>
      <c r="AA187" s="164"/>
      <c r="AB187" s="165" t="s">
        <v>2338</v>
      </c>
      <c r="AC187" s="166">
        <v>58</v>
      </c>
      <c r="AD187" s="167">
        <f t="shared" si="0"/>
        <v>0</v>
      </c>
      <c r="AE187" s="398">
        <v>58</v>
      </c>
      <c r="AF187" s="398">
        <v>0</v>
      </c>
      <c r="AG187" s="398">
        <v>7</v>
      </c>
      <c r="AH187" s="398">
        <v>0</v>
      </c>
      <c r="AI187" s="399">
        <v>58</v>
      </c>
      <c r="AJ187" s="399">
        <v>7</v>
      </c>
      <c r="AK187" s="399">
        <v>1</v>
      </c>
      <c r="AL187" s="399">
        <v>19</v>
      </c>
      <c r="AM187" s="166"/>
      <c r="AN187" s="166"/>
      <c r="AO187" s="166" t="s">
        <v>699</v>
      </c>
      <c r="AP187" s="168" t="s">
        <v>699</v>
      </c>
      <c r="AQ187" s="168" t="s">
        <v>699</v>
      </c>
      <c r="AR187" s="169">
        <f t="shared" si="1"/>
        <v>58</v>
      </c>
      <c r="AS187" s="170">
        <v>0</v>
      </c>
      <c r="AT187" s="160">
        <v>33</v>
      </c>
      <c r="AU187" s="160">
        <v>0</v>
      </c>
      <c r="AV187" s="170">
        <v>0</v>
      </c>
      <c r="AW187" s="170">
        <v>0</v>
      </c>
      <c r="AX187" s="160">
        <v>0</v>
      </c>
      <c r="AY187" s="160">
        <v>25</v>
      </c>
      <c r="AZ187" s="160">
        <v>0</v>
      </c>
      <c r="BA187" s="160">
        <v>0</v>
      </c>
      <c r="BB187" s="160">
        <v>0</v>
      </c>
      <c r="BC187" s="160" t="s">
        <v>2339</v>
      </c>
      <c r="BD187" s="160"/>
      <c r="BE187" s="160"/>
    </row>
    <row r="188" spans="2:57" ht="16.5" hidden="1" customHeight="1">
      <c r="B188" s="156">
        <v>756</v>
      </c>
      <c r="C188" s="157" t="s">
        <v>1099</v>
      </c>
      <c r="D188" s="158" t="s">
        <v>3384</v>
      </c>
      <c r="E188" s="176" t="s">
        <v>28</v>
      </c>
      <c r="F188" s="158" t="s">
        <v>2233</v>
      </c>
      <c r="G188" s="158" t="s">
        <v>1037</v>
      </c>
      <c r="H188" s="159" t="s">
        <v>727</v>
      </c>
      <c r="I188" s="160" t="s">
        <v>1100</v>
      </c>
      <c r="J188" s="160" t="s">
        <v>3385</v>
      </c>
      <c r="K188" s="161">
        <v>45352</v>
      </c>
      <c r="L188" s="158" t="s">
        <v>3386</v>
      </c>
      <c r="M188" s="158" t="s">
        <v>2332</v>
      </c>
      <c r="N188" s="158" t="s">
        <v>3387</v>
      </c>
      <c r="O188" s="158" t="s">
        <v>3388</v>
      </c>
      <c r="P188" s="158" t="s">
        <v>3389</v>
      </c>
      <c r="Q188" s="171">
        <v>3</v>
      </c>
      <c r="R188" s="163" t="s">
        <v>3390</v>
      </c>
      <c r="S188" s="185">
        <v>15</v>
      </c>
      <c r="T188" s="163" t="s">
        <v>3391</v>
      </c>
      <c r="U188" s="185">
        <v>62</v>
      </c>
      <c r="V188" s="163" t="s">
        <v>3392</v>
      </c>
      <c r="W188" s="185">
        <v>2</v>
      </c>
      <c r="X188" s="185"/>
      <c r="Y188" s="164" t="s">
        <v>26</v>
      </c>
      <c r="Z188" s="164" t="s">
        <v>26</v>
      </c>
      <c r="AA188" s="172" t="s">
        <v>35</v>
      </c>
      <c r="AB188" s="165" t="s">
        <v>2354</v>
      </c>
      <c r="AC188" s="166">
        <v>70</v>
      </c>
      <c r="AD188" s="167">
        <f t="shared" si="0"/>
        <v>0</v>
      </c>
      <c r="AE188" s="398">
        <v>70</v>
      </c>
      <c r="AF188" s="398">
        <v>0</v>
      </c>
      <c r="AG188" s="398">
        <v>9</v>
      </c>
      <c r="AH188" s="398">
        <v>0</v>
      </c>
      <c r="AI188" s="399">
        <v>70</v>
      </c>
      <c r="AJ188" s="399">
        <v>9</v>
      </c>
      <c r="AK188" s="399">
        <v>2</v>
      </c>
      <c r="AL188" s="399">
        <v>49</v>
      </c>
      <c r="AM188" s="166"/>
      <c r="AN188" s="166"/>
      <c r="AO188" s="166" t="s">
        <v>699</v>
      </c>
      <c r="AP188" s="168" t="s">
        <v>699</v>
      </c>
      <c r="AQ188" s="168" t="s">
        <v>699</v>
      </c>
      <c r="AR188" s="169">
        <f t="shared" si="1"/>
        <v>70</v>
      </c>
      <c r="AS188" s="170">
        <v>0</v>
      </c>
      <c r="AT188" s="160">
        <v>46</v>
      </c>
      <c r="AU188" s="160">
        <v>0</v>
      </c>
      <c r="AV188" s="170">
        <v>0</v>
      </c>
      <c r="AW188" s="170">
        <v>0</v>
      </c>
      <c r="AX188" s="160">
        <v>0</v>
      </c>
      <c r="AY188" s="160">
        <v>24</v>
      </c>
      <c r="AZ188" s="160">
        <v>0</v>
      </c>
      <c r="BA188" s="160">
        <v>0</v>
      </c>
      <c r="BB188" s="160">
        <v>0</v>
      </c>
      <c r="BC188" s="160" t="s">
        <v>2355</v>
      </c>
      <c r="BD188" s="160"/>
      <c r="BE188" s="160"/>
    </row>
    <row r="189" spans="2:57" ht="16.5" hidden="1" customHeight="1">
      <c r="B189" s="156">
        <v>714</v>
      </c>
      <c r="C189" s="157" t="s">
        <v>1101</v>
      </c>
      <c r="D189" s="158" t="s">
        <v>3393</v>
      </c>
      <c r="E189" s="176" t="s">
        <v>28</v>
      </c>
      <c r="F189" s="158" t="s">
        <v>2233</v>
      </c>
      <c r="G189" s="158" t="s">
        <v>1037</v>
      </c>
      <c r="H189" s="159" t="s">
        <v>730</v>
      </c>
      <c r="I189" s="160" t="s">
        <v>1102</v>
      </c>
      <c r="J189" s="160" t="s">
        <v>3394</v>
      </c>
      <c r="K189" s="161">
        <v>28924</v>
      </c>
      <c r="L189" s="158" t="s">
        <v>3395</v>
      </c>
      <c r="M189" s="158" t="s">
        <v>2332</v>
      </c>
      <c r="N189" s="158" t="s">
        <v>3395</v>
      </c>
      <c r="O189" s="158" t="s">
        <v>3396</v>
      </c>
      <c r="P189" s="158" t="s">
        <v>3397</v>
      </c>
      <c r="Q189" s="171">
        <v>3</v>
      </c>
      <c r="R189" s="163" t="s">
        <v>2421</v>
      </c>
      <c r="S189" s="185">
        <v>10</v>
      </c>
      <c r="T189" s="163" t="s">
        <v>2422</v>
      </c>
      <c r="U189" s="185">
        <v>9</v>
      </c>
      <c r="V189" s="163" t="s">
        <v>3398</v>
      </c>
      <c r="W189" s="185">
        <v>1</v>
      </c>
      <c r="X189" s="185"/>
      <c r="Y189" s="164" t="s">
        <v>2353</v>
      </c>
      <c r="Z189" s="164" t="s">
        <v>2353</v>
      </c>
      <c r="AA189" s="164"/>
      <c r="AB189" s="165" t="s">
        <v>2338</v>
      </c>
      <c r="AC189" s="166">
        <v>14</v>
      </c>
      <c r="AD189" s="167">
        <f t="shared" si="0"/>
        <v>0</v>
      </c>
      <c r="AE189" s="398">
        <v>14</v>
      </c>
      <c r="AF189" s="398">
        <v>0</v>
      </c>
      <c r="AG189" s="398">
        <v>4</v>
      </c>
      <c r="AH189" s="398">
        <v>0</v>
      </c>
      <c r="AI189" s="399">
        <v>14</v>
      </c>
      <c r="AJ189" s="399">
        <v>4</v>
      </c>
      <c r="AK189" s="399">
        <v>2</v>
      </c>
      <c r="AL189" s="399">
        <v>14</v>
      </c>
      <c r="AM189" s="166"/>
      <c r="AN189" s="166"/>
      <c r="AO189" s="166" t="s">
        <v>699</v>
      </c>
      <c r="AP189" s="168" t="s">
        <v>699</v>
      </c>
      <c r="AQ189" s="168" t="s">
        <v>699</v>
      </c>
      <c r="AR189" s="169">
        <f t="shared" si="1"/>
        <v>14</v>
      </c>
      <c r="AS189" s="170">
        <v>0</v>
      </c>
      <c r="AT189" s="160">
        <v>2</v>
      </c>
      <c r="AU189" s="160">
        <v>0</v>
      </c>
      <c r="AV189" s="170">
        <v>0</v>
      </c>
      <c r="AW189" s="170">
        <v>0</v>
      </c>
      <c r="AX189" s="160">
        <v>0</v>
      </c>
      <c r="AY189" s="160">
        <v>1</v>
      </c>
      <c r="AZ189" s="160">
        <v>0</v>
      </c>
      <c r="BA189" s="160">
        <v>0</v>
      </c>
      <c r="BB189" s="160">
        <v>11</v>
      </c>
      <c r="BC189" s="160" t="s">
        <v>2339</v>
      </c>
      <c r="BD189" s="160"/>
      <c r="BE189" s="160"/>
    </row>
    <row r="190" spans="2:57" ht="16.5" hidden="1" customHeight="1">
      <c r="B190" s="156">
        <v>737</v>
      </c>
      <c r="C190" s="157" t="s">
        <v>1103</v>
      </c>
      <c r="D190" s="158" t="s">
        <v>3399</v>
      </c>
      <c r="E190" s="176" t="s">
        <v>28</v>
      </c>
      <c r="F190" s="158" t="s">
        <v>2233</v>
      </c>
      <c r="G190" s="158" t="s">
        <v>1037</v>
      </c>
      <c r="H190" s="159" t="s">
        <v>727</v>
      </c>
      <c r="I190" s="160" t="s">
        <v>1104</v>
      </c>
      <c r="J190" s="160" t="s">
        <v>3400</v>
      </c>
      <c r="K190" s="161">
        <v>11871</v>
      </c>
      <c r="L190" s="158"/>
      <c r="M190" s="158"/>
      <c r="N190" s="158" t="s">
        <v>3401</v>
      </c>
      <c r="O190" s="158" t="s">
        <v>3402</v>
      </c>
      <c r="P190" s="158" t="s">
        <v>3403</v>
      </c>
      <c r="Q190" s="171">
        <v>3</v>
      </c>
      <c r="R190" s="163" t="s">
        <v>3404</v>
      </c>
      <c r="S190" s="185">
        <v>15</v>
      </c>
      <c r="T190" s="163" t="s">
        <v>2470</v>
      </c>
      <c r="U190" s="185">
        <v>11</v>
      </c>
      <c r="V190" s="163" t="s">
        <v>3405</v>
      </c>
      <c r="W190" s="185">
        <v>1</v>
      </c>
      <c r="X190" s="185"/>
      <c r="Y190" s="164" t="s">
        <v>2353</v>
      </c>
      <c r="Z190" s="164" t="s">
        <v>2353</v>
      </c>
      <c r="AA190" s="164"/>
      <c r="AB190" s="165" t="s">
        <v>2338</v>
      </c>
      <c r="AC190" s="166">
        <v>12</v>
      </c>
      <c r="AD190" s="167">
        <f t="shared" si="0"/>
        <v>0</v>
      </c>
      <c r="AE190" s="398">
        <v>12</v>
      </c>
      <c r="AF190" s="398">
        <v>0</v>
      </c>
      <c r="AG190" s="398">
        <v>3</v>
      </c>
      <c r="AH190" s="398">
        <v>0</v>
      </c>
      <c r="AI190" s="399">
        <v>12</v>
      </c>
      <c r="AJ190" s="399">
        <v>3</v>
      </c>
      <c r="AK190" s="399">
        <v>2</v>
      </c>
      <c r="AL190" s="399">
        <v>9</v>
      </c>
      <c r="AM190" s="166"/>
      <c r="AN190" s="166"/>
      <c r="AO190" s="166" t="s">
        <v>699</v>
      </c>
      <c r="AP190" s="168" t="s">
        <v>699</v>
      </c>
      <c r="AQ190" s="168" t="s">
        <v>699</v>
      </c>
      <c r="AR190" s="169">
        <f t="shared" si="1"/>
        <v>12</v>
      </c>
      <c r="AS190" s="170">
        <v>0</v>
      </c>
      <c r="AT190" s="160">
        <v>0</v>
      </c>
      <c r="AU190" s="160">
        <v>0</v>
      </c>
      <c r="AV190" s="170">
        <v>0</v>
      </c>
      <c r="AW190" s="170">
        <v>0</v>
      </c>
      <c r="AX190" s="160">
        <v>0</v>
      </c>
      <c r="AY190" s="160">
        <v>3</v>
      </c>
      <c r="AZ190" s="160">
        <v>0</v>
      </c>
      <c r="BA190" s="160">
        <v>0</v>
      </c>
      <c r="BB190" s="160">
        <v>9</v>
      </c>
      <c r="BC190" s="160" t="s">
        <v>2339</v>
      </c>
      <c r="BD190" s="160"/>
      <c r="BE190" s="160"/>
    </row>
    <row r="191" spans="2:57" ht="16.5" hidden="1" customHeight="1">
      <c r="B191" s="156">
        <v>738</v>
      </c>
      <c r="C191" s="157" t="s">
        <v>1105</v>
      </c>
      <c r="D191" s="183"/>
      <c r="E191" s="176" t="s">
        <v>28</v>
      </c>
      <c r="F191" s="183" t="s">
        <v>2233</v>
      </c>
      <c r="G191" s="158" t="s">
        <v>1037</v>
      </c>
      <c r="H191" s="159" t="s">
        <v>727</v>
      </c>
      <c r="I191" s="160" t="s">
        <v>1106</v>
      </c>
      <c r="J191" s="160" t="s">
        <v>3406</v>
      </c>
      <c r="K191" s="161">
        <v>13784</v>
      </c>
      <c r="L191" s="158" t="s">
        <v>3407</v>
      </c>
      <c r="M191" s="158" t="s">
        <v>2332</v>
      </c>
      <c r="N191" s="158" t="s">
        <v>3407</v>
      </c>
      <c r="O191" s="158" t="s">
        <v>3408</v>
      </c>
      <c r="P191" s="158" t="s">
        <v>3409</v>
      </c>
      <c r="Q191" s="171">
        <v>2</v>
      </c>
      <c r="R191" s="163" t="s">
        <v>2610</v>
      </c>
      <c r="S191" s="185">
        <v>5</v>
      </c>
      <c r="T191" s="163">
        <v>6</v>
      </c>
      <c r="U191" s="185">
        <v>19</v>
      </c>
      <c r="V191" s="163">
        <v>32</v>
      </c>
      <c r="W191" s="185">
        <v>1</v>
      </c>
      <c r="X191" s="185"/>
      <c r="Y191" s="164" t="s">
        <v>2353</v>
      </c>
      <c r="Z191" s="164" t="s">
        <v>2353</v>
      </c>
      <c r="AA191" s="164"/>
      <c r="AB191" s="165" t="s">
        <v>2338</v>
      </c>
      <c r="AC191" s="166">
        <v>8</v>
      </c>
      <c r="AD191" s="167">
        <f t="shared" si="0"/>
        <v>0</v>
      </c>
      <c r="AE191" s="398">
        <v>8</v>
      </c>
      <c r="AF191" s="398">
        <v>0</v>
      </c>
      <c r="AG191" s="398">
        <v>3</v>
      </c>
      <c r="AH191" s="398">
        <v>0</v>
      </c>
      <c r="AI191" s="399">
        <v>8</v>
      </c>
      <c r="AJ191" s="399">
        <v>3</v>
      </c>
      <c r="AK191" s="399">
        <v>2</v>
      </c>
      <c r="AL191" s="399">
        <v>9</v>
      </c>
      <c r="AM191" s="166"/>
      <c r="AN191" s="166"/>
      <c r="AO191" s="166" t="s">
        <v>699</v>
      </c>
      <c r="AP191" s="168" t="s">
        <v>699</v>
      </c>
      <c r="AQ191" s="168" t="s">
        <v>699</v>
      </c>
      <c r="AR191" s="169">
        <f t="shared" si="1"/>
        <v>8</v>
      </c>
      <c r="AS191" s="170">
        <v>0</v>
      </c>
      <c r="AT191" s="160">
        <v>0</v>
      </c>
      <c r="AU191" s="160">
        <v>0</v>
      </c>
      <c r="AV191" s="170">
        <v>0</v>
      </c>
      <c r="AW191" s="170">
        <v>0</v>
      </c>
      <c r="AX191" s="160">
        <v>0</v>
      </c>
      <c r="AY191" s="160">
        <v>1</v>
      </c>
      <c r="AZ191" s="160">
        <v>0</v>
      </c>
      <c r="BA191" s="160">
        <v>0</v>
      </c>
      <c r="BB191" s="160">
        <v>7</v>
      </c>
      <c r="BC191" s="160" t="s">
        <v>2339</v>
      </c>
      <c r="BD191" s="160"/>
      <c r="BE191" s="160"/>
    </row>
    <row r="192" spans="2:57" ht="16.5" hidden="1" customHeight="1">
      <c r="B192" s="156">
        <v>48</v>
      </c>
      <c r="C192" s="157" t="s">
        <v>1107</v>
      </c>
      <c r="D192" s="158" t="s">
        <v>3410</v>
      </c>
      <c r="E192" s="176" t="s">
        <v>28</v>
      </c>
      <c r="F192" s="158" t="s">
        <v>2233</v>
      </c>
      <c r="G192" s="158" t="s">
        <v>1037</v>
      </c>
      <c r="H192" s="159" t="s">
        <v>724</v>
      </c>
      <c r="I192" s="160" t="s">
        <v>1108</v>
      </c>
      <c r="J192" s="160" t="s">
        <v>3411</v>
      </c>
      <c r="K192" s="161">
        <v>26659</v>
      </c>
      <c r="L192" s="158" t="s">
        <v>3412</v>
      </c>
      <c r="M192" s="158" t="s">
        <v>2332</v>
      </c>
      <c r="N192" s="158" t="s">
        <v>3412</v>
      </c>
      <c r="O192" s="158" t="s">
        <v>3413</v>
      </c>
      <c r="P192" s="158" t="s">
        <v>3414</v>
      </c>
      <c r="Q192" s="171">
        <v>4</v>
      </c>
      <c r="R192" s="163" t="s">
        <v>3415</v>
      </c>
      <c r="S192" s="185">
        <v>10</v>
      </c>
      <c r="T192" s="163" t="s">
        <v>2798</v>
      </c>
      <c r="U192" s="185">
        <v>49</v>
      </c>
      <c r="V192" s="163" t="s">
        <v>3416</v>
      </c>
      <c r="W192" s="185">
        <v>3</v>
      </c>
      <c r="X192" s="185"/>
      <c r="Y192" s="164" t="s">
        <v>26</v>
      </c>
      <c r="Z192" s="164" t="s">
        <v>26</v>
      </c>
      <c r="AA192" s="172" t="s">
        <v>35</v>
      </c>
      <c r="AB192" s="165" t="s">
        <v>2354</v>
      </c>
      <c r="AC192" s="166">
        <v>51</v>
      </c>
      <c r="AD192" s="167">
        <f t="shared" si="0"/>
        <v>0</v>
      </c>
      <c r="AE192" s="398">
        <v>51</v>
      </c>
      <c r="AF192" s="398">
        <v>0</v>
      </c>
      <c r="AG192" s="398">
        <v>9</v>
      </c>
      <c r="AH192" s="398">
        <v>0</v>
      </c>
      <c r="AI192" s="399">
        <v>51</v>
      </c>
      <c r="AJ192" s="399">
        <v>9</v>
      </c>
      <c r="AK192" s="399">
        <v>3</v>
      </c>
      <c r="AL192" s="399">
        <v>28</v>
      </c>
      <c r="AM192" s="166"/>
      <c r="AN192" s="166"/>
      <c r="AO192" s="166" t="s">
        <v>699</v>
      </c>
      <c r="AP192" s="168" t="s">
        <v>699</v>
      </c>
      <c r="AQ192" s="168" t="s">
        <v>699</v>
      </c>
      <c r="AR192" s="169">
        <f t="shared" si="1"/>
        <v>51</v>
      </c>
      <c r="AS192" s="170">
        <v>0</v>
      </c>
      <c r="AT192" s="160">
        <v>5</v>
      </c>
      <c r="AU192" s="160">
        <v>0</v>
      </c>
      <c r="AV192" s="170">
        <v>0</v>
      </c>
      <c r="AW192" s="170">
        <v>0</v>
      </c>
      <c r="AX192" s="160">
        <v>0</v>
      </c>
      <c r="AY192" s="160">
        <v>0</v>
      </c>
      <c r="AZ192" s="160">
        <v>0</v>
      </c>
      <c r="BA192" s="160">
        <v>0</v>
      </c>
      <c r="BB192" s="160">
        <v>46</v>
      </c>
      <c r="BC192" s="160" t="s">
        <v>2355</v>
      </c>
      <c r="BD192" s="160"/>
      <c r="BE192" s="160"/>
    </row>
    <row r="193" spans="2:57" ht="16.5" hidden="1" customHeight="1">
      <c r="B193" s="156">
        <v>720</v>
      </c>
      <c r="C193" s="157" t="s">
        <v>1109</v>
      </c>
      <c r="D193" s="158" t="s">
        <v>3417</v>
      </c>
      <c r="E193" s="176" t="s">
        <v>28</v>
      </c>
      <c r="F193" s="158" t="s">
        <v>2233</v>
      </c>
      <c r="G193" s="158" t="s">
        <v>1037</v>
      </c>
      <c r="H193" s="159" t="s">
        <v>730</v>
      </c>
      <c r="I193" s="160" t="s">
        <v>1110</v>
      </c>
      <c r="J193" s="160" t="s">
        <v>3418</v>
      </c>
      <c r="K193" s="161">
        <v>23188</v>
      </c>
      <c r="L193" s="158" t="s">
        <v>3419</v>
      </c>
      <c r="M193" s="158" t="s">
        <v>2332</v>
      </c>
      <c r="N193" s="158" t="s">
        <v>3419</v>
      </c>
      <c r="O193" s="158" t="s">
        <v>3420</v>
      </c>
      <c r="P193" s="158" t="s">
        <v>3421</v>
      </c>
      <c r="Q193" s="171">
        <v>2</v>
      </c>
      <c r="R193" s="163" t="s">
        <v>3274</v>
      </c>
      <c r="S193" s="185">
        <v>8</v>
      </c>
      <c r="T193" s="163" t="s">
        <v>3382</v>
      </c>
      <c r="U193" s="185">
        <v>41</v>
      </c>
      <c r="V193" s="163" t="s">
        <v>3422</v>
      </c>
      <c r="W193" s="185">
        <v>1</v>
      </c>
      <c r="X193" s="185"/>
      <c r="Y193" s="164" t="s">
        <v>26</v>
      </c>
      <c r="Z193" s="164" t="s">
        <v>26</v>
      </c>
      <c r="AA193" s="172" t="s">
        <v>35</v>
      </c>
      <c r="AB193" s="165" t="s">
        <v>2354</v>
      </c>
      <c r="AC193" s="166">
        <v>36</v>
      </c>
      <c r="AD193" s="167">
        <f t="shared" si="0"/>
        <v>0</v>
      </c>
      <c r="AE193" s="398">
        <v>36</v>
      </c>
      <c r="AF193" s="398">
        <v>0</v>
      </c>
      <c r="AG193" s="398">
        <v>7</v>
      </c>
      <c r="AH193" s="398">
        <v>1</v>
      </c>
      <c r="AI193" s="399">
        <v>36</v>
      </c>
      <c r="AJ193" s="399">
        <v>8</v>
      </c>
      <c r="AK193" s="399">
        <v>3</v>
      </c>
      <c r="AL193" s="399">
        <v>44</v>
      </c>
      <c r="AM193" s="166"/>
      <c r="AN193" s="166"/>
      <c r="AO193" s="166" t="s">
        <v>699</v>
      </c>
      <c r="AP193" s="168" t="s">
        <v>699</v>
      </c>
      <c r="AQ193" s="168" t="s">
        <v>699</v>
      </c>
      <c r="AR193" s="169">
        <f t="shared" si="1"/>
        <v>36</v>
      </c>
      <c r="AS193" s="170">
        <v>0</v>
      </c>
      <c r="AT193" s="160">
        <v>1</v>
      </c>
      <c r="AU193" s="160">
        <v>0</v>
      </c>
      <c r="AV193" s="170">
        <v>3</v>
      </c>
      <c r="AW193" s="170">
        <v>0</v>
      </c>
      <c r="AX193" s="160">
        <v>0</v>
      </c>
      <c r="AY193" s="160">
        <v>4</v>
      </c>
      <c r="AZ193" s="160">
        <v>0</v>
      </c>
      <c r="BA193" s="160">
        <v>0</v>
      </c>
      <c r="BB193" s="160">
        <v>28</v>
      </c>
      <c r="BC193" s="160" t="s">
        <v>2355</v>
      </c>
      <c r="BD193" s="160"/>
      <c r="BE193" s="160"/>
    </row>
    <row r="194" spans="2:57" ht="16.5" hidden="1" customHeight="1">
      <c r="B194" s="156">
        <v>739</v>
      </c>
      <c r="C194" s="157" t="s">
        <v>1111</v>
      </c>
      <c r="D194" s="183"/>
      <c r="E194" s="176" t="s">
        <v>28</v>
      </c>
      <c r="F194" s="183" t="s">
        <v>2233</v>
      </c>
      <c r="G194" s="158" t="s">
        <v>1037</v>
      </c>
      <c r="H194" s="159" t="s">
        <v>727</v>
      </c>
      <c r="I194" s="160" t="s">
        <v>1112</v>
      </c>
      <c r="J194" s="160" t="s">
        <v>3423</v>
      </c>
      <c r="K194" s="161">
        <v>8280</v>
      </c>
      <c r="L194" s="158" t="s">
        <v>3424</v>
      </c>
      <c r="M194" s="158" t="s">
        <v>2332</v>
      </c>
      <c r="N194" s="158" t="s">
        <v>3424</v>
      </c>
      <c r="O194" s="158" t="s">
        <v>3425</v>
      </c>
      <c r="P194" s="158" t="s">
        <v>3426</v>
      </c>
      <c r="Q194" s="171">
        <v>5</v>
      </c>
      <c r="R194" s="163" t="s">
        <v>3427</v>
      </c>
      <c r="S194" s="185">
        <v>5</v>
      </c>
      <c r="T194" s="163" t="s">
        <v>3077</v>
      </c>
      <c r="U194" s="185">
        <v>34</v>
      </c>
      <c r="V194" s="163">
        <v>150</v>
      </c>
      <c r="W194" s="185">
        <v>1</v>
      </c>
      <c r="X194" s="185"/>
      <c r="Y194" s="164" t="s">
        <v>2353</v>
      </c>
      <c r="Z194" s="164" t="s">
        <v>2353</v>
      </c>
      <c r="AA194" s="164"/>
      <c r="AB194" s="165" t="s">
        <v>2338</v>
      </c>
      <c r="AC194" s="166">
        <v>16</v>
      </c>
      <c r="AD194" s="167">
        <f t="shared" si="0"/>
        <v>0</v>
      </c>
      <c r="AE194" s="398">
        <v>16</v>
      </c>
      <c r="AF194" s="398">
        <v>0</v>
      </c>
      <c r="AG194" s="398">
        <v>5</v>
      </c>
      <c r="AH194" s="398">
        <v>0</v>
      </c>
      <c r="AI194" s="399">
        <v>16</v>
      </c>
      <c r="AJ194" s="399">
        <v>5</v>
      </c>
      <c r="AK194" s="399">
        <v>2</v>
      </c>
      <c r="AL194" s="399">
        <v>12</v>
      </c>
      <c r="AM194" s="166"/>
      <c r="AN194" s="166"/>
      <c r="AO194" s="166" t="s">
        <v>699</v>
      </c>
      <c r="AP194" s="168" t="s">
        <v>699</v>
      </c>
      <c r="AQ194" s="168" t="s">
        <v>699</v>
      </c>
      <c r="AR194" s="169">
        <f t="shared" si="1"/>
        <v>16</v>
      </c>
      <c r="AS194" s="170">
        <v>0</v>
      </c>
      <c r="AT194" s="160">
        <v>0</v>
      </c>
      <c r="AU194" s="160">
        <v>0</v>
      </c>
      <c r="AV194" s="170">
        <v>0</v>
      </c>
      <c r="AW194" s="170">
        <v>0</v>
      </c>
      <c r="AX194" s="160">
        <v>0</v>
      </c>
      <c r="AY194" s="160">
        <v>10</v>
      </c>
      <c r="AZ194" s="160">
        <v>0</v>
      </c>
      <c r="BA194" s="160">
        <v>0</v>
      </c>
      <c r="BB194" s="160">
        <v>6</v>
      </c>
      <c r="BC194" s="160" t="s">
        <v>2339</v>
      </c>
      <c r="BD194" s="160"/>
      <c r="BE194" s="160"/>
    </row>
    <row r="195" spans="2:57" ht="16.5" hidden="1" customHeight="1">
      <c r="B195" s="156">
        <v>740</v>
      </c>
      <c r="C195" s="157" t="s">
        <v>1113</v>
      </c>
      <c r="D195" s="158" t="s">
        <v>3428</v>
      </c>
      <c r="E195" s="176" t="s">
        <v>28</v>
      </c>
      <c r="F195" s="158" t="s">
        <v>2233</v>
      </c>
      <c r="G195" s="158" t="s">
        <v>1037</v>
      </c>
      <c r="H195" s="159" t="s">
        <v>727</v>
      </c>
      <c r="I195" s="160" t="s">
        <v>1114</v>
      </c>
      <c r="J195" s="160" t="s">
        <v>3429</v>
      </c>
      <c r="K195" s="161">
        <v>10754</v>
      </c>
      <c r="L195" s="158" t="s">
        <v>3430</v>
      </c>
      <c r="M195" s="158" t="s">
        <v>2332</v>
      </c>
      <c r="N195" s="158" t="s">
        <v>3430</v>
      </c>
      <c r="O195" s="158" t="s">
        <v>3431</v>
      </c>
      <c r="P195" s="158" t="s">
        <v>3432</v>
      </c>
      <c r="Q195" s="171">
        <v>3</v>
      </c>
      <c r="R195" s="163" t="s">
        <v>2927</v>
      </c>
      <c r="S195" s="185">
        <v>5</v>
      </c>
      <c r="T195" s="163" t="s">
        <v>2470</v>
      </c>
      <c r="U195" s="185">
        <v>12</v>
      </c>
      <c r="V195" s="163" t="s">
        <v>3433</v>
      </c>
      <c r="W195" s="185">
        <v>1</v>
      </c>
      <c r="X195" s="185"/>
      <c r="Y195" s="164" t="s">
        <v>2353</v>
      </c>
      <c r="Z195" s="164" t="s">
        <v>2353</v>
      </c>
      <c r="AA195" s="164"/>
      <c r="AB195" s="165" t="s">
        <v>2338</v>
      </c>
      <c r="AC195" s="166">
        <v>14</v>
      </c>
      <c r="AD195" s="167">
        <f t="shared" si="0"/>
        <v>0</v>
      </c>
      <c r="AE195" s="398">
        <v>14</v>
      </c>
      <c r="AF195" s="398">
        <v>0</v>
      </c>
      <c r="AG195" s="398">
        <v>3</v>
      </c>
      <c r="AH195" s="398">
        <v>0</v>
      </c>
      <c r="AI195" s="399">
        <v>14</v>
      </c>
      <c r="AJ195" s="399">
        <v>3</v>
      </c>
      <c r="AK195" s="399">
        <v>2</v>
      </c>
      <c r="AL195" s="399">
        <v>11</v>
      </c>
      <c r="AM195" s="166"/>
      <c r="AN195" s="166"/>
      <c r="AO195" s="166" t="s">
        <v>699</v>
      </c>
      <c r="AP195" s="168" t="s">
        <v>7923</v>
      </c>
      <c r="AQ195" s="168" t="s">
        <v>699</v>
      </c>
      <c r="AR195" s="169">
        <f t="shared" si="1"/>
        <v>14</v>
      </c>
      <c r="AS195" s="170">
        <v>0</v>
      </c>
      <c r="AT195" s="160">
        <v>0</v>
      </c>
      <c r="AU195" s="160">
        <v>0</v>
      </c>
      <c r="AV195" s="170">
        <v>0</v>
      </c>
      <c r="AW195" s="170">
        <v>0</v>
      </c>
      <c r="AX195" s="160">
        <v>0</v>
      </c>
      <c r="AY195" s="160">
        <v>0</v>
      </c>
      <c r="AZ195" s="160">
        <v>0</v>
      </c>
      <c r="BA195" s="160">
        <v>0</v>
      </c>
      <c r="BB195" s="160">
        <v>14</v>
      </c>
      <c r="BC195" s="160" t="s">
        <v>2339</v>
      </c>
      <c r="BD195" s="160"/>
      <c r="BE195" s="160"/>
    </row>
    <row r="196" spans="2:57" ht="16.5" hidden="1" customHeight="1">
      <c r="B196" s="156">
        <v>754</v>
      </c>
      <c r="C196" s="157" t="s">
        <v>1115</v>
      </c>
      <c r="D196" s="158" t="s">
        <v>3434</v>
      </c>
      <c r="E196" s="176" t="s">
        <v>28</v>
      </c>
      <c r="F196" s="158" t="s">
        <v>2233</v>
      </c>
      <c r="G196" s="158" t="s">
        <v>1037</v>
      </c>
      <c r="H196" s="159" t="s">
        <v>730</v>
      </c>
      <c r="I196" s="160" t="s">
        <v>1116</v>
      </c>
      <c r="J196" s="160" t="s">
        <v>3435</v>
      </c>
      <c r="K196" s="161">
        <v>39508</v>
      </c>
      <c r="L196" s="158" t="s">
        <v>3436</v>
      </c>
      <c r="M196" s="158" t="s">
        <v>2332</v>
      </c>
      <c r="N196" s="158" t="s">
        <v>3436</v>
      </c>
      <c r="O196" s="158" t="s">
        <v>3437</v>
      </c>
      <c r="P196" s="158" t="s">
        <v>3438</v>
      </c>
      <c r="Q196" s="171">
        <v>3</v>
      </c>
      <c r="R196" s="163" t="s">
        <v>3439</v>
      </c>
      <c r="S196" s="185">
        <v>21</v>
      </c>
      <c r="T196" s="163" t="s">
        <v>3440</v>
      </c>
      <c r="U196" s="185">
        <v>75</v>
      </c>
      <c r="V196" s="163" t="s">
        <v>3441</v>
      </c>
      <c r="W196" s="185">
        <v>1</v>
      </c>
      <c r="X196" s="185"/>
      <c r="Y196" s="164" t="s">
        <v>26</v>
      </c>
      <c r="Z196" s="164" t="s">
        <v>26</v>
      </c>
      <c r="AA196" s="172" t="s">
        <v>35</v>
      </c>
      <c r="AB196" s="165" t="s">
        <v>2354</v>
      </c>
      <c r="AC196" s="166">
        <v>48</v>
      </c>
      <c r="AD196" s="167">
        <f t="shared" si="0"/>
        <v>0</v>
      </c>
      <c r="AE196" s="398">
        <v>48</v>
      </c>
      <c r="AF196" s="398">
        <v>0</v>
      </c>
      <c r="AG196" s="398">
        <v>7</v>
      </c>
      <c r="AH196" s="398">
        <v>1</v>
      </c>
      <c r="AI196" s="399">
        <v>48</v>
      </c>
      <c r="AJ196" s="399">
        <v>8</v>
      </c>
      <c r="AK196" s="399">
        <v>3</v>
      </c>
      <c r="AL196" s="399">
        <v>33</v>
      </c>
      <c r="AM196" s="166"/>
      <c r="AN196" s="166"/>
      <c r="AO196" s="166" t="s">
        <v>699</v>
      </c>
      <c r="AP196" s="168" t="s">
        <v>699</v>
      </c>
      <c r="AQ196" s="168" t="s">
        <v>699</v>
      </c>
      <c r="AR196" s="169">
        <f t="shared" si="1"/>
        <v>48</v>
      </c>
      <c r="AS196" s="170">
        <v>0</v>
      </c>
      <c r="AT196" s="160">
        <v>0</v>
      </c>
      <c r="AU196" s="160">
        <v>0</v>
      </c>
      <c r="AV196" s="170">
        <v>0</v>
      </c>
      <c r="AW196" s="170">
        <v>0</v>
      </c>
      <c r="AX196" s="160">
        <v>0</v>
      </c>
      <c r="AY196" s="160">
        <v>7</v>
      </c>
      <c r="AZ196" s="160">
        <v>0</v>
      </c>
      <c r="BA196" s="160">
        <v>0</v>
      </c>
      <c r="BB196" s="160">
        <v>41</v>
      </c>
      <c r="BC196" s="160" t="s">
        <v>2355</v>
      </c>
      <c r="BD196" s="160"/>
      <c r="BE196" s="160"/>
    </row>
    <row r="197" spans="2:57" ht="16.5" hidden="1" customHeight="1">
      <c r="B197" s="156">
        <v>753</v>
      </c>
      <c r="C197" s="157" t="s">
        <v>1117</v>
      </c>
      <c r="D197" s="158" t="s">
        <v>3442</v>
      </c>
      <c r="E197" s="176" t="s">
        <v>28</v>
      </c>
      <c r="F197" s="158" t="s">
        <v>2233</v>
      </c>
      <c r="G197" s="158" t="s">
        <v>1037</v>
      </c>
      <c r="H197" s="159" t="s">
        <v>727</v>
      </c>
      <c r="I197" s="160" t="s">
        <v>1118</v>
      </c>
      <c r="J197" s="160" t="s">
        <v>3443</v>
      </c>
      <c r="K197" s="161">
        <v>38777</v>
      </c>
      <c r="L197" s="158" t="s">
        <v>3444</v>
      </c>
      <c r="M197" s="158" t="s">
        <v>2332</v>
      </c>
      <c r="N197" s="158" t="s">
        <v>3444</v>
      </c>
      <c r="O197" s="158" t="s">
        <v>3445</v>
      </c>
      <c r="P197" s="158" t="s">
        <v>3446</v>
      </c>
      <c r="Q197" s="171">
        <v>3</v>
      </c>
      <c r="R197" s="163" t="s">
        <v>2977</v>
      </c>
      <c r="S197" s="185">
        <v>6</v>
      </c>
      <c r="T197" s="163" t="s">
        <v>2818</v>
      </c>
      <c r="U197" s="185">
        <v>10</v>
      </c>
      <c r="V197" s="163" t="s">
        <v>2783</v>
      </c>
      <c r="W197" s="185">
        <v>2</v>
      </c>
      <c r="X197" s="185"/>
      <c r="Y197" s="164" t="s">
        <v>26</v>
      </c>
      <c r="Z197" s="164" t="s">
        <v>26</v>
      </c>
      <c r="AA197" s="184" t="s">
        <v>35</v>
      </c>
      <c r="AB197" s="165" t="s">
        <v>2354</v>
      </c>
      <c r="AC197" s="166">
        <v>51</v>
      </c>
      <c r="AD197" s="167">
        <f t="shared" si="0"/>
        <v>0</v>
      </c>
      <c r="AE197" s="398">
        <v>51</v>
      </c>
      <c r="AF197" s="398">
        <v>0</v>
      </c>
      <c r="AG197" s="398">
        <v>8</v>
      </c>
      <c r="AH197" s="398">
        <v>1</v>
      </c>
      <c r="AI197" s="399">
        <v>51</v>
      </c>
      <c r="AJ197" s="399">
        <v>9</v>
      </c>
      <c r="AK197" s="399">
        <v>3</v>
      </c>
      <c r="AL197" s="399">
        <v>45</v>
      </c>
      <c r="AM197" s="166"/>
      <c r="AN197" s="166"/>
      <c r="AO197" s="166" t="s">
        <v>699</v>
      </c>
      <c r="AP197" s="168" t="s">
        <v>699</v>
      </c>
      <c r="AQ197" s="168" t="s">
        <v>699</v>
      </c>
      <c r="AR197" s="169">
        <f t="shared" si="1"/>
        <v>51</v>
      </c>
      <c r="AS197" s="170">
        <v>0</v>
      </c>
      <c r="AT197" s="160">
        <v>0</v>
      </c>
      <c r="AU197" s="160">
        <v>0</v>
      </c>
      <c r="AV197" s="170">
        <v>0</v>
      </c>
      <c r="AW197" s="170">
        <v>0</v>
      </c>
      <c r="AX197" s="160">
        <v>0</v>
      </c>
      <c r="AY197" s="160">
        <v>6</v>
      </c>
      <c r="AZ197" s="160">
        <v>0</v>
      </c>
      <c r="BA197" s="160">
        <v>0</v>
      </c>
      <c r="BB197" s="160">
        <v>45</v>
      </c>
      <c r="BC197" s="160" t="s">
        <v>2355</v>
      </c>
      <c r="BD197" s="160"/>
      <c r="BE197" s="160"/>
    </row>
    <row r="198" spans="2:57" ht="16.5" hidden="1" customHeight="1">
      <c r="B198" s="156">
        <v>741</v>
      </c>
      <c r="C198" s="157" t="s">
        <v>1119</v>
      </c>
      <c r="D198" s="158" t="s">
        <v>3447</v>
      </c>
      <c r="E198" s="176" t="s">
        <v>28</v>
      </c>
      <c r="F198" s="158" t="s">
        <v>2233</v>
      </c>
      <c r="G198" s="158" t="s">
        <v>1037</v>
      </c>
      <c r="H198" s="159" t="s">
        <v>727</v>
      </c>
      <c r="I198" s="160" t="s">
        <v>1120</v>
      </c>
      <c r="J198" s="160" t="s">
        <v>3448</v>
      </c>
      <c r="K198" s="161">
        <v>18171</v>
      </c>
      <c r="L198" s="158"/>
      <c r="M198" s="158"/>
      <c r="N198" s="158" t="s">
        <v>699</v>
      </c>
      <c r="O198" s="158" t="s">
        <v>699</v>
      </c>
      <c r="P198" s="158" t="s">
        <v>699</v>
      </c>
      <c r="Q198" s="171">
        <v>3</v>
      </c>
      <c r="R198" s="163" t="s">
        <v>3449</v>
      </c>
      <c r="S198" s="185">
        <v>10</v>
      </c>
      <c r="T198" s="163" t="s">
        <v>2593</v>
      </c>
      <c r="U198" s="185">
        <v>26</v>
      </c>
      <c r="V198" s="163" t="s">
        <v>3450</v>
      </c>
      <c r="W198" s="185">
        <v>1</v>
      </c>
      <c r="X198" s="185"/>
      <c r="Y198" s="164" t="s">
        <v>2353</v>
      </c>
      <c r="Z198" s="164" t="s">
        <v>2353</v>
      </c>
      <c r="AA198" s="172" t="s">
        <v>35</v>
      </c>
      <c r="AB198" s="165" t="s">
        <v>2354</v>
      </c>
      <c r="AC198" s="166">
        <v>28</v>
      </c>
      <c r="AD198" s="167">
        <f t="shared" si="0"/>
        <v>0</v>
      </c>
      <c r="AE198" s="398">
        <v>28</v>
      </c>
      <c r="AF198" s="398">
        <v>0</v>
      </c>
      <c r="AG198" s="398">
        <v>3</v>
      </c>
      <c r="AH198" s="398">
        <v>1</v>
      </c>
      <c r="AI198" s="399">
        <v>28</v>
      </c>
      <c r="AJ198" s="399">
        <v>5</v>
      </c>
      <c r="AK198" s="399">
        <v>3</v>
      </c>
      <c r="AL198" s="399">
        <v>24</v>
      </c>
      <c r="AM198" s="166"/>
      <c r="AN198" s="166"/>
      <c r="AO198" s="166" t="s">
        <v>699</v>
      </c>
      <c r="AP198" s="168" t="s">
        <v>699</v>
      </c>
      <c r="AQ198" s="168" t="s">
        <v>699</v>
      </c>
      <c r="AR198" s="169">
        <f t="shared" si="1"/>
        <v>28</v>
      </c>
      <c r="AS198" s="170">
        <v>0</v>
      </c>
      <c r="AT198" s="160">
        <v>4</v>
      </c>
      <c r="AU198" s="160">
        <v>0</v>
      </c>
      <c r="AV198" s="170">
        <v>0</v>
      </c>
      <c r="AW198" s="170">
        <v>0</v>
      </c>
      <c r="AX198" s="160">
        <v>0</v>
      </c>
      <c r="AY198" s="160">
        <v>3</v>
      </c>
      <c r="AZ198" s="160">
        <v>0</v>
      </c>
      <c r="BA198" s="160">
        <v>0</v>
      </c>
      <c r="BB198" s="160">
        <v>21</v>
      </c>
      <c r="BC198" s="160" t="s">
        <v>2355</v>
      </c>
      <c r="BD198" s="160"/>
      <c r="BE198" s="160"/>
    </row>
    <row r="199" spans="2:57" ht="16.5" hidden="1" customHeight="1">
      <c r="B199" s="156">
        <v>742</v>
      </c>
      <c r="C199" s="157" t="s">
        <v>1121</v>
      </c>
      <c r="D199" s="158" t="s">
        <v>3451</v>
      </c>
      <c r="E199" s="176" t="s">
        <v>28</v>
      </c>
      <c r="F199" s="158" t="s">
        <v>2233</v>
      </c>
      <c r="G199" s="158" t="s">
        <v>1037</v>
      </c>
      <c r="H199" s="159" t="s">
        <v>727</v>
      </c>
      <c r="I199" s="160" t="s">
        <v>1122</v>
      </c>
      <c r="J199" s="160" t="s">
        <v>3452</v>
      </c>
      <c r="K199" s="161">
        <v>25082</v>
      </c>
      <c r="L199" s="158"/>
      <c r="M199" s="158"/>
      <c r="N199" s="158" t="s">
        <v>699</v>
      </c>
      <c r="O199" s="158" t="s">
        <v>699</v>
      </c>
      <c r="P199" s="158" t="s">
        <v>699</v>
      </c>
      <c r="Q199" s="171">
        <v>3</v>
      </c>
      <c r="R199" s="163" t="s">
        <v>2469</v>
      </c>
      <c r="S199" s="185">
        <v>12</v>
      </c>
      <c r="T199" s="163" t="s">
        <v>2430</v>
      </c>
      <c r="U199" s="185">
        <v>13</v>
      </c>
      <c r="V199" s="163" t="s">
        <v>3453</v>
      </c>
      <c r="W199" s="185">
        <v>1</v>
      </c>
      <c r="X199" s="185"/>
      <c r="Y199" s="164" t="s">
        <v>2353</v>
      </c>
      <c r="Z199" s="164" t="s">
        <v>2353</v>
      </c>
      <c r="AA199" s="164"/>
      <c r="AB199" s="165" t="s">
        <v>2338</v>
      </c>
      <c r="AC199" s="166">
        <v>11</v>
      </c>
      <c r="AD199" s="167">
        <f t="shared" si="0"/>
        <v>0</v>
      </c>
      <c r="AE199" s="398">
        <v>11</v>
      </c>
      <c r="AF199" s="398">
        <v>0</v>
      </c>
      <c r="AG199" s="398">
        <v>3</v>
      </c>
      <c r="AH199" s="398">
        <v>0</v>
      </c>
      <c r="AI199" s="399">
        <v>11</v>
      </c>
      <c r="AJ199" s="399">
        <v>3</v>
      </c>
      <c r="AK199" s="399">
        <v>2</v>
      </c>
      <c r="AL199" s="399">
        <v>10</v>
      </c>
      <c r="AM199" s="166"/>
      <c r="AN199" s="166"/>
      <c r="AO199" s="166" t="s">
        <v>699</v>
      </c>
      <c r="AP199" s="168" t="s">
        <v>699</v>
      </c>
      <c r="AQ199" s="168" t="s">
        <v>699</v>
      </c>
      <c r="AR199" s="169">
        <f t="shared" si="1"/>
        <v>11</v>
      </c>
      <c r="AS199" s="170">
        <v>0</v>
      </c>
      <c r="AT199" s="160">
        <v>0</v>
      </c>
      <c r="AU199" s="160">
        <v>0</v>
      </c>
      <c r="AV199" s="170">
        <v>1</v>
      </c>
      <c r="AW199" s="170">
        <v>0</v>
      </c>
      <c r="AX199" s="160">
        <v>0</v>
      </c>
      <c r="AY199" s="160">
        <v>1</v>
      </c>
      <c r="AZ199" s="160">
        <v>0</v>
      </c>
      <c r="BA199" s="160">
        <v>0</v>
      </c>
      <c r="BB199" s="160">
        <v>9</v>
      </c>
      <c r="BC199" s="160" t="s">
        <v>2339</v>
      </c>
      <c r="BD199" s="160"/>
      <c r="BE199" s="160"/>
    </row>
    <row r="200" spans="2:57" ht="16.5" hidden="1" customHeight="1">
      <c r="B200" s="156">
        <v>743</v>
      </c>
      <c r="C200" s="157" t="s">
        <v>1123</v>
      </c>
      <c r="D200" s="158" t="s">
        <v>3454</v>
      </c>
      <c r="E200" s="176" t="s">
        <v>28</v>
      </c>
      <c r="F200" s="158" t="s">
        <v>2233</v>
      </c>
      <c r="G200" s="158" t="s">
        <v>1037</v>
      </c>
      <c r="H200" s="159" t="s">
        <v>727</v>
      </c>
      <c r="I200" s="160" t="s">
        <v>1124</v>
      </c>
      <c r="J200" s="160" t="s">
        <v>3455</v>
      </c>
      <c r="K200" s="161">
        <v>8899</v>
      </c>
      <c r="L200" s="158"/>
      <c r="M200" s="158"/>
      <c r="N200" s="158" t="s">
        <v>699</v>
      </c>
      <c r="O200" s="158" t="s">
        <v>699</v>
      </c>
      <c r="P200" s="158" t="s">
        <v>699</v>
      </c>
      <c r="Q200" s="171">
        <v>5</v>
      </c>
      <c r="R200" s="163" t="s">
        <v>3456</v>
      </c>
      <c r="S200" s="185">
        <v>6</v>
      </c>
      <c r="T200" s="163" t="s">
        <v>2430</v>
      </c>
      <c r="U200" s="185">
        <v>9</v>
      </c>
      <c r="V200" s="163" t="s">
        <v>2423</v>
      </c>
      <c r="W200" s="185">
        <v>1</v>
      </c>
      <c r="X200" s="185"/>
      <c r="Y200" s="164" t="s">
        <v>2353</v>
      </c>
      <c r="Z200" s="164" t="s">
        <v>2353</v>
      </c>
      <c r="AA200" s="164"/>
      <c r="AB200" s="165" t="s">
        <v>2338</v>
      </c>
      <c r="AC200" s="166">
        <v>7</v>
      </c>
      <c r="AD200" s="167">
        <f t="shared" si="0"/>
        <v>0</v>
      </c>
      <c r="AE200" s="398">
        <v>7</v>
      </c>
      <c r="AF200" s="398">
        <v>0</v>
      </c>
      <c r="AG200" s="398">
        <v>3</v>
      </c>
      <c r="AH200" s="398">
        <v>0</v>
      </c>
      <c r="AI200" s="399">
        <v>7</v>
      </c>
      <c r="AJ200" s="399">
        <v>3</v>
      </c>
      <c r="AK200" s="399">
        <v>2</v>
      </c>
      <c r="AL200" s="399" t="s">
        <v>2354</v>
      </c>
      <c r="AM200" s="166"/>
      <c r="AN200" s="166"/>
      <c r="AO200" s="166" t="s">
        <v>699</v>
      </c>
      <c r="AP200" s="168" t="s">
        <v>699</v>
      </c>
      <c r="AQ200" s="168" t="s">
        <v>699</v>
      </c>
      <c r="AR200" s="169">
        <f t="shared" si="1"/>
        <v>7</v>
      </c>
      <c r="AS200" s="170">
        <v>0</v>
      </c>
      <c r="AT200" s="160">
        <v>6</v>
      </c>
      <c r="AU200" s="160">
        <v>0</v>
      </c>
      <c r="AV200" s="170">
        <v>0</v>
      </c>
      <c r="AW200" s="170">
        <v>0</v>
      </c>
      <c r="AX200" s="160">
        <v>0</v>
      </c>
      <c r="AY200" s="160">
        <v>1</v>
      </c>
      <c r="AZ200" s="160">
        <v>0</v>
      </c>
      <c r="BA200" s="160">
        <v>0</v>
      </c>
      <c r="BB200" s="160">
        <v>0</v>
      </c>
      <c r="BC200" s="160" t="s">
        <v>2339</v>
      </c>
      <c r="BD200" s="160"/>
      <c r="BE200" s="160"/>
    </row>
    <row r="201" spans="2:57" ht="16.5" hidden="1" customHeight="1">
      <c r="B201" s="156">
        <v>744</v>
      </c>
      <c r="C201" s="157" t="s">
        <v>1125</v>
      </c>
      <c r="D201" s="158" t="s">
        <v>3457</v>
      </c>
      <c r="E201" s="176" t="s">
        <v>28</v>
      </c>
      <c r="F201" s="158" t="s">
        <v>2233</v>
      </c>
      <c r="G201" s="158" t="s">
        <v>1037</v>
      </c>
      <c r="H201" s="159" t="s">
        <v>727</v>
      </c>
      <c r="I201" s="160" t="s">
        <v>1126</v>
      </c>
      <c r="J201" s="160" t="s">
        <v>3458</v>
      </c>
      <c r="K201" s="161">
        <v>8218</v>
      </c>
      <c r="L201" s="158" t="s">
        <v>3459</v>
      </c>
      <c r="M201" s="158" t="s">
        <v>2332</v>
      </c>
      <c r="N201" s="158" t="s">
        <v>3459</v>
      </c>
      <c r="O201" s="158" t="s">
        <v>3460</v>
      </c>
      <c r="P201" s="158" t="s">
        <v>3461</v>
      </c>
      <c r="Q201" s="171">
        <v>3</v>
      </c>
      <c r="R201" s="163" t="s">
        <v>2453</v>
      </c>
      <c r="S201" s="185">
        <v>6</v>
      </c>
      <c r="T201" s="163" t="s">
        <v>2430</v>
      </c>
      <c r="U201" s="185">
        <v>11</v>
      </c>
      <c r="V201" s="163" t="s">
        <v>3462</v>
      </c>
      <c r="W201" s="185">
        <v>1</v>
      </c>
      <c r="X201" s="185"/>
      <c r="Y201" s="164" t="s">
        <v>2353</v>
      </c>
      <c r="Z201" s="164" t="s">
        <v>2353</v>
      </c>
      <c r="AA201" s="164"/>
      <c r="AB201" s="165" t="s">
        <v>2338</v>
      </c>
      <c r="AC201" s="166">
        <v>13</v>
      </c>
      <c r="AD201" s="167">
        <f t="shared" si="0"/>
        <v>0</v>
      </c>
      <c r="AE201" s="398">
        <v>13</v>
      </c>
      <c r="AF201" s="398">
        <v>0</v>
      </c>
      <c r="AG201" s="398">
        <v>3</v>
      </c>
      <c r="AH201" s="398">
        <v>0</v>
      </c>
      <c r="AI201" s="399">
        <v>13</v>
      </c>
      <c r="AJ201" s="399">
        <v>3</v>
      </c>
      <c r="AK201" s="399">
        <v>2</v>
      </c>
      <c r="AL201" s="399">
        <v>14</v>
      </c>
      <c r="AM201" s="166"/>
      <c r="AN201" s="166"/>
      <c r="AO201" s="166" t="s">
        <v>699</v>
      </c>
      <c r="AP201" s="168" t="s">
        <v>699</v>
      </c>
      <c r="AQ201" s="168" t="s">
        <v>699</v>
      </c>
      <c r="AR201" s="169">
        <f t="shared" si="1"/>
        <v>13</v>
      </c>
      <c r="AS201" s="170">
        <v>0</v>
      </c>
      <c r="AT201" s="160">
        <v>4</v>
      </c>
      <c r="AU201" s="160">
        <v>0</v>
      </c>
      <c r="AV201" s="170">
        <v>0</v>
      </c>
      <c r="AW201" s="170">
        <v>0</v>
      </c>
      <c r="AX201" s="160">
        <v>0</v>
      </c>
      <c r="AY201" s="160">
        <v>2</v>
      </c>
      <c r="AZ201" s="160">
        <v>0</v>
      </c>
      <c r="BA201" s="160">
        <v>0</v>
      </c>
      <c r="BB201" s="160">
        <v>7</v>
      </c>
      <c r="BC201" s="160" t="s">
        <v>2339</v>
      </c>
      <c r="BD201" s="160"/>
      <c r="BE201" s="160"/>
    </row>
    <row r="202" spans="2:57" ht="16.5" hidden="1" customHeight="1">
      <c r="B202" s="156">
        <v>745</v>
      </c>
      <c r="C202" s="157" t="s">
        <v>1127</v>
      </c>
      <c r="D202" s="158" t="s">
        <v>3463</v>
      </c>
      <c r="E202" s="176" t="s">
        <v>28</v>
      </c>
      <c r="F202" s="158" t="s">
        <v>2233</v>
      </c>
      <c r="G202" s="158" t="s">
        <v>1037</v>
      </c>
      <c r="H202" s="159" t="s">
        <v>727</v>
      </c>
      <c r="I202" s="160" t="s">
        <v>1128</v>
      </c>
      <c r="J202" s="160" t="s">
        <v>3464</v>
      </c>
      <c r="K202" s="161">
        <v>15175</v>
      </c>
      <c r="L202" s="158" t="s">
        <v>3465</v>
      </c>
      <c r="M202" s="158" t="s">
        <v>2332</v>
      </c>
      <c r="N202" s="158" t="s">
        <v>3465</v>
      </c>
      <c r="O202" s="158" t="s">
        <v>3466</v>
      </c>
      <c r="P202" s="158" t="s">
        <v>3467</v>
      </c>
      <c r="Q202" s="171">
        <v>2</v>
      </c>
      <c r="R202" s="163" t="s">
        <v>2663</v>
      </c>
      <c r="S202" s="185">
        <v>3</v>
      </c>
      <c r="T202" s="163" t="s">
        <v>2470</v>
      </c>
      <c r="U202" s="185">
        <v>11</v>
      </c>
      <c r="V202" s="163" t="s">
        <v>3468</v>
      </c>
      <c r="W202" s="185">
        <v>0</v>
      </c>
      <c r="X202" s="185"/>
      <c r="Y202" s="164" t="s">
        <v>2353</v>
      </c>
      <c r="Z202" s="164" t="s">
        <v>2353</v>
      </c>
      <c r="AA202" s="164"/>
      <c r="AB202" s="165" t="s">
        <v>2338</v>
      </c>
      <c r="AC202" s="166">
        <v>7</v>
      </c>
      <c r="AD202" s="167">
        <f t="shared" si="0"/>
        <v>0</v>
      </c>
      <c r="AE202" s="398">
        <v>7</v>
      </c>
      <c r="AF202" s="398">
        <v>0</v>
      </c>
      <c r="AG202" s="398">
        <v>2</v>
      </c>
      <c r="AH202" s="398">
        <v>0</v>
      </c>
      <c r="AI202" s="399">
        <v>7</v>
      </c>
      <c r="AJ202" s="399">
        <v>2</v>
      </c>
      <c r="AK202" s="399">
        <v>2</v>
      </c>
      <c r="AL202" s="399">
        <v>9</v>
      </c>
      <c r="AM202" s="166"/>
      <c r="AN202" s="166"/>
      <c r="AO202" s="166" t="s">
        <v>699</v>
      </c>
      <c r="AP202" s="168" t="s">
        <v>699</v>
      </c>
      <c r="AQ202" s="168" t="s">
        <v>699</v>
      </c>
      <c r="AR202" s="169">
        <f t="shared" si="1"/>
        <v>7</v>
      </c>
      <c r="AS202" s="170">
        <v>0</v>
      </c>
      <c r="AT202" s="160">
        <v>0</v>
      </c>
      <c r="AU202" s="160">
        <v>0</v>
      </c>
      <c r="AV202" s="170">
        <v>0</v>
      </c>
      <c r="AW202" s="170">
        <v>0</v>
      </c>
      <c r="AX202" s="160">
        <v>0</v>
      </c>
      <c r="AY202" s="160">
        <v>1</v>
      </c>
      <c r="AZ202" s="160">
        <v>0</v>
      </c>
      <c r="BA202" s="160">
        <v>0</v>
      </c>
      <c r="BB202" s="160">
        <v>6</v>
      </c>
      <c r="BC202" s="160" t="s">
        <v>2339</v>
      </c>
      <c r="BD202" s="160"/>
      <c r="BE202" s="160"/>
    </row>
    <row r="203" spans="2:57" ht="16.5" hidden="1" customHeight="1">
      <c r="B203" s="156">
        <v>746</v>
      </c>
      <c r="C203" s="157" t="s">
        <v>1129</v>
      </c>
      <c r="D203" s="158" t="s">
        <v>3469</v>
      </c>
      <c r="E203" s="176" t="s">
        <v>28</v>
      </c>
      <c r="F203" s="158" t="s">
        <v>2233</v>
      </c>
      <c r="G203" s="158" t="s">
        <v>1037</v>
      </c>
      <c r="H203" s="159" t="s">
        <v>727</v>
      </c>
      <c r="I203" s="160" t="s">
        <v>1130</v>
      </c>
      <c r="J203" s="160" t="s">
        <v>3470</v>
      </c>
      <c r="K203" s="161">
        <v>21642</v>
      </c>
      <c r="L203" s="158"/>
      <c r="M203" s="158"/>
      <c r="N203" s="158" t="s">
        <v>699</v>
      </c>
      <c r="O203" s="158" t="s">
        <v>699</v>
      </c>
      <c r="P203" s="158" t="s">
        <v>699</v>
      </c>
      <c r="Q203" s="171">
        <v>2</v>
      </c>
      <c r="R203" s="163" t="s">
        <v>2470</v>
      </c>
      <c r="S203" s="185">
        <v>6</v>
      </c>
      <c r="T203" s="163" t="s">
        <v>2470</v>
      </c>
      <c r="U203" s="185">
        <v>10</v>
      </c>
      <c r="V203" s="163" t="s">
        <v>3471</v>
      </c>
      <c r="W203" s="185">
        <v>0</v>
      </c>
      <c r="X203" s="185"/>
      <c r="Y203" s="164" t="s">
        <v>2353</v>
      </c>
      <c r="Z203" s="164" t="s">
        <v>2353</v>
      </c>
      <c r="AA203" s="164"/>
      <c r="AB203" s="165" t="s">
        <v>2338</v>
      </c>
      <c r="AC203" s="166">
        <v>8</v>
      </c>
      <c r="AD203" s="167">
        <f t="shared" si="0"/>
        <v>0</v>
      </c>
      <c r="AE203" s="398">
        <v>8</v>
      </c>
      <c r="AF203" s="398">
        <v>0</v>
      </c>
      <c r="AG203" s="398">
        <v>2</v>
      </c>
      <c r="AH203" s="398">
        <v>0</v>
      </c>
      <c r="AI203" s="399">
        <v>8</v>
      </c>
      <c r="AJ203" s="399">
        <v>2</v>
      </c>
      <c r="AK203" s="399">
        <v>2</v>
      </c>
      <c r="AL203" s="399">
        <v>8</v>
      </c>
      <c r="AM203" s="166"/>
      <c r="AN203" s="166"/>
      <c r="AO203" s="166" t="s">
        <v>699</v>
      </c>
      <c r="AP203" s="168" t="s">
        <v>699</v>
      </c>
      <c r="AQ203" s="168" t="s">
        <v>699</v>
      </c>
      <c r="AR203" s="169">
        <f t="shared" si="1"/>
        <v>8</v>
      </c>
      <c r="AS203" s="170">
        <v>0</v>
      </c>
      <c r="AT203" s="160">
        <v>3</v>
      </c>
      <c r="AU203" s="160">
        <v>0</v>
      </c>
      <c r="AV203" s="170">
        <v>0</v>
      </c>
      <c r="AW203" s="170">
        <v>0</v>
      </c>
      <c r="AX203" s="160">
        <v>0</v>
      </c>
      <c r="AY203" s="160">
        <v>1</v>
      </c>
      <c r="AZ203" s="160">
        <v>0</v>
      </c>
      <c r="BA203" s="160">
        <v>0</v>
      </c>
      <c r="BB203" s="160">
        <v>4</v>
      </c>
      <c r="BC203" s="160" t="s">
        <v>2339</v>
      </c>
      <c r="BD203" s="160"/>
      <c r="BE203" s="160"/>
    </row>
    <row r="204" spans="2:57" ht="16.5" hidden="1" customHeight="1">
      <c r="B204" s="156">
        <v>747</v>
      </c>
      <c r="C204" s="157" t="s">
        <v>1131</v>
      </c>
      <c r="D204" s="158" t="s">
        <v>3472</v>
      </c>
      <c r="E204" s="176" t="s">
        <v>28</v>
      </c>
      <c r="F204" s="158" t="s">
        <v>2233</v>
      </c>
      <c r="G204" s="158" t="s">
        <v>1037</v>
      </c>
      <c r="H204" s="159" t="s">
        <v>727</v>
      </c>
      <c r="I204" s="160" t="s">
        <v>1132</v>
      </c>
      <c r="J204" s="160" t="s">
        <v>3473</v>
      </c>
      <c r="K204" s="161">
        <v>25486</v>
      </c>
      <c r="L204" s="158" t="s">
        <v>3474</v>
      </c>
      <c r="M204" s="158" t="s">
        <v>2332</v>
      </c>
      <c r="N204" s="158" t="s">
        <v>3474</v>
      </c>
      <c r="O204" s="158" t="s">
        <v>3475</v>
      </c>
      <c r="P204" s="158" t="s">
        <v>3476</v>
      </c>
      <c r="Q204" s="171">
        <v>5</v>
      </c>
      <c r="R204" s="163" t="s">
        <v>3477</v>
      </c>
      <c r="S204" s="185">
        <v>16</v>
      </c>
      <c r="T204" s="163" t="s">
        <v>3478</v>
      </c>
      <c r="U204" s="185">
        <v>73</v>
      </c>
      <c r="V204" s="163" t="s">
        <v>3479</v>
      </c>
      <c r="W204" s="185">
        <v>2</v>
      </c>
      <c r="X204" s="185"/>
      <c r="Y204" s="164" t="s">
        <v>26</v>
      </c>
      <c r="Z204" s="164" t="s">
        <v>26</v>
      </c>
      <c r="AA204" s="184" t="s">
        <v>35</v>
      </c>
      <c r="AB204" s="165" t="s">
        <v>2354</v>
      </c>
      <c r="AC204" s="166">
        <v>86</v>
      </c>
      <c r="AD204" s="167">
        <f t="shared" si="0"/>
        <v>0</v>
      </c>
      <c r="AE204" s="398">
        <v>86</v>
      </c>
      <c r="AF204" s="398">
        <v>0</v>
      </c>
      <c r="AG204" s="398">
        <v>16</v>
      </c>
      <c r="AH204" s="398">
        <v>0</v>
      </c>
      <c r="AI204" s="399">
        <v>86</v>
      </c>
      <c r="AJ204" s="399">
        <v>16</v>
      </c>
      <c r="AK204" s="399">
        <v>3</v>
      </c>
      <c r="AL204" s="399">
        <v>33</v>
      </c>
      <c r="AM204" s="166"/>
      <c r="AN204" s="166"/>
      <c r="AO204" s="166" t="s">
        <v>699</v>
      </c>
      <c r="AP204" s="168" t="s">
        <v>699</v>
      </c>
      <c r="AQ204" s="168" t="s">
        <v>699</v>
      </c>
      <c r="AR204" s="169">
        <f t="shared" si="1"/>
        <v>86</v>
      </c>
      <c r="AS204" s="170">
        <v>0</v>
      </c>
      <c r="AT204" s="160">
        <v>11</v>
      </c>
      <c r="AU204" s="160">
        <v>0</v>
      </c>
      <c r="AV204" s="170">
        <v>0</v>
      </c>
      <c r="AW204" s="170">
        <v>0</v>
      </c>
      <c r="AX204" s="160">
        <v>0</v>
      </c>
      <c r="AY204" s="160">
        <v>2</v>
      </c>
      <c r="AZ204" s="160">
        <v>0</v>
      </c>
      <c r="BA204" s="160">
        <v>0</v>
      </c>
      <c r="BB204" s="160">
        <v>73</v>
      </c>
      <c r="BC204" s="160" t="s">
        <v>2355</v>
      </c>
      <c r="BD204" s="160"/>
      <c r="BE204" s="160"/>
    </row>
    <row r="205" spans="2:57" ht="16.5" hidden="1" customHeight="1">
      <c r="B205" s="156">
        <v>748</v>
      </c>
      <c r="C205" s="157" t="s">
        <v>1133</v>
      </c>
      <c r="D205" s="158" t="s">
        <v>3480</v>
      </c>
      <c r="E205" s="176" t="s">
        <v>28</v>
      </c>
      <c r="F205" s="158" t="s">
        <v>2233</v>
      </c>
      <c r="G205" s="158" t="s">
        <v>1037</v>
      </c>
      <c r="H205" s="159" t="s">
        <v>727</v>
      </c>
      <c r="I205" s="160" t="s">
        <v>1134</v>
      </c>
      <c r="J205" s="160" t="s">
        <v>3481</v>
      </c>
      <c r="K205" s="161">
        <v>19085</v>
      </c>
      <c r="L205" s="158"/>
      <c r="M205" s="158"/>
      <c r="N205" s="158" t="s">
        <v>699</v>
      </c>
      <c r="O205" s="158" t="s">
        <v>699</v>
      </c>
      <c r="P205" s="158" t="s">
        <v>699</v>
      </c>
      <c r="Q205" s="171">
        <v>3</v>
      </c>
      <c r="R205" s="163" t="s">
        <v>2741</v>
      </c>
      <c r="S205" s="185">
        <v>10</v>
      </c>
      <c r="T205" s="163" t="s">
        <v>2470</v>
      </c>
      <c r="U205" s="185">
        <v>12</v>
      </c>
      <c r="V205" s="163" t="s">
        <v>3482</v>
      </c>
      <c r="W205" s="185">
        <v>1</v>
      </c>
      <c r="X205" s="185"/>
      <c r="Y205" s="164" t="s">
        <v>2353</v>
      </c>
      <c r="Z205" s="164" t="s">
        <v>2353</v>
      </c>
      <c r="AA205" s="164"/>
      <c r="AB205" s="165" t="s">
        <v>2338</v>
      </c>
      <c r="AC205" s="166">
        <v>8</v>
      </c>
      <c r="AD205" s="167">
        <f t="shared" si="0"/>
        <v>0</v>
      </c>
      <c r="AE205" s="398">
        <v>8</v>
      </c>
      <c r="AF205" s="398">
        <v>0</v>
      </c>
      <c r="AG205" s="398">
        <v>3</v>
      </c>
      <c r="AH205" s="398">
        <v>0</v>
      </c>
      <c r="AI205" s="399">
        <v>8</v>
      </c>
      <c r="AJ205" s="399">
        <v>3</v>
      </c>
      <c r="AK205" s="399">
        <v>2</v>
      </c>
      <c r="AL205" s="399">
        <v>13</v>
      </c>
      <c r="AM205" s="166"/>
      <c r="AN205" s="166"/>
      <c r="AO205" s="166" t="s">
        <v>699</v>
      </c>
      <c r="AP205" s="168" t="s">
        <v>699</v>
      </c>
      <c r="AQ205" s="168" t="s">
        <v>699</v>
      </c>
      <c r="AR205" s="169">
        <f t="shared" si="1"/>
        <v>8</v>
      </c>
      <c r="AS205" s="170">
        <v>0</v>
      </c>
      <c r="AT205" s="160">
        <v>0</v>
      </c>
      <c r="AU205" s="160">
        <v>0</v>
      </c>
      <c r="AV205" s="170">
        <v>0</v>
      </c>
      <c r="AW205" s="170">
        <v>0</v>
      </c>
      <c r="AX205" s="160">
        <v>0</v>
      </c>
      <c r="AY205" s="160">
        <v>4</v>
      </c>
      <c r="AZ205" s="160">
        <v>0</v>
      </c>
      <c r="BA205" s="160">
        <v>0</v>
      </c>
      <c r="BB205" s="160">
        <v>4</v>
      </c>
      <c r="BC205" s="160" t="s">
        <v>2339</v>
      </c>
      <c r="BD205" s="160"/>
      <c r="BE205" s="160"/>
    </row>
    <row r="206" spans="2:57" ht="16.5" hidden="1" customHeight="1">
      <c r="B206" s="156">
        <v>128</v>
      </c>
      <c r="C206" s="157" t="s">
        <v>1135</v>
      </c>
      <c r="D206" s="158" t="s">
        <v>3483</v>
      </c>
      <c r="E206" s="176" t="s">
        <v>28</v>
      </c>
      <c r="F206" s="158" t="s">
        <v>2233</v>
      </c>
      <c r="G206" s="158" t="s">
        <v>1037</v>
      </c>
      <c r="H206" s="159" t="s">
        <v>724</v>
      </c>
      <c r="I206" s="160" t="s">
        <v>1136</v>
      </c>
      <c r="J206" s="160" t="s">
        <v>3484</v>
      </c>
      <c r="K206" s="161">
        <v>25317</v>
      </c>
      <c r="L206" s="158" t="s">
        <v>3485</v>
      </c>
      <c r="M206" s="158" t="s">
        <v>2332</v>
      </c>
      <c r="N206" s="158" t="s">
        <v>3485</v>
      </c>
      <c r="O206" s="158" t="s">
        <v>3486</v>
      </c>
      <c r="P206" s="158" t="s">
        <v>3487</v>
      </c>
      <c r="Q206" s="171">
        <v>2</v>
      </c>
      <c r="R206" s="163" t="s">
        <v>2927</v>
      </c>
      <c r="S206" s="185">
        <v>14</v>
      </c>
      <c r="T206" s="163" t="s">
        <v>2470</v>
      </c>
      <c r="U206" s="185">
        <v>21</v>
      </c>
      <c r="V206" s="163" t="s">
        <v>3488</v>
      </c>
      <c r="W206" s="185">
        <v>0</v>
      </c>
      <c r="X206" s="185"/>
      <c r="Y206" s="164" t="s">
        <v>26</v>
      </c>
      <c r="Z206" s="164" t="s">
        <v>26</v>
      </c>
      <c r="AA206" s="164"/>
      <c r="AB206" s="165" t="s">
        <v>2338</v>
      </c>
      <c r="AC206" s="166">
        <v>13</v>
      </c>
      <c r="AD206" s="167">
        <f t="shared" si="0"/>
        <v>0</v>
      </c>
      <c r="AE206" s="398">
        <v>13</v>
      </c>
      <c r="AF206" s="398">
        <v>0</v>
      </c>
      <c r="AG206" s="398">
        <v>3</v>
      </c>
      <c r="AH206" s="398">
        <v>0</v>
      </c>
      <c r="AI206" s="399">
        <v>13</v>
      </c>
      <c r="AJ206" s="399">
        <v>3</v>
      </c>
      <c r="AK206" s="399">
        <v>2</v>
      </c>
      <c r="AL206" s="399">
        <v>20</v>
      </c>
      <c r="AM206" s="166"/>
      <c r="AN206" s="166"/>
      <c r="AO206" s="166" t="s">
        <v>699</v>
      </c>
      <c r="AP206" s="168" t="s">
        <v>699</v>
      </c>
      <c r="AQ206" s="168" t="s">
        <v>699</v>
      </c>
      <c r="AR206" s="169">
        <f t="shared" si="1"/>
        <v>13</v>
      </c>
      <c r="AS206" s="170">
        <v>0</v>
      </c>
      <c r="AT206" s="160">
        <v>0</v>
      </c>
      <c r="AU206" s="160">
        <v>0</v>
      </c>
      <c r="AV206" s="170">
        <v>5</v>
      </c>
      <c r="AW206" s="170">
        <v>0</v>
      </c>
      <c r="AX206" s="160">
        <v>0</v>
      </c>
      <c r="AY206" s="160">
        <v>0</v>
      </c>
      <c r="AZ206" s="160">
        <v>0</v>
      </c>
      <c r="BA206" s="160">
        <v>0</v>
      </c>
      <c r="BB206" s="160">
        <v>8</v>
      </c>
      <c r="BC206" s="160" t="s">
        <v>2339</v>
      </c>
      <c r="BD206" s="160"/>
      <c r="BE206" s="160"/>
    </row>
    <row r="207" spans="2:57" ht="16.5" hidden="1" customHeight="1">
      <c r="B207" s="156">
        <v>715</v>
      </c>
      <c r="C207" s="157" t="s">
        <v>1137</v>
      </c>
      <c r="D207" s="158" t="s">
        <v>3489</v>
      </c>
      <c r="E207" s="176" t="s">
        <v>28</v>
      </c>
      <c r="F207" s="158" t="s">
        <v>2233</v>
      </c>
      <c r="G207" s="158" t="s">
        <v>1037</v>
      </c>
      <c r="H207" s="159" t="s">
        <v>730</v>
      </c>
      <c r="I207" s="160" t="s">
        <v>1138</v>
      </c>
      <c r="J207" s="160" t="s">
        <v>3484</v>
      </c>
      <c r="K207" s="161">
        <v>25317</v>
      </c>
      <c r="L207" s="158"/>
      <c r="M207" s="158"/>
      <c r="N207" s="158" t="s">
        <v>699</v>
      </c>
      <c r="O207" s="158" t="s">
        <v>699</v>
      </c>
      <c r="P207" s="158" t="s">
        <v>699</v>
      </c>
      <c r="Q207" s="171">
        <v>2</v>
      </c>
      <c r="R207" s="163" t="s">
        <v>3271</v>
      </c>
      <c r="S207" s="185">
        <v>1</v>
      </c>
      <c r="T207" s="163" t="s">
        <v>2603</v>
      </c>
      <c r="U207" s="185">
        <v>11</v>
      </c>
      <c r="V207" s="163" t="s">
        <v>3490</v>
      </c>
      <c r="W207" s="185">
        <v>1</v>
      </c>
      <c r="X207" s="185"/>
      <c r="Y207" s="164" t="s">
        <v>26</v>
      </c>
      <c r="Z207" s="164" t="s">
        <v>26</v>
      </c>
      <c r="AA207" s="164"/>
      <c r="AB207" s="165" t="s">
        <v>2338</v>
      </c>
      <c r="AC207" s="166">
        <v>10</v>
      </c>
      <c r="AD207" s="167">
        <f t="shared" si="0"/>
        <v>0</v>
      </c>
      <c r="AE207" s="398">
        <v>10</v>
      </c>
      <c r="AF207" s="398">
        <v>0</v>
      </c>
      <c r="AG207" s="398">
        <v>2</v>
      </c>
      <c r="AH207" s="398">
        <v>0</v>
      </c>
      <c r="AI207" s="399">
        <v>10</v>
      </c>
      <c r="AJ207" s="399">
        <v>2</v>
      </c>
      <c r="AK207" s="399">
        <v>2</v>
      </c>
      <c r="AL207" s="399">
        <v>8</v>
      </c>
      <c r="AM207" s="166"/>
      <c r="AN207" s="166"/>
      <c r="AO207" s="166" t="s">
        <v>699</v>
      </c>
      <c r="AP207" s="168" t="s">
        <v>699</v>
      </c>
      <c r="AQ207" s="168" t="s">
        <v>699</v>
      </c>
      <c r="AR207" s="169">
        <f t="shared" si="1"/>
        <v>10</v>
      </c>
      <c r="AS207" s="170">
        <v>0</v>
      </c>
      <c r="AT207" s="160">
        <v>0</v>
      </c>
      <c r="AU207" s="160">
        <v>0</v>
      </c>
      <c r="AV207" s="170">
        <v>0</v>
      </c>
      <c r="AW207" s="170">
        <v>0</v>
      </c>
      <c r="AX207" s="160">
        <v>0</v>
      </c>
      <c r="AY207" s="160">
        <v>0</v>
      </c>
      <c r="AZ207" s="160">
        <v>0</v>
      </c>
      <c r="BA207" s="160">
        <v>0</v>
      </c>
      <c r="BB207" s="160">
        <v>10</v>
      </c>
      <c r="BC207" s="160" t="s">
        <v>2339</v>
      </c>
      <c r="BD207" s="160"/>
      <c r="BE207" s="160"/>
    </row>
    <row r="208" spans="2:57" ht="16.5" hidden="1" customHeight="1">
      <c r="B208" s="156">
        <v>104</v>
      </c>
      <c r="C208" s="157" t="s">
        <v>1139</v>
      </c>
      <c r="D208" s="158" t="s">
        <v>3491</v>
      </c>
      <c r="E208" s="176" t="s">
        <v>28</v>
      </c>
      <c r="F208" s="158" t="s">
        <v>2233</v>
      </c>
      <c r="G208" s="158" t="s">
        <v>1037</v>
      </c>
      <c r="H208" s="159" t="s">
        <v>724</v>
      </c>
      <c r="I208" s="160" t="s">
        <v>1140</v>
      </c>
      <c r="J208" s="160" t="s">
        <v>3492</v>
      </c>
      <c r="K208" s="161">
        <v>18962</v>
      </c>
      <c r="L208" s="158" t="s">
        <v>3493</v>
      </c>
      <c r="M208" s="158" t="s">
        <v>2332</v>
      </c>
      <c r="N208" s="158" t="s">
        <v>3493</v>
      </c>
      <c r="O208" s="158" t="s">
        <v>3494</v>
      </c>
      <c r="P208" s="158" t="s">
        <v>3495</v>
      </c>
      <c r="Q208" s="171">
        <v>8</v>
      </c>
      <c r="R208" s="163" t="s">
        <v>3496</v>
      </c>
      <c r="S208" s="185">
        <v>15</v>
      </c>
      <c r="T208" s="163" t="s">
        <v>2758</v>
      </c>
      <c r="U208" s="185">
        <v>43</v>
      </c>
      <c r="V208" s="163" t="s">
        <v>3497</v>
      </c>
      <c r="W208" s="185">
        <v>2</v>
      </c>
      <c r="X208" s="185"/>
      <c r="Y208" s="164" t="s">
        <v>26</v>
      </c>
      <c r="Z208" s="164" t="s">
        <v>26</v>
      </c>
      <c r="AA208" s="164"/>
      <c r="AB208" s="165" t="s">
        <v>2338</v>
      </c>
      <c r="AC208" s="166">
        <v>15</v>
      </c>
      <c r="AD208" s="167">
        <f t="shared" si="0"/>
        <v>0</v>
      </c>
      <c r="AE208" s="398">
        <v>9</v>
      </c>
      <c r="AF208" s="398">
        <v>0</v>
      </c>
      <c r="AG208" s="398">
        <v>2</v>
      </c>
      <c r="AH208" s="398">
        <v>0</v>
      </c>
      <c r="AI208" s="399">
        <v>9</v>
      </c>
      <c r="AJ208" s="399">
        <v>2</v>
      </c>
      <c r="AK208" s="399">
        <v>2</v>
      </c>
      <c r="AL208" s="399">
        <v>28</v>
      </c>
      <c r="AM208" s="166"/>
      <c r="AN208" s="166"/>
      <c r="AO208" s="166" t="s">
        <v>699</v>
      </c>
      <c r="AP208" s="168" t="s">
        <v>699</v>
      </c>
      <c r="AQ208" s="168" t="s">
        <v>699</v>
      </c>
      <c r="AR208" s="169">
        <f t="shared" si="1"/>
        <v>15</v>
      </c>
      <c r="AS208" s="170">
        <v>0</v>
      </c>
      <c r="AT208" s="160">
        <v>0</v>
      </c>
      <c r="AU208" s="160">
        <v>0</v>
      </c>
      <c r="AV208" s="170">
        <v>0</v>
      </c>
      <c r="AW208" s="170">
        <v>0</v>
      </c>
      <c r="AX208" s="160">
        <v>0</v>
      </c>
      <c r="AY208" s="160">
        <v>6</v>
      </c>
      <c r="AZ208" s="160">
        <v>0</v>
      </c>
      <c r="BA208" s="160">
        <v>0</v>
      </c>
      <c r="BB208" s="160">
        <v>9</v>
      </c>
      <c r="BC208" s="160" t="s">
        <v>2339</v>
      </c>
      <c r="BD208" s="160"/>
      <c r="BE208" s="160"/>
    </row>
    <row r="209" spans="2:57" ht="16.5" hidden="1" customHeight="1">
      <c r="B209" s="156">
        <v>716</v>
      </c>
      <c r="C209" s="157" t="s">
        <v>1141</v>
      </c>
      <c r="D209" s="158" t="s">
        <v>3498</v>
      </c>
      <c r="E209" s="176" t="s">
        <v>28</v>
      </c>
      <c r="F209" s="158" t="s">
        <v>2233</v>
      </c>
      <c r="G209" s="158" t="s">
        <v>1037</v>
      </c>
      <c r="H209" s="159" t="s">
        <v>730</v>
      </c>
      <c r="I209" s="160" t="s">
        <v>1142</v>
      </c>
      <c r="J209" s="160" t="s">
        <v>3492</v>
      </c>
      <c r="K209" s="161">
        <v>17117</v>
      </c>
      <c r="L209" s="158"/>
      <c r="M209" s="158"/>
      <c r="N209" s="158" t="s">
        <v>699</v>
      </c>
      <c r="O209" s="158" t="s">
        <v>699</v>
      </c>
      <c r="P209" s="158" t="s">
        <v>699</v>
      </c>
      <c r="Q209" s="171">
        <v>7</v>
      </c>
      <c r="R209" s="163" t="s">
        <v>2818</v>
      </c>
      <c r="S209" s="185">
        <v>4</v>
      </c>
      <c r="T209" s="163" t="s">
        <v>2603</v>
      </c>
      <c r="U209" s="185">
        <v>11</v>
      </c>
      <c r="V209" s="163" t="s">
        <v>3499</v>
      </c>
      <c r="W209" s="185">
        <v>1</v>
      </c>
      <c r="X209" s="185"/>
      <c r="Y209" s="164" t="s">
        <v>2536</v>
      </c>
      <c r="Z209" s="164" t="s">
        <v>2536</v>
      </c>
      <c r="AA209" s="164"/>
      <c r="AB209" s="165" t="s">
        <v>2338</v>
      </c>
      <c r="AC209" s="166">
        <v>13</v>
      </c>
      <c r="AD209" s="167">
        <f t="shared" si="0"/>
        <v>0</v>
      </c>
      <c r="AE209" s="398">
        <v>17</v>
      </c>
      <c r="AF209" s="398">
        <v>0</v>
      </c>
      <c r="AG209" s="398">
        <v>4</v>
      </c>
      <c r="AH209" s="398">
        <v>0</v>
      </c>
      <c r="AI209" s="399">
        <v>17</v>
      </c>
      <c r="AJ209" s="399">
        <v>4</v>
      </c>
      <c r="AK209" s="399">
        <v>2</v>
      </c>
      <c r="AL209" s="399">
        <v>8</v>
      </c>
      <c r="AM209" s="166"/>
      <c r="AN209" s="166"/>
      <c r="AO209" s="166" t="s">
        <v>699</v>
      </c>
      <c r="AP209" s="168" t="s">
        <v>699</v>
      </c>
      <c r="AQ209" s="168" t="s">
        <v>699</v>
      </c>
      <c r="AR209" s="169">
        <f t="shared" si="1"/>
        <v>13</v>
      </c>
      <c r="AS209" s="170">
        <v>0</v>
      </c>
      <c r="AT209" s="160">
        <v>8</v>
      </c>
      <c r="AU209" s="160">
        <v>0</v>
      </c>
      <c r="AV209" s="170">
        <v>0</v>
      </c>
      <c r="AW209" s="170">
        <v>0</v>
      </c>
      <c r="AX209" s="160">
        <v>0</v>
      </c>
      <c r="AY209" s="160">
        <v>2</v>
      </c>
      <c r="AZ209" s="160">
        <v>0</v>
      </c>
      <c r="BA209" s="160">
        <v>0</v>
      </c>
      <c r="BB209" s="160">
        <v>3</v>
      </c>
      <c r="BC209" s="160" t="s">
        <v>2339</v>
      </c>
      <c r="BD209" s="160"/>
      <c r="BE209" s="160"/>
    </row>
    <row r="210" spans="2:57" ht="16.5" hidden="1" customHeight="1">
      <c r="B210" s="156">
        <v>749</v>
      </c>
      <c r="C210" s="157" t="s">
        <v>1143</v>
      </c>
      <c r="D210" s="158" t="s">
        <v>3500</v>
      </c>
      <c r="E210" s="176" t="s">
        <v>28</v>
      </c>
      <c r="F210" s="158" t="s">
        <v>2233</v>
      </c>
      <c r="G210" s="158" t="s">
        <v>1037</v>
      </c>
      <c r="H210" s="159" t="s">
        <v>727</v>
      </c>
      <c r="I210" s="160" t="s">
        <v>1144</v>
      </c>
      <c r="J210" s="160" t="s">
        <v>3501</v>
      </c>
      <c r="K210" s="161">
        <v>8127</v>
      </c>
      <c r="L210" s="158"/>
      <c r="M210" s="158"/>
      <c r="N210" s="158" t="s">
        <v>699</v>
      </c>
      <c r="O210" s="158" t="s">
        <v>699</v>
      </c>
      <c r="P210" s="158" t="s">
        <v>699</v>
      </c>
      <c r="Q210" s="171">
        <v>3</v>
      </c>
      <c r="R210" s="163" t="s">
        <v>3074</v>
      </c>
      <c r="S210" s="185">
        <v>5</v>
      </c>
      <c r="T210" s="163" t="s">
        <v>2790</v>
      </c>
      <c r="U210" s="185">
        <v>22</v>
      </c>
      <c r="V210" s="163" t="s">
        <v>3502</v>
      </c>
      <c r="W210" s="185">
        <v>1</v>
      </c>
      <c r="X210" s="185"/>
      <c r="Y210" s="164" t="s">
        <v>26</v>
      </c>
      <c r="Z210" s="164" t="s">
        <v>26</v>
      </c>
      <c r="AA210" s="164"/>
      <c r="AB210" s="165" t="s">
        <v>2338</v>
      </c>
      <c r="AC210" s="166">
        <v>32</v>
      </c>
      <c r="AD210" s="167">
        <f t="shared" si="0"/>
        <v>0</v>
      </c>
      <c r="AE210" s="398">
        <v>32</v>
      </c>
      <c r="AF210" s="398">
        <v>0</v>
      </c>
      <c r="AG210" s="398">
        <v>4</v>
      </c>
      <c r="AH210" s="398">
        <v>0</v>
      </c>
      <c r="AI210" s="399">
        <v>32</v>
      </c>
      <c r="AJ210" s="399">
        <v>4</v>
      </c>
      <c r="AK210" s="399">
        <v>2</v>
      </c>
      <c r="AL210" s="399">
        <v>11</v>
      </c>
      <c r="AM210" s="166"/>
      <c r="AN210" s="166"/>
      <c r="AO210" s="166" t="s">
        <v>699</v>
      </c>
      <c r="AP210" s="168" t="s">
        <v>7923</v>
      </c>
      <c r="AQ210" s="168" t="s">
        <v>699</v>
      </c>
      <c r="AR210" s="169">
        <f t="shared" si="1"/>
        <v>32</v>
      </c>
      <c r="AS210" s="170">
        <v>0</v>
      </c>
      <c r="AT210" s="160">
        <v>0</v>
      </c>
      <c r="AU210" s="160">
        <v>0</v>
      </c>
      <c r="AV210" s="170">
        <v>0</v>
      </c>
      <c r="AW210" s="170">
        <v>0</v>
      </c>
      <c r="AX210" s="160">
        <v>0</v>
      </c>
      <c r="AY210" s="160">
        <v>6</v>
      </c>
      <c r="AZ210" s="160">
        <v>0</v>
      </c>
      <c r="BA210" s="160">
        <v>0</v>
      </c>
      <c r="BB210" s="160">
        <v>26</v>
      </c>
      <c r="BC210" s="160" t="s">
        <v>2339</v>
      </c>
      <c r="BD210" s="160"/>
      <c r="BE210" s="160"/>
    </row>
    <row r="211" spans="2:57" ht="16.5" hidden="1" customHeight="1">
      <c r="B211" s="156">
        <v>750</v>
      </c>
      <c r="C211" s="157" t="s">
        <v>1145</v>
      </c>
      <c r="D211" s="158" t="s">
        <v>3503</v>
      </c>
      <c r="E211" s="176" t="s">
        <v>28</v>
      </c>
      <c r="F211" s="158" t="s">
        <v>2233</v>
      </c>
      <c r="G211" s="158" t="s">
        <v>1037</v>
      </c>
      <c r="H211" s="159" t="s">
        <v>727</v>
      </c>
      <c r="I211" s="160" t="s">
        <v>1146</v>
      </c>
      <c r="J211" s="160" t="s">
        <v>3504</v>
      </c>
      <c r="K211" s="161">
        <v>24563</v>
      </c>
      <c r="L211" s="158" t="s">
        <v>3505</v>
      </c>
      <c r="M211" s="158" t="s">
        <v>2332</v>
      </c>
      <c r="N211" s="158" t="s">
        <v>3505</v>
      </c>
      <c r="O211" s="158" t="s">
        <v>3506</v>
      </c>
      <c r="P211" s="158" t="s">
        <v>3507</v>
      </c>
      <c r="Q211" s="171">
        <v>4</v>
      </c>
      <c r="R211" s="163" t="s">
        <v>2690</v>
      </c>
      <c r="S211" s="185">
        <v>7</v>
      </c>
      <c r="T211" s="163" t="s">
        <v>2453</v>
      </c>
      <c r="U211" s="185">
        <v>15</v>
      </c>
      <c r="V211" s="163" t="s">
        <v>3405</v>
      </c>
      <c r="W211" s="185">
        <v>1</v>
      </c>
      <c r="X211" s="185"/>
      <c r="Y211" s="164" t="s">
        <v>2353</v>
      </c>
      <c r="Z211" s="164" t="s">
        <v>2353</v>
      </c>
      <c r="AA211" s="164"/>
      <c r="AB211" s="165" t="s">
        <v>2338</v>
      </c>
      <c r="AC211" s="166">
        <v>12</v>
      </c>
      <c r="AD211" s="167">
        <f t="shared" si="0"/>
        <v>0</v>
      </c>
      <c r="AE211" s="398">
        <v>12</v>
      </c>
      <c r="AF211" s="398">
        <v>0</v>
      </c>
      <c r="AG211" s="398">
        <v>2</v>
      </c>
      <c r="AH211" s="398">
        <v>0</v>
      </c>
      <c r="AI211" s="399">
        <v>12</v>
      </c>
      <c r="AJ211" s="399">
        <v>2</v>
      </c>
      <c r="AK211" s="399">
        <v>2</v>
      </c>
      <c r="AL211" s="399">
        <v>10</v>
      </c>
      <c r="AM211" s="166"/>
      <c r="AN211" s="166"/>
      <c r="AO211" s="166" t="s">
        <v>699</v>
      </c>
      <c r="AP211" s="168" t="s">
        <v>699</v>
      </c>
      <c r="AQ211" s="168" t="s">
        <v>699</v>
      </c>
      <c r="AR211" s="169">
        <f t="shared" si="1"/>
        <v>12</v>
      </c>
      <c r="AS211" s="170">
        <v>0</v>
      </c>
      <c r="AT211" s="160">
        <v>0</v>
      </c>
      <c r="AU211" s="160">
        <v>0</v>
      </c>
      <c r="AV211" s="170">
        <v>0</v>
      </c>
      <c r="AW211" s="170">
        <v>0</v>
      </c>
      <c r="AX211" s="160">
        <v>0</v>
      </c>
      <c r="AY211" s="160">
        <v>5</v>
      </c>
      <c r="AZ211" s="160">
        <v>0</v>
      </c>
      <c r="BA211" s="160">
        <v>0</v>
      </c>
      <c r="BB211" s="160">
        <v>7</v>
      </c>
      <c r="BC211" s="160" t="s">
        <v>2339</v>
      </c>
      <c r="BD211" s="160"/>
      <c r="BE211" s="160"/>
    </row>
    <row r="212" spans="2:57" ht="16.5" hidden="1" customHeight="1">
      <c r="B212" s="156">
        <v>758</v>
      </c>
      <c r="C212" s="157" t="s">
        <v>1147</v>
      </c>
      <c r="D212" s="158" t="s">
        <v>3508</v>
      </c>
      <c r="E212" s="176" t="s">
        <v>2234</v>
      </c>
      <c r="F212" s="158" t="s">
        <v>2233</v>
      </c>
      <c r="G212" s="158" t="s">
        <v>1037</v>
      </c>
      <c r="H212" s="159" t="s">
        <v>727</v>
      </c>
      <c r="I212" s="160" t="s">
        <v>1148</v>
      </c>
      <c r="J212" s="160" t="s">
        <v>3509</v>
      </c>
      <c r="K212" s="161">
        <v>45717</v>
      </c>
      <c r="L212" s="158"/>
      <c r="M212" s="158"/>
      <c r="N212" s="158" t="s">
        <v>3510</v>
      </c>
      <c r="O212" s="158" t="s">
        <v>3511</v>
      </c>
      <c r="P212" s="158" t="s">
        <v>3512</v>
      </c>
      <c r="Q212" s="171">
        <v>2</v>
      </c>
      <c r="R212" s="163" t="s">
        <v>3267</v>
      </c>
      <c r="S212" s="185">
        <v>16</v>
      </c>
      <c r="T212" s="163" t="s">
        <v>3513</v>
      </c>
      <c r="U212" s="185">
        <v>43</v>
      </c>
      <c r="V212" s="163" t="s">
        <v>3514</v>
      </c>
      <c r="W212" s="185">
        <v>3</v>
      </c>
      <c r="X212" s="185"/>
      <c r="Y212" s="164" t="s">
        <v>26</v>
      </c>
      <c r="Z212" s="164" t="s">
        <v>26</v>
      </c>
      <c r="AA212" s="164"/>
      <c r="AB212" s="165" t="s">
        <v>2338</v>
      </c>
      <c r="AC212" s="166">
        <v>92</v>
      </c>
      <c r="AD212" s="167">
        <f t="shared" si="0"/>
        <v>0</v>
      </c>
      <c r="AE212" s="398">
        <v>0</v>
      </c>
      <c r="AF212" s="398">
        <v>0</v>
      </c>
      <c r="AG212" s="398">
        <v>0</v>
      </c>
      <c r="AH212" s="398">
        <v>0</v>
      </c>
      <c r="AI212" s="399">
        <v>0</v>
      </c>
      <c r="AJ212" s="399">
        <v>0</v>
      </c>
      <c r="AK212" s="399">
        <v>0</v>
      </c>
      <c r="AL212" s="399">
        <v>0</v>
      </c>
      <c r="AM212" s="166"/>
      <c r="AN212" s="166"/>
      <c r="AO212" s="166">
        <v>1</v>
      </c>
      <c r="AP212" s="168" t="s">
        <v>10124</v>
      </c>
      <c r="AQ212" s="168">
        <v>1</v>
      </c>
      <c r="AR212" s="169">
        <f t="shared" si="1"/>
        <v>92</v>
      </c>
      <c r="AS212" s="170">
        <v>0</v>
      </c>
      <c r="AT212" s="160">
        <v>0</v>
      </c>
      <c r="AU212" s="160">
        <v>0</v>
      </c>
      <c r="AV212" s="170">
        <v>0</v>
      </c>
      <c r="AW212" s="170">
        <v>92</v>
      </c>
      <c r="AX212" s="160">
        <v>0</v>
      </c>
      <c r="AY212" s="160">
        <v>0</v>
      </c>
      <c r="AZ212" s="160">
        <v>0</v>
      </c>
      <c r="BA212" s="160">
        <v>0</v>
      </c>
      <c r="BB212" s="160">
        <v>0</v>
      </c>
      <c r="BC212" s="160"/>
      <c r="BD212" s="160"/>
      <c r="BE212" s="160"/>
    </row>
    <row r="213" spans="2:57" ht="16.5" hidden="1" customHeight="1">
      <c r="B213" s="156">
        <v>56</v>
      </c>
      <c r="C213" s="157" t="s">
        <v>1149</v>
      </c>
      <c r="D213" s="158" t="s">
        <v>3515</v>
      </c>
      <c r="E213" s="176" t="s">
        <v>28</v>
      </c>
      <c r="F213" s="158" t="s">
        <v>2233</v>
      </c>
      <c r="G213" s="158" t="s">
        <v>1037</v>
      </c>
      <c r="H213" s="159" t="s">
        <v>724</v>
      </c>
      <c r="I213" s="160" t="s">
        <v>1150</v>
      </c>
      <c r="J213" s="160" t="s">
        <v>3516</v>
      </c>
      <c r="K213" s="161">
        <v>26229</v>
      </c>
      <c r="L213" s="158"/>
      <c r="M213" s="158"/>
      <c r="N213" s="158" t="s">
        <v>699</v>
      </c>
      <c r="O213" s="158" t="s">
        <v>699</v>
      </c>
      <c r="P213" s="158" t="s">
        <v>699</v>
      </c>
      <c r="Q213" s="171">
        <v>9</v>
      </c>
      <c r="R213" s="163" t="s">
        <v>3517</v>
      </c>
      <c r="S213" s="185">
        <v>16</v>
      </c>
      <c r="T213" s="163" t="s">
        <v>2423</v>
      </c>
      <c r="U213" s="185">
        <v>66</v>
      </c>
      <c r="V213" s="163" t="s">
        <v>3518</v>
      </c>
      <c r="W213" s="185">
        <v>1</v>
      </c>
      <c r="X213" s="185"/>
      <c r="Y213" s="164" t="s">
        <v>26</v>
      </c>
      <c r="Z213" s="164" t="s">
        <v>26</v>
      </c>
      <c r="AA213" s="172" t="s">
        <v>35</v>
      </c>
      <c r="AB213" s="165" t="s">
        <v>2354</v>
      </c>
      <c r="AC213" s="166">
        <v>40</v>
      </c>
      <c r="AD213" s="167">
        <f t="shared" si="0"/>
        <v>0</v>
      </c>
      <c r="AE213" s="398">
        <v>40</v>
      </c>
      <c r="AF213" s="398">
        <v>0</v>
      </c>
      <c r="AG213" s="398">
        <v>12</v>
      </c>
      <c r="AH213" s="398">
        <v>0</v>
      </c>
      <c r="AI213" s="399">
        <v>40</v>
      </c>
      <c r="AJ213" s="399">
        <v>12</v>
      </c>
      <c r="AK213" s="399">
        <v>3</v>
      </c>
      <c r="AL213" s="399">
        <v>25</v>
      </c>
      <c r="AM213" s="166"/>
      <c r="AN213" s="166"/>
      <c r="AO213" s="166" t="s">
        <v>699</v>
      </c>
      <c r="AP213" s="168" t="s">
        <v>699</v>
      </c>
      <c r="AQ213" s="168" t="s">
        <v>699</v>
      </c>
      <c r="AR213" s="169">
        <f t="shared" si="1"/>
        <v>40</v>
      </c>
      <c r="AS213" s="170">
        <v>0</v>
      </c>
      <c r="AT213" s="160">
        <v>0</v>
      </c>
      <c r="AU213" s="160">
        <v>0</v>
      </c>
      <c r="AV213" s="170">
        <v>3</v>
      </c>
      <c r="AW213" s="170">
        <v>0</v>
      </c>
      <c r="AX213" s="160">
        <v>0</v>
      </c>
      <c r="AY213" s="160">
        <v>10</v>
      </c>
      <c r="AZ213" s="160">
        <v>0</v>
      </c>
      <c r="BA213" s="160">
        <v>0</v>
      </c>
      <c r="BB213" s="160">
        <v>27</v>
      </c>
      <c r="BC213" s="160" t="s">
        <v>2355</v>
      </c>
      <c r="BD213" s="160"/>
      <c r="BE213" s="160"/>
    </row>
    <row r="214" spans="2:57" ht="16.5" hidden="1" customHeight="1">
      <c r="B214" s="156">
        <v>721</v>
      </c>
      <c r="C214" s="157" t="s">
        <v>1151</v>
      </c>
      <c r="D214" s="158" t="s">
        <v>3519</v>
      </c>
      <c r="E214" s="176" t="s">
        <v>28</v>
      </c>
      <c r="F214" s="158" t="s">
        <v>2233</v>
      </c>
      <c r="G214" s="158" t="s">
        <v>1037</v>
      </c>
      <c r="H214" s="159" t="s">
        <v>730</v>
      </c>
      <c r="I214" s="160" t="s">
        <v>1152</v>
      </c>
      <c r="J214" s="160" t="s">
        <v>3520</v>
      </c>
      <c r="K214" s="161">
        <v>30414</v>
      </c>
      <c r="L214" s="158"/>
      <c r="M214" s="158"/>
      <c r="N214" s="158" t="s">
        <v>699</v>
      </c>
      <c r="O214" s="158" t="s">
        <v>699</v>
      </c>
      <c r="P214" s="158" t="s">
        <v>699</v>
      </c>
      <c r="Q214" s="171">
        <v>5</v>
      </c>
      <c r="R214" s="163" t="s">
        <v>2519</v>
      </c>
      <c r="S214" s="185">
        <v>12</v>
      </c>
      <c r="T214" s="163" t="s">
        <v>2831</v>
      </c>
      <c r="U214" s="185">
        <v>39</v>
      </c>
      <c r="V214" s="163" t="s">
        <v>3521</v>
      </c>
      <c r="W214" s="185">
        <v>1</v>
      </c>
      <c r="X214" s="185"/>
      <c r="Y214" s="164" t="s">
        <v>26</v>
      </c>
      <c r="Z214" s="164" t="s">
        <v>26</v>
      </c>
      <c r="AA214" s="172" t="s">
        <v>35</v>
      </c>
      <c r="AB214" s="165" t="s">
        <v>2354</v>
      </c>
      <c r="AC214" s="166">
        <v>24</v>
      </c>
      <c r="AD214" s="167">
        <f t="shared" si="0"/>
        <v>0</v>
      </c>
      <c r="AE214" s="398">
        <v>24</v>
      </c>
      <c r="AF214" s="398">
        <v>0</v>
      </c>
      <c r="AG214" s="398">
        <v>6</v>
      </c>
      <c r="AH214" s="398">
        <v>0</v>
      </c>
      <c r="AI214" s="399">
        <v>24</v>
      </c>
      <c r="AJ214" s="399">
        <v>6</v>
      </c>
      <c r="AK214" s="399">
        <v>3</v>
      </c>
      <c r="AL214" s="399">
        <v>15</v>
      </c>
      <c r="AM214" s="166"/>
      <c r="AN214" s="166"/>
      <c r="AO214" s="166" t="s">
        <v>699</v>
      </c>
      <c r="AP214" s="168" t="s">
        <v>699</v>
      </c>
      <c r="AQ214" s="168" t="s">
        <v>699</v>
      </c>
      <c r="AR214" s="169">
        <f t="shared" si="1"/>
        <v>24</v>
      </c>
      <c r="AS214" s="170">
        <v>0</v>
      </c>
      <c r="AT214" s="160">
        <v>0</v>
      </c>
      <c r="AU214" s="160">
        <v>0</v>
      </c>
      <c r="AV214" s="170">
        <v>0</v>
      </c>
      <c r="AW214" s="170">
        <v>0</v>
      </c>
      <c r="AX214" s="160">
        <v>0</v>
      </c>
      <c r="AY214" s="160">
        <v>6</v>
      </c>
      <c r="AZ214" s="160">
        <v>0</v>
      </c>
      <c r="BA214" s="160">
        <v>0</v>
      </c>
      <c r="BB214" s="160">
        <v>18</v>
      </c>
      <c r="BC214" s="160" t="s">
        <v>2355</v>
      </c>
      <c r="BD214" s="160"/>
      <c r="BE214" s="160"/>
    </row>
    <row r="215" spans="2:57" ht="16.5" hidden="1" customHeight="1">
      <c r="B215" s="156">
        <v>301</v>
      </c>
      <c r="C215" s="157" t="s">
        <v>1153</v>
      </c>
      <c r="D215" s="158" t="s">
        <v>3522</v>
      </c>
      <c r="E215" s="176" t="s">
        <v>28</v>
      </c>
      <c r="F215" s="158" t="s">
        <v>2233</v>
      </c>
      <c r="G215" s="158" t="s">
        <v>1154</v>
      </c>
      <c r="H215" s="159" t="s">
        <v>727</v>
      </c>
      <c r="I215" s="160" t="s">
        <v>1155</v>
      </c>
      <c r="J215" s="160" t="s">
        <v>3523</v>
      </c>
      <c r="K215" s="161">
        <v>20641</v>
      </c>
      <c r="L215" s="158" t="s">
        <v>3524</v>
      </c>
      <c r="M215" s="158" t="s">
        <v>2332</v>
      </c>
      <c r="N215" s="158" t="s">
        <v>3524</v>
      </c>
      <c r="O215" s="158" t="s">
        <v>3525</v>
      </c>
      <c r="P215" s="158" t="s">
        <v>3526</v>
      </c>
      <c r="Q215" s="171">
        <v>2</v>
      </c>
      <c r="R215" s="163" t="s">
        <v>2453</v>
      </c>
      <c r="S215" s="163">
        <v>4</v>
      </c>
      <c r="T215" s="163" t="s">
        <v>2470</v>
      </c>
      <c r="U215" s="163">
        <v>10</v>
      </c>
      <c r="V215" s="163" t="s">
        <v>3527</v>
      </c>
      <c r="W215" s="163">
        <v>1</v>
      </c>
      <c r="X215" s="163"/>
      <c r="Y215" s="164" t="s">
        <v>2353</v>
      </c>
      <c r="Z215" s="164" t="s">
        <v>2353</v>
      </c>
      <c r="AA215" s="164"/>
      <c r="AB215" s="165" t="s">
        <v>2338</v>
      </c>
      <c r="AC215" s="166">
        <v>11</v>
      </c>
      <c r="AD215" s="167">
        <f t="shared" si="0"/>
        <v>0</v>
      </c>
      <c r="AE215" s="398">
        <v>11</v>
      </c>
      <c r="AF215" s="398">
        <v>0</v>
      </c>
      <c r="AG215" s="398">
        <v>4</v>
      </c>
      <c r="AH215" s="398">
        <v>0</v>
      </c>
      <c r="AI215" s="399">
        <v>11</v>
      </c>
      <c r="AJ215" s="399">
        <v>4</v>
      </c>
      <c r="AK215" s="399">
        <v>2</v>
      </c>
      <c r="AL215" s="399">
        <v>13</v>
      </c>
      <c r="AM215" s="166"/>
      <c r="AN215" s="166"/>
      <c r="AO215" s="166" t="s">
        <v>699</v>
      </c>
      <c r="AP215" s="168" t="s">
        <v>699</v>
      </c>
      <c r="AQ215" s="168" t="s">
        <v>699</v>
      </c>
      <c r="AR215" s="169">
        <f t="shared" si="1"/>
        <v>11</v>
      </c>
      <c r="AS215" s="170">
        <v>0</v>
      </c>
      <c r="AT215" s="160">
        <v>0</v>
      </c>
      <c r="AU215" s="160">
        <v>0</v>
      </c>
      <c r="AV215" s="170">
        <v>9</v>
      </c>
      <c r="AW215" s="170">
        <v>0</v>
      </c>
      <c r="AX215" s="160">
        <v>0</v>
      </c>
      <c r="AY215" s="160">
        <v>2</v>
      </c>
      <c r="AZ215" s="160">
        <v>0</v>
      </c>
      <c r="BA215" s="160">
        <v>0</v>
      </c>
      <c r="BB215" s="160">
        <v>0</v>
      </c>
      <c r="BC215" s="160" t="s">
        <v>2339</v>
      </c>
      <c r="BD215" s="160"/>
      <c r="BE215" s="160"/>
    </row>
    <row r="216" spans="2:57" ht="16.5" hidden="1" customHeight="1">
      <c r="B216" s="156">
        <v>302</v>
      </c>
      <c r="C216" s="157" t="s">
        <v>1156</v>
      </c>
      <c r="D216" s="158" t="s">
        <v>3528</v>
      </c>
      <c r="E216" s="176" t="s">
        <v>2234</v>
      </c>
      <c r="F216" s="158" t="s">
        <v>2233</v>
      </c>
      <c r="G216" s="158" t="s">
        <v>1154</v>
      </c>
      <c r="H216" s="159" t="s">
        <v>727</v>
      </c>
      <c r="I216" s="160" t="s">
        <v>1157</v>
      </c>
      <c r="J216" s="160" t="s">
        <v>3529</v>
      </c>
      <c r="K216" s="161">
        <v>26794</v>
      </c>
      <c r="L216" s="158"/>
      <c r="M216" s="158"/>
      <c r="N216" s="158" t="s">
        <v>3530</v>
      </c>
      <c r="O216" s="158" t="s">
        <v>3531</v>
      </c>
      <c r="P216" s="158" t="s">
        <v>3532</v>
      </c>
      <c r="Q216" s="171">
        <v>2</v>
      </c>
      <c r="R216" s="163" t="s">
        <v>2429</v>
      </c>
      <c r="S216" s="163">
        <v>8</v>
      </c>
      <c r="T216" s="163" t="s">
        <v>3533</v>
      </c>
      <c r="U216" s="163">
        <v>9</v>
      </c>
      <c r="V216" s="163" t="s">
        <v>2551</v>
      </c>
      <c r="W216" s="163">
        <v>0</v>
      </c>
      <c r="X216" s="163"/>
      <c r="Y216" s="164" t="s">
        <v>2353</v>
      </c>
      <c r="Z216" s="164" t="s">
        <v>2353</v>
      </c>
      <c r="AA216" s="164"/>
      <c r="AB216" s="165" t="s">
        <v>2338</v>
      </c>
      <c r="AC216" s="166">
        <v>10</v>
      </c>
      <c r="AD216" s="167">
        <f t="shared" si="0"/>
        <v>0</v>
      </c>
      <c r="AE216" s="398">
        <v>10</v>
      </c>
      <c r="AF216" s="398">
        <v>0</v>
      </c>
      <c r="AG216" s="398">
        <v>4</v>
      </c>
      <c r="AH216" s="398">
        <v>0</v>
      </c>
      <c r="AI216" s="399" t="s">
        <v>2354</v>
      </c>
      <c r="AJ216" s="399" t="s">
        <v>2354</v>
      </c>
      <c r="AK216" s="399" t="s">
        <v>2354</v>
      </c>
      <c r="AL216" s="399" t="s">
        <v>2354</v>
      </c>
      <c r="AM216" s="166"/>
      <c r="AN216" s="166"/>
      <c r="AO216" s="166">
        <v>2</v>
      </c>
      <c r="AP216" s="168" t="s">
        <v>7925</v>
      </c>
      <c r="AQ216" s="168">
        <v>2</v>
      </c>
      <c r="AR216" s="169">
        <f t="shared" si="1"/>
        <v>10</v>
      </c>
      <c r="AS216" s="170">
        <v>0</v>
      </c>
      <c r="AT216" s="160">
        <v>0</v>
      </c>
      <c r="AU216" s="160">
        <v>0</v>
      </c>
      <c r="AV216" s="170">
        <v>10</v>
      </c>
      <c r="AW216" s="170">
        <v>0</v>
      </c>
      <c r="AX216" s="160">
        <v>0</v>
      </c>
      <c r="AY216" s="160">
        <v>0</v>
      </c>
      <c r="AZ216" s="160">
        <v>0</v>
      </c>
      <c r="BA216" s="160">
        <v>0</v>
      </c>
      <c r="BB216" s="160">
        <v>0</v>
      </c>
      <c r="BC216" s="160"/>
      <c r="BD216" s="160"/>
      <c r="BE216" s="160"/>
    </row>
    <row r="217" spans="2:57" ht="16.5" hidden="1" customHeight="1">
      <c r="B217" s="156">
        <v>303</v>
      </c>
      <c r="C217" s="157" t="s">
        <v>1158</v>
      </c>
      <c r="D217" s="158" t="s">
        <v>3534</v>
      </c>
      <c r="E217" s="176" t="s">
        <v>28</v>
      </c>
      <c r="F217" s="158" t="s">
        <v>2233</v>
      </c>
      <c r="G217" s="158" t="s">
        <v>1154</v>
      </c>
      <c r="H217" s="159" t="s">
        <v>727</v>
      </c>
      <c r="I217" s="160" t="s">
        <v>1159</v>
      </c>
      <c r="J217" s="160" t="s">
        <v>3529</v>
      </c>
      <c r="K217" s="161">
        <v>18172</v>
      </c>
      <c r="L217" s="158" t="s">
        <v>3535</v>
      </c>
      <c r="M217" s="158" t="s">
        <v>2332</v>
      </c>
      <c r="N217" s="158" t="s">
        <v>3535</v>
      </c>
      <c r="O217" s="158" t="s">
        <v>3536</v>
      </c>
      <c r="P217" s="158" t="s">
        <v>3537</v>
      </c>
      <c r="Q217" s="171">
        <v>2</v>
      </c>
      <c r="R217" s="163" t="s">
        <v>2663</v>
      </c>
      <c r="S217" s="163">
        <v>7</v>
      </c>
      <c r="T217" s="163" t="s">
        <v>2470</v>
      </c>
      <c r="U217" s="163">
        <v>14</v>
      </c>
      <c r="V217" s="163" t="s">
        <v>3538</v>
      </c>
      <c r="W217" s="163">
        <v>1</v>
      </c>
      <c r="X217" s="163"/>
      <c r="Y217" s="164" t="s">
        <v>2353</v>
      </c>
      <c r="Z217" s="164" t="s">
        <v>2353</v>
      </c>
      <c r="AA217" s="164"/>
      <c r="AB217" s="165" t="s">
        <v>2338</v>
      </c>
      <c r="AC217" s="166">
        <v>10</v>
      </c>
      <c r="AD217" s="167">
        <f t="shared" si="0"/>
        <v>0</v>
      </c>
      <c r="AE217" s="398">
        <v>10</v>
      </c>
      <c r="AF217" s="398">
        <v>0</v>
      </c>
      <c r="AG217" s="398">
        <v>3</v>
      </c>
      <c r="AH217" s="398">
        <v>0</v>
      </c>
      <c r="AI217" s="399">
        <v>10</v>
      </c>
      <c r="AJ217" s="399">
        <v>3</v>
      </c>
      <c r="AK217" s="399">
        <v>2</v>
      </c>
      <c r="AL217" s="399">
        <v>12</v>
      </c>
      <c r="AM217" s="166"/>
      <c r="AN217" s="166"/>
      <c r="AO217" s="166" t="s">
        <v>699</v>
      </c>
      <c r="AP217" s="168" t="s">
        <v>699</v>
      </c>
      <c r="AQ217" s="168" t="s">
        <v>699</v>
      </c>
      <c r="AR217" s="169">
        <f t="shared" si="1"/>
        <v>10</v>
      </c>
      <c r="AS217" s="170">
        <v>0</v>
      </c>
      <c r="AT217" s="160">
        <v>0</v>
      </c>
      <c r="AU217" s="160">
        <v>0</v>
      </c>
      <c r="AV217" s="170">
        <v>5</v>
      </c>
      <c r="AW217" s="170">
        <v>0</v>
      </c>
      <c r="AX217" s="160">
        <v>0</v>
      </c>
      <c r="AY217" s="160">
        <v>5</v>
      </c>
      <c r="AZ217" s="160">
        <v>0</v>
      </c>
      <c r="BA217" s="160">
        <v>0</v>
      </c>
      <c r="BB217" s="160">
        <v>0</v>
      </c>
      <c r="BC217" s="160" t="s">
        <v>2339</v>
      </c>
      <c r="BD217" s="160"/>
      <c r="BE217" s="160"/>
    </row>
    <row r="218" spans="2:57" ht="16.5" hidden="1" customHeight="1">
      <c r="B218" s="156">
        <v>304</v>
      </c>
      <c r="C218" s="157" t="s">
        <v>1160</v>
      </c>
      <c r="D218" s="158" t="s">
        <v>3539</v>
      </c>
      <c r="E218" s="176" t="s">
        <v>28</v>
      </c>
      <c r="F218" s="158" t="s">
        <v>2233</v>
      </c>
      <c r="G218" s="158" t="s">
        <v>1154</v>
      </c>
      <c r="H218" s="159" t="s">
        <v>727</v>
      </c>
      <c r="I218" s="160" t="s">
        <v>1161</v>
      </c>
      <c r="J218" s="160" t="s">
        <v>3540</v>
      </c>
      <c r="K218" s="161">
        <v>13653</v>
      </c>
      <c r="L218" s="158" t="s">
        <v>3541</v>
      </c>
      <c r="M218" s="158" t="s">
        <v>2332</v>
      </c>
      <c r="N218" s="158" t="s">
        <v>3541</v>
      </c>
      <c r="O218" s="158" t="s">
        <v>3542</v>
      </c>
      <c r="P218" s="158" t="s">
        <v>3543</v>
      </c>
      <c r="Q218" s="171">
        <v>4</v>
      </c>
      <c r="R218" s="163" t="s">
        <v>2453</v>
      </c>
      <c r="S218" s="163">
        <v>4</v>
      </c>
      <c r="T218" s="163" t="s">
        <v>3533</v>
      </c>
      <c r="U218" s="163">
        <v>9</v>
      </c>
      <c r="V218" s="163" t="s">
        <v>2735</v>
      </c>
      <c r="W218" s="163">
        <v>1</v>
      </c>
      <c r="X218" s="163"/>
      <c r="Y218" s="164" t="s">
        <v>2353</v>
      </c>
      <c r="Z218" s="164" t="s">
        <v>2353</v>
      </c>
      <c r="AA218" s="164"/>
      <c r="AB218" s="165" t="s">
        <v>2338</v>
      </c>
      <c r="AC218" s="166">
        <v>9</v>
      </c>
      <c r="AD218" s="167">
        <f t="shared" si="0"/>
        <v>0</v>
      </c>
      <c r="AE218" s="398">
        <v>9</v>
      </c>
      <c r="AF218" s="398">
        <v>0</v>
      </c>
      <c r="AG218" s="398">
        <v>2</v>
      </c>
      <c r="AH218" s="398">
        <v>0</v>
      </c>
      <c r="AI218" s="399">
        <v>9</v>
      </c>
      <c r="AJ218" s="399">
        <v>2</v>
      </c>
      <c r="AK218" s="399">
        <v>2</v>
      </c>
      <c r="AL218" s="399">
        <v>11</v>
      </c>
      <c r="AM218" s="166"/>
      <c r="AN218" s="166"/>
      <c r="AO218" s="166" t="s">
        <v>699</v>
      </c>
      <c r="AP218" s="168" t="s">
        <v>699</v>
      </c>
      <c r="AQ218" s="168" t="s">
        <v>699</v>
      </c>
      <c r="AR218" s="169">
        <f t="shared" si="1"/>
        <v>9</v>
      </c>
      <c r="AS218" s="170">
        <v>0</v>
      </c>
      <c r="AT218" s="160">
        <v>0</v>
      </c>
      <c r="AU218" s="160">
        <v>0</v>
      </c>
      <c r="AV218" s="170">
        <v>1</v>
      </c>
      <c r="AW218" s="170">
        <v>0</v>
      </c>
      <c r="AX218" s="160">
        <v>7</v>
      </c>
      <c r="AY218" s="160">
        <v>1</v>
      </c>
      <c r="AZ218" s="160">
        <v>0</v>
      </c>
      <c r="BA218" s="160">
        <v>0</v>
      </c>
      <c r="BB218" s="160">
        <v>0</v>
      </c>
      <c r="BC218" s="160" t="s">
        <v>2339</v>
      </c>
      <c r="BD218" s="160"/>
      <c r="BE218" s="160"/>
    </row>
    <row r="219" spans="2:57" ht="16.5" hidden="1" customHeight="1">
      <c r="B219" s="156">
        <v>305</v>
      </c>
      <c r="C219" s="157" t="s">
        <v>1162</v>
      </c>
      <c r="D219" s="183"/>
      <c r="E219" s="176" t="s">
        <v>2234</v>
      </c>
      <c r="F219" s="183" t="s">
        <v>2233</v>
      </c>
      <c r="G219" s="191" t="s">
        <v>1154</v>
      </c>
      <c r="H219" s="192" t="s">
        <v>727</v>
      </c>
      <c r="I219" s="193" t="s">
        <v>1163</v>
      </c>
      <c r="J219" s="193"/>
      <c r="K219" s="194"/>
      <c r="L219" s="158"/>
      <c r="M219" s="158"/>
      <c r="N219" s="158" t="s">
        <v>699</v>
      </c>
      <c r="O219" s="158" t="s">
        <v>699</v>
      </c>
      <c r="P219" s="158" t="s">
        <v>699</v>
      </c>
      <c r="Q219" s="171">
        <v>2</v>
      </c>
      <c r="R219" s="163"/>
      <c r="S219" s="185"/>
      <c r="T219" s="163"/>
      <c r="U219" s="185"/>
      <c r="V219" s="163"/>
      <c r="W219" s="185"/>
      <c r="X219" s="185"/>
      <c r="Y219" s="195"/>
      <c r="Z219" s="195"/>
      <c r="AA219" s="164"/>
      <c r="AB219" s="165" t="s">
        <v>2338</v>
      </c>
      <c r="AC219" s="166">
        <v>0</v>
      </c>
      <c r="AD219" s="167">
        <f t="shared" si="0"/>
        <v>0</v>
      </c>
      <c r="AE219" s="398">
        <v>0</v>
      </c>
      <c r="AF219" s="398">
        <v>0</v>
      </c>
      <c r="AG219" s="398">
        <v>0</v>
      </c>
      <c r="AH219" s="398">
        <v>0</v>
      </c>
      <c r="AI219" s="399">
        <v>0</v>
      </c>
      <c r="AJ219" s="399">
        <v>0</v>
      </c>
      <c r="AK219" s="399">
        <v>0</v>
      </c>
      <c r="AL219" s="399">
        <v>0</v>
      </c>
      <c r="AM219" s="166"/>
      <c r="AN219" s="166"/>
      <c r="AO219" s="166">
        <v>2</v>
      </c>
      <c r="AP219" s="168" t="s">
        <v>7930</v>
      </c>
      <c r="AQ219" s="168">
        <v>2</v>
      </c>
      <c r="AR219" s="169">
        <f t="shared" si="1"/>
        <v>0</v>
      </c>
      <c r="AS219" s="170">
        <v>0</v>
      </c>
      <c r="AT219" s="160">
        <v>0</v>
      </c>
      <c r="AU219" s="160">
        <v>0</v>
      </c>
      <c r="AV219" s="170">
        <v>0</v>
      </c>
      <c r="AW219" s="170">
        <v>0</v>
      </c>
      <c r="AX219" s="160">
        <v>0</v>
      </c>
      <c r="AY219" s="160">
        <v>0</v>
      </c>
      <c r="AZ219" s="160">
        <v>0</v>
      </c>
      <c r="BA219" s="160">
        <v>0</v>
      </c>
      <c r="BB219" s="160">
        <v>0</v>
      </c>
      <c r="BC219" s="160"/>
      <c r="BD219" s="160"/>
      <c r="BE219" s="160"/>
    </row>
    <row r="220" spans="2:57" ht="16.5" hidden="1" customHeight="1">
      <c r="B220" s="156">
        <v>288</v>
      </c>
      <c r="C220" s="157" t="s">
        <v>1164</v>
      </c>
      <c r="D220" s="158" t="s">
        <v>3544</v>
      </c>
      <c r="E220" s="176" t="s">
        <v>28</v>
      </c>
      <c r="F220" s="158" t="s">
        <v>2233</v>
      </c>
      <c r="G220" s="158" t="s">
        <v>1154</v>
      </c>
      <c r="H220" s="159" t="s">
        <v>730</v>
      </c>
      <c r="I220" s="160" t="s">
        <v>1165</v>
      </c>
      <c r="J220" s="160" t="s">
        <v>3545</v>
      </c>
      <c r="K220" s="161">
        <v>28924</v>
      </c>
      <c r="L220" s="158" t="s">
        <v>3546</v>
      </c>
      <c r="M220" s="158" t="s">
        <v>2332</v>
      </c>
      <c r="N220" s="158" t="s">
        <v>3546</v>
      </c>
      <c r="O220" s="158" t="s">
        <v>3547</v>
      </c>
      <c r="P220" s="158" t="s">
        <v>3548</v>
      </c>
      <c r="Q220" s="171">
        <v>2</v>
      </c>
      <c r="R220" s="163" t="s">
        <v>2872</v>
      </c>
      <c r="S220" s="163">
        <v>5</v>
      </c>
      <c r="T220" s="163" t="s">
        <v>2603</v>
      </c>
      <c r="U220" s="163">
        <v>11</v>
      </c>
      <c r="V220" s="163" t="s">
        <v>3549</v>
      </c>
      <c r="W220" s="163">
        <v>1</v>
      </c>
      <c r="X220" s="163"/>
      <c r="Y220" s="164" t="s">
        <v>26</v>
      </c>
      <c r="Z220" s="164" t="s">
        <v>26</v>
      </c>
      <c r="AA220" s="164"/>
      <c r="AB220" s="165" t="s">
        <v>2338</v>
      </c>
      <c r="AC220" s="166">
        <v>5</v>
      </c>
      <c r="AD220" s="167">
        <f t="shared" si="0"/>
        <v>0</v>
      </c>
      <c r="AE220" s="398">
        <v>5</v>
      </c>
      <c r="AF220" s="398">
        <v>0</v>
      </c>
      <c r="AG220" s="398">
        <v>3</v>
      </c>
      <c r="AH220" s="398">
        <v>0</v>
      </c>
      <c r="AI220" s="399">
        <v>5</v>
      </c>
      <c r="AJ220" s="399">
        <v>2</v>
      </c>
      <c r="AK220" s="399">
        <v>2</v>
      </c>
      <c r="AL220" s="399">
        <v>15</v>
      </c>
      <c r="AM220" s="166"/>
      <c r="AN220" s="166"/>
      <c r="AO220" s="166" t="s">
        <v>699</v>
      </c>
      <c r="AP220" s="168" t="s">
        <v>699</v>
      </c>
      <c r="AQ220" s="168" t="s">
        <v>699</v>
      </c>
      <c r="AR220" s="169">
        <f t="shared" si="1"/>
        <v>5</v>
      </c>
      <c r="AS220" s="170">
        <v>0</v>
      </c>
      <c r="AT220" s="160">
        <v>2</v>
      </c>
      <c r="AU220" s="160">
        <v>0</v>
      </c>
      <c r="AV220" s="170">
        <v>3</v>
      </c>
      <c r="AW220" s="170">
        <v>0</v>
      </c>
      <c r="AX220" s="160">
        <v>0</v>
      </c>
      <c r="AY220" s="160">
        <v>0</v>
      </c>
      <c r="AZ220" s="160">
        <v>0</v>
      </c>
      <c r="BA220" s="160">
        <v>0</v>
      </c>
      <c r="BB220" s="160">
        <v>0</v>
      </c>
      <c r="BC220" s="160" t="s">
        <v>2339</v>
      </c>
      <c r="BD220" s="160"/>
      <c r="BE220" s="160"/>
    </row>
    <row r="221" spans="2:57" ht="16.5" hidden="1" customHeight="1">
      <c r="B221" s="156">
        <v>306</v>
      </c>
      <c r="C221" s="157" t="s">
        <v>1166</v>
      </c>
      <c r="D221" s="158" t="s">
        <v>3550</v>
      </c>
      <c r="E221" s="176" t="s">
        <v>28</v>
      </c>
      <c r="F221" s="158" t="s">
        <v>2233</v>
      </c>
      <c r="G221" s="158" t="s">
        <v>1154</v>
      </c>
      <c r="H221" s="159" t="s">
        <v>727</v>
      </c>
      <c r="I221" s="160" t="s">
        <v>1167</v>
      </c>
      <c r="J221" s="160" t="s">
        <v>3551</v>
      </c>
      <c r="K221" s="161">
        <v>8874</v>
      </c>
      <c r="L221" s="158"/>
      <c r="M221" s="158"/>
      <c r="N221" s="158" t="s">
        <v>3552</v>
      </c>
      <c r="O221" s="158" t="s">
        <v>3553</v>
      </c>
      <c r="P221" s="158" t="s">
        <v>3554</v>
      </c>
      <c r="Q221" s="171">
        <v>2</v>
      </c>
      <c r="R221" s="163" t="s">
        <v>2429</v>
      </c>
      <c r="S221" s="163">
        <v>5</v>
      </c>
      <c r="T221" s="163" t="s">
        <v>2470</v>
      </c>
      <c r="U221" s="163">
        <v>12</v>
      </c>
      <c r="V221" s="163" t="s">
        <v>3555</v>
      </c>
      <c r="W221" s="163">
        <v>1</v>
      </c>
      <c r="X221" s="163"/>
      <c r="Y221" s="164" t="s">
        <v>2353</v>
      </c>
      <c r="Z221" s="164" t="s">
        <v>2353</v>
      </c>
      <c r="AA221" s="164"/>
      <c r="AB221" s="165" t="s">
        <v>2338</v>
      </c>
      <c r="AC221" s="166">
        <v>10</v>
      </c>
      <c r="AD221" s="167">
        <f t="shared" si="0"/>
        <v>0</v>
      </c>
      <c r="AE221" s="398">
        <v>10</v>
      </c>
      <c r="AF221" s="398">
        <v>0</v>
      </c>
      <c r="AG221" s="398">
        <v>4</v>
      </c>
      <c r="AH221" s="398">
        <v>0</v>
      </c>
      <c r="AI221" s="399">
        <v>10</v>
      </c>
      <c r="AJ221" s="399">
        <v>4</v>
      </c>
      <c r="AK221" s="399">
        <v>2</v>
      </c>
      <c r="AL221" s="399">
        <v>15</v>
      </c>
      <c r="AM221" s="166"/>
      <c r="AN221" s="166"/>
      <c r="AO221" s="166" t="s">
        <v>699</v>
      </c>
      <c r="AP221" s="168" t="s">
        <v>699</v>
      </c>
      <c r="AQ221" s="168" t="s">
        <v>699</v>
      </c>
      <c r="AR221" s="169">
        <f t="shared" si="1"/>
        <v>10</v>
      </c>
      <c r="AS221" s="170">
        <v>0</v>
      </c>
      <c r="AT221" s="160">
        <v>0</v>
      </c>
      <c r="AU221" s="160">
        <v>0</v>
      </c>
      <c r="AV221" s="170">
        <v>10</v>
      </c>
      <c r="AW221" s="170">
        <v>0</v>
      </c>
      <c r="AX221" s="160">
        <v>0</v>
      </c>
      <c r="AY221" s="160">
        <v>0</v>
      </c>
      <c r="AZ221" s="160">
        <v>0</v>
      </c>
      <c r="BA221" s="160">
        <v>0</v>
      </c>
      <c r="BB221" s="160">
        <v>0</v>
      </c>
      <c r="BC221" s="160" t="s">
        <v>2339</v>
      </c>
      <c r="BD221" s="160"/>
      <c r="BE221" s="160"/>
    </row>
    <row r="222" spans="2:57" ht="16.5" hidden="1" customHeight="1">
      <c r="B222" s="156">
        <v>307</v>
      </c>
      <c r="C222" s="157" t="s">
        <v>1168</v>
      </c>
      <c r="D222" s="158" t="s">
        <v>3556</v>
      </c>
      <c r="E222" s="176" t="s">
        <v>28</v>
      </c>
      <c r="F222" s="158" t="s">
        <v>2233</v>
      </c>
      <c r="G222" s="158" t="s">
        <v>1154</v>
      </c>
      <c r="H222" s="159" t="s">
        <v>727</v>
      </c>
      <c r="I222" s="160" t="s">
        <v>1169</v>
      </c>
      <c r="J222" s="160" t="s">
        <v>3557</v>
      </c>
      <c r="K222" s="161">
        <v>31291</v>
      </c>
      <c r="L222" s="158" t="s">
        <v>3558</v>
      </c>
      <c r="M222" s="158" t="s">
        <v>2332</v>
      </c>
      <c r="N222" s="158" t="s">
        <v>3558</v>
      </c>
      <c r="O222" s="158" t="s">
        <v>3559</v>
      </c>
      <c r="P222" s="158" t="s">
        <v>3560</v>
      </c>
      <c r="Q222" s="171">
        <v>4</v>
      </c>
      <c r="R222" s="163" t="s">
        <v>2710</v>
      </c>
      <c r="S222" s="163">
        <v>6</v>
      </c>
      <c r="T222" s="163" t="s">
        <v>2802</v>
      </c>
      <c r="U222" s="163">
        <v>23</v>
      </c>
      <c r="V222" s="163" t="s">
        <v>3561</v>
      </c>
      <c r="W222" s="163">
        <v>1</v>
      </c>
      <c r="X222" s="163"/>
      <c r="Y222" s="164" t="s">
        <v>26</v>
      </c>
      <c r="Z222" s="164" t="s">
        <v>26</v>
      </c>
      <c r="AA222" s="164"/>
      <c r="AB222" s="165" t="s">
        <v>2338</v>
      </c>
      <c r="AC222" s="166">
        <v>22</v>
      </c>
      <c r="AD222" s="167">
        <f t="shared" si="0"/>
        <v>0</v>
      </c>
      <c r="AE222" s="398">
        <v>22</v>
      </c>
      <c r="AF222" s="398">
        <v>0</v>
      </c>
      <c r="AG222" s="398">
        <v>4</v>
      </c>
      <c r="AH222" s="398">
        <v>0</v>
      </c>
      <c r="AI222" s="399">
        <v>22</v>
      </c>
      <c r="AJ222" s="399">
        <v>4</v>
      </c>
      <c r="AK222" s="399">
        <v>2</v>
      </c>
      <c r="AL222" s="399">
        <v>21</v>
      </c>
      <c r="AM222" s="166"/>
      <c r="AN222" s="166"/>
      <c r="AO222" s="166" t="s">
        <v>699</v>
      </c>
      <c r="AP222" s="168" t="s">
        <v>699</v>
      </c>
      <c r="AQ222" s="168" t="s">
        <v>699</v>
      </c>
      <c r="AR222" s="169">
        <f t="shared" si="1"/>
        <v>22</v>
      </c>
      <c r="AS222" s="170">
        <v>0</v>
      </c>
      <c r="AT222" s="160">
        <v>0</v>
      </c>
      <c r="AU222" s="160">
        <v>0</v>
      </c>
      <c r="AV222" s="170">
        <v>0</v>
      </c>
      <c r="AW222" s="170">
        <v>0</v>
      </c>
      <c r="AX222" s="160">
        <v>18</v>
      </c>
      <c r="AY222" s="160">
        <v>4</v>
      </c>
      <c r="AZ222" s="160">
        <v>0</v>
      </c>
      <c r="BA222" s="160">
        <v>0</v>
      </c>
      <c r="BB222" s="160">
        <v>0</v>
      </c>
      <c r="BC222" s="160" t="s">
        <v>2339</v>
      </c>
      <c r="BD222" s="160"/>
      <c r="BE222" s="160"/>
    </row>
    <row r="223" spans="2:57" ht="16.5" hidden="1" customHeight="1">
      <c r="B223" s="156">
        <v>308</v>
      </c>
      <c r="C223" s="157" t="s">
        <v>1170</v>
      </c>
      <c r="D223" s="158" t="s">
        <v>3562</v>
      </c>
      <c r="E223" s="176" t="s">
        <v>28</v>
      </c>
      <c r="F223" s="158" t="s">
        <v>2233</v>
      </c>
      <c r="G223" s="158" t="s">
        <v>1154</v>
      </c>
      <c r="H223" s="159" t="s">
        <v>727</v>
      </c>
      <c r="I223" s="160" t="s">
        <v>1171</v>
      </c>
      <c r="J223" s="160" t="s">
        <v>3563</v>
      </c>
      <c r="K223" s="161">
        <v>17989</v>
      </c>
      <c r="L223" s="158"/>
      <c r="M223" s="158"/>
      <c r="N223" s="158" t="s">
        <v>3564</v>
      </c>
      <c r="O223" s="158" t="s">
        <v>3565</v>
      </c>
      <c r="P223" s="158" t="s">
        <v>3566</v>
      </c>
      <c r="Q223" s="171">
        <v>3</v>
      </c>
      <c r="R223" s="163" t="s">
        <v>2492</v>
      </c>
      <c r="S223" s="163">
        <v>6</v>
      </c>
      <c r="T223" s="163" t="s">
        <v>2470</v>
      </c>
      <c r="U223" s="163">
        <v>14</v>
      </c>
      <c r="V223" s="163" t="s">
        <v>3567</v>
      </c>
      <c r="W223" s="163">
        <v>1</v>
      </c>
      <c r="X223" s="163"/>
      <c r="Y223" s="164" t="s">
        <v>26</v>
      </c>
      <c r="Z223" s="164" t="s">
        <v>26</v>
      </c>
      <c r="AA223" s="164"/>
      <c r="AB223" s="165" t="s">
        <v>2338</v>
      </c>
      <c r="AC223" s="166">
        <v>13</v>
      </c>
      <c r="AD223" s="167">
        <f t="shared" si="0"/>
        <v>0</v>
      </c>
      <c r="AE223" s="398">
        <v>13</v>
      </c>
      <c r="AF223" s="398">
        <v>0</v>
      </c>
      <c r="AG223" s="398">
        <v>4</v>
      </c>
      <c r="AH223" s="398">
        <v>0</v>
      </c>
      <c r="AI223" s="399">
        <v>13</v>
      </c>
      <c r="AJ223" s="399">
        <v>4</v>
      </c>
      <c r="AK223" s="399">
        <v>2</v>
      </c>
      <c r="AL223" s="399">
        <v>20</v>
      </c>
      <c r="AM223" s="166"/>
      <c r="AN223" s="166"/>
      <c r="AO223" s="166" t="s">
        <v>699</v>
      </c>
      <c r="AP223" s="168" t="s">
        <v>699</v>
      </c>
      <c r="AQ223" s="168" t="s">
        <v>699</v>
      </c>
      <c r="AR223" s="169">
        <f t="shared" si="1"/>
        <v>13</v>
      </c>
      <c r="AS223" s="170">
        <v>0</v>
      </c>
      <c r="AT223" s="160">
        <v>0</v>
      </c>
      <c r="AU223" s="160">
        <v>0</v>
      </c>
      <c r="AV223" s="170">
        <v>12</v>
      </c>
      <c r="AW223" s="170">
        <v>0</v>
      </c>
      <c r="AX223" s="160">
        <v>0</v>
      </c>
      <c r="AY223" s="160">
        <v>1</v>
      </c>
      <c r="AZ223" s="160">
        <v>0</v>
      </c>
      <c r="BA223" s="160">
        <v>0</v>
      </c>
      <c r="BB223" s="160">
        <v>0</v>
      </c>
      <c r="BC223" s="160" t="s">
        <v>2339</v>
      </c>
      <c r="BD223" s="160"/>
      <c r="BE223" s="160"/>
    </row>
    <row r="224" spans="2:57" ht="16.5" hidden="1" customHeight="1">
      <c r="B224" s="156">
        <v>299</v>
      </c>
      <c r="C224" s="157" t="s">
        <v>1172</v>
      </c>
      <c r="D224" s="158" t="s">
        <v>3568</v>
      </c>
      <c r="E224" s="176" t="s">
        <v>28</v>
      </c>
      <c r="F224" s="158" t="s">
        <v>2233</v>
      </c>
      <c r="G224" s="158" t="s">
        <v>1154</v>
      </c>
      <c r="H224" s="159" t="s">
        <v>730</v>
      </c>
      <c r="I224" s="160" t="s">
        <v>1173</v>
      </c>
      <c r="J224" s="160" t="s">
        <v>3569</v>
      </c>
      <c r="K224" s="161">
        <v>24428</v>
      </c>
      <c r="L224" s="158" t="s">
        <v>3570</v>
      </c>
      <c r="M224" s="158" t="s">
        <v>2332</v>
      </c>
      <c r="N224" s="158" t="s">
        <v>3570</v>
      </c>
      <c r="O224" s="158" t="s">
        <v>3571</v>
      </c>
      <c r="P224" s="158" t="s">
        <v>3572</v>
      </c>
      <c r="Q224" s="171">
        <v>6</v>
      </c>
      <c r="R224" s="163" t="s">
        <v>2391</v>
      </c>
      <c r="S224" s="163">
        <v>6</v>
      </c>
      <c r="T224" s="163" t="s">
        <v>2735</v>
      </c>
      <c r="U224" s="163">
        <v>30</v>
      </c>
      <c r="V224" s="163" t="s">
        <v>3573</v>
      </c>
      <c r="W224" s="163">
        <v>1</v>
      </c>
      <c r="X224" s="163"/>
      <c r="Y224" s="164" t="s">
        <v>26</v>
      </c>
      <c r="Z224" s="164" t="s">
        <v>26</v>
      </c>
      <c r="AA224" s="164"/>
      <c r="AB224" s="165" t="s">
        <v>2338</v>
      </c>
      <c r="AC224" s="166">
        <v>26</v>
      </c>
      <c r="AD224" s="167">
        <f t="shared" si="0"/>
        <v>0</v>
      </c>
      <c r="AE224" s="398">
        <v>26</v>
      </c>
      <c r="AF224" s="398">
        <v>0</v>
      </c>
      <c r="AG224" s="398">
        <v>6</v>
      </c>
      <c r="AH224" s="398">
        <v>0</v>
      </c>
      <c r="AI224" s="399">
        <v>26</v>
      </c>
      <c r="AJ224" s="399">
        <v>6</v>
      </c>
      <c r="AK224" s="399">
        <v>2</v>
      </c>
      <c r="AL224" s="399">
        <v>32</v>
      </c>
      <c r="AM224" s="166"/>
      <c r="AN224" s="166"/>
      <c r="AO224" s="166" t="s">
        <v>699</v>
      </c>
      <c r="AP224" s="168" t="s">
        <v>699</v>
      </c>
      <c r="AQ224" s="168" t="s">
        <v>699</v>
      </c>
      <c r="AR224" s="169">
        <f t="shared" si="1"/>
        <v>26</v>
      </c>
      <c r="AS224" s="170">
        <v>0</v>
      </c>
      <c r="AT224" s="160">
        <v>1</v>
      </c>
      <c r="AU224" s="160">
        <v>0</v>
      </c>
      <c r="AV224" s="170">
        <v>20</v>
      </c>
      <c r="AW224" s="170">
        <v>0</v>
      </c>
      <c r="AX224" s="160">
        <v>0</v>
      </c>
      <c r="AY224" s="160">
        <v>5</v>
      </c>
      <c r="AZ224" s="160">
        <v>0</v>
      </c>
      <c r="BA224" s="160">
        <v>0</v>
      </c>
      <c r="BB224" s="160">
        <v>0</v>
      </c>
      <c r="BC224" s="160" t="s">
        <v>2339</v>
      </c>
      <c r="BD224" s="160"/>
      <c r="BE224" s="160"/>
    </row>
    <row r="225" spans="2:57" ht="16.5" hidden="1" customHeight="1">
      <c r="B225" s="156">
        <v>309</v>
      </c>
      <c r="C225" s="157" t="s">
        <v>1174</v>
      </c>
      <c r="D225" s="158" t="s">
        <v>3574</v>
      </c>
      <c r="E225" s="176" t="s">
        <v>28</v>
      </c>
      <c r="F225" s="158" t="s">
        <v>2233</v>
      </c>
      <c r="G225" s="158" t="s">
        <v>1154</v>
      </c>
      <c r="H225" s="159" t="s">
        <v>727</v>
      </c>
      <c r="I225" s="160" t="s">
        <v>1175</v>
      </c>
      <c r="J225" s="160" t="s">
        <v>3575</v>
      </c>
      <c r="K225" s="161">
        <v>24583</v>
      </c>
      <c r="L225" s="158"/>
      <c r="M225" s="158"/>
      <c r="N225" s="158" t="s">
        <v>699</v>
      </c>
      <c r="O225" s="158" t="s">
        <v>699</v>
      </c>
      <c r="P225" s="158" t="s">
        <v>699</v>
      </c>
      <c r="Q225" s="171">
        <v>4</v>
      </c>
      <c r="R225" s="163" t="s">
        <v>2610</v>
      </c>
      <c r="S225" s="163">
        <v>5</v>
      </c>
      <c r="T225" s="163" t="s">
        <v>2818</v>
      </c>
      <c r="U225" s="163">
        <v>10</v>
      </c>
      <c r="V225" s="163" t="s">
        <v>3576</v>
      </c>
      <c r="W225" s="163">
        <v>1</v>
      </c>
      <c r="X225" s="163"/>
      <c r="Y225" s="164" t="s">
        <v>2353</v>
      </c>
      <c r="Z225" s="164" t="s">
        <v>2353</v>
      </c>
      <c r="AA225" s="164"/>
      <c r="AB225" s="165" t="s">
        <v>2338</v>
      </c>
      <c r="AC225" s="166">
        <v>13</v>
      </c>
      <c r="AD225" s="167">
        <f t="shared" si="0"/>
        <v>0</v>
      </c>
      <c r="AE225" s="398">
        <v>13</v>
      </c>
      <c r="AF225" s="398">
        <v>0</v>
      </c>
      <c r="AG225" s="398">
        <v>5</v>
      </c>
      <c r="AH225" s="398">
        <v>0</v>
      </c>
      <c r="AI225" s="399">
        <v>13</v>
      </c>
      <c r="AJ225" s="399">
        <v>5</v>
      </c>
      <c r="AK225" s="399">
        <v>2</v>
      </c>
      <c r="AL225" s="399">
        <v>18</v>
      </c>
      <c r="AM225" s="166"/>
      <c r="AN225" s="166"/>
      <c r="AO225" s="166" t="s">
        <v>699</v>
      </c>
      <c r="AP225" s="168" t="s">
        <v>699</v>
      </c>
      <c r="AQ225" s="168" t="s">
        <v>699</v>
      </c>
      <c r="AR225" s="169">
        <f t="shared" si="1"/>
        <v>13</v>
      </c>
      <c r="AS225" s="170">
        <v>0</v>
      </c>
      <c r="AT225" s="160">
        <v>1</v>
      </c>
      <c r="AU225" s="160">
        <v>0</v>
      </c>
      <c r="AV225" s="170">
        <v>10</v>
      </c>
      <c r="AW225" s="170">
        <v>0</v>
      </c>
      <c r="AX225" s="160">
        <v>0</v>
      </c>
      <c r="AY225" s="160">
        <v>2</v>
      </c>
      <c r="AZ225" s="160">
        <v>0</v>
      </c>
      <c r="BA225" s="160">
        <v>0</v>
      </c>
      <c r="BB225" s="160">
        <v>0</v>
      </c>
      <c r="BC225" s="160" t="s">
        <v>2339</v>
      </c>
      <c r="BD225" s="160"/>
      <c r="BE225" s="160"/>
    </row>
    <row r="226" spans="2:57" ht="16.5" hidden="1" customHeight="1">
      <c r="B226" s="156">
        <v>11</v>
      </c>
      <c r="C226" s="157" t="s">
        <v>1176</v>
      </c>
      <c r="D226" s="158" t="s">
        <v>3577</v>
      </c>
      <c r="E226" s="176" t="s">
        <v>28</v>
      </c>
      <c r="F226" s="158" t="s">
        <v>2233</v>
      </c>
      <c r="G226" s="158" t="s">
        <v>1154</v>
      </c>
      <c r="H226" s="159" t="s">
        <v>724</v>
      </c>
      <c r="I226" s="160" t="s">
        <v>1177</v>
      </c>
      <c r="J226" s="160" t="s">
        <v>3578</v>
      </c>
      <c r="K226" s="161">
        <v>16193</v>
      </c>
      <c r="L226" s="158" t="s">
        <v>3579</v>
      </c>
      <c r="M226" s="158" t="s">
        <v>2332</v>
      </c>
      <c r="N226" s="158" t="s">
        <v>3579</v>
      </c>
      <c r="O226" s="158" t="s">
        <v>3580</v>
      </c>
      <c r="P226" s="158" t="s">
        <v>3581</v>
      </c>
      <c r="Q226" s="171">
        <v>4</v>
      </c>
      <c r="R226" s="163" t="s">
        <v>3582</v>
      </c>
      <c r="S226" s="163">
        <v>18</v>
      </c>
      <c r="T226" s="163" t="s">
        <v>2336</v>
      </c>
      <c r="U226" s="163">
        <v>52</v>
      </c>
      <c r="V226" s="163" t="s">
        <v>3583</v>
      </c>
      <c r="W226" s="163">
        <v>1</v>
      </c>
      <c r="X226" s="163"/>
      <c r="Y226" s="164" t="s">
        <v>26</v>
      </c>
      <c r="Z226" s="164" t="s">
        <v>26</v>
      </c>
      <c r="AA226" s="164"/>
      <c r="AB226" s="165" t="s">
        <v>2338</v>
      </c>
      <c r="AC226" s="166">
        <v>40</v>
      </c>
      <c r="AD226" s="167">
        <f t="shared" si="0"/>
        <v>0</v>
      </c>
      <c r="AE226" s="398">
        <v>40</v>
      </c>
      <c r="AF226" s="398">
        <v>0</v>
      </c>
      <c r="AG226" s="398">
        <v>7</v>
      </c>
      <c r="AH226" s="398">
        <v>0</v>
      </c>
      <c r="AI226" s="399">
        <v>40</v>
      </c>
      <c r="AJ226" s="399">
        <v>7</v>
      </c>
      <c r="AK226" s="399">
        <v>2</v>
      </c>
      <c r="AL226" s="399">
        <v>57</v>
      </c>
      <c r="AM226" s="166"/>
      <c r="AN226" s="166"/>
      <c r="AO226" s="166" t="s">
        <v>699</v>
      </c>
      <c r="AP226" s="168" t="s">
        <v>699</v>
      </c>
      <c r="AQ226" s="168" t="s">
        <v>699</v>
      </c>
      <c r="AR226" s="169">
        <f t="shared" si="1"/>
        <v>40</v>
      </c>
      <c r="AS226" s="170">
        <v>0</v>
      </c>
      <c r="AT226" s="160">
        <v>4</v>
      </c>
      <c r="AU226" s="160">
        <v>0</v>
      </c>
      <c r="AV226" s="170">
        <v>36</v>
      </c>
      <c r="AW226" s="170">
        <v>0</v>
      </c>
      <c r="AX226" s="160">
        <v>0</v>
      </c>
      <c r="AY226" s="160">
        <v>0</v>
      </c>
      <c r="AZ226" s="160">
        <v>0</v>
      </c>
      <c r="BA226" s="160">
        <v>0</v>
      </c>
      <c r="BB226" s="160">
        <v>0</v>
      </c>
      <c r="BC226" s="160" t="s">
        <v>2339</v>
      </c>
      <c r="BD226" s="160"/>
      <c r="BE226" s="160"/>
    </row>
    <row r="227" spans="2:57" ht="16.5" hidden="1" customHeight="1">
      <c r="B227" s="156">
        <v>311</v>
      </c>
      <c r="C227" s="157" t="s">
        <v>1178</v>
      </c>
      <c r="D227" s="158" t="s">
        <v>3584</v>
      </c>
      <c r="E227" s="176" t="s">
        <v>28</v>
      </c>
      <c r="F227" s="158" t="s">
        <v>2233</v>
      </c>
      <c r="G227" s="158" t="s">
        <v>1154</v>
      </c>
      <c r="H227" s="159" t="s">
        <v>727</v>
      </c>
      <c r="I227" s="160" t="s">
        <v>1179</v>
      </c>
      <c r="J227" s="160" t="s">
        <v>3585</v>
      </c>
      <c r="K227" s="161">
        <v>37681</v>
      </c>
      <c r="L227" s="158" t="s">
        <v>3586</v>
      </c>
      <c r="M227" s="158" t="s">
        <v>2332</v>
      </c>
      <c r="N227" s="158" t="s">
        <v>3586</v>
      </c>
      <c r="O227" s="158" t="s">
        <v>3587</v>
      </c>
      <c r="P227" s="158" t="s">
        <v>3588</v>
      </c>
      <c r="Q227" s="171">
        <v>3</v>
      </c>
      <c r="R227" s="163" t="s">
        <v>3589</v>
      </c>
      <c r="S227" s="163">
        <v>11</v>
      </c>
      <c r="T227" s="163" t="s">
        <v>3440</v>
      </c>
      <c r="U227" s="163">
        <v>54</v>
      </c>
      <c r="V227" s="163" t="s">
        <v>3590</v>
      </c>
      <c r="W227" s="163">
        <v>2</v>
      </c>
      <c r="X227" s="163"/>
      <c r="Y227" s="164" t="s">
        <v>26</v>
      </c>
      <c r="Z227" s="164" t="s">
        <v>26</v>
      </c>
      <c r="AA227" s="172" t="s">
        <v>35</v>
      </c>
      <c r="AB227" s="165" t="s">
        <v>2354</v>
      </c>
      <c r="AC227" s="166">
        <v>51</v>
      </c>
      <c r="AD227" s="167">
        <f t="shared" si="0"/>
        <v>0</v>
      </c>
      <c r="AE227" s="398">
        <v>51</v>
      </c>
      <c r="AF227" s="398">
        <v>0</v>
      </c>
      <c r="AG227" s="398">
        <v>7</v>
      </c>
      <c r="AH227" s="398">
        <v>0</v>
      </c>
      <c r="AI227" s="399">
        <v>51</v>
      </c>
      <c r="AJ227" s="399">
        <v>7</v>
      </c>
      <c r="AK227" s="399">
        <v>3</v>
      </c>
      <c r="AL227" s="399">
        <v>32</v>
      </c>
      <c r="AM227" s="166"/>
      <c r="AN227" s="166"/>
      <c r="AO227" s="166" t="s">
        <v>699</v>
      </c>
      <c r="AP227" s="168" t="s">
        <v>699</v>
      </c>
      <c r="AQ227" s="168" t="s">
        <v>699</v>
      </c>
      <c r="AR227" s="169">
        <f t="shared" si="1"/>
        <v>51</v>
      </c>
      <c r="AS227" s="170">
        <v>0</v>
      </c>
      <c r="AT227" s="160">
        <v>0</v>
      </c>
      <c r="AU227" s="160">
        <v>0</v>
      </c>
      <c r="AV227" s="170">
        <v>47</v>
      </c>
      <c r="AW227" s="170">
        <v>0</v>
      </c>
      <c r="AX227" s="160">
        <v>0</v>
      </c>
      <c r="AY227" s="160">
        <v>4</v>
      </c>
      <c r="AZ227" s="160">
        <v>0</v>
      </c>
      <c r="BA227" s="160">
        <v>0</v>
      </c>
      <c r="BB227" s="160">
        <v>0</v>
      </c>
      <c r="BC227" s="160" t="s">
        <v>2355</v>
      </c>
      <c r="BD227" s="160"/>
      <c r="BE227" s="160"/>
    </row>
    <row r="228" spans="2:57" ht="16.5" hidden="1" customHeight="1">
      <c r="B228" s="156">
        <v>289</v>
      </c>
      <c r="C228" s="157" t="s">
        <v>1180</v>
      </c>
      <c r="D228" s="158" t="s">
        <v>3591</v>
      </c>
      <c r="E228" s="176" t="s">
        <v>28</v>
      </c>
      <c r="F228" s="158" t="s">
        <v>2233</v>
      </c>
      <c r="G228" s="158" t="s">
        <v>1154</v>
      </c>
      <c r="H228" s="159" t="s">
        <v>730</v>
      </c>
      <c r="I228" s="160" t="s">
        <v>1181</v>
      </c>
      <c r="J228" s="160" t="s">
        <v>3592</v>
      </c>
      <c r="K228" s="161">
        <v>27034</v>
      </c>
      <c r="L228" s="158" t="s">
        <v>3593</v>
      </c>
      <c r="M228" s="158" t="s">
        <v>2332</v>
      </c>
      <c r="N228" s="158" t="s">
        <v>3593</v>
      </c>
      <c r="O228" s="158" t="s">
        <v>3594</v>
      </c>
      <c r="P228" s="158" t="s">
        <v>3595</v>
      </c>
      <c r="Q228" s="171">
        <v>1</v>
      </c>
      <c r="R228" s="163" t="s">
        <v>2470</v>
      </c>
      <c r="S228" s="163">
        <v>3</v>
      </c>
      <c r="T228" s="163" t="s">
        <v>2603</v>
      </c>
      <c r="U228" s="163">
        <v>12</v>
      </c>
      <c r="V228" s="163" t="s">
        <v>3596</v>
      </c>
      <c r="W228" s="163">
        <v>1</v>
      </c>
      <c r="X228" s="163"/>
      <c r="Y228" s="196" t="s">
        <v>3597</v>
      </c>
      <c r="Z228" s="197" t="s">
        <v>2580</v>
      </c>
      <c r="AA228" s="164"/>
      <c r="AB228" s="165" t="s">
        <v>2338</v>
      </c>
      <c r="AC228" s="166">
        <v>10</v>
      </c>
      <c r="AD228" s="167">
        <f t="shared" si="0"/>
        <v>0</v>
      </c>
      <c r="AE228" s="398">
        <v>10</v>
      </c>
      <c r="AF228" s="398">
        <v>0</v>
      </c>
      <c r="AG228" s="398">
        <v>2</v>
      </c>
      <c r="AH228" s="398">
        <v>0</v>
      </c>
      <c r="AI228" s="399">
        <v>10</v>
      </c>
      <c r="AJ228" s="399">
        <v>2</v>
      </c>
      <c r="AK228" s="399">
        <v>2</v>
      </c>
      <c r="AL228" s="399">
        <v>16</v>
      </c>
      <c r="AM228" s="166"/>
      <c r="AN228" s="166"/>
      <c r="AO228" s="166">
        <v>5</v>
      </c>
      <c r="AP228" s="168" t="s">
        <v>7931</v>
      </c>
      <c r="AQ228" s="168">
        <v>5</v>
      </c>
      <c r="AR228" s="169">
        <f t="shared" si="1"/>
        <v>10</v>
      </c>
      <c r="AS228" s="170">
        <v>0</v>
      </c>
      <c r="AT228" s="160">
        <v>0</v>
      </c>
      <c r="AU228" s="160">
        <v>0</v>
      </c>
      <c r="AV228" s="170">
        <v>3</v>
      </c>
      <c r="AW228" s="170">
        <v>0</v>
      </c>
      <c r="AX228" s="160">
        <v>0</v>
      </c>
      <c r="AY228" s="160">
        <v>7</v>
      </c>
      <c r="AZ228" s="160">
        <v>0</v>
      </c>
      <c r="BA228" s="160">
        <v>0</v>
      </c>
      <c r="BB228" s="160">
        <v>0</v>
      </c>
      <c r="BC228" s="160" t="s">
        <v>2339</v>
      </c>
      <c r="BD228" s="160"/>
      <c r="BE228" s="160"/>
    </row>
    <row r="229" spans="2:57" ht="16.5" hidden="1" customHeight="1">
      <c r="B229" s="156">
        <v>12</v>
      </c>
      <c r="C229" s="157" t="s">
        <v>1182</v>
      </c>
      <c r="D229" s="158" t="s">
        <v>3598</v>
      </c>
      <c r="E229" s="176" t="s">
        <v>28</v>
      </c>
      <c r="F229" s="158" t="s">
        <v>2233</v>
      </c>
      <c r="G229" s="158" t="s">
        <v>1154</v>
      </c>
      <c r="H229" s="159" t="s">
        <v>724</v>
      </c>
      <c r="I229" s="160" t="s">
        <v>1183</v>
      </c>
      <c r="J229" s="160" t="s">
        <v>3599</v>
      </c>
      <c r="K229" s="161">
        <v>23526</v>
      </c>
      <c r="L229" s="158"/>
      <c r="M229" s="158"/>
      <c r="N229" s="158" t="s">
        <v>3600</v>
      </c>
      <c r="O229" s="158" t="s">
        <v>3601</v>
      </c>
      <c r="P229" s="158" t="s">
        <v>3602</v>
      </c>
      <c r="Q229" s="171">
        <v>4</v>
      </c>
      <c r="R229" s="163" t="s">
        <v>3603</v>
      </c>
      <c r="S229" s="163">
        <v>14</v>
      </c>
      <c r="T229" s="163" t="s">
        <v>2798</v>
      </c>
      <c r="U229" s="163">
        <v>52</v>
      </c>
      <c r="V229" s="163" t="s">
        <v>3604</v>
      </c>
      <c r="W229" s="163">
        <v>1</v>
      </c>
      <c r="X229" s="163"/>
      <c r="Y229" s="164" t="s">
        <v>26</v>
      </c>
      <c r="Z229" s="164" t="s">
        <v>26</v>
      </c>
      <c r="AA229" s="164"/>
      <c r="AB229" s="165" t="s">
        <v>2338</v>
      </c>
      <c r="AC229" s="166">
        <v>43</v>
      </c>
      <c r="AD229" s="167">
        <f t="shared" si="0"/>
        <v>0</v>
      </c>
      <c r="AE229" s="398">
        <v>43</v>
      </c>
      <c r="AF229" s="398">
        <v>0</v>
      </c>
      <c r="AG229" s="398">
        <v>8</v>
      </c>
      <c r="AH229" s="398">
        <v>0</v>
      </c>
      <c r="AI229" s="399">
        <v>43</v>
      </c>
      <c r="AJ229" s="399">
        <v>8</v>
      </c>
      <c r="AK229" s="399">
        <v>2</v>
      </c>
      <c r="AL229" s="399">
        <v>38</v>
      </c>
      <c r="AM229" s="166"/>
      <c r="AN229" s="166"/>
      <c r="AO229" s="166" t="s">
        <v>699</v>
      </c>
      <c r="AP229" s="168" t="s">
        <v>699</v>
      </c>
      <c r="AQ229" s="168" t="s">
        <v>699</v>
      </c>
      <c r="AR229" s="169">
        <f t="shared" si="1"/>
        <v>43</v>
      </c>
      <c r="AS229" s="170">
        <v>0</v>
      </c>
      <c r="AT229" s="160">
        <v>1</v>
      </c>
      <c r="AU229" s="160">
        <v>0</v>
      </c>
      <c r="AV229" s="170">
        <v>42</v>
      </c>
      <c r="AW229" s="170">
        <v>0</v>
      </c>
      <c r="AX229" s="160">
        <v>0</v>
      </c>
      <c r="AY229" s="160">
        <v>0</v>
      </c>
      <c r="AZ229" s="160">
        <v>0</v>
      </c>
      <c r="BA229" s="160">
        <v>0</v>
      </c>
      <c r="BB229" s="160">
        <v>0</v>
      </c>
      <c r="BC229" s="160" t="s">
        <v>2339</v>
      </c>
      <c r="BD229" s="160"/>
      <c r="BE229" s="160"/>
    </row>
    <row r="230" spans="2:57" ht="16.5" hidden="1" customHeight="1">
      <c r="B230" s="156">
        <v>61</v>
      </c>
      <c r="C230" s="157" t="s">
        <v>1184</v>
      </c>
      <c r="D230" s="158" t="s">
        <v>3605</v>
      </c>
      <c r="E230" s="176" t="s">
        <v>28</v>
      </c>
      <c r="F230" s="158" t="s">
        <v>2233</v>
      </c>
      <c r="G230" s="158" t="s">
        <v>1154</v>
      </c>
      <c r="H230" s="159" t="s">
        <v>724</v>
      </c>
      <c r="I230" s="160" t="s">
        <v>1185</v>
      </c>
      <c r="J230" s="160" t="s">
        <v>3606</v>
      </c>
      <c r="K230" s="161">
        <v>30024</v>
      </c>
      <c r="L230" s="158"/>
      <c r="M230" s="158"/>
      <c r="N230" s="158" t="s">
        <v>699</v>
      </c>
      <c r="O230" s="158" t="s">
        <v>699</v>
      </c>
      <c r="P230" s="158" t="s">
        <v>699</v>
      </c>
      <c r="Q230" s="171">
        <v>2</v>
      </c>
      <c r="R230" s="163" t="s">
        <v>2566</v>
      </c>
      <c r="S230" s="163">
        <v>6</v>
      </c>
      <c r="T230" s="163" t="s">
        <v>2735</v>
      </c>
      <c r="U230" s="163">
        <v>39</v>
      </c>
      <c r="V230" s="163" t="s">
        <v>3607</v>
      </c>
      <c r="W230" s="163">
        <v>6</v>
      </c>
      <c r="X230" s="163"/>
      <c r="Y230" s="164" t="s">
        <v>26</v>
      </c>
      <c r="Z230" s="164" t="s">
        <v>26</v>
      </c>
      <c r="AA230" s="164"/>
      <c r="AB230" s="165" t="s">
        <v>2338</v>
      </c>
      <c r="AC230" s="166">
        <v>29</v>
      </c>
      <c r="AD230" s="167">
        <f t="shared" si="0"/>
        <v>0</v>
      </c>
      <c r="AE230" s="398">
        <v>29</v>
      </c>
      <c r="AF230" s="398">
        <v>0</v>
      </c>
      <c r="AG230" s="398">
        <v>6</v>
      </c>
      <c r="AH230" s="398">
        <v>0</v>
      </c>
      <c r="AI230" s="399">
        <v>29</v>
      </c>
      <c r="AJ230" s="399">
        <v>6</v>
      </c>
      <c r="AK230" s="399">
        <v>2</v>
      </c>
      <c r="AL230" s="399">
        <v>33</v>
      </c>
      <c r="AM230" s="166"/>
      <c r="AN230" s="166"/>
      <c r="AO230" s="166" t="s">
        <v>699</v>
      </c>
      <c r="AP230" s="168" t="s">
        <v>699</v>
      </c>
      <c r="AQ230" s="168" t="s">
        <v>699</v>
      </c>
      <c r="AR230" s="169">
        <f t="shared" si="1"/>
        <v>29</v>
      </c>
      <c r="AS230" s="170">
        <v>0</v>
      </c>
      <c r="AT230" s="160">
        <v>0</v>
      </c>
      <c r="AU230" s="160">
        <v>0</v>
      </c>
      <c r="AV230" s="170">
        <v>24</v>
      </c>
      <c r="AW230" s="170">
        <v>1</v>
      </c>
      <c r="AX230" s="160">
        <v>0</v>
      </c>
      <c r="AY230" s="160">
        <v>4</v>
      </c>
      <c r="AZ230" s="160">
        <v>0</v>
      </c>
      <c r="BA230" s="160">
        <v>0</v>
      </c>
      <c r="BB230" s="160">
        <v>0</v>
      </c>
      <c r="BC230" s="160" t="s">
        <v>2339</v>
      </c>
      <c r="BD230" s="160"/>
      <c r="BE230" s="160"/>
    </row>
    <row r="231" spans="2:57" ht="16.5" hidden="1" customHeight="1">
      <c r="B231" s="156">
        <v>290</v>
      </c>
      <c r="C231" s="157" t="s">
        <v>1186</v>
      </c>
      <c r="D231" s="158" t="s">
        <v>3608</v>
      </c>
      <c r="E231" s="176" t="s">
        <v>28</v>
      </c>
      <c r="F231" s="158" t="s">
        <v>2233</v>
      </c>
      <c r="G231" s="158" t="s">
        <v>1154</v>
      </c>
      <c r="H231" s="159" t="s">
        <v>730</v>
      </c>
      <c r="I231" s="160" t="s">
        <v>1187</v>
      </c>
      <c r="J231" s="160" t="s">
        <v>3609</v>
      </c>
      <c r="K231" s="161">
        <v>23526</v>
      </c>
      <c r="L231" s="158" t="s">
        <v>3610</v>
      </c>
      <c r="M231" s="158" t="s">
        <v>2332</v>
      </c>
      <c r="N231" s="158" t="s">
        <v>3610</v>
      </c>
      <c r="O231" s="158" t="s">
        <v>3611</v>
      </c>
      <c r="P231" s="158" t="s">
        <v>3612</v>
      </c>
      <c r="Q231" s="171">
        <v>4</v>
      </c>
      <c r="R231" s="163" t="s">
        <v>3613</v>
      </c>
      <c r="S231" s="163">
        <v>13</v>
      </c>
      <c r="T231" s="163" t="s">
        <v>2361</v>
      </c>
      <c r="U231" s="163">
        <v>43</v>
      </c>
      <c r="V231" s="163" t="s">
        <v>3614</v>
      </c>
      <c r="W231" s="163">
        <v>1</v>
      </c>
      <c r="X231" s="163"/>
      <c r="Y231" s="164" t="s">
        <v>26</v>
      </c>
      <c r="Z231" s="164" t="s">
        <v>26</v>
      </c>
      <c r="AA231" s="172" t="s">
        <v>35</v>
      </c>
      <c r="AB231" s="165" t="s">
        <v>2354</v>
      </c>
      <c r="AC231" s="166">
        <v>31</v>
      </c>
      <c r="AD231" s="167">
        <f t="shared" si="0"/>
        <v>0</v>
      </c>
      <c r="AE231" s="398">
        <v>31</v>
      </c>
      <c r="AF231" s="398">
        <v>0</v>
      </c>
      <c r="AG231" s="398">
        <v>10</v>
      </c>
      <c r="AH231" s="398">
        <v>0</v>
      </c>
      <c r="AI231" s="399">
        <v>31</v>
      </c>
      <c r="AJ231" s="399">
        <v>10</v>
      </c>
      <c r="AK231" s="399">
        <v>3</v>
      </c>
      <c r="AL231" s="399">
        <v>34</v>
      </c>
      <c r="AM231" s="166"/>
      <c r="AN231" s="166"/>
      <c r="AO231" s="166" t="s">
        <v>699</v>
      </c>
      <c r="AP231" s="168" t="s">
        <v>699</v>
      </c>
      <c r="AQ231" s="168" t="s">
        <v>699</v>
      </c>
      <c r="AR231" s="169">
        <f t="shared" si="1"/>
        <v>31</v>
      </c>
      <c r="AS231" s="170">
        <v>0</v>
      </c>
      <c r="AT231" s="160">
        <v>0</v>
      </c>
      <c r="AU231" s="160">
        <v>0</v>
      </c>
      <c r="AV231" s="170">
        <v>31</v>
      </c>
      <c r="AW231" s="170">
        <v>0</v>
      </c>
      <c r="AX231" s="160">
        <v>0</v>
      </c>
      <c r="AY231" s="160">
        <v>0</v>
      </c>
      <c r="AZ231" s="160">
        <v>0</v>
      </c>
      <c r="BA231" s="160">
        <v>0</v>
      </c>
      <c r="BB231" s="160">
        <v>0</v>
      </c>
      <c r="BC231" s="160" t="s">
        <v>2355</v>
      </c>
      <c r="BD231" s="160"/>
      <c r="BE231" s="160"/>
    </row>
    <row r="232" spans="2:57" ht="16.5" hidden="1" customHeight="1">
      <c r="B232" s="156">
        <v>291</v>
      </c>
      <c r="C232" s="157" t="s">
        <v>1188</v>
      </c>
      <c r="D232" s="158" t="s">
        <v>3615</v>
      </c>
      <c r="E232" s="176" t="s">
        <v>28</v>
      </c>
      <c r="F232" s="158" t="s">
        <v>2233</v>
      </c>
      <c r="G232" s="158" t="s">
        <v>1154</v>
      </c>
      <c r="H232" s="159" t="s">
        <v>730</v>
      </c>
      <c r="I232" s="160" t="s">
        <v>1189</v>
      </c>
      <c r="J232" s="160" t="s">
        <v>3616</v>
      </c>
      <c r="K232" s="161">
        <v>18899</v>
      </c>
      <c r="L232" s="158" t="s">
        <v>3617</v>
      </c>
      <c r="M232" s="158" t="s">
        <v>2332</v>
      </c>
      <c r="N232" s="158" t="s">
        <v>3617</v>
      </c>
      <c r="O232" s="158" t="s">
        <v>3618</v>
      </c>
      <c r="P232" s="158" t="s">
        <v>3619</v>
      </c>
      <c r="Q232" s="171">
        <v>2</v>
      </c>
      <c r="R232" s="163" t="s">
        <v>3620</v>
      </c>
      <c r="S232" s="163">
        <v>11</v>
      </c>
      <c r="T232" s="163" t="s">
        <v>2599</v>
      </c>
      <c r="U232" s="163">
        <v>46</v>
      </c>
      <c r="V232" s="163" t="s">
        <v>3621</v>
      </c>
      <c r="W232" s="163">
        <v>1</v>
      </c>
      <c r="X232" s="163"/>
      <c r="Y232" s="164" t="s">
        <v>26</v>
      </c>
      <c r="Z232" s="164" t="s">
        <v>26</v>
      </c>
      <c r="AA232" s="172" t="s">
        <v>35</v>
      </c>
      <c r="AB232" s="165" t="s">
        <v>2354</v>
      </c>
      <c r="AC232" s="166">
        <v>38</v>
      </c>
      <c r="AD232" s="167">
        <f t="shared" si="0"/>
        <v>0</v>
      </c>
      <c r="AE232" s="398">
        <v>38</v>
      </c>
      <c r="AF232" s="398">
        <v>0</v>
      </c>
      <c r="AG232" s="398">
        <v>5</v>
      </c>
      <c r="AH232" s="398">
        <v>9</v>
      </c>
      <c r="AI232" s="399">
        <v>38</v>
      </c>
      <c r="AJ232" s="399">
        <v>6</v>
      </c>
      <c r="AK232" s="399">
        <v>3</v>
      </c>
      <c r="AL232" s="399">
        <v>57</v>
      </c>
      <c r="AM232" s="166"/>
      <c r="AN232" s="166"/>
      <c r="AO232" s="166" t="s">
        <v>699</v>
      </c>
      <c r="AP232" s="168" t="s">
        <v>699</v>
      </c>
      <c r="AQ232" s="168" t="s">
        <v>699</v>
      </c>
      <c r="AR232" s="169">
        <f t="shared" si="1"/>
        <v>38</v>
      </c>
      <c r="AS232" s="170">
        <v>0</v>
      </c>
      <c r="AT232" s="160">
        <v>0</v>
      </c>
      <c r="AU232" s="160">
        <v>0</v>
      </c>
      <c r="AV232" s="170">
        <v>29</v>
      </c>
      <c r="AW232" s="170">
        <v>0</v>
      </c>
      <c r="AX232" s="160">
        <v>0</v>
      </c>
      <c r="AY232" s="160">
        <v>9</v>
      </c>
      <c r="AZ232" s="160">
        <v>0</v>
      </c>
      <c r="BA232" s="160">
        <v>0</v>
      </c>
      <c r="BB232" s="160">
        <v>0</v>
      </c>
      <c r="BC232" s="160" t="s">
        <v>2355</v>
      </c>
      <c r="BD232" s="160"/>
      <c r="BE232" s="160"/>
    </row>
    <row r="233" spans="2:57" ht="16.5" hidden="1" customHeight="1">
      <c r="B233" s="156">
        <v>310</v>
      </c>
      <c r="C233" s="157" t="s">
        <v>1190</v>
      </c>
      <c r="D233" s="158" t="s">
        <v>3622</v>
      </c>
      <c r="E233" s="176" t="s">
        <v>28</v>
      </c>
      <c r="F233" s="158" t="s">
        <v>2233</v>
      </c>
      <c r="G233" s="158" t="s">
        <v>1154</v>
      </c>
      <c r="H233" s="159" t="s">
        <v>727</v>
      </c>
      <c r="I233" s="160" t="s">
        <v>1191</v>
      </c>
      <c r="J233" s="160" t="s">
        <v>3623</v>
      </c>
      <c r="K233" s="161">
        <v>6722</v>
      </c>
      <c r="L233" s="158"/>
      <c r="M233" s="158"/>
      <c r="N233" s="158" t="s">
        <v>3624</v>
      </c>
      <c r="O233" s="158" t="s">
        <v>3625</v>
      </c>
      <c r="P233" s="158" t="s">
        <v>3626</v>
      </c>
      <c r="Q233" s="171">
        <v>6</v>
      </c>
      <c r="R233" s="163" t="s">
        <v>2643</v>
      </c>
      <c r="S233" s="163">
        <v>12</v>
      </c>
      <c r="T233" s="163" t="s">
        <v>2599</v>
      </c>
      <c r="U233" s="163">
        <v>37</v>
      </c>
      <c r="V233" s="163" t="s">
        <v>3627</v>
      </c>
      <c r="W233" s="163">
        <v>1</v>
      </c>
      <c r="X233" s="163"/>
      <c r="Y233" s="164" t="s">
        <v>26</v>
      </c>
      <c r="Z233" s="164" t="s">
        <v>26</v>
      </c>
      <c r="AA233" s="172" t="s">
        <v>35</v>
      </c>
      <c r="AB233" s="165" t="s">
        <v>2354</v>
      </c>
      <c r="AC233" s="166">
        <v>55</v>
      </c>
      <c r="AD233" s="167">
        <f t="shared" si="0"/>
        <v>0</v>
      </c>
      <c r="AE233" s="398">
        <v>46</v>
      </c>
      <c r="AF233" s="398">
        <v>0</v>
      </c>
      <c r="AG233" s="398">
        <v>8</v>
      </c>
      <c r="AH233" s="398">
        <v>0</v>
      </c>
      <c r="AI233" s="399">
        <v>48</v>
      </c>
      <c r="AJ233" s="399">
        <v>10</v>
      </c>
      <c r="AK233" s="399">
        <v>3</v>
      </c>
      <c r="AL233" s="399">
        <v>28</v>
      </c>
      <c r="AM233" s="166"/>
      <c r="AN233" s="166"/>
      <c r="AO233" s="166" t="s">
        <v>699</v>
      </c>
      <c r="AP233" s="168" t="s">
        <v>699</v>
      </c>
      <c r="AQ233" s="168" t="s">
        <v>699</v>
      </c>
      <c r="AR233" s="169">
        <f t="shared" si="1"/>
        <v>55</v>
      </c>
      <c r="AS233" s="170">
        <v>0</v>
      </c>
      <c r="AT233" s="160">
        <v>1</v>
      </c>
      <c r="AU233" s="160">
        <v>0</v>
      </c>
      <c r="AV233" s="170">
        <v>32</v>
      </c>
      <c r="AW233" s="170">
        <v>0</v>
      </c>
      <c r="AX233" s="160">
        <v>0</v>
      </c>
      <c r="AY233" s="160">
        <v>22</v>
      </c>
      <c r="AZ233" s="160">
        <v>0</v>
      </c>
      <c r="BA233" s="160">
        <v>0</v>
      </c>
      <c r="BB233" s="160">
        <v>0</v>
      </c>
      <c r="BC233" s="160" t="s">
        <v>2355</v>
      </c>
      <c r="BD233" s="160"/>
      <c r="BE233" s="160"/>
    </row>
    <row r="234" spans="2:57" ht="16.5" hidden="1" customHeight="1">
      <c r="B234" s="156">
        <v>300</v>
      </c>
      <c r="C234" s="157" t="s">
        <v>1192</v>
      </c>
      <c r="D234" s="158" t="s">
        <v>3628</v>
      </c>
      <c r="E234" s="176" t="s">
        <v>28</v>
      </c>
      <c r="F234" s="158" t="s">
        <v>2233</v>
      </c>
      <c r="G234" s="158" t="s">
        <v>1154</v>
      </c>
      <c r="H234" s="159" t="s">
        <v>727</v>
      </c>
      <c r="I234" s="160" t="s">
        <v>1193</v>
      </c>
      <c r="J234" s="160" t="s">
        <v>3629</v>
      </c>
      <c r="K234" s="161">
        <v>38499</v>
      </c>
      <c r="L234" s="158" t="s">
        <v>3630</v>
      </c>
      <c r="M234" s="158" t="s">
        <v>2332</v>
      </c>
      <c r="N234" s="158" t="s">
        <v>3630</v>
      </c>
      <c r="O234" s="158" t="s">
        <v>3631</v>
      </c>
      <c r="P234" s="158" t="s">
        <v>3632</v>
      </c>
      <c r="Q234" s="171">
        <v>2</v>
      </c>
      <c r="R234" s="163" t="s">
        <v>3633</v>
      </c>
      <c r="S234" s="163">
        <v>7</v>
      </c>
      <c r="T234" s="163" t="s">
        <v>2892</v>
      </c>
      <c r="U234" s="163">
        <v>52</v>
      </c>
      <c r="V234" s="163" t="s">
        <v>3634</v>
      </c>
      <c r="W234" s="163">
        <v>2</v>
      </c>
      <c r="X234" s="163"/>
      <c r="Y234" s="164" t="s">
        <v>26</v>
      </c>
      <c r="Z234" s="164" t="s">
        <v>26</v>
      </c>
      <c r="AA234" s="172" t="s">
        <v>35</v>
      </c>
      <c r="AB234" s="165" t="s">
        <v>2354</v>
      </c>
      <c r="AC234" s="166">
        <v>49</v>
      </c>
      <c r="AD234" s="167">
        <f t="shared" si="0"/>
        <v>0</v>
      </c>
      <c r="AE234" s="398">
        <v>49</v>
      </c>
      <c r="AF234" s="398">
        <v>0</v>
      </c>
      <c r="AG234" s="398">
        <v>9</v>
      </c>
      <c r="AH234" s="398">
        <v>0</v>
      </c>
      <c r="AI234" s="399">
        <v>49</v>
      </c>
      <c r="AJ234" s="399">
        <v>9</v>
      </c>
      <c r="AK234" s="399">
        <v>3</v>
      </c>
      <c r="AL234" s="399">
        <v>41</v>
      </c>
      <c r="AM234" s="166"/>
      <c r="AN234" s="166"/>
      <c r="AO234" s="166" t="s">
        <v>699</v>
      </c>
      <c r="AP234" s="168" t="s">
        <v>699</v>
      </c>
      <c r="AQ234" s="168" t="s">
        <v>699</v>
      </c>
      <c r="AR234" s="169">
        <f t="shared" si="1"/>
        <v>49</v>
      </c>
      <c r="AS234" s="170">
        <v>0</v>
      </c>
      <c r="AT234" s="160">
        <v>0</v>
      </c>
      <c r="AU234" s="160">
        <v>0</v>
      </c>
      <c r="AV234" s="170">
        <v>45</v>
      </c>
      <c r="AW234" s="170">
        <v>0</v>
      </c>
      <c r="AX234" s="160">
        <v>0</v>
      </c>
      <c r="AY234" s="160">
        <v>4</v>
      </c>
      <c r="AZ234" s="160">
        <v>0</v>
      </c>
      <c r="BA234" s="160">
        <v>0</v>
      </c>
      <c r="BB234" s="160">
        <v>0</v>
      </c>
      <c r="BC234" s="160" t="s">
        <v>2355</v>
      </c>
      <c r="BD234" s="160"/>
      <c r="BE234" s="160"/>
    </row>
    <row r="235" spans="2:57" ht="16.5" hidden="1" customHeight="1">
      <c r="B235" s="156">
        <v>292</v>
      </c>
      <c r="C235" s="157" t="s">
        <v>1194</v>
      </c>
      <c r="D235" s="158" t="s">
        <v>3635</v>
      </c>
      <c r="E235" s="176" t="s">
        <v>28</v>
      </c>
      <c r="F235" s="158" t="s">
        <v>2233</v>
      </c>
      <c r="G235" s="158" t="s">
        <v>1154</v>
      </c>
      <c r="H235" s="159" t="s">
        <v>730</v>
      </c>
      <c r="I235" s="160" t="s">
        <v>1195</v>
      </c>
      <c r="J235" s="160" t="s">
        <v>3636</v>
      </c>
      <c r="K235" s="161">
        <v>26264</v>
      </c>
      <c r="L235" s="158"/>
      <c r="M235" s="158"/>
      <c r="N235" s="158" t="s">
        <v>3637</v>
      </c>
      <c r="O235" s="158" t="s">
        <v>3638</v>
      </c>
      <c r="P235" s="158" t="s">
        <v>3639</v>
      </c>
      <c r="Q235" s="171">
        <v>2</v>
      </c>
      <c r="R235" s="163" t="s">
        <v>3640</v>
      </c>
      <c r="S235" s="163">
        <v>10</v>
      </c>
      <c r="T235" s="163" t="s">
        <v>2603</v>
      </c>
      <c r="U235" s="163">
        <v>10</v>
      </c>
      <c r="V235" s="163" t="s">
        <v>3641</v>
      </c>
      <c r="W235" s="163">
        <v>1</v>
      </c>
      <c r="X235" s="163"/>
      <c r="Y235" s="196" t="s">
        <v>26</v>
      </c>
      <c r="Z235" s="196" t="s">
        <v>26</v>
      </c>
      <c r="AA235" s="164"/>
      <c r="AB235" s="165" t="s">
        <v>2338</v>
      </c>
      <c r="AC235" s="166">
        <v>14</v>
      </c>
      <c r="AD235" s="167">
        <f t="shared" si="0"/>
        <v>0</v>
      </c>
      <c r="AE235" s="398">
        <v>14</v>
      </c>
      <c r="AF235" s="398">
        <v>0</v>
      </c>
      <c r="AG235" s="398">
        <v>2</v>
      </c>
      <c r="AH235" s="398">
        <v>0</v>
      </c>
      <c r="AI235" s="399">
        <v>14</v>
      </c>
      <c r="AJ235" s="399">
        <v>2</v>
      </c>
      <c r="AK235" s="399">
        <v>2</v>
      </c>
      <c r="AL235" s="399">
        <v>7</v>
      </c>
      <c r="AM235" s="166"/>
      <c r="AN235" s="166"/>
      <c r="AO235" s="166">
        <v>5</v>
      </c>
      <c r="AP235" s="168" t="s">
        <v>7932</v>
      </c>
      <c r="AQ235" s="168">
        <v>5</v>
      </c>
      <c r="AR235" s="169">
        <f t="shared" si="1"/>
        <v>14</v>
      </c>
      <c r="AS235" s="170">
        <v>0</v>
      </c>
      <c r="AT235" s="160">
        <v>0</v>
      </c>
      <c r="AU235" s="160">
        <v>0</v>
      </c>
      <c r="AV235" s="170">
        <v>0</v>
      </c>
      <c r="AW235" s="170">
        <v>0</v>
      </c>
      <c r="AX235" s="160">
        <v>0</v>
      </c>
      <c r="AY235" s="160">
        <v>14</v>
      </c>
      <c r="AZ235" s="160">
        <v>0</v>
      </c>
      <c r="BA235" s="160">
        <v>0</v>
      </c>
      <c r="BB235" s="160">
        <v>0</v>
      </c>
      <c r="BC235" s="160" t="s">
        <v>2339</v>
      </c>
      <c r="BD235" s="160"/>
      <c r="BE235" s="160"/>
    </row>
    <row r="236" spans="2:57" ht="16.5" hidden="1" customHeight="1">
      <c r="B236" s="156">
        <v>328</v>
      </c>
      <c r="C236" s="157" t="s">
        <v>1196</v>
      </c>
      <c r="D236" s="158" t="s">
        <v>3642</v>
      </c>
      <c r="E236" s="176" t="s">
        <v>28</v>
      </c>
      <c r="F236" s="158" t="s">
        <v>2233</v>
      </c>
      <c r="G236" s="158" t="s">
        <v>1154</v>
      </c>
      <c r="H236" s="159" t="s">
        <v>727</v>
      </c>
      <c r="I236" s="160" t="s">
        <v>1197</v>
      </c>
      <c r="J236" s="160" t="s">
        <v>3636</v>
      </c>
      <c r="K236" s="161">
        <v>38777</v>
      </c>
      <c r="L236" s="158"/>
      <c r="M236" s="158" t="s">
        <v>2332</v>
      </c>
      <c r="N236" s="158" t="s">
        <v>3643</v>
      </c>
      <c r="O236" s="158" t="s">
        <v>3644</v>
      </c>
      <c r="P236" s="158" t="s">
        <v>3645</v>
      </c>
      <c r="Q236" s="171">
        <v>2</v>
      </c>
      <c r="R236" s="163"/>
      <c r="S236" s="163">
        <v>3</v>
      </c>
      <c r="T236" s="163" t="s">
        <v>2470</v>
      </c>
      <c r="U236" s="163">
        <v>14</v>
      </c>
      <c r="V236" s="163" t="s">
        <v>3646</v>
      </c>
      <c r="W236" s="163">
        <v>1</v>
      </c>
      <c r="X236" s="163"/>
      <c r="Y236" s="196" t="s">
        <v>3647</v>
      </c>
      <c r="Z236" s="197" t="s">
        <v>2580</v>
      </c>
      <c r="AA236" s="164"/>
      <c r="AB236" s="165" t="s">
        <v>2338</v>
      </c>
      <c r="AC236" s="166">
        <v>1</v>
      </c>
      <c r="AD236" s="167">
        <f t="shared" si="0"/>
        <v>0</v>
      </c>
      <c r="AE236" s="398">
        <v>1</v>
      </c>
      <c r="AF236" s="398">
        <v>0</v>
      </c>
      <c r="AG236" s="398">
        <v>1</v>
      </c>
      <c r="AH236" s="398">
        <v>0</v>
      </c>
      <c r="AI236" s="399" t="s">
        <v>2354</v>
      </c>
      <c r="AJ236" s="399">
        <v>1</v>
      </c>
      <c r="AK236" s="399">
        <v>2</v>
      </c>
      <c r="AL236" s="399">
        <v>11</v>
      </c>
      <c r="AM236" s="166"/>
      <c r="AN236" s="166"/>
      <c r="AO236" s="166">
        <v>5</v>
      </c>
      <c r="AP236" s="168" t="s">
        <v>7932</v>
      </c>
      <c r="AQ236" s="168">
        <v>5</v>
      </c>
      <c r="AR236" s="169">
        <f t="shared" si="1"/>
        <v>1</v>
      </c>
      <c r="AS236" s="170">
        <v>0</v>
      </c>
      <c r="AT236" s="160">
        <v>0</v>
      </c>
      <c r="AU236" s="160">
        <v>0</v>
      </c>
      <c r="AV236" s="170">
        <v>0</v>
      </c>
      <c r="AW236" s="170">
        <v>0</v>
      </c>
      <c r="AX236" s="160">
        <v>0</v>
      </c>
      <c r="AY236" s="160">
        <v>1</v>
      </c>
      <c r="AZ236" s="160">
        <v>0</v>
      </c>
      <c r="BA236" s="160">
        <v>0</v>
      </c>
      <c r="BB236" s="160">
        <v>0</v>
      </c>
      <c r="BC236" s="160" t="s">
        <v>2339</v>
      </c>
      <c r="BD236" s="160"/>
      <c r="BE236" s="160"/>
    </row>
    <row r="237" spans="2:57" ht="16.5" hidden="1" customHeight="1">
      <c r="B237" s="156">
        <v>72</v>
      </c>
      <c r="C237" s="157" t="s">
        <v>1198</v>
      </c>
      <c r="D237" s="158" t="s">
        <v>3648</v>
      </c>
      <c r="E237" s="176" t="s">
        <v>28</v>
      </c>
      <c r="F237" s="158" t="s">
        <v>2233</v>
      </c>
      <c r="G237" s="158" t="s">
        <v>1154</v>
      </c>
      <c r="H237" s="159" t="s">
        <v>784</v>
      </c>
      <c r="I237" s="160" t="s">
        <v>1199</v>
      </c>
      <c r="J237" s="160" t="s">
        <v>3649</v>
      </c>
      <c r="K237" s="161">
        <v>26367</v>
      </c>
      <c r="L237" s="158" t="s">
        <v>3650</v>
      </c>
      <c r="M237" s="158" t="s">
        <v>2332</v>
      </c>
      <c r="N237" s="158" t="s">
        <v>3650</v>
      </c>
      <c r="O237" s="158" t="s">
        <v>3651</v>
      </c>
      <c r="P237" s="158" t="s">
        <v>3652</v>
      </c>
      <c r="Q237" s="171">
        <v>2</v>
      </c>
      <c r="R237" s="163" t="s">
        <v>3576</v>
      </c>
      <c r="S237" s="163">
        <v>5</v>
      </c>
      <c r="T237" s="163" t="s">
        <v>2857</v>
      </c>
      <c r="U237" s="163">
        <v>38</v>
      </c>
      <c r="V237" s="163" t="s">
        <v>3653</v>
      </c>
      <c r="W237" s="163">
        <v>0</v>
      </c>
      <c r="X237" s="163"/>
      <c r="Y237" s="164" t="s">
        <v>26</v>
      </c>
      <c r="Z237" s="164" t="s">
        <v>26</v>
      </c>
      <c r="AA237" s="164"/>
      <c r="AB237" s="165" t="s">
        <v>2338</v>
      </c>
      <c r="AC237" s="166">
        <v>33</v>
      </c>
      <c r="AD237" s="167">
        <f t="shared" si="0"/>
        <v>0</v>
      </c>
      <c r="AE237" s="398">
        <v>33</v>
      </c>
      <c r="AF237" s="398">
        <v>0</v>
      </c>
      <c r="AG237" s="398">
        <v>5</v>
      </c>
      <c r="AH237" s="398">
        <v>0</v>
      </c>
      <c r="AI237" s="399">
        <v>33</v>
      </c>
      <c r="AJ237" s="399">
        <v>5</v>
      </c>
      <c r="AK237" s="399">
        <v>2</v>
      </c>
      <c r="AL237" s="399">
        <v>28</v>
      </c>
      <c r="AM237" s="166"/>
      <c r="AN237" s="166"/>
      <c r="AO237" s="166" t="s">
        <v>699</v>
      </c>
      <c r="AP237" s="168" t="s">
        <v>699</v>
      </c>
      <c r="AQ237" s="168" t="s">
        <v>699</v>
      </c>
      <c r="AR237" s="169">
        <f t="shared" si="1"/>
        <v>33</v>
      </c>
      <c r="AS237" s="170">
        <v>0</v>
      </c>
      <c r="AT237" s="160">
        <v>0</v>
      </c>
      <c r="AU237" s="160">
        <v>0</v>
      </c>
      <c r="AV237" s="170">
        <v>32</v>
      </c>
      <c r="AW237" s="170">
        <v>0</v>
      </c>
      <c r="AX237" s="160">
        <v>0</v>
      </c>
      <c r="AY237" s="160">
        <v>1</v>
      </c>
      <c r="AZ237" s="160">
        <v>0</v>
      </c>
      <c r="BA237" s="160">
        <v>0</v>
      </c>
      <c r="BB237" s="160">
        <v>0</v>
      </c>
      <c r="BC237" s="160" t="s">
        <v>2339</v>
      </c>
      <c r="BD237" s="160"/>
      <c r="BE237" s="160"/>
    </row>
    <row r="238" spans="2:57" ht="16.5" hidden="1" customHeight="1">
      <c r="B238" s="156">
        <v>293</v>
      </c>
      <c r="C238" s="157" t="s">
        <v>1200</v>
      </c>
      <c r="D238" s="158" t="s">
        <v>3654</v>
      </c>
      <c r="E238" s="176" t="s">
        <v>28</v>
      </c>
      <c r="F238" s="158" t="s">
        <v>2233</v>
      </c>
      <c r="G238" s="158" t="s">
        <v>1154</v>
      </c>
      <c r="H238" s="159" t="s">
        <v>730</v>
      </c>
      <c r="I238" s="160" t="s">
        <v>1201</v>
      </c>
      <c r="J238" s="160" t="s">
        <v>3655</v>
      </c>
      <c r="K238" s="161">
        <v>18895</v>
      </c>
      <c r="L238" s="158" t="s">
        <v>3656</v>
      </c>
      <c r="M238" s="158" t="s">
        <v>2332</v>
      </c>
      <c r="N238" s="158" t="s">
        <v>3656</v>
      </c>
      <c r="O238" s="158" t="s">
        <v>3657</v>
      </c>
      <c r="P238" s="158" t="s">
        <v>3658</v>
      </c>
      <c r="Q238" s="171">
        <v>2</v>
      </c>
      <c r="R238" s="163" t="s">
        <v>2885</v>
      </c>
      <c r="S238" s="163">
        <v>8</v>
      </c>
      <c r="T238" s="163" t="s">
        <v>2603</v>
      </c>
      <c r="U238" s="163">
        <v>11</v>
      </c>
      <c r="V238" s="163" t="s">
        <v>3659</v>
      </c>
      <c r="W238" s="163">
        <v>1</v>
      </c>
      <c r="X238" s="163"/>
      <c r="Y238" s="164" t="s">
        <v>26</v>
      </c>
      <c r="Z238" s="164" t="s">
        <v>26</v>
      </c>
      <c r="AA238" s="164"/>
      <c r="AB238" s="165" t="s">
        <v>2338</v>
      </c>
      <c r="AC238" s="166">
        <v>14</v>
      </c>
      <c r="AD238" s="167">
        <f t="shared" si="0"/>
        <v>0</v>
      </c>
      <c r="AE238" s="398">
        <v>14</v>
      </c>
      <c r="AF238" s="398">
        <v>0</v>
      </c>
      <c r="AG238" s="398">
        <v>5</v>
      </c>
      <c r="AH238" s="398">
        <v>0</v>
      </c>
      <c r="AI238" s="399">
        <v>14</v>
      </c>
      <c r="AJ238" s="399">
        <v>5</v>
      </c>
      <c r="AK238" s="399">
        <v>2</v>
      </c>
      <c r="AL238" s="399">
        <v>20</v>
      </c>
      <c r="AM238" s="166"/>
      <c r="AN238" s="166"/>
      <c r="AO238" s="166" t="s">
        <v>699</v>
      </c>
      <c r="AP238" s="168" t="s">
        <v>699</v>
      </c>
      <c r="AQ238" s="168" t="s">
        <v>699</v>
      </c>
      <c r="AR238" s="169">
        <f t="shared" si="1"/>
        <v>14</v>
      </c>
      <c r="AS238" s="170">
        <v>0</v>
      </c>
      <c r="AT238" s="160">
        <v>0</v>
      </c>
      <c r="AU238" s="160">
        <v>0</v>
      </c>
      <c r="AV238" s="170">
        <v>13</v>
      </c>
      <c r="AW238" s="170">
        <v>0</v>
      </c>
      <c r="AX238" s="160">
        <v>0</v>
      </c>
      <c r="AY238" s="160">
        <v>1</v>
      </c>
      <c r="AZ238" s="160">
        <v>0</v>
      </c>
      <c r="BA238" s="160">
        <v>0</v>
      </c>
      <c r="BB238" s="160">
        <v>0</v>
      </c>
      <c r="BC238" s="160" t="s">
        <v>2339</v>
      </c>
      <c r="BD238" s="160"/>
      <c r="BE238" s="160"/>
    </row>
    <row r="239" spans="2:57" ht="16.5" hidden="1" customHeight="1">
      <c r="B239" s="156">
        <v>312</v>
      </c>
      <c r="C239" s="157" t="s">
        <v>1202</v>
      </c>
      <c r="D239" s="158" t="s">
        <v>3660</v>
      </c>
      <c r="E239" s="176" t="s">
        <v>28</v>
      </c>
      <c r="F239" s="158" t="s">
        <v>2233</v>
      </c>
      <c r="G239" s="158" t="s">
        <v>1154</v>
      </c>
      <c r="H239" s="159" t="s">
        <v>727</v>
      </c>
      <c r="I239" s="160" t="s">
        <v>1203</v>
      </c>
      <c r="J239" s="160" t="s">
        <v>3661</v>
      </c>
      <c r="K239" s="161">
        <v>24898</v>
      </c>
      <c r="L239" s="158"/>
      <c r="M239" s="158"/>
      <c r="N239" s="158" t="s">
        <v>699</v>
      </c>
      <c r="O239" s="158" t="s">
        <v>699</v>
      </c>
      <c r="P239" s="158" t="s">
        <v>699</v>
      </c>
      <c r="Q239" s="171">
        <v>3</v>
      </c>
      <c r="R239" s="163" t="s">
        <v>2744</v>
      </c>
      <c r="S239" s="163">
        <v>4</v>
      </c>
      <c r="T239" s="163" t="s">
        <v>2610</v>
      </c>
      <c r="U239" s="163">
        <v>13</v>
      </c>
      <c r="V239" s="163" t="s">
        <v>3662</v>
      </c>
      <c r="W239" s="163">
        <v>1</v>
      </c>
      <c r="X239" s="163"/>
      <c r="Y239" s="164" t="s">
        <v>2353</v>
      </c>
      <c r="Z239" s="164" t="s">
        <v>2353</v>
      </c>
      <c r="AA239" s="164"/>
      <c r="AB239" s="165" t="s">
        <v>2338</v>
      </c>
      <c r="AC239" s="166">
        <v>14</v>
      </c>
      <c r="AD239" s="167">
        <f t="shared" si="0"/>
        <v>2</v>
      </c>
      <c r="AE239" s="398">
        <v>14</v>
      </c>
      <c r="AF239" s="398">
        <v>2</v>
      </c>
      <c r="AG239" s="398">
        <v>4</v>
      </c>
      <c r="AH239" s="398">
        <v>0</v>
      </c>
      <c r="AI239" s="399">
        <v>14</v>
      </c>
      <c r="AJ239" s="399">
        <v>4</v>
      </c>
      <c r="AK239" s="399">
        <v>2</v>
      </c>
      <c r="AL239" s="399">
        <v>20</v>
      </c>
      <c r="AM239" s="166"/>
      <c r="AN239" s="166"/>
      <c r="AO239" s="166" t="s">
        <v>699</v>
      </c>
      <c r="AP239" s="168" t="s">
        <v>699</v>
      </c>
      <c r="AQ239" s="168" t="s">
        <v>699</v>
      </c>
      <c r="AR239" s="169">
        <f t="shared" si="1"/>
        <v>14</v>
      </c>
      <c r="AS239" s="170">
        <v>0</v>
      </c>
      <c r="AT239" s="160">
        <v>3</v>
      </c>
      <c r="AU239" s="160">
        <v>0</v>
      </c>
      <c r="AV239" s="170">
        <v>8</v>
      </c>
      <c r="AW239" s="170">
        <v>0</v>
      </c>
      <c r="AX239" s="160">
        <v>0</v>
      </c>
      <c r="AY239" s="160">
        <v>3</v>
      </c>
      <c r="AZ239" s="160">
        <v>0</v>
      </c>
      <c r="BA239" s="160">
        <v>0</v>
      </c>
      <c r="BB239" s="160">
        <v>0</v>
      </c>
      <c r="BC239" s="160" t="s">
        <v>2339</v>
      </c>
      <c r="BD239" s="160"/>
      <c r="BE239" s="160"/>
    </row>
    <row r="240" spans="2:57" ht="16.5" hidden="1" customHeight="1">
      <c r="B240" s="156">
        <v>313</v>
      </c>
      <c r="C240" s="157" t="s">
        <v>1204</v>
      </c>
      <c r="D240" s="158" t="s">
        <v>3663</v>
      </c>
      <c r="E240" s="176" t="s">
        <v>28</v>
      </c>
      <c r="F240" s="158" t="s">
        <v>2233</v>
      </c>
      <c r="G240" s="158" t="s">
        <v>1154</v>
      </c>
      <c r="H240" s="159" t="s">
        <v>727</v>
      </c>
      <c r="I240" s="160" t="s">
        <v>1205</v>
      </c>
      <c r="J240" s="160" t="s">
        <v>3664</v>
      </c>
      <c r="K240" s="161">
        <v>18171</v>
      </c>
      <c r="L240" s="158" t="s">
        <v>3665</v>
      </c>
      <c r="M240" s="158" t="s">
        <v>2332</v>
      </c>
      <c r="N240" s="158" t="s">
        <v>3665</v>
      </c>
      <c r="O240" s="158" t="s">
        <v>3666</v>
      </c>
      <c r="P240" s="158" t="s">
        <v>3667</v>
      </c>
      <c r="Q240" s="171">
        <v>3</v>
      </c>
      <c r="R240" s="163" t="s">
        <v>2469</v>
      </c>
      <c r="S240" s="163">
        <v>4</v>
      </c>
      <c r="T240" s="163" t="s">
        <v>2818</v>
      </c>
      <c r="U240" s="163">
        <v>12</v>
      </c>
      <c r="V240" s="163" t="s">
        <v>2650</v>
      </c>
      <c r="W240" s="163">
        <v>0</v>
      </c>
      <c r="X240" s="163"/>
      <c r="Y240" s="164" t="s">
        <v>2353</v>
      </c>
      <c r="Z240" s="164" t="s">
        <v>2353</v>
      </c>
      <c r="AA240" s="164"/>
      <c r="AB240" s="165" t="s">
        <v>2338</v>
      </c>
      <c r="AC240" s="166">
        <v>11</v>
      </c>
      <c r="AD240" s="167">
        <f t="shared" si="0"/>
        <v>0</v>
      </c>
      <c r="AE240" s="398">
        <v>11</v>
      </c>
      <c r="AF240" s="398">
        <v>0</v>
      </c>
      <c r="AG240" s="398">
        <v>3</v>
      </c>
      <c r="AH240" s="398">
        <v>0</v>
      </c>
      <c r="AI240" s="399">
        <v>11</v>
      </c>
      <c r="AJ240" s="399">
        <v>3</v>
      </c>
      <c r="AK240" s="399">
        <v>2</v>
      </c>
      <c r="AL240" s="399">
        <v>16</v>
      </c>
      <c r="AM240" s="166"/>
      <c r="AN240" s="166"/>
      <c r="AO240" s="166" t="s">
        <v>699</v>
      </c>
      <c r="AP240" s="168" t="s">
        <v>699</v>
      </c>
      <c r="AQ240" s="168" t="s">
        <v>699</v>
      </c>
      <c r="AR240" s="169">
        <f t="shared" si="1"/>
        <v>11</v>
      </c>
      <c r="AS240" s="170">
        <v>0</v>
      </c>
      <c r="AT240" s="160">
        <v>0</v>
      </c>
      <c r="AU240" s="160">
        <v>0</v>
      </c>
      <c r="AV240" s="170">
        <v>9</v>
      </c>
      <c r="AW240" s="170">
        <v>0</v>
      </c>
      <c r="AX240" s="160">
        <v>0</v>
      </c>
      <c r="AY240" s="160">
        <v>2</v>
      </c>
      <c r="AZ240" s="160">
        <v>0</v>
      </c>
      <c r="BA240" s="160">
        <v>0</v>
      </c>
      <c r="BB240" s="160">
        <v>0</v>
      </c>
      <c r="BC240" s="160" t="s">
        <v>2339</v>
      </c>
      <c r="BD240" s="160"/>
      <c r="BE240" s="160"/>
    </row>
    <row r="241" spans="2:57" ht="16.5" hidden="1" customHeight="1">
      <c r="B241" s="156">
        <v>314</v>
      </c>
      <c r="C241" s="157" t="s">
        <v>1206</v>
      </c>
      <c r="D241" s="183"/>
      <c r="E241" s="176" t="s">
        <v>28</v>
      </c>
      <c r="F241" s="183" t="s">
        <v>2233</v>
      </c>
      <c r="G241" s="158" t="s">
        <v>1154</v>
      </c>
      <c r="H241" s="159" t="s">
        <v>727</v>
      </c>
      <c r="I241" s="160" t="s">
        <v>1207</v>
      </c>
      <c r="J241" s="160" t="s">
        <v>3668</v>
      </c>
      <c r="K241" s="161">
        <v>4827</v>
      </c>
      <c r="L241" s="158" t="s">
        <v>3669</v>
      </c>
      <c r="M241" s="158" t="s">
        <v>2332</v>
      </c>
      <c r="N241" s="158" t="s">
        <v>3669</v>
      </c>
      <c r="O241" s="158" t="s">
        <v>3670</v>
      </c>
      <c r="P241" s="158" t="s">
        <v>3671</v>
      </c>
      <c r="Q241" s="171">
        <v>2</v>
      </c>
      <c r="R241" s="163" t="s">
        <v>2469</v>
      </c>
      <c r="S241" s="163">
        <v>1</v>
      </c>
      <c r="T241" s="163" t="s">
        <v>3672</v>
      </c>
      <c r="U241" s="163">
        <v>12</v>
      </c>
      <c r="V241" s="163">
        <v>13</v>
      </c>
      <c r="W241" s="163">
        <v>1</v>
      </c>
      <c r="X241" s="163"/>
      <c r="Y241" s="164" t="s">
        <v>2353</v>
      </c>
      <c r="Z241" s="164" t="s">
        <v>2353</v>
      </c>
      <c r="AA241" s="164"/>
      <c r="AB241" s="165" t="s">
        <v>2338</v>
      </c>
      <c r="AC241" s="166">
        <v>13</v>
      </c>
      <c r="AD241" s="167">
        <f t="shared" si="0"/>
        <v>0</v>
      </c>
      <c r="AE241" s="398">
        <v>0</v>
      </c>
      <c r="AF241" s="398">
        <v>0</v>
      </c>
      <c r="AG241" s="398">
        <v>0</v>
      </c>
      <c r="AH241" s="398">
        <v>0</v>
      </c>
      <c r="AI241" s="399">
        <v>13</v>
      </c>
      <c r="AJ241" s="399">
        <v>4</v>
      </c>
      <c r="AK241" s="399">
        <v>2</v>
      </c>
      <c r="AL241" s="399">
        <v>17</v>
      </c>
      <c r="AM241" s="166"/>
      <c r="AN241" s="166"/>
      <c r="AO241" s="166" t="s">
        <v>699</v>
      </c>
      <c r="AP241" s="168" t="s">
        <v>699</v>
      </c>
      <c r="AQ241" s="168" t="s">
        <v>699</v>
      </c>
      <c r="AR241" s="169">
        <f t="shared" si="1"/>
        <v>13</v>
      </c>
      <c r="AS241" s="170">
        <v>0</v>
      </c>
      <c r="AT241" s="160">
        <v>0</v>
      </c>
      <c r="AU241" s="160">
        <v>0</v>
      </c>
      <c r="AV241" s="170">
        <v>13</v>
      </c>
      <c r="AW241" s="170">
        <v>0</v>
      </c>
      <c r="AX241" s="160">
        <v>0</v>
      </c>
      <c r="AY241" s="160">
        <v>0</v>
      </c>
      <c r="AZ241" s="160">
        <v>0</v>
      </c>
      <c r="BA241" s="160">
        <v>0</v>
      </c>
      <c r="BB241" s="160">
        <v>0</v>
      </c>
      <c r="BC241" s="160" t="s">
        <v>2339</v>
      </c>
      <c r="BD241" s="160"/>
      <c r="BE241" s="160"/>
    </row>
    <row r="242" spans="2:57" ht="16.5" hidden="1" customHeight="1">
      <c r="B242" s="156">
        <v>329</v>
      </c>
      <c r="C242" s="157" t="s">
        <v>1208</v>
      </c>
      <c r="D242" s="158" t="s">
        <v>3673</v>
      </c>
      <c r="E242" s="176" t="s">
        <v>28</v>
      </c>
      <c r="F242" s="158" t="s">
        <v>2233</v>
      </c>
      <c r="G242" s="158" t="s">
        <v>1154</v>
      </c>
      <c r="H242" s="159" t="s">
        <v>727</v>
      </c>
      <c r="I242" s="160" t="s">
        <v>1209</v>
      </c>
      <c r="J242" s="160" t="s">
        <v>3668</v>
      </c>
      <c r="K242" s="161">
        <v>15067</v>
      </c>
      <c r="L242" s="158"/>
      <c r="M242" s="158"/>
      <c r="N242" s="158" t="s">
        <v>699</v>
      </c>
      <c r="O242" s="158" t="s">
        <v>699</v>
      </c>
      <c r="P242" s="158" t="s">
        <v>699</v>
      </c>
      <c r="Q242" s="171">
        <v>4</v>
      </c>
      <c r="R242" s="163" t="s">
        <v>2916</v>
      </c>
      <c r="S242" s="163">
        <v>4</v>
      </c>
      <c r="T242" s="163" t="s">
        <v>2422</v>
      </c>
      <c r="U242" s="163">
        <v>3</v>
      </c>
      <c r="V242" s="163" t="s">
        <v>3674</v>
      </c>
      <c r="W242" s="163">
        <v>0</v>
      </c>
      <c r="X242" s="163"/>
      <c r="Y242" s="164" t="s">
        <v>2353</v>
      </c>
      <c r="Z242" s="164" t="s">
        <v>2353</v>
      </c>
      <c r="AA242" s="164"/>
      <c r="AB242" s="165" t="s">
        <v>2338</v>
      </c>
      <c r="AC242" s="166">
        <v>4</v>
      </c>
      <c r="AD242" s="167">
        <f t="shared" si="0"/>
        <v>0</v>
      </c>
      <c r="AE242" s="398">
        <v>4</v>
      </c>
      <c r="AF242" s="398">
        <v>0</v>
      </c>
      <c r="AG242" s="398">
        <v>1</v>
      </c>
      <c r="AH242" s="398">
        <v>0</v>
      </c>
      <c r="AI242" s="399">
        <v>4</v>
      </c>
      <c r="AJ242" s="399">
        <v>1</v>
      </c>
      <c r="AK242" s="399">
        <v>1</v>
      </c>
      <c r="AL242" s="399">
        <v>8</v>
      </c>
      <c r="AM242" s="166"/>
      <c r="AN242" s="166"/>
      <c r="AO242" s="166" t="s">
        <v>699</v>
      </c>
      <c r="AP242" s="168" t="s">
        <v>699</v>
      </c>
      <c r="AQ242" s="168" t="s">
        <v>699</v>
      </c>
      <c r="AR242" s="169">
        <f t="shared" si="1"/>
        <v>4</v>
      </c>
      <c r="AS242" s="170">
        <v>0</v>
      </c>
      <c r="AT242" s="160">
        <v>0</v>
      </c>
      <c r="AU242" s="160">
        <v>0</v>
      </c>
      <c r="AV242" s="170">
        <v>1</v>
      </c>
      <c r="AW242" s="170">
        <v>0</v>
      </c>
      <c r="AX242" s="160">
        <v>3</v>
      </c>
      <c r="AY242" s="160">
        <v>0</v>
      </c>
      <c r="AZ242" s="160">
        <v>0</v>
      </c>
      <c r="BA242" s="160">
        <v>0</v>
      </c>
      <c r="BB242" s="160">
        <v>0</v>
      </c>
      <c r="BC242" s="160" t="s">
        <v>2339</v>
      </c>
      <c r="BD242" s="160"/>
      <c r="BE242" s="160"/>
    </row>
    <row r="243" spans="2:57" ht="16.5" hidden="1" customHeight="1">
      <c r="B243" s="156">
        <v>315</v>
      </c>
      <c r="C243" s="157" t="s">
        <v>1210</v>
      </c>
      <c r="D243" s="183"/>
      <c r="E243" s="176" t="s">
        <v>28</v>
      </c>
      <c r="F243" s="183" t="s">
        <v>2233</v>
      </c>
      <c r="G243" s="158" t="s">
        <v>1154</v>
      </c>
      <c r="H243" s="159" t="s">
        <v>727</v>
      </c>
      <c r="I243" s="160" t="s">
        <v>1211</v>
      </c>
      <c r="J243" s="160" t="s">
        <v>3675</v>
      </c>
      <c r="K243" s="161">
        <v>15158</v>
      </c>
      <c r="L243" s="158" t="s">
        <v>3676</v>
      </c>
      <c r="M243" s="158" t="s">
        <v>2332</v>
      </c>
      <c r="N243" s="158" t="s">
        <v>3676</v>
      </c>
      <c r="O243" s="158" t="s">
        <v>3677</v>
      </c>
      <c r="P243" s="158" t="s">
        <v>3678</v>
      </c>
      <c r="Q243" s="171">
        <v>3</v>
      </c>
      <c r="R243" s="163" t="s">
        <v>3077</v>
      </c>
      <c r="S243" s="163">
        <v>2</v>
      </c>
      <c r="T243" s="163" t="s">
        <v>2453</v>
      </c>
      <c r="U243" s="163">
        <v>14</v>
      </c>
      <c r="V243" s="163">
        <v>41</v>
      </c>
      <c r="W243" s="163">
        <v>0</v>
      </c>
      <c r="X243" s="163"/>
      <c r="Y243" s="164" t="s">
        <v>2353</v>
      </c>
      <c r="Z243" s="164" t="s">
        <v>2353</v>
      </c>
      <c r="AA243" s="164"/>
      <c r="AB243" s="165" t="s">
        <v>2338</v>
      </c>
      <c r="AC243" s="166">
        <v>14</v>
      </c>
      <c r="AD243" s="167">
        <f t="shared" si="0"/>
        <v>0</v>
      </c>
      <c r="AE243" s="398">
        <v>14</v>
      </c>
      <c r="AF243" s="398">
        <v>0</v>
      </c>
      <c r="AG243" s="398">
        <v>4</v>
      </c>
      <c r="AH243" s="398">
        <v>0</v>
      </c>
      <c r="AI243" s="399">
        <v>14</v>
      </c>
      <c r="AJ243" s="399">
        <v>4</v>
      </c>
      <c r="AK243" s="399">
        <v>2</v>
      </c>
      <c r="AL243" s="399">
        <v>9</v>
      </c>
      <c r="AM243" s="166"/>
      <c r="AN243" s="166"/>
      <c r="AO243" s="166" t="s">
        <v>699</v>
      </c>
      <c r="AP243" s="168" t="s">
        <v>699</v>
      </c>
      <c r="AQ243" s="168" t="s">
        <v>699</v>
      </c>
      <c r="AR243" s="169">
        <f t="shared" si="1"/>
        <v>14</v>
      </c>
      <c r="AS243" s="170">
        <v>0</v>
      </c>
      <c r="AT243" s="160">
        <v>0</v>
      </c>
      <c r="AU243" s="160">
        <v>0</v>
      </c>
      <c r="AV243" s="170">
        <v>13</v>
      </c>
      <c r="AW243" s="170">
        <v>0</v>
      </c>
      <c r="AX243" s="160">
        <v>0</v>
      </c>
      <c r="AY243" s="160">
        <v>1</v>
      </c>
      <c r="AZ243" s="160">
        <v>0</v>
      </c>
      <c r="BA243" s="160">
        <v>0</v>
      </c>
      <c r="BB243" s="160">
        <v>0</v>
      </c>
      <c r="BC243" s="160" t="s">
        <v>2339</v>
      </c>
      <c r="BD243" s="160"/>
      <c r="BE243" s="160"/>
    </row>
    <row r="244" spans="2:57" ht="16.5" hidden="1" customHeight="1">
      <c r="B244" s="156">
        <v>29</v>
      </c>
      <c r="C244" s="157" t="s">
        <v>1212</v>
      </c>
      <c r="D244" s="158" t="s">
        <v>3679</v>
      </c>
      <c r="E244" s="176" t="s">
        <v>28</v>
      </c>
      <c r="F244" s="158" t="s">
        <v>2233</v>
      </c>
      <c r="G244" s="158" t="s">
        <v>1154</v>
      </c>
      <c r="H244" s="159" t="s">
        <v>724</v>
      </c>
      <c r="I244" s="160" t="s">
        <v>1213</v>
      </c>
      <c r="J244" s="160" t="s">
        <v>3680</v>
      </c>
      <c r="K244" s="161">
        <v>31855</v>
      </c>
      <c r="L244" s="158"/>
      <c r="M244" s="158"/>
      <c r="N244" s="158" t="s">
        <v>699</v>
      </c>
      <c r="O244" s="158" t="s">
        <v>699</v>
      </c>
      <c r="P244" s="158" t="s">
        <v>699</v>
      </c>
      <c r="Q244" s="171">
        <v>3</v>
      </c>
      <c r="R244" s="163" t="s">
        <v>3681</v>
      </c>
      <c r="S244" s="163">
        <v>7</v>
      </c>
      <c r="T244" s="163" t="s">
        <v>2493</v>
      </c>
      <c r="U244" s="163">
        <v>24</v>
      </c>
      <c r="V244" s="163" t="s">
        <v>3682</v>
      </c>
      <c r="W244" s="163">
        <v>1</v>
      </c>
      <c r="X244" s="163"/>
      <c r="Y244" s="164" t="s">
        <v>26</v>
      </c>
      <c r="Z244" s="164" t="s">
        <v>26</v>
      </c>
      <c r="AA244" s="164"/>
      <c r="AB244" s="165" t="s">
        <v>2338</v>
      </c>
      <c r="AC244" s="166">
        <v>19</v>
      </c>
      <c r="AD244" s="167">
        <f t="shared" si="0"/>
        <v>0</v>
      </c>
      <c r="AE244" s="398">
        <v>19</v>
      </c>
      <c r="AF244" s="398">
        <v>0</v>
      </c>
      <c r="AG244" s="398">
        <v>5</v>
      </c>
      <c r="AH244" s="398">
        <v>0</v>
      </c>
      <c r="AI244" s="399">
        <v>19</v>
      </c>
      <c r="AJ244" s="399">
        <v>5</v>
      </c>
      <c r="AK244" s="399">
        <v>2</v>
      </c>
      <c r="AL244" s="399">
        <v>26</v>
      </c>
      <c r="AM244" s="166"/>
      <c r="AN244" s="166"/>
      <c r="AO244" s="166" t="s">
        <v>699</v>
      </c>
      <c r="AP244" s="168" t="s">
        <v>699</v>
      </c>
      <c r="AQ244" s="168" t="s">
        <v>699</v>
      </c>
      <c r="AR244" s="169">
        <f t="shared" si="1"/>
        <v>19</v>
      </c>
      <c r="AS244" s="170">
        <v>0</v>
      </c>
      <c r="AT244" s="160">
        <v>0</v>
      </c>
      <c r="AU244" s="160">
        <v>0</v>
      </c>
      <c r="AV244" s="170">
        <v>19</v>
      </c>
      <c r="AW244" s="170">
        <v>0</v>
      </c>
      <c r="AX244" s="160">
        <v>0</v>
      </c>
      <c r="AY244" s="160">
        <v>0</v>
      </c>
      <c r="AZ244" s="160">
        <v>0</v>
      </c>
      <c r="BA244" s="160">
        <v>0</v>
      </c>
      <c r="BB244" s="160">
        <v>0</v>
      </c>
      <c r="BC244" s="160" t="s">
        <v>2339</v>
      </c>
      <c r="BD244" s="160"/>
      <c r="BE244" s="160"/>
    </row>
    <row r="245" spans="2:57" ht="16.5" hidden="1" customHeight="1">
      <c r="B245" s="156">
        <v>294</v>
      </c>
      <c r="C245" s="157" t="s">
        <v>1214</v>
      </c>
      <c r="D245" s="158" t="s">
        <v>3683</v>
      </c>
      <c r="E245" s="176" t="s">
        <v>28</v>
      </c>
      <c r="F245" s="158" t="s">
        <v>2233</v>
      </c>
      <c r="G245" s="158" t="s">
        <v>1154</v>
      </c>
      <c r="H245" s="159" t="s">
        <v>730</v>
      </c>
      <c r="I245" s="160" t="s">
        <v>1215</v>
      </c>
      <c r="J245" s="160" t="s">
        <v>3680</v>
      </c>
      <c r="K245" s="161">
        <v>20206</v>
      </c>
      <c r="L245" s="158" t="s">
        <v>3684</v>
      </c>
      <c r="M245" s="158" t="s">
        <v>2332</v>
      </c>
      <c r="N245" s="158" t="s">
        <v>3684</v>
      </c>
      <c r="O245" s="158" t="s">
        <v>3685</v>
      </c>
      <c r="P245" s="158" t="s">
        <v>3686</v>
      </c>
      <c r="Q245" s="171">
        <v>3</v>
      </c>
      <c r="R245" s="163"/>
      <c r="S245" s="163">
        <v>2</v>
      </c>
      <c r="T245" s="163" t="s">
        <v>2603</v>
      </c>
      <c r="U245" s="163">
        <v>12</v>
      </c>
      <c r="V245" s="163" t="s">
        <v>3687</v>
      </c>
      <c r="W245" s="163">
        <v>1</v>
      </c>
      <c r="X245" s="163"/>
      <c r="Y245" s="164" t="s">
        <v>3688</v>
      </c>
      <c r="Z245" s="186" t="s">
        <v>2580</v>
      </c>
      <c r="AA245" s="164"/>
      <c r="AB245" s="165" t="s">
        <v>2338</v>
      </c>
      <c r="AC245" s="166">
        <v>14</v>
      </c>
      <c r="AD245" s="167">
        <f t="shared" si="0"/>
        <v>0</v>
      </c>
      <c r="AE245" s="398">
        <v>14</v>
      </c>
      <c r="AF245" s="398">
        <v>0</v>
      </c>
      <c r="AG245" s="398">
        <v>4</v>
      </c>
      <c r="AH245" s="398">
        <v>0</v>
      </c>
      <c r="AI245" s="399">
        <v>14</v>
      </c>
      <c r="AJ245" s="399">
        <v>4</v>
      </c>
      <c r="AK245" s="399">
        <v>2</v>
      </c>
      <c r="AL245" s="399">
        <v>16</v>
      </c>
      <c r="AM245" s="166"/>
      <c r="AN245" s="166"/>
      <c r="AO245" s="166">
        <v>5</v>
      </c>
      <c r="AP245" s="168" t="s">
        <v>7934</v>
      </c>
      <c r="AQ245" s="168">
        <v>5</v>
      </c>
      <c r="AR245" s="169">
        <f t="shared" si="1"/>
        <v>14</v>
      </c>
      <c r="AS245" s="170">
        <v>0</v>
      </c>
      <c r="AT245" s="160">
        <v>0</v>
      </c>
      <c r="AU245" s="160">
        <v>0</v>
      </c>
      <c r="AV245" s="170">
        <v>9</v>
      </c>
      <c r="AW245" s="170">
        <v>0</v>
      </c>
      <c r="AX245" s="160">
        <v>0</v>
      </c>
      <c r="AY245" s="160">
        <v>5</v>
      </c>
      <c r="AZ245" s="160">
        <v>0</v>
      </c>
      <c r="BA245" s="160">
        <v>0</v>
      </c>
      <c r="BB245" s="160">
        <v>0</v>
      </c>
      <c r="BC245" s="160" t="s">
        <v>2339</v>
      </c>
      <c r="BD245" s="160"/>
      <c r="BE245" s="160"/>
    </row>
    <row r="246" spans="2:57" ht="16.5" hidden="1" customHeight="1">
      <c r="B246" s="156">
        <v>316</v>
      </c>
      <c r="C246" s="157" t="s">
        <v>1216</v>
      </c>
      <c r="D246" s="158" t="s">
        <v>3689</v>
      </c>
      <c r="E246" s="176" t="s">
        <v>28</v>
      </c>
      <c r="F246" s="158" t="s">
        <v>2233</v>
      </c>
      <c r="G246" s="158" t="s">
        <v>1154</v>
      </c>
      <c r="H246" s="159" t="s">
        <v>727</v>
      </c>
      <c r="I246" s="160" t="s">
        <v>1217</v>
      </c>
      <c r="J246" s="160" t="s">
        <v>3690</v>
      </c>
      <c r="K246" s="161">
        <v>6666</v>
      </c>
      <c r="L246" s="158" t="s">
        <v>3691</v>
      </c>
      <c r="M246" s="158" t="s">
        <v>2332</v>
      </c>
      <c r="N246" s="158" t="s">
        <v>3691</v>
      </c>
      <c r="O246" s="158" t="s">
        <v>3692</v>
      </c>
      <c r="P246" s="158" t="s">
        <v>3693</v>
      </c>
      <c r="Q246" s="171">
        <v>5</v>
      </c>
      <c r="R246" s="163" t="s">
        <v>2927</v>
      </c>
      <c r="S246" s="163">
        <v>5</v>
      </c>
      <c r="T246" s="163" t="s">
        <v>2818</v>
      </c>
      <c r="U246" s="163">
        <v>11</v>
      </c>
      <c r="V246" s="163" t="s">
        <v>3513</v>
      </c>
      <c r="W246" s="163">
        <v>1</v>
      </c>
      <c r="X246" s="163"/>
      <c r="Y246" s="164" t="s">
        <v>2353</v>
      </c>
      <c r="Z246" s="164" t="s">
        <v>2353</v>
      </c>
      <c r="AA246" s="164"/>
      <c r="AB246" s="165" t="s">
        <v>2338</v>
      </c>
      <c r="AC246" s="166">
        <v>12</v>
      </c>
      <c r="AD246" s="167">
        <f t="shared" si="0"/>
        <v>0</v>
      </c>
      <c r="AE246" s="398">
        <v>12</v>
      </c>
      <c r="AF246" s="398">
        <v>0</v>
      </c>
      <c r="AG246" s="398">
        <v>4</v>
      </c>
      <c r="AH246" s="398">
        <v>0</v>
      </c>
      <c r="AI246" s="399">
        <v>12</v>
      </c>
      <c r="AJ246" s="399">
        <v>4</v>
      </c>
      <c r="AK246" s="399">
        <v>2</v>
      </c>
      <c r="AL246" s="399">
        <v>11</v>
      </c>
      <c r="AM246" s="166"/>
      <c r="AN246" s="166"/>
      <c r="AO246" s="166">
        <v>5</v>
      </c>
      <c r="AP246" s="168" t="s">
        <v>7934</v>
      </c>
      <c r="AQ246" s="168">
        <v>5</v>
      </c>
      <c r="AR246" s="169">
        <f t="shared" si="1"/>
        <v>12</v>
      </c>
      <c r="AS246" s="170">
        <v>0</v>
      </c>
      <c r="AT246" s="160">
        <v>0</v>
      </c>
      <c r="AU246" s="160">
        <v>0</v>
      </c>
      <c r="AV246" s="170">
        <v>10</v>
      </c>
      <c r="AW246" s="170">
        <v>0</v>
      </c>
      <c r="AX246" s="160">
        <v>0</v>
      </c>
      <c r="AY246" s="160">
        <v>2</v>
      </c>
      <c r="AZ246" s="160">
        <v>0</v>
      </c>
      <c r="BA246" s="160">
        <v>0</v>
      </c>
      <c r="BB246" s="160">
        <v>0</v>
      </c>
      <c r="BC246" s="160" t="s">
        <v>2339</v>
      </c>
      <c r="BD246" s="160"/>
      <c r="BE246" s="160"/>
    </row>
    <row r="247" spans="2:57" ht="16.5" hidden="1" customHeight="1">
      <c r="B247" s="156">
        <v>317</v>
      </c>
      <c r="C247" s="157" t="s">
        <v>1218</v>
      </c>
      <c r="D247" s="158" t="s">
        <v>3694</v>
      </c>
      <c r="E247" s="176" t="s">
        <v>28</v>
      </c>
      <c r="F247" s="158" t="s">
        <v>2233</v>
      </c>
      <c r="G247" s="158" t="s">
        <v>1154</v>
      </c>
      <c r="H247" s="159" t="s">
        <v>727</v>
      </c>
      <c r="I247" s="160" t="s">
        <v>1219</v>
      </c>
      <c r="J247" s="160" t="s">
        <v>3695</v>
      </c>
      <c r="K247" s="161">
        <v>13304</v>
      </c>
      <c r="L247" s="158"/>
      <c r="M247" s="158"/>
      <c r="N247" s="158" t="s">
        <v>3696</v>
      </c>
      <c r="O247" s="158" t="s">
        <v>3697</v>
      </c>
      <c r="P247" s="158" t="s">
        <v>3698</v>
      </c>
      <c r="Q247" s="171">
        <v>4</v>
      </c>
      <c r="R247" s="163" t="s">
        <v>2453</v>
      </c>
      <c r="S247" s="163">
        <v>5</v>
      </c>
      <c r="T247" s="163" t="s">
        <v>2430</v>
      </c>
      <c r="U247" s="163">
        <v>9</v>
      </c>
      <c r="V247" s="163" t="s">
        <v>2728</v>
      </c>
      <c r="W247" s="163">
        <v>0</v>
      </c>
      <c r="X247" s="163"/>
      <c r="Y247" s="164" t="s">
        <v>2353</v>
      </c>
      <c r="Z247" s="164" t="s">
        <v>2353</v>
      </c>
      <c r="AA247" s="164"/>
      <c r="AB247" s="165" t="s">
        <v>2338</v>
      </c>
      <c r="AC247" s="166">
        <v>12</v>
      </c>
      <c r="AD247" s="167">
        <f t="shared" si="0"/>
        <v>0</v>
      </c>
      <c r="AE247" s="398">
        <v>12</v>
      </c>
      <c r="AF247" s="398">
        <v>0</v>
      </c>
      <c r="AG247" s="398">
        <v>3</v>
      </c>
      <c r="AH247" s="398">
        <v>0</v>
      </c>
      <c r="AI247" s="399">
        <v>12</v>
      </c>
      <c r="AJ247" s="399">
        <v>3</v>
      </c>
      <c r="AK247" s="399">
        <v>2</v>
      </c>
      <c r="AL247" s="399">
        <v>16</v>
      </c>
      <c r="AM247" s="166"/>
      <c r="AN247" s="166"/>
      <c r="AO247" s="166" t="s">
        <v>699</v>
      </c>
      <c r="AP247" s="168" t="s">
        <v>699</v>
      </c>
      <c r="AQ247" s="168" t="s">
        <v>699</v>
      </c>
      <c r="AR247" s="169">
        <f t="shared" si="1"/>
        <v>12</v>
      </c>
      <c r="AS247" s="170">
        <v>0</v>
      </c>
      <c r="AT247" s="160">
        <v>0</v>
      </c>
      <c r="AU247" s="160">
        <v>0</v>
      </c>
      <c r="AV247" s="170">
        <v>11</v>
      </c>
      <c r="AW247" s="170">
        <v>0</v>
      </c>
      <c r="AX247" s="160">
        <v>0</v>
      </c>
      <c r="AY247" s="160">
        <v>1</v>
      </c>
      <c r="AZ247" s="160">
        <v>0</v>
      </c>
      <c r="BA247" s="160">
        <v>0</v>
      </c>
      <c r="BB247" s="160">
        <v>0</v>
      </c>
      <c r="BC247" s="160" t="s">
        <v>2339</v>
      </c>
      <c r="BD247" s="160"/>
      <c r="BE247" s="160"/>
    </row>
    <row r="248" spans="2:57" ht="16.5" hidden="1" customHeight="1">
      <c r="B248" s="156">
        <v>63</v>
      </c>
      <c r="C248" s="157" t="s">
        <v>1220</v>
      </c>
      <c r="D248" s="158" t="s">
        <v>3699</v>
      </c>
      <c r="E248" s="176" t="s">
        <v>28</v>
      </c>
      <c r="F248" s="158" t="s">
        <v>2233</v>
      </c>
      <c r="G248" s="158" t="s">
        <v>1154</v>
      </c>
      <c r="H248" s="159" t="s">
        <v>724</v>
      </c>
      <c r="I248" s="160" t="s">
        <v>1221</v>
      </c>
      <c r="J248" s="160" t="s">
        <v>3700</v>
      </c>
      <c r="K248" s="161">
        <v>12145</v>
      </c>
      <c r="L248" s="158" t="s">
        <v>3701</v>
      </c>
      <c r="M248" s="158" t="s">
        <v>2332</v>
      </c>
      <c r="N248" s="158" t="s">
        <v>3701</v>
      </c>
      <c r="O248" s="158" t="s">
        <v>3702</v>
      </c>
      <c r="P248" s="158" t="s">
        <v>3703</v>
      </c>
      <c r="Q248" s="171">
        <v>7</v>
      </c>
      <c r="R248" s="163" t="s">
        <v>3704</v>
      </c>
      <c r="S248" s="163">
        <v>26</v>
      </c>
      <c r="T248" s="163" t="s">
        <v>2618</v>
      </c>
      <c r="U248" s="163">
        <v>36</v>
      </c>
      <c r="V248" s="163" t="s">
        <v>3705</v>
      </c>
      <c r="W248" s="163">
        <v>1</v>
      </c>
      <c r="X248" s="163"/>
      <c r="Y248" s="164" t="s">
        <v>26</v>
      </c>
      <c r="Z248" s="164" t="s">
        <v>26</v>
      </c>
      <c r="AA248" s="164"/>
      <c r="AB248" s="165" t="s">
        <v>2338</v>
      </c>
      <c r="AC248" s="166">
        <v>39</v>
      </c>
      <c r="AD248" s="167">
        <f t="shared" si="0"/>
        <v>0</v>
      </c>
      <c r="AE248" s="398">
        <v>39</v>
      </c>
      <c r="AF248" s="398">
        <v>0</v>
      </c>
      <c r="AG248" s="398">
        <v>8</v>
      </c>
      <c r="AH248" s="398">
        <v>0</v>
      </c>
      <c r="AI248" s="399">
        <v>39</v>
      </c>
      <c r="AJ248" s="399">
        <v>8</v>
      </c>
      <c r="AK248" s="399">
        <v>2</v>
      </c>
      <c r="AL248" s="399">
        <v>66</v>
      </c>
      <c r="AM248" s="166"/>
      <c r="AN248" s="166"/>
      <c r="AO248" s="166" t="s">
        <v>699</v>
      </c>
      <c r="AP248" s="168" t="s">
        <v>699</v>
      </c>
      <c r="AQ248" s="168" t="s">
        <v>699</v>
      </c>
      <c r="AR248" s="169">
        <f t="shared" si="1"/>
        <v>39</v>
      </c>
      <c r="AS248" s="170">
        <v>0</v>
      </c>
      <c r="AT248" s="160">
        <v>11</v>
      </c>
      <c r="AU248" s="160">
        <v>0</v>
      </c>
      <c r="AV248" s="170">
        <v>25</v>
      </c>
      <c r="AW248" s="170">
        <v>2</v>
      </c>
      <c r="AX248" s="160">
        <v>0</v>
      </c>
      <c r="AY248" s="160">
        <v>1</v>
      </c>
      <c r="AZ248" s="160">
        <v>0</v>
      </c>
      <c r="BA248" s="160">
        <v>0</v>
      </c>
      <c r="BB248" s="160">
        <v>0</v>
      </c>
      <c r="BC248" s="160" t="s">
        <v>2339</v>
      </c>
      <c r="BD248" s="160"/>
      <c r="BE248" s="160"/>
    </row>
    <row r="249" spans="2:57" ht="16.5" hidden="1" customHeight="1">
      <c r="B249" s="156">
        <v>295</v>
      </c>
      <c r="C249" s="157" t="s">
        <v>1222</v>
      </c>
      <c r="D249" s="183"/>
      <c r="E249" s="176" t="s">
        <v>2234</v>
      </c>
      <c r="F249" s="183" t="s">
        <v>2233</v>
      </c>
      <c r="G249" s="191" t="s">
        <v>1154</v>
      </c>
      <c r="H249" s="192" t="s">
        <v>730</v>
      </c>
      <c r="I249" s="193" t="s">
        <v>1223</v>
      </c>
      <c r="J249" s="193"/>
      <c r="K249" s="194"/>
      <c r="L249" s="158"/>
      <c r="M249" s="158"/>
      <c r="N249" s="158" t="s">
        <v>699</v>
      </c>
      <c r="O249" s="158" t="s">
        <v>699</v>
      </c>
      <c r="P249" s="158" t="s">
        <v>699</v>
      </c>
      <c r="Q249" s="171">
        <v>2</v>
      </c>
      <c r="R249" s="163"/>
      <c r="S249" s="185"/>
      <c r="T249" s="163"/>
      <c r="U249" s="185"/>
      <c r="V249" s="163"/>
      <c r="W249" s="185"/>
      <c r="X249" s="185"/>
      <c r="Y249" s="164"/>
      <c r="Z249" s="164"/>
      <c r="AA249" s="164"/>
      <c r="AB249" s="165" t="s">
        <v>2338</v>
      </c>
      <c r="AC249" s="166">
        <v>0</v>
      </c>
      <c r="AD249" s="167">
        <f t="shared" si="0"/>
        <v>0</v>
      </c>
      <c r="AE249" s="398">
        <v>0</v>
      </c>
      <c r="AF249" s="398">
        <v>0</v>
      </c>
      <c r="AG249" s="398">
        <v>0</v>
      </c>
      <c r="AH249" s="398">
        <v>0</v>
      </c>
      <c r="AI249" s="399">
        <v>0</v>
      </c>
      <c r="AJ249" s="399">
        <v>0</v>
      </c>
      <c r="AK249" s="399">
        <v>0</v>
      </c>
      <c r="AL249" s="399">
        <v>0</v>
      </c>
      <c r="AM249" s="166"/>
      <c r="AN249" s="166"/>
      <c r="AO249" s="166">
        <v>2</v>
      </c>
      <c r="AP249" s="168" t="s">
        <v>7930</v>
      </c>
      <c r="AQ249" s="168">
        <v>2</v>
      </c>
      <c r="AR249" s="169">
        <f t="shared" si="1"/>
        <v>0</v>
      </c>
      <c r="AS249" s="170">
        <v>0</v>
      </c>
      <c r="AT249" s="160">
        <v>0</v>
      </c>
      <c r="AU249" s="160">
        <v>0</v>
      </c>
      <c r="AV249" s="170">
        <v>0</v>
      </c>
      <c r="AW249" s="170">
        <v>0</v>
      </c>
      <c r="AX249" s="160">
        <v>0</v>
      </c>
      <c r="AY249" s="160">
        <v>0</v>
      </c>
      <c r="AZ249" s="160">
        <v>0</v>
      </c>
      <c r="BA249" s="160">
        <v>0</v>
      </c>
      <c r="BB249" s="160">
        <v>0</v>
      </c>
      <c r="BC249" s="160"/>
      <c r="BD249" s="160"/>
      <c r="BE249" s="160"/>
    </row>
    <row r="250" spans="2:57" ht="16.5" hidden="1" customHeight="1">
      <c r="B250" s="156">
        <v>318</v>
      </c>
      <c r="C250" s="157" t="s">
        <v>1224</v>
      </c>
      <c r="D250" s="183"/>
      <c r="E250" s="176" t="s">
        <v>28</v>
      </c>
      <c r="F250" s="183" t="s">
        <v>2233</v>
      </c>
      <c r="G250" s="158" t="s">
        <v>1154</v>
      </c>
      <c r="H250" s="159" t="s">
        <v>727</v>
      </c>
      <c r="I250" s="160" t="s">
        <v>1225</v>
      </c>
      <c r="J250" s="160" t="s">
        <v>3706</v>
      </c>
      <c r="K250" s="161">
        <v>7761</v>
      </c>
      <c r="L250" s="158" t="s">
        <v>3707</v>
      </c>
      <c r="M250" s="158" t="s">
        <v>2332</v>
      </c>
      <c r="N250" s="158" t="s">
        <v>3707</v>
      </c>
      <c r="O250" s="158" t="s">
        <v>3708</v>
      </c>
      <c r="P250" s="158" t="s">
        <v>3709</v>
      </c>
      <c r="Q250" s="171">
        <v>3</v>
      </c>
      <c r="R250" s="163" t="s">
        <v>2469</v>
      </c>
      <c r="S250" s="163">
        <v>2</v>
      </c>
      <c r="T250" s="163" t="s">
        <v>2478</v>
      </c>
      <c r="U250" s="163">
        <v>12</v>
      </c>
      <c r="V250" s="163">
        <v>22</v>
      </c>
      <c r="W250" s="163">
        <v>1</v>
      </c>
      <c r="X250" s="163"/>
      <c r="Y250" s="164" t="s">
        <v>2353</v>
      </c>
      <c r="Z250" s="164" t="s">
        <v>2353</v>
      </c>
      <c r="AA250" s="164"/>
      <c r="AB250" s="165" t="s">
        <v>2338</v>
      </c>
      <c r="AC250" s="166">
        <v>13</v>
      </c>
      <c r="AD250" s="167">
        <f t="shared" si="0"/>
        <v>0</v>
      </c>
      <c r="AE250" s="398">
        <v>13</v>
      </c>
      <c r="AF250" s="398">
        <v>0</v>
      </c>
      <c r="AG250" s="398">
        <v>3</v>
      </c>
      <c r="AH250" s="398">
        <v>0</v>
      </c>
      <c r="AI250" s="399">
        <v>13</v>
      </c>
      <c r="AJ250" s="399">
        <v>3</v>
      </c>
      <c r="AK250" s="399">
        <v>2</v>
      </c>
      <c r="AL250" s="399">
        <v>19</v>
      </c>
      <c r="AM250" s="166"/>
      <c r="AN250" s="166"/>
      <c r="AO250" s="166" t="s">
        <v>699</v>
      </c>
      <c r="AP250" s="168" t="s">
        <v>699</v>
      </c>
      <c r="AQ250" s="168" t="s">
        <v>699</v>
      </c>
      <c r="AR250" s="169">
        <f t="shared" si="1"/>
        <v>13</v>
      </c>
      <c r="AS250" s="170">
        <v>0</v>
      </c>
      <c r="AT250" s="160">
        <v>4</v>
      </c>
      <c r="AU250" s="160">
        <v>0</v>
      </c>
      <c r="AV250" s="170">
        <v>9</v>
      </c>
      <c r="AW250" s="170">
        <v>0</v>
      </c>
      <c r="AX250" s="160">
        <v>0</v>
      </c>
      <c r="AY250" s="160">
        <v>0</v>
      </c>
      <c r="AZ250" s="160">
        <v>0</v>
      </c>
      <c r="BA250" s="160">
        <v>0</v>
      </c>
      <c r="BB250" s="160">
        <v>0</v>
      </c>
      <c r="BC250" s="160" t="s">
        <v>2339</v>
      </c>
      <c r="BD250" s="160"/>
      <c r="BE250" s="160"/>
    </row>
    <row r="251" spans="2:57" ht="16.5" hidden="1" customHeight="1">
      <c r="B251" s="156">
        <v>319</v>
      </c>
      <c r="C251" s="157" t="s">
        <v>1226</v>
      </c>
      <c r="D251" s="158" t="s">
        <v>3710</v>
      </c>
      <c r="E251" s="176" t="s">
        <v>28</v>
      </c>
      <c r="F251" s="158" t="s">
        <v>2233</v>
      </c>
      <c r="G251" s="158" t="s">
        <v>1154</v>
      </c>
      <c r="H251" s="159" t="s">
        <v>727</v>
      </c>
      <c r="I251" s="160" t="s">
        <v>1227</v>
      </c>
      <c r="J251" s="160" t="s">
        <v>3711</v>
      </c>
      <c r="K251" s="161">
        <v>4357</v>
      </c>
      <c r="L251" s="158" t="s">
        <v>3712</v>
      </c>
      <c r="M251" s="158" t="s">
        <v>2332</v>
      </c>
      <c r="N251" s="158" t="s">
        <v>3713</v>
      </c>
      <c r="O251" s="158" t="s">
        <v>3714</v>
      </c>
      <c r="P251" s="158" t="s">
        <v>3715</v>
      </c>
      <c r="Q251" s="171">
        <v>4</v>
      </c>
      <c r="R251" s="163" t="s">
        <v>2927</v>
      </c>
      <c r="S251" s="163">
        <v>4</v>
      </c>
      <c r="T251" s="163" t="s">
        <v>3533</v>
      </c>
      <c r="U251" s="163">
        <v>8</v>
      </c>
      <c r="V251" s="163" t="s">
        <v>2465</v>
      </c>
      <c r="W251" s="163">
        <v>0</v>
      </c>
      <c r="X251" s="163"/>
      <c r="Y251" s="164" t="s">
        <v>2353</v>
      </c>
      <c r="Z251" s="164" t="s">
        <v>2353</v>
      </c>
      <c r="AA251" s="164"/>
      <c r="AB251" s="165" t="s">
        <v>2338</v>
      </c>
      <c r="AC251" s="166">
        <v>12</v>
      </c>
      <c r="AD251" s="167">
        <f t="shared" si="0"/>
        <v>0</v>
      </c>
      <c r="AE251" s="398">
        <v>12</v>
      </c>
      <c r="AF251" s="398">
        <v>0</v>
      </c>
      <c r="AG251" s="398">
        <v>3</v>
      </c>
      <c r="AH251" s="398">
        <v>0</v>
      </c>
      <c r="AI251" s="399">
        <v>12</v>
      </c>
      <c r="AJ251" s="399">
        <v>3</v>
      </c>
      <c r="AK251" s="399">
        <v>2</v>
      </c>
      <c r="AL251" s="399">
        <v>16</v>
      </c>
      <c r="AM251" s="166"/>
      <c r="AN251" s="166"/>
      <c r="AO251" s="166" t="s">
        <v>699</v>
      </c>
      <c r="AP251" s="168" t="s">
        <v>699</v>
      </c>
      <c r="AQ251" s="168" t="s">
        <v>699</v>
      </c>
      <c r="AR251" s="169">
        <f t="shared" si="1"/>
        <v>12</v>
      </c>
      <c r="AS251" s="170">
        <v>0</v>
      </c>
      <c r="AT251" s="160">
        <v>0</v>
      </c>
      <c r="AU251" s="160">
        <v>0</v>
      </c>
      <c r="AV251" s="170">
        <v>12</v>
      </c>
      <c r="AW251" s="170">
        <v>0</v>
      </c>
      <c r="AX251" s="160">
        <v>0</v>
      </c>
      <c r="AY251" s="160">
        <v>0</v>
      </c>
      <c r="AZ251" s="160">
        <v>0</v>
      </c>
      <c r="BA251" s="160">
        <v>0</v>
      </c>
      <c r="BB251" s="160">
        <v>0</v>
      </c>
      <c r="BC251" s="160" t="s">
        <v>2339</v>
      </c>
      <c r="BD251" s="160"/>
      <c r="BE251" s="160"/>
    </row>
    <row r="252" spans="2:57" ht="16.5" hidden="1" customHeight="1">
      <c r="B252" s="156">
        <v>296</v>
      </c>
      <c r="C252" s="157" t="s">
        <v>1228</v>
      </c>
      <c r="D252" s="158" t="s">
        <v>3716</v>
      </c>
      <c r="E252" s="176" t="s">
        <v>28</v>
      </c>
      <c r="F252" s="158" t="s">
        <v>2233</v>
      </c>
      <c r="G252" s="158" t="s">
        <v>1154</v>
      </c>
      <c r="H252" s="159" t="s">
        <v>730</v>
      </c>
      <c r="I252" s="160" t="s">
        <v>1229</v>
      </c>
      <c r="J252" s="160" t="s">
        <v>3717</v>
      </c>
      <c r="K252" s="161">
        <v>26002</v>
      </c>
      <c r="L252" s="158"/>
      <c r="M252" s="158"/>
      <c r="N252" s="158" t="s">
        <v>699</v>
      </c>
      <c r="O252" s="158" t="s">
        <v>699</v>
      </c>
      <c r="P252" s="158" t="s">
        <v>699</v>
      </c>
      <c r="Q252" s="171">
        <v>4</v>
      </c>
      <c r="R252" s="163" t="s">
        <v>2625</v>
      </c>
      <c r="S252" s="163">
        <v>3</v>
      </c>
      <c r="T252" s="163" t="s">
        <v>2603</v>
      </c>
      <c r="U252" s="163">
        <v>11</v>
      </c>
      <c r="V252" s="163" t="s">
        <v>3718</v>
      </c>
      <c r="W252" s="163">
        <v>1</v>
      </c>
      <c r="X252" s="163"/>
      <c r="Y252" s="164" t="s">
        <v>26</v>
      </c>
      <c r="Z252" s="164" t="s">
        <v>26</v>
      </c>
      <c r="AA252" s="164"/>
      <c r="AB252" s="165" t="s">
        <v>2338</v>
      </c>
      <c r="AC252" s="166">
        <v>11</v>
      </c>
      <c r="AD252" s="167">
        <f t="shared" si="0"/>
        <v>0</v>
      </c>
      <c r="AE252" s="398">
        <v>11</v>
      </c>
      <c r="AF252" s="398">
        <v>0</v>
      </c>
      <c r="AG252" s="398">
        <v>3</v>
      </c>
      <c r="AH252" s="398">
        <v>0</v>
      </c>
      <c r="AI252" s="399">
        <v>11</v>
      </c>
      <c r="AJ252" s="399">
        <v>3</v>
      </c>
      <c r="AK252" s="399">
        <v>2</v>
      </c>
      <c r="AL252" s="399">
        <v>13</v>
      </c>
      <c r="AM252" s="166"/>
      <c r="AN252" s="166"/>
      <c r="AO252" s="166" t="s">
        <v>699</v>
      </c>
      <c r="AP252" s="168" t="s">
        <v>699</v>
      </c>
      <c r="AQ252" s="168" t="s">
        <v>699</v>
      </c>
      <c r="AR252" s="169">
        <f t="shared" si="1"/>
        <v>11</v>
      </c>
      <c r="AS252" s="170">
        <v>0</v>
      </c>
      <c r="AT252" s="160">
        <v>9</v>
      </c>
      <c r="AU252" s="160">
        <v>0</v>
      </c>
      <c r="AV252" s="170">
        <v>0</v>
      </c>
      <c r="AW252" s="170">
        <v>0</v>
      </c>
      <c r="AX252" s="160">
        <v>0</v>
      </c>
      <c r="AY252" s="160">
        <v>2</v>
      </c>
      <c r="AZ252" s="160">
        <v>0</v>
      </c>
      <c r="BA252" s="160">
        <v>0</v>
      </c>
      <c r="BB252" s="160">
        <v>0</v>
      </c>
      <c r="BC252" s="160" t="s">
        <v>2339</v>
      </c>
      <c r="BD252" s="160"/>
      <c r="BE252" s="160"/>
    </row>
    <row r="253" spans="2:57" ht="16.5" hidden="1" customHeight="1">
      <c r="B253" s="156">
        <v>320</v>
      </c>
      <c r="C253" s="157" t="s">
        <v>1230</v>
      </c>
      <c r="D253" s="158" t="s">
        <v>3719</v>
      </c>
      <c r="E253" s="176" t="s">
        <v>28</v>
      </c>
      <c r="F253" s="158" t="s">
        <v>2233</v>
      </c>
      <c r="G253" s="158" t="s">
        <v>1154</v>
      </c>
      <c r="H253" s="159" t="s">
        <v>727</v>
      </c>
      <c r="I253" s="160" t="s">
        <v>1231</v>
      </c>
      <c r="J253" s="160" t="s">
        <v>3720</v>
      </c>
      <c r="K253" s="161">
        <v>11841</v>
      </c>
      <c r="L253" s="158"/>
      <c r="M253" s="158"/>
      <c r="N253" s="158" t="s">
        <v>3721</v>
      </c>
      <c r="O253" s="158" t="s">
        <v>3722</v>
      </c>
      <c r="P253" s="158" t="s">
        <v>3723</v>
      </c>
      <c r="Q253" s="171">
        <v>4</v>
      </c>
      <c r="R253" s="163" t="s">
        <v>2429</v>
      </c>
      <c r="S253" s="163">
        <v>6</v>
      </c>
      <c r="T253" s="163" t="s">
        <v>2470</v>
      </c>
      <c r="U253" s="163">
        <v>12</v>
      </c>
      <c r="V253" s="163" t="s">
        <v>3724</v>
      </c>
      <c r="W253" s="163">
        <v>0</v>
      </c>
      <c r="X253" s="163"/>
      <c r="Y253" s="164" t="s">
        <v>2353</v>
      </c>
      <c r="Z253" s="164" t="s">
        <v>2353</v>
      </c>
      <c r="AA253" s="164"/>
      <c r="AB253" s="165" t="s">
        <v>2338</v>
      </c>
      <c r="AC253" s="166">
        <v>10</v>
      </c>
      <c r="AD253" s="167">
        <f t="shared" si="0"/>
        <v>0</v>
      </c>
      <c r="AE253" s="398">
        <v>10</v>
      </c>
      <c r="AF253" s="398">
        <v>0</v>
      </c>
      <c r="AG253" s="398">
        <v>3</v>
      </c>
      <c r="AH253" s="398">
        <v>0</v>
      </c>
      <c r="AI253" s="399">
        <v>10</v>
      </c>
      <c r="AJ253" s="399" t="s">
        <v>10120</v>
      </c>
      <c r="AK253" s="399" t="s">
        <v>10121</v>
      </c>
      <c r="AL253" s="399">
        <v>25</v>
      </c>
      <c r="AM253" s="166"/>
      <c r="AN253" s="166"/>
      <c r="AO253" s="166" t="s">
        <v>699</v>
      </c>
      <c r="AP253" s="168" t="s">
        <v>699</v>
      </c>
      <c r="AQ253" s="168" t="s">
        <v>699</v>
      </c>
      <c r="AR253" s="169">
        <f t="shared" si="1"/>
        <v>10</v>
      </c>
      <c r="AS253" s="170">
        <v>0</v>
      </c>
      <c r="AT253" s="160">
        <v>1</v>
      </c>
      <c r="AU253" s="160">
        <v>0</v>
      </c>
      <c r="AV253" s="170">
        <v>9</v>
      </c>
      <c r="AW253" s="170">
        <v>0</v>
      </c>
      <c r="AX253" s="160">
        <v>0</v>
      </c>
      <c r="AY253" s="160">
        <v>0</v>
      </c>
      <c r="AZ253" s="160">
        <v>0</v>
      </c>
      <c r="BA253" s="160">
        <v>0</v>
      </c>
      <c r="BB253" s="160">
        <v>0</v>
      </c>
      <c r="BC253" s="160" t="s">
        <v>2339</v>
      </c>
      <c r="BD253" s="160"/>
      <c r="BE253" s="160"/>
    </row>
    <row r="254" spans="2:57" ht="16.5" hidden="1" customHeight="1">
      <c r="B254" s="156">
        <v>297</v>
      </c>
      <c r="C254" s="157" t="s">
        <v>1232</v>
      </c>
      <c r="D254" s="158" t="s">
        <v>3725</v>
      </c>
      <c r="E254" s="176" t="s">
        <v>28</v>
      </c>
      <c r="F254" s="158" t="s">
        <v>2233</v>
      </c>
      <c r="G254" s="158" t="s">
        <v>1154</v>
      </c>
      <c r="H254" s="159" t="s">
        <v>730</v>
      </c>
      <c r="I254" s="160" t="s">
        <v>1233</v>
      </c>
      <c r="J254" s="160" t="s">
        <v>3726</v>
      </c>
      <c r="K254" s="161">
        <v>26003</v>
      </c>
      <c r="L254" s="158" t="s">
        <v>3727</v>
      </c>
      <c r="M254" s="158" t="s">
        <v>2332</v>
      </c>
      <c r="N254" s="158" t="s">
        <v>3727</v>
      </c>
      <c r="O254" s="158" t="s">
        <v>3728</v>
      </c>
      <c r="P254" s="158" t="s">
        <v>3729</v>
      </c>
      <c r="Q254" s="171">
        <v>4</v>
      </c>
      <c r="R254" s="163" t="s">
        <v>2680</v>
      </c>
      <c r="S254" s="163">
        <v>9</v>
      </c>
      <c r="T254" s="163" t="s">
        <v>2818</v>
      </c>
      <c r="U254" s="163">
        <v>24</v>
      </c>
      <c r="V254" s="163" t="s">
        <v>3730</v>
      </c>
      <c r="W254" s="163">
        <v>1</v>
      </c>
      <c r="X254" s="163"/>
      <c r="Y254" s="164" t="s">
        <v>26</v>
      </c>
      <c r="Z254" s="164" t="s">
        <v>26</v>
      </c>
      <c r="AA254" s="164"/>
      <c r="AB254" s="165" t="s">
        <v>2338</v>
      </c>
      <c r="AC254" s="166">
        <v>18</v>
      </c>
      <c r="AD254" s="167">
        <f t="shared" si="0"/>
        <v>0</v>
      </c>
      <c r="AE254" s="398">
        <v>18</v>
      </c>
      <c r="AF254" s="398">
        <v>0</v>
      </c>
      <c r="AG254" s="398">
        <v>3</v>
      </c>
      <c r="AH254" s="398">
        <v>0</v>
      </c>
      <c r="AI254" s="399">
        <v>18</v>
      </c>
      <c r="AJ254" s="399">
        <v>3</v>
      </c>
      <c r="AK254" s="399">
        <v>2</v>
      </c>
      <c r="AL254" s="399">
        <v>26</v>
      </c>
      <c r="AM254" s="166"/>
      <c r="AN254" s="166"/>
      <c r="AO254" s="166" t="s">
        <v>699</v>
      </c>
      <c r="AP254" s="168" t="s">
        <v>699</v>
      </c>
      <c r="AQ254" s="168" t="s">
        <v>699</v>
      </c>
      <c r="AR254" s="169">
        <f t="shared" si="1"/>
        <v>18</v>
      </c>
      <c r="AS254" s="170">
        <v>0</v>
      </c>
      <c r="AT254" s="160">
        <v>0</v>
      </c>
      <c r="AU254" s="160">
        <v>0</v>
      </c>
      <c r="AV254" s="170">
        <v>14</v>
      </c>
      <c r="AW254" s="170">
        <v>0</v>
      </c>
      <c r="AX254" s="160">
        <v>0</v>
      </c>
      <c r="AY254" s="160">
        <v>4</v>
      </c>
      <c r="AZ254" s="160">
        <v>0</v>
      </c>
      <c r="BA254" s="160">
        <v>0</v>
      </c>
      <c r="BB254" s="160">
        <v>0</v>
      </c>
      <c r="BC254" s="160" t="s">
        <v>2339</v>
      </c>
      <c r="BD254" s="160"/>
      <c r="BE254" s="160"/>
    </row>
    <row r="255" spans="2:57" ht="16.5" hidden="1" customHeight="1">
      <c r="B255" s="156">
        <v>321</v>
      </c>
      <c r="C255" s="157" t="s">
        <v>1234</v>
      </c>
      <c r="D255" s="158" t="s">
        <v>3731</v>
      </c>
      <c r="E255" s="176" t="s">
        <v>28</v>
      </c>
      <c r="F255" s="158" t="s">
        <v>2233</v>
      </c>
      <c r="G255" s="158" t="s">
        <v>1154</v>
      </c>
      <c r="H255" s="159" t="s">
        <v>727</v>
      </c>
      <c r="I255" s="160" t="s">
        <v>1235</v>
      </c>
      <c r="J255" s="160" t="s">
        <v>3732</v>
      </c>
      <c r="K255" s="161">
        <v>8531</v>
      </c>
      <c r="L255" s="158"/>
      <c r="M255" s="158"/>
      <c r="N255" s="158" t="s">
        <v>699</v>
      </c>
      <c r="O255" s="158" t="s">
        <v>699</v>
      </c>
      <c r="P255" s="158" t="s">
        <v>699</v>
      </c>
      <c r="Q255" s="171">
        <v>2</v>
      </c>
      <c r="R255" s="163" t="s">
        <v>2559</v>
      </c>
      <c r="S255" s="163">
        <v>3</v>
      </c>
      <c r="T255" s="163" t="s">
        <v>2470</v>
      </c>
      <c r="U255" s="163">
        <v>13</v>
      </c>
      <c r="V255" s="163" t="s">
        <v>3733</v>
      </c>
      <c r="W255" s="163">
        <v>0</v>
      </c>
      <c r="X255" s="163"/>
      <c r="Y255" s="164" t="s">
        <v>2353</v>
      </c>
      <c r="Z255" s="164" t="s">
        <v>2353</v>
      </c>
      <c r="AA255" s="164"/>
      <c r="AB255" s="165" t="s">
        <v>2338</v>
      </c>
      <c r="AC255" s="166">
        <v>11</v>
      </c>
      <c r="AD255" s="167">
        <f t="shared" si="0"/>
        <v>0</v>
      </c>
      <c r="AE255" s="398">
        <v>11</v>
      </c>
      <c r="AF255" s="398">
        <v>0</v>
      </c>
      <c r="AG255" s="398">
        <v>4</v>
      </c>
      <c r="AH255" s="398">
        <v>0</v>
      </c>
      <c r="AI255" s="399">
        <v>11</v>
      </c>
      <c r="AJ255" s="399">
        <v>4</v>
      </c>
      <c r="AK255" s="399">
        <v>2</v>
      </c>
      <c r="AL255" s="399">
        <v>18</v>
      </c>
      <c r="AM255" s="166"/>
      <c r="AN255" s="166"/>
      <c r="AO255" s="166" t="s">
        <v>699</v>
      </c>
      <c r="AP255" s="168" t="s">
        <v>699</v>
      </c>
      <c r="AQ255" s="168" t="s">
        <v>699</v>
      </c>
      <c r="AR255" s="169">
        <f t="shared" si="1"/>
        <v>11</v>
      </c>
      <c r="AS255" s="170">
        <v>0</v>
      </c>
      <c r="AT255" s="160">
        <v>0</v>
      </c>
      <c r="AU255" s="160">
        <v>0</v>
      </c>
      <c r="AV255" s="170">
        <v>7</v>
      </c>
      <c r="AW255" s="170">
        <v>0</v>
      </c>
      <c r="AX255" s="160">
        <v>0</v>
      </c>
      <c r="AY255" s="160">
        <v>4</v>
      </c>
      <c r="AZ255" s="160">
        <v>0</v>
      </c>
      <c r="BA255" s="160">
        <v>0</v>
      </c>
      <c r="BB255" s="160">
        <v>0</v>
      </c>
      <c r="BC255" s="160" t="s">
        <v>2339</v>
      </c>
      <c r="BD255" s="160"/>
      <c r="BE255" s="160"/>
    </row>
    <row r="256" spans="2:57" ht="16.5" hidden="1" customHeight="1">
      <c r="B256" s="156">
        <v>322</v>
      </c>
      <c r="C256" s="157" t="s">
        <v>1236</v>
      </c>
      <c r="D256" s="158" t="s">
        <v>3734</v>
      </c>
      <c r="E256" s="176" t="s">
        <v>28</v>
      </c>
      <c r="F256" s="158" t="s">
        <v>2233</v>
      </c>
      <c r="G256" s="158" t="s">
        <v>1154</v>
      </c>
      <c r="H256" s="159" t="s">
        <v>727</v>
      </c>
      <c r="I256" s="160" t="s">
        <v>1237</v>
      </c>
      <c r="J256" s="160" t="s">
        <v>3735</v>
      </c>
      <c r="K256" s="161">
        <v>14854</v>
      </c>
      <c r="L256" s="158"/>
      <c r="M256" s="158"/>
      <c r="N256" s="158" t="s">
        <v>3736</v>
      </c>
      <c r="O256" s="158" t="s">
        <v>3737</v>
      </c>
      <c r="P256" s="158" t="s">
        <v>3738</v>
      </c>
      <c r="Q256" s="171">
        <v>2</v>
      </c>
      <c r="R256" s="163" t="s">
        <v>2690</v>
      </c>
      <c r="S256" s="163">
        <v>7</v>
      </c>
      <c r="T256" s="163" t="s">
        <v>2470</v>
      </c>
      <c r="U256" s="163">
        <v>13</v>
      </c>
      <c r="V256" s="163" t="s">
        <v>3739</v>
      </c>
      <c r="W256" s="163">
        <v>1</v>
      </c>
      <c r="X256" s="163"/>
      <c r="Y256" s="164" t="s">
        <v>2353</v>
      </c>
      <c r="Z256" s="164" t="s">
        <v>2353</v>
      </c>
      <c r="AA256" s="164"/>
      <c r="AB256" s="165" t="s">
        <v>2338</v>
      </c>
      <c r="AC256" s="166">
        <v>9</v>
      </c>
      <c r="AD256" s="167">
        <f t="shared" si="0"/>
        <v>0</v>
      </c>
      <c r="AE256" s="398">
        <v>9</v>
      </c>
      <c r="AF256" s="398">
        <v>0</v>
      </c>
      <c r="AG256" s="398">
        <v>4</v>
      </c>
      <c r="AH256" s="398">
        <v>0</v>
      </c>
      <c r="AI256" s="399">
        <v>9</v>
      </c>
      <c r="AJ256" s="399">
        <v>4</v>
      </c>
      <c r="AK256" s="399">
        <v>2</v>
      </c>
      <c r="AL256" s="399">
        <v>17</v>
      </c>
      <c r="AM256" s="166"/>
      <c r="AN256" s="166"/>
      <c r="AO256" s="166" t="s">
        <v>699</v>
      </c>
      <c r="AP256" s="168" t="s">
        <v>699</v>
      </c>
      <c r="AQ256" s="168" t="s">
        <v>699</v>
      </c>
      <c r="AR256" s="169">
        <f t="shared" si="1"/>
        <v>9</v>
      </c>
      <c r="AS256" s="170">
        <v>0</v>
      </c>
      <c r="AT256" s="160">
        <v>0</v>
      </c>
      <c r="AU256" s="160">
        <v>0</v>
      </c>
      <c r="AV256" s="170">
        <v>6</v>
      </c>
      <c r="AW256" s="170">
        <v>0</v>
      </c>
      <c r="AX256" s="160">
        <v>0</v>
      </c>
      <c r="AY256" s="160">
        <v>3</v>
      </c>
      <c r="AZ256" s="160">
        <v>0</v>
      </c>
      <c r="BA256" s="160">
        <v>0</v>
      </c>
      <c r="BB256" s="160">
        <v>0</v>
      </c>
      <c r="BC256" s="160" t="s">
        <v>2339</v>
      </c>
      <c r="BD256" s="160"/>
      <c r="BE256" s="160"/>
    </row>
    <row r="257" spans="2:57" ht="16.5" hidden="1" customHeight="1">
      <c r="B257" s="156">
        <v>327</v>
      </c>
      <c r="C257" s="157" t="s">
        <v>1238</v>
      </c>
      <c r="D257" s="158" t="s">
        <v>3740</v>
      </c>
      <c r="E257" s="176" t="s">
        <v>28</v>
      </c>
      <c r="F257" s="158" t="s">
        <v>2233</v>
      </c>
      <c r="G257" s="158" t="s">
        <v>1154</v>
      </c>
      <c r="H257" s="159" t="s">
        <v>727</v>
      </c>
      <c r="I257" s="160" t="s">
        <v>1239</v>
      </c>
      <c r="J257" s="160" t="s">
        <v>3735</v>
      </c>
      <c r="K257" s="161">
        <v>18872</v>
      </c>
      <c r="L257" s="158"/>
      <c r="M257" s="158"/>
      <c r="N257" s="158" t="s">
        <v>699</v>
      </c>
      <c r="O257" s="158" t="s">
        <v>699</v>
      </c>
      <c r="P257" s="158" t="s">
        <v>699</v>
      </c>
      <c r="Q257" s="171">
        <v>3</v>
      </c>
      <c r="R257" s="163" t="s">
        <v>2973</v>
      </c>
      <c r="S257" s="163">
        <v>4</v>
      </c>
      <c r="T257" s="163" t="s">
        <v>2822</v>
      </c>
      <c r="U257" s="163">
        <v>3</v>
      </c>
      <c r="V257" s="163" t="s">
        <v>3533</v>
      </c>
      <c r="W257" s="163">
        <v>1</v>
      </c>
      <c r="X257" s="163"/>
      <c r="Y257" s="164" t="s">
        <v>3741</v>
      </c>
      <c r="Z257" s="164" t="s">
        <v>3741</v>
      </c>
      <c r="AA257" s="164"/>
      <c r="AB257" s="165" t="s">
        <v>2338</v>
      </c>
      <c r="AC257" s="166">
        <v>3</v>
      </c>
      <c r="AD257" s="167">
        <f t="shared" si="0"/>
        <v>0</v>
      </c>
      <c r="AE257" s="398">
        <v>0</v>
      </c>
      <c r="AF257" s="398">
        <v>0</v>
      </c>
      <c r="AG257" s="398">
        <v>0</v>
      </c>
      <c r="AH257" s="398">
        <v>0</v>
      </c>
      <c r="AI257" s="399">
        <v>3</v>
      </c>
      <c r="AJ257" s="399">
        <v>1</v>
      </c>
      <c r="AK257" s="399">
        <v>1</v>
      </c>
      <c r="AL257" s="399">
        <v>7</v>
      </c>
      <c r="AM257" s="166"/>
      <c r="AN257" s="166"/>
      <c r="AO257" s="166" t="s">
        <v>699</v>
      </c>
      <c r="AP257" s="168" t="s">
        <v>699</v>
      </c>
      <c r="AQ257" s="168" t="s">
        <v>699</v>
      </c>
      <c r="AR257" s="169">
        <f t="shared" si="1"/>
        <v>3</v>
      </c>
      <c r="AS257" s="170">
        <v>0</v>
      </c>
      <c r="AT257" s="160">
        <v>0</v>
      </c>
      <c r="AU257" s="160">
        <v>0</v>
      </c>
      <c r="AV257" s="170">
        <v>1</v>
      </c>
      <c r="AW257" s="170">
        <v>0</v>
      </c>
      <c r="AX257" s="160">
        <v>2</v>
      </c>
      <c r="AY257" s="160">
        <v>0</v>
      </c>
      <c r="AZ257" s="160">
        <v>0</v>
      </c>
      <c r="BA257" s="160">
        <v>0</v>
      </c>
      <c r="BB257" s="160">
        <v>0</v>
      </c>
      <c r="BC257" s="160" t="s">
        <v>2339</v>
      </c>
      <c r="BD257" s="160"/>
      <c r="BE257" s="160"/>
    </row>
    <row r="258" spans="2:57" ht="16.5" hidden="1" customHeight="1">
      <c r="B258" s="156">
        <v>323</v>
      </c>
      <c r="C258" s="157" t="s">
        <v>1240</v>
      </c>
      <c r="D258" s="158" t="s">
        <v>3742</v>
      </c>
      <c r="E258" s="176" t="s">
        <v>28</v>
      </c>
      <c r="F258" s="158" t="s">
        <v>2233</v>
      </c>
      <c r="G258" s="158" t="s">
        <v>1154</v>
      </c>
      <c r="H258" s="159" t="s">
        <v>727</v>
      </c>
      <c r="I258" s="160" t="s">
        <v>1241</v>
      </c>
      <c r="J258" s="160" t="s">
        <v>3743</v>
      </c>
      <c r="K258" s="161">
        <v>25312</v>
      </c>
      <c r="L258" s="158"/>
      <c r="M258" s="158"/>
      <c r="N258" s="158" t="s">
        <v>699</v>
      </c>
      <c r="O258" s="158" t="s">
        <v>699</v>
      </c>
      <c r="P258" s="158" t="s">
        <v>699</v>
      </c>
      <c r="Q258" s="171">
        <v>2</v>
      </c>
      <c r="R258" s="163" t="s">
        <v>2559</v>
      </c>
      <c r="S258" s="163">
        <v>6</v>
      </c>
      <c r="T258" s="163" t="s">
        <v>2470</v>
      </c>
      <c r="U258" s="163">
        <v>11</v>
      </c>
      <c r="V258" s="163" t="s">
        <v>3744</v>
      </c>
      <c r="W258" s="163">
        <v>1</v>
      </c>
      <c r="X258" s="163"/>
      <c r="Y258" s="164" t="s">
        <v>2353</v>
      </c>
      <c r="Z258" s="164" t="s">
        <v>2353</v>
      </c>
      <c r="AA258" s="164"/>
      <c r="AB258" s="165" t="s">
        <v>2338</v>
      </c>
      <c r="AC258" s="166">
        <v>12</v>
      </c>
      <c r="AD258" s="167">
        <f t="shared" si="0"/>
        <v>0</v>
      </c>
      <c r="AE258" s="398">
        <v>12</v>
      </c>
      <c r="AF258" s="398">
        <v>0</v>
      </c>
      <c r="AG258" s="398">
        <v>4</v>
      </c>
      <c r="AH258" s="398">
        <v>0</v>
      </c>
      <c r="AI258" s="399">
        <v>12</v>
      </c>
      <c r="AJ258" s="399">
        <v>4</v>
      </c>
      <c r="AK258" s="399">
        <v>2</v>
      </c>
      <c r="AL258" s="399">
        <v>15</v>
      </c>
      <c r="AM258" s="166"/>
      <c r="AN258" s="166"/>
      <c r="AO258" s="166" t="s">
        <v>699</v>
      </c>
      <c r="AP258" s="168" t="s">
        <v>699</v>
      </c>
      <c r="AQ258" s="168" t="s">
        <v>699</v>
      </c>
      <c r="AR258" s="169">
        <f t="shared" si="1"/>
        <v>12</v>
      </c>
      <c r="AS258" s="170">
        <v>0</v>
      </c>
      <c r="AT258" s="160">
        <v>0</v>
      </c>
      <c r="AU258" s="160">
        <v>0</v>
      </c>
      <c r="AV258" s="170">
        <v>12</v>
      </c>
      <c r="AW258" s="170">
        <v>0</v>
      </c>
      <c r="AX258" s="160">
        <v>0</v>
      </c>
      <c r="AY258" s="160">
        <v>0</v>
      </c>
      <c r="AZ258" s="160">
        <v>0</v>
      </c>
      <c r="BA258" s="160">
        <v>0</v>
      </c>
      <c r="BB258" s="160">
        <v>0</v>
      </c>
      <c r="BC258" s="160" t="s">
        <v>2339</v>
      </c>
      <c r="BD258" s="160"/>
      <c r="BE258" s="160"/>
    </row>
    <row r="259" spans="2:57" ht="16.5" hidden="1" customHeight="1">
      <c r="B259" s="156">
        <v>324</v>
      </c>
      <c r="C259" s="157" t="s">
        <v>1242</v>
      </c>
      <c r="D259" s="158" t="s">
        <v>3745</v>
      </c>
      <c r="E259" s="176" t="s">
        <v>28</v>
      </c>
      <c r="F259" s="158" t="s">
        <v>2233</v>
      </c>
      <c r="G259" s="158" t="s">
        <v>1154</v>
      </c>
      <c r="H259" s="159" t="s">
        <v>727</v>
      </c>
      <c r="I259" s="160" t="s">
        <v>1243</v>
      </c>
      <c r="J259" s="160" t="s">
        <v>3746</v>
      </c>
      <c r="K259" s="161">
        <v>13298</v>
      </c>
      <c r="L259" s="158" t="s">
        <v>3747</v>
      </c>
      <c r="M259" s="158" t="s">
        <v>2332</v>
      </c>
      <c r="N259" s="158" t="s">
        <v>3747</v>
      </c>
      <c r="O259" s="158" t="s">
        <v>3748</v>
      </c>
      <c r="P259" s="158" t="s">
        <v>3749</v>
      </c>
      <c r="Q259" s="171">
        <v>4</v>
      </c>
      <c r="R259" s="163" t="s">
        <v>2469</v>
      </c>
      <c r="S259" s="163">
        <v>7</v>
      </c>
      <c r="T259" s="163" t="s">
        <v>2470</v>
      </c>
      <c r="U259" s="163">
        <v>13</v>
      </c>
      <c r="V259" s="163" t="s">
        <v>3750</v>
      </c>
      <c r="W259" s="163">
        <v>1</v>
      </c>
      <c r="X259" s="163"/>
      <c r="Y259" s="164" t="s">
        <v>2353</v>
      </c>
      <c r="Z259" s="164" t="s">
        <v>2353</v>
      </c>
      <c r="AA259" s="164"/>
      <c r="AB259" s="165" t="s">
        <v>2338</v>
      </c>
      <c r="AC259" s="166">
        <v>14</v>
      </c>
      <c r="AD259" s="167">
        <f t="shared" ref="AD259:AD513" si="2">AF259</f>
        <v>0</v>
      </c>
      <c r="AE259" s="398">
        <v>14</v>
      </c>
      <c r="AF259" s="398">
        <v>0</v>
      </c>
      <c r="AG259" s="398">
        <v>7</v>
      </c>
      <c r="AH259" s="398">
        <v>0</v>
      </c>
      <c r="AI259" s="399">
        <v>14</v>
      </c>
      <c r="AJ259" s="399">
        <v>7</v>
      </c>
      <c r="AK259" s="399">
        <v>2</v>
      </c>
      <c r="AL259" s="399">
        <v>21</v>
      </c>
      <c r="AM259" s="166"/>
      <c r="AN259" s="166"/>
      <c r="AO259" s="166" t="s">
        <v>699</v>
      </c>
      <c r="AP259" s="168" t="s">
        <v>699</v>
      </c>
      <c r="AQ259" s="168" t="s">
        <v>699</v>
      </c>
      <c r="AR259" s="169">
        <f t="shared" ref="AR259:AR513" si="3">SUM(AS259:BB259)</f>
        <v>14</v>
      </c>
      <c r="AS259" s="170">
        <v>0</v>
      </c>
      <c r="AT259" s="160">
        <v>0</v>
      </c>
      <c r="AU259" s="160">
        <v>0</v>
      </c>
      <c r="AV259" s="170">
        <v>13</v>
      </c>
      <c r="AW259" s="170">
        <v>0</v>
      </c>
      <c r="AX259" s="160">
        <v>0</v>
      </c>
      <c r="AY259" s="160">
        <v>1</v>
      </c>
      <c r="AZ259" s="160">
        <v>0</v>
      </c>
      <c r="BA259" s="160">
        <v>0</v>
      </c>
      <c r="BB259" s="160">
        <v>0</v>
      </c>
      <c r="BC259" s="160" t="s">
        <v>2339</v>
      </c>
      <c r="BD259" s="160"/>
      <c r="BE259" s="160"/>
    </row>
    <row r="260" spans="2:57" ht="16.5" hidden="1" customHeight="1">
      <c r="B260" s="156">
        <v>325</v>
      </c>
      <c r="C260" s="157" t="s">
        <v>1244</v>
      </c>
      <c r="D260" s="158" t="s">
        <v>3751</v>
      </c>
      <c r="E260" s="176" t="s">
        <v>28</v>
      </c>
      <c r="F260" s="158" t="s">
        <v>2233</v>
      </c>
      <c r="G260" s="158" t="s">
        <v>1154</v>
      </c>
      <c r="H260" s="159" t="s">
        <v>727</v>
      </c>
      <c r="I260" s="160" t="s">
        <v>1245</v>
      </c>
      <c r="J260" s="160" t="s">
        <v>3752</v>
      </c>
      <c r="K260" s="161">
        <v>25486</v>
      </c>
      <c r="L260" s="158" t="s">
        <v>3753</v>
      </c>
      <c r="M260" s="158" t="s">
        <v>2332</v>
      </c>
      <c r="N260" s="158" t="s">
        <v>3753</v>
      </c>
      <c r="O260" s="158" t="s">
        <v>3754</v>
      </c>
      <c r="P260" s="158" t="s">
        <v>3755</v>
      </c>
      <c r="Q260" s="171">
        <v>2</v>
      </c>
      <c r="R260" s="163" t="s">
        <v>3756</v>
      </c>
      <c r="S260" s="163">
        <v>5</v>
      </c>
      <c r="T260" s="163" t="s">
        <v>2470</v>
      </c>
      <c r="U260" s="163">
        <v>15</v>
      </c>
      <c r="V260" s="163" t="s">
        <v>3757</v>
      </c>
      <c r="W260" s="163">
        <v>1</v>
      </c>
      <c r="X260" s="163"/>
      <c r="Y260" s="164" t="s">
        <v>2353</v>
      </c>
      <c r="Z260" s="164" t="s">
        <v>2353</v>
      </c>
      <c r="AA260" s="164"/>
      <c r="AB260" s="165" t="s">
        <v>2338</v>
      </c>
      <c r="AC260" s="166">
        <v>8</v>
      </c>
      <c r="AD260" s="167">
        <f t="shared" si="2"/>
        <v>0</v>
      </c>
      <c r="AE260" s="398">
        <v>8</v>
      </c>
      <c r="AF260" s="398">
        <v>0</v>
      </c>
      <c r="AG260" s="398">
        <v>4</v>
      </c>
      <c r="AH260" s="398">
        <v>0</v>
      </c>
      <c r="AI260" s="399" t="s">
        <v>10122</v>
      </c>
      <c r="AJ260" s="399" t="s">
        <v>10123</v>
      </c>
      <c r="AK260" s="399" t="s">
        <v>10121</v>
      </c>
      <c r="AL260" s="399">
        <v>13</v>
      </c>
      <c r="AM260" s="166"/>
      <c r="AN260" s="166"/>
      <c r="AO260" s="166" t="s">
        <v>699</v>
      </c>
      <c r="AP260" s="168" t="s">
        <v>699</v>
      </c>
      <c r="AQ260" s="168" t="s">
        <v>699</v>
      </c>
      <c r="AR260" s="169">
        <f t="shared" si="3"/>
        <v>8</v>
      </c>
      <c r="AS260" s="170">
        <v>0</v>
      </c>
      <c r="AT260" s="160">
        <v>0</v>
      </c>
      <c r="AU260" s="160">
        <v>0</v>
      </c>
      <c r="AV260" s="170">
        <v>8</v>
      </c>
      <c r="AW260" s="170">
        <v>0</v>
      </c>
      <c r="AX260" s="160">
        <v>0</v>
      </c>
      <c r="AY260" s="160">
        <v>0</v>
      </c>
      <c r="AZ260" s="160">
        <v>0</v>
      </c>
      <c r="BA260" s="160">
        <v>0</v>
      </c>
      <c r="BB260" s="160">
        <v>0</v>
      </c>
      <c r="BC260" s="160" t="s">
        <v>2339</v>
      </c>
      <c r="BD260" s="160"/>
      <c r="BE260" s="160"/>
    </row>
    <row r="261" spans="2:57" ht="16.5" hidden="1" customHeight="1">
      <c r="B261" s="156">
        <v>330</v>
      </c>
      <c r="C261" s="157" t="s">
        <v>1246</v>
      </c>
      <c r="D261" s="158" t="s">
        <v>3758</v>
      </c>
      <c r="E261" s="176" t="s">
        <v>28</v>
      </c>
      <c r="F261" s="158" t="s">
        <v>2233</v>
      </c>
      <c r="G261" s="158" t="s">
        <v>1154</v>
      </c>
      <c r="H261" s="159" t="s">
        <v>727</v>
      </c>
      <c r="I261" s="160" t="s">
        <v>1247</v>
      </c>
      <c r="J261" s="160" t="s">
        <v>3759</v>
      </c>
      <c r="K261" s="161">
        <v>15902</v>
      </c>
      <c r="L261" s="158"/>
      <c r="M261" s="158"/>
      <c r="N261" s="158" t="s">
        <v>699</v>
      </c>
      <c r="O261" s="158" t="s">
        <v>699</v>
      </c>
      <c r="P261" s="158" t="s">
        <v>699</v>
      </c>
      <c r="Q261" s="171">
        <v>3</v>
      </c>
      <c r="R261" s="163" t="s">
        <v>2916</v>
      </c>
      <c r="S261" s="163">
        <v>2</v>
      </c>
      <c r="T261" s="163" t="s">
        <v>2823</v>
      </c>
      <c r="U261" s="163">
        <v>4</v>
      </c>
      <c r="V261" s="163" t="s">
        <v>2920</v>
      </c>
      <c r="W261" s="163">
        <v>1</v>
      </c>
      <c r="X261" s="163"/>
      <c r="Y261" s="164" t="s">
        <v>2353</v>
      </c>
      <c r="Z261" s="164" t="s">
        <v>2353</v>
      </c>
      <c r="AA261" s="164"/>
      <c r="AB261" s="165" t="s">
        <v>2338</v>
      </c>
      <c r="AC261" s="166">
        <v>0</v>
      </c>
      <c r="AD261" s="167">
        <f t="shared" si="2"/>
        <v>0</v>
      </c>
      <c r="AE261" s="398">
        <v>0</v>
      </c>
      <c r="AF261" s="398">
        <v>0</v>
      </c>
      <c r="AG261" s="398">
        <v>0</v>
      </c>
      <c r="AH261" s="398">
        <v>0</v>
      </c>
      <c r="AI261" s="399" t="s">
        <v>2338</v>
      </c>
      <c r="AJ261" s="399" t="s">
        <v>2338</v>
      </c>
      <c r="AK261" s="399">
        <v>1</v>
      </c>
      <c r="AL261" s="399">
        <v>10</v>
      </c>
      <c r="AM261" s="166"/>
      <c r="AN261" s="166"/>
      <c r="AO261" s="166" t="s">
        <v>699</v>
      </c>
      <c r="AP261" s="168" t="s">
        <v>699</v>
      </c>
      <c r="AQ261" s="168" t="s">
        <v>699</v>
      </c>
      <c r="AR261" s="169">
        <f t="shared" si="3"/>
        <v>0</v>
      </c>
      <c r="AS261" s="170">
        <v>0</v>
      </c>
      <c r="AT261" s="160">
        <v>0</v>
      </c>
      <c r="AU261" s="160">
        <v>0</v>
      </c>
      <c r="AV261" s="170">
        <v>0</v>
      </c>
      <c r="AW261" s="170">
        <v>0</v>
      </c>
      <c r="AX261" s="160">
        <v>0</v>
      </c>
      <c r="AY261" s="160">
        <v>0</v>
      </c>
      <c r="AZ261" s="160">
        <v>0</v>
      </c>
      <c r="BA261" s="160">
        <v>0</v>
      </c>
      <c r="BB261" s="160">
        <v>0</v>
      </c>
      <c r="BC261" s="160" t="s">
        <v>2339</v>
      </c>
      <c r="BD261" s="160"/>
      <c r="BE261" s="160"/>
    </row>
    <row r="262" spans="2:57" ht="16.5" hidden="1" customHeight="1">
      <c r="B262" s="156">
        <v>82</v>
      </c>
      <c r="C262" s="157" t="s">
        <v>1248</v>
      </c>
      <c r="D262" s="158" t="s">
        <v>3760</v>
      </c>
      <c r="E262" s="176" t="s">
        <v>28</v>
      </c>
      <c r="F262" s="158" t="s">
        <v>2233</v>
      </c>
      <c r="G262" s="158" t="s">
        <v>1154</v>
      </c>
      <c r="H262" s="159" t="s">
        <v>724</v>
      </c>
      <c r="I262" s="160" t="s">
        <v>1249</v>
      </c>
      <c r="J262" s="160" t="s">
        <v>3592</v>
      </c>
      <c r="K262" s="161">
        <v>17720</v>
      </c>
      <c r="L262" s="158" t="s">
        <v>3761</v>
      </c>
      <c r="M262" s="158" t="s">
        <v>2332</v>
      </c>
      <c r="N262" s="158" t="s">
        <v>3761</v>
      </c>
      <c r="O262" s="158" t="s">
        <v>3762</v>
      </c>
      <c r="P262" s="158" t="s">
        <v>3763</v>
      </c>
      <c r="Q262" s="171">
        <v>5</v>
      </c>
      <c r="R262" s="163" t="s">
        <v>2618</v>
      </c>
      <c r="S262" s="163">
        <v>9</v>
      </c>
      <c r="T262" s="163" t="s">
        <v>2551</v>
      </c>
      <c r="U262" s="163">
        <v>31</v>
      </c>
      <c r="V262" s="163" t="s">
        <v>3764</v>
      </c>
      <c r="W262" s="163">
        <v>1</v>
      </c>
      <c r="X262" s="163"/>
      <c r="Y262" s="196" t="s">
        <v>26</v>
      </c>
      <c r="Z262" s="196" t="s">
        <v>26</v>
      </c>
      <c r="AA262" s="164"/>
      <c r="AB262" s="165" t="s">
        <v>2338</v>
      </c>
      <c r="AC262" s="166">
        <v>18</v>
      </c>
      <c r="AD262" s="167">
        <f t="shared" si="2"/>
        <v>0</v>
      </c>
      <c r="AE262" s="398">
        <v>15</v>
      </c>
      <c r="AF262" s="398">
        <v>0</v>
      </c>
      <c r="AG262" s="398">
        <v>6</v>
      </c>
      <c r="AH262" s="398">
        <v>0</v>
      </c>
      <c r="AI262" s="399">
        <v>15</v>
      </c>
      <c r="AJ262" s="399">
        <v>7</v>
      </c>
      <c r="AK262" s="399">
        <v>2</v>
      </c>
      <c r="AL262" s="399">
        <v>44</v>
      </c>
      <c r="AM262" s="166"/>
      <c r="AN262" s="166"/>
      <c r="AO262" s="166">
        <v>5</v>
      </c>
      <c r="AP262" s="168" t="s">
        <v>7931</v>
      </c>
      <c r="AQ262" s="168">
        <v>5</v>
      </c>
      <c r="AR262" s="169">
        <f t="shared" si="3"/>
        <v>18</v>
      </c>
      <c r="AS262" s="170">
        <v>0</v>
      </c>
      <c r="AT262" s="160">
        <v>0</v>
      </c>
      <c r="AU262" s="160">
        <v>0</v>
      </c>
      <c r="AV262" s="170">
        <v>18</v>
      </c>
      <c r="AW262" s="170">
        <v>0</v>
      </c>
      <c r="AX262" s="160">
        <v>0</v>
      </c>
      <c r="AY262" s="160">
        <v>0</v>
      </c>
      <c r="AZ262" s="160">
        <v>0</v>
      </c>
      <c r="BA262" s="160">
        <v>0</v>
      </c>
      <c r="BB262" s="160">
        <v>0</v>
      </c>
      <c r="BC262" s="160" t="s">
        <v>2339</v>
      </c>
      <c r="BD262" s="160"/>
      <c r="BE262" s="160"/>
    </row>
    <row r="263" spans="2:57" ht="16.5" hidden="1" customHeight="1">
      <c r="B263" s="156">
        <v>298</v>
      </c>
      <c r="C263" s="157" t="s">
        <v>1250</v>
      </c>
      <c r="D263" s="158" t="s">
        <v>3765</v>
      </c>
      <c r="E263" s="176" t="s">
        <v>28</v>
      </c>
      <c r="F263" s="158" t="s">
        <v>2233</v>
      </c>
      <c r="G263" s="158" t="s">
        <v>1154</v>
      </c>
      <c r="H263" s="159" t="s">
        <v>730</v>
      </c>
      <c r="I263" s="160" t="s">
        <v>1251</v>
      </c>
      <c r="J263" s="160" t="s">
        <v>3766</v>
      </c>
      <c r="K263" s="161">
        <v>30019</v>
      </c>
      <c r="L263" s="158" t="s">
        <v>3767</v>
      </c>
      <c r="M263" s="158" t="s">
        <v>2332</v>
      </c>
      <c r="N263" s="158" t="s">
        <v>3767</v>
      </c>
      <c r="O263" s="158" t="s">
        <v>3768</v>
      </c>
      <c r="P263" s="158" t="s">
        <v>3769</v>
      </c>
      <c r="Q263" s="171">
        <v>4</v>
      </c>
      <c r="R263" s="163" t="s">
        <v>2879</v>
      </c>
      <c r="S263" s="163">
        <v>12</v>
      </c>
      <c r="T263" s="163" t="s">
        <v>2392</v>
      </c>
      <c r="U263" s="163">
        <v>37</v>
      </c>
      <c r="V263" s="163" t="s">
        <v>3770</v>
      </c>
      <c r="W263" s="163">
        <v>1</v>
      </c>
      <c r="X263" s="163"/>
      <c r="Y263" s="164" t="s">
        <v>26</v>
      </c>
      <c r="Z263" s="164" t="s">
        <v>26</v>
      </c>
      <c r="AA263" s="172" t="s">
        <v>35</v>
      </c>
      <c r="AB263" s="165" t="s">
        <v>2354</v>
      </c>
      <c r="AC263" s="166">
        <v>28</v>
      </c>
      <c r="AD263" s="167">
        <f t="shared" si="2"/>
        <v>0</v>
      </c>
      <c r="AE263" s="398">
        <v>28</v>
      </c>
      <c r="AF263" s="398">
        <v>0</v>
      </c>
      <c r="AG263" s="398">
        <v>5</v>
      </c>
      <c r="AH263" s="398">
        <v>0</v>
      </c>
      <c r="AI263" s="399">
        <v>28</v>
      </c>
      <c r="AJ263" s="399">
        <v>5</v>
      </c>
      <c r="AK263" s="399">
        <v>3</v>
      </c>
      <c r="AL263" s="399">
        <v>35</v>
      </c>
      <c r="AM263" s="166"/>
      <c r="AN263" s="166"/>
      <c r="AO263" s="166" t="s">
        <v>699</v>
      </c>
      <c r="AP263" s="168" t="s">
        <v>699</v>
      </c>
      <c r="AQ263" s="168" t="s">
        <v>699</v>
      </c>
      <c r="AR263" s="169">
        <f t="shared" si="3"/>
        <v>28</v>
      </c>
      <c r="AS263" s="170">
        <v>0</v>
      </c>
      <c r="AT263" s="160">
        <v>0</v>
      </c>
      <c r="AU263" s="160">
        <v>0</v>
      </c>
      <c r="AV263" s="170">
        <v>28</v>
      </c>
      <c r="AW263" s="170">
        <v>0</v>
      </c>
      <c r="AX263" s="160">
        <v>0</v>
      </c>
      <c r="AY263" s="160">
        <v>0</v>
      </c>
      <c r="AZ263" s="160">
        <v>0</v>
      </c>
      <c r="BA263" s="160">
        <v>0</v>
      </c>
      <c r="BB263" s="160">
        <v>0</v>
      </c>
      <c r="BC263" s="160" t="s">
        <v>2355</v>
      </c>
      <c r="BD263" s="160"/>
      <c r="BE263" s="160"/>
    </row>
    <row r="264" spans="2:57" ht="16.5" hidden="1" customHeight="1">
      <c r="B264" s="156">
        <v>326</v>
      </c>
      <c r="C264" s="157" t="s">
        <v>1252</v>
      </c>
      <c r="D264" s="158" t="s">
        <v>3771</v>
      </c>
      <c r="E264" s="176" t="s">
        <v>28</v>
      </c>
      <c r="F264" s="158" t="s">
        <v>2233</v>
      </c>
      <c r="G264" s="158" t="s">
        <v>1154</v>
      </c>
      <c r="H264" s="159" t="s">
        <v>727</v>
      </c>
      <c r="I264" s="160" t="s">
        <v>1253</v>
      </c>
      <c r="J264" s="160" t="s">
        <v>3772</v>
      </c>
      <c r="K264" s="161">
        <v>25121</v>
      </c>
      <c r="L264" s="158" t="s">
        <v>3773</v>
      </c>
      <c r="M264" s="158" t="s">
        <v>2332</v>
      </c>
      <c r="N264" s="158" t="s">
        <v>3773</v>
      </c>
      <c r="O264" s="158" t="s">
        <v>3774</v>
      </c>
      <c r="P264" s="158" t="s">
        <v>3775</v>
      </c>
      <c r="Q264" s="171">
        <v>4</v>
      </c>
      <c r="R264" s="163" t="s">
        <v>3776</v>
      </c>
      <c r="S264" s="163">
        <v>10</v>
      </c>
      <c r="T264" s="163" t="s">
        <v>3777</v>
      </c>
      <c r="U264" s="163">
        <v>29</v>
      </c>
      <c r="V264" s="163" t="s">
        <v>3778</v>
      </c>
      <c r="W264" s="163">
        <v>0</v>
      </c>
      <c r="X264" s="163"/>
      <c r="Y264" s="164" t="s">
        <v>26</v>
      </c>
      <c r="Z264" s="164" t="s">
        <v>26</v>
      </c>
      <c r="AA264" s="164"/>
      <c r="AB264" s="165" t="s">
        <v>2338</v>
      </c>
      <c r="AC264" s="166">
        <v>31</v>
      </c>
      <c r="AD264" s="167">
        <f t="shared" si="2"/>
        <v>0</v>
      </c>
      <c r="AE264" s="398">
        <v>31</v>
      </c>
      <c r="AF264" s="398">
        <v>0</v>
      </c>
      <c r="AG264" s="398">
        <v>8</v>
      </c>
      <c r="AH264" s="398">
        <v>0</v>
      </c>
      <c r="AI264" s="399">
        <v>31</v>
      </c>
      <c r="AJ264" s="399">
        <v>8</v>
      </c>
      <c r="AK264" s="399">
        <v>2</v>
      </c>
      <c r="AL264" s="399">
        <v>27</v>
      </c>
      <c r="AM264" s="166"/>
      <c r="AN264" s="166"/>
      <c r="AO264" s="166" t="s">
        <v>699</v>
      </c>
      <c r="AP264" s="168" t="s">
        <v>699</v>
      </c>
      <c r="AQ264" s="168" t="s">
        <v>699</v>
      </c>
      <c r="AR264" s="169">
        <f t="shared" si="3"/>
        <v>31</v>
      </c>
      <c r="AS264" s="170">
        <v>0</v>
      </c>
      <c r="AT264" s="160">
        <v>0</v>
      </c>
      <c r="AU264" s="160">
        <v>0</v>
      </c>
      <c r="AV264" s="170">
        <v>20</v>
      </c>
      <c r="AW264" s="170">
        <v>0</v>
      </c>
      <c r="AX264" s="160">
        <v>0</v>
      </c>
      <c r="AY264" s="160">
        <v>11</v>
      </c>
      <c r="AZ264" s="160">
        <v>0</v>
      </c>
      <c r="BA264" s="160">
        <v>0</v>
      </c>
      <c r="BB264" s="160">
        <v>0</v>
      </c>
      <c r="BC264" s="160" t="s">
        <v>2339</v>
      </c>
      <c r="BD264" s="160"/>
      <c r="BE264" s="160"/>
    </row>
    <row r="265" spans="2:57" ht="16.5" hidden="1" customHeight="1">
      <c r="B265" s="156">
        <v>542</v>
      </c>
      <c r="C265" s="157" t="s">
        <v>1254</v>
      </c>
      <c r="D265" s="158" t="s">
        <v>3779</v>
      </c>
      <c r="E265" s="176" t="s">
        <v>28</v>
      </c>
      <c r="F265" s="158" t="s">
        <v>2233</v>
      </c>
      <c r="G265" s="158" t="s">
        <v>1255</v>
      </c>
      <c r="H265" s="159" t="s">
        <v>727</v>
      </c>
      <c r="I265" s="160" t="s">
        <v>1256</v>
      </c>
      <c r="J265" s="160" t="s">
        <v>3780</v>
      </c>
      <c r="K265" s="161">
        <v>7427</v>
      </c>
      <c r="L265" s="158"/>
      <c r="M265" s="158"/>
      <c r="N265" s="158" t="s">
        <v>3781</v>
      </c>
      <c r="O265" s="158" t="s">
        <v>3782</v>
      </c>
      <c r="P265" s="158" t="s">
        <v>3783</v>
      </c>
      <c r="Q265" s="171">
        <v>3</v>
      </c>
      <c r="R265" s="163" t="s">
        <v>2453</v>
      </c>
      <c r="S265" s="185">
        <v>8</v>
      </c>
      <c r="T265" s="163" t="s">
        <v>2818</v>
      </c>
      <c r="U265" s="185">
        <v>11</v>
      </c>
      <c r="V265" s="163" t="s">
        <v>3427</v>
      </c>
      <c r="W265" s="185">
        <v>1</v>
      </c>
      <c r="X265" s="185"/>
      <c r="Y265" s="164" t="s">
        <v>2353</v>
      </c>
      <c r="Z265" s="164" t="s">
        <v>2353</v>
      </c>
      <c r="AA265" s="164"/>
      <c r="AB265" s="165" t="s">
        <v>2338</v>
      </c>
      <c r="AC265" s="166">
        <v>10</v>
      </c>
      <c r="AD265" s="167">
        <f t="shared" si="2"/>
        <v>0</v>
      </c>
      <c r="AE265" s="398">
        <v>10</v>
      </c>
      <c r="AF265" s="398">
        <v>0</v>
      </c>
      <c r="AG265" s="398">
        <v>4</v>
      </c>
      <c r="AH265" s="398">
        <v>0</v>
      </c>
      <c r="AI265" s="399">
        <v>10</v>
      </c>
      <c r="AJ265" s="399">
        <v>4</v>
      </c>
      <c r="AK265" s="399">
        <v>2</v>
      </c>
      <c r="AL265" s="399">
        <v>29</v>
      </c>
      <c r="AM265" s="166"/>
      <c r="AN265" s="166"/>
      <c r="AO265" s="166" t="s">
        <v>699</v>
      </c>
      <c r="AP265" s="168" t="s">
        <v>699</v>
      </c>
      <c r="AQ265" s="168" t="s">
        <v>699</v>
      </c>
      <c r="AR265" s="169">
        <f t="shared" si="3"/>
        <v>10</v>
      </c>
      <c r="AS265" s="170">
        <v>0</v>
      </c>
      <c r="AT265" s="160">
        <v>0</v>
      </c>
      <c r="AU265" s="160">
        <v>0</v>
      </c>
      <c r="AV265" s="170">
        <v>0</v>
      </c>
      <c r="AW265" s="170">
        <v>0</v>
      </c>
      <c r="AX265" s="160">
        <v>0</v>
      </c>
      <c r="AY265" s="160">
        <v>1</v>
      </c>
      <c r="AZ265" s="160">
        <v>0</v>
      </c>
      <c r="BA265" s="160">
        <v>0</v>
      </c>
      <c r="BB265" s="160">
        <v>9</v>
      </c>
      <c r="BC265" s="160" t="s">
        <v>2339</v>
      </c>
      <c r="BD265" s="160"/>
      <c r="BE265" s="160"/>
    </row>
    <row r="266" spans="2:57" ht="16.5" hidden="1" customHeight="1">
      <c r="B266" s="156">
        <v>543</v>
      </c>
      <c r="C266" s="157" t="s">
        <v>1257</v>
      </c>
      <c r="D266" s="158" t="s">
        <v>3784</v>
      </c>
      <c r="E266" s="176" t="s">
        <v>28</v>
      </c>
      <c r="F266" s="158" t="s">
        <v>2233</v>
      </c>
      <c r="G266" s="158" t="s">
        <v>1255</v>
      </c>
      <c r="H266" s="159" t="s">
        <v>727</v>
      </c>
      <c r="I266" s="160" t="s">
        <v>1258</v>
      </c>
      <c r="J266" s="160" t="s">
        <v>3785</v>
      </c>
      <c r="K266" s="161">
        <v>32203</v>
      </c>
      <c r="L266" s="158" t="s">
        <v>3786</v>
      </c>
      <c r="M266" s="158" t="s">
        <v>2332</v>
      </c>
      <c r="N266" s="158" t="s">
        <v>3786</v>
      </c>
      <c r="O266" s="158" t="s">
        <v>3787</v>
      </c>
      <c r="P266" s="158" t="s">
        <v>3788</v>
      </c>
      <c r="Q266" s="171">
        <v>3</v>
      </c>
      <c r="R266" s="163" t="s">
        <v>2663</v>
      </c>
      <c r="S266" s="185">
        <v>7</v>
      </c>
      <c r="T266" s="163" t="s">
        <v>2430</v>
      </c>
      <c r="U266" s="185">
        <v>13</v>
      </c>
      <c r="V266" s="163" t="s">
        <v>3180</v>
      </c>
      <c r="W266" s="185">
        <v>1</v>
      </c>
      <c r="X266" s="185"/>
      <c r="Y266" s="164" t="s">
        <v>2353</v>
      </c>
      <c r="Z266" s="164" t="s">
        <v>2353</v>
      </c>
      <c r="AA266" s="164"/>
      <c r="AB266" s="165" t="s">
        <v>2338</v>
      </c>
      <c r="AC266" s="166">
        <v>14</v>
      </c>
      <c r="AD266" s="167">
        <f t="shared" si="2"/>
        <v>0</v>
      </c>
      <c r="AE266" s="398">
        <v>14</v>
      </c>
      <c r="AF266" s="398">
        <v>0</v>
      </c>
      <c r="AG266" s="398">
        <v>3</v>
      </c>
      <c r="AH266" s="398">
        <v>0</v>
      </c>
      <c r="AI266" s="399">
        <v>14</v>
      </c>
      <c r="AJ266" s="399">
        <v>3</v>
      </c>
      <c r="AK266" s="399">
        <v>2</v>
      </c>
      <c r="AL266" s="399">
        <v>18</v>
      </c>
      <c r="AM266" s="166"/>
      <c r="AN266" s="166"/>
      <c r="AO266" s="166" t="s">
        <v>699</v>
      </c>
      <c r="AP266" s="168" t="s">
        <v>699</v>
      </c>
      <c r="AQ266" s="168" t="s">
        <v>699</v>
      </c>
      <c r="AR266" s="169">
        <f t="shared" si="3"/>
        <v>14</v>
      </c>
      <c r="AS266" s="170">
        <v>0</v>
      </c>
      <c r="AT266" s="160">
        <v>0</v>
      </c>
      <c r="AU266" s="160">
        <v>0</v>
      </c>
      <c r="AV266" s="170">
        <v>0</v>
      </c>
      <c r="AW266" s="170">
        <v>0</v>
      </c>
      <c r="AX266" s="160">
        <v>0</v>
      </c>
      <c r="AY266" s="160">
        <v>3</v>
      </c>
      <c r="AZ266" s="160">
        <v>0</v>
      </c>
      <c r="BA266" s="160">
        <v>0</v>
      </c>
      <c r="BB266" s="160">
        <v>11</v>
      </c>
      <c r="BC266" s="160" t="s">
        <v>2339</v>
      </c>
      <c r="BD266" s="160"/>
      <c r="BE266" s="160"/>
    </row>
    <row r="267" spans="2:57" ht="16.5" hidden="1" customHeight="1">
      <c r="B267" s="156">
        <v>544</v>
      </c>
      <c r="C267" s="157" t="s">
        <v>1259</v>
      </c>
      <c r="D267" s="158" t="s">
        <v>3789</v>
      </c>
      <c r="E267" s="176" t="s">
        <v>28</v>
      </c>
      <c r="F267" s="158" t="s">
        <v>2233</v>
      </c>
      <c r="G267" s="158" t="s">
        <v>1255</v>
      </c>
      <c r="H267" s="159" t="s">
        <v>727</v>
      </c>
      <c r="I267" s="160" t="s">
        <v>1260</v>
      </c>
      <c r="J267" s="160" t="s">
        <v>3790</v>
      </c>
      <c r="K267" s="161">
        <v>11672</v>
      </c>
      <c r="L267" s="158"/>
      <c r="M267" s="158"/>
      <c r="N267" s="158" t="s">
        <v>3791</v>
      </c>
      <c r="O267" s="158" t="s">
        <v>3792</v>
      </c>
      <c r="P267" s="158" t="s">
        <v>3793</v>
      </c>
      <c r="Q267" s="171">
        <v>4</v>
      </c>
      <c r="R267" s="163" t="s">
        <v>3517</v>
      </c>
      <c r="S267" s="185">
        <v>10</v>
      </c>
      <c r="T267" s="163" t="s">
        <v>3794</v>
      </c>
      <c r="U267" s="185">
        <v>38</v>
      </c>
      <c r="V267" s="163" t="s">
        <v>3795</v>
      </c>
      <c r="W267" s="185">
        <v>1</v>
      </c>
      <c r="X267" s="185"/>
      <c r="Y267" s="164" t="s">
        <v>2353</v>
      </c>
      <c r="Z267" s="164" t="s">
        <v>2353</v>
      </c>
      <c r="AA267" s="172" t="s">
        <v>35</v>
      </c>
      <c r="AB267" s="165" t="s">
        <v>2354</v>
      </c>
      <c r="AC267" s="166">
        <v>35</v>
      </c>
      <c r="AD267" s="167">
        <f t="shared" si="2"/>
        <v>0</v>
      </c>
      <c r="AE267" s="398">
        <v>35</v>
      </c>
      <c r="AF267" s="398">
        <v>0</v>
      </c>
      <c r="AG267" s="398">
        <v>7</v>
      </c>
      <c r="AH267" s="398">
        <v>0</v>
      </c>
      <c r="AI267" s="399">
        <v>35</v>
      </c>
      <c r="AJ267" s="399">
        <v>7</v>
      </c>
      <c r="AK267" s="399">
        <v>3</v>
      </c>
      <c r="AL267" s="399">
        <v>31</v>
      </c>
      <c r="AM267" s="166"/>
      <c r="AN267" s="166"/>
      <c r="AO267" s="166" t="s">
        <v>699</v>
      </c>
      <c r="AP267" s="168" t="s">
        <v>699</v>
      </c>
      <c r="AQ267" s="168" t="s">
        <v>699</v>
      </c>
      <c r="AR267" s="169">
        <f t="shared" si="3"/>
        <v>35</v>
      </c>
      <c r="AS267" s="170">
        <v>0</v>
      </c>
      <c r="AT267" s="160">
        <v>0</v>
      </c>
      <c r="AU267" s="160">
        <v>0</v>
      </c>
      <c r="AV267" s="170">
        <v>0</v>
      </c>
      <c r="AW267" s="170">
        <v>0</v>
      </c>
      <c r="AX267" s="160">
        <v>3</v>
      </c>
      <c r="AY267" s="160">
        <v>2</v>
      </c>
      <c r="AZ267" s="160">
        <v>0</v>
      </c>
      <c r="BA267" s="160">
        <v>0</v>
      </c>
      <c r="BB267" s="160">
        <v>30</v>
      </c>
      <c r="BC267" s="160" t="s">
        <v>2355</v>
      </c>
      <c r="BD267" s="160"/>
      <c r="BE267" s="160"/>
    </row>
    <row r="268" spans="2:57" ht="16.5" hidden="1" customHeight="1">
      <c r="B268" s="156">
        <v>545</v>
      </c>
      <c r="C268" s="157" t="s">
        <v>1261</v>
      </c>
      <c r="D268" s="158" t="s">
        <v>3796</v>
      </c>
      <c r="E268" s="176" t="s">
        <v>28</v>
      </c>
      <c r="F268" s="158" t="s">
        <v>2233</v>
      </c>
      <c r="G268" s="158" t="s">
        <v>1255</v>
      </c>
      <c r="H268" s="159" t="s">
        <v>727</v>
      </c>
      <c r="I268" s="160" t="s">
        <v>1262</v>
      </c>
      <c r="J268" s="160" t="s">
        <v>3797</v>
      </c>
      <c r="K268" s="161">
        <v>11562</v>
      </c>
      <c r="L268" s="158"/>
      <c r="M268" s="158"/>
      <c r="N268" s="158" t="s">
        <v>3798</v>
      </c>
      <c r="O268" s="158" t="s">
        <v>3799</v>
      </c>
      <c r="P268" s="158" t="s">
        <v>3800</v>
      </c>
      <c r="Q268" s="171">
        <v>4</v>
      </c>
      <c r="R268" s="163" t="s">
        <v>2927</v>
      </c>
      <c r="S268" s="185">
        <v>5</v>
      </c>
      <c r="T268" s="163" t="s">
        <v>2470</v>
      </c>
      <c r="U268" s="185">
        <v>13</v>
      </c>
      <c r="V268" s="163" t="s">
        <v>3646</v>
      </c>
      <c r="W268" s="185">
        <v>1</v>
      </c>
      <c r="X268" s="185"/>
      <c r="Y268" s="164" t="s">
        <v>2353</v>
      </c>
      <c r="Z268" s="164" t="s">
        <v>2353</v>
      </c>
      <c r="AA268" s="164"/>
      <c r="AB268" s="165" t="s">
        <v>2338</v>
      </c>
      <c r="AC268" s="166">
        <v>13</v>
      </c>
      <c r="AD268" s="167">
        <f t="shared" si="2"/>
        <v>0</v>
      </c>
      <c r="AE268" s="398">
        <v>13</v>
      </c>
      <c r="AF268" s="398">
        <v>0</v>
      </c>
      <c r="AG268" s="398">
        <v>6</v>
      </c>
      <c r="AH268" s="398">
        <v>0</v>
      </c>
      <c r="AI268" s="399">
        <v>13</v>
      </c>
      <c r="AJ268" s="399">
        <v>6</v>
      </c>
      <c r="AK268" s="399">
        <v>2</v>
      </c>
      <c r="AL268" s="399">
        <v>21</v>
      </c>
      <c r="AM268" s="166"/>
      <c r="AN268" s="166"/>
      <c r="AO268" s="166" t="s">
        <v>699</v>
      </c>
      <c r="AP268" s="168" t="s">
        <v>699</v>
      </c>
      <c r="AQ268" s="168" t="s">
        <v>699</v>
      </c>
      <c r="AR268" s="169">
        <f t="shared" si="3"/>
        <v>13</v>
      </c>
      <c r="AS268" s="170">
        <v>0</v>
      </c>
      <c r="AT268" s="160">
        <v>0</v>
      </c>
      <c r="AU268" s="160">
        <v>0</v>
      </c>
      <c r="AV268" s="170">
        <v>0</v>
      </c>
      <c r="AW268" s="170">
        <v>0</v>
      </c>
      <c r="AX268" s="160">
        <v>0</v>
      </c>
      <c r="AY268" s="160">
        <v>0</v>
      </c>
      <c r="AZ268" s="160">
        <v>0</v>
      </c>
      <c r="BA268" s="160">
        <v>0</v>
      </c>
      <c r="BB268" s="160">
        <v>13</v>
      </c>
      <c r="BC268" s="160" t="s">
        <v>2339</v>
      </c>
      <c r="BD268" s="160"/>
      <c r="BE268" s="160"/>
    </row>
    <row r="269" spans="2:57" ht="16.5" hidden="1" customHeight="1">
      <c r="B269" s="156">
        <v>546</v>
      </c>
      <c r="C269" s="157" t="s">
        <v>1263</v>
      </c>
      <c r="D269" s="158" t="s">
        <v>3801</v>
      </c>
      <c r="E269" s="176" t="s">
        <v>28</v>
      </c>
      <c r="F269" s="158" t="s">
        <v>2233</v>
      </c>
      <c r="G269" s="158" t="s">
        <v>1255</v>
      </c>
      <c r="H269" s="159" t="s">
        <v>727</v>
      </c>
      <c r="I269" s="160" t="s">
        <v>1264</v>
      </c>
      <c r="J269" s="160" t="s">
        <v>3802</v>
      </c>
      <c r="K269" s="161">
        <v>26368</v>
      </c>
      <c r="L269" s="158" t="s">
        <v>3803</v>
      </c>
      <c r="M269" s="158" t="s">
        <v>2332</v>
      </c>
      <c r="N269" s="158" t="s">
        <v>3803</v>
      </c>
      <c r="O269" s="158" t="s">
        <v>3804</v>
      </c>
      <c r="P269" s="158" t="s">
        <v>3805</v>
      </c>
      <c r="Q269" s="171">
        <v>6</v>
      </c>
      <c r="R269" s="163" t="s">
        <v>2453</v>
      </c>
      <c r="S269" s="185">
        <v>4</v>
      </c>
      <c r="T269" s="163" t="s">
        <v>2470</v>
      </c>
      <c r="U269" s="185">
        <v>12</v>
      </c>
      <c r="V269" s="163" t="s">
        <v>3806</v>
      </c>
      <c r="W269" s="185">
        <v>1</v>
      </c>
      <c r="X269" s="185"/>
      <c r="Y269" s="164" t="s">
        <v>2353</v>
      </c>
      <c r="Z269" s="164" t="s">
        <v>2353</v>
      </c>
      <c r="AA269" s="164"/>
      <c r="AB269" s="165" t="s">
        <v>2338</v>
      </c>
      <c r="AC269" s="166">
        <v>12</v>
      </c>
      <c r="AD269" s="167">
        <f t="shared" si="2"/>
        <v>0</v>
      </c>
      <c r="AE269" s="398">
        <v>12</v>
      </c>
      <c r="AF269" s="398">
        <v>0</v>
      </c>
      <c r="AG269" s="398">
        <v>2</v>
      </c>
      <c r="AH269" s="398">
        <v>0</v>
      </c>
      <c r="AI269" s="399">
        <v>12</v>
      </c>
      <c r="AJ269" s="399">
        <v>2</v>
      </c>
      <c r="AK269" s="399">
        <v>2</v>
      </c>
      <c r="AL269" s="399">
        <v>14</v>
      </c>
      <c r="AM269" s="166"/>
      <c r="AN269" s="166"/>
      <c r="AO269" s="166" t="s">
        <v>699</v>
      </c>
      <c r="AP269" s="168" t="s">
        <v>699</v>
      </c>
      <c r="AQ269" s="168" t="s">
        <v>699</v>
      </c>
      <c r="AR269" s="169">
        <f t="shared" si="3"/>
        <v>12</v>
      </c>
      <c r="AS269" s="170">
        <v>0</v>
      </c>
      <c r="AT269" s="160">
        <v>0</v>
      </c>
      <c r="AU269" s="160">
        <v>0</v>
      </c>
      <c r="AV269" s="170">
        <v>0</v>
      </c>
      <c r="AW269" s="170">
        <v>0</v>
      </c>
      <c r="AX269" s="160">
        <v>0</v>
      </c>
      <c r="AY269" s="160">
        <v>1</v>
      </c>
      <c r="AZ269" s="160">
        <v>0</v>
      </c>
      <c r="BA269" s="160">
        <v>0</v>
      </c>
      <c r="BB269" s="160">
        <v>11</v>
      </c>
      <c r="BC269" s="160" t="s">
        <v>2339</v>
      </c>
      <c r="BD269" s="160"/>
      <c r="BE269" s="160"/>
    </row>
    <row r="270" spans="2:57" ht="16.5" hidden="1" customHeight="1">
      <c r="B270" s="156">
        <v>547</v>
      </c>
      <c r="C270" s="157" t="s">
        <v>1265</v>
      </c>
      <c r="D270" s="183"/>
      <c r="E270" s="176" t="s">
        <v>2234</v>
      </c>
      <c r="F270" s="183" t="s">
        <v>2233</v>
      </c>
      <c r="G270" s="191" t="s">
        <v>1255</v>
      </c>
      <c r="H270" s="192" t="s">
        <v>727</v>
      </c>
      <c r="I270" s="193" t="s">
        <v>1266</v>
      </c>
      <c r="J270" s="193"/>
      <c r="K270" s="194"/>
      <c r="L270" s="158"/>
      <c r="M270" s="158"/>
      <c r="N270" s="158" t="s">
        <v>699</v>
      </c>
      <c r="O270" s="158" t="s">
        <v>699</v>
      </c>
      <c r="P270" s="158" t="s">
        <v>699</v>
      </c>
      <c r="Q270" s="171">
        <v>2</v>
      </c>
      <c r="R270" s="163"/>
      <c r="S270" s="185"/>
      <c r="T270" s="163"/>
      <c r="U270" s="185"/>
      <c r="V270" s="163"/>
      <c r="W270" s="185"/>
      <c r="X270" s="185"/>
      <c r="Y270" s="195"/>
      <c r="Z270" s="195"/>
      <c r="AA270" s="164"/>
      <c r="AB270" s="165" t="s">
        <v>2338</v>
      </c>
      <c r="AC270" s="166">
        <v>9</v>
      </c>
      <c r="AD270" s="167">
        <f t="shared" si="2"/>
        <v>0</v>
      </c>
      <c r="AE270" s="398">
        <v>0</v>
      </c>
      <c r="AF270" s="398">
        <v>0</v>
      </c>
      <c r="AG270" s="398">
        <v>0</v>
      </c>
      <c r="AH270" s="398">
        <v>0</v>
      </c>
      <c r="AI270" s="399">
        <v>0</v>
      </c>
      <c r="AJ270" s="399">
        <v>0</v>
      </c>
      <c r="AK270" s="399">
        <v>0</v>
      </c>
      <c r="AL270" s="399">
        <v>0</v>
      </c>
      <c r="AM270" s="166"/>
      <c r="AN270" s="166"/>
      <c r="AO270" s="166">
        <v>2</v>
      </c>
      <c r="AP270" s="168" t="s">
        <v>7930</v>
      </c>
      <c r="AQ270" s="168">
        <v>2</v>
      </c>
      <c r="AR270" s="169">
        <f t="shared" si="3"/>
        <v>9</v>
      </c>
      <c r="AS270" s="170">
        <v>0</v>
      </c>
      <c r="AT270" s="160">
        <v>0</v>
      </c>
      <c r="AU270" s="160">
        <v>0</v>
      </c>
      <c r="AV270" s="170">
        <v>0</v>
      </c>
      <c r="AW270" s="170">
        <v>0</v>
      </c>
      <c r="AX270" s="160">
        <v>0</v>
      </c>
      <c r="AY270" s="160">
        <v>0</v>
      </c>
      <c r="AZ270" s="160">
        <v>0</v>
      </c>
      <c r="BA270" s="160">
        <v>0</v>
      </c>
      <c r="BB270" s="160">
        <v>9</v>
      </c>
      <c r="BC270" s="160"/>
      <c r="BD270" s="160"/>
      <c r="BE270" s="160"/>
    </row>
    <row r="271" spans="2:57" ht="16.5" hidden="1" customHeight="1">
      <c r="B271" s="156">
        <v>548</v>
      </c>
      <c r="C271" s="157" t="s">
        <v>1267</v>
      </c>
      <c r="D271" s="158" t="s">
        <v>3807</v>
      </c>
      <c r="E271" s="176" t="s">
        <v>28</v>
      </c>
      <c r="F271" s="158" t="s">
        <v>2233</v>
      </c>
      <c r="G271" s="158" t="s">
        <v>1255</v>
      </c>
      <c r="H271" s="159" t="s">
        <v>727</v>
      </c>
      <c r="I271" s="160" t="s">
        <v>1268</v>
      </c>
      <c r="J271" s="160" t="s">
        <v>3808</v>
      </c>
      <c r="K271" s="161">
        <v>18171</v>
      </c>
      <c r="L271" s="158" t="s">
        <v>3809</v>
      </c>
      <c r="M271" s="158" t="s">
        <v>2332</v>
      </c>
      <c r="N271" s="158" t="s">
        <v>3809</v>
      </c>
      <c r="O271" s="158" t="s">
        <v>3810</v>
      </c>
      <c r="P271" s="158" t="s">
        <v>3811</v>
      </c>
      <c r="Q271" s="171">
        <v>2</v>
      </c>
      <c r="R271" s="163" t="s">
        <v>2680</v>
      </c>
      <c r="S271" s="185">
        <v>10</v>
      </c>
      <c r="T271" s="163" t="s">
        <v>2430</v>
      </c>
      <c r="U271" s="185">
        <v>11</v>
      </c>
      <c r="V271" s="163" t="s">
        <v>3812</v>
      </c>
      <c r="W271" s="185">
        <v>1</v>
      </c>
      <c r="X271" s="185"/>
      <c r="Y271" s="164" t="s">
        <v>2353</v>
      </c>
      <c r="Z271" s="164" t="s">
        <v>2353</v>
      </c>
      <c r="AA271" s="164"/>
      <c r="AB271" s="165" t="s">
        <v>2338</v>
      </c>
      <c r="AC271" s="166">
        <v>10</v>
      </c>
      <c r="AD271" s="167">
        <f t="shared" si="2"/>
        <v>0</v>
      </c>
      <c r="AE271" s="398">
        <v>10</v>
      </c>
      <c r="AF271" s="398">
        <v>0</v>
      </c>
      <c r="AG271" s="398">
        <v>2</v>
      </c>
      <c r="AH271" s="398">
        <v>0</v>
      </c>
      <c r="AI271" s="399">
        <v>10</v>
      </c>
      <c r="AJ271" s="399">
        <v>2</v>
      </c>
      <c r="AK271" s="399">
        <v>2</v>
      </c>
      <c r="AL271" s="399">
        <v>22</v>
      </c>
      <c r="AM271" s="166"/>
      <c r="AN271" s="166"/>
      <c r="AO271" s="166" t="s">
        <v>699</v>
      </c>
      <c r="AP271" s="168" t="s">
        <v>699</v>
      </c>
      <c r="AQ271" s="168" t="s">
        <v>699</v>
      </c>
      <c r="AR271" s="169">
        <f t="shared" si="3"/>
        <v>10</v>
      </c>
      <c r="AS271" s="170">
        <v>0</v>
      </c>
      <c r="AT271" s="160">
        <v>0</v>
      </c>
      <c r="AU271" s="160">
        <v>0</v>
      </c>
      <c r="AV271" s="170">
        <v>0</v>
      </c>
      <c r="AW271" s="170">
        <v>0</v>
      </c>
      <c r="AX271" s="160">
        <v>0</v>
      </c>
      <c r="AY271" s="160">
        <v>2</v>
      </c>
      <c r="AZ271" s="160">
        <v>0</v>
      </c>
      <c r="BA271" s="160">
        <v>0</v>
      </c>
      <c r="BB271" s="160">
        <v>8</v>
      </c>
      <c r="BC271" s="160" t="s">
        <v>2339</v>
      </c>
      <c r="BD271" s="160"/>
      <c r="BE271" s="160"/>
    </row>
    <row r="272" spans="2:57" ht="16.5" hidden="1" customHeight="1">
      <c r="B272" s="156">
        <v>539</v>
      </c>
      <c r="C272" s="157" t="s">
        <v>1269</v>
      </c>
      <c r="D272" s="158" t="s">
        <v>3813</v>
      </c>
      <c r="E272" s="176" t="s">
        <v>28</v>
      </c>
      <c r="F272" s="158" t="s">
        <v>2233</v>
      </c>
      <c r="G272" s="158" t="s">
        <v>1255</v>
      </c>
      <c r="H272" s="159" t="s">
        <v>730</v>
      </c>
      <c r="I272" s="160" t="s">
        <v>1270</v>
      </c>
      <c r="J272" s="160" t="s">
        <v>3814</v>
      </c>
      <c r="K272" s="161">
        <v>20900</v>
      </c>
      <c r="L272" s="158"/>
      <c r="M272" s="158"/>
      <c r="N272" s="158" t="s">
        <v>699</v>
      </c>
      <c r="O272" s="158" t="s">
        <v>699</v>
      </c>
      <c r="P272" s="158" t="s">
        <v>699</v>
      </c>
      <c r="Q272" s="171">
        <v>4</v>
      </c>
      <c r="R272" s="163" t="s">
        <v>2717</v>
      </c>
      <c r="S272" s="185">
        <v>14</v>
      </c>
      <c r="T272" s="163" t="s">
        <v>3672</v>
      </c>
      <c r="U272" s="185">
        <v>25</v>
      </c>
      <c r="V272" s="163" t="s">
        <v>3815</v>
      </c>
      <c r="W272" s="185">
        <v>1</v>
      </c>
      <c r="X272" s="185"/>
      <c r="Y272" s="164" t="s">
        <v>26</v>
      </c>
      <c r="Z272" s="164" t="s">
        <v>26</v>
      </c>
      <c r="AA272" s="164"/>
      <c r="AB272" s="165" t="s">
        <v>2338</v>
      </c>
      <c r="AC272" s="166">
        <v>20</v>
      </c>
      <c r="AD272" s="167">
        <f t="shared" si="2"/>
        <v>0</v>
      </c>
      <c r="AE272" s="398">
        <v>20</v>
      </c>
      <c r="AF272" s="398">
        <v>0</v>
      </c>
      <c r="AG272" s="398">
        <v>6</v>
      </c>
      <c r="AH272" s="398">
        <v>0</v>
      </c>
      <c r="AI272" s="399">
        <v>20</v>
      </c>
      <c r="AJ272" s="399">
        <v>6</v>
      </c>
      <c r="AK272" s="399">
        <v>2</v>
      </c>
      <c r="AL272" s="399">
        <v>20</v>
      </c>
      <c r="AM272" s="166"/>
      <c r="AN272" s="166"/>
      <c r="AO272" s="166" t="s">
        <v>699</v>
      </c>
      <c r="AP272" s="168" t="s">
        <v>699</v>
      </c>
      <c r="AQ272" s="168" t="s">
        <v>699</v>
      </c>
      <c r="AR272" s="169">
        <f t="shared" si="3"/>
        <v>20</v>
      </c>
      <c r="AS272" s="170">
        <v>0</v>
      </c>
      <c r="AT272" s="160">
        <v>2</v>
      </c>
      <c r="AU272" s="160">
        <v>0</v>
      </c>
      <c r="AV272" s="170">
        <v>0</v>
      </c>
      <c r="AW272" s="170">
        <v>0</v>
      </c>
      <c r="AX272" s="160">
        <v>0</v>
      </c>
      <c r="AY272" s="160">
        <v>3</v>
      </c>
      <c r="AZ272" s="160">
        <v>0</v>
      </c>
      <c r="BA272" s="160">
        <v>0</v>
      </c>
      <c r="BB272" s="160">
        <v>15</v>
      </c>
      <c r="BC272" s="160" t="s">
        <v>2339</v>
      </c>
      <c r="BD272" s="160"/>
      <c r="BE272" s="160"/>
    </row>
    <row r="273" spans="2:57" ht="16.5" hidden="1" customHeight="1">
      <c r="B273" s="156">
        <v>549</v>
      </c>
      <c r="C273" s="157" t="s">
        <v>1271</v>
      </c>
      <c r="D273" s="158" t="s">
        <v>3816</v>
      </c>
      <c r="E273" s="176" t="s">
        <v>28</v>
      </c>
      <c r="F273" s="158" t="s">
        <v>2233</v>
      </c>
      <c r="G273" s="158" t="s">
        <v>1255</v>
      </c>
      <c r="H273" s="159" t="s">
        <v>727</v>
      </c>
      <c r="I273" s="160" t="s">
        <v>1272</v>
      </c>
      <c r="J273" s="160" t="s">
        <v>3817</v>
      </c>
      <c r="K273" s="161">
        <v>21998</v>
      </c>
      <c r="L273" s="158"/>
      <c r="M273" s="158"/>
      <c r="N273" s="158" t="s">
        <v>699</v>
      </c>
      <c r="O273" s="158" t="s">
        <v>699</v>
      </c>
      <c r="P273" s="158" t="s">
        <v>699</v>
      </c>
      <c r="Q273" s="171">
        <v>4</v>
      </c>
      <c r="R273" s="163" t="s">
        <v>3777</v>
      </c>
      <c r="S273" s="185">
        <v>8</v>
      </c>
      <c r="T273" s="163" t="s">
        <v>2610</v>
      </c>
      <c r="U273" s="185">
        <v>16</v>
      </c>
      <c r="V273" s="163" t="s">
        <v>3818</v>
      </c>
      <c r="W273" s="185">
        <v>1</v>
      </c>
      <c r="X273" s="185"/>
      <c r="Y273" s="164" t="s">
        <v>26</v>
      </c>
      <c r="Z273" s="164" t="s">
        <v>26</v>
      </c>
      <c r="AA273" s="164"/>
      <c r="AB273" s="165" t="s">
        <v>2338</v>
      </c>
      <c r="AC273" s="166">
        <v>17</v>
      </c>
      <c r="AD273" s="167">
        <f t="shared" si="2"/>
        <v>0</v>
      </c>
      <c r="AE273" s="398">
        <v>17</v>
      </c>
      <c r="AF273" s="398">
        <v>0</v>
      </c>
      <c r="AG273" s="398">
        <v>6</v>
      </c>
      <c r="AH273" s="398">
        <v>0</v>
      </c>
      <c r="AI273" s="399">
        <v>17</v>
      </c>
      <c r="AJ273" s="399">
        <v>6</v>
      </c>
      <c r="AK273" s="399">
        <v>2</v>
      </c>
      <c r="AL273" s="399">
        <v>32</v>
      </c>
      <c r="AM273" s="166"/>
      <c r="AN273" s="166"/>
      <c r="AO273" s="166" t="s">
        <v>699</v>
      </c>
      <c r="AP273" s="168" t="s">
        <v>699</v>
      </c>
      <c r="AQ273" s="168" t="s">
        <v>699</v>
      </c>
      <c r="AR273" s="169">
        <f t="shared" si="3"/>
        <v>17</v>
      </c>
      <c r="AS273" s="170">
        <v>0</v>
      </c>
      <c r="AT273" s="160">
        <v>0</v>
      </c>
      <c r="AU273" s="160">
        <v>0</v>
      </c>
      <c r="AV273" s="170">
        <v>0</v>
      </c>
      <c r="AW273" s="170">
        <v>0</v>
      </c>
      <c r="AX273" s="160">
        <v>0</v>
      </c>
      <c r="AY273" s="160">
        <v>0</v>
      </c>
      <c r="AZ273" s="160">
        <v>0</v>
      </c>
      <c r="BA273" s="160">
        <v>0</v>
      </c>
      <c r="BB273" s="160">
        <v>17</v>
      </c>
      <c r="BC273" s="160" t="s">
        <v>2339</v>
      </c>
      <c r="BD273" s="160"/>
      <c r="BE273" s="160"/>
    </row>
    <row r="274" spans="2:57" ht="16.5" hidden="1" customHeight="1">
      <c r="B274" s="156">
        <v>18</v>
      </c>
      <c r="C274" s="157" t="s">
        <v>1273</v>
      </c>
      <c r="D274" s="158" t="s">
        <v>3819</v>
      </c>
      <c r="E274" s="176" t="s">
        <v>28</v>
      </c>
      <c r="F274" s="158" t="s">
        <v>2233</v>
      </c>
      <c r="G274" s="158" t="s">
        <v>1255</v>
      </c>
      <c r="H274" s="159" t="s">
        <v>724</v>
      </c>
      <c r="I274" s="160" t="s">
        <v>1274</v>
      </c>
      <c r="J274" s="160" t="s">
        <v>3820</v>
      </c>
      <c r="K274" s="161">
        <v>17095</v>
      </c>
      <c r="L274" s="158" t="s">
        <v>3821</v>
      </c>
      <c r="M274" s="158" t="s">
        <v>2332</v>
      </c>
      <c r="N274" s="158" t="s">
        <v>3821</v>
      </c>
      <c r="O274" s="158" t="s">
        <v>3822</v>
      </c>
      <c r="P274" s="158" t="s">
        <v>3823</v>
      </c>
      <c r="Q274" s="171">
        <v>6</v>
      </c>
      <c r="R274" s="163" t="s">
        <v>3582</v>
      </c>
      <c r="S274" s="185">
        <v>19</v>
      </c>
      <c r="T274" s="163" t="s">
        <v>2336</v>
      </c>
      <c r="U274" s="185">
        <v>54</v>
      </c>
      <c r="V274" s="163" t="s">
        <v>3824</v>
      </c>
      <c r="W274" s="185">
        <v>2</v>
      </c>
      <c r="X274" s="185"/>
      <c r="Y274" s="164" t="s">
        <v>26</v>
      </c>
      <c r="Z274" s="164" t="s">
        <v>26</v>
      </c>
      <c r="AA274" s="164"/>
      <c r="AB274" s="165" t="s">
        <v>2338</v>
      </c>
      <c r="AC274" s="166">
        <v>47</v>
      </c>
      <c r="AD274" s="167">
        <f t="shared" si="2"/>
        <v>0</v>
      </c>
      <c r="AE274" s="398">
        <v>47</v>
      </c>
      <c r="AF274" s="398">
        <v>0</v>
      </c>
      <c r="AG274" s="398">
        <v>10</v>
      </c>
      <c r="AH274" s="398">
        <v>0</v>
      </c>
      <c r="AI274" s="399">
        <v>47</v>
      </c>
      <c r="AJ274" s="399">
        <v>10</v>
      </c>
      <c r="AK274" s="399">
        <v>2</v>
      </c>
      <c r="AL274" s="399">
        <v>27</v>
      </c>
      <c r="AM274" s="166"/>
      <c r="AN274" s="166"/>
      <c r="AO274" s="166" t="s">
        <v>699</v>
      </c>
      <c r="AP274" s="168" t="s">
        <v>699</v>
      </c>
      <c r="AQ274" s="168" t="s">
        <v>699</v>
      </c>
      <c r="AR274" s="169">
        <f t="shared" si="3"/>
        <v>47</v>
      </c>
      <c r="AS274" s="170">
        <v>0</v>
      </c>
      <c r="AT274" s="160">
        <v>0</v>
      </c>
      <c r="AU274" s="160">
        <v>0</v>
      </c>
      <c r="AV274" s="170">
        <v>0</v>
      </c>
      <c r="AW274" s="170">
        <v>0</v>
      </c>
      <c r="AX274" s="160">
        <v>0</v>
      </c>
      <c r="AY274" s="160">
        <v>0</v>
      </c>
      <c r="AZ274" s="160">
        <v>0</v>
      </c>
      <c r="BA274" s="160">
        <v>0</v>
      </c>
      <c r="BB274" s="160">
        <v>47</v>
      </c>
      <c r="BC274" s="160" t="s">
        <v>2339</v>
      </c>
      <c r="BD274" s="160"/>
      <c r="BE274" s="160"/>
    </row>
    <row r="275" spans="2:57" ht="16.5" hidden="1" customHeight="1">
      <c r="B275" s="156">
        <v>19</v>
      </c>
      <c r="C275" s="157" t="s">
        <v>1275</v>
      </c>
      <c r="D275" s="158" t="s">
        <v>3825</v>
      </c>
      <c r="E275" s="176" t="s">
        <v>28</v>
      </c>
      <c r="F275" s="158" t="s">
        <v>2233</v>
      </c>
      <c r="G275" s="158" t="s">
        <v>1255</v>
      </c>
      <c r="H275" s="159" t="s">
        <v>724</v>
      </c>
      <c r="I275" s="160" t="s">
        <v>1276</v>
      </c>
      <c r="J275" s="160" t="s">
        <v>3826</v>
      </c>
      <c r="K275" s="161">
        <v>19994</v>
      </c>
      <c r="L275" s="158" t="s">
        <v>3827</v>
      </c>
      <c r="M275" s="158" t="s">
        <v>2332</v>
      </c>
      <c r="N275" s="158" t="s">
        <v>3827</v>
      </c>
      <c r="O275" s="158" t="s">
        <v>3828</v>
      </c>
      <c r="P275" s="158" t="s">
        <v>3829</v>
      </c>
      <c r="Q275" s="171">
        <v>8</v>
      </c>
      <c r="R275" s="163" t="s">
        <v>3830</v>
      </c>
      <c r="S275" s="185">
        <v>9</v>
      </c>
      <c r="T275" s="163" t="s">
        <v>2758</v>
      </c>
      <c r="U275" s="185">
        <v>41</v>
      </c>
      <c r="V275" s="163" t="s">
        <v>3831</v>
      </c>
      <c r="W275" s="185">
        <v>1</v>
      </c>
      <c r="X275" s="185"/>
      <c r="Y275" s="164" t="s">
        <v>26</v>
      </c>
      <c r="Z275" s="164" t="s">
        <v>26</v>
      </c>
      <c r="AA275" s="164"/>
      <c r="AB275" s="165" t="s">
        <v>2338</v>
      </c>
      <c r="AC275" s="166">
        <v>27</v>
      </c>
      <c r="AD275" s="167">
        <f t="shared" si="2"/>
        <v>0</v>
      </c>
      <c r="AE275" s="398">
        <v>27</v>
      </c>
      <c r="AF275" s="398">
        <v>0</v>
      </c>
      <c r="AG275" s="398">
        <v>8</v>
      </c>
      <c r="AH275" s="398">
        <v>0</v>
      </c>
      <c r="AI275" s="399">
        <v>27</v>
      </c>
      <c r="AJ275" s="399">
        <v>8</v>
      </c>
      <c r="AK275" s="399">
        <v>2</v>
      </c>
      <c r="AL275" s="399">
        <v>43</v>
      </c>
      <c r="AM275" s="166"/>
      <c r="AN275" s="166"/>
      <c r="AO275" s="166" t="s">
        <v>699</v>
      </c>
      <c r="AP275" s="168" t="s">
        <v>699</v>
      </c>
      <c r="AQ275" s="168" t="s">
        <v>699</v>
      </c>
      <c r="AR275" s="169">
        <f t="shared" si="3"/>
        <v>27</v>
      </c>
      <c r="AS275" s="170">
        <v>0</v>
      </c>
      <c r="AT275" s="160">
        <v>2</v>
      </c>
      <c r="AU275" s="160">
        <v>0</v>
      </c>
      <c r="AV275" s="170">
        <v>0</v>
      </c>
      <c r="AW275" s="170">
        <v>0</v>
      </c>
      <c r="AX275" s="160">
        <v>0</v>
      </c>
      <c r="AY275" s="160">
        <v>3</v>
      </c>
      <c r="AZ275" s="160">
        <v>0</v>
      </c>
      <c r="BA275" s="160">
        <v>0</v>
      </c>
      <c r="BB275" s="160">
        <v>22</v>
      </c>
      <c r="BC275" s="160" t="s">
        <v>2339</v>
      </c>
      <c r="BD275" s="160"/>
      <c r="BE275" s="160"/>
    </row>
    <row r="276" spans="2:57" ht="16.5" hidden="1" customHeight="1">
      <c r="B276" s="156">
        <v>531</v>
      </c>
      <c r="C276" s="157" t="s">
        <v>1277</v>
      </c>
      <c r="D276" s="158" t="s">
        <v>3832</v>
      </c>
      <c r="E276" s="176" t="s">
        <v>28</v>
      </c>
      <c r="F276" s="158" t="s">
        <v>2233</v>
      </c>
      <c r="G276" s="158" t="s">
        <v>1255</v>
      </c>
      <c r="H276" s="159" t="s">
        <v>730</v>
      </c>
      <c r="I276" s="160" t="s">
        <v>1278</v>
      </c>
      <c r="J276" s="160" t="s">
        <v>3833</v>
      </c>
      <c r="K276" s="161">
        <v>21700</v>
      </c>
      <c r="L276" s="158" t="s">
        <v>3834</v>
      </c>
      <c r="M276" s="158" t="s">
        <v>2332</v>
      </c>
      <c r="N276" s="158" t="s">
        <v>3834</v>
      </c>
      <c r="O276" s="158" t="s">
        <v>3835</v>
      </c>
      <c r="P276" s="158" t="s">
        <v>3836</v>
      </c>
      <c r="Q276" s="171">
        <v>3</v>
      </c>
      <c r="R276" s="163" t="s">
        <v>3837</v>
      </c>
      <c r="S276" s="185">
        <v>9</v>
      </c>
      <c r="T276" s="163" t="s">
        <v>2994</v>
      </c>
      <c r="U276" s="185">
        <v>28</v>
      </c>
      <c r="V276" s="163" t="s">
        <v>3838</v>
      </c>
      <c r="W276" s="185">
        <v>1</v>
      </c>
      <c r="X276" s="185"/>
      <c r="Y276" s="164" t="s">
        <v>26</v>
      </c>
      <c r="Z276" s="164" t="s">
        <v>26</v>
      </c>
      <c r="AA276" s="164"/>
      <c r="AB276" s="165" t="s">
        <v>2338</v>
      </c>
      <c r="AC276" s="166">
        <v>27</v>
      </c>
      <c r="AD276" s="167">
        <f t="shared" si="2"/>
        <v>0</v>
      </c>
      <c r="AE276" s="398">
        <v>24</v>
      </c>
      <c r="AF276" s="398">
        <v>0</v>
      </c>
      <c r="AG276" s="398">
        <v>4</v>
      </c>
      <c r="AH276" s="398">
        <v>0</v>
      </c>
      <c r="AI276" s="399">
        <v>24</v>
      </c>
      <c r="AJ276" s="399">
        <v>4</v>
      </c>
      <c r="AK276" s="399">
        <v>2</v>
      </c>
      <c r="AL276" s="399">
        <v>39</v>
      </c>
      <c r="AM276" s="166"/>
      <c r="AN276" s="166"/>
      <c r="AO276" s="166" t="s">
        <v>699</v>
      </c>
      <c r="AP276" s="168" t="s">
        <v>699</v>
      </c>
      <c r="AQ276" s="168" t="s">
        <v>699</v>
      </c>
      <c r="AR276" s="169">
        <f t="shared" si="3"/>
        <v>27</v>
      </c>
      <c r="AS276" s="170">
        <v>0</v>
      </c>
      <c r="AT276" s="160">
        <v>0</v>
      </c>
      <c r="AU276" s="160">
        <v>0</v>
      </c>
      <c r="AV276" s="170">
        <v>0</v>
      </c>
      <c r="AW276" s="170">
        <v>0</v>
      </c>
      <c r="AX276" s="160">
        <v>0</v>
      </c>
      <c r="AY276" s="160">
        <v>1</v>
      </c>
      <c r="AZ276" s="160">
        <v>0</v>
      </c>
      <c r="BA276" s="160">
        <v>0</v>
      </c>
      <c r="BB276" s="160">
        <v>26</v>
      </c>
      <c r="BC276" s="160" t="s">
        <v>2339</v>
      </c>
      <c r="BD276" s="160"/>
      <c r="BE276" s="160"/>
    </row>
    <row r="277" spans="2:57" ht="16.5" hidden="1" customHeight="1">
      <c r="B277" s="156">
        <v>73</v>
      </c>
      <c r="C277" s="157" t="s">
        <v>1279</v>
      </c>
      <c r="D277" s="158" t="s">
        <v>3839</v>
      </c>
      <c r="E277" s="176" t="s">
        <v>28</v>
      </c>
      <c r="F277" s="158" t="s">
        <v>2233</v>
      </c>
      <c r="G277" s="158" t="s">
        <v>1255</v>
      </c>
      <c r="H277" s="159" t="s">
        <v>724</v>
      </c>
      <c r="I277" s="160" t="s">
        <v>1280</v>
      </c>
      <c r="J277" s="160" t="s">
        <v>3840</v>
      </c>
      <c r="K277" s="161">
        <v>27108</v>
      </c>
      <c r="L277" s="158" t="s">
        <v>3841</v>
      </c>
      <c r="M277" s="158" t="s">
        <v>2332</v>
      </c>
      <c r="N277" s="158" t="s">
        <v>3841</v>
      </c>
      <c r="O277" s="158" t="s">
        <v>3842</v>
      </c>
      <c r="P277" s="158" t="s">
        <v>3843</v>
      </c>
      <c r="Q277" s="171">
        <v>5</v>
      </c>
      <c r="R277" s="163" t="s">
        <v>3844</v>
      </c>
      <c r="S277" s="185">
        <v>11</v>
      </c>
      <c r="T277" s="163" t="s">
        <v>2430</v>
      </c>
      <c r="U277" s="185">
        <v>20</v>
      </c>
      <c r="V277" s="163" t="s">
        <v>3845</v>
      </c>
      <c r="W277" s="185">
        <v>1</v>
      </c>
      <c r="X277" s="185"/>
      <c r="Y277" s="164" t="s">
        <v>26</v>
      </c>
      <c r="Z277" s="164" t="s">
        <v>26</v>
      </c>
      <c r="AA277" s="164"/>
      <c r="AB277" s="165" t="s">
        <v>2338</v>
      </c>
      <c r="AC277" s="166">
        <v>25</v>
      </c>
      <c r="AD277" s="167">
        <f t="shared" si="2"/>
        <v>0</v>
      </c>
      <c r="AE277" s="398">
        <v>25</v>
      </c>
      <c r="AF277" s="398">
        <v>0</v>
      </c>
      <c r="AG277" s="398">
        <v>4</v>
      </c>
      <c r="AH277" s="398">
        <v>0</v>
      </c>
      <c r="AI277" s="399">
        <v>25</v>
      </c>
      <c r="AJ277" s="399">
        <v>4</v>
      </c>
      <c r="AK277" s="399">
        <v>2</v>
      </c>
      <c r="AL277" s="399">
        <v>35</v>
      </c>
      <c r="AM277" s="166"/>
      <c r="AN277" s="166"/>
      <c r="AO277" s="166" t="s">
        <v>699</v>
      </c>
      <c r="AP277" s="168" t="s">
        <v>699</v>
      </c>
      <c r="AQ277" s="168" t="s">
        <v>699</v>
      </c>
      <c r="AR277" s="169">
        <f t="shared" si="3"/>
        <v>25</v>
      </c>
      <c r="AS277" s="170">
        <v>0</v>
      </c>
      <c r="AT277" s="160">
        <v>0</v>
      </c>
      <c r="AU277" s="160">
        <v>0</v>
      </c>
      <c r="AV277" s="170">
        <v>0</v>
      </c>
      <c r="AW277" s="170">
        <v>0</v>
      </c>
      <c r="AX277" s="160">
        <v>0</v>
      </c>
      <c r="AY277" s="160">
        <v>6</v>
      </c>
      <c r="AZ277" s="160">
        <v>0</v>
      </c>
      <c r="BA277" s="160">
        <v>0</v>
      </c>
      <c r="BB277" s="160">
        <v>19</v>
      </c>
      <c r="BC277" s="160" t="s">
        <v>2339</v>
      </c>
      <c r="BD277" s="160"/>
      <c r="BE277" s="160"/>
    </row>
    <row r="278" spans="2:57" ht="16.5" hidden="1" customHeight="1">
      <c r="B278" s="156">
        <v>74</v>
      </c>
      <c r="C278" s="157" t="s">
        <v>1281</v>
      </c>
      <c r="D278" s="158" t="s">
        <v>3846</v>
      </c>
      <c r="E278" s="176" t="s">
        <v>28</v>
      </c>
      <c r="F278" s="158" t="s">
        <v>2233</v>
      </c>
      <c r="G278" s="158" t="s">
        <v>1255</v>
      </c>
      <c r="H278" s="159" t="s">
        <v>724</v>
      </c>
      <c r="I278" s="160" t="s">
        <v>1282</v>
      </c>
      <c r="J278" s="160" t="s">
        <v>3847</v>
      </c>
      <c r="K278" s="161">
        <v>30020</v>
      </c>
      <c r="L278" s="158" t="s">
        <v>3848</v>
      </c>
      <c r="M278" s="158" t="s">
        <v>2332</v>
      </c>
      <c r="N278" s="158" t="s">
        <v>3848</v>
      </c>
      <c r="O278" s="158" t="s">
        <v>3849</v>
      </c>
      <c r="P278" s="158" t="s">
        <v>3850</v>
      </c>
      <c r="Q278" s="171">
        <v>3</v>
      </c>
      <c r="R278" s="163" t="s">
        <v>3851</v>
      </c>
      <c r="S278" s="185">
        <v>12</v>
      </c>
      <c r="T278" s="163" t="s">
        <v>2469</v>
      </c>
      <c r="U278" s="185">
        <v>25</v>
      </c>
      <c r="V278" s="163" t="s">
        <v>3852</v>
      </c>
      <c r="W278" s="185">
        <v>7</v>
      </c>
      <c r="X278" s="185"/>
      <c r="Y278" s="164" t="s">
        <v>26</v>
      </c>
      <c r="Z278" s="164" t="s">
        <v>26</v>
      </c>
      <c r="AA278" s="164"/>
      <c r="AB278" s="165" t="s">
        <v>2338</v>
      </c>
      <c r="AC278" s="166">
        <v>30</v>
      </c>
      <c r="AD278" s="167">
        <f t="shared" si="2"/>
        <v>0</v>
      </c>
      <c r="AE278" s="398">
        <v>30</v>
      </c>
      <c r="AF278" s="398">
        <v>0</v>
      </c>
      <c r="AG278" s="398">
        <v>4</v>
      </c>
      <c r="AH278" s="398">
        <v>0</v>
      </c>
      <c r="AI278" s="399">
        <v>30</v>
      </c>
      <c r="AJ278" s="399">
        <v>4</v>
      </c>
      <c r="AK278" s="399">
        <v>2</v>
      </c>
      <c r="AL278" s="399">
        <v>47</v>
      </c>
      <c r="AM278" s="166"/>
      <c r="AN278" s="166"/>
      <c r="AO278" s="166" t="s">
        <v>699</v>
      </c>
      <c r="AP278" s="168" t="s">
        <v>699</v>
      </c>
      <c r="AQ278" s="168" t="s">
        <v>699</v>
      </c>
      <c r="AR278" s="169">
        <f t="shared" si="3"/>
        <v>30</v>
      </c>
      <c r="AS278" s="170">
        <v>0</v>
      </c>
      <c r="AT278" s="160">
        <v>1</v>
      </c>
      <c r="AU278" s="160">
        <v>0</v>
      </c>
      <c r="AV278" s="170">
        <v>0</v>
      </c>
      <c r="AW278" s="170">
        <v>0</v>
      </c>
      <c r="AX278" s="160">
        <v>0</v>
      </c>
      <c r="AY278" s="160">
        <v>0</v>
      </c>
      <c r="AZ278" s="160">
        <v>0</v>
      </c>
      <c r="BA278" s="160">
        <v>0</v>
      </c>
      <c r="BB278" s="160">
        <v>29</v>
      </c>
      <c r="BC278" s="160" t="s">
        <v>2339</v>
      </c>
      <c r="BD278" s="160"/>
      <c r="BE278" s="160"/>
    </row>
    <row r="279" spans="2:57" ht="16.5" hidden="1" customHeight="1">
      <c r="B279" s="156">
        <v>532</v>
      </c>
      <c r="C279" s="157" t="s">
        <v>1283</v>
      </c>
      <c r="D279" s="158" t="s">
        <v>3853</v>
      </c>
      <c r="E279" s="176" t="s">
        <v>28</v>
      </c>
      <c r="F279" s="158" t="s">
        <v>2233</v>
      </c>
      <c r="G279" s="158" t="s">
        <v>1255</v>
      </c>
      <c r="H279" s="159" t="s">
        <v>730</v>
      </c>
      <c r="I279" s="160" t="s">
        <v>1284</v>
      </c>
      <c r="J279" s="160" t="s">
        <v>3854</v>
      </c>
      <c r="K279" s="161">
        <v>17065</v>
      </c>
      <c r="L279" s="158"/>
      <c r="M279" s="158"/>
      <c r="N279" s="158" t="s">
        <v>699</v>
      </c>
      <c r="O279" s="158" t="s">
        <v>699</v>
      </c>
      <c r="P279" s="158" t="s">
        <v>699</v>
      </c>
      <c r="Q279" s="171">
        <v>2</v>
      </c>
      <c r="R279" s="163" t="s">
        <v>3855</v>
      </c>
      <c r="S279" s="185">
        <v>8</v>
      </c>
      <c r="T279" s="163" t="s">
        <v>2478</v>
      </c>
      <c r="U279" s="185">
        <v>33</v>
      </c>
      <c r="V279" s="163" t="s">
        <v>3856</v>
      </c>
      <c r="W279" s="185">
        <v>1</v>
      </c>
      <c r="X279" s="185"/>
      <c r="Y279" s="164" t="s">
        <v>26</v>
      </c>
      <c r="Z279" s="164" t="s">
        <v>26</v>
      </c>
      <c r="AA279" s="164"/>
      <c r="AB279" s="165" t="s">
        <v>2338</v>
      </c>
      <c r="AC279" s="166">
        <v>29</v>
      </c>
      <c r="AD279" s="167">
        <f t="shared" si="2"/>
        <v>0</v>
      </c>
      <c r="AE279" s="398">
        <v>29</v>
      </c>
      <c r="AF279" s="398">
        <v>0</v>
      </c>
      <c r="AG279" s="398">
        <v>7</v>
      </c>
      <c r="AH279" s="398">
        <v>0</v>
      </c>
      <c r="AI279" s="399">
        <v>29</v>
      </c>
      <c r="AJ279" s="399">
        <v>7</v>
      </c>
      <c r="AK279" s="399">
        <v>2</v>
      </c>
      <c r="AL279" s="399">
        <v>43</v>
      </c>
      <c r="AM279" s="166"/>
      <c r="AN279" s="166"/>
      <c r="AO279" s="166" t="s">
        <v>699</v>
      </c>
      <c r="AP279" s="168" t="s">
        <v>699</v>
      </c>
      <c r="AQ279" s="168" t="s">
        <v>699</v>
      </c>
      <c r="AR279" s="169">
        <f t="shared" si="3"/>
        <v>29</v>
      </c>
      <c r="AS279" s="170">
        <v>0</v>
      </c>
      <c r="AT279" s="160">
        <v>4</v>
      </c>
      <c r="AU279" s="160">
        <v>0</v>
      </c>
      <c r="AV279" s="170">
        <v>0</v>
      </c>
      <c r="AW279" s="170">
        <v>0</v>
      </c>
      <c r="AX279" s="160">
        <v>0</v>
      </c>
      <c r="AY279" s="160">
        <v>3</v>
      </c>
      <c r="AZ279" s="160">
        <v>0</v>
      </c>
      <c r="BA279" s="160">
        <v>0</v>
      </c>
      <c r="BB279" s="160">
        <v>22</v>
      </c>
      <c r="BC279" s="160" t="s">
        <v>2339</v>
      </c>
      <c r="BD279" s="160"/>
      <c r="BE279" s="160"/>
    </row>
    <row r="280" spans="2:57" ht="16.5" hidden="1" customHeight="1">
      <c r="B280" s="156">
        <v>550</v>
      </c>
      <c r="C280" s="157" t="s">
        <v>1285</v>
      </c>
      <c r="D280" s="158" t="s">
        <v>3857</v>
      </c>
      <c r="E280" s="176" t="s">
        <v>28</v>
      </c>
      <c r="F280" s="158" t="s">
        <v>2233</v>
      </c>
      <c r="G280" s="158" t="s">
        <v>1255</v>
      </c>
      <c r="H280" s="159" t="s">
        <v>727</v>
      </c>
      <c r="I280" s="160" t="s">
        <v>1286</v>
      </c>
      <c r="J280" s="160" t="s">
        <v>3858</v>
      </c>
      <c r="K280" s="161">
        <v>4262</v>
      </c>
      <c r="L280" s="158" t="s">
        <v>3859</v>
      </c>
      <c r="M280" s="158" t="s">
        <v>2332</v>
      </c>
      <c r="N280" s="158" t="s">
        <v>3859</v>
      </c>
      <c r="O280" s="158" t="s">
        <v>3860</v>
      </c>
      <c r="P280" s="158" t="s">
        <v>3861</v>
      </c>
      <c r="Q280" s="171">
        <v>3</v>
      </c>
      <c r="R280" s="163" t="s">
        <v>2751</v>
      </c>
      <c r="S280" s="185">
        <v>10</v>
      </c>
      <c r="T280" s="163" t="s">
        <v>2643</v>
      </c>
      <c r="U280" s="185">
        <v>36</v>
      </c>
      <c r="V280" s="163" t="s">
        <v>3862</v>
      </c>
      <c r="W280" s="185">
        <v>1</v>
      </c>
      <c r="X280" s="185"/>
      <c r="Y280" s="164" t="s">
        <v>26</v>
      </c>
      <c r="Z280" s="164" t="s">
        <v>26</v>
      </c>
      <c r="AA280" s="172" t="s">
        <v>35</v>
      </c>
      <c r="AB280" s="165" t="s">
        <v>2354</v>
      </c>
      <c r="AC280" s="166">
        <v>38</v>
      </c>
      <c r="AD280" s="167">
        <f t="shared" si="2"/>
        <v>0</v>
      </c>
      <c r="AE280" s="398">
        <v>38</v>
      </c>
      <c r="AF280" s="398">
        <v>0</v>
      </c>
      <c r="AG280" s="398">
        <v>6</v>
      </c>
      <c r="AH280" s="398">
        <v>0</v>
      </c>
      <c r="AI280" s="399">
        <v>38</v>
      </c>
      <c r="AJ280" s="399">
        <v>6</v>
      </c>
      <c r="AK280" s="399">
        <v>3</v>
      </c>
      <c r="AL280" s="399">
        <v>22</v>
      </c>
      <c r="AM280" s="166"/>
      <c r="AN280" s="166"/>
      <c r="AO280" s="166" t="s">
        <v>699</v>
      </c>
      <c r="AP280" s="168" t="s">
        <v>699</v>
      </c>
      <c r="AQ280" s="168" t="s">
        <v>699</v>
      </c>
      <c r="AR280" s="169">
        <f t="shared" si="3"/>
        <v>38</v>
      </c>
      <c r="AS280" s="170">
        <v>0</v>
      </c>
      <c r="AT280" s="160">
        <v>0</v>
      </c>
      <c r="AU280" s="160">
        <v>0</v>
      </c>
      <c r="AV280" s="170">
        <v>0</v>
      </c>
      <c r="AW280" s="170">
        <v>0</v>
      </c>
      <c r="AX280" s="160">
        <v>0</v>
      </c>
      <c r="AY280" s="160">
        <v>2</v>
      </c>
      <c r="AZ280" s="160">
        <v>0</v>
      </c>
      <c r="BA280" s="160">
        <v>0</v>
      </c>
      <c r="BB280" s="160">
        <v>36</v>
      </c>
      <c r="BC280" s="160" t="s">
        <v>2355</v>
      </c>
      <c r="BD280" s="160"/>
      <c r="BE280" s="160"/>
    </row>
    <row r="281" spans="2:57" ht="16.5" hidden="1" customHeight="1">
      <c r="B281" s="156">
        <v>533</v>
      </c>
      <c r="C281" s="157" t="s">
        <v>1287</v>
      </c>
      <c r="D281" s="158" t="s">
        <v>3863</v>
      </c>
      <c r="E281" s="176" t="s">
        <v>28</v>
      </c>
      <c r="F281" s="158" t="s">
        <v>2233</v>
      </c>
      <c r="G281" s="158" t="s">
        <v>1255</v>
      </c>
      <c r="H281" s="159" t="s">
        <v>730</v>
      </c>
      <c r="I281" s="160" t="s">
        <v>1288</v>
      </c>
      <c r="J281" s="160" t="s">
        <v>3864</v>
      </c>
      <c r="K281" s="161">
        <v>26000</v>
      </c>
      <c r="L281" s="158" t="s">
        <v>3865</v>
      </c>
      <c r="M281" s="158" t="s">
        <v>2332</v>
      </c>
      <c r="N281" s="158" t="s">
        <v>3865</v>
      </c>
      <c r="O281" s="158" t="s">
        <v>3866</v>
      </c>
      <c r="P281" s="158" t="s">
        <v>3867</v>
      </c>
      <c r="Q281" s="171">
        <v>3</v>
      </c>
      <c r="R281" s="163" t="s">
        <v>3868</v>
      </c>
      <c r="S281" s="185">
        <v>8</v>
      </c>
      <c r="T281" s="163" t="s">
        <v>2603</v>
      </c>
      <c r="U281" s="185">
        <v>14</v>
      </c>
      <c r="V281" s="163" t="s">
        <v>3869</v>
      </c>
      <c r="W281" s="185">
        <v>1</v>
      </c>
      <c r="X281" s="185"/>
      <c r="Y281" s="164" t="s">
        <v>2353</v>
      </c>
      <c r="Z281" s="164" t="s">
        <v>2353</v>
      </c>
      <c r="AA281" s="164"/>
      <c r="AB281" s="165" t="s">
        <v>2338</v>
      </c>
      <c r="AC281" s="166">
        <v>10</v>
      </c>
      <c r="AD281" s="167">
        <f t="shared" si="2"/>
        <v>0</v>
      </c>
      <c r="AE281" s="398">
        <v>10</v>
      </c>
      <c r="AF281" s="398">
        <v>0</v>
      </c>
      <c r="AG281" s="398">
        <v>3</v>
      </c>
      <c r="AH281" s="398">
        <v>0</v>
      </c>
      <c r="AI281" s="399">
        <v>10</v>
      </c>
      <c r="AJ281" s="399">
        <v>3</v>
      </c>
      <c r="AK281" s="399">
        <v>2</v>
      </c>
      <c r="AL281" s="399">
        <v>16</v>
      </c>
      <c r="AM281" s="166"/>
      <c r="AN281" s="166"/>
      <c r="AO281" s="166" t="s">
        <v>699</v>
      </c>
      <c r="AP281" s="168" t="s">
        <v>699</v>
      </c>
      <c r="AQ281" s="168" t="s">
        <v>699</v>
      </c>
      <c r="AR281" s="169">
        <f t="shared" si="3"/>
        <v>10</v>
      </c>
      <c r="AS281" s="170">
        <v>0</v>
      </c>
      <c r="AT281" s="160">
        <v>2</v>
      </c>
      <c r="AU281" s="160">
        <v>0</v>
      </c>
      <c r="AV281" s="170">
        <v>0</v>
      </c>
      <c r="AW281" s="170">
        <v>0</v>
      </c>
      <c r="AX281" s="160">
        <v>0</v>
      </c>
      <c r="AY281" s="160">
        <v>3</v>
      </c>
      <c r="AZ281" s="160">
        <v>0</v>
      </c>
      <c r="BA281" s="160">
        <v>0</v>
      </c>
      <c r="BB281" s="160">
        <v>5</v>
      </c>
      <c r="BC281" s="160" t="s">
        <v>2339</v>
      </c>
      <c r="BD281" s="160"/>
      <c r="BE281" s="160"/>
    </row>
    <row r="282" spans="2:57" ht="16.5" hidden="1" customHeight="1">
      <c r="B282" s="156">
        <v>551</v>
      </c>
      <c r="C282" s="157" t="s">
        <v>1289</v>
      </c>
      <c r="D282" s="183"/>
      <c r="E282" s="176" t="s">
        <v>28</v>
      </c>
      <c r="F282" s="183" t="s">
        <v>2233</v>
      </c>
      <c r="G282" s="158" t="s">
        <v>1255</v>
      </c>
      <c r="H282" s="159" t="s">
        <v>727</v>
      </c>
      <c r="I282" s="198" t="s">
        <v>1290</v>
      </c>
      <c r="J282" s="198" t="s">
        <v>3870</v>
      </c>
      <c r="K282" s="199">
        <v>3044</v>
      </c>
      <c r="L282" s="158"/>
      <c r="M282" s="158"/>
      <c r="N282" s="158" t="s">
        <v>699</v>
      </c>
      <c r="O282" s="158" t="s">
        <v>699</v>
      </c>
      <c r="P282" s="158" t="s">
        <v>699</v>
      </c>
      <c r="Q282" s="171">
        <v>1</v>
      </c>
      <c r="R282" s="163"/>
      <c r="S282" s="185">
        <v>2</v>
      </c>
      <c r="T282" s="163" t="s">
        <v>2823</v>
      </c>
      <c r="U282" s="185">
        <v>5</v>
      </c>
      <c r="V282" s="163" t="s">
        <v>3871</v>
      </c>
      <c r="W282" s="185">
        <v>1</v>
      </c>
      <c r="X282" s="185"/>
      <c r="Y282" s="164" t="s">
        <v>2353</v>
      </c>
      <c r="Z282" s="164" t="s">
        <v>2353</v>
      </c>
      <c r="AA282" s="164"/>
      <c r="AB282" s="165" t="s">
        <v>2338</v>
      </c>
      <c r="AC282" s="166">
        <v>0</v>
      </c>
      <c r="AD282" s="167">
        <f t="shared" si="2"/>
        <v>0</v>
      </c>
      <c r="AE282" s="398">
        <v>7</v>
      </c>
      <c r="AF282" s="398">
        <v>0</v>
      </c>
      <c r="AG282" s="398">
        <v>2</v>
      </c>
      <c r="AH282" s="398">
        <v>0</v>
      </c>
      <c r="AI282" s="399">
        <v>7</v>
      </c>
      <c r="AJ282" s="399">
        <v>2</v>
      </c>
      <c r="AK282" s="399">
        <v>2</v>
      </c>
      <c r="AL282" s="399">
        <v>19</v>
      </c>
      <c r="AM282" s="166"/>
      <c r="AN282" s="166"/>
      <c r="AO282" s="166" t="s">
        <v>699</v>
      </c>
      <c r="AP282" s="168" t="s">
        <v>10131</v>
      </c>
      <c r="AQ282" s="168" t="s">
        <v>699</v>
      </c>
      <c r="AR282" s="169">
        <f t="shared" si="3"/>
        <v>0</v>
      </c>
      <c r="AS282" s="170">
        <v>0</v>
      </c>
      <c r="AT282" s="160">
        <v>0</v>
      </c>
      <c r="AU282" s="160">
        <v>0</v>
      </c>
      <c r="AV282" s="170">
        <v>0</v>
      </c>
      <c r="AW282" s="170">
        <v>0</v>
      </c>
      <c r="AX282" s="160">
        <v>0</v>
      </c>
      <c r="AY282" s="160">
        <v>0</v>
      </c>
      <c r="AZ282" s="160">
        <v>0</v>
      </c>
      <c r="BA282" s="160">
        <v>0</v>
      </c>
      <c r="BB282" s="160">
        <v>0</v>
      </c>
      <c r="BC282" s="160" t="s">
        <v>2339</v>
      </c>
      <c r="BD282" s="160"/>
      <c r="BE282" s="160"/>
    </row>
    <row r="283" spans="2:57" ht="16.5" hidden="1" customHeight="1">
      <c r="B283" s="156">
        <v>552</v>
      </c>
      <c r="C283" s="157" t="s">
        <v>1291</v>
      </c>
      <c r="D283" s="158" t="s">
        <v>3872</v>
      </c>
      <c r="E283" s="176" t="s">
        <v>28</v>
      </c>
      <c r="F283" s="158" t="s">
        <v>2233</v>
      </c>
      <c r="G283" s="158" t="s">
        <v>1255</v>
      </c>
      <c r="H283" s="159" t="s">
        <v>727</v>
      </c>
      <c r="I283" s="160" t="s">
        <v>1292</v>
      </c>
      <c r="J283" s="160" t="s">
        <v>3873</v>
      </c>
      <c r="K283" s="161">
        <v>20981</v>
      </c>
      <c r="L283" s="158"/>
      <c r="M283" s="158"/>
      <c r="N283" s="158" t="s">
        <v>699</v>
      </c>
      <c r="O283" s="158" t="s">
        <v>699</v>
      </c>
      <c r="P283" s="158" t="s">
        <v>699</v>
      </c>
      <c r="Q283" s="171">
        <v>3</v>
      </c>
      <c r="R283" s="163" t="s">
        <v>2485</v>
      </c>
      <c r="S283" s="185">
        <v>3</v>
      </c>
      <c r="T283" s="163" t="s">
        <v>2470</v>
      </c>
      <c r="U283" s="185">
        <v>14</v>
      </c>
      <c r="V283" s="163" t="s">
        <v>3874</v>
      </c>
      <c r="W283" s="185">
        <v>1</v>
      </c>
      <c r="X283" s="185"/>
      <c r="Y283" s="164" t="s">
        <v>2353</v>
      </c>
      <c r="Z283" s="164" t="s">
        <v>2353</v>
      </c>
      <c r="AA283" s="164"/>
      <c r="AB283" s="165" t="s">
        <v>2338</v>
      </c>
      <c r="AC283" s="166">
        <v>16</v>
      </c>
      <c r="AD283" s="167">
        <f t="shared" si="2"/>
        <v>0</v>
      </c>
      <c r="AE283" s="398">
        <v>16</v>
      </c>
      <c r="AF283" s="398">
        <v>0</v>
      </c>
      <c r="AG283" s="398">
        <v>4</v>
      </c>
      <c r="AH283" s="398">
        <v>0</v>
      </c>
      <c r="AI283" s="399">
        <v>16</v>
      </c>
      <c r="AJ283" s="399">
        <v>4</v>
      </c>
      <c r="AK283" s="399">
        <v>2</v>
      </c>
      <c r="AL283" s="399">
        <v>15</v>
      </c>
      <c r="AM283" s="166"/>
      <c r="AN283" s="166"/>
      <c r="AO283" s="166" t="s">
        <v>699</v>
      </c>
      <c r="AP283" s="168" t="s">
        <v>699</v>
      </c>
      <c r="AQ283" s="168" t="s">
        <v>699</v>
      </c>
      <c r="AR283" s="169">
        <f t="shared" si="3"/>
        <v>16</v>
      </c>
      <c r="AS283" s="170">
        <v>0</v>
      </c>
      <c r="AT283" s="160">
        <v>0</v>
      </c>
      <c r="AU283" s="160">
        <v>0</v>
      </c>
      <c r="AV283" s="170">
        <v>2</v>
      </c>
      <c r="AW283" s="170">
        <v>0</v>
      </c>
      <c r="AX283" s="160">
        <v>0</v>
      </c>
      <c r="AY283" s="160">
        <v>4</v>
      </c>
      <c r="AZ283" s="160">
        <v>0</v>
      </c>
      <c r="BA283" s="160">
        <v>0</v>
      </c>
      <c r="BB283" s="160">
        <v>10</v>
      </c>
      <c r="BC283" s="160" t="s">
        <v>2339</v>
      </c>
      <c r="BD283" s="160"/>
      <c r="BE283" s="160"/>
    </row>
    <row r="284" spans="2:57" ht="16.5" hidden="1" customHeight="1">
      <c r="B284" s="156">
        <v>534</v>
      </c>
      <c r="C284" s="157" t="s">
        <v>1293</v>
      </c>
      <c r="D284" s="158" t="s">
        <v>3875</v>
      </c>
      <c r="E284" s="176" t="s">
        <v>28</v>
      </c>
      <c r="F284" s="158" t="s">
        <v>2233</v>
      </c>
      <c r="G284" s="158" t="s">
        <v>1255</v>
      </c>
      <c r="H284" s="159" t="s">
        <v>730</v>
      </c>
      <c r="I284" s="160" t="s">
        <v>1294</v>
      </c>
      <c r="J284" s="160" t="s">
        <v>3876</v>
      </c>
      <c r="K284" s="161">
        <v>25993</v>
      </c>
      <c r="L284" s="158" t="s">
        <v>3877</v>
      </c>
      <c r="M284" s="158" t="s">
        <v>2332</v>
      </c>
      <c r="N284" s="158" t="s">
        <v>3877</v>
      </c>
      <c r="O284" s="158" t="s">
        <v>3878</v>
      </c>
      <c r="P284" s="158" t="s">
        <v>3879</v>
      </c>
      <c r="Q284" s="171">
        <v>3</v>
      </c>
      <c r="R284" s="163" t="s">
        <v>3880</v>
      </c>
      <c r="S284" s="185">
        <v>7</v>
      </c>
      <c r="T284" s="163" t="s">
        <v>2422</v>
      </c>
      <c r="U284" s="185">
        <v>11</v>
      </c>
      <c r="V284" s="163" t="s">
        <v>2571</v>
      </c>
      <c r="W284" s="185">
        <v>1</v>
      </c>
      <c r="X284" s="185"/>
      <c r="Y284" s="164" t="s">
        <v>2353</v>
      </c>
      <c r="Z284" s="164" t="s">
        <v>2353</v>
      </c>
      <c r="AA284" s="164"/>
      <c r="AB284" s="165" t="s">
        <v>2338</v>
      </c>
      <c r="AC284" s="166">
        <v>11</v>
      </c>
      <c r="AD284" s="167">
        <f t="shared" si="2"/>
        <v>0</v>
      </c>
      <c r="AE284" s="398">
        <v>11</v>
      </c>
      <c r="AF284" s="398">
        <v>0</v>
      </c>
      <c r="AG284" s="398">
        <v>3</v>
      </c>
      <c r="AH284" s="398">
        <v>0</v>
      </c>
      <c r="AI284" s="399">
        <v>11</v>
      </c>
      <c r="AJ284" s="399">
        <v>3</v>
      </c>
      <c r="AK284" s="399">
        <v>2</v>
      </c>
      <c r="AL284" s="399">
        <v>17</v>
      </c>
      <c r="AM284" s="166"/>
      <c r="AN284" s="166"/>
      <c r="AO284" s="166" t="s">
        <v>699</v>
      </c>
      <c r="AP284" s="168" t="s">
        <v>699</v>
      </c>
      <c r="AQ284" s="168" t="s">
        <v>699</v>
      </c>
      <c r="AR284" s="169">
        <f t="shared" si="3"/>
        <v>11</v>
      </c>
      <c r="AS284" s="170">
        <v>0</v>
      </c>
      <c r="AT284" s="160">
        <v>0</v>
      </c>
      <c r="AU284" s="160">
        <v>0</v>
      </c>
      <c r="AV284" s="170">
        <v>0</v>
      </c>
      <c r="AW284" s="170">
        <v>0</v>
      </c>
      <c r="AX284" s="160">
        <v>0</v>
      </c>
      <c r="AY284" s="160">
        <v>9</v>
      </c>
      <c r="AZ284" s="160">
        <v>0</v>
      </c>
      <c r="BA284" s="160">
        <v>0</v>
      </c>
      <c r="BB284" s="160">
        <v>2</v>
      </c>
      <c r="BC284" s="160" t="s">
        <v>2339</v>
      </c>
      <c r="BD284" s="160"/>
      <c r="BE284" s="160"/>
    </row>
    <row r="285" spans="2:57" ht="16.5" hidden="1" customHeight="1">
      <c r="B285" s="156">
        <v>553</v>
      </c>
      <c r="C285" s="157" t="s">
        <v>1295</v>
      </c>
      <c r="D285" s="158" t="s">
        <v>3881</v>
      </c>
      <c r="E285" s="176" t="s">
        <v>28</v>
      </c>
      <c r="F285" s="158" t="s">
        <v>2233</v>
      </c>
      <c r="G285" s="158" t="s">
        <v>1255</v>
      </c>
      <c r="H285" s="159" t="s">
        <v>727</v>
      </c>
      <c r="I285" s="160" t="s">
        <v>1296</v>
      </c>
      <c r="J285" s="160" t="s">
        <v>3882</v>
      </c>
      <c r="K285" s="161">
        <v>9060</v>
      </c>
      <c r="L285" s="158" t="s">
        <v>3883</v>
      </c>
      <c r="M285" s="158" t="s">
        <v>2332</v>
      </c>
      <c r="N285" s="158" t="s">
        <v>3883</v>
      </c>
      <c r="O285" s="158" t="s">
        <v>3884</v>
      </c>
      <c r="P285" s="158" t="s">
        <v>3885</v>
      </c>
      <c r="Q285" s="171">
        <v>3</v>
      </c>
      <c r="R285" s="163" t="s">
        <v>3886</v>
      </c>
      <c r="S285" s="185">
        <v>6</v>
      </c>
      <c r="T285" s="163" t="s">
        <v>2430</v>
      </c>
      <c r="U285" s="185">
        <v>10</v>
      </c>
      <c r="V285" s="163" t="s">
        <v>3812</v>
      </c>
      <c r="W285" s="185">
        <v>1</v>
      </c>
      <c r="X285" s="185"/>
      <c r="Y285" s="164" t="s">
        <v>2353</v>
      </c>
      <c r="Z285" s="164" t="s">
        <v>2353</v>
      </c>
      <c r="AA285" s="164"/>
      <c r="AB285" s="165" t="s">
        <v>2338</v>
      </c>
      <c r="AC285" s="166">
        <v>11</v>
      </c>
      <c r="AD285" s="167">
        <f t="shared" si="2"/>
        <v>0</v>
      </c>
      <c r="AE285" s="398">
        <v>11</v>
      </c>
      <c r="AF285" s="398">
        <v>0</v>
      </c>
      <c r="AG285" s="398">
        <v>4</v>
      </c>
      <c r="AH285" s="398">
        <v>0</v>
      </c>
      <c r="AI285" s="399">
        <v>11</v>
      </c>
      <c r="AJ285" s="399">
        <v>4</v>
      </c>
      <c r="AK285" s="399">
        <v>2</v>
      </c>
      <c r="AL285" s="399">
        <v>18</v>
      </c>
      <c r="AM285" s="166"/>
      <c r="AN285" s="166"/>
      <c r="AO285" s="166" t="s">
        <v>699</v>
      </c>
      <c r="AP285" s="168" t="s">
        <v>699</v>
      </c>
      <c r="AQ285" s="168" t="s">
        <v>699</v>
      </c>
      <c r="AR285" s="169">
        <f t="shared" si="3"/>
        <v>11</v>
      </c>
      <c r="AS285" s="170">
        <v>0</v>
      </c>
      <c r="AT285" s="160">
        <v>0</v>
      </c>
      <c r="AU285" s="160">
        <v>0</v>
      </c>
      <c r="AV285" s="170">
        <v>0</v>
      </c>
      <c r="AW285" s="170">
        <v>0</v>
      </c>
      <c r="AX285" s="160">
        <v>0</v>
      </c>
      <c r="AY285" s="160">
        <v>2</v>
      </c>
      <c r="AZ285" s="160">
        <v>0</v>
      </c>
      <c r="BA285" s="160">
        <v>0</v>
      </c>
      <c r="BB285" s="160">
        <v>9</v>
      </c>
      <c r="BC285" s="160" t="s">
        <v>2339</v>
      </c>
      <c r="BD285" s="160"/>
      <c r="BE285" s="160"/>
    </row>
    <row r="286" spans="2:57" ht="16.5" hidden="1" customHeight="1">
      <c r="B286" s="156">
        <v>554</v>
      </c>
      <c r="C286" s="157" t="s">
        <v>1297</v>
      </c>
      <c r="D286" s="158" t="s">
        <v>3887</v>
      </c>
      <c r="E286" s="176" t="s">
        <v>28</v>
      </c>
      <c r="F286" s="158" t="s">
        <v>2233</v>
      </c>
      <c r="G286" s="158" t="s">
        <v>1255</v>
      </c>
      <c r="H286" s="159" t="s">
        <v>727</v>
      </c>
      <c r="I286" s="160" t="s">
        <v>1298</v>
      </c>
      <c r="J286" s="160" t="s">
        <v>3888</v>
      </c>
      <c r="K286" s="161">
        <v>18354</v>
      </c>
      <c r="L286" s="158"/>
      <c r="M286" s="158"/>
      <c r="N286" s="158" t="s">
        <v>699</v>
      </c>
      <c r="O286" s="158" t="s">
        <v>699</v>
      </c>
      <c r="P286" s="158" t="s">
        <v>699</v>
      </c>
      <c r="Q286" s="171">
        <v>3</v>
      </c>
      <c r="R286" s="163" t="s">
        <v>2977</v>
      </c>
      <c r="S286" s="185">
        <v>6</v>
      </c>
      <c r="T286" s="163" t="s">
        <v>2470</v>
      </c>
      <c r="U286" s="185">
        <v>14</v>
      </c>
      <c r="V286" s="163" t="s">
        <v>2406</v>
      </c>
      <c r="W286" s="185">
        <v>1</v>
      </c>
      <c r="X286" s="185"/>
      <c r="Y286" s="164" t="s">
        <v>2353</v>
      </c>
      <c r="Z286" s="164" t="s">
        <v>2353</v>
      </c>
      <c r="AA286" s="164"/>
      <c r="AB286" s="165" t="s">
        <v>2338</v>
      </c>
      <c r="AC286" s="166">
        <v>9</v>
      </c>
      <c r="AD286" s="167">
        <f t="shared" si="2"/>
        <v>0</v>
      </c>
      <c r="AE286" s="398">
        <v>9</v>
      </c>
      <c r="AF286" s="398">
        <v>0</v>
      </c>
      <c r="AG286" s="398">
        <v>2</v>
      </c>
      <c r="AH286" s="398">
        <v>0</v>
      </c>
      <c r="AI286" s="399">
        <v>9</v>
      </c>
      <c r="AJ286" s="399">
        <v>2</v>
      </c>
      <c r="AK286" s="399">
        <v>2</v>
      </c>
      <c r="AL286" s="399">
        <v>12</v>
      </c>
      <c r="AM286" s="166"/>
      <c r="AN286" s="166"/>
      <c r="AO286" s="166" t="s">
        <v>699</v>
      </c>
      <c r="AP286" s="168" t="s">
        <v>699</v>
      </c>
      <c r="AQ286" s="168" t="s">
        <v>699</v>
      </c>
      <c r="AR286" s="169">
        <f t="shared" si="3"/>
        <v>9</v>
      </c>
      <c r="AS286" s="170">
        <v>0</v>
      </c>
      <c r="AT286" s="160">
        <v>0</v>
      </c>
      <c r="AU286" s="160">
        <v>0</v>
      </c>
      <c r="AV286" s="170">
        <v>0</v>
      </c>
      <c r="AW286" s="170">
        <v>0</v>
      </c>
      <c r="AX286" s="160">
        <v>0</v>
      </c>
      <c r="AY286" s="160">
        <v>2</v>
      </c>
      <c r="AZ286" s="160">
        <v>0</v>
      </c>
      <c r="BA286" s="160">
        <v>0</v>
      </c>
      <c r="BB286" s="160">
        <v>7</v>
      </c>
      <c r="BC286" s="160" t="s">
        <v>2339</v>
      </c>
      <c r="BD286" s="160"/>
      <c r="BE286" s="160"/>
    </row>
    <row r="287" spans="2:57" ht="16.5" hidden="1" customHeight="1">
      <c r="B287" s="156">
        <v>535</v>
      </c>
      <c r="C287" s="157" t="s">
        <v>1299</v>
      </c>
      <c r="D287" s="183"/>
      <c r="E287" s="176" t="s">
        <v>2234</v>
      </c>
      <c r="F287" s="183" t="s">
        <v>2233</v>
      </c>
      <c r="G287" s="191" t="s">
        <v>1255</v>
      </c>
      <c r="H287" s="192" t="s">
        <v>730</v>
      </c>
      <c r="I287" s="193" t="s">
        <v>1300</v>
      </c>
      <c r="J287" s="193"/>
      <c r="K287" s="194"/>
      <c r="L287" s="158"/>
      <c r="M287" s="158"/>
      <c r="N287" s="158" t="s">
        <v>699</v>
      </c>
      <c r="O287" s="158" t="s">
        <v>699</v>
      </c>
      <c r="P287" s="158" t="s">
        <v>699</v>
      </c>
      <c r="Q287" s="171">
        <v>2</v>
      </c>
      <c r="R287" s="163"/>
      <c r="S287" s="185"/>
      <c r="T287" s="163"/>
      <c r="U287" s="185"/>
      <c r="V287" s="163"/>
      <c r="W287" s="185"/>
      <c r="X287" s="185"/>
      <c r="Y287" s="195"/>
      <c r="Z287" s="195"/>
      <c r="AA287" s="164"/>
      <c r="AB287" s="165" t="s">
        <v>2338</v>
      </c>
      <c r="AC287" s="166">
        <v>1</v>
      </c>
      <c r="AD287" s="167">
        <f t="shared" si="2"/>
        <v>0</v>
      </c>
      <c r="AE287" s="398">
        <v>0</v>
      </c>
      <c r="AF287" s="398">
        <v>0</v>
      </c>
      <c r="AG287" s="398">
        <v>0</v>
      </c>
      <c r="AH287" s="398">
        <v>0</v>
      </c>
      <c r="AI287" s="399">
        <v>0</v>
      </c>
      <c r="AJ287" s="399">
        <v>0</v>
      </c>
      <c r="AK287" s="399">
        <v>0</v>
      </c>
      <c r="AL287" s="399">
        <v>0</v>
      </c>
      <c r="AM287" s="166"/>
      <c r="AN287" s="166"/>
      <c r="AO287" s="166">
        <v>2</v>
      </c>
      <c r="AP287" s="168" t="s">
        <v>7930</v>
      </c>
      <c r="AQ287" s="168">
        <v>2</v>
      </c>
      <c r="AR287" s="169">
        <f t="shared" si="3"/>
        <v>1</v>
      </c>
      <c r="AS287" s="170">
        <v>0</v>
      </c>
      <c r="AT287" s="160">
        <v>0</v>
      </c>
      <c r="AU287" s="160">
        <v>0</v>
      </c>
      <c r="AV287" s="170">
        <v>0</v>
      </c>
      <c r="AW287" s="170">
        <v>0</v>
      </c>
      <c r="AX287" s="160">
        <v>0</v>
      </c>
      <c r="AY287" s="160">
        <v>0</v>
      </c>
      <c r="AZ287" s="160">
        <v>0</v>
      </c>
      <c r="BA287" s="160">
        <v>0</v>
      </c>
      <c r="BB287" s="160">
        <v>1</v>
      </c>
      <c r="BC287" s="160"/>
      <c r="BD287" s="160"/>
      <c r="BE287" s="160"/>
    </row>
    <row r="288" spans="2:57" ht="16.5" hidden="1" customHeight="1">
      <c r="B288" s="156">
        <v>555</v>
      </c>
      <c r="C288" s="157" t="s">
        <v>1301</v>
      </c>
      <c r="D288" s="158" t="s">
        <v>3889</v>
      </c>
      <c r="E288" s="176" t="s">
        <v>28</v>
      </c>
      <c r="F288" s="158" t="s">
        <v>2233</v>
      </c>
      <c r="G288" s="158" t="s">
        <v>1255</v>
      </c>
      <c r="H288" s="159" t="s">
        <v>727</v>
      </c>
      <c r="I288" s="160" t="s">
        <v>1302</v>
      </c>
      <c r="J288" s="160" t="s">
        <v>3890</v>
      </c>
      <c r="K288" s="161">
        <v>11149</v>
      </c>
      <c r="L288" s="158" t="s">
        <v>3891</v>
      </c>
      <c r="M288" s="158" t="s">
        <v>2332</v>
      </c>
      <c r="N288" s="158" t="s">
        <v>3891</v>
      </c>
      <c r="O288" s="158" t="s">
        <v>3892</v>
      </c>
      <c r="P288" s="158" t="s">
        <v>3893</v>
      </c>
      <c r="Q288" s="171">
        <v>3</v>
      </c>
      <c r="R288" s="163" t="s">
        <v>2927</v>
      </c>
      <c r="S288" s="185">
        <v>6</v>
      </c>
      <c r="T288" s="163" t="s">
        <v>3533</v>
      </c>
      <c r="U288" s="185">
        <v>10</v>
      </c>
      <c r="V288" s="163" t="s">
        <v>2431</v>
      </c>
      <c r="W288" s="185">
        <v>1</v>
      </c>
      <c r="X288" s="185"/>
      <c r="Y288" s="164" t="s">
        <v>2353</v>
      </c>
      <c r="Z288" s="164" t="s">
        <v>2353</v>
      </c>
      <c r="AA288" s="164"/>
      <c r="AB288" s="165" t="s">
        <v>2338</v>
      </c>
      <c r="AC288" s="166">
        <v>14</v>
      </c>
      <c r="AD288" s="167">
        <f t="shared" si="2"/>
        <v>0</v>
      </c>
      <c r="AE288" s="398">
        <v>14</v>
      </c>
      <c r="AF288" s="398">
        <v>0</v>
      </c>
      <c r="AG288" s="398">
        <v>3</v>
      </c>
      <c r="AH288" s="398">
        <v>0</v>
      </c>
      <c r="AI288" s="399">
        <v>14</v>
      </c>
      <c r="AJ288" s="399">
        <v>3</v>
      </c>
      <c r="AK288" s="399">
        <v>2</v>
      </c>
      <c r="AL288" s="399">
        <v>21</v>
      </c>
      <c r="AM288" s="166"/>
      <c r="AN288" s="166"/>
      <c r="AO288" s="166" t="s">
        <v>699</v>
      </c>
      <c r="AP288" s="168" t="s">
        <v>699</v>
      </c>
      <c r="AQ288" s="168" t="s">
        <v>699</v>
      </c>
      <c r="AR288" s="169">
        <f t="shared" si="3"/>
        <v>14</v>
      </c>
      <c r="AS288" s="170">
        <v>0</v>
      </c>
      <c r="AT288" s="160">
        <v>0</v>
      </c>
      <c r="AU288" s="160">
        <v>0</v>
      </c>
      <c r="AV288" s="170">
        <v>0</v>
      </c>
      <c r="AW288" s="170">
        <v>0</v>
      </c>
      <c r="AX288" s="160">
        <v>0</v>
      </c>
      <c r="AY288" s="160">
        <v>2</v>
      </c>
      <c r="AZ288" s="160">
        <v>0</v>
      </c>
      <c r="BA288" s="160">
        <v>0</v>
      </c>
      <c r="BB288" s="160">
        <v>12</v>
      </c>
      <c r="BC288" s="160" t="s">
        <v>2339</v>
      </c>
      <c r="BD288" s="160"/>
      <c r="BE288" s="160"/>
    </row>
    <row r="289" spans="2:57" ht="16.5" hidden="1" customHeight="1">
      <c r="B289" s="156">
        <v>556</v>
      </c>
      <c r="C289" s="157" t="s">
        <v>1303</v>
      </c>
      <c r="D289" s="183"/>
      <c r="E289" s="176" t="s">
        <v>28</v>
      </c>
      <c r="F289" s="183" t="s">
        <v>2233</v>
      </c>
      <c r="G289" s="158" t="s">
        <v>1255</v>
      </c>
      <c r="H289" s="159" t="s">
        <v>727</v>
      </c>
      <c r="I289" s="160" t="s">
        <v>1304</v>
      </c>
      <c r="J289" s="160" t="s">
        <v>3894</v>
      </c>
      <c r="K289" s="161">
        <v>11960</v>
      </c>
      <c r="L289" s="158" t="s">
        <v>3895</v>
      </c>
      <c r="M289" s="158" t="s">
        <v>2332</v>
      </c>
      <c r="N289" s="158" t="s">
        <v>3895</v>
      </c>
      <c r="O289" s="158" t="s">
        <v>3896</v>
      </c>
      <c r="P289" s="158" t="s">
        <v>3897</v>
      </c>
      <c r="Q289" s="171">
        <v>2</v>
      </c>
      <c r="R289" s="163" t="s">
        <v>2927</v>
      </c>
      <c r="S289" s="185">
        <v>2</v>
      </c>
      <c r="T289" s="163" t="s">
        <v>2470</v>
      </c>
      <c r="U289" s="185">
        <v>16</v>
      </c>
      <c r="V289" s="163" t="s">
        <v>2994</v>
      </c>
      <c r="W289" s="185">
        <v>1</v>
      </c>
      <c r="X289" s="185"/>
      <c r="Y289" s="164" t="s">
        <v>2353</v>
      </c>
      <c r="Z289" s="164" t="s">
        <v>2353</v>
      </c>
      <c r="AA289" s="164"/>
      <c r="AB289" s="165" t="s">
        <v>2338</v>
      </c>
      <c r="AC289" s="166">
        <v>11</v>
      </c>
      <c r="AD289" s="167">
        <f t="shared" si="2"/>
        <v>0</v>
      </c>
      <c r="AE289" s="398">
        <v>11</v>
      </c>
      <c r="AF289" s="398">
        <v>0</v>
      </c>
      <c r="AG289" s="398">
        <v>3</v>
      </c>
      <c r="AH289" s="398">
        <v>0</v>
      </c>
      <c r="AI289" s="399">
        <v>11</v>
      </c>
      <c r="AJ289" s="399">
        <v>4</v>
      </c>
      <c r="AK289" s="399">
        <v>2</v>
      </c>
      <c r="AL289" s="399">
        <v>28</v>
      </c>
      <c r="AM289" s="166"/>
      <c r="AN289" s="166"/>
      <c r="AO289" s="166" t="s">
        <v>699</v>
      </c>
      <c r="AP289" s="168" t="s">
        <v>699</v>
      </c>
      <c r="AQ289" s="168" t="s">
        <v>699</v>
      </c>
      <c r="AR289" s="169">
        <f t="shared" si="3"/>
        <v>11</v>
      </c>
      <c r="AS289" s="170">
        <v>0</v>
      </c>
      <c r="AT289" s="160">
        <v>0</v>
      </c>
      <c r="AU289" s="160">
        <v>0</v>
      </c>
      <c r="AV289" s="170">
        <v>0</v>
      </c>
      <c r="AW289" s="170">
        <v>0</v>
      </c>
      <c r="AX289" s="160">
        <v>0</v>
      </c>
      <c r="AY289" s="160">
        <v>0</v>
      </c>
      <c r="AZ289" s="160">
        <v>0</v>
      </c>
      <c r="BA289" s="160">
        <v>0</v>
      </c>
      <c r="BB289" s="160">
        <v>11</v>
      </c>
      <c r="BC289" s="160" t="s">
        <v>2339</v>
      </c>
      <c r="BD289" s="160"/>
      <c r="BE289" s="160"/>
    </row>
    <row r="290" spans="2:57" ht="16.5" hidden="1" customHeight="1">
      <c r="B290" s="156">
        <v>540</v>
      </c>
      <c r="C290" s="157" t="s">
        <v>1305</v>
      </c>
      <c r="D290" s="158" t="s">
        <v>3898</v>
      </c>
      <c r="E290" s="176" t="s">
        <v>28</v>
      </c>
      <c r="F290" s="158" t="s">
        <v>2233</v>
      </c>
      <c r="G290" s="158" t="s">
        <v>1255</v>
      </c>
      <c r="H290" s="159" t="s">
        <v>730</v>
      </c>
      <c r="I290" s="160" t="s">
        <v>1306</v>
      </c>
      <c r="J290" s="160" t="s">
        <v>3899</v>
      </c>
      <c r="K290" s="161">
        <v>24540</v>
      </c>
      <c r="L290" s="158"/>
      <c r="M290" s="158"/>
      <c r="N290" s="158" t="s">
        <v>699</v>
      </c>
      <c r="O290" s="158" t="s">
        <v>699</v>
      </c>
      <c r="P290" s="158" t="s">
        <v>699</v>
      </c>
      <c r="Q290" s="171">
        <v>2</v>
      </c>
      <c r="R290" s="163" t="s">
        <v>3900</v>
      </c>
      <c r="S290" s="185">
        <v>3</v>
      </c>
      <c r="T290" s="163" t="s">
        <v>2422</v>
      </c>
      <c r="U290" s="185">
        <v>9</v>
      </c>
      <c r="V290" s="163" t="s">
        <v>2702</v>
      </c>
      <c r="W290" s="185">
        <v>0</v>
      </c>
      <c r="X290" s="185"/>
      <c r="Y290" s="164" t="s">
        <v>26</v>
      </c>
      <c r="Z290" s="164" t="s">
        <v>26</v>
      </c>
      <c r="AA290" s="164"/>
      <c r="AB290" s="165" t="s">
        <v>2338</v>
      </c>
      <c r="AC290" s="166">
        <v>4</v>
      </c>
      <c r="AD290" s="167">
        <f t="shared" si="2"/>
        <v>0</v>
      </c>
      <c r="AE290" s="398">
        <v>4</v>
      </c>
      <c r="AF290" s="398">
        <v>0</v>
      </c>
      <c r="AG290" s="398">
        <v>1</v>
      </c>
      <c r="AH290" s="398">
        <v>0</v>
      </c>
      <c r="AI290" s="399">
        <v>4</v>
      </c>
      <c r="AJ290" s="399">
        <v>1</v>
      </c>
      <c r="AK290" s="399">
        <v>2</v>
      </c>
      <c r="AL290" s="399">
        <v>13</v>
      </c>
      <c r="AM290" s="166"/>
      <c r="AN290" s="166"/>
      <c r="AO290" s="166" t="s">
        <v>699</v>
      </c>
      <c r="AP290" s="168" t="s">
        <v>699</v>
      </c>
      <c r="AQ290" s="168" t="s">
        <v>699</v>
      </c>
      <c r="AR290" s="169">
        <f t="shared" si="3"/>
        <v>4</v>
      </c>
      <c r="AS290" s="170">
        <v>0</v>
      </c>
      <c r="AT290" s="160">
        <v>0</v>
      </c>
      <c r="AU290" s="160">
        <v>0</v>
      </c>
      <c r="AV290" s="170">
        <v>0</v>
      </c>
      <c r="AW290" s="170">
        <v>0</v>
      </c>
      <c r="AX290" s="160">
        <v>0</v>
      </c>
      <c r="AY290" s="160">
        <v>1</v>
      </c>
      <c r="AZ290" s="160">
        <v>0</v>
      </c>
      <c r="BA290" s="160">
        <v>0</v>
      </c>
      <c r="BB290" s="160">
        <v>3</v>
      </c>
      <c r="BC290" s="160" t="s">
        <v>2339</v>
      </c>
      <c r="BD290" s="160"/>
      <c r="BE290" s="160"/>
    </row>
    <row r="291" spans="2:57" ht="16.5" hidden="1" customHeight="1">
      <c r="B291" s="156">
        <v>557</v>
      </c>
      <c r="C291" s="157" t="s">
        <v>1307</v>
      </c>
      <c r="D291" s="158" t="s">
        <v>3901</v>
      </c>
      <c r="E291" s="176" t="s">
        <v>28</v>
      </c>
      <c r="F291" s="158" t="s">
        <v>2233</v>
      </c>
      <c r="G291" s="158" t="s">
        <v>1255</v>
      </c>
      <c r="H291" s="159" t="s">
        <v>727</v>
      </c>
      <c r="I291" s="160" t="s">
        <v>1308</v>
      </c>
      <c r="J291" s="160" t="s">
        <v>3902</v>
      </c>
      <c r="K291" s="161">
        <v>8522</v>
      </c>
      <c r="L291" s="158" t="s">
        <v>3903</v>
      </c>
      <c r="M291" s="158" t="s">
        <v>2332</v>
      </c>
      <c r="N291" s="158" t="s">
        <v>3903</v>
      </c>
      <c r="O291" s="158" t="s">
        <v>3904</v>
      </c>
      <c r="P291" s="158" t="s">
        <v>3905</v>
      </c>
      <c r="Q291" s="171">
        <v>3</v>
      </c>
      <c r="R291" s="163" t="s">
        <v>2559</v>
      </c>
      <c r="S291" s="185">
        <v>6</v>
      </c>
      <c r="T291" s="163" t="s">
        <v>2470</v>
      </c>
      <c r="U291" s="185">
        <v>12</v>
      </c>
      <c r="V291" s="163" t="s">
        <v>2369</v>
      </c>
      <c r="W291" s="185">
        <v>1</v>
      </c>
      <c r="X291" s="185"/>
      <c r="Y291" s="164" t="s">
        <v>2353</v>
      </c>
      <c r="Z291" s="164" t="s">
        <v>2353</v>
      </c>
      <c r="AA291" s="164"/>
      <c r="AB291" s="165" t="s">
        <v>2338</v>
      </c>
      <c r="AC291" s="166">
        <v>10</v>
      </c>
      <c r="AD291" s="167">
        <f t="shared" si="2"/>
        <v>0</v>
      </c>
      <c r="AE291" s="398">
        <v>10</v>
      </c>
      <c r="AF291" s="398">
        <v>0</v>
      </c>
      <c r="AG291" s="398">
        <v>3</v>
      </c>
      <c r="AH291" s="398">
        <v>0</v>
      </c>
      <c r="AI291" s="399">
        <v>10</v>
      </c>
      <c r="AJ291" s="399">
        <v>5</v>
      </c>
      <c r="AK291" s="399">
        <v>2</v>
      </c>
      <c r="AL291" s="399">
        <v>26</v>
      </c>
      <c r="AM291" s="166"/>
      <c r="AN291" s="166"/>
      <c r="AO291" s="166" t="s">
        <v>699</v>
      </c>
      <c r="AP291" s="168" t="s">
        <v>699</v>
      </c>
      <c r="AQ291" s="168" t="s">
        <v>699</v>
      </c>
      <c r="AR291" s="169">
        <f t="shared" si="3"/>
        <v>10</v>
      </c>
      <c r="AS291" s="170">
        <v>0</v>
      </c>
      <c r="AT291" s="160">
        <v>0</v>
      </c>
      <c r="AU291" s="160">
        <v>0</v>
      </c>
      <c r="AV291" s="170">
        <v>0</v>
      </c>
      <c r="AW291" s="170">
        <v>0</v>
      </c>
      <c r="AX291" s="160">
        <v>0</v>
      </c>
      <c r="AY291" s="160">
        <v>2</v>
      </c>
      <c r="AZ291" s="160">
        <v>0</v>
      </c>
      <c r="BA291" s="160">
        <v>0</v>
      </c>
      <c r="BB291" s="160">
        <v>8</v>
      </c>
      <c r="BC291" s="160" t="s">
        <v>2339</v>
      </c>
      <c r="BD291" s="160"/>
      <c r="BE291" s="160"/>
    </row>
    <row r="292" spans="2:57" ht="16.5" hidden="1" customHeight="1">
      <c r="B292" s="156">
        <v>541</v>
      </c>
      <c r="C292" s="157" t="s">
        <v>1309</v>
      </c>
      <c r="D292" s="158" t="s">
        <v>3906</v>
      </c>
      <c r="E292" s="176" t="s">
        <v>28</v>
      </c>
      <c r="F292" s="158" t="s">
        <v>2233</v>
      </c>
      <c r="G292" s="158" t="s">
        <v>1255</v>
      </c>
      <c r="H292" s="159" t="s">
        <v>730</v>
      </c>
      <c r="I292" s="160" t="s">
        <v>1310</v>
      </c>
      <c r="J292" s="160" t="s">
        <v>3907</v>
      </c>
      <c r="K292" s="161">
        <v>26001</v>
      </c>
      <c r="L292" s="158"/>
      <c r="M292" s="158"/>
      <c r="N292" s="158" t="s">
        <v>699</v>
      </c>
      <c r="O292" s="158" t="s">
        <v>699</v>
      </c>
      <c r="P292" s="158" t="s">
        <v>699</v>
      </c>
      <c r="Q292" s="171">
        <v>5</v>
      </c>
      <c r="R292" s="163" t="s">
        <v>2534</v>
      </c>
      <c r="S292" s="185">
        <v>4</v>
      </c>
      <c r="T292" s="163" t="s">
        <v>2603</v>
      </c>
      <c r="U292" s="185">
        <v>10</v>
      </c>
      <c r="V292" s="163" t="s">
        <v>3263</v>
      </c>
      <c r="W292" s="185">
        <v>1</v>
      </c>
      <c r="X292" s="185"/>
      <c r="Y292" s="164" t="s">
        <v>26</v>
      </c>
      <c r="Z292" s="164" t="s">
        <v>26</v>
      </c>
      <c r="AA292" s="164"/>
      <c r="AB292" s="165" t="s">
        <v>2338</v>
      </c>
      <c r="AC292" s="166">
        <v>6</v>
      </c>
      <c r="AD292" s="167">
        <f t="shared" si="2"/>
        <v>0</v>
      </c>
      <c r="AE292" s="398">
        <v>6</v>
      </c>
      <c r="AF292" s="398">
        <v>0</v>
      </c>
      <c r="AG292" s="398">
        <v>3</v>
      </c>
      <c r="AH292" s="398">
        <v>0</v>
      </c>
      <c r="AI292" s="399">
        <v>6</v>
      </c>
      <c r="AJ292" s="399">
        <v>3</v>
      </c>
      <c r="AK292" s="399">
        <v>2</v>
      </c>
      <c r="AL292" s="399">
        <v>14</v>
      </c>
      <c r="AM292" s="166"/>
      <c r="AN292" s="166"/>
      <c r="AO292" s="166" t="s">
        <v>699</v>
      </c>
      <c r="AP292" s="168" t="s">
        <v>699</v>
      </c>
      <c r="AQ292" s="168" t="s">
        <v>699</v>
      </c>
      <c r="AR292" s="169">
        <f t="shared" si="3"/>
        <v>6</v>
      </c>
      <c r="AS292" s="170">
        <v>0</v>
      </c>
      <c r="AT292" s="160">
        <v>0</v>
      </c>
      <c r="AU292" s="160">
        <v>0</v>
      </c>
      <c r="AV292" s="170">
        <v>0</v>
      </c>
      <c r="AW292" s="170">
        <v>0</v>
      </c>
      <c r="AX292" s="160">
        <v>0</v>
      </c>
      <c r="AY292" s="160">
        <v>0</v>
      </c>
      <c r="AZ292" s="160">
        <v>0</v>
      </c>
      <c r="BA292" s="160">
        <v>0</v>
      </c>
      <c r="BB292" s="160">
        <v>6</v>
      </c>
      <c r="BC292" s="160" t="s">
        <v>2339</v>
      </c>
      <c r="BD292" s="160"/>
      <c r="BE292" s="160"/>
    </row>
    <row r="293" spans="2:57" ht="16.5" hidden="1" customHeight="1">
      <c r="B293" s="156">
        <v>558</v>
      </c>
      <c r="C293" s="157" t="s">
        <v>1311</v>
      </c>
      <c r="D293" s="158" t="s">
        <v>3908</v>
      </c>
      <c r="E293" s="176" t="s">
        <v>2234</v>
      </c>
      <c r="F293" s="158" t="s">
        <v>2233</v>
      </c>
      <c r="G293" s="158" t="s">
        <v>1255</v>
      </c>
      <c r="H293" s="159" t="s">
        <v>727</v>
      </c>
      <c r="I293" s="187" t="s">
        <v>1312</v>
      </c>
      <c r="J293" s="187" t="s">
        <v>3909</v>
      </c>
      <c r="K293" s="188">
        <v>24201</v>
      </c>
      <c r="L293" s="158"/>
      <c r="M293" s="158"/>
      <c r="N293" s="158" t="s">
        <v>699</v>
      </c>
      <c r="O293" s="158" t="s">
        <v>699</v>
      </c>
      <c r="P293" s="158" t="s">
        <v>699</v>
      </c>
      <c r="Q293" s="171">
        <v>3</v>
      </c>
      <c r="R293" s="163" t="s">
        <v>2453</v>
      </c>
      <c r="S293" s="185">
        <v>4</v>
      </c>
      <c r="T293" s="163" t="s">
        <v>2823</v>
      </c>
      <c r="U293" s="185">
        <v>8</v>
      </c>
      <c r="V293" s="163" t="s">
        <v>2994</v>
      </c>
      <c r="W293" s="185">
        <v>1</v>
      </c>
      <c r="X293" s="185"/>
      <c r="Y293" s="164" t="s">
        <v>26</v>
      </c>
      <c r="Z293" s="164" t="s">
        <v>26</v>
      </c>
      <c r="AA293" s="164"/>
      <c r="AB293" s="165" t="s">
        <v>2338</v>
      </c>
      <c r="AC293" s="166">
        <v>7</v>
      </c>
      <c r="AD293" s="167">
        <f t="shared" si="2"/>
        <v>0</v>
      </c>
      <c r="AE293" s="398" t="s">
        <v>10118</v>
      </c>
      <c r="AF293" s="398">
        <v>0</v>
      </c>
      <c r="AG293" s="398">
        <v>0</v>
      </c>
      <c r="AH293" s="398">
        <v>0</v>
      </c>
      <c r="AI293" s="399">
        <v>0</v>
      </c>
      <c r="AJ293" s="399">
        <v>0</v>
      </c>
      <c r="AK293" s="399">
        <v>0</v>
      </c>
      <c r="AL293" s="399">
        <v>0</v>
      </c>
      <c r="AM293" s="166"/>
      <c r="AN293" s="166"/>
      <c r="AO293" s="166">
        <v>2</v>
      </c>
      <c r="AP293" s="168" t="s">
        <v>7879</v>
      </c>
      <c r="AQ293" s="168">
        <v>2</v>
      </c>
      <c r="AR293" s="169">
        <f t="shared" si="3"/>
        <v>7</v>
      </c>
      <c r="AS293" s="170">
        <v>0</v>
      </c>
      <c r="AT293" s="160">
        <v>0</v>
      </c>
      <c r="AU293" s="160">
        <v>0</v>
      </c>
      <c r="AV293" s="170">
        <v>0</v>
      </c>
      <c r="AW293" s="170">
        <v>0</v>
      </c>
      <c r="AX293" s="160">
        <v>0</v>
      </c>
      <c r="AY293" s="160">
        <v>2</v>
      </c>
      <c r="AZ293" s="160">
        <v>0</v>
      </c>
      <c r="BA293" s="160">
        <v>0</v>
      </c>
      <c r="BB293" s="160">
        <v>5</v>
      </c>
      <c r="BC293" s="160"/>
      <c r="BD293" s="160"/>
      <c r="BE293" s="160"/>
    </row>
    <row r="294" spans="2:57" ht="16.5" hidden="1" customHeight="1">
      <c r="B294" s="156">
        <v>536</v>
      </c>
      <c r="C294" s="157" t="s">
        <v>1313</v>
      </c>
      <c r="D294" s="158" t="s">
        <v>3910</v>
      </c>
      <c r="E294" s="176" t="s">
        <v>28</v>
      </c>
      <c r="F294" s="158" t="s">
        <v>2233</v>
      </c>
      <c r="G294" s="158" t="s">
        <v>1255</v>
      </c>
      <c r="H294" s="159" t="s">
        <v>730</v>
      </c>
      <c r="I294" s="160" t="s">
        <v>1314</v>
      </c>
      <c r="J294" s="160" t="s">
        <v>3911</v>
      </c>
      <c r="K294" s="161">
        <v>23444</v>
      </c>
      <c r="L294" s="158" t="s">
        <v>3912</v>
      </c>
      <c r="M294" s="158" t="s">
        <v>2332</v>
      </c>
      <c r="N294" s="158" t="s">
        <v>3912</v>
      </c>
      <c r="O294" s="158" t="s">
        <v>3913</v>
      </c>
      <c r="P294" s="158" t="s">
        <v>3914</v>
      </c>
      <c r="Q294" s="171">
        <v>3</v>
      </c>
      <c r="R294" s="163" t="s">
        <v>3915</v>
      </c>
      <c r="S294" s="185">
        <v>12</v>
      </c>
      <c r="T294" s="163" t="s">
        <v>2603</v>
      </c>
      <c r="U294" s="185">
        <v>15</v>
      </c>
      <c r="V294" s="163" t="s">
        <v>3916</v>
      </c>
      <c r="W294" s="185">
        <v>2</v>
      </c>
      <c r="X294" s="185"/>
      <c r="Y294" s="164" t="s">
        <v>3917</v>
      </c>
      <c r="Z294" s="186" t="s">
        <v>2580</v>
      </c>
      <c r="AA294" s="164"/>
      <c r="AB294" s="165" t="s">
        <v>2338</v>
      </c>
      <c r="AC294" s="166">
        <v>9</v>
      </c>
      <c r="AD294" s="167">
        <f t="shared" si="2"/>
        <v>0</v>
      </c>
      <c r="AE294" s="398">
        <v>9</v>
      </c>
      <c r="AF294" s="398">
        <v>0</v>
      </c>
      <c r="AG294" s="398">
        <v>3</v>
      </c>
      <c r="AH294" s="398">
        <v>0</v>
      </c>
      <c r="AI294" s="399">
        <v>9</v>
      </c>
      <c r="AJ294" s="399">
        <v>3</v>
      </c>
      <c r="AK294" s="399">
        <v>2</v>
      </c>
      <c r="AL294" s="399">
        <v>15</v>
      </c>
      <c r="AM294" s="166"/>
      <c r="AN294" s="166"/>
      <c r="AO294" s="166">
        <v>5</v>
      </c>
      <c r="AP294" s="168" t="s">
        <v>7953</v>
      </c>
      <c r="AQ294" s="168">
        <v>5</v>
      </c>
      <c r="AR294" s="169">
        <f t="shared" si="3"/>
        <v>9</v>
      </c>
      <c r="AS294" s="170">
        <v>0</v>
      </c>
      <c r="AT294" s="160">
        <v>0</v>
      </c>
      <c r="AU294" s="160">
        <v>0</v>
      </c>
      <c r="AV294" s="170">
        <v>0</v>
      </c>
      <c r="AW294" s="170">
        <v>0</v>
      </c>
      <c r="AX294" s="160">
        <v>0</v>
      </c>
      <c r="AY294" s="160">
        <v>3</v>
      </c>
      <c r="AZ294" s="160">
        <v>0</v>
      </c>
      <c r="BA294" s="160">
        <v>0</v>
      </c>
      <c r="BB294" s="160">
        <v>6</v>
      </c>
      <c r="BC294" s="160" t="s">
        <v>2339</v>
      </c>
      <c r="BD294" s="160"/>
      <c r="BE294" s="160"/>
    </row>
    <row r="295" spans="2:57" ht="16.5" hidden="1" customHeight="1">
      <c r="B295" s="156">
        <v>559</v>
      </c>
      <c r="C295" s="157" t="s">
        <v>1315</v>
      </c>
      <c r="D295" s="158" t="s">
        <v>3918</v>
      </c>
      <c r="E295" s="176" t="s">
        <v>28</v>
      </c>
      <c r="F295" s="158" t="s">
        <v>2233</v>
      </c>
      <c r="G295" s="158" t="s">
        <v>1255</v>
      </c>
      <c r="H295" s="159" t="s">
        <v>727</v>
      </c>
      <c r="I295" s="160" t="s">
        <v>1316</v>
      </c>
      <c r="J295" s="160" t="s">
        <v>3919</v>
      </c>
      <c r="K295" s="161">
        <v>8188</v>
      </c>
      <c r="L295" s="158"/>
      <c r="M295" s="158"/>
      <c r="N295" s="158" t="s">
        <v>3920</v>
      </c>
      <c r="O295" s="158" t="s">
        <v>3921</v>
      </c>
      <c r="P295" s="158" t="s">
        <v>3922</v>
      </c>
      <c r="Q295" s="171">
        <v>2</v>
      </c>
      <c r="R295" s="163"/>
      <c r="S295" s="185">
        <v>4</v>
      </c>
      <c r="T295" s="163" t="s">
        <v>2470</v>
      </c>
      <c r="U295" s="185">
        <v>13</v>
      </c>
      <c r="V295" s="163" t="s">
        <v>3477</v>
      </c>
      <c r="W295" s="185">
        <v>1</v>
      </c>
      <c r="X295" s="185"/>
      <c r="Y295" s="164" t="s">
        <v>26</v>
      </c>
      <c r="Z295" s="164" t="s">
        <v>26</v>
      </c>
      <c r="AA295" s="164"/>
      <c r="AB295" s="165" t="s">
        <v>2338</v>
      </c>
      <c r="AC295" s="166">
        <v>12</v>
      </c>
      <c r="AD295" s="167">
        <f t="shared" si="2"/>
        <v>0</v>
      </c>
      <c r="AE295" s="398">
        <v>12</v>
      </c>
      <c r="AF295" s="398">
        <v>0</v>
      </c>
      <c r="AG295" s="398">
        <v>4</v>
      </c>
      <c r="AH295" s="398">
        <v>0</v>
      </c>
      <c r="AI295" s="399">
        <v>12</v>
      </c>
      <c r="AJ295" s="399">
        <v>4</v>
      </c>
      <c r="AK295" s="399">
        <v>2</v>
      </c>
      <c r="AL295" s="399">
        <v>20</v>
      </c>
      <c r="AM295" s="166"/>
      <c r="AN295" s="166"/>
      <c r="AO295" s="166">
        <v>5</v>
      </c>
      <c r="AP295" s="168" t="s">
        <v>7953</v>
      </c>
      <c r="AQ295" s="168">
        <v>5</v>
      </c>
      <c r="AR295" s="169">
        <f t="shared" si="3"/>
        <v>12</v>
      </c>
      <c r="AS295" s="170">
        <v>0</v>
      </c>
      <c r="AT295" s="160">
        <v>2</v>
      </c>
      <c r="AU295" s="160">
        <v>0</v>
      </c>
      <c r="AV295" s="170">
        <v>0</v>
      </c>
      <c r="AW295" s="170">
        <v>0</v>
      </c>
      <c r="AX295" s="160">
        <v>0</v>
      </c>
      <c r="AY295" s="160">
        <v>0</v>
      </c>
      <c r="AZ295" s="160">
        <v>0</v>
      </c>
      <c r="BA295" s="160">
        <v>0</v>
      </c>
      <c r="BB295" s="160">
        <v>10</v>
      </c>
      <c r="BC295" s="160" t="s">
        <v>2339</v>
      </c>
      <c r="BD295" s="160"/>
      <c r="BE295" s="160"/>
    </row>
    <row r="296" spans="2:57" ht="16.5" hidden="1" customHeight="1">
      <c r="B296" s="156">
        <v>537</v>
      </c>
      <c r="C296" s="157" t="s">
        <v>1317</v>
      </c>
      <c r="D296" s="158" t="s">
        <v>3923</v>
      </c>
      <c r="E296" s="176" t="s">
        <v>28</v>
      </c>
      <c r="F296" s="158" t="s">
        <v>2233</v>
      </c>
      <c r="G296" s="158" t="s">
        <v>1255</v>
      </c>
      <c r="H296" s="159" t="s">
        <v>730</v>
      </c>
      <c r="I296" s="160" t="s">
        <v>1318</v>
      </c>
      <c r="J296" s="160" t="s">
        <v>3924</v>
      </c>
      <c r="K296" s="161">
        <v>18896</v>
      </c>
      <c r="L296" s="158"/>
      <c r="M296" s="158"/>
      <c r="N296" s="158" t="s">
        <v>699</v>
      </c>
      <c r="O296" s="158" t="s">
        <v>699</v>
      </c>
      <c r="P296" s="158" t="s">
        <v>699</v>
      </c>
      <c r="Q296" s="171">
        <v>3</v>
      </c>
      <c r="R296" s="163" t="s">
        <v>2872</v>
      </c>
      <c r="S296" s="185">
        <v>6</v>
      </c>
      <c r="T296" s="163" t="s">
        <v>2603</v>
      </c>
      <c r="U296" s="185">
        <v>11</v>
      </c>
      <c r="V296" s="163" t="s">
        <v>2445</v>
      </c>
      <c r="W296" s="185">
        <v>0</v>
      </c>
      <c r="X296" s="185"/>
      <c r="Y296" s="164" t="s">
        <v>26</v>
      </c>
      <c r="Z296" s="164" t="s">
        <v>26</v>
      </c>
      <c r="AA296" s="164"/>
      <c r="AB296" s="165" t="s">
        <v>2338</v>
      </c>
      <c r="AC296" s="166">
        <v>7</v>
      </c>
      <c r="AD296" s="167">
        <f t="shared" si="2"/>
        <v>0</v>
      </c>
      <c r="AE296" s="398">
        <v>7</v>
      </c>
      <c r="AF296" s="398">
        <v>0</v>
      </c>
      <c r="AG296" s="398">
        <v>3</v>
      </c>
      <c r="AH296" s="398">
        <v>0</v>
      </c>
      <c r="AI296" s="399">
        <v>7</v>
      </c>
      <c r="AJ296" s="399">
        <v>3</v>
      </c>
      <c r="AK296" s="399">
        <v>2</v>
      </c>
      <c r="AL296" s="399">
        <v>19</v>
      </c>
      <c r="AM296" s="166"/>
      <c r="AN296" s="166"/>
      <c r="AO296" s="166" t="s">
        <v>699</v>
      </c>
      <c r="AP296" s="168" t="s">
        <v>699</v>
      </c>
      <c r="AQ296" s="168" t="s">
        <v>699</v>
      </c>
      <c r="AR296" s="169">
        <f t="shared" si="3"/>
        <v>7</v>
      </c>
      <c r="AS296" s="170">
        <v>0</v>
      </c>
      <c r="AT296" s="160">
        <v>0</v>
      </c>
      <c r="AU296" s="160">
        <v>0</v>
      </c>
      <c r="AV296" s="170">
        <v>0</v>
      </c>
      <c r="AW296" s="170">
        <v>0</v>
      </c>
      <c r="AX296" s="160">
        <v>0</v>
      </c>
      <c r="AY296" s="160">
        <v>0</v>
      </c>
      <c r="AZ296" s="160">
        <v>0</v>
      </c>
      <c r="BA296" s="160">
        <v>0</v>
      </c>
      <c r="BB296" s="160">
        <v>7</v>
      </c>
      <c r="BC296" s="160" t="s">
        <v>2339</v>
      </c>
      <c r="BD296" s="160"/>
      <c r="BE296" s="160"/>
    </row>
    <row r="297" spans="2:57" ht="16.5" hidden="1" customHeight="1">
      <c r="B297" s="156">
        <v>560</v>
      </c>
      <c r="C297" s="157" t="s">
        <v>1319</v>
      </c>
      <c r="D297" s="158" t="s">
        <v>3925</v>
      </c>
      <c r="E297" s="176" t="s">
        <v>28</v>
      </c>
      <c r="F297" s="158" t="s">
        <v>2233</v>
      </c>
      <c r="G297" s="158" t="s">
        <v>1255</v>
      </c>
      <c r="H297" s="159" t="s">
        <v>727</v>
      </c>
      <c r="I297" s="160" t="s">
        <v>1320</v>
      </c>
      <c r="J297" s="160" t="s">
        <v>3926</v>
      </c>
      <c r="K297" s="161">
        <v>4891</v>
      </c>
      <c r="L297" s="158" t="s">
        <v>3927</v>
      </c>
      <c r="M297" s="158" t="s">
        <v>2332</v>
      </c>
      <c r="N297" s="158" t="s">
        <v>3927</v>
      </c>
      <c r="O297" s="158" t="s">
        <v>3928</v>
      </c>
      <c r="P297" s="158" t="s">
        <v>3929</v>
      </c>
      <c r="Q297" s="171">
        <v>3</v>
      </c>
      <c r="R297" s="163" t="s">
        <v>2663</v>
      </c>
      <c r="S297" s="185">
        <v>4</v>
      </c>
      <c r="T297" s="163" t="s">
        <v>2470</v>
      </c>
      <c r="U297" s="185">
        <v>13</v>
      </c>
      <c r="V297" s="163" t="s">
        <v>3930</v>
      </c>
      <c r="W297" s="185">
        <v>1</v>
      </c>
      <c r="X297" s="185"/>
      <c r="Y297" s="164" t="s">
        <v>2353</v>
      </c>
      <c r="Z297" s="164" t="s">
        <v>2353</v>
      </c>
      <c r="AA297" s="164"/>
      <c r="AB297" s="165" t="s">
        <v>2338</v>
      </c>
      <c r="AC297" s="166">
        <v>14</v>
      </c>
      <c r="AD297" s="167">
        <f t="shared" si="2"/>
        <v>0</v>
      </c>
      <c r="AE297" s="398">
        <v>14</v>
      </c>
      <c r="AF297" s="398">
        <v>0</v>
      </c>
      <c r="AG297" s="398">
        <v>5</v>
      </c>
      <c r="AH297" s="398">
        <v>0</v>
      </c>
      <c r="AI297" s="399">
        <v>14</v>
      </c>
      <c r="AJ297" s="399">
        <v>5</v>
      </c>
      <c r="AK297" s="399">
        <v>2</v>
      </c>
      <c r="AL297" s="399">
        <v>21</v>
      </c>
      <c r="AM297" s="166"/>
      <c r="AN297" s="166"/>
      <c r="AO297" s="166" t="s">
        <v>699</v>
      </c>
      <c r="AP297" s="168" t="s">
        <v>699</v>
      </c>
      <c r="AQ297" s="168" t="s">
        <v>699</v>
      </c>
      <c r="AR297" s="169">
        <f t="shared" si="3"/>
        <v>14</v>
      </c>
      <c r="AS297" s="170">
        <v>0</v>
      </c>
      <c r="AT297" s="160">
        <v>0</v>
      </c>
      <c r="AU297" s="160">
        <v>0</v>
      </c>
      <c r="AV297" s="170">
        <v>0</v>
      </c>
      <c r="AW297" s="170">
        <v>0</v>
      </c>
      <c r="AX297" s="160">
        <v>0</v>
      </c>
      <c r="AY297" s="160">
        <v>3</v>
      </c>
      <c r="AZ297" s="160">
        <v>0</v>
      </c>
      <c r="BA297" s="160">
        <v>0</v>
      </c>
      <c r="BB297" s="160">
        <v>11</v>
      </c>
      <c r="BC297" s="160" t="s">
        <v>2339</v>
      </c>
      <c r="BD297" s="160"/>
      <c r="BE297" s="160"/>
    </row>
    <row r="298" spans="2:57" ht="16.5" hidden="1" customHeight="1">
      <c r="B298" s="156">
        <v>561</v>
      </c>
      <c r="C298" s="157" t="s">
        <v>1321</v>
      </c>
      <c r="D298" s="158" t="s">
        <v>3931</v>
      </c>
      <c r="E298" s="176" t="s">
        <v>28</v>
      </c>
      <c r="F298" s="158" t="s">
        <v>2233</v>
      </c>
      <c r="G298" s="158" t="s">
        <v>1255</v>
      </c>
      <c r="H298" s="159" t="s">
        <v>727</v>
      </c>
      <c r="I298" s="160" t="s">
        <v>1322</v>
      </c>
      <c r="J298" s="160" t="s">
        <v>3932</v>
      </c>
      <c r="K298" s="161">
        <v>10775</v>
      </c>
      <c r="L298" s="158" t="s">
        <v>3933</v>
      </c>
      <c r="M298" s="158" t="s">
        <v>2332</v>
      </c>
      <c r="N298" s="158" t="s">
        <v>3933</v>
      </c>
      <c r="O298" s="158" t="s">
        <v>3934</v>
      </c>
      <c r="P298" s="158" t="s">
        <v>3935</v>
      </c>
      <c r="Q298" s="171">
        <v>3</v>
      </c>
      <c r="R298" s="163" t="s">
        <v>2656</v>
      </c>
      <c r="S298" s="185">
        <v>3</v>
      </c>
      <c r="T298" s="163" t="s">
        <v>2470</v>
      </c>
      <c r="U298" s="185">
        <v>12</v>
      </c>
      <c r="V298" s="163" t="s">
        <v>3936</v>
      </c>
      <c r="W298" s="185">
        <v>1</v>
      </c>
      <c r="X298" s="185"/>
      <c r="Y298" s="164" t="s">
        <v>2353</v>
      </c>
      <c r="Z298" s="164" t="s">
        <v>2353</v>
      </c>
      <c r="AA298" s="164"/>
      <c r="AB298" s="165" t="s">
        <v>2338</v>
      </c>
      <c r="AC298" s="166">
        <v>15</v>
      </c>
      <c r="AD298" s="167">
        <f t="shared" si="2"/>
        <v>0</v>
      </c>
      <c r="AE298" s="398">
        <v>15</v>
      </c>
      <c r="AF298" s="398">
        <v>0</v>
      </c>
      <c r="AG298" s="398">
        <v>4</v>
      </c>
      <c r="AH298" s="398">
        <v>0</v>
      </c>
      <c r="AI298" s="399">
        <v>15</v>
      </c>
      <c r="AJ298" s="399">
        <v>4</v>
      </c>
      <c r="AK298" s="399">
        <v>2</v>
      </c>
      <c r="AL298" s="399">
        <v>13</v>
      </c>
      <c r="AM298" s="166"/>
      <c r="AN298" s="166"/>
      <c r="AO298" s="166" t="s">
        <v>699</v>
      </c>
      <c r="AP298" s="168" t="s">
        <v>699</v>
      </c>
      <c r="AQ298" s="168" t="s">
        <v>699</v>
      </c>
      <c r="AR298" s="169">
        <f t="shared" si="3"/>
        <v>15</v>
      </c>
      <c r="AS298" s="170">
        <v>0</v>
      </c>
      <c r="AT298" s="160">
        <v>0</v>
      </c>
      <c r="AU298" s="160">
        <v>0</v>
      </c>
      <c r="AV298" s="170">
        <v>0</v>
      </c>
      <c r="AW298" s="170">
        <v>0</v>
      </c>
      <c r="AX298" s="160">
        <v>0</v>
      </c>
      <c r="AY298" s="160">
        <v>3</v>
      </c>
      <c r="AZ298" s="160">
        <v>0</v>
      </c>
      <c r="BA298" s="160">
        <v>0</v>
      </c>
      <c r="BB298" s="160">
        <v>12</v>
      </c>
      <c r="BC298" s="160" t="s">
        <v>2339</v>
      </c>
      <c r="BD298" s="160"/>
      <c r="BE298" s="160"/>
    </row>
    <row r="299" spans="2:57" ht="16.5" hidden="1" customHeight="1">
      <c r="B299" s="156">
        <v>562</v>
      </c>
      <c r="C299" s="157" t="s">
        <v>1323</v>
      </c>
      <c r="D299" s="158" t="s">
        <v>3937</v>
      </c>
      <c r="E299" s="176" t="s">
        <v>28</v>
      </c>
      <c r="F299" s="158" t="s">
        <v>2233</v>
      </c>
      <c r="G299" s="158" t="s">
        <v>1255</v>
      </c>
      <c r="H299" s="159" t="s">
        <v>727</v>
      </c>
      <c r="I299" s="160" t="s">
        <v>1324</v>
      </c>
      <c r="J299" s="160" t="s">
        <v>3938</v>
      </c>
      <c r="K299" s="161">
        <v>12894</v>
      </c>
      <c r="L299" s="158" t="s">
        <v>3939</v>
      </c>
      <c r="M299" s="158" t="s">
        <v>2332</v>
      </c>
      <c r="N299" s="158" t="s">
        <v>3939</v>
      </c>
      <c r="O299" s="158" t="s">
        <v>3940</v>
      </c>
      <c r="P299" s="158" t="s">
        <v>3941</v>
      </c>
      <c r="Q299" s="171">
        <v>4</v>
      </c>
      <c r="R299" s="163" t="s">
        <v>2469</v>
      </c>
      <c r="S299" s="185">
        <v>6</v>
      </c>
      <c r="T299" s="163" t="s">
        <v>2430</v>
      </c>
      <c r="U299" s="185">
        <v>12</v>
      </c>
      <c r="V299" s="163" t="s">
        <v>2728</v>
      </c>
      <c r="W299" s="185">
        <v>1</v>
      </c>
      <c r="X299" s="185"/>
      <c r="Y299" s="164" t="s">
        <v>2353</v>
      </c>
      <c r="Z299" s="164" t="s">
        <v>2353</v>
      </c>
      <c r="AA299" s="164"/>
      <c r="AB299" s="165" t="s">
        <v>2338</v>
      </c>
      <c r="AC299" s="166">
        <v>13</v>
      </c>
      <c r="AD299" s="167">
        <f t="shared" si="2"/>
        <v>0</v>
      </c>
      <c r="AE299" s="398">
        <v>13</v>
      </c>
      <c r="AF299" s="398">
        <v>0</v>
      </c>
      <c r="AG299" s="398">
        <v>3</v>
      </c>
      <c r="AH299" s="398">
        <v>0</v>
      </c>
      <c r="AI299" s="399">
        <v>13</v>
      </c>
      <c r="AJ299" s="399">
        <v>3</v>
      </c>
      <c r="AK299" s="399">
        <v>2</v>
      </c>
      <c r="AL299" s="399">
        <v>17</v>
      </c>
      <c r="AM299" s="166"/>
      <c r="AN299" s="166"/>
      <c r="AO299" s="166" t="s">
        <v>699</v>
      </c>
      <c r="AP299" s="168" t="s">
        <v>699</v>
      </c>
      <c r="AQ299" s="168" t="s">
        <v>699</v>
      </c>
      <c r="AR299" s="169">
        <f t="shared" si="3"/>
        <v>13</v>
      </c>
      <c r="AS299" s="170">
        <v>0</v>
      </c>
      <c r="AT299" s="160">
        <v>0</v>
      </c>
      <c r="AU299" s="160">
        <v>0</v>
      </c>
      <c r="AV299" s="170">
        <v>0</v>
      </c>
      <c r="AW299" s="170">
        <v>0</v>
      </c>
      <c r="AX299" s="160">
        <v>0</v>
      </c>
      <c r="AY299" s="160">
        <v>0</v>
      </c>
      <c r="AZ299" s="160">
        <v>0</v>
      </c>
      <c r="BA299" s="160">
        <v>0</v>
      </c>
      <c r="BB299" s="160">
        <v>13</v>
      </c>
      <c r="BC299" s="160" t="s">
        <v>2339</v>
      </c>
      <c r="BD299" s="160"/>
      <c r="BE299" s="160"/>
    </row>
    <row r="300" spans="2:57" ht="16.5" hidden="1" customHeight="1">
      <c r="B300" s="156">
        <v>563</v>
      </c>
      <c r="C300" s="157" t="s">
        <v>1325</v>
      </c>
      <c r="D300" s="158" t="s">
        <v>3942</v>
      </c>
      <c r="E300" s="176" t="s">
        <v>2234</v>
      </c>
      <c r="F300" s="158" t="s">
        <v>2233</v>
      </c>
      <c r="G300" s="158" t="s">
        <v>1255</v>
      </c>
      <c r="H300" s="159" t="s">
        <v>727</v>
      </c>
      <c r="I300" s="187" t="s">
        <v>1326</v>
      </c>
      <c r="J300" s="187" t="s">
        <v>3943</v>
      </c>
      <c r="K300" s="188">
        <v>8137</v>
      </c>
      <c r="L300" s="158" t="s">
        <v>3944</v>
      </c>
      <c r="M300" s="158" t="s">
        <v>2332</v>
      </c>
      <c r="N300" s="158" t="s">
        <v>3944</v>
      </c>
      <c r="O300" s="158" t="s">
        <v>3945</v>
      </c>
      <c r="P300" s="158" t="s">
        <v>3946</v>
      </c>
      <c r="Q300" s="171">
        <v>1</v>
      </c>
      <c r="R300" s="163" t="s">
        <v>2453</v>
      </c>
      <c r="S300" s="185">
        <v>7</v>
      </c>
      <c r="T300" s="163" t="s">
        <v>3533</v>
      </c>
      <c r="U300" s="185">
        <v>8</v>
      </c>
      <c r="V300" s="163" t="s">
        <v>2551</v>
      </c>
      <c r="W300" s="185">
        <v>1</v>
      </c>
      <c r="X300" s="185"/>
      <c r="Y300" s="164" t="s">
        <v>2353</v>
      </c>
      <c r="Z300" s="164" t="s">
        <v>2353</v>
      </c>
      <c r="AA300" s="164"/>
      <c r="AB300" s="165" t="s">
        <v>2338</v>
      </c>
      <c r="AC300" s="166">
        <v>13</v>
      </c>
      <c r="AD300" s="167">
        <f t="shared" si="2"/>
        <v>0</v>
      </c>
      <c r="AE300" s="398">
        <v>0</v>
      </c>
      <c r="AF300" s="398">
        <v>0</v>
      </c>
      <c r="AG300" s="398">
        <v>0</v>
      </c>
      <c r="AH300" s="398">
        <v>0</v>
      </c>
      <c r="AI300" s="399">
        <v>0</v>
      </c>
      <c r="AJ300" s="399">
        <v>0</v>
      </c>
      <c r="AK300" s="399">
        <v>0</v>
      </c>
      <c r="AL300" s="399">
        <v>0</v>
      </c>
      <c r="AM300" s="166"/>
      <c r="AN300" s="166"/>
      <c r="AO300" s="166">
        <v>2</v>
      </c>
      <c r="AP300" s="168" t="s">
        <v>7879</v>
      </c>
      <c r="AQ300" s="168">
        <v>2</v>
      </c>
      <c r="AR300" s="169">
        <f t="shared" si="3"/>
        <v>13</v>
      </c>
      <c r="AS300" s="170">
        <v>0</v>
      </c>
      <c r="AT300" s="160">
        <v>0</v>
      </c>
      <c r="AU300" s="160">
        <v>0</v>
      </c>
      <c r="AV300" s="170">
        <v>0</v>
      </c>
      <c r="AW300" s="170">
        <v>0</v>
      </c>
      <c r="AX300" s="160">
        <v>0</v>
      </c>
      <c r="AY300" s="160">
        <v>3</v>
      </c>
      <c r="AZ300" s="160">
        <v>0</v>
      </c>
      <c r="BA300" s="160">
        <v>0</v>
      </c>
      <c r="BB300" s="160">
        <v>10</v>
      </c>
      <c r="BC300" s="160"/>
      <c r="BD300" s="160"/>
      <c r="BE300" s="160"/>
    </row>
    <row r="301" spans="2:57" ht="16.5" hidden="1" customHeight="1">
      <c r="B301" s="156">
        <v>119</v>
      </c>
      <c r="C301" s="157" t="s">
        <v>1327</v>
      </c>
      <c r="D301" s="158" t="s">
        <v>3947</v>
      </c>
      <c r="E301" s="176" t="s">
        <v>28</v>
      </c>
      <c r="F301" s="158" t="s">
        <v>2233</v>
      </c>
      <c r="G301" s="158" t="s">
        <v>1255</v>
      </c>
      <c r="H301" s="159" t="s">
        <v>724</v>
      </c>
      <c r="I301" s="160" t="s">
        <v>1328</v>
      </c>
      <c r="J301" s="160" t="s">
        <v>3948</v>
      </c>
      <c r="K301" s="161">
        <v>19459</v>
      </c>
      <c r="L301" s="158"/>
      <c r="M301" s="158"/>
      <c r="N301" s="158" t="s">
        <v>699</v>
      </c>
      <c r="O301" s="158" t="s">
        <v>699</v>
      </c>
      <c r="P301" s="158" t="s">
        <v>699</v>
      </c>
      <c r="Q301" s="171">
        <v>10</v>
      </c>
      <c r="R301" s="163" t="s">
        <v>3949</v>
      </c>
      <c r="S301" s="185">
        <v>7</v>
      </c>
      <c r="T301" s="163" t="s">
        <v>2452</v>
      </c>
      <c r="U301" s="185">
        <v>32</v>
      </c>
      <c r="V301" s="163" t="s">
        <v>2816</v>
      </c>
      <c r="W301" s="185">
        <v>1</v>
      </c>
      <c r="X301" s="185"/>
      <c r="Y301" s="164" t="s">
        <v>26</v>
      </c>
      <c r="Z301" s="164" t="s">
        <v>26</v>
      </c>
      <c r="AA301" s="164"/>
      <c r="AB301" s="165" t="s">
        <v>2338</v>
      </c>
      <c r="AC301" s="166">
        <v>26</v>
      </c>
      <c r="AD301" s="167">
        <f t="shared" si="2"/>
        <v>0</v>
      </c>
      <c r="AE301" s="398">
        <v>26</v>
      </c>
      <c r="AF301" s="398">
        <v>0</v>
      </c>
      <c r="AG301" s="398">
        <v>12</v>
      </c>
      <c r="AH301" s="398">
        <v>0</v>
      </c>
      <c r="AI301" s="399">
        <v>26</v>
      </c>
      <c r="AJ301" s="399">
        <v>12</v>
      </c>
      <c r="AK301" s="399">
        <v>2</v>
      </c>
      <c r="AL301" s="399">
        <v>39</v>
      </c>
      <c r="AM301" s="166"/>
      <c r="AN301" s="166"/>
      <c r="AO301" s="166" t="s">
        <v>699</v>
      </c>
      <c r="AP301" s="168" t="s">
        <v>699</v>
      </c>
      <c r="AQ301" s="168" t="s">
        <v>699</v>
      </c>
      <c r="AR301" s="169">
        <f t="shared" si="3"/>
        <v>26</v>
      </c>
      <c r="AS301" s="170">
        <v>0</v>
      </c>
      <c r="AT301" s="160">
        <v>0</v>
      </c>
      <c r="AU301" s="160">
        <v>0</v>
      </c>
      <c r="AV301" s="170">
        <v>5</v>
      </c>
      <c r="AW301" s="170">
        <v>0</v>
      </c>
      <c r="AX301" s="160">
        <v>0</v>
      </c>
      <c r="AY301" s="160">
        <v>3</v>
      </c>
      <c r="AZ301" s="160">
        <v>0</v>
      </c>
      <c r="BA301" s="160">
        <v>0</v>
      </c>
      <c r="BB301" s="160">
        <v>18</v>
      </c>
      <c r="BC301" s="160" t="s">
        <v>2339</v>
      </c>
      <c r="BD301" s="160"/>
      <c r="BE301" s="160"/>
    </row>
    <row r="302" spans="2:57" ht="16.5" hidden="1" customHeight="1">
      <c r="B302" s="156">
        <v>564</v>
      </c>
      <c r="C302" s="157" t="s">
        <v>1329</v>
      </c>
      <c r="D302" s="158" t="s">
        <v>3950</v>
      </c>
      <c r="E302" s="176" t="s">
        <v>28</v>
      </c>
      <c r="F302" s="158" t="s">
        <v>2233</v>
      </c>
      <c r="G302" s="158" t="s">
        <v>1255</v>
      </c>
      <c r="H302" s="159" t="s">
        <v>727</v>
      </c>
      <c r="I302" s="160" t="s">
        <v>1330</v>
      </c>
      <c r="J302" s="160" t="s">
        <v>3951</v>
      </c>
      <c r="K302" s="161">
        <v>20616</v>
      </c>
      <c r="L302" s="158" t="s">
        <v>3952</v>
      </c>
      <c r="M302" s="158" t="s">
        <v>2332</v>
      </c>
      <c r="N302" s="158" t="s">
        <v>3952</v>
      </c>
      <c r="O302" s="158" t="s">
        <v>3953</v>
      </c>
      <c r="P302" s="158" t="s">
        <v>3954</v>
      </c>
      <c r="Q302" s="171">
        <v>3</v>
      </c>
      <c r="R302" s="163" t="s">
        <v>2453</v>
      </c>
      <c r="S302" s="185">
        <v>8</v>
      </c>
      <c r="T302" s="163" t="s">
        <v>2470</v>
      </c>
      <c r="U302" s="185">
        <v>11</v>
      </c>
      <c r="V302" s="163" t="s">
        <v>3955</v>
      </c>
      <c r="W302" s="185">
        <v>1</v>
      </c>
      <c r="X302" s="185"/>
      <c r="Y302" s="164" t="s">
        <v>2353</v>
      </c>
      <c r="Z302" s="164" t="s">
        <v>2353</v>
      </c>
      <c r="AA302" s="164"/>
      <c r="AB302" s="165" t="s">
        <v>2338</v>
      </c>
      <c r="AC302" s="166">
        <v>9</v>
      </c>
      <c r="AD302" s="167">
        <f t="shared" si="2"/>
        <v>0</v>
      </c>
      <c r="AE302" s="398">
        <v>9</v>
      </c>
      <c r="AF302" s="398">
        <v>0</v>
      </c>
      <c r="AG302" s="398">
        <v>4</v>
      </c>
      <c r="AH302" s="398">
        <v>0</v>
      </c>
      <c r="AI302" s="399">
        <v>9</v>
      </c>
      <c r="AJ302" s="399">
        <v>4</v>
      </c>
      <c r="AK302" s="399">
        <v>2</v>
      </c>
      <c r="AL302" s="399">
        <v>27</v>
      </c>
      <c r="AM302" s="166"/>
      <c r="AN302" s="166"/>
      <c r="AO302" s="166" t="s">
        <v>699</v>
      </c>
      <c r="AP302" s="168" t="s">
        <v>699</v>
      </c>
      <c r="AQ302" s="168" t="s">
        <v>699</v>
      </c>
      <c r="AR302" s="169">
        <f t="shared" si="3"/>
        <v>9</v>
      </c>
      <c r="AS302" s="170">
        <v>0</v>
      </c>
      <c r="AT302" s="160">
        <v>0</v>
      </c>
      <c r="AU302" s="160">
        <v>0</v>
      </c>
      <c r="AV302" s="170">
        <v>1</v>
      </c>
      <c r="AW302" s="170">
        <v>0</v>
      </c>
      <c r="AX302" s="160">
        <v>0</v>
      </c>
      <c r="AY302" s="160">
        <v>1</v>
      </c>
      <c r="AZ302" s="160">
        <v>0</v>
      </c>
      <c r="BA302" s="160">
        <v>0</v>
      </c>
      <c r="BB302" s="160">
        <v>7</v>
      </c>
      <c r="BC302" s="160" t="s">
        <v>2339</v>
      </c>
      <c r="BD302" s="160"/>
      <c r="BE302" s="160"/>
    </row>
    <row r="303" spans="2:57" ht="16.5" hidden="1" customHeight="1">
      <c r="B303" s="156">
        <v>538</v>
      </c>
      <c r="C303" s="157" t="s">
        <v>1331</v>
      </c>
      <c r="D303" s="158" t="s">
        <v>3956</v>
      </c>
      <c r="E303" s="176" t="s">
        <v>28</v>
      </c>
      <c r="F303" s="158" t="s">
        <v>2233</v>
      </c>
      <c r="G303" s="158" t="s">
        <v>1255</v>
      </c>
      <c r="H303" s="159" t="s">
        <v>730</v>
      </c>
      <c r="I303" s="160" t="s">
        <v>1332</v>
      </c>
      <c r="J303" s="160" t="s">
        <v>3957</v>
      </c>
      <c r="K303" s="161">
        <v>18895</v>
      </c>
      <c r="L303" s="158" t="s">
        <v>3958</v>
      </c>
      <c r="M303" s="158" t="s">
        <v>2332</v>
      </c>
      <c r="N303" s="158" t="s">
        <v>3958</v>
      </c>
      <c r="O303" s="158" t="s">
        <v>3959</v>
      </c>
      <c r="P303" s="158" t="s">
        <v>3960</v>
      </c>
      <c r="Q303" s="171">
        <v>2</v>
      </c>
      <c r="R303" s="163" t="s">
        <v>2683</v>
      </c>
      <c r="S303" s="185">
        <v>5</v>
      </c>
      <c r="T303" s="163" t="s">
        <v>2422</v>
      </c>
      <c r="U303" s="185">
        <v>12</v>
      </c>
      <c r="V303" s="163" t="s">
        <v>3961</v>
      </c>
      <c r="W303" s="185">
        <v>1</v>
      </c>
      <c r="X303" s="185"/>
      <c r="Y303" s="164" t="s">
        <v>26</v>
      </c>
      <c r="Z303" s="164" t="s">
        <v>26</v>
      </c>
      <c r="AA303" s="164"/>
      <c r="AB303" s="165" t="s">
        <v>2338</v>
      </c>
      <c r="AC303" s="166">
        <v>20</v>
      </c>
      <c r="AD303" s="167">
        <f t="shared" si="2"/>
        <v>0</v>
      </c>
      <c r="AE303" s="398">
        <v>20</v>
      </c>
      <c r="AF303" s="398">
        <v>0</v>
      </c>
      <c r="AG303" s="398">
        <v>4</v>
      </c>
      <c r="AH303" s="398">
        <v>0</v>
      </c>
      <c r="AI303" s="399">
        <v>20</v>
      </c>
      <c r="AJ303" s="399">
        <v>4</v>
      </c>
      <c r="AK303" s="399">
        <v>2</v>
      </c>
      <c r="AL303" s="399">
        <v>14</v>
      </c>
      <c r="AM303" s="166"/>
      <c r="AN303" s="166"/>
      <c r="AO303" s="166" t="s">
        <v>699</v>
      </c>
      <c r="AP303" s="168" t="s">
        <v>699</v>
      </c>
      <c r="AQ303" s="168" t="s">
        <v>699</v>
      </c>
      <c r="AR303" s="169">
        <f t="shared" si="3"/>
        <v>20</v>
      </c>
      <c r="AS303" s="170">
        <v>0</v>
      </c>
      <c r="AT303" s="160">
        <v>0</v>
      </c>
      <c r="AU303" s="160">
        <v>0</v>
      </c>
      <c r="AV303" s="170">
        <v>0</v>
      </c>
      <c r="AW303" s="170">
        <v>0</v>
      </c>
      <c r="AX303" s="160">
        <v>0</v>
      </c>
      <c r="AY303" s="160">
        <v>4</v>
      </c>
      <c r="AZ303" s="160">
        <v>0</v>
      </c>
      <c r="BA303" s="160">
        <v>0</v>
      </c>
      <c r="BB303" s="160">
        <v>16</v>
      </c>
      <c r="BC303" s="160" t="s">
        <v>2339</v>
      </c>
      <c r="BD303" s="160"/>
      <c r="BE303" s="160"/>
    </row>
    <row r="304" spans="2:57" ht="16.5" hidden="1" customHeight="1">
      <c r="B304" s="156">
        <v>565</v>
      </c>
      <c r="C304" s="157" t="s">
        <v>1333</v>
      </c>
      <c r="D304" s="158" t="s">
        <v>3962</v>
      </c>
      <c r="E304" s="176" t="s">
        <v>28</v>
      </c>
      <c r="F304" s="158" t="s">
        <v>2233</v>
      </c>
      <c r="G304" s="158" t="s">
        <v>1255</v>
      </c>
      <c r="H304" s="159" t="s">
        <v>727</v>
      </c>
      <c r="I304" s="160" t="s">
        <v>1334</v>
      </c>
      <c r="J304" s="160" t="s">
        <v>3963</v>
      </c>
      <c r="K304" s="161">
        <v>3379</v>
      </c>
      <c r="L304" s="158" t="s">
        <v>3964</v>
      </c>
      <c r="M304" s="158" t="s">
        <v>2332</v>
      </c>
      <c r="N304" s="158" t="s">
        <v>3964</v>
      </c>
      <c r="O304" s="158" t="s">
        <v>3965</v>
      </c>
      <c r="P304" s="158" t="s">
        <v>3966</v>
      </c>
      <c r="Q304" s="171">
        <v>4</v>
      </c>
      <c r="R304" s="163" t="s">
        <v>2559</v>
      </c>
      <c r="S304" s="185">
        <v>6</v>
      </c>
      <c r="T304" s="163" t="s">
        <v>2430</v>
      </c>
      <c r="U304" s="185">
        <v>12</v>
      </c>
      <c r="V304" s="163" t="s">
        <v>3967</v>
      </c>
      <c r="W304" s="185">
        <v>1</v>
      </c>
      <c r="X304" s="185"/>
      <c r="Y304" s="164" t="s">
        <v>2353</v>
      </c>
      <c r="Z304" s="164" t="s">
        <v>2353</v>
      </c>
      <c r="AA304" s="164"/>
      <c r="AB304" s="165" t="s">
        <v>2338</v>
      </c>
      <c r="AC304" s="166">
        <v>15</v>
      </c>
      <c r="AD304" s="167">
        <f t="shared" si="2"/>
        <v>0</v>
      </c>
      <c r="AE304" s="398">
        <v>13</v>
      </c>
      <c r="AF304" s="398">
        <v>0</v>
      </c>
      <c r="AG304" s="398">
        <v>3</v>
      </c>
      <c r="AH304" s="398">
        <v>0</v>
      </c>
      <c r="AI304" s="399">
        <v>13</v>
      </c>
      <c r="AJ304" s="399">
        <v>3</v>
      </c>
      <c r="AK304" s="399">
        <v>2</v>
      </c>
      <c r="AL304" s="399">
        <v>18</v>
      </c>
      <c r="AM304" s="166"/>
      <c r="AN304" s="166"/>
      <c r="AO304" s="166" t="s">
        <v>699</v>
      </c>
      <c r="AP304" s="168" t="s">
        <v>699</v>
      </c>
      <c r="AQ304" s="168" t="s">
        <v>699</v>
      </c>
      <c r="AR304" s="169">
        <f t="shared" si="3"/>
        <v>15</v>
      </c>
      <c r="AS304" s="170">
        <v>0</v>
      </c>
      <c r="AT304" s="160">
        <v>5</v>
      </c>
      <c r="AU304" s="160">
        <v>0</v>
      </c>
      <c r="AV304" s="170">
        <v>0</v>
      </c>
      <c r="AW304" s="170">
        <v>0</v>
      </c>
      <c r="AX304" s="160">
        <v>0</v>
      </c>
      <c r="AY304" s="160">
        <v>4</v>
      </c>
      <c r="AZ304" s="160">
        <v>0</v>
      </c>
      <c r="BA304" s="160">
        <v>0</v>
      </c>
      <c r="BB304" s="160">
        <v>6</v>
      </c>
      <c r="BC304" s="160" t="s">
        <v>2339</v>
      </c>
      <c r="BD304" s="160"/>
      <c r="BE304" s="160"/>
    </row>
    <row r="305" spans="2:57" ht="16.5" hidden="1" customHeight="1">
      <c r="B305" s="156">
        <v>424</v>
      </c>
      <c r="C305" s="157" t="s">
        <v>1335</v>
      </c>
      <c r="D305" s="158" t="s">
        <v>3968</v>
      </c>
      <c r="E305" s="176" t="s">
        <v>28</v>
      </c>
      <c r="F305" s="158" t="s">
        <v>2233</v>
      </c>
      <c r="G305" s="158" t="s">
        <v>1336</v>
      </c>
      <c r="H305" s="159" t="s">
        <v>727</v>
      </c>
      <c r="I305" s="160" t="s">
        <v>1337</v>
      </c>
      <c r="J305" s="160" t="s">
        <v>3969</v>
      </c>
      <c r="K305" s="161">
        <v>18171</v>
      </c>
      <c r="L305" s="158"/>
      <c r="M305" s="158"/>
      <c r="N305" s="158" t="s">
        <v>699</v>
      </c>
      <c r="O305" s="158" t="s">
        <v>699</v>
      </c>
      <c r="P305" s="158" t="s">
        <v>699</v>
      </c>
      <c r="Q305" s="171">
        <v>7</v>
      </c>
      <c r="R305" s="163" t="s">
        <v>2429</v>
      </c>
      <c r="S305" s="163">
        <v>5</v>
      </c>
      <c r="T305" s="163" t="s">
        <v>2430</v>
      </c>
      <c r="U305" s="163">
        <v>10</v>
      </c>
      <c r="V305" s="163" t="s">
        <v>3970</v>
      </c>
      <c r="W305" s="163">
        <v>1</v>
      </c>
      <c r="X305" s="163"/>
      <c r="Y305" s="164" t="s">
        <v>2353</v>
      </c>
      <c r="Z305" s="164" t="s">
        <v>2353</v>
      </c>
      <c r="AA305" s="164"/>
      <c r="AB305" s="165" t="s">
        <v>2338</v>
      </c>
      <c r="AC305" s="166">
        <v>11</v>
      </c>
      <c r="AD305" s="167">
        <f t="shared" si="2"/>
        <v>0</v>
      </c>
      <c r="AE305" s="398">
        <v>11</v>
      </c>
      <c r="AF305" s="398">
        <v>0</v>
      </c>
      <c r="AG305" s="398">
        <v>2</v>
      </c>
      <c r="AH305" s="398">
        <v>0</v>
      </c>
      <c r="AI305" s="399">
        <v>11</v>
      </c>
      <c r="AJ305" s="399">
        <v>2</v>
      </c>
      <c r="AK305" s="399">
        <v>2</v>
      </c>
      <c r="AL305" s="399">
        <v>10</v>
      </c>
      <c r="AM305" s="166"/>
      <c r="AN305" s="166"/>
      <c r="AO305" s="166" t="s">
        <v>699</v>
      </c>
      <c r="AP305" s="168" t="s">
        <v>699</v>
      </c>
      <c r="AQ305" s="168" t="s">
        <v>699</v>
      </c>
      <c r="AR305" s="169">
        <f t="shared" si="3"/>
        <v>11</v>
      </c>
      <c r="AS305" s="170">
        <v>0</v>
      </c>
      <c r="AT305" s="160">
        <v>7</v>
      </c>
      <c r="AU305" s="160">
        <v>0</v>
      </c>
      <c r="AV305" s="170">
        <v>0</v>
      </c>
      <c r="AW305" s="170">
        <v>0</v>
      </c>
      <c r="AX305" s="160">
        <v>0</v>
      </c>
      <c r="AY305" s="160">
        <v>0</v>
      </c>
      <c r="AZ305" s="160">
        <v>0</v>
      </c>
      <c r="BA305" s="160">
        <v>0</v>
      </c>
      <c r="BB305" s="160">
        <v>4</v>
      </c>
      <c r="BC305" s="160" t="s">
        <v>2339</v>
      </c>
      <c r="BD305" s="160"/>
      <c r="BE305" s="160"/>
    </row>
    <row r="306" spans="2:57" ht="16.5" hidden="1" customHeight="1">
      <c r="B306" s="156">
        <v>425</v>
      </c>
      <c r="C306" s="157" t="s">
        <v>1338</v>
      </c>
      <c r="D306" s="158" t="s">
        <v>3971</v>
      </c>
      <c r="E306" s="176" t="s">
        <v>28</v>
      </c>
      <c r="F306" s="158" t="s">
        <v>2233</v>
      </c>
      <c r="G306" s="158" t="s">
        <v>1336</v>
      </c>
      <c r="H306" s="159" t="s">
        <v>727</v>
      </c>
      <c r="I306" s="160" t="s">
        <v>1339</v>
      </c>
      <c r="J306" s="160" t="s">
        <v>3972</v>
      </c>
      <c r="K306" s="161">
        <v>17502</v>
      </c>
      <c r="L306" s="158" t="s">
        <v>3973</v>
      </c>
      <c r="M306" s="158" t="s">
        <v>2332</v>
      </c>
      <c r="N306" s="158" t="s">
        <v>3973</v>
      </c>
      <c r="O306" s="158" t="s">
        <v>3974</v>
      </c>
      <c r="P306" s="158" t="s">
        <v>3975</v>
      </c>
      <c r="Q306" s="171">
        <v>4</v>
      </c>
      <c r="R306" s="163" t="s">
        <v>2453</v>
      </c>
      <c r="S306" s="163">
        <v>5</v>
      </c>
      <c r="T306" s="163" t="s">
        <v>2430</v>
      </c>
      <c r="U306" s="163">
        <v>11</v>
      </c>
      <c r="V306" s="163" t="s">
        <v>3976</v>
      </c>
      <c r="W306" s="163">
        <v>1</v>
      </c>
      <c r="X306" s="163"/>
      <c r="Y306" s="164" t="s">
        <v>2353</v>
      </c>
      <c r="Z306" s="164" t="s">
        <v>2353</v>
      </c>
      <c r="AA306" s="164"/>
      <c r="AB306" s="165" t="s">
        <v>2338</v>
      </c>
      <c r="AC306" s="166">
        <v>11</v>
      </c>
      <c r="AD306" s="167">
        <f t="shared" si="2"/>
        <v>0</v>
      </c>
      <c r="AE306" s="398">
        <v>11</v>
      </c>
      <c r="AF306" s="398">
        <v>0</v>
      </c>
      <c r="AG306" s="398">
        <v>2</v>
      </c>
      <c r="AH306" s="398">
        <v>0</v>
      </c>
      <c r="AI306" s="399">
        <v>11</v>
      </c>
      <c r="AJ306" s="399">
        <v>2</v>
      </c>
      <c r="AK306" s="399">
        <v>2</v>
      </c>
      <c r="AL306" s="399">
        <v>11</v>
      </c>
      <c r="AM306" s="166"/>
      <c r="AN306" s="166"/>
      <c r="AO306" s="166" t="s">
        <v>699</v>
      </c>
      <c r="AP306" s="168" t="s">
        <v>699</v>
      </c>
      <c r="AQ306" s="168" t="s">
        <v>699</v>
      </c>
      <c r="AR306" s="169">
        <f t="shared" si="3"/>
        <v>11</v>
      </c>
      <c r="AS306" s="170">
        <v>0</v>
      </c>
      <c r="AT306" s="160">
        <v>1</v>
      </c>
      <c r="AU306" s="160">
        <v>0</v>
      </c>
      <c r="AV306" s="170">
        <v>6</v>
      </c>
      <c r="AW306" s="170">
        <v>0</v>
      </c>
      <c r="AX306" s="160">
        <v>0</v>
      </c>
      <c r="AY306" s="160">
        <v>4</v>
      </c>
      <c r="AZ306" s="160">
        <v>0</v>
      </c>
      <c r="BA306" s="160">
        <v>0</v>
      </c>
      <c r="BB306" s="160">
        <v>0</v>
      </c>
      <c r="BC306" s="160" t="s">
        <v>2339</v>
      </c>
      <c r="BD306" s="160"/>
      <c r="BE306" s="160"/>
    </row>
    <row r="307" spans="2:57" ht="16.5" hidden="1" customHeight="1">
      <c r="B307" s="156">
        <v>408</v>
      </c>
      <c r="C307" s="157" t="s">
        <v>1340</v>
      </c>
      <c r="D307" s="158" t="s">
        <v>3977</v>
      </c>
      <c r="E307" s="176" t="s">
        <v>28</v>
      </c>
      <c r="F307" s="158" t="s">
        <v>2233</v>
      </c>
      <c r="G307" s="158" t="s">
        <v>1336</v>
      </c>
      <c r="H307" s="159" t="s">
        <v>730</v>
      </c>
      <c r="I307" s="160" t="s">
        <v>1341</v>
      </c>
      <c r="J307" s="160" t="s">
        <v>3978</v>
      </c>
      <c r="K307" s="161">
        <v>26001</v>
      </c>
      <c r="L307" s="158"/>
      <c r="M307" s="158"/>
      <c r="N307" s="158" t="s">
        <v>699</v>
      </c>
      <c r="O307" s="158" t="s">
        <v>699</v>
      </c>
      <c r="P307" s="158" t="s">
        <v>699</v>
      </c>
      <c r="Q307" s="171">
        <v>8</v>
      </c>
      <c r="R307" s="163" t="s">
        <v>2625</v>
      </c>
      <c r="S307" s="163">
        <v>8</v>
      </c>
      <c r="T307" s="163" t="s">
        <v>2422</v>
      </c>
      <c r="U307" s="163">
        <v>12</v>
      </c>
      <c r="V307" s="163" t="s">
        <v>3979</v>
      </c>
      <c r="W307" s="163">
        <v>1</v>
      </c>
      <c r="X307" s="163"/>
      <c r="Y307" s="164" t="s">
        <v>2536</v>
      </c>
      <c r="Z307" s="164" t="s">
        <v>2536</v>
      </c>
      <c r="AA307" s="164"/>
      <c r="AB307" s="165" t="s">
        <v>2338</v>
      </c>
      <c r="AC307" s="166">
        <v>12</v>
      </c>
      <c r="AD307" s="167">
        <f t="shared" si="2"/>
        <v>0</v>
      </c>
      <c r="AE307" s="398">
        <v>12</v>
      </c>
      <c r="AF307" s="398">
        <v>0</v>
      </c>
      <c r="AG307" s="398">
        <v>4</v>
      </c>
      <c r="AH307" s="398">
        <v>0</v>
      </c>
      <c r="AI307" s="399">
        <v>12</v>
      </c>
      <c r="AJ307" s="399">
        <v>4</v>
      </c>
      <c r="AK307" s="399">
        <v>2</v>
      </c>
      <c r="AL307" s="399">
        <v>11</v>
      </c>
      <c r="AM307" s="166"/>
      <c r="AN307" s="166"/>
      <c r="AO307" s="166" t="s">
        <v>699</v>
      </c>
      <c r="AP307" s="168" t="s">
        <v>699</v>
      </c>
      <c r="AQ307" s="168" t="s">
        <v>699</v>
      </c>
      <c r="AR307" s="169">
        <f t="shared" si="3"/>
        <v>12</v>
      </c>
      <c r="AS307" s="170">
        <v>0</v>
      </c>
      <c r="AT307" s="160">
        <v>0</v>
      </c>
      <c r="AU307" s="160">
        <v>0</v>
      </c>
      <c r="AV307" s="170">
        <v>0</v>
      </c>
      <c r="AW307" s="170">
        <v>0</v>
      </c>
      <c r="AX307" s="160">
        <v>0</v>
      </c>
      <c r="AY307" s="160">
        <v>3</v>
      </c>
      <c r="AZ307" s="160">
        <v>0</v>
      </c>
      <c r="BA307" s="160">
        <v>0</v>
      </c>
      <c r="BB307" s="160">
        <v>9</v>
      </c>
      <c r="BC307" s="160" t="s">
        <v>2339</v>
      </c>
      <c r="BD307" s="160"/>
      <c r="BE307" s="160"/>
    </row>
    <row r="308" spans="2:57" ht="16.5" hidden="1" customHeight="1">
      <c r="B308" s="156">
        <v>426</v>
      </c>
      <c r="C308" s="157" t="s">
        <v>1342</v>
      </c>
      <c r="D308" s="158" t="s">
        <v>3980</v>
      </c>
      <c r="E308" s="176" t="s">
        <v>28</v>
      </c>
      <c r="F308" s="158" t="s">
        <v>2233</v>
      </c>
      <c r="G308" s="158" t="s">
        <v>1336</v>
      </c>
      <c r="H308" s="159" t="s">
        <v>727</v>
      </c>
      <c r="I308" s="160" t="s">
        <v>1343</v>
      </c>
      <c r="J308" s="160" t="s">
        <v>3981</v>
      </c>
      <c r="K308" s="161">
        <v>11125</v>
      </c>
      <c r="L308" s="158"/>
      <c r="M308" s="158"/>
      <c r="N308" s="158" t="s">
        <v>699</v>
      </c>
      <c r="O308" s="158" t="s">
        <v>699</v>
      </c>
      <c r="P308" s="158" t="s">
        <v>699</v>
      </c>
      <c r="Q308" s="171">
        <v>7</v>
      </c>
      <c r="R308" s="163" t="s">
        <v>2453</v>
      </c>
      <c r="S308" s="163">
        <v>5</v>
      </c>
      <c r="T308" s="163" t="s">
        <v>2470</v>
      </c>
      <c r="U308" s="163">
        <v>11</v>
      </c>
      <c r="V308" s="163" t="s">
        <v>3098</v>
      </c>
      <c r="W308" s="163">
        <v>1</v>
      </c>
      <c r="X308" s="163"/>
      <c r="Y308" s="164" t="s">
        <v>2353</v>
      </c>
      <c r="Z308" s="164" t="s">
        <v>2353</v>
      </c>
      <c r="AA308" s="164"/>
      <c r="AB308" s="165" t="s">
        <v>2338</v>
      </c>
      <c r="AC308" s="166">
        <v>16</v>
      </c>
      <c r="AD308" s="167">
        <f t="shared" si="2"/>
        <v>0</v>
      </c>
      <c r="AE308" s="398">
        <v>16</v>
      </c>
      <c r="AF308" s="398">
        <v>0</v>
      </c>
      <c r="AG308" s="398">
        <v>4</v>
      </c>
      <c r="AH308" s="398">
        <v>0</v>
      </c>
      <c r="AI308" s="399">
        <v>16</v>
      </c>
      <c r="AJ308" s="399">
        <v>4</v>
      </c>
      <c r="AK308" s="399">
        <v>2</v>
      </c>
      <c r="AL308" s="399">
        <v>10</v>
      </c>
      <c r="AM308" s="166"/>
      <c r="AN308" s="166"/>
      <c r="AO308" s="166" t="s">
        <v>699</v>
      </c>
      <c r="AP308" s="168" t="s">
        <v>699</v>
      </c>
      <c r="AQ308" s="168" t="s">
        <v>699</v>
      </c>
      <c r="AR308" s="169">
        <f t="shared" si="3"/>
        <v>16</v>
      </c>
      <c r="AS308" s="170">
        <v>0</v>
      </c>
      <c r="AT308" s="160">
        <v>3</v>
      </c>
      <c r="AU308" s="160">
        <v>0</v>
      </c>
      <c r="AV308" s="170">
        <v>0</v>
      </c>
      <c r="AW308" s="170">
        <v>2</v>
      </c>
      <c r="AX308" s="160">
        <v>0</v>
      </c>
      <c r="AY308" s="160">
        <v>5</v>
      </c>
      <c r="AZ308" s="160">
        <v>0</v>
      </c>
      <c r="BA308" s="160">
        <v>0</v>
      </c>
      <c r="BB308" s="160">
        <v>6</v>
      </c>
      <c r="BC308" s="160" t="s">
        <v>2339</v>
      </c>
      <c r="BD308" s="160"/>
      <c r="BE308" s="160"/>
    </row>
    <row r="309" spans="2:57" ht="16.5" hidden="1" customHeight="1">
      <c r="B309" s="156">
        <v>99</v>
      </c>
      <c r="C309" s="157" t="s">
        <v>1344</v>
      </c>
      <c r="D309" s="158" t="s">
        <v>3982</v>
      </c>
      <c r="E309" s="176" t="s">
        <v>28</v>
      </c>
      <c r="F309" s="158" t="s">
        <v>2233</v>
      </c>
      <c r="G309" s="158" t="s">
        <v>1336</v>
      </c>
      <c r="H309" s="159" t="s">
        <v>724</v>
      </c>
      <c r="I309" s="160" t="s">
        <v>1345</v>
      </c>
      <c r="J309" s="160" t="s">
        <v>3983</v>
      </c>
      <c r="K309" s="161">
        <v>39508</v>
      </c>
      <c r="L309" s="158" t="s">
        <v>3984</v>
      </c>
      <c r="M309" s="158" t="s">
        <v>2332</v>
      </c>
      <c r="N309" s="158" t="s">
        <v>3984</v>
      </c>
      <c r="O309" s="158" t="s">
        <v>3985</v>
      </c>
      <c r="P309" s="158"/>
      <c r="Q309" s="171">
        <v>3</v>
      </c>
      <c r="R309" s="163" t="s">
        <v>3986</v>
      </c>
      <c r="S309" s="163">
        <v>24</v>
      </c>
      <c r="T309" s="163" t="s">
        <v>2857</v>
      </c>
      <c r="U309" s="163">
        <v>50</v>
      </c>
      <c r="V309" s="163" t="s">
        <v>3987</v>
      </c>
      <c r="W309" s="163">
        <v>1</v>
      </c>
      <c r="X309" s="163"/>
      <c r="Y309" s="164" t="s">
        <v>26</v>
      </c>
      <c r="Z309" s="164" t="s">
        <v>26</v>
      </c>
      <c r="AA309" s="164"/>
      <c r="AB309" s="165" t="s">
        <v>2338</v>
      </c>
      <c r="AC309" s="166">
        <v>33</v>
      </c>
      <c r="AD309" s="167">
        <f t="shared" si="2"/>
        <v>0</v>
      </c>
      <c r="AE309" s="398">
        <v>33</v>
      </c>
      <c r="AF309" s="398">
        <v>0</v>
      </c>
      <c r="AG309" s="398">
        <v>6</v>
      </c>
      <c r="AH309" s="398">
        <v>0</v>
      </c>
      <c r="AI309" s="399">
        <v>33</v>
      </c>
      <c r="AJ309" s="399">
        <v>6</v>
      </c>
      <c r="AK309" s="399">
        <v>2</v>
      </c>
      <c r="AL309" s="399">
        <v>30</v>
      </c>
      <c r="AM309" s="166"/>
      <c r="AN309" s="166"/>
      <c r="AO309" s="166" t="s">
        <v>699</v>
      </c>
      <c r="AP309" s="168" t="s">
        <v>699</v>
      </c>
      <c r="AQ309" s="168" t="s">
        <v>699</v>
      </c>
      <c r="AR309" s="169">
        <f t="shared" si="3"/>
        <v>33</v>
      </c>
      <c r="AS309" s="170">
        <v>0</v>
      </c>
      <c r="AT309" s="160">
        <v>0</v>
      </c>
      <c r="AU309" s="160">
        <v>0</v>
      </c>
      <c r="AV309" s="170">
        <v>0</v>
      </c>
      <c r="AW309" s="170">
        <v>0</v>
      </c>
      <c r="AX309" s="160">
        <v>0</v>
      </c>
      <c r="AY309" s="160">
        <v>0</v>
      </c>
      <c r="AZ309" s="160">
        <v>0</v>
      </c>
      <c r="BA309" s="160">
        <v>0</v>
      </c>
      <c r="BB309" s="160">
        <v>33</v>
      </c>
      <c r="BC309" s="160" t="s">
        <v>2339</v>
      </c>
      <c r="BD309" s="160"/>
      <c r="BE309" s="160"/>
    </row>
    <row r="310" spans="2:57" ht="16.5" hidden="1" customHeight="1">
      <c r="B310" s="156">
        <v>417</v>
      </c>
      <c r="C310" s="157" t="s">
        <v>1346</v>
      </c>
      <c r="D310" s="158" t="s">
        <v>3988</v>
      </c>
      <c r="E310" s="176" t="s">
        <v>28</v>
      </c>
      <c r="F310" s="158" t="s">
        <v>2233</v>
      </c>
      <c r="G310" s="158" t="s">
        <v>1336</v>
      </c>
      <c r="H310" s="159" t="s">
        <v>730</v>
      </c>
      <c r="I310" s="160" t="s">
        <v>1347</v>
      </c>
      <c r="J310" s="160" t="s">
        <v>3989</v>
      </c>
      <c r="K310" s="161">
        <v>21002</v>
      </c>
      <c r="L310" s="158"/>
      <c r="M310" s="158"/>
      <c r="N310" s="158" t="s">
        <v>699</v>
      </c>
      <c r="O310" s="158" t="s">
        <v>699</v>
      </c>
      <c r="P310" s="158" t="s">
        <v>699</v>
      </c>
      <c r="Q310" s="171">
        <v>5</v>
      </c>
      <c r="R310" s="163" t="s">
        <v>3990</v>
      </c>
      <c r="S310" s="163">
        <v>15</v>
      </c>
      <c r="T310" s="163" t="s">
        <v>2452</v>
      </c>
      <c r="U310" s="163">
        <v>21</v>
      </c>
      <c r="V310" s="163" t="s">
        <v>3991</v>
      </c>
      <c r="W310" s="163">
        <v>1</v>
      </c>
      <c r="X310" s="163"/>
      <c r="Y310" s="164" t="s">
        <v>26</v>
      </c>
      <c r="Z310" s="164" t="s">
        <v>26</v>
      </c>
      <c r="AA310" s="164"/>
      <c r="AB310" s="165" t="s">
        <v>2338</v>
      </c>
      <c r="AC310" s="166">
        <v>18</v>
      </c>
      <c r="AD310" s="167">
        <f t="shared" si="2"/>
        <v>0</v>
      </c>
      <c r="AE310" s="398">
        <v>18</v>
      </c>
      <c r="AF310" s="398">
        <v>0</v>
      </c>
      <c r="AG310" s="398">
        <v>3</v>
      </c>
      <c r="AH310" s="398">
        <v>0</v>
      </c>
      <c r="AI310" s="399">
        <v>18</v>
      </c>
      <c r="AJ310" s="399">
        <v>3</v>
      </c>
      <c r="AK310" s="399">
        <v>2</v>
      </c>
      <c r="AL310" s="399">
        <v>16</v>
      </c>
      <c r="AM310" s="166"/>
      <c r="AN310" s="166"/>
      <c r="AO310" s="166" t="s">
        <v>699</v>
      </c>
      <c r="AP310" s="168" t="s">
        <v>699</v>
      </c>
      <c r="AQ310" s="168" t="s">
        <v>699</v>
      </c>
      <c r="AR310" s="169">
        <f t="shared" si="3"/>
        <v>18</v>
      </c>
      <c r="AS310" s="170">
        <v>0</v>
      </c>
      <c r="AT310" s="160">
        <v>0</v>
      </c>
      <c r="AU310" s="160">
        <v>0</v>
      </c>
      <c r="AV310" s="170">
        <v>0</v>
      </c>
      <c r="AW310" s="170">
        <v>1</v>
      </c>
      <c r="AX310" s="160">
        <v>0</v>
      </c>
      <c r="AY310" s="160">
        <v>0</v>
      </c>
      <c r="AZ310" s="160">
        <v>0</v>
      </c>
      <c r="BA310" s="160">
        <v>0</v>
      </c>
      <c r="BB310" s="160">
        <v>17</v>
      </c>
      <c r="BC310" s="160" t="s">
        <v>2339</v>
      </c>
      <c r="BD310" s="160"/>
      <c r="BE310" s="160"/>
    </row>
    <row r="311" spans="2:57" ht="16.5" hidden="1" customHeight="1">
      <c r="B311" s="156">
        <v>427</v>
      </c>
      <c r="C311" s="157" t="s">
        <v>1348</v>
      </c>
      <c r="D311" s="183"/>
      <c r="E311" s="176" t="s">
        <v>28</v>
      </c>
      <c r="F311" s="183" t="s">
        <v>2233</v>
      </c>
      <c r="G311" s="158" t="s">
        <v>1336</v>
      </c>
      <c r="H311" s="159" t="s">
        <v>727</v>
      </c>
      <c r="I311" s="160" t="s">
        <v>1349</v>
      </c>
      <c r="J311" s="160" t="s">
        <v>3992</v>
      </c>
      <c r="K311" s="161">
        <v>8218</v>
      </c>
      <c r="L311" s="158"/>
      <c r="M311" s="158"/>
      <c r="N311" s="158" t="s">
        <v>699</v>
      </c>
      <c r="O311" s="158" t="s">
        <v>699</v>
      </c>
      <c r="P311" s="158" t="s">
        <v>699</v>
      </c>
      <c r="Q311" s="171">
        <v>4</v>
      </c>
      <c r="R311" s="163" t="s">
        <v>3993</v>
      </c>
      <c r="S311" s="163">
        <v>15</v>
      </c>
      <c r="T311" s="163" t="s">
        <v>3074</v>
      </c>
      <c r="U311" s="163">
        <v>23</v>
      </c>
      <c r="V311" s="163">
        <v>249</v>
      </c>
      <c r="W311" s="163">
        <v>2</v>
      </c>
      <c r="X311" s="163"/>
      <c r="Y311" s="164" t="s">
        <v>26</v>
      </c>
      <c r="Z311" s="164" t="s">
        <v>26</v>
      </c>
      <c r="AA311" s="164"/>
      <c r="AB311" s="165" t="s">
        <v>2338</v>
      </c>
      <c r="AC311" s="166">
        <v>29</v>
      </c>
      <c r="AD311" s="167">
        <f t="shared" si="2"/>
        <v>0</v>
      </c>
      <c r="AE311" s="398">
        <v>29</v>
      </c>
      <c r="AF311" s="398">
        <v>0</v>
      </c>
      <c r="AG311" s="398">
        <v>6</v>
      </c>
      <c r="AH311" s="398">
        <v>0</v>
      </c>
      <c r="AI311" s="399">
        <v>29</v>
      </c>
      <c r="AJ311" s="399">
        <v>14</v>
      </c>
      <c r="AK311" s="399">
        <v>3</v>
      </c>
      <c r="AL311" s="399">
        <v>20</v>
      </c>
      <c r="AM311" s="166"/>
      <c r="AN311" s="166"/>
      <c r="AO311" s="166" t="s">
        <v>699</v>
      </c>
      <c r="AP311" s="168" t="s">
        <v>699</v>
      </c>
      <c r="AQ311" s="168" t="s">
        <v>699</v>
      </c>
      <c r="AR311" s="169">
        <f t="shared" si="3"/>
        <v>29</v>
      </c>
      <c r="AS311" s="170">
        <v>0</v>
      </c>
      <c r="AT311" s="160">
        <v>0</v>
      </c>
      <c r="AU311" s="160">
        <v>0</v>
      </c>
      <c r="AV311" s="170">
        <v>0</v>
      </c>
      <c r="AW311" s="170">
        <v>0</v>
      </c>
      <c r="AX311" s="160">
        <v>0</v>
      </c>
      <c r="AY311" s="160">
        <v>6</v>
      </c>
      <c r="AZ311" s="160">
        <v>0</v>
      </c>
      <c r="BA311" s="160">
        <v>0</v>
      </c>
      <c r="BB311" s="160">
        <v>23</v>
      </c>
      <c r="BC311" s="160" t="s">
        <v>2339</v>
      </c>
      <c r="BD311" s="160"/>
      <c r="BE311" s="160"/>
    </row>
    <row r="312" spans="2:57" ht="16.5" hidden="1" customHeight="1">
      <c r="B312" s="156">
        <v>418</v>
      </c>
      <c r="C312" s="157" t="s">
        <v>1350</v>
      </c>
      <c r="D312" s="158" t="s">
        <v>3994</v>
      </c>
      <c r="E312" s="176" t="s">
        <v>28</v>
      </c>
      <c r="F312" s="158" t="s">
        <v>2233</v>
      </c>
      <c r="G312" s="158" t="s">
        <v>1336</v>
      </c>
      <c r="H312" s="159" t="s">
        <v>730</v>
      </c>
      <c r="I312" s="160" t="s">
        <v>1351</v>
      </c>
      <c r="J312" s="160" t="s">
        <v>3995</v>
      </c>
      <c r="K312" s="161">
        <v>21252</v>
      </c>
      <c r="L312" s="158" t="s">
        <v>3996</v>
      </c>
      <c r="M312" s="158" t="s">
        <v>2332</v>
      </c>
      <c r="N312" s="158" t="s">
        <v>3996</v>
      </c>
      <c r="O312" s="158" t="s">
        <v>3997</v>
      </c>
      <c r="P312" s="158" t="s">
        <v>3998</v>
      </c>
      <c r="Q312" s="171">
        <v>6</v>
      </c>
      <c r="R312" s="163" t="s">
        <v>3999</v>
      </c>
      <c r="S312" s="163">
        <v>11</v>
      </c>
      <c r="T312" s="163" t="s">
        <v>2470</v>
      </c>
      <c r="U312" s="163">
        <v>17</v>
      </c>
      <c r="V312" s="163" t="s">
        <v>4000</v>
      </c>
      <c r="W312" s="163">
        <v>2</v>
      </c>
      <c r="X312" s="163"/>
      <c r="Y312" s="164" t="s">
        <v>26</v>
      </c>
      <c r="Z312" s="164" t="s">
        <v>26</v>
      </c>
      <c r="AA312" s="164"/>
      <c r="AB312" s="165" t="s">
        <v>2338</v>
      </c>
      <c r="AC312" s="166">
        <v>24</v>
      </c>
      <c r="AD312" s="167">
        <f t="shared" si="2"/>
        <v>0</v>
      </c>
      <c r="AE312" s="398">
        <v>24</v>
      </c>
      <c r="AF312" s="398">
        <v>0</v>
      </c>
      <c r="AG312" s="398">
        <v>6</v>
      </c>
      <c r="AH312" s="398">
        <v>0</v>
      </c>
      <c r="AI312" s="399">
        <v>24</v>
      </c>
      <c r="AJ312" s="399">
        <v>6</v>
      </c>
      <c r="AK312" s="399">
        <v>2</v>
      </c>
      <c r="AL312" s="399">
        <v>18</v>
      </c>
      <c r="AM312" s="166"/>
      <c r="AN312" s="166"/>
      <c r="AO312" s="166" t="s">
        <v>699</v>
      </c>
      <c r="AP312" s="168" t="s">
        <v>699</v>
      </c>
      <c r="AQ312" s="168" t="s">
        <v>699</v>
      </c>
      <c r="AR312" s="169">
        <f t="shared" si="3"/>
        <v>24</v>
      </c>
      <c r="AS312" s="170">
        <v>0</v>
      </c>
      <c r="AT312" s="160">
        <v>0</v>
      </c>
      <c r="AU312" s="160">
        <v>0</v>
      </c>
      <c r="AV312" s="170">
        <v>0</v>
      </c>
      <c r="AW312" s="170">
        <v>2</v>
      </c>
      <c r="AX312" s="160">
        <v>0</v>
      </c>
      <c r="AY312" s="160">
        <v>0</v>
      </c>
      <c r="AZ312" s="160">
        <v>0</v>
      </c>
      <c r="BA312" s="160">
        <v>0</v>
      </c>
      <c r="BB312" s="160">
        <v>22</v>
      </c>
      <c r="BC312" s="160" t="s">
        <v>2339</v>
      </c>
      <c r="BD312" s="160"/>
      <c r="BE312" s="160"/>
    </row>
    <row r="313" spans="2:57" ht="16.5" hidden="1" customHeight="1">
      <c r="B313" s="156">
        <v>428</v>
      </c>
      <c r="C313" s="157" t="s">
        <v>1352</v>
      </c>
      <c r="D313" s="158" t="s">
        <v>4001</v>
      </c>
      <c r="E313" s="176" t="s">
        <v>28</v>
      </c>
      <c r="F313" s="158" t="s">
        <v>2233</v>
      </c>
      <c r="G313" s="158" t="s">
        <v>1336</v>
      </c>
      <c r="H313" s="159" t="s">
        <v>727</v>
      </c>
      <c r="I313" s="160" t="s">
        <v>1353</v>
      </c>
      <c r="J313" s="160" t="s">
        <v>4002</v>
      </c>
      <c r="K313" s="161">
        <v>20554</v>
      </c>
      <c r="L313" s="158" t="s">
        <v>4003</v>
      </c>
      <c r="M313" s="158" t="s">
        <v>2332</v>
      </c>
      <c r="N313" s="158" t="s">
        <v>4003</v>
      </c>
      <c r="O313" s="158" t="s">
        <v>4004</v>
      </c>
      <c r="P313" s="158" t="s">
        <v>4005</v>
      </c>
      <c r="Q313" s="171">
        <v>6</v>
      </c>
      <c r="R313" s="163" t="s">
        <v>2453</v>
      </c>
      <c r="S313" s="163">
        <v>6</v>
      </c>
      <c r="T313" s="163" t="s">
        <v>2430</v>
      </c>
      <c r="U313" s="163">
        <v>11</v>
      </c>
      <c r="V313" s="163" t="s">
        <v>4006</v>
      </c>
      <c r="W313" s="163">
        <v>1</v>
      </c>
      <c r="X313" s="163"/>
      <c r="Y313" s="164" t="s">
        <v>2353</v>
      </c>
      <c r="Z313" s="164" t="s">
        <v>2353</v>
      </c>
      <c r="AA313" s="164"/>
      <c r="AB313" s="165" t="s">
        <v>2338</v>
      </c>
      <c r="AC313" s="166">
        <v>13</v>
      </c>
      <c r="AD313" s="167">
        <f t="shared" si="2"/>
        <v>0</v>
      </c>
      <c r="AE313" s="398">
        <v>13</v>
      </c>
      <c r="AF313" s="398">
        <v>0</v>
      </c>
      <c r="AG313" s="398">
        <v>3</v>
      </c>
      <c r="AH313" s="398">
        <v>0</v>
      </c>
      <c r="AI313" s="399">
        <v>11</v>
      </c>
      <c r="AJ313" s="399">
        <v>4</v>
      </c>
      <c r="AK313" s="399">
        <v>2</v>
      </c>
      <c r="AL313" s="399">
        <v>18</v>
      </c>
      <c r="AM313" s="166"/>
      <c r="AN313" s="166"/>
      <c r="AO313" s="166" t="s">
        <v>699</v>
      </c>
      <c r="AP313" s="168" t="s">
        <v>699</v>
      </c>
      <c r="AQ313" s="168" t="s">
        <v>699</v>
      </c>
      <c r="AR313" s="169">
        <f t="shared" si="3"/>
        <v>13</v>
      </c>
      <c r="AS313" s="170">
        <v>0</v>
      </c>
      <c r="AT313" s="160">
        <v>0</v>
      </c>
      <c r="AU313" s="160">
        <v>0</v>
      </c>
      <c r="AV313" s="170">
        <v>0</v>
      </c>
      <c r="AW313" s="170">
        <v>2</v>
      </c>
      <c r="AX313" s="160">
        <v>0</v>
      </c>
      <c r="AY313" s="160">
        <v>2</v>
      </c>
      <c r="AZ313" s="160">
        <v>0</v>
      </c>
      <c r="BA313" s="160">
        <v>0</v>
      </c>
      <c r="BB313" s="160">
        <v>9</v>
      </c>
      <c r="BC313" s="160" t="s">
        <v>2339</v>
      </c>
      <c r="BD313" s="160"/>
      <c r="BE313" s="160"/>
    </row>
    <row r="314" spans="2:57" ht="16.5" hidden="1" customHeight="1">
      <c r="B314" s="156">
        <v>429</v>
      </c>
      <c r="C314" s="157" t="s">
        <v>1354</v>
      </c>
      <c r="D314" s="158" t="s">
        <v>4007</v>
      </c>
      <c r="E314" s="176" t="s">
        <v>28</v>
      </c>
      <c r="F314" s="158" t="s">
        <v>2233</v>
      </c>
      <c r="G314" s="158" t="s">
        <v>1336</v>
      </c>
      <c r="H314" s="159" t="s">
        <v>727</v>
      </c>
      <c r="I314" s="160" t="s">
        <v>1355</v>
      </c>
      <c r="J314" s="160" t="s">
        <v>4008</v>
      </c>
      <c r="K314" s="161">
        <v>20584</v>
      </c>
      <c r="L314" s="158" t="s">
        <v>4009</v>
      </c>
      <c r="M314" s="158" t="s">
        <v>2332</v>
      </c>
      <c r="N314" s="158" t="s">
        <v>4009</v>
      </c>
      <c r="O314" s="158" t="s">
        <v>4010</v>
      </c>
      <c r="P314" s="158" t="s">
        <v>4011</v>
      </c>
      <c r="Q314" s="171">
        <v>3</v>
      </c>
      <c r="R314" s="163" t="s">
        <v>2680</v>
      </c>
      <c r="S314" s="163">
        <v>10</v>
      </c>
      <c r="T314" s="163" t="s">
        <v>2430</v>
      </c>
      <c r="U314" s="163">
        <v>11</v>
      </c>
      <c r="V314" s="163" t="s">
        <v>2590</v>
      </c>
      <c r="W314" s="163">
        <v>0</v>
      </c>
      <c r="X314" s="163"/>
      <c r="Y314" s="164" t="s">
        <v>2353</v>
      </c>
      <c r="Z314" s="164" t="s">
        <v>2353</v>
      </c>
      <c r="AA314" s="164"/>
      <c r="AB314" s="165" t="s">
        <v>2338</v>
      </c>
      <c r="AC314" s="166">
        <v>8</v>
      </c>
      <c r="AD314" s="167">
        <f t="shared" si="2"/>
        <v>0</v>
      </c>
      <c r="AE314" s="398">
        <v>15</v>
      </c>
      <c r="AF314" s="398">
        <v>0</v>
      </c>
      <c r="AG314" s="398">
        <v>4</v>
      </c>
      <c r="AH314" s="398">
        <v>0</v>
      </c>
      <c r="AI314" s="399">
        <v>15</v>
      </c>
      <c r="AJ314" s="399">
        <v>4</v>
      </c>
      <c r="AK314" s="399">
        <v>2</v>
      </c>
      <c r="AL314" s="399">
        <v>11</v>
      </c>
      <c r="AM314" s="166"/>
      <c r="AN314" s="166"/>
      <c r="AO314" s="166" t="s">
        <v>699</v>
      </c>
      <c r="AP314" s="168" t="s">
        <v>7957</v>
      </c>
      <c r="AQ314" s="168" t="s">
        <v>699</v>
      </c>
      <c r="AR314" s="169">
        <f t="shared" si="3"/>
        <v>8</v>
      </c>
      <c r="AS314" s="170">
        <v>0</v>
      </c>
      <c r="AT314" s="160">
        <v>0</v>
      </c>
      <c r="AU314" s="160">
        <v>0</v>
      </c>
      <c r="AV314" s="170">
        <v>0</v>
      </c>
      <c r="AW314" s="170">
        <v>0</v>
      </c>
      <c r="AX314" s="160">
        <v>0</v>
      </c>
      <c r="AY314" s="160">
        <v>0</v>
      </c>
      <c r="AZ314" s="160">
        <v>0</v>
      </c>
      <c r="BA314" s="160">
        <v>0</v>
      </c>
      <c r="BB314" s="160">
        <v>8</v>
      </c>
      <c r="BC314" s="160" t="s">
        <v>2339</v>
      </c>
      <c r="BD314" s="160"/>
      <c r="BE314" s="160"/>
    </row>
    <row r="315" spans="2:57" ht="16.5" hidden="1" customHeight="1">
      <c r="B315" s="156">
        <v>17</v>
      </c>
      <c r="C315" s="157" t="s">
        <v>1356</v>
      </c>
      <c r="D315" s="158" t="s">
        <v>4012</v>
      </c>
      <c r="E315" s="176" t="s">
        <v>28</v>
      </c>
      <c r="F315" s="158" t="s">
        <v>2233</v>
      </c>
      <c r="G315" s="158" t="s">
        <v>1336</v>
      </c>
      <c r="H315" s="159" t="s">
        <v>724</v>
      </c>
      <c r="I315" s="160" t="s">
        <v>1357</v>
      </c>
      <c r="J315" s="160" t="s">
        <v>4013</v>
      </c>
      <c r="K315" s="161">
        <v>27460</v>
      </c>
      <c r="L315" s="158" t="s">
        <v>4014</v>
      </c>
      <c r="M315" s="158" t="s">
        <v>2332</v>
      </c>
      <c r="N315" s="158" t="s">
        <v>4014</v>
      </c>
      <c r="O315" s="158" t="s">
        <v>4015</v>
      </c>
      <c r="P315" s="158" t="s">
        <v>4016</v>
      </c>
      <c r="Q315" s="171">
        <v>6</v>
      </c>
      <c r="R315" s="163" t="s">
        <v>2931</v>
      </c>
      <c r="S315" s="163">
        <v>13</v>
      </c>
      <c r="T315" s="163" t="s">
        <v>2735</v>
      </c>
      <c r="U315" s="163">
        <v>38</v>
      </c>
      <c r="V315" s="163" t="s">
        <v>4017</v>
      </c>
      <c r="W315" s="163">
        <v>1</v>
      </c>
      <c r="X315" s="163"/>
      <c r="Y315" s="164" t="s">
        <v>26</v>
      </c>
      <c r="Z315" s="164" t="s">
        <v>26</v>
      </c>
      <c r="AA315" s="164"/>
      <c r="AB315" s="165" t="s">
        <v>2338</v>
      </c>
      <c r="AC315" s="166">
        <v>32</v>
      </c>
      <c r="AD315" s="167">
        <f t="shared" si="2"/>
        <v>15</v>
      </c>
      <c r="AE315" s="398">
        <v>32</v>
      </c>
      <c r="AF315" s="398">
        <v>15</v>
      </c>
      <c r="AG315" s="398">
        <v>7</v>
      </c>
      <c r="AH315" s="398">
        <v>3</v>
      </c>
      <c r="AI315" s="399">
        <v>47</v>
      </c>
      <c r="AJ315" s="399">
        <v>10</v>
      </c>
      <c r="AK315" s="399">
        <v>2</v>
      </c>
      <c r="AL315" s="399">
        <v>22</v>
      </c>
      <c r="AM315" s="166"/>
      <c r="AN315" s="166"/>
      <c r="AO315" s="166" t="s">
        <v>699</v>
      </c>
      <c r="AP315" s="168" t="s">
        <v>699</v>
      </c>
      <c r="AQ315" s="168" t="s">
        <v>699</v>
      </c>
      <c r="AR315" s="169">
        <f t="shared" si="3"/>
        <v>32</v>
      </c>
      <c r="AS315" s="170">
        <v>0</v>
      </c>
      <c r="AT315" s="160">
        <v>0</v>
      </c>
      <c r="AU315" s="160">
        <v>0</v>
      </c>
      <c r="AV315" s="170">
        <v>0</v>
      </c>
      <c r="AW315" s="170">
        <v>1</v>
      </c>
      <c r="AX315" s="160">
        <v>0</v>
      </c>
      <c r="AY315" s="160">
        <v>10</v>
      </c>
      <c r="AZ315" s="160">
        <v>0</v>
      </c>
      <c r="BA315" s="160">
        <v>0</v>
      </c>
      <c r="BB315" s="160">
        <v>21</v>
      </c>
      <c r="BC315" s="160" t="s">
        <v>2339</v>
      </c>
      <c r="BD315" s="160"/>
      <c r="BE315" s="160"/>
    </row>
    <row r="316" spans="2:57" ht="16.5" hidden="1" customHeight="1">
      <c r="B316" s="156">
        <v>409</v>
      </c>
      <c r="C316" s="157" t="s">
        <v>1358</v>
      </c>
      <c r="D316" s="158" t="s">
        <v>4018</v>
      </c>
      <c r="E316" s="176" t="s">
        <v>28</v>
      </c>
      <c r="F316" s="158" t="s">
        <v>2233</v>
      </c>
      <c r="G316" s="158" t="s">
        <v>1336</v>
      </c>
      <c r="H316" s="159" t="s">
        <v>730</v>
      </c>
      <c r="I316" s="160" t="s">
        <v>1359</v>
      </c>
      <c r="J316" s="160" t="s">
        <v>4019</v>
      </c>
      <c r="K316" s="161">
        <v>19975</v>
      </c>
      <c r="L316" s="158"/>
      <c r="M316" s="158"/>
      <c r="N316" s="158" t="s">
        <v>4020</v>
      </c>
      <c r="O316" s="158" t="s">
        <v>4021</v>
      </c>
      <c r="P316" s="158" t="s">
        <v>4022</v>
      </c>
      <c r="Q316" s="171">
        <v>4</v>
      </c>
      <c r="R316" s="163" t="s">
        <v>4023</v>
      </c>
      <c r="S316" s="163">
        <v>8</v>
      </c>
      <c r="T316" s="163" t="s">
        <v>2422</v>
      </c>
      <c r="U316" s="163">
        <v>13</v>
      </c>
      <c r="V316" s="163" t="s">
        <v>2590</v>
      </c>
      <c r="W316" s="163">
        <v>1</v>
      </c>
      <c r="X316" s="163"/>
      <c r="Y316" s="164" t="s">
        <v>26</v>
      </c>
      <c r="Z316" s="164" t="s">
        <v>26</v>
      </c>
      <c r="AA316" s="164"/>
      <c r="AB316" s="165" t="s">
        <v>2338</v>
      </c>
      <c r="AC316" s="166">
        <v>11</v>
      </c>
      <c r="AD316" s="167">
        <f t="shared" si="2"/>
        <v>0</v>
      </c>
      <c r="AE316" s="398">
        <v>11</v>
      </c>
      <c r="AF316" s="398">
        <v>0</v>
      </c>
      <c r="AG316" s="398">
        <v>4</v>
      </c>
      <c r="AH316" s="398">
        <v>0</v>
      </c>
      <c r="AI316" s="399">
        <v>11</v>
      </c>
      <c r="AJ316" s="399">
        <v>4</v>
      </c>
      <c r="AK316" s="399">
        <v>2</v>
      </c>
      <c r="AL316" s="399">
        <v>18</v>
      </c>
      <c r="AM316" s="166"/>
      <c r="AN316" s="166"/>
      <c r="AO316" s="166" t="s">
        <v>699</v>
      </c>
      <c r="AP316" s="168" t="s">
        <v>699</v>
      </c>
      <c r="AQ316" s="168" t="s">
        <v>699</v>
      </c>
      <c r="AR316" s="169">
        <f t="shared" si="3"/>
        <v>11</v>
      </c>
      <c r="AS316" s="170">
        <v>0</v>
      </c>
      <c r="AT316" s="160">
        <v>3</v>
      </c>
      <c r="AU316" s="160">
        <v>0</v>
      </c>
      <c r="AV316" s="170">
        <v>2</v>
      </c>
      <c r="AW316" s="170">
        <v>0</v>
      </c>
      <c r="AX316" s="160">
        <v>0</v>
      </c>
      <c r="AY316" s="160">
        <v>5</v>
      </c>
      <c r="AZ316" s="160">
        <v>0</v>
      </c>
      <c r="BA316" s="160">
        <v>0</v>
      </c>
      <c r="BB316" s="160">
        <v>1</v>
      </c>
      <c r="BC316" s="160" t="s">
        <v>2339</v>
      </c>
      <c r="BD316" s="160"/>
      <c r="BE316" s="160"/>
    </row>
    <row r="317" spans="2:57" ht="16.5" hidden="1" customHeight="1">
      <c r="B317" s="156">
        <v>430</v>
      </c>
      <c r="C317" s="157" t="s">
        <v>1360</v>
      </c>
      <c r="D317" s="158" t="s">
        <v>4024</v>
      </c>
      <c r="E317" s="176" t="s">
        <v>28</v>
      </c>
      <c r="F317" s="158" t="s">
        <v>2233</v>
      </c>
      <c r="G317" s="158" t="s">
        <v>1336</v>
      </c>
      <c r="H317" s="159" t="s">
        <v>727</v>
      </c>
      <c r="I317" s="160" t="s">
        <v>1361</v>
      </c>
      <c r="J317" s="160" t="s">
        <v>4025</v>
      </c>
      <c r="K317" s="161">
        <v>8227</v>
      </c>
      <c r="L317" s="158" t="s">
        <v>4026</v>
      </c>
      <c r="M317" s="158" t="s">
        <v>2332</v>
      </c>
      <c r="N317" s="158" t="s">
        <v>4026</v>
      </c>
      <c r="O317" s="158" t="s">
        <v>4027</v>
      </c>
      <c r="P317" s="158" t="s">
        <v>4028</v>
      </c>
      <c r="Q317" s="171">
        <v>3</v>
      </c>
      <c r="R317" s="163" t="s">
        <v>2663</v>
      </c>
      <c r="S317" s="163">
        <v>5</v>
      </c>
      <c r="T317" s="163" t="s">
        <v>2470</v>
      </c>
      <c r="U317" s="163">
        <v>11</v>
      </c>
      <c r="V317" s="163" t="s">
        <v>3290</v>
      </c>
      <c r="W317" s="163">
        <v>1</v>
      </c>
      <c r="X317" s="163"/>
      <c r="Y317" s="164" t="s">
        <v>2353</v>
      </c>
      <c r="Z317" s="164" t="s">
        <v>2353</v>
      </c>
      <c r="AA317" s="164"/>
      <c r="AB317" s="165" t="s">
        <v>2338</v>
      </c>
      <c r="AC317" s="166">
        <v>10</v>
      </c>
      <c r="AD317" s="167">
        <f t="shared" si="2"/>
        <v>0</v>
      </c>
      <c r="AE317" s="398">
        <v>10</v>
      </c>
      <c r="AF317" s="398">
        <v>0</v>
      </c>
      <c r="AG317" s="398">
        <v>3</v>
      </c>
      <c r="AH317" s="398">
        <v>0</v>
      </c>
      <c r="AI317" s="399">
        <v>10</v>
      </c>
      <c r="AJ317" s="399">
        <v>3</v>
      </c>
      <c r="AK317" s="399">
        <v>2</v>
      </c>
      <c r="AL317" s="399">
        <v>10</v>
      </c>
      <c r="AM317" s="166"/>
      <c r="AN317" s="166"/>
      <c r="AO317" s="166" t="s">
        <v>699</v>
      </c>
      <c r="AP317" s="168" t="s">
        <v>699</v>
      </c>
      <c r="AQ317" s="168" t="s">
        <v>699</v>
      </c>
      <c r="AR317" s="169">
        <f t="shared" si="3"/>
        <v>10</v>
      </c>
      <c r="AS317" s="170">
        <v>0</v>
      </c>
      <c r="AT317" s="160">
        <v>0</v>
      </c>
      <c r="AU317" s="160">
        <v>0</v>
      </c>
      <c r="AV317" s="170">
        <v>0</v>
      </c>
      <c r="AW317" s="170">
        <v>1</v>
      </c>
      <c r="AX317" s="160">
        <v>0</v>
      </c>
      <c r="AY317" s="160">
        <v>0</v>
      </c>
      <c r="AZ317" s="160">
        <v>0</v>
      </c>
      <c r="BA317" s="160">
        <v>0</v>
      </c>
      <c r="BB317" s="160">
        <v>9</v>
      </c>
      <c r="BC317" s="160" t="s">
        <v>2339</v>
      </c>
      <c r="BD317" s="160"/>
      <c r="BE317" s="160"/>
    </row>
    <row r="318" spans="2:57" ht="16.5" hidden="1" customHeight="1">
      <c r="B318" s="156">
        <v>448</v>
      </c>
      <c r="C318" s="157" t="s">
        <v>1362</v>
      </c>
      <c r="D318" s="158" t="s">
        <v>4029</v>
      </c>
      <c r="E318" s="176" t="s">
        <v>28</v>
      </c>
      <c r="F318" s="158" t="s">
        <v>2233</v>
      </c>
      <c r="G318" s="158" t="s">
        <v>1336</v>
      </c>
      <c r="H318" s="159" t="s">
        <v>727</v>
      </c>
      <c r="I318" s="160" t="s">
        <v>1363</v>
      </c>
      <c r="J318" s="160" t="s">
        <v>4030</v>
      </c>
      <c r="K318" s="161">
        <v>15797</v>
      </c>
      <c r="L318" s="158"/>
      <c r="M318" s="158"/>
      <c r="N318" s="158" t="s">
        <v>699</v>
      </c>
      <c r="O318" s="158" t="s">
        <v>699</v>
      </c>
      <c r="P318" s="158" t="s">
        <v>699</v>
      </c>
      <c r="Q318" s="171">
        <v>1</v>
      </c>
      <c r="R318" s="163" t="s">
        <v>2603</v>
      </c>
      <c r="S318" s="163">
        <v>2</v>
      </c>
      <c r="T318" s="163" t="s">
        <v>2822</v>
      </c>
      <c r="U318" s="163">
        <v>2</v>
      </c>
      <c r="V318" s="163" t="s">
        <v>2823</v>
      </c>
      <c r="W318" s="163">
        <v>0</v>
      </c>
      <c r="X318" s="163"/>
      <c r="Y318" s="164" t="s">
        <v>2353</v>
      </c>
      <c r="Z318" s="164" t="s">
        <v>2353</v>
      </c>
      <c r="AA318" s="164"/>
      <c r="AB318" s="165" t="s">
        <v>2338</v>
      </c>
      <c r="AC318" s="166">
        <v>3</v>
      </c>
      <c r="AD318" s="167">
        <f t="shared" si="2"/>
        <v>0</v>
      </c>
      <c r="AE318" s="398">
        <v>3</v>
      </c>
      <c r="AF318" s="398">
        <v>0</v>
      </c>
      <c r="AG318" s="398">
        <v>1</v>
      </c>
      <c r="AH318" s="398">
        <v>0</v>
      </c>
      <c r="AI318" s="399">
        <v>3</v>
      </c>
      <c r="AJ318" s="399">
        <v>1</v>
      </c>
      <c r="AK318" s="399">
        <v>2</v>
      </c>
      <c r="AL318" s="399">
        <v>4</v>
      </c>
      <c r="AM318" s="166"/>
      <c r="AN318" s="166"/>
      <c r="AO318" s="166" t="s">
        <v>699</v>
      </c>
      <c r="AP318" s="168" t="s">
        <v>699</v>
      </c>
      <c r="AQ318" s="168" t="s">
        <v>699</v>
      </c>
      <c r="AR318" s="169">
        <f t="shared" si="3"/>
        <v>3</v>
      </c>
      <c r="AS318" s="170">
        <v>0</v>
      </c>
      <c r="AT318" s="160">
        <v>0</v>
      </c>
      <c r="AU318" s="160">
        <v>0</v>
      </c>
      <c r="AV318" s="170">
        <v>0</v>
      </c>
      <c r="AW318" s="170">
        <v>0</v>
      </c>
      <c r="AX318" s="160">
        <v>0</v>
      </c>
      <c r="AY318" s="160">
        <v>0</v>
      </c>
      <c r="AZ318" s="160">
        <v>0</v>
      </c>
      <c r="BA318" s="160">
        <v>0</v>
      </c>
      <c r="BB318" s="160">
        <v>3</v>
      </c>
      <c r="BC318" s="160" t="s">
        <v>2339</v>
      </c>
      <c r="BD318" s="160"/>
      <c r="BE318" s="160"/>
    </row>
    <row r="319" spans="2:57" ht="16.5" hidden="1" customHeight="1">
      <c r="B319" s="156">
        <v>431</v>
      </c>
      <c r="C319" s="157" t="s">
        <v>1364</v>
      </c>
      <c r="D319" s="158" t="s">
        <v>4031</v>
      </c>
      <c r="E319" s="176" t="s">
        <v>28</v>
      </c>
      <c r="F319" s="158" t="s">
        <v>2233</v>
      </c>
      <c r="G319" s="158" t="s">
        <v>1336</v>
      </c>
      <c r="H319" s="159" t="s">
        <v>727</v>
      </c>
      <c r="I319" s="160" t="s">
        <v>1365</v>
      </c>
      <c r="J319" s="160" t="s">
        <v>4032</v>
      </c>
      <c r="K319" s="161">
        <v>11125</v>
      </c>
      <c r="L319" s="158"/>
      <c r="M319" s="158"/>
      <c r="N319" s="158" t="s">
        <v>699</v>
      </c>
      <c r="O319" s="158" t="s">
        <v>699</v>
      </c>
      <c r="P319" s="158" t="s">
        <v>699</v>
      </c>
      <c r="Q319" s="171">
        <v>3</v>
      </c>
      <c r="R319" s="163" t="s">
        <v>2599</v>
      </c>
      <c r="S319" s="163">
        <v>9</v>
      </c>
      <c r="T319" s="163" t="s">
        <v>2710</v>
      </c>
      <c r="U319" s="163">
        <v>29</v>
      </c>
      <c r="V319" s="163" t="s">
        <v>4033</v>
      </c>
      <c r="W319" s="163">
        <v>1</v>
      </c>
      <c r="X319" s="163"/>
      <c r="Y319" s="164" t="s">
        <v>2353</v>
      </c>
      <c r="Z319" s="164" t="s">
        <v>2353</v>
      </c>
      <c r="AA319" s="172" t="s">
        <v>35</v>
      </c>
      <c r="AB319" s="165" t="s">
        <v>2354</v>
      </c>
      <c r="AC319" s="166">
        <v>28</v>
      </c>
      <c r="AD319" s="167">
        <f t="shared" si="2"/>
        <v>0</v>
      </c>
      <c r="AE319" s="398">
        <v>28</v>
      </c>
      <c r="AF319" s="398">
        <v>0</v>
      </c>
      <c r="AG319" s="398">
        <v>5</v>
      </c>
      <c r="AH319" s="398">
        <v>0</v>
      </c>
      <c r="AI319" s="399">
        <v>28</v>
      </c>
      <c r="AJ319" s="399" t="s">
        <v>2354</v>
      </c>
      <c r="AK319" s="399">
        <v>3</v>
      </c>
      <c r="AL319" s="399">
        <v>13</v>
      </c>
      <c r="AM319" s="166"/>
      <c r="AN319" s="166"/>
      <c r="AO319" s="166" t="s">
        <v>699</v>
      </c>
      <c r="AP319" s="168" t="s">
        <v>699</v>
      </c>
      <c r="AQ319" s="168" t="s">
        <v>699</v>
      </c>
      <c r="AR319" s="169">
        <f t="shared" si="3"/>
        <v>28</v>
      </c>
      <c r="AS319" s="170">
        <v>0</v>
      </c>
      <c r="AT319" s="160">
        <v>0</v>
      </c>
      <c r="AU319" s="160">
        <v>0</v>
      </c>
      <c r="AV319" s="170">
        <v>0</v>
      </c>
      <c r="AW319" s="170">
        <v>0</v>
      </c>
      <c r="AX319" s="160">
        <v>0</v>
      </c>
      <c r="AY319" s="160">
        <v>4</v>
      </c>
      <c r="AZ319" s="160">
        <v>0</v>
      </c>
      <c r="BA319" s="160">
        <v>0</v>
      </c>
      <c r="BB319" s="160">
        <v>24</v>
      </c>
      <c r="BC319" s="160" t="s">
        <v>2355</v>
      </c>
      <c r="BD319" s="160"/>
      <c r="BE319" s="160"/>
    </row>
    <row r="320" spans="2:57" ht="16.5" hidden="1" customHeight="1">
      <c r="B320" s="156">
        <v>432</v>
      </c>
      <c r="C320" s="157" t="s">
        <v>1366</v>
      </c>
      <c r="D320" s="158" t="s">
        <v>4034</v>
      </c>
      <c r="E320" s="176" t="s">
        <v>28</v>
      </c>
      <c r="F320" s="158" t="s">
        <v>2233</v>
      </c>
      <c r="G320" s="158" t="s">
        <v>1336</v>
      </c>
      <c r="H320" s="159" t="s">
        <v>727</v>
      </c>
      <c r="I320" s="160" t="s">
        <v>1367</v>
      </c>
      <c r="J320" s="160" t="s">
        <v>4035</v>
      </c>
      <c r="K320" s="161">
        <v>20583</v>
      </c>
      <c r="L320" s="158"/>
      <c r="M320" s="158"/>
      <c r="N320" s="158" t="s">
        <v>699</v>
      </c>
      <c r="O320" s="158" t="s">
        <v>699</v>
      </c>
      <c r="P320" s="158" t="s">
        <v>699</v>
      </c>
      <c r="Q320" s="171">
        <v>6</v>
      </c>
      <c r="R320" s="163" t="s">
        <v>4036</v>
      </c>
      <c r="S320" s="163">
        <v>8</v>
      </c>
      <c r="T320" s="163" t="s">
        <v>2543</v>
      </c>
      <c r="U320" s="163">
        <v>39</v>
      </c>
      <c r="V320" s="163" t="s">
        <v>4037</v>
      </c>
      <c r="W320" s="163">
        <v>2</v>
      </c>
      <c r="X320" s="163"/>
      <c r="Y320" s="164" t="s">
        <v>4038</v>
      </c>
      <c r="Z320" s="164" t="s">
        <v>4038</v>
      </c>
      <c r="AA320" s="172" t="s">
        <v>35</v>
      </c>
      <c r="AB320" s="165" t="s">
        <v>2354</v>
      </c>
      <c r="AC320" s="166">
        <v>39</v>
      </c>
      <c r="AD320" s="167">
        <f t="shared" si="2"/>
        <v>0</v>
      </c>
      <c r="AE320" s="398">
        <v>39</v>
      </c>
      <c r="AF320" s="398">
        <v>0</v>
      </c>
      <c r="AG320" s="398">
        <v>8</v>
      </c>
      <c r="AH320" s="398">
        <v>0</v>
      </c>
      <c r="AI320" s="399">
        <v>39</v>
      </c>
      <c r="AJ320" s="399">
        <v>8</v>
      </c>
      <c r="AK320" s="399">
        <v>3</v>
      </c>
      <c r="AL320" s="399">
        <v>21</v>
      </c>
      <c r="AM320" s="166"/>
      <c r="AN320" s="166"/>
      <c r="AO320" s="166" t="s">
        <v>699</v>
      </c>
      <c r="AP320" s="168" t="s">
        <v>699</v>
      </c>
      <c r="AQ320" s="168" t="s">
        <v>699</v>
      </c>
      <c r="AR320" s="169">
        <f t="shared" si="3"/>
        <v>39</v>
      </c>
      <c r="AS320" s="170">
        <v>0</v>
      </c>
      <c r="AT320" s="160">
        <v>3</v>
      </c>
      <c r="AU320" s="160">
        <v>0</v>
      </c>
      <c r="AV320" s="170">
        <v>0</v>
      </c>
      <c r="AW320" s="170">
        <v>2</v>
      </c>
      <c r="AX320" s="160">
        <v>0</v>
      </c>
      <c r="AY320" s="160">
        <v>0</v>
      </c>
      <c r="AZ320" s="160">
        <v>0</v>
      </c>
      <c r="BA320" s="160">
        <v>0</v>
      </c>
      <c r="BB320" s="160">
        <v>34</v>
      </c>
      <c r="BC320" s="160" t="s">
        <v>2355</v>
      </c>
      <c r="BD320" s="160"/>
      <c r="BE320" s="160"/>
    </row>
    <row r="321" spans="2:57" ht="16.5" hidden="1" customHeight="1">
      <c r="B321" s="156">
        <v>433</v>
      </c>
      <c r="C321" s="157" t="s">
        <v>1368</v>
      </c>
      <c r="D321" s="158" t="s">
        <v>4039</v>
      </c>
      <c r="E321" s="176" t="s">
        <v>28</v>
      </c>
      <c r="F321" s="158" t="s">
        <v>2233</v>
      </c>
      <c r="G321" s="158" t="s">
        <v>1336</v>
      </c>
      <c r="H321" s="159" t="s">
        <v>727</v>
      </c>
      <c r="I321" s="160" t="s">
        <v>1369</v>
      </c>
      <c r="J321" s="160" t="s">
        <v>4040</v>
      </c>
      <c r="K321" s="161">
        <v>23468</v>
      </c>
      <c r="L321" s="158"/>
      <c r="M321" s="158"/>
      <c r="N321" s="158" t="s">
        <v>4041</v>
      </c>
      <c r="O321" s="158" t="s">
        <v>4042</v>
      </c>
      <c r="P321" s="158" t="s">
        <v>4043</v>
      </c>
      <c r="Q321" s="171">
        <v>4</v>
      </c>
      <c r="R321" s="163" t="s">
        <v>4044</v>
      </c>
      <c r="S321" s="163">
        <v>10</v>
      </c>
      <c r="T321" s="163" t="s">
        <v>2798</v>
      </c>
      <c r="U321" s="163">
        <v>38</v>
      </c>
      <c r="V321" s="163" t="s">
        <v>4045</v>
      </c>
      <c r="W321" s="163">
        <v>1</v>
      </c>
      <c r="X321" s="163"/>
      <c r="Y321" s="164" t="s">
        <v>26</v>
      </c>
      <c r="Z321" s="164" t="s">
        <v>26</v>
      </c>
      <c r="AA321" s="172" t="s">
        <v>35</v>
      </c>
      <c r="AB321" s="165" t="s">
        <v>2354</v>
      </c>
      <c r="AC321" s="166">
        <v>34</v>
      </c>
      <c r="AD321" s="167">
        <f t="shared" si="2"/>
        <v>0</v>
      </c>
      <c r="AE321" s="398">
        <v>34</v>
      </c>
      <c r="AF321" s="398">
        <v>0</v>
      </c>
      <c r="AG321" s="398">
        <v>6</v>
      </c>
      <c r="AH321" s="398">
        <v>0</v>
      </c>
      <c r="AI321" s="399">
        <v>34</v>
      </c>
      <c r="AJ321" s="399">
        <v>6</v>
      </c>
      <c r="AK321" s="399">
        <v>3</v>
      </c>
      <c r="AL321" s="399">
        <v>22</v>
      </c>
      <c r="AM321" s="166"/>
      <c r="AN321" s="166"/>
      <c r="AO321" s="166" t="s">
        <v>699</v>
      </c>
      <c r="AP321" s="168" t="s">
        <v>699</v>
      </c>
      <c r="AQ321" s="168" t="s">
        <v>699</v>
      </c>
      <c r="AR321" s="169">
        <f t="shared" si="3"/>
        <v>34</v>
      </c>
      <c r="AS321" s="170">
        <v>0</v>
      </c>
      <c r="AT321" s="160">
        <v>2</v>
      </c>
      <c r="AU321" s="160">
        <v>0</v>
      </c>
      <c r="AV321" s="170">
        <v>0</v>
      </c>
      <c r="AW321" s="170">
        <v>5</v>
      </c>
      <c r="AX321" s="160">
        <v>0</v>
      </c>
      <c r="AY321" s="160">
        <v>0</v>
      </c>
      <c r="AZ321" s="160">
        <v>0</v>
      </c>
      <c r="BA321" s="160">
        <v>0</v>
      </c>
      <c r="BB321" s="160">
        <v>27</v>
      </c>
      <c r="BC321" s="160" t="s">
        <v>2355</v>
      </c>
      <c r="BD321" s="160"/>
      <c r="BE321" s="160"/>
    </row>
    <row r="322" spans="2:57" ht="16.5" hidden="1" customHeight="1">
      <c r="B322" s="156">
        <v>44</v>
      </c>
      <c r="C322" s="157" t="s">
        <v>1370</v>
      </c>
      <c r="D322" s="158" t="s">
        <v>4046</v>
      </c>
      <c r="E322" s="176" t="s">
        <v>28</v>
      </c>
      <c r="F322" s="158" t="s">
        <v>2233</v>
      </c>
      <c r="G322" s="158" t="s">
        <v>1336</v>
      </c>
      <c r="H322" s="159" t="s">
        <v>724</v>
      </c>
      <c r="I322" s="160" t="s">
        <v>1371</v>
      </c>
      <c r="J322" s="160" t="s">
        <v>4047</v>
      </c>
      <c r="K322" s="161">
        <v>20578</v>
      </c>
      <c r="L322" s="158"/>
      <c r="M322" s="158"/>
      <c r="N322" s="158" t="s">
        <v>699</v>
      </c>
      <c r="O322" s="158" t="s">
        <v>699</v>
      </c>
      <c r="P322" s="158" t="s">
        <v>699</v>
      </c>
      <c r="Q322" s="171">
        <v>4</v>
      </c>
      <c r="R322" s="163" t="s">
        <v>4048</v>
      </c>
      <c r="S322" s="163">
        <v>16</v>
      </c>
      <c r="T322" s="163" t="s">
        <v>4049</v>
      </c>
      <c r="U322" s="163">
        <v>57</v>
      </c>
      <c r="V322" s="163" t="s">
        <v>4050</v>
      </c>
      <c r="W322" s="163">
        <v>2</v>
      </c>
      <c r="X322" s="163"/>
      <c r="Y322" s="164" t="s">
        <v>26</v>
      </c>
      <c r="Z322" s="164" t="s">
        <v>26</v>
      </c>
      <c r="AA322" s="172" t="s">
        <v>35</v>
      </c>
      <c r="AB322" s="165" t="s">
        <v>2354</v>
      </c>
      <c r="AC322" s="166">
        <v>57</v>
      </c>
      <c r="AD322" s="167">
        <f t="shared" si="2"/>
        <v>0</v>
      </c>
      <c r="AE322" s="398">
        <v>57</v>
      </c>
      <c r="AF322" s="398">
        <v>0</v>
      </c>
      <c r="AG322" s="398">
        <v>14</v>
      </c>
      <c r="AH322" s="398">
        <v>0</v>
      </c>
      <c r="AI322" s="399">
        <v>57</v>
      </c>
      <c r="AJ322" s="399">
        <v>14</v>
      </c>
      <c r="AK322" s="399">
        <v>3</v>
      </c>
      <c r="AL322" s="399">
        <v>20</v>
      </c>
      <c r="AM322" s="166"/>
      <c r="AN322" s="166"/>
      <c r="AO322" s="166" t="s">
        <v>699</v>
      </c>
      <c r="AP322" s="168" t="s">
        <v>699</v>
      </c>
      <c r="AQ322" s="168" t="s">
        <v>699</v>
      </c>
      <c r="AR322" s="169">
        <f t="shared" si="3"/>
        <v>57</v>
      </c>
      <c r="AS322" s="170">
        <v>0</v>
      </c>
      <c r="AT322" s="160">
        <v>5</v>
      </c>
      <c r="AU322" s="160">
        <v>0</v>
      </c>
      <c r="AV322" s="170">
        <v>0</v>
      </c>
      <c r="AW322" s="170">
        <v>1</v>
      </c>
      <c r="AX322" s="160">
        <v>43</v>
      </c>
      <c r="AY322" s="160">
        <v>0</v>
      </c>
      <c r="AZ322" s="160">
        <v>0</v>
      </c>
      <c r="BA322" s="160">
        <v>0</v>
      </c>
      <c r="BB322" s="160">
        <v>8</v>
      </c>
      <c r="BC322" s="160" t="s">
        <v>2355</v>
      </c>
      <c r="BD322" s="160"/>
      <c r="BE322" s="160"/>
    </row>
    <row r="323" spans="2:57" ht="16.5" hidden="1" customHeight="1">
      <c r="B323" s="156">
        <v>419</v>
      </c>
      <c r="C323" s="157" t="s">
        <v>1372</v>
      </c>
      <c r="D323" s="158" t="s">
        <v>4051</v>
      </c>
      <c r="E323" s="176" t="s">
        <v>28</v>
      </c>
      <c r="F323" s="158" t="s">
        <v>2233</v>
      </c>
      <c r="G323" s="158" t="s">
        <v>1336</v>
      </c>
      <c r="H323" s="159" t="s">
        <v>730</v>
      </c>
      <c r="I323" s="160" t="s">
        <v>1373</v>
      </c>
      <c r="J323" s="160" t="s">
        <v>4052</v>
      </c>
      <c r="K323" s="161">
        <v>20578</v>
      </c>
      <c r="L323" s="158" t="s">
        <v>4053</v>
      </c>
      <c r="M323" s="158" t="s">
        <v>2332</v>
      </c>
      <c r="N323" s="158" t="s">
        <v>4053</v>
      </c>
      <c r="O323" s="158" t="s">
        <v>4054</v>
      </c>
      <c r="P323" s="158" t="s">
        <v>4055</v>
      </c>
      <c r="Q323" s="171">
        <v>4</v>
      </c>
      <c r="R323" s="163" t="s">
        <v>3555</v>
      </c>
      <c r="S323" s="163">
        <v>10</v>
      </c>
      <c r="T323" s="163" t="s">
        <v>2527</v>
      </c>
      <c r="U323" s="163">
        <v>34</v>
      </c>
      <c r="V323" s="163" t="s">
        <v>4056</v>
      </c>
      <c r="W323" s="163">
        <v>0</v>
      </c>
      <c r="X323" s="163"/>
      <c r="Y323" s="164" t="s">
        <v>26</v>
      </c>
      <c r="Z323" s="164" t="s">
        <v>26</v>
      </c>
      <c r="AA323" s="172" t="s">
        <v>35</v>
      </c>
      <c r="AB323" s="165" t="s">
        <v>2354</v>
      </c>
      <c r="AC323" s="166">
        <v>29</v>
      </c>
      <c r="AD323" s="167">
        <f t="shared" si="2"/>
        <v>0</v>
      </c>
      <c r="AE323" s="398">
        <v>29</v>
      </c>
      <c r="AF323" s="398">
        <v>0</v>
      </c>
      <c r="AG323" s="398">
        <v>8</v>
      </c>
      <c r="AH323" s="398">
        <v>0</v>
      </c>
      <c r="AI323" s="399">
        <v>29</v>
      </c>
      <c r="AJ323" s="399">
        <v>8</v>
      </c>
      <c r="AK323" s="399">
        <v>3</v>
      </c>
      <c r="AL323" s="399">
        <v>20</v>
      </c>
      <c r="AM323" s="166"/>
      <c r="AN323" s="166"/>
      <c r="AO323" s="166" t="s">
        <v>699</v>
      </c>
      <c r="AP323" s="168" t="s">
        <v>699</v>
      </c>
      <c r="AQ323" s="168" t="s">
        <v>699</v>
      </c>
      <c r="AR323" s="169">
        <f t="shared" si="3"/>
        <v>29</v>
      </c>
      <c r="AS323" s="170">
        <v>0</v>
      </c>
      <c r="AT323" s="160">
        <v>3</v>
      </c>
      <c r="AU323" s="160">
        <v>0</v>
      </c>
      <c r="AV323" s="170">
        <v>0</v>
      </c>
      <c r="AW323" s="170">
        <v>2</v>
      </c>
      <c r="AX323" s="160">
        <v>0</v>
      </c>
      <c r="AY323" s="160">
        <v>4</v>
      </c>
      <c r="AZ323" s="160">
        <v>0</v>
      </c>
      <c r="BA323" s="160">
        <v>0</v>
      </c>
      <c r="BB323" s="160">
        <v>20</v>
      </c>
      <c r="BC323" s="160" t="s">
        <v>2355</v>
      </c>
      <c r="BD323" s="160"/>
      <c r="BE323" s="160"/>
    </row>
    <row r="324" spans="2:57" ht="16.5" hidden="1" customHeight="1">
      <c r="B324" s="156">
        <v>434</v>
      </c>
      <c r="C324" s="157" t="s">
        <v>1374</v>
      </c>
      <c r="D324" s="158" t="s">
        <v>4057</v>
      </c>
      <c r="E324" s="176" t="s">
        <v>28</v>
      </c>
      <c r="F324" s="158" t="s">
        <v>2233</v>
      </c>
      <c r="G324" s="158" t="s">
        <v>1336</v>
      </c>
      <c r="H324" s="159" t="s">
        <v>727</v>
      </c>
      <c r="I324" s="160" t="s">
        <v>1375</v>
      </c>
      <c r="J324" s="160" t="s">
        <v>4058</v>
      </c>
      <c r="K324" s="161">
        <v>17777</v>
      </c>
      <c r="L324" s="158"/>
      <c r="M324" s="158"/>
      <c r="N324" s="158" t="s">
        <v>4059</v>
      </c>
      <c r="O324" s="158" t="s">
        <v>4060</v>
      </c>
      <c r="P324" s="158" t="s">
        <v>4061</v>
      </c>
      <c r="Q324" s="171">
        <v>4</v>
      </c>
      <c r="R324" s="163" t="s">
        <v>3777</v>
      </c>
      <c r="S324" s="163">
        <v>8</v>
      </c>
      <c r="T324" s="163" t="s">
        <v>3077</v>
      </c>
      <c r="U324" s="163">
        <v>19</v>
      </c>
      <c r="V324" s="163" t="s">
        <v>4062</v>
      </c>
      <c r="W324" s="163">
        <v>1</v>
      </c>
      <c r="X324" s="163"/>
      <c r="Y324" s="164" t="s">
        <v>2353</v>
      </c>
      <c r="Z324" s="164" t="s">
        <v>2353</v>
      </c>
      <c r="AA324" s="164"/>
      <c r="AB324" s="165" t="s">
        <v>2338</v>
      </c>
      <c r="AC324" s="166">
        <v>27</v>
      </c>
      <c r="AD324" s="167">
        <f t="shared" si="2"/>
        <v>0</v>
      </c>
      <c r="AE324" s="398">
        <v>27</v>
      </c>
      <c r="AF324" s="398">
        <v>0</v>
      </c>
      <c r="AG324" s="398">
        <v>7</v>
      </c>
      <c r="AH324" s="398">
        <v>0</v>
      </c>
      <c r="AI324" s="399">
        <v>15</v>
      </c>
      <c r="AJ324" s="399">
        <v>5</v>
      </c>
      <c r="AK324" s="399">
        <v>2</v>
      </c>
      <c r="AL324" s="399">
        <v>11</v>
      </c>
      <c r="AM324" s="166"/>
      <c r="AN324" s="166"/>
      <c r="AO324" s="166" t="s">
        <v>699</v>
      </c>
      <c r="AP324" s="168" t="s">
        <v>699</v>
      </c>
      <c r="AQ324" s="168" t="s">
        <v>699</v>
      </c>
      <c r="AR324" s="169">
        <f t="shared" si="3"/>
        <v>27</v>
      </c>
      <c r="AS324" s="170">
        <v>0</v>
      </c>
      <c r="AT324" s="160">
        <v>0</v>
      </c>
      <c r="AU324" s="160">
        <v>0</v>
      </c>
      <c r="AV324" s="170">
        <v>0</v>
      </c>
      <c r="AW324" s="170">
        <v>0</v>
      </c>
      <c r="AX324" s="160">
        <v>0</v>
      </c>
      <c r="AY324" s="160">
        <v>10</v>
      </c>
      <c r="AZ324" s="160">
        <v>0</v>
      </c>
      <c r="BA324" s="160">
        <v>0</v>
      </c>
      <c r="BB324" s="160">
        <v>17</v>
      </c>
      <c r="BC324" s="160" t="s">
        <v>2339</v>
      </c>
      <c r="BD324" s="160"/>
      <c r="BE324" s="160"/>
    </row>
    <row r="325" spans="2:57" ht="16.5" hidden="1" customHeight="1">
      <c r="B325" s="156">
        <v>435</v>
      </c>
      <c r="C325" s="157" t="s">
        <v>1376</v>
      </c>
      <c r="D325" s="158" t="s">
        <v>4063</v>
      </c>
      <c r="E325" s="176" t="s">
        <v>28</v>
      </c>
      <c r="F325" s="158" t="s">
        <v>2233</v>
      </c>
      <c r="G325" s="158" t="s">
        <v>1336</v>
      </c>
      <c r="H325" s="159" t="s">
        <v>727</v>
      </c>
      <c r="I325" s="160" t="s">
        <v>1377</v>
      </c>
      <c r="J325" s="160" t="s">
        <v>4064</v>
      </c>
      <c r="K325" s="161">
        <v>20583</v>
      </c>
      <c r="L325" s="158"/>
      <c r="M325" s="158"/>
      <c r="N325" s="158" t="s">
        <v>4065</v>
      </c>
      <c r="O325" s="158" t="s">
        <v>4066</v>
      </c>
      <c r="P325" s="158" t="s">
        <v>4067</v>
      </c>
      <c r="Q325" s="171">
        <v>4</v>
      </c>
      <c r="R325" s="163" t="s">
        <v>2892</v>
      </c>
      <c r="S325" s="163">
        <v>12</v>
      </c>
      <c r="T325" s="163" t="s">
        <v>3513</v>
      </c>
      <c r="U325" s="163">
        <v>45</v>
      </c>
      <c r="V325" s="163" t="s">
        <v>4068</v>
      </c>
      <c r="W325" s="163">
        <v>1</v>
      </c>
      <c r="X325" s="163"/>
      <c r="Y325" s="164" t="s">
        <v>26</v>
      </c>
      <c r="Z325" s="164" t="s">
        <v>26</v>
      </c>
      <c r="AA325" s="172" t="s">
        <v>35</v>
      </c>
      <c r="AB325" s="165" t="s">
        <v>2354</v>
      </c>
      <c r="AC325" s="166">
        <v>39</v>
      </c>
      <c r="AD325" s="167">
        <f t="shared" si="2"/>
        <v>0</v>
      </c>
      <c r="AE325" s="398">
        <v>39</v>
      </c>
      <c r="AF325" s="398">
        <v>0</v>
      </c>
      <c r="AG325" s="398">
        <v>4</v>
      </c>
      <c r="AH325" s="398">
        <v>0</v>
      </c>
      <c r="AI325" s="399">
        <v>35</v>
      </c>
      <c r="AJ325" s="399">
        <v>5</v>
      </c>
      <c r="AK325" s="399">
        <v>3</v>
      </c>
      <c r="AL325" s="399">
        <v>18</v>
      </c>
      <c r="AM325" s="166"/>
      <c r="AN325" s="166"/>
      <c r="AO325" s="166" t="s">
        <v>699</v>
      </c>
      <c r="AP325" s="168" t="s">
        <v>699</v>
      </c>
      <c r="AQ325" s="168" t="s">
        <v>699</v>
      </c>
      <c r="AR325" s="169">
        <f t="shared" si="3"/>
        <v>39</v>
      </c>
      <c r="AS325" s="170">
        <v>0</v>
      </c>
      <c r="AT325" s="160">
        <v>0</v>
      </c>
      <c r="AU325" s="160">
        <v>0</v>
      </c>
      <c r="AV325" s="170">
        <v>0</v>
      </c>
      <c r="AW325" s="170">
        <v>0</v>
      </c>
      <c r="AX325" s="160">
        <v>0</v>
      </c>
      <c r="AY325" s="160">
        <v>4</v>
      </c>
      <c r="AZ325" s="160">
        <v>0</v>
      </c>
      <c r="BA325" s="160">
        <v>0</v>
      </c>
      <c r="BB325" s="160">
        <v>35</v>
      </c>
      <c r="BC325" s="160" t="s">
        <v>2355</v>
      </c>
      <c r="BD325" s="160"/>
      <c r="BE325" s="160"/>
    </row>
    <row r="326" spans="2:57" ht="16.5" hidden="1" customHeight="1">
      <c r="B326" s="156">
        <v>80</v>
      </c>
      <c r="C326" s="157" t="s">
        <v>1378</v>
      </c>
      <c r="D326" s="158" t="s">
        <v>4069</v>
      </c>
      <c r="E326" s="176" t="s">
        <v>28</v>
      </c>
      <c r="F326" s="158" t="s">
        <v>2233</v>
      </c>
      <c r="G326" s="158" t="s">
        <v>1336</v>
      </c>
      <c r="H326" s="159" t="s">
        <v>724</v>
      </c>
      <c r="I326" s="160" t="s">
        <v>1379</v>
      </c>
      <c r="J326" s="160" t="s">
        <v>4070</v>
      </c>
      <c r="K326" s="161">
        <v>26371</v>
      </c>
      <c r="L326" s="158" t="s">
        <v>4071</v>
      </c>
      <c r="M326" s="158" t="s">
        <v>2332</v>
      </c>
      <c r="N326" s="158" t="s">
        <v>4071</v>
      </c>
      <c r="O326" s="158" t="s">
        <v>4072</v>
      </c>
      <c r="P326" s="158" t="s">
        <v>4073</v>
      </c>
      <c r="Q326" s="171">
        <v>5</v>
      </c>
      <c r="R326" s="163" t="s">
        <v>4074</v>
      </c>
      <c r="S326" s="163">
        <v>11</v>
      </c>
      <c r="T326" s="163" t="s">
        <v>2735</v>
      </c>
      <c r="U326" s="163">
        <v>40</v>
      </c>
      <c r="V326" s="163" t="s">
        <v>4075</v>
      </c>
      <c r="W326" s="163">
        <v>0</v>
      </c>
      <c r="X326" s="163"/>
      <c r="Y326" s="164" t="s">
        <v>26</v>
      </c>
      <c r="Z326" s="164" t="s">
        <v>26</v>
      </c>
      <c r="AA326" s="164"/>
      <c r="AB326" s="165" t="s">
        <v>2338</v>
      </c>
      <c r="AC326" s="166">
        <v>17</v>
      </c>
      <c r="AD326" s="167">
        <f t="shared" si="2"/>
        <v>0</v>
      </c>
      <c r="AE326" s="398">
        <v>22</v>
      </c>
      <c r="AF326" s="398">
        <v>0</v>
      </c>
      <c r="AG326" s="398">
        <v>5</v>
      </c>
      <c r="AH326" s="398">
        <v>0</v>
      </c>
      <c r="AI326" s="399">
        <v>35</v>
      </c>
      <c r="AJ326" s="399">
        <v>8</v>
      </c>
      <c r="AK326" s="399">
        <v>3</v>
      </c>
      <c r="AL326" s="399">
        <v>19</v>
      </c>
      <c r="AM326" s="166"/>
      <c r="AN326" s="166"/>
      <c r="AO326" s="166" t="s">
        <v>699</v>
      </c>
      <c r="AP326" s="168" t="s">
        <v>699</v>
      </c>
      <c r="AQ326" s="168" t="s">
        <v>699</v>
      </c>
      <c r="AR326" s="169">
        <f t="shared" si="3"/>
        <v>17</v>
      </c>
      <c r="AS326" s="170">
        <v>0</v>
      </c>
      <c r="AT326" s="160">
        <v>0</v>
      </c>
      <c r="AU326" s="160">
        <v>0</v>
      </c>
      <c r="AV326" s="170">
        <v>0</v>
      </c>
      <c r="AW326" s="170">
        <v>0</v>
      </c>
      <c r="AX326" s="160">
        <v>0</v>
      </c>
      <c r="AY326" s="160">
        <v>0</v>
      </c>
      <c r="AZ326" s="160">
        <v>0</v>
      </c>
      <c r="BA326" s="160">
        <v>0</v>
      </c>
      <c r="BB326" s="160">
        <v>17</v>
      </c>
      <c r="BC326" s="160" t="s">
        <v>2339</v>
      </c>
      <c r="BD326" s="160"/>
      <c r="BE326" s="160"/>
    </row>
    <row r="327" spans="2:57" ht="16.5" hidden="1" customHeight="1">
      <c r="B327" s="156">
        <v>124</v>
      </c>
      <c r="C327" s="157" t="s">
        <v>1380</v>
      </c>
      <c r="D327" s="158" t="s">
        <v>4076</v>
      </c>
      <c r="E327" s="176" t="s">
        <v>28</v>
      </c>
      <c r="F327" s="158" t="s">
        <v>2233</v>
      </c>
      <c r="G327" s="158" t="s">
        <v>1336</v>
      </c>
      <c r="H327" s="159" t="s">
        <v>724</v>
      </c>
      <c r="I327" s="160" t="s">
        <v>1381</v>
      </c>
      <c r="J327" s="160" t="s">
        <v>4077</v>
      </c>
      <c r="K327" s="161">
        <v>30771</v>
      </c>
      <c r="L327" s="158"/>
      <c r="M327" s="158"/>
      <c r="N327" s="158" t="s">
        <v>4078</v>
      </c>
      <c r="O327" s="158" t="s">
        <v>4079</v>
      </c>
      <c r="P327" s="158" t="s">
        <v>4080</v>
      </c>
      <c r="Q327" s="171">
        <v>6</v>
      </c>
      <c r="R327" s="163" t="s">
        <v>4081</v>
      </c>
      <c r="S327" s="163">
        <v>7</v>
      </c>
      <c r="T327" s="163" t="s">
        <v>2527</v>
      </c>
      <c r="U327" s="163">
        <v>48</v>
      </c>
      <c r="V327" s="163" t="s">
        <v>4082</v>
      </c>
      <c r="W327" s="163">
        <v>0</v>
      </c>
      <c r="X327" s="163"/>
      <c r="Y327" s="164" t="s">
        <v>26</v>
      </c>
      <c r="Z327" s="164" t="s">
        <v>26</v>
      </c>
      <c r="AA327" s="164"/>
      <c r="AB327" s="165" t="s">
        <v>2338</v>
      </c>
      <c r="AC327" s="166">
        <v>42</v>
      </c>
      <c r="AD327" s="167">
        <f t="shared" si="2"/>
        <v>0</v>
      </c>
      <c r="AE327" s="398">
        <v>42</v>
      </c>
      <c r="AF327" s="398">
        <v>0</v>
      </c>
      <c r="AG327" s="398">
        <v>8</v>
      </c>
      <c r="AH327" s="398">
        <v>0</v>
      </c>
      <c r="AI327" s="399">
        <v>50</v>
      </c>
      <c r="AJ327" s="399">
        <v>10</v>
      </c>
      <c r="AK327" s="399">
        <v>3</v>
      </c>
      <c r="AL327" s="399">
        <v>23</v>
      </c>
      <c r="AM327" s="166"/>
      <c r="AN327" s="166"/>
      <c r="AO327" s="166" t="s">
        <v>699</v>
      </c>
      <c r="AP327" s="168" t="s">
        <v>699</v>
      </c>
      <c r="AQ327" s="168" t="s">
        <v>699</v>
      </c>
      <c r="AR327" s="169">
        <f t="shared" si="3"/>
        <v>42</v>
      </c>
      <c r="AS327" s="170">
        <v>0</v>
      </c>
      <c r="AT327" s="160">
        <v>0</v>
      </c>
      <c r="AU327" s="160">
        <v>0</v>
      </c>
      <c r="AV327" s="170">
        <v>0</v>
      </c>
      <c r="AW327" s="170">
        <v>3</v>
      </c>
      <c r="AX327" s="160">
        <v>0</v>
      </c>
      <c r="AY327" s="160">
        <v>4</v>
      </c>
      <c r="AZ327" s="160">
        <v>0</v>
      </c>
      <c r="BA327" s="160">
        <v>0</v>
      </c>
      <c r="BB327" s="160">
        <v>35</v>
      </c>
      <c r="BC327" s="160" t="s">
        <v>2339</v>
      </c>
      <c r="BD327" s="160"/>
      <c r="BE327" s="160"/>
    </row>
    <row r="328" spans="2:57" ht="16.5" hidden="1" customHeight="1">
      <c r="B328" s="156">
        <v>423</v>
      </c>
      <c r="C328" s="157" t="s">
        <v>1382</v>
      </c>
      <c r="D328" s="158" t="s">
        <v>4083</v>
      </c>
      <c r="E328" s="176" t="s">
        <v>28</v>
      </c>
      <c r="F328" s="158" t="s">
        <v>2233</v>
      </c>
      <c r="G328" s="158" t="s">
        <v>1336</v>
      </c>
      <c r="H328" s="159" t="s">
        <v>727</v>
      </c>
      <c r="I328" s="160" t="s">
        <v>1383</v>
      </c>
      <c r="J328" s="160" t="s">
        <v>4084</v>
      </c>
      <c r="K328" s="161">
        <v>38047</v>
      </c>
      <c r="L328" s="158" t="s">
        <v>4085</v>
      </c>
      <c r="M328" s="158" t="s">
        <v>2332</v>
      </c>
      <c r="N328" s="158" t="s">
        <v>4085</v>
      </c>
      <c r="O328" s="158" t="s">
        <v>4086</v>
      </c>
      <c r="P328" s="158" t="s">
        <v>4087</v>
      </c>
      <c r="Q328" s="171">
        <v>2</v>
      </c>
      <c r="R328" s="163" t="s">
        <v>2680</v>
      </c>
      <c r="S328" s="163">
        <v>6</v>
      </c>
      <c r="T328" s="163" t="s">
        <v>2470</v>
      </c>
      <c r="U328" s="163">
        <v>13</v>
      </c>
      <c r="V328" s="163" t="s">
        <v>2543</v>
      </c>
      <c r="W328" s="163">
        <v>1</v>
      </c>
      <c r="X328" s="163"/>
      <c r="Y328" s="164" t="s">
        <v>26</v>
      </c>
      <c r="Z328" s="164" t="s">
        <v>26</v>
      </c>
      <c r="AA328" s="164"/>
      <c r="AB328" s="165" t="s">
        <v>2338</v>
      </c>
      <c r="AC328" s="166">
        <v>8</v>
      </c>
      <c r="AD328" s="167">
        <f t="shared" si="2"/>
        <v>0</v>
      </c>
      <c r="AE328" s="398">
        <v>8</v>
      </c>
      <c r="AF328" s="398">
        <v>0</v>
      </c>
      <c r="AG328" s="398">
        <v>3</v>
      </c>
      <c r="AH328" s="398">
        <v>0</v>
      </c>
      <c r="AI328" s="399">
        <v>46</v>
      </c>
      <c r="AJ328" s="399">
        <v>10</v>
      </c>
      <c r="AK328" s="399">
        <v>3</v>
      </c>
      <c r="AL328" s="399">
        <v>19</v>
      </c>
      <c r="AM328" s="166"/>
      <c r="AN328" s="166"/>
      <c r="AO328" s="166" t="s">
        <v>699</v>
      </c>
      <c r="AP328" s="168" t="s">
        <v>699</v>
      </c>
      <c r="AQ328" s="168" t="s">
        <v>699</v>
      </c>
      <c r="AR328" s="169">
        <f t="shared" si="3"/>
        <v>8</v>
      </c>
      <c r="AS328" s="170">
        <v>0</v>
      </c>
      <c r="AT328" s="160">
        <v>2</v>
      </c>
      <c r="AU328" s="160">
        <v>0</v>
      </c>
      <c r="AV328" s="170">
        <v>2</v>
      </c>
      <c r="AW328" s="170">
        <v>0</v>
      </c>
      <c r="AX328" s="160">
        <v>0</v>
      </c>
      <c r="AY328" s="160">
        <v>0</v>
      </c>
      <c r="AZ328" s="160">
        <v>0</v>
      </c>
      <c r="BA328" s="160">
        <v>0</v>
      </c>
      <c r="BB328" s="160">
        <v>4</v>
      </c>
      <c r="BC328" s="160" t="s">
        <v>2339</v>
      </c>
      <c r="BD328" s="160"/>
      <c r="BE328" s="160"/>
    </row>
    <row r="329" spans="2:57" ht="16.5" hidden="1" customHeight="1">
      <c r="B329" s="156">
        <v>450</v>
      </c>
      <c r="C329" s="157" t="s">
        <v>1384</v>
      </c>
      <c r="D329" s="158" t="s">
        <v>4088</v>
      </c>
      <c r="E329" s="176" t="s">
        <v>28</v>
      </c>
      <c r="F329" s="158" t="s">
        <v>2233</v>
      </c>
      <c r="G329" s="158" t="s">
        <v>1336</v>
      </c>
      <c r="H329" s="159" t="s">
        <v>727</v>
      </c>
      <c r="I329" s="160" t="s">
        <v>1385</v>
      </c>
      <c r="J329" s="160" t="s">
        <v>4089</v>
      </c>
      <c r="K329" s="161">
        <v>39873</v>
      </c>
      <c r="L329" s="158" t="s">
        <v>4090</v>
      </c>
      <c r="M329" s="158" t="s">
        <v>2332</v>
      </c>
      <c r="N329" s="158" t="s">
        <v>4090</v>
      </c>
      <c r="O329" s="158" t="s">
        <v>4091</v>
      </c>
      <c r="P329" s="158" t="s">
        <v>4092</v>
      </c>
      <c r="Q329" s="171">
        <v>5</v>
      </c>
      <c r="R329" s="163" t="s">
        <v>3724</v>
      </c>
      <c r="S329" s="163">
        <v>15</v>
      </c>
      <c r="T329" s="163" t="s">
        <v>3219</v>
      </c>
      <c r="U329" s="163">
        <v>47</v>
      </c>
      <c r="V329" s="163" t="s">
        <v>4093</v>
      </c>
      <c r="W329" s="163">
        <v>1</v>
      </c>
      <c r="X329" s="163"/>
      <c r="Y329" s="164" t="s">
        <v>26</v>
      </c>
      <c r="Z329" s="164" t="s">
        <v>26</v>
      </c>
      <c r="AA329" s="172" t="s">
        <v>35</v>
      </c>
      <c r="AB329" s="165" t="s">
        <v>2354</v>
      </c>
      <c r="AC329" s="166">
        <v>57</v>
      </c>
      <c r="AD329" s="167">
        <f t="shared" si="2"/>
        <v>0</v>
      </c>
      <c r="AE329" s="398">
        <v>57</v>
      </c>
      <c r="AF329" s="398">
        <v>0</v>
      </c>
      <c r="AG329" s="398">
        <v>12</v>
      </c>
      <c r="AH329" s="398">
        <v>0</v>
      </c>
      <c r="AI329" s="399">
        <v>14</v>
      </c>
      <c r="AJ329" s="399">
        <v>3</v>
      </c>
      <c r="AK329" s="399">
        <v>2</v>
      </c>
      <c r="AL329" s="399">
        <v>20</v>
      </c>
      <c r="AM329" s="166"/>
      <c r="AN329" s="166"/>
      <c r="AO329" s="166" t="s">
        <v>699</v>
      </c>
      <c r="AP329" s="168" t="s">
        <v>699</v>
      </c>
      <c r="AQ329" s="168" t="s">
        <v>699</v>
      </c>
      <c r="AR329" s="169">
        <f t="shared" si="3"/>
        <v>57</v>
      </c>
      <c r="AS329" s="170">
        <v>0</v>
      </c>
      <c r="AT329" s="160">
        <v>0</v>
      </c>
      <c r="AU329" s="160">
        <v>0</v>
      </c>
      <c r="AV329" s="170">
        <v>0</v>
      </c>
      <c r="AW329" s="170">
        <v>0</v>
      </c>
      <c r="AX329" s="160">
        <v>0</v>
      </c>
      <c r="AY329" s="160">
        <v>5</v>
      </c>
      <c r="AZ329" s="160">
        <v>0</v>
      </c>
      <c r="BA329" s="160">
        <v>0</v>
      </c>
      <c r="BB329" s="160">
        <v>52</v>
      </c>
      <c r="BC329" s="160" t="s">
        <v>2355</v>
      </c>
      <c r="BD329" s="160"/>
      <c r="BE329" s="160"/>
    </row>
    <row r="330" spans="2:57" ht="16.5" hidden="1" customHeight="1">
      <c r="B330" s="156">
        <v>407</v>
      </c>
      <c r="C330" s="157" t="s">
        <v>1386</v>
      </c>
      <c r="D330" s="158" t="s">
        <v>4094</v>
      </c>
      <c r="E330" s="176" t="s">
        <v>28</v>
      </c>
      <c r="F330" s="158" t="s">
        <v>2233</v>
      </c>
      <c r="G330" s="158" t="s">
        <v>1336</v>
      </c>
      <c r="H330" s="159" t="s">
        <v>730</v>
      </c>
      <c r="I330" s="160" t="s">
        <v>1387</v>
      </c>
      <c r="J330" s="160" t="s">
        <v>4095</v>
      </c>
      <c r="K330" s="161">
        <v>38047</v>
      </c>
      <c r="L330" s="158" t="s">
        <v>4096</v>
      </c>
      <c r="M330" s="158" t="s">
        <v>2332</v>
      </c>
      <c r="N330" s="158" t="s">
        <v>4096</v>
      </c>
      <c r="O330" s="158" t="s">
        <v>4097</v>
      </c>
      <c r="P330" s="158" t="s">
        <v>4098</v>
      </c>
      <c r="Q330" s="171">
        <v>3</v>
      </c>
      <c r="R330" s="163" t="s">
        <v>2969</v>
      </c>
      <c r="S330" s="163">
        <v>13</v>
      </c>
      <c r="T330" s="163" t="s">
        <v>2422</v>
      </c>
      <c r="U330" s="163">
        <v>12</v>
      </c>
      <c r="V330" s="163" t="s">
        <v>4099</v>
      </c>
      <c r="W330" s="163">
        <v>1</v>
      </c>
      <c r="X330" s="163"/>
      <c r="Y330" s="164" t="s">
        <v>2353</v>
      </c>
      <c r="Z330" s="164" t="s">
        <v>2353</v>
      </c>
      <c r="AA330" s="164"/>
      <c r="AB330" s="165" t="s">
        <v>2338</v>
      </c>
      <c r="AC330" s="166">
        <v>19</v>
      </c>
      <c r="AD330" s="167">
        <f t="shared" si="2"/>
        <v>0</v>
      </c>
      <c r="AE330" s="398">
        <v>15</v>
      </c>
      <c r="AF330" s="398">
        <v>0</v>
      </c>
      <c r="AG330" s="398">
        <v>5</v>
      </c>
      <c r="AH330" s="398">
        <v>0</v>
      </c>
      <c r="AI330" s="399">
        <v>15</v>
      </c>
      <c r="AJ330" s="399">
        <v>5</v>
      </c>
      <c r="AK330" s="399">
        <v>2</v>
      </c>
      <c r="AL330" s="399">
        <v>11</v>
      </c>
      <c r="AM330" s="166"/>
      <c r="AN330" s="166"/>
      <c r="AO330" s="166" t="s">
        <v>699</v>
      </c>
      <c r="AP330" s="168" t="s">
        <v>699</v>
      </c>
      <c r="AQ330" s="168" t="s">
        <v>699</v>
      </c>
      <c r="AR330" s="169">
        <f t="shared" si="3"/>
        <v>19</v>
      </c>
      <c r="AS330" s="170">
        <v>0</v>
      </c>
      <c r="AT330" s="160">
        <v>3</v>
      </c>
      <c r="AU330" s="160">
        <v>0</v>
      </c>
      <c r="AV330" s="170">
        <v>0</v>
      </c>
      <c r="AW330" s="170">
        <v>3</v>
      </c>
      <c r="AX330" s="160">
        <v>0</v>
      </c>
      <c r="AY330" s="160">
        <v>5</v>
      </c>
      <c r="AZ330" s="160">
        <v>0</v>
      </c>
      <c r="BA330" s="160">
        <v>0</v>
      </c>
      <c r="BB330" s="160">
        <v>8</v>
      </c>
      <c r="BC330" s="160" t="s">
        <v>2339</v>
      </c>
      <c r="BD330" s="160"/>
      <c r="BE330" s="160"/>
    </row>
    <row r="331" spans="2:57" ht="16.5" hidden="1" customHeight="1">
      <c r="B331" s="156">
        <v>410</v>
      </c>
      <c r="C331" s="157" t="s">
        <v>1388</v>
      </c>
      <c r="D331" s="158" t="s">
        <v>4100</v>
      </c>
      <c r="E331" s="176" t="s">
        <v>28</v>
      </c>
      <c r="F331" s="158" t="s">
        <v>2233</v>
      </c>
      <c r="G331" s="158" t="s">
        <v>1336</v>
      </c>
      <c r="H331" s="159" t="s">
        <v>730</v>
      </c>
      <c r="I331" s="160" t="s">
        <v>1389</v>
      </c>
      <c r="J331" s="160" t="s">
        <v>4101</v>
      </c>
      <c r="K331" s="161">
        <v>34423</v>
      </c>
      <c r="L331" s="158" t="s">
        <v>4102</v>
      </c>
      <c r="M331" s="158" t="s">
        <v>2332</v>
      </c>
      <c r="N331" s="158" t="s">
        <v>4102</v>
      </c>
      <c r="O331" s="158" t="s">
        <v>4103</v>
      </c>
      <c r="P331" s="158" t="s">
        <v>4104</v>
      </c>
      <c r="Q331" s="171">
        <v>2</v>
      </c>
      <c r="R331" s="163" t="s">
        <v>2879</v>
      </c>
      <c r="S331" s="163">
        <v>12</v>
      </c>
      <c r="T331" s="163" t="s">
        <v>2369</v>
      </c>
      <c r="U331" s="163">
        <v>42</v>
      </c>
      <c r="V331" s="163" t="s">
        <v>4105</v>
      </c>
      <c r="W331" s="163">
        <v>1</v>
      </c>
      <c r="X331" s="163"/>
      <c r="Y331" s="164" t="s">
        <v>26</v>
      </c>
      <c r="Z331" s="164" t="s">
        <v>26</v>
      </c>
      <c r="AA331" s="172" t="s">
        <v>35</v>
      </c>
      <c r="AB331" s="165" t="s">
        <v>2354</v>
      </c>
      <c r="AC331" s="166">
        <v>35</v>
      </c>
      <c r="AD331" s="167">
        <f t="shared" si="2"/>
        <v>0</v>
      </c>
      <c r="AE331" s="398">
        <v>35</v>
      </c>
      <c r="AF331" s="398">
        <v>0</v>
      </c>
      <c r="AG331" s="398">
        <v>5</v>
      </c>
      <c r="AH331" s="398">
        <v>0</v>
      </c>
      <c r="AI331" s="399">
        <v>35</v>
      </c>
      <c r="AJ331" s="399">
        <v>5</v>
      </c>
      <c r="AK331" s="399">
        <v>3</v>
      </c>
      <c r="AL331" s="399">
        <v>18</v>
      </c>
      <c r="AM331" s="166"/>
      <c r="AN331" s="166"/>
      <c r="AO331" s="166" t="s">
        <v>699</v>
      </c>
      <c r="AP331" s="168" t="s">
        <v>699</v>
      </c>
      <c r="AQ331" s="168" t="s">
        <v>699</v>
      </c>
      <c r="AR331" s="169">
        <f t="shared" si="3"/>
        <v>35</v>
      </c>
      <c r="AS331" s="170">
        <v>0</v>
      </c>
      <c r="AT331" s="160">
        <v>2</v>
      </c>
      <c r="AU331" s="160">
        <v>0</v>
      </c>
      <c r="AV331" s="170">
        <v>0</v>
      </c>
      <c r="AW331" s="170">
        <v>7</v>
      </c>
      <c r="AX331" s="160">
        <v>0</v>
      </c>
      <c r="AY331" s="160">
        <v>4</v>
      </c>
      <c r="AZ331" s="160">
        <v>0</v>
      </c>
      <c r="BA331" s="160">
        <v>0</v>
      </c>
      <c r="BB331" s="160">
        <v>22</v>
      </c>
      <c r="BC331" s="160" t="s">
        <v>2355</v>
      </c>
      <c r="BD331" s="160"/>
      <c r="BE331" s="160"/>
    </row>
    <row r="332" spans="2:57" ht="16.5" hidden="1" customHeight="1">
      <c r="B332" s="156">
        <v>451</v>
      </c>
      <c r="C332" s="157" t="s">
        <v>1390</v>
      </c>
      <c r="D332" s="158" t="s">
        <v>4106</v>
      </c>
      <c r="E332" s="176" t="s">
        <v>28</v>
      </c>
      <c r="F332" s="158" t="s">
        <v>2233</v>
      </c>
      <c r="G332" s="158" t="s">
        <v>1336</v>
      </c>
      <c r="H332" s="159" t="s">
        <v>727</v>
      </c>
      <c r="I332" s="160" t="s">
        <v>1391</v>
      </c>
      <c r="J332" s="160" t="s">
        <v>4107</v>
      </c>
      <c r="K332" s="161">
        <v>43160</v>
      </c>
      <c r="L332" s="158" t="s">
        <v>4108</v>
      </c>
      <c r="M332" s="158" t="s">
        <v>2332</v>
      </c>
      <c r="N332" s="158" t="s">
        <v>4108</v>
      </c>
      <c r="O332" s="158" t="s">
        <v>4109</v>
      </c>
      <c r="P332" s="158" t="s">
        <v>4110</v>
      </c>
      <c r="Q332" s="171">
        <v>2</v>
      </c>
      <c r="R332" s="163" t="s">
        <v>4111</v>
      </c>
      <c r="S332" s="163">
        <v>26</v>
      </c>
      <c r="T332" s="163" t="s">
        <v>4112</v>
      </c>
      <c r="U332" s="163">
        <v>72</v>
      </c>
      <c r="V332" s="163" t="s">
        <v>4113</v>
      </c>
      <c r="W332" s="163">
        <v>2</v>
      </c>
      <c r="X332" s="163"/>
      <c r="Y332" s="164" t="s">
        <v>26</v>
      </c>
      <c r="Z332" s="164" t="s">
        <v>26</v>
      </c>
      <c r="AA332" s="184" t="s">
        <v>35</v>
      </c>
      <c r="AB332" s="165" t="s">
        <v>2354</v>
      </c>
      <c r="AC332" s="166">
        <v>54</v>
      </c>
      <c r="AD332" s="167">
        <f t="shared" si="2"/>
        <v>0</v>
      </c>
      <c r="AE332" s="398">
        <v>54</v>
      </c>
      <c r="AF332" s="398">
        <v>0</v>
      </c>
      <c r="AG332" s="398">
        <v>7</v>
      </c>
      <c r="AH332" s="398">
        <v>0</v>
      </c>
      <c r="AI332" s="399">
        <v>19</v>
      </c>
      <c r="AJ332" s="399">
        <v>4</v>
      </c>
      <c r="AK332" s="399">
        <v>2</v>
      </c>
      <c r="AL332" s="399">
        <v>17</v>
      </c>
      <c r="AM332" s="166"/>
      <c r="AN332" s="166"/>
      <c r="AO332" s="166" t="s">
        <v>699</v>
      </c>
      <c r="AP332" s="168" t="s">
        <v>699</v>
      </c>
      <c r="AQ332" s="168" t="s">
        <v>699</v>
      </c>
      <c r="AR332" s="169">
        <f t="shared" si="3"/>
        <v>54</v>
      </c>
      <c r="AS332" s="170">
        <v>0</v>
      </c>
      <c r="AT332" s="160">
        <v>1</v>
      </c>
      <c r="AU332" s="160">
        <v>0</v>
      </c>
      <c r="AV332" s="170">
        <v>0</v>
      </c>
      <c r="AW332" s="170">
        <v>2</v>
      </c>
      <c r="AX332" s="160">
        <v>0</v>
      </c>
      <c r="AY332" s="160">
        <v>4</v>
      </c>
      <c r="AZ332" s="160">
        <v>0</v>
      </c>
      <c r="BA332" s="160">
        <v>0</v>
      </c>
      <c r="BB332" s="160">
        <v>47</v>
      </c>
      <c r="BC332" s="160" t="s">
        <v>2355</v>
      </c>
      <c r="BD332" s="160"/>
      <c r="BE332" s="160"/>
    </row>
    <row r="333" spans="2:57" ht="16.5" hidden="1" customHeight="1">
      <c r="B333" s="156">
        <v>406</v>
      </c>
      <c r="C333" s="157" t="s">
        <v>1392</v>
      </c>
      <c r="D333" s="158" t="s">
        <v>4114</v>
      </c>
      <c r="E333" s="176" t="s">
        <v>28</v>
      </c>
      <c r="F333" s="158" t="s">
        <v>2233</v>
      </c>
      <c r="G333" s="158" t="s">
        <v>1336</v>
      </c>
      <c r="H333" s="159" t="s">
        <v>730</v>
      </c>
      <c r="I333" s="160" t="s">
        <v>1393</v>
      </c>
      <c r="J333" s="160" t="s">
        <v>4115</v>
      </c>
      <c r="K333" s="161">
        <v>38047</v>
      </c>
      <c r="L333" s="158" t="s">
        <v>4116</v>
      </c>
      <c r="M333" s="158" t="s">
        <v>2332</v>
      </c>
      <c r="N333" s="158" t="s">
        <v>4116</v>
      </c>
      <c r="O333" s="158" t="s">
        <v>4117</v>
      </c>
      <c r="P333" s="158" t="s">
        <v>4118</v>
      </c>
      <c r="Q333" s="171">
        <v>4</v>
      </c>
      <c r="R333" s="163" t="s">
        <v>4119</v>
      </c>
      <c r="S333" s="163">
        <v>12</v>
      </c>
      <c r="T333" s="163" t="s">
        <v>2798</v>
      </c>
      <c r="U333" s="163">
        <v>48</v>
      </c>
      <c r="V333" s="163" t="s">
        <v>4120</v>
      </c>
      <c r="W333" s="163">
        <v>1</v>
      </c>
      <c r="X333" s="163"/>
      <c r="Y333" s="164" t="s">
        <v>26</v>
      </c>
      <c r="Z333" s="164" t="s">
        <v>26</v>
      </c>
      <c r="AA333" s="172" t="s">
        <v>35</v>
      </c>
      <c r="AB333" s="165" t="s">
        <v>2354</v>
      </c>
      <c r="AC333" s="166">
        <v>35</v>
      </c>
      <c r="AD333" s="167">
        <f t="shared" si="2"/>
        <v>0</v>
      </c>
      <c r="AE333" s="398">
        <v>35</v>
      </c>
      <c r="AF333" s="398">
        <v>0</v>
      </c>
      <c r="AG333" s="398">
        <v>8</v>
      </c>
      <c r="AH333" s="398">
        <v>0</v>
      </c>
      <c r="AI333" s="399">
        <v>35</v>
      </c>
      <c r="AJ333" s="399">
        <v>8</v>
      </c>
      <c r="AK333" s="399">
        <v>3</v>
      </c>
      <c r="AL333" s="399">
        <v>19</v>
      </c>
      <c r="AM333" s="166"/>
      <c r="AN333" s="166"/>
      <c r="AO333" s="166" t="s">
        <v>699</v>
      </c>
      <c r="AP333" s="168" t="s">
        <v>699</v>
      </c>
      <c r="AQ333" s="168" t="s">
        <v>699</v>
      </c>
      <c r="AR333" s="169">
        <f t="shared" si="3"/>
        <v>35</v>
      </c>
      <c r="AS333" s="170">
        <v>0</v>
      </c>
      <c r="AT333" s="160">
        <v>1</v>
      </c>
      <c r="AU333" s="160">
        <v>0</v>
      </c>
      <c r="AV333" s="170">
        <v>0</v>
      </c>
      <c r="AW333" s="170">
        <v>1</v>
      </c>
      <c r="AX333" s="160">
        <v>0</v>
      </c>
      <c r="AY333" s="160">
        <v>4</v>
      </c>
      <c r="AZ333" s="160">
        <v>0</v>
      </c>
      <c r="BA333" s="160">
        <v>0</v>
      </c>
      <c r="BB333" s="160">
        <v>29</v>
      </c>
      <c r="BC333" s="160" t="s">
        <v>2355</v>
      </c>
      <c r="BD333" s="160"/>
      <c r="BE333" s="160"/>
    </row>
    <row r="334" spans="2:57" ht="16.5" hidden="1" customHeight="1">
      <c r="B334" s="156">
        <v>422</v>
      </c>
      <c r="C334" s="157" t="s">
        <v>1394</v>
      </c>
      <c r="D334" s="158" t="s">
        <v>4121</v>
      </c>
      <c r="E334" s="176" t="s">
        <v>28</v>
      </c>
      <c r="F334" s="158" t="s">
        <v>2233</v>
      </c>
      <c r="G334" s="158" t="s">
        <v>1336</v>
      </c>
      <c r="H334" s="159" t="s">
        <v>727</v>
      </c>
      <c r="I334" s="160" t="s">
        <v>1395</v>
      </c>
      <c r="J334" s="160" t="s">
        <v>4122</v>
      </c>
      <c r="K334" s="161">
        <v>38047</v>
      </c>
      <c r="L334" s="158" t="s">
        <v>4123</v>
      </c>
      <c r="M334" s="158" t="s">
        <v>2332</v>
      </c>
      <c r="N334" s="158" t="s">
        <v>4123</v>
      </c>
      <c r="O334" s="158" t="s">
        <v>4124</v>
      </c>
      <c r="P334" s="158" t="s">
        <v>4125</v>
      </c>
      <c r="Q334" s="171">
        <v>4</v>
      </c>
      <c r="R334" s="163" t="s">
        <v>3219</v>
      </c>
      <c r="S334" s="163">
        <v>8</v>
      </c>
      <c r="T334" s="163" t="s">
        <v>2797</v>
      </c>
      <c r="U334" s="163">
        <v>42</v>
      </c>
      <c r="V334" s="163" t="s">
        <v>4126</v>
      </c>
      <c r="W334" s="163">
        <v>2</v>
      </c>
      <c r="X334" s="163"/>
      <c r="Y334" s="164" t="s">
        <v>26</v>
      </c>
      <c r="Z334" s="164" t="s">
        <v>26</v>
      </c>
      <c r="AA334" s="172" t="s">
        <v>35</v>
      </c>
      <c r="AB334" s="165" t="s">
        <v>2354</v>
      </c>
      <c r="AC334" s="166">
        <v>49</v>
      </c>
      <c r="AD334" s="167">
        <f t="shared" si="2"/>
        <v>0</v>
      </c>
      <c r="AE334" s="398">
        <v>49</v>
      </c>
      <c r="AF334" s="398">
        <v>0</v>
      </c>
      <c r="AG334" s="398">
        <v>6</v>
      </c>
      <c r="AH334" s="398">
        <v>0</v>
      </c>
      <c r="AI334" s="399">
        <v>49</v>
      </c>
      <c r="AJ334" s="399">
        <v>6</v>
      </c>
      <c r="AK334" s="399">
        <v>3</v>
      </c>
      <c r="AL334" s="399">
        <v>16</v>
      </c>
      <c r="AM334" s="166"/>
      <c r="AN334" s="166"/>
      <c r="AO334" s="166" t="s">
        <v>699</v>
      </c>
      <c r="AP334" s="168" t="s">
        <v>699</v>
      </c>
      <c r="AQ334" s="168" t="s">
        <v>699</v>
      </c>
      <c r="AR334" s="169">
        <f t="shared" si="3"/>
        <v>49</v>
      </c>
      <c r="AS334" s="170">
        <v>0</v>
      </c>
      <c r="AT334" s="160">
        <v>0</v>
      </c>
      <c r="AU334" s="160">
        <v>0</v>
      </c>
      <c r="AV334" s="170">
        <v>0</v>
      </c>
      <c r="AW334" s="170">
        <v>1</v>
      </c>
      <c r="AX334" s="160">
        <v>0</v>
      </c>
      <c r="AY334" s="160">
        <v>5</v>
      </c>
      <c r="AZ334" s="160">
        <v>0</v>
      </c>
      <c r="BA334" s="160">
        <v>0</v>
      </c>
      <c r="BB334" s="160">
        <v>43</v>
      </c>
      <c r="BC334" s="160" t="s">
        <v>2355</v>
      </c>
      <c r="BD334" s="160"/>
      <c r="BE334" s="160"/>
    </row>
    <row r="335" spans="2:57" ht="16.5" hidden="1" customHeight="1">
      <c r="B335" s="156">
        <v>78</v>
      </c>
      <c r="C335" s="157" t="s">
        <v>1396</v>
      </c>
      <c r="D335" s="158" t="s">
        <v>4127</v>
      </c>
      <c r="E335" s="176" t="s">
        <v>28</v>
      </c>
      <c r="F335" s="158" t="s">
        <v>2233</v>
      </c>
      <c r="G335" s="158" t="s">
        <v>1336</v>
      </c>
      <c r="H335" s="159" t="s">
        <v>784</v>
      </c>
      <c r="I335" s="160" t="s">
        <v>1397</v>
      </c>
      <c r="J335" s="160" t="s">
        <v>4128</v>
      </c>
      <c r="K335" s="161">
        <v>36296</v>
      </c>
      <c r="L335" s="158"/>
      <c r="M335" s="158"/>
      <c r="N335" s="158" t="s">
        <v>4129</v>
      </c>
      <c r="O335" s="158" t="s">
        <v>4130</v>
      </c>
      <c r="P335" s="158" t="s">
        <v>4131</v>
      </c>
      <c r="Q335" s="171">
        <v>4</v>
      </c>
      <c r="R335" s="163" t="s">
        <v>4132</v>
      </c>
      <c r="S335" s="163">
        <v>23</v>
      </c>
      <c r="T335" s="163" t="s">
        <v>2945</v>
      </c>
      <c r="U335" s="163">
        <v>64</v>
      </c>
      <c r="V335" s="163" t="s">
        <v>4133</v>
      </c>
      <c r="W335" s="163">
        <v>1</v>
      </c>
      <c r="X335" s="163"/>
      <c r="Y335" s="164" t="s">
        <v>26</v>
      </c>
      <c r="Z335" s="164" t="s">
        <v>26</v>
      </c>
      <c r="AA335" s="164"/>
      <c r="AB335" s="165" t="s">
        <v>2338</v>
      </c>
      <c r="AC335" s="166">
        <v>46</v>
      </c>
      <c r="AD335" s="167">
        <f t="shared" si="2"/>
        <v>0</v>
      </c>
      <c r="AE335" s="398">
        <v>46</v>
      </c>
      <c r="AF335" s="398">
        <v>0</v>
      </c>
      <c r="AG335" s="398">
        <v>8</v>
      </c>
      <c r="AH335" s="398">
        <v>0</v>
      </c>
      <c r="AI335" s="399">
        <v>46</v>
      </c>
      <c r="AJ335" s="399">
        <v>8</v>
      </c>
      <c r="AK335" s="399">
        <v>2</v>
      </c>
      <c r="AL335" s="399">
        <v>21</v>
      </c>
      <c r="AM335" s="166"/>
      <c r="AN335" s="166"/>
      <c r="AO335" s="166" t="s">
        <v>699</v>
      </c>
      <c r="AP335" s="168" t="s">
        <v>699</v>
      </c>
      <c r="AQ335" s="168" t="s">
        <v>699</v>
      </c>
      <c r="AR335" s="169">
        <f t="shared" si="3"/>
        <v>46</v>
      </c>
      <c r="AS335" s="170">
        <v>0</v>
      </c>
      <c r="AT335" s="160">
        <v>3</v>
      </c>
      <c r="AU335" s="160">
        <v>0</v>
      </c>
      <c r="AV335" s="170">
        <v>0</v>
      </c>
      <c r="AW335" s="170">
        <v>0</v>
      </c>
      <c r="AX335" s="160">
        <v>0</v>
      </c>
      <c r="AY335" s="160">
        <v>22</v>
      </c>
      <c r="AZ335" s="160">
        <v>0</v>
      </c>
      <c r="BA335" s="160">
        <v>0</v>
      </c>
      <c r="BB335" s="160">
        <v>21</v>
      </c>
      <c r="BC335" s="160" t="s">
        <v>2339</v>
      </c>
      <c r="BD335" s="160"/>
      <c r="BE335" s="160"/>
    </row>
    <row r="336" spans="2:57" ht="16.5" hidden="1" customHeight="1">
      <c r="B336" s="156">
        <v>20</v>
      </c>
      <c r="C336" s="157" t="s">
        <v>1398</v>
      </c>
      <c r="D336" s="158" t="s">
        <v>4134</v>
      </c>
      <c r="E336" s="176"/>
      <c r="F336" s="158" t="s">
        <v>2233</v>
      </c>
      <c r="G336" s="158" t="s">
        <v>1336</v>
      </c>
      <c r="H336" s="159" t="s">
        <v>724</v>
      </c>
      <c r="I336" s="160" t="s">
        <v>1399</v>
      </c>
      <c r="J336" s="160" t="s">
        <v>4135</v>
      </c>
      <c r="K336" s="161">
        <v>20227</v>
      </c>
      <c r="L336" s="158" t="s">
        <v>4136</v>
      </c>
      <c r="M336" s="158" t="s">
        <v>2332</v>
      </c>
      <c r="N336" s="158" t="s">
        <v>4136</v>
      </c>
      <c r="O336" s="158" t="s">
        <v>4137</v>
      </c>
      <c r="P336" s="158" t="s">
        <v>4138</v>
      </c>
      <c r="Q336" s="171">
        <v>4</v>
      </c>
      <c r="R336" s="163" t="s">
        <v>4139</v>
      </c>
      <c r="S336" s="163">
        <v>17</v>
      </c>
      <c r="T336" s="163" t="s">
        <v>4140</v>
      </c>
      <c r="U336" s="163">
        <v>77</v>
      </c>
      <c r="V336" s="163" t="s">
        <v>4141</v>
      </c>
      <c r="W336" s="163">
        <v>3</v>
      </c>
      <c r="X336" s="163"/>
      <c r="Y336" s="164" t="s">
        <v>26</v>
      </c>
      <c r="Z336" s="164" t="s">
        <v>26</v>
      </c>
      <c r="AA336" s="172" t="s">
        <v>35</v>
      </c>
      <c r="AB336" s="165" t="s">
        <v>2354</v>
      </c>
      <c r="AC336" s="166">
        <v>39</v>
      </c>
      <c r="AD336" s="167">
        <f t="shared" si="2"/>
        <v>0</v>
      </c>
      <c r="AE336" s="398">
        <v>0</v>
      </c>
      <c r="AF336" s="398">
        <v>0</v>
      </c>
      <c r="AG336" s="398">
        <v>0</v>
      </c>
      <c r="AH336" s="398">
        <v>0</v>
      </c>
      <c r="AI336" s="399">
        <v>0</v>
      </c>
      <c r="AJ336" s="399">
        <v>0</v>
      </c>
      <c r="AK336" s="399">
        <v>0</v>
      </c>
      <c r="AL336" s="399">
        <v>0</v>
      </c>
      <c r="AM336" s="166"/>
      <c r="AN336" s="166"/>
      <c r="AO336" s="166">
        <v>3</v>
      </c>
      <c r="AP336" s="168" t="s">
        <v>10132</v>
      </c>
      <c r="AQ336" s="168">
        <v>3</v>
      </c>
      <c r="AR336" s="169">
        <f t="shared" si="3"/>
        <v>39</v>
      </c>
      <c r="AS336" s="170">
        <v>0</v>
      </c>
      <c r="AT336" s="160">
        <v>0</v>
      </c>
      <c r="AU336" s="160">
        <v>0</v>
      </c>
      <c r="AV336" s="170">
        <v>0</v>
      </c>
      <c r="AW336" s="170">
        <v>0</v>
      </c>
      <c r="AX336" s="160">
        <v>0</v>
      </c>
      <c r="AY336" s="160">
        <v>1</v>
      </c>
      <c r="AZ336" s="160">
        <v>0</v>
      </c>
      <c r="BA336" s="160">
        <v>0</v>
      </c>
      <c r="BB336" s="160">
        <v>38</v>
      </c>
      <c r="BC336" s="160" t="s">
        <v>2355</v>
      </c>
      <c r="BD336" s="160"/>
      <c r="BE336" s="160"/>
    </row>
    <row r="337" spans="2:57" ht="16.5" hidden="1" customHeight="1">
      <c r="B337" s="156">
        <v>411</v>
      </c>
      <c r="C337" s="157" t="s">
        <v>1400</v>
      </c>
      <c r="D337" s="158" t="s">
        <v>4142</v>
      </c>
      <c r="E337" s="176" t="s">
        <v>28</v>
      </c>
      <c r="F337" s="158" t="s">
        <v>2233</v>
      </c>
      <c r="G337" s="158" t="s">
        <v>1336</v>
      </c>
      <c r="H337" s="159" t="s">
        <v>730</v>
      </c>
      <c r="I337" s="160" t="s">
        <v>1401</v>
      </c>
      <c r="J337" s="160" t="s">
        <v>4143</v>
      </c>
      <c r="K337" s="161">
        <v>17198</v>
      </c>
      <c r="L337" s="158"/>
      <c r="M337" s="158"/>
      <c r="N337" s="158" t="s">
        <v>4144</v>
      </c>
      <c r="O337" s="158" t="s">
        <v>4145</v>
      </c>
      <c r="P337" s="158" t="s">
        <v>4146</v>
      </c>
      <c r="Q337" s="171">
        <v>3</v>
      </c>
      <c r="R337" s="163" t="s">
        <v>2345</v>
      </c>
      <c r="S337" s="163">
        <v>23</v>
      </c>
      <c r="T337" s="163" t="s">
        <v>4140</v>
      </c>
      <c r="U337" s="163">
        <v>61</v>
      </c>
      <c r="V337" s="163" t="s">
        <v>4147</v>
      </c>
      <c r="W337" s="163">
        <v>1</v>
      </c>
      <c r="X337" s="163"/>
      <c r="Y337" s="164" t="s">
        <v>26</v>
      </c>
      <c r="Z337" s="164" t="s">
        <v>26</v>
      </c>
      <c r="AA337" s="172" t="s">
        <v>35</v>
      </c>
      <c r="AB337" s="165" t="s">
        <v>2354</v>
      </c>
      <c r="AC337" s="166">
        <v>50</v>
      </c>
      <c r="AD337" s="167">
        <f t="shared" si="2"/>
        <v>0</v>
      </c>
      <c r="AE337" s="398">
        <v>50</v>
      </c>
      <c r="AF337" s="398">
        <v>0</v>
      </c>
      <c r="AG337" s="398">
        <v>10</v>
      </c>
      <c r="AH337" s="398">
        <v>0</v>
      </c>
      <c r="AI337" s="399">
        <v>50</v>
      </c>
      <c r="AJ337" s="399">
        <v>10</v>
      </c>
      <c r="AK337" s="399">
        <v>3</v>
      </c>
      <c r="AL337" s="399">
        <v>23</v>
      </c>
      <c r="AM337" s="166"/>
      <c r="AN337" s="166"/>
      <c r="AO337" s="166" t="s">
        <v>699</v>
      </c>
      <c r="AP337" s="168" t="s">
        <v>699</v>
      </c>
      <c r="AQ337" s="168" t="s">
        <v>699</v>
      </c>
      <c r="AR337" s="169">
        <f t="shared" si="3"/>
        <v>50</v>
      </c>
      <c r="AS337" s="170">
        <v>0</v>
      </c>
      <c r="AT337" s="160">
        <v>0</v>
      </c>
      <c r="AU337" s="160">
        <v>0</v>
      </c>
      <c r="AV337" s="170">
        <v>0</v>
      </c>
      <c r="AW337" s="170">
        <v>0</v>
      </c>
      <c r="AX337" s="160">
        <v>0</v>
      </c>
      <c r="AY337" s="160">
        <v>3</v>
      </c>
      <c r="AZ337" s="160">
        <v>0</v>
      </c>
      <c r="BA337" s="160">
        <v>0</v>
      </c>
      <c r="BB337" s="160">
        <v>47</v>
      </c>
      <c r="BC337" s="160" t="s">
        <v>2355</v>
      </c>
      <c r="BD337" s="160"/>
      <c r="BE337" s="160"/>
    </row>
    <row r="338" spans="2:57" ht="16.5" hidden="1" customHeight="1">
      <c r="B338" s="156">
        <v>449</v>
      </c>
      <c r="C338" s="157" t="s">
        <v>1402</v>
      </c>
      <c r="D338" s="158" t="s">
        <v>4148</v>
      </c>
      <c r="E338" s="176" t="s">
        <v>28</v>
      </c>
      <c r="F338" s="158" t="s">
        <v>2233</v>
      </c>
      <c r="G338" s="158" t="s">
        <v>1336</v>
      </c>
      <c r="H338" s="159" t="s">
        <v>727</v>
      </c>
      <c r="I338" s="160" t="s">
        <v>1403</v>
      </c>
      <c r="J338" s="160" t="s">
        <v>4149</v>
      </c>
      <c r="K338" s="161">
        <v>39508</v>
      </c>
      <c r="L338" s="158"/>
      <c r="M338" s="158"/>
      <c r="N338" s="158" t="s">
        <v>699</v>
      </c>
      <c r="O338" s="158" t="s">
        <v>699</v>
      </c>
      <c r="P338" s="158" t="s">
        <v>699</v>
      </c>
      <c r="Q338" s="171">
        <v>3</v>
      </c>
      <c r="R338" s="163" t="s">
        <v>4150</v>
      </c>
      <c r="S338" s="163">
        <v>11</v>
      </c>
      <c r="T338" s="163" t="s">
        <v>4151</v>
      </c>
      <c r="U338" s="163">
        <v>48</v>
      </c>
      <c r="V338" s="163" t="s">
        <v>4152</v>
      </c>
      <c r="W338" s="163">
        <v>2</v>
      </c>
      <c r="X338" s="163"/>
      <c r="Y338" s="164" t="s">
        <v>26</v>
      </c>
      <c r="Z338" s="164" t="s">
        <v>26</v>
      </c>
      <c r="AA338" s="172" t="s">
        <v>35</v>
      </c>
      <c r="AB338" s="165" t="s">
        <v>2354</v>
      </c>
      <c r="AC338" s="166">
        <v>53</v>
      </c>
      <c r="AD338" s="167">
        <f t="shared" si="2"/>
        <v>3</v>
      </c>
      <c r="AE338" s="398">
        <v>53</v>
      </c>
      <c r="AF338" s="398">
        <v>3</v>
      </c>
      <c r="AG338" s="398">
        <v>7</v>
      </c>
      <c r="AH338" s="398">
        <v>0</v>
      </c>
      <c r="AI338" s="399">
        <v>56</v>
      </c>
      <c r="AJ338" s="399">
        <v>7</v>
      </c>
      <c r="AK338" s="399">
        <v>3</v>
      </c>
      <c r="AL338" s="399">
        <v>34</v>
      </c>
      <c r="AM338" s="166"/>
      <c r="AN338" s="166"/>
      <c r="AO338" s="166" t="s">
        <v>699</v>
      </c>
      <c r="AP338" s="168" t="s">
        <v>699</v>
      </c>
      <c r="AQ338" s="168" t="s">
        <v>699</v>
      </c>
      <c r="AR338" s="169">
        <f t="shared" si="3"/>
        <v>53</v>
      </c>
      <c r="AS338" s="170">
        <v>0</v>
      </c>
      <c r="AT338" s="160">
        <v>0</v>
      </c>
      <c r="AU338" s="160">
        <v>0</v>
      </c>
      <c r="AV338" s="170">
        <v>0</v>
      </c>
      <c r="AW338" s="170">
        <v>3</v>
      </c>
      <c r="AX338" s="160">
        <v>0</v>
      </c>
      <c r="AY338" s="160">
        <v>1</v>
      </c>
      <c r="AZ338" s="160">
        <v>0</v>
      </c>
      <c r="BA338" s="160">
        <v>0</v>
      </c>
      <c r="BB338" s="160">
        <v>49</v>
      </c>
      <c r="BC338" s="160" t="s">
        <v>2355</v>
      </c>
      <c r="BD338" s="160"/>
      <c r="BE338" s="160"/>
    </row>
    <row r="339" spans="2:57" ht="16.5" hidden="1" customHeight="1">
      <c r="B339" s="156">
        <v>103</v>
      </c>
      <c r="C339" s="157" t="s">
        <v>1404</v>
      </c>
      <c r="D339" s="158" t="s">
        <v>4153</v>
      </c>
      <c r="E339" s="176" t="s">
        <v>28</v>
      </c>
      <c r="F339" s="158" t="s">
        <v>2233</v>
      </c>
      <c r="G339" s="158" t="s">
        <v>1336</v>
      </c>
      <c r="H339" s="159" t="s">
        <v>724</v>
      </c>
      <c r="I339" s="160" t="s">
        <v>1405</v>
      </c>
      <c r="J339" s="160" t="s">
        <v>4154</v>
      </c>
      <c r="K339" s="161">
        <v>15816</v>
      </c>
      <c r="L339" s="158" t="s">
        <v>4155</v>
      </c>
      <c r="M339" s="158" t="s">
        <v>2332</v>
      </c>
      <c r="N339" s="158" t="s">
        <v>4155</v>
      </c>
      <c r="O339" s="158" t="s">
        <v>4156</v>
      </c>
      <c r="P339" s="158" t="s">
        <v>4157</v>
      </c>
      <c r="Q339" s="171">
        <v>6</v>
      </c>
      <c r="R339" s="163" t="s">
        <v>4158</v>
      </c>
      <c r="S339" s="163">
        <v>20</v>
      </c>
      <c r="T339" s="163" t="s">
        <v>3267</v>
      </c>
      <c r="U339" s="163">
        <v>80</v>
      </c>
      <c r="V339" s="163" t="s">
        <v>4159</v>
      </c>
      <c r="W339" s="163">
        <v>0</v>
      </c>
      <c r="X339" s="163"/>
      <c r="Y339" s="164" t="s">
        <v>26</v>
      </c>
      <c r="Z339" s="164" t="s">
        <v>26</v>
      </c>
      <c r="AA339" s="172" t="s">
        <v>35</v>
      </c>
      <c r="AB339" s="165" t="s">
        <v>2354</v>
      </c>
      <c r="AC339" s="166">
        <v>74</v>
      </c>
      <c r="AD339" s="167">
        <f t="shared" si="2"/>
        <v>0</v>
      </c>
      <c r="AE339" s="398">
        <v>74</v>
      </c>
      <c r="AF339" s="398">
        <v>0</v>
      </c>
      <c r="AG339" s="398">
        <v>20</v>
      </c>
      <c r="AH339" s="398">
        <v>0</v>
      </c>
      <c r="AI339" s="399">
        <v>74</v>
      </c>
      <c r="AJ339" s="399">
        <v>20</v>
      </c>
      <c r="AK339" s="399">
        <v>2</v>
      </c>
      <c r="AL339" s="399">
        <v>41</v>
      </c>
      <c r="AM339" s="166"/>
      <c r="AN339" s="166"/>
      <c r="AO339" s="166" t="s">
        <v>699</v>
      </c>
      <c r="AP339" s="168" t="s">
        <v>699</v>
      </c>
      <c r="AQ339" s="168" t="s">
        <v>699</v>
      </c>
      <c r="AR339" s="169">
        <f t="shared" si="3"/>
        <v>74</v>
      </c>
      <c r="AS339" s="170">
        <v>0</v>
      </c>
      <c r="AT339" s="160">
        <v>13</v>
      </c>
      <c r="AU339" s="160">
        <v>0</v>
      </c>
      <c r="AV339" s="170">
        <v>0</v>
      </c>
      <c r="AW339" s="170">
        <v>2</v>
      </c>
      <c r="AX339" s="160">
        <v>0</v>
      </c>
      <c r="AY339" s="160">
        <v>10</v>
      </c>
      <c r="AZ339" s="160">
        <v>0</v>
      </c>
      <c r="BA339" s="160">
        <v>0</v>
      </c>
      <c r="BB339" s="160">
        <v>49</v>
      </c>
      <c r="BC339" s="160" t="s">
        <v>2355</v>
      </c>
      <c r="BD339" s="160"/>
      <c r="BE339" s="160"/>
    </row>
    <row r="340" spans="2:57" ht="16.5" hidden="1" customHeight="1">
      <c r="B340" s="156">
        <v>413</v>
      </c>
      <c r="C340" s="157" t="s">
        <v>1406</v>
      </c>
      <c r="D340" s="158" t="s">
        <v>4160</v>
      </c>
      <c r="E340" s="176" t="s">
        <v>28</v>
      </c>
      <c r="F340" s="158" t="s">
        <v>2233</v>
      </c>
      <c r="G340" s="158" t="s">
        <v>1336</v>
      </c>
      <c r="H340" s="159" t="s">
        <v>730</v>
      </c>
      <c r="I340" s="160" t="s">
        <v>1407</v>
      </c>
      <c r="J340" s="160" t="s">
        <v>4161</v>
      </c>
      <c r="K340" s="161">
        <v>17152</v>
      </c>
      <c r="L340" s="158" t="s">
        <v>4162</v>
      </c>
      <c r="M340" s="158" t="s">
        <v>2332</v>
      </c>
      <c r="N340" s="158" t="s">
        <v>4162</v>
      </c>
      <c r="O340" s="158" t="s">
        <v>4163</v>
      </c>
      <c r="P340" s="158" t="s">
        <v>4164</v>
      </c>
      <c r="Q340" s="171">
        <v>4</v>
      </c>
      <c r="R340" s="163" t="s">
        <v>4165</v>
      </c>
      <c r="S340" s="163">
        <v>13</v>
      </c>
      <c r="T340" s="163" t="s">
        <v>2650</v>
      </c>
      <c r="U340" s="163">
        <v>62</v>
      </c>
      <c r="V340" s="163" t="s">
        <v>4166</v>
      </c>
      <c r="W340" s="163">
        <v>1</v>
      </c>
      <c r="X340" s="163"/>
      <c r="Y340" s="164" t="s">
        <v>26</v>
      </c>
      <c r="Z340" s="164" t="s">
        <v>26</v>
      </c>
      <c r="AA340" s="172" t="s">
        <v>35</v>
      </c>
      <c r="AB340" s="165" t="s">
        <v>2354</v>
      </c>
      <c r="AC340" s="166">
        <v>46</v>
      </c>
      <c r="AD340" s="167">
        <f t="shared" si="2"/>
        <v>0</v>
      </c>
      <c r="AE340" s="398">
        <v>46</v>
      </c>
      <c r="AF340" s="398">
        <v>0</v>
      </c>
      <c r="AG340" s="398">
        <v>10</v>
      </c>
      <c r="AH340" s="398">
        <v>0</v>
      </c>
      <c r="AI340" s="399">
        <v>46</v>
      </c>
      <c r="AJ340" s="399">
        <v>10</v>
      </c>
      <c r="AK340" s="399">
        <v>3</v>
      </c>
      <c r="AL340" s="399">
        <v>19</v>
      </c>
      <c r="AM340" s="166"/>
      <c r="AN340" s="166"/>
      <c r="AO340" s="166" t="s">
        <v>699</v>
      </c>
      <c r="AP340" s="168" t="s">
        <v>699</v>
      </c>
      <c r="AQ340" s="168" t="s">
        <v>699</v>
      </c>
      <c r="AR340" s="169">
        <f t="shared" si="3"/>
        <v>46</v>
      </c>
      <c r="AS340" s="170">
        <v>0</v>
      </c>
      <c r="AT340" s="160">
        <v>0</v>
      </c>
      <c r="AU340" s="160">
        <v>0</v>
      </c>
      <c r="AV340" s="170">
        <v>0</v>
      </c>
      <c r="AW340" s="170">
        <v>0</v>
      </c>
      <c r="AX340" s="160">
        <v>0</v>
      </c>
      <c r="AY340" s="160">
        <v>0</v>
      </c>
      <c r="AZ340" s="160">
        <v>0</v>
      </c>
      <c r="BA340" s="160">
        <v>0</v>
      </c>
      <c r="BB340" s="160">
        <v>46</v>
      </c>
      <c r="BC340" s="160" t="s">
        <v>2355</v>
      </c>
      <c r="BD340" s="160"/>
      <c r="BE340" s="160"/>
    </row>
    <row r="341" spans="2:57" ht="16.5" hidden="1" customHeight="1">
      <c r="B341" s="156">
        <v>436</v>
      </c>
      <c r="C341" s="157" t="s">
        <v>1408</v>
      </c>
      <c r="D341" s="158" t="s">
        <v>4167</v>
      </c>
      <c r="E341" s="176" t="s">
        <v>28</v>
      </c>
      <c r="F341" s="158" t="s">
        <v>2233</v>
      </c>
      <c r="G341" s="158" t="s">
        <v>1336</v>
      </c>
      <c r="H341" s="159" t="s">
        <v>727</v>
      </c>
      <c r="I341" s="160" t="s">
        <v>1409</v>
      </c>
      <c r="J341" s="160" t="s">
        <v>4168</v>
      </c>
      <c r="K341" s="161">
        <v>4262</v>
      </c>
      <c r="L341" s="158" t="s">
        <v>4169</v>
      </c>
      <c r="M341" s="158" t="s">
        <v>2332</v>
      </c>
      <c r="N341" s="158" t="s">
        <v>4169</v>
      </c>
      <c r="O341" s="158" t="s">
        <v>4170</v>
      </c>
      <c r="P341" s="158" t="s">
        <v>4171</v>
      </c>
      <c r="Q341" s="171">
        <v>5</v>
      </c>
      <c r="R341" s="163" t="s">
        <v>4172</v>
      </c>
      <c r="S341" s="163">
        <v>13</v>
      </c>
      <c r="T341" s="163" t="s">
        <v>3777</v>
      </c>
      <c r="U341" s="163">
        <v>27</v>
      </c>
      <c r="V341" s="163" t="s">
        <v>4173</v>
      </c>
      <c r="W341" s="163">
        <v>1</v>
      </c>
      <c r="X341" s="163"/>
      <c r="Y341" s="164" t="s">
        <v>2353</v>
      </c>
      <c r="Z341" s="164" t="s">
        <v>2353</v>
      </c>
      <c r="AA341" s="164"/>
      <c r="AB341" s="165" t="s">
        <v>2338</v>
      </c>
      <c r="AC341" s="166">
        <v>44</v>
      </c>
      <c r="AD341" s="167">
        <f t="shared" si="2"/>
        <v>0</v>
      </c>
      <c r="AE341" s="398">
        <v>44</v>
      </c>
      <c r="AF341" s="398">
        <v>0</v>
      </c>
      <c r="AG341" s="398">
        <v>7</v>
      </c>
      <c r="AH341" s="398">
        <v>0</v>
      </c>
      <c r="AI341" s="399">
        <v>44</v>
      </c>
      <c r="AJ341" s="399">
        <v>7</v>
      </c>
      <c r="AK341" s="399">
        <v>2</v>
      </c>
      <c r="AL341" s="399">
        <v>16</v>
      </c>
      <c r="AM341" s="166"/>
      <c r="AN341" s="166"/>
      <c r="AO341" s="166" t="s">
        <v>699</v>
      </c>
      <c r="AP341" s="168" t="s">
        <v>699</v>
      </c>
      <c r="AQ341" s="168" t="s">
        <v>699</v>
      </c>
      <c r="AR341" s="169">
        <f t="shared" si="3"/>
        <v>44</v>
      </c>
      <c r="AS341" s="170">
        <v>0</v>
      </c>
      <c r="AT341" s="160">
        <v>0</v>
      </c>
      <c r="AU341" s="160">
        <v>0</v>
      </c>
      <c r="AV341" s="170">
        <v>0</v>
      </c>
      <c r="AW341" s="170">
        <v>0</v>
      </c>
      <c r="AX341" s="160">
        <v>0</v>
      </c>
      <c r="AY341" s="160">
        <v>4</v>
      </c>
      <c r="AZ341" s="160">
        <v>0</v>
      </c>
      <c r="BA341" s="160">
        <v>0</v>
      </c>
      <c r="BB341" s="160">
        <v>40</v>
      </c>
      <c r="BC341" s="160" t="s">
        <v>2339</v>
      </c>
      <c r="BD341" s="160"/>
      <c r="BE341" s="160"/>
    </row>
    <row r="342" spans="2:57" ht="16.5" hidden="1" customHeight="1">
      <c r="B342" s="156">
        <v>84</v>
      </c>
      <c r="C342" s="157" t="s">
        <v>1410</v>
      </c>
      <c r="D342" s="183"/>
      <c r="E342" s="176" t="s">
        <v>28</v>
      </c>
      <c r="F342" s="183" t="s">
        <v>2233</v>
      </c>
      <c r="G342" s="158" t="s">
        <v>1336</v>
      </c>
      <c r="H342" s="159" t="s">
        <v>724</v>
      </c>
      <c r="I342" s="160" t="s">
        <v>1411</v>
      </c>
      <c r="J342" s="160" t="s">
        <v>4174</v>
      </c>
      <c r="K342" s="161">
        <v>27187</v>
      </c>
      <c r="L342" s="158" t="s">
        <v>4175</v>
      </c>
      <c r="M342" s="158" t="s">
        <v>2332</v>
      </c>
      <c r="N342" s="158" t="s">
        <v>4175</v>
      </c>
      <c r="O342" s="158" t="s">
        <v>4176</v>
      </c>
      <c r="P342" s="158" t="s">
        <v>4177</v>
      </c>
      <c r="Q342" s="171">
        <v>4</v>
      </c>
      <c r="R342" s="163" t="s">
        <v>4178</v>
      </c>
      <c r="S342" s="163">
        <v>10</v>
      </c>
      <c r="T342" s="163" t="s">
        <v>2797</v>
      </c>
      <c r="U342" s="163">
        <v>39</v>
      </c>
      <c r="V342" s="163">
        <v>504</v>
      </c>
      <c r="W342" s="163">
        <v>2</v>
      </c>
      <c r="X342" s="163"/>
      <c r="Y342" s="164" t="s">
        <v>26</v>
      </c>
      <c r="Z342" s="164" t="s">
        <v>26</v>
      </c>
      <c r="AA342" s="164"/>
      <c r="AB342" s="165" t="s">
        <v>2338</v>
      </c>
      <c r="AC342" s="166">
        <v>47</v>
      </c>
      <c r="AD342" s="167">
        <f t="shared" si="2"/>
        <v>0</v>
      </c>
      <c r="AE342" s="398">
        <v>47</v>
      </c>
      <c r="AF342" s="398">
        <v>0</v>
      </c>
      <c r="AG342" s="398">
        <v>6</v>
      </c>
      <c r="AH342" s="398">
        <v>0</v>
      </c>
      <c r="AI342" s="399">
        <v>47</v>
      </c>
      <c r="AJ342" s="399">
        <v>6</v>
      </c>
      <c r="AK342" s="399">
        <v>2</v>
      </c>
      <c r="AL342" s="399">
        <v>20</v>
      </c>
      <c r="AM342" s="166"/>
      <c r="AN342" s="166"/>
      <c r="AO342" s="166" t="s">
        <v>699</v>
      </c>
      <c r="AP342" s="168" t="s">
        <v>699</v>
      </c>
      <c r="AQ342" s="168" t="s">
        <v>699</v>
      </c>
      <c r="AR342" s="169">
        <f t="shared" si="3"/>
        <v>47</v>
      </c>
      <c r="AS342" s="170">
        <v>0</v>
      </c>
      <c r="AT342" s="160">
        <v>0</v>
      </c>
      <c r="AU342" s="160">
        <v>0</v>
      </c>
      <c r="AV342" s="170">
        <v>0</v>
      </c>
      <c r="AW342" s="170">
        <v>0</v>
      </c>
      <c r="AX342" s="160">
        <v>0</v>
      </c>
      <c r="AY342" s="160">
        <v>0</v>
      </c>
      <c r="AZ342" s="160">
        <v>0</v>
      </c>
      <c r="BA342" s="160">
        <v>0</v>
      </c>
      <c r="BB342" s="160">
        <v>47</v>
      </c>
      <c r="BC342" s="160" t="s">
        <v>2339</v>
      </c>
      <c r="BD342" s="160"/>
      <c r="BE342" s="160"/>
    </row>
    <row r="343" spans="2:57" ht="16.5" hidden="1" customHeight="1">
      <c r="B343" s="156">
        <v>412</v>
      </c>
      <c r="C343" s="157" t="s">
        <v>1412</v>
      </c>
      <c r="D343" s="158" t="s">
        <v>4179</v>
      </c>
      <c r="E343" s="176" t="s">
        <v>28</v>
      </c>
      <c r="F343" s="158" t="s">
        <v>2233</v>
      </c>
      <c r="G343" s="158" t="s">
        <v>1336</v>
      </c>
      <c r="H343" s="159" t="s">
        <v>730</v>
      </c>
      <c r="I343" s="160" t="s">
        <v>1413</v>
      </c>
      <c r="J343" s="160" t="s">
        <v>4180</v>
      </c>
      <c r="K343" s="161">
        <v>24534</v>
      </c>
      <c r="L343" s="158"/>
      <c r="M343" s="158"/>
      <c r="N343" s="158" t="s">
        <v>699</v>
      </c>
      <c r="O343" s="158" t="s">
        <v>699</v>
      </c>
      <c r="P343" s="158" t="s">
        <v>699</v>
      </c>
      <c r="Q343" s="171">
        <v>4</v>
      </c>
      <c r="R343" s="163" t="s">
        <v>2958</v>
      </c>
      <c r="S343" s="163">
        <v>7</v>
      </c>
      <c r="T343" s="163" t="s">
        <v>2493</v>
      </c>
      <c r="U343" s="163">
        <v>18</v>
      </c>
      <c r="V343" s="163" t="s">
        <v>4181</v>
      </c>
      <c r="W343" s="163">
        <v>1</v>
      </c>
      <c r="X343" s="163"/>
      <c r="Y343" s="164" t="s">
        <v>26</v>
      </c>
      <c r="Z343" s="164" t="s">
        <v>26</v>
      </c>
      <c r="AA343" s="164"/>
      <c r="AB343" s="165" t="s">
        <v>2338</v>
      </c>
      <c r="AC343" s="166">
        <v>14</v>
      </c>
      <c r="AD343" s="167">
        <f t="shared" si="2"/>
        <v>0</v>
      </c>
      <c r="AE343" s="398">
        <v>14</v>
      </c>
      <c r="AF343" s="398">
        <v>0</v>
      </c>
      <c r="AG343" s="398">
        <v>3</v>
      </c>
      <c r="AH343" s="398">
        <v>0</v>
      </c>
      <c r="AI343" s="399">
        <v>14</v>
      </c>
      <c r="AJ343" s="399">
        <v>3</v>
      </c>
      <c r="AK343" s="399">
        <v>2</v>
      </c>
      <c r="AL343" s="399">
        <v>20</v>
      </c>
      <c r="AM343" s="166"/>
      <c r="AN343" s="166"/>
      <c r="AO343" s="166" t="s">
        <v>699</v>
      </c>
      <c r="AP343" s="168" t="s">
        <v>699</v>
      </c>
      <c r="AQ343" s="168" t="s">
        <v>699</v>
      </c>
      <c r="AR343" s="169">
        <f t="shared" si="3"/>
        <v>14</v>
      </c>
      <c r="AS343" s="170">
        <v>0</v>
      </c>
      <c r="AT343" s="160">
        <v>0</v>
      </c>
      <c r="AU343" s="160">
        <v>0</v>
      </c>
      <c r="AV343" s="170">
        <v>0</v>
      </c>
      <c r="AW343" s="170">
        <v>0</v>
      </c>
      <c r="AX343" s="160">
        <v>0</v>
      </c>
      <c r="AY343" s="160">
        <v>4</v>
      </c>
      <c r="AZ343" s="160">
        <v>0</v>
      </c>
      <c r="BA343" s="160">
        <v>0</v>
      </c>
      <c r="BB343" s="160">
        <v>10</v>
      </c>
      <c r="BC343" s="160" t="s">
        <v>2339</v>
      </c>
      <c r="BD343" s="160"/>
      <c r="BE343" s="160"/>
    </row>
    <row r="344" spans="2:57" ht="16.5" hidden="1" customHeight="1">
      <c r="B344" s="156">
        <v>414</v>
      </c>
      <c r="C344" s="157" t="s">
        <v>1414</v>
      </c>
      <c r="D344" s="158" t="s">
        <v>4182</v>
      </c>
      <c r="E344" s="176" t="s">
        <v>28</v>
      </c>
      <c r="F344" s="158" t="s">
        <v>2233</v>
      </c>
      <c r="G344" s="158" t="s">
        <v>1336</v>
      </c>
      <c r="H344" s="159" t="s">
        <v>730</v>
      </c>
      <c r="I344" s="160" t="s">
        <v>1415</v>
      </c>
      <c r="J344" s="160" t="s">
        <v>4183</v>
      </c>
      <c r="K344" s="161">
        <v>26002</v>
      </c>
      <c r="L344" s="158"/>
      <c r="M344" s="158"/>
      <c r="N344" s="158" t="s">
        <v>699</v>
      </c>
      <c r="O344" s="158" t="s">
        <v>699</v>
      </c>
      <c r="P344" s="158" t="s">
        <v>699</v>
      </c>
      <c r="Q344" s="171">
        <v>3</v>
      </c>
      <c r="R344" s="163" t="s">
        <v>4184</v>
      </c>
      <c r="S344" s="163">
        <v>13</v>
      </c>
      <c r="T344" s="163" t="s">
        <v>2643</v>
      </c>
      <c r="U344" s="163">
        <v>48</v>
      </c>
      <c r="V344" s="163" t="s">
        <v>4185</v>
      </c>
      <c r="W344" s="163">
        <v>1</v>
      </c>
      <c r="X344" s="163"/>
      <c r="Y344" s="164" t="s">
        <v>2353</v>
      </c>
      <c r="Z344" s="164" t="s">
        <v>2353</v>
      </c>
      <c r="AA344" s="172" t="s">
        <v>35</v>
      </c>
      <c r="AB344" s="165" t="s">
        <v>2354</v>
      </c>
      <c r="AC344" s="166">
        <v>30</v>
      </c>
      <c r="AD344" s="167">
        <f t="shared" si="2"/>
        <v>0</v>
      </c>
      <c r="AE344" s="398">
        <v>30</v>
      </c>
      <c r="AF344" s="398">
        <v>0</v>
      </c>
      <c r="AG344" s="398">
        <v>7</v>
      </c>
      <c r="AH344" s="398">
        <v>0</v>
      </c>
      <c r="AI344" s="399">
        <v>30</v>
      </c>
      <c r="AJ344" s="399">
        <v>7</v>
      </c>
      <c r="AK344" s="399">
        <v>3</v>
      </c>
      <c r="AL344" s="399">
        <v>32</v>
      </c>
      <c r="AM344" s="166"/>
      <c r="AN344" s="166"/>
      <c r="AO344" s="166" t="s">
        <v>699</v>
      </c>
      <c r="AP344" s="168" t="s">
        <v>699</v>
      </c>
      <c r="AQ344" s="168" t="s">
        <v>699</v>
      </c>
      <c r="AR344" s="169">
        <f t="shared" si="3"/>
        <v>30</v>
      </c>
      <c r="AS344" s="170">
        <v>0</v>
      </c>
      <c r="AT344" s="160">
        <v>10</v>
      </c>
      <c r="AU344" s="160">
        <v>0</v>
      </c>
      <c r="AV344" s="170">
        <v>0</v>
      </c>
      <c r="AW344" s="170">
        <v>3</v>
      </c>
      <c r="AX344" s="160">
        <v>0</v>
      </c>
      <c r="AY344" s="160">
        <v>0</v>
      </c>
      <c r="AZ344" s="160">
        <v>0</v>
      </c>
      <c r="BA344" s="160">
        <v>0</v>
      </c>
      <c r="BB344" s="160">
        <v>17</v>
      </c>
      <c r="BC344" s="160" t="s">
        <v>2355</v>
      </c>
      <c r="BD344" s="160"/>
      <c r="BE344" s="160"/>
    </row>
    <row r="345" spans="2:57" ht="16.5" hidden="1" customHeight="1">
      <c r="B345" s="156">
        <v>437</v>
      </c>
      <c r="C345" s="157" t="s">
        <v>1416</v>
      </c>
      <c r="D345" s="158" t="s">
        <v>4186</v>
      </c>
      <c r="E345" s="176" t="s">
        <v>28</v>
      </c>
      <c r="F345" s="158" t="s">
        <v>2233</v>
      </c>
      <c r="G345" s="158" t="s">
        <v>1336</v>
      </c>
      <c r="H345" s="159" t="s">
        <v>727</v>
      </c>
      <c r="I345" s="160" t="s">
        <v>1417</v>
      </c>
      <c r="J345" s="160" t="s">
        <v>4187</v>
      </c>
      <c r="K345" s="161">
        <v>11567</v>
      </c>
      <c r="L345" s="158"/>
      <c r="M345" s="158"/>
      <c r="N345" s="158" t="s">
        <v>699</v>
      </c>
      <c r="O345" s="158" t="s">
        <v>699</v>
      </c>
      <c r="P345" s="158" t="s">
        <v>699</v>
      </c>
      <c r="Q345" s="171">
        <v>3</v>
      </c>
      <c r="R345" s="163" t="s">
        <v>4188</v>
      </c>
      <c r="S345" s="163">
        <v>20</v>
      </c>
      <c r="T345" s="163" t="s">
        <v>4189</v>
      </c>
      <c r="U345" s="163">
        <v>97</v>
      </c>
      <c r="V345" s="163" t="s">
        <v>4190</v>
      </c>
      <c r="W345" s="163">
        <v>1</v>
      </c>
      <c r="X345" s="163"/>
      <c r="Y345" s="164" t="s">
        <v>26</v>
      </c>
      <c r="Z345" s="164" t="s">
        <v>26</v>
      </c>
      <c r="AA345" s="184" t="s">
        <v>35</v>
      </c>
      <c r="AB345" s="165" t="s">
        <v>2354</v>
      </c>
      <c r="AC345" s="166">
        <v>75</v>
      </c>
      <c r="AD345" s="167">
        <f t="shared" si="2"/>
        <v>0</v>
      </c>
      <c r="AE345" s="398">
        <v>75</v>
      </c>
      <c r="AF345" s="398">
        <v>0</v>
      </c>
      <c r="AG345" s="398">
        <v>10</v>
      </c>
      <c r="AH345" s="398">
        <v>0</v>
      </c>
      <c r="AI345" s="399">
        <v>75</v>
      </c>
      <c r="AJ345" s="399">
        <v>10</v>
      </c>
      <c r="AK345" s="399">
        <v>3</v>
      </c>
      <c r="AL345" s="399">
        <v>47</v>
      </c>
      <c r="AM345" s="166"/>
      <c r="AN345" s="166"/>
      <c r="AO345" s="166" t="s">
        <v>699</v>
      </c>
      <c r="AP345" s="168" t="s">
        <v>699</v>
      </c>
      <c r="AQ345" s="168" t="s">
        <v>699</v>
      </c>
      <c r="AR345" s="169">
        <f t="shared" si="3"/>
        <v>75</v>
      </c>
      <c r="AS345" s="170">
        <v>0</v>
      </c>
      <c r="AT345" s="160">
        <v>15</v>
      </c>
      <c r="AU345" s="160">
        <v>0</v>
      </c>
      <c r="AV345" s="170">
        <v>0</v>
      </c>
      <c r="AW345" s="170">
        <v>0</v>
      </c>
      <c r="AX345" s="160">
        <v>0</v>
      </c>
      <c r="AY345" s="160">
        <v>7</v>
      </c>
      <c r="AZ345" s="160">
        <v>0</v>
      </c>
      <c r="BA345" s="160">
        <v>0</v>
      </c>
      <c r="BB345" s="160">
        <v>53</v>
      </c>
      <c r="BC345" s="160" t="s">
        <v>2355</v>
      </c>
      <c r="BD345" s="160"/>
      <c r="BE345" s="160"/>
    </row>
    <row r="346" spans="2:57" ht="16.5" hidden="1" customHeight="1">
      <c r="B346" s="156">
        <v>438</v>
      </c>
      <c r="C346" s="157" t="s">
        <v>1418</v>
      </c>
      <c r="D346" s="158" t="s">
        <v>4191</v>
      </c>
      <c r="E346" s="176" t="s">
        <v>28</v>
      </c>
      <c r="F346" s="158" t="s">
        <v>2233</v>
      </c>
      <c r="G346" s="158" t="s">
        <v>1336</v>
      </c>
      <c r="H346" s="159" t="s">
        <v>727</v>
      </c>
      <c r="I346" s="160" t="s">
        <v>1419</v>
      </c>
      <c r="J346" s="160" t="s">
        <v>4192</v>
      </c>
      <c r="K346" s="161">
        <v>18171</v>
      </c>
      <c r="L346" s="158" t="s">
        <v>4193</v>
      </c>
      <c r="M346" s="158" t="s">
        <v>2332</v>
      </c>
      <c r="N346" s="158" t="s">
        <v>4193</v>
      </c>
      <c r="O346" s="158" t="s">
        <v>4194</v>
      </c>
      <c r="P346" s="158" t="s">
        <v>4195</v>
      </c>
      <c r="Q346" s="171">
        <v>7</v>
      </c>
      <c r="R346" s="163" t="s">
        <v>2673</v>
      </c>
      <c r="S346" s="163">
        <v>8</v>
      </c>
      <c r="T346" s="163" t="s">
        <v>2470</v>
      </c>
      <c r="U346" s="163">
        <v>11</v>
      </c>
      <c r="V346" s="163" t="s">
        <v>4196</v>
      </c>
      <c r="W346" s="163">
        <v>2</v>
      </c>
      <c r="X346" s="163"/>
      <c r="Y346" s="164" t="s">
        <v>2353</v>
      </c>
      <c r="Z346" s="164" t="s">
        <v>2353</v>
      </c>
      <c r="AA346" s="164"/>
      <c r="AB346" s="165" t="s">
        <v>2338</v>
      </c>
      <c r="AC346" s="166">
        <v>26</v>
      </c>
      <c r="AD346" s="167">
        <f t="shared" si="2"/>
        <v>0</v>
      </c>
      <c r="AE346" s="398">
        <v>26</v>
      </c>
      <c r="AF346" s="398">
        <v>0</v>
      </c>
      <c r="AG346" s="398">
        <v>6</v>
      </c>
      <c r="AH346" s="398">
        <v>0</v>
      </c>
      <c r="AI346" s="399">
        <v>26</v>
      </c>
      <c r="AJ346" s="399" t="s">
        <v>2354</v>
      </c>
      <c r="AK346" s="399" t="s">
        <v>2354</v>
      </c>
      <c r="AL346" s="399">
        <v>9</v>
      </c>
      <c r="AM346" s="166"/>
      <c r="AN346" s="166"/>
      <c r="AO346" s="166" t="s">
        <v>699</v>
      </c>
      <c r="AP346" s="168" t="s">
        <v>699</v>
      </c>
      <c r="AQ346" s="168" t="s">
        <v>699</v>
      </c>
      <c r="AR346" s="169">
        <f t="shared" si="3"/>
        <v>26</v>
      </c>
      <c r="AS346" s="170">
        <v>0</v>
      </c>
      <c r="AT346" s="160">
        <v>0</v>
      </c>
      <c r="AU346" s="160">
        <v>0</v>
      </c>
      <c r="AV346" s="170">
        <v>0</v>
      </c>
      <c r="AW346" s="170">
        <v>0</v>
      </c>
      <c r="AX346" s="160">
        <v>0</v>
      </c>
      <c r="AY346" s="160">
        <v>4</v>
      </c>
      <c r="AZ346" s="160">
        <v>0</v>
      </c>
      <c r="BA346" s="160">
        <v>0</v>
      </c>
      <c r="BB346" s="160">
        <v>22</v>
      </c>
      <c r="BC346" s="160" t="s">
        <v>2339</v>
      </c>
      <c r="BD346" s="160"/>
      <c r="BE346" s="160"/>
    </row>
    <row r="347" spans="2:57" ht="16.5" hidden="1" customHeight="1">
      <c r="B347" s="156">
        <v>439</v>
      </c>
      <c r="C347" s="157" t="s">
        <v>1420</v>
      </c>
      <c r="D347" s="183"/>
      <c r="E347" s="176" t="s">
        <v>28</v>
      </c>
      <c r="F347" s="183" t="s">
        <v>2233</v>
      </c>
      <c r="G347" s="158" t="s">
        <v>1336</v>
      </c>
      <c r="H347" s="159" t="s">
        <v>727</v>
      </c>
      <c r="I347" s="160" t="s">
        <v>1421</v>
      </c>
      <c r="J347" s="160" t="s">
        <v>4197</v>
      </c>
      <c r="K347" s="161">
        <v>17775</v>
      </c>
      <c r="L347" s="158" t="s">
        <v>4198</v>
      </c>
      <c r="M347" s="158" t="s">
        <v>2332</v>
      </c>
      <c r="N347" s="158" t="s">
        <v>4198</v>
      </c>
      <c r="O347" s="158" t="s">
        <v>4199</v>
      </c>
      <c r="P347" s="158" t="s">
        <v>4200</v>
      </c>
      <c r="Q347" s="171">
        <v>3</v>
      </c>
      <c r="R347" s="163" t="s">
        <v>2470</v>
      </c>
      <c r="S347" s="163">
        <v>5</v>
      </c>
      <c r="T347" s="163" t="s">
        <v>2430</v>
      </c>
      <c r="U347" s="163">
        <v>10</v>
      </c>
      <c r="V347" s="163" t="s">
        <v>3287</v>
      </c>
      <c r="W347" s="163">
        <v>1</v>
      </c>
      <c r="X347" s="163"/>
      <c r="Y347" s="164" t="s">
        <v>2353</v>
      </c>
      <c r="Z347" s="164" t="s">
        <v>2353</v>
      </c>
      <c r="AA347" s="164"/>
      <c r="AB347" s="165" t="s">
        <v>2338</v>
      </c>
      <c r="AC347" s="166">
        <v>8</v>
      </c>
      <c r="AD347" s="167">
        <f t="shared" si="2"/>
        <v>0</v>
      </c>
      <c r="AE347" s="398">
        <v>8</v>
      </c>
      <c r="AF347" s="398">
        <v>0</v>
      </c>
      <c r="AG347" s="398">
        <v>4</v>
      </c>
      <c r="AH347" s="398">
        <v>0</v>
      </c>
      <c r="AI347" s="399">
        <v>8</v>
      </c>
      <c r="AJ347" s="399">
        <v>4</v>
      </c>
      <c r="AK347" s="399">
        <v>2</v>
      </c>
      <c r="AL347" s="399">
        <v>13</v>
      </c>
      <c r="AM347" s="166"/>
      <c r="AN347" s="166"/>
      <c r="AO347" s="166" t="s">
        <v>699</v>
      </c>
      <c r="AP347" s="168" t="s">
        <v>699</v>
      </c>
      <c r="AQ347" s="168" t="s">
        <v>699</v>
      </c>
      <c r="AR347" s="169">
        <f t="shared" si="3"/>
        <v>8</v>
      </c>
      <c r="AS347" s="170">
        <v>0</v>
      </c>
      <c r="AT347" s="160">
        <v>1</v>
      </c>
      <c r="AU347" s="160">
        <v>0</v>
      </c>
      <c r="AV347" s="170">
        <v>0</v>
      </c>
      <c r="AW347" s="170">
        <v>0</v>
      </c>
      <c r="AX347" s="160">
        <v>0</v>
      </c>
      <c r="AY347" s="160">
        <v>0</v>
      </c>
      <c r="AZ347" s="160">
        <v>0</v>
      </c>
      <c r="BA347" s="160">
        <v>0</v>
      </c>
      <c r="BB347" s="160">
        <v>7</v>
      </c>
      <c r="BC347" s="160" t="s">
        <v>2339</v>
      </c>
      <c r="BD347" s="160"/>
      <c r="BE347" s="160"/>
    </row>
    <row r="348" spans="2:57" ht="16.5" hidden="1" customHeight="1">
      <c r="B348" s="156">
        <v>440</v>
      </c>
      <c r="C348" s="157" t="s">
        <v>1422</v>
      </c>
      <c r="D348" s="183"/>
      <c r="E348" s="176" t="s">
        <v>28</v>
      </c>
      <c r="F348" s="183" t="s">
        <v>2233</v>
      </c>
      <c r="G348" s="158" t="s">
        <v>1336</v>
      </c>
      <c r="H348" s="159" t="s">
        <v>727</v>
      </c>
      <c r="I348" s="160" t="s">
        <v>1423</v>
      </c>
      <c r="J348" s="160" t="s">
        <v>4201</v>
      </c>
      <c r="K348" s="161">
        <v>7915</v>
      </c>
      <c r="L348" s="158" t="s">
        <v>4202</v>
      </c>
      <c r="M348" s="158" t="s">
        <v>2332</v>
      </c>
      <c r="N348" s="158" t="s">
        <v>4202</v>
      </c>
      <c r="O348" s="158" t="s">
        <v>4203</v>
      </c>
      <c r="P348" s="158" t="s">
        <v>4204</v>
      </c>
      <c r="Q348" s="171">
        <v>4</v>
      </c>
      <c r="R348" s="163" t="s">
        <v>2559</v>
      </c>
      <c r="S348" s="163">
        <v>3</v>
      </c>
      <c r="T348" s="163" t="s">
        <v>2470</v>
      </c>
      <c r="U348" s="163">
        <v>12</v>
      </c>
      <c r="V348" s="163" t="s">
        <v>4205</v>
      </c>
      <c r="W348" s="163">
        <v>1</v>
      </c>
      <c r="X348" s="163"/>
      <c r="Y348" s="164" t="s">
        <v>2353</v>
      </c>
      <c r="Z348" s="164" t="s">
        <v>2353</v>
      </c>
      <c r="AA348" s="164"/>
      <c r="AB348" s="165" t="s">
        <v>2338</v>
      </c>
      <c r="AC348" s="166">
        <v>11</v>
      </c>
      <c r="AD348" s="167">
        <f t="shared" si="2"/>
        <v>0</v>
      </c>
      <c r="AE348" s="398">
        <v>11</v>
      </c>
      <c r="AF348" s="398">
        <v>0</v>
      </c>
      <c r="AG348" s="398">
        <v>2</v>
      </c>
      <c r="AH348" s="398">
        <v>0</v>
      </c>
      <c r="AI348" s="399">
        <v>11</v>
      </c>
      <c r="AJ348" s="399">
        <v>2</v>
      </c>
      <c r="AK348" s="399">
        <v>2</v>
      </c>
      <c r="AL348" s="399">
        <v>8</v>
      </c>
      <c r="AM348" s="166"/>
      <c r="AN348" s="166"/>
      <c r="AO348" s="166" t="s">
        <v>699</v>
      </c>
      <c r="AP348" s="168" t="s">
        <v>699</v>
      </c>
      <c r="AQ348" s="168" t="s">
        <v>699</v>
      </c>
      <c r="AR348" s="169">
        <f t="shared" si="3"/>
        <v>11</v>
      </c>
      <c r="AS348" s="170">
        <v>0</v>
      </c>
      <c r="AT348" s="160">
        <v>2</v>
      </c>
      <c r="AU348" s="160">
        <v>0</v>
      </c>
      <c r="AV348" s="170">
        <v>0</v>
      </c>
      <c r="AW348" s="170">
        <v>0</v>
      </c>
      <c r="AX348" s="160">
        <v>0</v>
      </c>
      <c r="AY348" s="160">
        <v>2</v>
      </c>
      <c r="AZ348" s="160">
        <v>0</v>
      </c>
      <c r="BA348" s="160">
        <v>0</v>
      </c>
      <c r="BB348" s="160">
        <v>7</v>
      </c>
      <c r="BC348" s="160" t="s">
        <v>2339</v>
      </c>
      <c r="BD348" s="160"/>
      <c r="BE348" s="160"/>
    </row>
    <row r="349" spans="2:57" ht="16.5" hidden="1" customHeight="1">
      <c r="B349" s="156">
        <v>441</v>
      </c>
      <c r="C349" s="157" t="s">
        <v>1424</v>
      </c>
      <c r="D349" s="158" t="s">
        <v>4206</v>
      </c>
      <c r="E349" s="176" t="s">
        <v>28</v>
      </c>
      <c r="F349" s="158" t="s">
        <v>2233</v>
      </c>
      <c r="G349" s="158" t="s">
        <v>1336</v>
      </c>
      <c r="H349" s="159" t="s">
        <v>727</v>
      </c>
      <c r="I349" s="160" t="s">
        <v>1425</v>
      </c>
      <c r="J349" s="160" t="s">
        <v>4207</v>
      </c>
      <c r="K349" s="161">
        <v>18172</v>
      </c>
      <c r="L349" s="158" t="s">
        <v>4208</v>
      </c>
      <c r="M349" s="158" t="s">
        <v>2332</v>
      </c>
      <c r="N349" s="158" t="s">
        <v>4208</v>
      </c>
      <c r="O349" s="158" t="s">
        <v>4209</v>
      </c>
      <c r="P349" s="158" t="s">
        <v>4210</v>
      </c>
      <c r="Q349" s="171">
        <v>4</v>
      </c>
      <c r="R349" s="163" t="s">
        <v>2927</v>
      </c>
      <c r="S349" s="163">
        <v>3</v>
      </c>
      <c r="T349" s="163" t="s">
        <v>2470</v>
      </c>
      <c r="U349" s="163">
        <v>12</v>
      </c>
      <c r="V349" s="163" t="s">
        <v>4211</v>
      </c>
      <c r="W349" s="163">
        <v>1</v>
      </c>
      <c r="X349" s="163"/>
      <c r="Y349" s="164" t="s">
        <v>2353</v>
      </c>
      <c r="Z349" s="164" t="s">
        <v>2353</v>
      </c>
      <c r="AA349" s="164"/>
      <c r="AB349" s="165" t="s">
        <v>2338</v>
      </c>
      <c r="AC349" s="166">
        <v>8</v>
      </c>
      <c r="AD349" s="167">
        <f t="shared" si="2"/>
        <v>0</v>
      </c>
      <c r="AE349" s="398">
        <v>8</v>
      </c>
      <c r="AF349" s="398">
        <v>0</v>
      </c>
      <c r="AG349" s="398">
        <v>2</v>
      </c>
      <c r="AH349" s="398">
        <v>0</v>
      </c>
      <c r="AI349" s="399">
        <v>8</v>
      </c>
      <c r="AJ349" s="399">
        <v>2</v>
      </c>
      <c r="AK349" s="399">
        <v>2</v>
      </c>
      <c r="AL349" s="399">
        <v>8</v>
      </c>
      <c r="AM349" s="166"/>
      <c r="AN349" s="166"/>
      <c r="AO349" s="166" t="s">
        <v>699</v>
      </c>
      <c r="AP349" s="168" t="s">
        <v>699</v>
      </c>
      <c r="AQ349" s="168" t="s">
        <v>699</v>
      </c>
      <c r="AR349" s="169">
        <f t="shared" si="3"/>
        <v>8</v>
      </c>
      <c r="AS349" s="170">
        <v>0</v>
      </c>
      <c r="AT349" s="160">
        <v>1</v>
      </c>
      <c r="AU349" s="160">
        <v>0</v>
      </c>
      <c r="AV349" s="170">
        <v>0</v>
      </c>
      <c r="AW349" s="170">
        <v>2</v>
      </c>
      <c r="AX349" s="160">
        <v>0</v>
      </c>
      <c r="AY349" s="160">
        <v>0</v>
      </c>
      <c r="AZ349" s="160">
        <v>0</v>
      </c>
      <c r="BA349" s="160">
        <v>0</v>
      </c>
      <c r="BB349" s="160">
        <v>5</v>
      </c>
      <c r="BC349" s="160" t="s">
        <v>2339</v>
      </c>
      <c r="BD349" s="160"/>
      <c r="BE349" s="160"/>
    </row>
    <row r="350" spans="2:57" ht="16.5" hidden="1" customHeight="1">
      <c r="B350" s="156">
        <v>420</v>
      </c>
      <c r="C350" s="157" t="s">
        <v>1426</v>
      </c>
      <c r="D350" s="158" t="s">
        <v>4212</v>
      </c>
      <c r="E350" s="176" t="s">
        <v>28</v>
      </c>
      <c r="F350" s="158" t="s">
        <v>2233</v>
      </c>
      <c r="G350" s="158" t="s">
        <v>1336</v>
      </c>
      <c r="H350" s="159" t="s">
        <v>730</v>
      </c>
      <c r="I350" s="160" t="s">
        <v>1427</v>
      </c>
      <c r="J350" s="160" t="s">
        <v>4213</v>
      </c>
      <c r="K350" s="161">
        <v>27829</v>
      </c>
      <c r="L350" s="158"/>
      <c r="M350" s="158"/>
      <c r="N350" s="158" t="s">
        <v>699</v>
      </c>
      <c r="O350" s="158" t="s">
        <v>699</v>
      </c>
      <c r="P350" s="158" t="s">
        <v>699</v>
      </c>
      <c r="Q350" s="171">
        <v>3</v>
      </c>
      <c r="R350" s="163" t="s">
        <v>2927</v>
      </c>
      <c r="S350" s="163">
        <v>7</v>
      </c>
      <c r="T350" s="163" t="s">
        <v>2470</v>
      </c>
      <c r="U350" s="163">
        <v>22</v>
      </c>
      <c r="V350" s="163" t="s">
        <v>4214</v>
      </c>
      <c r="W350" s="163">
        <v>1</v>
      </c>
      <c r="X350" s="163"/>
      <c r="Y350" s="164" t="s">
        <v>26</v>
      </c>
      <c r="Z350" s="164" t="s">
        <v>26</v>
      </c>
      <c r="AA350" s="164"/>
      <c r="AB350" s="165" t="s">
        <v>2338</v>
      </c>
      <c r="AC350" s="166">
        <v>13</v>
      </c>
      <c r="AD350" s="167">
        <f t="shared" si="2"/>
        <v>0</v>
      </c>
      <c r="AE350" s="398">
        <v>13</v>
      </c>
      <c r="AF350" s="398">
        <v>0</v>
      </c>
      <c r="AG350" s="398">
        <v>4</v>
      </c>
      <c r="AH350" s="398">
        <v>0</v>
      </c>
      <c r="AI350" s="399">
        <v>13</v>
      </c>
      <c r="AJ350" s="399">
        <v>4</v>
      </c>
      <c r="AK350" s="399">
        <v>2</v>
      </c>
      <c r="AL350" s="399">
        <v>23</v>
      </c>
      <c r="AM350" s="166"/>
      <c r="AN350" s="166"/>
      <c r="AO350" s="166" t="s">
        <v>699</v>
      </c>
      <c r="AP350" s="168" t="s">
        <v>699</v>
      </c>
      <c r="AQ350" s="168" t="s">
        <v>699</v>
      </c>
      <c r="AR350" s="169">
        <f t="shared" si="3"/>
        <v>13</v>
      </c>
      <c r="AS350" s="170">
        <v>0</v>
      </c>
      <c r="AT350" s="160">
        <v>0</v>
      </c>
      <c r="AU350" s="160">
        <v>0</v>
      </c>
      <c r="AV350" s="170">
        <v>0</v>
      </c>
      <c r="AW350" s="170">
        <v>1</v>
      </c>
      <c r="AX350" s="160">
        <v>0</v>
      </c>
      <c r="AY350" s="160">
        <v>4</v>
      </c>
      <c r="AZ350" s="160">
        <v>0</v>
      </c>
      <c r="BA350" s="160">
        <v>0</v>
      </c>
      <c r="BB350" s="160">
        <v>8</v>
      </c>
      <c r="BC350" s="160" t="s">
        <v>2339</v>
      </c>
      <c r="BD350" s="160"/>
      <c r="BE350" s="160"/>
    </row>
    <row r="351" spans="2:57" ht="16.5" hidden="1" customHeight="1">
      <c r="B351" s="156">
        <v>442</v>
      </c>
      <c r="C351" s="157" t="s">
        <v>1428</v>
      </c>
      <c r="D351" s="158" t="s">
        <v>4215</v>
      </c>
      <c r="E351" s="176" t="s">
        <v>28</v>
      </c>
      <c r="F351" s="158" t="s">
        <v>2233</v>
      </c>
      <c r="G351" s="158" t="s">
        <v>1336</v>
      </c>
      <c r="H351" s="159" t="s">
        <v>727</v>
      </c>
      <c r="I351" s="160" t="s">
        <v>1429</v>
      </c>
      <c r="J351" s="160" t="s">
        <v>4216</v>
      </c>
      <c r="K351" s="161">
        <v>10764</v>
      </c>
      <c r="L351" s="158" t="s">
        <v>4217</v>
      </c>
      <c r="M351" s="158" t="s">
        <v>2332</v>
      </c>
      <c r="N351" s="158" t="s">
        <v>4217</v>
      </c>
      <c r="O351" s="158" t="s">
        <v>4218</v>
      </c>
      <c r="P351" s="158" t="s">
        <v>4219</v>
      </c>
      <c r="Q351" s="171">
        <v>6</v>
      </c>
      <c r="R351" s="163" t="s">
        <v>2567</v>
      </c>
      <c r="S351" s="163">
        <v>9</v>
      </c>
      <c r="T351" s="163" t="s">
        <v>3672</v>
      </c>
      <c r="U351" s="163">
        <v>19</v>
      </c>
      <c r="V351" s="163" t="s">
        <v>4220</v>
      </c>
      <c r="W351" s="163">
        <v>1</v>
      </c>
      <c r="X351" s="163"/>
      <c r="Y351" s="164" t="s">
        <v>26</v>
      </c>
      <c r="Z351" s="164" t="s">
        <v>26</v>
      </c>
      <c r="AA351" s="164"/>
      <c r="AB351" s="165" t="s">
        <v>2338</v>
      </c>
      <c r="AC351" s="166">
        <v>23</v>
      </c>
      <c r="AD351" s="167">
        <f t="shared" si="2"/>
        <v>2</v>
      </c>
      <c r="AE351" s="398">
        <v>23</v>
      </c>
      <c r="AF351" s="398">
        <v>2</v>
      </c>
      <c r="AG351" s="398">
        <v>4</v>
      </c>
      <c r="AH351" s="398">
        <v>0</v>
      </c>
      <c r="AI351" s="399">
        <v>25</v>
      </c>
      <c r="AJ351" s="399">
        <v>4</v>
      </c>
      <c r="AK351" s="399">
        <v>2</v>
      </c>
      <c r="AL351" s="399">
        <v>19</v>
      </c>
      <c r="AM351" s="166"/>
      <c r="AN351" s="166"/>
      <c r="AO351" s="166" t="s">
        <v>699</v>
      </c>
      <c r="AP351" s="168" t="s">
        <v>699</v>
      </c>
      <c r="AQ351" s="168" t="s">
        <v>699</v>
      </c>
      <c r="AR351" s="169">
        <f t="shared" si="3"/>
        <v>23</v>
      </c>
      <c r="AS351" s="170">
        <v>0</v>
      </c>
      <c r="AT351" s="160">
        <v>2</v>
      </c>
      <c r="AU351" s="160">
        <v>0</v>
      </c>
      <c r="AV351" s="170">
        <v>0</v>
      </c>
      <c r="AW351" s="170">
        <v>1</v>
      </c>
      <c r="AX351" s="160">
        <v>0</v>
      </c>
      <c r="AY351" s="160">
        <v>2</v>
      </c>
      <c r="AZ351" s="160">
        <v>0</v>
      </c>
      <c r="BA351" s="160">
        <v>0</v>
      </c>
      <c r="BB351" s="160">
        <v>18</v>
      </c>
      <c r="BC351" s="160" t="s">
        <v>2339</v>
      </c>
      <c r="BD351" s="160"/>
      <c r="BE351" s="160"/>
    </row>
    <row r="352" spans="2:57" ht="16.5" hidden="1" customHeight="1">
      <c r="B352" s="156">
        <v>415</v>
      </c>
      <c r="C352" s="157" t="s">
        <v>1430</v>
      </c>
      <c r="D352" s="158" t="s">
        <v>4221</v>
      </c>
      <c r="E352" s="176" t="s">
        <v>28</v>
      </c>
      <c r="F352" s="158" t="s">
        <v>2233</v>
      </c>
      <c r="G352" s="158" t="s">
        <v>1336</v>
      </c>
      <c r="H352" s="159" t="s">
        <v>730</v>
      </c>
      <c r="I352" s="160" t="s">
        <v>1431</v>
      </c>
      <c r="J352" s="160" t="s">
        <v>4222</v>
      </c>
      <c r="K352" s="161">
        <v>31114</v>
      </c>
      <c r="L352" s="158"/>
      <c r="M352" s="158"/>
      <c r="N352" s="158" t="s">
        <v>4223</v>
      </c>
      <c r="O352" s="158" t="s">
        <v>4224</v>
      </c>
      <c r="P352" s="158" t="s">
        <v>4225</v>
      </c>
      <c r="Q352" s="171">
        <v>3</v>
      </c>
      <c r="R352" s="163" t="s">
        <v>2958</v>
      </c>
      <c r="S352" s="163">
        <v>8</v>
      </c>
      <c r="T352" s="163" t="s">
        <v>2453</v>
      </c>
      <c r="U352" s="163">
        <v>21</v>
      </c>
      <c r="V352" s="163" t="s">
        <v>4226</v>
      </c>
      <c r="W352" s="163">
        <v>1</v>
      </c>
      <c r="X352" s="163"/>
      <c r="Y352" s="164" t="s">
        <v>26</v>
      </c>
      <c r="Z352" s="164" t="s">
        <v>26</v>
      </c>
      <c r="AA352" s="164"/>
      <c r="AB352" s="165" t="s">
        <v>2338</v>
      </c>
      <c r="AC352" s="166">
        <v>19</v>
      </c>
      <c r="AD352" s="167">
        <f t="shared" si="2"/>
        <v>0</v>
      </c>
      <c r="AE352" s="398">
        <v>19</v>
      </c>
      <c r="AF352" s="398">
        <v>0</v>
      </c>
      <c r="AG352" s="398">
        <v>4</v>
      </c>
      <c r="AH352" s="398">
        <v>0</v>
      </c>
      <c r="AI352" s="399">
        <v>19</v>
      </c>
      <c r="AJ352" s="399">
        <v>4</v>
      </c>
      <c r="AK352" s="399">
        <v>2</v>
      </c>
      <c r="AL352" s="399">
        <v>17</v>
      </c>
      <c r="AM352" s="166"/>
      <c r="AN352" s="166"/>
      <c r="AO352" s="166" t="s">
        <v>699</v>
      </c>
      <c r="AP352" s="168" t="s">
        <v>699</v>
      </c>
      <c r="AQ352" s="168" t="s">
        <v>699</v>
      </c>
      <c r="AR352" s="169">
        <f t="shared" si="3"/>
        <v>19</v>
      </c>
      <c r="AS352" s="170">
        <v>0</v>
      </c>
      <c r="AT352" s="160">
        <v>0</v>
      </c>
      <c r="AU352" s="160">
        <v>0</v>
      </c>
      <c r="AV352" s="170">
        <v>0</v>
      </c>
      <c r="AW352" s="170">
        <v>1</v>
      </c>
      <c r="AX352" s="160">
        <v>0</v>
      </c>
      <c r="AY352" s="160">
        <v>0</v>
      </c>
      <c r="AZ352" s="160">
        <v>0</v>
      </c>
      <c r="BA352" s="160">
        <v>0</v>
      </c>
      <c r="BB352" s="160">
        <v>18</v>
      </c>
      <c r="BC352" s="160" t="s">
        <v>2339</v>
      </c>
      <c r="BD352" s="160"/>
      <c r="BE352" s="160"/>
    </row>
    <row r="353" spans="2:57" ht="16.5" hidden="1" customHeight="1">
      <c r="B353" s="156">
        <v>443</v>
      </c>
      <c r="C353" s="157" t="s">
        <v>1432</v>
      </c>
      <c r="D353" s="158" t="s">
        <v>4227</v>
      </c>
      <c r="E353" s="176" t="s">
        <v>28</v>
      </c>
      <c r="F353" s="158" t="s">
        <v>2233</v>
      </c>
      <c r="G353" s="158" t="s">
        <v>1336</v>
      </c>
      <c r="H353" s="159" t="s">
        <v>727</v>
      </c>
      <c r="I353" s="160" t="s">
        <v>1433</v>
      </c>
      <c r="J353" s="160" t="s">
        <v>4228</v>
      </c>
      <c r="K353" s="161">
        <v>11490</v>
      </c>
      <c r="L353" s="158" t="s">
        <v>4229</v>
      </c>
      <c r="M353" s="158" t="s">
        <v>2332</v>
      </c>
      <c r="N353" s="158" t="s">
        <v>4229</v>
      </c>
      <c r="O353" s="158" t="s">
        <v>4230</v>
      </c>
      <c r="P353" s="158" t="s">
        <v>4231</v>
      </c>
      <c r="Q353" s="171">
        <v>4</v>
      </c>
      <c r="R353" s="163" t="s">
        <v>2857</v>
      </c>
      <c r="S353" s="163">
        <v>4</v>
      </c>
      <c r="T353" s="163" t="s">
        <v>4232</v>
      </c>
      <c r="U353" s="163">
        <v>24</v>
      </c>
      <c r="V353" s="163" t="s">
        <v>4233</v>
      </c>
      <c r="W353" s="163">
        <v>1</v>
      </c>
      <c r="X353" s="163"/>
      <c r="Y353" s="164" t="s">
        <v>26</v>
      </c>
      <c r="Z353" s="164" t="s">
        <v>26</v>
      </c>
      <c r="AA353" s="172" t="s">
        <v>35</v>
      </c>
      <c r="AB353" s="165" t="s">
        <v>2354</v>
      </c>
      <c r="AC353" s="166">
        <v>25</v>
      </c>
      <c r="AD353" s="167">
        <f t="shared" si="2"/>
        <v>0</v>
      </c>
      <c r="AE353" s="398">
        <v>25</v>
      </c>
      <c r="AF353" s="398">
        <v>0</v>
      </c>
      <c r="AG353" s="398">
        <v>6</v>
      </c>
      <c r="AH353" s="398">
        <v>0</v>
      </c>
      <c r="AI353" s="399">
        <v>25</v>
      </c>
      <c r="AJ353" s="399">
        <v>6</v>
      </c>
      <c r="AK353" s="399">
        <v>3</v>
      </c>
      <c r="AL353" s="399">
        <v>12</v>
      </c>
      <c r="AM353" s="166"/>
      <c r="AN353" s="166"/>
      <c r="AO353" s="166" t="s">
        <v>699</v>
      </c>
      <c r="AP353" s="168" t="s">
        <v>699</v>
      </c>
      <c r="AQ353" s="168" t="s">
        <v>699</v>
      </c>
      <c r="AR353" s="169">
        <f t="shared" si="3"/>
        <v>25</v>
      </c>
      <c r="AS353" s="170">
        <v>0</v>
      </c>
      <c r="AT353" s="160">
        <v>0</v>
      </c>
      <c r="AU353" s="160">
        <v>0</v>
      </c>
      <c r="AV353" s="170">
        <v>0</v>
      </c>
      <c r="AW353" s="170">
        <v>1</v>
      </c>
      <c r="AX353" s="160">
        <v>0</v>
      </c>
      <c r="AY353" s="160">
        <v>2</v>
      </c>
      <c r="AZ353" s="160">
        <v>0</v>
      </c>
      <c r="BA353" s="160">
        <v>0</v>
      </c>
      <c r="BB353" s="160">
        <v>22</v>
      </c>
      <c r="BC353" s="160" t="s">
        <v>2355</v>
      </c>
      <c r="BD353" s="160"/>
      <c r="BE353" s="160"/>
    </row>
    <row r="354" spans="2:57" ht="16.5" hidden="1" customHeight="1">
      <c r="B354" s="156">
        <v>444</v>
      </c>
      <c r="C354" s="157" t="s">
        <v>1434</v>
      </c>
      <c r="D354" s="158" t="s">
        <v>4234</v>
      </c>
      <c r="E354" s="176" t="s">
        <v>28</v>
      </c>
      <c r="F354" s="158" t="s">
        <v>2233</v>
      </c>
      <c r="G354" s="158" t="s">
        <v>1336</v>
      </c>
      <c r="H354" s="159" t="s">
        <v>727</v>
      </c>
      <c r="I354" s="160" t="s">
        <v>1435</v>
      </c>
      <c r="J354" s="160" t="s">
        <v>4235</v>
      </c>
      <c r="K354" s="161">
        <v>21680</v>
      </c>
      <c r="L354" s="158"/>
      <c r="M354" s="158"/>
      <c r="N354" s="158" t="s">
        <v>4236</v>
      </c>
      <c r="O354" s="158" t="s">
        <v>4237</v>
      </c>
      <c r="P354" s="158" t="s">
        <v>4238</v>
      </c>
      <c r="Q354" s="171">
        <v>3</v>
      </c>
      <c r="R354" s="163" t="s">
        <v>3990</v>
      </c>
      <c r="S354" s="163">
        <v>8</v>
      </c>
      <c r="T354" s="163" t="s">
        <v>2470</v>
      </c>
      <c r="U354" s="163">
        <v>13</v>
      </c>
      <c r="V354" s="163" t="s">
        <v>3186</v>
      </c>
      <c r="W354" s="163">
        <v>1</v>
      </c>
      <c r="X354" s="163"/>
      <c r="Y354" s="164" t="s">
        <v>2353</v>
      </c>
      <c r="Z354" s="164" t="s">
        <v>2353</v>
      </c>
      <c r="AA354" s="164"/>
      <c r="AB354" s="165" t="s">
        <v>2338</v>
      </c>
      <c r="AC354" s="166">
        <v>14</v>
      </c>
      <c r="AD354" s="167">
        <f t="shared" si="2"/>
        <v>0</v>
      </c>
      <c r="AE354" s="398">
        <v>14</v>
      </c>
      <c r="AF354" s="398">
        <v>0</v>
      </c>
      <c r="AG354" s="398">
        <v>2</v>
      </c>
      <c r="AH354" s="398">
        <v>0</v>
      </c>
      <c r="AI354" s="399">
        <v>14</v>
      </c>
      <c r="AJ354" s="399">
        <v>2</v>
      </c>
      <c r="AK354" s="399">
        <v>2</v>
      </c>
      <c r="AL354" s="399">
        <v>15</v>
      </c>
      <c r="AM354" s="166"/>
      <c r="AN354" s="166"/>
      <c r="AO354" s="166" t="s">
        <v>699</v>
      </c>
      <c r="AP354" s="168" t="s">
        <v>699</v>
      </c>
      <c r="AQ354" s="168" t="s">
        <v>699</v>
      </c>
      <c r="AR354" s="169">
        <f t="shared" si="3"/>
        <v>14</v>
      </c>
      <c r="AS354" s="170">
        <v>0</v>
      </c>
      <c r="AT354" s="160">
        <v>0</v>
      </c>
      <c r="AU354" s="160">
        <v>0</v>
      </c>
      <c r="AV354" s="170">
        <v>0</v>
      </c>
      <c r="AW354" s="170">
        <v>0</v>
      </c>
      <c r="AX354" s="160">
        <v>0</v>
      </c>
      <c r="AY354" s="160">
        <v>0</v>
      </c>
      <c r="AZ354" s="160">
        <v>0</v>
      </c>
      <c r="BA354" s="160">
        <v>0</v>
      </c>
      <c r="BB354" s="160">
        <v>14</v>
      </c>
      <c r="BC354" s="160" t="s">
        <v>2339</v>
      </c>
      <c r="BD354" s="160"/>
      <c r="BE354" s="160"/>
    </row>
    <row r="355" spans="2:57" ht="16.5" hidden="1" customHeight="1">
      <c r="B355" s="156">
        <v>421</v>
      </c>
      <c r="C355" s="157" t="s">
        <v>1436</v>
      </c>
      <c r="D355" s="158" t="s">
        <v>4239</v>
      </c>
      <c r="E355" s="176" t="s">
        <v>28</v>
      </c>
      <c r="F355" s="158" t="s">
        <v>2233</v>
      </c>
      <c r="G355" s="158" t="s">
        <v>1336</v>
      </c>
      <c r="H355" s="159" t="s">
        <v>730</v>
      </c>
      <c r="I355" s="160" t="s">
        <v>1437</v>
      </c>
      <c r="J355" s="160" t="s">
        <v>4240</v>
      </c>
      <c r="K355" s="161">
        <v>25958</v>
      </c>
      <c r="L355" s="158"/>
      <c r="M355" s="158"/>
      <c r="N355" s="158" t="s">
        <v>699</v>
      </c>
      <c r="O355" s="158" t="s">
        <v>699</v>
      </c>
      <c r="P355" s="158" t="s">
        <v>699</v>
      </c>
      <c r="Q355" s="171">
        <v>4</v>
      </c>
      <c r="R355" s="163" t="s">
        <v>2741</v>
      </c>
      <c r="S355" s="163">
        <v>4</v>
      </c>
      <c r="T355" s="163" t="s">
        <v>3674</v>
      </c>
      <c r="U355" s="163">
        <v>19</v>
      </c>
      <c r="V355" s="163" t="s">
        <v>4241</v>
      </c>
      <c r="W355" s="163">
        <v>1</v>
      </c>
      <c r="X355" s="163"/>
      <c r="Y355" s="164" t="s">
        <v>26</v>
      </c>
      <c r="Z355" s="164" t="s">
        <v>26</v>
      </c>
      <c r="AA355" s="164"/>
      <c r="AB355" s="165" t="s">
        <v>2338</v>
      </c>
      <c r="AC355" s="166">
        <v>16</v>
      </c>
      <c r="AD355" s="167">
        <f t="shared" si="2"/>
        <v>0</v>
      </c>
      <c r="AE355" s="398">
        <v>16</v>
      </c>
      <c r="AF355" s="398">
        <v>0</v>
      </c>
      <c r="AG355" s="398">
        <v>5</v>
      </c>
      <c r="AH355" s="398">
        <v>0</v>
      </c>
      <c r="AI355" s="399">
        <v>16</v>
      </c>
      <c r="AJ355" s="399">
        <v>5</v>
      </c>
      <c r="AK355" s="399">
        <v>2</v>
      </c>
      <c r="AL355" s="399">
        <v>9</v>
      </c>
      <c r="AM355" s="166"/>
      <c r="AN355" s="166"/>
      <c r="AO355" s="166" t="s">
        <v>699</v>
      </c>
      <c r="AP355" s="168" t="s">
        <v>699</v>
      </c>
      <c r="AQ355" s="168" t="s">
        <v>699</v>
      </c>
      <c r="AR355" s="169">
        <f t="shared" si="3"/>
        <v>16</v>
      </c>
      <c r="AS355" s="170">
        <v>0</v>
      </c>
      <c r="AT355" s="160">
        <v>0</v>
      </c>
      <c r="AU355" s="160">
        <v>0</v>
      </c>
      <c r="AV355" s="170">
        <v>0</v>
      </c>
      <c r="AW355" s="170">
        <v>0</v>
      </c>
      <c r="AX355" s="160">
        <v>0</v>
      </c>
      <c r="AY355" s="160">
        <v>0</v>
      </c>
      <c r="AZ355" s="160">
        <v>0</v>
      </c>
      <c r="BA355" s="160">
        <v>0</v>
      </c>
      <c r="BB355" s="160">
        <v>16</v>
      </c>
      <c r="BC355" s="160" t="s">
        <v>2339</v>
      </c>
      <c r="BD355" s="160"/>
      <c r="BE355" s="160"/>
    </row>
    <row r="356" spans="2:57" ht="16.5" hidden="1" customHeight="1">
      <c r="B356" s="156">
        <v>445</v>
      </c>
      <c r="C356" s="157" t="s">
        <v>1438</v>
      </c>
      <c r="D356" s="158" t="s">
        <v>4242</v>
      </c>
      <c r="E356" s="176" t="s">
        <v>28</v>
      </c>
      <c r="F356" s="158" t="s">
        <v>2233</v>
      </c>
      <c r="G356" s="158" t="s">
        <v>1336</v>
      </c>
      <c r="H356" s="159" t="s">
        <v>727</v>
      </c>
      <c r="I356" s="160" t="s">
        <v>1439</v>
      </c>
      <c r="J356" s="160" t="s">
        <v>4243</v>
      </c>
      <c r="K356" s="161">
        <v>9956</v>
      </c>
      <c r="L356" s="158" t="s">
        <v>4244</v>
      </c>
      <c r="M356" s="158" t="s">
        <v>2332</v>
      </c>
      <c r="N356" s="158" t="s">
        <v>4244</v>
      </c>
      <c r="O356" s="158" t="s">
        <v>4245</v>
      </c>
      <c r="P356" s="158" t="s">
        <v>4246</v>
      </c>
      <c r="Q356" s="171">
        <v>3</v>
      </c>
      <c r="R356" s="163" t="s">
        <v>2690</v>
      </c>
      <c r="S356" s="163">
        <v>5</v>
      </c>
      <c r="T356" s="163" t="s">
        <v>2430</v>
      </c>
      <c r="U356" s="163">
        <v>10</v>
      </c>
      <c r="V356" s="163" t="s">
        <v>4247</v>
      </c>
      <c r="W356" s="163">
        <v>0</v>
      </c>
      <c r="X356" s="163"/>
      <c r="Y356" s="164" t="s">
        <v>2353</v>
      </c>
      <c r="Z356" s="164" t="s">
        <v>2353</v>
      </c>
      <c r="AA356" s="164"/>
      <c r="AB356" s="165" t="s">
        <v>2338</v>
      </c>
      <c r="AC356" s="166">
        <v>12</v>
      </c>
      <c r="AD356" s="167">
        <f t="shared" si="2"/>
        <v>0</v>
      </c>
      <c r="AE356" s="398">
        <v>12</v>
      </c>
      <c r="AF356" s="398">
        <v>0</v>
      </c>
      <c r="AG356" s="398">
        <v>5</v>
      </c>
      <c r="AH356" s="398">
        <v>0</v>
      </c>
      <c r="AI356" s="399">
        <v>12</v>
      </c>
      <c r="AJ356" s="399">
        <v>5</v>
      </c>
      <c r="AK356" s="399">
        <v>2</v>
      </c>
      <c r="AL356" s="399">
        <v>11</v>
      </c>
      <c r="AM356" s="166"/>
      <c r="AN356" s="166"/>
      <c r="AO356" s="166" t="s">
        <v>699</v>
      </c>
      <c r="AP356" s="168" t="s">
        <v>699</v>
      </c>
      <c r="AQ356" s="168" t="s">
        <v>699</v>
      </c>
      <c r="AR356" s="169">
        <f t="shared" si="3"/>
        <v>12</v>
      </c>
      <c r="AS356" s="170">
        <v>0</v>
      </c>
      <c r="AT356" s="160">
        <v>0</v>
      </c>
      <c r="AU356" s="160">
        <v>0</v>
      </c>
      <c r="AV356" s="170">
        <v>0</v>
      </c>
      <c r="AW356" s="170">
        <v>0</v>
      </c>
      <c r="AX356" s="160">
        <v>0</v>
      </c>
      <c r="AY356" s="160">
        <v>0</v>
      </c>
      <c r="AZ356" s="160">
        <v>0</v>
      </c>
      <c r="BA356" s="160">
        <v>0</v>
      </c>
      <c r="BB356" s="160">
        <v>12</v>
      </c>
      <c r="BC356" s="160" t="s">
        <v>2339</v>
      </c>
      <c r="BD356" s="160"/>
      <c r="BE356" s="160"/>
    </row>
    <row r="357" spans="2:57" ht="16.5" hidden="1" customHeight="1">
      <c r="B357" s="156">
        <v>446</v>
      </c>
      <c r="C357" s="157" t="s">
        <v>1440</v>
      </c>
      <c r="D357" s="158" t="s">
        <v>4248</v>
      </c>
      <c r="E357" s="176" t="s">
        <v>28</v>
      </c>
      <c r="F357" s="158" t="s">
        <v>2233</v>
      </c>
      <c r="G357" s="158" t="s">
        <v>1336</v>
      </c>
      <c r="H357" s="159" t="s">
        <v>727</v>
      </c>
      <c r="I357" s="160" t="s">
        <v>1441</v>
      </c>
      <c r="J357" s="160" t="s">
        <v>4249</v>
      </c>
      <c r="K357" s="161">
        <v>37135</v>
      </c>
      <c r="L357" s="158" t="s">
        <v>4250</v>
      </c>
      <c r="M357" s="158" t="s">
        <v>2332</v>
      </c>
      <c r="N357" s="158" t="s">
        <v>4250</v>
      </c>
      <c r="O357" s="158" t="s">
        <v>4251</v>
      </c>
      <c r="P357" s="158" t="s">
        <v>4252</v>
      </c>
      <c r="Q357" s="171">
        <v>2</v>
      </c>
      <c r="R357" s="163" t="s">
        <v>2718</v>
      </c>
      <c r="S357" s="163">
        <v>12</v>
      </c>
      <c r="T357" s="163" t="s">
        <v>3794</v>
      </c>
      <c r="U357" s="163">
        <v>35</v>
      </c>
      <c r="V357" s="163" t="s">
        <v>4253</v>
      </c>
      <c r="W357" s="163">
        <v>2</v>
      </c>
      <c r="X357" s="163"/>
      <c r="Y357" s="164" t="s">
        <v>26</v>
      </c>
      <c r="Z357" s="164" t="s">
        <v>26</v>
      </c>
      <c r="AA357" s="172" t="s">
        <v>35</v>
      </c>
      <c r="AB357" s="165" t="s">
        <v>2354</v>
      </c>
      <c r="AC357" s="166">
        <v>37</v>
      </c>
      <c r="AD357" s="167">
        <f t="shared" si="2"/>
        <v>0</v>
      </c>
      <c r="AE357" s="398">
        <v>37</v>
      </c>
      <c r="AF357" s="398">
        <v>0</v>
      </c>
      <c r="AG357" s="398">
        <v>7</v>
      </c>
      <c r="AH357" s="398">
        <v>0</v>
      </c>
      <c r="AI357" s="399">
        <v>37</v>
      </c>
      <c r="AJ357" s="399">
        <v>7</v>
      </c>
      <c r="AK357" s="399">
        <v>3</v>
      </c>
      <c r="AL357" s="399">
        <v>15</v>
      </c>
      <c r="AM357" s="166"/>
      <c r="AN357" s="166"/>
      <c r="AO357" s="166" t="s">
        <v>699</v>
      </c>
      <c r="AP357" s="168" t="s">
        <v>699</v>
      </c>
      <c r="AQ357" s="168" t="s">
        <v>699</v>
      </c>
      <c r="AR357" s="169">
        <f t="shared" si="3"/>
        <v>37</v>
      </c>
      <c r="AS357" s="170">
        <v>0</v>
      </c>
      <c r="AT357" s="160">
        <v>0</v>
      </c>
      <c r="AU357" s="160">
        <v>0</v>
      </c>
      <c r="AV357" s="170">
        <v>0</v>
      </c>
      <c r="AW357" s="170">
        <v>2</v>
      </c>
      <c r="AX357" s="160">
        <v>0</v>
      </c>
      <c r="AY357" s="160">
        <v>4</v>
      </c>
      <c r="AZ357" s="160">
        <v>0</v>
      </c>
      <c r="BA357" s="160">
        <v>0</v>
      </c>
      <c r="BB357" s="160">
        <v>31</v>
      </c>
      <c r="BC357" s="160" t="s">
        <v>2355</v>
      </c>
      <c r="BD357" s="160"/>
      <c r="BE357" s="160"/>
    </row>
    <row r="358" spans="2:57" ht="16.5" hidden="1" customHeight="1">
      <c r="B358" s="156">
        <v>416</v>
      </c>
      <c r="C358" s="157" t="s">
        <v>1442</v>
      </c>
      <c r="D358" s="158" t="s">
        <v>4254</v>
      </c>
      <c r="E358" s="176" t="s">
        <v>28</v>
      </c>
      <c r="F358" s="158" t="s">
        <v>2233</v>
      </c>
      <c r="G358" s="158" t="s">
        <v>1336</v>
      </c>
      <c r="H358" s="159" t="s">
        <v>730</v>
      </c>
      <c r="I358" s="160" t="s">
        <v>1443</v>
      </c>
      <c r="J358" s="160" t="s">
        <v>4255</v>
      </c>
      <c r="K358" s="161">
        <v>19016</v>
      </c>
      <c r="L358" s="158" t="s">
        <v>4256</v>
      </c>
      <c r="M358" s="158" t="s">
        <v>2332</v>
      </c>
      <c r="N358" s="158" t="s">
        <v>4256</v>
      </c>
      <c r="O358" s="158" t="s">
        <v>4257</v>
      </c>
      <c r="P358" s="158" t="s">
        <v>4258</v>
      </c>
      <c r="Q358" s="171">
        <v>4</v>
      </c>
      <c r="R358" s="163" t="s">
        <v>3154</v>
      </c>
      <c r="S358" s="163">
        <v>5</v>
      </c>
      <c r="T358" s="163" t="s">
        <v>2452</v>
      </c>
      <c r="U358" s="163">
        <v>26</v>
      </c>
      <c r="V358" s="163" t="s">
        <v>4259</v>
      </c>
      <c r="W358" s="163">
        <v>1</v>
      </c>
      <c r="X358" s="163"/>
      <c r="Y358" s="164" t="s">
        <v>26</v>
      </c>
      <c r="Z358" s="164" t="s">
        <v>26</v>
      </c>
      <c r="AA358" s="164"/>
      <c r="AB358" s="165" t="s">
        <v>2338</v>
      </c>
      <c r="AC358" s="166">
        <v>21</v>
      </c>
      <c r="AD358" s="167">
        <f t="shared" si="2"/>
        <v>0</v>
      </c>
      <c r="AE358" s="398">
        <v>21</v>
      </c>
      <c r="AF358" s="398">
        <v>0</v>
      </c>
      <c r="AG358" s="398">
        <v>7</v>
      </c>
      <c r="AH358" s="398">
        <v>0</v>
      </c>
      <c r="AI358" s="399">
        <v>21</v>
      </c>
      <c r="AJ358" s="399">
        <v>7</v>
      </c>
      <c r="AK358" s="399">
        <v>2</v>
      </c>
      <c r="AL358" s="399">
        <v>18</v>
      </c>
      <c r="AM358" s="166"/>
      <c r="AN358" s="166"/>
      <c r="AO358" s="166" t="s">
        <v>699</v>
      </c>
      <c r="AP358" s="168" t="s">
        <v>699</v>
      </c>
      <c r="AQ358" s="168" t="s">
        <v>699</v>
      </c>
      <c r="AR358" s="169">
        <f t="shared" si="3"/>
        <v>21</v>
      </c>
      <c r="AS358" s="170">
        <v>0</v>
      </c>
      <c r="AT358" s="160">
        <v>0</v>
      </c>
      <c r="AU358" s="160">
        <v>0</v>
      </c>
      <c r="AV358" s="170">
        <v>0</v>
      </c>
      <c r="AW358" s="170">
        <v>1</v>
      </c>
      <c r="AX358" s="160">
        <v>0</v>
      </c>
      <c r="AY358" s="160">
        <v>2</v>
      </c>
      <c r="AZ358" s="160">
        <v>0</v>
      </c>
      <c r="BA358" s="160">
        <v>0</v>
      </c>
      <c r="BB358" s="160">
        <v>18</v>
      </c>
      <c r="BC358" s="160" t="s">
        <v>2339</v>
      </c>
      <c r="BD358" s="160"/>
      <c r="BE358" s="160"/>
    </row>
    <row r="359" spans="2:57" ht="16.5" hidden="1" customHeight="1">
      <c r="B359" s="156">
        <v>447</v>
      </c>
      <c r="C359" s="157" t="s">
        <v>1444</v>
      </c>
      <c r="D359" s="158" t="s">
        <v>4260</v>
      </c>
      <c r="E359" s="176" t="s">
        <v>28</v>
      </c>
      <c r="F359" s="158" t="s">
        <v>2233</v>
      </c>
      <c r="G359" s="158" t="s">
        <v>1336</v>
      </c>
      <c r="H359" s="159" t="s">
        <v>727</v>
      </c>
      <c r="I359" s="160" t="s">
        <v>1445</v>
      </c>
      <c r="J359" s="160" t="s">
        <v>4261</v>
      </c>
      <c r="K359" s="161">
        <v>4514</v>
      </c>
      <c r="L359" s="158"/>
      <c r="M359" s="158"/>
      <c r="N359" s="158" t="s">
        <v>699</v>
      </c>
      <c r="O359" s="158" t="s">
        <v>699</v>
      </c>
      <c r="P359" s="158" t="s">
        <v>699</v>
      </c>
      <c r="Q359" s="171">
        <v>2</v>
      </c>
      <c r="R359" s="163" t="s">
        <v>3366</v>
      </c>
      <c r="S359" s="163">
        <v>10</v>
      </c>
      <c r="T359" s="163" t="s">
        <v>2453</v>
      </c>
      <c r="U359" s="163">
        <v>16</v>
      </c>
      <c r="V359" s="163" t="s">
        <v>4262</v>
      </c>
      <c r="W359" s="163">
        <v>1</v>
      </c>
      <c r="X359" s="163"/>
      <c r="Y359" s="164" t="s">
        <v>2353</v>
      </c>
      <c r="Z359" s="164" t="s">
        <v>2353</v>
      </c>
      <c r="AA359" s="164"/>
      <c r="AB359" s="165" t="s">
        <v>2338</v>
      </c>
      <c r="AC359" s="166">
        <v>15</v>
      </c>
      <c r="AD359" s="167">
        <f t="shared" si="2"/>
        <v>0</v>
      </c>
      <c r="AE359" s="398">
        <v>15</v>
      </c>
      <c r="AF359" s="398">
        <v>0</v>
      </c>
      <c r="AG359" s="398">
        <v>4</v>
      </c>
      <c r="AH359" s="398">
        <v>0</v>
      </c>
      <c r="AI359" s="399">
        <v>15</v>
      </c>
      <c r="AJ359" s="399">
        <v>4</v>
      </c>
      <c r="AK359" s="399">
        <v>2</v>
      </c>
      <c r="AL359" s="399">
        <v>12</v>
      </c>
      <c r="AM359" s="166"/>
      <c r="AN359" s="166"/>
      <c r="AO359" s="166" t="s">
        <v>699</v>
      </c>
      <c r="AP359" s="168" t="s">
        <v>699</v>
      </c>
      <c r="AQ359" s="168" t="s">
        <v>699</v>
      </c>
      <c r="AR359" s="169">
        <f t="shared" si="3"/>
        <v>15</v>
      </c>
      <c r="AS359" s="170">
        <v>0</v>
      </c>
      <c r="AT359" s="160">
        <v>0</v>
      </c>
      <c r="AU359" s="160">
        <v>0</v>
      </c>
      <c r="AV359" s="170">
        <v>0</v>
      </c>
      <c r="AW359" s="170">
        <v>0</v>
      </c>
      <c r="AX359" s="160">
        <v>0</v>
      </c>
      <c r="AY359" s="160">
        <v>2</v>
      </c>
      <c r="AZ359" s="160">
        <v>0</v>
      </c>
      <c r="BA359" s="160">
        <v>0</v>
      </c>
      <c r="BB359" s="160">
        <v>13</v>
      </c>
      <c r="BC359" s="160" t="s">
        <v>2339</v>
      </c>
      <c r="BD359" s="160"/>
      <c r="BE359" s="160"/>
    </row>
    <row r="360" spans="2:57" ht="16.5" hidden="1" customHeight="1">
      <c r="B360" s="156">
        <v>91</v>
      </c>
      <c r="C360" s="157" t="s">
        <v>1446</v>
      </c>
      <c r="D360" s="183"/>
      <c r="E360" s="176" t="s">
        <v>28</v>
      </c>
      <c r="F360" s="183" t="s">
        <v>2233</v>
      </c>
      <c r="G360" s="158" t="s">
        <v>1447</v>
      </c>
      <c r="H360" s="159" t="s">
        <v>724</v>
      </c>
      <c r="I360" s="160" t="s">
        <v>1448</v>
      </c>
      <c r="J360" s="160" t="s">
        <v>4263</v>
      </c>
      <c r="K360" s="161">
        <v>37683</v>
      </c>
      <c r="L360" s="158"/>
      <c r="M360" s="158"/>
      <c r="N360" s="158" t="s">
        <v>699</v>
      </c>
      <c r="O360" s="158" t="s">
        <v>699</v>
      </c>
      <c r="P360" s="158" t="s">
        <v>699</v>
      </c>
      <c r="Q360" s="171">
        <v>5</v>
      </c>
      <c r="R360" s="163"/>
      <c r="S360" s="163">
        <v>4</v>
      </c>
      <c r="T360" s="163" t="s">
        <v>2430</v>
      </c>
      <c r="U360" s="163">
        <v>31</v>
      </c>
      <c r="V360" s="163" t="s">
        <v>4264</v>
      </c>
      <c r="W360" s="163">
        <v>1</v>
      </c>
      <c r="X360" s="163"/>
      <c r="Y360" s="164" t="s">
        <v>26</v>
      </c>
      <c r="Z360" s="164" t="s">
        <v>26</v>
      </c>
      <c r="AA360" s="164"/>
      <c r="AB360" s="165" t="s">
        <v>2338</v>
      </c>
      <c r="AC360" s="166">
        <v>0</v>
      </c>
      <c r="AD360" s="167">
        <f t="shared" si="2"/>
        <v>0</v>
      </c>
      <c r="AE360" s="398">
        <v>15</v>
      </c>
      <c r="AF360" s="398">
        <v>0</v>
      </c>
      <c r="AG360" s="398">
        <v>5</v>
      </c>
      <c r="AH360" s="398">
        <v>2</v>
      </c>
      <c r="AI360" s="399">
        <v>15</v>
      </c>
      <c r="AJ360" s="399">
        <v>7</v>
      </c>
      <c r="AK360" s="399">
        <v>2</v>
      </c>
      <c r="AL360" s="399">
        <v>16</v>
      </c>
      <c r="AM360" s="166"/>
      <c r="AN360" s="166"/>
      <c r="AO360" s="166" t="s">
        <v>699</v>
      </c>
      <c r="AP360" s="168" t="s">
        <v>7963</v>
      </c>
      <c r="AQ360" s="168" t="s">
        <v>699</v>
      </c>
      <c r="AR360" s="169">
        <f t="shared" si="3"/>
        <v>0</v>
      </c>
      <c r="AS360" s="170">
        <v>0</v>
      </c>
      <c r="AT360" s="160">
        <v>0</v>
      </c>
      <c r="AU360" s="160">
        <v>0</v>
      </c>
      <c r="AV360" s="170">
        <v>0</v>
      </c>
      <c r="AW360" s="170">
        <v>0</v>
      </c>
      <c r="AX360" s="160">
        <v>0</v>
      </c>
      <c r="AY360" s="160">
        <v>0</v>
      </c>
      <c r="AZ360" s="160">
        <v>0</v>
      </c>
      <c r="BA360" s="160">
        <v>0</v>
      </c>
      <c r="BB360" s="160">
        <v>0</v>
      </c>
      <c r="BC360" s="160" t="s">
        <v>2339</v>
      </c>
      <c r="BD360" s="160"/>
      <c r="BE360" s="160"/>
    </row>
    <row r="361" spans="2:57" ht="16.5" hidden="1" customHeight="1">
      <c r="B361" s="156">
        <v>575</v>
      </c>
      <c r="C361" s="157" t="s">
        <v>1449</v>
      </c>
      <c r="D361" s="158" t="s">
        <v>4265</v>
      </c>
      <c r="E361" s="176" t="s">
        <v>28</v>
      </c>
      <c r="F361" s="158" t="s">
        <v>2233</v>
      </c>
      <c r="G361" s="158" t="s">
        <v>1447</v>
      </c>
      <c r="H361" s="159" t="s">
        <v>727</v>
      </c>
      <c r="I361" s="160" t="s">
        <v>1450</v>
      </c>
      <c r="J361" s="160" t="s">
        <v>4266</v>
      </c>
      <c r="K361" s="161">
        <v>12222</v>
      </c>
      <c r="L361" s="158" t="s">
        <v>4267</v>
      </c>
      <c r="M361" s="158" t="s">
        <v>2332</v>
      </c>
      <c r="N361" s="158" t="s">
        <v>4267</v>
      </c>
      <c r="O361" s="158" t="s">
        <v>4268</v>
      </c>
      <c r="P361" s="158" t="s">
        <v>4269</v>
      </c>
      <c r="Q361" s="171">
        <v>3</v>
      </c>
      <c r="R361" s="163" t="s">
        <v>2437</v>
      </c>
      <c r="S361" s="163">
        <v>10</v>
      </c>
      <c r="T361" s="163" t="s">
        <v>2818</v>
      </c>
      <c r="U361" s="163">
        <v>11</v>
      </c>
      <c r="V361" s="163" t="s">
        <v>3074</v>
      </c>
      <c r="W361" s="163">
        <v>1</v>
      </c>
      <c r="X361" s="163"/>
      <c r="Y361" s="164" t="s">
        <v>2353</v>
      </c>
      <c r="Z361" s="164" t="s">
        <v>2353</v>
      </c>
      <c r="AA361" s="164"/>
      <c r="AB361" s="165" t="s">
        <v>2338</v>
      </c>
      <c r="AC361" s="166">
        <v>9</v>
      </c>
      <c r="AD361" s="167">
        <f t="shared" si="2"/>
        <v>0</v>
      </c>
      <c r="AE361" s="398">
        <v>9</v>
      </c>
      <c r="AF361" s="398">
        <v>0</v>
      </c>
      <c r="AG361" s="398">
        <v>4</v>
      </c>
      <c r="AH361" s="398">
        <v>2</v>
      </c>
      <c r="AI361" s="399">
        <v>9</v>
      </c>
      <c r="AJ361" s="399">
        <v>6</v>
      </c>
      <c r="AK361" s="399">
        <v>2</v>
      </c>
      <c r="AL361" s="399">
        <v>10</v>
      </c>
      <c r="AM361" s="166"/>
      <c r="AN361" s="166"/>
      <c r="AO361" s="166" t="s">
        <v>699</v>
      </c>
      <c r="AP361" s="168" t="s">
        <v>699</v>
      </c>
      <c r="AQ361" s="168" t="s">
        <v>699</v>
      </c>
      <c r="AR361" s="169">
        <f t="shared" si="3"/>
        <v>9</v>
      </c>
      <c r="AS361" s="170">
        <v>0</v>
      </c>
      <c r="AT361" s="160">
        <v>0</v>
      </c>
      <c r="AU361" s="160">
        <v>0</v>
      </c>
      <c r="AV361" s="170">
        <v>0</v>
      </c>
      <c r="AW361" s="170">
        <v>0</v>
      </c>
      <c r="AX361" s="160">
        <v>0</v>
      </c>
      <c r="AY361" s="160">
        <v>1</v>
      </c>
      <c r="AZ361" s="160">
        <v>0</v>
      </c>
      <c r="BA361" s="160">
        <v>0</v>
      </c>
      <c r="BB361" s="160">
        <v>8</v>
      </c>
      <c r="BC361" s="160" t="s">
        <v>2339</v>
      </c>
      <c r="BD361" s="160"/>
      <c r="BE361" s="160"/>
    </row>
    <row r="362" spans="2:57" ht="16.5" hidden="1" customHeight="1">
      <c r="B362" s="156">
        <v>572</v>
      </c>
      <c r="C362" s="157" t="s">
        <v>1451</v>
      </c>
      <c r="D362" s="158" t="s">
        <v>4270</v>
      </c>
      <c r="E362" s="176" t="s">
        <v>28</v>
      </c>
      <c r="F362" s="158" t="s">
        <v>2233</v>
      </c>
      <c r="G362" s="158" t="s">
        <v>1447</v>
      </c>
      <c r="H362" s="159" t="s">
        <v>730</v>
      </c>
      <c r="I362" s="160" t="s">
        <v>1452</v>
      </c>
      <c r="J362" s="160" t="s">
        <v>4271</v>
      </c>
      <c r="K362" s="161">
        <v>18557</v>
      </c>
      <c r="L362" s="158" t="s">
        <v>4272</v>
      </c>
      <c r="M362" s="158" t="s">
        <v>2332</v>
      </c>
      <c r="N362" s="158" t="s">
        <v>4272</v>
      </c>
      <c r="O362" s="158" t="s">
        <v>4273</v>
      </c>
      <c r="P362" s="158" t="s">
        <v>4274</v>
      </c>
      <c r="Q362" s="171">
        <v>5</v>
      </c>
      <c r="R362" s="163" t="s">
        <v>2680</v>
      </c>
      <c r="S362" s="163">
        <v>12</v>
      </c>
      <c r="T362" s="163" t="s">
        <v>2430</v>
      </c>
      <c r="U362" s="163">
        <v>15</v>
      </c>
      <c r="V362" s="163" t="s">
        <v>4275</v>
      </c>
      <c r="W362" s="163">
        <v>1</v>
      </c>
      <c r="X362" s="163"/>
      <c r="Y362" s="164" t="s">
        <v>2353</v>
      </c>
      <c r="Z362" s="164" t="s">
        <v>2353</v>
      </c>
      <c r="AA362" s="164"/>
      <c r="AB362" s="165" t="s">
        <v>2338</v>
      </c>
      <c r="AC362" s="166">
        <v>19</v>
      </c>
      <c r="AD362" s="167">
        <f t="shared" si="2"/>
        <v>0</v>
      </c>
      <c r="AE362" s="398">
        <v>19</v>
      </c>
      <c r="AF362" s="398">
        <v>0</v>
      </c>
      <c r="AG362" s="398">
        <v>6</v>
      </c>
      <c r="AH362" s="398">
        <v>2</v>
      </c>
      <c r="AI362" s="399">
        <v>19</v>
      </c>
      <c r="AJ362" s="399">
        <v>8</v>
      </c>
      <c r="AK362" s="399">
        <v>2</v>
      </c>
      <c r="AL362" s="399">
        <v>17</v>
      </c>
      <c r="AM362" s="166"/>
      <c r="AN362" s="166"/>
      <c r="AO362" s="166" t="s">
        <v>699</v>
      </c>
      <c r="AP362" s="168" t="s">
        <v>699</v>
      </c>
      <c r="AQ362" s="168" t="s">
        <v>699</v>
      </c>
      <c r="AR362" s="169">
        <f t="shared" si="3"/>
        <v>19</v>
      </c>
      <c r="AS362" s="170">
        <v>0</v>
      </c>
      <c r="AT362" s="160">
        <v>0</v>
      </c>
      <c r="AU362" s="160">
        <v>0</v>
      </c>
      <c r="AV362" s="170">
        <v>0</v>
      </c>
      <c r="AW362" s="170">
        <v>0</v>
      </c>
      <c r="AX362" s="160">
        <v>0</v>
      </c>
      <c r="AY362" s="160">
        <v>8</v>
      </c>
      <c r="AZ362" s="160">
        <v>0</v>
      </c>
      <c r="BA362" s="160">
        <v>0</v>
      </c>
      <c r="BB362" s="160">
        <v>11</v>
      </c>
      <c r="BC362" s="160" t="s">
        <v>2339</v>
      </c>
      <c r="BD362" s="160"/>
      <c r="BE362" s="160"/>
    </row>
    <row r="363" spans="2:57" ht="16.5" hidden="1" customHeight="1">
      <c r="B363" s="156">
        <v>576</v>
      </c>
      <c r="C363" s="157" t="s">
        <v>1453</v>
      </c>
      <c r="D363" s="158" t="s">
        <v>4276</v>
      </c>
      <c r="E363" s="176" t="s">
        <v>28</v>
      </c>
      <c r="F363" s="158" t="s">
        <v>2233</v>
      </c>
      <c r="G363" s="158" t="s">
        <v>1447</v>
      </c>
      <c r="H363" s="159" t="s">
        <v>727</v>
      </c>
      <c r="I363" s="160" t="s">
        <v>1454</v>
      </c>
      <c r="J363" s="160" t="s">
        <v>4277</v>
      </c>
      <c r="K363" s="161">
        <v>10684</v>
      </c>
      <c r="L363" s="158"/>
      <c r="M363" s="158"/>
      <c r="N363" s="158" t="s">
        <v>699</v>
      </c>
      <c r="O363" s="158" t="s">
        <v>699</v>
      </c>
      <c r="P363" s="158" t="s">
        <v>699</v>
      </c>
      <c r="Q363" s="171">
        <v>4</v>
      </c>
      <c r="R363" s="163" t="s">
        <v>2927</v>
      </c>
      <c r="S363" s="163">
        <v>4</v>
      </c>
      <c r="T363" s="163" t="s">
        <v>2470</v>
      </c>
      <c r="U363" s="163">
        <v>12</v>
      </c>
      <c r="V363" s="163" t="s">
        <v>3477</v>
      </c>
      <c r="W363" s="163">
        <v>1</v>
      </c>
      <c r="X363" s="163"/>
      <c r="Y363" s="164" t="s">
        <v>2353</v>
      </c>
      <c r="Z363" s="164" t="s">
        <v>2353</v>
      </c>
      <c r="AA363" s="164"/>
      <c r="AB363" s="165" t="s">
        <v>2338</v>
      </c>
      <c r="AC363" s="166">
        <v>9</v>
      </c>
      <c r="AD363" s="167">
        <f t="shared" si="2"/>
        <v>0</v>
      </c>
      <c r="AE363" s="398">
        <v>0</v>
      </c>
      <c r="AF363" s="398">
        <v>0</v>
      </c>
      <c r="AG363" s="398">
        <v>0</v>
      </c>
      <c r="AH363" s="398">
        <v>0</v>
      </c>
      <c r="AI363" s="399">
        <v>0</v>
      </c>
      <c r="AJ363" s="399">
        <v>0</v>
      </c>
      <c r="AK363" s="399">
        <v>0</v>
      </c>
      <c r="AL363" s="399">
        <v>0</v>
      </c>
      <c r="AM363" s="166"/>
      <c r="AN363" s="166"/>
      <c r="AO363" s="166">
        <v>1</v>
      </c>
      <c r="AP363" s="168" t="s">
        <v>7964</v>
      </c>
      <c r="AQ363" s="168">
        <v>1</v>
      </c>
      <c r="AR363" s="169">
        <f t="shared" si="3"/>
        <v>9</v>
      </c>
      <c r="AS363" s="170">
        <v>0</v>
      </c>
      <c r="AT363" s="160">
        <v>0</v>
      </c>
      <c r="AU363" s="160">
        <v>0</v>
      </c>
      <c r="AV363" s="170">
        <v>0</v>
      </c>
      <c r="AW363" s="170">
        <v>0</v>
      </c>
      <c r="AX363" s="160">
        <v>0</v>
      </c>
      <c r="AY363" s="160">
        <v>1</v>
      </c>
      <c r="AZ363" s="160">
        <v>0</v>
      </c>
      <c r="BA363" s="160">
        <v>0</v>
      </c>
      <c r="BB363" s="160">
        <v>8</v>
      </c>
      <c r="BC363" s="160" t="s">
        <v>2339</v>
      </c>
      <c r="BD363" s="160"/>
      <c r="BE363" s="160"/>
    </row>
    <row r="364" spans="2:57" ht="16.5" hidden="1" customHeight="1">
      <c r="B364" s="156">
        <v>577</v>
      </c>
      <c r="C364" s="157" t="s">
        <v>1455</v>
      </c>
      <c r="D364" s="158" t="s">
        <v>4278</v>
      </c>
      <c r="E364" s="176" t="s">
        <v>28</v>
      </c>
      <c r="F364" s="158" t="s">
        <v>2233</v>
      </c>
      <c r="G364" s="158" t="s">
        <v>1447</v>
      </c>
      <c r="H364" s="159" t="s">
        <v>727</v>
      </c>
      <c r="I364" s="160" t="s">
        <v>1456</v>
      </c>
      <c r="J364" s="160" t="s">
        <v>4279</v>
      </c>
      <c r="K364" s="161">
        <v>9242</v>
      </c>
      <c r="L364" s="158" t="s">
        <v>3558</v>
      </c>
      <c r="M364" s="158" t="s">
        <v>2332</v>
      </c>
      <c r="N364" s="158" t="s">
        <v>3558</v>
      </c>
      <c r="O364" s="158" t="s">
        <v>4280</v>
      </c>
      <c r="P364" s="158" t="s">
        <v>4281</v>
      </c>
      <c r="Q364" s="171">
        <v>2</v>
      </c>
      <c r="R364" s="163" t="s">
        <v>2610</v>
      </c>
      <c r="S364" s="163">
        <v>7</v>
      </c>
      <c r="T364" s="163" t="s">
        <v>2430</v>
      </c>
      <c r="U364" s="163">
        <v>11</v>
      </c>
      <c r="V364" s="163" t="s">
        <v>2728</v>
      </c>
      <c r="W364" s="163">
        <v>1</v>
      </c>
      <c r="X364" s="163"/>
      <c r="Y364" s="164" t="s">
        <v>2353</v>
      </c>
      <c r="Z364" s="164" t="s">
        <v>2353</v>
      </c>
      <c r="AA364" s="164"/>
      <c r="AB364" s="165" t="s">
        <v>2338</v>
      </c>
      <c r="AC364" s="166">
        <v>11</v>
      </c>
      <c r="AD364" s="167">
        <f t="shared" si="2"/>
        <v>0</v>
      </c>
      <c r="AE364" s="398">
        <v>11</v>
      </c>
      <c r="AF364" s="398">
        <v>0</v>
      </c>
      <c r="AG364" s="398">
        <v>4</v>
      </c>
      <c r="AH364" s="398">
        <v>1</v>
      </c>
      <c r="AI364" s="399">
        <v>11</v>
      </c>
      <c r="AJ364" s="399">
        <v>5</v>
      </c>
      <c r="AK364" s="399">
        <v>2</v>
      </c>
      <c r="AL364" s="399">
        <v>17</v>
      </c>
      <c r="AM364" s="166"/>
      <c r="AN364" s="166"/>
      <c r="AO364" s="166" t="s">
        <v>699</v>
      </c>
      <c r="AP364" s="168" t="s">
        <v>699</v>
      </c>
      <c r="AQ364" s="168" t="s">
        <v>699</v>
      </c>
      <c r="AR364" s="169">
        <f t="shared" si="3"/>
        <v>11</v>
      </c>
      <c r="AS364" s="170">
        <v>0</v>
      </c>
      <c r="AT364" s="160">
        <v>0</v>
      </c>
      <c r="AU364" s="160">
        <v>0</v>
      </c>
      <c r="AV364" s="170">
        <v>0</v>
      </c>
      <c r="AW364" s="170">
        <v>0</v>
      </c>
      <c r="AX364" s="160">
        <v>0</v>
      </c>
      <c r="AY364" s="160">
        <v>3</v>
      </c>
      <c r="AZ364" s="160">
        <v>0</v>
      </c>
      <c r="BA364" s="160">
        <v>0</v>
      </c>
      <c r="BB364" s="160">
        <v>8</v>
      </c>
      <c r="BC364" s="160" t="s">
        <v>2339</v>
      </c>
      <c r="BD364" s="160"/>
      <c r="BE364" s="160"/>
    </row>
    <row r="365" spans="2:57" ht="16.5" hidden="1" customHeight="1">
      <c r="B365" s="156">
        <v>578</v>
      </c>
      <c r="C365" s="157" t="s">
        <v>1457</v>
      </c>
      <c r="D365" s="183"/>
      <c r="E365" s="176" t="s">
        <v>2234</v>
      </c>
      <c r="F365" s="183" t="s">
        <v>2233</v>
      </c>
      <c r="G365" s="191" t="s">
        <v>1447</v>
      </c>
      <c r="H365" s="192" t="s">
        <v>727</v>
      </c>
      <c r="I365" s="193" t="s">
        <v>1458</v>
      </c>
      <c r="J365" s="193"/>
      <c r="K365" s="194"/>
      <c r="L365" s="158"/>
      <c r="M365" s="158"/>
      <c r="N365" s="158" t="s">
        <v>699</v>
      </c>
      <c r="O365" s="158" t="s">
        <v>699</v>
      </c>
      <c r="P365" s="158" t="s">
        <v>699</v>
      </c>
      <c r="Q365" s="171">
        <v>3</v>
      </c>
      <c r="R365" s="163"/>
      <c r="S365" s="185"/>
      <c r="T365" s="163"/>
      <c r="U365" s="185"/>
      <c r="V365" s="163"/>
      <c r="W365" s="185"/>
      <c r="X365" s="185"/>
      <c r="Y365" s="195"/>
      <c r="Z365" s="195"/>
      <c r="AA365" s="164"/>
      <c r="AB365" s="165" t="s">
        <v>2338</v>
      </c>
      <c r="AC365" s="166">
        <v>13</v>
      </c>
      <c r="AD365" s="167">
        <f t="shared" si="2"/>
        <v>0</v>
      </c>
      <c r="AE365" s="398">
        <v>0</v>
      </c>
      <c r="AF365" s="398">
        <v>0</v>
      </c>
      <c r="AG365" s="398">
        <v>0</v>
      </c>
      <c r="AH365" s="398">
        <v>0</v>
      </c>
      <c r="AI365" s="399">
        <v>0</v>
      </c>
      <c r="AJ365" s="399">
        <v>0</v>
      </c>
      <c r="AK365" s="399">
        <v>0</v>
      </c>
      <c r="AL365" s="399">
        <v>0</v>
      </c>
      <c r="AM365" s="166"/>
      <c r="AN365" s="166"/>
      <c r="AO365" s="166">
        <v>2</v>
      </c>
      <c r="AP365" s="168" t="s">
        <v>7930</v>
      </c>
      <c r="AQ365" s="168">
        <v>2</v>
      </c>
      <c r="AR365" s="169">
        <f t="shared" si="3"/>
        <v>13</v>
      </c>
      <c r="AS365" s="170">
        <v>0</v>
      </c>
      <c r="AT365" s="160">
        <v>0</v>
      </c>
      <c r="AU365" s="160">
        <v>0</v>
      </c>
      <c r="AV365" s="170">
        <v>0</v>
      </c>
      <c r="AW365" s="170">
        <v>0</v>
      </c>
      <c r="AX365" s="160">
        <v>0</v>
      </c>
      <c r="AY365" s="160">
        <v>1</v>
      </c>
      <c r="AZ365" s="160">
        <v>0</v>
      </c>
      <c r="BA365" s="160">
        <v>0</v>
      </c>
      <c r="BB365" s="160">
        <v>12</v>
      </c>
      <c r="BC365" s="160"/>
      <c r="BD365" s="160"/>
      <c r="BE365" s="160"/>
    </row>
    <row r="366" spans="2:57" ht="16.5" hidden="1" customHeight="1">
      <c r="B366" s="156">
        <v>579</v>
      </c>
      <c r="C366" s="157" t="s">
        <v>1459</v>
      </c>
      <c r="D366" s="158" t="s">
        <v>4282</v>
      </c>
      <c r="E366" s="176" t="s">
        <v>28</v>
      </c>
      <c r="F366" s="158" t="s">
        <v>2233</v>
      </c>
      <c r="G366" s="158" t="s">
        <v>1447</v>
      </c>
      <c r="H366" s="159" t="s">
        <v>727</v>
      </c>
      <c r="I366" s="160" t="s">
        <v>1460</v>
      </c>
      <c r="J366" s="160" t="s">
        <v>4283</v>
      </c>
      <c r="K366" s="161">
        <v>21276</v>
      </c>
      <c r="L366" s="158"/>
      <c r="M366" s="158"/>
      <c r="N366" s="158" t="s">
        <v>699</v>
      </c>
      <c r="O366" s="158" t="s">
        <v>699</v>
      </c>
      <c r="P366" s="158" t="s">
        <v>699</v>
      </c>
      <c r="Q366" s="171">
        <v>2</v>
      </c>
      <c r="R366" s="163" t="s">
        <v>2429</v>
      </c>
      <c r="S366" s="163">
        <v>8</v>
      </c>
      <c r="T366" s="163" t="s">
        <v>2430</v>
      </c>
      <c r="U366" s="163">
        <v>15</v>
      </c>
      <c r="V366" s="163" t="s">
        <v>2945</v>
      </c>
      <c r="W366" s="163">
        <v>1</v>
      </c>
      <c r="X366" s="163"/>
      <c r="Y366" s="164" t="s">
        <v>2353</v>
      </c>
      <c r="Z366" s="164" t="s">
        <v>2353</v>
      </c>
      <c r="AA366" s="164"/>
      <c r="AB366" s="165" t="s">
        <v>2338</v>
      </c>
      <c r="AC366" s="166">
        <v>11</v>
      </c>
      <c r="AD366" s="167">
        <f t="shared" si="2"/>
        <v>0</v>
      </c>
      <c r="AE366" s="398">
        <v>11</v>
      </c>
      <c r="AF366" s="398">
        <v>0</v>
      </c>
      <c r="AG366" s="398">
        <v>3</v>
      </c>
      <c r="AH366" s="398">
        <v>0</v>
      </c>
      <c r="AI366" s="399">
        <v>11</v>
      </c>
      <c r="AJ366" s="399">
        <v>3</v>
      </c>
      <c r="AK366" s="399">
        <v>2</v>
      </c>
      <c r="AL366" s="399">
        <v>9</v>
      </c>
      <c r="AM366" s="166"/>
      <c r="AN366" s="166"/>
      <c r="AO366" s="166" t="s">
        <v>699</v>
      </c>
      <c r="AP366" s="168" t="s">
        <v>699</v>
      </c>
      <c r="AQ366" s="168" t="s">
        <v>699</v>
      </c>
      <c r="AR366" s="169">
        <f t="shared" si="3"/>
        <v>11</v>
      </c>
      <c r="AS366" s="170">
        <v>0</v>
      </c>
      <c r="AT366" s="160">
        <v>0</v>
      </c>
      <c r="AU366" s="160">
        <v>0</v>
      </c>
      <c r="AV366" s="170">
        <v>0</v>
      </c>
      <c r="AW366" s="170">
        <v>0</v>
      </c>
      <c r="AX366" s="160">
        <v>0</v>
      </c>
      <c r="AY366" s="160">
        <v>0</v>
      </c>
      <c r="AZ366" s="160">
        <v>0</v>
      </c>
      <c r="BA366" s="160">
        <v>0</v>
      </c>
      <c r="BB366" s="160">
        <v>11</v>
      </c>
      <c r="BC366" s="160" t="s">
        <v>2339</v>
      </c>
      <c r="BD366" s="160"/>
      <c r="BE366" s="160"/>
    </row>
    <row r="367" spans="2:57" ht="16.5" hidden="1" customHeight="1">
      <c r="B367" s="156">
        <v>566</v>
      </c>
      <c r="C367" s="157" t="s">
        <v>1461</v>
      </c>
      <c r="D367" s="158" t="s">
        <v>4284</v>
      </c>
      <c r="E367" s="176" t="s">
        <v>28</v>
      </c>
      <c r="F367" s="158" t="s">
        <v>2233</v>
      </c>
      <c r="G367" s="158" t="s">
        <v>1447</v>
      </c>
      <c r="H367" s="159" t="s">
        <v>730</v>
      </c>
      <c r="I367" s="160" t="s">
        <v>1462</v>
      </c>
      <c r="J367" s="160" t="s">
        <v>4285</v>
      </c>
      <c r="K367" s="161">
        <v>20043</v>
      </c>
      <c r="L367" s="158"/>
      <c r="M367" s="158"/>
      <c r="N367" s="158" t="s">
        <v>4286</v>
      </c>
      <c r="O367" s="158" t="s">
        <v>4287</v>
      </c>
      <c r="P367" s="158" t="s">
        <v>4288</v>
      </c>
      <c r="Q367" s="171">
        <v>4</v>
      </c>
      <c r="R367" s="163" t="s">
        <v>2885</v>
      </c>
      <c r="S367" s="163">
        <v>6</v>
      </c>
      <c r="T367" s="163" t="s">
        <v>2603</v>
      </c>
      <c r="U367" s="163">
        <v>11</v>
      </c>
      <c r="V367" s="163" t="s">
        <v>3449</v>
      </c>
      <c r="W367" s="163">
        <v>1</v>
      </c>
      <c r="X367" s="163"/>
      <c r="Y367" s="164" t="s">
        <v>2353</v>
      </c>
      <c r="Z367" s="164" t="s">
        <v>2353</v>
      </c>
      <c r="AA367" s="164"/>
      <c r="AB367" s="165" t="s">
        <v>2338</v>
      </c>
      <c r="AC367" s="166">
        <v>12</v>
      </c>
      <c r="AD367" s="167">
        <f t="shared" si="2"/>
        <v>0</v>
      </c>
      <c r="AE367" s="398">
        <v>12</v>
      </c>
      <c r="AF367" s="398">
        <v>0</v>
      </c>
      <c r="AG367" s="398">
        <v>3</v>
      </c>
      <c r="AH367" s="398">
        <v>0</v>
      </c>
      <c r="AI367" s="399">
        <v>12</v>
      </c>
      <c r="AJ367" s="399">
        <v>3</v>
      </c>
      <c r="AK367" s="399">
        <v>2</v>
      </c>
      <c r="AL367" s="399">
        <v>11</v>
      </c>
      <c r="AM367" s="166"/>
      <c r="AN367" s="166"/>
      <c r="AO367" s="166" t="s">
        <v>699</v>
      </c>
      <c r="AP367" s="168" t="s">
        <v>699</v>
      </c>
      <c r="AQ367" s="168" t="s">
        <v>699</v>
      </c>
      <c r="AR367" s="169">
        <f t="shared" si="3"/>
        <v>12</v>
      </c>
      <c r="AS367" s="170">
        <v>0</v>
      </c>
      <c r="AT367" s="160">
        <v>0</v>
      </c>
      <c r="AU367" s="160">
        <v>0</v>
      </c>
      <c r="AV367" s="170">
        <v>2</v>
      </c>
      <c r="AW367" s="170">
        <v>0</v>
      </c>
      <c r="AX367" s="160">
        <v>0</v>
      </c>
      <c r="AY367" s="160">
        <v>6</v>
      </c>
      <c r="AZ367" s="160">
        <v>0</v>
      </c>
      <c r="BA367" s="160">
        <v>0</v>
      </c>
      <c r="BB367" s="160">
        <v>4</v>
      </c>
      <c r="BC367" s="160" t="s">
        <v>2339</v>
      </c>
      <c r="BD367" s="160"/>
      <c r="BE367" s="160"/>
    </row>
    <row r="368" spans="2:57" ht="16.5" hidden="1" customHeight="1">
      <c r="B368" s="156">
        <v>580</v>
      </c>
      <c r="C368" s="157" t="s">
        <v>1463</v>
      </c>
      <c r="D368" s="158" t="s">
        <v>4289</v>
      </c>
      <c r="E368" s="176" t="s">
        <v>28</v>
      </c>
      <c r="F368" s="158" t="s">
        <v>2233</v>
      </c>
      <c r="G368" s="158" t="s">
        <v>1447</v>
      </c>
      <c r="H368" s="159" t="s">
        <v>727</v>
      </c>
      <c r="I368" s="160" t="s">
        <v>1464</v>
      </c>
      <c r="J368" s="160" t="s">
        <v>4290</v>
      </c>
      <c r="K368" s="161">
        <v>4905</v>
      </c>
      <c r="L368" s="158" t="s">
        <v>4291</v>
      </c>
      <c r="M368" s="158" t="s">
        <v>2332</v>
      </c>
      <c r="N368" s="158" t="s">
        <v>4291</v>
      </c>
      <c r="O368" s="158" t="s">
        <v>4292</v>
      </c>
      <c r="P368" s="158" t="s">
        <v>4293</v>
      </c>
      <c r="Q368" s="171">
        <v>4</v>
      </c>
      <c r="R368" s="163" t="s">
        <v>2865</v>
      </c>
      <c r="S368" s="163">
        <v>3</v>
      </c>
      <c r="T368" s="163" t="s">
        <v>2470</v>
      </c>
      <c r="U368" s="163">
        <v>15</v>
      </c>
      <c r="V368" s="163" t="s">
        <v>3219</v>
      </c>
      <c r="W368" s="163">
        <v>1</v>
      </c>
      <c r="X368" s="163"/>
      <c r="Y368" s="164" t="s">
        <v>2353</v>
      </c>
      <c r="Z368" s="164" t="s">
        <v>2353</v>
      </c>
      <c r="AA368" s="164"/>
      <c r="AB368" s="165" t="s">
        <v>2338</v>
      </c>
      <c r="AC368" s="166">
        <v>15</v>
      </c>
      <c r="AD368" s="167">
        <f t="shared" si="2"/>
        <v>0</v>
      </c>
      <c r="AE368" s="398">
        <v>15</v>
      </c>
      <c r="AF368" s="398">
        <v>0</v>
      </c>
      <c r="AG368" s="398">
        <v>5</v>
      </c>
      <c r="AH368" s="398">
        <v>0</v>
      </c>
      <c r="AI368" s="399">
        <v>15</v>
      </c>
      <c r="AJ368" s="399">
        <v>5</v>
      </c>
      <c r="AK368" s="399">
        <v>2</v>
      </c>
      <c r="AL368" s="399">
        <v>14</v>
      </c>
      <c r="AM368" s="166"/>
      <c r="AN368" s="166"/>
      <c r="AO368" s="166" t="s">
        <v>699</v>
      </c>
      <c r="AP368" s="168" t="s">
        <v>699</v>
      </c>
      <c r="AQ368" s="168" t="s">
        <v>699</v>
      </c>
      <c r="AR368" s="169">
        <f t="shared" si="3"/>
        <v>15</v>
      </c>
      <c r="AS368" s="170">
        <v>0</v>
      </c>
      <c r="AT368" s="160">
        <v>0</v>
      </c>
      <c r="AU368" s="160">
        <v>0</v>
      </c>
      <c r="AV368" s="170">
        <v>2</v>
      </c>
      <c r="AW368" s="170">
        <v>0</v>
      </c>
      <c r="AX368" s="160">
        <v>0</v>
      </c>
      <c r="AY368" s="160">
        <v>0</v>
      </c>
      <c r="AZ368" s="160">
        <v>0</v>
      </c>
      <c r="BA368" s="160">
        <v>0</v>
      </c>
      <c r="BB368" s="160">
        <v>13</v>
      </c>
      <c r="BC368" s="160" t="s">
        <v>2339</v>
      </c>
      <c r="BD368" s="160"/>
      <c r="BE368" s="160"/>
    </row>
    <row r="369" spans="2:57" ht="16.5" hidden="1" customHeight="1">
      <c r="B369" s="156">
        <v>581</v>
      </c>
      <c r="C369" s="157" t="s">
        <v>1465</v>
      </c>
      <c r="D369" s="183"/>
      <c r="E369" s="176" t="s">
        <v>2234</v>
      </c>
      <c r="F369" s="183" t="s">
        <v>2233</v>
      </c>
      <c r="G369" s="191" t="s">
        <v>1447</v>
      </c>
      <c r="H369" s="192" t="s">
        <v>727</v>
      </c>
      <c r="I369" s="193" t="s">
        <v>1466</v>
      </c>
      <c r="J369" s="193"/>
      <c r="K369" s="194"/>
      <c r="L369" s="158"/>
      <c r="M369" s="158"/>
      <c r="N369" s="158" t="s">
        <v>699</v>
      </c>
      <c r="O369" s="158" t="s">
        <v>699</v>
      </c>
      <c r="P369" s="158" t="s">
        <v>699</v>
      </c>
      <c r="Q369" s="171">
        <v>2</v>
      </c>
      <c r="R369" s="163"/>
      <c r="S369" s="185"/>
      <c r="T369" s="163"/>
      <c r="U369" s="185"/>
      <c r="V369" s="163"/>
      <c r="W369" s="185"/>
      <c r="X369" s="185"/>
      <c r="Y369" s="195"/>
      <c r="Z369" s="195"/>
      <c r="AA369" s="164"/>
      <c r="AB369" s="165" t="s">
        <v>2338</v>
      </c>
      <c r="AC369" s="166">
        <v>6</v>
      </c>
      <c r="AD369" s="167">
        <f t="shared" si="2"/>
        <v>0</v>
      </c>
      <c r="AE369" s="398">
        <v>0</v>
      </c>
      <c r="AF369" s="398">
        <v>0</v>
      </c>
      <c r="AG369" s="398">
        <v>0</v>
      </c>
      <c r="AH369" s="398">
        <v>0</v>
      </c>
      <c r="AI369" s="399">
        <v>0</v>
      </c>
      <c r="AJ369" s="399">
        <v>0</v>
      </c>
      <c r="AK369" s="399">
        <v>0</v>
      </c>
      <c r="AL369" s="399">
        <v>0</v>
      </c>
      <c r="AM369" s="166"/>
      <c r="AN369" s="166"/>
      <c r="AO369" s="166">
        <v>2</v>
      </c>
      <c r="AP369" s="168" t="s">
        <v>7930</v>
      </c>
      <c r="AQ369" s="168">
        <v>2</v>
      </c>
      <c r="AR369" s="169">
        <f t="shared" si="3"/>
        <v>6</v>
      </c>
      <c r="AS369" s="170">
        <v>0</v>
      </c>
      <c r="AT369" s="160">
        <v>0</v>
      </c>
      <c r="AU369" s="160">
        <v>0</v>
      </c>
      <c r="AV369" s="170">
        <v>0</v>
      </c>
      <c r="AW369" s="170">
        <v>0</v>
      </c>
      <c r="AX369" s="160">
        <v>1</v>
      </c>
      <c r="AY369" s="160">
        <v>1</v>
      </c>
      <c r="AZ369" s="160">
        <v>0</v>
      </c>
      <c r="BA369" s="160">
        <v>0</v>
      </c>
      <c r="BB369" s="160">
        <v>4</v>
      </c>
      <c r="BC369" s="160"/>
      <c r="BD369" s="160"/>
      <c r="BE369" s="160"/>
    </row>
    <row r="370" spans="2:57" ht="16.5" hidden="1" customHeight="1">
      <c r="B370" s="156">
        <v>582</v>
      </c>
      <c r="C370" s="157" t="s">
        <v>1467</v>
      </c>
      <c r="D370" s="158" t="s">
        <v>4294</v>
      </c>
      <c r="E370" s="176" t="s">
        <v>28</v>
      </c>
      <c r="F370" s="158" t="s">
        <v>2233</v>
      </c>
      <c r="G370" s="158" t="s">
        <v>1447</v>
      </c>
      <c r="H370" s="159" t="s">
        <v>727</v>
      </c>
      <c r="I370" s="160" t="s">
        <v>1468</v>
      </c>
      <c r="J370" s="160" t="s">
        <v>4295</v>
      </c>
      <c r="K370" s="161">
        <v>23468</v>
      </c>
      <c r="L370" s="158" t="s">
        <v>4296</v>
      </c>
      <c r="M370" s="158" t="s">
        <v>2332</v>
      </c>
      <c r="N370" s="158" t="s">
        <v>4296</v>
      </c>
      <c r="O370" s="158" t="s">
        <v>4297</v>
      </c>
      <c r="P370" s="158" t="s">
        <v>4298</v>
      </c>
      <c r="Q370" s="171">
        <v>3</v>
      </c>
      <c r="R370" s="163" t="s">
        <v>2680</v>
      </c>
      <c r="S370" s="163">
        <v>3</v>
      </c>
      <c r="T370" s="163" t="s">
        <v>2470</v>
      </c>
      <c r="U370" s="163">
        <v>13</v>
      </c>
      <c r="V370" s="163" t="s">
        <v>3129</v>
      </c>
      <c r="W370" s="163">
        <v>1</v>
      </c>
      <c r="X370" s="163"/>
      <c r="Y370" s="164" t="s">
        <v>2353</v>
      </c>
      <c r="Z370" s="164" t="s">
        <v>2353</v>
      </c>
      <c r="AA370" s="164"/>
      <c r="AB370" s="165" t="s">
        <v>2338</v>
      </c>
      <c r="AC370" s="166">
        <v>11</v>
      </c>
      <c r="AD370" s="167">
        <f t="shared" si="2"/>
        <v>0</v>
      </c>
      <c r="AE370" s="398">
        <v>11</v>
      </c>
      <c r="AF370" s="398">
        <v>0</v>
      </c>
      <c r="AG370" s="398">
        <v>3</v>
      </c>
      <c r="AH370" s="398">
        <v>1</v>
      </c>
      <c r="AI370" s="399">
        <v>11</v>
      </c>
      <c r="AJ370" s="399">
        <v>4</v>
      </c>
      <c r="AK370" s="399">
        <v>2</v>
      </c>
      <c r="AL370" s="399">
        <v>21</v>
      </c>
      <c r="AM370" s="166"/>
      <c r="AN370" s="166"/>
      <c r="AO370" s="166" t="s">
        <v>699</v>
      </c>
      <c r="AP370" s="168" t="s">
        <v>699</v>
      </c>
      <c r="AQ370" s="168" t="s">
        <v>699</v>
      </c>
      <c r="AR370" s="169">
        <f t="shared" si="3"/>
        <v>11</v>
      </c>
      <c r="AS370" s="170">
        <v>0</v>
      </c>
      <c r="AT370" s="160">
        <v>1</v>
      </c>
      <c r="AU370" s="160">
        <v>0</v>
      </c>
      <c r="AV370" s="170">
        <v>0</v>
      </c>
      <c r="AW370" s="170">
        <v>0</v>
      </c>
      <c r="AX370" s="160">
        <v>0</v>
      </c>
      <c r="AY370" s="160">
        <v>1</v>
      </c>
      <c r="AZ370" s="160">
        <v>0</v>
      </c>
      <c r="BA370" s="160">
        <v>0</v>
      </c>
      <c r="BB370" s="160">
        <v>9</v>
      </c>
      <c r="BC370" s="160" t="s">
        <v>2339</v>
      </c>
      <c r="BD370" s="160"/>
      <c r="BE370" s="160"/>
    </row>
    <row r="371" spans="2:57" ht="16.5" hidden="1" customHeight="1">
      <c r="B371" s="156">
        <v>573</v>
      </c>
      <c r="C371" s="157" t="s">
        <v>1469</v>
      </c>
      <c r="D371" s="158" t="s">
        <v>4299</v>
      </c>
      <c r="E371" s="176" t="s">
        <v>28</v>
      </c>
      <c r="F371" s="158" t="s">
        <v>2233</v>
      </c>
      <c r="G371" s="158" t="s">
        <v>1447</v>
      </c>
      <c r="H371" s="159" t="s">
        <v>730</v>
      </c>
      <c r="I371" s="160" t="s">
        <v>1470</v>
      </c>
      <c r="J371" s="160" t="s">
        <v>4300</v>
      </c>
      <c r="K371" s="161">
        <v>23442</v>
      </c>
      <c r="L371" s="158" t="s">
        <v>4301</v>
      </c>
      <c r="M371" s="158" t="s">
        <v>2332</v>
      </c>
      <c r="N371" s="158" t="s">
        <v>4301</v>
      </c>
      <c r="O371" s="158" t="s">
        <v>4302</v>
      </c>
      <c r="P371" s="158" t="s">
        <v>4303</v>
      </c>
      <c r="Q371" s="171">
        <v>4</v>
      </c>
      <c r="R371" s="163" t="s">
        <v>2973</v>
      </c>
      <c r="S371" s="163">
        <v>5</v>
      </c>
      <c r="T371" s="163" t="s">
        <v>2422</v>
      </c>
      <c r="U371" s="163">
        <v>9</v>
      </c>
      <c r="V371" s="163" t="s">
        <v>4304</v>
      </c>
      <c r="W371" s="163">
        <v>1</v>
      </c>
      <c r="X371" s="163"/>
      <c r="Y371" s="164" t="s">
        <v>26</v>
      </c>
      <c r="Z371" s="164" t="s">
        <v>26</v>
      </c>
      <c r="AA371" s="164"/>
      <c r="AB371" s="165" t="s">
        <v>2338</v>
      </c>
      <c r="AC371" s="166">
        <v>12</v>
      </c>
      <c r="AD371" s="167">
        <f t="shared" si="2"/>
        <v>0</v>
      </c>
      <c r="AE371" s="398">
        <v>12</v>
      </c>
      <c r="AF371" s="398">
        <v>0</v>
      </c>
      <c r="AG371" s="398">
        <v>4</v>
      </c>
      <c r="AH371" s="398">
        <v>0</v>
      </c>
      <c r="AI371" s="399">
        <v>12</v>
      </c>
      <c r="AJ371" s="399">
        <v>4</v>
      </c>
      <c r="AK371" s="399">
        <v>2</v>
      </c>
      <c r="AL371" s="399">
        <v>12</v>
      </c>
      <c r="AM371" s="166"/>
      <c r="AN371" s="166"/>
      <c r="AO371" s="166" t="s">
        <v>699</v>
      </c>
      <c r="AP371" s="168" t="s">
        <v>699</v>
      </c>
      <c r="AQ371" s="168" t="s">
        <v>699</v>
      </c>
      <c r="AR371" s="169">
        <f t="shared" si="3"/>
        <v>12</v>
      </c>
      <c r="AS371" s="170">
        <v>0</v>
      </c>
      <c r="AT371" s="160">
        <v>2</v>
      </c>
      <c r="AU371" s="160">
        <v>0</v>
      </c>
      <c r="AV371" s="170">
        <v>0</v>
      </c>
      <c r="AW371" s="170">
        <v>0</v>
      </c>
      <c r="AX371" s="160">
        <v>0</v>
      </c>
      <c r="AY371" s="160">
        <v>5</v>
      </c>
      <c r="AZ371" s="160">
        <v>0</v>
      </c>
      <c r="BA371" s="160">
        <v>0</v>
      </c>
      <c r="BB371" s="160">
        <v>5</v>
      </c>
      <c r="BC371" s="160" t="s">
        <v>2339</v>
      </c>
      <c r="BD371" s="160"/>
      <c r="BE371" s="160"/>
    </row>
    <row r="372" spans="2:57" ht="16.5" hidden="1" customHeight="1">
      <c r="B372" s="156">
        <v>567</v>
      </c>
      <c r="C372" s="157" t="s">
        <v>1471</v>
      </c>
      <c r="D372" s="158" t="s">
        <v>4305</v>
      </c>
      <c r="E372" s="176" t="s">
        <v>28</v>
      </c>
      <c r="F372" s="158" t="s">
        <v>2233</v>
      </c>
      <c r="G372" s="158" t="s">
        <v>1447</v>
      </c>
      <c r="H372" s="159" t="s">
        <v>730</v>
      </c>
      <c r="I372" s="160" t="s">
        <v>1472</v>
      </c>
      <c r="J372" s="160" t="s">
        <v>4306</v>
      </c>
      <c r="K372" s="161">
        <v>28920</v>
      </c>
      <c r="L372" s="158" t="s">
        <v>4307</v>
      </c>
      <c r="M372" s="158" t="s">
        <v>2332</v>
      </c>
      <c r="N372" s="158" t="s">
        <v>4307</v>
      </c>
      <c r="O372" s="158" t="s">
        <v>4308</v>
      </c>
      <c r="P372" s="158" t="s">
        <v>4309</v>
      </c>
      <c r="Q372" s="171">
        <v>2</v>
      </c>
      <c r="R372" s="163" t="s">
        <v>2872</v>
      </c>
      <c r="S372" s="163">
        <v>7</v>
      </c>
      <c r="T372" s="163" t="s">
        <v>2603</v>
      </c>
      <c r="U372" s="163">
        <v>11</v>
      </c>
      <c r="V372" s="163" t="s">
        <v>4165</v>
      </c>
      <c r="W372" s="163">
        <v>1</v>
      </c>
      <c r="X372" s="163"/>
      <c r="Y372" s="164" t="s">
        <v>2353</v>
      </c>
      <c r="Z372" s="164" t="s">
        <v>2353</v>
      </c>
      <c r="AA372" s="164"/>
      <c r="AB372" s="165" t="s">
        <v>2338</v>
      </c>
      <c r="AC372" s="166">
        <v>20</v>
      </c>
      <c r="AD372" s="167">
        <f t="shared" si="2"/>
        <v>0</v>
      </c>
      <c r="AE372" s="398">
        <v>20</v>
      </c>
      <c r="AF372" s="398">
        <v>0</v>
      </c>
      <c r="AG372" s="398">
        <v>4</v>
      </c>
      <c r="AH372" s="398">
        <v>1</v>
      </c>
      <c r="AI372" s="399">
        <v>20</v>
      </c>
      <c r="AJ372" s="399">
        <v>5</v>
      </c>
      <c r="AK372" s="399">
        <v>2</v>
      </c>
      <c r="AL372" s="399">
        <v>18</v>
      </c>
      <c r="AM372" s="166"/>
      <c r="AN372" s="166"/>
      <c r="AO372" s="166" t="s">
        <v>699</v>
      </c>
      <c r="AP372" s="168" t="s">
        <v>699</v>
      </c>
      <c r="AQ372" s="168" t="s">
        <v>699</v>
      </c>
      <c r="AR372" s="169">
        <f t="shared" si="3"/>
        <v>20</v>
      </c>
      <c r="AS372" s="170">
        <v>0</v>
      </c>
      <c r="AT372" s="160">
        <v>0</v>
      </c>
      <c r="AU372" s="160">
        <v>0</v>
      </c>
      <c r="AV372" s="170">
        <v>0</v>
      </c>
      <c r="AW372" s="170">
        <v>0</v>
      </c>
      <c r="AX372" s="160">
        <v>0</v>
      </c>
      <c r="AY372" s="160">
        <v>13</v>
      </c>
      <c r="AZ372" s="160">
        <v>0</v>
      </c>
      <c r="BA372" s="160">
        <v>0</v>
      </c>
      <c r="BB372" s="160">
        <v>7</v>
      </c>
      <c r="BC372" s="160" t="s">
        <v>2339</v>
      </c>
      <c r="BD372" s="160"/>
      <c r="BE372" s="160"/>
    </row>
    <row r="373" spans="2:57" ht="16.5" hidden="1" customHeight="1">
      <c r="B373" s="156">
        <v>583</v>
      </c>
      <c r="C373" s="157" t="s">
        <v>1473</v>
      </c>
      <c r="D373" s="183"/>
      <c r="E373" s="176" t="s">
        <v>28</v>
      </c>
      <c r="F373" s="183" t="s">
        <v>2233</v>
      </c>
      <c r="G373" s="158" t="s">
        <v>1447</v>
      </c>
      <c r="H373" s="159" t="s">
        <v>727</v>
      </c>
      <c r="I373" s="160" t="s">
        <v>1474</v>
      </c>
      <c r="J373" s="160" t="s">
        <v>4310</v>
      </c>
      <c r="K373" s="161">
        <v>13295</v>
      </c>
      <c r="L373" s="158"/>
      <c r="M373" s="158"/>
      <c r="N373" s="158" t="s">
        <v>699</v>
      </c>
      <c r="O373" s="158" t="s">
        <v>699</v>
      </c>
      <c r="P373" s="158" t="s">
        <v>699</v>
      </c>
      <c r="Q373" s="171">
        <v>3</v>
      </c>
      <c r="R373" s="163" t="s">
        <v>2977</v>
      </c>
      <c r="S373" s="163">
        <v>2</v>
      </c>
      <c r="T373" s="163" t="s">
        <v>2818</v>
      </c>
      <c r="U373" s="163">
        <v>23</v>
      </c>
      <c r="V373" s="163" t="s">
        <v>4311</v>
      </c>
      <c r="W373" s="163">
        <v>1</v>
      </c>
      <c r="X373" s="163"/>
      <c r="Y373" s="164" t="s">
        <v>2353</v>
      </c>
      <c r="Z373" s="164" t="s">
        <v>2353</v>
      </c>
      <c r="AA373" s="164"/>
      <c r="AB373" s="165" t="s">
        <v>2338</v>
      </c>
      <c r="AC373" s="166">
        <v>10</v>
      </c>
      <c r="AD373" s="167">
        <f t="shared" si="2"/>
        <v>0</v>
      </c>
      <c r="AE373" s="398">
        <v>10</v>
      </c>
      <c r="AF373" s="398">
        <v>0</v>
      </c>
      <c r="AG373" s="398">
        <v>3</v>
      </c>
      <c r="AH373" s="398">
        <v>2</v>
      </c>
      <c r="AI373" s="399">
        <v>10</v>
      </c>
      <c r="AJ373" s="399">
        <v>5</v>
      </c>
      <c r="AK373" s="399">
        <v>2</v>
      </c>
      <c r="AL373" s="399">
        <v>15</v>
      </c>
      <c r="AM373" s="166"/>
      <c r="AN373" s="166"/>
      <c r="AO373" s="166" t="s">
        <v>699</v>
      </c>
      <c r="AP373" s="168" t="s">
        <v>699</v>
      </c>
      <c r="AQ373" s="168" t="s">
        <v>699</v>
      </c>
      <c r="AR373" s="169">
        <f t="shared" si="3"/>
        <v>10</v>
      </c>
      <c r="AS373" s="170">
        <v>0</v>
      </c>
      <c r="AT373" s="160">
        <v>0</v>
      </c>
      <c r="AU373" s="160">
        <v>0</v>
      </c>
      <c r="AV373" s="170">
        <v>0</v>
      </c>
      <c r="AW373" s="170">
        <v>0</v>
      </c>
      <c r="AX373" s="160">
        <v>0</v>
      </c>
      <c r="AY373" s="160">
        <v>3</v>
      </c>
      <c r="AZ373" s="160">
        <v>0</v>
      </c>
      <c r="BA373" s="160">
        <v>0</v>
      </c>
      <c r="BB373" s="160">
        <v>7</v>
      </c>
      <c r="BC373" s="160" t="s">
        <v>2339</v>
      </c>
      <c r="BD373" s="160"/>
      <c r="BE373" s="160"/>
    </row>
    <row r="374" spans="2:57" ht="16.5" hidden="1" customHeight="1">
      <c r="B374" s="156">
        <v>21</v>
      </c>
      <c r="C374" s="157" t="s">
        <v>1475</v>
      </c>
      <c r="D374" s="158" t="s">
        <v>4312</v>
      </c>
      <c r="E374" s="176" t="s">
        <v>28</v>
      </c>
      <c r="F374" s="158" t="s">
        <v>2233</v>
      </c>
      <c r="G374" s="158" t="s">
        <v>1447</v>
      </c>
      <c r="H374" s="159" t="s">
        <v>724</v>
      </c>
      <c r="I374" s="160" t="s">
        <v>1476</v>
      </c>
      <c r="J374" s="160" t="s">
        <v>4313</v>
      </c>
      <c r="K374" s="161">
        <v>19550</v>
      </c>
      <c r="L374" s="158" t="s">
        <v>4314</v>
      </c>
      <c r="M374" s="158" t="s">
        <v>2332</v>
      </c>
      <c r="N374" s="158" t="s">
        <v>4314</v>
      </c>
      <c r="O374" s="158" t="s">
        <v>4315</v>
      </c>
      <c r="P374" s="158"/>
      <c r="Q374" s="171">
        <v>5</v>
      </c>
      <c r="R374" s="163" t="s">
        <v>4316</v>
      </c>
      <c r="S374" s="163">
        <v>14</v>
      </c>
      <c r="T374" s="163" t="s">
        <v>4232</v>
      </c>
      <c r="U374" s="163">
        <v>44</v>
      </c>
      <c r="V374" s="163" t="s">
        <v>4317</v>
      </c>
      <c r="W374" s="163">
        <v>1</v>
      </c>
      <c r="X374" s="163"/>
      <c r="Y374" s="164" t="s">
        <v>26</v>
      </c>
      <c r="Z374" s="164" t="s">
        <v>26</v>
      </c>
      <c r="AA374" s="164"/>
      <c r="AB374" s="165" t="s">
        <v>2338</v>
      </c>
      <c r="AC374" s="166">
        <v>33</v>
      </c>
      <c r="AD374" s="167">
        <f t="shared" si="2"/>
        <v>0</v>
      </c>
      <c r="AE374" s="398">
        <v>33</v>
      </c>
      <c r="AF374" s="398">
        <v>0</v>
      </c>
      <c r="AG374" s="398">
        <v>5</v>
      </c>
      <c r="AH374" s="398">
        <v>23</v>
      </c>
      <c r="AI374" s="399">
        <v>33</v>
      </c>
      <c r="AJ374" s="399">
        <v>28</v>
      </c>
      <c r="AK374" s="399">
        <v>2</v>
      </c>
      <c r="AL374" s="399">
        <v>37</v>
      </c>
      <c r="AM374" s="166"/>
      <c r="AN374" s="166"/>
      <c r="AO374" s="166" t="s">
        <v>699</v>
      </c>
      <c r="AP374" s="168" t="s">
        <v>699</v>
      </c>
      <c r="AQ374" s="168" t="s">
        <v>699</v>
      </c>
      <c r="AR374" s="169">
        <f t="shared" si="3"/>
        <v>33</v>
      </c>
      <c r="AS374" s="170">
        <v>0</v>
      </c>
      <c r="AT374" s="160">
        <v>0</v>
      </c>
      <c r="AU374" s="160">
        <v>0</v>
      </c>
      <c r="AV374" s="170">
        <v>0</v>
      </c>
      <c r="AW374" s="170">
        <v>0</v>
      </c>
      <c r="AX374" s="160">
        <v>0</v>
      </c>
      <c r="AY374" s="160">
        <v>1</v>
      </c>
      <c r="AZ374" s="160">
        <v>0</v>
      </c>
      <c r="BA374" s="160">
        <v>0</v>
      </c>
      <c r="BB374" s="160">
        <v>32</v>
      </c>
      <c r="BC374" s="160" t="s">
        <v>2339</v>
      </c>
      <c r="BD374" s="160"/>
      <c r="BE374" s="160"/>
    </row>
    <row r="375" spans="2:57" ht="16.5" hidden="1" customHeight="1">
      <c r="B375" s="156">
        <v>22</v>
      </c>
      <c r="C375" s="157" t="s">
        <v>1477</v>
      </c>
      <c r="D375" s="158" t="s">
        <v>4318</v>
      </c>
      <c r="E375" s="176" t="s">
        <v>28</v>
      </c>
      <c r="F375" s="158" t="s">
        <v>2233</v>
      </c>
      <c r="G375" s="158" t="s">
        <v>1447</v>
      </c>
      <c r="H375" s="159" t="s">
        <v>724</v>
      </c>
      <c r="I375" s="160" t="s">
        <v>1478</v>
      </c>
      <c r="J375" s="160" t="s">
        <v>4319</v>
      </c>
      <c r="K375" s="161">
        <v>23445</v>
      </c>
      <c r="L375" s="158" t="s">
        <v>4320</v>
      </c>
      <c r="M375" s="158" t="s">
        <v>2332</v>
      </c>
      <c r="N375" s="158" t="s">
        <v>4320</v>
      </c>
      <c r="O375" s="158" t="s">
        <v>4321</v>
      </c>
      <c r="P375" s="158" t="s">
        <v>4322</v>
      </c>
      <c r="Q375" s="171">
        <v>3</v>
      </c>
      <c r="R375" s="163" t="s">
        <v>4323</v>
      </c>
      <c r="S375" s="163">
        <v>11</v>
      </c>
      <c r="T375" s="163" t="s">
        <v>2452</v>
      </c>
      <c r="U375" s="163">
        <v>33</v>
      </c>
      <c r="V375" s="163" t="s">
        <v>4324</v>
      </c>
      <c r="W375" s="163">
        <v>1</v>
      </c>
      <c r="X375" s="163"/>
      <c r="Y375" s="164" t="s">
        <v>26</v>
      </c>
      <c r="Z375" s="164" t="s">
        <v>26</v>
      </c>
      <c r="AA375" s="164"/>
      <c r="AB375" s="165" t="s">
        <v>2338</v>
      </c>
      <c r="AC375" s="166">
        <v>21</v>
      </c>
      <c r="AD375" s="167">
        <f t="shared" si="2"/>
        <v>0</v>
      </c>
      <c r="AE375" s="398">
        <v>21</v>
      </c>
      <c r="AF375" s="398">
        <v>0</v>
      </c>
      <c r="AG375" s="398">
        <v>1</v>
      </c>
      <c r="AH375" s="398">
        <v>14</v>
      </c>
      <c r="AI375" s="399">
        <v>21</v>
      </c>
      <c r="AJ375" s="399">
        <v>15</v>
      </c>
      <c r="AK375" s="399">
        <v>2</v>
      </c>
      <c r="AL375" s="399">
        <v>23</v>
      </c>
      <c r="AM375" s="166"/>
      <c r="AN375" s="166"/>
      <c r="AO375" s="166" t="s">
        <v>699</v>
      </c>
      <c r="AP375" s="168" t="s">
        <v>699</v>
      </c>
      <c r="AQ375" s="168" t="s">
        <v>699</v>
      </c>
      <c r="AR375" s="169">
        <f t="shared" si="3"/>
        <v>21</v>
      </c>
      <c r="AS375" s="170">
        <v>0</v>
      </c>
      <c r="AT375" s="160">
        <v>0</v>
      </c>
      <c r="AU375" s="160">
        <v>0</v>
      </c>
      <c r="AV375" s="170">
        <v>0</v>
      </c>
      <c r="AW375" s="170">
        <v>0</v>
      </c>
      <c r="AX375" s="160">
        <v>0</v>
      </c>
      <c r="AY375" s="160">
        <v>21</v>
      </c>
      <c r="AZ375" s="160">
        <v>0</v>
      </c>
      <c r="BA375" s="160">
        <v>0</v>
      </c>
      <c r="BB375" s="160">
        <v>0</v>
      </c>
      <c r="BC375" s="160" t="s">
        <v>2339</v>
      </c>
      <c r="BD375" s="160"/>
      <c r="BE375" s="160"/>
    </row>
    <row r="376" spans="2:57" ht="16.5" hidden="1" customHeight="1">
      <c r="B376" s="156">
        <v>87</v>
      </c>
      <c r="C376" s="157" t="s">
        <v>1479</v>
      </c>
      <c r="D376" s="158" t="s">
        <v>4325</v>
      </c>
      <c r="E376" s="176" t="s">
        <v>28</v>
      </c>
      <c r="F376" s="158" t="s">
        <v>2233</v>
      </c>
      <c r="G376" s="158" t="s">
        <v>1447</v>
      </c>
      <c r="H376" s="159" t="s">
        <v>724</v>
      </c>
      <c r="I376" s="160" t="s">
        <v>1480</v>
      </c>
      <c r="J376" s="160" t="s">
        <v>4300</v>
      </c>
      <c r="K376" s="161">
        <v>23349</v>
      </c>
      <c r="L376" s="158" t="s">
        <v>4326</v>
      </c>
      <c r="M376" s="158" t="s">
        <v>2332</v>
      </c>
      <c r="N376" s="158" t="s">
        <v>4326</v>
      </c>
      <c r="O376" s="158" t="s">
        <v>4327</v>
      </c>
      <c r="P376" s="158" t="s">
        <v>4328</v>
      </c>
      <c r="Q376" s="171">
        <v>4</v>
      </c>
      <c r="R376" s="163" t="s">
        <v>4329</v>
      </c>
      <c r="S376" s="163">
        <v>9</v>
      </c>
      <c r="T376" s="163" t="s">
        <v>2493</v>
      </c>
      <c r="U376" s="163">
        <v>27</v>
      </c>
      <c r="V376" s="163" t="s">
        <v>4330</v>
      </c>
      <c r="W376" s="163">
        <v>5</v>
      </c>
      <c r="X376" s="163"/>
      <c r="Y376" s="164" t="s">
        <v>26</v>
      </c>
      <c r="Z376" s="164" t="s">
        <v>26</v>
      </c>
      <c r="AA376" s="164"/>
      <c r="AB376" s="165" t="s">
        <v>2338</v>
      </c>
      <c r="AC376" s="166">
        <v>28</v>
      </c>
      <c r="AD376" s="167">
        <f t="shared" si="2"/>
        <v>0</v>
      </c>
      <c r="AE376" s="398">
        <v>28</v>
      </c>
      <c r="AF376" s="398">
        <v>0</v>
      </c>
      <c r="AG376" s="398">
        <v>5</v>
      </c>
      <c r="AH376" s="398">
        <v>9</v>
      </c>
      <c r="AI376" s="399">
        <v>28</v>
      </c>
      <c r="AJ376" s="399">
        <v>14</v>
      </c>
      <c r="AK376" s="399">
        <v>2</v>
      </c>
      <c r="AL376" s="399">
        <v>26</v>
      </c>
      <c r="AM376" s="166"/>
      <c r="AN376" s="166"/>
      <c r="AO376" s="166" t="s">
        <v>699</v>
      </c>
      <c r="AP376" s="168" t="s">
        <v>699</v>
      </c>
      <c r="AQ376" s="168" t="s">
        <v>699</v>
      </c>
      <c r="AR376" s="169">
        <f t="shared" si="3"/>
        <v>28</v>
      </c>
      <c r="AS376" s="170">
        <v>0</v>
      </c>
      <c r="AT376" s="160">
        <v>0</v>
      </c>
      <c r="AU376" s="160">
        <v>0</v>
      </c>
      <c r="AV376" s="170">
        <v>0</v>
      </c>
      <c r="AW376" s="170">
        <v>0</v>
      </c>
      <c r="AX376" s="160">
        <v>0</v>
      </c>
      <c r="AY376" s="160">
        <v>17</v>
      </c>
      <c r="AZ376" s="160">
        <v>0</v>
      </c>
      <c r="BA376" s="160">
        <v>0</v>
      </c>
      <c r="BB376" s="160">
        <v>11</v>
      </c>
      <c r="BC376" s="160" t="s">
        <v>2339</v>
      </c>
      <c r="BD376" s="160"/>
      <c r="BE376" s="160"/>
    </row>
    <row r="377" spans="2:57" ht="16.5" hidden="1" customHeight="1">
      <c r="B377" s="156">
        <v>568</v>
      </c>
      <c r="C377" s="157" t="s">
        <v>1481</v>
      </c>
      <c r="D377" s="158" t="s">
        <v>4331</v>
      </c>
      <c r="E377" s="176" t="s">
        <v>28</v>
      </c>
      <c r="F377" s="158" t="s">
        <v>2233</v>
      </c>
      <c r="G377" s="158" t="s">
        <v>1447</v>
      </c>
      <c r="H377" s="159" t="s">
        <v>730</v>
      </c>
      <c r="I377" s="160" t="s">
        <v>1482</v>
      </c>
      <c r="J377" s="160" t="s">
        <v>4332</v>
      </c>
      <c r="K377" s="161">
        <v>23445</v>
      </c>
      <c r="L377" s="158"/>
      <c r="M377" s="158"/>
      <c r="N377" s="158" t="s">
        <v>699</v>
      </c>
      <c r="O377" s="158" t="s">
        <v>699</v>
      </c>
      <c r="P377" s="158" t="s">
        <v>699</v>
      </c>
      <c r="Q377" s="171">
        <v>1</v>
      </c>
      <c r="R377" s="163" t="s">
        <v>2437</v>
      </c>
      <c r="S377" s="163">
        <v>3</v>
      </c>
      <c r="T377" s="163" t="s">
        <v>2470</v>
      </c>
      <c r="U377" s="163">
        <v>19</v>
      </c>
      <c r="V377" s="163" t="s">
        <v>4333</v>
      </c>
      <c r="W377" s="163">
        <v>1</v>
      </c>
      <c r="X377" s="163"/>
      <c r="Y377" s="164" t="s">
        <v>26</v>
      </c>
      <c r="Z377" s="164" t="s">
        <v>26</v>
      </c>
      <c r="AA377" s="164"/>
      <c r="AB377" s="165" t="s">
        <v>2338</v>
      </c>
      <c r="AC377" s="166">
        <v>15</v>
      </c>
      <c r="AD377" s="167">
        <f t="shared" si="2"/>
        <v>0</v>
      </c>
      <c r="AE377" s="398">
        <v>15</v>
      </c>
      <c r="AF377" s="398">
        <v>0</v>
      </c>
      <c r="AG377" s="398">
        <v>4</v>
      </c>
      <c r="AH377" s="398">
        <v>0</v>
      </c>
      <c r="AI377" s="399">
        <v>15</v>
      </c>
      <c r="AJ377" s="399">
        <v>7</v>
      </c>
      <c r="AK377" s="399">
        <v>2</v>
      </c>
      <c r="AL377" s="399">
        <v>18</v>
      </c>
      <c r="AM377" s="166"/>
      <c r="AN377" s="166"/>
      <c r="AO377" s="166" t="s">
        <v>699</v>
      </c>
      <c r="AP377" s="168" t="s">
        <v>699</v>
      </c>
      <c r="AQ377" s="168" t="s">
        <v>699</v>
      </c>
      <c r="AR377" s="169">
        <f t="shared" si="3"/>
        <v>15</v>
      </c>
      <c r="AS377" s="170">
        <v>0</v>
      </c>
      <c r="AT377" s="160">
        <v>0</v>
      </c>
      <c r="AU377" s="160">
        <v>0</v>
      </c>
      <c r="AV377" s="170">
        <v>0</v>
      </c>
      <c r="AW377" s="170">
        <v>0</v>
      </c>
      <c r="AX377" s="160">
        <v>0</v>
      </c>
      <c r="AY377" s="160">
        <v>0</v>
      </c>
      <c r="AZ377" s="160">
        <v>0</v>
      </c>
      <c r="BA377" s="160">
        <v>0</v>
      </c>
      <c r="BB377" s="160">
        <v>15</v>
      </c>
      <c r="BC377" s="160" t="s">
        <v>2339</v>
      </c>
      <c r="BD377" s="160"/>
      <c r="BE377" s="160"/>
    </row>
    <row r="378" spans="2:57" ht="16.5" hidden="1" customHeight="1">
      <c r="B378" s="156">
        <v>569</v>
      </c>
      <c r="C378" s="157" t="s">
        <v>1483</v>
      </c>
      <c r="D378" s="158" t="s">
        <v>4334</v>
      </c>
      <c r="E378" s="176" t="s">
        <v>28</v>
      </c>
      <c r="F378" s="158" t="s">
        <v>2233</v>
      </c>
      <c r="G378" s="158" t="s">
        <v>1447</v>
      </c>
      <c r="H378" s="159" t="s">
        <v>730</v>
      </c>
      <c r="I378" s="160" t="s">
        <v>1484</v>
      </c>
      <c r="J378" s="160" t="s">
        <v>4335</v>
      </c>
      <c r="K378" s="161">
        <v>17148</v>
      </c>
      <c r="L378" s="158" t="s">
        <v>4336</v>
      </c>
      <c r="M378" s="158" t="s">
        <v>2332</v>
      </c>
      <c r="N378" s="158" t="s">
        <v>4336</v>
      </c>
      <c r="O378" s="158" t="s">
        <v>4337</v>
      </c>
      <c r="P378" s="158" t="s">
        <v>4338</v>
      </c>
      <c r="Q378" s="171">
        <v>5</v>
      </c>
      <c r="R378" s="163" t="s">
        <v>3990</v>
      </c>
      <c r="S378" s="163">
        <v>12</v>
      </c>
      <c r="T378" s="163" t="s">
        <v>2977</v>
      </c>
      <c r="U378" s="163">
        <v>29</v>
      </c>
      <c r="V378" s="163" t="s">
        <v>4339</v>
      </c>
      <c r="W378" s="163">
        <v>1</v>
      </c>
      <c r="X378" s="163"/>
      <c r="Y378" s="164" t="s">
        <v>26</v>
      </c>
      <c r="Z378" s="164" t="s">
        <v>26</v>
      </c>
      <c r="AA378" s="164"/>
      <c r="AB378" s="165" t="s">
        <v>2338</v>
      </c>
      <c r="AC378" s="166">
        <v>29</v>
      </c>
      <c r="AD378" s="167">
        <f t="shared" si="2"/>
        <v>0</v>
      </c>
      <c r="AE378" s="398">
        <v>29</v>
      </c>
      <c r="AF378" s="398">
        <v>0</v>
      </c>
      <c r="AG378" s="398">
        <v>8</v>
      </c>
      <c r="AH378" s="398">
        <v>2</v>
      </c>
      <c r="AI378" s="399">
        <v>29</v>
      </c>
      <c r="AJ378" s="399">
        <v>10</v>
      </c>
      <c r="AK378" s="399">
        <v>2</v>
      </c>
      <c r="AL378" s="399">
        <v>30</v>
      </c>
      <c r="AM378" s="166"/>
      <c r="AN378" s="166"/>
      <c r="AO378" s="166" t="s">
        <v>699</v>
      </c>
      <c r="AP378" s="168" t="s">
        <v>699</v>
      </c>
      <c r="AQ378" s="168" t="s">
        <v>699</v>
      </c>
      <c r="AR378" s="169">
        <f t="shared" si="3"/>
        <v>29</v>
      </c>
      <c r="AS378" s="170">
        <v>0</v>
      </c>
      <c r="AT378" s="160">
        <v>0</v>
      </c>
      <c r="AU378" s="160">
        <v>0</v>
      </c>
      <c r="AV378" s="170">
        <v>0</v>
      </c>
      <c r="AW378" s="170">
        <v>0</v>
      </c>
      <c r="AX378" s="160">
        <v>0</v>
      </c>
      <c r="AY378" s="160">
        <v>15</v>
      </c>
      <c r="AZ378" s="160">
        <v>0</v>
      </c>
      <c r="BA378" s="160">
        <v>0</v>
      </c>
      <c r="BB378" s="160">
        <v>14</v>
      </c>
      <c r="BC378" s="160" t="s">
        <v>2339</v>
      </c>
      <c r="BD378" s="160"/>
      <c r="BE378" s="160"/>
    </row>
    <row r="379" spans="2:57" ht="16.5" hidden="1" customHeight="1">
      <c r="B379" s="156">
        <v>584</v>
      </c>
      <c r="C379" s="157" t="s">
        <v>1485</v>
      </c>
      <c r="D379" s="158" t="s">
        <v>4340</v>
      </c>
      <c r="E379" s="176" t="s">
        <v>28</v>
      </c>
      <c r="F379" s="158" t="s">
        <v>2233</v>
      </c>
      <c r="G379" s="158" t="s">
        <v>1447</v>
      </c>
      <c r="H379" s="159" t="s">
        <v>727</v>
      </c>
      <c r="I379" s="160" t="s">
        <v>1486</v>
      </c>
      <c r="J379" s="160" t="s">
        <v>4341</v>
      </c>
      <c r="K379" s="161">
        <v>4514</v>
      </c>
      <c r="L379" s="158" t="s">
        <v>4342</v>
      </c>
      <c r="M379" s="158" t="s">
        <v>2332</v>
      </c>
      <c r="N379" s="158" t="s">
        <v>4343</v>
      </c>
      <c r="O379" s="158" t="s">
        <v>4344</v>
      </c>
      <c r="P379" s="158" t="s">
        <v>4345</v>
      </c>
      <c r="Q379" s="171">
        <v>5</v>
      </c>
      <c r="R379" s="163" t="s">
        <v>4346</v>
      </c>
      <c r="S379" s="163">
        <v>8</v>
      </c>
      <c r="T379" s="163" t="s">
        <v>4347</v>
      </c>
      <c r="U379" s="163">
        <v>43</v>
      </c>
      <c r="V379" s="163" t="s">
        <v>4348</v>
      </c>
      <c r="W379" s="163">
        <v>2</v>
      </c>
      <c r="X379" s="163"/>
      <c r="Y379" s="164" t="s">
        <v>26</v>
      </c>
      <c r="Z379" s="164" t="s">
        <v>26</v>
      </c>
      <c r="AA379" s="172" t="s">
        <v>35</v>
      </c>
      <c r="AB379" s="165" t="s">
        <v>2354</v>
      </c>
      <c r="AC379" s="166">
        <v>47</v>
      </c>
      <c r="AD379" s="167">
        <f t="shared" si="2"/>
        <v>0</v>
      </c>
      <c r="AE379" s="398">
        <v>47</v>
      </c>
      <c r="AF379" s="398">
        <v>0</v>
      </c>
      <c r="AG379" s="398">
        <v>8</v>
      </c>
      <c r="AH379" s="398">
        <v>17</v>
      </c>
      <c r="AI379" s="399">
        <v>47</v>
      </c>
      <c r="AJ379" s="399">
        <v>25</v>
      </c>
      <c r="AK379" s="399">
        <v>3</v>
      </c>
      <c r="AL379" s="399">
        <v>49</v>
      </c>
      <c r="AM379" s="166"/>
      <c r="AN379" s="166"/>
      <c r="AO379" s="166" t="s">
        <v>699</v>
      </c>
      <c r="AP379" s="168" t="s">
        <v>699</v>
      </c>
      <c r="AQ379" s="168" t="s">
        <v>699</v>
      </c>
      <c r="AR379" s="169">
        <f t="shared" si="3"/>
        <v>47</v>
      </c>
      <c r="AS379" s="170">
        <v>0</v>
      </c>
      <c r="AT379" s="160">
        <v>0</v>
      </c>
      <c r="AU379" s="160">
        <v>0</v>
      </c>
      <c r="AV379" s="170">
        <v>0</v>
      </c>
      <c r="AW379" s="170">
        <v>0</v>
      </c>
      <c r="AX379" s="160">
        <v>0</v>
      </c>
      <c r="AY379" s="160">
        <v>5</v>
      </c>
      <c r="AZ379" s="160">
        <v>0</v>
      </c>
      <c r="BA379" s="160">
        <v>0</v>
      </c>
      <c r="BB379" s="160">
        <v>42</v>
      </c>
      <c r="BC379" s="160" t="s">
        <v>2355</v>
      </c>
      <c r="BD379" s="160"/>
      <c r="BE379" s="160"/>
    </row>
    <row r="380" spans="2:57" ht="16.5" hidden="1" customHeight="1">
      <c r="B380" s="156">
        <v>585</v>
      </c>
      <c r="C380" s="157" t="s">
        <v>1487</v>
      </c>
      <c r="D380" s="158" t="s">
        <v>4349</v>
      </c>
      <c r="E380" s="176" t="s">
        <v>28</v>
      </c>
      <c r="F380" s="158" t="s">
        <v>2233</v>
      </c>
      <c r="G380" s="158" t="s">
        <v>1447</v>
      </c>
      <c r="H380" s="159" t="s">
        <v>727</v>
      </c>
      <c r="I380" s="160" t="s">
        <v>1488</v>
      </c>
      <c r="J380" s="160" t="s">
        <v>4350</v>
      </c>
      <c r="K380" s="161">
        <v>25993</v>
      </c>
      <c r="L380" s="158" t="s">
        <v>4351</v>
      </c>
      <c r="M380" s="158" t="s">
        <v>2332</v>
      </c>
      <c r="N380" s="158" t="s">
        <v>4351</v>
      </c>
      <c r="O380" s="158" t="s">
        <v>4352</v>
      </c>
      <c r="P380" s="158" t="s">
        <v>4353</v>
      </c>
      <c r="Q380" s="171">
        <v>4</v>
      </c>
      <c r="R380" s="163" t="s">
        <v>2663</v>
      </c>
      <c r="S380" s="163">
        <v>3</v>
      </c>
      <c r="T380" s="163" t="s">
        <v>2430</v>
      </c>
      <c r="U380" s="163">
        <v>14</v>
      </c>
      <c r="V380" s="163" t="s">
        <v>2571</v>
      </c>
      <c r="W380" s="163">
        <v>1</v>
      </c>
      <c r="X380" s="163"/>
      <c r="Y380" s="164" t="s">
        <v>2353</v>
      </c>
      <c r="Z380" s="164" t="s">
        <v>2353</v>
      </c>
      <c r="AA380" s="164"/>
      <c r="AB380" s="165" t="s">
        <v>2338</v>
      </c>
      <c r="AC380" s="166">
        <v>11</v>
      </c>
      <c r="AD380" s="167">
        <f t="shared" si="2"/>
        <v>0</v>
      </c>
      <c r="AE380" s="398">
        <v>11</v>
      </c>
      <c r="AF380" s="398">
        <v>0</v>
      </c>
      <c r="AG380" s="398">
        <v>2</v>
      </c>
      <c r="AH380" s="398">
        <v>2</v>
      </c>
      <c r="AI380" s="399">
        <v>11</v>
      </c>
      <c r="AJ380" s="399">
        <v>4</v>
      </c>
      <c r="AK380" s="399">
        <v>2</v>
      </c>
      <c r="AL380" s="399">
        <v>9</v>
      </c>
      <c r="AM380" s="166"/>
      <c r="AN380" s="166"/>
      <c r="AO380" s="166" t="s">
        <v>699</v>
      </c>
      <c r="AP380" s="168" t="s">
        <v>699</v>
      </c>
      <c r="AQ380" s="168" t="s">
        <v>699</v>
      </c>
      <c r="AR380" s="169">
        <f t="shared" si="3"/>
        <v>11</v>
      </c>
      <c r="AS380" s="170">
        <v>0</v>
      </c>
      <c r="AT380" s="160">
        <v>0</v>
      </c>
      <c r="AU380" s="160">
        <v>0</v>
      </c>
      <c r="AV380" s="170">
        <v>0</v>
      </c>
      <c r="AW380" s="170">
        <v>0</v>
      </c>
      <c r="AX380" s="160">
        <v>0</v>
      </c>
      <c r="AY380" s="160">
        <v>3</v>
      </c>
      <c r="AZ380" s="160">
        <v>0</v>
      </c>
      <c r="BA380" s="160">
        <v>0</v>
      </c>
      <c r="BB380" s="160">
        <v>8</v>
      </c>
      <c r="BC380" s="160" t="s">
        <v>2339</v>
      </c>
      <c r="BD380" s="160"/>
      <c r="BE380" s="160"/>
    </row>
    <row r="381" spans="2:57" ht="16.5" hidden="1" customHeight="1">
      <c r="B381" s="156">
        <v>586</v>
      </c>
      <c r="C381" s="157" t="s">
        <v>1489</v>
      </c>
      <c r="D381" s="158" t="s">
        <v>4354</v>
      </c>
      <c r="E381" s="176" t="s">
        <v>28</v>
      </c>
      <c r="F381" s="158" t="s">
        <v>2233</v>
      </c>
      <c r="G381" s="158" t="s">
        <v>1447</v>
      </c>
      <c r="H381" s="159" t="s">
        <v>727</v>
      </c>
      <c r="I381" s="160" t="s">
        <v>1490</v>
      </c>
      <c r="J381" s="160" t="s">
        <v>4355</v>
      </c>
      <c r="K381" s="161">
        <v>17076</v>
      </c>
      <c r="L381" s="158" t="s">
        <v>3171</v>
      </c>
      <c r="M381" s="158" t="s">
        <v>2332</v>
      </c>
      <c r="N381" s="158" t="s">
        <v>3171</v>
      </c>
      <c r="O381" s="158" t="s">
        <v>4356</v>
      </c>
      <c r="P381" s="158" t="s">
        <v>4357</v>
      </c>
      <c r="Q381" s="171">
        <v>4</v>
      </c>
      <c r="R381" s="163" t="s">
        <v>2534</v>
      </c>
      <c r="S381" s="163">
        <v>5</v>
      </c>
      <c r="T381" s="163" t="s">
        <v>2430</v>
      </c>
      <c r="U381" s="163">
        <v>11</v>
      </c>
      <c r="V381" s="163" t="s">
        <v>2571</v>
      </c>
      <c r="W381" s="163">
        <v>1</v>
      </c>
      <c r="X381" s="163"/>
      <c r="Y381" s="164" t="s">
        <v>2353</v>
      </c>
      <c r="Z381" s="164" t="s">
        <v>2353</v>
      </c>
      <c r="AA381" s="164"/>
      <c r="AB381" s="165" t="s">
        <v>2338</v>
      </c>
      <c r="AC381" s="166">
        <v>11</v>
      </c>
      <c r="AD381" s="167">
        <f t="shared" si="2"/>
        <v>0</v>
      </c>
      <c r="AE381" s="398">
        <v>11</v>
      </c>
      <c r="AF381" s="398">
        <v>0</v>
      </c>
      <c r="AG381" s="398">
        <v>3</v>
      </c>
      <c r="AH381" s="398">
        <v>0</v>
      </c>
      <c r="AI381" s="399">
        <v>11</v>
      </c>
      <c r="AJ381" s="399">
        <v>3</v>
      </c>
      <c r="AK381" s="399">
        <v>2</v>
      </c>
      <c r="AL381" s="399">
        <v>8</v>
      </c>
      <c r="AM381" s="166"/>
      <c r="AN381" s="166"/>
      <c r="AO381" s="166" t="s">
        <v>699</v>
      </c>
      <c r="AP381" s="168" t="s">
        <v>699</v>
      </c>
      <c r="AQ381" s="168" t="s">
        <v>699</v>
      </c>
      <c r="AR381" s="169">
        <f t="shared" si="3"/>
        <v>11</v>
      </c>
      <c r="AS381" s="170">
        <v>0</v>
      </c>
      <c r="AT381" s="160">
        <v>2</v>
      </c>
      <c r="AU381" s="160">
        <v>0</v>
      </c>
      <c r="AV381" s="170">
        <v>0</v>
      </c>
      <c r="AW381" s="170">
        <v>0</v>
      </c>
      <c r="AX381" s="160">
        <v>0</v>
      </c>
      <c r="AY381" s="160">
        <v>2</v>
      </c>
      <c r="AZ381" s="160">
        <v>0</v>
      </c>
      <c r="BA381" s="160">
        <v>0</v>
      </c>
      <c r="BB381" s="160">
        <v>7</v>
      </c>
      <c r="BC381" s="160" t="s">
        <v>2339</v>
      </c>
      <c r="BD381" s="160"/>
      <c r="BE381" s="160"/>
    </row>
    <row r="382" spans="2:57" ht="16.5" hidden="1" customHeight="1">
      <c r="B382" s="156">
        <v>587</v>
      </c>
      <c r="C382" s="157" t="s">
        <v>1491</v>
      </c>
      <c r="D382" s="158" t="s">
        <v>4358</v>
      </c>
      <c r="E382" s="176" t="s">
        <v>28</v>
      </c>
      <c r="F382" s="158" t="s">
        <v>2233</v>
      </c>
      <c r="G382" s="158" t="s">
        <v>1447</v>
      </c>
      <c r="H382" s="159" t="s">
        <v>727</v>
      </c>
      <c r="I382" s="160" t="s">
        <v>1492</v>
      </c>
      <c r="J382" s="160" t="s">
        <v>4359</v>
      </c>
      <c r="K382" s="161">
        <v>8159</v>
      </c>
      <c r="L382" s="158" t="s">
        <v>4360</v>
      </c>
      <c r="M382" s="158" t="s">
        <v>2332</v>
      </c>
      <c r="N382" s="158" t="s">
        <v>4360</v>
      </c>
      <c r="O382" s="158" t="s">
        <v>4361</v>
      </c>
      <c r="P382" s="158" t="s">
        <v>4362</v>
      </c>
      <c r="Q382" s="171">
        <v>3</v>
      </c>
      <c r="R382" s="163" t="s">
        <v>2453</v>
      </c>
      <c r="S382" s="163">
        <v>7</v>
      </c>
      <c r="T382" s="163" t="s">
        <v>2470</v>
      </c>
      <c r="U382" s="163">
        <v>14</v>
      </c>
      <c r="V382" s="163" t="s">
        <v>4363</v>
      </c>
      <c r="W382" s="163">
        <v>1</v>
      </c>
      <c r="X382" s="163"/>
      <c r="Y382" s="164" t="s">
        <v>2353</v>
      </c>
      <c r="Z382" s="164" t="s">
        <v>2353</v>
      </c>
      <c r="AA382" s="164"/>
      <c r="AB382" s="165" t="s">
        <v>2338</v>
      </c>
      <c r="AC382" s="166">
        <v>14</v>
      </c>
      <c r="AD382" s="167">
        <f t="shared" si="2"/>
        <v>0</v>
      </c>
      <c r="AE382" s="398">
        <v>14</v>
      </c>
      <c r="AF382" s="398">
        <v>0</v>
      </c>
      <c r="AG382" s="398">
        <v>3</v>
      </c>
      <c r="AH382" s="398">
        <v>0</v>
      </c>
      <c r="AI382" s="399">
        <v>14</v>
      </c>
      <c r="AJ382" s="399">
        <v>3</v>
      </c>
      <c r="AK382" s="399">
        <v>2</v>
      </c>
      <c r="AL382" s="399">
        <v>14</v>
      </c>
      <c r="AM382" s="166"/>
      <c r="AN382" s="166"/>
      <c r="AO382" s="166" t="s">
        <v>699</v>
      </c>
      <c r="AP382" s="168" t="s">
        <v>699</v>
      </c>
      <c r="AQ382" s="168" t="s">
        <v>699</v>
      </c>
      <c r="AR382" s="169">
        <f t="shared" si="3"/>
        <v>14</v>
      </c>
      <c r="AS382" s="170">
        <v>0</v>
      </c>
      <c r="AT382" s="160">
        <v>0</v>
      </c>
      <c r="AU382" s="160">
        <v>0</v>
      </c>
      <c r="AV382" s="170">
        <v>0</v>
      </c>
      <c r="AW382" s="170">
        <v>0</v>
      </c>
      <c r="AX382" s="160">
        <v>0</v>
      </c>
      <c r="AY382" s="160">
        <v>1</v>
      </c>
      <c r="AZ382" s="160">
        <v>0</v>
      </c>
      <c r="BA382" s="160">
        <v>0</v>
      </c>
      <c r="BB382" s="160">
        <v>13</v>
      </c>
      <c r="BC382" s="160" t="s">
        <v>2339</v>
      </c>
      <c r="BD382" s="160"/>
      <c r="BE382" s="160"/>
    </row>
    <row r="383" spans="2:57" ht="16.5" hidden="1" customHeight="1">
      <c r="B383" s="156">
        <v>588</v>
      </c>
      <c r="C383" s="157" t="s">
        <v>1493</v>
      </c>
      <c r="D383" s="158" t="s">
        <v>4364</v>
      </c>
      <c r="E383" s="176" t="s">
        <v>28</v>
      </c>
      <c r="F383" s="158" t="s">
        <v>2233</v>
      </c>
      <c r="G383" s="158" t="s">
        <v>1447</v>
      </c>
      <c r="H383" s="159" t="s">
        <v>727</v>
      </c>
      <c r="I383" s="160" t="s">
        <v>1494</v>
      </c>
      <c r="J383" s="160" t="s">
        <v>4365</v>
      </c>
      <c r="K383" s="161">
        <v>20911</v>
      </c>
      <c r="L383" s="158"/>
      <c r="M383" s="158"/>
      <c r="N383" s="158" t="s">
        <v>3579</v>
      </c>
      <c r="O383" s="158" t="s">
        <v>4366</v>
      </c>
      <c r="P383" s="158" t="s">
        <v>4367</v>
      </c>
      <c r="Q383" s="171">
        <v>3</v>
      </c>
      <c r="R383" s="163" t="s">
        <v>2690</v>
      </c>
      <c r="S383" s="163">
        <v>7</v>
      </c>
      <c r="T383" s="163" t="s">
        <v>2470</v>
      </c>
      <c r="U383" s="163">
        <v>13</v>
      </c>
      <c r="V383" s="163" t="s">
        <v>2399</v>
      </c>
      <c r="W383" s="163">
        <v>1</v>
      </c>
      <c r="X383" s="163"/>
      <c r="Y383" s="164" t="s">
        <v>2353</v>
      </c>
      <c r="Z383" s="164" t="s">
        <v>2353</v>
      </c>
      <c r="AA383" s="164"/>
      <c r="AB383" s="165" t="s">
        <v>2338</v>
      </c>
      <c r="AC383" s="166">
        <v>11</v>
      </c>
      <c r="AD383" s="167">
        <f t="shared" si="2"/>
        <v>0</v>
      </c>
      <c r="AE383" s="398">
        <v>11</v>
      </c>
      <c r="AF383" s="398">
        <v>0</v>
      </c>
      <c r="AG383" s="398">
        <v>6</v>
      </c>
      <c r="AH383" s="398">
        <v>0</v>
      </c>
      <c r="AI383" s="399">
        <v>11</v>
      </c>
      <c r="AJ383" s="399">
        <v>6</v>
      </c>
      <c r="AK383" s="399">
        <v>2</v>
      </c>
      <c r="AL383" s="399">
        <v>10</v>
      </c>
      <c r="AM383" s="166"/>
      <c r="AN383" s="166"/>
      <c r="AO383" s="166" t="s">
        <v>699</v>
      </c>
      <c r="AP383" s="168" t="s">
        <v>699</v>
      </c>
      <c r="AQ383" s="168" t="s">
        <v>699</v>
      </c>
      <c r="AR383" s="169">
        <f t="shared" si="3"/>
        <v>11</v>
      </c>
      <c r="AS383" s="170">
        <v>0</v>
      </c>
      <c r="AT383" s="160">
        <v>0</v>
      </c>
      <c r="AU383" s="160">
        <v>0</v>
      </c>
      <c r="AV383" s="170">
        <v>0</v>
      </c>
      <c r="AW383" s="170">
        <v>0</v>
      </c>
      <c r="AX383" s="160">
        <v>0</v>
      </c>
      <c r="AY383" s="160">
        <v>2</v>
      </c>
      <c r="AZ383" s="160">
        <v>0</v>
      </c>
      <c r="BA383" s="160">
        <v>0</v>
      </c>
      <c r="BB383" s="160">
        <v>9</v>
      </c>
      <c r="BC383" s="160" t="s">
        <v>2339</v>
      </c>
      <c r="BD383" s="160"/>
      <c r="BE383" s="160"/>
    </row>
    <row r="384" spans="2:57" ht="16.5" hidden="1" customHeight="1">
      <c r="B384" s="156">
        <v>53</v>
      </c>
      <c r="C384" s="157" t="s">
        <v>1495</v>
      </c>
      <c r="D384" s="158" t="s">
        <v>4368</v>
      </c>
      <c r="E384" s="176" t="s">
        <v>28</v>
      </c>
      <c r="F384" s="158" t="s">
        <v>2233</v>
      </c>
      <c r="G384" s="158" t="s">
        <v>1447</v>
      </c>
      <c r="H384" s="159" t="s">
        <v>724</v>
      </c>
      <c r="I384" s="160" t="s">
        <v>1496</v>
      </c>
      <c r="J384" s="160" t="s">
        <v>4369</v>
      </c>
      <c r="K384" s="161">
        <v>30247</v>
      </c>
      <c r="L384" s="158"/>
      <c r="M384" s="158"/>
      <c r="N384" s="158" t="s">
        <v>699</v>
      </c>
      <c r="O384" s="158" t="s">
        <v>699</v>
      </c>
      <c r="P384" s="158" t="s">
        <v>699</v>
      </c>
      <c r="Q384" s="171">
        <v>5</v>
      </c>
      <c r="R384" s="163" t="s">
        <v>4232</v>
      </c>
      <c r="S384" s="163">
        <v>9</v>
      </c>
      <c r="T384" s="163" t="s">
        <v>2493</v>
      </c>
      <c r="U384" s="163">
        <v>25</v>
      </c>
      <c r="V384" s="163" t="s">
        <v>4370</v>
      </c>
      <c r="W384" s="163">
        <v>1</v>
      </c>
      <c r="X384" s="163"/>
      <c r="Y384" s="164" t="s">
        <v>26</v>
      </c>
      <c r="Z384" s="164" t="s">
        <v>26</v>
      </c>
      <c r="AA384" s="164"/>
      <c r="AB384" s="165" t="s">
        <v>2338</v>
      </c>
      <c r="AC384" s="166">
        <v>25</v>
      </c>
      <c r="AD384" s="167">
        <f t="shared" si="2"/>
        <v>0</v>
      </c>
      <c r="AE384" s="398">
        <v>25</v>
      </c>
      <c r="AF384" s="398">
        <v>0</v>
      </c>
      <c r="AG384" s="398">
        <v>7</v>
      </c>
      <c r="AH384" s="398">
        <v>0</v>
      </c>
      <c r="AI384" s="399">
        <v>25</v>
      </c>
      <c r="AJ384" s="399">
        <v>7</v>
      </c>
      <c r="AK384" s="399">
        <v>2</v>
      </c>
      <c r="AL384" s="399">
        <v>31</v>
      </c>
      <c r="AM384" s="166"/>
      <c r="AN384" s="166"/>
      <c r="AO384" s="166" t="s">
        <v>699</v>
      </c>
      <c r="AP384" s="168" t="s">
        <v>699</v>
      </c>
      <c r="AQ384" s="168" t="s">
        <v>699</v>
      </c>
      <c r="AR384" s="169">
        <f t="shared" si="3"/>
        <v>25</v>
      </c>
      <c r="AS384" s="170">
        <v>0</v>
      </c>
      <c r="AT384" s="160">
        <v>0</v>
      </c>
      <c r="AU384" s="160">
        <v>0</v>
      </c>
      <c r="AV384" s="170">
        <v>0</v>
      </c>
      <c r="AW384" s="170">
        <v>0</v>
      </c>
      <c r="AX384" s="160">
        <v>0</v>
      </c>
      <c r="AY384" s="160">
        <v>1</v>
      </c>
      <c r="AZ384" s="160">
        <v>0</v>
      </c>
      <c r="BA384" s="160">
        <v>0</v>
      </c>
      <c r="BB384" s="160">
        <v>24</v>
      </c>
      <c r="BC384" s="160" t="s">
        <v>2339</v>
      </c>
      <c r="BD384" s="160"/>
      <c r="BE384" s="160"/>
    </row>
    <row r="385" spans="2:57" ht="16.5" hidden="1" customHeight="1">
      <c r="B385" s="156">
        <v>62</v>
      </c>
      <c r="C385" s="157" t="s">
        <v>1497</v>
      </c>
      <c r="D385" s="158" t="s">
        <v>4371</v>
      </c>
      <c r="E385" s="176" t="s">
        <v>28</v>
      </c>
      <c r="F385" s="158" t="s">
        <v>2233</v>
      </c>
      <c r="G385" s="158" t="s">
        <v>1447</v>
      </c>
      <c r="H385" s="159" t="s">
        <v>724</v>
      </c>
      <c r="I385" s="160" t="s">
        <v>1498</v>
      </c>
      <c r="J385" s="160" t="s">
        <v>4372</v>
      </c>
      <c r="K385" s="161">
        <v>14763</v>
      </c>
      <c r="L385" s="158" t="s">
        <v>4373</v>
      </c>
      <c r="M385" s="158" t="s">
        <v>2332</v>
      </c>
      <c r="N385" s="158" t="s">
        <v>4373</v>
      </c>
      <c r="O385" s="158" t="s">
        <v>4374</v>
      </c>
      <c r="P385" s="158" t="s">
        <v>4375</v>
      </c>
      <c r="Q385" s="171">
        <v>12</v>
      </c>
      <c r="R385" s="163" t="s">
        <v>4376</v>
      </c>
      <c r="S385" s="163">
        <v>20</v>
      </c>
      <c r="T385" s="163" t="s">
        <v>2453</v>
      </c>
      <c r="U385" s="163">
        <v>27</v>
      </c>
      <c r="V385" s="163" t="s">
        <v>4377</v>
      </c>
      <c r="W385" s="163">
        <v>3</v>
      </c>
      <c r="X385" s="163"/>
      <c r="Y385" s="164" t="s">
        <v>26</v>
      </c>
      <c r="Z385" s="164" t="s">
        <v>26</v>
      </c>
      <c r="AA385" s="164"/>
      <c r="AB385" s="165" t="s">
        <v>2338</v>
      </c>
      <c r="AC385" s="166">
        <v>22</v>
      </c>
      <c r="AD385" s="167">
        <f t="shared" si="2"/>
        <v>0</v>
      </c>
      <c r="AE385" s="398">
        <v>22</v>
      </c>
      <c r="AF385" s="398">
        <v>0</v>
      </c>
      <c r="AG385" s="398">
        <v>9</v>
      </c>
      <c r="AH385" s="398">
        <v>1</v>
      </c>
      <c r="AI385" s="399">
        <v>22</v>
      </c>
      <c r="AJ385" s="399">
        <v>10</v>
      </c>
      <c r="AK385" s="399">
        <v>2</v>
      </c>
      <c r="AL385" s="399">
        <v>29</v>
      </c>
      <c r="AM385" s="166"/>
      <c r="AN385" s="166"/>
      <c r="AO385" s="166" t="s">
        <v>699</v>
      </c>
      <c r="AP385" s="168" t="s">
        <v>699</v>
      </c>
      <c r="AQ385" s="168" t="s">
        <v>699</v>
      </c>
      <c r="AR385" s="169">
        <f t="shared" si="3"/>
        <v>22</v>
      </c>
      <c r="AS385" s="170">
        <v>0</v>
      </c>
      <c r="AT385" s="160">
        <v>1</v>
      </c>
      <c r="AU385" s="160">
        <v>0</v>
      </c>
      <c r="AV385" s="170">
        <v>0</v>
      </c>
      <c r="AW385" s="170">
        <v>0</v>
      </c>
      <c r="AX385" s="160">
        <v>0</v>
      </c>
      <c r="AY385" s="160">
        <v>1</v>
      </c>
      <c r="AZ385" s="160">
        <v>0</v>
      </c>
      <c r="BA385" s="160">
        <v>0</v>
      </c>
      <c r="BB385" s="160">
        <v>20</v>
      </c>
      <c r="BC385" s="160" t="s">
        <v>2339</v>
      </c>
      <c r="BD385" s="160"/>
      <c r="BE385" s="160"/>
    </row>
    <row r="386" spans="2:57" ht="16.5" hidden="1" customHeight="1">
      <c r="B386" s="156">
        <v>590</v>
      </c>
      <c r="C386" s="157" t="s">
        <v>1499</v>
      </c>
      <c r="D386" s="158" t="s">
        <v>4378</v>
      </c>
      <c r="E386" s="176" t="s">
        <v>28</v>
      </c>
      <c r="F386" s="158" t="s">
        <v>2233</v>
      </c>
      <c r="G386" s="158" t="s">
        <v>1447</v>
      </c>
      <c r="H386" s="159" t="s">
        <v>727</v>
      </c>
      <c r="I386" s="160" t="s">
        <v>1500</v>
      </c>
      <c r="J386" s="160" t="s">
        <v>4379</v>
      </c>
      <c r="K386" s="161">
        <v>15836</v>
      </c>
      <c r="L386" s="158" t="s">
        <v>4380</v>
      </c>
      <c r="M386" s="158" t="s">
        <v>2332</v>
      </c>
      <c r="N386" s="158" t="s">
        <v>4380</v>
      </c>
      <c r="O386" s="158" t="s">
        <v>4381</v>
      </c>
      <c r="P386" s="158" t="s">
        <v>4382</v>
      </c>
      <c r="Q386" s="171">
        <v>4</v>
      </c>
      <c r="R386" s="163" t="s">
        <v>4383</v>
      </c>
      <c r="S386" s="163">
        <v>7</v>
      </c>
      <c r="T386" s="163" t="s">
        <v>2452</v>
      </c>
      <c r="U386" s="163">
        <v>22</v>
      </c>
      <c r="V386" s="163" t="s">
        <v>4384</v>
      </c>
      <c r="W386" s="163">
        <v>1</v>
      </c>
      <c r="X386" s="163"/>
      <c r="Y386" s="164" t="s">
        <v>2353</v>
      </c>
      <c r="Z386" s="164" t="s">
        <v>2353</v>
      </c>
      <c r="AA386" s="164"/>
      <c r="AB386" s="165" t="s">
        <v>2338</v>
      </c>
      <c r="AC386" s="166">
        <v>23</v>
      </c>
      <c r="AD386" s="167">
        <f t="shared" si="2"/>
        <v>0</v>
      </c>
      <c r="AE386" s="398">
        <v>23</v>
      </c>
      <c r="AF386" s="398">
        <v>0</v>
      </c>
      <c r="AG386" s="398">
        <v>3</v>
      </c>
      <c r="AH386" s="398">
        <v>1</v>
      </c>
      <c r="AI386" s="399">
        <v>23</v>
      </c>
      <c r="AJ386" s="399">
        <v>4</v>
      </c>
      <c r="AK386" s="399">
        <v>2</v>
      </c>
      <c r="AL386" s="399">
        <v>19</v>
      </c>
      <c r="AM386" s="166"/>
      <c r="AN386" s="166"/>
      <c r="AO386" s="166" t="s">
        <v>699</v>
      </c>
      <c r="AP386" s="168" t="s">
        <v>699</v>
      </c>
      <c r="AQ386" s="168" t="s">
        <v>699</v>
      </c>
      <c r="AR386" s="169">
        <f t="shared" si="3"/>
        <v>23</v>
      </c>
      <c r="AS386" s="170">
        <v>0</v>
      </c>
      <c r="AT386" s="160">
        <v>0</v>
      </c>
      <c r="AU386" s="160">
        <v>0</v>
      </c>
      <c r="AV386" s="170">
        <v>0</v>
      </c>
      <c r="AW386" s="170">
        <v>0</v>
      </c>
      <c r="AX386" s="160">
        <v>0</v>
      </c>
      <c r="AY386" s="160">
        <v>20</v>
      </c>
      <c r="AZ386" s="160">
        <v>0</v>
      </c>
      <c r="BA386" s="160">
        <v>0</v>
      </c>
      <c r="BB386" s="160">
        <v>3</v>
      </c>
      <c r="BC386" s="160" t="s">
        <v>2339</v>
      </c>
      <c r="BD386" s="160"/>
      <c r="BE386" s="160"/>
    </row>
    <row r="387" spans="2:57" ht="16.5" hidden="1" customHeight="1">
      <c r="B387" s="156">
        <v>570</v>
      </c>
      <c r="C387" s="157" t="s">
        <v>1501</v>
      </c>
      <c r="D387" s="158" t="s">
        <v>4385</v>
      </c>
      <c r="E387" s="176" t="s">
        <v>28</v>
      </c>
      <c r="F387" s="158" t="s">
        <v>2233</v>
      </c>
      <c r="G387" s="158" t="s">
        <v>1447</v>
      </c>
      <c r="H387" s="159" t="s">
        <v>730</v>
      </c>
      <c r="I387" s="160" t="s">
        <v>1502</v>
      </c>
      <c r="J387" s="160" t="s">
        <v>4386</v>
      </c>
      <c r="K387" s="161">
        <v>17141</v>
      </c>
      <c r="L387" s="158" t="s">
        <v>4387</v>
      </c>
      <c r="M387" s="158" t="s">
        <v>2332</v>
      </c>
      <c r="N387" s="158" t="s">
        <v>4387</v>
      </c>
      <c r="O387" s="158" t="s">
        <v>4388</v>
      </c>
      <c r="P387" s="158" t="s">
        <v>4389</v>
      </c>
      <c r="Q387" s="171">
        <v>4</v>
      </c>
      <c r="R387" s="163" t="s">
        <v>4390</v>
      </c>
      <c r="S387" s="163">
        <v>9</v>
      </c>
      <c r="T387" s="163" t="s">
        <v>2452</v>
      </c>
      <c r="U387" s="163">
        <v>30</v>
      </c>
      <c r="V387" s="163" t="s">
        <v>4391</v>
      </c>
      <c r="W387" s="163">
        <v>1</v>
      </c>
      <c r="X387" s="163"/>
      <c r="Y387" s="164" t="s">
        <v>26</v>
      </c>
      <c r="Z387" s="164" t="s">
        <v>26</v>
      </c>
      <c r="AA387" s="164"/>
      <c r="AB387" s="165" t="s">
        <v>2338</v>
      </c>
      <c r="AC387" s="166">
        <v>23</v>
      </c>
      <c r="AD387" s="167">
        <f t="shared" si="2"/>
        <v>0</v>
      </c>
      <c r="AE387" s="398">
        <v>23</v>
      </c>
      <c r="AF387" s="398">
        <v>0</v>
      </c>
      <c r="AG387" s="398">
        <v>6</v>
      </c>
      <c r="AH387" s="398">
        <v>3</v>
      </c>
      <c r="AI387" s="399">
        <v>23</v>
      </c>
      <c r="AJ387" s="399">
        <v>9</v>
      </c>
      <c r="AK387" s="399">
        <v>2</v>
      </c>
      <c r="AL387" s="399">
        <v>30</v>
      </c>
      <c r="AM387" s="166"/>
      <c r="AN387" s="166"/>
      <c r="AO387" s="166" t="s">
        <v>699</v>
      </c>
      <c r="AP387" s="168" t="s">
        <v>699</v>
      </c>
      <c r="AQ387" s="168" t="s">
        <v>699</v>
      </c>
      <c r="AR387" s="169">
        <f t="shared" si="3"/>
        <v>23</v>
      </c>
      <c r="AS387" s="170">
        <v>0</v>
      </c>
      <c r="AT387" s="160">
        <v>1</v>
      </c>
      <c r="AU387" s="160">
        <v>0</v>
      </c>
      <c r="AV387" s="170">
        <v>0</v>
      </c>
      <c r="AW387" s="170">
        <v>0</v>
      </c>
      <c r="AX387" s="160">
        <v>0</v>
      </c>
      <c r="AY387" s="160">
        <v>8</v>
      </c>
      <c r="AZ387" s="160">
        <v>0</v>
      </c>
      <c r="BA387" s="160">
        <v>0</v>
      </c>
      <c r="BB387" s="160">
        <v>14</v>
      </c>
      <c r="BC387" s="160" t="s">
        <v>2339</v>
      </c>
      <c r="BD387" s="160"/>
      <c r="BE387" s="160"/>
    </row>
    <row r="388" spans="2:57" ht="16.5" hidden="1" customHeight="1">
      <c r="B388" s="156">
        <v>589</v>
      </c>
      <c r="C388" s="157" t="s">
        <v>1503</v>
      </c>
      <c r="D388" s="158" t="s">
        <v>4392</v>
      </c>
      <c r="E388" s="176" t="s">
        <v>28</v>
      </c>
      <c r="F388" s="158" t="s">
        <v>2233</v>
      </c>
      <c r="G388" s="158" t="s">
        <v>1447</v>
      </c>
      <c r="H388" s="159" t="s">
        <v>727</v>
      </c>
      <c r="I388" s="160" t="s">
        <v>1504</v>
      </c>
      <c r="J388" s="160" t="s">
        <v>4393</v>
      </c>
      <c r="K388" s="161">
        <v>13655</v>
      </c>
      <c r="L388" s="158" t="s">
        <v>4394</v>
      </c>
      <c r="M388" s="158" t="s">
        <v>2332</v>
      </c>
      <c r="N388" s="158" t="s">
        <v>4394</v>
      </c>
      <c r="O388" s="158" t="s">
        <v>4395</v>
      </c>
      <c r="P388" s="158" t="s">
        <v>4396</v>
      </c>
      <c r="Q388" s="171">
        <v>4</v>
      </c>
      <c r="R388" s="163" t="s">
        <v>2550</v>
      </c>
      <c r="S388" s="163">
        <v>6</v>
      </c>
      <c r="T388" s="163" t="s">
        <v>2469</v>
      </c>
      <c r="U388" s="163">
        <v>18</v>
      </c>
      <c r="V388" s="163" t="s">
        <v>4397</v>
      </c>
      <c r="W388" s="163">
        <v>1</v>
      </c>
      <c r="X388" s="163"/>
      <c r="Y388" s="164" t="s">
        <v>2353</v>
      </c>
      <c r="Z388" s="164" t="s">
        <v>2353</v>
      </c>
      <c r="AA388" s="164"/>
      <c r="AB388" s="165" t="s">
        <v>2338</v>
      </c>
      <c r="AC388" s="166">
        <v>33</v>
      </c>
      <c r="AD388" s="167">
        <f t="shared" si="2"/>
        <v>0</v>
      </c>
      <c r="AE388" s="398">
        <v>33</v>
      </c>
      <c r="AF388" s="398">
        <v>0</v>
      </c>
      <c r="AG388" s="398">
        <v>8</v>
      </c>
      <c r="AH388" s="398">
        <v>1</v>
      </c>
      <c r="AI388" s="399">
        <v>33</v>
      </c>
      <c r="AJ388" s="399">
        <v>9</v>
      </c>
      <c r="AK388" s="399">
        <v>2</v>
      </c>
      <c r="AL388" s="399">
        <v>22</v>
      </c>
      <c r="AM388" s="166"/>
      <c r="AN388" s="166"/>
      <c r="AO388" s="166" t="s">
        <v>699</v>
      </c>
      <c r="AP388" s="168" t="s">
        <v>699</v>
      </c>
      <c r="AQ388" s="168" t="s">
        <v>699</v>
      </c>
      <c r="AR388" s="169">
        <f t="shared" si="3"/>
        <v>33</v>
      </c>
      <c r="AS388" s="170">
        <v>0</v>
      </c>
      <c r="AT388" s="160">
        <v>0</v>
      </c>
      <c r="AU388" s="160">
        <v>0</v>
      </c>
      <c r="AV388" s="170">
        <v>0</v>
      </c>
      <c r="AW388" s="170">
        <v>0</v>
      </c>
      <c r="AX388" s="160">
        <v>0</v>
      </c>
      <c r="AY388" s="160">
        <v>6</v>
      </c>
      <c r="AZ388" s="160">
        <v>0</v>
      </c>
      <c r="BA388" s="160">
        <v>0</v>
      </c>
      <c r="BB388" s="160">
        <v>27</v>
      </c>
      <c r="BC388" s="160" t="s">
        <v>2339</v>
      </c>
      <c r="BD388" s="160"/>
      <c r="BE388" s="160"/>
    </row>
    <row r="389" spans="2:57" ht="16.5" hidden="1" customHeight="1">
      <c r="B389" s="156">
        <v>115</v>
      </c>
      <c r="C389" s="157" t="s">
        <v>1505</v>
      </c>
      <c r="D389" s="158" t="s">
        <v>4398</v>
      </c>
      <c r="E389" s="176" t="s">
        <v>28</v>
      </c>
      <c r="F389" s="158" t="s">
        <v>2233</v>
      </c>
      <c r="G389" s="158" t="s">
        <v>1447</v>
      </c>
      <c r="H389" s="159" t="s">
        <v>724</v>
      </c>
      <c r="I389" s="160" t="s">
        <v>1506</v>
      </c>
      <c r="J389" s="160" t="s">
        <v>4399</v>
      </c>
      <c r="K389" s="161">
        <v>26007</v>
      </c>
      <c r="L389" s="158" t="s">
        <v>4400</v>
      </c>
      <c r="M389" s="158" t="s">
        <v>2332</v>
      </c>
      <c r="N389" s="158" t="s">
        <v>4400</v>
      </c>
      <c r="O389" s="158" t="s">
        <v>4401</v>
      </c>
      <c r="P389" s="158" t="s">
        <v>4402</v>
      </c>
      <c r="Q389" s="171">
        <v>4</v>
      </c>
      <c r="R389" s="163"/>
      <c r="S389" s="163">
        <v>1</v>
      </c>
      <c r="T389" s="163" t="s">
        <v>2493</v>
      </c>
      <c r="U389" s="163">
        <v>30</v>
      </c>
      <c r="V389" s="163" t="s">
        <v>4403</v>
      </c>
      <c r="W389" s="163">
        <v>1</v>
      </c>
      <c r="X389" s="163"/>
      <c r="Y389" s="164" t="s">
        <v>26</v>
      </c>
      <c r="Z389" s="164" t="s">
        <v>26</v>
      </c>
      <c r="AA389" s="164"/>
      <c r="AB389" s="165" t="s">
        <v>2338</v>
      </c>
      <c r="AC389" s="166">
        <v>12</v>
      </c>
      <c r="AD389" s="167">
        <f t="shared" si="2"/>
        <v>0</v>
      </c>
      <c r="AE389" s="398">
        <v>0</v>
      </c>
      <c r="AF389" s="398">
        <v>0</v>
      </c>
      <c r="AG389" s="398">
        <v>0</v>
      </c>
      <c r="AH389" s="398">
        <v>0</v>
      </c>
      <c r="AI389" s="399">
        <v>0</v>
      </c>
      <c r="AJ389" s="399">
        <v>0</v>
      </c>
      <c r="AK389" s="399">
        <v>0</v>
      </c>
      <c r="AL389" s="399">
        <v>0</v>
      </c>
      <c r="AM389" s="166"/>
      <c r="AN389" s="166"/>
      <c r="AO389" s="166">
        <v>1</v>
      </c>
      <c r="AP389" s="168" t="s">
        <v>7964</v>
      </c>
      <c r="AQ389" s="168">
        <v>1</v>
      </c>
      <c r="AR389" s="169">
        <f t="shared" si="3"/>
        <v>12</v>
      </c>
      <c r="AS389" s="170">
        <v>0</v>
      </c>
      <c r="AT389" s="160">
        <v>0</v>
      </c>
      <c r="AU389" s="160">
        <v>0</v>
      </c>
      <c r="AV389" s="170">
        <v>0</v>
      </c>
      <c r="AW389" s="170">
        <v>0</v>
      </c>
      <c r="AX389" s="160">
        <v>0</v>
      </c>
      <c r="AY389" s="160">
        <v>0</v>
      </c>
      <c r="AZ389" s="160">
        <v>0</v>
      </c>
      <c r="BA389" s="160">
        <v>0</v>
      </c>
      <c r="BB389" s="160">
        <v>12</v>
      </c>
      <c r="BC389" s="160" t="s">
        <v>2339</v>
      </c>
      <c r="BD389" s="160"/>
      <c r="BE389" s="160"/>
    </row>
    <row r="390" spans="2:57" ht="16.5" hidden="1" customHeight="1">
      <c r="B390" s="156">
        <v>574</v>
      </c>
      <c r="C390" s="157" t="s">
        <v>1507</v>
      </c>
      <c r="D390" s="158" t="s">
        <v>4404</v>
      </c>
      <c r="E390" s="176" t="s">
        <v>28</v>
      </c>
      <c r="F390" s="158" t="s">
        <v>2233</v>
      </c>
      <c r="G390" s="158" t="s">
        <v>1447</v>
      </c>
      <c r="H390" s="159" t="s">
        <v>730</v>
      </c>
      <c r="I390" s="160" t="s">
        <v>1508</v>
      </c>
      <c r="J390" s="160" t="s">
        <v>4405</v>
      </c>
      <c r="K390" s="161">
        <v>20583</v>
      </c>
      <c r="L390" s="158"/>
      <c r="M390" s="158"/>
      <c r="N390" s="158" t="s">
        <v>699</v>
      </c>
      <c r="O390" s="158" t="s">
        <v>699</v>
      </c>
      <c r="P390" s="158" t="s">
        <v>699</v>
      </c>
      <c r="Q390" s="171">
        <v>3</v>
      </c>
      <c r="R390" s="163" t="s">
        <v>2603</v>
      </c>
      <c r="S390" s="163">
        <v>4</v>
      </c>
      <c r="T390" s="163" t="s">
        <v>2603</v>
      </c>
      <c r="U390" s="163">
        <v>12</v>
      </c>
      <c r="V390" s="163" t="s">
        <v>4406</v>
      </c>
      <c r="W390" s="163">
        <v>1</v>
      </c>
      <c r="X390" s="163"/>
      <c r="Y390" s="164" t="s">
        <v>2353</v>
      </c>
      <c r="Z390" s="164" t="s">
        <v>2353</v>
      </c>
      <c r="AA390" s="164"/>
      <c r="AB390" s="165" t="s">
        <v>2338</v>
      </c>
      <c r="AC390" s="166">
        <v>14</v>
      </c>
      <c r="AD390" s="167">
        <f t="shared" si="2"/>
        <v>0</v>
      </c>
      <c r="AE390" s="398">
        <v>12</v>
      </c>
      <c r="AF390" s="398">
        <v>0</v>
      </c>
      <c r="AG390" s="398">
        <v>4</v>
      </c>
      <c r="AH390" s="398">
        <v>1</v>
      </c>
      <c r="AI390" s="399">
        <v>12</v>
      </c>
      <c r="AJ390" s="399">
        <v>5</v>
      </c>
      <c r="AK390" s="399">
        <v>2</v>
      </c>
      <c r="AL390" s="399">
        <v>9</v>
      </c>
      <c r="AM390" s="166"/>
      <c r="AN390" s="166"/>
      <c r="AO390" s="166" t="s">
        <v>699</v>
      </c>
      <c r="AP390" s="168" t="s">
        <v>699</v>
      </c>
      <c r="AQ390" s="168" t="s">
        <v>699</v>
      </c>
      <c r="AR390" s="169">
        <f t="shared" si="3"/>
        <v>14</v>
      </c>
      <c r="AS390" s="170">
        <v>0</v>
      </c>
      <c r="AT390" s="160">
        <v>0</v>
      </c>
      <c r="AU390" s="160">
        <v>0</v>
      </c>
      <c r="AV390" s="170">
        <v>0</v>
      </c>
      <c r="AW390" s="170">
        <v>0</v>
      </c>
      <c r="AX390" s="160">
        <v>0</v>
      </c>
      <c r="AY390" s="160">
        <v>6</v>
      </c>
      <c r="AZ390" s="160">
        <v>0</v>
      </c>
      <c r="BA390" s="160">
        <v>0</v>
      </c>
      <c r="BB390" s="160">
        <v>8</v>
      </c>
      <c r="BC390" s="160" t="s">
        <v>2339</v>
      </c>
      <c r="BD390" s="160"/>
      <c r="BE390" s="160"/>
    </row>
    <row r="391" spans="2:57" ht="16.5" hidden="1" customHeight="1">
      <c r="B391" s="156">
        <v>571</v>
      </c>
      <c r="C391" s="157" t="s">
        <v>1509</v>
      </c>
      <c r="D391" s="158" t="s">
        <v>4407</v>
      </c>
      <c r="E391" s="176" t="s">
        <v>28</v>
      </c>
      <c r="F391" s="158" t="s">
        <v>2233</v>
      </c>
      <c r="G391" s="158" t="s">
        <v>1447</v>
      </c>
      <c r="H391" s="159" t="s">
        <v>730</v>
      </c>
      <c r="I391" s="160" t="s">
        <v>1510</v>
      </c>
      <c r="J391" s="160" t="s">
        <v>4408</v>
      </c>
      <c r="K391" s="161">
        <v>19114</v>
      </c>
      <c r="L391" s="158"/>
      <c r="M391" s="158"/>
      <c r="N391" s="158" t="s">
        <v>699</v>
      </c>
      <c r="O391" s="158" t="s">
        <v>699</v>
      </c>
      <c r="P391" s="158" t="s">
        <v>699</v>
      </c>
      <c r="Q391" s="171">
        <v>2</v>
      </c>
      <c r="R391" s="163" t="s">
        <v>4409</v>
      </c>
      <c r="S391" s="163">
        <v>8</v>
      </c>
      <c r="T391" s="163" t="s">
        <v>2603</v>
      </c>
      <c r="U391" s="163">
        <v>10</v>
      </c>
      <c r="V391" s="163" t="s">
        <v>2369</v>
      </c>
      <c r="W391" s="163">
        <v>1</v>
      </c>
      <c r="X391" s="163"/>
      <c r="Y391" s="164" t="s">
        <v>2353</v>
      </c>
      <c r="Z391" s="164" t="s">
        <v>2353</v>
      </c>
      <c r="AA391" s="164"/>
      <c r="AB391" s="165" t="s">
        <v>2338</v>
      </c>
      <c r="AC391" s="166">
        <v>20</v>
      </c>
      <c r="AD391" s="167">
        <f t="shared" si="2"/>
        <v>0</v>
      </c>
      <c r="AE391" s="398">
        <v>20</v>
      </c>
      <c r="AF391" s="398">
        <v>0</v>
      </c>
      <c r="AG391" s="398">
        <v>4</v>
      </c>
      <c r="AH391" s="398">
        <v>0</v>
      </c>
      <c r="AI391" s="399">
        <v>20</v>
      </c>
      <c r="AJ391" s="399">
        <v>4</v>
      </c>
      <c r="AK391" s="399">
        <v>2</v>
      </c>
      <c r="AL391" s="399">
        <v>12</v>
      </c>
      <c r="AM391" s="166"/>
      <c r="AN391" s="166"/>
      <c r="AO391" s="166" t="s">
        <v>699</v>
      </c>
      <c r="AP391" s="168" t="s">
        <v>699</v>
      </c>
      <c r="AQ391" s="168" t="s">
        <v>699</v>
      </c>
      <c r="AR391" s="169">
        <f t="shared" si="3"/>
        <v>20</v>
      </c>
      <c r="AS391" s="170">
        <v>0</v>
      </c>
      <c r="AT391" s="160">
        <v>6</v>
      </c>
      <c r="AU391" s="160">
        <v>0</v>
      </c>
      <c r="AV391" s="170">
        <v>0</v>
      </c>
      <c r="AW391" s="170">
        <v>0</v>
      </c>
      <c r="AX391" s="160">
        <v>0</v>
      </c>
      <c r="AY391" s="160">
        <v>4</v>
      </c>
      <c r="AZ391" s="160">
        <v>0</v>
      </c>
      <c r="BA391" s="160">
        <v>0</v>
      </c>
      <c r="BB391" s="160">
        <v>10</v>
      </c>
      <c r="BC391" s="160" t="s">
        <v>2339</v>
      </c>
      <c r="BD391" s="160"/>
      <c r="BE391" s="160"/>
    </row>
    <row r="392" spans="2:57" ht="16.5" hidden="1" customHeight="1">
      <c r="B392" s="156">
        <v>591</v>
      </c>
      <c r="C392" s="157" t="s">
        <v>1511</v>
      </c>
      <c r="D392" s="158" t="s">
        <v>4410</v>
      </c>
      <c r="E392" s="176" t="s">
        <v>28</v>
      </c>
      <c r="F392" s="158" t="s">
        <v>2233</v>
      </c>
      <c r="G392" s="158" t="s">
        <v>1447</v>
      </c>
      <c r="H392" s="159" t="s">
        <v>727</v>
      </c>
      <c r="I392" s="160" t="s">
        <v>1512</v>
      </c>
      <c r="J392" s="160" t="s">
        <v>4411</v>
      </c>
      <c r="K392" s="161">
        <v>4262</v>
      </c>
      <c r="L392" s="158" t="s">
        <v>3138</v>
      </c>
      <c r="M392" s="158" t="s">
        <v>2332</v>
      </c>
      <c r="N392" s="158" t="s">
        <v>3138</v>
      </c>
      <c r="O392" s="158" t="s">
        <v>4412</v>
      </c>
      <c r="P392" s="158" t="s">
        <v>4413</v>
      </c>
      <c r="Q392" s="171">
        <v>5</v>
      </c>
      <c r="R392" s="163" t="s">
        <v>2469</v>
      </c>
      <c r="S392" s="163">
        <v>5</v>
      </c>
      <c r="T392" s="163" t="s">
        <v>2430</v>
      </c>
      <c r="U392" s="163">
        <v>13</v>
      </c>
      <c r="V392" s="163" t="s">
        <v>3812</v>
      </c>
      <c r="W392" s="163">
        <v>1</v>
      </c>
      <c r="X392" s="163"/>
      <c r="Y392" s="164" t="s">
        <v>2353</v>
      </c>
      <c r="Z392" s="164" t="s">
        <v>2353</v>
      </c>
      <c r="AA392" s="164"/>
      <c r="AB392" s="165" t="s">
        <v>2338</v>
      </c>
      <c r="AC392" s="166">
        <v>15</v>
      </c>
      <c r="AD392" s="167">
        <f t="shared" si="2"/>
        <v>0</v>
      </c>
      <c r="AE392" s="398">
        <v>15</v>
      </c>
      <c r="AF392" s="398">
        <v>0</v>
      </c>
      <c r="AG392" s="398">
        <v>6</v>
      </c>
      <c r="AH392" s="398">
        <v>0</v>
      </c>
      <c r="AI392" s="399">
        <v>15</v>
      </c>
      <c r="AJ392" s="399">
        <v>6</v>
      </c>
      <c r="AK392" s="399">
        <v>2</v>
      </c>
      <c r="AL392" s="399">
        <v>24</v>
      </c>
      <c r="AM392" s="166"/>
      <c r="AN392" s="166"/>
      <c r="AO392" s="166" t="s">
        <v>699</v>
      </c>
      <c r="AP392" s="168" t="s">
        <v>699</v>
      </c>
      <c r="AQ392" s="168" t="s">
        <v>699</v>
      </c>
      <c r="AR392" s="169">
        <f t="shared" si="3"/>
        <v>15</v>
      </c>
      <c r="AS392" s="170">
        <v>0</v>
      </c>
      <c r="AT392" s="160">
        <v>0</v>
      </c>
      <c r="AU392" s="160">
        <v>0</v>
      </c>
      <c r="AV392" s="170">
        <v>0</v>
      </c>
      <c r="AW392" s="170">
        <v>0</v>
      </c>
      <c r="AX392" s="160">
        <v>0</v>
      </c>
      <c r="AY392" s="160">
        <v>1</v>
      </c>
      <c r="AZ392" s="160">
        <v>0</v>
      </c>
      <c r="BA392" s="160">
        <v>0</v>
      </c>
      <c r="BB392" s="160">
        <v>14</v>
      </c>
      <c r="BC392" s="160" t="s">
        <v>2339</v>
      </c>
      <c r="BD392" s="160"/>
      <c r="BE392" s="160"/>
    </row>
    <row r="393" spans="2:57" ht="16.5" hidden="1" customHeight="1">
      <c r="B393" s="156">
        <v>592</v>
      </c>
      <c r="C393" s="157" t="s">
        <v>1513</v>
      </c>
      <c r="D393" s="158" t="s">
        <v>4414</v>
      </c>
      <c r="E393" s="176" t="s">
        <v>28</v>
      </c>
      <c r="F393" s="158" t="s">
        <v>2233</v>
      </c>
      <c r="G393" s="158" t="s">
        <v>1447</v>
      </c>
      <c r="H393" s="159" t="s">
        <v>727</v>
      </c>
      <c r="I393" s="160" t="s">
        <v>1514</v>
      </c>
      <c r="J393" s="160" t="s">
        <v>4415</v>
      </c>
      <c r="K393" s="161">
        <v>8492</v>
      </c>
      <c r="L393" s="158" t="s">
        <v>4416</v>
      </c>
      <c r="M393" s="158" t="s">
        <v>2332</v>
      </c>
      <c r="N393" s="158" t="s">
        <v>4416</v>
      </c>
      <c r="O393" s="158" t="s">
        <v>4417</v>
      </c>
      <c r="P393" s="158" t="s">
        <v>4418</v>
      </c>
      <c r="Q393" s="171">
        <v>2</v>
      </c>
      <c r="R393" s="163" t="s">
        <v>2559</v>
      </c>
      <c r="S393" s="163">
        <v>7</v>
      </c>
      <c r="T393" s="163" t="s">
        <v>2430</v>
      </c>
      <c r="U393" s="163">
        <v>10</v>
      </c>
      <c r="V393" s="163" t="s">
        <v>2831</v>
      </c>
      <c r="W393" s="163">
        <v>1</v>
      </c>
      <c r="X393" s="163"/>
      <c r="Y393" s="164" t="s">
        <v>2353</v>
      </c>
      <c r="Z393" s="164" t="s">
        <v>2353</v>
      </c>
      <c r="AA393" s="164"/>
      <c r="AB393" s="165" t="s">
        <v>2338</v>
      </c>
      <c r="AC393" s="166">
        <v>12</v>
      </c>
      <c r="AD393" s="167">
        <f t="shared" si="2"/>
        <v>0</v>
      </c>
      <c r="AE393" s="398">
        <v>12</v>
      </c>
      <c r="AF393" s="398">
        <v>0</v>
      </c>
      <c r="AG393" s="398">
        <v>2</v>
      </c>
      <c r="AH393" s="398">
        <v>0</v>
      </c>
      <c r="AI393" s="399">
        <v>13</v>
      </c>
      <c r="AJ393" s="399">
        <v>2</v>
      </c>
      <c r="AK393" s="399">
        <v>2</v>
      </c>
      <c r="AL393" s="399">
        <v>8</v>
      </c>
      <c r="AM393" s="166"/>
      <c r="AN393" s="166"/>
      <c r="AO393" s="166" t="s">
        <v>699</v>
      </c>
      <c r="AP393" s="168" t="s">
        <v>699</v>
      </c>
      <c r="AQ393" s="168" t="s">
        <v>699</v>
      </c>
      <c r="AR393" s="169">
        <f t="shared" si="3"/>
        <v>12</v>
      </c>
      <c r="AS393" s="170">
        <v>0</v>
      </c>
      <c r="AT393" s="160">
        <v>0</v>
      </c>
      <c r="AU393" s="160">
        <v>0</v>
      </c>
      <c r="AV393" s="170">
        <v>0</v>
      </c>
      <c r="AW393" s="170">
        <v>0</v>
      </c>
      <c r="AX393" s="160">
        <v>0</v>
      </c>
      <c r="AY393" s="160">
        <v>4</v>
      </c>
      <c r="AZ393" s="160">
        <v>0</v>
      </c>
      <c r="BA393" s="160">
        <v>0</v>
      </c>
      <c r="BB393" s="160">
        <v>8</v>
      </c>
      <c r="BC393" s="160" t="s">
        <v>2339</v>
      </c>
      <c r="BD393" s="160"/>
      <c r="BE393" s="160"/>
    </row>
    <row r="394" spans="2:57" ht="16.5" customHeight="1">
      <c r="B394" s="156">
        <v>343</v>
      </c>
      <c r="C394" s="157" t="s">
        <v>1515</v>
      </c>
      <c r="D394" s="158" t="s">
        <v>4419</v>
      </c>
      <c r="E394" s="176" t="s">
        <v>28</v>
      </c>
      <c r="F394" s="158" t="s">
        <v>2233</v>
      </c>
      <c r="G394" s="158" t="s">
        <v>1516</v>
      </c>
      <c r="H394" s="159" t="s">
        <v>727</v>
      </c>
      <c r="I394" s="160" t="s">
        <v>1517</v>
      </c>
      <c r="J394" s="160" t="s">
        <v>4420</v>
      </c>
      <c r="K394" s="161">
        <v>18171</v>
      </c>
      <c r="L394" s="158" t="s">
        <v>4421</v>
      </c>
      <c r="M394" s="158" t="s">
        <v>2332</v>
      </c>
      <c r="N394" s="158" t="s">
        <v>4421</v>
      </c>
      <c r="O394" s="158" t="s">
        <v>4422</v>
      </c>
      <c r="P394" s="158" t="s">
        <v>4423</v>
      </c>
      <c r="Q394" s="171">
        <v>3</v>
      </c>
      <c r="R394" s="513" t="s">
        <v>3427</v>
      </c>
      <c r="S394" s="513">
        <v>3</v>
      </c>
      <c r="T394" s="513" t="s">
        <v>2430</v>
      </c>
      <c r="U394" s="513">
        <v>12</v>
      </c>
      <c r="V394" s="513">
        <v>63</v>
      </c>
      <c r="W394" s="513">
        <v>1</v>
      </c>
      <c r="X394" s="163"/>
      <c r="Y394" s="164" t="s">
        <v>2353</v>
      </c>
      <c r="Z394" s="164" t="s">
        <v>2353</v>
      </c>
      <c r="AA394" s="164"/>
      <c r="AB394" s="165" t="s">
        <v>2338</v>
      </c>
      <c r="AC394" s="166">
        <v>15</v>
      </c>
      <c r="AD394" s="167">
        <f t="shared" si="2"/>
        <v>0</v>
      </c>
      <c r="AE394" s="398">
        <v>15</v>
      </c>
      <c r="AF394" s="398">
        <v>0</v>
      </c>
      <c r="AG394" s="398">
        <v>4</v>
      </c>
      <c r="AH394" s="398">
        <v>0</v>
      </c>
      <c r="AI394" s="399">
        <v>15</v>
      </c>
      <c r="AJ394" s="399">
        <v>4</v>
      </c>
      <c r="AK394" s="399">
        <v>2</v>
      </c>
      <c r="AL394" s="399">
        <v>10</v>
      </c>
      <c r="AM394" s="166"/>
      <c r="AN394" s="166"/>
      <c r="AO394" s="166" t="s">
        <v>699</v>
      </c>
      <c r="AP394" s="168" t="s">
        <v>699</v>
      </c>
      <c r="AQ394" s="168" t="s">
        <v>699</v>
      </c>
      <c r="AR394" s="169">
        <f t="shared" si="3"/>
        <v>15</v>
      </c>
      <c r="AS394" s="170">
        <v>0</v>
      </c>
      <c r="AT394" s="160">
        <v>0</v>
      </c>
      <c r="AU394" s="160">
        <v>0</v>
      </c>
      <c r="AV394" s="170">
        <v>0</v>
      </c>
      <c r="AW394" s="170">
        <v>7</v>
      </c>
      <c r="AX394" s="160">
        <v>7</v>
      </c>
      <c r="AY394" s="160">
        <v>1</v>
      </c>
      <c r="AZ394" s="160">
        <v>0</v>
      </c>
      <c r="BA394" s="160">
        <v>0</v>
      </c>
      <c r="BB394" s="160">
        <v>0</v>
      </c>
      <c r="BC394" s="160" t="s">
        <v>2339</v>
      </c>
      <c r="BD394" s="160"/>
      <c r="BE394" s="160"/>
    </row>
    <row r="395" spans="2:57" ht="16.5" customHeight="1">
      <c r="B395" s="156">
        <v>345</v>
      </c>
      <c r="C395" s="157" t="s">
        <v>1518</v>
      </c>
      <c r="D395" s="158" t="s">
        <v>4424</v>
      </c>
      <c r="E395" s="176" t="s">
        <v>28</v>
      </c>
      <c r="F395" s="158" t="s">
        <v>2233</v>
      </c>
      <c r="G395" s="158" t="s">
        <v>1516</v>
      </c>
      <c r="H395" s="159" t="s">
        <v>727</v>
      </c>
      <c r="I395" s="160" t="s">
        <v>1519</v>
      </c>
      <c r="J395" s="160" t="s">
        <v>4425</v>
      </c>
      <c r="K395" s="161">
        <v>18142</v>
      </c>
      <c r="L395" s="158" t="s">
        <v>4426</v>
      </c>
      <c r="M395" s="158" t="s">
        <v>2332</v>
      </c>
      <c r="N395" s="158" t="s">
        <v>4426</v>
      </c>
      <c r="O395" s="158" t="s">
        <v>4427</v>
      </c>
      <c r="P395" s="158" t="s">
        <v>4428</v>
      </c>
      <c r="Q395" s="171">
        <v>2</v>
      </c>
      <c r="R395" s="513" t="s">
        <v>16215</v>
      </c>
      <c r="S395" s="513">
        <v>4</v>
      </c>
      <c r="T395" s="513" t="s">
        <v>3674</v>
      </c>
      <c r="U395" s="513">
        <v>13</v>
      </c>
      <c r="V395" s="513" t="s">
        <v>4429</v>
      </c>
      <c r="W395" s="513">
        <v>1</v>
      </c>
      <c r="X395" s="163"/>
      <c r="Y395" s="164" t="s">
        <v>2353</v>
      </c>
      <c r="Z395" s="164" t="s">
        <v>2353</v>
      </c>
      <c r="AA395" s="164"/>
      <c r="AB395" s="165" t="s">
        <v>2338</v>
      </c>
      <c r="AC395" s="166">
        <v>7</v>
      </c>
      <c r="AD395" s="167">
        <f t="shared" si="2"/>
        <v>6</v>
      </c>
      <c r="AE395" s="398">
        <v>7</v>
      </c>
      <c r="AF395" s="398">
        <v>6</v>
      </c>
      <c r="AG395" s="398">
        <v>2</v>
      </c>
      <c r="AH395" s="398">
        <v>0</v>
      </c>
      <c r="AI395" s="399">
        <v>12</v>
      </c>
      <c r="AJ395" s="399">
        <v>2</v>
      </c>
      <c r="AK395" s="399">
        <v>2</v>
      </c>
      <c r="AL395" s="399">
        <v>10</v>
      </c>
      <c r="AM395" s="166"/>
      <c r="AN395" s="166"/>
      <c r="AO395" s="166" t="s">
        <v>699</v>
      </c>
      <c r="AP395" s="168" t="s">
        <v>699</v>
      </c>
      <c r="AQ395" s="168" t="s">
        <v>699</v>
      </c>
      <c r="AR395" s="169">
        <f t="shared" si="3"/>
        <v>7</v>
      </c>
      <c r="AS395" s="170">
        <v>0</v>
      </c>
      <c r="AT395" s="160">
        <v>0</v>
      </c>
      <c r="AU395" s="160">
        <v>0</v>
      </c>
      <c r="AV395" s="170">
        <v>5</v>
      </c>
      <c r="AW395" s="170">
        <v>1</v>
      </c>
      <c r="AX395" s="160">
        <v>0</v>
      </c>
      <c r="AY395" s="160">
        <v>1</v>
      </c>
      <c r="AZ395" s="160">
        <v>0</v>
      </c>
      <c r="BA395" s="160">
        <v>0</v>
      </c>
      <c r="BB395" s="160">
        <v>0</v>
      </c>
      <c r="BC395" s="160" t="s">
        <v>2339</v>
      </c>
      <c r="BD395" s="160"/>
      <c r="BE395" s="160"/>
    </row>
    <row r="396" spans="2:57" ht="16.5" customHeight="1">
      <c r="B396" s="156">
        <v>346</v>
      </c>
      <c r="C396" s="157" t="s">
        <v>1520</v>
      </c>
      <c r="D396" s="158" t="s">
        <v>4430</v>
      </c>
      <c r="E396" s="176" t="s">
        <v>28</v>
      </c>
      <c r="F396" s="158" t="s">
        <v>2233</v>
      </c>
      <c r="G396" s="158" t="s">
        <v>1516</v>
      </c>
      <c r="H396" s="159" t="s">
        <v>727</v>
      </c>
      <c r="I396" s="160" t="s">
        <v>1521</v>
      </c>
      <c r="J396" s="160" t="s">
        <v>4431</v>
      </c>
      <c r="K396" s="161">
        <v>18171</v>
      </c>
      <c r="L396" s="158"/>
      <c r="M396" s="158"/>
      <c r="N396" s="158" t="s">
        <v>4432</v>
      </c>
      <c r="O396" s="158" t="s">
        <v>4433</v>
      </c>
      <c r="P396" s="158" t="s">
        <v>4434</v>
      </c>
      <c r="Q396" s="171">
        <v>5</v>
      </c>
      <c r="R396" s="513" t="s">
        <v>3718</v>
      </c>
      <c r="S396" s="513">
        <v>9</v>
      </c>
      <c r="T396" s="513" t="s">
        <v>2559</v>
      </c>
      <c r="U396" s="513">
        <v>19</v>
      </c>
      <c r="V396" s="513" t="s">
        <v>4435</v>
      </c>
      <c r="W396" s="513">
        <v>1</v>
      </c>
      <c r="X396" s="163"/>
      <c r="Y396" s="164" t="s">
        <v>26</v>
      </c>
      <c r="Z396" s="164" t="s">
        <v>26</v>
      </c>
      <c r="AA396" s="164"/>
      <c r="AB396" s="165" t="s">
        <v>2338</v>
      </c>
      <c r="AC396" s="166">
        <v>25</v>
      </c>
      <c r="AD396" s="167">
        <f t="shared" si="2"/>
        <v>0</v>
      </c>
      <c r="AE396" s="398">
        <v>20</v>
      </c>
      <c r="AF396" s="398">
        <v>0</v>
      </c>
      <c r="AG396" s="398">
        <v>5</v>
      </c>
      <c r="AH396" s="398">
        <v>0</v>
      </c>
      <c r="AI396" s="399">
        <v>20</v>
      </c>
      <c r="AJ396" s="399">
        <v>5</v>
      </c>
      <c r="AK396" s="399">
        <v>2</v>
      </c>
      <c r="AL396" s="399">
        <v>44</v>
      </c>
      <c r="AM396" s="166"/>
      <c r="AN396" s="166"/>
      <c r="AO396" s="166" t="s">
        <v>699</v>
      </c>
      <c r="AP396" s="168" t="s">
        <v>699</v>
      </c>
      <c r="AQ396" s="168" t="s">
        <v>699</v>
      </c>
      <c r="AR396" s="169">
        <f t="shared" si="3"/>
        <v>25</v>
      </c>
      <c r="AS396" s="170">
        <v>0</v>
      </c>
      <c r="AT396" s="160">
        <v>0</v>
      </c>
      <c r="AU396" s="160">
        <v>0</v>
      </c>
      <c r="AV396" s="170">
        <v>15</v>
      </c>
      <c r="AW396" s="170">
        <v>0</v>
      </c>
      <c r="AX396" s="160">
        <v>0</v>
      </c>
      <c r="AY396" s="160">
        <v>10</v>
      </c>
      <c r="AZ396" s="160">
        <v>0</v>
      </c>
      <c r="BA396" s="160">
        <v>0</v>
      </c>
      <c r="BB396" s="160">
        <v>0</v>
      </c>
      <c r="BC396" s="160" t="s">
        <v>2339</v>
      </c>
      <c r="BD396" s="160"/>
      <c r="BE396" s="160"/>
    </row>
    <row r="397" spans="2:57" ht="16.5" customHeight="1">
      <c r="B397" s="156">
        <v>347</v>
      </c>
      <c r="C397" s="157" t="s">
        <v>1522</v>
      </c>
      <c r="D397" s="183"/>
      <c r="E397" s="176" t="s">
        <v>28</v>
      </c>
      <c r="F397" s="183" t="s">
        <v>2233</v>
      </c>
      <c r="G397" s="158" t="s">
        <v>1516</v>
      </c>
      <c r="H397" s="159" t="s">
        <v>727</v>
      </c>
      <c r="I397" s="160" t="s">
        <v>1523</v>
      </c>
      <c r="J397" s="160" t="s">
        <v>4436</v>
      </c>
      <c r="K397" s="161">
        <v>18171</v>
      </c>
      <c r="L397" s="158"/>
      <c r="M397" s="158"/>
      <c r="N397" s="158" t="s">
        <v>699</v>
      </c>
      <c r="O397" s="158" t="s">
        <v>699</v>
      </c>
      <c r="P397" s="158" t="s">
        <v>699</v>
      </c>
      <c r="Q397" s="171">
        <v>3</v>
      </c>
      <c r="R397" s="513" t="s">
        <v>16237</v>
      </c>
      <c r="S397" s="513">
        <v>5</v>
      </c>
      <c r="T397" s="513" t="s">
        <v>2430</v>
      </c>
      <c r="U397" s="513">
        <v>10</v>
      </c>
      <c r="V397" s="513" t="s">
        <v>4437</v>
      </c>
      <c r="W397" s="513">
        <v>1</v>
      </c>
      <c r="X397" s="163"/>
      <c r="Y397" s="164" t="s">
        <v>2353</v>
      </c>
      <c r="Z397" s="164" t="s">
        <v>2353</v>
      </c>
      <c r="AA397" s="164"/>
      <c r="AB397" s="165" t="s">
        <v>2338</v>
      </c>
      <c r="AC397" s="166">
        <v>0</v>
      </c>
      <c r="AD397" s="167">
        <f t="shared" si="2"/>
        <v>1</v>
      </c>
      <c r="AE397" s="398">
        <v>12</v>
      </c>
      <c r="AF397" s="398">
        <v>1</v>
      </c>
      <c r="AG397" s="398">
        <v>3</v>
      </c>
      <c r="AH397" s="398">
        <v>0</v>
      </c>
      <c r="AI397" s="399">
        <v>12</v>
      </c>
      <c r="AJ397" s="399">
        <v>3</v>
      </c>
      <c r="AK397" s="399">
        <v>2</v>
      </c>
      <c r="AL397" s="399">
        <v>18</v>
      </c>
      <c r="AM397" s="166"/>
      <c r="AN397" s="166"/>
      <c r="AO397" s="166" t="s">
        <v>699</v>
      </c>
      <c r="AP397" s="168" t="s">
        <v>699</v>
      </c>
      <c r="AQ397" s="168" t="s">
        <v>699</v>
      </c>
      <c r="AR397" s="169">
        <f t="shared" si="3"/>
        <v>0</v>
      </c>
      <c r="AS397" s="170">
        <v>0</v>
      </c>
      <c r="AT397" s="160">
        <v>0</v>
      </c>
      <c r="AU397" s="160">
        <v>0</v>
      </c>
      <c r="AV397" s="170">
        <v>0</v>
      </c>
      <c r="AW397" s="170">
        <v>0</v>
      </c>
      <c r="AX397" s="160">
        <v>0</v>
      </c>
      <c r="AY397" s="160">
        <v>0</v>
      </c>
      <c r="AZ397" s="160">
        <v>0</v>
      </c>
      <c r="BA397" s="160">
        <v>0</v>
      </c>
      <c r="BB397" s="160">
        <v>0</v>
      </c>
      <c r="BC397" s="160" t="s">
        <v>2339</v>
      </c>
      <c r="BD397" s="160"/>
      <c r="BE397" s="160"/>
    </row>
    <row r="398" spans="2:57" ht="16.5" customHeight="1">
      <c r="B398" s="156">
        <v>348</v>
      </c>
      <c r="C398" s="157" t="s">
        <v>1524</v>
      </c>
      <c r="D398" s="158" t="s">
        <v>4438</v>
      </c>
      <c r="E398" s="176" t="s">
        <v>28</v>
      </c>
      <c r="F398" s="158" t="s">
        <v>2233</v>
      </c>
      <c r="G398" s="158" t="s">
        <v>1516</v>
      </c>
      <c r="H398" s="159" t="s">
        <v>727</v>
      </c>
      <c r="I398" s="160" t="s">
        <v>1525</v>
      </c>
      <c r="J398" s="160" t="s">
        <v>4439</v>
      </c>
      <c r="K398" s="161">
        <v>23468</v>
      </c>
      <c r="L398" s="158"/>
      <c r="M398" s="158"/>
      <c r="N398" s="158" t="s">
        <v>699</v>
      </c>
      <c r="O398" s="158" t="s">
        <v>699</v>
      </c>
      <c r="P398" s="158" t="s">
        <v>699</v>
      </c>
      <c r="Q398" s="171">
        <v>3</v>
      </c>
      <c r="R398" s="513" t="s">
        <v>16247</v>
      </c>
      <c r="S398" s="513">
        <v>6</v>
      </c>
      <c r="T398" s="513" t="s">
        <v>2430</v>
      </c>
      <c r="U398" s="513">
        <v>11</v>
      </c>
      <c r="V398" s="513" t="s">
        <v>4440</v>
      </c>
      <c r="W398" s="513">
        <v>1</v>
      </c>
      <c r="X398" s="163"/>
      <c r="Y398" s="164" t="s">
        <v>2353</v>
      </c>
      <c r="Z398" s="164" t="s">
        <v>2353</v>
      </c>
      <c r="AA398" s="164"/>
      <c r="AB398" s="165" t="s">
        <v>2338</v>
      </c>
      <c r="AC398" s="166">
        <v>9</v>
      </c>
      <c r="AD398" s="167">
        <f t="shared" si="2"/>
        <v>3</v>
      </c>
      <c r="AE398" s="398">
        <v>9</v>
      </c>
      <c r="AF398" s="398">
        <v>3</v>
      </c>
      <c r="AG398" s="398">
        <v>2</v>
      </c>
      <c r="AH398" s="398">
        <v>0</v>
      </c>
      <c r="AI398" s="399">
        <v>12</v>
      </c>
      <c r="AJ398" s="399">
        <v>2</v>
      </c>
      <c r="AK398" s="399">
        <v>2</v>
      </c>
      <c r="AL398" s="399">
        <v>28</v>
      </c>
      <c r="AM398" s="166"/>
      <c r="AN398" s="166"/>
      <c r="AO398" s="166" t="s">
        <v>699</v>
      </c>
      <c r="AP398" s="168" t="s">
        <v>699</v>
      </c>
      <c r="AQ398" s="168" t="s">
        <v>699</v>
      </c>
      <c r="AR398" s="169">
        <f t="shared" si="3"/>
        <v>9</v>
      </c>
      <c r="AS398" s="170">
        <v>0</v>
      </c>
      <c r="AT398" s="160">
        <v>0</v>
      </c>
      <c r="AU398" s="160">
        <v>0</v>
      </c>
      <c r="AV398" s="170">
        <v>8</v>
      </c>
      <c r="AW398" s="170">
        <v>0</v>
      </c>
      <c r="AX398" s="160">
        <v>0</v>
      </c>
      <c r="AY398" s="160">
        <v>1</v>
      </c>
      <c r="AZ398" s="160">
        <v>0</v>
      </c>
      <c r="BA398" s="160">
        <v>0</v>
      </c>
      <c r="BB398" s="160">
        <v>0</v>
      </c>
      <c r="BC398" s="160" t="s">
        <v>2339</v>
      </c>
      <c r="BD398" s="160"/>
      <c r="BE398" s="160"/>
    </row>
    <row r="399" spans="2:57" ht="16.5" customHeight="1">
      <c r="B399" s="156">
        <v>350</v>
      </c>
      <c r="C399" s="157" t="s">
        <v>1526</v>
      </c>
      <c r="D399" s="158" t="s">
        <v>4441</v>
      </c>
      <c r="E399" s="176" t="s">
        <v>28</v>
      </c>
      <c r="F399" s="158" t="s">
        <v>2233</v>
      </c>
      <c r="G399" s="158" t="s">
        <v>1516</v>
      </c>
      <c r="H399" s="159" t="s">
        <v>727</v>
      </c>
      <c r="I399" s="160" t="s">
        <v>1527</v>
      </c>
      <c r="J399" s="160" t="s">
        <v>4442</v>
      </c>
      <c r="K399" s="161">
        <v>18142</v>
      </c>
      <c r="L399" s="158"/>
      <c r="M399" s="158"/>
      <c r="N399" s="158" t="s">
        <v>699</v>
      </c>
      <c r="O399" s="158" t="s">
        <v>699</v>
      </c>
      <c r="P399" s="158" t="s">
        <v>699</v>
      </c>
      <c r="Q399" s="171">
        <v>3</v>
      </c>
      <c r="R399" s="513" t="s">
        <v>2469</v>
      </c>
      <c r="S399" s="513">
        <v>5</v>
      </c>
      <c r="T399" s="513" t="s">
        <v>2430</v>
      </c>
      <c r="U399" s="513">
        <v>11</v>
      </c>
      <c r="V399" s="513" t="s">
        <v>4429</v>
      </c>
      <c r="W399" s="513">
        <v>1</v>
      </c>
      <c r="X399" s="163"/>
      <c r="Y399" s="164" t="s">
        <v>2353</v>
      </c>
      <c r="Z399" s="164" t="s">
        <v>2353</v>
      </c>
      <c r="AA399" s="164"/>
      <c r="AB399" s="165" t="s">
        <v>2338</v>
      </c>
      <c r="AC399" s="166">
        <v>7</v>
      </c>
      <c r="AD399" s="167">
        <f t="shared" si="2"/>
        <v>12</v>
      </c>
      <c r="AE399" s="398">
        <v>7</v>
      </c>
      <c r="AF399" s="398">
        <v>12</v>
      </c>
      <c r="AG399" s="398">
        <v>2</v>
      </c>
      <c r="AH399" s="398">
        <v>2</v>
      </c>
      <c r="AI399" s="399">
        <v>19</v>
      </c>
      <c r="AJ399" s="399">
        <v>4</v>
      </c>
      <c r="AK399" s="399">
        <v>2</v>
      </c>
      <c r="AL399" s="399">
        <v>19</v>
      </c>
      <c r="AM399" s="166"/>
      <c r="AN399" s="166"/>
      <c r="AO399" s="166" t="s">
        <v>699</v>
      </c>
      <c r="AP399" s="168" t="s">
        <v>699</v>
      </c>
      <c r="AQ399" s="168" t="s">
        <v>699</v>
      </c>
      <c r="AR399" s="169">
        <f t="shared" si="3"/>
        <v>7</v>
      </c>
      <c r="AS399" s="170">
        <v>0</v>
      </c>
      <c r="AT399" s="160">
        <v>0</v>
      </c>
      <c r="AU399" s="160">
        <v>0</v>
      </c>
      <c r="AV399" s="170">
        <v>1</v>
      </c>
      <c r="AW399" s="170">
        <v>0</v>
      </c>
      <c r="AX399" s="160">
        <v>0</v>
      </c>
      <c r="AY399" s="160">
        <v>6</v>
      </c>
      <c r="AZ399" s="160">
        <v>0</v>
      </c>
      <c r="BA399" s="160">
        <v>0</v>
      </c>
      <c r="BB399" s="160">
        <v>0</v>
      </c>
      <c r="BC399" s="160" t="s">
        <v>2339</v>
      </c>
      <c r="BD399" s="160"/>
      <c r="BE399" s="160"/>
    </row>
    <row r="400" spans="2:57" ht="16.5" customHeight="1">
      <c r="B400" s="156">
        <v>332</v>
      </c>
      <c r="C400" s="157" t="s">
        <v>1528</v>
      </c>
      <c r="D400" s="158" t="s">
        <v>4443</v>
      </c>
      <c r="E400" s="176" t="s">
        <v>28</v>
      </c>
      <c r="F400" s="158" t="s">
        <v>2233</v>
      </c>
      <c r="G400" s="158" t="s">
        <v>1516</v>
      </c>
      <c r="H400" s="159" t="s">
        <v>730</v>
      </c>
      <c r="I400" s="160" t="s">
        <v>1529</v>
      </c>
      <c r="J400" s="160" t="s">
        <v>4444</v>
      </c>
      <c r="K400" s="161">
        <v>26359</v>
      </c>
      <c r="L400" s="158" t="s">
        <v>4445</v>
      </c>
      <c r="M400" s="158" t="s">
        <v>2332</v>
      </c>
      <c r="N400" s="158" t="s">
        <v>4445</v>
      </c>
      <c r="O400" s="158" t="s">
        <v>4446</v>
      </c>
      <c r="P400" s="158" t="s">
        <v>4447</v>
      </c>
      <c r="Q400" s="171">
        <v>10</v>
      </c>
      <c r="R400" s="513" t="s">
        <v>2973</v>
      </c>
      <c r="S400" s="513">
        <v>9</v>
      </c>
      <c r="T400" s="513" t="s">
        <v>2422</v>
      </c>
      <c r="U400" s="513">
        <v>11</v>
      </c>
      <c r="V400" s="513" t="s">
        <v>2423</v>
      </c>
      <c r="W400" s="513">
        <v>1</v>
      </c>
      <c r="X400" s="163"/>
      <c r="Y400" s="164" t="s">
        <v>26</v>
      </c>
      <c r="Z400" s="164" t="s">
        <v>26</v>
      </c>
      <c r="AA400" s="164"/>
      <c r="AB400" s="165" t="s">
        <v>2338</v>
      </c>
      <c r="AC400" s="166">
        <v>11</v>
      </c>
      <c r="AD400" s="167">
        <f t="shared" si="2"/>
        <v>5</v>
      </c>
      <c r="AE400" s="398">
        <v>11</v>
      </c>
      <c r="AF400" s="398">
        <v>5</v>
      </c>
      <c r="AG400" s="398">
        <v>2</v>
      </c>
      <c r="AH400" s="398">
        <v>0</v>
      </c>
      <c r="AI400" s="399">
        <v>16</v>
      </c>
      <c r="AJ400" s="399">
        <v>2</v>
      </c>
      <c r="AK400" s="399">
        <v>2</v>
      </c>
      <c r="AL400" s="399">
        <v>20</v>
      </c>
      <c r="AM400" s="166"/>
      <c r="AN400" s="166"/>
      <c r="AO400" s="166" t="s">
        <v>699</v>
      </c>
      <c r="AP400" s="168" t="s">
        <v>699</v>
      </c>
      <c r="AQ400" s="168" t="s">
        <v>699</v>
      </c>
      <c r="AR400" s="169">
        <f t="shared" si="3"/>
        <v>11</v>
      </c>
      <c r="AS400" s="170">
        <v>0</v>
      </c>
      <c r="AT400" s="160">
        <v>0</v>
      </c>
      <c r="AU400" s="160">
        <v>0</v>
      </c>
      <c r="AV400" s="170">
        <v>4</v>
      </c>
      <c r="AW400" s="170">
        <v>1</v>
      </c>
      <c r="AX400" s="160">
        <v>6</v>
      </c>
      <c r="AY400" s="160">
        <v>0</v>
      </c>
      <c r="AZ400" s="160">
        <v>0</v>
      </c>
      <c r="BA400" s="160">
        <v>0</v>
      </c>
      <c r="BB400" s="160">
        <v>0</v>
      </c>
      <c r="BC400" s="160" t="s">
        <v>2339</v>
      </c>
      <c r="BD400" s="160"/>
      <c r="BE400" s="160"/>
    </row>
    <row r="401" spans="2:57" ht="16.5" customHeight="1">
      <c r="B401" s="156">
        <v>349</v>
      </c>
      <c r="C401" s="157" t="s">
        <v>1530</v>
      </c>
      <c r="D401" s="158" t="s">
        <v>4448</v>
      </c>
      <c r="E401" s="176" t="s">
        <v>28</v>
      </c>
      <c r="F401" s="158" t="s">
        <v>2233</v>
      </c>
      <c r="G401" s="158" t="s">
        <v>1516</v>
      </c>
      <c r="H401" s="159" t="s">
        <v>727</v>
      </c>
      <c r="I401" s="160" t="s">
        <v>1531</v>
      </c>
      <c r="J401" s="160" t="s">
        <v>4449</v>
      </c>
      <c r="K401" s="161">
        <v>11309</v>
      </c>
      <c r="L401" s="158"/>
      <c r="M401" s="158"/>
      <c r="N401" s="158" t="s">
        <v>699</v>
      </c>
      <c r="O401" s="158" t="s">
        <v>699</v>
      </c>
      <c r="P401" s="158" t="s">
        <v>699</v>
      </c>
      <c r="Q401" s="171">
        <v>11</v>
      </c>
      <c r="R401" s="513" t="s">
        <v>2927</v>
      </c>
      <c r="S401" s="513">
        <v>5</v>
      </c>
      <c r="T401" s="513" t="s">
        <v>2430</v>
      </c>
      <c r="U401" s="513">
        <v>9</v>
      </c>
      <c r="V401" s="513" t="s">
        <v>3979</v>
      </c>
      <c r="W401" s="513">
        <v>1</v>
      </c>
      <c r="X401" s="163"/>
      <c r="Y401" s="164" t="s">
        <v>2353</v>
      </c>
      <c r="Z401" s="164" t="s">
        <v>2353</v>
      </c>
      <c r="AA401" s="164"/>
      <c r="AB401" s="165" t="s">
        <v>2338</v>
      </c>
      <c r="AC401" s="166">
        <v>13</v>
      </c>
      <c r="AD401" s="167">
        <f t="shared" si="2"/>
        <v>0</v>
      </c>
      <c r="AE401" s="398">
        <v>10</v>
      </c>
      <c r="AF401" s="398">
        <v>0</v>
      </c>
      <c r="AG401" s="398">
        <v>3</v>
      </c>
      <c r="AH401" s="398">
        <v>1</v>
      </c>
      <c r="AI401" s="399">
        <v>10</v>
      </c>
      <c r="AJ401" s="399">
        <v>4</v>
      </c>
      <c r="AK401" s="399">
        <v>2</v>
      </c>
      <c r="AL401" s="399">
        <v>12</v>
      </c>
      <c r="AM401" s="166"/>
      <c r="AN401" s="166"/>
      <c r="AO401" s="166" t="s">
        <v>699</v>
      </c>
      <c r="AP401" s="168" t="s">
        <v>699</v>
      </c>
      <c r="AQ401" s="168" t="s">
        <v>699</v>
      </c>
      <c r="AR401" s="169">
        <f t="shared" si="3"/>
        <v>13</v>
      </c>
      <c r="AS401" s="170">
        <v>0</v>
      </c>
      <c r="AT401" s="160">
        <v>0</v>
      </c>
      <c r="AU401" s="160">
        <v>0</v>
      </c>
      <c r="AV401" s="170">
        <v>1</v>
      </c>
      <c r="AW401" s="170">
        <v>1</v>
      </c>
      <c r="AX401" s="160">
        <v>6</v>
      </c>
      <c r="AY401" s="160">
        <v>5</v>
      </c>
      <c r="AZ401" s="160">
        <v>0</v>
      </c>
      <c r="BA401" s="160">
        <v>0</v>
      </c>
      <c r="BB401" s="160">
        <v>0</v>
      </c>
      <c r="BC401" s="160" t="s">
        <v>2339</v>
      </c>
      <c r="BD401" s="160"/>
      <c r="BE401" s="160"/>
    </row>
    <row r="402" spans="2:57" ht="16.5" customHeight="1">
      <c r="B402" s="156">
        <v>351</v>
      </c>
      <c r="C402" s="157" t="s">
        <v>1532</v>
      </c>
      <c r="D402" s="158" t="s">
        <v>4450</v>
      </c>
      <c r="E402" s="176" t="s">
        <v>28</v>
      </c>
      <c r="F402" s="158" t="s">
        <v>2233</v>
      </c>
      <c r="G402" s="158" t="s">
        <v>1516</v>
      </c>
      <c r="H402" s="159" t="s">
        <v>727</v>
      </c>
      <c r="I402" s="160" t="s">
        <v>1533</v>
      </c>
      <c r="J402" s="160" t="s">
        <v>4451</v>
      </c>
      <c r="K402" s="161">
        <v>25263</v>
      </c>
      <c r="L402" s="158"/>
      <c r="M402" s="158"/>
      <c r="N402" s="158" t="s">
        <v>699</v>
      </c>
      <c r="O402" s="158" t="s">
        <v>699</v>
      </c>
      <c r="P402" s="158" t="s">
        <v>699</v>
      </c>
      <c r="Q402" s="171">
        <v>5</v>
      </c>
      <c r="R402" s="513" t="s">
        <v>4452</v>
      </c>
      <c r="S402" s="513">
        <v>9</v>
      </c>
      <c r="T402" s="513" t="s">
        <v>2478</v>
      </c>
      <c r="U402" s="513">
        <v>21</v>
      </c>
      <c r="V402" s="513" t="s">
        <v>4453</v>
      </c>
      <c r="W402" s="513">
        <v>1</v>
      </c>
      <c r="X402" s="163"/>
      <c r="Y402" s="164" t="s">
        <v>26</v>
      </c>
      <c r="Z402" s="164" t="s">
        <v>26</v>
      </c>
      <c r="AA402" s="164"/>
      <c r="AB402" s="165" t="s">
        <v>2338</v>
      </c>
      <c r="AC402" s="166">
        <v>27</v>
      </c>
      <c r="AD402" s="167">
        <f t="shared" si="2"/>
        <v>0</v>
      </c>
      <c r="AE402" s="398">
        <v>27</v>
      </c>
      <c r="AF402" s="398">
        <v>0</v>
      </c>
      <c r="AG402" s="398">
        <v>8</v>
      </c>
      <c r="AH402" s="398">
        <v>0</v>
      </c>
      <c r="AI402" s="399">
        <v>27</v>
      </c>
      <c r="AJ402" s="399">
        <v>8</v>
      </c>
      <c r="AK402" s="399">
        <v>2</v>
      </c>
      <c r="AL402" s="399">
        <v>17</v>
      </c>
      <c r="AM402" s="166"/>
      <c r="AN402" s="166"/>
      <c r="AO402" s="166" t="s">
        <v>699</v>
      </c>
      <c r="AP402" s="168" t="s">
        <v>699</v>
      </c>
      <c r="AQ402" s="168" t="s">
        <v>699</v>
      </c>
      <c r="AR402" s="169">
        <f t="shared" si="3"/>
        <v>27</v>
      </c>
      <c r="AS402" s="170">
        <v>0</v>
      </c>
      <c r="AT402" s="160">
        <v>3</v>
      </c>
      <c r="AU402" s="160">
        <v>0</v>
      </c>
      <c r="AV402" s="170">
        <v>9</v>
      </c>
      <c r="AW402" s="170">
        <v>0</v>
      </c>
      <c r="AX402" s="160">
        <v>15</v>
      </c>
      <c r="AY402" s="160">
        <v>0</v>
      </c>
      <c r="AZ402" s="160">
        <v>0</v>
      </c>
      <c r="BA402" s="160">
        <v>0</v>
      </c>
      <c r="BB402" s="160">
        <v>0</v>
      </c>
      <c r="BC402" s="160" t="s">
        <v>2339</v>
      </c>
      <c r="BD402" s="160"/>
      <c r="BE402" s="160"/>
    </row>
    <row r="403" spans="2:57" ht="16.5" hidden="1" customHeight="1">
      <c r="B403" s="156">
        <v>352</v>
      </c>
      <c r="C403" s="157" t="s">
        <v>1534</v>
      </c>
      <c r="D403" s="183"/>
      <c r="E403" s="176" t="s">
        <v>2234</v>
      </c>
      <c r="F403" s="183" t="s">
        <v>2233</v>
      </c>
      <c r="G403" s="191" t="s">
        <v>1516</v>
      </c>
      <c r="H403" s="192" t="s">
        <v>727</v>
      </c>
      <c r="I403" s="193" t="s">
        <v>1535</v>
      </c>
      <c r="J403" s="193"/>
      <c r="K403" s="194"/>
      <c r="L403" s="158"/>
      <c r="M403" s="158"/>
      <c r="N403" s="158" t="s">
        <v>699</v>
      </c>
      <c r="O403" s="158" t="s">
        <v>699</v>
      </c>
      <c r="P403" s="158" t="s">
        <v>699</v>
      </c>
      <c r="Q403" s="171">
        <v>6</v>
      </c>
      <c r="R403" s="163" t="s">
        <v>2815</v>
      </c>
      <c r="S403" s="185">
        <v>7</v>
      </c>
      <c r="T403" s="163" t="s">
        <v>2470</v>
      </c>
      <c r="U403" s="185">
        <v>12</v>
      </c>
      <c r="V403" s="163" t="s">
        <v>4454</v>
      </c>
      <c r="W403" s="185">
        <v>1</v>
      </c>
      <c r="X403" s="185"/>
      <c r="Y403" s="195"/>
      <c r="Z403" s="195"/>
      <c r="AA403" s="164"/>
      <c r="AB403" s="165" t="s">
        <v>2338</v>
      </c>
      <c r="AC403" s="166">
        <v>12</v>
      </c>
      <c r="AD403" s="167">
        <f t="shared" si="2"/>
        <v>0</v>
      </c>
      <c r="AE403" s="398">
        <v>0</v>
      </c>
      <c r="AF403" s="398">
        <v>0</v>
      </c>
      <c r="AG403" s="398">
        <v>0</v>
      </c>
      <c r="AH403" s="398">
        <v>0</v>
      </c>
      <c r="AI403" s="399">
        <v>0</v>
      </c>
      <c r="AJ403" s="399">
        <v>0</v>
      </c>
      <c r="AK403" s="399">
        <v>0</v>
      </c>
      <c r="AL403" s="399">
        <v>0</v>
      </c>
      <c r="AM403" s="166"/>
      <c r="AN403" s="166"/>
      <c r="AO403" s="166">
        <v>2</v>
      </c>
      <c r="AP403" s="168" t="s">
        <v>7982</v>
      </c>
      <c r="AQ403" s="168">
        <v>2</v>
      </c>
      <c r="AR403" s="169">
        <f t="shared" si="3"/>
        <v>12</v>
      </c>
      <c r="AS403" s="170">
        <v>0</v>
      </c>
      <c r="AT403" s="160">
        <v>0</v>
      </c>
      <c r="AU403" s="160">
        <v>0</v>
      </c>
      <c r="AV403" s="170">
        <v>12</v>
      </c>
      <c r="AW403" s="170">
        <v>0</v>
      </c>
      <c r="AX403" s="160">
        <v>0</v>
      </c>
      <c r="AY403" s="160">
        <v>0</v>
      </c>
      <c r="AZ403" s="160">
        <v>0</v>
      </c>
      <c r="BA403" s="160">
        <v>0</v>
      </c>
      <c r="BB403" s="160">
        <v>0</v>
      </c>
      <c r="BC403" s="160"/>
      <c r="BD403" s="160"/>
      <c r="BE403" s="160"/>
    </row>
    <row r="404" spans="2:57" ht="16.5" customHeight="1">
      <c r="B404" s="156">
        <v>341</v>
      </c>
      <c r="C404" s="157" t="s">
        <v>1536</v>
      </c>
      <c r="D404" s="158" t="s">
        <v>4455</v>
      </c>
      <c r="E404" s="176" t="s">
        <v>28</v>
      </c>
      <c r="F404" s="158" t="s">
        <v>2233</v>
      </c>
      <c r="G404" s="158" t="s">
        <v>1516</v>
      </c>
      <c r="H404" s="159" t="s">
        <v>730</v>
      </c>
      <c r="I404" s="160" t="s">
        <v>1537</v>
      </c>
      <c r="J404" s="160" t="s">
        <v>4456</v>
      </c>
      <c r="K404" s="161">
        <v>19058</v>
      </c>
      <c r="L404" s="158" t="s">
        <v>4457</v>
      </c>
      <c r="M404" s="158" t="s">
        <v>2332</v>
      </c>
      <c r="N404" s="158" t="s">
        <v>4457</v>
      </c>
      <c r="O404" s="158" t="s">
        <v>4458</v>
      </c>
      <c r="P404" s="158" t="s">
        <v>4459</v>
      </c>
      <c r="Q404" s="171">
        <v>4</v>
      </c>
      <c r="R404" s="513" t="s">
        <v>4460</v>
      </c>
      <c r="S404" s="513">
        <v>4</v>
      </c>
      <c r="T404" s="513" t="s">
        <v>3871</v>
      </c>
      <c r="U404" s="513">
        <v>23</v>
      </c>
      <c r="V404" s="513" t="s">
        <v>4461</v>
      </c>
      <c r="W404" s="513">
        <v>1</v>
      </c>
      <c r="X404" s="163"/>
      <c r="Y404" s="164" t="s">
        <v>26</v>
      </c>
      <c r="Z404" s="164" t="s">
        <v>26</v>
      </c>
      <c r="AA404" s="164"/>
      <c r="AB404" s="165" t="s">
        <v>2338</v>
      </c>
      <c r="AC404" s="166">
        <v>17</v>
      </c>
      <c r="AD404" s="167">
        <f t="shared" si="2"/>
        <v>0</v>
      </c>
      <c r="AE404" s="398">
        <v>17</v>
      </c>
      <c r="AF404" s="398">
        <v>0</v>
      </c>
      <c r="AG404" s="398">
        <v>4</v>
      </c>
      <c r="AH404" s="398">
        <v>0</v>
      </c>
      <c r="AI404" s="399">
        <v>17</v>
      </c>
      <c r="AJ404" s="399">
        <v>4</v>
      </c>
      <c r="AK404" s="399">
        <v>2</v>
      </c>
      <c r="AL404" s="399">
        <v>21</v>
      </c>
      <c r="AM404" s="166"/>
      <c r="AN404" s="166"/>
      <c r="AO404" s="166" t="s">
        <v>699</v>
      </c>
      <c r="AP404" s="168" t="s">
        <v>699</v>
      </c>
      <c r="AQ404" s="168" t="s">
        <v>699</v>
      </c>
      <c r="AR404" s="169">
        <f t="shared" si="3"/>
        <v>17</v>
      </c>
      <c r="AS404" s="170">
        <v>0</v>
      </c>
      <c r="AT404" s="160">
        <v>1</v>
      </c>
      <c r="AU404" s="160">
        <v>0</v>
      </c>
      <c r="AV404" s="170">
        <v>0</v>
      </c>
      <c r="AW404" s="170">
        <v>0</v>
      </c>
      <c r="AX404" s="160">
        <v>11</v>
      </c>
      <c r="AY404" s="160">
        <v>5</v>
      </c>
      <c r="AZ404" s="160">
        <v>0</v>
      </c>
      <c r="BA404" s="160">
        <v>0</v>
      </c>
      <c r="BB404" s="160">
        <v>0</v>
      </c>
      <c r="BC404" s="160" t="s">
        <v>2339</v>
      </c>
      <c r="BD404" s="160"/>
      <c r="BE404" s="160"/>
    </row>
    <row r="405" spans="2:57" ht="16.5" customHeight="1">
      <c r="B405" s="156">
        <v>353</v>
      </c>
      <c r="C405" s="157" t="s">
        <v>1538</v>
      </c>
      <c r="D405" s="158" t="s">
        <v>4462</v>
      </c>
      <c r="E405" s="176" t="s">
        <v>28</v>
      </c>
      <c r="F405" s="158" t="s">
        <v>2233</v>
      </c>
      <c r="G405" s="158" t="s">
        <v>1516</v>
      </c>
      <c r="H405" s="159" t="s">
        <v>727</v>
      </c>
      <c r="I405" s="160" t="s">
        <v>1539</v>
      </c>
      <c r="J405" s="160" t="s">
        <v>4463</v>
      </c>
      <c r="K405" s="161">
        <v>6340</v>
      </c>
      <c r="L405" s="158" t="s">
        <v>4464</v>
      </c>
      <c r="M405" s="158" t="s">
        <v>2332</v>
      </c>
      <c r="N405" s="158" t="s">
        <v>4464</v>
      </c>
      <c r="O405" s="158" t="s">
        <v>4465</v>
      </c>
      <c r="P405" s="158" t="s">
        <v>4466</v>
      </c>
      <c r="Q405" s="171">
        <v>10</v>
      </c>
      <c r="R405" s="513" t="s">
        <v>3576</v>
      </c>
      <c r="S405" s="513">
        <v>6</v>
      </c>
      <c r="T405" s="513" t="s">
        <v>2336</v>
      </c>
      <c r="U405" s="513">
        <v>35</v>
      </c>
      <c r="V405" s="513" t="s">
        <v>4467</v>
      </c>
      <c r="W405" s="513">
        <v>1</v>
      </c>
      <c r="X405" s="163"/>
      <c r="Y405" s="164" t="s">
        <v>2353</v>
      </c>
      <c r="Z405" s="164" t="s">
        <v>2353</v>
      </c>
      <c r="AA405" s="172" t="s">
        <v>35</v>
      </c>
      <c r="AB405" s="165" t="s">
        <v>2354</v>
      </c>
      <c r="AC405" s="166">
        <v>30</v>
      </c>
      <c r="AD405" s="167">
        <f t="shared" si="2"/>
        <v>0</v>
      </c>
      <c r="AE405" s="398">
        <v>30</v>
      </c>
      <c r="AF405" s="398">
        <v>0</v>
      </c>
      <c r="AG405" s="398">
        <v>8</v>
      </c>
      <c r="AH405" s="398">
        <v>0</v>
      </c>
      <c r="AI405" s="399">
        <v>30</v>
      </c>
      <c r="AJ405" s="399">
        <v>8</v>
      </c>
      <c r="AK405" s="399">
        <v>3</v>
      </c>
      <c r="AL405" s="399">
        <v>41</v>
      </c>
      <c r="AM405" s="166"/>
      <c r="AN405" s="166"/>
      <c r="AO405" s="166" t="s">
        <v>699</v>
      </c>
      <c r="AP405" s="168" t="s">
        <v>699</v>
      </c>
      <c r="AQ405" s="168" t="s">
        <v>699</v>
      </c>
      <c r="AR405" s="169">
        <f t="shared" si="3"/>
        <v>30</v>
      </c>
      <c r="AS405" s="170">
        <v>0</v>
      </c>
      <c r="AT405" s="160">
        <v>3</v>
      </c>
      <c r="AU405" s="160">
        <v>0</v>
      </c>
      <c r="AV405" s="170">
        <v>24</v>
      </c>
      <c r="AW405" s="170">
        <v>1</v>
      </c>
      <c r="AX405" s="160">
        <v>0</v>
      </c>
      <c r="AY405" s="160">
        <v>2</v>
      </c>
      <c r="AZ405" s="160">
        <v>0</v>
      </c>
      <c r="BA405" s="160">
        <v>0</v>
      </c>
      <c r="BB405" s="160">
        <v>0</v>
      </c>
      <c r="BC405" s="160" t="s">
        <v>2355</v>
      </c>
      <c r="BD405" s="160"/>
      <c r="BE405" s="160"/>
    </row>
    <row r="406" spans="2:57" ht="16.5" customHeight="1">
      <c r="B406" s="156">
        <v>394</v>
      </c>
      <c r="C406" s="157" t="s">
        <v>1540</v>
      </c>
      <c r="D406" s="158" t="s">
        <v>4468</v>
      </c>
      <c r="E406" s="176" t="s">
        <v>28</v>
      </c>
      <c r="F406" s="158" t="s">
        <v>2233</v>
      </c>
      <c r="G406" s="158" t="s">
        <v>1516</v>
      </c>
      <c r="H406" s="159" t="s">
        <v>730</v>
      </c>
      <c r="I406" s="160" t="s">
        <v>1541</v>
      </c>
      <c r="J406" s="160" t="s">
        <v>4469</v>
      </c>
      <c r="K406" s="161">
        <v>43160</v>
      </c>
      <c r="L406" s="158"/>
      <c r="M406" s="158"/>
      <c r="N406" s="158" t="s">
        <v>4470</v>
      </c>
      <c r="O406" s="158" t="s">
        <v>4471</v>
      </c>
      <c r="P406" s="158" t="s">
        <v>4472</v>
      </c>
      <c r="Q406" s="171">
        <v>1</v>
      </c>
      <c r="R406" s="513" t="s">
        <v>4473</v>
      </c>
      <c r="S406" s="513">
        <v>14</v>
      </c>
      <c r="T406" s="513" t="s">
        <v>3391</v>
      </c>
      <c r="U406" s="513">
        <v>80</v>
      </c>
      <c r="V406" s="513" t="s">
        <v>4474</v>
      </c>
      <c r="W406" s="513">
        <v>2</v>
      </c>
      <c r="X406" s="163"/>
      <c r="Y406" s="164" t="s">
        <v>26</v>
      </c>
      <c r="Z406" s="164" t="s">
        <v>26</v>
      </c>
      <c r="AA406" s="172" t="s">
        <v>35</v>
      </c>
      <c r="AB406" s="165" t="s">
        <v>2354</v>
      </c>
      <c r="AC406" s="166">
        <v>64</v>
      </c>
      <c r="AD406" s="167">
        <f t="shared" si="2"/>
        <v>0</v>
      </c>
      <c r="AE406" s="398">
        <v>64</v>
      </c>
      <c r="AF406" s="398">
        <v>0</v>
      </c>
      <c r="AG406" s="398">
        <v>11</v>
      </c>
      <c r="AH406" s="398">
        <v>0</v>
      </c>
      <c r="AI406" s="399">
        <v>64</v>
      </c>
      <c r="AJ406" s="399">
        <v>11</v>
      </c>
      <c r="AK406" s="399">
        <v>3</v>
      </c>
      <c r="AL406" s="399">
        <v>48</v>
      </c>
      <c r="AM406" s="166"/>
      <c r="AN406" s="166"/>
      <c r="AO406" s="166" t="s">
        <v>699</v>
      </c>
      <c r="AP406" s="168" t="s">
        <v>699</v>
      </c>
      <c r="AQ406" s="168" t="s">
        <v>699</v>
      </c>
      <c r="AR406" s="169">
        <f t="shared" si="3"/>
        <v>64</v>
      </c>
      <c r="AS406" s="170">
        <v>0</v>
      </c>
      <c r="AT406" s="160">
        <v>4</v>
      </c>
      <c r="AU406" s="160">
        <v>0</v>
      </c>
      <c r="AV406" s="170">
        <v>0</v>
      </c>
      <c r="AW406" s="170">
        <v>0</v>
      </c>
      <c r="AX406" s="160">
        <v>58</v>
      </c>
      <c r="AY406" s="160">
        <v>2</v>
      </c>
      <c r="AZ406" s="160">
        <v>0</v>
      </c>
      <c r="BA406" s="160">
        <v>0</v>
      </c>
      <c r="BB406" s="160">
        <v>0</v>
      </c>
      <c r="BC406" s="160" t="s">
        <v>2355</v>
      </c>
      <c r="BD406" s="160"/>
      <c r="BE406" s="160"/>
    </row>
    <row r="407" spans="2:57" ht="16.5" customHeight="1">
      <c r="B407" s="156">
        <v>382</v>
      </c>
      <c r="C407" s="157" t="s">
        <v>1542</v>
      </c>
      <c r="D407" s="183"/>
      <c r="E407" s="176" t="s">
        <v>28</v>
      </c>
      <c r="F407" s="183" t="s">
        <v>2233</v>
      </c>
      <c r="G407" s="158" t="s">
        <v>1516</v>
      </c>
      <c r="H407" s="159" t="s">
        <v>727</v>
      </c>
      <c r="I407" s="200" t="s">
        <v>1543</v>
      </c>
      <c r="J407" s="200" t="s">
        <v>4475</v>
      </c>
      <c r="K407" s="201">
        <v>39326</v>
      </c>
      <c r="L407" s="158"/>
      <c r="M407" s="158"/>
      <c r="N407" s="158" t="s">
        <v>699</v>
      </c>
      <c r="O407" s="158" t="s">
        <v>699</v>
      </c>
      <c r="P407" s="158" t="s">
        <v>699</v>
      </c>
      <c r="Q407" s="171">
        <v>2</v>
      </c>
      <c r="R407" s="513" t="s">
        <v>4476</v>
      </c>
      <c r="S407" s="513">
        <v>9</v>
      </c>
      <c r="T407" s="513" t="s">
        <v>2664</v>
      </c>
      <c r="U407" s="513" t="s">
        <v>4477</v>
      </c>
      <c r="V407" s="513" t="s">
        <v>4478</v>
      </c>
      <c r="W407" s="513">
        <v>1</v>
      </c>
      <c r="X407" s="163"/>
      <c r="Y407" s="164" t="s">
        <v>26</v>
      </c>
      <c r="Z407" s="164" t="s">
        <v>26</v>
      </c>
      <c r="AA407" s="172" t="s">
        <v>35</v>
      </c>
      <c r="AB407" s="165" t="s">
        <v>2354</v>
      </c>
      <c r="AC407" s="166">
        <v>54</v>
      </c>
      <c r="AD407" s="167">
        <f t="shared" si="2"/>
        <v>29</v>
      </c>
      <c r="AE407" s="398">
        <v>55</v>
      </c>
      <c r="AF407" s="398">
        <v>29</v>
      </c>
      <c r="AG407" s="398">
        <v>9</v>
      </c>
      <c r="AH407" s="398">
        <v>0</v>
      </c>
      <c r="AI407" s="399">
        <v>84</v>
      </c>
      <c r="AJ407" s="399">
        <v>9</v>
      </c>
      <c r="AK407" s="399">
        <v>3</v>
      </c>
      <c r="AL407" s="399">
        <v>35</v>
      </c>
      <c r="AM407" s="166"/>
      <c r="AN407" s="166"/>
      <c r="AO407" s="166" t="s">
        <v>699</v>
      </c>
      <c r="AP407" s="168" t="s">
        <v>699</v>
      </c>
      <c r="AQ407" s="168" t="s">
        <v>699</v>
      </c>
      <c r="AR407" s="169">
        <f t="shared" si="3"/>
        <v>54</v>
      </c>
      <c r="AS407" s="170">
        <v>0</v>
      </c>
      <c r="AT407" s="160">
        <v>0</v>
      </c>
      <c r="AU407" s="160">
        <v>0</v>
      </c>
      <c r="AV407" s="170">
        <v>0</v>
      </c>
      <c r="AW407" s="170">
        <v>0</v>
      </c>
      <c r="AX407" s="160">
        <v>26</v>
      </c>
      <c r="AY407" s="160">
        <v>28</v>
      </c>
      <c r="AZ407" s="160">
        <v>0</v>
      </c>
      <c r="BA407" s="160">
        <v>0</v>
      </c>
      <c r="BB407" s="160">
        <v>0</v>
      </c>
      <c r="BC407" s="160" t="s">
        <v>2355</v>
      </c>
      <c r="BD407" s="160"/>
      <c r="BE407" s="160"/>
    </row>
    <row r="408" spans="2:57" ht="16.5" hidden="1" customHeight="1">
      <c r="B408" s="156">
        <v>404</v>
      </c>
      <c r="C408" s="157" t="s">
        <v>1544</v>
      </c>
      <c r="D408" s="158" t="s">
        <v>4479</v>
      </c>
      <c r="E408" s="176" t="s">
        <v>2234</v>
      </c>
      <c r="F408" s="158" t="s">
        <v>2233</v>
      </c>
      <c r="G408" s="158" t="s">
        <v>1516</v>
      </c>
      <c r="H408" s="159" t="s">
        <v>730</v>
      </c>
      <c r="I408" s="160" t="s">
        <v>1545</v>
      </c>
      <c r="J408" s="160" t="s">
        <v>4480</v>
      </c>
      <c r="K408" s="161">
        <v>45717</v>
      </c>
      <c r="L408" s="158"/>
      <c r="M408" s="158"/>
      <c r="N408" s="158" t="s">
        <v>4481</v>
      </c>
      <c r="O408" s="158" t="s">
        <v>4482</v>
      </c>
      <c r="P408" s="158"/>
      <c r="Q408" s="171">
        <v>3</v>
      </c>
      <c r="R408" s="163" t="s">
        <v>4483</v>
      </c>
      <c r="S408" s="163">
        <v>19</v>
      </c>
      <c r="T408" s="163" t="s">
        <v>2575</v>
      </c>
      <c r="U408" s="163">
        <v>44</v>
      </c>
      <c r="V408" s="163" t="s">
        <v>4484</v>
      </c>
      <c r="W408" s="163">
        <v>2</v>
      </c>
      <c r="X408" s="163"/>
      <c r="Y408" s="164" t="s">
        <v>26</v>
      </c>
      <c r="Z408" s="164" t="s">
        <v>26</v>
      </c>
      <c r="AA408" s="164"/>
      <c r="AB408" s="165" t="s">
        <v>2338</v>
      </c>
      <c r="AC408" s="166">
        <v>93</v>
      </c>
      <c r="AD408" s="167">
        <f t="shared" si="2"/>
        <v>0</v>
      </c>
      <c r="AE408" s="398">
        <v>0</v>
      </c>
      <c r="AF408" s="398">
        <v>0</v>
      </c>
      <c r="AG408" s="398">
        <v>0</v>
      </c>
      <c r="AH408" s="398">
        <v>0</v>
      </c>
      <c r="AI408" s="399">
        <v>0</v>
      </c>
      <c r="AJ408" s="399">
        <v>0</v>
      </c>
      <c r="AK408" s="399">
        <v>0</v>
      </c>
      <c r="AL408" s="399">
        <v>0</v>
      </c>
      <c r="AM408" s="166"/>
      <c r="AN408" s="166"/>
      <c r="AO408" s="166">
        <v>1</v>
      </c>
      <c r="AP408" s="168" t="s">
        <v>10124</v>
      </c>
      <c r="AQ408" s="168">
        <v>1</v>
      </c>
      <c r="AR408" s="169">
        <f t="shared" si="3"/>
        <v>93</v>
      </c>
      <c r="AS408" s="170">
        <v>0</v>
      </c>
      <c r="AT408" s="160">
        <v>0</v>
      </c>
      <c r="AU408" s="160">
        <v>0</v>
      </c>
      <c r="AV408" s="170">
        <v>0</v>
      </c>
      <c r="AW408" s="170">
        <v>93</v>
      </c>
      <c r="AX408" s="160">
        <v>0</v>
      </c>
      <c r="AY408" s="160">
        <v>0</v>
      </c>
      <c r="AZ408" s="160">
        <v>0</v>
      </c>
      <c r="BA408" s="160">
        <v>0</v>
      </c>
      <c r="BB408" s="160">
        <v>0</v>
      </c>
      <c r="BC408" s="160"/>
      <c r="BD408" s="160"/>
      <c r="BE408" s="160"/>
    </row>
    <row r="409" spans="2:57" ht="16.5" customHeight="1">
      <c r="B409" s="156">
        <v>100</v>
      </c>
      <c r="C409" s="157" t="s">
        <v>1546</v>
      </c>
      <c r="D409" s="158" t="s">
        <v>4485</v>
      </c>
      <c r="E409" s="176" t="s">
        <v>28</v>
      </c>
      <c r="F409" s="158" t="s">
        <v>2233</v>
      </c>
      <c r="G409" s="158" t="s">
        <v>1516</v>
      </c>
      <c r="H409" s="159" t="s">
        <v>724</v>
      </c>
      <c r="I409" s="160" t="s">
        <v>1547</v>
      </c>
      <c r="J409" s="160" t="s">
        <v>4486</v>
      </c>
      <c r="K409" s="161">
        <v>41768</v>
      </c>
      <c r="L409" s="158"/>
      <c r="M409" s="158"/>
      <c r="N409" s="158" t="s">
        <v>699</v>
      </c>
      <c r="O409" s="158" t="s">
        <v>699</v>
      </c>
      <c r="P409" s="158" t="s">
        <v>699</v>
      </c>
      <c r="Q409" s="171">
        <v>3</v>
      </c>
      <c r="R409" s="513" t="s">
        <v>4487</v>
      </c>
      <c r="S409" s="513">
        <v>8</v>
      </c>
      <c r="T409" s="513" t="s">
        <v>4488</v>
      </c>
      <c r="U409" s="513">
        <v>96</v>
      </c>
      <c r="V409" s="513" t="s">
        <v>4489</v>
      </c>
      <c r="W409" s="513">
        <v>1</v>
      </c>
      <c r="X409" s="163"/>
      <c r="Y409" s="164" t="s">
        <v>26</v>
      </c>
      <c r="Z409" s="164" t="s">
        <v>26</v>
      </c>
      <c r="AA409" s="172" t="s">
        <v>35</v>
      </c>
      <c r="AB409" s="165" t="s">
        <v>2354</v>
      </c>
      <c r="AC409" s="166">
        <v>76</v>
      </c>
      <c r="AD409" s="167">
        <f t="shared" si="2"/>
        <v>0</v>
      </c>
      <c r="AE409" s="398">
        <v>76</v>
      </c>
      <c r="AF409" s="398">
        <v>0</v>
      </c>
      <c r="AG409" s="398">
        <v>13</v>
      </c>
      <c r="AH409" s="398">
        <v>0</v>
      </c>
      <c r="AI409" s="399">
        <v>76</v>
      </c>
      <c r="AJ409" s="399">
        <v>14</v>
      </c>
      <c r="AK409" s="399">
        <v>3</v>
      </c>
      <c r="AL409" s="399">
        <v>52</v>
      </c>
      <c r="AM409" s="166"/>
      <c r="AN409" s="166"/>
      <c r="AO409" s="166" t="s">
        <v>699</v>
      </c>
      <c r="AP409" s="168" t="s">
        <v>699</v>
      </c>
      <c r="AQ409" s="168" t="s">
        <v>699</v>
      </c>
      <c r="AR409" s="169">
        <f t="shared" si="3"/>
        <v>76</v>
      </c>
      <c r="AS409" s="170">
        <v>0</v>
      </c>
      <c r="AT409" s="160">
        <v>0</v>
      </c>
      <c r="AU409" s="160">
        <v>0</v>
      </c>
      <c r="AV409" s="170">
        <v>4</v>
      </c>
      <c r="AW409" s="170">
        <v>1</v>
      </c>
      <c r="AX409" s="160">
        <v>51</v>
      </c>
      <c r="AY409" s="160">
        <v>20</v>
      </c>
      <c r="AZ409" s="160">
        <v>0</v>
      </c>
      <c r="BA409" s="160">
        <v>0</v>
      </c>
      <c r="BB409" s="160">
        <v>0</v>
      </c>
      <c r="BC409" s="160" t="s">
        <v>2355</v>
      </c>
      <c r="BD409" s="160"/>
      <c r="BE409" s="160"/>
    </row>
    <row r="410" spans="2:57" ht="16.5" customHeight="1">
      <c r="B410" s="156">
        <v>354</v>
      </c>
      <c r="C410" s="157" t="s">
        <v>1548</v>
      </c>
      <c r="D410" s="158" t="s">
        <v>4490</v>
      </c>
      <c r="E410" s="176" t="s">
        <v>28</v>
      </c>
      <c r="F410" s="158" t="s">
        <v>2233</v>
      </c>
      <c r="G410" s="158" t="s">
        <v>1516</v>
      </c>
      <c r="H410" s="159" t="s">
        <v>727</v>
      </c>
      <c r="I410" s="160" t="s">
        <v>1549</v>
      </c>
      <c r="J410" s="160" t="s">
        <v>4491</v>
      </c>
      <c r="K410" s="161">
        <v>12590</v>
      </c>
      <c r="L410" s="158" t="s">
        <v>4492</v>
      </c>
      <c r="M410" s="158" t="s">
        <v>2332</v>
      </c>
      <c r="N410" s="158" t="s">
        <v>4492</v>
      </c>
      <c r="O410" s="158" t="s">
        <v>4493</v>
      </c>
      <c r="P410" s="158"/>
      <c r="Q410" s="171">
        <v>6</v>
      </c>
      <c r="R410" s="513" t="s">
        <v>4494</v>
      </c>
      <c r="S410" s="513">
        <v>10</v>
      </c>
      <c r="T410" s="513" t="s">
        <v>4205</v>
      </c>
      <c r="U410" s="513">
        <v>63</v>
      </c>
      <c r="V410" s="513" t="s">
        <v>4495</v>
      </c>
      <c r="W410" s="513">
        <v>2</v>
      </c>
      <c r="X410" s="163"/>
      <c r="Y410" s="164" t="s">
        <v>26</v>
      </c>
      <c r="Z410" s="164" t="s">
        <v>26</v>
      </c>
      <c r="AA410" s="184" t="s">
        <v>35</v>
      </c>
      <c r="AB410" s="165" t="s">
        <v>2354</v>
      </c>
      <c r="AC410" s="166">
        <v>65</v>
      </c>
      <c r="AD410" s="167">
        <f t="shared" si="2"/>
        <v>0</v>
      </c>
      <c r="AE410" s="398">
        <v>65</v>
      </c>
      <c r="AF410" s="398">
        <v>0</v>
      </c>
      <c r="AG410" s="398">
        <v>13</v>
      </c>
      <c r="AH410" s="398">
        <v>0</v>
      </c>
      <c r="AI410" s="399">
        <v>65</v>
      </c>
      <c r="AJ410" s="399">
        <v>13</v>
      </c>
      <c r="AK410" s="399">
        <v>3</v>
      </c>
      <c r="AL410" s="399">
        <v>46</v>
      </c>
      <c r="AM410" s="166"/>
      <c r="AN410" s="166"/>
      <c r="AO410" s="166" t="s">
        <v>699</v>
      </c>
      <c r="AP410" s="168" t="s">
        <v>699</v>
      </c>
      <c r="AQ410" s="168" t="s">
        <v>699</v>
      </c>
      <c r="AR410" s="169">
        <f t="shared" si="3"/>
        <v>65</v>
      </c>
      <c r="AS410" s="170">
        <v>0</v>
      </c>
      <c r="AT410" s="160">
        <v>0</v>
      </c>
      <c r="AU410" s="160">
        <v>0</v>
      </c>
      <c r="AV410" s="170">
        <v>62</v>
      </c>
      <c r="AW410" s="170">
        <v>0</v>
      </c>
      <c r="AX410" s="160">
        <v>0</v>
      </c>
      <c r="AY410" s="160">
        <v>3</v>
      </c>
      <c r="AZ410" s="160">
        <v>0</v>
      </c>
      <c r="BA410" s="160">
        <v>0</v>
      </c>
      <c r="BB410" s="160">
        <v>0</v>
      </c>
      <c r="BC410" s="160" t="s">
        <v>2355</v>
      </c>
      <c r="BD410" s="160"/>
      <c r="BE410" s="160"/>
    </row>
    <row r="411" spans="2:57" ht="16.5" customHeight="1">
      <c r="B411" s="156">
        <v>401</v>
      </c>
      <c r="C411" s="157" t="s">
        <v>1550</v>
      </c>
      <c r="D411" s="183"/>
      <c r="E411" s="176" t="s">
        <v>28</v>
      </c>
      <c r="F411" s="183" t="s">
        <v>2233</v>
      </c>
      <c r="G411" s="158" t="s">
        <v>1516</v>
      </c>
      <c r="H411" s="159" t="s">
        <v>727</v>
      </c>
      <c r="I411" s="160" t="s">
        <v>1551</v>
      </c>
      <c r="J411" s="160" t="s">
        <v>4496</v>
      </c>
      <c r="K411" s="161">
        <v>45352</v>
      </c>
      <c r="L411" s="158" t="s">
        <v>4497</v>
      </c>
      <c r="M411" s="158" t="s">
        <v>2332</v>
      </c>
      <c r="N411" s="158" t="s">
        <v>4497</v>
      </c>
      <c r="O411" s="158" t="s">
        <v>4498</v>
      </c>
      <c r="P411" s="158" t="s">
        <v>4499</v>
      </c>
      <c r="Q411" s="171">
        <v>1</v>
      </c>
      <c r="R411" s="513" t="s">
        <v>4500</v>
      </c>
      <c r="S411" s="513">
        <v>21</v>
      </c>
      <c r="T411" s="513" t="s">
        <v>4501</v>
      </c>
      <c r="U411" s="513">
        <v>29</v>
      </c>
      <c r="V411" s="513" t="s">
        <v>4502</v>
      </c>
      <c r="W411" s="513">
        <v>3</v>
      </c>
      <c r="X411" s="163"/>
      <c r="Y411" s="164" t="s">
        <v>26</v>
      </c>
      <c r="Z411" s="164" t="s">
        <v>26</v>
      </c>
      <c r="AA411" s="164"/>
      <c r="AB411" s="165" t="s">
        <v>2338</v>
      </c>
      <c r="AC411" s="166">
        <v>104</v>
      </c>
      <c r="AD411" s="167">
        <f t="shared" si="2"/>
        <v>0</v>
      </c>
      <c r="AE411" s="398">
        <v>104</v>
      </c>
      <c r="AF411" s="398">
        <v>0</v>
      </c>
      <c r="AG411" s="398">
        <v>14</v>
      </c>
      <c r="AH411" s="398">
        <v>0</v>
      </c>
      <c r="AI411" s="399">
        <v>104</v>
      </c>
      <c r="AJ411" s="399">
        <v>14</v>
      </c>
      <c r="AK411" s="399">
        <v>1</v>
      </c>
      <c r="AL411" s="399">
        <v>61</v>
      </c>
      <c r="AM411" s="166"/>
      <c r="AN411" s="166"/>
      <c r="AO411" s="166" t="s">
        <v>699</v>
      </c>
      <c r="AP411" s="168" t="s">
        <v>699</v>
      </c>
      <c r="AQ411" s="168" t="s">
        <v>699</v>
      </c>
      <c r="AR411" s="169">
        <f t="shared" si="3"/>
        <v>104</v>
      </c>
      <c r="AS411" s="170">
        <v>0</v>
      </c>
      <c r="AT411" s="160">
        <v>74</v>
      </c>
      <c r="AU411" s="160">
        <v>0</v>
      </c>
      <c r="AV411" s="170">
        <v>0</v>
      </c>
      <c r="AW411" s="170">
        <v>21</v>
      </c>
      <c r="AX411" s="160">
        <v>0</v>
      </c>
      <c r="AY411" s="160">
        <v>9</v>
      </c>
      <c r="AZ411" s="160">
        <v>0</v>
      </c>
      <c r="BA411" s="160">
        <v>0</v>
      </c>
      <c r="BB411" s="160">
        <v>0</v>
      </c>
      <c r="BC411" s="160" t="s">
        <v>2339</v>
      </c>
      <c r="BD411" s="160"/>
      <c r="BE411" s="160"/>
    </row>
    <row r="412" spans="2:57" ht="16.5" hidden="1" customHeight="1">
      <c r="B412" s="156">
        <v>389</v>
      </c>
      <c r="C412" s="157" t="s">
        <v>1552</v>
      </c>
      <c r="D412" s="183"/>
      <c r="E412" s="176" t="s">
        <v>2234</v>
      </c>
      <c r="F412" s="183" t="s">
        <v>2233</v>
      </c>
      <c r="G412" s="191" t="s">
        <v>1516</v>
      </c>
      <c r="H412" s="192" t="s">
        <v>727</v>
      </c>
      <c r="I412" s="193" t="s">
        <v>1553</v>
      </c>
      <c r="J412" s="193"/>
      <c r="K412" s="194"/>
      <c r="L412" s="158"/>
      <c r="M412" s="158"/>
      <c r="N412" s="158" t="s">
        <v>699</v>
      </c>
      <c r="O412" s="158" t="s">
        <v>699</v>
      </c>
      <c r="P412" s="158" t="s">
        <v>699</v>
      </c>
      <c r="Q412" s="171">
        <v>4</v>
      </c>
      <c r="R412" s="163"/>
      <c r="S412" s="185"/>
      <c r="T412" s="163"/>
      <c r="U412" s="185"/>
      <c r="V412" s="163"/>
      <c r="W412" s="185"/>
      <c r="X412" s="185"/>
      <c r="Y412" s="164"/>
      <c r="Z412" s="164"/>
      <c r="AA412" s="164"/>
      <c r="AB412" s="165" t="s">
        <v>2338</v>
      </c>
      <c r="AC412" s="166">
        <v>0</v>
      </c>
      <c r="AD412" s="167">
        <f t="shared" si="2"/>
        <v>0</v>
      </c>
      <c r="AE412" s="398">
        <v>0</v>
      </c>
      <c r="AF412" s="398">
        <v>0</v>
      </c>
      <c r="AG412" s="398">
        <v>0</v>
      </c>
      <c r="AH412" s="398">
        <v>0</v>
      </c>
      <c r="AI412" s="399">
        <v>0</v>
      </c>
      <c r="AJ412" s="399">
        <v>0</v>
      </c>
      <c r="AK412" s="399">
        <v>0</v>
      </c>
      <c r="AL412" s="399">
        <v>0</v>
      </c>
      <c r="AM412" s="166"/>
      <c r="AN412" s="166"/>
      <c r="AO412" s="166" t="s">
        <v>699</v>
      </c>
      <c r="AP412" s="168" t="s">
        <v>10133</v>
      </c>
      <c r="AQ412" s="168" t="s">
        <v>699</v>
      </c>
      <c r="AR412" s="169">
        <f t="shared" si="3"/>
        <v>0</v>
      </c>
      <c r="AS412" s="170">
        <v>0</v>
      </c>
      <c r="AT412" s="160">
        <v>0</v>
      </c>
      <c r="AU412" s="160">
        <v>0</v>
      </c>
      <c r="AV412" s="170">
        <v>0</v>
      </c>
      <c r="AW412" s="170">
        <v>0</v>
      </c>
      <c r="AX412" s="160">
        <v>0</v>
      </c>
      <c r="AY412" s="160">
        <v>0</v>
      </c>
      <c r="AZ412" s="160">
        <v>0</v>
      </c>
      <c r="BA412" s="160">
        <v>0</v>
      </c>
      <c r="BB412" s="160">
        <v>0</v>
      </c>
      <c r="BC412" s="160"/>
      <c r="BD412" s="160"/>
      <c r="BE412" s="160"/>
    </row>
    <row r="413" spans="2:57" ht="16.5" customHeight="1">
      <c r="B413" s="156">
        <v>333</v>
      </c>
      <c r="C413" s="157" t="s">
        <v>1554</v>
      </c>
      <c r="D413" s="158" t="s">
        <v>4503</v>
      </c>
      <c r="E413" s="176" t="s">
        <v>28</v>
      </c>
      <c r="F413" s="158" t="s">
        <v>2233</v>
      </c>
      <c r="G413" s="158" t="s">
        <v>1516</v>
      </c>
      <c r="H413" s="159" t="s">
        <v>730</v>
      </c>
      <c r="I413" s="160" t="s">
        <v>1555</v>
      </c>
      <c r="J413" s="160" t="s">
        <v>4504</v>
      </c>
      <c r="K413" s="161">
        <v>20002</v>
      </c>
      <c r="L413" s="158" t="s">
        <v>4505</v>
      </c>
      <c r="M413" s="158" t="s">
        <v>2332</v>
      </c>
      <c r="N413" s="158" t="s">
        <v>4505</v>
      </c>
      <c r="O413" s="158" t="s">
        <v>4506</v>
      </c>
      <c r="P413" s="158" t="s">
        <v>4507</v>
      </c>
      <c r="Q413" s="171">
        <v>4</v>
      </c>
      <c r="R413" s="513"/>
      <c r="S413" s="513">
        <v>3</v>
      </c>
      <c r="T413" s="513" t="s">
        <v>2422</v>
      </c>
      <c r="U413" s="513">
        <v>10</v>
      </c>
      <c r="V413" s="513" t="s">
        <v>2465</v>
      </c>
      <c r="W413" s="513">
        <v>1</v>
      </c>
      <c r="X413" s="163"/>
      <c r="Y413" s="164" t="s">
        <v>4508</v>
      </c>
      <c r="Z413" s="186" t="s">
        <v>2712</v>
      </c>
      <c r="AA413" s="164"/>
      <c r="AB413" s="165" t="s">
        <v>2338</v>
      </c>
      <c r="AC413" s="166">
        <v>11</v>
      </c>
      <c r="AD413" s="167">
        <f t="shared" si="2"/>
        <v>0</v>
      </c>
      <c r="AE413" s="398">
        <v>11</v>
      </c>
      <c r="AF413" s="398">
        <v>0</v>
      </c>
      <c r="AG413" s="398">
        <v>4</v>
      </c>
      <c r="AH413" s="398">
        <v>0</v>
      </c>
      <c r="AI413" s="399">
        <v>11</v>
      </c>
      <c r="AJ413" s="399">
        <v>4</v>
      </c>
      <c r="AK413" s="399">
        <v>2</v>
      </c>
      <c r="AL413" s="399">
        <v>12</v>
      </c>
      <c r="AM413" s="166"/>
      <c r="AN413" s="166"/>
      <c r="AO413" s="166">
        <v>5</v>
      </c>
      <c r="AP413" s="168" t="s">
        <v>7991</v>
      </c>
      <c r="AQ413" s="168">
        <v>5</v>
      </c>
      <c r="AR413" s="169">
        <f t="shared" si="3"/>
        <v>11</v>
      </c>
      <c r="AS413" s="170">
        <v>0</v>
      </c>
      <c r="AT413" s="160">
        <v>0</v>
      </c>
      <c r="AU413" s="160">
        <v>0</v>
      </c>
      <c r="AV413" s="170">
        <v>6</v>
      </c>
      <c r="AW413" s="170">
        <v>0</v>
      </c>
      <c r="AX413" s="160">
        <v>0</v>
      </c>
      <c r="AY413" s="160">
        <v>5</v>
      </c>
      <c r="AZ413" s="160">
        <v>0</v>
      </c>
      <c r="BA413" s="160">
        <v>0</v>
      </c>
      <c r="BB413" s="160">
        <v>0</v>
      </c>
      <c r="BC413" s="160" t="s">
        <v>2339</v>
      </c>
      <c r="BD413" s="160"/>
      <c r="BE413" s="160"/>
    </row>
    <row r="414" spans="2:57" ht="16.5" customHeight="1">
      <c r="B414" s="156">
        <v>355</v>
      </c>
      <c r="C414" s="157" t="s">
        <v>1556</v>
      </c>
      <c r="D414" s="158" t="s">
        <v>4509</v>
      </c>
      <c r="E414" s="176" t="s">
        <v>28</v>
      </c>
      <c r="F414" s="158" t="s">
        <v>2233</v>
      </c>
      <c r="G414" s="158" t="s">
        <v>1516</v>
      </c>
      <c r="H414" s="159" t="s">
        <v>727</v>
      </c>
      <c r="I414" s="160" t="s">
        <v>1557</v>
      </c>
      <c r="J414" s="160" t="s">
        <v>4510</v>
      </c>
      <c r="K414" s="161">
        <v>8492</v>
      </c>
      <c r="L414" s="158" t="s">
        <v>4511</v>
      </c>
      <c r="M414" s="158" t="s">
        <v>2332</v>
      </c>
      <c r="N414" s="158" t="s">
        <v>4511</v>
      </c>
      <c r="O414" s="158" t="s">
        <v>4512</v>
      </c>
      <c r="P414" s="158" t="s">
        <v>4513</v>
      </c>
      <c r="Q414" s="171">
        <v>4</v>
      </c>
      <c r="R414" s="513" t="s">
        <v>2904</v>
      </c>
      <c r="S414" s="513">
        <v>14</v>
      </c>
      <c r="T414" s="513" t="s">
        <v>2470</v>
      </c>
      <c r="U414" s="513">
        <v>12</v>
      </c>
      <c r="V414" s="513" t="s">
        <v>2798</v>
      </c>
      <c r="W414" s="513">
        <v>2</v>
      </c>
      <c r="X414" s="163"/>
      <c r="Y414" s="164" t="s">
        <v>2353</v>
      </c>
      <c r="Z414" s="164" t="s">
        <v>2353</v>
      </c>
      <c r="AA414" s="164"/>
      <c r="AB414" s="165" t="s">
        <v>2338</v>
      </c>
      <c r="AC414" s="166">
        <v>14</v>
      </c>
      <c r="AD414" s="167">
        <f t="shared" si="2"/>
        <v>0</v>
      </c>
      <c r="AE414" s="398">
        <v>14</v>
      </c>
      <c r="AF414" s="398">
        <v>0</v>
      </c>
      <c r="AG414" s="398">
        <v>4</v>
      </c>
      <c r="AH414" s="398">
        <v>0</v>
      </c>
      <c r="AI414" s="399">
        <v>14</v>
      </c>
      <c r="AJ414" s="399">
        <v>4</v>
      </c>
      <c r="AK414" s="399">
        <v>2</v>
      </c>
      <c r="AL414" s="399">
        <v>18</v>
      </c>
      <c r="AM414" s="166"/>
      <c r="AN414" s="166"/>
      <c r="AO414" s="166">
        <v>5</v>
      </c>
      <c r="AP414" s="168" t="s">
        <v>10134</v>
      </c>
      <c r="AQ414" s="168">
        <v>5</v>
      </c>
      <c r="AR414" s="169">
        <f t="shared" si="3"/>
        <v>14</v>
      </c>
      <c r="AS414" s="170">
        <v>0</v>
      </c>
      <c r="AT414" s="160">
        <v>0</v>
      </c>
      <c r="AU414" s="160">
        <v>0</v>
      </c>
      <c r="AV414" s="170">
        <v>5</v>
      </c>
      <c r="AW414" s="170">
        <v>0</v>
      </c>
      <c r="AX414" s="160">
        <v>6</v>
      </c>
      <c r="AY414" s="160">
        <v>3</v>
      </c>
      <c r="AZ414" s="160">
        <v>0</v>
      </c>
      <c r="BA414" s="160">
        <v>0</v>
      </c>
      <c r="BB414" s="160">
        <v>0</v>
      </c>
      <c r="BC414" s="160" t="s">
        <v>2339</v>
      </c>
      <c r="BD414" s="160"/>
      <c r="BE414" s="160"/>
    </row>
    <row r="415" spans="2:57" ht="16.5" customHeight="1">
      <c r="B415" s="156">
        <v>106</v>
      </c>
      <c r="C415" s="157" t="s">
        <v>1558</v>
      </c>
      <c r="D415" s="158" t="s">
        <v>4514</v>
      </c>
      <c r="E415" s="176" t="s">
        <v>28</v>
      </c>
      <c r="F415" s="158" t="s">
        <v>2233</v>
      </c>
      <c r="G415" s="158" t="s">
        <v>1516</v>
      </c>
      <c r="H415" s="159" t="s">
        <v>724</v>
      </c>
      <c r="I415" s="160" t="s">
        <v>1559</v>
      </c>
      <c r="J415" s="160" t="s">
        <v>4515</v>
      </c>
      <c r="K415" s="161">
        <v>39910</v>
      </c>
      <c r="L415" s="158"/>
      <c r="M415" s="158"/>
      <c r="N415" s="158" t="s">
        <v>2869</v>
      </c>
      <c r="O415" s="158" t="s">
        <v>4516</v>
      </c>
      <c r="P415" s="158" t="s">
        <v>4517</v>
      </c>
      <c r="Q415" s="171">
        <v>3</v>
      </c>
      <c r="R415" s="513" t="s">
        <v>4518</v>
      </c>
      <c r="S415" s="513">
        <v>19</v>
      </c>
      <c r="T415" s="513" t="s">
        <v>3016</v>
      </c>
      <c r="U415" s="513">
        <v>99</v>
      </c>
      <c r="V415" s="513" t="s">
        <v>4519</v>
      </c>
      <c r="W415" s="513">
        <v>1</v>
      </c>
      <c r="X415" s="163"/>
      <c r="Y415" s="164" t="s">
        <v>26</v>
      </c>
      <c r="Z415" s="164" t="s">
        <v>26</v>
      </c>
      <c r="AA415" s="172" t="s">
        <v>35</v>
      </c>
      <c r="AB415" s="165" t="s">
        <v>2354</v>
      </c>
      <c r="AC415" s="166">
        <v>66</v>
      </c>
      <c r="AD415" s="167">
        <f t="shared" si="2"/>
        <v>0</v>
      </c>
      <c r="AE415" s="398">
        <v>66</v>
      </c>
      <c r="AF415" s="398">
        <v>0</v>
      </c>
      <c r="AG415" s="398">
        <v>11</v>
      </c>
      <c r="AH415" s="398">
        <v>0</v>
      </c>
      <c r="AI415" s="399">
        <v>66</v>
      </c>
      <c r="AJ415" s="399">
        <v>11</v>
      </c>
      <c r="AK415" s="399">
        <v>3</v>
      </c>
      <c r="AL415" s="399">
        <v>59</v>
      </c>
      <c r="AM415" s="166"/>
      <c r="AN415" s="166"/>
      <c r="AO415" s="166" t="s">
        <v>699</v>
      </c>
      <c r="AP415" s="168" t="s">
        <v>699</v>
      </c>
      <c r="AQ415" s="168" t="s">
        <v>699</v>
      </c>
      <c r="AR415" s="169">
        <f t="shared" si="3"/>
        <v>66</v>
      </c>
      <c r="AS415" s="170">
        <v>0</v>
      </c>
      <c r="AT415" s="160">
        <v>1</v>
      </c>
      <c r="AU415" s="160">
        <v>0</v>
      </c>
      <c r="AV415" s="170">
        <v>7</v>
      </c>
      <c r="AW415" s="170">
        <v>3</v>
      </c>
      <c r="AX415" s="160">
        <v>47</v>
      </c>
      <c r="AY415" s="160">
        <v>8</v>
      </c>
      <c r="AZ415" s="160">
        <v>0</v>
      </c>
      <c r="BA415" s="160">
        <v>0</v>
      </c>
      <c r="BB415" s="160">
        <v>0</v>
      </c>
      <c r="BC415" s="160" t="s">
        <v>2355</v>
      </c>
      <c r="BD415" s="160"/>
      <c r="BE415" s="160"/>
    </row>
    <row r="416" spans="2:57" ht="16.5" customHeight="1">
      <c r="B416" s="156">
        <v>390</v>
      </c>
      <c r="C416" s="157" t="s">
        <v>1560</v>
      </c>
      <c r="D416" s="158" t="s">
        <v>4520</v>
      </c>
      <c r="E416" s="176" t="s">
        <v>28</v>
      </c>
      <c r="F416" s="158" t="s">
        <v>2233</v>
      </c>
      <c r="G416" s="158" t="s">
        <v>1516</v>
      </c>
      <c r="H416" s="159" t="s">
        <v>730</v>
      </c>
      <c r="I416" s="160" t="s">
        <v>1561</v>
      </c>
      <c r="J416" s="160" t="s">
        <v>4521</v>
      </c>
      <c r="K416" s="161">
        <v>40651</v>
      </c>
      <c r="L416" s="158" t="s">
        <v>4522</v>
      </c>
      <c r="M416" s="158" t="s">
        <v>2332</v>
      </c>
      <c r="N416" s="158" t="s">
        <v>4522</v>
      </c>
      <c r="O416" s="158" t="s">
        <v>4523</v>
      </c>
      <c r="P416" s="158" t="s">
        <v>4524</v>
      </c>
      <c r="Q416" s="171">
        <v>4</v>
      </c>
      <c r="R416" s="513" t="s">
        <v>4525</v>
      </c>
      <c r="S416" s="513">
        <v>10</v>
      </c>
      <c r="T416" s="513" t="s">
        <v>3739</v>
      </c>
      <c r="U416" s="513">
        <v>69</v>
      </c>
      <c r="V416" s="513" t="s">
        <v>4526</v>
      </c>
      <c r="W416" s="513">
        <v>1</v>
      </c>
      <c r="X416" s="163"/>
      <c r="Y416" s="164" t="s">
        <v>26</v>
      </c>
      <c r="Z416" s="164" t="s">
        <v>26</v>
      </c>
      <c r="AA416" s="172" t="s">
        <v>35</v>
      </c>
      <c r="AB416" s="165" t="s">
        <v>2354</v>
      </c>
      <c r="AC416" s="166">
        <v>49</v>
      </c>
      <c r="AD416" s="167">
        <f t="shared" si="2"/>
        <v>2</v>
      </c>
      <c r="AE416" s="398">
        <v>49</v>
      </c>
      <c r="AF416" s="398">
        <v>2</v>
      </c>
      <c r="AG416" s="398">
        <v>6</v>
      </c>
      <c r="AH416" s="398">
        <v>0</v>
      </c>
      <c r="AI416" s="399">
        <v>51</v>
      </c>
      <c r="AJ416" s="399">
        <v>6</v>
      </c>
      <c r="AK416" s="399">
        <v>3</v>
      </c>
      <c r="AL416" s="399">
        <v>25</v>
      </c>
      <c r="AM416" s="166"/>
      <c r="AN416" s="166"/>
      <c r="AO416" s="166" t="s">
        <v>699</v>
      </c>
      <c r="AP416" s="168" t="s">
        <v>699</v>
      </c>
      <c r="AQ416" s="168" t="s">
        <v>699</v>
      </c>
      <c r="AR416" s="169">
        <f t="shared" si="3"/>
        <v>49</v>
      </c>
      <c r="AS416" s="170">
        <v>0</v>
      </c>
      <c r="AT416" s="160">
        <v>0</v>
      </c>
      <c r="AU416" s="160">
        <v>0</v>
      </c>
      <c r="AV416" s="170">
        <v>6</v>
      </c>
      <c r="AW416" s="170">
        <v>0</v>
      </c>
      <c r="AX416" s="160">
        <v>41</v>
      </c>
      <c r="AY416" s="160">
        <v>2</v>
      </c>
      <c r="AZ416" s="160">
        <v>0</v>
      </c>
      <c r="BA416" s="160">
        <v>0</v>
      </c>
      <c r="BB416" s="160">
        <v>0</v>
      </c>
      <c r="BC416" s="160" t="s">
        <v>2355</v>
      </c>
      <c r="BD416" s="160"/>
      <c r="BE416" s="160"/>
    </row>
    <row r="417" spans="2:57" ht="16.5" customHeight="1">
      <c r="B417" s="156">
        <v>356</v>
      </c>
      <c r="C417" s="157" t="s">
        <v>1562</v>
      </c>
      <c r="D417" s="158" t="s">
        <v>4527</v>
      </c>
      <c r="E417" s="176" t="s">
        <v>28</v>
      </c>
      <c r="F417" s="158" t="s">
        <v>2233</v>
      </c>
      <c r="G417" s="158" t="s">
        <v>1516</v>
      </c>
      <c r="H417" s="159" t="s">
        <v>727</v>
      </c>
      <c r="I417" s="160" t="s">
        <v>1563</v>
      </c>
      <c r="J417" s="160" t="s">
        <v>4528</v>
      </c>
      <c r="K417" s="161">
        <v>17819</v>
      </c>
      <c r="L417" s="158" t="s">
        <v>4529</v>
      </c>
      <c r="M417" s="158" t="s">
        <v>2332</v>
      </c>
      <c r="N417" s="158" t="s">
        <v>4529</v>
      </c>
      <c r="O417" s="158" t="s">
        <v>4530</v>
      </c>
      <c r="P417" s="158" t="s">
        <v>4531</v>
      </c>
      <c r="Q417" s="171">
        <v>3</v>
      </c>
      <c r="R417" s="513" t="s">
        <v>2470</v>
      </c>
      <c r="S417" s="513">
        <v>10</v>
      </c>
      <c r="T417" s="513" t="s">
        <v>2430</v>
      </c>
      <c r="U417" s="513">
        <v>11</v>
      </c>
      <c r="V417" s="513" t="s">
        <v>4532</v>
      </c>
      <c r="W417" s="513">
        <v>0</v>
      </c>
      <c r="X417" s="163"/>
      <c r="Y417" s="164" t="s">
        <v>26</v>
      </c>
      <c r="Z417" s="164" t="s">
        <v>26</v>
      </c>
      <c r="AA417" s="164"/>
      <c r="AB417" s="165" t="s">
        <v>2338</v>
      </c>
      <c r="AC417" s="166">
        <v>18</v>
      </c>
      <c r="AD417" s="167">
        <f t="shared" si="2"/>
        <v>7</v>
      </c>
      <c r="AE417" s="398">
        <v>17</v>
      </c>
      <c r="AF417" s="398">
        <v>7</v>
      </c>
      <c r="AG417" s="398">
        <v>5</v>
      </c>
      <c r="AH417" s="398">
        <v>0</v>
      </c>
      <c r="AI417" s="399">
        <v>24</v>
      </c>
      <c r="AJ417" s="399">
        <v>5</v>
      </c>
      <c r="AK417" s="399">
        <v>2</v>
      </c>
      <c r="AL417" s="399">
        <v>14</v>
      </c>
      <c r="AM417" s="166"/>
      <c r="AN417" s="166"/>
      <c r="AO417" s="166" t="s">
        <v>699</v>
      </c>
      <c r="AP417" s="168" t="s">
        <v>699</v>
      </c>
      <c r="AQ417" s="168" t="s">
        <v>699</v>
      </c>
      <c r="AR417" s="169">
        <f t="shared" si="3"/>
        <v>18</v>
      </c>
      <c r="AS417" s="170">
        <v>0</v>
      </c>
      <c r="AT417" s="160">
        <v>0</v>
      </c>
      <c r="AU417" s="160">
        <v>0</v>
      </c>
      <c r="AV417" s="170">
        <v>18</v>
      </c>
      <c r="AW417" s="170">
        <v>0</v>
      </c>
      <c r="AX417" s="160">
        <v>0</v>
      </c>
      <c r="AY417" s="160">
        <v>0</v>
      </c>
      <c r="AZ417" s="160">
        <v>0</v>
      </c>
      <c r="BA417" s="160">
        <v>0</v>
      </c>
      <c r="BB417" s="160">
        <v>0</v>
      </c>
      <c r="BC417" s="160" t="s">
        <v>2339</v>
      </c>
      <c r="BD417" s="160"/>
      <c r="BE417" s="160"/>
    </row>
    <row r="418" spans="2:57" ht="16.5" customHeight="1">
      <c r="B418" s="156">
        <v>334</v>
      </c>
      <c r="C418" s="157" t="s">
        <v>1564</v>
      </c>
      <c r="D418" s="158" t="s">
        <v>4533</v>
      </c>
      <c r="E418" s="176" t="s">
        <v>28</v>
      </c>
      <c r="F418" s="158" t="s">
        <v>2233</v>
      </c>
      <c r="G418" s="158" t="s">
        <v>1516</v>
      </c>
      <c r="H418" s="159" t="s">
        <v>730</v>
      </c>
      <c r="I418" s="160" t="s">
        <v>1565</v>
      </c>
      <c r="J418" s="160" t="s">
        <v>4504</v>
      </c>
      <c r="K418" s="161">
        <v>26004</v>
      </c>
      <c r="L418" s="158"/>
      <c r="M418" s="158"/>
      <c r="N418" s="158" t="s">
        <v>699</v>
      </c>
      <c r="O418" s="158" t="s">
        <v>699</v>
      </c>
      <c r="P418" s="158" t="s">
        <v>699</v>
      </c>
      <c r="Q418" s="171">
        <v>3</v>
      </c>
      <c r="R418" s="163" t="s">
        <v>4460</v>
      </c>
      <c r="S418" s="163">
        <v>8</v>
      </c>
      <c r="T418" s="163" t="s">
        <v>2452</v>
      </c>
      <c r="U418" s="163">
        <v>29</v>
      </c>
      <c r="V418" s="163" t="s">
        <v>4534</v>
      </c>
      <c r="W418" s="163">
        <v>1</v>
      </c>
      <c r="X418" s="163"/>
      <c r="Y418" s="164" t="s">
        <v>26</v>
      </c>
      <c r="Z418" s="164" t="s">
        <v>26</v>
      </c>
      <c r="AA418" s="164"/>
      <c r="AB418" s="165" t="s">
        <v>2338</v>
      </c>
      <c r="AC418" s="166">
        <v>28</v>
      </c>
      <c r="AD418" s="167">
        <f t="shared" si="2"/>
        <v>32</v>
      </c>
      <c r="AE418" s="398">
        <v>28</v>
      </c>
      <c r="AF418" s="398">
        <v>32</v>
      </c>
      <c r="AG418" s="398">
        <v>4</v>
      </c>
      <c r="AH418" s="398">
        <v>4</v>
      </c>
      <c r="AI418" s="399">
        <v>60</v>
      </c>
      <c r="AJ418" s="399">
        <v>8</v>
      </c>
      <c r="AK418" s="399">
        <v>2</v>
      </c>
      <c r="AL418" s="399">
        <v>41</v>
      </c>
      <c r="AM418" s="166"/>
      <c r="AN418" s="166"/>
      <c r="AO418" s="166" t="s">
        <v>699</v>
      </c>
      <c r="AP418" s="168" t="s">
        <v>699</v>
      </c>
      <c r="AQ418" s="168" t="s">
        <v>699</v>
      </c>
      <c r="AR418" s="169">
        <f t="shared" si="3"/>
        <v>28</v>
      </c>
      <c r="AS418" s="170">
        <v>0</v>
      </c>
      <c r="AT418" s="160">
        <v>0</v>
      </c>
      <c r="AU418" s="160">
        <v>0</v>
      </c>
      <c r="AV418" s="170">
        <v>0</v>
      </c>
      <c r="AW418" s="170">
        <v>0</v>
      </c>
      <c r="AX418" s="160">
        <v>0</v>
      </c>
      <c r="AY418" s="160">
        <v>28</v>
      </c>
      <c r="AZ418" s="160">
        <v>0</v>
      </c>
      <c r="BA418" s="160">
        <v>0</v>
      </c>
      <c r="BB418" s="160">
        <v>0</v>
      </c>
      <c r="BC418" s="160" t="s">
        <v>2339</v>
      </c>
      <c r="BD418" s="160"/>
      <c r="BE418" s="160"/>
    </row>
    <row r="419" spans="2:57" ht="16.5" customHeight="1">
      <c r="B419" s="156">
        <v>357</v>
      </c>
      <c r="C419" s="157" t="s">
        <v>1566</v>
      </c>
      <c r="D419" s="158" t="s">
        <v>4535</v>
      </c>
      <c r="E419" s="176" t="s">
        <v>28</v>
      </c>
      <c r="F419" s="158" t="s">
        <v>2233</v>
      </c>
      <c r="G419" s="158" t="s">
        <v>1516</v>
      </c>
      <c r="H419" s="159" t="s">
        <v>727</v>
      </c>
      <c r="I419" s="160" t="s">
        <v>1567</v>
      </c>
      <c r="J419" s="160" t="s">
        <v>4536</v>
      </c>
      <c r="K419" s="161">
        <v>8896</v>
      </c>
      <c r="L419" s="158" t="s">
        <v>4537</v>
      </c>
      <c r="M419" s="158" t="s">
        <v>2332</v>
      </c>
      <c r="N419" s="158" t="s">
        <v>4537</v>
      </c>
      <c r="O419" s="158" t="s">
        <v>4538</v>
      </c>
      <c r="P419" s="158" t="s">
        <v>4539</v>
      </c>
      <c r="Q419" s="171">
        <v>3</v>
      </c>
      <c r="R419" s="163" t="s">
        <v>2593</v>
      </c>
      <c r="S419" s="163">
        <v>6</v>
      </c>
      <c r="T419" s="163" t="s">
        <v>3672</v>
      </c>
      <c r="U419" s="163">
        <v>21</v>
      </c>
      <c r="V419" s="163" t="s">
        <v>4540</v>
      </c>
      <c r="W419" s="163">
        <v>1</v>
      </c>
      <c r="X419" s="163"/>
      <c r="Y419" s="164" t="s">
        <v>26</v>
      </c>
      <c r="Z419" s="164" t="s">
        <v>26</v>
      </c>
      <c r="AA419" s="164"/>
      <c r="AB419" s="165" t="s">
        <v>2338</v>
      </c>
      <c r="AC419" s="166">
        <v>21</v>
      </c>
      <c r="AD419" s="167">
        <f t="shared" si="2"/>
        <v>6</v>
      </c>
      <c r="AE419" s="398">
        <v>21</v>
      </c>
      <c r="AF419" s="398">
        <v>6</v>
      </c>
      <c r="AG419" s="398">
        <v>4</v>
      </c>
      <c r="AH419" s="398">
        <v>0</v>
      </c>
      <c r="AI419" s="399">
        <v>27</v>
      </c>
      <c r="AJ419" s="399">
        <v>4</v>
      </c>
      <c r="AK419" s="399">
        <v>2</v>
      </c>
      <c r="AL419" s="399">
        <v>30</v>
      </c>
      <c r="AM419" s="166"/>
      <c r="AN419" s="166"/>
      <c r="AO419" s="166" t="s">
        <v>699</v>
      </c>
      <c r="AP419" s="168" t="s">
        <v>699</v>
      </c>
      <c r="AQ419" s="168" t="s">
        <v>699</v>
      </c>
      <c r="AR419" s="169">
        <f t="shared" si="3"/>
        <v>21</v>
      </c>
      <c r="AS419" s="170">
        <v>0</v>
      </c>
      <c r="AT419" s="160">
        <v>2</v>
      </c>
      <c r="AU419" s="160">
        <v>0</v>
      </c>
      <c r="AV419" s="170">
        <v>17</v>
      </c>
      <c r="AW419" s="170">
        <v>1</v>
      </c>
      <c r="AX419" s="160">
        <v>0</v>
      </c>
      <c r="AY419" s="160">
        <v>1</v>
      </c>
      <c r="AZ419" s="160">
        <v>0</v>
      </c>
      <c r="BA419" s="160">
        <v>0</v>
      </c>
      <c r="BB419" s="160">
        <v>0</v>
      </c>
      <c r="BC419" s="160" t="s">
        <v>2339</v>
      </c>
      <c r="BD419" s="160"/>
      <c r="BE419" s="160"/>
    </row>
    <row r="420" spans="2:57" ht="16.5" customHeight="1">
      <c r="B420" s="156">
        <v>358</v>
      </c>
      <c r="C420" s="157" t="s">
        <v>1568</v>
      </c>
      <c r="D420" s="183"/>
      <c r="E420" s="176" t="s">
        <v>28</v>
      </c>
      <c r="F420" s="183" t="s">
        <v>2233</v>
      </c>
      <c r="G420" s="158" t="s">
        <v>1516</v>
      </c>
      <c r="H420" s="159" t="s">
        <v>727</v>
      </c>
      <c r="I420" s="160" t="s">
        <v>1569</v>
      </c>
      <c r="J420" s="160" t="s">
        <v>4541</v>
      </c>
      <c r="K420" s="161">
        <v>17258</v>
      </c>
      <c r="L420" s="158" t="s">
        <v>4542</v>
      </c>
      <c r="M420" s="158" t="s">
        <v>2332</v>
      </c>
      <c r="N420" s="158" t="s">
        <v>4542</v>
      </c>
      <c r="O420" s="158" t="s">
        <v>4543</v>
      </c>
      <c r="P420" s="158" t="s">
        <v>4544</v>
      </c>
      <c r="Q420" s="171">
        <v>4</v>
      </c>
      <c r="R420" s="163" t="s">
        <v>4545</v>
      </c>
      <c r="S420" s="163">
        <v>10</v>
      </c>
      <c r="T420" s="163" t="s">
        <v>2377</v>
      </c>
      <c r="U420" s="163">
        <v>26</v>
      </c>
      <c r="V420" s="163" t="s">
        <v>4546</v>
      </c>
      <c r="W420" s="163">
        <v>1</v>
      </c>
      <c r="X420" s="163"/>
      <c r="Y420" s="164" t="s">
        <v>2353</v>
      </c>
      <c r="Z420" s="164" t="s">
        <v>2353</v>
      </c>
      <c r="AA420" s="164"/>
      <c r="AB420" s="165" t="s">
        <v>2338</v>
      </c>
      <c r="AC420" s="166">
        <v>25</v>
      </c>
      <c r="AD420" s="167">
        <f t="shared" si="2"/>
        <v>0</v>
      </c>
      <c r="AE420" s="398">
        <v>25</v>
      </c>
      <c r="AF420" s="398">
        <v>0</v>
      </c>
      <c r="AG420" s="398">
        <v>7</v>
      </c>
      <c r="AH420" s="398">
        <v>0</v>
      </c>
      <c r="AI420" s="399">
        <v>25</v>
      </c>
      <c r="AJ420" s="399">
        <v>7</v>
      </c>
      <c r="AK420" s="399">
        <v>2</v>
      </c>
      <c r="AL420" s="399">
        <v>32</v>
      </c>
      <c r="AM420" s="166"/>
      <c r="AN420" s="166"/>
      <c r="AO420" s="166" t="s">
        <v>699</v>
      </c>
      <c r="AP420" s="168" t="s">
        <v>699</v>
      </c>
      <c r="AQ420" s="168" t="s">
        <v>699</v>
      </c>
      <c r="AR420" s="169">
        <f t="shared" si="3"/>
        <v>25</v>
      </c>
      <c r="AS420" s="170">
        <v>0</v>
      </c>
      <c r="AT420" s="160">
        <v>0</v>
      </c>
      <c r="AU420" s="160">
        <v>0</v>
      </c>
      <c r="AV420" s="170">
        <v>5</v>
      </c>
      <c r="AW420" s="170">
        <v>1</v>
      </c>
      <c r="AX420" s="160">
        <v>15</v>
      </c>
      <c r="AY420" s="160">
        <v>4</v>
      </c>
      <c r="AZ420" s="160">
        <v>0</v>
      </c>
      <c r="BA420" s="160">
        <v>0</v>
      </c>
      <c r="BB420" s="160">
        <v>0</v>
      </c>
      <c r="BC420" s="160" t="s">
        <v>2339</v>
      </c>
      <c r="BD420" s="160"/>
      <c r="BE420" s="160"/>
    </row>
    <row r="421" spans="2:57" ht="16.5" customHeight="1">
      <c r="B421" s="156">
        <v>359</v>
      </c>
      <c r="C421" s="157" t="s">
        <v>1570</v>
      </c>
      <c r="D421" s="183"/>
      <c r="E421" s="176" t="s">
        <v>28</v>
      </c>
      <c r="F421" s="183" t="s">
        <v>2233</v>
      </c>
      <c r="G421" s="158" t="s">
        <v>1516</v>
      </c>
      <c r="H421" s="159" t="s">
        <v>727</v>
      </c>
      <c r="I421" s="160" t="s">
        <v>1571</v>
      </c>
      <c r="J421" s="160" t="s">
        <v>4547</v>
      </c>
      <c r="K421" s="161">
        <v>18171</v>
      </c>
      <c r="L421" s="158" t="s">
        <v>4548</v>
      </c>
      <c r="M421" s="158" t="s">
        <v>2332</v>
      </c>
      <c r="N421" s="158" t="s">
        <v>4548</v>
      </c>
      <c r="O421" s="158" t="s">
        <v>4549</v>
      </c>
      <c r="P421" s="158" t="s">
        <v>699</v>
      </c>
      <c r="Q421" s="171">
        <v>2</v>
      </c>
      <c r="R421" s="163"/>
      <c r="S421" s="163">
        <v>14</v>
      </c>
      <c r="T421" s="163" t="s">
        <v>4550</v>
      </c>
      <c r="U421" s="163">
        <v>74</v>
      </c>
      <c r="V421" s="163" t="s">
        <v>4551</v>
      </c>
      <c r="W421" s="163">
        <v>1</v>
      </c>
      <c r="X421" s="163"/>
      <c r="Y421" s="164" t="s">
        <v>26</v>
      </c>
      <c r="Z421" s="164" t="s">
        <v>26</v>
      </c>
      <c r="AA421" s="184" t="s">
        <v>35</v>
      </c>
      <c r="AB421" s="165" t="s">
        <v>2354</v>
      </c>
      <c r="AC421" s="166">
        <v>0</v>
      </c>
      <c r="AD421" s="167">
        <f t="shared" si="2"/>
        <v>9</v>
      </c>
      <c r="AE421" s="398">
        <v>67</v>
      </c>
      <c r="AF421" s="398">
        <v>9</v>
      </c>
      <c r="AG421" s="398">
        <v>11</v>
      </c>
      <c r="AH421" s="398">
        <v>0</v>
      </c>
      <c r="AI421" s="399">
        <v>76</v>
      </c>
      <c r="AJ421" s="399">
        <v>11</v>
      </c>
      <c r="AK421" s="399">
        <v>3</v>
      </c>
      <c r="AL421" s="399">
        <v>35</v>
      </c>
      <c r="AM421" s="166"/>
      <c r="AN421" s="166"/>
      <c r="AO421" s="166" t="s">
        <v>699</v>
      </c>
      <c r="AP421" s="168" t="s">
        <v>699</v>
      </c>
      <c r="AQ421" s="168" t="s">
        <v>699</v>
      </c>
      <c r="AR421" s="169">
        <f t="shared" si="3"/>
        <v>0</v>
      </c>
      <c r="AS421" s="170">
        <v>0</v>
      </c>
      <c r="AT421" s="160">
        <v>0</v>
      </c>
      <c r="AU421" s="160">
        <v>0</v>
      </c>
      <c r="AV421" s="170">
        <v>0</v>
      </c>
      <c r="AW421" s="170">
        <v>0</v>
      </c>
      <c r="AX421" s="160">
        <v>0</v>
      </c>
      <c r="AY421" s="160">
        <v>0</v>
      </c>
      <c r="AZ421" s="160">
        <v>0</v>
      </c>
      <c r="BA421" s="160">
        <v>0</v>
      </c>
      <c r="BB421" s="160">
        <v>0</v>
      </c>
      <c r="BC421" s="160" t="s">
        <v>2355</v>
      </c>
      <c r="BD421" s="160"/>
      <c r="BE421" s="160"/>
    </row>
    <row r="422" spans="2:57" ht="16.5" customHeight="1">
      <c r="B422" s="156">
        <v>335</v>
      </c>
      <c r="C422" s="157" t="s">
        <v>1572</v>
      </c>
      <c r="D422" s="183"/>
      <c r="E422" s="176" t="s">
        <v>28</v>
      </c>
      <c r="F422" s="183" t="s">
        <v>2233</v>
      </c>
      <c r="G422" s="158" t="s">
        <v>1516</v>
      </c>
      <c r="H422" s="159" t="s">
        <v>730</v>
      </c>
      <c r="I422" s="160" t="s">
        <v>1573</v>
      </c>
      <c r="J422" s="160" t="s">
        <v>4552</v>
      </c>
      <c r="K422" s="161">
        <v>25633</v>
      </c>
      <c r="L422" s="158"/>
      <c r="M422" s="158"/>
      <c r="N422" s="158" t="s">
        <v>4553</v>
      </c>
      <c r="O422" s="158" t="s">
        <v>4554</v>
      </c>
      <c r="P422" s="158" t="s">
        <v>4555</v>
      </c>
      <c r="Q422" s="171">
        <v>2</v>
      </c>
      <c r="R422" s="163" t="s">
        <v>4556</v>
      </c>
      <c r="S422" s="163">
        <v>16</v>
      </c>
      <c r="T422" s="163" t="s">
        <v>2798</v>
      </c>
      <c r="U422" s="163">
        <v>53</v>
      </c>
      <c r="V422" s="163" t="s">
        <v>4557</v>
      </c>
      <c r="W422" s="163">
        <v>2</v>
      </c>
      <c r="X422" s="163"/>
      <c r="Y422" s="164" t="s">
        <v>26</v>
      </c>
      <c r="Z422" s="164" t="s">
        <v>26</v>
      </c>
      <c r="AA422" s="164"/>
      <c r="AB422" s="165" t="s">
        <v>2338</v>
      </c>
      <c r="AC422" s="166">
        <v>77</v>
      </c>
      <c r="AD422" s="167">
        <f t="shared" si="2"/>
        <v>4</v>
      </c>
      <c r="AE422" s="398">
        <v>73</v>
      </c>
      <c r="AF422" s="398">
        <v>4</v>
      </c>
      <c r="AG422" s="398">
        <v>10</v>
      </c>
      <c r="AH422" s="398">
        <v>0</v>
      </c>
      <c r="AI422" s="399">
        <v>77</v>
      </c>
      <c r="AJ422" s="399">
        <v>10</v>
      </c>
      <c r="AK422" s="399">
        <v>2</v>
      </c>
      <c r="AL422" s="399">
        <v>36</v>
      </c>
      <c r="AM422" s="166"/>
      <c r="AN422" s="166"/>
      <c r="AO422" s="166" t="s">
        <v>699</v>
      </c>
      <c r="AP422" s="168" t="s">
        <v>699</v>
      </c>
      <c r="AQ422" s="168" t="s">
        <v>699</v>
      </c>
      <c r="AR422" s="169">
        <f t="shared" si="3"/>
        <v>77</v>
      </c>
      <c r="AS422" s="170">
        <v>0</v>
      </c>
      <c r="AT422" s="160">
        <v>65</v>
      </c>
      <c r="AU422" s="160">
        <v>0</v>
      </c>
      <c r="AV422" s="170">
        <v>0</v>
      </c>
      <c r="AW422" s="170">
        <v>0</v>
      </c>
      <c r="AX422" s="160">
        <v>12</v>
      </c>
      <c r="AY422" s="160">
        <v>0</v>
      </c>
      <c r="AZ422" s="160">
        <v>0</v>
      </c>
      <c r="BA422" s="160">
        <v>0</v>
      </c>
      <c r="BB422" s="160">
        <v>0</v>
      </c>
      <c r="BC422" s="160" t="s">
        <v>2339</v>
      </c>
      <c r="BD422" s="160"/>
      <c r="BE422" s="160"/>
    </row>
    <row r="423" spans="2:57" ht="16.5" customHeight="1">
      <c r="B423" s="156">
        <v>360</v>
      </c>
      <c r="C423" s="157" t="s">
        <v>1574</v>
      </c>
      <c r="D423" s="183"/>
      <c r="E423" s="176" t="s">
        <v>28</v>
      </c>
      <c r="F423" s="183" t="s">
        <v>2233</v>
      </c>
      <c r="G423" s="158" t="s">
        <v>1516</v>
      </c>
      <c r="H423" s="159" t="s">
        <v>727</v>
      </c>
      <c r="I423" s="160" t="s">
        <v>1575</v>
      </c>
      <c r="J423" s="160" t="s">
        <v>4558</v>
      </c>
      <c r="K423" s="161">
        <v>3913</v>
      </c>
      <c r="L423" s="158"/>
      <c r="M423" s="158"/>
      <c r="N423" s="158" t="s">
        <v>699</v>
      </c>
      <c r="O423" s="158" t="s">
        <v>699</v>
      </c>
      <c r="P423" s="158" t="s">
        <v>699</v>
      </c>
      <c r="Q423" s="171">
        <v>3</v>
      </c>
      <c r="R423" s="163" t="s">
        <v>4559</v>
      </c>
      <c r="S423" s="163">
        <v>12</v>
      </c>
      <c r="T423" s="163" t="s">
        <v>4560</v>
      </c>
      <c r="U423" s="163">
        <v>38</v>
      </c>
      <c r="V423" s="163" t="s">
        <v>4561</v>
      </c>
      <c r="W423" s="163">
        <v>1</v>
      </c>
      <c r="X423" s="163"/>
      <c r="Y423" s="164" t="s">
        <v>26</v>
      </c>
      <c r="Z423" s="164" t="s">
        <v>26</v>
      </c>
      <c r="AA423" s="172" t="s">
        <v>35</v>
      </c>
      <c r="AB423" s="165" t="s">
        <v>2354</v>
      </c>
      <c r="AC423" s="166">
        <v>37</v>
      </c>
      <c r="AD423" s="167">
        <f t="shared" si="2"/>
        <v>1</v>
      </c>
      <c r="AE423" s="398">
        <v>37</v>
      </c>
      <c r="AF423" s="398">
        <v>1</v>
      </c>
      <c r="AG423" s="398">
        <v>6</v>
      </c>
      <c r="AH423" s="398">
        <v>0</v>
      </c>
      <c r="AI423" s="399">
        <v>38</v>
      </c>
      <c r="AJ423" s="399">
        <v>6</v>
      </c>
      <c r="AK423" s="399">
        <v>3</v>
      </c>
      <c r="AL423" s="399">
        <v>44</v>
      </c>
      <c r="AM423" s="166"/>
      <c r="AN423" s="166"/>
      <c r="AO423" s="166" t="s">
        <v>699</v>
      </c>
      <c r="AP423" s="168" t="s">
        <v>699</v>
      </c>
      <c r="AQ423" s="168" t="s">
        <v>699</v>
      </c>
      <c r="AR423" s="169">
        <f t="shared" si="3"/>
        <v>37</v>
      </c>
      <c r="AS423" s="170">
        <v>0</v>
      </c>
      <c r="AT423" s="160">
        <v>0</v>
      </c>
      <c r="AU423" s="160">
        <v>0</v>
      </c>
      <c r="AV423" s="170">
        <v>2</v>
      </c>
      <c r="AW423" s="170">
        <v>1</v>
      </c>
      <c r="AX423" s="160">
        <v>31</v>
      </c>
      <c r="AY423" s="160">
        <v>3</v>
      </c>
      <c r="AZ423" s="160">
        <v>0</v>
      </c>
      <c r="BA423" s="160">
        <v>0</v>
      </c>
      <c r="BB423" s="160">
        <v>0</v>
      </c>
      <c r="BC423" s="160" t="s">
        <v>2355</v>
      </c>
      <c r="BD423" s="160"/>
      <c r="BE423" s="160"/>
    </row>
    <row r="424" spans="2:57" ht="16.5" customHeight="1">
      <c r="B424" s="156">
        <v>361</v>
      </c>
      <c r="C424" s="157" t="s">
        <v>1576</v>
      </c>
      <c r="D424" s="158" t="s">
        <v>4562</v>
      </c>
      <c r="E424" s="176" t="s">
        <v>28</v>
      </c>
      <c r="F424" s="158" t="s">
        <v>2233</v>
      </c>
      <c r="G424" s="158" t="s">
        <v>1516</v>
      </c>
      <c r="H424" s="159" t="s">
        <v>727</v>
      </c>
      <c r="I424" s="160" t="s">
        <v>1577</v>
      </c>
      <c r="J424" s="160" t="s">
        <v>4563</v>
      </c>
      <c r="K424" s="161">
        <v>18171</v>
      </c>
      <c r="L424" s="158" t="s">
        <v>4564</v>
      </c>
      <c r="M424" s="158" t="s">
        <v>2332</v>
      </c>
      <c r="N424" s="158" t="s">
        <v>4564</v>
      </c>
      <c r="O424" s="158" t="s">
        <v>4565</v>
      </c>
      <c r="P424" s="158" t="s">
        <v>4566</v>
      </c>
      <c r="Q424" s="171">
        <v>2</v>
      </c>
      <c r="R424" s="163" t="s">
        <v>2469</v>
      </c>
      <c r="S424" s="163">
        <v>5</v>
      </c>
      <c r="T424" s="163" t="s">
        <v>2470</v>
      </c>
      <c r="U424" s="163">
        <v>14</v>
      </c>
      <c r="V424" s="163" t="s">
        <v>2413</v>
      </c>
      <c r="W424" s="163">
        <v>2</v>
      </c>
      <c r="X424" s="163"/>
      <c r="Y424" s="164" t="s">
        <v>2353</v>
      </c>
      <c r="Z424" s="164" t="s">
        <v>2353</v>
      </c>
      <c r="AA424" s="164"/>
      <c r="AB424" s="165" t="s">
        <v>2338</v>
      </c>
      <c r="AC424" s="166">
        <v>12</v>
      </c>
      <c r="AD424" s="167">
        <f t="shared" si="2"/>
        <v>1</v>
      </c>
      <c r="AE424" s="398">
        <v>12</v>
      </c>
      <c r="AF424" s="398">
        <v>1</v>
      </c>
      <c r="AG424" s="398">
        <v>3</v>
      </c>
      <c r="AH424" s="398">
        <v>0</v>
      </c>
      <c r="AI424" s="399">
        <v>13</v>
      </c>
      <c r="AJ424" s="399">
        <v>3</v>
      </c>
      <c r="AK424" s="399">
        <v>2</v>
      </c>
      <c r="AL424" s="399">
        <v>10</v>
      </c>
      <c r="AM424" s="166"/>
      <c r="AN424" s="166"/>
      <c r="AO424" s="166" t="s">
        <v>699</v>
      </c>
      <c r="AP424" s="168" t="s">
        <v>699</v>
      </c>
      <c r="AQ424" s="168" t="s">
        <v>699</v>
      </c>
      <c r="AR424" s="169">
        <f t="shared" si="3"/>
        <v>12</v>
      </c>
      <c r="AS424" s="170">
        <v>0</v>
      </c>
      <c r="AT424" s="160">
        <v>0</v>
      </c>
      <c r="AU424" s="160">
        <v>0</v>
      </c>
      <c r="AV424" s="170">
        <v>3</v>
      </c>
      <c r="AW424" s="170">
        <v>4</v>
      </c>
      <c r="AX424" s="160">
        <v>0</v>
      </c>
      <c r="AY424" s="160">
        <v>5</v>
      </c>
      <c r="AZ424" s="160">
        <v>0</v>
      </c>
      <c r="BA424" s="160">
        <v>0</v>
      </c>
      <c r="BB424" s="160">
        <v>0</v>
      </c>
      <c r="BC424" s="160" t="s">
        <v>2339</v>
      </c>
      <c r="BD424" s="160"/>
      <c r="BE424" s="160"/>
    </row>
    <row r="425" spans="2:57" ht="16.5" customHeight="1">
      <c r="B425" s="156">
        <v>362</v>
      </c>
      <c r="C425" s="157" t="s">
        <v>1578</v>
      </c>
      <c r="D425" s="183"/>
      <c r="E425" s="176" t="s">
        <v>28</v>
      </c>
      <c r="F425" s="183" t="s">
        <v>2233</v>
      </c>
      <c r="G425" s="158" t="s">
        <v>1516</v>
      </c>
      <c r="H425" s="159" t="s">
        <v>727</v>
      </c>
      <c r="I425" s="160" t="s">
        <v>1579</v>
      </c>
      <c r="J425" s="160" t="s">
        <v>4567</v>
      </c>
      <c r="K425" s="161">
        <v>18233</v>
      </c>
      <c r="L425" s="158"/>
      <c r="M425" s="158" t="s">
        <v>2332</v>
      </c>
      <c r="N425" s="158" t="s">
        <v>4568</v>
      </c>
      <c r="O425" s="158" t="s">
        <v>4569</v>
      </c>
      <c r="P425" s="158" t="s">
        <v>4570</v>
      </c>
      <c r="Q425" s="171">
        <v>1</v>
      </c>
      <c r="R425" s="163" t="s">
        <v>2470</v>
      </c>
      <c r="S425" s="163">
        <v>4</v>
      </c>
      <c r="T425" s="163" t="s">
        <v>2430</v>
      </c>
      <c r="U425" s="163">
        <v>9</v>
      </c>
      <c r="V425" s="163" t="s">
        <v>3961</v>
      </c>
      <c r="W425" s="163">
        <v>1</v>
      </c>
      <c r="X425" s="163"/>
      <c r="Y425" s="164" t="s">
        <v>2353</v>
      </c>
      <c r="Z425" s="164" t="s">
        <v>2353</v>
      </c>
      <c r="AA425" s="164"/>
      <c r="AB425" s="165" t="s">
        <v>2338</v>
      </c>
      <c r="AC425" s="166">
        <v>10</v>
      </c>
      <c r="AD425" s="167">
        <f t="shared" si="2"/>
        <v>1</v>
      </c>
      <c r="AE425" s="398">
        <v>9</v>
      </c>
      <c r="AF425" s="398">
        <v>1</v>
      </c>
      <c r="AG425" s="398">
        <v>3</v>
      </c>
      <c r="AH425" s="398">
        <v>0</v>
      </c>
      <c r="AI425" s="399">
        <v>10</v>
      </c>
      <c r="AJ425" s="399">
        <v>3</v>
      </c>
      <c r="AK425" s="399">
        <v>2</v>
      </c>
      <c r="AL425" s="399">
        <v>5</v>
      </c>
      <c r="AM425" s="166"/>
      <c r="AN425" s="166"/>
      <c r="AO425" s="166" t="s">
        <v>699</v>
      </c>
      <c r="AP425" s="168" t="s">
        <v>699</v>
      </c>
      <c r="AQ425" s="168" t="s">
        <v>699</v>
      </c>
      <c r="AR425" s="169">
        <f t="shared" si="3"/>
        <v>10</v>
      </c>
      <c r="AS425" s="170">
        <v>0</v>
      </c>
      <c r="AT425" s="160">
        <v>0</v>
      </c>
      <c r="AU425" s="160">
        <v>0</v>
      </c>
      <c r="AV425" s="170">
        <v>0</v>
      </c>
      <c r="AW425" s="170">
        <v>0</v>
      </c>
      <c r="AX425" s="160">
        <v>6</v>
      </c>
      <c r="AY425" s="160">
        <v>4</v>
      </c>
      <c r="AZ425" s="160">
        <v>0</v>
      </c>
      <c r="BA425" s="160">
        <v>0</v>
      </c>
      <c r="BB425" s="160">
        <v>0</v>
      </c>
      <c r="BC425" s="160" t="s">
        <v>2339</v>
      </c>
      <c r="BD425" s="160"/>
      <c r="BE425" s="160"/>
    </row>
    <row r="426" spans="2:57" ht="16.5" hidden="1" customHeight="1">
      <c r="B426" s="156">
        <v>402</v>
      </c>
      <c r="C426" s="157" t="s">
        <v>1580</v>
      </c>
      <c r="D426" s="158" t="s">
        <v>4571</v>
      </c>
      <c r="E426" s="176" t="s">
        <v>2234</v>
      </c>
      <c r="F426" s="158" t="s">
        <v>2233</v>
      </c>
      <c r="G426" s="158" t="s">
        <v>1516</v>
      </c>
      <c r="H426" s="159" t="s">
        <v>730</v>
      </c>
      <c r="I426" s="160" t="s">
        <v>1581</v>
      </c>
      <c r="J426" s="160" t="s">
        <v>4572</v>
      </c>
      <c r="K426" s="161">
        <v>45717</v>
      </c>
      <c r="L426" s="158" t="s">
        <v>4573</v>
      </c>
      <c r="M426" s="158" t="s">
        <v>2332</v>
      </c>
      <c r="N426" s="158" t="s">
        <v>4573</v>
      </c>
      <c r="O426" s="158" t="s">
        <v>4574</v>
      </c>
      <c r="P426" s="158" t="s">
        <v>4575</v>
      </c>
      <c r="Q426" s="171">
        <v>2</v>
      </c>
      <c r="R426" s="163" t="s">
        <v>4576</v>
      </c>
      <c r="S426" s="163">
        <v>17</v>
      </c>
      <c r="T426" s="163" t="s">
        <v>2478</v>
      </c>
      <c r="U426" s="163">
        <v>37</v>
      </c>
      <c r="V426" s="163" t="s">
        <v>4577</v>
      </c>
      <c r="W426" s="163">
        <v>1</v>
      </c>
      <c r="X426" s="163"/>
      <c r="Y426" s="164" t="s">
        <v>26</v>
      </c>
      <c r="Z426" s="164" t="s">
        <v>26</v>
      </c>
      <c r="AA426" s="164"/>
      <c r="AB426" s="165" t="s">
        <v>2338</v>
      </c>
      <c r="AC426" s="166">
        <v>94</v>
      </c>
      <c r="AD426" s="167">
        <f t="shared" si="2"/>
        <v>0</v>
      </c>
      <c r="AE426" s="398">
        <v>0</v>
      </c>
      <c r="AF426" s="398">
        <v>0</v>
      </c>
      <c r="AG426" s="398">
        <v>0</v>
      </c>
      <c r="AH426" s="398">
        <v>0</v>
      </c>
      <c r="AI426" s="399">
        <v>0</v>
      </c>
      <c r="AJ426" s="399">
        <v>0</v>
      </c>
      <c r="AK426" s="399">
        <v>0</v>
      </c>
      <c r="AL426" s="399">
        <v>0</v>
      </c>
      <c r="AM426" s="166"/>
      <c r="AN426" s="166"/>
      <c r="AO426" s="166">
        <v>1</v>
      </c>
      <c r="AP426" s="168" t="s">
        <v>10124</v>
      </c>
      <c r="AQ426" s="168">
        <v>1</v>
      </c>
      <c r="AR426" s="169">
        <f t="shared" si="3"/>
        <v>94</v>
      </c>
      <c r="AS426" s="170">
        <v>0</v>
      </c>
      <c r="AT426" s="160">
        <v>0</v>
      </c>
      <c r="AU426" s="160">
        <v>0</v>
      </c>
      <c r="AV426" s="170">
        <v>0</v>
      </c>
      <c r="AW426" s="170">
        <v>94</v>
      </c>
      <c r="AX426" s="160">
        <v>0</v>
      </c>
      <c r="AY426" s="160">
        <v>0</v>
      </c>
      <c r="AZ426" s="160">
        <v>0</v>
      </c>
      <c r="BA426" s="160">
        <v>0</v>
      </c>
      <c r="BB426" s="160">
        <v>0</v>
      </c>
      <c r="BC426" s="160"/>
      <c r="BD426" s="160"/>
      <c r="BE426" s="160"/>
    </row>
    <row r="427" spans="2:57" ht="16.5" customHeight="1">
      <c r="B427" s="156">
        <v>400</v>
      </c>
      <c r="C427" s="157" t="s">
        <v>1582</v>
      </c>
      <c r="D427" s="158" t="s">
        <v>4578</v>
      </c>
      <c r="E427" s="176" t="s">
        <v>28</v>
      </c>
      <c r="F427" s="158" t="s">
        <v>2233</v>
      </c>
      <c r="G427" s="158" t="s">
        <v>1516</v>
      </c>
      <c r="H427" s="159" t="s">
        <v>727</v>
      </c>
      <c r="I427" s="160" t="s">
        <v>1583</v>
      </c>
      <c r="J427" s="160" t="s">
        <v>4579</v>
      </c>
      <c r="K427" s="161">
        <v>45170</v>
      </c>
      <c r="L427" s="158"/>
      <c r="M427" s="158"/>
      <c r="N427" s="158" t="s">
        <v>4580</v>
      </c>
      <c r="O427" s="158" t="s">
        <v>4581</v>
      </c>
      <c r="P427" s="158" t="s">
        <v>4582</v>
      </c>
      <c r="Q427" s="171">
        <v>1</v>
      </c>
      <c r="R427" s="163" t="s">
        <v>4583</v>
      </c>
      <c r="S427" s="163">
        <v>17</v>
      </c>
      <c r="T427" s="163" t="s">
        <v>4584</v>
      </c>
      <c r="U427" s="163">
        <v>65</v>
      </c>
      <c r="V427" s="163" t="s">
        <v>4585</v>
      </c>
      <c r="W427" s="163">
        <v>2</v>
      </c>
      <c r="X427" s="163"/>
      <c r="Y427" s="164" t="s">
        <v>26</v>
      </c>
      <c r="Z427" s="164" t="s">
        <v>26</v>
      </c>
      <c r="AA427" s="172" t="s">
        <v>35</v>
      </c>
      <c r="AB427" s="165" t="s">
        <v>2354</v>
      </c>
      <c r="AC427" s="166">
        <v>80</v>
      </c>
      <c r="AD427" s="167">
        <f t="shared" si="2"/>
        <v>4</v>
      </c>
      <c r="AE427" s="398">
        <v>76</v>
      </c>
      <c r="AF427" s="398">
        <v>4</v>
      </c>
      <c r="AG427" s="398">
        <v>11</v>
      </c>
      <c r="AH427" s="398">
        <v>0</v>
      </c>
      <c r="AI427" s="399">
        <v>80</v>
      </c>
      <c r="AJ427" s="399">
        <v>11</v>
      </c>
      <c r="AK427" s="399">
        <v>2</v>
      </c>
      <c r="AL427" s="399">
        <v>40</v>
      </c>
      <c r="AM427" s="166"/>
      <c r="AN427" s="166"/>
      <c r="AO427" s="166" t="s">
        <v>699</v>
      </c>
      <c r="AP427" s="168" t="s">
        <v>699</v>
      </c>
      <c r="AQ427" s="168" t="s">
        <v>699</v>
      </c>
      <c r="AR427" s="169">
        <f t="shared" si="3"/>
        <v>80</v>
      </c>
      <c r="AS427" s="170">
        <v>0</v>
      </c>
      <c r="AT427" s="160">
        <v>0</v>
      </c>
      <c r="AU427" s="160">
        <v>0</v>
      </c>
      <c r="AV427" s="170">
        <v>33</v>
      </c>
      <c r="AW427" s="170">
        <v>24</v>
      </c>
      <c r="AX427" s="160">
        <v>0</v>
      </c>
      <c r="AY427" s="160">
        <v>4</v>
      </c>
      <c r="AZ427" s="160">
        <v>0</v>
      </c>
      <c r="BA427" s="160">
        <v>0</v>
      </c>
      <c r="BB427" s="160">
        <v>19</v>
      </c>
      <c r="BC427" s="160" t="s">
        <v>2355</v>
      </c>
      <c r="BD427" s="160"/>
      <c r="BE427" s="160"/>
    </row>
    <row r="428" spans="2:57" ht="16.5" customHeight="1">
      <c r="B428" s="156">
        <v>50</v>
      </c>
      <c r="C428" s="157" t="s">
        <v>1584</v>
      </c>
      <c r="D428" s="158" t="s">
        <v>4586</v>
      </c>
      <c r="E428" s="176" t="s">
        <v>28</v>
      </c>
      <c r="F428" s="158" t="s">
        <v>2233</v>
      </c>
      <c r="G428" s="158" t="s">
        <v>1516</v>
      </c>
      <c r="H428" s="159" t="s">
        <v>724</v>
      </c>
      <c r="I428" s="160" t="s">
        <v>1585</v>
      </c>
      <c r="J428" s="160" t="s">
        <v>4587</v>
      </c>
      <c r="K428" s="161">
        <v>26742</v>
      </c>
      <c r="L428" s="158" t="s">
        <v>4588</v>
      </c>
      <c r="M428" s="158" t="s">
        <v>2332</v>
      </c>
      <c r="N428" s="158" t="s">
        <v>4588</v>
      </c>
      <c r="O428" s="158" t="s">
        <v>4589</v>
      </c>
      <c r="P428" s="158" t="s">
        <v>4590</v>
      </c>
      <c r="Q428" s="171">
        <v>5</v>
      </c>
      <c r="R428" s="163" t="s">
        <v>3112</v>
      </c>
      <c r="S428" s="163">
        <v>22</v>
      </c>
      <c r="T428" s="163" t="s">
        <v>2423</v>
      </c>
      <c r="U428" s="163">
        <v>69</v>
      </c>
      <c r="V428" s="163" t="s">
        <v>4591</v>
      </c>
      <c r="W428" s="163">
        <v>3</v>
      </c>
      <c r="X428" s="163"/>
      <c r="Y428" s="164" t="s">
        <v>26</v>
      </c>
      <c r="Z428" s="164" t="s">
        <v>26</v>
      </c>
      <c r="AA428" s="172" t="s">
        <v>35</v>
      </c>
      <c r="AB428" s="165" t="s">
        <v>2354</v>
      </c>
      <c r="AC428" s="166">
        <v>58</v>
      </c>
      <c r="AD428" s="167">
        <f t="shared" si="2"/>
        <v>3</v>
      </c>
      <c r="AE428" s="398">
        <v>58</v>
      </c>
      <c r="AF428" s="398">
        <v>3</v>
      </c>
      <c r="AG428" s="398">
        <v>13</v>
      </c>
      <c r="AH428" s="398">
        <v>0</v>
      </c>
      <c r="AI428" s="399">
        <v>58</v>
      </c>
      <c r="AJ428" s="399">
        <v>13</v>
      </c>
      <c r="AK428" s="399">
        <v>3</v>
      </c>
      <c r="AL428" s="399">
        <v>30</v>
      </c>
      <c r="AM428" s="166"/>
      <c r="AN428" s="166"/>
      <c r="AO428" s="166" t="s">
        <v>699</v>
      </c>
      <c r="AP428" s="168" t="s">
        <v>699</v>
      </c>
      <c r="AQ428" s="168" t="s">
        <v>699</v>
      </c>
      <c r="AR428" s="169">
        <f t="shared" si="3"/>
        <v>58</v>
      </c>
      <c r="AS428" s="170">
        <v>0</v>
      </c>
      <c r="AT428" s="160">
        <v>0</v>
      </c>
      <c r="AU428" s="160">
        <v>0</v>
      </c>
      <c r="AV428" s="170">
        <v>6</v>
      </c>
      <c r="AW428" s="170">
        <v>0</v>
      </c>
      <c r="AX428" s="160">
        <v>43</v>
      </c>
      <c r="AY428" s="160">
        <v>9</v>
      </c>
      <c r="AZ428" s="160">
        <v>0</v>
      </c>
      <c r="BA428" s="160">
        <v>0</v>
      </c>
      <c r="BB428" s="160">
        <v>0</v>
      </c>
      <c r="BC428" s="160" t="s">
        <v>2355</v>
      </c>
      <c r="BD428" s="160"/>
      <c r="BE428" s="160"/>
    </row>
    <row r="429" spans="2:57" ht="16.5" customHeight="1">
      <c r="B429" s="156">
        <v>396</v>
      </c>
      <c r="C429" s="157" t="s">
        <v>1586</v>
      </c>
      <c r="D429" s="158" t="s">
        <v>4592</v>
      </c>
      <c r="E429" s="176" t="s">
        <v>28</v>
      </c>
      <c r="F429" s="158" t="s">
        <v>2233</v>
      </c>
      <c r="G429" s="158" t="s">
        <v>1516</v>
      </c>
      <c r="H429" s="159" t="s">
        <v>727</v>
      </c>
      <c r="I429" s="160" t="s">
        <v>1587</v>
      </c>
      <c r="J429" s="160" t="s">
        <v>4593</v>
      </c>
      <c r="K429" s="161">
        <v>43525</v>
      </c>
      <c r="L429" s="158" t="s">
        <v>4594</v>
      </c>
      <c r="M429" s="158" t="s">
        <v>2332</v>
      </c>
      <c r="N429" s="158" t="s">
        <v>4594</v>
      </c>
      <c r="O429" s="158" t="s">
        <v>4595</v>
      </c>
      <c r="P429" s="158" t="s">
        <v>4596</v>
      </c>
      <c r="Q429" s="171">
        <v>2</v>
      </c>
      <c r="R429" s="163" t="s">
        <v>4597</v>
      </c>
      <c r="S429" s="163">
        <v>20</v>
      </c>
      <c r="T429" s="163" t="s">
        <v>4584</v>
      </c>
      <c r="U429" s="163">
        <v>66</v>
      </c>
      <c r="V429" s="163" t="s">
        <v>4598</v>
      </c>
      <c r="W429" s="163">
        <v>2</v>
      </c>
      <c r="X429" s="163"/>
      <c r="Y429" s="164" t="s">
        <v>2353</v>
      </c>
      <c r="Z429" s="164" t="s">
        <v>2353</v>
      </c>
      <c r="AA429" s="172" t="s">
        <v>35</v>
      </c>
      <c r="AB429" s="165" t="s">
        <v>2354</v>
      </c>
      <c r="AC429" s="166">
        <v>64</v>
      </c>
      <c r="AD429" s="167">
        <f t="shared" si="2"/>
        <v>0</v>
      </c>
      <c r="AE429" s="398">
        <v>64</v>
      </c>
      <c r="AF429" s="398">
        <v>0</v>
      </c>
      <c r="AG429" s="398">
        <v>9</v>
      </c>
      <c r="AH429" s="398">
        <v>0</v>
      </c>
      <c r="AI429" s="399">
        <v>64</v>
      </c>
      <c r="AJ429" s="399">
        <v>9</v>
      </c>
      <c r="AK429" s="399">
        <v>3</v>
      </c>
      <c r="AL429" s="399">
        <v>44</v>
      </c>
      <c r="AM429" s="166"/>
      <c r="AN429" s="166"/>
      <c r="AO429" s="166" t="s">
        <v>699</v>
      </c>
      <c r="AP429" s="168" t="s">
        <v>699</v>
      </c>
      <c r="AQ429" s="168" t="s">
        <v>699</v>
      </c>
      <c r="AR429" s="169">
        <f t="shared" si="3"/>
        <v>64</v>
      </c>
      <c r="AS429" s="170">
        <v>0</v>
      </c>
      <c r="AT429" s="160">
        <v>0</v>
      </c>
      <c r="AU429" s="160">
        <v>0</v>
      </c>
      <c r="AV429" s="170">
        <v>57</v>
      </c>
      <c r="AW429" s="170">
        <v>0</v>
      </c>
      <c r="AX429" s="160">
        <v>0</v>
      </c>
      <c r="AY429" s="160">
        <v>7</v>
      </c>
      <c r="AZ429" s="160">
        <v>0</v>
      </c>
      <c r="BA429" s="160">
        <v>0</v>
      </c>
      <c r="BB429" s="160">
        <v>0</v>
      </c>
      <c r="BC429" s="160" t="s">
        <v>2355</v>
      </c>
      <c r="BD429" s="160"/>
      <c r="BE429" s="160"/>
    </row>
    <row r="430" spans="2:57" ht="16.5" customHeight="1">
      <c r="B430" s="156">
        <v>380</v>
      </c>
      <c r="C430" s="157" t="s">
        <v>1588</v>
      </c>
      <c r="D430" s="158" t="s">
        <v>4599</v>
      </c>
      <c r="E430" s="176" t="s">
        <v>28</v>
      </c>
      <c r="F430" s="158" t="s">
        <v>2233</v>
      </c>
      <c r="G430" s="158" t="s">
        <v>1516</v>
      </c>
      <c r="H430" s="159" t="s">
        <v>727</v>
      </c>
      <c r="I430" s="160" t="s">
        <v>1589</v>
      </c>
      <c r="J430" s="160" t="s">
        <v>4600</v>
      </c>
      <c r="K430" s="161">
        <v>39142</v>
      </c>
      <c r="L430" s="158" t="s">
        <v>4601</v>
      </c>
      <c r="M430" s="158" t="s">
        <v>2332</v>
      </c>
      <c r="N430" s="158" t="s">
        <v>4601</v>
      </c>
      <c r="O430" s="158" t="s">
        <v>4602</v>
      </c>
      <c r="P430" s="158" t="s">
        <v>4603</v>
      </c>
      <c r="Q430" s="171">
        <v>2</v>
      </c>
      <c r="R430" s="163" t="s">
        <v>4604</v>
      </c>
      <c r="S430" s="163">
        <v>10</v>
      </c>
      <c r="T430" s="163" t="s">
        <v>4605</v>
      </c>
      <c r="U430" s="163">
        <v>70</v>
      </c>
      <c r="V430" s="163" t="s">
        <v>4606</v>
      </c>
      <c r="W430" s="163">
        <v>2</v>
      </c>
      <c r="X430" s="163"/>
      <c r="Y430" s="164" t="s">
        <v>26</v>
      </c>
      <c r="Z430" s="164" t="s">
        <v>26</v>
      </c>
      <c r="AA430" s="172" t="s">
        <v>35</v>
      </c>
      <c r="AB430" s="165" t="s">
        <v>2354</v>
      </c>
      <c r="AC430" s="166">
        <v>52</v>
      </c>
      <c r="AD430" s="167">
        <f t="shared" si="2"/>
        <v>45</v>
      </c>
      <c r="AE430" s="398">
        <v>52</v>
      </c>
      <c r="AF430" s="398">
        <v>45</v>
      </c>
      <c r="AG430" s="398">
        <v>7</v>
      </c>
      <c r="AH430" s="398">
        <v>0</v>
      </c>
      <c r="AI430" s="399">
        <v>97</v>
      </c>
      <c r="AJ430" s="399">
        <v>7</v>
      </c>
      <c r="AK430" s="399">
        <v>3</v>
      </c>
      <c r="AL430" s="399">
        <v>40</v>
      </c>
      <c r="AM430" s="166"/>
      <c r="AN430" s="166"/>
      <c r="AO430" s="166" t="s">
        <v>699</v>
      </c>
      <c r="AP430" s="168" t="s">
        <v>699</v>
      </c>
      <c r="AQ430" s="168" t="s">
        <v>699</v>
      </c>
      <c r="AR430" s="169">
        <f t="shared" si="3"/>
        <v>52</v>
      </c>
      <c r="AS430" s="170">
        <v>0</v>
      </c>
      <c r="AT430" s="160">
        <v>0</v>
      </c>
      <c r="AU430" s="160">
        <v>0</v>
      </c>
      <c r="AV430" s="170">
        <v>22</v>
      </c>
      <c r="AW430" s="170">
        <v>0</v>
      </c>
      <c r="AX430" s="160">
        <v>20</v>
      </c>
      <c r="AY430" s="160">
        <v>10</v>
      </c>
      <c r="AZ430" s="160">
        <v>0</v>
      </c>
      <c r="BA430" s="160">
        <v>0</v>
      </c>
      <c r="BB430" s="160">
        <v>0</v>
      </c>
      <c r="BC430" s="160" t="s">
        <v>2355</v>
      </c>
      <c r="BD430" s="160"/>
      <c r="BE430" s="160"/>
    </row>
    <row r="431" spans="2:57" ht="16.5" customHeight="1">
      <c r="B431" s="156">
        <v>387</v>
      </c>
      <c r="C431" s="157" t="s">
        <v>1590</v>
      </c>
      <c r="D431" s="158" t="s">
        <v>4607</v>
      </c>
      <c r="E431" s="176" t="s">
        <v>28</v>
      </c>
      <c r="F431" s="158" t="s">
        <v>2233</v>
      </c>
      <c r="G431" s="158" t="s">
        <v>1516</v>
      </c>
      <c r="H431" s="159" t="s">
        <v>730</v>
      </c>
      <c r="I431" s="160" t="s">
        <v>1591</v>
      </c>
      <c r="J431" s="160" t="s">
        <v>4608</v>
      </c>
      <c r="K431" s="161">
        <v>39559</v>
      </c>
      <c r="L431" s="158" t="s">
        <v>4609</v>
      </c>
      <c r="M431" s="158" t="s">
        <v>2332</v>
      </c>
      <c r="N431" s="158" t="s">
        <v>4609</v>
      </c>
      <c r="O431" s="158" t="s">
        <v>4610</v>
      </c>
      <c r="P431" s="158" t="s">
        <v>4611</v>
      </c>
      <c r="Q431" s="171">
        <v>2</v>
      </c>
      <c r="R431" s="163" t="s">
        <v>4612</v>
      </c>
      <c r="S431" s="163">
        <v>14</v>
      </c>
      <c r="T431" s="163" t="s">
        <v>2691</v>
      </c>
      <c r="U431" s="163">
        <v>77</v>
      </c>
      <c r="V431" s="163" t="s">
        <v>4613</v>
      </c>
      <c r="W431" s="163">
        <v>2</v>
      </c>
      <c r="X431" s="163"/>
      <c r="Y431" s="164" t="s">
        <v>26</v>
      </c>
      <c r="Z431" s="164" t="s">
        <v>26</v>
      </c>
      <c r="AA431" s="172" t="s">
        <v>35</v>
      </c>
      <c r="AB431" s="165" t="s">
        <v>2354</v>
      </c>
      <c r="AC431" s="166">
        <v>56</v>
      </c>
      <c r="AD431" s="167">
        <f t="shared" si="2"/>
        <v>0</v>
      </c>
      <c r="AE431" s="398">
        <v>57</v>
      </c>
      <c r="AF431" s="398">
        <v>0</v>
      </c>
      <c r="AG431" s="398">
        <v>9</v>
      </c>
      <c r="AH431" s="398">
        <v>0</v>
      </c>
      <c r="AI431" s="399">
        <v>57</v>
      </c>
      <c r="AJ431" s="399">
        <v>9</v>
      </c>
      <c r="AK431" s="399">
        <v>3</v>
      </c>
      <c r="AL431" s="399">
        <v>54</v>
      </c>
      <c r="AM431" s="166"/>
      <c r="AN431" s="166"/>
      <c r="AO431" s="166" t="s">
        <v>699</v>
      </c>
      <c r="AP431" s="168" t="s">
        <v>699</v>
      </c>
      <c r="AQ431" s="168" t="s">
        <v>699</v>
      </c>
      <c r="AR431" s="169">
        <f t="shared" si="3"/>
        <v>56</v>
      </c>
      <c r="AS431" s="170">
        <v>0</v>
      </c>
      <c r="AT431" s="160">
        <v>0</v>
      </c>
      <c r="AU431" s="160">
        <v>0</v>
      </c>
      <c r="AV431" s="170">
        <v>8</v>
      </c>
      <c r="AW431" s="170">
        <v>0</v>
      </c>
      <c r="AX431" s="160">
        <v>47</v>
      </c>
      <c r="AY431" s="160">
        <v>1</v>
      </c>
      <c r="AZ431" s="160">
        <v>0</v>
      </c>
      <c r="BA431" s="160">
        <v>0</v>
      </c>
      <c r="BB431" s="160">
        <v>0</v>
      </c>
      <c r="BC431" s="160" t="s">
        <v>2355</v>
      </c>
      <c r="BD431" s="160"/>
      <c r="BE431" s="160"/>
    </row>
    <row r="432" spans="2:57" ht="16.5" customHeight="1">
      <c r="B432" s="156">
        <v>386</v>
      </c>
      <c r="C432" s="157" t="s">
        <v>1592</v>
      </c>
      <c r="D432" s="158" t="s">
        <v>4614</v>
      </c>
      <c r="E432" s="176" t="s">
        <v>28</v>
      </c>
      <c r="F432" s="158" t="s">
        <v>2233</v>
      </c>
      <c r="G432" s="158" t="s">
        <v>1516</v>
      </c>
      <c r="H432" s="159" t="s">
        <v>727</v>
      </c>
      <c r="I432" s="160" t="s">
        <v>1593</v>
      </c>
      <c r="J432" s="160" t="s">
        <v>4615</v>
      </c>
      <c r="K432" s="161">
        <v>39508</v>
      </c>
      <c r="L432" s="158" t="s">
        <v>4616</v>
      </c>
      <c r="M432" s="158" t="s">
        <v>2332</v>
      </c>
      <c r="N432" s="158" t="s">
        <v>4616</v>
      </c>
      <c r="O432" s="158" t="s">
        <v>4617</v>
      </c>
      <c r="P432" s="158" t="s">
        <v>4618</v>
      </c>
      <c r="Q432" s="171">
        <v>2</v>
      </c>
      <c r="R432" s="163" t="s">
        <v>4619</v>
      </c>
      <c r="S432" s="163">
        <v>9</v>
      </c>
      <c r="T432" s="163" t="s">
        <v>2351</v>
      </c>
      <c r="U432" s="163">
        <v>42</v>
      </c>
      <c r="V432" s="163" t="s">
        <v>4620</v>
      </c>
      <c r="W432" s="163">
        <v>1</v>
      </c>
      <c r="X432" s="163"/>
      <c r="Y432" s="164" t="s">
        <v>4621</v>
      </c>
      <c r="Z432" s="164" t="s">
        <v>4621</v>
      </c>
      <c r="AA432" s="184" t="s">
        <v>35</v>
      </c>
      <c r="AB432" s="165" t="s">
        <v>2354</v>
      </c>
      <c r="AC432" s="166">
        <v>52</v>
      </c>
      <c r="AD432" s="167">
        <f t="shared" si="2"/>
        <v>0</v>
      </c>
      <c r="AE432" s="398">
        <v>52</v>
      </c>
      <c r="AF432" s="398">
        <v>0</v>
      </c>
      <c r="AG432" s="398">
        <v>11</v>
      </c>
      <c r="AH432" s="398">
        <v>0</v>
      </c>
      <c r="AI432" s="399">
        <v>52</v>
      </c>
      <c r="AJ432" s="399">
        <v>11</v>
      </c>
      <c r="AK432" s="399">
        <v>3</v>
      </c>
      <c r="AL432" s="399">
        <v>39</v>
      </c>
      <c r="AM432" s="166"/>
      <c r="AN432" s="166"/>
      <c r="AO432" s="166" t="s">
        <v>699</v>
      </c>
      <c r="AP432" s="168" t="s">
        <v>699</v>
      </c>
      <c r="AQ432" s="168" t="s">
        <v>699</v>
      </c>
      <c r="AR432" s="169">
        <f t="shared" si="3"/>
        <v>52</v>
      </c>
      <c r="AS432" s="170">
        <v>0</v>
      </c>
      <c r="AT432" s="160">
        <v>0</v>
      </c>
      <c r="AU432" s="160">
        <v>0</v>
      </c>
      <c r="AV432" s="170">
        <v>46</v>
      </c>
      <c r="AW432" s="170">
        <v>2</v>
      </c>
      <c r="AX432" s="160">
        <v>0</v>
      </c>
      <c r="AY432" s="160">
        <v>4</v>
      </c>
      <c r="AZ432" s="160">
        <v>0</v>
      </c>
      <c r="BA432" s="160">
        <v>0</v>
      </c>
      <c r="BB432" s="160">
        <v>0</v>
      </c>
      <c r="BC432" s="160" t="s">
        <v>2355</v>
      </c>
      <c r="BD432" s="160"/>
      <c r="BE432" s="160"/>
    </row>
    <row r="433" spans="2:57" ht="16.5" customHeight="1">
      <c r="B433" s="156">
        <v>101</v>
      </c>
      <c r="C433" s="157" t="s">
        <v>1594</v>
      </c>
      <c r="D433" s="158" t="s">
        <v>4622</v>
      </c>
      <c r="E433" s="176" t="s">
        <v>28</v>
      </c>
      <c r="F433" s="158" t="s">
        <v>2233</v>
      </c>
      <c r="G433" s="158" t="s">
        <v>1516</v>
      </c>
      <c r="H433" s="159" t="s">
        <v>784</v>
      </c>
      <c r="I433" s="160" t="s">
        <v>1595</v>
      </c>
      <c r="J433" s="160" t="s">
        <v>4623</v>
      </c>
      <c r="K433" s="161">
        <v>39873</v>
      </c>
      <c r="L433" s="158" t="s">
        <v>4624</v>
      </c>
      <c r="M433" s="158" t="s">
        <v>2332</v>
      </c>
      <c r="N433" s="158" t="s">
        <v>4625</v>
      </c>
      <c r="O433" s="158" t="s">
        <v>4626</v>
      </c>
      <c r="P433" s="158" t="s">
        <v>4627</v>
      </c>
      <c r="Q433" s="171">
        <v>3</v>
      </c>
      <c r="R433" s="163" t="s">
        <v>4628</v>
      </c>
      <c r="S433" s="163">
        <v>5</v>
      </c>
      <c r="T433" s="163" t="s">
        <v>3287</v>
      </c>
      <c r="U433" s="163">
        <v>75</v>
      </c>
      <c r="V433" s="163" t="s">
        <v>4629</v>
      </c>
      <c r="W433" s="163">
        <v>1</v>
      </c>
      <c r="X433" s="163"/>
      <c r="Y433" s="164" t="s">
        <v>26</v>
      </c>
      <c r="Z433" s="164" t="s">
        <v>26</v>
      </c>
      <c r="AA433" s="164"/>
      <c r="AB433" s="165" t="s">
        <v>2338</v>
      </c>
      <c r="AC433" s="166">
        <v>56</v>
      </c>
      <c r="AD433" s="167">
        <f t="shared" si="2"/>
        <v>0</v>
      </c>
      <c r="AE433" s="398">
        <v>56</v>
      </c>
      <c r="AF433" s="398">
        <v>0</v>
      </c>
      <c r="AG433" s="398">
        <v>7</v>
      </c>
      <c r="AH433" s="398">
        <v>0</v>
      </c>
      <c r="AI433" s="399">
        <v>56</v>
      </c>
      <c r="AJ433" s="399">
        <v>7</v>
      </c>
      <c r="AK433" s="399">
        <v>2</v>
      </c>
      <c r="AL433" s="399">
        <v>26</v>
      </c>
      <c r="AM433" s="166"/>
      <c r="AN433" s="166"/>
      <c r="AO433" s="166" t="s">
        <v>699</v>
      </c>
      <c r="AP433" s="168" t="s">
        <v>699</v>
      </c>
      <c r="AQ433" s="168" t="s">
        <v>699</v>
      </c>
      <c r="AR433" s="169">
        <f t="shared" si="3"/>
        <v>56</v>
      </c>
      <c r="AS433" s="170">
        <v>0</v>
      </c>
      <c r="AT433" s="160">
        <v>0</v>
      </c>
      <c r="AU433" s="160">
        <v>0</v>
      </c>
      <c r="AV433" s="170">
        <v>2</v>
      </c>
      <c r="AW433" s="170">
        <v>0</v>
      </c>
      <c r="AX433" s="160">
        <v>54</v>
      </c>
      <c r="AY433" s="160">
        <v>0</v>
      </c>
      <c r="AZ433" s="160">
        <v>0</v>
      </c>
      <c r="BA433" s="160">
        <v>0</v>
      </c>
      <c r="BB433" s="160">
        <v>0</v>
      </c>
      <c r="BC433" s="160" t="s">
        <v>2339</v>
      </c>
      <c r="BD433" s="160"/>
      <c r="BE433" s="160"/>
    </row>
    <row r="434" spans="2:57" ht="16.5" hidden="1" customHeight="1">
      <c r="B434" s="156">
        <v>405</v>
      </c>
      <c r="C434" s="157" t="s">
        <v>1596</v>
      </c>
      <c r="D434" s="158" t="s">
        <v>4630</v>
      </c>
      <c r="E434" s="176" t="s">
        <v>2234</v>
      </c>
      <c r="F434" s="158" t="s">
        <v>2233</v>
      </c>
      <c r="G434" s="158" t="s">
        <v>1516</v>
      </c>
      <c r="H434" s="159" t="s">
        <v>730</v>
      </c>
      <c r="I434" s="160" t="s">
        <v>1597</v>
      </c>
      <c r="J434" s="160" t="s">
        <v>4631</v>
      </c>
      <c r="K434" s="161">
        <v>45717</v>
      </c>
      <c r="L434" s="158" t="s">
        <v>4632</v>
      </c>
      <c r="M434" s="158" t="s">
        <v>2332</v>
      </c>
      <c r="N434" s="158" t="s">
        <v>4632</v>
      </c>
      <c r="O434" s="158" t="s">
        <v>4633</v>
      </c>
      <c r="P434" s="158" t="s">
        <v>4634</v>
      </c>
      <c r="Q434" s="171">
        <v>2</v>
      </c>
      <c r="R434" s="163" t="s">
        <v>4635</v>
      </c>
      <c r="S434" s="163">
        <v>16</v>
      </c>
      <c r="T434" s="163" t="s">
        <v>2478</v>
      </c>
      <c r="U434" s="163">
        <v>31</v>
      </c>
      <c r="V434" s="163" t="s">
        <v>4636</v>
      </c>
      <c r="W434" s="163">
        <v>2</v>
      </c>
      <c r="X434" s="163"/>
      <c r="Y434" s="164" t="s">
        <v>26</v>
      </c>
      <c r="Z434" s="164" t="s">
        <v>26</v>
      </c>
      <c r="AA434" s="164"/>
      <c r="AB434" s="165" t="s">
        <v>2338</v>
      </c>
      <c r="AC434" s="166">
        <v>83</v>
      </c>
      <c r="AD434" s="167">
        <f t="shared" si="2"/>
        <v>0</v>
      </c>
      <c r="AE434" s="398">
        <v>0</v>
      </c>
      <c r="AF434" s="398">
        <v>0</v>
      </c>
      <c r="AG434" s="398">
        <v>0</v>
      </c>
      <c r="AH434" s="398">
        <v>0</v>
      </c>
      <c r="AI434" s="399">
        <v>0</v>
      </c>
      <c r="AJ434" s="399">
        <v>0</v>
      </c>
      <c r="AK434" s="399">
        <v>0</v>
      </c>
      <c r="AL434" s="399">
        <v>0</v>
      </c>
      <c r="AM434" s="166"/>
      <c r="AN434" s="166"/>
      <c r="AO434" s="166">
        <v>1</v>
      </c>
      <c r="AP434" s="168" t="s">
        <v>10124</v>
      </c>
      <c r="AQ434" s="168">
        <v>1</v>
      </c>
      <c r="AR434" s="169">
        <f t="shared" si="3"/>
        <v>83</v>
      </c>
      <c r="AS434" s="170">
        <v>0</v>
      </c>
      <c r="AT434" s="160">
        <v>0</v>
      </c>
      <c r="AU434" s="160">
        <v>0</v>
      </c>
      <c r="AV434" s="170">
        <v>0</v>
      </c>
      <c r="AW434" s="170">
        <v>83</v>
      </c>
      <c r="AX434" s="160">
        <v>0</v>
      </c>
      <c r="AY434" s="160">
        <v>0</v>
      </c>
      <c r="AZ434" s="160">
        <v>0</v>
      </c>
      <c r="BA434" s="160">
        <v>0</v>
      </c>
      <c r="BB434" s="160">
        <v>0</v>
      </c>
      <c r="BC434" s="160"/>
      <c r="BD434" s="160"/>
      <c r="BE434" s="160"/>
    </row>
    <row r="435" spans="2:57" ht="16.5" customHeight="1">
      <c r="B435" s="156">
        <v>399</v>
      </c>
      <c r="C435" s="157" t="s">
        <v>1598</v>
      </c>
      <c r="D435" s="158" t="s">
        <v>4637</v>
      </c>
      <c r="E435" s="176" t="s">
        <v>28</v>
      </c>
      <c r="F435" s="158" t="s">
        <v>2233</v>
      </c>
      <c r="G435" s="158" t="s">
        <v>1516</v>
      </c>
      <c r="H435" s="159" t="s">
        <v>727</v>
      </c>
      <c r="I435" s="160" t="s">
        <v>1599</v>
      </c>
      <c r="J435" s="160" t="s">
        <v>4638</v>
      </c>
      <c r="K435" s="161">
        <v>44986</v>
      </c>
      <c r="L435" s="158"/>
      <c r="M435" s="158"/>
      <c r="N435" s="158" t="s">
        <v>699</v>
      </c>
      <c r="O435" s="158" t="s">
        <v>699</v>
      </c>
      <c r="P435" s="158" t="s">
        <v>699</v>
      </c>
      <c r="Q435" s="171">
        <v>2</v>
      </c>
      <c r="R435" s="163" t="s">
        <v>4639</v>
      </c>
      <c r="S435" s="163">
        <v>23</v>
      </c>
      <c r="T435" s="163" t="s">
        <v>3936</v>
      </c>
      <c r="U435" s="163">
        <v>49</v>
      </c>
      <c r="V435" s="163" t="s">
        <v>4640</v>
      </c>
      <c r="W435" s="163">
        <v>2</v>
      </c>
      <c r="X435" s="163"/>
      <c r="Y435" s="164" t="s">
        <v>26</v>
      </c>
      <c r="Z435" s="164" t="s">
        <v>26</v>
      </c>
      <c r="AA435" s="164"/>
      <c r="AB435" s="165" t="s">
        <v>2338</v>
      </c>
      <c r="AC435" s="166">
        <v>79</v>
      </c>
      <c r="AD435" s="167">
        <f t="shared" si="2"/>
        <v>0</v>
      </c>
      <c r="AE435" s="398">
        <v>79</v>
      </c>
      <c r="AF435" s="398">
        <v>0</v>
      </c>
      <c r="AG435" s="398">
        <v>10</v>
      </c>
      <c r="AH435" s="398">
        <v>0</v>
      </c>
      <c r="AI435" s="399">
        <v>79</v>
      </c>
      <c r="AJ435" s="399">
        <v>10</v>
      </c>
      <c r="AK435" s="399">
        <v>1</v>
      </c>
      <c r="AL435" s="399">
        <v>43</v>
      </c>
      <c r="AM435" s="166"/>
      <c r="AN435" s="166"/>
      <c r="AO435" s="166" t="s">
        <v>699</v>
      </c>
      <c r="AP435" s="168" t="s">
        <v>699</v>
      </c>
      <c r="AQ435" s="168" t="s">
        <v>699</v>
      </c>
      <c r="AR435" s="169">
        <f t="shared" si="3"/>
        <v>79</v>
      </c>
      <c r="AS435" s="170">
        <v>0</v>
      </c>
      <c r="AT435" s="160">
        <v>0</v>
      </c>
      <c r="AU435" s="160">
        <v>0</v>
      </c>
      <c r="AV435" s="170">
        <v>0</v>
      </c>
      <c r="AW435" s="170">
        <v>79</v>
      </c>
      <c r="AX435" s="160">
        <v>0</v>
      </c>
      <c r="AY435" s="160">
        <v>0</v>
      </c>
      <c r="AZ435" s="160">
        <v>0</v>
      </c>
      <c r="BA435" s="160">
        <v>0</v>
      </c>
      <c r="BB435" s="160">
        <v>0</v>
      </c>
      <c r="BC435" s="160" t="s">
        <v>2339</v>
      </c>
      <c r="BD435" s="160"/>
      <c r="BE435" s="160"/>
    </row>
    <row r="436" spans="2:57" ht="16.5" customHeight="1">
      <c r="B436" s="156">
        <v>132</v>
      </c>
      <c r="C436" s="157" t="s">
        <v>1600</v>
      </c>
      <c r="D436" s="158" t="s">
        <v>4641</v>
      </c>
      <c r="E436" s="176" t="s">
        <v>28</v>
      </c>
      <c r="F436" s="158" t="s">
        <v>2233</v>
      </c>
      <c r="G436" s="158" t="s">
        <v>1516</v>
      </c>
      <c r="H436" s="159" t="s">
        <v>724</v>
      </c>
      <c r="I436" s="160" t="s">
        <v>1601</v>
      </c>
      <c r="J436" s="160" t="s">
        <v>4642</v>
      </c>
      <c r="K436" s="161">
        <v>27829</v>
      </c>
      <c r="L436" s="158"/>
      <c r="M436" s="158"/>
      <c r="N436" s="158" t="s">
        <v>4643</v>
      </c>
      <c r="O436" s="158" t="s">
        <v>4644</v>
      </c>
      <c r="P436" s="158" t="s">
        <v>4645</v>
      </c>
      <c r="Q436" s="171">
        <v>5</v>
      </c>
      <c r="R436" s="163" t="s">
        <v>4646</v>
      </c>
      <c r="S436" s="163">
        <v>21</v>
      </c>
      <c r="T436" s="163" t="s">
        <v>2735</v>
      </c>
      <c r="U436" s="163">
        <v>42</v>
      </c>
      <c r="V436" s="163" t="s">
        <v>4629</v>
      </c>
      <c r="W436" s="163">
        <v>1</v>
      </c>
      <c r="X436" s="163"/>
      <c r="Y436" s="164" t="s">
        <v>26</v>
      </c>
      <c r="Z436" s="164" t="s">
        <v>26</v>
      </c>
      <c r="AA436" s="164"/>
      <c r="AB436" s="165" t="s">
        <v>2338</v>
      </c>
      <c r="AC436" s="166">
        <v>18</v>
      </c>
      <c r="AD436" s="167">
        <f t="shared" si="2"/>
        <v>13</v>
      </c>
      <c r="AE436" s="398">
        <v>14</v>
      </c>
      <c r="AF436" s="398">
        <v>13</v>
      </c>
      <c r="AG436" s="398">
        <v>4</v>
      </c>
      <c r="AH436" s="398">
        <v>0</v>
      </c>
      <c r="AI436" s="399">
        <v>31</v>
      </c>
      <c r="AJ436" s="399">
        <v>4</v>
      </c>
      <c r="AK436" s="399">
        <v>2</v>
      </c>
      <c r="AL436" s="399">
        <v>38</v>
      </c>
      <c r="AM436" s="166"/>
      <c r="AN436" s="166"/>
      <c r="AO436" s="166" t="s">
        <v>699</v>
      </c>
      <c r="AP436" s="168" t="s">
        <v>699</v>
      </c>
      <c r="AQ436" s="168" t="s">
        <v>699</v>
      </c>
      <c r="AR436" s="169">
        <f t="shared" si="3"/>
        <v>18</v>
      </c>
      <c r="AS436" s="170">
        <v>0</v>
      </c>
      <c r="AT436" s="160">
        <v>0</v>
      </c>
      <c r="AU436" s="160">
        <v>0</v>
      </c>
      <c r="AV436" s="170">
        <v>11</v>
      </c>
      <c r="AW436" s="170">
        <v>3</v>
      </c>
      <c r="AX436" s="160">
        <v>0</v>
      </c>
      <c r="AY436" s="160">
        <v>4</v>
      </c>
      <c r="AZ436" s="160">
        <v>0</v>
      </c>
      <c r="BA436" s="160">
        <v>0</v>
      </c>
      <c r="BB436" s="160">
        <v>0</v>
      </c>
      <c r="BC436" s="160" t="s">
        <v>2339</v>
      </c>
      <c r="BD436" s="160"/>
      <c r="BE436" s="160"/>
    </row>
    <row r="437" spans="2:57" ht="16.5" customHeight="1">
      <c r="B437" s="156">
        <v>391</v>
      </c>
      <c r="C437" s="157" t="s">
        <v>1602</v>
      </c>
      <c r="D437" s="158" t="s">
        <v>4647</v>
      </c>
      <c r="E437" s="176" t="s">
        <v>28</v>
      </c>
      <c r="F437" s="158" t="s">
        <v>2233</v>
      </c>
      <c r="G437" s="158" t="s">
        <v>1516</v>
      </c>
      <c r="H437" s="159" t="s">
        <v>727</v>
      </c>
      <c r="I437" s="160" t="s">
        <v>1603</v>
      </c>
      <c r="J437" s="160" t="s">
        <v>4648</v>
      </c>
      <c r="K437" s="161">
        <v>41836</v>
      </c>
      <c r="L437" s="158"/>
      <c r="M437" s="158"/>
      <c r="N437" s="158" t="s">
        <v>699</v>
      </c>
      <c r="O437" s="158" t="s">
        <v>699</v>
      </c>
      <c r="P437" s="158" t="s">
        <v>699</v>
      </c>
      <c r="Q437" s="171">
        <v>2</v>
      </c>
      <c r="R437" s="163" t="s">
        <v>4649</v>
      </c>
      <c r="S437" s="163">
        <v>12</v>
      </c>
      <c r="T437" s="163" t="s">
        <v>4650</v>
      </c>
      <c r="U437" s="163">
        <v>39</v>
      </c>
      <c r="V437" s="163" t="s">
        <v>4037</v>
      </c>
      <c r="W437" s="163">
        <v>1</v>
      </c>
      <c r="X437" s="163"/>
      <c r="Y437" s="164" t="s">
        <v>26</v>
      </c>
      <c r="Z437" s="164" t="s">
        <v>26</v>
      </c>
      <c r="AA437" s="172" t="s">
        <v>35</v>
      </c>
      <c r="AB437" s="165" t="s">
        <v>2354</v>
      </c>
      <c r="AC437" s="166">
        <v>39</v>
      </c>
      <c r="AD437" s="167">
        <f t="shared" si="2"/>
        <v>0</v>
      </c>
      <c r="AE437" s="398">
        <v>39</v>
      </c>
      <c r="AF437" s="398">
        <v>0</v>
      </c>
      <c r="AG437" s="398">
        <v>6</v>
      </c>
      <c r="AH437" s="398">
        <v>0</v>
      </c>
      <c r="AI437" s="399">
        <v>39</v>
      </c>
      <c r="AJ437" s="399">
        <v>6</v>
      </c>
      <c r="AK437" s="399">
        <v>3</v>
      </c>
      <c r="AL437" s="399">
        <v>27</v>
      </c>
      <c r="AM437" s="166"/>
      <c r="AN437" s="166"/>
      <c r="AO437" s="166" t="s">
        <v>699</v>
      </c>
      <c r="AP437" s="168" t="s">
        <v>699</v>
      </c>
      <c r="AQ437" s="168" t="s">
        <v>699</v>
      </c>
      <c r="AR437" s="169">
        <f t="shared" si="3"/>
        <v>39</v>
      </c>
      <c r="AS437" s="170">
        <v>0</v>
      </c>
      <c r="AT437" s="160">
        <v>0</v>
      </c>
      <c r="AU437" s="160">
        <v>0</v>
      </c>
      <c r="AV437" s="170">
        <v>21</v>
      </c>
      <c r="AW437" s="170">
        <v>3</v>
      </c>
      <c r="AX437" s="160">
        <v>0</v>
      </c>
      <c r="AY437" s="160">
        <v>15</v>
      </c>
      <c r="AZ437" s="160">
        <v>0</v>
      </c>
      <c r="BA437" s="160">
        <v>0</v>
      </c>
      <c r="BB437" s="160">
        <v>0</v>
      </c>
      <c r="BC437" s="160" t="s">
        <v>2355</v>
      </c>
      <c r="BD437" s="160"/>
      <c r="BE437" s="160"/>
    </row>
    <row r="438" spans="2:57" ht="16.5" hidden="1" customHeight="1">
      <c r="B438" s="156">
        <v>403</v>
      </c>
      <c r="C438" s="157" t="s">
        <v>1604</v>
      </c>
      <c r="D438" s="158" t="s">
        <v>4651</v>
      </c>
      <c r="E438" s="176" t="s">
        <v>2234</v>
      </c>
      <c r="F438" s="158" t="s">
        <v>2233</v>
      </c>
      <c r="G438" s="158" t="s">
        <v>1516</v>
      </c>
      <c r="H438" s="159" t="s">
        <v>727</v>
      </c>
      <c r="I438" s="160" t="s">
        <v>1605</v>
      </c>
      <c r="J438" s="160" t="s">
        <v>4652</v>
      </c>
      <c r="K438" s="161">
        <v>45717</v>
      </c>
      <c r="L438" s="158"/>
      <c r="M438" s="158"/>
      <c r="N438" s="158" t="s">
        <v>699</v>
      </c>
      <c r="O438" s="158" t="s">
        <v>699</v>
      </c>
      <c r="P438" s="158" t="s">
        <v>699</v>
      </c>
      <c r="Q438" s="171">
        <v>2</v>
      </c>
      <c r="R438" s="163" t="s">
        <v>4653</v>
      </c>
      <c r="S438" s="163">
        <v>14</v>
      </c>
      <c r="T438" s="163" t="s">
        <v>3328</v>
      </c>
      <c r="U438" s="163">
        <v>38</v>
      </c>
      <c r="V438" s="163" t="s">
        <v>4654</v>
      </c>
      <c r="W438" s="163">
        <v>2</v>
      </c>
      <c r="X438" s="163"/>
      <c r="Y438" s="164" t="s">
        <v>26</v>
      </c>
      <c r="Z438" s="164" t="s">
        <v>26</v>
      </c>
      <c r="AA438" s="164"/>
      <c r="AB438" s="165" t="s">
        <v>2338</v>
      </c>
      <c r="AC438" s="166">
        <v>86</v>
      </c>
      <c r="AD438" s="167">
        <f t="shared" si="2"/>
        <v>0</v>
      </c>
      <c r="AE438" s="398">
        <v>0</v>
      </c>
      <c r="AF438" s="398">
        <v>0</v>
      </c>
      <c r="AG438" s="398">
        <v>0</v>
      </c>
      <c r="AH438" s="398">
        <v>0</v>
      </c>
      <c r="AI438" s="399">
        <v>0</v>
      </c>
      <c r="AJ438" s="399">
        <v>0</v>
      </c>
      <c r="AK438" s="399">
        <v>0</v>
      </c>
      <c r="AL438" s="399">
        <v>0</v>
      </c>
      <c r="AM438" s="166"/>
      <c r="AN438" s="166"/>
      <c r="AO438" s="166">
        <v>1</v>
      </c>
      <c r="AP438" s="168" t="s">
        <v>10124</v>
      </c>
      <c r="AQ438" s="168">
        <v>1</v>
      </c>
      <c r="AR438" s="169">
        <f t="shared" si="3"/>
        <v>86</v>
      </c>
      <c r="AS438" s="170">
        <v>0</v>
      </c>
      <c r="AT438" s="160">
        <v>0</v>
      </c>
      <c r="AU438" s="160">
        <v>0</v>
      </c>
      <c r="AV438" s="170">
        <v>0</v>
      </c>
      <c r="AW438" s="170">
        <v>86</v>
      </c>
      <c r="AX438" s="160">
        <v>0</v>
      </c>
      <c r="AY438" s="160">
        <v>0</v>
      </c>
      <c r="AZ438" s="160">
        <v>0</v>
      </c>
      <c r="BA438" s="160">
        <v>0</v>
      </c>
      <c r="BB438" s="160">
        <v>0</v>
      </c>
      <c r="BC438" s="160"/>
      <c r="BD438" s="160"/>
      <c r="BE438" s="160"/>
    </row>
    <row r="439" spans="2:57" ht="16.5" customHeight="1">
      <c r="B439" s="156">
        <v>342</v>
      </c>
      <c r="C439" s="157" t="s">
        <v>1606</v>
      </c>
      <c r="D439" s="183"/>
      <c r="E439" s="176" t="s">
        <v>28</v>
      </c>
      <c r="F439" s="183" t="s">
        <v>2233</v>
      </c>
      <c r="G439" s="158" t="s">
        <v>1516</v>
      </c>
      <c r="H439" s="159" t="s">
        <v>730</v>
      </c>
      <c r="I439" s="160" t="s">
        <v>1607</v>
      </c>
      <c r="J439" s="160" t="s">
        <v>4655</v>
      </c>
      <c r="K439" s="161">
        <v>17052</v>
      </c>
      <c r="L439" s="158"/>
      <c r="M439" s="158"/>
      <c r="N439" s="158" t="s">
        <v>4656</v>
      </c>
      <c r="O439" s="158" t="s">
        <v>4657</v>
      </c>
      <c r="P439" s="158"/>
      <c r="Q439" s="171">
        <v>4</v>
      </c>
      <c r="R439" s="163" t="s">
        <v>4658</v>
      </c>
      <c r="S439" s="163">
        <v>6</v>
      </c>
      <c r="T439" s="163" t="s">
        <v>4049</v>
      </c>
      <c r="U439" s="163">
        <v>52</v>
      </c>
      <c r="V439" s="163" t="s">
        <v>4659</v>
      </c>
      <c r="W439" s="163">
        <v>1</v>
      </c>
      <c r="X439" s="163"/>
      <c r="Y439" s="164" t="s">
        <v>26</v>
      </c>
      <c r="Z439" s="164" t="s">
        <v>26</v>
      </c>
      <c r="AA439" s="172" t="s">
        <v>35</v>
      </c>
      <c r="AB439" s="165" t="s">
        <v>2354</v>
      </c>
      <c r="AC439" s="166">
        <v>39</v>
      </c>
      <c r="AD439" s="167">
        <f t="shared" si="2"/>
        <v>0</v>
      </c>
      <c r="AE439" s="398">
        <v>39</v>
      </c>
      <c r="AF439" s="398">
        <v>0</v>
      </c>
      <c r="AG439" s="398">
        <v>12</v>
      </c>
      <c r="AH439" s="398">
        <v>0</v>
      </c>
      <c r="AI439" s="399">
        <v>39</v>
      </c>
      <c r="AJ439" s="399">
        <v>12</v>
      </c>
      <c r="AK439" s="399">
        <v>3</v>
      </c>
      <c r="AL439" s="399">
        <v>30</v>
      </c>
      <c r="AM439" s="166"/>
      <c r="AN439" s="166"/>
      <c r="AO439" s="166" t="s">
        <v>699</v>
      </c>
      <c r="AP439" s="168" t="s">
        <v>699</v>
      </c>
      <c r="AQ439" s="168" t="s">
        <v>699</v>
      </c>
      <c r="AR439" s="169">
        <f t="shared" si="3"/>
        <v>39</v>
      </c>
      <c r="AS439" s="170">
        <v>0</v>
      </c>
      <c r="AT439" s="160">
        <v>0</v>
      </c>
      <c r="AU439" s="160">
        <v>0</v>
      </c>
      <c r="AV439" s="170">
        <v>8</v>
      </c>
      <c r="AW439" s="170">
        <v>0</v>
      </c>
      <c r="AX439" s="160">
        <v>27</v>
      </c>
      <c r="AY439" s="160">
        <v>4</v>
      </c>
      <c r="AZ439" s="160">
        <v>0</v>
      </c>
      <c r="BA439" s="160">
        <v>0</v>
      </c>
      <c r="BB439" s="160">
        <v>0</v>
      </c>
      <c r="BC439" s="160" t="s">
        <v>2355</v>
      </c>
      <c r="BD439" s="160"/>
      <c r="BE439" s="160"/>
    </row>
    <row r="440" spans="2:57" ht="16.5" customHeight="1">
      <c r="B440" s="156">
        <v>393</v>
      </c>
      <c r="C440" s="157" t="s">
        <v>1608</v>
      </c>
      <c r="D440" s="183"/>
      <c r="E440" s="176" t="s">
        <v>28</v>
      </c>
      <c r="F440" s="183" t="s">
        <v>2233</v>
      </c>
      <c r="G440" s="158" t="s">
        <v>1516</v>
      </c>
      <c r="H440" s="159" t="s">
        <v>727</v>
      </c>
      <c r="I440" s="160" t="s">
        <v>1609</v>
      </c>
      <c r="J440" s="160" t="s">
        <v>4660</v>
      </c>
      <c r="K440" s="161">
        <v>42795</v>
      </c>
      <c r="L440" s="158" t="s">
        <v>4661</v>
      </c>
      <c r="M440" s="158" t="s">
        <v>2332</v>
      </c>
      <c r="N440" s="158" t="s">
        <v>4661</v>
      </c>
      <c r="O440" s="158" t="s">
        <v>4662</v>
      </c>
      <c r="P440" s="158" t="s">
        <v>4663</v>
      </c>
      <c r="Q440" s="171">
        <v>2</v>
      </c>
      <c r="R440" s="163" t="s">
        <v>4664</v>
      </c>
      <c r="S440" s="163">
        <v>23</v>
      </c>
      <c r="T440" s="163" t="s">
        <v>2650</v>
      </c>
      <c r="U440" s="163">
        <v>52</v>
      </c>
      <c r="V440" s="163">
        <v>722</v>
      </c>
      <c r="W440" s="163">
        <v>1</v>
      </c>
      <c r="X440" s="163"/>
      <c r="Y440" s="164" t="s">
        <v>2353</v>
      </c>
      <c r="Z440" s="164" t="s">
        <v>2353</v>
      </c>
      <c r="AA440" s="172" t="s">
        <v>35</v>
      </c>
      <c r="AB440" s="165" t="s">
        <v>2354</v>
      </c>
      <c r="AC440" s="166">
        <v>49</v>
      </c>
      <c r="AD440" s="167">
        <f t="shared" si="2"/>
        <v>11</v>
      </c>
      <c r="AE440" s="398">
        <v>49</v>
      </c>
      <c r="AF440" s="398">
        <v>11</v>
      </c>
      <c r="AG440" s="398">
        <v>9</v>
      </c>
      <c r="AH440" s="398">
        <v>0</v>
      </c>
      <c r="AI440" s="399">
        <v>60</v>
      </c>
      <c r="AJ440" s="399">
        <v>9</v>
      </c>
      <c r="AK440" s="399">
        <v>3</v>
      </c>
      <c r="AL440" s="399">
        <v>51</v>
      </c>
      <c r="AM440" s="166"/>
      <c r="AN440" s="166"/>
      <c r="AO440" s="166" t="s">
        <v>699</v>
      </c>
      <c r="AP440" s="168" t="s">
        <v>699</v>
      </c>
      <c r="AQ440" s="168" t="s">
        <v>699</v>
      </c>
      <c r="AR440" s="169">
        <f t="shared" si="3"/>
        <v>49</v>
      </c>
      <c r="AS440" s="170">
        <v>0</v>
      </c>
      <c r="AT440" s="160">
        <v>0</v>
      </c>
      <c r="AU440" s="160">
        <v>0</v>
      </c>
      <c r="AV440" s="170">
        <v>4</v>
      </c>
      <c r="AW440" s="170">
        <v>0</v>
      </c>
      <c r="AX440" s="160">
        <v>31</v>
      </c>
      <c r="AY440" s="160">
        <v>14</v>
      </c>
      <c r="AZ440" s="160">
        <v>0</v>
      </c>
      <c r="BA440" s="160">
        <v>0</v>
      </c>
      <c r="BB440" s="160">
        <v>0</v>
      </c>
      <c r="BC440" s="160" t="s">
        <v>2355</v>
      </c>
      <c r="BD440" s="160"/>
      <c r="BE440" s="160"/>
    </row>
    <row r="441" spans="2:57" ht="16.5" hidden="1" customHeight="1">
      <c r="B441" s="202">
        <v>135</v>
      </c>
      <c r="C441" s="203" t="s">
        <v>1610</v>
      </c>
      <c r="D441" s="158" t="s">
        <v>4665</v>
      </c>
      <c r="E441" s="176" t="s">
        <v>2234</v>
      </c>
      <c r="F441" s="158" t="s">
        <v>2233</v>
      </c>
      <c r="G441" s="204" t="s">
        <v>1516</v>
      </c>
      <c r="H441" s="159" t="s">
        <v>724</v>
      </c>
      <c r="I441" s="160" t="s">
        <v>1611</v>
      </c>
      <c r="J441" s="160" t="s">
        <v>4666</v>
      </c>
      <c r="K441" s="161">
        <v>45717</v>
      </c>
      <c r="L441" s="158"/>
      <c r="M441" s="158"/>
      <c r="N441" s="158" t="s">
        <v>699</v>
      </c>
      <c r="O441" s="158" t="s">
        <v>699</v>
      </c>
      <c r="P441" s="158" t="s">
        <v>699</v>
      </c>
      <c r="Q441" s="171">
        <v>2</v>
      </c>
      <c r="R441" s="163">
        <v>1</v>
      </c>
      <c r="S441" s="163">
        <v>14</v>
      </c>
      <c r="T441" s="163" t="s">
        <v>2453</v>
      </c>
      <c r="U441" s="163">
        <v>27</v>
      </c>
      <c r="V441" s="163" t="s">
        <v>4667</v>
      </c>
      <c r="W441" s="163">
        <v>1</v>
      </c>
      <c r="X441" s="163"/>
      <c r="Y441" s="164" t="s">
        <v>26</v>
      </c>
      <c r="Z441" s="164" t="s">
        <v>26</v>
      </c>
      <c r="AA441" s="164"/>
      <c r="AB441" s="165" t="s">
        <v>2338</v>
      </c>
      <c r="AC441" s="166">
        <v>75</v>
      </c>
      <c r="AD441" s="167">
        <f t="shared" si="2"/>
        <v>0</v>
      </c>
      <c r="AE441" s="398" t="s">
        <v>10119</v>
      </c>
      <c r="AF441" s="398">
        <v>0</v>
      </c>
      <c r="AG441" s="398">
        <v>0</v>
      </c>
      <c r="AH441" s="398">
        <v>0</v>
      </c>
      <c r="AI441" s="399">
        <v>0</v>
      </c>
      <c r="AJ441" s="399">
        <v>0</v>
      </c>
      <c r="AK441" s="399">
        <v>0</v>
      </c>
      <c r="AL441" s="399">
        <v>0</v>
      </c>
      <c r="AM441" s="166"/>
      <c r="AN441" s="166"/>
      <c r="AO441" s="166">
        <v>1</v>
      </c>
      <c r="AP441" s="168" t="s">
        <v>10124</v>
      </c>
      <c r="AQ441" s="168">
        <v>1</v>
      </c>
      <c r="AR441" s="169">
        <f t="shared" si="3"/>
        <v>75</v>
      </c>
      <c r="AS441" s="170">
        <v>0</v>
      </c>
      <c r="AT441" s="160">
        <v>0</v>
      </c>
      <c r="AU441" s="160">
        <v>0</v>
      </c>
      <c r="AV441" s="170">
        <v>0</v>
      </c>
      <c r="AW441" s="170">
        <v>75</v>
      </c>
      <c r="AX441" s="160">
        <v>0</v>
      </c>
      <c r="AY441" s="160">
        <v>0</v>
      </c>
      <c r="AZ441" s="160">
        <v>0</v>
      </c>
      <c r="BA441" s="160">
        <v>0</v>
      </c>
      <c r="BB441" s="160">
        <v>0</v>
      </c>
      <c r="BC441" s="160"/>
      <c r="BD441" s="160"/>
      <c r="BE441" s="160"/>
    </row>
    <row r="442" spans="2:57" ht="16.5" customHeight="1">
      <c r="B442" s="156">
        <v>395</v>
      </c>
      <c r="C442" s="157" t="s">
        <v>1612</v>
      </c>
      <c r="D442" s="158" t="s">
        <v>4668</v>
      </c>
      <c r="E442" s="176" t="s">
        <v>28</v>
      </c>
      <c r="F442" s="158" t="s">
        <v>2233</v>
      </c>
      <c r="G442" s="158" t="s">
        <v>1516</v>
      </c>
      <c r="H442" s="159" t="s">
        <v>730</v>
      </c>
      <c r="I442" s="160" t="s">
        <v>1613</v>
      </c>
      <c r="J442" s="160" t="s">
        <v>4669</v>
      </c>
      <c r="K442" s="161">
        <v>42795</v>
      </c>
      <c r="L442" s="158"/>
      <c r="M442" s="158"/>
      <c r="N442" s="158" t="s">
        <v>4670</v>
      </c>
      <c r="O442" s="158" t="s">
        <v>4671</v>
      </c>
      <c r="P442" s="158" t="s">
        <v>4672</v>
      </c>
      <c r="Q442" s="171">
        <v>2</v>
      </c>
      <c r="R442" s="163" t="s">
        <v>4673</v>
      </c>
      <c r="S442" s="163">
        <v>18</v>
      </c>
      <c r="T442" s="163" t="s">
        <v>2643</v>
      </c>
      <c r="U442" s="163">
        <v>54</v>
      </c>
      <c r="V442" s="163" t="s">
        <v>4674</v>
      </c>
      <c r="W442" s="163">
        <v>2</v>
      </c>
      <c r="X442" s="163"/>
      <c r="Y442" s="164" t="s">
        <v>2353</v>
      </c>
      <c r="Z442" s="164" t="s">
        <v>2353</v>
      </c>
      <c r="AA442" s="172" t="s">
        <v>35</v>
      </c>
      <c r="AB442" s="165" t="s">
        <v>2354</v>
      </c>
      <c r="AC442" s="166">
        <v>36</v>
      </c>
      <c r="AD442" s="167">
        <f t="shared" si="2"/>
        <v>0</v>
      </c>
      <c r="AE442" s="398">
        <v>36</v>
      </c>
      <c r="AF442" s="398">
        <v>0</v>
      </c>
      <c r="AG442" s="398">
        <v>7</v>
      </c>
      <c r="AH442" s="398">
        <v>0</v>
      </c>
      <c r="AI442" s="399">
        <v>36</v>
      </c>
      <c r="AJ442" s="399">
        <v>7</v>
      </c>
      <c r="AK442" s="399">
        <v>3</v>
      </c>
      <c r="AL442" s="399">
        <v>36</v>
      </c>
      <c r="AM442" s="166"/>
      <c r="AN442" s="166"/>
      <c r="AO442" s="166" t="s">
        <v>699</v>
      </c>
      <c r="AP442" s="168" t="s">
        <v>699</v>
      </c>
      <c r="AQ442" s="168" t="s">
        <v>699</v>
      </c>
      <c r="AR442" s="169">
        <f t="shared" si="3"/>
        <v>36</v>
      </c>
      <c r="AS442" s="170">
        <v>0</v>
      </c>
      <c r="AT442" s="160">
        <v>0</v>
      </c>
      <c r="AU442" s="160">
        <v>0</v>
      </c>
      <c r="AV442" s="170">
        <v>3</v>
      </c>
      <c r="AW442" s="170">
        <v>1</v>
      </c>
      <c r="AX442" s="160">
        <v>24</v>
      </c>
      <c r="AY442" s="160">
        <v>8</v>
      </c>
      <c r="AZ442" s="160">
        <v>0</v>
      </c>
      <c r="BA442" s="160">
        <v>0</v>
      </c>
      <c r="BB442" s="160">
        <v>0</v>
      </c>
      <c r="BC442" s="160" t="s">
        <v>2355</v>
      </c>
      <c r="BD442" s="160"/>
      <c r="BE442" s="160"/>
    </row>
    <row r="443" spans="2:57" ht="16.5" customHeight="1">
      <c r="B443" s="156">
        <v>117</v>
      </c>
      <c r="C443" s="157" t="s">
        <v>1614</v>
      </c>
      <c r="D443" s="158" t="s">
        <v>4675</v>
      </c>
      <c r="E443" s="176" t="s">
        <v>28</v>
      </c>
      <c r="F443" s="158" t="s">
        <v>2233</v>
      </c>
      <c r="G443" s="158" t="s">
        <v>1516</v>
      </c>
      <c r="H443" s="159" t="s">
        <v>784</v>
      </c>
      <c r="I443" s="160" t="s">
        <v>1615</v>
      </c>
      <c r="J443" s="160" t="s">
        <v>4676</v>
      </c>
      <c r="K443" s="161">
        <v>41334</v>
      </c>
      <c r="L443" s="158"/>
      <c r="M443" s="158"/>
      <c r="N443" s="158" t="s">
        <v>699</v>
      </c>
      <c r="O443" s="158" t="s">
        <v>699</v>
      </c>
      <c r="P443" s="158" t="s">
        <v>699</v>
      </c>
      <c r="Q443" s="171">
        <v>9</v>
      </c>
      <c r="R443" s="163" t="s">
        <v>2603</v>
      </c>
      <c r="S443" s="163">
        <v>8</v>
      </c>
      <c r="T443" s="163" t="s">
        <v>2422</v>
      </c>
      <c r="U443" s="163">
        <v>13</v>
      </c>
      <c r="V443" s="163" t="s">
        <v>4677</v>
      </c>
      <c r="W443" s="163">
        <v>1</v>
      </c>
      <c r="X443" s="163"/>
      <c r="Y443" s="164" t="s">
        <v>2353</v>
      </c>
      <c r="Z443" s="164" t="s">
        <v>2353</v>
      </c>
      <c r="AA443" s="164"/>
      <c r="AB443" s="165" t="s">
        <v>2338</v>
      </c>
      <c r="AC443" s="166">
        <v>0</v>
      </c>
      <c r="AD443" s="167">
        <f t="shared" si="2"/>
        <v>0</v>
      </c>
      <c r="AE443" s="398">
        <v>0</v>
      </c>
      <c r="AF443" s="398">
        <v>0</v>
      </c>
      <c r="AG443" s="398">
        <v>0</v>
      </c>
      <c r="AH443" s="398">
        <v>0</v>
      </c>
      <c r="AI443" s="399">
        <v>13</v>
      </c>
      <c r="AJ443" s="399">
        <v>2</v>
      </c>
      <c r="AK443" s="399">
        <v>2</v>
      </c>
      <c r="AL443" s="399">
        <v>14</v>
      </c>
      <c r="AM443" s="166"/>
      <c r="AN443" s="166"/>
      <c r="AO443" s="166" t="s">
        <v>699</v>
      </c>
      <c r="AP443" s="168" t="s">
        <v>10135</v>
      </c>
      <c r="AQ443" s="168" t="s">
        <v>699</v>
      </c>
      <c r="AR443" s="169">
        <f t="shared" si="3"/>
        <v>0</v>
      </c>
      <c r="AS443" s="170">
        <v>0</v>
      </c>
      <c r="AT443" s="160">
        <v>0</v>
      </c>
      <c r="AU443" s="160">
        <v>0</v>
      </c>
      <c r="AV443" s="170">
        <v>0</v>
      </c>
      <c r="AW443" s="170">
        <v>0</v>
      </c>
      <c r="AX443" s="160">
        <v>0</v>
      </c>
      <c r="AY443" s="160">
        <v>0</v>
      </c>
      <c r="AZ443" s="160">
        <v>0</v>
      </c>
      <c r="BA443" s="160">
        <v>0</v>
      </c>
      <c r="BB443" s="160">
        <v>0</v>
      </c>
      <c r="BC443" s="160" t="s">
        <v>2339</v>
      </c>
      <c r="BD443" s="160"/>
      <c r="BE443" s="160"/>
    </row>
    <row r="444" spans="2:57" ht="16.5" customHeight="1">
      <c r="B444" s="156">
        <v>388</v>
      </c>
      <c r="C444" s="157" t="s">
        <v>1616</v>
      </c>
      <c r="D444" s="158" t="s">
        <v>4678</v>
      </c>
      <c r="E444" s="176" t="s">
        <v>28</v>
      </c>
      <c r="F444" s="158" t="s">
        <v>2233</v>
      </c>
      <c r="G444" s="158" t="s">
        <v>1516</v>
      </c>
      <c r="H444" s="159" t="s">
        <v>727</v>
      </c>
      <c r="I444" s="160" t="s">
        <v>1617</v>
      </c>
      <c r="J444" s="160" t="s">
        <v>4679</v>
      </c>
      <c r="K444" s="161">
        <v>39910</v>
      </c>
      <c r="L444" s="158" t="s">
        <v>4680</v>
      </c>
      <c r="M444" s="158" t="s">
        <v>2332</v>
      </c>
      <c r="N444" s="158" t="s">
        <v>4680</v>
      </c>
      <c r="O444" s="158" t="s">
        <v>4681</v>
      </c>
      <c r="P444" s="158" t="s">
        <v>4682</v>
      </c>
      <c r="Q444" s="171">
        <v>2</v>
      </c>
      <c r="R444" s="163" t="s">
        <v>2664</v>
      </c>
      <c r="S444" s="163">
        <v>12</v>
      </c>
      <c r="T444" s="163" t="s">
        <v>2892</v>
      </c>
      <c r="U444" s="163">
        <v>48</v>
      </c>
      <c r="V444" s="163" t="s">
        <v>4683</v>
      </c>
      <c r="W444" s="163">
        <v>0</v>
      </c>
      <c r="X444" s="163"/>
      <c r="Y444" s="164" t="s">
        <v>4621</v>
      </c>
      <c r="Z444" s="164" t="s">
        <v>4621</v>
      </c>
      <c r="AA444" s="172" t="s">
        <v>35</v>
      </c>
      <c r="AB444" s="165" t="s">
        <v>2354</v>
      </c>
      <c r="AC444" s="166">
        <v>39</v>
      </c>
      <c r="AD444" s="167">
        <f t="shared" si="2"/>
        <v>0</v>
      </c>
      <c r="AE444" s="398">
        <v>39</v>
      </c>
      <c r="AF444" s="398">
        <v>0</v>
      </c>
      <c r="AG444" s="398">
        <v>7</v>
      </c>
      <c r="AH444" s="398">
        <v>0</v>
      </c>
      <c r="AI444" s="399">
        <v>39</v>
      </c>
      <c r="AJ444" s="399">
        <v>7</v>
      </c>
      <c r="AK444" s="399">
        <v>3</v>
      </c>
      <c r="AL444" s="399">
        <v>51</v>
      </c>
      <c r="AM444" s="166"/>
      <c r="AN444" s="166"/>
      <c r="AO444" s="166" t="s">
        <v>699</v>
      </c>
      <c r="AP444" s="168" t="s">
        <v>699</v>
      </c>
      <c r="AQ444" s="168" t="s">
        <v>699</v>
      </c>
      <c r="AR444" s="169">
        <f t="shared" si="3"/>
        <v>39</v>
      </c>
      <c r="AS444" s="170">
        <v>0</v>
      </c>
      <c r="AT444" s="160">
        <v>0</v>
      </c>
      <c r="AU444" s="160">
        <v>0</v>
      </c>
      <c r="AV444" s="170">
        <v>3</v>
      </c>
      <c r="AW444" s="170">
        <v>2</v>
      </c>
      <c r="AX444" s="160">
        <v>2</v>
      </c>
      <c r="AY444" s="160">
        <v>32</v>
      </c>
      <c r="AZ444" s="160">
        <v>0</v>
      </c>
      <c r="BA444" s="160">
        <v>0</v>
      </c>
      <c r="BB444" s="160">
        <v>0</v>
      </c>
      <c r="BC444" s="160" t="s">
        <v>2355</v>
      </c>
      <c r="BD444" s="160"/>
      <c r="BE444" s="160"/>
    </row>
    <row r="445" spans="2:57" ht="16.5" customHeight="1">
      <c r="B445" s="156">
        <v>363</v>
      </c>
      <c r="C445" s="157" t="s">
        <v>1618</v>
      </c>
      <c r="D445" s="158" t="s">
        <v>4684</v>
      </c>
      <c r="E445" s="176" t="s">
        <v>28</v>
      </c>
      <c r="F445" s="158" t="s">
        <v>2233</v>
      </c>
      <c r="G445" s="158" t="s">
        <v>1516</v>
      </c>
      <c r="H445" s="159" t="s">
        <v>727</v>
      </c>
      <c r="I445" s="160" t="s">
        <v>1619</v>
      </c>
      <c r="J445" s="160" t="s">
        <v>4685</v>
      </c>
      <c r="K445" s="161">
        <v>24532</v>
      </c>
      <c r="L445" s="158" t="s">
        <v>4686</v>
      </c>
      <c r="M445" s="158" t="s">
        <v>2332</v>
      </c>
      <c r="N445" s="158" t="s">
        <v>4686</v>
      </c>
      <c r="O445" s="158" t="s">
        <v>4687</v>
      </c>
      <c r="P445" s="158" t="s">
        <v>4688</v>
      </c>
      <c r="Q445" s="171">
        <v>3</v>
      </c>
      <c r="R445" s="163" t="s">
        <v>2674</v>
      </c>
      <c r="S445" s="163">
        <v>16</v>
      </c>
      <c r="T445" s="163" t="s">
        <v>4689</v>
      </c>
      <c r="U445" s="163">
        <v>90</v>
      </c>
      <c r="V445" s="163" t="s">
        <v>4690</v>
      </c>
      <c r="W445" s="163">
        <v>2</v>
      </c>
      <c r="X445" s="163"/>
      <c r="Y445" s="164" t="s">
        <v>26</v>
      </c>
      <c r="Z445" s="164" t="s">
        <v>26</v>
      </c>
      <c r="AA445" s="172" t="s">
        <v>35</v>
      </c>
      <c r="AB445" s="165" t="s">
        <v>2354</v>
      </c>
      <c r="AC445" s="166">
        <v>89</v>
      </c>
      <c r="AD445" s="167">
        <f t="shared" si="2"/>
        <v>79</v>
      </c>
      <c r="AE445" s="398">
        <v>89</v>
      </c>
      <c r="AF445" s="398">
        <v>79</v>
      </c>
      <c r="AG445" s="398">
        <v>14</v>
      </c>
      <c r="AH445" s="398">
        <v>3</v>
      </c>
      <c r="AI445" s="399">
        <v>168</v>
      </c>
      <c r="AJ445" s="399">
        <v>17</v>
      </c>
      <c r="AK445" s="399">
        <v>3</v>
      </c>
      <c r="AL445" s="399">
        <v>46</v>
      </c>
      <c r="AM445" s="166"/>
      <c r="AN445" s="166"/>
      <c r="AO445" s="166" t="s">
        <v>699</v>
      </c>
      <c r="AP445" s="168" t="s">
        <v>699</v>
      </c>
      <c r="AQ445" s="168" t="s">
        <v>699</v>
      </c>
      <c r="AR445" s="169">
        <f t="shared" si="3"/>
        <v>89</v>
      </c>
      <c r="AS445" s="170">
        <v>0</v>
      </c>
      <c r="AT445" s="160">
        <v>0</v>
      </c>
      <c r="AU445" s="160">
        <v>0</v>
      </c>
      <c r="AV445" s="170">
        <v>0</v>
      </c>
      <c r="AW445" s="170">
        <v>0</v>
      </c>
      <c r="AX445" s="160">
        <v>0</v>
      </c>
      <c r="AY445" s="160">
        <v>89</v>
      </c>
      <c r="AZ445" s="160">
        <v>0</v>
      </c>
      <c r="BA445" s="160">
        <v>0</v>
      </c>
      <c r="BB445" s="160">
        <v>0</v>
      </c>
      <c r="BC445" s="160" t="s">
        <v>2355</v>
      </c>
      <c r="BD445" s="160"/>
      <c r="BE445" s="160"/>
    </row>
    <row r="446" spans="2:57" ht="16.5" customHeight="1">
      <c r="B446" s="156">
        <v>364</v>
      </c>
      <c r="C446" s="157" t="s">
        <v>1620</v>
      </c>
      <c r="D446" s="158" t="s">
        <v>4691</v>
      </c>
      <c r="E446" s="176" t="s">
        <v>28</v>
      </c>
      <c r="F446" s="158" t="s">
        <v>2233</v>
      </c>
      <c r="G446" s="158" t="s">
        <v>1516</v>
      </c>
      <c r="H446" s="159" t="s">
        <v>727</v>
      </c>
      <c r="I446" s="160" t="s">
        <v>1621</v>
      </c>
      <c r="J446" s="160" t="s">
        <v>4692</v>
      </c>
      <c r="K446" s="161">
        <v>13686</v>
      </c>
      <c r="L446" s="158" t="s">
        <v>4693</v>
      </c>
      <c r="M446" s="158" t="s">
        <v>2332</v>
      </c>
      <c r="N446" s="158" t="s">
        <v>4693</v>
      </c>
      <c r="O446" s="158" t="s">
        <v>4694</v>
      </c>
      <c r="P446" s="158" t="s">
        <v>4695</v>
      </c>
      <c r="Q446" s="171">
        <v>3</v>
      </c>
      <c r="R446" s="163" t="s">
        <v>2469</v>
      </c>
      <c r="S446" s="163">
        <v>7</v>
      </c>
      <c r="T446" s="163" t="s">
        <v>2430</v>
      </c>
      <c r="U446" s="163">
        <v>9</v>
      </c>
      <c r="V446" s="163" t="s">
        <v>4696</v>
      </c>
      <c r="W446" s="163">
        <v>1</v>
      </c>
      <c r="X446" s="163"/>
      <c r="Y446" s="164" t="s">
        <v>2353</v>
      </c>
      <c r="Z446" s="164" t="s">
        <v>2353</v>
      </c>
      <c r="AA446" s="164"/>
      <c r="AB446" s="165" t="s">
        <v>2338</v>
      </c>
      <c r="AC446" s="166">
        <v>6</v>
      </c>
      <c r="AD446" s="167">
        <f t="shared" si="2"/>
        <v>4</v>
      </c>
      <c r="AE446" s="398">
        <v>6</v>
      </c>
      <c r="AF446" s="398">
        <v>4</v>
      </c>
      <c r="AG446" s="398">
        <v>3</v>
      </c>
      <c r="AH446" s="398">
        <v>0</v>
      </c>
      <c r="AI446" s="399">
        <v>10</v>
      </c>
      <c r="AJ446" s="399">
        <v>3</v>
      </c>
      <c r="AK446" s="399">
        <v>2</v>
      </c>
      <c r="AL446" s="399">
        <v>19</v>
      </c>
      <c r="AM446" s="166"/>
      <c r="AN446" s="166"/>
      <c r="AO446" s="166" t="s">
        <v>699</v>
      </c>
      <c r="AP446" s="168" t="s">
        <v>699</v>
      </c>
      <c r="AQ446" s="168" t="s">
        <v>699</v>
      </c>
      <c r="AR446" s="169">
        <f t="shared" si="3"/>
        <v>6</v>
      </c>
      <c r="AS446" s="170">
        <v>0</v>
      </c>
      <c r="AT446" s="160">
        <v>0</v>
      </c>
      <c r="AU446" s="160">
        <v>0</v>
      </c>
      <c r="AV446" s="170">
        <v>2</v>
      </c>
      <c r="AW446" s="170">
        <v>0</v>
      </c>
      <c r="AX446" s="160">
        <v>4</v>
      </c>
      <c r="AY446" s="160">
        <v>0</v>
      </c>
      <c r="AZ446" s="160">
        <v>0</v>
      </c>
      <c r="BA446" s="160">
        <v>0</v>
      </c>
      <c r="BB446" s="160">
        <v>0</v>
      </c>
      <c r="BC446" s="160" t="s">
        <v>2339</v>
      </c>
      <c r="BD446" s="160"/>
      <c r="BE446" s="160"/>
    </row>
    <row r="447" spans="2:57" ht="16.5" customHeight="1">
      <c r="B447" s="156">
        <v>336</v>
      </c>
      <c r="C447" s="157" t="s">
        <v>1622</v>
      </c>
      <c r="D447" s="158" t="s">
        <v>4697</v>
      </c>
      <c r="E447" s="176" t="s">
        <v>28</v>
      </c>
      <c r="F447" s="158" t="s">
        <v>2233</v>
      </c>
      <c r="G447" s="158" t="s">
        <v>1516</v>
      </c>
      <c r="H447" s="159" t="s">
        <v>730</v>
      </c>
      <c r="I447" s="160" t="s">
        <v>1623</v>
      </c>
      <c r="J447" s="160" t="s">
        <v>4587</v>
      </c>
      <c r="K447" s="161">
        <v>19139</v>
      </c>
      <c r="L447" s="158" t="s">
        <v>4698</v>
      </c>
      <c r="M447" s="158" t="s">
        <v>2332</v>
      </c>
      <c r="N447" s="158" t="s">
        <v>4698</v>
      </c>
      <c r="O447" s="158" t="s">
        <v>4699</v>
      </c>
      <c r="P447" s="158" t="s">
        <v>4700</v>
      </c>
      <c r="Q447" s="171">
        <v>4</v>
      </c>
      <c r="R447" s="163" t="s">
        <v>2680</v>
      </c>
      <c r="S447" s="163">
        <v>5</v>
      </c>
      <c r="T447" s="163" t="s">
        <v>2603</v>
      </c>
      <c r="U447" s="163">
        <v>13</v>
      </c>
      <c r="V447" s="163" t="s">
        <v>4701</v>
      </c>
      <c r="W447" s="163">
        <v>1</v>
      </c>
      <c r="X447" s="163"/>
      <c r="Y447" s="164" t="s">
        <v>2353</v>
      </c>
      <c r="Z447" s="164" t="s">
        <v>2353</v>
      </c>
      <c r="AA447" s="164"/>
      <c r="AB447" s="165" t="s">
        <v>2338</v>
      </c>
      <c r="AC447" s="166">
        <v>13</v>
      </c>
      <c r="AD447" s="167">
        <f t="shared" si="2"/>
        <v>0</v>
      </c>
      <c r="AE447" s="398">
        <v>13</v>
      </c>
      <c r="AF447" s="398">
        <v>0</v>
      </c>
      <c r="AG447" s="398">
        <v>4</v>
      </c>
      <c r="AH447" s="398">
        <v>0</v>
      </c>
      <c r="AI447" s="399">
        <v>13</v>
      </c>
      <c r="AJ447" s="399">
        <v>4</v>
      </c>
      <c r="AK447" s="399">
        <v>2</v>
      </c>
      <c r="AL447" s="399">
        <v>17</v>
      </c>
      <c r="AM447" s="166"/>
      <c r="AN447" s="166"/>
      <c r="AO447" s="166" t="s">
        <v>699</v>
      </c>
      <c r="AP447" s="168" t="s">
        <v>699</v>
      </c>
      <c r="AQ447" s="168" t="s">
        <v>699</v>
      </c>
      <c r="AR447" s="169">
        <f t="shared" si="3"/>
        <v>13</v>
      </c>
      <c r="AS447" s="170">
        <v>0</v>
      </c>
      <c r="AT447" s="160">
        <v>0</v>
      </c>
      <c r="AU447" s="160">
        <v>0</v>
      </c>
      <c r="AV447" s="170">
        <v>9</v>
      </c>
      <c r="AW447" s="170">
        <v>1</v>
      </c>
      <c r="AX447" s="160">
        <v>0</v>
      </c>
      <c r="AY447" s="160">
        <v>3</v>
      </c>
      <c r="AZ447" s="160">
        <v>0</v>
      </c>
      <c r="BA447" s="160">
        <v>0</v>
      </c>
      <c r="BB447" s="160">
        <v>0</v>
      </c>
      <c r="BC447" s="160" t="s">
        <v>2339</v>
      </c>
      <c r="BD447" s="160"/>
      <c r="BE447" s="160"/>
    </row>
    <row r="448" spans="2:57" ht="16.5" customHeight="1">
      <c r="B448" s="156">
        <v>365</v>
      </c>
      <c r="C448" s="157" t="s">
        <v>1624</v>
      </c>
      <c r="D448" s="158" t="s">
        <v>4702</v>
      </c>
      <c r="E448" s="176" t="s">
        <v>28</v>
      </c>
      <c r="F448" s="158" t="s">
        <v>2233</v>
      </c>
      <c r="G448" s="158" t="s">
        <v>1516</v>
      </c>
      <c r="H448" s="159" t="s">
        <v>727</v>
      </c>
      <c r="I448" s="160" t="s">
        <v>1625</v>
      </c>
      <c r="J448" s="160" t="s">
        <v>4703</v>
      </c>
      <c r="K448" s="161">
        <v>4262</v>
      </c>
      <c r="L448" s="158"/>
      <c r="M448" s="158"/>
      <c r="N448" s="158" t="s">
        <v>699</v>
      </c>
      <c r="O448" s="158" t="s">
        <v>699</v>
      </c>
      <c r="P448" s="158" t="s">
        <v>699</v>
      </c>
      <c r="Q448" s="171">
        <v>4</v>
      </c>
      <c r="R448" s="163" t="s">
        <v>2437</v>
      </c>
      <c r="S448" s="163">
        <v>4</v>
      </c>
      <c r="T448" s="163" t="s">
        <v>2470</v>
      </c>
      <c r="U448" s="163">
        <v>14</v>
      </c>
      <c r="V448" s="163" t="s">
        <v>4704</v>
      </c>
      <c r="W448" s="163">
        <v>0</v>
      </c>
      <c r="X448" s="163"/>
      <c r="Y448" s="164" t="s">
        <v>2353</v>
      </c>
      <c r="Z448" s="164" t="s">
        <v>2353</v>
      </c>
      <c r="AA448" s="164"/>
      <c r="AB448" s="165" t="s">
        <v>2338</v>
      </c>
      <c r="AC448" s="166">
        <v>10</v>
      </c>
      <c r="AD448" s="167">
        <f t="shared" si="2"/>
        <v>0</v>
      </c>
      <c r="AE448" s="398">
        <v>10</v>
      </c>
      <c r="AF448" s="398">
        <v>0</v>
      </c>
      <c r="AG448" s="398">
        <v>3</v>
      </c>
      <c r="AH448" s="398">
        <v>0</v>
      </c>
      <c r="AI448" s="399">
        <v>10</v>
      </c>
      <c r="AJ448" s="399">
        <v>3</v>
      </c>
      <c r="AK448" s="399">
        <v>2</v>
      </c>
      <c r="AL448" s="399">
        <v>28</v>
      </c>
      <c r="AM448" s="166"/>
      <c r="AN448" s="166"/>
      <c r="AO448" s="166" t="s">
        <v>699</v>
      </c>
      <c r="AP448" s="168" t="s">
        <v>699</v>
      </c>
      <c r="AQ448" s="168" t="s">
        <v>699</v>
      </c>
      <c r="AR448" s="169">
        <f t="shared" si="3"/>
        <v>10</v>
      </c>
      <c r="AS448" s="170">
        <v>0</v>
      </c>
      <c r="AT448" s="160">
        <v>0</v>
      </c>
      <c r="AU448" s="160">
        <v>0</v>
      </c>
      <c r="AV448" s="170">
        <v>10</v>
      </c>
      <c r="AW448" s="170">
        <v>0</v>
      </c>
      <c r="AX448" s="160">
        <v>0</v>
      </c>
      <c r="AY448" s="160">
        <v>0</v>
      </c>
      <c r="AZ448" s="160">
        <v>0</v>
      </c>
      <c r="BA448" s="160">
        <v>0</v>
      </c>
      <c r="BB448" s="160">
        <v>0</v>
      </c>
      <c r="BC448" s="160" t="s">
        <v>2339</v>
      </c>
      <c r="BD448" s="160"/>
      <c r="BE448" s="160"/>
    </row>
    <row r="449" spans="2:57" ht="16.5" customHeight="1">
      <c r="B449" s="156">
        <v>366</v>
      </c>
      <c r="C449" s="157" t="s">
        <v>1626</v>
      </c>
      <c r="D449" s="158" t="s">
        <v>4705</v>
      </c>
      <c r="E449" s="176" t="s">
        <v>28</v>
      </c>
      <c r="F449" s="158" t="s">
        <v>2233</v>
      </c>
      <c r="G449" s="158" t="s">
        <v>1516</v>
      </c>
      <c r="H449" s="159" t="s">
        <v>727</v>
      </c>
      <c r="I449" s="160" t="s">
        <v>1627</v>
      </c>
      <c r="J449" s="160" t="s">
        <v>4706</v>
      </c>
      <c r="K449" s="161">
        <v>13338</v>
      </c>
      <c r="L449" s="158" t="s">
        <v>4707</v>
      </c>
      <c r="M449" s="158" t="s">
        <v>2332</v>
      </c>
      <c r="N449" s="158" t="s">
        <v>4707</v>
      </c>
      <c r="O449" s="158" t="s">
        <v>4708</v>
      </c>
      <c r="P449" s="158" t="s">
        <v>4709</v>
      </c>
      <c r="Q449" s="171">
        <v>4</v>
      </c>
      <c r="R449" s="163" t="s">
        <v>2663</v>
      </c>
      <c r="S449" s="163">
        <v>5</v>
      </c>
      <c r="T449" s="163" t="s">
        <v>2470</v>
      </c>
      <c r="U449" s="163">
        <v>13</v>
      </c>
      <c r="V449" s="163" t="s">
        <v>4710</v>
      </c>
      <c r="W449" s="163">
        <v>1</v>
      </c>
      <c r="X449" s="163"/>
      <c r="Y449" s="164" t="s">
        <v>2353</v>
      </c>
      <c r="Z449" s="164" t="s">
        <v>2353</v>
      </c>
      <c r="AA449" s="164"/>
      <c r="AB449" s="165" t="s">
        <v>2338</v>
      </c>
      <c r="AC449" s="166">
        <v>12</v>
      </c>
      <c r="AD449" s="167">
        <f t="shared" si="2"/>
        <v>2</v>
      </c>
      <c r="AE449" s="398">
        <v>12</v>
      </c>
      <c r="AF449" s="398">
        <v>2</v>
      </c>
      <c r="AG449" s="398">
        <v>2</v>
      </c>
      <c r="AH449" s="398">
        <v>0</v>
      </c>
      <c r="AI449" s="399">
        <v>14</v>
      </c>
      <c r="AJ449" s="399">
        <v>2</v>
      </c>
      <c r="AK449" s="399">
        <v>2</v>
      </c>
      <c r="AL449" s="399">
        <v>26</v>
      </c>
      <c r="AM449" s="166"/>
      <c r="AN449" s="166"/>
      <c r="AO449" s="166" t="s">
        <v>699</v>
      </c>
      <c r="AP449" s="168" t="s">
        <v>699</v>
      </c>
      <c r="AQ449" s="168" t="s">
        <v>699</v>
      </c>
      <c r="AR449" s="169">
        <f t="shared" si="3"/>
        <v>12</v>
      </c>
      <c r="AS449" s="170">
        <v>0</v>
      </c>
      <c r="AT449" s="160">
        <v>0</v>
      </c>
      <c r="AU449" s="160">
        <v>0</v>
      </c>
      <c r="AV449" s="170">
        <v>1</v>
      </c>
      <c r="AW449" s="170">
        <v>0</v>
      </c>
      <c r="AX449" s="160">
        <v>9</v>
      </c>
      <c r="AY449" s="160">
        <v>2</v>
      </c>
      <c r="AZ449" s="160">
        <v>0</v>
      </c>
      <c r="BA449" s="160">
        <v>0</v>
      </c>
      <c r="BB449" s="160">
        <v>0</v>
      </c>
      <c r="BC449" s="160" t="s">
        <v>2339</v>
      </c>
      <c r="BD449" s="160"/>
      <c r="BE449" s="160"/>
    </row>
    <row r="450" spans="2:57" ht="16.5" customHeight="1">
      <c r="B450" s="156">
        <v>26</v>
      </c>
      <c r="C450" s="157" t="s">
        <v>1628</v>
      </c>
      <c r="D450" s="158" t="s">
        <v>4711</v>
      </c>
      <c r="E450" s="176" t="s">
        <v>28</v>
      </c>
      <c r="F450" s="158" t="s">
        <v>2233</v>
      </c>
      <c r="G450" s="158" t="s">
        <v>1516</v>
      </c>
      <c r="H450" s="159" t="s">
        <v>724</v>
      </c>
      <c r="I450" s="160" t="s">
        <v>1629</v>
      </c>
      <c r="J450" s="160" t="s">
        <v>4712</v>
      </c>
      <c r="K450" s="161">
        <v>18899</v>
      </c>
      <c r="L450" s="158"/>
      <c r="M450" s="158"/>
      <c r="N450" s="158" t="s">
        <v>699</v>
      </c>
      <c r="O450" s="158" t="s">
        <v>699</v>
      </c>
      <c r="P450" s="158" t="s">
        <v>699</v>
      </c>
      <c r="Q450" s="171">
        <v>7</v>
      </c>
      <c r="R450" s="163" t="s">
        <v>4525</v>
      </c>
      <c r="S450" s="163">
        <v>25</v>
      </c>
      <c r="T450" s="163" t="s">
        <v>3527</v>
      </c>
      <c r="U450" s="163">
        <v>81</v>
      </c>
      <c r="V450" s="163" t="s">
        <v>4713</v>
      </c>
      <c r="W450" s="163">
        <v>1</v>
      </c>
      <c r="X450" s="163"/>
      <c r="Y450" s="164" t="s">
        <v>26</v>
      </c>
      <c r="Z450" s="164" t="s">
        <v>26</v>
      </c>
      <c r="AA450" s="172" t="s">
        <v>35</v>
      </c>
      <c r="AB450" s="165" t="s">
        <v>2354</v>
      </c>
      <c r="AC450" s="166">
        <v>65</v>
      </c>
      <c r="AD450" s="167">
        <f t="shared" si="2"/>
        <v>0</v>
      </c>
      <c r="AE450" s="398">
        <v>61</v>
      </c>
      <c r="AF450" s="398">
        <v>0</v>
      </c>
      <c r="AG450" s="398">
        <v>11</v>
      </c>
      <c r="AH450" s="398">
        <v>0</v>
      </c>
      <c r="AI450" s="399">
        <v>61</v>
      </c>
      <c r="AJ450" s="399">
        <v>11</v>
      </c>
      <c r="AK450" s="399">
        <v>3</v>
      </c>
      <c r="AL450" s="399">
        <v>34</v>
      </c>
      <c r="AM450" s="166"/>
      <c r="AN450" s="166"/>
      <c r="AO450" s="166" t="s">
        <v>699</v>
      </c>
      <c r="AP450" s="168" t="s">
        <v>699</v>
      </c>
      <c r="AQ450" s="168" t="s">
        <v>699</v>
      </c>
      <c r="AR450" s="169">
        <f t="shared" si="3"/>
        <v>65</v>
      </c>
      <c r="AS450" s="170">
        <v>0</v>
      </c>
      <c r="AT450" s="160">
        <v>0</v>
      </c>
      <c r="AU450" s="160">
        <v>0</v>
      </c>
      <c r="AV450" s="170">
        <v>56</v>
      </c>
      <c r="AW450" s="170">
        <v>0</v>
      </c>
      <c r="AX450" s="160">
        <v>0</v>
      </c>
      <c r="AY450" s="160">
        <v>9</v>
      </c>
      <c r="AZ450" s="160">
        <v>0</v>
      </c>
      <c r="BA450" s="160">
        <v>0</v>
      </c>
      <c r="BB450" s="160">
        <v>0</v>
      </c>
      <c r="BC450" s="160" t="s">
        <v>2355</v>
      </c>
      <c r="BD450" s="160"/>
      <c r="BE450" s="160"/>
    </row>
    <row r="451" spans="2:57" ht="16.5" customHeight="1">
      <c r="B451" s="156">
        <v>344</v>
      </c>
      <c r="C451" s="157" t="s">
        <v>1630</v>
      </c>
      <c r="D451" s="158" t="s">
        <v>4714</v>
      </c>
      <c r="E451" s="176" t="s">
        <v>28</v>
      </c>
      <c r="F451" s="158" t="s">
        <v>2233</v>
      </c>
      <c r="G451" s="158" t="s">
        <v>1516</v>
      </c>
      <c r="H451" s="159" t="s">
        <v>727</v>
      </c>
      <c r="I451" s="160" t="s">
        <v>1631</v>
      </c>
      <c r="J451" s="160" t="s">
        <v>4715</v>
      </c>
      <c r="K451" s="161">
        <v>38111</v>
      </c>
      <c r="L451" s="158" t="s">
        <v>4716</v>
      </c>
      <c r="M451" s="158" t="s">
        <v>2332</v>
      </c>
      <c r="N451" s="158" t="s">
        <v>4716</v>
      </c>
      <c r="O451" s="158" t="s">
        <v>4717</v>
      </c>
      <c r="P451" s="158" t="s">
        <v>4718</v>
      </c>
      <c r="Q451" s="171">
        <v>3</v>
      </c>
      <c r="R451" s="163" t="s">
        <v>3576</v>
      </c>
      <c r="S451" s="163">
        <v>15</v>
      </c>
      <c r="T451" s="163" t="s">
        <v>4719</v>
      </c>
      <c r="U451" s="163">
        <v>36</v>
      </c>
      <c r="V451" s="163" t="s">
        <v>4720</v>
      </c>
      <c r="W451" s="163">
        <v>1</v>
      </c>
      <c r="X451" s="163"/>
      <c r="Y451" s="164" t="s">
        <v>26</v>
      </c>
      <c r="Z451" s="164" t="s">
        <v>26</v>
      </c>
      <c r="AA451" s="172" t="s">
        <v>35</v>
      </c>
      <c r="AB451" s="165" t="s">
        <v>2354</v>
      </c>
      <c r="AC451" s="166">
        <v>32</v>
      </c>
      <c r="AD451" s="167">
        <f t="shared" si="2"/>
        <v>0</v>
      </c>
      <c r="AE451" s="398">
        <v>32</v>
      </c>
      <c r="AF451" s="398">
        <v>0</v>
      </c>
      <c r="AG451" s="398">
        <v>7</v>
      </c>
      <c r="AH451" s="398">
        <v>0</v>
      </c>
      <c r="AI451" s="399">
        <v>32</v>
      </c>
      <c r="AJ451" s="399">
        <v>7</v>
      </c>
      <c r="AK451" s="399">
        <v>3</v>
      </c>
      <c r="AL451" s="399">
        <v>35</v>
      </c>
      <c r="AM451" s="166"/>
      <c r="AN451" s="166"/>
      <c r="AO451" s="166" t="s">
        <v>699</v>
      </c>
      <c r="AP451" s="168" t="s">
        <v>699</v>
      </c>
      <c r="AQ451" s="168" t="s">
        <v>699</v>
      </c>
      <c r="AR451" s="169">
        <f t="shared" si="3"/>
        <v>32</v>
      </c>
      <c r="AS451" s="170">
        <v>0</v>
      </c>
      <c r="AT451" s="160">
        <v>0</v>
      </c>
      <c r="AU451" s="160">
        <v>0</v>
      </c>
      <c r="AV451" s="170">
        <v>7</v>
      </c>
      <c r="AW451" s="170">
        <v>2</v>
      </c>
      <c r="AX451" s="160">
        <v>22</v>
      </c>
      <c r="AY451" s="160">
        <v>1</v>
      </c>
      <c r="AZ451" s="160">
        <v>0</v>
      </c>
      <c r="BA451" s="160">
        <v>0</v>
      </c>
      <c r="BB451" s="160">
        <v>0</v>
      </c>
      <c r="BC451" s="160" t="s">
        <v>2355</v>
      </c>
      <c r="BD451" s="160"/>
      <c r="BE451" s="160"/>
    </row>
    <row r="452" spans="2:57" ht="16.5" customHeight="1">
      <c r="B452" s="156">
        <v>368</v>
      </c>
      <c r="C452" s="157" t="s">
        <v>1632</v>
      </c>
      <c r="D452" s="158" t="s">
        <v>4721</v>
      </c>
      <c r="E452" s="176" t="s">
        <v>28</v>
      </c>
      <c r="F452" s="158" t="s">
        <v>2233</v>
      </c>
      <c r="G452" s="158" t="s">
        <v>1516</v>
      </c>
      <c r="H452" s="159" t="s">
        <v>727</v>
      </c>
      <c r="I452" s="160" t="s">
        <v>1633</v>
      </c>
      <c r="J452" s="160" t="s">
        <v>4722</v>
      </c>
      <c r="K452" s="161">
        <v>26764</v>
      </c>
      <c r="L452" s="158" t="s">
        <v>4723</v>
      </c>
      <c r="M452" s="158" t="s">
        <v>2332</v>
      </c>
      <c r="N452" s="158" t="s">
        <v>4723</v>
      </c>
      <c r="O452" s="158" t="s">
        <v>4724</v>
      </c>
      <c r="P452" s="158" t="s">
        <v>4725</v>
      </c>
      <c r="Q452" s="171">
        <v>4</v>
      </c>
      <c r="R452" s="163" t="s">
        <v>4726</v>
      </c>
      <c r="S452" s="163">
        <v>9</v>
      </c>
      <c r="T452" s="163" t="s">
        <v>2650</v>
      </c>
      <c r="U452" s="163">
        <v>48</v>
      </c>
      <c r="V452" s="163" t="s">
        <v>4727</v>
      </c>
      <c r="W452" s="163">
        <v>1</v>
      </c>
      <c r="X452" s="163"/>
      <c r="Y452" s="164" t="s">
        <v>26</v>
      </c>
      <c r="Z452" s="164" t="s">
        <v>26</v>
      </c>
      <c r="AA452" s="172" t="s">
        <v>35</v>
      </c>
      <c r="AB452" s="165" t="s">
        <v>2354</v>
      </c>
      <c r="AC452" s="166">
        <v>48</v>
      </c>
      <c r="AD452" s="167">
        <f t="shared" si="2"/>
        <v>0</v>
      </c>
      <c r="AE452" s="398">
        <v>48</v>
      </c>
      <c r="AF452" s="398">
        <v>0</v>
      </c>
      <c r="AG452" s="398">
        <v>10</v>
      </c>
      <c r="AH452" s="398">
        <v>0</v>
      </c>
      <c r="AI452" s="399">
        <v>48</v>
      </c>
      <c r="AJ452" s="399">
        <v>10</v>
      </c>
      <c r="AK452" s="399">
        <v>3</v>
      </c>
      <c r="AL452" s="399">
        <v>30</v>
      </c>
      <c r="AM452" s="166"/>
      <c r="AN452" s="166"/>
      <c r="AO452" s="166" t="s">
        <v>699</v>
      </c>
      <c r="AP452" s="168" t="s">
        <v>699</v>
      </c>
      <c r="AQ452" s="168" t="s">
        <v>699</v>
      </c>
      <c r="AR452" s="169">
        <f t="shared" si="3"/>
        <v>48</v>
      </c>
      <c r="AS452" s="170">
        <v>0</v>
      </c>
      <c r="AT452" s="160">
        <v>0</v>
      </c>
      <c r="AU452" s="160">
        <v>0</v>
      </c>
      <c r="AV452" s="170">
        <v>4</v>
      </c>
      <c r="AW452" s="170">
        <v>3</v>
      </c>
      <c r="AX452" s="160">
        <v>36</v>
      </c>
      <c r="AY452" s="160">
        <v>5</v>
      </c>
      <c r="AZ452" s="160">
        <v>0</v>
      </c>
      <c r="BA452" s="160">
        <v>0</v>
      </c>
      <c r="BB452" s="160">
        <v>0</v>
      </c>
      <c r="BC452" s="160" t="s">
        <v>2355</v>
      </c>
      <c r="BD452" s="160"/>
      <c r="BE452" s="160"/>
    </row>
    <row r="453" spans="2:57" ht="16.5" customHeight="1">
      <c r="B453" s="156">
        <v>381</v>
      </c>
      <c r="C453" s="157" t="s">
        <v>1634</v>
      </c>
      <c r="D453" s="158" t="s">
        <v>4728</v>
      </c>
      <c r="E453" s="176" t="s">
        <v>28</v>
      </c>
      <c r="F453" s="158" t="s">
        <v>2233</v>
      </c>
      <c r="G453" s="158" t="s">
        <v>1516</v>
      </c>
      <c r="H453" s="159" t="s">
        <v>730</v>
      </c>
      <c r="I453" s="160" t="s">
        <v>1635</v>
      </c>
      <c r="J453" s="160" t="s">
        <v>4729</v>
      </c>
      <c r="K453" s="161">
        <v>39142</v>
      </c>
      <c r="L453" s="158"/>
      <c r="M453" s="158"/>
      <c r="N453" s="158" t="s">
        <v>4730</v>
      </c>
      <c r="O453" s="158" t="s">
        <v>4731</v>
      </c>
      <c r="P453" s="158" t="s">
        <v>4732</v>
      </c>
      <c r="Q453" s="171">
        <v>2</v>
      </c>
      <c r="R453" s="163" t="s">
        <v>4733</v>
      </c>
      <c r="S453" s="163">
        <v>17</v>
      </c>
      <c r="T453" s="163" t="s">
        <v>3646</v>
      </c>
      <c r="U453" s="163">
        <v>54</v>
      </c>
      <c r="V453" s="163" t="s">
        <v>4734</v>
      </c>
      <c r="W453" s="163">
        <v>2</v>
      </c>
      <c r="X453" s="163"/>
      <c r="Y453" s="164" t="s">
        <v>26</v>
      </c>
      <c r="Z453" s="164" t="s">
        <v>26</v>
      </c>
      <c r="AA453" s="172" t="s">
        <v>35</v>
      </c>
      <c r="AB453" s="165" t="s">
        <v>2354</v>
      </c>
      <c r="AC453" s="166">
        <v>50</v>
      </c>
      <c r="AD453" s="167">
        <f t="shared" si="2"/>
        <v>0</v>
      </c>
      <c r="AE453" s="398">
        <v>50</v>
      </c>
      <c r="AF453" s="398">
        <v>0</v>
      </c>
      <c r="AG453" s="398">
        <v>7</v>
      </c>
      <c r="AH453" s="398">
        <v>0</v>
      </c>
      <c r="AI453" s="399">
        <v>50</v>
      </c>
      <c r="AJ453" s="399">
        <v>7</v>
      </c>
      <c r="AK453" s="399">
        <v>3</v>
      </c>
      <c r="AL453" s="399">
        <v>24</v>
      </c>
      <c r="AM453" s="166"/>
      <c r="AN453" s="166"/>
      <c r="AO453" s="166" t="s">
        <v>699</v>
      </c>
      <c r="AP453" s="168" t="s">
        <v>699</v>
      </c>
      <c r="AQ453" s="168" t="s">
        <v>699</v>
      </c>
      <c r="AR453" s="169">
        <f t="shared" si="3"/>
        <v>50</v>
      </c>
      <c r="AS453" s="170">
        <v>0</v>
      </c>
      <c r="AT453" s="160">
        <v>0</v>
      </c>
      <c r="AU453" s="160">
        <v>0</v>
      </c>
      <c r="AV453" s="170">
        <v>9</v>
      </c>
      <c r="AW453" s="170">
        <v>0</v>
      </c>
      <c r="AX453" s="160">
        <v>34</v>
      </c>
      <c r="AY453" s="160">
        <v>7</v>
      </c>
      <c r="AZ453" s="160">
        <v>0</v>
      </c>
      <c r="BA453" s="160">
        <v>0</v>
      </c>
      <c r="BB453" s="160">
        <v>0</v>
      </c>
      <c r="BC453" s="160" t="s">
        <v>2355</v>
      </c>
      <c r="BD453" s="160"/>
      <c r="BE453" s="160"/>
    </row>
    <row r="454" spans="2:57" ht="16.5" customHeight="1">
      <c r="B454" s="156">
        <v>379</v>
      </c>
      <c r="C454" s="157" t="s">
        <v>1636</v>
      </c>
      <c r="D454" s="158" t="s">
        <v>4735</v>
      </c>
      <c r="E454" s="176" t="s">
        <v>28</v>
      </c>
      <c r="F454" s="158" t="s">
        <v>2233</v>
      </c>
      <c r="G454" s="158" t="s">
        <v>1516</v>
      </c>
      <c r="H454" s="159" t="s">
        <v>727</v>
      </c>
      <c r="I454" s="160" t="s">
        <v>1637</v>
      </c>
      <c r="J454" s="160" t="s">
        <v>4736</v>
      </c>
      <c r="K454" s="161">
        <v>39142</v>
      </c>
      <c r="L454" s="158" t="s">
        <v>4737</v>
      </c>
      <c r="M454" s="158" t="s">
        <v>2332</v>
      </c>
      <c r="N454" s="158" t="s">
        <v>4737</v>
      </c>
      <c r="O454" s="158" t="s">
        <v>4738</v>
      </c>
      <c r="P454" s="158"/>
      <c r="Q454" s="171">
        <v>3</v>
      </c>
      <c r="R454" s="163" t="s">
        <v>3851</v>
      </c>
      <c r="S454" s="163">
        <v>9</v>
      </c>
      <c r="T454" s="163" t="s">
        <v>2790</v>
      </c>
      <c r="U454" s="163">
        <v>21</v>
      </c>
      <c r="V454" s="163" t="s">
        <v>3040</v>
      </c>
      <c r="W454" s="163">
        <v>2</v>
      </c>
      <c r="X454" s="163"/>
      <c r="Y454" s="164" t="s">
        <v>26</v>
      </c>
      <c r="Z454" s="164" t="s">
        <v>26</v>
      </c>
      <c r="AA454" s="164"/>
      <c r="AB454" s="165" t="s">
        <v>2338</v>
      </c>
      <c r="AC454" s="166">
        <v>42</v>
      </c>
      <c r="AD454" s="167">
        <f t="shared" si="2"/>
        <v>0</v>
      </c>
      <c r="AE454" s="398">
        <v>42</v>
      </c>
      <c r="AF454" s="398">
        <v>0</v>
      </c>
      <c r="AG454" s="398">
        <v>5</v>
      </c>
      <c r="AH454" s="398">
        <v>0</v>
      </c>
      <c r="AI454" s="399">
        <v>42</v>
      </c>
      <c r="AJ454" s="399">
        <v>5</v>
      </c>
      <c r="AK454" s="399">
        <v>2</v>
      </c>
      <c r="AL454" s="399">
        <v>28</v>
      </c>
      <c r="AM454" s="166"/>
      <c r="AN454" s="166"/>
      <c r="AO454" s="166" t="s">
        <v>699</v>
      </c>
      <c r="AP454" s="168" t="s">
        <v>699</v>
      </c>
      <c r="AQ454" s="168" t="s">
        <v>699</v>
      </c>
      <c r="AR454" s="169">
        <f t="shared" si="3"/>
        <v>42</v>
      </c>
      <c r="AS454" s="170">
        <v>0</v>
      </c>
      <c r="AT454" s="160">
        <v>0</v>
      </c>
      <c r="AU454" s="160">
        <v>0</v>
      </c>
      <c r="AV454" s="170">
        <v>42</v>
      </c>
      <c r="AW454" s="170">
        <v>0</v>
      </c>
      <c r="AX454" s="160">
        <v>0</v>
      </c>
      <c r="AY454" s="160">
        <v>0</v>
      </c>
      <c r="AZ454" s="160">
        <v>0</v>
      </c>
      <c r="BA454" s="160">
        <v>0</v>
      </c>
      <c r="BB454" s="160">
        <v>0</v>
      </c>
      <c r="BC454" s="160" t="s">
        <v>2339</v>
      </c>
      <c r="BD454" s="160"/>
      <c r="BE454" s="160"/>
    </row>
    <row r="455" spans="2:57" ht="16.5" customHeight="1">
      <c r="B455" s="156">
        <v>27</v>
      </c>
      <c r="C455" s="157" t="s">
        <v>1638</v>
      </c>
      <c r="D455" s="158" t="s">
        <v>4739</v>
      </c>
      <c r="E455" s="176" t="s">
        <v>28</v>
      </c>
      <c r="F455" s="158" t="s">
        <v>2233</v>
      </c>
      <c r="G455" s="158" t="s">
        <v>1516</v>
      </c>
      <c r="H455" s="159" t="s">
        <v>724</v>
      </c>
      <c r="I455" s="160" t="s">
        <v>1639</v>
      </c>
      <c r="J455" s="160" t="s">
        <v>4740</v>
      </c>
      <c r="K455" s="161">
        <v>20241</v>
      </c>
      <c r="L455" s="158" t="s">
        <v>4741</v>
      </c>
      <c r="M455" s="158" t="s">
        <v>2332</v>
      </c>
      <c r="N455" s="158" t="s">
        <v>4741</v>
      </c>
      <c r="O455" s="158" t="s">
        <v>4742</v>
      </c>
      <c r="P455" s="158" t="s">
        <v>4743</v>
      </c>
      <c r="Q455" s="171">
        <v>3</v>
      </c>
      <c r="R455" s="163" t="s">
        <v>4612</v>
      </c>
      <c r="S455" s="163">
        <v>8</v>
      </c>
      <c r="T455" s="163" t="s">
        <v>4744</v>
      </c>
      <c r="U455" s="163">
        <v>79</v>
      </c>
      <c r="V455" s="163" t="s">
        <v>4745</v>
      </c>
      <c r="W455" s="163">
        <v>1</v>
      </c>
      <c r="X455" s="163"/>
      <c r="Y455" s="164" t="s">
        <v>26</v>
      </c>
      <c r="Z455" s="164" t="s">
        <v>26</v>
      </c>
      <c r="AA455" s="172" t="s">
        <v>35</v>
      </c>
      <c r="AB455" s="165" t="s">
        <v>2354</v>
      </c>
      <c r="AC455" s="166">
        <v>57</v>
      </c>
      <c r="AD455" s="167">
        <f t="shared" si="2"/>
        <v>0</v>
      </c>
      <c r="AE455" s="398">
        <v>57</v>
      </c>
      <c r="AF455" s="398">
        <v>0</v>
      </c>
      <c r="AG455" s="398">
        <v>11</v>
      </c>
      <c r="AH455" s="398">
        <v>0</v>
      </c>
      <c r="AI455" s="399">
        <v>57</v>
      </c>
      <c r="AJ455" s="399">
        <v>11</v>
      </c>
      <c r="AK455" s="399">
        <v>3</v>
      </c>
      <c r="AL455" s="399">
        <v>58</v>
      </c>
      <c r="AM455" s="166"/>
      <c r="AN455" s="166"/>
      <c r="AO455" s="166" t="s">
        <v>699</v>
      </c>
      <c r="AP455" s="168" t="s">
        <v>699</v>
      </c>
      <c r="AQ455" s="168" t="s">
        <v>699</v>
      </c>
      <c r="AR455" s="169">
        <f t="shared" si="3"/>
        <v>57</v>
      </c>
      <c r="AS455" s="170">
        <v>0</v>
      </c>
      <c r="AT455" s="160">
        <v>0</v>
      </c>
      <c r="AU455" s="160">
        <v>0</v>
      </c>
      <c r="AV455" s="170">
        <v>11</v>
      </c>
      <c r="AW455" s="170">
        <v>1</v>
      </c>
      <c r="AX455" s="160">
        <v>39</v>
      </c>
      <c r="AY455" s="160">
        <v>6</v>
      </c>
      <c r="AZ455" s="160">
        <v>0</v>
      </c>
      <c r="BA455" s="160">
        <v>0</v>
      </c>
      <c r="BB455" s="160">
        <v>0</v>
      </c>
      <c r="BC455" s="160" t="s">
        <v>2355</v>
      </c>
      <c r="BD455" s="160"/>
      <c r="BE455" s="160"/>
    </row>
    <row r="456" spans="2:57" ht="16.5" customHeight="1">
      <c r="B456" s="156">
        <v>337</v>
      </c>
      <c r="C456" s="157" t="s">
        <v>1640</v>
      </c>
      <c r="D456" s="158" t="s">
        <v>4746</v>
      </c>
      <c r="E456" s="176" t="s">
        <v>28</v>
      </c>
      <c r="F456" s="158" t="s">
        <v>2233</v>
      </c>
      <c r="G456" s="158" t="s">
        <v>1516</v>
      </c>
      <c r="H456" s="159" t="s">
        <v>730</v>
      </c>
      <c r="I456" s="160" t="s">
        <v>1641</v>
      </c>
      <c r="J456" s="160" t="s">
        <v>4747</v>
      </c>
      <c r="K456" s="161">
        <v>20546</v>
      </c>
      <c r="L456" s="158" t="s">
        <v>4748</v>
      </c>
      <c r="M456" s="158" t="s">
        <v>2332</v>
      </c>
      <c r="N456" s="158" t="s">
        <v>4748</v>
      </c>
      <c r="O456" s="158" t="s">
        <v>4749</v>
      </c>
      <c r="P456" s="158" t="s">
        <v>4750</v>
      </c>
      <c r="Q456" s="171">
        <v>4</v>
      </c>
      <c r="R456" s="163" t="s">
        <v>4751</v>
      </c>
      <c r="S456" s="163">
        <v>22</v>
      </c>
      <c r="T456" s="163" t="s">
        <v>4140</v>
      </c>
      <c r="U456" s="163">
        <v>59</v>
      </c>
      <c r="V456" s="163" t="s">
        <v>4752</v>
      </c>
      <c r="W456" s="163">
        <v>1</v>
      </c>
      <c r="X456" s="163"/>
      <c r="Y456" s="164" t="s">
        <v>26</v>
      </c>
      <c r="Z456" s="164" t="s">
        <v>26</v>
      </c>
      <c r="AA456" s="172" t="s">
        <v>35</v>
      </c>
      <c r="AB456" s="165" t="s">
        <v>2354</v>
      </c>
      <c r="AC456" s="166">
        <v>48</v>
      </c>
      <c r="AD456" s="167">
        <f t="shared" si="2"/>
        <v>1</v>
      </c>
      <c r="AE456" s="398">
        <v>48</v>
      </c>
      <c r="AF456" s="398">
        <v>1</v>
      </c>
      <c r="AG456" s="398">
        <v>10</v>
      </c>
      <c r="AH456" s="398">
        <v>0</v>
      </c>
      <c r="AI456" s="399">
        <v>49</v>
      </c>
      <c r="AJ456" s="399">
        <v>10</v>
      </c>
      <c r="AK456" s="399">
        <v>3</v>
      </c>
      <c r="AL456" s="399">
        <v>23</v>
      </c>
      <c r="AM456" s="166"/>
      <c r="AN456" s="166"/>
      <c r="AO456" s="166" t="s">
        <v>699</v>
      </c>
      <c r="AP456" s="168" t="s">
        <v>699</v>
      </c>
      <c r="AQ456" s="168" t="s">
        <v>699</v>
      </c>
      <c r="AR456" s="169">
        <f t="shared" si="3"/>
        <v>48</v>
      </c>
      <c r="AS456" s="170">
        <v>0</v>
      </c>
      <c r="AT456" s="160">
        <v>0</v>
      </c>
      <c r="AU456" s="160">
        <v>0</v>
      </c>
      <c r="AV456" s="170">
        <v>38</v>
      </c>
      <c r="AW456" s="170">
        <v>2</v>
      </c>
      <c r="AX456" s="160">
        <v>0</v>
      </c>
      <c r="AY456" s="160">
        <v>8</v>
      </c>
      <c r="AZ456" s="160">
        <v>0</v>
      </c>
      <c r="BA456" s="160">
        <v>0</v>
      </c>
      <c r="BB456" s="160">
        <v>0</v>
      </c>
      <c r="BC456" s="160" t="s">
        <v>2355</v>
      </c>
      <c r="BD456" s="160"/>
      <c r="BE456" s="160"/>
    </row>
    <row r="457" spans="2:57" ht="16.5" customHeight="1">
      <c r="B457" s="156">
        <v>369</v>
      </c>
      <c r="C457" s="157" t="s">
        <v>1642</v>
      </c>
      <c r="D457" s="158" t="s">
        <v>4753</v>
      </c>
      <c r="E457" s="176" t="s">
        <v>28</v>
      </c>
      <c r="F457" s="158" t="s">
        <v>2233</v>
      </c>
      <c r="G457" s="158" t="s">
        <v>1516</v>
      </c>
      <c r="H457" s="159" t="s">
        <v>727</v>
      </c>
      <c r="I457" s="160" t="s">
        <v>1643</v>
      </c>
      <c r="J457" s="160" t="s">
        <v>4754</v>
      </c>
      <c r="K457" s="161">
        <v>11192</v>
      </c>
      <c r="L457" s="158"/>
      <c r="M457" s="158"/>
      <c r="N457" s="158" t="s">
        <v>4755</v>
      </c>
      <c r="O457" s="158" t="s">
        <v>4756</v>
      </c>
      <c r="P457" s="158" t="s">
        <v>4757</v>
      </c>
      <c r="Q457" s="171">
        <v>7</v>
      </c>
      <c r="R457" s="163" t="s">
        <v>4758</v>
      </c>
      <c r="S457" s="163">
        <v>10</v>
      </c>
      <c r="T457" s="163" t="s">
        <v>4232</v>
      </c>
      <c r="U457" s="163">
        <v>24</v>
      </c>
      <c r="V457" s="163" t="s">
        <v>4759</v>
      </c>
      <c r="W457" s="163">
        <v>2</v>
      </c>
      <c r="X457" s="163"/>
      <c r="Y457" s="164" t="s">
        <v>26</v>
      </c>
      <c r="Z457" s="164" t="s">
        <v>26</v>
      </c>
      <c r="AA457" s="164"/>
      <c r="AB457" s="165" t="s">
        <v>2338</v>
      </c>
      <c r="AC457" s="166">
        <v>38</v>
      </c>
      <c r="AD457" s="167">
        <f t="shared" si="2"/>
        <v>0</v>
      </c>
      <c r="AE457" s="398">
        <v>38</v>
      </c>
      <c r="AF457" s="398">
        <v>0</v>
      </c>
      <c r="AG457" s="398">
        <v>11</v>
      </c>
      <c r="AH457" s="398">
        <v>0</v>
      </c>
      <c r="AI457" s="399">
        <v>38</v>
      </c>
      <c r="AJ457" s="399">
        <v>11</v>
      </c>
      <c r="AK457" s="399">
        <v>2</v>
      </c>
      <c r="AL457" s="399">
        <v>26</v>
      </c>
      <c r="AM457" s="166"/>
      <c r="AN457" s="166"/>
      <c r="AO457" s="166" t="s">
        <v>699</v>
      </c>
      <c r="AP457" s="168" t="s">
        <v>699</v>
      </c>
      <c r="AQ457" s="168" t="s">
        <v>699</v>
      </c>
      <c r="AR457" s="169">
        <f t="shared" si="3"/>
        <v>38</v>
      </c>
      <c r="AS457" s="170">
        <v>0</v>
      </c>
      <c r="AT457" s="160">
        <v>0</v>
      </c>
      <c r="AU457" s="160">
        <v>0</v>
      </c>
      <c r="AV457" s="170">
        <v>15</v>
      </c>
      <c r="AW457" s="170">
        <v>0</v>
      </c>
      <c r="AX457" s="160">
        <v>13</v>
      </c>
      <c r="AY457" s="160">
        <v>10</v>
      </c>
      <c r="AZ457" s="160">
        <v>0</v>
      </c>
      <c r="BA457" s="160">
        <v>0</v>
      </c>
      <c r="BB457" s="160">
        <v>0</v>
      </c>
      <c r="BC457" s="160" t="s">
        <v>2339</v>
      </c>
      <c r="BD457" s="160"/>
      <c r="BE457" s="160"/>
    </row>
    <row r="458" spans="2:57" ht="16.5" customHeight="1">
      <c r="B458" s="156">
        <v>92</v>
      </c>
      <c r="C458" s="157" t="s">
        <v>1644</v>
      </c>
      <c r="D458" s="158" t="s">
        <v>4760</v>
      </c>
      <c r="E458" s="176" t="s">
        <v>28</v>
      </c>
      <c r="F458" s="158" t="s">
        <v>2233</v>
      </c>
      <c r="G458" s="158" t="s">
        <v>1516</v>
      </c>
      <c r="H458" s="159" t="s">
        <v>724</v>
      </c>
      <c r="I458" s="160" t="s">
        <v>1645</v>
      </c>
      <c r="J458" s="160" t="s">
        <v>4761</v>
      </c>
      <c r="K458" s="161">
        <v>38415</v>
      </c>
      <c r="L458" s="158"/>
      <c r="M458" s="158"/>
      <c r="N458" s="158" t="s">
        <v>699</v>
      </c>
      <c r="O458" s="158" t="s">
        <v>699</v>
      </c>
      <c r="P458" s="158" t="s">
        <v>699</v>
      </c>
      <c r="Q458" s="171">
        <v>5</v>
      </c>
      <c r="R458" s="163" t="s">
        <v>4476</v>
      </c>
      <c r="S458" s="163">
        <v>26</v>
      </c>
      <c r="T458" s="163" t="s">
        <v>4036</v>
      </c>
      <c r="U458" s="163">
        <v>99</v>
      </c>
      <c r="V458" s="163" t="s">
        <v>4762</v>
      </c>
      <c r="W458" s="163">
        <v>2</v>
      </c>
      <c r="X458" s="163"/>
      <c r="Y458" s="164" t="s">
        <v>26</v>
      </c>
      <c r="Z458" s="164" t="s">
        <v>26</v>
      </c>
      <c r="AA458" s="172" t="s">
        <v>35</v>
      </c>
      <c r="AB458" s="165" t="s">
        <v>2354</v>
      </c>
      <c r="AC458" s="166">
        <v>67</v>
      </c>
      <c r="AD458" s="167">
        <f t="shared" si="2"/>
        <v>0</v>
      </c>
      <c r="AE458" s="398">
        <v>65</v>
      </c>
      <c r="AF458" s="398">
        <v>0</v>
      </c>
      <c r="AG458" s="398">
        <v>14</v>
      </c>
      <c r="AH458" s="398">
        <v>0</v>
      </c>
      <c r="AI458" s="399">
        <v>65</v>
      </c>
      <c r="AJ458" s="399">
        <v>14</v>
      </c>
      <c r="AK458" s="399">
        <v>3</v>
      </c>
      <c r="AL458" s="399">
        <v>42</v>
      </c>
      <c r="AM458" s="166"/>
      <c r="AN458" s="166"/>
      <c r="AO458" s="166" t="s">
        <v>699</v>
      </c>
      <c r="AP458" s="168" t="s">
        <v>699</v>
      </c>
      <c r="AQ458" s="168" t="s">
        <v>699</v>
      </c>
      <c r="AR458" s="169">
        <f t="shared" si="3"/>
        <v>67</v>
      </c>
      <c r="AS458" s="170">
        <v>0</v>
      </c>
      <c r="AT458" s="160">
        <v>0</v>
      </c>
      <c r="AU458" s="160">
        <v>0</v>
      </c>
      <c r="AV458" s="170">
        <v>6</v>
      </c>
      <c r="AW458" s="170">
        <v>3</v>
      </c>
      <c r="AX458" s="160">
        <v>47</v>
      </c>
      <c r="AY458" s="160">
        <v>11</v>
      </c>
      <c r="AZ458" s="160">
        <v>0</v>
      </c>
      <c r="BA458" s="160">
        <v>0</v>
      </c>
      <c r="BB458" s="160">
        <v>0</v>
      </c>
      <c r="BC458" s="160" t="s">
        <v>2355</v>
      </c>
      <c r="BD458" s="160"/>
      <c r="BE458" s="160"/>
    </row>
    <row r="459" spans="2:57" ht="16.5" customHeight="1">
      <c r="B459" s="156">
        <v>331</v>
      </c>
      <c r="C459" s="157" t="s">
        <v>1646</v>
      </c>
      <c r="D459" s="158" t="s">
        <v>4763</v>
      </c>
      <c r="E459" s="176" t="s">
        <v>28</v>
      </c>
      <c r="F459" s="158" t="s">
        <v>2233</v>
      </c>
      <c r="G459" s="158" t="s">
        <v>1516</v>
      </c>
      <c r="H459" s="159" t="s">
        <v>730</v>
      </c>
      <c r="I459" s="160" t="s">
        <v>1647</v>
      </c>
      <c r="J459" s="160" t="s">
        <v>4764</v>
      </c>
      <c r="K459" s="161">
        <v>38056</v>
      </c>
      <c r="L459" s="158" t="s">
        <v>4765</v>
      </c>
      <c r="M459" s="158" t="s">
        <v>2332</v>
      </c>
      <c r="N459" s="158" t="s">
        <v>4765</v>
      </c>
      <c r="O459" s="158" t="s">
        <v>4766</v>
      </c>
      <c r="P459" s="158" t="s">
        <v>4767</v>
      </c>
      <c r="Q459" s="171">
        <v>3</v>
      </c>
      <c r="R459" s="163" t="s">
        <v>4768</v>
      </c>
      <c r="S459" s="163">
        <v>12</v>
      </c>
      <c r="T459" s="163" t="s">
        <v>3641</v>
      </c>
      <c r="U459" s="163">
        <v>73</v>
      </c>
      <c r="V459" s="163" t="s">
        <v>4769</v>
      </c>
      <c r="W459" s="163">
        <v>1</v>
      </c>
      <c r="X459" s="163"/>
      <c r="Y459" s="164" t="s">
        <v>26</v>
      </c>
      <c r="Z459" s="164" t="s">
        <v>26</v>
      </c>
      <c r="AA459" s="172" t="s">
        <v>35</v>
      </c>
      <c r="AB459" s="165" t="s">
        <v>2354</v>
      </c>
      <c r="AC459" s="166">
        <v>56</v>
      </c>
      <c r="AD459" s="167">
        <f t="shared" si="2"/>
        <v>0</v>
      </c>
      <c r="AE459" s="398">
        <v>56</v>
      </c>
      <c r="AF459" s="398">
        <v>0</v>
      </c>
      <c r="AG459" s="398">
        <v>8</v>
      </c>
      <c r="AH459" s="398">
        <v>0</v>
      </c>
      <c r="AI459" s="399">
        <v>59</v>
      </c>
      <c r="AJ459" s="399">
        <v>8</v>
      </c>
      <c r="AK459" s="399">
        <v>3</v>
      </c>
      <c r="AL459" s="399">
        <v>33</v>
      </c>
      <c r="AM459" s="166"/>
      <c r="AN459" s="166"/>
      <c r="AO459" s="166" t="s">
        <v>699</v>
      </c>
      <c r="AP459" s="168" t="s">
        <v>699</v>
      </c>
      <c r="AQ459" s="168" t="s">
        <v>699</v>
      </c>
      <c r="AR459" s="169">
        <f t="shared" si="3"/>
        <v>56</v>
      </c>
      <c r="AS459" s="170">
        <v>0</v>
      </c>
      <c r="AT459" s="160">
        <v>0</v>
      </c>
      <c r="AU459" s="160">
        <v>0</v>
      </c>
      <c r="AV459" s="170">
        <v>1</v>
      </c>
      <c r="AW459" s="170">
        <v>0</v>
      </c>
      <c r="AX459" s="160">
        <v>53</v>
      </c>
      <c r="AY459" s="160">
        <v>2</v>
      </c>
      <c r="AZ459" s="160">
        <v>0</v>
      </c>
      <c r="BA459" s="160">
        <v>0</v>
      </c>
      <c r="BB459" s="160">
        <v>0</v>
      </c>
      <c r="BC459" s="160" t="s">
        <v>2355</v>
      </c>
      <c r="BD459" s="160"/>
      <c r="BE459" s="160"/>
    </row>
    <row r="460" spans="2:57" ht="16.5" customHeight="1">
      <c r="B460" s="156">
        <v>370</v>
      </c>
      <c r="C460" s="157" t="s">
        <v>1648</v>
      </c>
      <c r="D460" s="158" t="s">
        <v>4770</v>
      </c>
      <c r="E460" s="176" t="s">
        <v>28</v>
      </c>
      <c r="F460" s="158" t="s">
        <v>2233</v>
      </c>
      <c r="G460" s="158" t="s">
        <v>1516</v>
      </c>
      <c r="H460" s="159" t="s">
        <v>727</v>
      </c>
      <c r="I460" s="160" t="s">
        <v>1649</v>
      </c>
      <c r="J460" s="160" t="s">
        <v>4771</v>
      </c>
      <c r="K460" s="161">
        <v>33117</v>
      </c>
      <c r="L460" s="158"/>
      <c r="M460" s="158"/>
      <c r="N460" s="158" t="s">
        <v>699</v>
      </c>
      <c r="O460" s="158" t="s">
        <v>699</v>
      </c>
      <c r="P460" s="158" t="s">
        <v>699</v>
      </c>
      <c r="Q460" s="171">
        <v>3</v>
      </c>
      <c r="R460" s="163" t="s">
        <v>3986</v>
      </c>
      <c r="S460" s="163">
        <v>8</v>
      </c>
      <c r="T460" s="163" t="s">
        <v>4178</v>
      </c>
      <c r="U460" s="163">
        <v>31</v>
      </c>
      <c r="V460" s="163" t="s">
        <v>4772</v>
      </c>
      <c r="W460" s="163">
        <v>1</v>
      </c>
      <c r="X460" s="163"/>
      <c r="Y460" s="164" t="s">
        <v>26</v>
      </c>
      <c r="Z460" s="164" t="s">
        <v>26</v>
      </c>
      <c r="AA460" s="164"/>
      <c r="AB460" s="165" t="s">
        <v>2338</v>
      </c>
      <c r="AC460" s="166">
        <v>30</v>
      </c>
      <c r="AD460" s="167">
        <f t="shared" si="2"/>
        <v>0</v>
      </c>
      <c r="AE460" s="398">
        <v>30</v>
      </c>
      <c r="AF460" s="398">
        <v>0</v>
      </c>
      <c r="AG460" s="398">
        <v>7</v>
      </c>
      <c r="AH460" s="398">
        <v>0</v>
      </c>
      <c r="AI460" s="399">
        <v>32</v>
      </c>
      <c r="AJ460" s="399">
        <v>7</v>
      </c>
      <c r="AK460" s="399">
        <v>2</v>
      </c>
      <c r="AL460" s="399">
        <v>16</v>
      </c>
      <c r="AM460" s="166"/>
      <c r="AN460" s="166"/>
      <c r="AO460" s="166" t="s">
        <v>699</v>
      </c>
      <c r="AP460" s="168" t="s">
        <v>699</v>
      </c>
      <c r="AQ460" s="168" t="s">
        <v>699</v>
      </c>
      <c r="AR460" s="169">
        <f t="shared" si="3"/>
        <v>30</v>
      </c>
      <c r="AS460" s="170">
        <v>0</v>
      </c>
      <c r="AT460" s="160">
        <v>0</v>
      </c>
      <c r="AU460" s="160">
        <v>0</v>
      </c>
      <c r="AV460" s="170">
        <v>28</v>
      </c>
      <c r="AW460" s="170">
        <v>0</v>
      </c>
      <c r="AX460" s="160">
        <v>0</v>
      </c>
      <c r="AY460" s="160">
        <v>2</v>
      </c>
      <c r="AZ460" s="160">
        <v>0</v>
      </c>
      <c r="BA460" s="160">
        <v>0</v>
      </c>
      <c r="BB460" s="160">
        <v>0</v>
      </c>
      <c r="BC460" s="160" t="s">
        <v>2339</v>
      </c>
      <c r="BD460" s="160"/>
      <c r="BE460" s="160"/>
    </row>
    <row r="461" spans="2:57" ht="16.5" customHeight="1">
      <c r="B461" s="156">
        <v>338</v>
      </c>
      <c r="C461" s="157" t="s">
        <v>1650</v>
      </c>
      <c r="D461" s="158" t="s">
        <v>4773</v>
      </c>
      <c r="E461" s="176" t="s">
        <v>28</v>
      </c>
      <c r="F461" s="158" t="s">
        <v>2233</v>
      </c>
      <c r="G461" s="158" t="s">
        <v>1516</v>
      </c>
      <c r="H461" s="159" t="s">
        <v>730</v>
      </c>
      <c r="I461" s="160" t="s">
        <v>1651</v>
      </c>
      <c r="J461" s="160" t="s">
        <v>4774</v>
      </c>
      <c r="K461" s="161">
        <v>17307</v>
      </c>
      <c r="L461" s="158" t="s">
        <v>4775</v>
      </c>
      <c r="M461" s="158" t="s">
        <v>2332</v>
      </c>
      <c r="N461" s="158" t="s">
        <v>4775</v>
      </c>
      <c r="O461" s="158" t="s">
        <v>4776</v>
      </c>
      <c r="P461" s="158" t="s">
        <v>4777</v>
      </c>
      <c r="Q461" s="171">
        <v>6</v>
      </c>
      <c r="R461" s="163" t="s">
        <v>2351</v>
      </c>
      <c r="S461" s="163">
        <v>22</v>
      </c>
      <c r="T461" s="163" t="s">
        <v>2351</v>
      </c>
      <c r="U461" s="163">
        <v>58</v>
      </c>
      <c r="V461" s="163" t="s">
        <v>4778</v>
      </c>
      <c r="W461" s="163">
        <v>1</v>
      </c>
      <c r="X461" s="163"/>
      <c r="Y461" s="164" t="s">
        <v>26</v>
      </c>
      <c r="Z461" s="164" t="s">
        <v>26</v>
      </c>
      <c r="AA461" s="172" t="s">
        <v>35</v>
      </c>
      <c r="AB461" s="165" t="s">
        <v>2354</v>
      </c>
      <c r="AC461" s="166">
        <v>50</v>
      </c>
      <c r="AD461" s="167">
        <f t="shared" si="2"/>
        <v>0</v>
      </c>
      <c r="AE461" s="398">
        <v>50</v>
      </c>
      <c r="AF461" s="398">
        <v>0</v>
      </c>
      <c r="AG461" s="398">
        <v>7</v>
      </c>
      <c r="AH461" s="398">
        <v>3</v>
      </c>
      <c r="AI461" s="399">
        <v>54</v>
      </c>
      <c r="AJ461" s="399">
        <v>10</v>
      </c>
      <c r="AK461" s="399">
        <v>3</v>
      </c>
      <c r="AL461" s="399">
        <v>17</v>
      </c>
      <c r="AM461" s="166"/>
      <c r="AN461" s="166"/>
      <c r="AO461" s="166" t="s">
        <v>699</v>
      </c>
      <c r="AP461" s="168" t="s">
        <v>699</v>
      </c>
      <c r="AQ461" s="168" t="s">
        <v>699</v>
      </c>
      <c r="AR461" s="169">
        <f t="shared" si="3"/>
        <v>50</v>
      </c>
      <c r="AS461" s="170">
        <v>0</v>
      </c>
      <c r="AT461" s="160">
        <v>0</v>
      </c>
      <c r="AU461" s="160">
        <v>0</v>
      </c>
      <c r="AV461" s="170">
        <v>10</v>
      </c>
      <c r="AW461" s="170">
        <v>0</v>
      </c>
      <c r="AX461" s="160">
        <v>39</v>
      </c>
      <c r="AY461" s="160">
        <v>1</v>
      </c>
      <c r="AZ461" s="160">
        <v>0</v>
      </c>
      <c r="BA461" s="160">
        <v>0</v>
      </c>
      <c r="BB461" s="160">
        <v>0</v>
      </c>
      <c r="BC461" s="160" t="s">
        <v>2355</v>
      </c>
      <c r="BD461" s="160"/>
      <c r="BE461" s="160"/>
    </row>
    <row r="462" spans="2:57" ht="16.5" customHeight="1">
      <c r="B462" s="156">
        <v>371</v>
      </c>
      <c r="C462" s="157" t="s">
        <v>1652</v>
      </c>
      <c r="D462" s="158" t="s">
        <v>4779</v>
      </c>
      <c r="E462" s="176" t="s">
        <v>28</v>
      </c>
      <c r="F462" s="158" t="s">
        <v>2233</v>
      </c>
      <c r="G462" s="158" t="s">
        <v>1516</v>
      </c>
      <c r="H462" s="159" t="s">
        <v>727</v>
      </c>
      <c r="I462" s="160" t="s">
        <v>1653</v>
      </c>
      <c r="J462" s="160" t="s">
        <v>4780</v>
      </c>
      <c r="K462" s="161">
        <v>20201</v>
      </c>
      <c r="L462" s="158" t="s">
        <v>4781</v>
      </c>
      <c r="M462" s="158" t="s">
        <v>2332</v>
      </c>
      <c r="N462" s="158" t="s">
        <v>4781</v>
      </c>
      <c r="O462" s="158" t="s">
        <v>4782</v>
      </c>
      <c r="P462" s="158" t="s">
        <v>4783</v>
      </c>
      <c r="Q462" s="171">
        <v>3</v>
      </c>
      <c r="R462" s="163" t="s">
        <v>4784</v>
      </c>
      <c r="S462" s="163">
        <v>15</v>
      </c>
      <c r="T462" s="163" t="s">
        <v>4140</v>
      </c>
      <c r="U462" s="163">
        <v>46</v>
      </c>
      <c r="V462" s="163" t="s">
        <v>4785</v>
      </c>
      <c r="W462" s="163">
        <v>2</v>
      </c>
      <c r="X462" s="163"/>
      <c r="Y462" s="164" t="s">
        <v>2536</v>
      </c>
      <c r="Z462" s="164" t="s">
        <v>2536</v>
      </c>
      <c r="AA462" s="172" t="s">
        <v>35</v>
      </c>
      <c r="AB462" s="165" t="s">
        <v>2354</v>
      </c>
      <c r="AC462" s="166">
        <v>45</v>
      </c>
      <c r="AD462" s="167">
        <f t="shared" si="2"/>
        <v>0</v>
      </c>
      <c r="AE462" s="398">
        <v>0</v>
      </c>
      <c r="AF462" s="398">
        <v>0</v>
      </c>
      <c r="AG462" s="398">
        <v>0</v>
      </c>
      <c r="AH462" s="398">
        <v>0</v>
      </c>
      <c r="AI462" s="399">
        <v>105</v>
      </c>
      <c r="AJ462" s="399">
        <v>11</v>
      </c>
      <c r="AK462" s="399">
        <v>3</v>
      </c>
      <c r="AL462" s="399">
        <v>24</v>
      </c>
      <c r="AM462" s="166"/>
      <c r="AN462" s="166"/>
      <c r="AO462" s="166">
        <v>1</v>
      </c>
      <c r="AP462" s="168" t="s">
        <v>8017</v>
      </c>
      <c r="AQ462" s="168">
        <v>0</v>
      </c>
      <c r="AR462" s="169">
        <f t="shared" si="3"/>
        <v>45</v>
      </c>
      <c r="AS462" s="170">
        <v>0</v>
      </c>
      <c r="AT462" s="160">
        <v>0</v>
      </c>
      <c r="AU462" s="160">
        <v>0</v>
      </c>
      <c r="AV462" s="170">
        <v>9</v>
      </c>
      <c r="AW462" s="170">
        <v>0</v>
      </c>
      <c r="AX462" s="160">
        <v>36</v>
      </c>
      <c r="AY462" s="160">
        <v>0</v>
      </c>
      <c r="AZ462" s="160">
        <v>0</v>
      </c>
      <c r="BA462" s="160">
        <v>0</v>
      </c>
      <c r="BB462" s="160">
        <v>0</v>
      </c>
      <c r="BC462" s="160" t="s">
        <v>2355</v>
      </c>
      <c r="BD462" s="160"/>
      <c r="BE462" s="160"/>
    </row>
    <row r="463" spans="2:57" ht="16.5" customHeight="1">
      <c r="B463" s="156">
        <v>367</v>
      </c>
      <c r="C463" s="157" t="s">
        <v>1654</v>
      </c>
      <c r="D463" s="183"/>
      <c r="E463" s="176" t="s">
        <v>28</v>
      </c>
      <c r="F463" s="183" t="s">
        <v>2233</v>
      </c>
      <c r="G463" s="158" t="s">
        <v>1516</v>
      </c>
      <c r="H463" s="159" t="s">
        <v>727</v>
      </c>
      <c r="I463" s="160" t="s">
        <v>1655</v>
      </c>
      <c r="J463" s="160" t="s">
        <v>4786</v>
      </c>
      <c r="K463" s="161">
        <v>3091</v>
      </c>
      <c r="L463" s="158"/>
      <c r="M463" s="158"/>
      <c r="N463" s="158" t="s">
        <v>699</v>
      </c>
      <c r="O463" s="158" t="s">
        <v>699</v>
      </c>
      <c r="P463" s="158" t="s">
        <v>699</v>
      </c>
      <c r="Q463" s="171">
        <v>3</v>
      </c>
      <c r="R463" s="163" t="s">
        <v>3374</v>
      </c>
      <c r="S463" s="163">
        <v>9</v>
      </c>
      <c r="T463" s="163" t="s">
        <v>2905</v>
      </c>
      <c r="U463" s="163">
        <v>26</v>
      </c>
      <c r="V463" s="163" t="s">
        <v>4787</v>
      </c>
      <c r="W463" s="163">
        <v>1</v>
      </c>
      <c r="X463" s="163"/>
      <c r="Y463" s="164" t="s">
        <v>2353</v>
      </c>
      <c r="Z463" s="164" t="s">
        <v>2353</v>
      </c>
      <c r="AA463" s="164"/>
      <c r="AB463" s="165" t="s">
        <v>2338</v>
      </c>
      <c r="AC463" s="166">
        <v>33</v>
      </c>
      <c r="AD463" s="167">
        <f t="shared" si="2"/>
        <v>9</v>
      </c>
      <c r="AE463" s="398">
        <v>33</v>
      </c>
      <c r="AF463" s="398">
        <v>9</v>
      </c>
      <c r="AG463" s="398">
        <v>6</v>
      </c>
      <c r="AH463" s="398">
        <v>1</v>
      </c>
      <c r="AI463" s="399">
        <v>42</v>
      </c>
      <c r="AJ463" s="399">
        <v>7</v>
      </c>
      <c r="AK463" s="399">
        <v>2</v>
      </c>
      <c r="AL463" s="399">
        <v>21</v>
      </c>
      <c r="AM463" s="166"/>
      <c r="AN463" s="166"/>
      <c r="AO463" s="166" t="s">
        <v>699</v>
      </c>
      <c r="AP463" s="168" t="s">
        <v>699</v>
      </c>
      <c r="AQ463" s="168" t="s">
        <v>699</v>
      </c>
      <c r="AR463" s="169">
        <f t="shared" si="3"/>
        <v>33</v>
      </c>
      <c r="AS463" s="170">
        <v>0</v>
      </c>
      <c r="AT463" s="160">
        <v>0</v>
      </c>
      <c r="AU463" s="160">
        <v>0</v>
      </c>
      <c r="AV463" s="170">
        <v>31</v>
      </c>
      <c r="AW463" s="170">
        <v>0</v>
      </c>
      <c r="AX463" s="160">
        <v>0</v>
      </c>
      <c r="AY463" s="160">
        <v>2</v>
      </c>
      <c r="AZ463" s="160">
        <v>0</v>
      </c>
      <c r="BA463" s="160">
        <v>0</v>
      </c>
      <c r="BB463" s="160">
        <v>0</v>
      </c>
      <c r="BC463" s="160" t="s">
        <v>2339</v>
      </c>
      <c r="BD463" s="160"/>
      <c r="BE463" s="160"/>
    </row>
    <row r="464" spans="2:57" ht="16.5" customHeight="1">
      <c r="B464" s="156">
        <v>372</v>
      </c>
      <c r="C464" s="157" t="s">
        <v>1656</v>
      </c>
      <c r="D464" s="158" t="s">
        <v>4788</v>
      </c>
      <c r="E464" s="176" t="s">
        <v>28</v>
      </c>
      <c r="F464" s="158" t="s">
        <v>2233</v>
      </c>
      <c r="G464" s="158" t="s">
        <v>1516</v>
      </c>
      <c r="H464" s="159" t="s">
        <v>727</v>
      </c>
      <c r="I464" s="160" t="s">
        <v>1657</v>
      </c>
      <c r="J464" s="160" t="s">
        <v>4789</v>
      </c>
      <c r="K464" s="161">
        <v>18233</v>
      </c>
      <c r="L464" s="158"/>
      <c r="M464" s="158"/>
      <c r="N464" s="158" t="s">
        <v>699</v>
      </c>
      <c r="O464" s="158" t="s">
        <v>699</v>
      </c>
      <c r="P464" s="158" t="s">
        <v>699</v>
      </c>
      <c r="Q464" s="171">
        <v>4</v>
      </c>
      <c r="R464" s="163" t="s">
        <v>2673</v>
      </c>
      <c r="S464" s="163">
        <v>5</v>
      </c>
      <c r="T464" s="163" t="s">
        <v>2470</v>
      </c>
      <c r="U464" s="163">
        <v>12</v>
      </c>
      <c r="V464" s="163" t="s">
        <v>4790</v>
      </c>
      <c r="W464" s="163">
        <v>1</v>
      </c>
      <c r="X464" s="163"/>
      <c r="Y464" s="164" t="s">
        <v>2353</v>
      </c>
      <c r="Z464" s="164" t="s">
        <v>2353</v>
      </c>
      <c r="AA464" s="164"/>
      <c r="AB464" s="165" t="s">
        <v>2338</v>
      </c>
      <c r="AC464" s="166">
        <v>12</v>
      </c>
      <c r="AD464" s="167">
        <f t="shared" si="2"/>
        <v>3</v>
      </c>
      <c r="AE464" s="398">
        <v>11</v>
      </c>
      <c r="AF464" s="398">
        <v>3</v>
      </c>
      <c r="AG464" s="398">
        <v>5</v>
      </c>
      <c r="AH464" s="398">
        <v>0</v>
      </c>
      <c r="AI464" s="399">
        <v>14</v>
      </c>
      <c r="AJ464" s="399">
        <v>5</v>
      </c>
      <c r="AK464" s="399">
        <v>2</v>
      </c>
      <c r="AL464" s="399">
        <v>8</v>
      </c>
      <c r="AM464" s="166"/>
      <c r="AN464" s="166"/>
      <c r="AO464" s="166" t="s">
        <v>699</v>
      </c>
      <c r="AP464" s="168" t="s">
        <v>699</v>
      </c>
      <c r="AQ464" s="168" t="s">
        <v>699</v>
      </c>
      <c r="AR464" s="169">
        <f t="shared" si="3"/>
        <v>12</v>
      </c>
      <c r="AS464" s="170">
        <v>0</v>
      </c>
      <c r="AT464" s="160">
        <v>0</v>
      </c>
      <c r="AU464" s="160">
        <v>0</v>
      </c>
      <c r="AV464" s="170">
        <v>5</v>
      </c>
      <c r="AW464" s="170">
        <v>1</v>
      </c>
      <c r="AX464" s="160">
        <v>0</v>
      </c>
      <c r="AY464" s="160">
        <v>6</v>
      </c>
      <c r="AZ464" s="160">
        <v>0</v>
      </c>
      <c r="BA464" s="160">
        <v>0</v>
      </c>
      <c r="BB464" s="160">
        <v>0</v>
      </c>
      <c r="BC464" s="160" t="s">
        <v>2339</v>
      </c>
      <c r="BD464" s="160"/>
      <c r="BE464" s="160"/>
    </row>
    <row r="465" spans="2:57" ht="16.5" customHeight="1">
      <c r="B465" s="156">
        <v>385</v>
      </c>
      <c r="C465" s="157" t="s">
        <v>1658</v>
      </c>
      <c r="D465" s="158" t="s">
        <v>4791</v>
      </c>
      <c r="E465" s="176" t="s">
        <v>28</v>
      </c>
      <c r="F465" s="158" t="s">
        <v>2233</v>
      </c>
      <c r="G465" s="158" t="s">
        <v>1516</v>
      </c>
      <c r="H465" s="159" t="s">
        <v>727</v>
      </c>
      <c r="I465" s="160" t="s">
        <v>1659</v>
      </c>
      <c r="J465" s="160" t="s">
        <v>4792</v>
      </c>
      <c r="K465" s="161">
        <v>39508</v>
      </c>
      <c r="L465" s="158" t="s">
        <v>4793</v>
      </c>
      <c r="M465" s="158" t="s">
        <v>2332</v>
      </c>
      <c r="N465" s="158" t="s">
        <v>4793</v>
      </c>
      <c r="O465" s="158" t="s">
        <v>4794</v>
      </c>
      <c r="P465" s="158" t="s">
        <v>4795</v>
      </c>
      <c r="Q465" s="171">
        <v>3</v>
      </c>
      <c r="R465" s="163" t="s">
        <v>4796</v>
      </c>
      <c r="S465" s="163">
        <v>8</v>
      </c>
      <c r="T465" s="163" t="s">
        <v>2508</v>
      </c>
      <c r="U465" s="163">
        <v>67</v>
      </c>
      <c r="V465" s="163" t="s">
        <v>4797</v>
      </c>
      <c r="W465" s="163">
        <v>2</v>
      </c>
      <c r="X465" s="163"/>
      <c r="Y465" s="164" t="s">
        <v>26</v>
      </c>
      <c r="Z465" s="164" t="s">
        <v>26</v>
      </c>
      <c r="AA465" s="184" t="s">
        <v>35</v>
      </c>
      <c r="AB465" s="165" t="s">
        <v>2354</v>
      </c>
      <c r="AC465" s="166">
        <v>56</v>
      </c>
      <c r="AD465" s="167">
        <f t="shared" si="2"/>
        <v>4</v>
      </c>
      <c r="AE465" s="398">
        <v>56</v>
      </c>
      <c r="AF465" s="398">
        <v>4</v>
      </c>
      <c r="AG465" s="398">
        <v>9</v>
      </c>
      <c r="AH465" s="398">
        <v>0</v>
      </c>
      <c r="AI465" s="399">
        <v>60</v>
      </c>
      <c r="AJ465" s="399">
        <v>9</v>
      </c>
      <c r="AK465" s="399">
        <v>3</v>
      </c>
      <c r="AL465" s="399">
        <v>33</v>
      </c>
      <c r="AM465" s="166"/>
      <c r="AN465" s="166"/>
      <c r="AO465" s="166" t="s">
        <v>699</v>
      </c>
      <c r="AP465" s="168" t="s">
        <v>699</v>
      </c>
      <c r="AQ465" s="168" t="s">
        <v>699</v>
      </c>
      <c r="AR465" s="169">
        <f t="shared" si="3"/>
        <v>56</v>
      </c>
      <c r="AS465" s="170">
        <v>0</v>
      </c>
      <c r="AT465" s="160">
        <v>0</v>
      </c>
      <c r="AU465" s="160">
        <v>0</v>
      </c>
      <c r="AV465" s="170">
        <v>1</v>
      </c>
      <c r="AW465" s="170">
        <v>0</v>
      </c>
      <c r="AX465" s="160">
        <v>50</v>
      </c>
      <c r="AY465" s="160">
        <v>5</v>
      </c>
      <c r="AZ465" s="160">
        <v>0</v>
      </c>
      <c r="BA465" s="160">
        <v>0</v>
      </c>
      <c r="BB465" s="160">
        <v>0</v>
      </c>
      <c r="BC465" s="160" t="s">
        <v>2355</v>
      </c>
      <c r="BD465" s="160"/>
      <c r="BE465" s="160"/>
    </row>
    <row r="466" spans="2:57" ht="16.5" customHeight="1">
      <c r="B466" s="156">
        <v>83</v>
      </c>
      <c r="C466" s="157" t="s">
        <v>1660</v>
      </c>
      <c r="D466" s="183"/>
      <c r="E466" s="176" t="s">
        <v>28</v>
      </c>
      <c r="F466" s="183" t="s">
        <v>2233</v>
      </c>
      <c r="G466" s="158" t="s">
        <v>1516</v>
      </c>
      <c r="H466" s="159" t="s">
        <v>724</v>
      </c>
      <c r="I466" s="160" t="s">
        <v>1661</v>
      </c>
      <c r="J466" s="160" t="s">
        <v>4798</v>
      </c>
      <c r="K466" s="161">
        <v>26622</v>
      </c>
      <c r="L466" s="158"/>
      <c r="M466" s="158"/>
      <c r="N466" s="158" t="s">
        <v>699</v>
      </c>
      <c r="O466" s="158" t="s">
        <v>699</v>
      </c>
      <c r="P466" s="158" t="s">
        <v>699</v>
      </c>
      <c r="Q466" s="171">
        <v>3</v>
      </c>
      <c r="R466" s="163"/>
      <c r="S466" s="163">
        <v>33</v>
      </c>
      <c r="T466" s="163" t="s">
        <v>3812</v>
      </c>
      <c r="U466" s="163">
        <v>71</v>
      </c>
      <c r="V466" s="163" t="s">
        <v>4799</v>
      </c>
      <c r="W466" s="163">
        <v>5</v>
      </c>
      <c r="X466" s="163"/>
      <c r="Y466" s="164" t="s">
        <v>26</v>
      </c>
      <c r="Z466" s="164" t="s">
        <v>26</v>
      </c>
      <c r="AA466" s="172" t="s">
        <v>35</v>
      </c>
      <c r="AB466" s="165" t="s">
        <v>2354</v>
      </c>
      <c r="AC466" s="166">
        <v>0</v>
      </c>
      <c r="AD466" s="167">
        <f t="shared" si="2"/>
        <v>0</v>
      </c>
      <c r="AE466" s="398">
        <v>64</v>
      </c>
      <c r="AF466" s="398">
        <v>0</v>
      </c>
      <c r="AG466" s="398">
        <v>11</v>
      </c>
      <c r="AH466" s="398">
        <v>0</v>
      </c>
      <c r="AI466" s="399">
        <v>64</v>
      </c>
      <c r="AJ466" s="399">
        <v>11</v>
      </c>
      <c r="AK466" s="399">
        <v>3</v>
      </c>
      <c r="AL466" s="399">
        <v>44</v>
      </c>
      <c r="AM466" s="166"/>
      <c r="AN466" s="166"/>
      <c r="AO466" s="166" t="s">
        <v>699</v>
      </c>
      <c r="AP466" s="168" t="s">
        <v>8022</v>
      </c>
      <c r="AQ466" s="168" t="s">
        <v>699</v>
      </c>
      <c r="AR466" s="169">
        <f t="shared" si="3"/>
        <v>0</v>
      </c>
      <c r="AS466" s="170">
        <v>0</v>
      </c>
      <c r="AT466" s="160">
        <v>0</v>
      </c>
      <c r="AU466" s="160">
        <v>0</v>
      </c>
      <c r="AV466" s="170">
        <v>0</v>
      </c>
      <c r="AW466" s="170">
        <v>0</v>
      </c>
      <c r="AX466" s="160">
        <v>0</v>
      </c>
      <c r="AY466" s="160">
        <v>0</v>
      </c>
      <c r="AZ466" s="160">
        <v>0</v>
      </c>
      <c r="BA466" s="160">
        <v>0</v>
      </c>
      <c r="BB466" s="160">
        <v>0</v>
      </c>
      <c r="BC466" s="160" t="s">
        <v>2355</v>
      </c>
      <c r="BD466" s="160"/>
      <c r="BE466" s="160"/>
    </row>
    <row r="467" spans="2:57" ht="16.5" customHeight="1">
      <c r="B467" s="156">
        <v>378</v>
      </c>
      <c r="C467" s="157" t="s">
        <v>1662</v>
      </c>
      <c r="D467" s="183"/>
      <c r="E467" s="176" t="s">
        <v>28</v>
      </c>
      <c r="F467" s="183" t="s">
        <v>2233</v>
      </c>
      <c r="G467" s="158" t="s">
        <v>1516</v>
      </c>
      <c r="H467" s="159" t="s">
        <v>730</v>
      </c>
      <c r="I467" s="160" t="s">
        <v>1663</v>
      </c>
      <c r="J467" s="160" t="s">
        <v>4800</v>
      </c>
      <c r="K467" s="161">
        <v>19115</v>
      </c>
      <c r="L467" s="158"/>
      <c r="M467" s="158"/>
      <c r="N467" s="158" t="s">
        <v>699</v>
      </c>
      <c r="O467" s="158" t="s">
        <v>699</v>
      </c>
      <c r="P467" s="158" t="s">
        <v>699</v>
      </c>
      <c r="Q467" s="171">
        <v>3</v>
      </c>
      <c r="R467" s="163"/>
      <c r="S467" s="163">
        <v>12</v>
      </c>
      <c r="T467" s="163">
        <v>23</v>
      </c>
      <c r="U467" s="163">
        <v>44</v>
      </c>
      <c r="V467" s="163" t="s">
        <v>4801</v>
      </c>
      <c r="W467" s="163">
        <v>1</v>
      </c>
      <c r="X467" s="163"/>
      <c r="Y467" s="164" t="s">
        <v>26</v>
      </c>
      <c r="Z467" s="164" t="s">
        <v>26</v>
      </c>
      <c r="AA467" s="172" t="s">
        <v>35</v>
      </c>
      <c r="AB467" s="165" t="s">
        <v>2354</v>
      </c>
      <c r="AC467" s="166">
        <v>0</v>
      </c>
      <c r="AD467" s="167">
        <f t="shared" si="2"/>
        <v>1</v>
      </c>
      <c r="AE467" s="398">
        <v>35</v>
      </c>
      <c r="AF467" s="398">
        <v>1</v>
      </c>
      <c r="AG467" s="398">
        <v>8</v>
      </c>
      <c r="AH467" s="398">
        <v>1</v>
      </c>
      <c r="AI467" s="399">
        <v>36</v>
      </c>
      <c r="AJ467" s="399">
        <v>8</v>
      </c>
      <c r="AK467" s="399">
        <v>3</v>
      </c>
      <c r="AL467" s="399">
        <v>19</v>
      </c>
      <c r="AM467" s="166"/>
      <c r="AN467" s="166"/>
      <c r="AO467" s="166" t="s">
        <v>699</v>
      </c>
      <c r="AP467" s="168" t="s">
        <v>8024</v>
      </c>
      <c r="AQ467" s="168" t="s">
        <v>699</v>
      </c>
      <c r="AR467" s="169">
        <f t="shared" si="3"/>
        <v>0</v>
      </c>
      <c r="AS467" s="170">
        <v>0</v>
      </c>
      <c r="AT467" s="160">
        <v>0</v>
      </c>
      <c r="AU467" s="160">
        <v>0</v>
      </c>
      <c r="AV467" s="170">
        <v>0</v>
      </c>
      <c r="AW467" s="170">
        <v>0</v>
      </c>
      <c r="AX467" s="160">
        <v>0</v>
      </c>
      <c r="AY467" s="160">
        <v>0</v>
      </c>
      <c r="AZ467" s="160">
        <v>0</v>
      </c>
      <c r="BA467" s="160">
        <v>0</v>
      </c>
      <c r="BB467" s="160">
        <v>0</v>
      </c>
      <c r="BC467" s="160" t="s">
        <v>2355</v>
      </c>
      <c r="BD467" s="160"/>
      <c r="BE467" s="160"/>
    </row>
    <row r="468" spans="2:57" ht="16.5" customHeight="1">
      <c r="B468" s="156">
        <v>373</v>
      </c>
      <c r="C468" s="157" t="s">
        <v>1664</v>
      </c>
      <c r="D468" s="158" t="s">
        <v>4802</v>
      </c>
      <c r="E468" s="176" t="s">
        <v>28</v>
      </c>
      <c r="F468" s="158" t="s">
        <v>2233</v>
      </c>
      <c r="G468" s="158" t="s">
        <v>1516</v>
      </c>
      <c r="H468" s="159" t="s">
        <v>727</v>
      </c>
      <c r="I468" s="160" t="s">
        <v>1665</v>
      </c>
      <c r="J468" s="160" t="s">
        <v>4803</v>
      </c>
      <c r="K468" s="161">
        <v>35855</v>
      </c>
      <c r="L468" s="158" t="s">
        <v>4804</v>
      </c>
      <c r="M468" s="158" t="s">
        <v>2332</v>
      </c>
      <c r="N468" s="158" t="s">
        <v>4804</v>
      </c>
      <c r="O468" s="158" t="s">
        <v>4805</v>
      </c>
      <c r="P468" s="158" t="s">
        <v>4806</v>
      </c>
      <c r="Q468" s="171">
        <v>2</v>
      </c>
      <c r="R468" s="163" t="s">
        <v>3274</v>
      </c>
      <c r="S468" s="163">
        <v>12</v>
      </c>
      <c r="T468" s="163" t="s">
        <v>2710</v>
      </c>
      <c r="U468" s="163">
        <v>30</v>
      </c>
      <c r="V468" s="163" t="s">
        <v>4807</v>
      </c>
      <c r="W468" s="163">
        <v>2</v>
      </c>
      <c r="X468" s="163"/>
      <c r="Y468" s="164" t="s">
        <v>2353</v>
      </c>
      <c r="Z468" s="164" t="s">
        <v>2353</v>
      </c>
      <c r="AA468" s="172" t="s">
        <v>35</v>
      </c>
      <c r="AB468" s="165" t="s">
        <v>2354</v>
      </c>
      <c r="AC468" s="166">
        <v>44</v>
      </c>
      <c r="AD468" s="167">
        <f t="shared" si="2"/>
        <v>0</v>
      </c>
      <c r="AE468" s="398">
        <v>44</v>
      </c>
      <c r="AF468" s="398">
        <v>0</v>
      </c>
      <c r="AG468" s="398">
        <v>7</v>
      </c>
      <c r="AH468" s="398">
        <v>0</v>
      </c>
      <c r="AI468" s="399">
        <v>44</v>
      </c>
      <c r="AJ468" s="399">
        <v>7</v>
      </c>
      <c r="AK468" s="399">
        <v>3</v>
      </c>
      <c r="AL468" s="399">
        <v>25</v>
      </c>
      <c r="AM468" s="166"/>
      <c r="AN468" s="166"/>
      <c r="AO468" s="166" t="s">
        <v>699</v>
      </c>
      <c r="AP468" s="168" t="s">
        <v>699</v>
      </c>
      <c r="AQ468" s="168" t="s">
        <v>699</v>
      </c>
      <c r="AR468" s="169">
        <f t="shared" si="3"/>
        <v>44</v>
      </c>
      <c r="AS468" s="170">
        <v>0</v>
      </c>
      <c r="AT468" s="160">
        <v>0</v>
      </c>
      <c r="AU468" s="160">
        <v>0</v>
      </c>
      <c r="AV468" s="170">
        <v>0</v>
      </c>
      <c r="AW468" s="170">
        <v>0</v>
      </c>
      <c r="AX468" s="160">
        <v>27</v>
      </c>
      <c r="AY468" s="160">
        <v>17</v>
      </c>
      <c r="AZ468" s="160">
        <v>0</v>
      </c>
      <c r="BA468" s="160">
        <v>0</v>
      </c>
      <c r="BB468" s="160">
        <v>0</v>
      </c>
      <c r="BC468" s="160" t="s">
        <v>2355</v>
      </c>
      <c r="BD468" s="160"/>
      <c r="BE468" s="160"/>
    </row>
    <row r="469" spans="2:57" ht="16.5" customHeight="1">
      <c r="B469" s="156">
        <v>374</v>
      </c>
      <c r="C469" s="157" t="s">
        <v>1666</v>
      </c>
      <c r="D469" s="183"/>
      <c r="E469" s="176" t="s">
        <v>28</v>
      </c>
      <c r="F469" s="183" t="s">
        <v>2233</v>
      </c>
      <c r="G469" s="158" t="s">
        <v>1516</v>
      </c>
      <c r="H469" s="159" t="s">
        <v>727</v>
      </c>
      <c r="I469" s="160" t="s">
        <v>1667</v>
      </c>
      <c r="J469" s="160" t="s">
        <v>4808</v>
      </c>
      <c r="K469" s="161">
        <v>14778</v>
      </c>
      <c r="L469" s="158" t="s">
        <v>4809</v>
      </c>
      <c r="M469" s="158" t="s">
        <v>2332</v>
      </c>
      <c r="N469" s="158" t="s">
        <v>4809</v>
      </c>
      <c r="O469" s="158" t="s">
        <v>4810</v>
      </c>
      <c r="P469" s="158" t="s">
        <v>4811</v>
      </c>
      <c r="Q469" s="171">
        <v>2</v>
      </c>
      <c r="R469" s="163" t="s">
        <v>4812</v>
      </c>
      <c r="S469" s="163">
        <v>33</v>
      </c>
      <c r="T469" s="163" t="s">
        <v>3596</v>
      </c>
      <c r="U469" s="163">
        <v>82</v>
      </c>
      <c r="V469" s="163" t="s">
        <v>4813</v>
      </c>
      <c r="W469" s="163">
        <v>2</v>
      </c>
      <c r="X469" s="163"/>
      <c r="Y469" s="164" t="s">
        <v>26</v>
      </c>
      <c r="Z469" s="164" t="s">
        <v>26</v>
      </c>
      <c r="AA469" s="184" t="s">
        <v>35</v>
      </c>
      <c r="AB469" s="165" t="s">
        <v>2354</v>
      </c>
      <c r="AC469" s="166">
        <v>75</v>
      </c>
      <c r="AD469" s="167">
        <f t="shared" si="2"/>
        <v>38</v>
      </c>
      <c r="AE469" s="398">
        <v>75</v>
      </c>
      <c r="AF469" s="398">
        <v>38</v>
      </c>
      <c r="AG469" s="398">
        <v>19</v>
      </c>
      <c r="AH469" s="398">
        <v>0</v>
      </c>
      <c r="AI469" s="399">
        <v>113</v>
      </c>
      <c r="AJ469" s="399">
        <v>19</v>
      </c>
      <c r="AK469" s="399">
        <v>3</v>
      </c>
      <c r="AL469" s="399">
        <v>43</v>
      </c>
      <c r="AM469" s="166"/>
      <c r="AN469" s="166"/>
      <c r="AO469" s="166" t="s">
        <v>699</v>
      </c>
      <c r="AP469" s="168" t="s">
        <v>699</v>
      </c>
      <c r="AQ469" s="168" t="s">
        <v>699</v>
      </c>
      <c r="AR469" s="169">
        <f t="shared" si="3"/>
        <v>75</v>
      </c>
      <c r="AS469" s="170">
        <v>0</v>
      </c>
      <c r="AT469" s="160">
        <v>0</v>
      </c>
      <c r="AU469" s="160">
        <v>0</v>
      </c>
      <c r="AV469" s="170">
        <v>40</v>
      </c>
      <c r="AW469" s="170">
        <v>11</v>
      </c>
      <c r="AX469" s="160">
        <v>0</v>
      </c>
      <c r="AY469" s="160">
        <v>24</v>
      </c>
      <c r="AZ469" s="160">
        <v>0</v>
      </c>
      <c r="BA469" s="160">
        <v>0</v>
      </c>
      <c r="BB469" s="160">
        <v>0</v>
      </c>
      <c r="BC469" s="160" t="s">
        <v>2355</v>
      </c>
      <c r="BD469" s="160"/>
      <c r="BE469" s="160"/>
    </row>
    <row r="470" spans="2:57" ht="16.5" customHeight="1">
      <c r="B470" s="156">
        <v>339</v>
      </c>
      <c r="C470" s="157" t="s">
        <v>1668</v>
      </c>
      <c r="D470" s="158" t="s">
        <v>4814</v>
      </c>
      <c r="E470" s="176" t="s">
        <v>28</v>
      </c>
      <c r="F470" s="158" t="s">
        <v>2233</v>
      </c>
      <c r="G470" s="158" t="s">
        <v>1516</v>
      </c>
      <c r="H470" s="159" t="s">
        <v>730</v>
      </c>
      <c r="I470" s="160" t="s">
        <v>1669</v>
      </c>
      <c r="J470" s="160" t="s">
        <v>4815</v>
      </c>
      <c r="K470" s="161">
        <v>25949</v>
      </c>
      <c r="L470" s="158"/>
      <c r="M470" s="158"/>
      <c r="N470" s="158" t="s">
        <v>4816</v>
      </c>
      <c r="O470" s="158" t="s">
        <v>4817</v>
      </c>
      <c r="P470" s="158" t="s">
        <v>4818</v>
      </c>
      <c r="Q470" s="171">
        <v>4</v>
      </c>
      <c r="R470" s="163" t="s">
        <v>4819</v>
      </c>
      <c r="S470" s="163">
        <v>24</v>
      </c>
      <c r="T470" s="163" t="s">
        <v>2351</v>
      </c>
      <c r="U470" s="163">
        <v>57</v>
      </c>
      <c r="V470" s="163" t="s">
        <v>4820</v>
      </c>
      <c r="W470" s="163">
        <v>1</v>
      </c>
      <c r="X470" s="163"/>
      <c r="Y470" s="164" t="s">
        <v>26</v>
      </c>
      <c r="Z470" s="164" t="s">
        <v>26</v>
      </c>
      <c r="AA470" s="172" t="s">
        <v>35</v>
      </c>
      <c r="AB470" s="165" t="s">
        <v>2354</v>
      </c>
      <c r="AC470" s="166">
        <v>36</v>
      </c>
      <c r="AD470" s="167">
        <f t="shared" si="2"/>
        <v>0</v>
      </c>
      <c r="AE470" s="398">
        <v>39</v>
      </c>
      <c r="AF470" s="398">
        <v>0</v>
      </c>
      <c r="AG470" s="398">
        <v>8</v>
      </c>
      <c r="AH470" s="398">
        <v>0</v>
      </c>
      <c r="AI470" s="399">
        <v>39</v>
      </c>
      <c r="AJ470" s="399">
        <v>8</v>
      </c>
      <c r="AK470" s="399">
        <v>3</v>
      </c>
      <c r="AL470" s="399">
        <v>33</v>
      </c>
      <c r="AM470" s="166"/>
      <c r="AN470" s="166"/>
      <c r="AO470" s="166" t="s">
        <v>699</v>
      </c>
      <c r="AP470" s="168" t="s">
        <v>699</v>
      </c>
      <c r="AQ470" s="168" t="s">
        <v>699</v>
      </c>
      <c r="AR470" s="169">
        <f t="shared" si="3"/>
        <v>36</v>
      </c>
      <c r="AS470" s="170">
        <v>0</v>
      </c>
      <c r="AT470" s="160">
        <v>0</v>
      </c>
      <c r="AU470" s="160">
        <v>0</v>
      </c>
      <c r="AV470" s="170">
        <v>29</v>
      </c>
      <c r="AW470" s="170">
        <v>3</v>
      </c>
      <c r="AX470" s="160">
        <v>0</v>
      </c>
      <c r="AY470" s="160">
        <v>4</v>
      </c>
      <c r="AZ470" s="160">
        <v>0</v>
      </c>
      <c r="BA470" s="160">
        <v>0</v>
      </c>
      <c r="BB470" s="160">
        <v>0</v>
      </c>
      <c r="BC470" s="160" t="s">
        <v>2355</v>
      </c>
      <c r="BD470" s="160"/>
      <c r="BE470" s="160"/>
    </row>
    <row r="471" spans="2:57" ht="16.5" customHeight="1">
      <c r="B471" s="156">
        <v>375</v>
      </c>
      <c r="C471" s="157" t="s">
        <v>1670</v>
      </c>
      <c r="D471" s="158" t="s">
        <v>4821</v>
      </c>
      <c r="E471" s="176" t="s">
        <v>28</v>
      </c>
      <c r="F471" s="158" t="s">
        <v>2233</v>
      </c>
      <c r="G471" s="158" t="s">
        <v>1516</v>
      </c>
      <c r="H471" s="159" t="s">
        <v>727</v>
      </c>
      <c r="I471" s="160" t="s">
        <v>1671</v>
      </c>
      <c r="J471" s="160" t="s">
        <v>4822</v>
      </c>
      <c r="K471" s="161">
        <v>9982</v>
      </c>
      <c r="L471" s="158" t="s">
        <v>4823</v>
      </c>
      <c r="M471" s="158" t="s">
        <v>2332</v>
      </c>
      <c r="N471" s="158" t="s">
        <v>4823</v>
      </c>
      <c r="O471" s="158" t="s">
        <v>4824</v>
      </c>
      <c r="P471" s="158" t="s">
        <v>4825</v>
      </c>
      <c r="Q471" s="171">
        <v>2</v>
      </c>
      <c r="R471" s="163" t="s">
        <v>2453</v>
      </c>
      <c r="S471" s="163">
        <v>5</v>
      </c>
      <c r="T471" s="163" t="s">
        <v>2430</v>
      </c>
      <c r="U471" s="163">
        <v>9</v>
      </c>
      <c r="V471" s="163" t="s">
        <v>4826</v>
      </c>
      <c r="W471" s="163">
        <v>1</v>
      </c>
      <c r="X471" s="163"/>
      <c r="Y471" s="164" t="s">
        <v>2353</v>
      </c>
      <c r="Z471" s="164" t="s">
        <v>2353</v>
      </c>
      <c r="AA471" s="164"/>
      <c r="AB471" s="165" t="s">
        <v>2338</v>
      </c>
      <c r="AC471" s="166">
        <v>11</v>
      </c>
      <c r="AD471" s="167">
        <f t="shared" si="2"/>
        <v>0</v>
      </c>
      <c r="AE471" s="398">
        <v>11</v>
      </c>
      <c r="AF471" s="398">
        <v>0</v>
      </c>
      <c r="AG471" s="398">
        <v>2</v>
      </c>
      <c r="AH471" s="398">
        <v>0</v>
      </c>
      <c r="AI471" s="399">
        <v>11</v>
      </c>
      <c r="AJ471" s="399">
        <v>2</v>
      </c>
      <c r="AK471" s="399">
        <v>2</v>
      </c>
      <c r="AL471" s="399">
        <v>12</v>
      </c>
      <c r="AM471" s="166"/>
      <c r="AN471" s="166"/>
      <c r="AO471" s="166" t="s">
        <v>699</v>
      </c>
      <c r="AP471" s="168" t="s">
        <v>699</v>
      </c>
      <c r="AQ471" s="168" t="s">
        <v>699</v>
      </c>
      <c r="AR471" s="169">
        <f t="shared" si="3"/>
        <v>11</v>
      </c>
      <c r="AS471" s="170">
        <v>0</v>
      </c>
      <c r="AT471" s="160">
        <v>0</v>
      </c>
      <c r="AU471" s="160">
        <v>0</v>
      </c>
      <c r="AV471" s="170">
        <v>0</v>
      </c>
      <c r="AW471" s="170">
        <v>7</v>
      </c>
      <c r="AX471" s="160">
        <v>4</v>
      </c>
      <c r="AY471" s="160">
        <v>0</v>
      </c>
      <c r="AZ471" s="160">
        <v>0</v>
      </c>
      <c r="BA471" s="160">
        <v>0</v>
      </c>
      <c r="BB471" s="160">
        <v>0</v>
      </c>
      <c r="BC471" s="160" t="s">
        <v>2339</v>
      </c>
      <c r="BD471" s="160"/>
      <c r="BE471" s="160"/>
    </row>
    <row r="472" spans="2:57" ht="16.5" customHeight="1">
      <c r="B472" s="156">
        <v>133</v>
      </c>
      <c r="C472" s="157" t="s">
        <v>1672</v>
      </c>
      <c r="D472" s="158" t="s">
        <v>4827</v>
      </c>
      <c r="E472" s="176" t="s">
        <v>28</v>
      </c>
      <c r="F472" s="158" t="s">
        <v>2233</v>
      </c>
      <c r="G472" s="158" t="s">
        <v>1516</v>
      </c>
      <c r="H472" s="159" t="s">
        <v>724</v>
      </c>
      <c r="I472" s="160" t="s">
        <v>1673</v>
      </c>
      <c r="J472" s="160" t="s">
        <v>4828</v>
      </c>
      <c r="K472" s="161">
        <v>44986</v>
      </c>
      <c r="L472" s="158"/>
      <c r="M472" s="158"/>
      <c r="N472" s="158" t="s">
        <v>699</v>
      </c>
      <c r="O472" s="158" t="s">
        <v>699</v>
      </c>
      <c r="P472" s="158" t="s">
        <v>699</v>
      </c>
      <c r="Q472" s="171">
        <v>2</v>
      </c>
      <c r="R472" s="163" t="s">
        <v>4829</v>
      </c>
      <c r="S472" s="163">
        <v>19</v>
      </c>
      <c r="T472" s="163" t="s">
        <v>4165</v>
      </c>
      <c r="U472" s="163">
        <v>98</v>
      </c>
      <c r="V472" s="163" t="s">
        <v>4830</v>
      </c>
      <c r="W472" s="163">
        <v>2</v>
      </c>
      <c r="X472" s="163"/>
      <c r="Y472" s="164" t="s">
        <v>26</v>
      </c>
      <c r="Z472" s="164" t="s">
        <v>26</v>
      </c>
      <c r="AA472" s="172" t="s">
        <v>35</v>
      </c>
      <c r="AB472" s="165" t="s">
        <v>2354</v>
      </c>
      <c r="AC472" s="166">
        <v>88</v>
      </c>
      <c r="AD472" s="167">
        <f t="shared" si="2"/>
        <v>0</v>
      </c>
      <c r="AE472" s="398">
        <v>88</v>
      </c>
      <c r="AF472" s="398">
        <v>0</v>
      </c>
      <c r="AG472" s="398">
        <v>10</v>
      </c>
      <c r="AH472" s="398">
        <v>0</v>
      </c>
      <c r="AI472" s="399">
        <v>88</v>
      </c>
      <c r="AJ472" s="399">
        <v>10</v>
      </c>
      <c r="AK472" s="399">
        <v>2</v>
      </c>
      <c r="AL472" s="399">
        <v>54</v>
      </c>
      <c r="AM472" s="166"/>
      <c r="AN472" s="166"/>
      <c r="AO472" s="166" t="s">
        <v>699</v>
      </c>
      <c r="AP472" s="168" t="s">
        <v>699</v>
      </c>
      <c r="AQ472" s="168" t="s">
        <v>699</v>
      </c>
      <c r="AR472" s="169">
        <f t="shared" si="3"/>
        <v>88</v>
      </c>
      <c r="AS472" s="170">
        <v>0</v>
      </c>
      <c r="AT472" s="160">
        <v>0</v>
      </c>
      <c r="AU472" s="160">
        <v>0</v>
      </c>
      <c r="AV472" s="170">
        <v>0</v>
      </c>
      <c r="AW472" s="170">
        <v>0</v>
      </c>
      <c r="AX472" s="160">
        <v>0</v>
      </c>
      <c r="AY472" s="160">
        <v>0</v>
      </c>
      <c r="AZ472" s="160">
        <v>0</v>
      </c>
      <c r="BA472" s="160">
        <v>0</v>
      </c>
      <c r="BB472" s="160">
        <v>88</v>
      </c>
      <c r="BC472" s="160" t="s">
        <v>2355</v>
      </c>
      <c r="BD472" s="160"/>
      <c r="BE472" s="160"/>
    </row>
    <row r="473" spans="2:57" ht="16.5" customHeight="1">
      <c r="B473" s="156">
        <v>340</v>
      </c>
      <c r="C473" s="157" t="s">
        <v>1674</v>
      </c>
      <c r="D473" s="158" t="s">
        <v>4831</v>
      </c>
      <c r="E473" s="176" t="s">
        <v>28</v>
      </c>
      <c r="F473" s="158" t="s">
        <v>2233</v>
      </c>
      <c r="G473" s="158" t="s">
        <v>1516</v>
      </c>
      <c r="H473" s="159" t="s">
        <v>730</v>
      </c>
      <c r="I473" s="160" t="s">
        <v>1675</v>
      </c>
      <c r="J473" s="160" t="s">
        <v>4832</v>
      </c>
      <c r="K473" s="161">
        <v>26003</v>
      </c>
      <c r="L473" s="158"/>
      <c r="M473" s="158"/>
      <c r="N473" s="158" t="s">
        <v>699</v>
      </c>
      <c r="O473" s="158" t="s">
        <v>699</v>
      </c>
      <c r="P473" s="158" t="s">
        <v>699</v>
      </c>
      <c r="Q473" s="171">
        <v>3</v>
      </c>
      <c r="R473" s="163" t="s">
        <v>3756</v>
      </c>
      <c r="S473" s="163">
        <v>12</v>
      </c>
      <c r="T473" s="163" t="s">
        <v>2818</v>
      </c>
      <c r="U473" s="163">
        <v>19</v>
      </c>
      <c r="V473" s="163" t="s">
        <v>4833</v>
      </c>
      <c r="W473" s="163">
        <v>1</v>
      </c>
      <c r="X473" s="163"/>
      <c r="Y473" s="164" t="s">
        <v>2353</v>
      </c>
      <c r="Z473" s="164" t="s">
        <v>2353</v>
      </c>
      <c r="AA473" s="164"/>
      <c r="AB473" s="165" t="s">
        <v>2338</v>
      </c>
      <c r="AC473" s="166">
        <v>19</v>
      </c>
      <c r="AD473" s="167">
        <f t="shared" si="2"/>
        <v>0</v>
      </c>
      <c r="AE473" s="398">
        <v>19</v>
      </c>
      <c r="AF473" s="398">
        <v>0</v>
      </c>
      <c r="AG473" s="398">
        <v>3</v>
      </c>
      <c r="AH473" s="398">
        <v>0</v>
      </c>
      <c r="AI473" s="399">
        <v>19</v>
      </c>
      <c r="AJ473" s="399">
        <v>3</v>
      </c>
      <c r="AK473" s="399">
        <v>2</v>
      </c>
      <c r="AL473" s="399">
        <v>32</v>
      </c>
      <c r="AM473" s="166"/>
      <c r="AN473" s="166"/>
      <c r="AO473" s="166" t="s">
        <v>699</v>
      </c>
      <c r="AP473" s="168" t="s">
        <v>699</v>
      </c>
      <c r="AQ473" s="168" t="s">
        <v>699</v>
      </c>
      <c r="AR473" s="169">
        <f t="shared" si="3"/>
        <v>19</v>
      </c>
      <c r="AS473" s="170">
        <v>0</v>
      </c>
      <c r="AT473" s="160">
        <v>0</v>
      </c>
      <c r="AU473" s="160">
        <v>0</v>
      </c>
      <c r="AV473" s="170">
        <v>5</v>
      </c>
      <c r="AW473" s="170">
        <v>0</v>
      </c>
      <c r="AX473" s="160">
        <v>12</v>
      </c>
      <c r="AY473" s="160">
        <v>2</v>
      </c>
      <c r="AZ473" s="160">
        <v>0</v>
      </c>
      <c r="BA473" s="160">
        <v>0</v>
      </c>
      <c r="BB473" s="160">
        <v>0</v>
      </c>
      <c r="BC473" s="160" t="s">
        <v>2339</v>
      </c>
      <c r="BD473" s="160"/>
      <c r="BE473" s="160"/>
    </row>
    <row r="474" spans="2:57" ht="16.5" customHeight="1">
      <c r="B474" s="156">
        <v>376</v>
      </c>
      <c r="C474" s="157" t="s">
        <v>1676</v>
      </c>
      <c r="D474" s="158" t="s">
        <v>4834</v>
      </c>
      <c r="E474" s="176" t="s">
        <v>28</v>
      </c>
      <c r="F474" s="158" t="s">
        <v>2233</v>
      </c>
      <c r="G474" s="158" t="s">
        <v>1516</v>
      </c>
      <c r="H474" s="159" t="s">
        <v>727</v>
      </c>
      <c r="I474" s="160" t="s">
        <v>1677</v>
      </c>
      <c r="J474" s="160" t="s">
        <v>4835</v>
      </c>
      <c r="K474" s="161">
        <v>11105</v>
      </c>
      <c r="L474" s="158" t="s">
        <v>4836</v>
      </c>
      <c r="M474" s="158" t="s">
        <v>2332</v>
      </c>
      <c r="N474" s="158" t="s">
        <v>4836</v>
      </c>
      <c r="O474" s="158" t="s">
        <v>4837</v>
      </c>
      <c r="P474" s="158" t="s">
        <v>4838</v>
      </c>
      <c r="Q474" s="171">
        <v>4</v>
      </c>
      <c r="R474" s="163" t="s">
        <v>2559</v>
      </c>
      <c r="S474" s="163">
        <v>6</v>
      </c>
      <c r="T474" s="163" t="s">
        <v>2470</v>
      </c>
      <c r="U474" s="163">
        <v>12</v>
      </c>
      <c r="V474" s="163" t="s">
        <v>4839</v>
      </c>
      <c r="W474" s="163">
        <v>1</v>
      </c>
      <c r="X474" s="163"/>
      <c r="Y474" s="164" t="s">
        <v>2353</v>
      </c>
      <c r="Z474" s="164" t="s">
        <v>2353</v>
      </c>
      <c r="AA474" s="164"/>
      <c r="AB474" s="165" t="s">
        <v>2338</v>
      </c>
      <c r="AC474" s="166">
        <v>14</v>
      </c>
      <c r="AD474" s="167">
        <f t="shared" si="2"/>
        <v>0</v>
      </c>
      <c r="AE474" s="398">
        <v>12</v>
      </c>
      <c r="AF474" s="398">
        <v>0</v>
      </c>
      <c r="AG474" s="398">
        <v>2</v>
      </c>
      <c r="AH474" s="398">
        <v>0</v>
      </c>
      <c r="AI474" s="399">
        <v>12</v>
      </c>
      <c r="AJ474" s="399">
        <v>2</v>
      </c>
      <c r="AK474" s="399">
        <v>2</v>
      </c>
      <c r="AL474" s="399">
        <v>28</v>
      </c>
      <c r="AM474" s="166"/>
      <c r="AN474" s="166"/>
      <c r="AO474" s="166" t="s">
        <v>699</v>
      </c>
      <c r="AP474" s="168" t="s">
        <v>699</v>
      </c>
      <c r="AQ474" s="168" t="s">
        <v>699</v>
      </c>
      <c r="AR474" s="169">
        <f t="shared" si="3"/>
        <v>14</v>
      </c>
      <c r="AS474" s="170">
        <v>0</v>
      </c>
      <c r="AT474" s="160">
        <v>0</v>
      </c>
      <c r="AU474" s="160">
        <v>0</v>
      </c>
      <c r="AV474" s="170">
        <v>11</v>
      </c>
      <c r="AW474" s="170">
        <v>1</v>
      </c>
      <c r="AX474" s="160">
        <v>0</v>
      </c>
      <c r="AY474" s="160">
        <v>2</v>
      </c>
      <c r="AZ474" s="160">
        <v>0</v>
      </c>
      <c r="BA474" s="160">
        <v>0</v>
      </c>
      <c r="BB474" s="160">
        <v>0</v>
      </c>
      <c r="BC474" s="160" t="s">
        <v>2339</v>
      </c>
      <c r="BD474" s="160"/>
      <c r="BE474" s="160"/>
    </row>
    <row r="475" spans="2:57" ht="16.5" customHeight="1">
      <c r="B475" s="156">
        <v>125</v>
      </c>
      <c r="C475" s="157" t="s">
        <v>1678</v>
      </c>
      <c r="D475" s="158" t="s">
        <v>4840</v>
      </c>
      <c r="E475" s="176" t="s">
        <v>28</v>
      </c>
      <c r="F475" s="158" t="s">
        <v>2233</v>
      </c>
      <c r="G475" s="158" t="s">
        <v>1516</v>
      </c>
      <c r="H475" s="159" t="s">
        <v>784</v>
      </c>
      <c r="I475" s="160" t="s">
        <v>1679</v>
      </c>
      <c r="J475" s="160" t="s">
        <v>4841</v>
      </c>
      <c r="K475" s="161">
        <v>43709</v>
      </c>
      <c r="L475" s="158" t="s">
        <v>4842</v>
      </c>
      <c r="M475" s="158" t="s">
        <v>2332</v>
      </c>
      <c r="N475" s="158" t="s">
        <v>4842</v>
      </c>
      <c r="O475" s="158" t="s">
        <v>4843</v>
      </c>
      <c r="P475" s="158" t="s">
        <v>4844</v>
      </c>
      <c r="Q475" s="171">
        <v>5</v>
      </c>
      <c r="R475" s="163" t="s">
        <v>3674</v>
      </c>
      <c r="S475" s="163">
        <v>8</v>
      </c>
      <c r="T475" s="163" t="s">
        <v>2422</v>
      </c>
      <c r="U475" s="163">
        <v>18</v>
      </c>
      <c r="V475" s="163" t="s">
        <v>2493</v>
      </c>
      <c r="W475" s="163">
        <v>0</v>
      </c>
      <c r="X475" s="163"/>
      <c r="Y475" s="164" t="s">
        <v>2353</v>
      </c>
      <c r="Z475" s="164" t="s">
        <v>2353</v>
      </c>
      <c r="AA475" s="164"/>
      <c r="AB475" s="165" t="s">
        <v>2338</v>
      </c>
      <c r="AC475" s="166">
        <v>26</v>
      </c>
      <c r="AD475" s="167">
        <f t="shared" si="2"/>
        <v>13</v>
      </c>
      <c r="AE475" s="398">
        <v>26</v>
      </c>
      <c r="AF475" s="398">
        <v>13</v>
      </c>
      <c r="AG475" s="398">
        <v>8</v>
      </c>
      <c r="AH475" s="398">
        <v>0</v>
      </c>
      <c r="AI475" s="399">
        <v>39</v>
      </c>
      <c r="AJ475" s="399">
        <v>8</v>
      </c>
      <c r="AK475" s="399">
        <v>2</v>
      </c>
      <c r="AL475" s="399">
        <v>23</v>
      </c>
      <c r="AM475" s="166"/>
      <c r="AN475" s="166"/>
      <c r="AO475" s="166" t="s">
        <v>699</v>
      </c>
      <c r="AP475" s="168" t="s">
        <v>699</v>
      </c>
      <c r="AQ475" s="168" t="s">
        <v>699</v>
      </c>
      <c r="AR475" s="169">
        <f t="shared" si="3"/>
        <v>26</v>
      </c>
      <c r="AS475" s="170">
        <v>0</v>
      </c>
      <c r="AT475" s="160">
        <v>0</v>
      </c>
      <c r="AU475" s="160">
        <v>0</v>
      </c>
      <c r="AV475" s="170">
        <v>10</v>
      </c>
      <c r="AW475" s="170">
        <v>0</v>
      </c>
      <c r="AX475" s="160">
        <v>5</v>
      </c>
      <c r="AY475" s="160">
        <v>11</v>
      </c>
      <c r="AZ475" s="160">
        <v>0</v>
      </c>
      <c r="BA475" s="160">
        <v>0</v>
      </c>
      <c r="BB475" s="160">
        <v>0</v>
      </c>
      <c r="BC475" s="160" t="s">
        <v>2339</v>
      </c>
      <c r="BD475" s="160"/>
      <c r="BE475" s="160"/>
    </row>
    <row r="476" spans="2:57" ht="16.5" customHeight="1">
      <c r="B476" s="156">
        <v>118</v>
      </c>
      <c r="C476" s="157" t="s">
        <v>1680</v>
      </c>
      <c r="D476" s="158" t="s">
        <v>4845</v>
      </c>
      <c r="E476" s="176" t="s">
        <v>28</v>
      </c>
      <c r="F476" s="158" t="s">
        <v>2233</v>
      </c>
      <c r="G476" s="158" t="s">
        <v>1516</v>
      </c>
      <c r="H476" s="159" t="s">
        <v>724</v>
      </c>
      <c r="I476" s="160" t="s">
        <v>1681</v>
      </c>
      <c r="J476" s="160" t="s">
        <v>4846</v>
      </c>
      <c r="K476" s="161">
        <v>41513</v>
      </c>
      <c r="L476" s="158" t="s">
        <v>4847</v>
      </c>
      <c r="M476" s="158" t="s">
        <v>2332</v>
      </c>
      <c r="N476" s="158" t="s">
        <v>4847</v>
      </c>
      <c r="O476" s="158" t="s">
        <v>4848</v>
      </c>
      <c r="P476" s="158" t="s">
        <v>4849</v>
      </c>
      <c r="Q476" s="171">
        <v>7</v>
      </c>
      <c r="R476" s="163" t="s">
        <v>4850</v>
      </c>
      <c r="S476" s="163">
        <v>35</v>
      </c>
      <c r="T476" s="163" t="s">
        <v>3976</v>
      </c>
      <c r="U476" s="163">
        <v>109</v>
      </c>
      <c r="V476" s="163" t="s">
        <v>4851</v>
      </c>
      <c r="W476" s="163">
        <v>1</v>
      </c>
      <c r="X476" s="163"/>
      <c r="Y476" s="164" t="s">
        <v>26</v>
      </c>
      <c r="Z476" s="164" t="s">
        <v>26</v>
      </c>
      <c r="AA476" s="164"/>
      <c r="AB476" s="165" t="s">
        <v>2338</v>
      </c>
      <c r="AC476" s="166">
        <v>0</v>
      </c>
      <c r="AD476" s="167">
        <f t="shared" si="2"/>
        <v>0</v>
      </c>
      <c r="AE476" s="398">
        <v>0</v>
      </c>
      <c r="AF476" s="398">
        <v>0</v>
      </c>
      <c r="AG476" s="398">
        <v>0</v>
      </c>
      <c r="AH476" s="398">
        <v>0</v>
      </c>
      <c r="AI476" s="399">
        <v>0</v>
      </c>
      <c r="AJ476" s="399">
        <v>0</v>
      </c>
      <c r="AK476" s="399">
        <v>0</v>
      </c>
      <c r="AL476" s="399">
        <v>0</v>
      </c>
      <c r="AM476" s="166"/>
      <c r="AN476" s="166"/>
      <c r="AO476" s="166" t="s">
        <v>699</v>
      </c>
      <c r="AP476" s="168" t="s">
        <v>10136</v>
      </c>
      <c r="AQ476" s="168" t="s">
        <v>699</v>
      </c>
      <c r="AR476" s="169">
        <f t="shared" si="3"/>
        <v>0</v>
      </c>
      <c r="AS476" s="170">
        <v>0</v>
      </c>
      <c r="AT476" s="160">
        <v>0</v>
      </c>
      <c r="AU476" s="160">
        <v>0</v>
      </c>
      <c r="AV476" s="170">
        <v>0</v>
      </c>
      <c r="AW476" s="170">
        <v>0</v>
      </c>
      <c r="AX476" s="160">
        <v>0</v>
      </c>
      <c r="AY476" s="160">
        <v>0</v>
      </c>
      <c r="AZ476" s="160">
        <v>0</v>
      </c>
      <c r="BA476" s="160">
        <v>0</v>
      </c>
      <c r="BB476" s="160">
        <v>0</v>
      </c>
      <c r="BC476" s="160" t="s">
        <v>2339</v>
      </c>
      <c r="BD476" s="160"/>
      <c r="BE476" s="160"/>
    </row>
    <row r="477" spans="2:57" ht="16.5" customHeight="1">
      <c r="B477" s="156">
        <v>97</v>
      </c>
      <c r="C477" s="157" t="s">
        <v>1682</v>
      </c>
      <c r="D477" s="158" t="s">
        <v>4852</v>
      </c>
      <c r="E477" s="176" t="s">
        <v>28</v>
      </c>
      <c r="F477" s="158" t="s">
        <v>2233</v>
      </c>
      <c r="G477" s="158" t="s">
        <v>1516</v>
      </c>
      <c r="H477" s="159" t="s">
        <v>724</v>
      </c>
      <c r="I477" s="160" t="s">
        <v>1683</v>
      </c>
      <c r="J477" s="160" t="s">
        <v>4853</v>
      </c>
      <c r="K477" s="161">
        <v>39511</v>
      </c>
      <c r="L477" s="158" t="s">
        <v>4854</v>
      </c>
      <c r="M477" s="158" t="s">
        <v>2332</v>
      </c>
      <c r="N477" s="158" t="s">
        <v>4854</v>
      </c>
      <c r="O477" s="158" t="s">
        <v>4855</v>
      </c>
      <c r="P477" s="158"/>
      <c r="Q477" s="171">
        <v>4</v>
      </c>
      <c r="R477" s="163" t="s">
        <v>3794</v>
      </c>
      <c r="S477" s="163">
        <v>12</v>
      </c>
      <c r="T477" s="163" t="s">
        <v>2465</v>
      </c>
      <c r="U477" s="163">
        <v>52</v>
      </c>
      <c r="V477" s="163" t="s">
        <v>4856</v>
      </c>
      <c r="W477" s="163">
        <v>3</v>
      </c>
      <c r="X477" s="163"/>
      <c r="Y477" s="164" t="s">
        <v>26</v>
      </c>
      <c r="Z477" s="164" t="s">
        <v>26</v>
      </c>
      <c r="AA477" s="164"/>
      <c r="AB477" s="165" t="s">
        <v>2338</v>
      </c>
      <c r="AC477" s="166">
        <v>42</v>
      </c>
      <c r="AD477" s="167">
        <f t="shared" si="2"/>
        <v>0</v>
      </c>
      <c r="AE477" s="398">
        <v>42</v>
      </c>
      <c r="AF477" s="398">
        <v>0</v>
      </c>
      <c r="AG477" s="398">
        <v>5</v>
      </c>
      <c r="AH477" s="398">
        <v>0</v>
      </c>
      <c r="AI477" s="399">
        <v>42</v>
      </c>
      <c r="AJ477" s="399">
        <v>5</v>
      </c>
      <c r="AK477" s="399">
        <v>2</v>
      </c>
      <c r="AL477" s="399">
        <v>44</v>
      </c>
      <c r="AM477" s="166"/>
      <c r="AN477" s="166"/>
      <c r="AO477" s="166" t="s">
        <v>699</v>
      </c>
      <c r="AP477" s="168" t="s">
        <v>699</v>
      </c>
      <c r="AQ477" s="168" t="s">
        <v>699</v>
      </c>
      <c r="AR477" s="169">
        <f t="shared" si="3"/>
        <v>42</v>
      </c>
      <c r="AS477" s="170">
        <v>0</v>
      </c>
      <c r="AT477" s="160">
        <v>0</v>
      </c>
      <c r="AU477" s="160">
        <v>0</v>
      </c>
      <c r="AV477" s="170">
        <v>0</v>
      </c>
      <c r="AW477" s="170">
        <v>0</v>
      </c>
      <c r="AX477" s="160">
        <v>36</v>
      </c>
      <c r="AY477" s="160">
        <v>6</v>
      </c>
      <c r="AZ477" s="160">
        <v>0</v>
      </c>
      <c r="BA477" s="160">
        <v>0</v>
      </c>
      <c r="BB477" s="160">
        <v>0</v>
      </c>
      <c r="BC477" s="160" t="s">
        <v>2339</v>
      </c>
      <c r="BD477" s="160"/>
      <c r="BE477" s="160"/>
    </row>
    <row r="478" spans="2:57" ht="16.5" customHeight="1">
      <c r="B478" s="156">
        <v>383</v>
      </c>
      <c r="C478" s="157" t="s">
        <v>1684</v>
      </c>
      <c r="D478" s="158" t="s">
        <v>4857</v>
      </c>
      <c r="E478" s="176" t="s">
        <v>28</v>
      </c>
      <c r="F478" s="158" t="s">
        <v>2233</v>
      </c>
      <c r="G478" s="158" t="s">
        <v>1516</v>
      </c>
      <c r="H478" s="159" t="s">
        <v>727</v>
      </c>
      <c r="I478" s="160" t="s">
        <v>1685</v>
      </c>
      <c r="J478" s="160" t="s">
        <v>4858</v>
      </c>
      <c r="K478" s="161">
        <v>39873</v>
      </c>
      <c r="L478" s="158" t="s">
        <v>4859</v>
      </c>
      <c r="M478" s="158" t="s">
        <v>2332</v>
      </c>
      <c r="N478" s="158" t="s">
        <v>4859</v>
      </c>
      <c r="O478" s="158" t="s">
        <v>4860</v>
      </c>
      <c r="P478" s="158" t="s">
        <v>4861</v>
      </c>
      <c r="Q478" s="171">
        <v>3</v>
      </c>
      <c r="R478" s="163" t="s">
        <v>2543</v>
      </c>
      <c r="S478" s="163">
        <v>7</v>
      </c>
      <c r="T478" s="163" t="s">
        <v>2369</v>
      </c>
      <c r="U478" s="163">
        <v>27</v>
      </c>
      <c r="V478" s="163" t="s">
        <v>4862</v>
      </c>
      <c r="W478" s="163">
        <v>2</v>
      </c>
      <c r="X478" s="163"/>
      <c r="Y478" s="164" t="s">
        <v>2353</v>
      </c>
      <c r="Z478" s="164" t="s">
        <v>2353</v>
      </c>
      <c r="AA478" s="172" t="s">
        <v>35</v>
      </c>
      <c r="AB478" s="165" t="s">
        <v>2354</v>
      </c>
      <c r="AC478" s="166">
        <v>35</v>
      </c>
      <c r="AD478" s="167">
        <f t="shared" si="2"/>
        <v>0</v>
      </c>
      <c r="AE478" s="398">
        <v>35</v>
      </c>
      <c r="AF478" s="398">
        <v>0</v>
      </c>
      <c r="AG478" s="398">
        <v>8</v>
      </c>
      <c r="AH478" s="398">
        <v>0</v>
      </c>
      <c r="AI478" s="399">
        <v>35</v>
      </c>
      <c r="AJ478" s="399">
        <v>8</v>
      </c>
      <c r="AK478" s="399">
        <v>3</v>
      </c>
      <c r="AL478" s="399">
        <v>42</v>
      </c>
      <c r="AM478" s="166"/>
      <c r="AN478" s="166"/>
      <c r="AO478" s="166" t="s">
        <v>699</v>
      </c>
      <c r="AP478" s="168" t="s">
        <v>699</v>
      </c>
      <c r="AQ478" s="168" t="s">
        <v>699</v>
      </c>
      <c r="AR478" s="169">
        <f t="shared" si="3"/>
        <v>35</v>
      </c>
      <c r="AS478" s="170">
        <v>0</v>
      </c>
      <c r="AT478" s="160">
        <v>0</v>
      </c>
      <c r="AU478" s="160">
        <v>0</v>
      </c>
      <c r="AV478" s="170">
        <v>1</v>
      </c>
      <c r="AW478" s="170">
        <v>0</v>
      </c>
      <c r="AX478" s="160">
        <v>29</v>
      </c>
      <c r="AY478" s="160">
        <v>5</v>
      </c>
      <c r="AZ478" s="160">
        <v>0</v>
      </c>
      <c r="BA478" s="160">
        <v>0</v>
      </c>
      <c r="BB478" s="160">
        <v>0</v>
      </c>
      <c r="BC478" s="160" t="s">
        <v>2355</v>
      </c>
      <c r="BD478" s="160"/>
      <c r="BE478" s="160"/>
    </row>
    <row r="479" spans="2:57" ht="16.5" customHeight="1">
      <c r="B479" s="156">
        <v>392</v>
      </c>
      <c r="C479" s="157" t="s">
        <v>1686</v>
      </c>
      <c r="D479" s="158" t="s">
        <v>4863</v>
      </c>
      <c r="E479" s="176" t="s">
        <v>28</v>
      </c>
      <c r="F479" s="158" t="s">
        <v>2233</v>
      </c>
      <c r="G479" s="158" t="s">
        <v>1516</v>
      </c>
      <c r="H479" s="159" t="s">
        <v>727</v>
      </c>
      <c r="I479" s="160" t="s">
        <v>1687</v>
      </c>
      <c r="J479" s="160" t="s">
        <v>4864</v>
      </c>
      <c r="K479" s="161">
        <v>41699</v>
      </c>
      <c r="L479" s="158" t="s">
        <v>4865</v>
      </c>
      <c r="M479" s="158" t="s">
        <v>2332</v>
      </c>
      <c r="N479" s="158" t="s">
        <v>4865</v>
      </c>
      <c r="O479" s="158" t="s">
        <v>4866</v>
      </c>
      <c r="P479" s="158" t="s">
        <v>4867</v>
      </c>
      <c r="Q479" s="171">
        <v>2</v>
      </c>
      <c r="R479" s="163" t="s">
        <v>4868</v>
      </c>
      <c r="S479" s="163">
        <v>11</v>
      </c>
      <c r="T479" s="163" t="s">
        <v>4151</v>
      </c>
      <c r="U479" s="163">
        <v>52</v>
      </c>
      <c r="V479" s="163" t="s">
        <v>4869</v>
      </c>
      <c r="W479" s="163">
        <v>1</v>
      </c>
      <c r="X479" s="163"/>
      <c r="Y479" s="164" t="s">
        <v>26</v>
      </c>
      <c r="Z479" s="164" t="s">
        <v>26</v>
      </c>
      <c r="AA479" s="172" t="s">
        <v>35</v>
      </c>
      <c r="AB479" s="165" t="s">
        <v>2354</v>
      </c>
      <c r="AC479" s="166">
        <v>46</v>
      </c>
      <c r="AD479" s="167">
        <f t="shared" si="2"/>
        <v>33</v>
      </c>
      <c r="AE479" s="398">
        <v>46</v>
      </c>
      <c r="AF479" s="398">
        <v>33</v>
      </c>
      <c r="AG479" s="398">
        <v>10</v>
      </c>
      <c r="AH479" s="398">
        <v>1</v>
      </c>
      <c r="AI479" s="399">
        <v>79</v>
      </c>
      <c r="AJ479" s="399">
        <v>11</v>
      </c>
      <c r="AK479" s="399">
        <v>3</v>
      </c>
      <c r="AL479" s="399">
        <v>22</v>
      </c>
      <c r="AM479" s="166"/>
      <c r="AN479" s="166"/>
      <c r="AO479" s="166" t="s">
        <v>699</v>
      </c>
      <c r="AP479" s="168" t="s">
        <v>699</v>
      </c>
      <c r="AQ479" s="168" t="s">
        <v>699</v>
      </c>
      <c r="AR479" s="169">
        <f t="shared" si="3"/>
        <v>46</v>
      </c>
      <c r="AS479" s="170">
        <v>0</v>
      </c>
      <c r="AT479" s="160">
        <v>0</v>
      </c>
      <c r="AU479" s="160">
        <v>0</v>
      </c>
      <c r="AV479" s="170">
        <v>2</v>
      </c>
      <c r="AW479" s="170">
        <v>1</v>
      </c>
      <c r="AX479" s="160">
        <v>37</v>
      </c>
      <c r="AY479" s="160">
        <v>6</v>
      </c>
      <c r="AZ479" s="160">
        <v>0</v>
      </c>
      <c r="BA479" s="160">
        <v>0</v>
      </c>
      <c r="BB479" s="160">
        <v>0</v>
      </c>
      <c r="BC479" s="160" t="s">
        <v>2355</v>
      </c>
      <c r="BD479" s="160"/>
      <c r="BE479" s="160"/>
    </row>
    <row r="480" spans="2:57" ht="16.5" customHeight="1">
      <c r="B480" s="156">
        <v>384</v>
      </c>
      <c r="C480" s="157" t="s">
        <v>1688</v>
      </c>
      <c r="D480" s="158" t="s">
        <v>4870</v>
      </c>
      <c r="E480" s="176" t="s">
        <v>28</v>
      </c>
      <c r="F480" s="158" t="s">
        <v>2233</v>
      </c>
      <c r="G480" s="158" t="s">
        <v>1516</v>
      </c>
      <c r="H480" s="159" t="s">
        <v>730</v>
      </c>
      <c r="I480" s="160" t="s">
        <v>1689</v>
      </c>
      <c r="J480" s="160" t="s">
        <v>4871</v>
      </c>
      <c r="K480" s="161">
        <v>39873</v>
      </c>
      <c r="L480" s="158" t="s">
        <v>4872</v>
      </c>
      <c r="M480" s="158" t="s">
        <v>2332</v>
      </c>
      <c r="N480" s="158" t="s">
        <v>4872</v>
      </c>
      <c r="O480" s="158" t="s">
        <v>4873</v>
      </c>
      <c r="P480" s="158" t="s">
        <v>4874</v>
      </c>
      <c r="Q480" s="171">
        <v>3</v>
      </c>
      <c r="R480" s="163" t="s">
        <v>4875</v>
      </c>
      <c r="S480" s="163">
        <v>15</v>
      </c>
      <c r="T480" s="163" t="s">
        <v>4876</v>
      </c>
      <c r="U480" s="163">
        <v>93</v>
      </c>
      <c r="V480" s="163" t="s">
        <v>4877</v>
      </c>
      <c r="W480" s="163">
        <v>1</v>
      </c>
      <c r="X480" s="163"/>
      <c r="Y480" s="164" t="s">
        <v>26</v>
      </c>
      <c r="Z480" s="164" t="s">
        <v>26</v>
      </c>
      <c r="AA480" s="172" t="s">
        <v>35</v>
      </c>
      <c r="AB480" s="165" t="s">
        <v>2354</v>
      </c>
      <c r="AC480" s="166">
        <v>58</v>
      </c>
      <c r="AD480" s="167">
        <f t="shared" si="2"/>
        <v>0</v>
      </c>
      <c r="AE480" s="398">
        <v>58</v>
      </c>
      <c r="AF480" s="398">
        <v>0</v>
      </c>
      <c r="AG480" s="398">
        <v>9</v>
      </c>
      <c r="AH480" s="398">
        <v>0</v>
      </c>
      <c r="AI480" s="399">
        <v>58</v>
      </c>
      <c r="AJ480" s="399">
        <v>9</v>
      </c>
      <c r="AK480" s="399">
        <v>3</v>
      </c>
      <c r="AL480" s="399">
        <v>31</v>
      </c>
      <c r="AM480" s="166"/>
      <c r="AN480" s="166"/>
      <c r="AO480" s="166" t="s">
        <v>699</v>
      </c>
      <c r="AP480" s="168" t="s">
        <v>699</v>
      </c>
      <c r="AQ480" s="168" t="s">
        <v>699</v>
      </c>
      <c r="AR480" s="169">
        <f t="shared" si="3"/>
        <v>58</v>
      </c>
      <c r="AS480" s="170">
        <v>0</v>
      </c>
      <c r="AT480" s="160">
        <v>0</v>
      </c>
      <c r="AU480" s="160">
        <v>0</v>
      </c>
      <c r="AV480" s="170">
        <v>8</v>
      </c>
      <c r="AW480" s="170">
        <v>1</v>
      </c>
      <c r="AX480" s="160">
        <v>41</v>
      </c>
      <c r="AY480" s="160">
        <v>8</v>
      </c>
      <c r="AZ480" s="160">
        <v>0</v>
      </c>
      <c r="BA480" s="160">
        <v>0</v>
      </c>
      <c r="BB480" s="160">
        <v>0</v>
      </c>
      <c r="BC480" s="160" t="s">
        <v>2355</v>
      </c>
      <c r="BD480" s="160"/>
      <c r="BE480" s="160"/>
    </row>
    <row r="481" spans="2:57" ht="16.5" customHeight="1">
      <c r="B481" s="156">
        <v>377</v>
      </c>
      <c r="C481" s="157" t="s">
        <v>1690</v>
      </c>
      <c r="D481" s="158" t="s">
        <v>4878</v>
      </c>
      <c r="E481" s="176" t="s">
        <v>28</v>
      </c>
      <c r="F481" s="158" t="s">
        <v>2233</v>
      </c>
      <c r="G481" s="158" t="s">
        <v>1516</v>
      </c>
      <c r="H481" s="159" t="s">
        <v>727</v>
      </c>
      <c r="I481" s="160" t="s">
        <v>1691</v>
      </c>
      <c r="J481" s="160" t="s">
        <v>4879</v>
      </c>
      <c r="K481" s="161">
        <v>12590</v>
      </c>
      <c r="L481" s="158" t="s">
        <v>4880</v>
      </c>
      <c r="M481" s="158" t="s">
        <v>2332</v>
      </c>
      <c r="N481" s="158" t="s">
        <v>4880</v>
      </c>
      <c r="O481" s="158" t="s">
        <v>4881</v>
      </c>
      <c r="P481" s="158" t="s">
        <v>4882</v>
      </c>
      <c r="Q481" s="171">
        <v>3</v>
      </c>
      <c r="R481" s="163" t="s">
        <v>3482</v>
      </c>
      <c r="S481" s="163">
        <v>11</v>
      </c>
      <c r="T481" s="163" t="s">
        <v>4883</v>
      </c>
      <c r="U481" s="163">
        <v>77</v>
      </c>
      <c r="V481" s="163" t="s">
        <v>4884</v>
      </c>
      <c r="W481" s="163">
        <v>3</v>
      </c>
      <c r="X481" s="163"/>
      <c r="Y481" s="164" t="s">
        <v>26</v>
      </c>
      <c r="Z481" s="164" t="s">
        <v>26</v>
      </c>
      <c r="AA481" s="184" t="s">
        <v>35</v>
      </c>
      <c r="AB481" s="165" t="s">
        <v>2354</v>
      </c>
      <c r="AC481" s="166">
        <v>63</v>
      </c>
      <c r="AD481" s="167">
        <f t="shared" si="2"/>
        <v>3</v>
      </c>
      <c r="AE481" s="398">
        <v>63</v>
      </c>
      <c r="AF481" s="398">
        <v>3</v>
      </c>
      <c r="AG481" s="398">
        <v>12</v>
      </c>
      <c r="AH481" s="398">
        <v>0</v>
      </c>
      <c r="AI481" s="399">
        <v>66</v>
      </c>
      <c r="AJ481" s="399">
        <v>12</v>
      </c>
      <c r="AK481" s="399">
        <v>3</v>
      </c>
      <c r="AL481" s="399">
        <v>35</v>
      </c>
      <c r="AM481" s="166"/>
      <c r="AN481" s="166"/>
      <c r="AO481" s="166" t="s">
        <v>699</v>
      </c>
      <c r="AP481" s="168" t="s">
        <v>699</v>
      </c>
      <c r="AQ481" s="168" t="s">
        <v>699</v>
      </c>
      <c r="AR481" s="169">
        <f t="shared" si="3"/>
        <v>63</v>
      </c>
      <c r="AS481" s="170">
        <v>0</v>
      </c>
      <c r="AT481" s="160">
        <v>0</v>
      </c>
      <c r="AU481" s="160">
        <v>0</v>
      </c>
      <c r="AV481" s="170">
        <v>56</v>
      </c>
      <c r="AW481" s="170">
        <v>2</v>
      </c>
      <c r="AX481" s="160">
        <v>0</v>
      </c>
      <c r="AY481" s="160">
        <v>5</v>
      </c>
      <c r="AZ481" s="160">
        <v>0</v>
      </c>
      <c r="BA481" s="160">
        <v>0</v>
      </c>
      <c r="BB481" s="160">
        <v>0</v>
      </c>
      <c r="BC481" s="160" t="s">
        <v>2355</v>
      </c>
      <c r="BD481" s="160"/>
      <c r="BE481" s="160"/>
    </row>
    <row r="482" spans="2:57" ht="16.5" customHeight="1">
      <c r="B482" s="156">
        <v>398</v>
      </c>
      <c r="C482" s="157" t="s">
        <v>1692</v>
      </c>
      <c r="D482" s="158" t="s">
        <v>4885</v>
      </c>
      <c r="E482" s="176" t="s">
        <v>28</v>
      </c>
      <c r="F482" s="158" t="s">
        <v>2233</v>
      </c>
      <c r="G482" s="158" t="s">
        <v>1516</v>
      </c>
      <c r="H482" s="159" t="s">
        <v>730</v>
      </c>
      <c r="I482" s="160" t="s">
        <v>1693</v>
      </c>
      <c r="J482" s="160" t="s">
        <v>4886</v>
      </c>
      <c r="K482" s="161">
        <v>44621</v>
      </c>
      <c r="L482" s="158" t="s">
        <v>4887</v>
      </c>
      <c r="M482" s="158" t="s">
        <v>2332</v>
      </c>
      <c r="N482" s="158" t="s">
        <v>4887</v>
      </c>
      <c r="O482" s="158" t="s">
        <v>4888</v>
      </c>
      <c r="P482" s="158" t="s">
        <v>4889</v>
      </c>
      <c r="Q482" s="171">
        <v>2</v>
      </c>
      <c r="R482" s="163" t="s">
        <v>4890</v>
      </c>
      <c r="S482" s="163">
        <v>15</v>
      </c>
      <c r="T482" s="163" t="s">
        <v>4311</v>
      </c>
      <c r="U482" s="163">
        <v>57</v>
      </c>
      <c r="V482" s="163" t="s">
        <v>4891</v>
      </c>
      <c r="W482" s="163">
        <v>1</v>
      </c>
      <c r="X482" s="163"/>
      <c r="Y482" s="164" t="s">
        <v>26</v>
      </c>
      <c r="Z482" s="164" t="s">
        <v>26</v>
      </c>
      <c r="AA482" s="172" t="s">
        <v>35</v>
      </c>
      <c r="AB482" s="165" t="s">
        <v>2354</v>
      </c>
      <c r="AC482" s="166">
        <v>46</v>
      </c>
      <c r="AD482" s="167">
        <f t="shared" si="2"/>
        <v>0</v>
      </c>
      <c r="AE482" s="398">
        <v>46</v>
      </c>
      <c r="AF482" s="398">
        <v>0</v>
      </c>
      <c r="AG482" s="398">
        <v>9</v>
      </c>
      <c r="AH482" s="398">
        <v>0</v>
      </c>
      <c r="AI482" s="399">
        <v>46</v>
      </c>
      <c r="AJ482" s="399">
        <v>9</v>
      </c>
      <c r="AK482" s="399" t="s">
        <v>2354</v>
      </c>
      <c r="AL482" s="399">
        <v>57</v>
      </c>
      <c r="AM482" s="166"/>
      <c r="AN482" s="166"/>
      <c r="AO482" s="166" t="s">
        <v>699</v>
      </c>
      <c r="AP482" s="168" t="s">
        <v>699</v>
      </c>
      <c r="AQ482" s="168" t="s">
        <v>699</v>
      </c>
      <c r="AR482" s="169">
        <f t="shared" si="3"/>
        <v>46</v>
      </c>
      <c r="AS482" s="170">
        <v>0</v>
      </c>
      <c r="AT482" s="160">
        <v>0</v>
      </c>
      <c r="AU482" s="160">
        <v>0</v>
      </c>
      <c r="AV482" s="170">
        <v>38</v>
      </c>
      <c r="AW482" s="170">
        <v>3</v>
      </c>
      <c r="AX482" s="160">
        <v>0</v>
      </c>
      <c r="AY482" s="160">
        <v>5</v>
      </c>
      <c r="AZ482" s="160">
        <v>0</v>
      </c>
      <c r="BA482" s="160">
        <v>0</v>
      </c>
      <c r="BB482" s="160">
        <v>0</v>
      </c>
      <c r="BC482" s="160" t="s">
        <v>2355</v>
      </c>
      <c r="BD482" s="160"/>
      <c r="BE482" s="160"/>
    </row>
    <row r="483" spans="2:57" ht="16.5" customHeight="1">
      <c r="B483" s="156">
        <v>397</v>
      </c>
      <c r="C483" s="157" t="s">
        <v>1694</v>
      </c>
      <c r="D483" s="158" t="s">
        <v>4892</v>
      </c>
      <c r="E483" s="176" t="s">
        <v>28</v>
      </c>
      <c r="F483" s="158" t="s">
        <v>2233</v>
      </c>
      <c r="G483" s="158" t="s">
        <v>1516</v>
      </c>
      <c r="H483" s="159" t="s">
        <v>727</v>
      </c>
      <c r="I483" s="160" t="s">
        <v>1695</v>
      </c>
      <c r="J483" s="160" t="s">
        <v>4893</v>
      </c>
      <c r="K483" s="161">
        <v>44621</v>
      </c>
      <c r="L483" s="158"/>
      <c r="M483" s="158"/>
      <c r="N483" s="158" t="s">
        <v>4894</v>
      </c>
      <c r="O483" s="158" t="s">
        <v>4895</v>
      </c>
      <c r="P483" s="158" t="s">
        <v>4896</v>
      </c>
      <c r="Q483" s="171">
        <v>2</v>
      </c>
      <c r="R483" s="163" t="s">
        <v>4897</v>
      </c>
      <c r="S483" s="163">
        <v>16</v>
      </c>
      <c r="T483" s="163" t="s">
        <v>3538</v>
      </c>
      <c r="U483" s="163">
        <v>111</v>
      </c>
      <c r="V483" s="163" t="s">
        <v>4898</v>
      </c>
      <c r="W483" s="163">
        <v>2</v>
      </c>
      <c r="X483" s="163"/>
      <c r="Y483" s="164" t="s">
        <v>26</v>
      </c>
      <c r="Z483" s="164" t="s">
        <v>26</v>
      </c>
      <c r="AA483" s="184" t="s">
        <v>35</v>
      </c>
      <c r="AB483" s="165" t="s">
        <v>2354</v>
      </c>
      <c r="AC483" s="166">
        <v>110</v>
      </c>
      <c r="AD483" s="167">
        <f t="shared" si="2"/>
        <v>0</v>
      </c>
      <c r="AE483" s="398">
        <v>97</v>
      </c>
      <c r="AF483" s="398">
        <v>0</v>
      </c>
      <c r="AG483" s="398">
        <v>13</v>
      </c>
      <c r="AH483" s="398">
        <v>0</v>
      </c>
      <c r="AI483" s="399">
        <v>97</v>
      </c>
      <c r="AJ483" s="399">
        <v>13</v>
      </c>
      <c r="AK483" s="399">
        <v>2</v>
      </c>
      <c r="AL483" s="399">
        <v>53</v>
      </c>
      <c r="AM483" s="166"/>
      <c r="AN483" s="166"/>
      <c r="AO483" s="166" t="s">
        <v>699</v>
      </c>
      <c r="AP483" s="168" t="s">
        <v>699</v>
      </c>
      <c r="AQ483" s="168" t="s">
        <v>699</v>
      </c>
      <c r="AR483" s="169">
        <f t="shared" si="3"/>
        <v>110</v>
      </c>
      <c r="AS483" s="170">
        <v>0</v>
      </c>
      <c r="AT483" s="160">
        <v>0</v>
      </c>
      <c r="AU483" s="160">
        <v>0</v>
      </c>
      <c r="AV483" s="170">
        <v>96</v>
      </c>
      <c r="AW483" s="170">
        <v>13</v>
      </c>
      <c r="AX483" s="160">
        <v>0</v>
      </c>
      <c r="AY483" s="160">
        <v>1</v>
      </c>
      <c r="AZ483" s="160">
        <v>0</v>
      </c>
      <c r="BA483" s="160">
        <v>0</v>
      </c>
      <c r="BB483" s="160">
        <v>0</v>
      </c>
      <c r="BC483" s="160" t="s">
        <v>2355</v>
      </c>
      <c r="BD483" s="160"/>
      <c r="BE483" s="160"/>
    </row>
    <row r="484" spans="2:57" ht="16.5" hidden="1" customHeight="1">
      <c r="B484" s="156">
        <v>647</v>
      </c>
      <c r="C484" s="157" t="s">
        <v>1696</v>
      </c>
      <c r="D484" s="158" t="s">
        <v>4899</v>
      </c>
      <c r="E484" s="176" t="s">
        <v>28</v>
      </c>
      <c r="F484" s="158" t="s">
        <v>2233</v>
      </c>
      <c r="G484" s="158" t="s">
        <v>1697</v>
      </c>
      <c r="H484" s="159" t="s">
        <v>730</v>
      </c>
      <c r="I484" s="160" t="s">
        <v>1698</v>
      </c>
      <c r="J484" s="160" t="s">
        <v>4900</v>
      </c>
      <c r="K484" s="161" t="s">
        <v>4901</v>
      </c>
      <c r="L484" s="158" t="s">
        <v>3350</v>
      </c>
      <c r="M484" s="158" t="s">
        <v>2332</v>
      </c>
      <c r="N484" s="158" t="s">
        <v>3350</v>
      </c>
      <c r="O484" s="158" t="s">
        <v>4902</v>
      </c>
      <c r="P484" s="158" t="s">
        <v>4903</v>
      </c>
      <c r="Q484" s="171">
        <v>5</v>
      </c>
      <c r="R484" s="163"/>
      <c r="S484" s="163">
        <v>10</v>
      </c>
      <c r="T484" s="163" t="s">
        <v>2422</v>
      </c>
      <c r="U484" s="163">
        <v>16</v>
      </c>
      <c r="V484" s="163" t="s">
        <v>4904</v>
      </c>
      <c r="W484" s="163">
        <v>1</v>
      </c>
      <c r="X484" s="163"/>
      <c r="Y484" s="164" t="s">
        <v>26</v>
      </c>
      <c r="Z484" s="164" t="s">
        <v>26</v>
      </c>
      <c r="AA484" s="164"/>
      <c r="AB484" s="165" t="s">
        <v>2338</v>
      </c>
      <c r="AC484" s="166">
        <v>12</v>
      </c>
      <c r="AD484" s="167">
        <f t="shared" si="2"/>
        <v>0</v>
      </c>
      <c r="AE484" s="398">
        <v>12</v>
      </c>
      <c r="AF484" s="398">
        <v>0</v>
      </c>
      <c r="AG484" s="398">
        <v>5</v>
      </c>
      <c r="AH484" s="398">
        <v>0</v>
      </c>
      <c r="AI484" s="399">
        <v>12</v>
      </c>
      <c r="AJ484" s="399">
        <v>5</v>
      </c>
      <c r="AK484" s="399">
        <v>2</v>
      </c>
      <c r="AL484" s="399">
        <v>14</v>
      </c>
      <c r="AM484" s="166"/>
      <c r="AN484" s="166"/>
      <c r="AO484" s="166" t="s">
        <v>699</v>
      </c>
      <c r="AP484" s="168" t="s">
        <v>699</v>
      </c>
      <c r="AQ484" s="168" t="s">
        <v>699</v>
      </c>
      <c r="AR484" s="169">
        <f t="shared" si="3"/>
        <v>12</v>
      </c>
      <c r="AS484" s="170">
        <v>0</v>
      </c>
      <c r="AT484" s="160">
        <v>0</v>
      </c>
      <c r="AU484" s="160">
        <v>0</v>
      </c>
      <c r="AV484" s="170">
        <v>2</v>
      </c>
      <c r="AW484" s="170">
        <v>0</v>
      </c>
      <c r="AX484" s="160">
        <v>0</v>
      </c>
      <c r="AY484" s="160">
        <v>0</v>
      </c>
      <c r="AZ484" s="160">
        <v>0</v>
      </c>
      <c r="BA484" s="160">
        <v>0</v>
      </c>
      <c r="BB484" s="160">
        <v>10</v>
      </c>
      <c r="BC484" s="160" t="s">
        <v>2339</v>
      </c>
      <c r="BD484" s="160"/>
      <c r="BE484" s="160"/>
    </row>
    <row r="485" spans="2:57" ht="16.5" hidden="1" customHeight="1">
      <c r="B485" s="156">
        <v>658</v>
      </c>
      <c r="C485" s="157" t="s">
        <v>1699</v>
      </c>
      <c r="D485" s="158" t="s">
        <v>4905</v>
      </c>
      <c r="E485" s="176" t="s">
        <v>28</v>
      </c>
      <c r="F485" s="158" t="s">
        <v>2233</v>
      </c>
      <c r="G485" s="158" t="s">
        <v>1697</v>
      </c>
      <c r="H485" s="159" t="s">
        <v>727</v>
      </c>
      <c r="I485" s="160" t="s">
        <v>1700</v>
      </c>
      <c r="J485" s="160" t="s">
        <v>4906</v>
      </c>
      <c r="K485" s="161">
        <v>7726</v>
      </c>
      <c r="L485" s="158"/>
      <c r="M485" s="158"/>
      <c r="N485" s="158" t="s">
        <v>4907</v>
      </c>
      <c r="O485" s="158" t="s">
        <v>4908</v>
      </c>
      <c r="P485" s="158" t="s">
        <v>4909</v>
      </c>
      <c r="Q485" s="171">
        <v>7</v>
      </c>
      <c r="R485" s="163"/>
      <c r="S485" s="163">
        <v>6</v>
      </c>
      <c r="T485" s="163" t="s">
        <v>2470</v>
      </c>
      <c r="U485" s="163">
        <v>13</v>
      </c>
      <c r="V485" s="163" t="s">
        <v>4140</v>
      </c>
      <c r="W485" s="163">
        <v>1</v>
      </c>
      <c r="X485" s="163"/>
      <c r="Y485" s="164" t="s">
        <v>2353</v>
      </c>
      <c r="Z485" s="164" t="s">
        <v>2353</v>
      </c>
      <c r="AA485" s="164"/>
      <c r="AB485" s="165" t="s">
        <v>2338</v>
      </c>
      <c r="AC485" s="166">
        <v>6</v>
      </c>
      <c r="AD485" s="167">
        <f t="shared" si="2"/>
        <v>3</v>
      </c>
      <c r="AE485" s="398">
        <v>6</v>
      </c>
      <c r="AF485" s="398">
        <v>3</v>
      </c>
      <c r="AG485" s="398">
        <v>3</v>
      </c>
      <c r="AH485" s="398">
        <v>1</v>
      </c>
      <c r="AI485" s="399">
        <v>6</v>
      </c>
      <c r="AJ485" s="399">
        <v>3</v>
      </c>
      <c r="AK485" s="399">
        <v>2</v>
      </c>
      <c r="AL485" s="399">
        <v>10</v>
      </c>
      <c r="AM485" s="166"/>
      <c r="AN485" s="166"/>
      <c r="AO485" s="166" t="s">
        <v>699</v>
      </c>
      <c r="AP485" s="168" t="s">
        <v>699</v>
      </c>
      <c r="AQ485" s="168" t="s">
        <v>699</v>
      </c>
      <c r="AR485" s="169">
        <f t="shared" si="3"/>
        <v>6</v>
      </c>
      <c r="AS485" s="170">
        <v>0</v>
      </c>
      <c r="AT485" s="160">
        <v>0</v>
      </c>
      <c r="AU485" s="160">
        <v>0</v>
      </c>
      <c r="AV485" s="170">
        <v>0</v>
      </c>
      <c r="AW485" s="170">
        <v>1</v>
      </c>
      <c r="AX485" s="160">
        <v>0</v>
      </c>
      <c r="AY485" s="160">
        <v>3</v>
      </c>
      <c r="AZ485" s="160">
        <v>0</v>
      </c>
      <c r="BA485" s="160">
        <v>0</v>
      </c>
      <c r="BB485" s="160">
        <v>2</v>
      </c>
      <c r="BC485" s="160" t="s">
        <v>2339</v>
      </c>
      <c r="BD485" s="160"/>
      <c r="BE485" s="160"/>
    </row>
    <row r="486" spans="2:57" ht="16.5" hidden="1" customHeight="1">
      <c r="B486" s="156">
        <v>654</v>
      </c>
      <c r="C486" s="157" t="s">
        <v>1701</v>
      </c>
      <c r="D486" s="158" t="s">
        <v>4910</v>
      </c>
      <c r="E486" s="176" t="s">
        <v>28</v>
      </c>
      <c r="F486" s="158" t="s">
        <v>2233</v>
      </c>
      <c r="G486" s="158" t="s">
        <v>1697</v>
      </c>
      <c r="H486" s="159" t="s">
        <v>730</v>
      </c>
      <c r="I486" s="160" t="s">
        <v>1702</v>
      </c>
      <c r="J486" s="160" t="s">
        <v>4911</v>
      </c>
      <c r="K486" s="161" t="s">
        <v>4912</v>
      </c>
      <c r="L486" s="158" t="s">
        <v>4913</v>
      </c>
      <c r="M486" s="158" t="s">
        <v>2332</v>
      </c>
      <c r="N486" s="158" t="s">
        <v>4913</v>
      </c>
      <c r="O486" s="158" t="s">
        <v>4914</v>
      </c>
      <c r="P486" s="158" t="s">
        <v>4915</v>
      </c>
      <c r="Q486" s="171">
        <v>5</v>
      </c>
      <c r="R486" s="163"/>
      <c r="S486" s="163">
        <v>7</v>
      </c>
      <c r="T486" s="163" t="s">
        <v>2603</v>
      </c>
      <c r="U486" s="163">
        <v>10</v>
      </c>
      <c r="V486" s="163" t="s">
        <v>2360</v>
      </c>
      <c r="W486" s="163">
        <v>0</v>
      </c>
      <c r="X486" s="163"/>
      <c r="Y486" s="164" t="s">
        <v>2353</v>
      </c>
      <c r="Z486" s="164" t="s">
        <v>2353</v>
      </c>
      <c r="AA486" s="164"/>
      <c r="AB486" s="165" t="s">
        <v>2338</v>
      </c>
      <c r="AC486" s="166">
        <v>8</v>
      </c>
      <c r="AD486" s="167">
        <f t="shared" si="2"/>
        <v>0</v>
      </c>
      <c r="AE486" s="398">
        <v>8</v>
      </c>
      <c r="AF486" s="398">
        <v>0</v>
      </c>
      <c r="AG486" s="398">
        <v>3</v>
      </c>
      <c r="AH486" s="398">
        <v>0</v>
      </c>
      <c r="AI486" s="399">
        <v>8</v>
      </c>
      <c r="AJ486" s="399">
        <v>3</v>
      </c>
      <c r="AK486" s="399">
        <v>2</v>
      </c>
      <c r="AL486" s="399">
        <v>13</v>
      </c>
      <c r="AM486" s="166"/>
      <c r="AN486" s="166"/>
      <c r="AO486" s="166" t="s">
        <v>699</v>
      </c>
      <c r="AP486" s="168" t="s">
        <v>699</v>
      </c>
      <c r="AQ486" s="168" t="s">
        <v>699</v>
      </c>
      <c r="AR486" s="169">
        <f t="shared" si="3"/>
        <v>8</v>
      </c>
      <c r="AS486" s="170">
        <v>0</v>
      </c>
      <c r="AT486" s="160">
        <v>0</v>
      </c>
      <c r="AU486" s="160">
        <v>0</v>
      </c>
      <c r="AV486" s="170">
        <v>1</v>
      </c>
      <c r="AW486" s="170">
        <v>0</v>
      </c>
      <c r="AX486" s="160">
        <v>0</v>
      </c>
      <c r="AY486" s="160">
        <v>2</v>
      </c>
      <c r="AZ486" s="160">
        <v>0</v>
      </c>
      <c r="BA486" s="160">
        <v>0</v>
      </c>
      <c r="BB486" s="160">
        <v>5</v>
      </c>
      <c r="BC486" s="160" t="s">
        <v>2339</v>
      </c>
      <c r="BD486" s="160"/>
      <c r="BE486" s="160"/>
    </row>
    <row r="487" spans="2:57" ht="16.5" hidden="1" customHeight="1">
      <c r="B487" s="156">
        <v>659</v>
      </c>
      <c r="C487" s="157" t="s">
        <v>1703</v>
      </c>
      <c r="D487" s="158" t="s">
        <v>4916</v>
      </c>
      <c r="E487" s="176" t="s">
        <v>28</v>
      </c>
      <c r="F487" s="158" t="s">
        <v>2233</v>
      </c>
      <c r="G487" s="158" t="s">
        <v>1697</v>
      </c>
      <c r="H487" s="159" t="s">
        <v>727</v>
      </c>
      <c r="I487" s="198" t="s">
        <v>1704</v>
      </c>
      <c r="J487" s="198" t="s">
        <v>4917</v>
      </c>
      <c r="K487" s="199">
        <v>20611</v>
      </c>
      <c r="L487" s="158"/>
      <c r="M487" s="158"/>
      <c r="N487" s="158" t="s">
        <v>699</v>
      </c>
      <c r="O487" s="158" t="s">
        <v>699</v>
      </c>
      <c r="P487" s="158" t="s">
        <v>699</v>
      </c>
      <c r="Q487" s="171">
        <v>2</v>
      </c>
      <c r="R487" s="163"/>
      <c r="S487" s="163">
        <v>9</v>
      </c>
      <c r="T487" s="163" t="s">
        <v>2430</v>
      </c>
      <c r="U487" s="163">
        <v>9</v>
      </c>
      <c r="V487" s="163" t="s">
        <v>2431</v>
      </c>
      <c r="W487" s="163">
        <v>1</v>
      </c>
      <c r="X487" s="163"/>
      <c r="Y487" s="164" t="s">
        <v>2353</v>
      </c>
      <c r="Z487" s="164" t="s">
        <v>2353</v>
      </c>
      <c r="AA487" s="164"/>
      <c r="AB487" s="165" t="s">
        <v>2338</v>
      </c>
      <c r="AC487" s="166">
        <v>8</v>
      </c>
      <c r="AD487" s="167">
        <f t="shared" si="2"/>
        <v>0</v>
      </c>
      <c r="AE487" s="398">
        <v>8</v>
      </c>
      <c r="AF487" s="398">
        <v>0</v>
      </c>
      <c r="AG487" s="398">
        <v>1</v>
      </c>
      <c r="AH487" s="398">
        <v>0</v>
      </c>
      <c r="AI487" s="399">
        <v>8</v>
      </c>
      <c r="AJ487" s="399">
        <v>1</v>
      </c>
      <c r="AK487" s="399">
        <v>2</v>
      </c>
      <c r="AL487" s="399">
        <v>9</v>
      </c>
      <c r="AM487" s="166"/>
      <c r="AN487" s="166"/>
      <c r="AO487" s="166" t="s">
        <v>699</v>
      </c>
      <c r="AP487" s="168" t="s">
        <v>8031</v>
      </c>
      <c r="AQ487" s="168" t="s">
        <v>699</v>
      </c>
      <c r="AR487" s="169">
        <f t="shared" si="3"/>
        <v>8</v>
      </c>
      <c r="AS487" s="170">
        <v>0</v>
      </c>
      <c r="AT487" s="160">
        <v>0</v>
      </c>
      <c r="AU487" s="160">
        <v>0</v>
      </c>
      <c r="AV487" s="170">
        <v>1</v>
      </c>
      <c r="AW487" s="170">
        <v>0</v>
      </c>
      <c r="AX487" s="160">
        <v>0</v>
      </c>
      <c r="AY487" s="160">
        <v>2</v>
      </c>
      <c r="AZ487" s="160">
        <v>0</v>
      </c>
      <c r="BA487" s="160">
        <v>0</v>
      </c>
      <c r="BB487" s="160">
        <v>5</v>
      </c>
      <c r="BC487" s="160" t="s">
        <v>2339</v>
      </c>
      <c r="BD487" s="160"/>
      <c r="BE487" s="160"/>
    </row>
    <row r="488" spans="2:57" ht="16.5" hidden="1" customHeight="1">
      <c r="B488" s="156">
        <v>660</v>
      </c>
      <c r="C488" s="157" t="s">
        <v>1705</v>
      </c>
      <c r="D488" s="158" t="s">
        <v>4918</v>
      </c>
      <c r="E488" s="176" t="s">
        <v>28</v>
      </c>
      <c r="F488" s="158" t="s">
        <v>2233</v>
      </c>
      <c r="G488" s="158" t="s">
        <v>1697</v>
      </c>
      <c r="H488" s="159" t="s">
        <v>727</v>
      </c>
      <c r="I488" s="160" t="s">
        <v>1706</v>
      </c>
      <c r="J488" s="160" t="s">
        <v>4919</v>
      </c>
      <c r="K488" s="161">
        <v>16212</v>
      </c>
      <c r="L488" s="158" t="s">
        <v>3004</v>
      </c>
      <c r="M488" s="158" t="s">
        <v>2332</v>
      </c>
      <c r="N488" s="158" t="s">
        <v>3004</v>
      </c>
      <c r="O488" s="158" t="s">
        <v>4920</v>
      </c>
      <c r="P488" s="158" t="s">
        <v>4921</v>
      </c>
      <c r="Q488" s="171">
        <v>4</v>
      </c>
      <c r="R488" s="163"/>
      <c r="S488" s="163">
        <v>10</v>
      </c>
      <c r="T488" s="163" t="s">
        <v>2336</v>
      </c>
      <c r="U488" s="163">
        <v>33</v>
      </c>
      <c r="V488" s="163" t="s">
        <v>4922</v>
      </c>
      <c r="W488" s="163">
        <v>1</v>
      </c>
      <c r="X488" s="163"/>
      <c r="Y488" s="164" t="s">
        <v>26</v>
      </c>
      <c r="Z488" s="164" t="s">
        <v>26</v>
      </c>
      <c r="AA488" s="172" t="s">
        <v>35</v>
      </c>
      <c r="AB488" s="165" t="s">
        <v>2354</v>
      </c>
      <c r="AC488" s="166">
        <v>44</v>
      </c>
      <c r="AD488" s="167">
        <f t="shared" si="2"/>
        <v>0</v>
      </c>
      <c r="AE488" s="398">
        <v>44</v>
      </c>
      <c r="AF488" s="398">
        <v>0</v>
      </c>
      <c r="AG488" s="398">
        <v>8</v>
      </c>
      <c r="AH488" s="398">
        <v>0</v>
      </c>
      <c r="AI488" s="399">
        <v>44</v>
      </c>
      <c r="AJ488" s="399">
        <v>8</v>
      </c>
      <c r="AK488" s="399">
        <v>3</v>
      </c>
      <c r="AL488" s="399">
        <v>23</v>
      </c>
      <c r="AM488" s="166"/>
      <c r="AN488" s="166"/>
      <c r="AO488" s="166" t="s">
        <v>699</v>
      </c>
      <c r="AP488" s="168" t="s">
        <v>699</v>
      </c>
      <c r="AQ488" s="168" t="s">
        <v>699</v>
      </c>
      <c r="AR488" s="169">
        <f t="shared" si="3"/>
        <v>44</v>
      </c>
      <c r="AS488" s="170">
        <v>0</v>
      </c>
      <c r="AT488" s="160">
        <v>0</v>
      </c>
      <c r="AU488" s="160">
        <v>0</v>
      </c>
      <c r="AV488" s="170">
        <v>5</v>
      </c>
      <c r="AW488" s="170">
        <v>1</v>
      </c>
      <c r="AX488" s="160">
        <v>0</v>
      </c>
      <c r="AY488" s="160">
        <v>1</v>
      </c>
      <c r="AZ488" s="160">
        <v>0</v>
      </c>
      <c r="BA488" s="160">
        <v>0</v>
      </c>
      <c r="BB488" s="160">
        <v>37</v>
      </c>
      <c r="BC488" s="160" t="s">
        <v>2355</v>
      </c>
      <c r="BD488" s="160"/>
      <c r="BE488" s="160"/>
    </row>
    <row r="489" spans="2:57" ht="16.5" hidden="1" customHeight="1">
      <c r="B489" s="156">
        <v>648</v>
      </c>
      <c r="C489" s="157" t="s">
        <v>1707</v>
      </c>
      <c r="D489" s="158" t="s">
        <v>4923</v>
      </c>
      <c r="E489" s="176" t="s">
        <v>28</v>
      </c>
      <c r="F489" s="158" t="s">
        <v>2233</v>
      </c>
      <c r="G489" s="158" t="s">
        <v>1697</v>
      </c>
      <c r="H489" s="159" t="s">
        <v>730</v>
      </c>
      <c r="I489" s="160" t="s">
        <v>1708</v>
      </c>
      <c r="J489" s="160" t="s">
        <v>4924</v>
      </c>
      <c r="K489" s="161" t="s">
        <v>4925</v>
      </c>
      <c r="L489" s="158"/>
      <c r="M489" s="158"/>
      <c r="N489" s="158" t="s">
        <v>699</v>
      </c>
      <c r="O489" s="158" t="s">
        <v>699</v>
      </c>
      <c r="P489" s="158" t="s">
        <v>699</v>
      </c>
      <c r="Q489" s="171">
        <v>6</v>
      </c>
      <c r="R489" s="163"/>
      <c r="S489" s="163">
        <v>7</v>
      </c>
      <c r="T489" s="163" t="s">
        <v>2422</v>
      </c>
      <c r="U489" s="163">
        <v>10</v>
      </c>
      <c r="V489" s="163" t="s">
        <v>4926</v>
      </c>
      <c r="W489" s="163">
        <v>1</v>
      </c>
      <c r="X489" s="163"/>
      <c r="Y489" s="164" t="s">
        <v>2353</v>
      </c>
      <c r="Z489" s="164" t="s">
        <v>2353</v>
      </c>
      <c r="AA489" s="164"/>
      <c r="AB489" s="165" t="s">
        <v>2338</v>
      </c>
      <c r="AC489" s="166">
        <v>9</v>
      </c>
      <c r="AD489" s="167">
        <f t="shared" si="2"/>
        <v>0</v>
      </c>
      <c r="AE489" s="398">
        <v>9</v>
      </c>
      <c r="AF489" s="398">
        <v>0</v>
      </c>
      <c r="AG489" s="398">
        <v>2</v>
      </c>
      <c r="AH489" s="398">
        <v>0</v>
      </c>
      <c r="AI489" s="399">
        <v>9</v>
      </c>
      <c r="AJ489" s="399">
        <v>2</v>
      </c>
      <c r="AK489" s="399">
        <v>2</v>
      </c>
      <c r="AL489" s="399">
        <v>9</v>
      </c>
      <c r="AM489" s="166"/>
      <c r="AN489" s="166"/>
      <c r="AO489" s="166" t="s">
        <v>699</v>
      </c>
      <c r="AP489" s="168" t="s">
        <v>699</v>
      </c>
      <c r="AQ489" s="168" t="s">
        <v>699</v>
      </c>
      <c r="AR489" s="169">
        <f t="shared" si="3"/>
        <v>9</v>
      </c>
      <c r="AS489" s="170">
        <v>0</v>
      </c>
      <c r="AT489" s="160">
        <v>0</v>
      </c>
      <c r="AU489" s="160">
        <v>0</v>
      </c>
      <c r="AV489" s="170">
        <v>7</v>
      </c>
      <c r="AW489" s="170">
        <v>0</v>
      </c>
      <c r="AX489" s="160">
        <v>0</v>
      </c>
      <c r="AY489" s="160">
        <v>0</v>
      </c>
      <c r="AZ489" s="160">
        <v>0</v>
      </c>
      <c r="BA489" s="160">
        <v>0</v>
      </c>
      <c r="BB489" s="160">
        <v>2</v>
      </c>
      <c r="BC489" s="160" t="s">
        <v>2339</v>
      </c>
      <c r="BD489" s="160"/>
      <c r="BE489" s="160"/>
    </row>
    <row r="490" spans="2:57" ht="16.5" hidden="1" customHeight="1">
      <c r="B490" s="156">
        <v>661</v>
      </c>
      <c r="C490" s="157" t="s">
        <v>1709</v>
      </c>
      <c r="D490" s="158" t="s">
        <v>4927</v>
      </c>
      <c r="E490" s="176" t="s">
        <v>28</v>
      </c>
      <c r="F490" s="158" t="s">
        <v>2233</v>
      </c>
      <c r="G490" s="158" t="s">
        <v>1697</v>
      </c>
      <c r="H490" s="159" t="s">
        <v>727</v>
      </c>
      <c r="I490" s="160" t="s">
        <v>1710</v>
      </c>
      <c r="J490" s="160" t="s">
        <v>4928</v>
      </c>
      <c r="K490" s="161">
        <v>11475</v>
      </c>
      <c r="L490" s="158" t="s">
        <v>4929</v>
      </c>
      <c r="M490" s="158" t="s">
        <v>2332</v>
      </c>
      <c r="N490" s="158" t="s">
        <v>4929</v>
      </c>
      <c r="O490" s="158" t="s">
        <v>4930</v>
      </c>
      <c r="P490" s="158"/>
      <c r="Q490" s="171">
        <v>6</v>
      </c>
      <c r="R490" s="163"/>
      <c r="S490" s="163">
        <v>8</v>
      </c>
      <c r="T490" s="163" t="s">
        <v>2470</v>
      </c>
      <c r="U490" s="163">
        <v>14</v>
      </c>
      <c r="V490" s="163" t="s">
        <v>4931</v>
      </c>
      <c r="W490" s="163">
        <v>1</v>
      </c>
      <c r="X490" s="163"/>
      <c r="Y490" s="164" t="s">
        <v>2353</v>
      </c>
      <c r="Z490" s="164" t="s">
        <v>2353</v>
      </c>
      <c r="AA490" s="164"/>
      <c r="AB490" s="165" t="s">
        <v>2338</v>
      </c>
      <c r="AC490" s="166">
        <v>11</v>
      </c>
      <c r="AD490" s="167">
        <f t="shared" si="2"/>
        <v>0</v>
      </c>
      <c r="AE490" s="398">
        <v>11</v>
      </c>
      <c r="AF490" s="398">
        <v>0</v>
      </c>
      <c r="AG490" s="398">
        <v>3</v>
      </c>
      <c r="AH490" s="398">
        <v>0</v>
      </c>
      <c r="AI490" s="399">
        <v>11</v>
      </c>
      <c r="AJ490" s="399">
        <v>3</v>
      </c>
      <c r="AK490" s="399">
        <v>2</v>
      </c>
      <c r="AL490" s="399">
        <v>9</v>
      </c>
      <c r="AM490" s="166"/>
      <c r="AN490" s="166"/>
      <c r="AO490" s="166" t="s">
        <v>699</v>
      </c>
      <c r="AP490" s="168" t="s">
        <v>699</v>
      </c>
      <c r="AQ490" s="168" t="s">
        <v>699</v>
      </c>
      <c r="AR490" s="169">
        <f t="shared" si="3"/>
        <v>11</v>
      </c>
      <c r="AS490" s="170">
        <v>0</v>
      </c>
      <c r="AT490" s="160">
        <v>0</v>
      </c>
      <c r="AU490" s="160">
        <v>0</v>
      </c>
      <c r="AV490" s="170">
        <v>2</v>
      </c>
      <c r="AW490" s="170">
        <v>0</v>
      </c>
      <c r="AX490" s="160">
        <v>0</v>
      </c>
      <c r="AY490" s="160">
        <v>2</v>
      </c>
      <c r="AZ490" s="160">
        <v>0</v>
      </c>
      <c r="BA490" s="160">
        <v>0</v>
      </c>
      <c r="BB490" s="160">
        <v>7</v>
      </c>
      <c r="BC490" s="160" t="s">
        <v>2339</v>
      </c>
      <c r="BD490" s="160"/>
      <c r="BE490" s="160"/>
    </row>
    <row r="491" spans="2:57" ht="16.5" hidden="1" customHeight="1">
      <c r="B491" s="156">
        <v>41</v>
      </c>
      <c r="C491" s="157" t="s">
        <v>1711</v>
      </c>
      <c r="D491" s="158" t="s">
        <v>4932</v>
      </c>
      <c r="E491" s="176" t="s">
        <v>28</v>
      </c>
      <c r="F491" s="158" t="s">
        <v>2233</v>
      </c>
      <c r="G491" s="158" t="s">
        <v>1697</v>
      </c>
      <c r="H491" s="159" t="s">
        <v>724</v>
      </c>
      <c r="I491" s="160" t="s">
        <v>1712</v>
      </c>
      <c r="J491" s="160" t="s">
        <v>4933</v>
      </c>
      <c r="K491" s="161">
        <v>24192</v>
      </c>
      <c r="L491" s="158" t="s">
        <v>4934</v>
      </c>
      <c r="M491" s="158" t="s">
        <v>2332</v>
      </c>
      <c r="N491" s="158" t="s">
        <v>4934</v>
      </c>
      <c r="O491" s="158" t="s">
        <v>4935</v>
      </c>
      <c r="P491" s="158" t="s">
        <v>4936</v>
      </c>
      <c r="Q491" s="171">
        <v>3</v>
      </c>
      <c r="R491" s="163" t="s">
        <v>2919</v>
      </c>
      <c r="S491" s="163">
        <v>5</v>
      </c>
      <c r="T491" s="163" t="s">
        <v>2430</v>
      </c>
      <c r="U491" s="163">
        <v>19</v>
      </c>
      <c r="V491" s="163" t="s">
        <v>4937</v>
      </c>
      <c r="W491" s="163">
        <v>1</v>
      </c>
      <c r="X491" s="163"/>
      <c r="Y491" s="164" t="s">
        <v>26</v>
      </c>
      <c r="Z491" s="164" t="s">
        <v>26</v>
      </c>
      <c r="AA491" s="164"/>
      <c r="AB491" s="165" t="s">
        <v>2338</v>
      </c>
      <c r="AC491" s="166">
        <v>9</v>
      </c>
      <c r="AD491" s="167">
        <f t="shared" si="2"/>
        <v>0</v>
      </c>
      <c r="AE491" s="398">
        <v>9</v>
      </c>
      <c r="AF491" s="398">
        <v>0</v>
      </c>
      <c r="AG491" s="398">
        <v>4</v>
      </c>
      <c r="AH491" s="398">
        <v>0</v>
      </c>
      <c r="AI491" s="399">
        <v>9</v>
      </c>
      <c r="AJ491" s="399">
        <v>4</v>
      </c>
      <c r="AK491" s="399">
        <v>2</v>
      </c>
      <c r="AL491" s="399">
        <v>14</v>
      </c>
      <c r="AM491" s="166"/>
      <c r="AN491" s="166"/>
      <c r="AO491" s="166" t="s">
        <v>699</v>
      </c>
      <c r="AP491" s="168" t="s">
        <v>699</v>
      </c>
      <c r="AQ491" s="168" t="s">
        <v>699</v>
      </c>
      <c r="AR491" s="169">
        <f t="shared" si="3"/>
        <v>9</v>
      </c>
      <c r="AS491" s="170">
        <v>0</v>
      </c>
      <c r="AT491" s="160">
        <v>0</v>
      </c>
      <c r="AU491" s="160">
        <v>0</v>
      </c>
      <c r="AV491" s="170">
        <v>0</v>
      </c>
      <c r="AW491" s="170">
        <v>0</v>
      </c>
      <c r="AX491" s="160">
        <v>0</v>
      </c>
      <c r="AY491" s="160">
        <v>3</v>
      </c>
      <c r="AZ491" s="160">
        <v>0</v>
      </c>
      <c r="BA491" s="160">
        <v>0</v>
      </c>
      <c r="BB491" s="160">
        <v>6</v>
      </c>
      <c r="BC491" s="160" t="s">
        <v>2339</v>
      </c>
      <c r="BD491" s="160"/>
      <c r="BE491" s="160"/>
    </row>
    <row r="492" spans="2:57" ht="16.5" hidden="1" customHeight="1">
      <c r="B492" s="156">
        <v>655</v>
      </c>
      <c r="C492" s="157" t="s">
        <v>1713</v>
      </c>
      <c r="D492" s="158" t="s">
        <v>4938</v>
      </c>
      <c r="E492" s="176" t="s">
        <v>28</v>
      </c>
      <c r="F492" s="158" t="s">
        <v>2233</v>
      </c>
      <c r="G492" s="158" t="s">
        <v>1697</v>
      </c>
      <c r="H492" s="159" t="s">
        <v>730</v>
      </c>
      <c r="I492" s="160" t="s">
        <v>1714</v>
      </c>
      <c r="J492" s="160" t="s">
        <v>4933</v>
      </c>
      <c r="K492" s="161" t="s">
        <v>4939</v>
      </c>
      <c r="L492" s="158"/>
      <c r="M492" s="158"/>
      <c r="N492" s="158" t="s">
        <v>699</v>
      </c>
      <c r="O492" s="158" t="s">
        <v>699</v>
      </c>
      <c r="P492" s="158" t="s">
        <v>699</v>
      </c>
      <c r="Q492" s="171">
        <v>4</v>
      </c>
      <c r="R492" s="163" t="s">
        <v>2470</v>
      </c>
      <c r="S492" s="163">
        <v>5</v>
      </c>
      <c r="T492" s="163" t="s">
        <v>2430</v>
      </c>
      <c r="U492" s="163">
        <v>16</v>
      </c>
      <c r="V492" s="163" t="s">
        <v>4940</v>
      </c>
      <c r="W492" s="163">
        <v>0</v>
      </c>
      <c r="X492" s="163"/>
      <c r="Y492" s="164" t="s">
        <v>2353</v>
      </c>
      <c r="Z492" s="164" t="s">
        <v>2353</v>
      </c>
      <c r="AA492" s="164"/>
      <c r="AB492" s="165" t="s">
        <v>2338</v>
      </c>
      <c r="AC492" s="166">
        <v>8</v>
      </c>
      <c r="AD492" s="167">
        <f t="shared" si="2"/>
        <v>0</v>
      </c>
      <c r="AE492" s="398">
        <v>8</v>
      </c>
      <c r="AF492" s="398">
        <v>0</v>
      </c>
      <c r="AG492" s="398">
        <v>2</v>
      </c>
      <c r="AH492" s="398">
        <v>0</v>
      </c>
      <c r="AI492" s="399">
        <v>8</v>
      </c>
      <c r="AJ492" s="399">
        <v>2</v>
      </c>
      <c r="AK492" s="399">
        <v>2</v>
      </c>
      <c r="AL492" s="399">
        <v>10</v>
      </c>
      <c r="AM492" s="166"/>
      <c r="AN492" s="166"/>
      <c r="AO492" s="166" t="s">
        <v>699</v>
      </c>
      <c r="AP492" s="168" t="s">
        <v>699</v>
      </c>
      <c r="AQ492" s="168" t="s">
        <v>699</v>
      </c>
      <c r="AR492" s="169">
        <f t="shared" si="3"/>
        <v>8</v>
      </c>
      <c r="AS492" s="170">
        <v>0</v>
      </c>
      <c r="AT492" s="160">
        <v>0</v>
      </c>
      <c r="AU492" s="160">
        <v>0</v>
      </c>
      <c r="AV492" s="170">
        <v>1</v>
      </c>
      <c r="AW492" s="170">
        <v>0</v>
      </c>
      <c r="AX492" s="160">
        <v>0</v>
      </c>
      <c r="AY492" s="160">
        <v>2</v>
      </c>
      <c r="AZ492" s="160">
        <v>0</v>
      </c>
      <c r="BA492" s="160">
        <v>0</v>
      </c>
      <c r="BB492" s="160">
        <v>5</v>
      </c>
      <c r="BC492" s="160" t="s">
        <v>2339</v>
      </c>
      <c r="BD492" s="160"/>
      <c r="BE492" s="160"/>
    </row>
    <row r="493" spans="2:57" ht="16.5" hidden="1" customHeight="1">
      <c r="B493" s="156">
        <v>662</v>
      </c>
      <c r="C493" s="157" t="s">
        <v>1715</v>
      </c>
      <c r="D493" s="183"/>
      <c r="E493" s="176" t="s">
        <v>28</v>
      </c>
      <c r="F493" s="183" t="s">
        <v>2233</v>
      </c>
      <c r="G493" s="158" t="s">
        <v>1697</v>
      </c>
      <c r="H493" s="159" t="s">
        <v>727</v>
      </c>
      <c r="I493" s="160" t="s">
        <v>1716</v>
      </c>
      <c r="J493" s="160" t="s">
        <v>4941</v>
      </c>
      <c r="K493" s="161">
        <v>4262</v>
      </c>
      <c r="L493" s="158"/>
      <c r="M493" s="158"/>
      <c r="N493" s="158" t="s">
        <v>4942</v>
      </c>
      <c r="O493" s="158" t="s">
        <v>4943</v>
      </c>
      <c r="P493" s="158" t="s">
        <v>4944</v>
      </c>
      <c r="Q493" s="171">
        <v>3</v>
      </c>
      <c r="R493" s="163" t="s">
        <v>2453</v>
      </c>
      <c r="S493" s="163">
        <v>6</v>
      </c>
      <c r="T493" s="163">
        <v>5</v>
      </c>
      <c r="U493" s="163">
        <v>9</v>
      </c>
      <c r="V493" s="163">
        <v>10</v>
      </c>
      <c r="W493" s="163">
        <v>1</v>
      </c>
      <c r="X493" s="163"/>
      <c r="Y493" s="164" t="s">
        <v>2353</v>
      </c>
      <c r="Z493" s="164" t="s">
        <v>2353</v>
      </c>
      <c r="AA493" s="164"/>
      <c r="AB493" s="165" t="s">
        <v>2338</v>
      </c>
      <c r="AC493" s="166">
        <v>10</v>
      </c>
      <c r="AD493" s="167">
        <f t="shared" si="2"/>
        <v>0</v>
      </c>
      <c r="AE493" s="398">
        <v>10</v>
      </c>
      <c r="AF493" s="398">
        <v>0</v>
      </c>
      <c r="AG493" s="398">
        <v>2</v>
      </c>
      <c r="AH493" s="398">
        <v>0</v>
      </c>
      <c r="AI493" s="399">
        <v>10</v>
      </c>
      <c r="AJ493" s="399">
        <v>2</v>
      </c>
      <c r="AK493" s="399">
        <v>2</v>
      </c>
      <c r="AL493" s="399">
        <v>10</v>
      </c>
      <c r="AM493" s="166"/>
      <c r="AN493" s="166"/>
      <c r="AO493" s="166" t="s">
        <v>699</v>
      </c>
      <c r="AP493" s="168" t="s">
        <v>699</v>
      </c>
      <c r="AQ493" s="168" t="s">
        <v>699</v>
      </c>
      <c r="AR493" s="169">
        <f t="shared" si="3"/>
        <v>10</v>
      </c>
      <c r="AS493" s="170">
        <v>0</v>
      </c>
      <c r="AT493" s="160">
        <v>0</v>
      </c>
      <c r="AU493" s="160">
        <v>0</v>
      </c>
      <c r="AV493" s="170">
        <v>1</v>
      </c>
      <c r="AW493" s="170">
        <v>0</v>
      </c>
      <c r="AX493" s="160">
        <v>0</v>
      </c>
      <c r="AY493" s="160">
        <v>5</v>
      </c>
      <c r="AZ493" s="160">
        <v>0</v>
      </c>
      <c r="BA493" s="160">
        <v>0</v>
      </c>
      <c r="BB493" s="160">
        <v>4</v>
      </c>
      <c r="BC493" s="160" t="s">
        <v>2339</v>
      </c>
      <c r="BD493" s="160"/>
      <c r="BE493" s="160"/>
    </row>
    <row r="494" spans="2:57" ht="16.5" hidden="1" customHeight="1">
      <c r="B494" s="156">
        <v>13</v>
      </c>
      <c r="C494" s="157" t="s">
        <v>1717</v>
      </c>
      <c r="D494" s="158" t="s">
        <v>4945</v>
      </c>
      <c r="E494" s="176" t="s">
        <v>28</v>
      </c>
      <c r="F494" s="158" t="s">
        <v>2233</v>
      </c>
      <c r="G494" s="158" t="s">
        <v>1697</v>
      </c>
      <c r="H494" s="159" t="s">
        <v>724</v>
      </c>
      <c r="I494" s="160" t="s">
        <v>1718</v>
      </c>
      <c r="J494" s="160" t="s">
        <v>4946</v>
      </c>
      <c r="K494" s="161">
        <v>20225</v>
      </c>
      <c r="L494" s="158" t="s">
        <v>4947</v>
      </c>
      <c r="M494" s="158" t="s">
        <v>2332</v>
      </c>
      <c r="N494" s="158" t="s">
        <v>4947</v>
      </c>
      <c r="O494" s="158" t="s">
        <v>4948</v>
      </c>
      <c r="P494" s="158" t="s">
        <v>4949</v>
      </c>
      <c r="Q494" s="171">
        <v>2</v>
      </c>
      <c r="R494" s="163" t="s">
        <v>4950</v>
      </c>
      <c r="S494" s="163">
        <v>28</v>
      </c>
      <c r="T494" s="163" t="s">
        <v>2384</v>
      </c>
      <c r="U494" s="163">
        <v>51</v>
      </c>
      <c r="V494" s="163" t="s">
        <v>4951</v>
      </c>
      <c r="W494" s="163">
        <v>2</v>
      </c>
      <c r="X494" s="163"/>
      <c r="Y494" s="164" t="s">
        <v>26</v>
      </c>
      <c r="Z494" s="164" t="s">
        <v>26</v>
      </c>
      <c r="AA494" s="164"/>
      <c r="AB494" s="165" t="s">
        <v>2338</v>
      </c>
      <c r="AC494" s="166">
        <v>52</v>
      </c>
      <c r="AD494" s="167">
        <f t="shared" si="2"/>
        <v>0</v>
      </c>
      <c r="AE494" s="398">
        <v>52</v>
      </c>
      <c r="AF494" s="398">
        <v>0</v>
      </c>
      <c r="AG494" s="398">
        <v>7</v>
      </c>
      <c r="AH494" s="398">
        <v>0</v>
      </c>
      <c r="AI494" s="399">
        <v>52</v>
      </c>
      <c r="AJ494" s="399">
        <v>7</v>
      </c>
      <c r="AK494" s="399">
        <v>2</v>
      </c>
      <c r="AL494" s="399">
        <v>40</v>
      </c>
      <c r="AM494" s="166"/>
      <c r="AN494" s="166"/>
      <c r="AO494" s="166" t="s">
        <v>699</v>
      </c>
      <c r="AP494" s="168" t="s">
        <v>699</v>
      </c>
      <c r="AQ494" s="168" t="s">
        <v>699</v>
      </c>
      <c r="AR494" s="169">
        <f t="shared" si="3"/>
        <v>52</v>
      </c>
      <c r="AS494" s="170">
        <v>0</v>
      </c>
      <c r="AT494" s="160">
        <v>0</v>
      </c>
      <c r="AU494" s="160">
        <v>0</v>
      </c>
      <c r="AV494" s="170">
        <v>0</v>
      </c>
      <c r="AW494" s="170">
        <v>3</v>
      </c>
      <c r="AX494" s="160">
        <v>0</v>
      </c>
      <c r="AY494" s="160">
        <v>29</v>
      </c>
      <c r="AZ494" s="160">
        <v>0</v>
      </c>
      <c r="BA494" s="160">
        <v>0</v>
      </c>
      <c r="BB494" s="160">
        <v>20</v>
      </c>
      <c r="BC494" s="160" t="s">
        <v>2339</v>
      </c>
      <c r="BD494" s="160"/>
      <c r="BE494" s="160"/>
    </row>
    <row r="495" spans="2:57" ht="16.5" hidden="1" customHeight="1">
      <c r="B495" s="156">
        <v>649</v>
      </c>
      <c r="C495" s="157" t="s">
        <v>1719</v>
      </c>
      <c r="D495" s="158" t="s">
        <v>4952</v>
      </c>
      <c r="E495" s="176" t="s">
        <v>28</v>
      </c>
      <c r="F495" s="158" t="s">
        <v>2233</v>
      </c>
      <c r="G495" s="158" t="s">
        <v>1697</v>
      </c>
      <c r="H495" s="159" t="s">
        <v>730</v>
      </c>
      <c r="I495" s="160" t="s">
        <v>1720</v>
      </c>
      <c r="J495" s="160" t="s">
        <v>4953</v>
      </c>
      <c r="K495" s="161" t="s">
        <v>4954</v>
      </c>
      <c r="L495" s="158" t="s">
        <v>4955</v>
      </c>
      <c r="M495" s="158" t="s">
        <v>2332</v>
      </c>
      <c r="N495" s="158" t="s">
        <v>4955</v>
      </c>
      <c r="O495" s="158" t="s">
        <v>4956</v>
      </c>
      <c r="P495" s="158" t="s">
        <v>4957</v>
      </c>
      <c r="Q495" s="171">
        <v>4</v>
      </c>
      <c r="R495" s="163" t="s">
        <v>4139</v>
      </c>
      <c r="S495" s="163">
        <v>21</v>
      </c>
      <c r="T495" s="163" t="s">
        <v>3219</v>
      </c>
      <c r="U495" s="163">
        <v>59</v>
      </c>
      <c r="V495" s="163" t="s">
        <v>4958</v>
      </c>
      <c r="W495" s="163">
        <v>1</v>
      </c>
      <c r="X495" s="163"/>
      <c r="Y495" s="164" t="s">
        <v>26</v>
      </c>
      <c r="Z495" s="164" t="s">
        <v>26</v>
      </c>
      <c r="AA495" s="172" t="s">
        <v>35</v>
      </c>
      <c r="AB495" s="165" t="s">
        <v>2354</v>
      </c>
      <c r="AC495" s="166">
        <v>40</v>
      </c>
      <c r="AD495" s="167">
        <f t="shared" si="2"/>
        <v>0</v>
      </c>
      <c r="AE495" s="398">
        <v>40</v>
      </c>
      <c r="AF495" s="398">
        <v>0</v>
      </c>
      <c r="AG495" s="398">
        <v>7</v>
      </c>
      <c r="AH495" s="398">
        <v>0</v>
      </c>
      <c r="AI495" s="399">
        <v>40</v>
      </c>
      <c r="AJ495" s="399">
        <v>7</v>
      </c>
      <c r="AK495" s="399">
        <v>3</v>
      </c>
      <c r="AL495" s="399">
        <v>52</v>
      </c>
      <c r="AM495" s="166"/>
      <c r="AN495" s="166"/>
      <c r="AO495" s="166" t="s">
        <v>699</v>
      </c>
      <c r="AP495" s="168" t="s">
        <v>699</v>
      </c>
      <c r="AQ495" s="168" t="s">
        <v>699</v>
      </c>
      <c r="AR495" s="169">
        <f t="shared" si="3"/>
        <v>40</v>
      </c>
      <c r="AS495" s="170">
        <v>0</v>
      </c>
      <c r="AT495" s="160">
        <v>0</v>
      </c>
      <c r="AU495" s="160">
        <v>0</v>
      </c>
      <c r="AV495" s="170">
        <v>6</v>
      </c>
      <c r="AW495" s="170">
        <v>0</v>
      </c>
      <c r="AX495" s="160">
        <v>0</v>
      </c>
      <c r="AY495" s="160">
        <v>30</v>
      </c>
      <c r="AZ495" s="160">
        <v>0</v>
      </c>
      <c r="BA495" s="160">
        <v>0</v>
      </c>
      <c r="BB495" s="160">
        <v>4</v>
      </c>
      <c r="BC495" s="160" t="s">
        <v>2355</v>
      </c>
      <c r="BD495" s="160"/>
      <c r="BE495" s="160"/>
    </row>
    <row r="496" spans="2:57" ht="16.5" hidden="1" customHeight="1">
      <c r="B496" s="156">
        <v>663</v>
      </c>
      <c r="C496" s="157" t="s">
        <v>1721</v>
      </c>
      <c r="D496" s="158" t="s">
        <v>4959</v>
      </c>
      <c r="E496" s="176" t="s">
        <v>28</v>
      </c>
      <c r="F496" s="158" t="s">
        <v>2233</v>
      </c>
      <c r="G496" s="158" t="s">
        <v>1697</v>
      </c>
      <c r="H496" s="159" t="s">
        <v>727</v>
      </c>
      <c r="I496" s="160" t="s">
        <v>1722</v>
      </c>
      <c r="J496" s="160" t="s">
        <v>4960</v>
      </c>
      <c r="K496" s="161">
        <v>4696</v>
      </c>
      <c r="L496" s="158"/>
      <c r="M496" s="158"/>
      <c r="N496" s="158" t="s">
        <v>4961</v>
      </c>
      <c r="O496" s="158" t="s">
        <v>4962</v>
      </c>
      <c r="P496" s="158" t="s">
        <v>4963</v>
      </c>
      <c r="Q496" s="171">
        <v>8</v>
      </c>
      <c r="R496" s="163" t="s">
        <v>3640</v>
      </c>
      <c r="S496" s="163">
        <v>6</v>
      </c>
      <c r="T496" s="163" t="s">
        <v>2470</v>
      </c>
      <c r="U496" s="163">
        <v>14</v>
      </c>
      <c r="V496" s="163" t="s">
        <v>4964</v>
      </c>
      <c r="W496" s="163">
        <v>1</v>
      </c>
      <c r="X496" s="163"/>
      <c r="Y496" s="164" t="s">
        <v>2536</v>
      </c>
      <c r="Z496" s="164" t="s">
        <v>2536</v>
      </c>
      <c r="AA496" s="164"/>
      <c r="AB496" s="165" t="s">
        <v>2338</v>
      </c>
      <c r="AC496" s="166">
        <v>7</v>
      </c>
      <c r="AD496" s="167">
        <f t="shared" si="2"/>
        <v>2</v>
      </c>
      <c r="AE496" s="398">
        <v>7</v>
      </c>
      <c r="AF496" s="398">
        <v>2</v>
      </c>
      <c r="AG496" s="398">
        <v>2</v>
      </c>
      <c r="AH496" s="398">
        <v>0</v>
      </c>
      <c r="AI496" s="399">
        <v>9</v>
      </c>
      <c r="AJ496" s="399">
        <v>2</v>
      </c>
      <c r="AK496" s="399">
        <v>2</v>
      </c>
      <c r="AL496" s="399">
        <v>16</v>
      </c>
      <c r="AM496" s="166"/>
      <c r="AN496" s="166"/>
      <c r="AO496" s="166" t="s">
        <v>699</v>
      </c>
      <c r="AP496" s="168" t="s">
        <v>699</v>
      </c>
      <c r="AQ496" s="168" t="s">
        <v>699</v>
      </c>
      <c r="AR496" s="169">
        <f t="shared" si="3"/>
        <v>7</v>
      </c>
      <c r="AS496" s="170">
        <v>0</v>
      </c>
      <c r="AT496" s="160">
        <v>0</v>
      </c>
      <c r="AU496" s="160">
        <v>0</v>
      </c>
      <c r="AV496" s="170">
        <v>0</v>
      </c>
      <c r="AW496" s="170">
        <v>0</v>
      </c>
      <c r="AX496" s="160">
        <v>0</v>
      </c>
      <c r="AY496" s="160">
        <v>1</v>
      </c>
      <c r="AZ496" s="160">
        <v>0</v>
      </c>
      <c r="BA496" s="160">
        <v>0</v>
      </c>
      <c r="BB496" s="160">
        <v>6</v>
      </c>
      <c r="BC496" s="160" t="s">
        <v>2339</v>
      </c>
      <c r="BD496" s="160"/>
      <c r="BE496" s="160"/>
    </row>
    <row r="497" spans="2:57" ht="16.5" hidden="1" customHeight="1">
      <c r="B497" s="156">
        <v>664</v>
      </c>
      <c r="C497" s="157" t="s">
        <v>1723</v>
      </c>
      <c r="D497" s="183"/>
      <c r="E497" s="176" t="s">
        <v>28</v>
      </c>
      <c r="F497" s="183" t="s">
        <v>2233</v>
      </c>
      <c r="G497" s="158" t="s">
        <v>1697</v>
      </c>
      <c r="H497" s="159" t="s">
        <v>727</v>
      </c>
      <c r="I497" s="160" t="s">
        <v>1724</v>
      </c>
      <c r="J497" s="160" t="s">
        <v>4965</v>
      </c>
      <c r="K497" s="161">
        <v>26359</v>
      </c>
      <c r="L497" s="158"/>
      <c r="M497" s="158"/>
      <c r="N497" s="158" t="s">
        <v>4966</v>
      </c>
      <c r="O497" s="158" t="s">
        <v>4967</v>
      </c>
      <c r="P497" s="158" t="s">
        <v>4968</v>
      </c>
      <c r="Q497" s="171">
        <v>2</v>
      </c>
      <c r="R497" s="163" t="s">
        <v>4476</v>
      </c>
      <c r="S497" s="163">
        <v>21</v>
      </c>
      <c r="T497" s="163" t="s">
        <v>2691</v>
      </c>
      <c r="U497" s="163">
        <v>54</v>
      </c>
      <c r="V497" s="163" t="s">
        <v>4969</v>
      </c>
      <c r="W497" s="163">
        <v>1</v>
      </c>
      <c r="X497" s="163"/>
      <c r="Y497" s="164" t="s">
        <v>2353</v>
      </c>
      <c r="Z497" s="164" t="s">
        <v>2353</v>
      </c>
      <c r="AA497" s="172" t="s">
        <v>35</v>
      </c>
      <c r="AB497" s="165" t="s">
        <v>2354</v>
      </c>
      <c r="AC497" s="166">
        <v>45</v>
      </c>
      <c r="AD497" s="167">
        <f t="shared" si="2"/>
        <v>24</v>
      </c>
      <c r="AE497" s="398">
        <v>42</v>
      </c>
      <c r="AF497" s="398">
        <v>24</v>
      </c>
      <c r="AG497" s="398">
        <v>7</v>
      </c>
      <c r="AH497" s="398">
        <v>0</v>
      </c>
      <c r="AI497" s="399">
        <v>66</v>
      </c>
      <c r="AJ497" s="399">
        <v>8</v>
      </c>
      <c r="AK497" s="399">
        <v>3</v>
      </c>
      <c r="AL497" s="399">
        <v>40</v>
      </c>
      <c r="AM497" s="166"/>
      <c r="AN497" s="166"/>
      <c r="AO497" s="166" t="s">
        <v>699</v>
      </c>
      <c r="AP497" s="168" t="s">
        <v>699</v>
      </c>
      <c r="AQ497" s="168" t="s">
        <v>699</v>
      </c>
      <c r="AR497" s="169">
        <f t="shared" si="3"/>
        <v>45</v>
      </c>
      <c r="AS497" s="170">
        <v>0</v>
      </c>
      <c r="AT497" s="160">
        <v>0</v>
      </c>
      <c r="AU497" s="160">
        <v>0</v>
      </c>
      <c r="AV497" s="170">
        <v>8</v>
      </c>
      <c r="AW497" s="170">
        <v>1</v>
      </c>
      <c r="AX497" s="160">
        <v>0</v>
      </c>
      <c r="AY497" s="160">
        <v>12</v>
      </c>
      <c r="AZ497" s="160">
        <v>0</v>
      </c>
      <c r="BA497" s="160">
        <v>0</v>
      </c>
      <c r="BB497" s="160">
        <v>24</v>
      </c>
      <c r="BC497" s="160" t="s">
        <v>2355</v>
      </c>
      <c r="BD497" s="160"/>
      <c r="BE497" s="160"/>
    </row>
    <row r="498" spans="2:57" ht="16.5" hidden="1" customHeight="1">
      <c r="B498" s="156">
        <v>665</v>
      </c>
      <c r="C498" s="157" t="s">
        <v>1725</v>
      </c>
      <c r="D498" s="158" t="s">
        <v>4970</v>
      </c>
      <c r="E498" s="176" t="s">
        <v>28</v>
      </c>
      <c r="F498" s="158" t="s">
        <v>2233</v>
      </c>
      <c r="G498" s="158" t="s">
        <v>1697</v>
      </c>
      <c r="H498" s="159" t="s">
        <v>727</v>
      </c>
      <c r="I498" s="160" t="s">
        <v>1726</v>
      </c>
      <c r="J498" s="160" t="s">
        <v>4971</v>
      </c>
      <c r="K498" s="161">
        <v>13265</v>
      </c>
      <c r="L498" s="158"/>
      <c r="M498" s="158"/>
      <c r="N498" s="158" t="s">
        <v>4972</v>
      </c>
      <c r="O498" s="158" t="s">
        <v>4973</v>
      </c>
      <c r="P498" s="158" t="s">
        <v>4974</v>
      </c>
      <c r="Q498" s="171">
        <v>2</v>
      </c>
      <c r="R498" s="163" t="s">
        <v>2690</v>
      </c>
      <c r="S498" s="163">
        <v>6</v>
      </c>
      <c r="T498" s="163" t="s">
        <v>2430</v>
      </c>
      <c r="U498" s="163">
        <v>10</v>
      </c>
      <c r="V498" s="163" t="s">
        <v>4926</v>
      </c>
      <c r="W498" s="163">
        <v>1</v>
      </c>
      <c r="X498" s="163"/>
      <c r="Y498" s="164" t="s">
        <v>2353</v>
      </c>
      <c r="Z498" s="164" t="s">
        <v>2353</v>
      </c>
      <c r="AA498" s="164"/>
      <c r="AB498" s="165" t="s">
        <v>2338</v>
      </c>
      <c r="AC498" s="166">
        <v>10</v>
      </c>
      <c r="AD498" s="167">
        <f t="shared" si="2"/>
        <v>0</v>
      </c>
      <c r="AE498" s="398">
        <v>10</v>
      </c>
      <c r="AF498" s="398">
        <v>0</v>
      </c>
      <c r="AG498" s="398">
        <v>2</v>
      </c>
      <c r="AH498" s="398">
        <v>0</v>
      </c>
      <c r="AI498" s="399">
        <v>10</v>
      </c>
      <c r="AJ498" s="399">
        <v>2</v>
      </c>
      <c r="AK498" s="399">
        <v>2</v>
      </c>
      <c r="AL498" s="399">
        <v>11</v>
      </c>
      <c r="AM498" s="166"/>
      <c r="AN498" s="166"/>
      <c r="AO498" s="166" t="s">
        <v>699</v>
      </c>
      <c r="AP498" s="168" t="s">
        <v>699</v>
      </c>
      <c r="AQ498" s="168" t="s">
        <v>699</v>
      </c>
      <c r="AR498" s="169">
        <f t="shared" si="3"/>
        <v>10</v>
      </c>
      <c r="AS498" s="170">
        <v>0</v>
      </c>
      <c r="AT498" s="160">
        <v>0</v>
      </c>
      <c r="AU498" s="160">
        <v>0</v>
      </c>
      <c r="AV498" s="170">
        <v>1</v>
      </c>
      <c r="AW498" s="170">
        <v>0</v>
      </c>
      <c r="AX498" s="160">
        <v>0</v>
      </c>
      <c r="AY498" s="160">
        <v>0</v>
      </c>
      <c r="AZ498" s="160">
        <v>0</v>
      </c>
      <c r="BA498" s="160">
        <v>0</v>
      </c>
      <c r="BB498" s="160">
        <v>9</v>
      </c>
      <c r="BC498" s="160" t="s">
        <v>2339</v>
      </c>
      <c r="BD498" s="160"/>
      <c r="BE498" s="160"/>
    </row>
    <row r="499" spans="2:57" ht="16.5" hidden="1" customHeight="1">
      <c r="B499" s="156">
        <v>43</v>
      </c>
      <c r="C499" s="157" t="s">
        <v>1727</v>
      </c>
      <c r="D499" s="158" t="s">
        <v>4975</v>
      </c>
      <c r="E499" s="176" t="s">
        <v>28</v>
      </c>
      <c r="F499" s="158" t="s">
        <v>2233</v>
      </c>
      <c r="G499" s="158" t="s">
        <v>1697</v>
      </c>
      <c r="H499" s="159" t="s">
        <v>724</v>
      </c>
      <c r="I499" s="160" t="s">
        <v>1728</v>
      </c>
      <c r="J499" s="160" t="s">
        <v>4976</v>
      </c>
      <c r="K499" s="161">
        <v>27390</v>
      </c>
      <c r="L499" s="158" t="s">
        <v>4977</v>
      </c>
      <c r="M499" s="158" t="s">
        <v>2332</v>
      </c>
      <c r="N499" s="158" t="s">
        <v>4977</v>
      </c>
      <c r="O499" s="158" t="s">
        <v>4978</v>
      </c>
      <c r="P499" s="158" t="s">
        <v>4979</v>
      </c>
      <c r="Q499" s="171">
        <v>8</v>
      </c>
      <c r="R499" s="163" t="s">
        <v>4980</v>
      </c>
      <c r="S499" s="163">
        <v>10</v>
      </c>
      <c r="T499" s="163" t="s">
        <v>2735</v>
      </c>
      <c r="U499" s="163">
        <v>35</v>
      </c>
      <c r="V499" s="163" t="s">
        <v>4981</v>
      </c>
      <c r="W499" s="163">
        <v>1</v>
      </c>
      <c r="X499" s="163"/>
      <c r="Y499" s="164" t="s">
        <v>26</v>
      </c>
      <c r="Z499" s="164" t="s">
        <v>26</v>
      </c>
      <c r="AA499" s="164"/>
      <c r="AB499" s="165" t="s">
        <v>2338</v>
      </c>
      <c r="AC499" s="166">
        <v>27</v>
      </c>
      <c r="AD499" s="167">
        <f t="shared" si="2"/>
        <v>0</v>
      </c>
      <c r="AE499" s="398">
        <v>27</v>
      </c>
      <c r="AF499" s="398">
        <v>0</v>
      </c>
      <c r="AG499" s="398">
        <v>6</v>
      </c>
      <c r="AH499" s="398">
        <v>0</v>
      </c>
      <c r="AI499" s="399">
        <v>27</v>
      </c>
      <c r="AJ499" s="399">
        <v>6</v>
      </c>
      <c r="AK499" s="399">
        <v>2</v>
      </c>
      <c r="AL499" s="399">
        <v>19</v>
      </c>
      <c r="AM499" s="166"/>
      <c r="AN499" s="166"/>
      <c r="AO499" s="166" t="s">
        <v>699</v>
      </c>
      <c r="AP499" s="168" t="s">
        <v>699</v>
      </c>
      <c r="AQ499" s="168" t="s">
        <v>699</v>
      </c>
      <c r="AR499" s="169">
        <f t="shared" si="3"/>
        <v>27</v>
      </c>
      <c r="AS499" s="170">
        <v>0</v>
      </c>
      <c r="AT499" s="160">
        <v>0</v>
      </c>
      <c r="AU499" s="160">
        <v>0</v>
      </c>
      <c r="AV499" s="170">
        <v>0</v>
      </c>
      <c r="AW499" s="170">
        <v>0</v>
      </c>
      <c r="AX499" s="160">
        <v>0</v>
      </c>
      <c r="AY499" s="160">
        <v>0</v>
      </c>
      <c r="AZ499" s="160">
        <v>0</v>
      </c>
      <c r="BA499" s="160">
        <v>0</v>
      </c>
      <c r="BB499" s="160">
        <v>27</v>
      </c>
      <c r="BC499" s="160" t="s">
        <v>2339</v>
      </c>
      <c r="BD499" s="160"/>
      <c r="BE499" s="160"/>
    </row>
    <row r="500" spans="2:57" ht="16.5" hidden="1" customHeight="1">
      <c r="B500" s="156">
        <v>650</v>
      </c>
      <c r="C500" s="157" t="s">
        <v>1729</v>
      </c>
      <c r="D500" s="158" t="s">
        <v>4982</v>
      </c>
      <c r="E500" s="176" t="s">
        <v>28</v>
      </c>
      <c r="F500" s="158" t="s">
        <v>2233</v>
      </c>
      <c r="G500" s="158" t="s">
        <v>1697</v>
      </c>
      <c r="H500" s="159" t="s">
        <v>730</v>
      </c>
      <c r="I500" s="160" t="s">
        <v>1730</v>
      </c>
      <c r="J500" s="160" t="s">
        <v>4983</v>
      </c>
      <c r="K500" s="161" t="s">
        <v>4984</v>
      </c>
      <c r="L500" s="158" t="s">
        <v>4985</v>
      </c>
      <c r="M500" s="158" t="s">
        <v>2332</v>
      </c>
      <c r="N500" s="158" t="s">
        <v>4986</v>
      </c>
      <c r="O500" s="158" t="s">
        <v>4987</v>
      </c>
      <c r="P500" s="158" t="s">
        <v>4988</v>
      </c>
      <c r="Q500" s="171">
        <v>5</v>
      </c>
      <c r="R500" s="163" t="s">
        <v>2421</v>
      </c>
      <c r="S500" s="163">
        <v>9</v>
      </c>
      <c r="T500" s="163" t="s">
        <v>2422</v>
      </c>
      <c r="U500" s="163">
        <v>15</v>
      </c>
      <c r="V500" s="163" t="s">
        <v>4989</v>
      </c>
      <c r="W500" s="163">
        <v>2</v>
      </c>
      <c r="X500" s="163"/>
      <c r="Y500" s="164" t="s">
        <v>2353</v>
      </c>
      <c r="Z500" s="164" t="s">
        <v>2353</v>
      </c>
      <c r="AA500" s="164"/>
      <c r="AB500" s="165" t="s">
        <v>2338</v>
      </c>
      <c r="AC500" s="166">
        <v>17</v>
      </c>
      <c r="AD500" s="167">
        <f t="shared" si="2"/>
        <v>0</v>
      </c>
      <c r="AE500" s="398">
        <v>17</v>
      </c>
      <c r="AF500" s="398">
        <v>0</v>
      </c>
      <c r="AG500" s="398">
        <v>5</v>
      </c>
      <c r="AH500" s="398">
        <v>0</v>
      </c>
      <c r="AI500" s="399">
        <v>17</v>
      </c>
      <c r="AJ500" s="399">
        <v>5</v>
      </c>
      <c r="AK500" s="399">
        <v>2</v>
      </c>
      <c r="AL500" s="399">
        <v>15</v>
      </c>
      <c r="AM500" s="166"/>
      <c r="AN500" s="166"/>
      <c r="AO500" s="166" t="s">
        <v>699</v>
      </c>
      <c r="AP500" s="168" t="s">
        <v>699</v>
      </c>
      <c r="AQ500" s="168" t="s">
        <v>699</v>
      </c>
      <c r="AR500" s="169">
        <f t="shared" si="3"/>
        <v>17</v>
      </c>
      <c r="AS500" s="170">
        <v>0</v>
      </c>
      <c r="AT500" s="160">
        <v>0</v>
      </c>
      <c r="AU500" s="160">
        <v>0</v>
      </c>
      <c r="AV500" s="170">
        <v>7</v>
      </c>
      <c r="AW500" s="170">
        <v>0</v>
      </c>
      <c r="AX500" s="160">
        <v>0</v>
      </c>
      <c r="AY500" s="160">
        <v>0</v>
      </c>
      <c r="AZ500" s="160">
        <v>0</v>
      </c>
      <c r="BA500" s="160">
        <v>0</v>
      </c>
      <c r="BB500" s="160">
        <v>10</v>
      </c>
      <c r="BC500" s="160" t="s">
        <v>2339</v>
      </c>
      <c r="BD500" s="160"/>
      <c r="BE500" s="160"/>
    </row>
    <row r="501" spans="2:57" ht="16.5" hidden="1" customHeight="1">
      <c r="B501" s="156">
        <v>666</v>
      </c>
      <c r="C501" s="157" t="s">
        <v>1731</v>
      </c>
      <c r="D501" s="158" t="s">
        <v>4990</v>
      </c>
      <c r="E501" s="176" t="s">
        <v>28</v>
      </c>
      <c r="F501" s="158" t="s">
        <v>2233</v>
      </c>
      <c r="G501" s="158" t="s">
        <v>1697</v>
      </c>
      <c r="H501" s="159" t="s">
        <v>727</v>
      </c>
      <c r="I501" s="160" t="s">
        <v>1732</v>
      </c>
      <c r="J501" s="160" t="s">
        <v>4991</v>
      </c>
      <c r="K501" s="161">
        <v>10754</v>
      </c>
      <c r="L501" s="158"/>
      <c r="M501" s="158"/>
      <c r="N501" s="158" t="s">
        <v>699</v>
      </c>
      <c r="O501" s="158" t="s">
        <v>699</v>
      </c>
      <c r="P501" s="158" t="s">
        <v>699</v>
      </c>
      <c r="Q501" s="171">
        <v>6</v>
      </c>
      <c r="R501" s="163" t="s">
        <v>2865</v>
      </c>
      <c r="S501" s="163">
        <v>8</v>
      </c>
      <c r="T501" s="163" t="s">
        <v>2470</v>
      </c>
      <c r="U501" s="163">
        <v>13</v>
      </c>
      <c r="V501" s="163" t="s">
        <v>4784</v>
      </c>
      <c r="W501" s="163">
        <v>1</v>
      </c>
      <c r="X501" s="163"/>
      <c r="Y501" s="164" t="s">
        <v>2353</v>
      </c>
      <c r="Z501" s="164" t="s">
        <v>2353</v>
      </c>
      <c r="AA501" s="164"/>
      <c r="AB501" s="165" t="s">
        <v>2338</v>
      </c>
      <c r="AC501" s="166">
        <v>9</v>
      </c>
      <c r="AD501" s="167">
        <f t="shared" si="2"/>
        <v>0</v>
      </c>
      <c r="AE501" s="398">
        <v>9</v>
      </c>
      <c r="AF501" s="398">
        <v>0</v>
      </c>
      <c r="AG501" s="398">
        <v>3</v>
      </c>
      <c r="AH501" s="398">
        <v>0</v>
      </c>
      <c r="AI501" s="399">
        <v>9</v>
      </c>
      <c r="AJ501" s="399">
        <v>3</v>
      </c>
      <c r="AK501" s="399">
        <v>2</v>
      </c>
      <c r="AL501" s="399">
        <v>11</v>
      </c>
      <c r="AM501" s="166"/>
      <c r="AN501" s="166"/>
      <c r="AO501" s="166" t="s">
        <v>699</v>
      </c>
      <c r="AP501" s="168" t="s">
        <v>699</v>
      </c>
      <c r="AQ501" s="168" t="s">
        <v>699</v>
      </c>
      <c r="AR501" s="169">
        <f t="shared" si="3"/>
        <v>9</v>
      </c>
      <c r="AS501" s="170">
        <v>0</v>
      </c>
      <c r="AT501" s="160">
        <v>0</v>
      </c>
      <c r="AU501" s="160">
        <v>0</v>
      </c>
      <c r="AV501" s="170">
        <v>1</v>
      </c>
      <c r="AW501" s="170">
        <v>0</v>
      </c>
      <c r="AX501" s="160">
        <v>0</v>
      </c>
      <c r="AY501" s="160">
        <v>2</v>
      </c>
      <c r="AZ501" s="160">
        <v>0</v>
      </c>
      <c r="BA501" s="160">
        <v>0</v>
      </c>
      <c r="BB501" s="160">
        <v>6</v>
      </c>
      <c r="BC501" s="160" t="s">
        <v>2339</v>
      </c>
      <c r="BD501" s="160"/>
      <c r="BE501" s="160"/>
    </row>
    <row r="502" spans="2:57" ht="16.5" hidden="1" customHeight="1">
      <c r="B502" s="156">
        <v>667</v>
      </c>
      <c r="C502" s="157" t="s">
        <v>1733</v>
      </c>
      <c r="D502" s="158" t="s">
        <v>4992</v>
      </c>
      <c r="E502" s="176" t="s">
        <v>28</v>
      </c>
      <c r="F502" s="158" t="s">
        <v>2233</v>
      </c>
      <c r="G502" s="158" t="s">
        <v>1697</v>
      </c>
      <c r="H502" s="159" t="s">
        <v>727</v>
      </c>
      <c r="I502" s="160" t="s">
        <v>1734</v>
      </c>
      <c r="J502" s="160" t="s">
        <v>4993</v>
      </c>
      <c r="K502" s="161">
        <v>16601</v>
      </c>
      <c r="L502" s="158" t="s">
        <v>4994</v>
      </c>
      <c r="M502" s="158" t="s">
        <v>2332</v>
      </c>
      <c r="N502" s="158" t="s">
        <v>4994</v>
      </c>
      <c r="O502" s="158" t="s">
        <v>4995</v>
      </c>
      <c r="P502" s="158" t="s">
        <v>4996</v>
      </c>
      <c r="Q502" s="171">
        <v>3</v>
      </c>
      <c r="R502" s="163" t="s">
        <v>2485</v>
      </c>
      <c r="S502" s="163">
        <v>3</v>
      </c>
      <c r="T502" s="163" t="s">
        <v>2430</v>
      </c>
      <c r="U502" s="163">
        <v>11</v>
      </c>
      <c r="V502" s="163" t="s">
        <v>2702</v>
      </c>
      <c r="W502" s="163">
        <v>1</v>
      </c>
      <c r="X502" s="163"/>
      <c r="Y502" s="164" t="s">
        <v>2353</v>
      </c>
      <c r="Z502" s="164" t="s">
        <v>2353</v>
      </c>
      <c r="AA502" s="164"/>
      <c r="AB502" s="165" t="s">
        <v>2338</v>
      </c>
      <c r="AC502" s="166">
        <v>12</v>
      </c>
      <c r="AD502" s="167">
        <f t="shared" si="2"/>
        <v>0</v>
      </c>
      <c r="AE502" s="398">
        <v>12</v>
      </c>
      <c r="AF502" s="398">
        <v>0</v>
      </c>
      <c r="AG502" s="398">
        <v>2</v>
      </c>
      <c r="AH502" s="398">
        <v>0</v>
      </c>
      <c r="AI502" s="399">
        <v>12</v>
      </c>
      <c r="AJ502" s="399">
        <v>2</v>
      </c>
      <c r="AK502" s="399">
        <v>2</v>
      </c>
      <c r="AL502" s="399">
        <v>7</v>
      </c>
      <c r="AM502" s="166"/>
      <c r="AN502" s="166"/>
      <c r="AO502" s="166" t="s">
        <v>699</v>
      </c>
      <c r="AP502" s="168" t="s">
        <v>699</v>
      </c>
      <c r="AQ502" s="168" t="s">
        <v>699</v>
      </c>
      <c r="AR502" s="169">
        <f t="shared" si="3"/>
        <v>12</v>
      </c>
      <c r="AS502" s="170">
        <v>0</v>
      </c>
      <c r="AT502" s="160">
        <v>0</v>
      </c>
      <c r="AU502" s="160">
        <v>0</v>
      </c>
      <c r="AV502" s="170">
        <v>4</v>
      </c>
      <c r="AW502" s="170">
        <v>0</v>
      </c>
      <c r="AX502" s="160">
        <v>0</v>
      </c>
      <c r="AY502" s="160">
        <v>0</v>
      </c>
      <c r="AZ502" s="160">
        <v>0</v>
      </c>
      <c r="BA502" s="160">
        <v>0</v>
      </c>
      <c r="BB502" s="160">
        <v>8</v>
      </c>
      <c r="BC502" s="160" t="s">
        <v>2339</v>
      </c>
      <c r="BD502" s="160"/>
      <c r="BE502" s="160"/>
    </row>
    <row r="503" spans="2:57" ht="16.5" hidden="1" customHeight="1">
      <c r="B503" s="156">
        <v>668</v>
      </c>
      <c r="C503" s="157" t="s">
        <v>1735</v>
      </c>
      <c r="D503" s="158" t="s">
        <v>4997</v>
      </c>
      <c r="E503" s="176" t="s">
        <v>28</v>
      </c>
      <c r="F503" s="158" t="s">
        <v>2233</v>
      </c>
      <c r="G503" s="158" t="s">
        <v>1697</v>
      </c>
      <c r="H503" s="159" t="s">
        <v>727</v>
      </c>
      <c r="I503" s="160" t="s">
        <v>1736</v>
      </c>
      <c r="J503" s="160" t="s">
        <v>4998</v>
      </c>
      <c r="K503" s="161">
        <v>24182</v>
      </c>
      <c r="L503" s="158" t="s">
        <v>4999</v>
      </c>
      <c r="M503" s="158" t="s">
        <v>2332</v>
      </c>
      <c r="N503" s="158" t="s">
        <v>4999</v>
      </c>
      <c r="O503" s="158" t="s">
        <v>5000</v>
      </c>
      <c r="P503" s="158" t="s">
        <v>5001</v>
      </c>
      <c r="Q503" s="171">
        <v>3</v>
      </c>
      <c r="R503" s="163" t="s">
        <v>2977</v>
      </c>
      <c r="S503" s="163">
        <v>8</v>
      </c>
      <c r="T503" s="163" t="s">
        <v>2470</v>
      </c>
      <c r="U503" s="163">
        <v>11</v>
      </c>
      <c r="V503" s="163" t="s">
        <v>2508</v>
      </c>
      <c r="W503" s="163">
        <v>1</v>
      </c>
      <c r="X503" s="163"/>
      <c r="Y503" s="164" t="s">
        <v>2353</v>
      </c>
      <c r="Z503" s="164" t="s">
        <v>2353</v>
      </c>
      <c r="AA503" s="164"/>
      <c r="AB503" s="165" t="s">
        <v>2338</v>
      </c>
      <c r="AC503" s="166">
        <v>12</v>
      </c>
      <c r="AD503" s="167">
        <f t="shared" si="2"/>
        <v>0</v>
      </c>
      <c r="AE503" s="398">
        <v>12</v>
      </c>
      <c r="AF503" s="398">
        <v>0</v>
      </c>
      <c r="AG503" s="398">
        <v>2</v>
      </c>
      <c r="AH503" s="398">
        <v>0</v>
      </c>
      <c r="AI503" s="399">
        <v>12</v>
      </c>
      <c r="AJ503" s="399">
        <v>2</v>
      </c>
      <c r="AK503" s="399">
        <v>2</v>
      </c>
      <c r="AL503" s="399">
        <v>9</v>
      </c>
      <c r="AM503" s="166"/>
      <c r="AN503" s="166"/>
      <c r="AO503" s="166" t="s">
        <v>699</v>
      </c>
      <c r="AP503" s="168" t="s">
        <v>699</v>
      </c>
      <c r="AQ503" s="168" t="s">
        <v>699</v>
      </c>
      <c r="AR503" s="169">
        <f t="shared" si="3"/>
        <v>12</v>
      </c>
      <c r="AS503" s="170">
        <v>0</v>
      </c>
      <c r="AT503" s="160">
        <v>0</v>
      </c>
      <c r="AU503" s="160">
        <v>0</v>
      </c>
      <c r="AV503" s="170">
        <v>1</v>
      </c>
      <c r="AW503" s="170">
        <v>1</v>
      </c>
      <c r="AX503" s="160">
        <v>0</v>
      </c>
      <c r="AY503" s="160">
        <v>1</v>
      </c>
      <c r="AZ503" s="160">
        <v>0</v>
      </c>
      <c r="BA503" s="160">
        <v>0</v>
      </c>
      <c r="BB503" s="160">
        <v>9</v>
      </c>
      <c r="BC503" s="160" t="s">
        <v>2339</v>
      </c>
      <c r="BD503" s="160"/>
      <c r="BE503" s="160"/>
    </row>
    <row r="504" spans="2:57" ht="16.5" hidden="1" customHeight="1">
      <c r="B504" s="156">
        <v>669</v>
      </c>
      <c r="C504" s="157" t="s">
        <v>1737</v>
      </c>
      <c r="D504" s="158" t="s">
        <v>5002</v>
      </c>
      <c r="E504" s="176" t="s">
        <v>28</v>
      </c>
      <c r="F504" s="158" t="s">
        <v>2233</v>
      </c>
      <c r="G504" s="158" t="s">
        <v>1697</v>
      </c>
      <c r="H504" s="159" t="s">
        <v>727</v>
      </c>
      <c r="I504" s="160" t="s">
        <v>1738</v>
      </c>
      <c r="J504" s="160" t="s">
        <v>5003</v>
      </c>
      <c r="K504" s="161">
        <v>14519</v>
      </c>
      <c r="L504" s="158" t="s">
        <v>5004</v>
      </c>
      <c r="M504" s="158" t="s">
        <v>2332</v>
      </c>
      <c r="N504" s="158" t="s">
        <v>5004</v>
      </c>
      <c r="O504" s="158" t="s">
        <v>5005</v>
      </c>
      <c r="P504" s="158" t="s">
        <v>5006</v>
      </c>
      <c r="Q504" s="171">
        <v>5</v>
      </c>
      <c r="R504" s="163" t="s">
        <v>3915</v>
      </c>
      <c r="S504" s="163">
        <v>8</v>
      </c>
      <c r="T504" s="163" t="s">
        <v>2470</v>
      </c>
      <c r="U504" s="163">
        <v>15</v>
      </c>
      <c r="V504" s="163" t="s">
        <v>5007</v>
      </c>
      <c r="W504" s="163">
        <v>1</v>
      </c>
      <c r="X504" s="163"/>
      <c r="Y504" s="164" t="s">
        <v>2353</v>
      </c>
      <c r="Z504" s="164" t="s">
        <v>2353</v>
      </c>
      <c r="AA504" s="164"/>
      <c r="AB504" s="165" t="s">
        <v>2338</v>
      </c>
      <c r="AC504" s="166">
        <v>22</v>
      </c>
      <c r="AD504" s="167">
        <f t="shared" si="2"/>
        <v>0</v>
      </c>
      <c r="AE504" s="398">
        <v>22</v>
      </c>
      <c r="AF504" s="398">
        <v>0</v>
      </c>
      <c r="AG504" s="398">
        <v>7</v>
      </c>
      <c r="AH504" s="398">
        <v>0</v>
      </c>
      <c r="AI504" s="399">
        <v>22</v>
      </c>
      <c r="AJ504" s="399">
        <v>7</v>
      </c>
      <c r="AK504" s="399">
        <v>2</v>
      </c>
      <c r="AL504" s="399">
        <v>17</v>
      </c>
      <c r="AM504" s="166"/>
      <c r="AN504" s="166"/>
      <c r="AO504" s="166" t="s">
        <v>699</v>
      </c>
      <c r="AP504" s="168" t="s">
        <v>699</v>
      </c>
      <c r="AQ504" s="168" t="s">
        <v>699</v>
      </c>
      <c r="AR504" s="169">
        <f t="shared" si="3"/>
        <v>22</v>
      </c>
      <c r="AS504" s="170">
        <v>0</v>
      </c>
      <c r="AT504" s="160">
        <v>0</v>
      </c>
      <c r="AU504" s="160">
        <v>0</v>
      </c>
      <c r="AV504" s="170">
        <v>0</v>
      </c>
      <c r="AW504" s="170">
        <v>0</v>
      </c>
      <c r="AX504" s="160">
        <v>0</v>
      </c>
      <c r="AY504" s="160">
        <v>10</v>
      </c>
      <c r="AZ504" s="160">
        <v>0</v>
      </c>
      <c r="BA504" s="160">
        <v>0</v>
      </c>
      <c r="BB504" s="160">
        <v>12</v>
      </c>
      <c r="BC504" s="160" t="s">
        <v>2339</v>
      </c>
      <c r="BD504" s="160"/>
      <c r="BE504" s="160"/>
    </row>
    <row r="505" spans="2:57" ht="16.5" hidden="1" customHeight="1">
      <c r="B505" s="156">
        <v>651</v>
      </c>
      <c r="C505" s="157" t="s">
        <v>1739</v>
      </c>
      <c r="D505" s="158" t="s">
        <v>5008</v>
      </c>
      <c r="E505" s="176" t="s">
        <v>28</v>
      </c>
      <c r="F505" s="158" t="s">
        <v>2233</v>
      </c>
      <c r="G505" s="158" t="s">
        <v>1697</v>
      </c>
      <c r="H505" s="159" t="s">
        <v>730</v>
      </c>
      <c r="I505" s="160" t="s">
        <v>1740</v>
      </c>
      <c r="J505" s="160" t="s">
        <v>5009</v>
      </c>
      <c r="K505" s="161" t="s">
        <v>5010</v>
      </c>
      <c r="L505" s="158" t="s">
        <v>5011</v>
      </c>
      <c r="M505" s="158" t="s">
        <v>2332</v>
      </c>
      <c r="N505" s="158" t="s">
        <v>5011</v>
      </c>
      <c r="O505" s="158" t="s">
        <v>5012</v>
      </c>
      <c r="P505" s="158" t="s">
        <v>5013</v>
      </c>
      <c r="Q505" s="171">
        <v>4</v>
      </c>
      <c r="R505" s="163" t="s">
        <v>2885</v>
      </c>
      <c r="S505" s="163">
        <v>6</v>
      </c>
      <c r="T505" s="163" t="s">
        <v>2603</v>
      </c>
      <c r="U505" s="163">
        <v>11</v>
      </c>
      <c r="V505" s="163" t="s">
        <v>5014</v>
      </c>
      <c r="W505" s="163">
        <v>1</v>
      </c>
      <c r="X505" s="163"/>
      <c r="Y505" s="164" t="s">
        <v>26</v>
      </c>
      <c r="Z505" s="164" t="s">
        <v>26</v>
      </c>
      <c r="AA505" s="164"/>
      <c r="AB505" s="165" t="s">
        <v>2338</v>
      </c>
      <c r="AC505" s="166">
        <v>5</v>
      </c>
      <c r="AD505" s="167">
        <f t="shared" si="2"/>
        <v>0</v>
      </c>
      <c r="AE505" s="398">
        <v>5</v>
      </c>
      <c r="AF505" s="398">
        <v>0</v>
      </c>
      <c r="AG505" s="398">
        <v>2</v>
      </c>
      <c r="AH505" s="398">
        <v>0</v>
      </c>
      <c r="AI505" s="399">
        <v>5</v>
      </c>
      <c r="AJ505" s="399">
        <v>2</v>
      </c>
      <c r="AK505" s="399">
        <v>2</v>
      </c>
      <c r="AL505" s="399">
        <v>7</v>
      </c>
      <c r="AM505" s="166"/>
      <c r="AN505" s="166"/>
      <c r="AO505" s="166" t="s">
        <v>699</v>
      </c>
      <c r="AP505" s="168" t="s">
        <v>699</v>
      </c>
      <c r="AQ505" s="168" t="s">
        <v>699</v>
      </c>
      <c r="AR505" s="169">
        <f t="shared" si="3"/>
        <v>5</v>
      </c>
      <c r="AS505" s="170">
        <v>0</v>
      </c>
      <c r="AT505" s="160">
        <v>0</v>
      </c>
      <c r="AU505" s="160">
        <v>0</v>
      </c>
      <c r="AV505" s="170">
        <v>0</v>
      </c>
      <c r="AW505" s="170">
        <v>1</v>
      </c>
      <c r="AX505" s="160">
        <v>0</v>
      </c>
      <c r="AY505" s="160">
        <v>3</v>
      </c>
      <c r="AZ505" s="160">
        <v>0</v>
      </c>
      <c r="BA505" s="160">
        <v>0</v>
      </c>
      <c r="BB505" s="160">
        <v>1</v>
      </c>
      <c r="BC505" s="160" t="s">
        <v>2339</v>
      </c>
      <c r="BD505" s="160"/>
      <c r="BE505" s="160"/>
    </row>
    <row r="506" spans="2:57" ht="16.5" hidden="1" customHeight="1">
      <c r="B506" s="156">
        <v>670</v>
      </c>
      <c r="C506" s="157" t="s">
        <v>1741</v>
      </c>
      <c r="D506" s="158" t="s">
        <v>5015</v>
      </c>
      <c r="E506" s="176" t="s">
        <v>28</v>
      </c>
      <c r="F506" s="158" t="s">
        <v>2233</v>
      </c>
      <c r="G506" s="158" t="s">
        <v>1697</v>
      </c>
      <c r="H506" s="159" t="s">
        <v>727</v>
      </c>
      <c r="I506" s="160" t="s">
        <v>1742</v>
      </c>
      <c r="J506" s="160" t="s">
        <v>5016</v>
      </c>
      <c r="K506" s="161">
        <v>10319</v>
      </c>
      <c r="L506" s="158" t="s">
        <v>5017</v>
      </c>
      <c r="M506" s="158" t="s">
        <v>2332</v>
      </c>
      <c r="N506" s="158" t="s">
        <v>5017</v>
      </c>
      <c r="O506" s="158" t="s">
        <v>5018</v>
      </c>
      <c r="P506" s="158" t="s">
        <v>5019</v>
      </c>
      <c r="Q506" s="171">
        <v>4</v>
      </c>
      <c r="R506" s="163" t="s">
        <v>2485</v>
      </c>
      <c r="S506" s="163">
        <v>5</v>
      </c>
      <c r="T506" s="163" t="s">
        <v>2470</v>
      </c>
      <c r="U506" s="163">
        <v>13</v>
      </c>
      <c r="V506" s="163" t="s">
        <v>3527</v>
      </c>
      <c r="W506" s="163">
        <v>1</v>
      </c>
      <c r="X506" s="163"/>
      <c r="Y506" s="164" t="s">
        <v>2353</v>
      </c>
      <c r="Z506" s="164" t="s">
        <v>2353</v>
      </c>
      <c r="AA506" s="164"/>
      <c r="AB506" s="165" t="s">
        <v>2338</v>
      </c>
      <c r="AC506" s="166">
        <v>11</v>
      </c>
      <c r="AD506" s="167">
        <f t="shared" si="2"/>
        <v>0</v>
      </c>
      <c r="AE506" s="398">
        <v>11</v>
      </c>
      <c r="AF506" s="398">
        <v>0</v>
      </c>
      <c r="AG506" s="398">
        <v>2</v>
      </c>
      <c r="AH506" s="398">
        <v>0</v>
      </c>
      <c r="AI506" s="399">
        <v>11</v>
      </c>
      <c r="AJ506" s="399">
        <v>2</v>
      </c>
      <c r="AK506" s="399">
        <v>2</v>
      </c>
      <c r="AL506" s="399">
        <v>11</v>
      </c>
      <c r="AM506" s="166"/>
      <c r="AN506" s="166"/>
      <c r="AO506" s="166" t="s">
        <v>699</v>
      </c>
      <c r="AP506" s="168" t="s">
        <v>699</v>
      </c>
      <c r="AQ506" s="168" t="s">
        <v>699</v>
      </c>
      <c r="AR506" s="169">
        <f t="shared" si="3"/>
        <v>11</v>
      </c>
      <c r="AS506" s="170">
        <v>0</v>
      </c>
      <c r="AT506" s="160">
        <v>0</v>
      </c>
      <c r="AU506" s="160">
        <v>0</v>
      </c>
      <c r="AV506" s="170">
        <v>4</v>
      </c>
      <c r="AW506" s="170">
        <v>0</v>
      </c>
      <c r="AX506" s="160">
        <v>0</v>
      </c>
      <c r="AY506" s="160">
        <v>3</v>
      </c>
      <c r="AZ506" s="160">
        <v>0</v>
      </c>
      <c r="BA506" s="160">
        <v>0</v>
      </c>
      <c r="BB506" s="160">
        <v>4</v>
      </c>
      <c r="BC506" s="160" t="s">
        <v>2339</v>
      </c>
      <c r="BD506" s="160"/>
      <c r="BE506" s="160"/>
    </row>
    <row r="507" spans="2:57" ht="16.5" hidden="1" customHeight="1">
      <c r="B507" s="156">
        <v>656</v>
      </c>
      <c r="C507" s="157" t="s">
        <v>1743</v>
      </c>
      <c r="D507" s="158" t="s">
        <v>5020</v>
      </c>
      <c r="E507" s="176" t="s">
        <v>28</v>
      </c>
      <c r="F507" s="158" t="s">
        <v>2233</v>
      </c>
      <c r="G507" s="158" t="s">
        <v>1697</v>
      </c>
      <c r="H507" s="159" t="s">
        <v>730</v>
      </c>
      <c r="I507" s="160" t="s">
        <v>1744</v>
      </c>
      <c r="J507" s="160" t="s">
        <v>5021</v>
      </c>
      <c r="K507" s="161" t="s">
        <v>5022</v>
      </c>
      <c r="L507" s="158" t="s">
        <v>5023</v>
      </c>
      <c r="M507" s="158" t="s">
        <v>2332</v>
      </c>
      <c r="N507" s="158" t="s">
        <v>5023</v>
      </c>
      <c r="O507" s="158" t="s">
        <v>5024</v>
      </c>
      <c r="P507" s="158" t="s">
        <v>5025</v>
      </c>
      <c r="Q507" s="171">
        <v>2</v>
      </c>
      <c r="R507" s="163" t="s">
        <v>5026</v>
      </c>
      <c r="S507" s="163">
        <v>7</v>
      </c>
      <c r="T507" s="163" t="s">
        <v>2603</v>
      </c>
      <c r="U507" s="163">
        <v>11</v>
      </c>
      <c r="V507" s="163" t="s">
        <v>5027</v>
      </c>
      <c r="W507" s="163">
        <v>1</v>
      </c>
      <c r="X507" s="163"/>
      <c r="Y507" s="164" t="s">
        <v>26</v>
      </c>
      <c r="Z507" s="164" t="s">
        <v>26</v>
      </c>
      <c r="AA507" s="164"/>
      <c r="AB507" s="165" t="s">
        <v>2338</v>
      </c>
      <c r="AC507" s="166">
        <v>10</v>
      </c>
      <c r="AD507" s="167">
        <f t="shared" si="2"/>
        <v>0</v>
      </c>
      <c r="AE507" s="398">
        <v>10</v>
      </c>
      <c r="AF507" s="398">
        <v>0</v>
      </c>
      <c r="AG507" s="398">
        <v>2</v>
      </c>
      <c r="AH507" s="398">
        <v>0</v>
      </c>
      <c r="AI507" s="399">
        <v>10</v>
      </c>
      <c r="AJ507" s="399">
        <v>3</v>
      </c>
      <c r="AK507" s="399">
        <v>2</v>
      </c>
      <c r="AL507" s="399">
        <v>12</v>
      </c>
      <c r="AM507" s="166"/>
      <c r="AN507" s="166"/>
      <c r="AO507" s="166" t="s">
        <v>699</v>
      </c>
      <c r="AP507" s="168" t="s">
        <v>699</v>
      </c>
      <c r="AQ507" s="168" t="s">
        <v>699</v>
      </c>
      <c r="AR507" s="169">
        <f t="shared" si="3"/>
        <v>10</v>
      </c>
      <c r="AS507" s="170">
        <v>0</v>
      </c>
      <c r="AT507" s="160">
        <v>0</v>
      </c>
      <c r="AU507" s="160">
        <v>0</v>
      </c>
      <c r="AV507" s="170">
        <v>0</v>
      </c>
      <c r="AW507" s="170">
        <v>0</v>
      </c>
      <c r="AX507" s="160">
        <v>0</v>
      </c>
      <c r="AY507" s="160">
        <v>2</v>
      </c>
      <c r="AZ507" s="160">
        <v>0</v>
      </c>
      <c r="BA507" s="160">
        <v>0</v>
      </c>
      <c r="BB507" s="160">
        <v>8</v>
      </c>
      <c r="BC507" s="160" t="s">
        <v>2339</v>
      </c>
      <c r="BD507" s="160"/>
      <c r="BE507" s="160"/>
    </row>
    <row r="508" spans="2:57" ht="16.5" hidden="1" customHeight="1">
      <c r="B508" s="156">
        <v>671</v>
      </c>
      <c r="C508" s="157" t="s">
        <v>1745</v>
      </c>
      <c r="D508" s="158" t="s">
        <v>5028</v>
      </c>
      <c r="E508" s="176" t="s">
        <v>28</v>
      </c>
      <c r="F508" s="158" t="s">
        <v>2233</v>
      </c>
      <c r="G508" s="158" t="s">
        <v>1697</v>
      </c>
      <c r="H508" s="159" t="s">
        <v>727</v>
      </c>
      <c r="I508" s="160" t="s">
        <v>1746</v>
      </c>
      <c r="J508" s="160" t="s">
        <v>5029</v>
      </c>
      <c r="K508" s="161">
        <v>8517</v>
      </c>
      <c r="L508" s="158"/>
      <c r="M508" s="158"/>
      <c r="N508" s="158" t="s">
        <v>5030</v>
      </c>
      <c r="O508" s="158" t="s">
        <v>5031</v>
      </c>
      <c r="P508" s="158" t="s">
        <v>5032</v>
      </c>
      <c r="Q508" s="171">
        <v>3</v>
      </c>
      <c r="R508" s="163" t="s">
        <v>2469</v>
      </c>
      <c r="S508" s="163">
        <v>6</v>
      </c>
      <c r="T508" s="163" t="s">
        <v>2470</v>
      </c>
      <c r="U508" s="163">
        <v>13</v>
      </c>
      <c r="V508" s="163" t="s">
        <v>2797</v>
      </c>
      <c r="W508" s="163">
        <v>1</v>
      </c>
      <c r="X508" s="163"/>
      <c r="Y508" s="164" t="s">
        <v>2353</v>
      </c>
      <c r="Z508" s="164" t="s">
        <v>2353</v>
      </c>
      <c r="AA508" s="164"/>
      <c r="AB508" s="165" t="s">
        <v>2338</v>
      </c>
      <c r="AC508" s="166">
        <v>8</v>
      </c>
      <c r="AD508" s="167">
        <f t="shared" si="2"/>
        <v>0</v>
      </c>
      <c r="AE508" s="398">
        <v>8</v>
      </c>
      <c r="AF508" s="398">
        <v>0</v>
      </c>
      <c r="AG508" s="398">
        <v>2</v>
      </c>
      <c r="AH508" s="398">
        <v>0</v>
      </c>
      <c r="AI508" s="399">
        <v>8</v>
      </c>
      <c r="AJ508" s="399">
        <v>2</v>
      </c>
      <c r="AK508" s="399">
        <v>2</v>
      </c>
      <c r="AL508" s="399">
        <v>11</v>
      </c>
      <c r="AM508" s="166"/>
      <c r="AN508" s="166"/>
      <c r="AO508" s="166" t="s">
        <v>699</v>
      </c>
      <c r="AP508" s="168" t="s">
        <v>699</v>
      </c>
      <c r="AQ508" s="168" t="s">
        <v>699</v>
      </c>
      <c r="AR508" s="169">
        <f t="shared" si="3"/>
        <v>8</v>
      </c>
      <c r="AS508" s="170">
        <v>0</v>
      </c>
      <c r="AT508" s="160">
        <v>0</v>
      </c>
      <c r="AU508" s="160">
        <v>0</v>
      </c>
      <c r="AV508" s="170">
        <v>0</v>
      </c>
      <c r="AW508" s="170">
        <v>0</v>
      </c>
      <c r="AX508" s="160">
        <v>0</v>
      </c>
      <c r="AY508" s="160">
        <v>2</v>
      </c>
      <c r="AZ508" s="160">
        <v>0</v>
      </c>
      <c r="BA508" s="160">
        <v>0</v>
      </c>
      <c r="BB508" s="160">
        <v>6</v>
      </c>
      <c r="BC508" s="160" t="s">
        <v>2339</v>
      </c>
      <c r="BD508" s="160"/>
      <c r="BE508" s="160"/>
    </row>
    <row r="509" spans="2:57" ht="16.5" hidden="1" customHeight="1">
      <c r="B509" s="156">
        <v>672</v>
      </c>
      <c r="C509" s="157" t="s">
        <v>1747</v>
      </c>
      <c r="D509" s="158" t="s">
        <v>5033</v>
      </c>
      <c r="E509" s="176" t="s">
        <v>28</v>
      </c>
      <c r="F509" s="158" t="s">
        <v>2233</v>
      </c>
      <c r="G509" s="158" t="s">
        <v>1697</v>
      </c>
      <c r="H509" s="159" t="s">
        <v>727</v>
      </c>
      <c r="I509" s="160" t="s">
        <v>1748</v>
      </c>
      <c r="J509" s="160" t="s">
        <v>5034</v>
      </c>
      <c r="K509" s="161">
        <v>20608</v>
      </c>
      <c r="L509" s="158"/>
      <c r="M509" s="158"/>
      <c r="N509" s="158" t="s">
        <v>699</v>
      </c>
      <c r="O509" s="158" t="s">
        <v>699</v>
      </c>
      <c r="P509" s="158" t="s">
        <v>699</v>
      </c>
      <c r="Q509" s="171">
        <v>3</v>
      </c>
      <c r="R509" s="163" t="s">
        <v>5035</v>
      </c>
      <c r="S509" s="163">
        <v>9</v>
      </c>
      <c r="T509" s="163" t="s">
        <v>2470</v>
      </c>
      <c r="U509" s="163">
        <v>11</v>
      </c>
      <c r="V509" s="163" t="s">
        <v>5036</v>
      </c>
      <c r="W509" s="163">
        <v>1</v>
      </c>
      <c r="X509" s="163"/>
      <c r="Y509" s="164" t="s">
        <v>2353</v>
      </c>
      <c r="Z509" s="164" t="s">
        <v>2353</v>
      </c>
      <c r="AA509" s="164"/>
      <c r="AB509" s="165" t="s">
        <v>2338</v>
      </c>
      <c r="AC509" s="166">
        <v>8</v>
      </c>
      <c r="AD509" s="167">
        <f t="shared" si="2"/>
        <v>0</v>
      </c>
      <c r="AE509" s="398">
        <v>8</v>
      </c>
      <c r="AF509" s="398">
        <v>0</v>
      </c>
      <c r="AG509" s="398">
        <v>3</v>
      </c>
      <c r="AH509" s="398">
        <v>0</v>
      </c>
      <c r="AI509" s="399">
        <v>8</v>
      </c>
      <c r="AJ509" s="399">
        <v>3</v>
      </c>
      <c r="AK509" s="399">
        <v>2</v>
      </c>
      <c r="AL509" s="399">
        <v>10</v>
      </c>
      <c r="AM509" s="166"/>
      <c r="AN509" s="166"/>
      <c r="AO509" s="166" t="s">
        <v>699</v>
      </c>
      <c r="AP509" s="168" t="s">
        <v>699</v>
      </c>
      <c r="AQ509" s="168" t="s">
        <v>699</v>
      </c>
      <c r="AR509" s="169">
        <f t="shared" si="3"/>
        <v>8</v>
      </c>
      <c r="AS509" s="170">
        <v>0</v>
      </c>
      <c r="AT509" s="160">
        <v>0</v>
      </c>
      <c r="AU509" s="160">
        <v>0</v>
      </c>
      <c r="AV509" s="170">
        <v>0</v>
      </c>
      <c r="AW509" s="170">
        <v>0</v>
      </c>
      <c r="AX509" s="160">
        <v>0</v>
      </c>
      <c r="AY509" s="160">
        <v>2</v>
      </c>
      <c r="AZ509" s="160">
        <v>0</v>
      </c>
      <c r="BA509" s="160">
        <v>0</v>
      </c>
      <c r="BB509" s="160">
        <v>6</v>
      </c>
      <c r="BC509" s="160" t="s">
        <v>2339</v>
      </c>
      <c r="BD509" s="160"/>
      <c r="BE509" s="160"/>
    </row>
    <row r="510" spans="2:57" ht="16.5" hidden="1" customHeight="1">
      <c r="B510" s="156">
        <v>673</v>
      </c>
      <c r="C510" s="157" t="s">
        <v>1749</v>
      </c>
      <c r="D510" s="158" t="s">
        <v>5037</v>
      </c>
      <c r="E510" s="176" t="s">
        <v>28</v>
      </c>
      <c r="F510" s="158" t="s">
        <v>2233</v>
      </c>
      <c r="G510" s="158" t="s">
        <v>1697</v>
      </c>
      <c r="H510" s="159" t="s">
        <v>727</v>
      </c>
      <c r="I510" s="160" t="s">
        <v>1750</v>
      </c>
      <c r="J510" s="160" t="s">
        <v>5038</v>
      </c>
      <c r="K510" s="161">
        <v>18203</v>
      </c>
      <c r="L510" s="158"/>
      <c r="M510" s="158"/>
      <c r="N510" s="158" t="s">
        <v>699</v>
      </c>
      <c r="O510" s="158" t="s">
        <v>699</v>
      </c>
      <c r="P510" s="158" t="s">
        <v>699</v>
      </c>
      <c r="Q510" s="171">
        <v>4</v>
      </c>
      <c r="R510" s="163" t="s">
        <v>2680</v>
      </c>
      <c r="S510" s="163">
        <v>5</v>
      </c>
      <c r="T510" s="163" t="s">
        <v>2430</v>
      </c>
      <c r="U510" s="163">
        <v>11</v>
      </c>
      <c r="V510" s="163" t="s">
        <v>2465</v>
      </c>
      <c r="W510" s="163">
        <v>1</v>
      </c>
      <c r="X510" s="163"/>
      <c r="Y510" s="164" t="s">
        <v>2353</v>
      </c>
      <c r="Z510" s="164" t="s">
        <v>2353</v>
      </c>
      <c r="AA510" s="164"/>
      <c r="AB510" s="165" t="s">
        <v>2338</v>
      </c>
      <c r="AC510" s="166">
        <v>15</v>
      </c>
      <c r="AD510" s="167">
        <f t="shared" si="2"/>
        <v>0</v>
      </c>
      <c r="AE510" s="398">
        <v>13</v>
      </c>
      <c r="AF510" s="398">
        <v>0</v>
      </c>
      <c r="AG510" s="398">
        <v>2</v>
      </c>
      <c r="AH510" s="398">
        <v>0</v>
      </c>
      <c r="AI510" s="399">
        <v>15</v>
      </c>
      <c r="AJ510" s="399">
        <v>2</v>
      </c>
      <c r="AK510" s="399">
        <v>2</v>
      </c>
      <c r="AL510" s="399">
        <v>8</v>
      </c>
      <c r="AM510" s="166"/>
      <c r="AN510" s="166"/>
      <c r="AO510" s="166" t="s">
        <v>699</v>
      </c>
      <c r="AP510" s="168" t="s">
        <v>699</v>
      </c>
      <c r="AQ510" s="168" t="s">
        <v>699</v>
      </c>
      <c r="AR510" s="169">
        <f t="shared" si="3"/>
        <v>15</v>
      </c>
      <c r="AS510" s="170">
        <v>0</v>
      </c>
      <c r="AT510" s="160">
        <v>0</v>
      </c>
      <c r="AU510" s="160">
        <v>0</v>
      </c>
      <c r="AV510" s="170">
        <v>3</v>
      </c>
      <c r="AW510" s="170">
        <v>0</v>
      </c>
      <c r="AX510" s="160">
        <v>0</v>
      </c>
      <c r="AY510" s="160">
        <v>1</v>
      </c>
      <c r="AZ510" s="160">
        <v>0</v>
      </c>
      <c r="BA510" s="160">
        <v>0</v>
      </c>
      <c r="BB510" s="160">
        <v>11</v>
      </c>
      <c r="BC510" s="160" t="s">
        <v>2339</v>
      </c>
      <c r="BD510" s="160"/>
      <c r="BE510" s="160"/>
    </row>
    <row r="511" spans="2:57" ht="16.5" hidden="1" customHeight="1">
      <c r="B511" s="156">
        <v>52</v>
      </c>
      <c r="C511" s="157" t="s">
        <v>1751</v>
      </c>
      <c r="D511" s="158" t="s">
        <v>5039</v>
      </c>
      <c r="E511" s="176" t="s">
        <v>28</v>
      </c>
      <c r="F511" s="158" t="s">
        <v>2233</v>
      </c>
      <c r="G511" s="158" t="s">
        <v>1697</v>
      </c>
      <c r="H511" s="159" t="s">
        <v>724</v>
      </c>
      <c r="I511" s="160" t="s">
        <v>1752</v>
      </c>
      <c r="J511" s="160" t="s">
        <v>5040</v>
      </c>
      <c r="K511" s="161">
        <v>24568</v>
      </c>
      <c r="L511" s="158"/>
      <c r="M511" s="158"/>
      <c r="N511" s="158" t="s">
        <v>5041</v>
      </c>
      <c r="O511" s="158" t="s">
        <v>5042</v>
      </c>
      <c r="P511" s="158" t="s">
        <v>5043</v>
      </c>
      <c r="Q511" s="171">
        <v>7</v>
      </c>
      <c r="R511" s="163" t="s">
        <v>5044</v>
      </c>
      <c r="S511" s="163">
        <v>18</v>
      </c>
      <c r="T511" s="163" t="s">
        <v>2445</v>
      </c>
      <c r="U511" s="163">
        <v>52</v>
      </c>
      <c r="V511" s="163" t="s">
        <v>5045</v>
      </c>
      <c r="W511" s="163">
        <v>1</v>
      </c>
      <c r="X511" s="163"/>
      <c r="Y511" s="164" t="s">
        <v>26</v>
      </c>
      <c r="Z511" s="164" t="s">
        <v>26</v>
      </c>
      <c r="AA511" s="164"/>
      <c r="AB511" s="165" t="s">
        <v>2338</v>
      </c>
      <c r="AC511" s="166">
        <v>44</v>
      </c>
      <c r="AD511" s="167">
        <f t="shared" si="2"/>
        <v>0</v>
      </c>
      <c r="AE511" s="398">
        <v>44</v>
      </c>
      <c r="AF511" s="398">
        <v>0</v>
      </c>
      <c r="AG511" s="398">
        <v>10</v>
      </c>
      <c r="AH511" s="398">
        <v>0</v>
      </c>
      <c r="AI511" s="399">
        <v>44</v>
      </c>
      <c r="AJ511" s="399">
        <v>10</v>
      </c>
      <c r="AK511" s="399">
        <v>2</v>
      </c>
      <c r="AL511" s="399">
        <v>31</v>
      </c>
      <c r="AM511" s="166"/>
      <c r="AN511" s="166"/>
      <c r="AO511" s="166" t="s">
        <v>699</v>
      </c>
      <c r="AP511" s="168" t="s">
        <v>699</v>
      </c>
      <c r="AQ511" s="168" t="s">
        <v>699</v>
      </c>
      <c r="AR511" s="169">
        <f t="shared" si="3"/>
        <v>44</v>
      </c>
      <c r="AS511" s="170">
        <v>0</v>
      </c>
      <c r="AT511" s="160">
        <v>0</v>
      </c>
      <c r="AU511" s="160">
        <v>0</v>
      </c>
      <c r="AV511" s="170">
        <v>0</v>
      </c>
      <c r="AW511" s="170">
        <v>0</v>
      </c>
      <c r="AX511" s="160">
        <v>0</v>
      </c>
      <c r="AY511" s="160">
        <v>0</v>
      </c>
      <c r="AZ511" s="160">
        <v>0</v>
      </c>
      <c r="BA511" s="160">
        <v>0</v>
      </c>
      <c r="BB511" s="160">
        <v>44</v>
      </c>
      <c r="BC511" s="160" t="s">
        <v>2339</v>
      </c>
      <c r="BD511" s="160"/>
      <c r="BE511" s="160"/>
    </row>
    <row r="512" spans="2:57" ht="16.5" hidden="1" customHeight="1">
      <c r="B512" s="156">
        <v>131</v>
      </c>
      <c r="C512" s="157" t="s">
        <v>1753</v>
      </c>
      <c r="D512" s="158" t="s">
        <v>5046</v>
      </c>
      <c r="E512" s="176" t="s">
        <v>28</v>
      </c>
      <c r="F512" s="158" t="s">
        <v>2233</v>
      </c>
      <c r="G512" s="158" t="s">
        <v>1697</v>
      </c>
      <c r="H512" s="159" t="s">
        <v>784</v>
      </c>
      <c r="I512" s="160" t="s">
        <v>1754</v>
      </c>
      <c r="J512" s="160" t="s">
        <v>5047</v>
      </c>
      <c r="K512" s="161">
        <v>44621</v>
      </c>
      <c r="L512" s="158" t="s">
        <v>5048</v>
      </c>
      <c r="M512" s="158" t="s">
        <v>2332</v>
      </c>
      <c r="N512" s="158" t="s">
        <v>5048</v>
      </c>
      <c r="O512" s="158" t="s">
        <v>5049</v>
      </c>
      <c r="P512" s="158" t="s">
        <v>5050</v>
      </c>
      <c r="Q512" s="171">
        <v>2</v>
      </c>
      <c r="R512" s="163" t="s">
        <v>2512</v>
      </c>
      <c r="S512" s="163">
        <v>12</v>
      </c>
      <c r="T512" s="163" t="s">
        <v>5051</v>
      </c>
      <c r="U512" s="163">
        <v>56</v>
      </c>
      <c r="V512" s="163" t="s">
        <v>5052</v>
      </c>
      <c r="W512" s="163">
        <v>1</v>
      </c>
      <c r="X512" s="163"/>
      <c r="Y512" s="164" t="s">
        <v>26</v>
      </c>
      <c r="Z512" s="164" t="s">
        <v>26</v>
      </c>
      <c r="AA512" s="164"/>
      <c r="AB512" s="165" t="s">
        <v>2338</v>
      </c>
      <c r="AC512" s="166">
        <v>58</v>
      </c>
      <c r="AD512" s="167">
        <f t="shared" si="2"/>
        <v>0</v>
      </c>
      <c r="AE512" s="398">
        <v>58</v>
      </c>
      <c r="AF512" s="398">
        <v>0</v>
      </c>
      <c r="AG512" s="398">
        <v>8</v>
      </c>
      <c r="AH512" s="398">
        <v>0</v>
      </c>
      <c r="AI512" s="399">
        <v>58</v>
      </c>
      <c r="AJ512" s="399">
        <v>8</v>
      </c>
      <c r="AK512" s="399">
        <v>1</v>
      </c>
      <c r="AL512" s="399">
        <v>37</v>
      </c>
      <c r="AM512" s="166"/>
      <c r="AN512" s="166"/>
      <c r="AO512" s="166" t="s">
        <v>699</v>
      </c>
      <c r="AP512" s="168" t="s">
        <v>699</v>
      </c>
      <c r="AQ512" s="168" t="s">
        <v>699</v>
      </c>
      <c r="AR512" s="169">
        <f t="shared" si="3"/>
        <v>58</v>
      </c>
      <c r="AS512" s="170">
        <v>0</v>
      </c>
      <c r="AT512" s="160">
        <v>0</v>
      </c>
      <c r="AU512" s="160">
        <v>0</v>
      </c>
      <c r="AV512" s="170">
        <v>50</v>
      </c>
      <c r="AW512" s="170">
        <v>0</v>
      </c>
      <c r="AX512" s="160">
        <v>3</v>
      </c>
      <c r="AY512" s="160">
        <v>0</v>
      </c>
      <c r="AZ512" s="160">
        <v>0</v>
      </c>
      <c r="BA512" s="160">
        <v>0</v>
      </c>
      <c r="BB512" s="160">
        <v>5</v>
      </c>
      <c r="BC512" s="160" t="s">
        <v>2339</v>
      </c>
      <c r="BD512" s="160"/>
      <c r="BE512" s="160"/>
    </row>
    <row r="513" spans="2:57" ht="16.5" hidden="1" customHeight="1">
      <c r="B513" s="156">
        <v>25</v>
      </c>
      <c r="C513" s="157" t="s">
        <v>1755</v>
      </c>
      <c r="D513" s="158" t="s">
        <v>5053</v>
      </c>
      <c r="E513" s="176" t="s">
        <v>28</v>
      </c>
      <c r="F513" s="158" t="s">
        <v>2233</v>
      </c>
      <c r="G513" s="158" t="s">
        <v>1697</v>
      </c>
      <c r="H513" s="159" t="s">
        <v>724</v>
      </c>
      <c r="I513" s="160" t="s">
        <v>1756</v>
      </c>
      <c r="J513" s="160" t="s">
        <v>5054</v>
      </c>
      <c r="K513" s="161">
        <v>15115</v>
      </c>
      <c r="L513" s="158"/>
      <c r="M513" s="158"/>
      <c r="N513" s="158" t="s">
        <v>699</v>
      </c>
      <c r="O513" s="158" t="s">
        <v>699</v>
      </c>
      <c r="P513" s="158" t="s">
        <v>699</v>
      </c>
      <c r="Q513" s="171">
        <v>6</v>
      </c>
      <c r="R513" s="163" t="s">
        <v>5055</v>
      </c>
      <c r="S513" s="163">
        <v>11</v>
      </c>
      <c r="T513" s="163" t="s">
        <v>2361</v>
      </c>
      <c r="U513" s="163">
        <v>47</v>
      </c>
      <c r="V513" s="163" t="s">
        <v>5056</v>
      </c>
      <c r="W513" s="163">
        <v>0</v>
      </c>
      <c r="X513" s="163"/>
      <c r="Y513" s="164" t="s">
        <v>26</v>
      </c>
      <c r="Z513" s="164" t="s">
        <v>26</v>
      </c>
      <c r="AA513" s="164"/>
      <c r="AB513" s="165" t="s">
        <v>2338</v>
      </c>
      <c r="AC513" s="166">
        <v>27</v>
      </c>
      <c r="AD513" s="167">
        <f t="shared" si="2"/>
        <v>0</v>
      </c>
      <c r="AE513" s="398">
        <v>27</v>
      </c>
      <c r="AF513" s="398">
        <v>0</v>
      </c>
      <c r="AG513" s="398">
        <v>6</v>
      </c>
      <c r="AH513" s="398">
        <v>0</v>
      </c>
      <c r="AI513" s="399">
        <v>27</v>
      </c>
      <c r="AJ513" s="399">
        <v>6</v>
      </c>
      <c r="AK513" s="399">
        <v>2</v>
      </c>
      <c r="AL513" s="399">
        <v>23</v>
      </c>
      <c r="AM513" s="166"/>
      <c r="AN513" s="166"/>
      <c r="AO513" s="166" t="s">
        <v>699</v>
      </c>
      <c r="AP513" s="168" t="s">
        <v>699</v>
      </c>
      <c r="AQ513" s="168" t="s">
        <v>699</v>
      </c>
      <c r="AR513" s="169">
        <f t="shared" si="3"/>
        <v>27</v>
      </c>
      <c r="AS513" s="170">
        <v>0</v>
      </c>
      <c r="AT513" s="160">
        <v>0</v>
      </c>
      <c r="AU513" s="160">
        <v>0</v>
      </c>
      <c r="AV513" s="170">
        <v>0</v>
      </c>
      <c r="AW513" s="170">
        <v>0</v>
      </c>
      <c r="AX513" s="160">
        <v>0</v>
      </c>
      <c r="AY513" s="160">
        <v>0</v>
      </c>
      <c r="AZ513" s="160">
        <v>0</v>
      </c>
      <c r="BA513" s="160">
        <v>0</v>
      </c>
      <c r="BB513" s="160">
        <v>27</v>
      </c>
      <c r="BC513" s="160" t="s">
        <v>2339</v>
      </c>
      <c r="BD513" s="160"/>
      <c r="BE513" s="160"/>
    </row>
    <row r="514" spans="2:57" ht="16.5" hidden="1" customHeight="1">
      <c r="B514" s="156">
        <v>652</v>
      </c>
      <c r="C514" s="157" t="s">
        <v>1757</v>
      </c>
      <c r="D514" s="158" t="s">
        <v>5057</v>
      </c>
      <c r="E514" s="176" t="s">
        <v>28</v>
      </c>
      <c r="F514" s="158" t="s">
        <v>2233</v>
      </c>
      <c r="G514" s="158" t="s">
        <v>1697</v>
      </c>
      <c r="H514" s="159" t="s">
        <v>730</v>
      </c>
      <c r="I514" s="160" t="s">
        <v>1758</v>
      </c>
      <c r="J514" s="160" t="s">
        <v>5058</v>
      </c>
      <c r="K514" s="161" t="s">
        <v>5059</v>
      </c>
      <c r="L514" s="158" t="s">
        <v>5060</v>
      </c>
      <c r="M514" s="158" t="s">
        <v>2332</v>
      </c>
      <c r="N514" s="158" t="s">
        <v>5060</v>
      </c>
      <c r="O514" s="158" t="s">
        <v>5061</v>
      </c>
      <c r="P514" s="158" t="s">
        <v>5062</v>
      </c>
      <c r="Q514" s="171">
        <v>5</v>
      </c>
      <c r="R514" s="163" t="s">
        <v>5063</v>
      </c>
      <c r="S514" s="163">
        <v>11</v>
      </c>
      <c r="T514" s="163" t="s">
        <v>3427</v>
      </c>
      <c r="U514" s="163">
        <v>36</v>
      </c>
      <c r="V514" s="163" t="s">
        <v>5064</v>
      </c>
      <c r="W514" s="163">
        <v>1</v>
      </c>
      <c r="X514" s="163"/>
      <c r="Y514" s="164" t="s">
        <v>26</v>
      </c>
      <c r="Z514" s="164" t="s">
        <v>26</v>
      </c>
      <c r="AA514" s="164"/>
      <c r="AB514" s="165" t="s">
        <v>2338</v>
      </c>
      <c r="AC514" s="166">
        <v>34</v>
      </c>
      <c r="AD514" s="167">
        <f t="shared" ref="AD514:AD767" si="4">AF514</f>
        <v>0</v>
      </c>
      <c r="AE514" s="398">
        <v>34</v>
      </c>
      <c r="AF514" s="398">
        <v>0</v>
      </c>
      <c r="AG514" s="398">
        <v>4</v>
      </c>
      <c r="AH514" s="398">
        <v>0</v>
      </c>
      <c r="AI514" s="399">
        <v>34</v>
      </c>
      <c r="AJ514" s="399">
        <v>4</v>
      </c>
      <c r="AK514" s="399">
        <v>2</v>
      </c>
      <c r="AL514" s="399">
        <v>21</v>
      </c>
      <c r="AM514" s="166"/>
      <c r="AN514" s="166"/>
      <c r="AO514" s="166" t="s">
        <v>699</v>
      </c>
      <c r="AP514" s="168" t="s">
        <v>699</v>
      </c>
      <c r="AQ514" s="168" t="s">
        <v>699</v>
      </c>
      <c r="AR514" s="169">
        <f t="shared" ref="AR514:AR768" si="5">SUM(AS514:BB514)</f>
        <v>34</v>
      </c>
      <c r="AS514" s="170">
        <v>0</v>
      </c>
      <c r="AT514" s="160">
        <v>0</v>
      </c>
      <c r="AU514" s="160">
        <v>0</v>
      </c>
      <c r="AV514" s="170">
        <v>0</v>
      </c>
      <c r="AW514" s="170">
        <v>1</v>
      </c>
      <c r="AX514" s="160">
        <v>0</v>
      </c>
      <c r="AY514" s="160">
        <v>0</v>
      </c>
      <c r="AZ514" s="160">
        <v>0</v>
      </c>
      <c r="BA514" s="160">
        <v>0</v>
      </c>
      <c r="BB514" s="160">
        <v>33</v>
      </c>
      <c r="BC514" s="160" t="s">
        <v>2339</v>
      </c>
      <c r="BD514" s="160"/>
      <c r="BE514" s="160"/>
    </row>
    <row r="515" spans="2:57" ht="16.5" hidden="1" customHeight="1">
      <c r="B515" s="156">
        <v>111</v>
      </c>
      <c r="C515" s="157" t="s">
        <v>1759</v>
      </c>
      <c r="D515" s="158" t="s">
        <v>5065</v>
      </c>
      <c r="E515" s="176" t="s">
        <v>28</v>
      </c>
      <c r="F515" s="158" t="s">
        <v>2233</v>
      </c>
      <c r="G515" s="158" t="s">
        <v>1697</v>
      </c>
      <c r="H515" s="159" t="s">
        <v>724</v>
      </c>
      <c r="I515" s="160" t="s">
        <v>1760</v>
      </c>
      <c r="J515" s="160" t="s">
        <v>5066</v>
      </c>
      <c r="K515" s="161">
        <v>30747</v>
      </c>
      <c r="L515" s="158" t="s">
        <v>5067</v>
      </c>
      <c r="M515" s="158" t="s">
        <v>2332</v>
      </c>
      <c r="N515" s="158" t="s">
        <v>5067</v>
      </c>
      <c r="O515" s="158" t="s">
        <v>5068</v>
      </c>
      <c r="P515" s="158" t="s">
        <v>5069</v>
      </c>
      <c r="Q515" s="171">
        <v>4</v>
      </c>
      <c r="R515" s="163" t="s">
        <v>4081</v>
      </c>
      <c r="S515" s="163">
        <v>19</v>
      </c>
      <c r="T515" s="163" t="s">
        <v>2527</v>
      </c>
      <c r="U515" s="163">
        <v>42</v>
      </c>
      <c r="V515" s="163" t="s">
        <v>5070</v>
      </c>
      <c r="W515" s="163">
        <v>3</v>
      </c>
      <c r="X515" s="163"/>
      <c r="Y515" s="164" t="s">
        <v>26</v>
      </c>
      <c r="Z515" s="164" t="s">
        <v>26</v>
      </c>
      <c r="AA515" s="164"/>
      <c r="AB515" s="165" t="s">
        <v>2338</v>
      </c>
      <c r="AC515" s="166">
        <v>28</v>
      </c>
      <c r="AD515" s="167">
        <f t="shared" si="4"/>
        <v>0</v>
      </c>
      <c r="AE515" s="398">
        <v>28</v>
      </c>
      <c r="AF515" s="398">
        <v>0</v>
      </c>
      <c r="AG515" s="398">
        <v>6</v>
      </c>
      <c r="AH515" s="398">
        <v>0</v>
      </c>
      <c r="AI515" s="399">
        <v>28</v>
      </c>
      <c r="AJ515" s="399">
        <v>6</v>
      </c>
      <c r="AK515" s="399">
        <v>2</v>
      </c>
      <c r="AL515" s="399">
        <v>31</v>
      </c>
      <c r="AM515" s="166"/>
      <c r="AN515" s="166"/>
      <c r="AO515" s="166" t="s">
        <v>699</v>
      </c>
      <c r="AP515" s="168" t="s">
        <v>699</v>
      </c>
      <c r="AQ515" s="168" t="s">
        <v>699</v>
      </c>
      <c r="AR515" s="169">
        <f t="shared" si="5"/>
        <v>28</v>
      </c>
      <c r="AS515" s="170">
        <v>0</v>
      </c>
      <c r="AT515" s="160">
        <v>0</v>
      </c>
      <c r="AU515" s="160">
        <v>0</v>
      </c>
      <c r="AV515" s="170">
        <v>0</v>
      </c>
      <c r="AW515" s="170">
        <v>1</v>
      </c>
      <c r="AX515" s="160">
        <v>0</v>
      </c>
      <c r="AY515" s="160">
        <v>1</v>
      </c>
      <c r="AZ515" s="160">
        <v>0</v>
      </c>
      <c r="BA515" s="160">
        <v>0</v>
      </c>
      <c r="BB515" s="160">
        <v>26</v>
      </c>
      <c r="BC515" s="160" t="s">
        <v>2339</v>
      </c>
      <c r="BD515" s="160"/>
      <c r="BE515" s="160"/>
    </row>
    <row r="516" spans="2:57" ht="16.5" hidden="1" customHeight="1">
      <c r="B516" s="156">
        <v>675</v>
      </c>
      <c r="C516" s="157" t="s">
        <v>1761</v>
      </c>
      <c r="D516" s="158" t="s">
        <v>5071</v>
      </c>
      <c r="E516" s="176" t="s">
        <v>28</v>
      </c>
      <c r="F516" s="158" t="s">
        <v>2233</v>
      </c>
      <c r="G516" s="158" t="s">
        <v>1697</v>
      </c>
      <c r="H516" s="159" t="s">
        <v>727</v>
      </c>
      <c r="I516" s="160" t="s">
        <v>1762</v>
      </c>
      <c r="J516" s="160" t="s">
        <v>5072</v>
      </c>
      <c r="K516" s="161">
        <v>21100</v>
      </c>
      <c r="L516" s="158"/>
      <c r="M516" s="158"/>
      <c r="N516" s="158" t="s">
        <v>699</v>
      </c>
      <c r="O516" s="158" t="s">
        <v>699</v>
      </c>
      <c r="P516" s="158" t="s">
        <v>699</v>
      </c>
      <c r="Q516" s="171">
        <v>4</v>
      </c>
      <c r="R516" s="163" t="s">
        <v>5035</v>
      </c>
      <c r="S516" s="163">
        <v>15</v>
      </c>
      <c r="T516" s="163" t="s">
        <v>2453</v>
      </c>
      <c r="U516" s="163">
        <v>18</v>
      </c>
      <c r="V516" s="163" t="s">
        <v>5073</v>
      </c>
      <c r="W516" s="163">
        <v>1</v>
      </c>
      <c r="X516" s="163"/>
      <c r="Y516" s="164" t="s">
        <v>4621</v>
      </c>
      <c r="Z516" s="164" t="s">
        <v>4621</v>
      </c>
      <c r="AA516" s="164"/>
      <c r="AB516" s="165" t="s">
        <v>2338</v>
      </c>
      <c r="AC516" s="166">
        <v>16</v>
      </c>
      <c r="AD516" s="167">
        <f t="shared" si="4"/>
        <v>0</v>
      </c>
      <c r="AE516" s="398">
        <v>16</v>
      </c>
      <c r="AF516" s="398">
        <v>0</v>
      </c>
      <c r="AG516" s="398">
        <v>4</v>
      </c>
      <c r="AH516" s="398">
        <v>0</v>
      </c>
      <c r="AI516" s="399">
        <v>16</v>
      </c>
      <c r="AJ516" s="399">
        <v>4</v>
      </c>
      <c r="AK516" s="399">
        <v>2</v>
      </c>
      <c r="AL516" s="399">
        <v>19</v>
      </c>
      <c r="AM516" s="166"/>
      <c r="AN516" s="166"/>
      <c r="AO516" s="166" t="s">
        <v>699</v>
      </c>
      <c r="AP516" s="168" t="s">
        <v>699</v>
      </c>
      <c r="AQ516" s="168" t="s">
        <v>699</v>
      </c>
      <c r="AR516" s="169">
        <f t="shared" si="5"/>
        <v>16</v>
      </c>
      <c r="AS516" s="170">
        <v>0</v>
      </c>
      <c r="AT516" s="160">
        <v>0</v>
      </c>
      <c r="AU516" s="160">
        <v>0</v>
      </c>
      <c r="AV516" s="170">
        <v>8</v>
      </c>
      <c r="AW516" s="170">
        <v>0</v>
      </c>
      <c r="AX516" s="160">
        <v>0</v>
      </c>
      <c r="AY516" s="160">
        <v>1</v>
      </c>
      <c r="AZ516" s="160">
        <v>0</v>
      </c>
      <c r="BA516" s="160">
        <v>0</v>
      </c>
      <c r="BB516" s="160">
        <v>7</v>
      </c>
      <c r="BC516" s="160" t="s">
        <v>2339</v>
      </c>
      <c r="BD516" s="160"/>
      <c r="BE516" s="160"/>
    </row>
    <row r="517" spans="2:57" ht="16.5" hidden="1" customHeight="1">
      <c r="B517" s="156">
        <v>653</v>
      </c>
      <c r="C517" s="157" t="s">
        <v>1763</v>
      </c>
      <c r="D517" s="158" t="s">
        <v>5074</v>
      </c>
      <c r="E517" s="176" t="s">
        <v>28</v>
      </c>
      <c r="F517" s="158" t="s">
        <v>2233</v>
      </c>
      <c r="G517" s="158" t="s">
        <v>1697</v>
      </c>
      <c r="H517" s="159" t="s">
        <v>730</v>
      </c>
      <c r="I517" s="160" t="s">
        <v>1764</v>
      </c>
      <c r="J517" s="160" t="s">
        <v>5075</v>
      </c>
      <c r="K517" s="161" t="s">
        <v>5076</v>
      </c>
      <c r="L517" s="158" t="s">
        <v>5077</v>
      </c>
      <c r="M517" s="158" t="s">
        <v>2332</v>
      </c>
      <c r="N517" s="158" t="s">
        <v>5077</v>
      </c>
      <c r="O517" s="158" t="s">
        <v>5078</v>
      </c>
      <c r="P517" s="158" t="s">
        <v>5079</v>
      </c>
      <c r="Q517" s="171">
        <v>4</v>
      </c>
      <c r="R517" s="163" t="s">
        <v>5080</v>
      </c>
      <c r="S517" s="163">
        <v>12</v>
      </c>
      <c r="T517" s="163" t="s">
        <v>2361</v>
      </c>
      <c r="U517" s="163">
        <v>42</v>
      </c>
      <c r="V517" s="163" t="s">
        <v>5081</v>
      </c>
      <c r="W517" s="163">
        <v>1</v>
      </c>
      <c r="X517" s="163"/>
      <c r="Y517" s="164" t="s">
        <v>26</v>
      </c>
      <c r="Z517" s="164" t="s">
        <v>26</v>
      </c>
      <c r="AA517" s="164"/>
      <c r="AB517" s="165" t="s">
        <v>2338</v>
      </c>
      <c r="AC517" s="166">
        <v>33</v>
      </c>
      <c r="AD517" s="167">
        <f t="shared" si="4"/>
        <v>0</v>
      </c>
      <c r="AE517" s="398">
        <v>33</v>
      </c>
      <c r="AF517" s="398">
        <v>0</v>
      </c>
      <c r="AG517" s="398">
        <v>6</v>
      </c>
      <c r="AH517" s="398">
        <v>0</v>
      </c>
      <c r="AI517" s="399">
        <v>33</v>
      </c>
      <c r="AJ517" s="399">
        <v>6</v>
      </c>
      <c r="AK517" s="399">
        <v>2</v>
      </c>
      <c r="AL517" s="399">
        <v>20</v>
      </c>
      <c r="AM517" s="166"/>
      <c r="AN517" s="166"/>
      <c r="AO517" s="166" t="s">
        <v>699</v>
      </c>
      <c r="AP517" s="168" t="s">
        <v>699</v>
      </c>
      <c r="AQ517" s="168" t="s">
        <v>699</v>
      </c>
      <c r="AR517" s="169">
        <f t="shared" si="5"/>
        <v>33</v>
      </c>
      <c r="AS517" s="170">
        <v>0</v>
      </c>
      <c r="AT517" s="160">
        <v>0</v>
      </c>
      <c r="AU517" s="160">
        <v>0</v>
      </c>
      <c r="AV517" s="170">
        <v>0</v>
      </c>
      <c r="AW517" s="170">
        <v>0</v>
      </c>
      <c r="AX517" s="160">
        <v>0</v>
      </c>
      <c r="AY517" s="160">
        <v>0</v>
      </c>
      <c r="AZ517" s="160">
        <v>0</v>
      </c>
      <c r="BA517" s="160">
        <v>0</v>
      </c>
      <c r="BB517" s="160">
        <v>33</v>
      </c>
      <c r="BC517" s="160" t="s">
        <v>2339</v>
      </c>
      <c r="BD517" s="160"/>
      <c r="BE517" s="160"/>
    </row>
    <row r="518" spans="2:57" ht="16.5" hidden="1" customHeight="1">
      <c r="B518" s="156">
        <v>674</v>
      </c>
      <c r="C518" s="157" t="s">
        <v>1765</v>
      </c>
      <c r="D518" s="158" t="s">
        <v>5082</v>
      </c>
      <c r="E518" s="176" t="s">
        <v>28</v>
      </c>
      <c r="F518" s="158" t="s">
        <v>2233</v>
      </c>
      <c r="G518" s="158" t="s">
        <v>1697</v>
      </c>
      <c r="H518" s="159" t="s">
        <v>727</v>
      </c>
      <c r="I518" s="160" t="s">
        <v>1766</v>
      </c>
      <c r="J518" s="160" t="s">
        <v>5083</v>
      </c>
      <c r="K518" s="161">
        <v>4451</v>
      </c>
      <c r="L518" s="158" t="s">
        <v>5084</v>
      </c>
      <c r="M518" s="158" t="s">
        <v>2332</v>
      </c>
      <c r="N518" s="158" t="s">
        <v>5084</v>
      </c>
      <c r="O518" s="158" t="s">
        <v>5085</v>
      </c>
      <c r="P518" s="158" t="s">
        <v>5086</v>
      </c>
      <c r="Q518" s="171">
        <v>4</v>
      </c>
      <c r="R518" s="163" t="s">
        <v>3718</v>
      </c>
      <c r="S518" s="163">
        <v>8</v>
      </c>
      <c r="T518" s="163" t="s">
        <v>2710</v>
      </c>
      <c r="U518" s="163">
        <v>27</v>
      </c>
      <c r="V518" s="163" t="s">
        <v>5087</v>
      </c>
      <c r="W518" s="163">
        <v>1</v>
      </c>
      <c r="X518" s="163"/>
      <c r="Y518" s="164" t="s">
        <v>26</v>
      </c>
      <c r="Z518" s="164" t="s">
        <v>26</v>
      </c>
      <c r="AA518" s="164"/>
      <c r="AB518" s="165" t="s">
        <v>2338</v>
      </c>
      <c r="AC518" s="166">
        <v>22</v>
      </c>
      <c r="AD518" s="167">
        <f t="shared" si="4"/>
        <v>0</v>
      </c>
      <c r="AE518" s="398">
        <v>22</v>
      </c>
      <c r="AF518" s="398">
        <v>0</v>
      </c>
      <c r="AG518" s="398">
        <v>5</v>
      </c>
      <c r="AH518" s="398">
        <v>0</v>
      </c>
      <c r="AI518" s="399">
        <v>22</v>
      </c>
      <c r="AJ518" s="399">
        <v>5</v>
      </c>
      <c r="AK518" s="399">
        <v>2</v>
      </c>
      <c r="AL518" s="399">
        <v>14</v>
      </c>
      <c r="AM518" s="166"/>
      <c r="AN518" s="166"/>
      <c r="AO518" s="166" t="s">
        <v>699</v>
      </c>
      <c r="AP518" s="168" t="s">
        <v>699</v>
      </c>
      <c r="AQ518" s="168" t="s">
        <v>699</v>
      </c>
      <c r="AR518" s="169">
        <f t="shared" si="5"/>
        <v>22</v>
      </c>
      <c r="AS518" s="170">
        <v>0</v>
      </c>
      <c r="AT518" s="160">
        <v>0</v>
      </c>
      <c r="AU518" s="160">
        <v>0</v>
      </c>
      <c r="AV518" s="170">
        <v>0</v>
      </c>
      <c r="AW518" s="170">
        <v>0</v>
      </c>
      <c r="AX518" s="160">
        <v>0</v>
      </c>
      <c r="AY518" s="160">
        <v>3</v>
      </c>
      <c r="AZ518" s="160">
        <v>0</v>
      </c>
      <c r="BA518" s="160">
        <v>0</v>
      </c>
      <c r="BB518" s="160">
        <v>19</v>
      </c>
      <c r="BC518" s="160" t="s">
        <v>2339</v>
      </c>
      <c r="BD518" s="160"/>
      <c r="BE518" s="160"/>
    </row>
    <row r="519" spans="2:57" ht="16.5" hidden="1" customHeight="1">
      <c r="B519" s="156">
        <v>676</v>
      </c>
      <c r="C519" s="157" t="s">
        <v>1767</v>
      </c>
      <c r="D519" s="158" t="s">
        <v>5088</v>
      </c>
      <c r="E519" s="176" t="s">
        <v>28</v>
      </c>
      <c r="F519" s="158" t="s">
        <v>2233</v>
      </c>
      <c r="G519" s="158" t="s">
        <v>1697</v>
      </c>
      <c r="H519" s="159" t="s">
        <v>727</v>
      </c>
      <c r="I519" s="160" t="s">
        <v>1768</v>
      </c>
      <c r="J519" s="160" t="s">
        <v>5089</v>
      </c>
      <c r="K519" s="161">
        <v>8146</v>
      </c>
      <c r="L519" s="158" t="s">
        <v>5090</v>
      </c>
      <c r="M519" s="158" t="s">
        <v>2332</v>
      </c>
      <c r="N519" s="158" t="s">
        <v>5090</v>
      </c>
      <c r="O519" s="158" t="s">
        <v>5091</v>
      </c>
      <c r="P519" s="158" t="s">
        <v>5092</v>
      </c>
      <c r="Q519" s="171">
        <v>4</v>
      </c>
      <c r="R519" s="163" t="s">
        <v>3756</v>
      </c>
      <c r="S519" s="163">
        <v>6</v>
      </c>
      <c r="T519" s="163" t="s">
        <v>2470</v>
      </c>
      <c r="U519" s="163">
        <v>15</v>
      </c>
      <c r="V519" s="163" t="s">
        <v>2351</v>
      </c>
      <c r="W519" s="163">
        <v>1</v>
      </c>
      <c r="X519" s="163"/>
      <c r="Y519" s="164" t="s">
        <v>2353</v>
      </c>
      <c r="Z519" s="164" t="s">
        <v>2353</v>
      </c>
      <c r="AA519" s="164"/>
      <c r="AB519" s="165" t="s">
        <v>2338</v>
      </c>
      <c r="AC519" s="166">
        <v>17</v>
      </c>
      <c r="AD519" s="167">
        <f t="shared" si="4"/>
        <v>0</v>
      </c>
      <c r="AE519" s="398">
        <v>17</v>
      </c>
      <c r="AF519" s="398">
        <v>0</v>
      </c>
      <c r="AG519" s="398">
        <v>6</v>
      </c>
      <c r="AH519" s="398">
        <v>0</v>
      </c>
      <c r="AI519" s="399">
        <v>17</v>
      </c>
      <c r="AJ519" s="399">
        <v>6</v>
      </c>
      <c r="AK519" s="399">
        <v>2</v>
      </c>
      <c r="AL519" s="399">
        <v>9</v>
      </c>
      <c r="AM519" s="166"/>
      <c r="AN519" s="166"/>
      <c r="AO519" s="166" t="s">
        <v>699</v>
      </c>
      <c r="AP519" s="168" t="s">
        <v>699</v>
      </c>
      <c r="AQ519" s="168" t="s">
        <v>699</v>
      </c>
      <c r="AR519" s="169">
        <f t="shared" si="5"/>
        <v>17</v>
      </c>
      <c r="AS519" s="170">
        <v>0</v>
      </c>
      <c r="AT519" s="160">
        <v>0</v>
      </c>
      <c r="AU519" s="160">
        <v>0</v>
      </c>
      <c r="AV519" s="170">
        <v>8</v>
      </c>
      <c r="AW519" s="170">
        <v>2</v>
      </c>
      <c r="AX519" s="160">
        <v>0</v>
      </c>
      <c r="AY519" s="160">
        <v>0</v>
      </c>
      <c r="AZ519" s="160">
        <v>0</v>
      </c>
      <c r="BA519" s="160">
        <v>0</v>
      </c>
      <c r="BB519" s="160">
        <v>7</v>
      </c>
      <c r="BC519" s="160" t="s">
        <v>2339</v>
      </c>
      <c r="BD519" s="160"/>
      <c r="BE519" s="160"/>
    </row>
    <row r="520" spans="2:57" ht="16.5" hidden="1" customHeight="1">
      <c r="B520" s="156">
        <v>677</v>
      </c>
      <c r="C520" s="157" t="s">
        <v>1769</v>
      </c>
      <c r="D520" s="183"/>
      <c r="E520" s="176" t="s">
        <v>28</v>
      </c>
      <c r="F520" s="183" t="s">
        <v>2233</v>
      </c>
      <c r="G520" s="158" t="s">
        <v>1697</v>
      </c>
      <c r="H520" s="159" t="s">
        <v>727</v>
      </c>
      <c r="I520" s="160" t="s">
        <v>1770</v>
      </c>
      <c r="J520" s="160" t="s">
        <v>5093</v>
      </c>
      <c r="K520" s="161">
        <v>25318</v>
      </c>
      <c r="L520" s="158" t="s">
        <v>5094</v>
      </c>
      <c r="M520" s="158" t="s">
        <v>2332</v>
      </c>
      <c r="N520" s="158" t="s">
        <v>5094</v>
      </c>
      <c r="O520" s="158" t="s">
        <v>5095</v>
      </c>
      <c r="P520" s="158" t="s">
        <v>5096</v>
      </c>
      <c r="Q520" s="171">
        <v>3</v>
      </c>
      <c r="R520" s="163" t="s">
        <v>2453</v>
      </c>
      <c r="S520" s="163">
        <v>6</v>
      </c>
      <c r="T520" s="163" t="s">
        <v>2430</v>
      </c>
      <c r="U520" s="163">
        <v>7</v>
      </c>
      <c r="V520" s="163" t="s">
        <v>3462</v>
      </c>
      <c r="W520" s="163">
        <v>1</v>
      </c>
      <c r="X520" s="163"/>
      <c r="Y520" s="164" t="s">
        <v>2353</v>
      </c>
      <c r="Z520" s="164" t="s">
        <v>2353</v>
      </c>
      <c r="AA520" s="164"/>
      <c r="AB520" s="165" t="s">
        <v>2338</v>
      </c>
      <c r="AC520" s="166">
        <v>9</v>
      </c>
      <c r="AD520" s="167">
        <f t="shared" si="4"/>
        <v>0</v>
      </c>
      <c r="AE520" s="398">
        <v>9</v>
      </c>
      <c r="AF520" s="398">
        <v>0</v>
      </c>
      <c r="AG520" s="398">
        <v>2</v>
      </c>
      <c r="AH520" s="398">
        <v>0</v>
      </c>
      <c r="AI520" s="399">
        <v>9</v>
      </c>
      <c r="AJ520" s="399">
        <v>2</v>
      </c>
      <c r="AK520" s="399">
        <v>2</v>
      </c>
      <c r="AL520" s="399">
        <v>10</v>
      </c>
      <c r="AM520" s="166"/>
      <c r="AN520" s="166"/>
      <c r="AO520" s="166" t="s">
        <v>699</v>
      </c>
      <c r="AP520" s="168" t="s">
        <v>699</v>
      </c>
      <c r="AQ520" s="168" t="s">
        <v>699</v>
      </c>
      <c r="AR520" s="169">
        <f t="shared" si="5"/>
        <v>9</v>
      </c>
      <c r="AS520" s="170">
        <v>0</v>
      </c>
      <c r="AT520" s="160">
        <v>0</v>
      </c>
      <c r="AU520" s="160">
        <v>0</v>
      </c>
      <c r="AV520" s="170">
        <v>1</v>
      </c>
      <c r="AW520" s="170">
        <v>0</v>
      </c>
      <c r="AX520" s="160">
        <v>0</v>
      </c>
      <c r="AY520" s="160">
        <v>1</v>
      </c>
      <c r="AZ520" s="160">
        <v>0</v>
      </c>
      <c r="BA520" s="160">
        <v>0</v>
      </c>
      <c r="BB520" s="160">
        <v>7</v>
      </c>
      <c r="BC520" s="160" t="s">
        <v>2339</v>
      </c>
      <c r="BD520" s="160"/>
      <c r="BE520" s="160"/>
    </row>
    <row r="521" spans="2:57" ht="16.5" hidden="1" customHeight="1">
      <c r="B521" s="156">
        <v>678</v>
      </c>
      <c r="C521" s="157" t="s">
        <v>1771</v>
      </c>
      <c r="D521" s="158" t="s">
        <v>5097</v>
      </c>
      <c r="E521" s="176" t="s">
        <v>28</v>
      </c>
      <c r="F521" s="158" t="s">
        <v>2233</v>
      </c>
      <c r="G521" s="158" t="s">
        <v>1697</v>
      </c>
      <c r="H521" s="159" t="s">
        <v>727</v>
      </c>
      <c r="I521" s="160" t="s">
        <v>1772</v>
      </c>
      <c r="J521" s="160" t="s">
        <v>5098</v>
      </c>
      <c r="K521" s="161">
        <v>18171</v>
      </c>
      <c r="L521" s="158" t="s">
        <v>5099</v>
      </c>
      <c r="M521" s="158" t="s">
        <v>2332</v>
      </c>
      <c r="N521" s="158" t="s">
        <v>5099</v>
      </c>
      <c r="O521" s="158" t="s">
        <v>5100</v>
      </c>
      <c r="P521" s="158" t="s">
        <v>5101</v>
      </c>
      <c r="Q521" s="171">
        <v>3</v>
      </c>
      <c r="R521" s="163" t="s">
        <v>2559</v>
      </c>
      <c r="S521" s="163">
        <v>9</v>
      </c>
      <c r="T521" s="163" t="s">
        <v>2470</v>
      </c>
      <c r="U521" s="163">
        <v>13</v>
      </c>
      <c r="V521" s="163" t="s">
        <v>3263</v>
      </c>
      <c r="W521" s="163">
        <v>1</v>
      </c>
      <c r="X521" s="163"/>
      <c r="Y521" s="164" t="s">
        <v>2353</v>
      </c>
      <c r="Z521" s="164" t="s">
        <v>2353</v>
      </c>
      <c r="AA521" s="164"/>
      <c r="AB521" s="165" t="s">
        <v>2338</v>
      </c>
      <c r="AC521" s="166">
        <v>14</v>
      </c>
      <c r="AD521" s="167">
        <f t="shared" si="4"/>
        <v>0</v>
      </c>
      <c r="AE521" s="398">
        <v>15</v>
      </c>
      <c r="AF521" s="398">
        <v>0</v>
      </c>
      <c r="AG521" s="398">
        <v>3</v>
      </c>
      <c r="AH521" s="398">
        <v>0</v>
      </c>
      <c r="AI521" s="399">
        <v>15</v>
      </c>
      <c r="AJ521" s="399">
        <v>3</v>
      </c>
      <c r="AK521" s="399">
        <v>2</v>
      </c>
      <c r="AL521" s="399">
        <v>10</v>
      </c>
      <c r="AM521" s="166"/>
      <c r="AN521" s="166"/>
      <c r="AO521" s="166" t="s">
        <v>699</v>
      </c>
      <c r="AP521" s="168" t="s">
        <v>699</v>
      </c>
      <c r="AQ521" s="168" t="s">
        <v>699</v>
      </c>
      <c r="AR521" s="169">
        <f t="shared" si="5"/>
        <v>14</v>
      </c>
      <c r="AS521" s="170">
        <v>0</v>
      </c>
      <c r="AT521" s="160">
        <v>0</v>
      </c>
      <c r="AU521" s="160">
        <v>0</v>
      </c>
      <c r="AV521" s="170">
        <v>4</v>
      </c>
      <c r="AW521" s="170">
        <v>0</v>
      </c>
      <c r="AX521" s="160">
        <v>0</v>
      </c>
      <c r="AY521" s="160">
        <v>1</v>
      </c>
      <c r="AZ521" s="160">
        <v>0</v>
      </c>
      <c r="BA521" s="160">
        <v>0</v>
      </c>
      <c r="BB521" s="160">
        <v>9</v>
      </c>
      <c r="BC521" s="160" t="s">
        <v>2339</v>
      </c>
      <c r="BD521" s="160"/>
      <c r="BE521" s="160"/>
    </row>
    <row r="522" spans="2:57" ht="16.5" hidden="1" customHeight="1">
      <c r="B522" s="156">
        <v>679</v>
      </c>
      <c r="C522" s="157" t="s">
        <v>1773</v>
      </c>
      <c r="D522" s="158" t="s">
        <v>5102</v>
      </c>
      <c r="E522" s="176" t="s">
        <v>28</v>
      </c>
      <c r="F522" s="158" t="s">
        <v>2233</v>
      </c>
      <c r="G522" s="158" t="s">
        <v>1697</v>
      </c>
      <c r="H522" s="159" t="s">
        <v>727</v>
      </c>
      <c r="I522" s="160" t="s">
        <v>1774</v>
      </c>
      <c r="J522" s="160" t="s">
        <v>5103</v>
      </c>
      <c r="K522" s="161">
        <v>12586</v>
      </c>
      <c r="L522" s="158" t="s">
        <v>5104</v>
      </c>
      <c r="M522" s="158" t="s">
        <v>2332</v>
      </c>
      <c r="N522" s="158" t="s">
        <v>5104</v>
      </c>
      <c r="O522" s="158" t="s">
        <v>5105</v>
      </c>
      <c r="P522" s="158" t="s">
        <v>5106</v>
      </c>
      <c r="Q522" s="171">
        <v>2</v>
      </c>
      <c r="R522" s="163" t="s">
        <v>2469</v>
      </c>
      <c r="S522" s="163">
        <v>5</v>
      </c>
      <c r="T522" s="163" t="s">
        <v>2470</v>
      </c>
      <c r="U522" s="163">
        <v>13</v>
      </c>
      <c r="V522" s="163" t="s">
        <v>3646</v>
      </c>
      <c r="W522" s="163">
        <v>1</v>
      </c>
      <c r="X522" s="163"/>
      <c r="Y522" s="164" t="s">
        <v>2353</v>
      </c>
      <c r="Z522" s="164" t="s">
        <v>2353</v>
      </c>
      <c r="AA522" s="164"/>
      <c r="AB522" s="165" t="s">
        <v>2338</v>
      </c>
      <c r="AC522" s="166">
        <v>15</v>
      </c>
      <c r="AD522" s="167">
        <f t="shared" si="4"/>
        <v>0</v>
      </c>
      <c r="AE522" s="398">
        <v>15</v>
      </c>
      <c r="AF522" s="398">
        <v>0</v>
      </c>
      <c r="AG522" s="398">
        <v>4</v>
      </c>
      <c r="AH522" s="398">
        <v>0</v>
      </c>
      <c r="AI522" s="399">
        <v>15</v>
      </c>
      <c r="AJ522" s="399">
        <v>4</v>
      </c>
      <c r="AK522" s="399">
        <v>2</v>
      </c>
      <c r="AL522" s="399">
        <v>15</v>
      </c>
      <c r="AM522" s="166"/>
      <c r="AN522" s="166"/>
      <c r="AO522" s="166" t="s">
        <v>699</v>
      </c>
      <c r="AP522" s="168" t="s">
        <v>699</v>
      </c>
      <c r="AQ522" s="168" t="s">
        <v>699</v>
      </c>
      <c r="AR522" s="169">
        <f t="shared" si="5"/>
        <v>15</v>
      </c>
      <c r="AS522" s="170">
        <v>0</v>
      </c>
      <c r="AT522" s="160">
        <v>0</v>
      </c>
      <c r="AU522" s="160">
        <v>0</v>
      </c>
      <c r="AV522" s="170">
        <v>3</v>
      </c>
      <c r="AW522" s="170">
        <v>0</v>
      </c>
      <c r="AX522" s="160">
        <v>0</v>
      </c>
      <c r="AY522" s="160">
        <v>0</v>
      </c>
      <c r="AZ522" s="160">
        <v>0</v>
      </c>
      <c r="BA522" s="160">
        <v>0</v>
      </c>
      <c r="BB522" s="160">
        <v>12</v>
      </c>
      <c r="BC522" s="160" t="s">
        <v>2339</v>
      </c>
      <c r="BD522" s="160"/>
      <c r="BE522" s="160"/>
    </row>
    <row r="523" spans="2:57" ht="16.5" hidden="1" customHeight="1">
      <c r="B523" s="156">
        <v>657</v>
      </c>
      <c r="C523" s="157" t="s">
        <v>1775</v>
      </c>
      <c r="D523" s="158" t="s">
        <v>5107</v>
      </c>
      <c r="E523" s="176" t="s">
        <v>28</v>
      </c>
      <c r="F523" s="158" t="s">
        <v>2233</v>
      </c>
      <c r="G523" s="158" t="s">
        <v>1697</v>
      </c>
      <c r="H523" s="159" t="s">
        <v>730</v>
      </c>
      <c r="I523" s="160" t="s">
        <v>1776</v>
      </c>
      <c r="J523" s="160" t="s">
        <v>5108</v>
      </c>
      <c r="K523" s="161" t="s">
        <v>5109</v>
      </c>
      <c r="L523" s="158"/>
      <c r="M523" s="158"/>
      <c r="N523" s="158" t="s">
        <v>699</v>
      </c>
      <c r="O523" s="158" t="s">
        <v>699</v>
      </c>
      <c r="P523" s="158" t="s">
        <v>699</v>
      </c>
      <c r="Q523" s="171">
        <v>5</v>
      </c>
      <c r="R523" s="163" t="s">
        <v>2421</v>
      </c>
      <c r="S523" s="163">
        <v>10</v>
      </c>
      <c r="T523" s="163" t="s">
        <v>2422</v>
      </c>
      <c r="U523" s="163">
        <v>10</v>
      </c>
      <c r="V523" s="163" t="s">
        <v>4437</v>
      </c>
      <c r="W523" s="163">
        <v>1</v>
      </c>
      <c r="X523" s="163"/>
      <c r="Y523" s="164" t="s">
        <v>2353</v>
      </c>
      <c r="Z523" s="164" t="s">
        <v>2353</v>
      </c>
      <c r="AA523" s="164"/>
      <c r="AB523" s="165" t="s">
        <v>2338</v>
      </c>
      <c r="AC523" s="166">
        <v>15</v>
      </c>
      <c r="AD523" s="167">
        <f t="shared" si="4"/>
        <v>0</v>
      </c>
      <c r="AE523" s="398">
        <v>15</v>
      </c>
      <c r="AF523" s="398">
        <v>0</v>
      </c>
      <c r="AG523" s="398">
        <v>6</v>
      </c>
      <c r="AH523" s="398">
        <v>0</v>
      </c>
      <c r="AI523" s="399">
        <v>15</v>
      </c>
      <c r="AJ523" s="399">
        <v>6</v>
      </c>
      <c r="AK523" s="399">
        <v>2</v>
      </c>
      <c r="AL523" s="399">
        <v>9</v>
      </c>
      <c r="AM523" s="166"/>
      <c r="AN523" s="166"/>
      <c r="AO523" s="166" t="s">
        <v>699</v>
      </c>
      <c r="AP523" s="168" t="s">
        <v>699</v>
      </c>
      <c r="AQ523" s="168" t="s">
        <v>699</v>
      </c>
      <c r="AR523" s="169">
        <f t="shared" si="5"/>
        <v>15</v>
      </c>
      <c r="AS523" s="170">
        <v>0</v>
      </c>
      <c r="AT523" s="160">
        <v>0</v>
      </c>
      <c r="AU523" s="160">
        <v>0</v>
      </c>
      <c r="AV523" s="170">
        <v>0</v>
      </c>
      <c r="AW523" s="170">
        <v>0</v>
      </c>
      <c r="AX523" s="160">
        <v>0</v>
      </c>
      <c r="AY523" s="160">
        <v>0</v>
      </c>
      <c r="AZ523" s="160">
        <v>0</v>
      </c>
      <c r="BA523" s="160">
        <v>0</v>
      </c>
      <c r="BB523" s="160">
        <v>15</v>
      </c>
      <c r="BC523" s="160" t="s">
        <v>2339</v>
      </c>
      <c r="BD523" s="160"/>
      <c r="BE523" s="160"/>
    </row>
    <row r="524" spans="2:57" ht="16.5" hidden="1" customHeight="1">
      <c r="B524" s="156">
        <v>680</v>
      </c>
      <c r="C524" s="157" t="s">
        <v>1777</v>
      </c>
      <c r="D524" s="183"/>
      <c r="E524" s="176" t="s">
        <v>28</v>
      </c>
      <c r="F524" s="183" t="s">
        <v>2233</v>
      </c>
      <c r="G524" s="158" t="s">
        <v>1697</v>
      </c>
      <c r="H524" s="159" t="s">
        <v>727</v>
      </c>
      <c r="I524" s="160" t="s">
        <v>1778</v>
      </c>
      <c r="J524" s="160" t="s">
        <v>5110</v>
      </c>
      <c r="K524" s="161">
        <v>20606</v>
      </c>
      <c r="L524" s="158" t="s">
        <v>5111</v>
      </c>
      <c r="M524" s="158" t="s">
        <v>2332</v>
      </c>
      <c r="N524" s="158" t="s">
        <v>5111</v>
      </c>
      <c r="O524" s="158" t="s">
        <v>5112</v>
      </c>
      <c r="P524" s="158" t="s">
        <v>5113</v>
      </c>
      <c r="Q524" s="171">
        <v>2</v>
      </c>
      <c r="R524" s="163" t="s">
        <v>2469</v>
      </c>
      <c r="S524" s="163">
        <v>6</v>
      </c>
      <c r="T524" s="163" t="s">
        <v>2470</v>
      </c>
      <c r="U524" s="163">
        <v>11</v>
      </c>
      <c r="V524" s="163" t="s">
        <v>3290</v>
      </c>
      <c r="W524" s="163">
        <v>1</v>
      </c>
      <c r="X524" s="163"/>
      <c r="Y524" s="164" t="s">
        <v>2353</v>
      </c>
      <c r="Z524" s="164" t="s">
        <v>2353</v>
      </c>
      <c r="AA524" s="164"/>
      <c r="AB524" s="165" t="s">
        <v>2338</v>
      </c>
      <c r="AC524" s="166">
        <v>11</v>
      </c>
      <c r="AD524" s="167">
        <f t="shared" si="4"/>
        <v>0</v>
      </c>
      <c r="AE524" s="398">
        <v>11</v>
      </c>
      <c r="AF524" s="398">
        <v>0</v>
      </c>
      <c r="AG524" s="398">
        <v>2</v>
      </c>
      <c r="AH524" s="398">
        <v>0</v>
      </c>
      <c r="AI524" s="399">
        <v>11</v>
      </c>
      <c r="AJ524" s="399">
        <v>2</v>
      </c>
      <c r="AK524" s="399">
        <v>2</v>
      </c>
      <c r="AL524" s="399">
        <v>8</v>
      </c>
      <c r="AM524" s="166"/>
      <c r="AN524" s="166"/>
      <c r="AO524" s="166" t="s">
        <v>699</v>
      </c>
      <c r="AP524" s="168" t="s">
        <v>699</v>
      </c>
      <c r="AQ524" s="168" t="s">
        <v>699</v>
      </c>
      <c r="AR524" s="169">
        <f t="shared" si="5"/>
        <v>11</v>
      </c>
      <c r="AS524" s="170">
        <v>0</v>
      </c>
      <c r="AT524" s="160">
        <v>0</v>
      </c>
      <c r="AU524" s="160">
        <v>0</v>
      </c>
      <c r="AV524" s="170">
        <v>0</v>
      </c>
      <c r="AW524" s="170">
        <v>0</v>
      </c>
      <c r="AX524" s="160">
        <v>0</v>
      </c>
      <c r="AY524" s="160">
        <v>4</v>
      </c>
      <c r="AZ524" s="160">
        <v>0</v>
      </c>
      <c r="BA524" s="160">
        <v>0</v>
      </c>
      <c r="BB524" s="160">
        <v>7</v>
      </c>
      <c r="BC524" s="160" t="s">
        <v>2339</v>
      </c>
      <c r="BD524" s="160"/>
      <c r="BE524" s="160"/>
    </row>
    <row r="525" spans="2:57" ht="16.5" hidden="1" customHeight="1">
      <c r="B525" s="156">
        <v>81</v>
      </c>
      <c r="C525" s="157" t="s">
        <v>1779</v>
      </c>
      <c r="D525" s="183"/>
      <c r="E525" s="176" t="s">
        <v>28</v>
      </c>
      <c r="F525" s="183" t="s">
        <v>2233</v>
      </c>
      <c r="G525" s="158" t="s">
        <v>1697</v>
      </c>
      <c r="H525" s="159" t="s">
        <v>724</v>
      </c>
      <c r="I525" s="198" t="s">
        <v>1780</v>
      </c>
      <c r="J525" s="198" t="s">
        <v>5114</v>
      </c>
      <c r="K525" s="199">
        <v>27099</v>
      </c>
      <c r="L525" s="158"/>
      <c r="M525" s="158"/>
      <c r="N525" s="158" t="s">
        <v>5115</v>
      </c>
      <c r="O525" s="158" t="s">
        <v>5116</v>
      </c>
      <c r="P525" s="158" t="s">
        <v>5117</v>
      </c>
      <c r="Q525" s="171">
        <v>5</v>
      </c>
      <c r="R525" s="163"/>
      <c r="S525" s="163">
        <v>20</v>
      </c>
      <c r="T525" s="163" t="s">
        <v>2735</v>
      </c>
      <c r="U525" s="163">
        <v>30</v>
      </c>
      <c r="V525" s="163" t="s">
        <v>5118</v>
      </c>
      <c r="W525" s="163">
        <v>0</v>
      </c>
      <c r="X525" s="163"/>
      <c r="Y525" s="164" t="s">
        <v>26</v>
      </c>
      <c r="Z525" s="164" t="s">
        <v>26</v>
      </c>
      <c r="AA525" s="164"/>
      <c r="AB525" s="165" t="s">
        <v>2338</v>
      </c>
      <c r="AC525" s="166">
        <v>45</v>
      </c>
      <c r="AD525" s="167">
        <f t="shared" si="4"/>
        <v>0</v>
      </c>
      <c r="AE525" s="398">
        <v>33</v>
      </c>
      <c r="AF525" s="398">
        <v>0</v>
      </c>
      <c r="AG525" s="398">
        <v>5</v>
      </c>
      <c r="AH525" s="398">
        <v>0</v>
      </c>
      <c r="AI525" s="399">
        <v>39</v>
      </c>
      <c r="AJ525" s="399">
        <v>8</v>
      </c>
      <c r="AK525" s="399">
        <v>2</v>
      </c>
      <c r="AL525" s="399">
        <v>64</v>
      </c>
      <c r="AM525" s="166"/>
      <c r="AN525" s="166"/>
      <c r="AO525" s="166" t="s">
        <v>699</v>
      </c>
      <c r="AP525" s="168" t="s">
        <v>10137</v>
      </c>
      <c r="AQ525" s="168" t="s">
        <v>699</v>
      </c>
      <c r="AR525" s="169">
        <f t="shared" si="5"/>
        <v>45</v>
      </c>
      <c r="AS525" s="170">
        <v>0</v>
      </c>
      <c r="AT525" s="160">
        <v>0</v>
      </c>
      <c r="AU525" s="160">
        <v>0</v>
      </c>
      <c r="AV525" s="170">
        <v>0</v>
      </c>
      <c r="AW525" s="170">
        <v>1</v>
      </c>
      <c r="AX525" s="160">
        <v>0</v>
      </c>
      <c r="AY525" s="160">
        <v>9</v>
      </c>
      <c r="AZ525" s="160">
        <v>0</v>
      </c>
      <c r="BA525" s="160">
        <v>0</v>
      </c>
      <c r="BB525" s="160">
        <v>35</v>
      </c>
      <c r="BC525" s="160" t="s">
        <v>2339</v>
      </c>
      <c r="BD525" s="160"/>
      <c r="BE525" s="160"/>
    </row>
    <row r="526" spans="2:57" ht="16.5" hidden="1" customHeight="1">
      <c r="B526" s="156">
        <v>681</v>
      </c>
      <c r="C526" s="157" t="s">
        <v>1781</v>
      </c>
      <c r="D526" s="158" t="s">
        <v>5119</v>
      </c>
      <c r="E526" s="176" t="s">
        <v>28</v>
      </c>
      <c r="F526" s="158" t="s">
        <v>2233</v>
      </c>
      <c r="G526" s="158" t="s">
        <v>1697</v>
      </c>
      <c r="H526" s="159" t="s">
        <v>727</v>
      </c>
      <c r="I526" s="160" t="s">
        <v>1782</v>
      </c>
      <c r="J526" s="160" t="s">
        <v>5120</v>
      </c>
      <c r="K526" s="161">
        <v>18220</v>
      </c>
      <c r="L526" s="158"/>
      <c r="M526" s="158"/>
      <c r="N526" s="158" t="s">
        <v>699</v>
      </c>
      <c r="O526" s="158" t="s">
        <v>699</v>
      </c>
      <c r="P526" s="158" t="s">
        <v>699</v>
      </c>
      <c r="Q526" s="171">
        <v>2</v>
      </c>
      <c r="R526" s="163" t="s">
        <v>2453</v>
      </c>
      <c r="S526" s="163">
        <v>3</v>
      </c>
      <c r="T526" s="163" t="s">
        <v>2470</v>
      </c>
      <c r="U526" s="163">
        <v>13</v>
      </c>
      <c r="V526" s="163" t="s">
        <v>4184</v>
      </c>
      <c r="W526" s="163">
        <v>0</v>
      </c>
      <c r="X526" s="163"/>
      <c r="Y526" s="164" t="s">
        <v>2353</v>
      </c>
      <c r="Z526" s="164" t="s">
        <v>2353</v>
      </c>
      <c r="AA526" s="164"/>
      <c r="AB526" s="165" t="s">
        <v>2338</v>
      </c>
      <c r="AC526" s="166">
        <v>12</v>
      </c>
      <c r="AD526" s="167">
        <f t="shared" si="4"/>
        <v>0</v>
      </c>
      <c r="AE526" s="398">
        <v>13</v>
      </c>
      <c r="AF526" s="398">
        <v>0</v>
      </c>
      <c r="AG526" s="398">
        <v>2</v>
      </c>
      <c r="AH526" s="398">
        <v>0</v>
      </c>
      <c r="AI526" s="399">
        <v>13</v>
      </c>
      <c r="AJ526" s="399">
        <v>2</v>
      </c>
      <c r="AK526" s="399">
        <v>2</v>
      </c>
      <c r="AL526" s="399">
        <v>6</v>
      </c>
      <c r="AM526" s="166"/>
      <c r="AN526" s="166"/>
      <c r="AO526" s="166" t="s">
        <v>699</v>
      </c>
      <c r="AP526" s="168" t="s">
        <v>699</v>
      </c>
      <c r="AQ526" s="168" t="s">
        <v>699</v>
      </c>
      <c r="AR526" s="169">
        <f t="shared" si="5"/>
        <v>12</v>
      </c>
      <c r="AS526" s="170">
        <v>0</v>
      </c>
      <c r="AT526" s="160">
        <v>0</v>
      </c>
      <c r="AU526" s="160">
        <v>0</v>
      </c>
      <c r="AV526" s="170">
        <v>2</v>
      </c>
      <c r="AW526" s="170">
        <v>0</v>
      </c>
      <c r="AX526" s="160">
        <v>0</v>
      </c>
      <c r="AY526" s="160">
        <v>3</v>
      </c>
      <c r="AZ526" s="160">
        <v>0</v>
      </c>
      <c r="BA526" s="160">
        <v>0</v>
      </c>
      <c r="BB526" s="160">
        <v>7</v>
      </c>
      <c r="BC526" s="160" t="s">
        <v>2339</v>
      </c>
      <c r="BD526" s="160"/>
      <c r="BE526" s="160"/>
    </row>
    <row r="527" spans="2:57" ht="16.5" hidden="1" customHeight="1">
      <c r="B527" s="205"/>
      <c r="C527" s="206">
        <v>0</v>
      </c>
      <c r="D527" s="169"/>
      <c r="E527" s="207" t="s">
        <v>2234</v>
      </c>
      <c r="F527" s="169" t="s">
        <v>2233</v>
      </c>
      <c r="G527" s="191" t="s">
        <v>5121</v>
      </c>
      <c r="H527" s="192" t="s">
        <v>724</v>
      </c>
      <c r="I527" s="193" t="s">
        <v>5122</v>
      </c>
      <c r="J527" s="193"/>
      <c r="K527" s="193"/>
      <c r="L527" s="208"/>
      <c r="M527" s="208"/>
      <c r="N527" s="158" t="s">
        <v>699</v>
      </c>
      <c r="O527" s="158" t="s">
        <v>699</v>
      </c>
      <c r="P527" s="158" t="s">
        <v>699</v>
      </c>
      <c r="Q527" s="209"/>
      <c r="R527" s="210"/>
      <c r="S527" s="210"/>
      <c r="T527" s="210"/>
      <c r="U527" s="211"/>
      <c r="V527" s="211"/>
      <c r="W527" s="211"/>
      <c r="X527" s="211" t="s">
        <v>5123</v>
      </c>
      <c r="Y527" s="208"/>
      <c r="Z527" s="208"/>
      <c r="AA527" s="164"/>
      <c r="AB527" s="165" t="s">
        <v>2338</v>
      </c>
      <c r="AC527" s="208">
        <v>0</v>
      </c>
      <c r="AD527" s="167" t="e">
        <f t="shared" si="4"/>
        <v>#N/A</v>
      </c>
      <c r="AE527" s="398" t="e">
        <v>#N/A</v>
      </c>
      <c r="AF527" s="398" t="e">
        <v>#N/A</v>
      </c>
      <c r="AG527" s="398" t="e">
        <v>#N/A</v>
      </c>
      <c r="AH527" s="398" t="e">
        <v>#N/A</v>
      </c>
      <c r="AI527" s="399" t="e">
        <v>#N/A</v>
      </c>
      <c r="AJ527" s="399" t="e">
        <v>#N/A</v>
      </c>
      <c r="AK527" s="399" t="e">
        <v>#N/A</v>
      </c>
      <c r="AL527" s="399" t="e">
        <v>#N/A</v>
      </c>
      <c r="AM527" s="208"/>
      <c r="AN527" s="208"/>
      <c r="AO527" s="166" t="s">
        <v>699</v>
      </c>
      <c r="AP527" s="168" t="s">
        <v>699</v>
      </c>
      <c r="AQ527" s="168" t="s">
        <v>699</v>
      </c>
      <c r="AR527" s="169">
        <f t="shared" si="5"/>
        <v>0</v>
      </c>
      <c r="AS527" s="170">
        <v>0</v>
      </c>
      <c r="AT527" s="160">
        <v>0</v>
      </c>
      <c r="AU527" s="160">
        <v>0</v>
      </c>
      <c r="AV527" s="170">
        <v>0</v>
      </c>
      <c r="AW527" s="170">
        <v>0</v>
      </c>
      <c r="AX527" s="160">
        <v>0</v>
      </c>
      <c r="AY527" s="160">
        <v>0</v>
      </c>
      <c r="AZ527" s="160">
        <v>0</v>
      </c>
      <c r="BA527" s="160">
        <v>0</v>
      </c>
      <c r="BB527" s="160">
        <v>0</v>
      </c>
      <c r="BC527" s="160"/>
      <c r="BD527" s="160"/>
      <c r="BE527" s="160"/>
    </row>
    <row r="528" spans="2:57" ht="16.5" hidden="1" customHeight="1">
      <c r="B528" s="205"/>
      <c r="C528" s="206">
        <v>0</v>
      </c>
      <c r="D528" s="169"/>
      <c r="E528" s="207" t="s">
        <v>2234</v>
      </c>
      <c r="F528" s="169" t="s">
        <v>2233</v>
      </c>
      <c r="G528" s="191" t="s">
        <v>5121</v>
      </c>
      <c r="H528" s="192" t="s">
        <v>730</v>
      </c>
      <c r="I528" s="193" t="s">
        <v>5124</v>
      </c>
      <c r="J528" s="193"/>
      <c r="K528" s="193"/>
      <c r="L528" s="208"/>
      <c r="M528" s="208"/>
      <c r="N528" s="158" t="s">
        <v>699</v>
      </c>
      <c r="O528" s="158" t="s">
        <v>699</v>
      </c>
      <c r="P528" s="158" t="s">
        <v>699</v>
      </c>
      <c r="Q528" s="209"/>
      <c r="R528" s="210"/>
      <c r="S528" s="210"/>
      <c r="T528" s="210"/>
      <c r="U528" s="211"/>
      <c r="V528" s="211"/>
      <c r="W528" s="211"/>
      <c r="X528" s="211" t="s">
        <v>5123</v>
      </c>
      <c r="Y528" s="208"/>
      <c r="Z528" s="208"/>
      <c r="AA528" s="164"/>
      <c r="AB528" s="165" t="s">
        <v>2338</v>
      </c>
      <c r="AC528" s="208">
        <v>0</v>
      </c>
      <c r="AD528" s="167" t="e">
        <f t="shared" si="4"/>
        <v>#N/A</v>
      </c>
      <c r="AE528" s="398" t="e">
        <v>#N/A</v>
      </c>
      <c r="AF528" s="398" t="e">
        <v>#N/A</v>
      </c>
      <c r="AG528" s="398" t="e">
        <v>#N/A</v>
      </c>
      <c r="AH528" s="398" t="e">
        <v>#N/A</v>
      </c>
      <c r="AI528" s="399" t="e">
        <v>#N/A</v>
      </c>
      <c r="AJ528" s="399" t="e">
        <v>#N/A</v>
      </c>
      <c r="AK528" s="399" t="e">
        <v>#N/A</v>
      </c>
      <c r="AL528" s="399" t="e">
        <v>#N/A</v>
      </c>
      <c r="AM528" s="208"/>
      <c r="AN528" s="208"/>
      <c r="AO528" s="166" t="s">
        <v>699</v>
      </c>
      <c r="AP528" s="168" t="s">
        <v>699</v>
      </c>
      <c r="AQ528" s="168" t="s">
        <v>699</v>
      </c>
      <c r="AR528" s="169">
        <f t="shared" si="5"/>
        <v>0</v>
      </c>
      <c r="AS528" s="170">
        <v>0</v>
      </c>
      <c r="AT528" s="160">
        <v>0</v>
      </c>
      <c r="AU528" s="160">
        <v>0</v>
      </c>
      <c r="AV528" s="170">
        <v>0</v>
      </c>
      <c r="AW528" s="170">
        <v>0</v>
      </c>
      <c r="AX528" s="160">
        <v>0</v>
      </c>
      <c r="AY528" s="160">
        <v>0</v>
      </c>
      <c r="AZ528" s="160">
        <v>0</v>
      </c>
      <c r="BA528" s="160">
        <v>0</v>
      </c>
      <c r="BB528" s="160">
        <v>0</v>
      </c>
      <c r="BC528" s="160"/>
      <c r="BD528" s="160"/>
      <c r="BE528" s="160"/>
    </row>
    <row r="529" spans="2:57" ht="16.5" hidden="1" customHeight="1">
      <c r="B529" s="205"/>
      <c r="C529" s="206">
        <v>0</v>
      </c>
      <c r="D529" s="169"/>
      <c r="E529" s="207" t="s">
        <v>2234</v>
      </c>
      <c r="F529" s="169" t="s">
        <v>2233</v>
      </c>
      <c r="G529" s="191" t="s">
        <v>5121</v>
      </c>
      <c r="H529" s="192" t="s">
        <v>727</v>
      </c>
      <c r="I529" s="193" t="s">
        <v>5125</v>
      </c>
      <c r="J529" s="193"/>
      <c r="K529" s="193"/>
      <c r="L529" s="208"/>
      <c r="M529" s="208"/>
      <c r="N529" s="158" t="s">
        <v>699</v>
      </c>
      <c r="O529" s="158" t="s">
        <v>699</v>
      </c>
      <c r="P529" s="158" t="s">
        <v>699</v>
      </c>
      <c r="Q529" s="209"/>
      <c r="R529" s="210"/>
      <c r="S529" s="210"/>
      <c r="T529" s="210"/>
      <c r="U529" s="211"/>
      <c r="V529" s="211"/>
      <c r="W529" s="211"/>
      <c r="X529" s="211" t="s">
        <v>5126</v>
      </c>
      <c r="Y529" s="208"/>
      <c r="Z529" s="208"/>
      <c r="AA529" s="164"/>
      <c r="AB529" s="165" t="s">
        <v>2338</v>
      </c>
      <c r="AC529" s="208">
        <v>0</v>
      </c>
      <c r="AD529" s="167" t="e">
        <f t="shared" si="4"/>
        <v>#N/A</v>
      </c>
      <c r="AE529" s="398" t="e">
        <v>#N/A</v>
      </c>
      <c r="AF529" s="398" t="e">
        <v>#N/A</v>
      </c>
      <c r="AG529" s="398" t="e">
        <v>#N/A</v>
      </c>
      <c r="AH529" s="398" t="e">
        <v>#N/A</v>
      </c>
      <c r="AI529" s="399" t="e">
        <v>#N/A</v>
      </c>
      <c r="AJ529" s="399" t="e">
        <v>#N/A</v>
      </c>
      <c r="AK529" s="399" t="e">
        <v>#N/A</v>
      </c>
      <c r="AL529" s="399" t="e">
        <v>#N/A</v>
      </c>
      <c r="AM529" s="208"/>
      <c r="AN529" s="208"/>
      <c r="AO529" s="166" t="s">
        <v>699</v>
      </c>
      <c r="AP529" s="168" t="s">
        <v>699</v>
      </c>
      <c r="AQ529" s="168" t="s">
        <v>699</v>
      </c>
      <c r="AR529" s="169">
        <f t="shared" si="5"/>
        <v>0</v>
      </c>
      <c r="AS529" s="170">
        <v>0</v>
      </c>
      <c r="AT529" s="160">
        <v>0</v>
      </c>
      <c r="AU529" s="160">
        <v>0</v>
      </c>
      <c r="AV529" s="170">
        <v>0</v>
      </c>
      <c r="AW529" s="170">
        <v>0</v>
      </c>
      <c r="AX529" s="160">
        <v>0</v>
      </c>
      <c r="AY529" s="160">
        <v>0</v>
      </c>
      <c r="AZ529" s="160">
        <v>0</v>
      </c>
      <c r="BA529" s="160">
        <v>0</v>
      </c>
      <c r="BB529" s="160">
        <v>0</v>
      </c>
      <c r="BC529" s="160"/>
      <c r="BD529" s="160"/>
      <c r="BE529" s="160"/>
    </row>
    <row r="530" spans="2:57" ht="16.5" hidden="1" customHeight="1">
      <c r="B530" s="156">
        <v>164</v>
      </c>
      <c r="C530" s="157" t="s">
        <v>1783</v>
      </c>
      <c r="D530" s="183"/>
      <c r="E530" s="176" t="s">
        <v>28</v>
      </c>
      <c r="F530" s="183" t="s">
        <v>2233</v>
      </c>
      <c r="G530" s="158" t="s">
        <v>1784</v>
      </c>
      <c r="H530" s="159" t="s">
        <v>727</v>
      </c>
      <c r="I530" s="160" t="s">
        <v>1785</v>
      </c>
      <c r="J530" s="160" t="s">
        <v>5127</v>
      </c>
      <c r="K530" s="161">
        <v>8535</v>
      </c>
      <c r="L530" s="158"/>
      <c r="M530" s="158"/>
      <c r="N530" s="158" t="s">
        <v>699</v>
      </c>
      <c r="O530" s="158" t="s">
        <v>699</v>
      </c>
      <c r="P530" s="158" t="s">
        <v>699</v>
      </c>
      <c r="Q530" s="171">
        <v>3</v>
      </c>
      <c r="R530" s="163"/>
      <c r="S530" s="163"/>
      <c r="T530" s="163"/>
      <c r="U530" s="163"/>
      <c r="V530" s="163"/>
      <c r="W530" s="163"/>
      <c r="X530" s="163"/>
      <c r="Y530" s="164" t="s">
        <v>2353</v>
      </c>
      <c r="Z530" s="164" t="s">
        <v>2353</v>
      </c>
      <c r="AA530" s="164"/>
      <c r="AB530" s="165" t="s">
        <v>2338</v>
      </c>
      <c r="AC530" s="166">
        <v>11</v>
      </c>
      <c r="AD530" s="167">
        <f t="shared" si="4"/>
        <v>0</v>
      </c>
      <c r="AE530" s="398">
        <v>10</v>
      </c>
      <c r="AF530" s="398">
        <v>0</v>
      </c>
      <c r="AG530" s="398">
        <v>2</v>
      </c>
      <c r="AH530" s="398">
        <v>0</v>
      </c>
      <c r="AI530" s="399">
        <v>10</v>
      </c>
      <c r="AJ530" s="399">
        <v>2</v>
      </c>
      <c r="AK530" s="399">
        <v>2</v>
      </c>
      <c r="AL530" s="399">
        <v>7</v>
      </c>
      <c r="AM530" s="166"/>
      <c r="AN530" s="166"/>
      <c r="AO530" s="166" t="s">
        <v>699</v>
      </c>
      <c r="AP530" s="168" t="s">
        <v>699</v>
      </c>
      <c r="AQ530" s="168" t="s">
        <v>699</v>
      </c>
      <c r="AR530" s="169">
        <f t="shared" si="5"/>
        <v>11</v>
      </c>
      <c r="AS530" s="170">
        <v>0</v>
      </c>
      <c r="AT530" s="160">
        <v>0</v>
      </c>
      <c r="AU530" s="160">
        <v>0</v>
      </c>
      <c r="AV530" s="170">
        <v>9</v>
      </c>
      <c r="AW530" s="170">
        <v>0</v>
      </c>
      <c r="AX530" s="160">
        <v>0</v>
      </c>
      <c r="AY530" s="160">
        <v>2</v>
      </c>
      <c r="AZ530" s="160">
        <v>0</v>
      </c>
      <c r="BA530" s="160">
        <v>0</v>
      </c>
      <c r="BB530" s="160">
        <v>0</v>
      </c>
      <c r="BC530" s="160" t="s">
        <v>2339</v>
      </c>
      <c r="BD530" s="160"/>
      <c r="BE530" s="160"/>
    </row>
    <row r="531" spans="2:57" ht="16.5" hidden="1" customHeight="1">
      <c r="B531" s="156">
        <v>150</v>
      </c>
      <c r="C531" s="157" t="s">
        <v>1786</v>
      </c>
      <c r="D531" s="158" t="s">
        <v>5128</v>
      </c>
      <c r="E531" s="176" t="s">
        <v>28</v>
      </c>
      <c r="F531" s="158" t="s">
        <v>2233</v>
      </c>
      <c r="G531" s="158" t="s">
        <v>1784</v>
      </c>
      <c r="H531" s="159" t="s">
        <v>730</v>
      </c>
      <c r="I531" s="160" t="s">
        <v>1787</v>
      </c>
      <c r="J531" s="160" t="s">
        <v>5129</v>
      </c>
      <c r="K531" s="161">
        <v>23898</v>
      </c>
      <c r="L531" s="158"/>
      <c r="M531" s="158"/>
      <c r="N531" s="158" t="s">
        <v>5130</v>
      </c>
      <c r="O531" s="158" t="s">
        <v>5131</v>
      </c>
      <c r="P531" s="158" t="s">
        <v>5132</v>
      </c>
      <c r="Q531" s="171">
        <v>3</v>
      </c>
      <c r="R531" s="212">
        <v>19</v>
      </c>
      <c r="S531" s="163">
        <v>14</v>
      </c>
      <c r="T531" s="163" t="s">
        <v>2994</v>
      </c>
      <c r="U531" s="163">
        <v>24</v>
      </c>
      <c r="V531" s="163" t="s">
        <v>5133</v>
      </c>
      <c r="W531" s="163">
        <v>1</v>
      </c>
      <c r="X531" s="163"/>
      <c r="Y531" s="164" t="s">
        <v>2353</v>
      </c>
      <c r="Z531" s="164" t="s">
        <v>2353</v>
      </c>
      <c r="AA531" s="164"/>
      <c r="AB531" s="165" t="s">
        <v>2338</v>
      </c>
      <c r="AC531" s="166">
        <v>21</v>
      </c>
      <c r="AD531" s="167">
        <f t="shared" si="4"/>
        <v>0</v>
      </c>
      <c r="AE531" s="398">
        <v>21</v>
      </c>
      <c r="AF531" s="398">
        <v>0</v>
      </c>
      <c r="AG531" s="398">
        <v>4</v>
      </c>
      <c r="AH531" s="398">
        <v>3</v>
      </c>
      <c r="AI531" s="399">
        <v>21</v>
      </c>
      <c r="AJ531" s="399">
        <v>7</v>
      </c>
      <c r="AK531" s="399">
        <v>2</v>
      </c>
      <c r="AL531" s="399">
        <v>30</v>
      </c>
      <c r="AM531" s="166"/>
      <c r="AN531" s="166"/>
      <c r="AO531" s="166" t="s">
        <v>699</v>
      </c>
      <c r="AP531" s="168" t="s">
        <v>699</v>
      </c>
      <c r="AQ531" s="168" t="s">
        <v>699</v>
      </c>
      <c r="AR531" s="169">
        <f t="shared" si="5"/>
        <v>21</v>
      </c>
      <c r="AS531" s="170">
        <v>0</v>
      </c>
      <c r="AT531" s="160">
        <v>0</v>
      </c>
      <c r="AU531" s="160">
        <v>0</v>
      </c>
      <c r="AV531" s="170">
        <v>7</v>
      </c>
      <c r="AW531" s="170">
        <v>3</v>
      </c>
      <c r="AX531" s="160">
        <v>0</v>
      </c>
      <c r="AY531" s="160">
        <v>11</v>
      </c>
      <c r="AZ531" s="160">
        <v>0</v>
      </c>
      <c r="BA531" s="160">
        <v>0</v>
      </c>
      <c r="BB531" s="160">
        <v>0</v>
      </c>
      <c r="BC531" s="160" t="s">
        <v>2339</v>
      </c>
      <c r="BD531" s="160"/>
      <c r="BE531" s="160"/>
    </row>
    <row r="532" spans="2:57" ht="16.5" hidden="1" customHeight="1">
      <c r="B532" s="156">
        <v>79</v>
      </c>
      <c r="C532" s="157" t="s">
        <v>1788</v>
      </c>
      <c r="D532" s="158" t="s">
        <v>5134</v>
      </c>
      <c r="E532" s="176" t="s">
        <v>28</v>
      </c>
      <c r="F532" s="158" t="s">
        <v>2233</v>
      </c>
      <c r="G532" s="158" t="s">
        <v>1784</v>
      </c>
      <c r="H532" s="159" t="s">
        <v>784</v>
      </c>
      <c r="I532" s="160" t="s">
        <v>1789</v>
      </c>
      <c r="J532" s="160" t="s">
        <v>5135</v>
      </c>
      <c r="K532" s="161">
        <v>36039</v>
      </c>
      <c r="L532" s="158"/>
      <c r="M532" s="158"/>
      <c r="N532" s="158" t="s">
        <v>699</v>
      </c>
      <c r="O532" s="158" t="s">
        <v>699</v>
      </c>
      <c r="P532" s="158" t="s">
        <v>699</v>
      </c>
      <c r="Q532" s="171">
        <v>3</v>
      </c>
      <c r="R532" s="163"/>
      <c r="S532" s="163">
        <v>5</v>
      </c>
      <c r="T532" s="163" t="s">
        <v>5136</v>
      </c>
      <c r="U532" s="163">
        <v>56</v>
      </c>
      <c r="V532" s="163" t="s">
        <v>5137</v>
      </c>
      <c r="W532" s="163">
        <v>1</v>
      </c>
      <c r="X532" s="163"/>
      <c r="Y532" s="164" t="s">
        <v>2536</v>
      </c>
      <c r="Z532" s="164" t="s">
        <v>2536</v>
      </c>
      <c r="AA532" s="164"/>
      <c r="AB532" s="165" t="s">
        <v>2338</v>
      </c>
      <c r="AC532" s="166">
        <v>26</v>
      </c>
      <c r="AD532" s="167">
        <f t="shared" si="4"/>
        <v>0</v>
      </c>
      <c r="AE532" s="398">
        <v>26</v>
      </c>
      <c r="AF532" s="398">
        <v>0</v>
      </c>
      <c r="AG532" s="398">
        <v>5</v>
      </c>
      <c r="AH532" s="398">
        <v>3</v>
      </c>
      <c r="AI532" s="399">
        <v>26</v>
      </c>
      <c r="AJ532" s="399">
        <v>8</v>
      </c>
      <c r="AK532" s="399">
        <v>2</v>
      </c>
      <c r="AL532" s="399">
        <v>16</v>
      </c>
      <c r="AM532" s="166"/>
      <c r="AN532" s="166"/>
      <c r="AO532" s="166" t="s">
        <v>699</v>
      </c>
      <c r="AP532" s="168" t="s">
        <v>699</v>
      </c>
      <c r="AQ532" s="168">
        <v>0</v>
      </c>
      <c r="AR532" s="169">
        <f t="shared" si="5"/>
        <v>26</v>
      </c>
      <c r="AS532" s="170">
        <v>0</v>
      </c>
      <c r="AT532" s="160">
        <v>0</v>
      </c>
      <c r="AU532" s="160">
        <v>0</v>
      </c>
      <c r="AV532" s="170">
        <v>2</v>
      </c>
      <c r="AW532" s="170">
        <v>0</v>
      </c>
      <c r="AX532" s="160">
        <v>24</v>
      </c>
      <c r="AY532" s="160">
        <v>0</v>
      </c>
      <c r="AZ532" s="160">
        <v>0</v>
      </c>
      <c r="BA532" s="160">
        <v>0</v>
      </c>
      <c r="BB532" s="160">
        <v>0</v>
      </c>
      <c r="BC532" s="160" t="s">
        <v>2339</v>
      </c>
      <c r="BD532" s="160"/>
      <c r="BE532" s="160"/>
    </row>
    <row r="533" spans="2:57" ht="16.5" hidden="1" customHeight="1">
      <c r="B533" s="156">
        <v>165</v>
      </c>
      <c r="C533" s="157" t="s">
        <v>1790</v>
      </c>
      <c r="D533" s="158" t="s">
        <v>5138</v>
      </c>
      <c r="E533" s="176" t="s">
        <v>28</v>
      </c>
      <c r="F533" s="158" t="s">
        <v>2233</v>
      </c>
      <c r="G533" s="158" t="s">
        <v>1784</v>
      </c>
      <c r="H533" s="159" t="s">
        <v>727</v>
      </c>
      <c r="I533" s="160" t="s">
        <v>1791</v>
      </c>
      <c r="J533" s="160" t="s">
        <v>5139</v>
      </c>
      <c r="K533" s="161">
        <v>18233</v>
      </c>
      <c r="L533" s="158"/>
      <c r="M533" s="158"/>
      <c r="N533" s="158" t="s">
        <v>5140</v>
      </c>
      <c r="O533" s="158" t="s">
        <v>5141</v>
      </c>
      <c r="P533" s="158" t="s">
        <v>5142</v>
      </c>
      <c r="Q533" s="171">
        <v>2</v>
      </c>
      <c r="R533" s="212"/>
      <c r="S533" s="163">
        <v>8</v>
      </c>
      <c r="T533" s="163" t="s">
        <v>2430</v>
      </c>
      <c r="U533" s="163">
        <v>10</v>
      </c>
      <c r="V533" s="163" t="s">
        <v>2851</v>
      </c>
      <c r="W533" s="163">
        <v>1</v>
      </c>
      <c r="X533" s="163"/>
      <c r="Y533" s="164" t="s">
        <v>2353</v>
      </c>
      <c r="Z533" s="164" t="s">
        <v>2353</v>
      </c>
      <c r="AA533" s="164"/>
      <c r="AB533" s="165" t="s">
        <v>2338</v>
      </c>
      <c r="AC533" s="166">
        <v>16</v>
      </c>
      <c r="AD533" s="167">
        <f t="shared" si="4"/>
        <v>0</v>
      </c>
      <c r="AE533" s="398">
        <v>16</v>
      </c>
      <c r="AF533" s="398">
        <v>0</v>
      </c>
      <c r="AG533" s="398">
        <v>5</v>
      </c>
      <c r="AH533" s="398">
        <v>2</v>
      </c>
      <c r="AI533" s="399">
        <v>16</v>
      </c>
      <c r="AJ533" s="399">
        <v>7</v>
      </c>
      <c r="AK533" s="399">
        <v>2</v>
      </c>
      <c r="AL533" s="399">
        <v>11</v>
      </c>
      <c r="AM533" s="166"/>
      <c r="AN533" s="166"/>
      <c r="AO533" s="166" t="s">
        <v>699</v>
      </c>
      <c r="AP533" s="168" t="s">
        <v>699</v>
      </c>
      <c r="AQ533" s="168" t="s">
        <v>699</v>
      </c>
      <c r="AR533" s="169">
        <f t="shared" si="5"/>
        <v>16</v>
      </c>
      <c r="AS533" s="170">
        <v>0</v>
      </c>
      <c r="AT533" s="160">
        <v>0</v>
      </c>
      <c r="AU533" s="160">
        <v>0</v>
      </c>
      <c r="AV533" s="170">
        <v>7</v>
      </c>
      <c r="AW533" s="170">
        <v>0</v>
      </c>
      <c r="AX533" s="160">
        <v>0</v>
      </c>
      <c r="AY533" s="160">
        <v>9</v>
      </c>
      <c r="AZ533" s="160">
        <v>0</v>
      </c>
      <c r="BA533" s="160">
        <v>0</v>
      </c>
      <c r="BB533" s="160">
        <v>0</v>
      </c>
      <c r="BC533" s="160" t="s">
        <v>2339</v>
      </c>
      <c r="BD533" s="160"/>
      <c r="BE533" s="160"/>
    </row>
    <row r="534" spans="2:57" ht="16.5" hidden="1" customHeight="1">
      <c r="B534" s="156">
        <v>166</v>
      </c>
      <c r="C534" s="157" t="s">
        <v>1792</v>
      </c>
      <c r="D534" s="158" t="s">
        <v>5143</v>
      </c>
      <c r="E534" s="176" t="s">
        <v>28</v>
      </c>
      <c r="F534" s="158" t="s">
        <v>2233</v>
      </c>
      <c r="G534" s="158" t="s">
        <v>1784</v>
      </c>
      <c r="H534" s="159" t="s">
        <v>727</v>
      </c>
      <c r="I534" s="160" t="s">
        <v>1793</v>
      </c>
      <c r="J534" s="160" t="s">
        <v>5144</v>
      </c>
      <c r="K534" s="161">
        <v>12511</v>
      </c>
      <c r="L534" s="158"/>
      <c r="M534" s="158"/>
      <c r="N534" s="158" t="s">
        <v>5145</v>
      </c>
      <c r="O534" s="158" t="s">
        <v>5146</v>
      </c>
      <c r="P534" s="158" t="s">
        <v>5147</v>
      </c>
      <c r="Q534" s="171">
        <v>5</v>
      </c>
      <c r="R534" s="163"/>
      <c r="S534" s="163">
        <v>9</v>
      </c>
      <c r="T534" s="163" t="s">
        <v>2430</v>
      </c>
      <c r="U534" s="163">
        <v>10</v>
      </c>
      <c r="V534" s="163" t="s">
        <v>4696</v>
      </c>
      <c r="W534" s="163">
        <v>1</v>
      </c>
      <c r="X534" s="163"/>
      <c r="Y534" s="164" t="s">
        <v>2353</v>
      </c>
      <c r="Z534" s="164" t="s">
        <v>2353</v>
      </c>
      <c r="AA534" s="164"/>
      <c r="AB534" s="165" t="s">
        <v>2338</v>
      </c>
      <c r="AC534" s="166">
        <v>12</v>
      </c>
      <c r="AD534" s="167">
        <f t="shared" si="4"/>
        <v>0</v>
      </c>
      <c r="AE534" s="398">
        <v>12</v>
      </c>
      <c r="AF534" s="398">
        <v>0</v>
      </c>
      <c r="AG534" s="398">
        <v>2</v>
      </c>
      <c r="AH534" s="398">
        <v>0</v>
      </c>
      <c r="AI534" s="399">
        <v>12</v>
      </c>
      <c r="AJ534" s="399">
        <v>2</v>
      </c>
      <c r="AK534" s="399">
        <v>2</v>
      </c>
      <c r="AL534" s="399">
        <v>6</v>
      </c>
      <c r="AM534" s="166"/>
      <c r="AN534" s="166"/>
      <c r="AO534" s="166" t="s">
        <v>699</v>
      </c>
      <c r="AP534" s="168" t="s">
        <v>699</v>
      </c>
      <c r="AQ534" s="168" t="s">
        <v>699</v>
      </c>
      <c r="AR534" s="169">
        <f t="shared" si="5"/>
        <v>12</v>
      </c>
      <c r="AS534" s="170">
        <v>0</v>
      </c>
      <c r="AT534" s="160">
        <v>0</v>
      </c>
      <c r="AU534" s="160">
        <v>0</v>
      </c>
      <c r="AV534" s="170">
        <v>12</v>
      </c>
      <c r="AW534" s="170">
        <v>0</v>
      </c>
      <c r="AX534" s="160">
        <v>0</v>
      </c>
      <c r="AY534" s="160">
        <v>0</v>
      </c>
      <c r="AZ534" s="160">
        <v>0</v>
      </c>
      <c r="BA534" s="160">
        <v>0</v>
      </c>
      <c r="BB534" s="160">
        <v>0</v>
      </c>
      <c r="BC534" s="160" t="s">
        <v>2339</v>
      </c>
      <c r="BD534" s="160"/>
      <c r="BE534" s="160"/>
    </row>
    <row r="535" spans="2:57" ht="16.5" hidden="1" customHeight="1">
      <c r="B535" s="156">
        <v>167</v>
      </c>
      <c r="C535" s="157" t="s">
        <v>1794</v>
      </c>
      <c r="D535" s="158" t="s">
        <v>5148</v>
      </c>
      <c r="E535" s="176" t="s">
        <v>28</v>
      </c>
      <c r="F535" s="158" t="s">
        <v>2233</v>
      </c>
      <c r="G535" s="158" t="s">
        <v>1784</v>
      </c>
      <c r="H535" s="159" t="s">
        <v>727</v>
      </c>
      <c r="I535" s="160" t="s">
        <v>1795</v>
      </c>
      <c r="J535" s="160" t="s">
        <v>5149</v>
      </c>
      <c r="K535" s="161">
        <v>17426</v>
      </c>
      <c r="L535" s="158" t="s">
        <v>5150</v>
      </c>
      <c r="M535" s="158" t="s">
        <v>2332</v>
      </c>
      <c r="N535" s="158" t="s">
        <v>5150</v>
      </c>
      <c r="O535" s="158" t="s">
        <v>5151</v>
      </c>
      <c r="P535" s="158" t="s">
        <v>5152</v>
      </c>
      <c r="Q535" s="171">
        <v>9</v>
      </c>
      <c r="R535" s="212">
        <v>7</v>
      </c>
      <c r="S535" s="163">
        <v>4</v>
      </c>
      <c r="T535" s="163" t="s">
        <v>2430</v>
      </c>
      <c r="U535" s="163">
        <v>11</v>
      </c>
      <c r="V535" s="163" t="s">
        <v>3961</v>
      </c>
      <c r="W535" s="163">
        <v>1</v>
      </c>
      <c r="X535" s="163"/>
      <c r="Y535" s="164" t="s">
        <v>2353</v>
      </c>
      <c r="Z535" s="164" t="s">
        <v>2353</v>
      </c>
      <c r="AA535" s="164"/>
      <c r="AB535" s="165" t="s">
        <v>2338</v>
      </c>
      <c r="AC535" s="166">
        <v>9</v>
      </c>
      <c r="AD535" s="167">
        <f t="shared" si="4"/>
        <v>1</v>
      </c>
      <c r="AE535" s="398">
        <v>9</v>
      </c>
      <c r="AF535" s="398">
        <v>1</v>
      </c>
      <c r="AG535" s="398">
        <v>5</v>
      </c>
      <c r="AH535" s="398">
        <v>0</v>
      </c>
      <c r="AI535" s="399">
        <v>9</v>
      </c>
      <c r="AJ535" s="399">
        <v>5</v>
      </c>
      <c r="AK535" s="399">
        <v>2</v>
      </c>
      <c r="AL535" s="399">
        <v>11</v>
      </c>
      <c r="AM535" s="166"/>
      <c r="AN535" s="166"/>
      <c r="AO535" s="166" t="s">
        <v>699</v>
      </c>
      <c r="AP535" s="168" t="s">
        <v>699</v>
      </c>
      <c r="AQ535" s="168" t="s">
        <v>699</v>
      </c>
      <c r="AR535" s="169">
        <f t="shared" si="5"/>
        <v>9</v>
      </c>
      <c r="AS535" s="170">
        <v>0</v>
      </c>
      <c r="AT535" s="160">
        <v>0</v>
      </c>
      <c r="AU535" s="160">
        <v>0</v>
      </c>
      <c r="AV535" s="170">
        <v>8</v>
      </c>
      <c r="AW535" s="170">
        <v>0</v>
      </c>
      <c r="AX535" s="160">
        <v>0</v>
      </c>
      <c r="AY535" s="160">
        <v>1</v>
      </c>
      <c r="AZ535" s="160">
        <v>0</v>
      </c>
      <c r="BA535" s="160">
        <v>0</v>
      </c>
      <c r="BB535" s="160">
        <v>0</v>
      </c>
      <c r="BC535" s="160" t="s">
        <v>2339</v>
      </c>
      <c r="BD535" s="160"/>
      <c r="BE535" s="160"/>
    </row>
    <row r="536" spans="2:57" ht="16.5" hidden="1" customHeight="1">
      <c r="B536" s="156">
        <v>123</v>
      </c>
      <c r="C536" s="157" t="s">
        <v>1796</v>
      </c>
      <c r="D536" s="158" t="s">
        <v>5153</v>
      </c>
      <c r="E536" s="176" t="s">
        <v>28</v>
      </c>
      <c r="F536" s="158" t="s">
        <v>2233</v>
      </c>
      <c r="G536" s="158" t="s">
        <v>1784</v>
      </c>
      <c r="H536" s="159" t="s">
        <v>784</v>
      </c>
      <c r="I536" s="160" t="s">
        <v>1797</v>
      </c>
      <c r="J536" s="160" t="s">
        <v>5154</v>
      </c>
      <c r="K536" s="161">
        <v>43192</v>
      </c>
      <c r="L536" s="158" t="s">
        <v>5155</v>
      </c>
      <c r="M536" s="158" t="s">
        <v>2332</v>
      </c>
      <c r="N536" s="158" t="s">
        <v>5155</v>
      </c>
      <c r="O536" s="158" t="s">
        <v>5156</v>
      </c>
      <c r="P536" s="158" t="s">
        <v>5157</v>
      </c>
      <c r="Q536" s="171">
        <v>1</v>
      </c>
      <c r="R536" s="212">
        <v>12</v>
      </c>
      <c r="S536" s="163">
        <v>1</v>
      </c>
      <c r="T536" s="163">
        <v>6</v>
      </c>
      <c r="U536" s="163">
        <v>9</v>
      </c>
      <c r="V536" s="163">
        <v>42</v>
      </c>
      <c r="W536" s="163">
        <v>1</v>
      </c>
      <c r="X536" s="163"/>
      <c r="Y536" s="164" t="s">
        <v>3741</v>
      </c>
      <c r="Z536" s="164" t="s">
        <v>3741</v>
      </c>
      <c r="AA536" s="164"/>
      <c r="AB536" s="165" t="s">
        <v>2338</v>
      </c>
      <c r="AC536" s="166">
        <v>0</v>
      </c>
      <c r="AD536" s="167">
        <f t="shared" si="4"/>
        <v>0</v>
      </c>
      <c r="AE536" s="398">
        <v>5</v>
      </c>
      <c r="AF536" s="398">
        <v>0</v>
      </c>
      <c r="AG536" s="398">
        <v>3</v>
      </c>
      <c r="AH536" s="398">
        <v>0</v>
      </c>
      <c r="AI536" s="399">
        <v>5</v>
      </c>
      <c r="AJ536" s="399">
        <v>3</v>
      </c>
      <c r="AK536" s="399">
        <v>2</v>
      </c>
      <c r="AL536" s="399">
        <v>5</v>
      </c>
      <c r="AM536" s="166"/>
      <c r="AN536" s="166"/>
      <c r="AO536" s="166" t="s">
        <v>699</v>
      </c>
      <c r="AP536" s="168" t="s">
        <v>8047</v>
      </c>
      <c r="AQ536" s="168" t="s">
        <v>699</v>
      </c>
      <c r="AR536" s="169">
        <f t="shared" si="5"/>
        <v>0</v>
      </c>
      <c r="AS536" s="170">
        <v>0</v>
      </c>
      <c r="AT536" s="160">
        <v>0</v>
      </c>
      <c r="AU536" s="160">
        <v>0</v>
      </c>
      <c r="AV536" s="170">
        <v>0</v>
      </c>
      <c r="AW536" s="170">
        <v>0</v>
      </c>
      <c r="AX536" s="160">
        <v>0</v>
      </c>
      <c r="AY536" s="160">
        <v>0</v>
      </c>
      <c r="AZ536" s="160">
        <v>0</v>
      </c>
      <c r="BA536" s="160">
        <v>0</v>
      </c>
      <c r="BB536" s="160">
        <v>0</v>
      </c>
      <c r="BC536" s="160" t="s">
        <v>2339</v>
      </c>
      <c r="BD536" s="160"/>
      <c r="BE536" s="160"/>
    </row>
    <row r="537" spans="2:57" ht="16.5" hidden="1" customHeight="1">
      <c r="B537" s="156">
        <v>15</v>
      </c>
      <c r="C537" s="157" t="s">
        <v>1798</v>
      </c>
      <c r="D537" s="158" t="s">
        <v>5158</v>
      </c>
      <c r="E537" s="176" t="s">
        <v>28</v>
      </c>
      <c r="F537" s="158" t="s">
        <v>2233</v>
      </c>
      <c r="G537" s="158" t="s">
        <v>1784</v>
      </c>
      <c r="H537" s="159" t="s">
        <v>724</v>
      </c>
      <c r="I537" s="160" t="s">
        <v>1799</v>
      </c>
      <c r="J537" s="160" t="s">
        <v>5159</v>
      </c>
      <c r="K537" s="161">
        <v>27827</v>
      </c>
      <c r="L537" s="158" t="s">
        <v>5160</v>
      </c>
      <c r="M537" s="158" t="s">
        <v>2332</v>
      </c>
      <c r="N537" s="158" t="s">
        <v>5160</v>
      </c>
      <c r="O537" s="158" t="s">
        <v>5161</v>
      </c>
      <c r="P537" s="158" t="s">
        <v>5162</v>
      </c>
      <c r="Q537" s="171">
        <v>5</v>
      </c>
      <c r="R537" s="212">
        <v>23</v>
      </c>
      <c r="S537" s="163">
        <v>15</v>
      </c>
      <c r="T537" s="163" t="s">
        <v>2478</v>
      </c>
      <c r="U537" s="163">
        <v>39</v>
      </c>
      <c r="V537" s="163" t="s">
        <v>5163</v>
      </c>
      <c r="W537" s="163">
        <v>1</v>
      </c>
      <c r="X537" s="163"/>
      <c r="Y537" s="164" t="s">
        <v>26</v>
      </c>
      <c r="Z537" s="164" t="s">
        <v>26</v>
      </c>
      <c r="AA537" s="164"/>
      <c r="AB537" s="165" t="s">
        <v>2338</v>
      </c>
      <c r="AC537" s="166">
        <v>38</v>
      </c>
      <c r="AD537" s="167">
        <f t="shared" si="4"/>
        <v>4</v>
      </c>
      <c r="AE537" s="398">
        <v>36</v>
      </c>
      <c r="AF537" s="398">
        <v>4</v>
      </c>
      <c r="AG537" s="398">
        <v>6</v>
      </c>
      <c r="AH537" s="398">
        <v>1</v>
      </c>
      <c r="AI537" s="399">
        <v>42</v>
      </c>
      <c r="AJ537" s="399">
        <v>7</v>
      </c>
      <c r="AK537" s="399">
        <v>2</v>
      </c>
      <c r="AL537" s="399">
        <v>36</v>
      </c>
      <c r="AM537" s="166"/>
      <c r="AN537" s="166"/>
      <c r="AO537" s="166" t="s">
        <v>699</v>
      </c>
      <c r="AP537" s="168" t="s">
        <v>10138</v>
      </c>
      <c r="AQ537" s="168" t="s">
        <v>699</v>
      </c>
      <c r="AR537" s="169">
        <f t="shared" si="5"/>
        <v>38</v>
      </c>
      <c r="AS537" s="170">
        <v>0</v>
      </c>
      <c r="AT537" s="160">
        <v>0</v>
      </c>
      <c r="AU537" s="160">
        <v>0</v>
      </c>
      <c r="AV537" s="170">
        <v>32</v>
      </c>
      <c r="AW537" s="170">
        <v>0</v>
      </c>
      <c r="AX537" s="160">
        <v>0</v>
      </c>
      <c r="AY537" s="160">
        <v>6</v>
      </c>
      <c r="AZ537" s="160">
        <v>0</v>
      </c>
      <c r="BA537" s="160">
        <v>0</v>
      </c>
      <c r="BB537" s="160">
        <v>0</v>
      </c>
      <c r="BC537" s="160" t="s">
        <v>2339</v>
      </c>
      <c r="BD537" s="160"/>
      <c r="BE537" s="160"/>
    </row>
    <row r="538" spans="2:57" ht="16.5" hidden="1" customHeight="1">
      <c r="B538" s="156">
        <v>137</v>
      </c>
      <c r="C538" s="157" t="s">
        <v>1800</v>
      </c>
      <c r="D538" s="158" t="s">
        <v>5164</v>
      </c>
      <c r="E538" s="176" t="s">
        <v>28</v>
      </c>
      <c r="F538" s="158" t="s">
        <v>2233</v>
      </c>
      <c r="G538" s="158" t="s">
        <v>1784</v>
      </c>
      <c r="H538" s="159" t="s">
        <v>730</v>
      </c>
      <c r="I538" s="160" t="s">
        <v>1801</v>
      </c>
      <c r="J538" s="160" t="s">
        <v>5159</v>
      </c>
      <c r="K538" s="161">
        <v>25634</v>
      </c>
      <c r="L538" s="158" t="s">
        <v>5165</v>
      </c>
      <c r="M538" s="158" t="s">
        <v>2332</v>
      </c>
      <c r="N538" s="158" t="s">
        <v>5165</v>
      </c>
      <c r="O538" s="158" t="s">
        <v>5166</v>
      </c>
      <c r="P538" s="158" t="s">
        <v>5167</v>
      </c>
      <c r="Q538" s="171">
        <v>1</v>
      </c>
      <c r="R538" s="163"/>
      <c r="S538" s="163">
        <v>3</v>
      </c>
      <c r="T538" s="163" t="s">
        <v>2559</v>
      </c>
      <c r="U538" s="163">
        <v>24</v>
      </c>
      <c r="V538" s="163" t="s">
        <v>5168</v>
      </c>
      <c r="W538" s="163">
        <v>1</v>
      </c>
      <c r="X538" s="163"/>
      <c r="Y538" s="164" t="s">
        <v>2353</v>
      </c>
      <c r="Z538" s="164" t="s">
        <v>2353</v>
      </c>
      <c r="AA538" s="164"/>
      <c r="AB538" s="165" t="s">
        <v>2338</v>
      </c>
      <c r="AC538" s="166">
        <v>15</v>
      </c>
      <c r="AD538" s="167">
        <f t="shared" si="4"/>
        <v>0</v>
      </c>
      <c r="AE538" s="398">
        <v>15</v>
      </c>
      <c r="AF538" s="398">
        <v>0</v>
      </c>
      <c r="AG538" s="398">
        <v>2</v>
      </c>
      <c r="AH538" s="398">
        <v>0</v>
      </c>
      <c r="AI538" s="399">
        <v>15</v>
      </c>
      <c r="AJ538" s="399">
        <v>2</v>
      </c>
      <c r="AK538" s="399">
        <v>2</v>
      </c>
      <c r="AL538" s="399">
        <v>9</v>
      </c>
      <c r="AM538" s="166"/>
      <c r="AN538" s="166"/>
      <c r="AO538" s="166" t="s">
        <v>699</v>
      </c>
      <c r="AP538" s="168" t="s">
        <v>699</v>
      </c>
      <c r="AQ538" s="168" t="s">
        <v>699</v>
      </c>
      <c r="AR538" s="169">
        <f t="shared" si="5"/>
        <v>15</v>
      </c>
      <c r="AS538" s="170">
        <v>0</v>
      </c>
      <c r="AT538" s="160">
        <v>0</v>
      </c>
      <c r="AU538" s="160">
        <v>0</v>
      </c>
      <c r="AV538" s="170">
        <v>13</v>
      </c>
      <c r="AW538" s="170">
        <v>0</v>
      </c>
      <c r="AX538" s="160">
        <v>0</v>
      </c>
      <c r="AY538" s="160">
        <v>2</v>
      </c>
      <c r="AZ538" s="160">
        <v>0</v>
      </c>
      <c r="BA538" s="160">
        <v>0</v>
      </c>
      <c r="BB538" s="160">
        <v>0</v>
      </c>
      <c r="BC538" s="160" t="s">
        <v>2339</v>
      </c>
      <c r="BD538" s="160"/>
      <c r="BE538" s="160"/>
    </row>
    <row r="539" spans="2:57" ht="16.5" hidden="1" customHeight="1">
      <c r="B539" s="156">
        <v>168</v>
      </c>
      <c r="C539" s="157" t="s">
        <v>1802</v>
      </c>
      <c r="D539" s="158" t="s">
        <v>5169</v>
      </c>
      <c r="E539" s="176" t="s">
        <v>28</v>
      </c>
      <c r="F539" s="158" t="s">
        <v>2233</v>
      </c>
      <c r="G539" s="158" t="s">
        <v>1784</v>
      </c>
      <c r="H539" s="159" t="s">
        <v>727</v>
      </c>
      <c r="I539" s="160" t="s">
        <v>1803</v>
      </c>
      <c r="J539" s="160" t="s">
        <v>5170</v>
      </c>
      <c r="K539" s="161">
        <v>4901</v>
      </c>
      <c r="L539" s="158"/>
      <c r="M539" s="158"/>
      <c r="N539" s="158" t="s">
        <v>699</v>
      </c>
      <c r="O539" s="158" t="s">
        <v>699</v>
      </c>
      <c r="P539" s="158" t="s">
        <v>699</v>
      </c>
      <c r="Q539" s="171">
        <v>1</v>
      </c>
      <c r="R539" s="163"/>
      <c r="S539" s="163">
        <v>6</v>
      </c>
      <c r="T539" s="163" t="s">
        <v>2610</v>
      </c>
      <c r="U539" s="163">
        <v>15</v>
      </c>
      <c r="V539" s="163" t="s">
        <v>5171</v>
      </c>
      <c r="W539" s="163">
        <v>1</v>
      </c>
      <c r="X539" s="163"/>
      <c r="Y539" s="164" t="s">
        <v>26</v>
      </c>
      <c r="Z539" s="164" t="s">
        <v>26</v>
      </c>
      <c r="AA539" s="164"/>
      <c r="AB539" s="165" t="s">
        <v>2338</v>
      </c>
      <c r="AC539" s="166">
        <v>17</v>
      </c>
      <c r="AD539" s="167">
        <f t="shared" si="4"/>
        <v>0</v>
      </c>
      <c r="AE539" s="398">
        <v>17</v>
      </c>
      <c r="AF539" s="398">
        <v>0</v>
      </c>
      <c r="AG539" s="398">
        <v>4</v>
      </c>
      <c r="AH539" s="398">
        <v>0</v>
      </c>
      <c r="AI539" s="399">
        <v>17</v>
      </c>
      <c r="AJ539" s="399">
        <v>4</v>
      </c>
      <c r="AK539" s="399">
        <v>2</v>
      </c>
      <c r="AL539" s="399">
        <v>15</v>
      </c>
      <c r="AM539" s="166"/>
      <c r="AN539" s="166"/>
      <c r="AO539" s="166" t="s">
        <v>699</v>
      </c>
      <c r="AP539" s="168" t="s">
        <v>699</v>
      </c>
      <c r="AQ539" s="168" t="s">
        <v>699</v>
      </c>
      <c r="AR539" s="169">
        <f t="shared" si="5"/>
        <v>17</v>
      </c>
      <c r="AS539" s="170">
        <v>0</v>
      </c>
      <c r="AT539" s="160">
        <v>0</v>
      </c>
      <c r="AU539" s="160">
        <v>0</v>
      </c>
      <c r="AV539" s="170">
        <v>9</v>
      </c>
      <c r="AW539" s="170">
        <v>1</v>
      </c>
      <c r="AX539" s="160">
        <v>0</v>
      </c>
      <c r="AY539" s="160">
        <v>7</v>
      </c>
      <c r="AZ539" s="160">
        <v>0</v>
      </c>
      <c r="BA539" s="160">
        <v>0</v>
      </c>
      <c r="BB539" s="160">
        <v>0</v>
      </c>
      <c r="BC539" s="160" t="s">
        <v>2339</v>
      </c>
      <c r="BD539" s="160"/>
      <c r="BE539" s="160"/>
    </row>
    <row r="540" spans="2:57" ht="16.5" hidden="1" customHeight="1">
      <c r="B540" s="156">
        <v>169</v>
      </c>
      <c r="C540" s="157" t="s">
        <v>1804</v>
      </c>
      <c r="D540" s="158" t="s">
        <v>5172</v>
      </c>
      <c r="E540" s="176" t="s">
        <v>28</v>
      </c>
      <c r="F540" s="158" t="s">
        <v>2233</v>
      </c>
      <c r="G540" s="158" t="s">
        <v>1784</v>
      </c>
      <c r="H540" s="159" t="s">
        <v>727</v>
      </c>
      <c r="I540" s="160" t="s">
        <v>1805</v>
      </c>
      <c r="J540" s="160" t="s">
        <v>5173</v>
      </c>
      <c r="K540" s="161">
        <v>17442</v>
      </c>
      <c r="L540" s="158"/>
      <c r="M540" s="158"/>
      <c r="N540" s="158" t="s">
        <v>699</v>
      </c>
      <c r="O540" s="158" t="s">
        <v>699</v>
      </c>
      <c r="P540" s="158" t="s">
        <v>699</v>
      </c>
      <c r="Q540" s="171">
        <v>5</v>
      </c>
      <c r="R540" s="163" t="s">
        <v>2470</v>
      </c>
      <c r="S540" s="163">
        <v>9</v>
      </c>
      <c r="T540" s="163" t="s">
        <v>2430</v>
      </c>
      <c r="U540" s="163">
        <v>11</v>
      </c>
      <c r="V540" s="163" t="s">
        <v>5174</v>
      </c>
      <c r="W540" s="163">
        <v>1</v>
      </c>
      <c r="X540" s="163"/>
      <c r="Y540" s="164" t="s">
        <v>2353</v>
      </c>
      <c r="Z540" s="164" t="s">
        <v>2353</v>
      </c>
      <c r="AA540" s="164"/>
      <c r="AB540" s="165" t="s">
        <v>2338</v>
      </c>
      <c r="AC540" s="166">
        <v>7</v>
      </c>
      <c r="AD540" s="167">
        <f t="shared" si="4"/>
        <v>0</v>
      </c>
      <c r="AE540" s="398">
        <v>7</v>
      </c>
      <c r="AF540" s="398">
        <v>0</v>
      </c>
      <c r="AG540" s="398">
        <v>2</v>
      </c>
      <c r="AH540" s="398">
        <v>0</v>
      </c>
      <c r="AI540" s="399">
        <v>7</v>
      </c>
      <c r="AJ540" s="399">
        <v>2</v>
      </c>
      <c r="AK540" s="399">
        <v>2</v>
      </c>
      <c r="AL540" s="399">
        <v>6</v>
      </c>
      <c r="AM540" s="166"/>
      <c r="AN540" s="166"/>
      <c r="AO540" s="166" t="s">
        <v>699</v>
      </c>
      <c r="AP540" s="168" t="s">
        <v>699</v>
      </c>
      <c r="AQ540" s="168" t="s">
        <v>699</v>
      </c>
      <c r="AR540" s="169">
        <f t="shared" si="5"/>
        <v>7</v>
      </c>
      <c r="AS540" s="170">
        <v>0</v>
      </c>
      <c r="AT540" s="160">
        <v>0</v>
      </c>
      <c r="AU540" s="160">
        <v>0</v>
      </c>
      <c r="AV540" s="170">
        <v>5</v>
      </c>
      <c r="AW540" s="170">
        <v>0</v>
      </c>
      <c r="AX540" s="160">
        <v>0</v>
      </c>
      <c r="AY540" s="160">
        <v>2</v>
      </c>
      <c r="AZ540" s="160">
        <v>0</v>
      </c>
      <c r="BA540" s="160">
        <v>0</v>
      </c>
      <c r="BB540" s="160">
        <v>0</v>
      </c>
      <c r="BC540" s="160" t="s">
        <v>2339</v>
      </c>
      <c r="BD540" s="160"/>
      <c r="BE540" s="160"/>
    </row>
    <row r="541" spans="2:57" ht="16.5" hidden="1" customHeight="1">
      <c r="B541" s="156">
        <v>16</v>
      </c>
      <c r="C541" s="157" t="s">
        <v>1806</v>
      </c>
      <c r="D541" s="158" t="s">
        <v>5175</v>
      </c>
      <c r="E541" s="176" t="s">
        <v>28</v>
      </c>
      <c r="F541" s="158" t="s">
        <v>2233</v>
      </c>
      <c r="G541" s="158" t="s">
        <v>1784</v>
      </c>
      <c r="H541" s="159" t="s">
        <v>724</v>
      </c>
      <c r="I541" s="160" t="s">
        <v>1807</v>
      </c>
      <c r="J541" s="160" t="s">
        <v>5176</v>
      </c>
      <c r="K541" s="161">
        <v>19154</v>
      </c>
      <c r="L541" s="158" t="s">
        <v>5177</v>
      </c>
      <c r="M541" s="158" t="s">
        <v>2332</v>
      </c>
      <c r="N541" s="158" t="s">
        <v>5177</v>
      </c>
      <c r="O541" s="158" t="s">
        <v>5178</v>
      </c>
      <c r="P541" s="158" t="s">
        <v>5179</v>
      </c>
      <c r="Q541" s="171">
        <v>4</v>
      </c>
      <c r="R541" s="163" t="s">
        <v>5180</v>
      </c>
      <c r="S541" s="163">
        <v>19</v>
      </c>
      <c r="T541" s="163" t="s">
        <v>2575</v>
      </c>
      <c r="U541" s="163">
        <v>50</v>
      </c>
      <c r="V541" s="163" t="s">
        <v>5181</v>
      </c>
      <c r="W541" s="163">
        <v>1</v>
      </c>
      <c r="X541" s="163"/>
      <c r="Y541" s="164" t="s">
        <v>2353</v>
      </c>
      <c r="Z541" s="164" t="s">
        <v>2353</v>
      </c>
      <c r="AA541" s="164"/>
      <c r="AB541" s="165" t="s">
        <v>2338</v>
      </c>
      <c r="AC541" s="166">
        <v>54</v>
      </c>
      <c r="AD541" s="167">
        <f t="shared" si="4"/>
        <v>0</v>
      </c>
      <c r="AE541" s="398">
        <v>54</v>
      </c>
      <c r="AF541" s="398">
        <v>0</v>
      </c>
      <c r="AG541" s="398">
        <v>8</v>
      </c>
      <c r="AH541" s="398">
        <v>3</v>
      </c>
      <c r="AI541" s="399">
        <v>54</v>
      </c>
      <c r="AJ541" s="399">
        <v>11</v>
      </c>
      <c r="AK541" s="399">
        <v>2</v>
      </c>
      <c r="AL541" s="399">
        <v>52</v>
      </c>
      <c r="AM541" s="166"/>
      <c r="AN541" s="166"/>
      <c r="AO541" s="166" t="s">
        <v>699</v>
      </c>
      <c r="AP541" s="168" t="s">
        <v>699</v>
      </c>
      <c r="AQ541" s="168" t="s">
        <v>699</v>
      </c>
      <c r="AR541" s="169">
        <f t="shared" si="5"/>
        <v>54</v>
      </c>
      <c r="AS541" s="170">
        <v>0</v>
      </c>
      <c r="AT541" s="160">
        <v>0</v>
      </c>
      <c r="AU541" s="160">
        <v>0</v>
      </c>
      <c r="AV541" s="170">
        <v>24</v>
      </c>
      <c r="AW541" s="170">
        <v>2</v>
      </c>
      <c r="AX541" s="160">
        <v>25</v>
      </c>
      <c r="AY541" s="160">
        <v>0</v>
      </c>
      <c r="AZ541" s="160">
        <v>0</v>
      </c>
      <c r="BA541" s="160">
        <v>0</v>
      </c>
      <c r="BB541" s="160">
        <v>3</v>
      </c>
      <c r="BC541" s="160" t="s">
        <v>2339</v>
      </c>
      <c r="BD541" s="160"/>
      <c r="BE541" s="160"/>
    </row>
    <row r="542" spans="2:57" ht="16.5" hidden="1" customHeight="1">
      <c r="B542" s="156">
        <v>138</v>
      </c>
      <c r="C542" s="157" t="s">
        <v>1808</v>
      </c>
      <c r="D542" s="158" t="s">
        <v>5182</v>
      </c>
      <c r="E542" s="176" t="s">
        <v>28</v>
      </c>
      <c r="F542" s="158" t="s">
        <v>2233</v>
      </c>
      <c r="G542" s="158" t="s">
        <v>1784</v>
      </c>
      <c r="H542" s="159" t="s">
        <v>730</v>
      </c>
      <c r="I542" s="160" t="s">
        <v>1809</v>
      </c>
      <c r="J542" s="160" t="s">
        <v>5176</v>
      </c>
      <c r="K542" s="161">
        <v>18429</v>
      </c>
      <c r="L542" s="158"/>
      <c r="M542" s="158"/>
      <c r="N542" s="158" t="s">
        <v>699</v>
      </c>
      <c r="O542" s="158" t="s">
        <v>699</v>
      </c>
      <c r="P542" s="158" t="s">
        <v>699</v>
      </c>
      <c r="Q542" s="171">
        <v>3</v>
      </c>
      <c r="R542" s="212" t="s">
        <v>2680</v>
      </c>
      <c r="S542" s="163">
        <v>8</v>
      </c>
      <c r="T542" s="163" t="s">
        <v>2470</v>
      </c>
      <c r="U542" s="163">
        <v>19</v>
      </c>
      <c r="V542" s="163" t="s">
        <v>5183</v>
      </c>
      <c r="W542" s="163">
        <v>1</v>
      </c>
      <c r="X542" s="163"/>
      <c r="Y542" s="164" t="s">
        <v>2353</v>
      </c>
      <c r="Z542" s="164" t="s">
        <v>2353</v>
      </c>
      <c r="AA542" s="164"/>
      <c r="AB542" s="165" t="s">
        <v>2338</v>
      </c>
      <c r="AC542" s="166">
        <v>22</v>
      </c>
      <c r="AD542" s="167">
        <f t="shared" si="4"/>
        <v>0</v>
      </c>
      <c r="AE542" s="398">
        <v>22</v>
      </c>
      <c r="AF542" s="398">
        <v>0</v>
      </c>
      <c r="AG542" s="398">
        <v>3</v>
      </c>
      <c r="AH542" s="398">
        <v>2</v>
      </c>
      <c r="AI542" s="399">
        <v>22</v>
      </c>
      <c r="AJ542" s="399">
        <v>5</v>
      </c>
      <c r="AK542" s="399">
        <v>2</v>
      </c>
      <c r="AL542" s="399">
        <v>15</v>
      </c>
      <c r="AM542" s="166"/>
      <c r="AN542" s="166"/>
      <c r="AO542" s="166" t="s">
        <v>699</v>
      </c>
      <c r="AP542" s="168" t="s">
        <v>699</v>
      </c>
      <c r="AQ542" s="168" t="s">
        <v>699</v>
      </c>
      <c r="AR542" s="169">
        <f t="shared" si="5"/>
        <v>22</v>
      </c>
      <c r="AS542" s="170">
        <v>0</v>
      </c>
      <c r="AT542" s="160">
        <v>0</v>
      </c>
      <c r="AU542" s="160">
        <v>0</v>
      </c>
      <c r="AV542" s="170">
        <v>11</v>
      </c>
      <c r="AW542" s="170">
        <v>0</v>
      </c>
      <c r="AX542" s="160">
        <v>5</v>
      </c>
      <c r="AY542" s="160">
        <v>6</v>
      </c>
      <c r="AZ542" s="160">
        <v>0</v>
      </c>
      <c r="BA542" s="160">
        <v>0</v>
      </c>
      <c r="BB542" s="160">
        <v>0</v>
      </c>
      <c r="BC542" s="160" t="s">
        <v>2339</v>
      </c>
      <c r="BD542" s="160"/>
      <c r="BE542" s="160"/>
    </row>
    <row r="543" spans="2:57" ht="16.5" hidden="1" customHeight="1">
      <c r="B543" s="156">
        <v>170</v>
      </c>
      <c r="C543" s="157" t="s">
        <v>1810</v>
      </c>
      <c r="D543" s="158" t="s">
        <v>5184</v>
      </c>
      <c r="E543" s="176" t="s">
        <v>28</v>
      </c>
      <c r="F543" s="158" t="s">
        <v>2233</v>
      </c>
      <c r="G543" s="158" t="s">
        <v>1784</v>
      </c>
      <c r="H543" s="159" t="s">
        <v>727</v>
      </c>
      <c r="I543" s="160" t="s">
        <v>1811</v>
      </c>
      <c r="J543" s="160" t="s">
        <v>5185</v>
      </c>
      <c r="K543" s="161">
        <v>10715</v>
      </c>
      <c r="L543" s="158" t="s">
        <v>5186</v>
      </c>
      <c r="M543" s="158" t="s">
        <v>2332</v>
      </c>
      <c r="N543" s="158" t="s">
        <v>5186</v>
      </c>
      <c r="O543" s="158" t="s">
        <v>5187</v>
      </c>
      <c r="P543" s="158" t="s">
        <v>5188</v>
      </c>
      <c r="Q543" s="171">
        <v>3</v>
      </c>
      <c r="R543" s="163" t="s">
        <v>2377</v>
      </c>
      <c r="S543" s="163">
        <v>8</v>
      </c>
      <c r="T543" s="163" t="s">
        <v>3674</v>
      </c>
      <c r="U543" s="163">
        <v>14</v>
      </c>
      <c r="V543" s="163" t="s">
        <v>5189</v>
      </c>
      <c r="W543" s="163">
        <v>1</v>
      </c>
      <c r="X543" s="163"/>
      <c r="Y543" s="164" t="s">
        <v>26</v>
      </c>
      <c r="Z543" s="164" t="s">
        <v>26</v>
      </c>
      <c r="AA543" s="164"/>
      <c r="AB543" s="165" t="s">
        <v>2338</v>
      </c>
      <c r="AC543" s="166">
        <v>15</v>
      </c>
      <c r="AD543" s="167">
        <f t="shared" si="4"/>
        <v>0</v>
      </c>
      <c r="AE543" s="398">
        <v>17</v>
      </c>
      <c r="AF543" s="398">
        <v>0</v>
      </c>
      <c r="AG543" s="398">
        <v>3</v>
      </c>
      <c r="AH543" s="398">
        <v>0</v>
      </c>
      <c r="AI543" s="399">
        <v>17</v>
      </c>
      <c r="AJ543" s="399">
        <v>3</v>
      </c>
      <c r="AK543" s="399">
        <v>2</v>
      </c>
      <c r="AL543" s="399">
        <v>10</v>
      </c>
      <c r="AM543" s="166"/>
      <c r="AN543" s="166"/>
      <c r="AO543" s="166" t="s">
        <v>699</v>
      </c>
      <c r="AP543" s="168" t="s">
        <v>699</v>
      </c>
      <c r="AQ543" s="168" t="s">
        <v>699</v>
      </c>
      <c r="AR543" s="169">
        <f t="shared" si="5"/>
        <v>15</v>
      </c>
      <c r="AS543" s="170">
        <v>0</v>
      </c>
      <c r="AT543" s="160">
        <v>0</v>
      </c>
      <c r="AU543" s="160">
        <v>0</v>
      </c>
      <c r="AV543" s="170">
        <v>15</v>
      </c>
      <c r="AW543" s="170">
        <v>0</v>
      </c>
      <c r="AX543" s="160">
        <v>0</v>
      </c>
      <c r="AY543" s="160">
        <v>0</v>
      </c>
      <c r="AZ543" s="160">
        <v>0</v>
      </c>
      <c r="BA543" s="160">
        <v>0</v>
      </c>
      <c r="BB543" s="160">
        <v>0</v>
      </c>
      <c r="BC543" s="160" t="s">
        <v>2339</v>
      </c>
      <c r="BD543" s="160"/>
      <c r="BE543" s="160"/>
    </row>
    <row r="544" spans="2:57" ht="16.5" hidden="1" customHeight="1">
      <c r="B544" s="156">
        <v>171</v>
      </c>
      <c r="C544" s="157" t="s">
        <v>1812</v>
      </c>
      <c r="D544" s="158" t="s">
        <v>5190</v>
      </c>
      <c r="E544" s="176" t="s">
        <v>28</v>
      </c>
      <c r="F544" s="158" t="s">
        <v>2233</v>
      </c>
      <c r="G544" s="158" t="s">
        <v>1784</v>
      </c>
      <c r="H544" s="159" t="s">
        <v>727</v>
      </c>
      <c r="I544" s="160" t="s">
        <v>1813</v>
      </c>
      <c r="J544" s="160" t="s">
        <v>5191</v>
      </c>
      <c r="K544" s="161">
        <v>14494</v>
      </c>
      <c r="L544" s="158" t="s">
        <v>5192</v>
      </c>
      <c r="M544" s="158" t="s">
        <v>2332</v>
      </c>
      <c r="N544" s="158" t="s">
        <v>5192</v>
      </c>
      <c r="O544" s="158" t="s">
        <v>5193</v>
      </c>
      <c r="P544" s="158" t="s">
        <v>5194</v>
      </c>
      <c r="Q544" s="171">
        <v>2</v>
      </c>
      <c r="R544" s="163" t="s">
        <v>2690</v>
      </c>
      <c r="S544" s="163">
        <v>5</v>
      </c>
      <c r="T544" s="163" t="s">
        <v>2430</v>
      </c>
      <c r="U544" s="163">
        <v>10</v>
      </c>
      <c r="V544" s="163" t="s">
        <v>2571</v>
      </c>
      <c r="W544" s="163"/>
      <c r="X544" s="163"/>
      <c r="Y544" s="164" t="s">
        <v>2353</v>
      </c>
      <c r="Z544" s="164" t="s">
        <v>2353</v>
      </c>
      <c r="AA544" s="164"/>
      <c r="AB544" s="165" t="s">
        <v>2338</v>
      </c>
      <c r="AC544" s="166">
        <v>10</v>
      </c>
      <c r="AD544" s="167">
        <f t="shared" si="4"/>
        <v>0</v>
      </c>
      <c r="AE544" s="398">
        <v>10</v>
      </c>
      <c r="AF544" s="398">
        <v>0</v>
      </c>
      <c r="AG544" s="398">
        <v>2</v>
      </c>
      <c r="AH544" s="398">
        <v>1</v>
      </c>
      <c r="AI544" s="399">
        <v>10</v>
      </c>
      <c r="AJ544" s="399">
        <v>3</v>
      </c>
      <c r="AK544" s="399">
        <v>3</v>
      </c>
      <c r="AL544" s="399">
        <v>9</v>
      </c>
      <c r="AM544" s="166"/>
      <c r="AN544" s="166"/>
      <c r="AO544" s="166" t="s">
        <v>699</v>
      </c>
      <c r="AP544" s="168" t="s">
        <v>699</v>
      </c>
      <c r="AQ544" s="168" t="s">
        <v>699</v>
      </c>
      <c r="AR544" s="169">
        <f t="shared" si="5"/>
        <v>10</v>
      </c>
      <c r="AS544" s="170">
        <v>0</v>
      </c>
      <c r="AT544" s="160">
        <v>0</v>
      </c>
      <c r="AU544" s="160">
        <v>0</v>
      </c>
      <c r="AV544" s="170">
        <v>6</v>
      </c>
      <c r="AW544" s="170">
        <v>0</v>
      </c>
      <c r="AX544" s="160">
        <v>0</v>
      </c>
      <c r="AY544" s="160">
        <v>4</v>
      </c>
      <c r="AZ544" s="160">
        <v>0</v>
      </c>
      <c r="BA544" s="160">
        <v>0</v>
      </c>
      <c r="BB544" s="160">
        <v>0</v>
      </c>
      <c r="BC544" s="160" t="s">
        <v>2339</v>
      </c>
      <c r="BD544" s="160"/>
      <c r="BE544" s="160"/>
    </row>
    <row r="545" spans="2:57" ht="16.5" hidden="1" customHeight="1">
      <c r="B545" s="156">
        <v>42</v>
      </c>
      <c r="C545" s="157" t="s">
        <v>1814</v>
      </c>
      <c r="D545" s="158" t="s">
        <v>5195</v>
      </c>
      <c r="E545" s="176" t="s">
        <v>28</v>
      </c>
      <c r="F545" s="158" t="s">
        <v>2233</v>
      </c>
      <c r="G545" s="158" t="s">
        <v>1784</v>
      </c>
      <c r="H545" s="159" t="s">
        <v>724</v>
      </c>
      <c r="I545" s="160" t="s">
        <v>1815</v>
      </c>
      <c r="J545" s="160" t="s">
        <v>5196</v>
      </c>
      <c r="K545" s="161">
        <v>23071</v>
      </c>
      <c r="L545" s="158"/>
      <c r="M545" s="158"/>
      <c r="N545" s="158" t="s">
        <v>699</v>
      </c>
      <c r="O545" s="158" t="s">
        <v>699</v>
      </c>
      <c r="P545" s="158" t="s">
        <v>699</v>
      </c>
      <c r="Q545" s="171">
        <v>3</v>
      </c>
      <c r="R545" s="163" t="s">
        <v>3662</v>
      </c>
      <c r="S545" s="163">
        <v>7</v>
      </c>
      <c r="T545" s="163" t="s">
        <v>3024</v>
      </c>
      <c r="U545" s="163">
        <v>54</v>
      </c>
      <c r="V545" s="163" t="s">
        <v>5197</v>
      </c>
      <c r="W545" s="163">
        <v>1</v>
      </c>
      <c r="X545" s="163"/>
      <c r="Y545" s="164" t="s">
        <v>26</v>
      </c>
      <c r="Z545" s="164" t="s">
        <v>26</v>
      </c>
      <c r="AA545" s="172" t="s">
        <v>35</v>
      </c>
      <c r="AB545" s="165" t="s">
        <v>2354</v>
      </c>
      <c r="AC545" s="166">
        <v>96</v>
      </c>
      <c r="AD545" s="167">
        <f t="shared" si="4"/>
        <v>0</v>
      </c>
      <c r="AE545" s="398">
        <v>61</v>
      </c>
      <c r="AF545" s="398">
        <v>0</v>
      </c>
      <c r="AG545" s="398">
        <v>11</v>
      </c>
      <c r="AH545" s="398">
        <v>0</v>
      </c>
      <c r="AI545" s="399">
        <v>61</v>
      </c>
      <c r="AJ545" s="399">
        <v>11</v>
      </c>
      <c r="AK545" s="399">
        <v>3</v>
      </c>
      <c r="AL545" s="399">
        <v>25</v>
      </c>
      <c r="AM545" s="166"/>
      <c r="AN545" s="166"/>
      <c r="AO545" s="166" t="s">
        <v>699</v>
      </c>
      <c r="AP545" s="168" t="s">
        <v>699</v>
      </c>
      <c r="AQ545" s="168" t="s">
        <v>699</v>
      </c>
      <c r="AR545" s="169">
        <f t="shared" si="5"/>
        <v>96</v>
      </c>
      <c r="AS545" s="170">
        <v>40</v>
      </c>
      <c r="AT545" s="160">
        <v>0</v>
      </c>
      <c r="AU545" s="160">
        <v>0</v>
      </c>
      <c r="AV545" s="170">
        <v>56</v>
      </c>
      <c r="AW545" s="170">
        <v>0</v>
      </c>
      <c r="AX545" s="160">
        <v>0</v>
      </c>
      <c r="AY545" s="160">
        <v>0</v>
      </c>
      <c r="AZ545" s="160">
        <v>0</v>
      </c>
      <c r="BA545" s="160">
        <v>0</v>
      </c>
      <c r="BB545" s="160">
        <v>0</v>
      </c>
      <c r="BC545" s="160" t="s">
        <v>2355</v>
      </c>
      <c r="BD545" s="160"/>
      <c r="BE545" s="160"/>
    </row>
    <row r="546" spans="2:57" ht="16.5" hidden="1" customHeight="1">
      <c r="B546" s="156">
        <v>151</v>
      </c>
      <c r="C546" s="157" t="s">
        <v>1816</v>
      </c>
      <c r="D546" s="158" t="s">
        <v>5198</v>
      </c>
      <c r="E546" s="176" t="s">
        <v>28</v>
      </c>
      <c r="F546" s="158" t="s">
        <v>2233</v>
      </c>
      <c r="G546" s="158" t="s">
        <v>1784</v>
      </c>
      <c r="H546" s="159" t="s">
        <v>730</v>
      </c>
      <c r="I546" s="160" t="s">
        <v>1817</v>
      </c>
      <c r="J546" s="160" t="s">
        <v>5199</v>
      </c>
      <c r="K546" s="161">
        <v>22375</v>
      </c>
      <c r="L546" s="158"/>
      <c r="M546" s="158"/>
      <c r="N546" s="158" t="s">
        <v>5200</v>
      </c>
      <c r="O546" s="158" t="s">
        <v>5201</v>
      </c>
      <c r="P546" s="158" t="s">
        <v>5202</v>
      </c>
      <c r="Q546" s="171">
        <v>3</v>
      </c>
      <c r="R546" s="212" t="s">
        <v>5203</v>
      </c>
      <c r="S546" s="163">
        <v>10</v>
      </c>
      <c r="T546" s="163" t="s">
        <v>5204</v>
      </c>
      <c r="U546" s="163">
        <v>31</v>
      </c>
      <c r="V546" s="163" t="s">
        <v>5205</v>
      </c>
      <c r="W546" s="163">
        <v>1</v>
      </c>
      <c r="X546" s="163"/>
      <c r="Y546" s="164" t="s">
        <v>26</v>
      </c>
      <c r="Z546" s="164" t="s">
        <v>26</v>
      </c>
      <c r="AA546" s="164"/>
      <c r="AB546" s="165" t="s">
        <v>2338</v>
      </c>
      <c r="AC546" s="166">
        <v>29</v>
      </c>
      <c r="AD546" s="167">
        <f t="shared" si="4"/>
        <v>1</v>
      </c>
      <c r="AE546" s="398">
        <v>29</v>
      </c>
      <c r="AF546" s="398">
        <v>1</v>
      </c>
      <c r="AG546" s="398">
        <v>10</v>
      </c>
      <c r="AH546" s="398">
        <v>1</v>
      </c>
      <c r="AI546" s="399">
        <v>30</v>
      </c>
      <c r="AJ546" s="399">
        <v>11</v>
      </c>
      <c r="AK546" s="399">
        <v>2</v>
      </c>
      <c r="AL546" s="399">
        <v>24</v>
      </c>
      <c r="AM546" s="166"/>
      <c r="AN546" s="166"/>
      <c r="AO546" s="166" t="s">
        <v>699</v>
      </c>
      <c r="AP546" s="168" t="s">
        <v>699</v>
      </c>
      <c r="AQ546" s="168" t="s">
        <v>699</v>
      </c>
      <c r="AR546" s="169">
        <f t="shared" si="5"/>
        <v>29</v>
      </c>
      <c r="AS546" s="170">
        <v>0</v>
      </c>
      <c r="AT546" s="160">
        <v>0</v>
      </c>
      <c r="AU546" s="160">
        <v>0</v>
      </c>
      <c r="AV546" s="170">
        <v>27</v>
      </c>
      <c r="AW546" s="170">
        <v>0</v>
      </c>
      <c r="AX546" s="160">
        <v>0</v>
      </c>
      <c r="AY546" s="160">
        <v>2</v>
      </c>
      <c r="AZ546" s="160">
        <v>0</v>
      </c>
      <c r="BA546" s="160">
        <v>0</v>
      </c>
      <c r="BB546" s="160">
        <v>0</v>
      </c>
      <c r="BC546" s="160" t="s">
        <v>2339</v>
      </c>
      <c r="BD546" s="160"/>
      <c r="BE546" s="160"/>
    </row>
    <row r="547" spans="2:57" ht="16.5" hidden="1" customHeight="1">
      <c r="B547" s="156">
        <v>108</v>
      </c>
      <c r="C547" s="157" t="s">
        <v>1818</v>
      </c>
      <c r="D547" s="158" t="s">
        <v>5206</v>
      </c>
      <c r="E547" s="176" t="s">
        <v>28</v>
      </c>
      <c r="F547" s="158" t="s">
        <v>2233</v>
      </c>
      <c r="G547" s="158" t="s">
        <v>1784</v>
      </c>
      <c r="H547" s="159" t="s">
        <v>724</v>
      </c>
      <c r="I547" s="160" t="s">
        <v>1819</v>
      </c>
      <c r="J547" s="160" t="s">
        <v>5207</v>
      </c>
      <c r="K547" s="161">
        <v>27825</v>
      </c>
      <c r="L547" s="158"/>
      <c r="M547" s="158"/>
      <c r="N547" s="158" t="s">
        <v>699</v>
      </c>
      <c r="O547" s="158" t="s">
        <v>699</v>
      </c>
      <c r="P547" s="158" t="s">
        <v>699</v>
      </c>
      <c r="Q547" s="171">
        <v>8</v>
      </c>
      <c r="R547" s="212" t="s">
        <v>5208</v>
      </c>
      <c r="S547" s="163">
        <v>31</v>
      </c>
      <c r="T547" s="163" t="s">
        <v>3976</v>
      </c>
      <c r="U547" s="163">
        <v>89</v>
      </c>
      <c r="V547" s="163" t="s">
        <v>5209</v>
      </c>
      <c r="W547" s="163">
        <v>1</v>
      </c>
      <c r="X547" s="163"/>
      <c r="Y547" s="164" t="s">
        <v>2353</v>
      </c>
      <c r="Z547" s="164" t="s">
        <v>2353</v>
      </c>
      <c r="AA547" s="164"/>
      <c r="AB547" s="165" t="s">
        <v>2338</v>
      </c>
      <c r="AC547" s="166">
        <v>78</v>
      </c>
      <c r="AD547" s="167">
        <f t="shared" si="4"/>
        <v>65</v>
      </c>
      <c r="AE547" s="398">
        <v>78</v>
      </c>
      <c r="AF547" s="398">
        <v>65</v>
      </c>
      <c r="AG547" s="398">
        <v>14</v>
      </c>
      <c r="AH547" s="398">
        <v>15</v>
      </c>
      <c r="AI547" s="399">
        <v>143</v>
      </c>
      <c r="AJ547" s="399">
        <v>29</v>
      </c>
      <c r="AK547" s="399">
        <v>9</v>
      </c>
      <c r="AL547" s="399">
        <v>104</v>
      </c>
      <c r="AM547" s="166"/>
      <c r="AN547" s="166"/>
      <c r="AO547" s="166" t="s">
        <v>699</v>
      </c>
      <c r="AP547" s="168" t="s">
        <v>699</v>
      </c>
      <c r="AQ547" s="168" t="s">
        <v>699</v>
      </c>
      <c r="AR547" s="169">
        <f t="shared" si="5"/>
        <v>78</v>
      </c>
      <c r="AS547" s="170">
        <v>0</v>
      </c>
      <c r="AT547" s="160">
        <v>0</v>
      </c>
      <c r="AU547" s="160">
        <v>0</v>
      </c>
      <c r="AV547" s="170">
        <v>33</v>
      </c>
      <c r="AW547" s="170">
        <v>0</v>
      </c>
      <c r="AX547" s="160">
        <v>0</v>
      </c>
      <c r="AY547" s="160">
        <v>4</v>
      </c>
      <c r="AZ547" s="160">
        <v>0</v>
      </c>
      <c r="BA547" s="160">
        <v>0</v>
      </c>
      <c r="BB547" s="160">
        <v>41</v>
      </c>
      <c r="BC547" s="160" t="s">
        <v>2339</v>
      </c>
      <c r="BD547" s="160"/>
      <c r="BE547" s="160"/>
    </row>
    <row r="548" spans="2:57" ht="16.5" hidden="1" customHeight="1">
      <c r="B548" s="156">
        <v>109</v>
      </c>
      <c r="C548" s="157" t="s">
        <v>1820</v>
      </c>
      <c r="D548" s="158" t="s">
        <v>5210</v>
      </c>
      <c r="E548" s="176" t="s">
        <v>28</v>
      </c>
      <c r="F548" s="158" t="s">
        <v>2233</v>
      </c>
      <c r="G548" s="158" t="s">
        <v>1784</v>
      </c>
      <c r="H548" s="159" t="s">
        <v>724</v>
      </c>
      <c r="I548" s="160" t="s">
        <v>1821</v>
      </c>
      <c r="J548" s="160" t="s">
        <v>5211</v>
      </c>
      <c r="K548" s="161">
        <v>35490</v>
      </c>
      <c r="L548" s="158"/>
      <c r="M548" s="158"/>
      <c r="N548" s="158" t="s">
        <v>699</v>
      </c>
      <c r="O548" s="158" t="s">
        <v>699</v>
      </c>
      <c r="P548" s="158" t="s">
        <v>699</v>
      </c>
      <c r="Q548" s="171">
        <v>4</v>
      </c>
      <c r="R548" s="163" t="s">
        <v>3274</v>
      </c>
      <c r="S548" s="163">
        <v>20</v>
      </c>
      <c r="T548" s="163" t="s">
        <v>3024</v>
      </c>
      <c r="U548" s="163">
        <v>58</v>
      </c>
      <c r="V548" s="163" t="s">
        <v>5212</v>
      </c>
      <c r="W548" s="163"/>
      <c r="X548" s="163"/>
      <c r="Y548" s="164" t="s">
        <v>26</v>
      </c>
      <c r="Z548" s="164" t="s">
        <v>26</v>
      </c>
      <c r="AA548" s="172" t="s">
        <v>35</v>
      </c>
      <c r="AB548" s="165" t="s">
        <v>2354</v>
      </c>
      <c r="AC548" s="166">
        <v>51</v>
      </c>
      <c r="AD548" s="167">
        <f t="shared" si="4"/>
        <v>0</v>
      </c>
      <c r="AE548" s="398">
        <v>51</v>
      </c>
      <c r="AF548" s="398">
        <v>0</v>
      </c>
      <c r="AG548" s="398">
        <v>13</v>
      </c>
      <c r="AH548" s="398">
        <v>0</v>
      </c>
      <c r="AI548" s="399">
        <v>51</v>
      </c>
      <c r="AJ548" s="399">
        <v>13</v>
      </c>
      <c r="AK548" s="399">
        <v>3</v>
      </c>
      <c r="AL548" s="399">
        <v>26</v>
      </c>
      <c r="AM548" s="166"/>
      <c r="AN548" s="166"/>
      <c r="AO548" s="166" t="s">
        <v>699</v>
      </c>
      <c r="AP548" s="168" t="s">
        <v>699</v>
      </c>
      <c r="AQ548" s="168" t="s">
        <v>699</v>
      </c>
      <c r="AR548" s="169">
        <f t="shared" si="5"/>
        <v>51</v>
      </c>
      <c r="AS548" s="170">
        <v>0</v>
      </c>
      <c r="AT548" s="160">
        <v>0</v>
      </c>
      <c r="AU548" s="160">
        <v>0</v>
      </c>
      <c r="AV548" s="170">
        <v>49</v>
      </c>
      <c r="AW548" s="170">
        <v>0</v>
      </c>
      <c r="AX548" s="160">
        <v>0</v>
      </c>
      <c r="AY548" s="160">
        <v>2</v>
      </c>
      <c r="AZ548" s="160">
        <v>0</v>
      </c>
      <c r="BA548" s="160">
        <v>0</v>
      </c>
      <c r="BB548" s="160">
        <v>0</v>
      </c>
      <c r="BC548" s="160" t="s">
        <v>2355</v>
      </c>
      <c r="BD548" s="160"/>
      <c r="BE548" s="160"/>
    </row>
    <row r="549" spans="2:57" ht="16.5" hidden="1" customHeight="1">
      <c r="B549" s="156">
        <v>172</v>
      </c>
      <c r="C549" s="157" t="s">
        <v>1822</v>
      </c>
      <c r="D549" s="158" t="s">
        <v>5213</v>
      </c>
      <c r="E549" s="176" t="s">
        <v>28</v>
      </c>
      <c r="F549" s="158" t="s">
        <v>2233</v>
      </c>
      <c r="G549" s="158" t="s">
        <v>1784</v>
      </c>
      <c r="H549" s="159" t="s">
        <v>727</v>
      </c>
      <c r="I549" s="160" t="s">
        <v>1823</v>
      </c>
      <c r="J549" s="160" t="s">
        <v>5214</v>
      </c>
      <c r="K549" s="161">
        <v>26750</v>
      </c>
      <c r="L549" s="158"/>
      <c r="M549" s="158"/>
      <c r="N549" s="158" t="s">
        <v>699</v>
      </c>
      <c r="O549" s="158" t="s">
        <v>699</v>
      </c>
      <c r="P549" s="158" t="s">
        <v>699</v>
      </c>
      <c r="Q549" s="171">
        <v>5</v>
      </c>
      <c r="R549" s="163" t="s">
        <v>2368</v>
      </c>
      <c r="S549" s="163">
        <v>8</v>
      </c>
      <c r="T549" s="163" t="s">
        <v>2643</v>
      </c>
      <c r="U549" s="163">
        <v>38</v>
      </c>
      <c r="V549" s="163" t="s">
        <v>5215</v>
      </c>
      <c r="W549" s="163">
        <v>1</v>
      </c>
      <c r="X549" s="163"/>
      <c r="Y549" s="164" t="s">
        <v>26</v>
      </c>
      <c r="Z549" s="164" t="s">
        <v>26</v>
      </c>
      <c r="AA549" s="172" t="s">
        <v>35</v>
      </c>
      <c r="AB549" s="165" t="s">
        <v>2354</v>
      </c>
      <c r="AC549" s="166">
        <v>39</v>
      </c>
      <c r="AD549" s="167">
        <f t="shared" si="4"/>
        <v>0</v>
      </c>
      <c r="AE549" s="398">
        <v>39</v>
      </c>
      <c r="AF549" s="398">
        <v>0</v>
      </c>
      <c r="AG549" s="398">
        <v>9</v>
      </c>
      <c r="AH549" s="398">
        <v>0</v>
      </c>
      <c r="AI549" s="399">
        <v>39</v>
      </c>
      <c r="AJ549" s="399">
        <v>9</v>
      </c>
      <c r="AK549" s="399">
        <v>3</v>
      </c>
      <c r="AL549" s="399">
        <v>22</v>
      </c>
      <c r="AM549" s="166"/>
      <c r="AN549" s="166"/>
      <c r="AO549" s="166" t="s">
        <v>699</v>
      </c>
      <c r="AP549" s="168" t="s">
        <v>699</v>
      </c>
      <c r="AQ549" s="168">
        <v>0</v>
      </c>
      <c r="AR549" s="169">
        <f t="shared" si="5"/>
        <v>39</v>
      </c>
      <c r="AS549" s="170">
        <v>0</v>
      </c>
      <c r="AT549" s="160">
        <v>0</v>
      </c>
      <c r="AU549" s="160">
        <v>0</v>
      </c>
      <c r="AV549" s="170">
        <v>31</v>
      </c>
      <c r="AW549" s="170">
        <v>0</v>
      </c>
      <c r="AX549" s="160">
        <v>0</v>
      </c>
      <c r="AY549" s="160">
        <v>8</v>
      </c>
      <c r="AZ549" s="160">
        <v>0</v>
      </c>
      <c r="BA549" s="160">
        <v>0</v>
      </c>
      <c r="BB549" s="160">
        <v>0</v>
      </c>
      <c r="BC549" s="160" t="s">
        <v>2355</v>
      </c>
      <c r="BD549" s="160"/>
      <c r="BE549" s="160"/>
    </row>
    <row r="550" spans="2:57" ht="16.5" hidden="1" customHeight="1">
      <c r="B550" s="156">
        <v>173</v>
      </c>
      <c r="C550" s="157" t="s">
        <v>1824</v>
      </c>
      <c r="D550" s="158" t="s">
        <v>5216</v>
      </c>
      <c r="E550" s="176" t="s">
        <v>28</v>
      </c>
      <c r="F550" s="158" t="s">
        <v>2233</v>
      </c>
      <c r="G550" s="158" t="s">
        <v>1784</v>
      </c>
      <c r="H550" s="159" t="s">
        <v>727</v>
      </c>
      <c r="I550" s="160" t="s">
        <v>1825</v>
      </c>
      <c r="J550" s="160" t="s">
        <v>5217</v>
      </c>
      <c r="K550" s="161">
        <v>13302</v>
      </c>
      <c r="L550" s="158" t="s">
        <v>5218</v>
      </c>
      <c r="M550" s="158" t="s">
        <v>2332</v>
      </c>
      <c r="N550" s="158" t="s">
        <v>5218</v>
      </c>
      <c r="O550" s="158" t="s">
        <v>5219</v>
      </c>
      <c r="P550" s="158" t="s">
        <v>5220</v>
      </c>
      <c r="Q550" s="171">
        <v>3</v>
      </c>
      <c r="R550" s="163" t="s">
        <v>3218</v>
      </c>
      <c r="S550" s="163">
        <v>5</v>
      </c>
      <c r="T550" s="163" t="s">
        <v>2797</v>
      </c>
      <c r="U550" s="163">
        <v>38</v>
      </c>
      <c r="V550" s="163" t="s">
        <v>5221</v>
      </c>
      <c r="W550" s="163">
        <v>2</v>
      </c>
      <c r="X550" s="163"/>
      <c r="Y550" s="164" t="s">
        <v>26</v>
      </c>
      <c r="Z550" s="164" t="s">
        <v>26</v>
      </c>
      <c r="AA550" s="172" t="s">
        <v>35</v>
      </c>
      <c r="AB550" s="165" t="s">
        <v>2354</v>
      </c>
      <c r="AC550" s="166">
        <v>43</v>
      </c>
      <c r="AD550" s="167">
        <f t="shared" si="4"/>
        <v>2</v>
      </c>
      <c r="AE550" s="398">
        <v>43</v>
      </c>
      <c r="AF550" s="398">
        <v>2</v>
      </c>
      <c r="AG550" s="398">
        <v>8</v>
      </c>
      <c r="AH550" s="398">
        <v>0</v>
      </c>
      <c r="AI550" s="399">
        <v>45</v>
      </c>
      <c r="AJ550" s="399">
        <v>9</v>
      </c>
      <c r="AK550" s="399">
        <v>3</v>
      </c>
      <c r="AL550" s="399">
        <v>13</v>
      </c>
      <c r="AM550" s="166"/>
      <c r="AN550" s="166"/>
      <c r="AO550" s="166" t="s">
        <v>699</v>
      </c>
      <c r="AP550" s="168" t="s">
        <v>699</v>
      </c>
      <c r="AQ550" s="168">
        <v>0</v>
      </c>
      <c r="AR550" s="169">
        <f t="shared" si="5"/>
        <v>43</v>
      </c>
      <c r="AS550" s="170">
        <v>0</v>
      </c>
      <c r="AT550" s="160">
        <v>0</v>
      </c>
      <c r="AU550" s="160">
        <v>0</v>
      </c>
      <c r="AV550" s="170">
        <v>38</v>
      </c>
      <c r="AW550" s="170">
        <v>1</v>
      </c>
      <c r="AX550" s="160">
        <v>0</v>
      </c>
      <c r="AY550" s="160">
        <v>4</v>
      </c>
      <c r="AZ550" s="160">
        <v>0</v>
      </c>
      <c r="BA550" s="160">
        <v>0</v>
      </c>
      <c r="BB550" s="160">
        <v>0</v>
      </c>
      <c r="BC550" s="160" t="s">
        <v>2355</v>
      </c>
      <c r="BD550" s="160"/>
      <c r="BE550" s="160"/>
    </row>
    <row r="551" spans="2:57" ht="16.5" hidden="1" customHeight="1">
      <c r="B551" s="156">
        <v>174</v>
      </c>
      <c r="C551" s="157" t="s">
        <v>1826</v>
      </c>
      <c r="D551" s="183"/>
      <c r="E551" s="176" t="s">
        <v>28</v>
      </c>
      <c r="F551" s="183" t="s">
        <v>2233</v>
      </c>
      <c r="G551" s="158" t="s">
        <v>1784</v>
      </c>
      <c r="H551" s="159" t="s">
        <v>727</v>
      </c>
      <c r="I551" s="160" t="s">
        <v>1827</v>
      </c>
      <c r="J551" s="160" t="s">
        <v>5222</v>
      </c>
      <c r="K551" s="161">
        <v>9268</v>
      </c>
      <c r="L551" s="158" t="s">
        <v>5223</v>
      </c>
      <c r="M551" s="158" t="s">
        <v>2332</v>
      </c>
      <c r="N551" s="158" t="s">
        <v>5223</v>
      </c>
      <c r="O551" s="158" t="s">
        <v>5224</v>
      </c>
      <c r="P551" s="158" t="s">
        <v>5225</v>
      </c>
      <c r="Q551" s="171">
        <v>5</v>
      </c>
      <c r="R551" s="163" t="s">
        <v>2470</v>
      </c>
      <c r="S551" s="163"/>
      <c r="T551" s="163"/>
      <c r="U551" s="163"/>
      <c r="V551" s="163"/>
      <c r="W551" s="163"/>
      <c r="X551" s="163"/>
      <c r="Y551" s="164" t="s">
        <v>2353</v>
      </c>
      <c r="Z551" s="164" t="s">
        <v>2353</v>
      </c>
      <c r="AA551" s="164"/>
      <c r="AB551" s="165" t="s">
        <v>2338</v>
      </c>
      <c r="AC551" s="166">
        <v>7</v>
      </c>
      <c r="AD551" s="167">
        <f t="shared" si="4"/>
        <v>0</v>
      </c>
      <c r="AE551" s="398">
        <v>7</v>
      </c>
      <c r="AF551" s="398">
        <v>0</v>
      </c>
      <c r="AG551" s="398">
        <v>4</v>
      </c>
      <c r="AH551" s="398">
        <v>0</v>
      </c>
      <c r="AI551" s="399">
        <v>7</v>
      </c>
      <c r="AJ551" s="399">
        <v>4</v>
      </c>
      <c r="AK551" s="399">
        <v>2</v>
      </c>
      <c r="AL551" s="399">
        <v>8</v>
      </c>
      <c r="AM551" s="166"/>
      <c r="AN551" s="166"/>
      <c r="AO551" s="166" t="s">
        <v>699</v>
      </c>
      <c r="AP551" s="168" t="s">
        <v>699</v>
      </c>
      <c r="AQ551" s="168" t="s">
        <v>699</v>
      </c>
      <c r="AR551" s="169">
        <f t="shared" si="5"/>
        <v>7</v>
      </c>
      <c r="AS551" s="170">
        <v>0</v>
      </c>
      <c r="AT551" s="160">
        <v>0</v>
      </c>
      <c r="AU551" s="160">
        <v>0</v>
      </c>
      <c r="AV551" s="170">
        <v>6</v>
      </c>
      <c r="AW551" s="170">
        <v>0</v>
      </c>
      <c r="AX551" s="160">
        <v>0</v>
      </c>
      <c r="AY551" s="160">
        <v>1</v>
      </c>
      <c r="AZ551" s="160">
        <v>0</v>
      </c>
      <c r="BA551" s="160">
        <v>0</v>
      </c>
      <c r="BB551" s="160">
        <v>0</v>
      </c>
      <c r="BC551" s="160" t="s">
        <v>2339</v>
      </c>
      <c r="BD551" s="160"/>
      <c r="BE551" s="160"/>
    </row>
    <row r="552" spans="2:57" ht="16.5" hidden="1" customHeight="1">
      <c r="B552" s="156">
        <v>175</v>
      </c>
      <c r="C552" s="157" t="s">
        <v>1828</v>
      </c>
      <c r="D552" s="158" t="s">
        <v>5226</v>
      </c>
      <c r="E552" s="176" t="s">
        <v>28</v>
      </c>
      <c r="F552" s="158" t="s">
        <v>2233</v>
      </c>
      <c r="G552" s="158" t="s">
        <v>1784</v>
      </c>
      <c r="H552" s="159" t="s">
        <v>727</v>
      </c>
      <c r="I552" s="160" t="s">
        <v>1829</v>
      </c>
      <c r="J552" s="160" t="s">
        <v>5227</v>
      </c>
      <c r="K552" s="161">
        <v>21276</v>
      </c>
      <c r="L552" s="158" t="s">
        <v>5228</v>
      </c>
      <c r="M552" s="158" t="s">
        <v>2332</v>
      </c>
      <c r="N552" s="158" t="s">
        <v>5228</v>
      </c>
      <c r="O552" s="158" t="s">
        <v>5229</v>
      </c>
      <c r="P552" s="158" t="s">
        <v>5230</v>
      </c>
      <c r="Q552" s="171">
        <v>2</v>
      </c>
      <c r="R552" s="212" t="s">
        <v>5231</v>
      </c>
      <c r="S552" s="163">
        <v>8</v>
      </c>
      <c r="T552" s="163" t="s">
        <v>2453</v>
      </c>
      <c r="U552" s="163">
        <v>19</v>
      </c>
      <c r="V552" s="163" t="s">
        <v>5232</v>
      </c>
      <c r="W552" s="163">
        <v>1</v>
      </c>
      <c r="X552" s="163"/>
      <c r="Y552" s="164" t="s">
        <v>26</v>
      </c>
      <c r="Z552" s="164" t="s">
        <v>26</v>
      </c>
      <c r="AA552" s="164"/>
      <c r="AB552" s="165" t="s">
        <v>2338</v>
      </c>
      <c r="AC552" s="166">
        <v>17</v>
      </c>
      <c r="AD552" s="167">
        <f t="shared" si="4"/>
        <v>0</v>
      </c>
      <c r="AE552" s="398">
        <v>17</v>
      </c>
      <c r="AF552" s="398">
        <v>0</v>
      </c>
      <c r="AG552" s="398">
        <v>5</v>
      </c>
      <c r="AH552" s="398">
        <v>1</v>
      </c>
      <c r="AI552" s="399">
        <v>17</v>
      </c>
      <c r="AJ552" s="399">
        <v>6</v>
      </c>
      <c r="AK552" s="399">
        <v>2</v>
      </c>
      <c r="AL552" s="399">
        <v>22</v>
      </c>
      <c r="AM552" s="166"/>
      <c r="AN552" s="166"/>
      <c r="AO552" s="166" t="s">
        <v>699</v>
      </c>
      <c r="AP552" s="168" t="s">
        <v>699</v>
      </c>
      <c r="AQ552" s="168" t="s">
        <v>699</v>
      </c>
      <c r="AR552" s="169">
        <f t="shared" si="5"/>
        <v>17</v>
      </c>
      <c r="AS552" s="170">
        <v>0</v>
      </c>
      <c r="AT552" s="160">
        <v>0</v>
      </c>
      <c r="AU552" s="160">
        <v>0</v>
      </c>
      <c r="AV552" s="170">
        <v>17</v>
      </c>
      <c r="AW552" s="170">
        <v>0</v>
      </c>
      <c r="AX552" s="160">
        <v>0</v>
      </c>
      <c r="AY552" s="160">
        <v>0</v>
      </c>
      <c r="AZ552" s="160">
        <v>0</v>
      </c>
      <c r="BA552" s="160">
        <v>0</v>
      </c>
      <c r="BB552" s="160">
        <v>0</v>
      </c>
      <c r="BC552" s="160" t="s">
        <v>2339</v>
      </c>
      <c r="BD552" s="160"/>
      <c r="BE552" s="160"/>
    </row>
    <row r="553" spans="2:57" ht="16.5" hidden="1" customHeight="1">
      <c r="B553" s="156">
        <v>23</v>
      </c>
      <c r="C553" s="157" t="s">
        <v>1830</v>
      </c>
      <c r="D553" s="158" t="s">
        <v>5233</v>
      </c>
      <c r="E553" s="176" t="s">
        <v>28</v>
      </c>
      <c r="F553" s="158" t="s">
        <v>2233</v>
      </c>
      <c r="G553" s="158" t="s">
        <v>1784</v>
      </c>
      <c r="H553" s="159" t="s">
        <v>724</v>
      </c>
      <c r="I553" s="160" t="s">
        <v>1831</v>
      </c>
      <c r="J553" s="160" t="s">
        <v>5234</v>
      </c>
      <c r="K553" s="161">
        <v>23811</v>
      </c>
      <c r="L553" s="158" t="s">
        <v>5235</v>
      </c>
      <c r="M553" s="158" t="s">
        <v>2332</v>
      </c>
      <c r="N553" s="158" t="s">
        <v>5235</v>
      </c>
      <c r="O553" s="158" t="s">
        <v>5236</v>
      </c>
      <c r="P553" s="158" t="s">
        <v>5237</v>
      </c>
      <c r="Q553" s="171">
        <v>4</v>
      </c>
      <c r="R553" s="212" t="s">
        <v>5238</v>
      </c>
      <c r="S553" s="163">
        <v>15</v>
      </c>
      <c r="T553" s="163" t="s">
        <v>2758</v>
      </c>
      <c r="U553" s="163">
        <v>41</v>
      </c>
      <c r="V553" s="163" t="s">
        <v>5239</v>
      </c>
      <c r="W553" s="163">
        <v>1</v>
      </c>
      <c r="X553" s="163"/>
      <c r="Y553" s="164" t="s">
        <v>26</v>
      </c>
      <c r="Z553" s="164" t="s">
        <v>26</v>
      </c>
      <c r="AA553" s="164"/>
      <c r="AB553" s="165" t="s">
        <v>2338</v>
      </c>
      <c r="AC553" s="166">
        <v>26</v>
      </c>
      <c r="AD553" s="167">
        <f t="shared" si="4"/>
        <v>0</v>
      </c>
      <c r="AE553" s="398">
        <v>24</v>
      </c>
      <c r="AF553" s="398">
        <v>0</v>
      </c>
      <c r="AG553" s="398">
        <v>5</v>
      </c>
      <c r="AH553" s="398">
        <v>0</v>
      </c>
      <c r="AI553" s="399">
        <v>25</v>
      </c>
      <c r="AJ553" s="399">
        <v>5</v>
      </c>
      <c r="AK553" s="399">
        <v>2</v>
      </c>
      <c r="AL553" s="399">
        <v>63</v>
      </c>
      <c r="AM553" s="166"/>
      <c r="AN553" s="166"/>
      <c r="AO553" s="166" t="s">
        <v>699</v>
      </c>
      <c r="AP553" s="168" t="s">
        <v>699</v>
      </c>
      <c r="AQ553" s="168" t="s">
        <v>699</v>
      </c>
      <c r="AR553" s="169">
        <f t="shared" si="5"/>
        <v>26</v>
      </c>
      <c r="AS553" s="170">
        <v>0</v>
      </c>
      <c r="AT553" s="160">
        <v>0</v>
      </c>
      <c r="AU553" s="160">
        <v>0</v>
      </c>
      <c r="AV553" s="170">
        <v>25</v>
      </c>
      <c r="AW553" s="170">
        <v>0</v>
      </c>
      <c r="AX553" s="160">
        <v>0</v>
      </c>
      <c r="AY553" s="160">
        <v>1</v>
      </c>
      <c r="AZ553" s="160">
        <v>0</v>
      </c>
      <c r="BA553" s="160">
        <v>0</v>
      </c>
      <c r="BB553" s="160">
        <v>0</v>
      </c>
      <c r="BC553" s="160" t="s">
        <v>2339</v>
      </c>
      <c r="BD553" s="160"/>
      <c r="BE553" s="160"/>
    </row>
    <row r="554" spans="2:57" ht="16.5" hidden="1" customHeight="1">
      <c r="B554" s="156">
        <v>139</v>
      </c>
      <c r="C554" s="157" t="s">
        <v>1832</v>
      </c>
      <c r="D554" s="158" t="s">
        <v>5240</v>
      </c>
      <c r="E554" s="176" t="s">
        <v>28</v>
      </c>
      <c r="F554" s="158" t="s">
        <v>2233</v>
      </c>
      <c r="G554" s="158" t="s">
        <v>1784</v>
      </c>
      <c r="H554" s="159" t="s">
        <v>730</v>
      </c>
      <c r="I554" s="160" t="s">
        <v>1833</v>
      </c>
      <c r="J554" s="160" t="s">
        <v>5241</v>
      </c>
      <c r="K554" s="161">
        <v>19509</v>
      </c>
      <c r="L554" s="158" t="s">
        <v>5242</v>
      </c>
      <c r="M554" s="158" t="s">
        <v>2332</v>
      </c>
      <c r="N554" s="158" t="s">
        <v>5242</v>
      </c>
      <c r="O554" s="158" t="s">
        <v>5243</v>
      </c>
      <c r="P554" s="158" t="s">
        <v>5244</v>
      </c>
      <c r="Q554" s="171">
        <v>3</v>
      </c>
      <c r="R554" s="212" t="s">
        <v>5245</v>
      </c>
      <c r="S554" s="163">
        <v>20</v>
      </c>
      <c r="T554" s="163" t="s">
        <v>2618</v>
      </c>
      <c r="U554" s="163">
        <v>31</v>
      </c>
      <c r="V554" s="163" t="s">
        <v>5246</v>
      </c>
      <c r="W554" s="163">
        <v>1</v>
      </c>
      <c r="X554" s="163"/>
      <c r="Y554" s="164" t="s">
        <v>26</v>
      </c>
      <c r="Z554" s="164" t="s">
        <v>26</v>
      </c>
      <c r="AA554" s="164"/>
      <c r="AB554" s="165" t="s">
        <v>2338</v>
      </c>
      <c r="AC554" s="166">
        <v>22</v>
      </c>
      <c r="AD554" s="167">
        <f t="shared" si="4"/>
        <v>0</v>
      </c>
      <c r="AE554" s="398">
        <v>22</v>
      </c>
      <c r="AF554" s="398">
        <v>0</v>
      </c>
      <c r="AG554" s="398">
        <v>4</v>
      </c>
      <c r="AH554" s="398">
        <v>1</v>
      </c>
      <c r="AI554" s="399">
        <v>22</v>
      </c>
      <c r="AJ554" s="399">
        <v>5</v>
      </c>
      <c r="AK554" s="399">
        <v>2</v>
      </c>
      <c r="AL554" s="399">
        <v>36</v>
      </c>
      <c r="AM554" s="166"/>
      <c r="AN554" s="166"/>
      <c r="AO554" s="166" t="s">
        <v>699</v>
      </c>
      <c r="AP554" s="168" t="s">
        <v>699</v>
      </c>
      <c r="AQ554" s="168" t="s">
        <v>699</v>
      </c>
      <c r="AR554" s="169">
        <f t="shared" si="5"/>
        <v>22</v>
      </c>
      <c r="AS554" s="170">
        <v>0</v>
      </c>
      <c r="AT554" s="160">
        <v>0</v>
      </c>
      <c r="AU554" s="160">
        <v>0</v>
      </c>
      <c r="AV554" s="170">
        <v>17</v>
      </c>
      <c r="AW554" s="170">
        <v>2</v>
      </c>
      <c r="AX554" s="160">
        <v>0</v>
      </c>
      <c r="AY554" s="160">
        <v>3</v>
      </c>
      <c r="AZ554" s="160">
        <v>0</v>
      </c>
      <c r="BA554" s="160">
        <v>0</v>
      </c>
      <c r="BB554" s="160">
        <v>0</v>
      </c>
      <c r="BC554" s="160" t="s">
        <v>2339</v>
      </c>
      <c r="BD554" s="160"/>
      <c r="BE554" s="160"/>
    </row>
    <row r="555" spans="2:57" ht="16.5" hidden="1" customHeight="1">
      <c r="B555" s="156">
        <v>176</v>
      </c>
      <c r="C555" s="157" t="s">
        <v>1834</v>
      </c>
      <c r="D555" s="158" t="s">
        <v>5247</v>
      </c>
      <c r="E555" s="176" t="s">
        <v>28</v>
      </c>
      <c r="F555" s="158" t="s">
        <v>2233</v>
      </c>
      <c r="G555" s="158" t="s">
        <v>1784</v>
      </c>
      <c r="H555" s="159" t="s">
        <v>727</v>
      </c>
      <c r="I555" s="160" t="s">
        <v>1835</v>
      </c>
      <c r="J555" s="160" t="s">
        <v>5248</v>
      </c>
      <c r="K555" s="161">
        <v>7762</v>
      </c>
      <c r="L555" s="158"/>
      <c r="M555" s="158"/>
      <c r="N555" s="158" t="s">
        <v>5249</v>
      </c>
      <c r="O555" s="158" t="s">
        <v>5250</v>
      </c>
      <c r="P555" s="158" t="s">
        <v>5251</v>
      </c>
      <c r="Q555" s="171">
        <v>4</v>
      </c>
      <c r="R555" s="212" t="s">
        <v>5252</v>
      </c>
      <c r="S555" s="163">
        <v>10</v>
      </c>
      <c r="T555" s="163" t="s">
        <v>2336</v>
      </c>
      <c r="U555" s="163">
        <v>36</v>
      </c>
      <c r="V555" s="163" t="s">
        <v>5253</v>
      </c>
      <c r="W555" s="163">
        <v>2</v>
      </c>
      <c r="X555" s="163"/>
      <c r="Y555" s="164" t="s">
        <v>26</v>
      </c>
      <c r="Z555" s="164" t="s">
        <v>26</v>
      </c>
      <c r="AA555" s="172" t="s">
        <v>35</v>
      </c>
      <c r="AB555" s="165" t="s">
        <v>2354</v>
      </c>
      <c r="AC555" s="166">
        <v>43</v>
      </c>
      <c r="AD555" s="167">
        <f t="shared" si="4"/>
        <v>0</v>
      </c>
      <c r="AE555" s="398">
        <v>43</v>
      </c>
      <c r="AF555" s="398">
        <v>0</v>
      </c>
      <c r="AG555" s="398">
        <v>7</v>
      </c>
      <c r="AH555" s="398">
        <v>1</v>
      </c>
      <c r="AI555" s="399">
        <v>43</v>
      </c>
      <c r="AJ555" s="399">
        <v>8</v>
      </c>
      <c r="AK555" s="399">
        <v>3</v>
      </c>
      <c r="AL555" s="399">
        <v>40</v>
      </c>
      <c r="AM555" s="166"/>
      <c r="AN555" s="166"/>
      <c r="AO555" s="166" t="s">
        <v>699</v>
      </c>
      <c r="AP555" s="168" t="s">
        <v>699</v>
      </c>
      <c r="AQ555" s="168" t="s">
        <v>699</v>
      </c>
      <c r="AR555" s="169">
        <f t="shared" si="5"/>
        <v>43</v>
      </c>
      <c r="AS555" s="170">
        <v>0</v>
      </c>
      <c r="AT555" s="160">
        <v>0</v>
      </c>
      <c r="AU555" s="160">
        <v>0</v>
      </c>
      <c r="AV555" s="170">
        <v>41</v>
      </c>
      <c r="AW555" s="170">
        <v>2</v>
      </c>
      <c r="AX555" s="160">
        <v>0</v>
      </c>
      <c r="AY555" s="160">
        <v>0</v>
      </c>
      <c r="AZ555" s="160">
        <v>0</v>
      </c>
      <c r="BA555" s="160">
        <v>0</v>
      </c>
      <c r="BB555" s="160">
        <v>0</v>
      </c>
      <c r="BC555" s="160" t="s">
        <v>2355</v>
      </c>
      <c r="BD555" s="160"/>
      <c r="BE555" s="160"/>
    </row>
    <row r="556" spans="2:57" ht="16.5" hidden="1" customHeight="1">
      <c r="B556" s="156">
        <v>221</v>
      </c>
      <c r="C556" s="157" t="s">
        <v>1836</v>
      </c>
      <c r="D556" s="158" t="s">
        <v>5254</v>
      </c>
      <c r="E556" s="176" t="s">
        <v>28</v>
      </c>
      <c r="F556" s="158" t="s">
        <v>2233</v>
      </c>
      <c r="G556" s="158" t="s">
        <v>1784</v>
      </c>
      <c r="H556" s="159" t="s">
        <v>727</v>
      </c>
      <c r="I556" s="160" t="s">
        <v>1837</v>
      </c>
      <c r="J556" s="160" t="s">
        <v>5255</v>
      </c>
      <c r="K556" s="161">
        <v>38961</v>
      </c>
      <c r="L556" s="158" t="s">
        <v>5256</v>
      </c>
      <c r="M556" s="158" t="s">
        <v>2332</v>
      </c>
      <c r="N556" s="158" t="s">
        <v>5256</v>
      </c>
      <c r="O556" s="158" t="s">
        <v>5257</v>
      </c>
      <c r="P556" s="158" t="s">
        <v>5258</v>
      </c>
      <c r="Q556" s="171">
        <v>2</v>
      </c>
      <c r="R556" s="163" t="s">
        <v>5044</v>
      </c>
      <c r="S556" s="163">
        <v>10</v>
      </c>
      <c r="T556" s="163" t="s">
        <v>2798</v>
      </c>
      <c r="U556" s="163">
        <v>37</v>
      </c>
      <c r="V556" s="163" t="s">
        <v>5259</v>
      </c>
      <c r="W556" s="163">
        <v>1</v>
      </c>
      <c r="X556" s="163"/>
      <c r="Y556" s="164" t="s">
        <v>2536</v>
      </c>
      <c r="Z556" s="164" t="s">
        <v>2536</v>
      </c>
      <c r="AA556" s="172" t="s">
        <v>35</v>
      </c>
      <c r="AB556" s="165" t="s">
        <v>2354</v>
      </c>
      <c r="AC556" s="166">
        <v>40</v>
      </c>
      <c r="AD556" s="167">
        <f t="shared" si="4"/>
        <v>0</v>
      </c>
      <c r="AE556" s="398">
        <v>40</v>
      </c>
      <c r="AF556" s="398">
        <v>0</v>
      </c>
      <c r="AG556" s="398">
        <v>6</v>
      </c>
      <c r="AH556" s="398">
        <v>0</v>
      </c>
      <c r="AI556" s="399">
        <v>40</v>
      </c>
      <c r="AJ556" s="399">
        <v>6</v>
      </c>
      <c r="AK556" s="399">
        <v>3</v>
      </c>
      <c r="AL556" s="399">
        <v>23</v>
      </c>
      <c r="AM556" s="166"/>
      <c r="AN556" s="166"/>
      <c r="AO556" s="166" t="s">
        <v>699</v>
      </c>
      <c r="AP556" s="168" t="s">
        <v>699</v>
      </c>
      <c r="AQ556" s="168">
        <v>0</v>
      </c>
      <c r="AR556" s="169">
        <f t="shared" si="5"/>
        <v>40</v>
      </c>
      <c r="AS556" s="170">
        <v>0</v>
      </c>
      <c r="AT556" s="160">
        <v>0</v>
      </c>
      <c r="AU556" s="160">
        <v>0</v>
      </c>
      <c r="AV556" s="170">
        <v>33</v>
      </c>
      <c r="AW556" s="170">
        <v>1</v>
      </c>
      <c r="AX556" s="160">
        <v>0</v>
      </c>
      <c r="AY556" s="160">
        <v>6</v>
      </c>
      <c r="AZ556" s="160">
        <v>0</v>
      </c>
      <c r="BA556" s="160">
        <v>0</v>
      </c>
      <c r="BB556" s="160">
        <v>0</v>
      </c>
      <c r="BC556" s="160" t="s">
        <v>2355</v>
      </c>
      <c r="BD556" s="160"/>
      <c r="BE556" s="160"/>
    </row>
    <row r="557" spans="2:57" ht="16.5" hidden="1" customHeight="1">
      <c r="B557" s="156">
        <v>177</v>
      </c>
      <c r="C557" s="157" t="s">
        <v>1838</v>
      </c>
      <c r="D557" s="158" t="s">
        <v>5260</v>
      </c>
      <c r="E557" s="176" t="s">
        <v>28</v>
      </c>
      <c r="F557" s="158" t="s">
        <v>2233</v>
      </c>
      <c r="G557" s="158" t="s">
        <v>1784</v>
      </c>
      <c r="H557" s="159" t="s">
        <v>727</v>
      </c>
      <c r="I557" s="160" t="s">
        <v>1839</v>
      </c>
      <c r="J557" s="160" t="s">
        <v>5261</v>
      </c>
      <c r="K557" s="161">
        <v>14125</v>
      </c>
      <c r="L557" s="158" t="s">
        <v>5262</v>
      </c>
      <c r="M557" s="158" t="s">
        <v>2332</v>
      </c>
      <c r="N557" s="158" t="s">
        <v>5262</v>
      </c>
      <c r="O557" s="158" t="s">
        <v>5263</v>
      </c>
      <c r="P557" s="158" t="s">
        <v>5264</v>
      </c>
      <c r="Q557" s="171">
        <v>2</v>
      </c>
      <c r="R557" s="163" t="s">
        <v>2429</v>
      </c>
      <c r="S557" s="163">
        <v>3</v>
      </c>
      <c r="T557" s="163" t="s">
        <v>2430</v>
      </c>
      <c r="U557" s="163">
        <v>12</v>
      </c>
      <c r="V557" s="163" t="s">
        <v>4560</v>
      </c>
      <c r="W557" s="163">
        <v>1</v>
      </c>
      <c r="X557" s="163"/>
      <c r="Y557" s="164" t="s">
        <v>2353</v>
      </c>
      <c r="Z557" s="164" t="s">
        <v>2353</v>
      </c>
      <c r="AA557" s="164"/>
      <c r="AB557" s="165" t="s">
        <v>2338</v>
      </c>
      <c r="AC557" s="166">
        <v>13</v>
      </c>
      <c r="AD557" s="167">
        <f t="shared" si="4"/>
        <v>0</v>
      </c>
      <c r="AE557" s="398">
        <v>13</v>
      </c>
      <c r="AF557" s="398">
        <v>0</v>
      </c>
      <c r="AG557" s="398">
        <v>3</v>
      </c>
      <c r="AH557" s="398">
        <v>0</v>
      </c>
      <c r="AI557" s="399">
        <v>13</v>
      </c>
      <c r="AJ557" s="399">
        <v>3</v>
      </c>
      <c r="AK557" s="399">
        <v>2</v>
      </c>
      <c r="AL557" s="399">
        <v>7</v>
      </c>
      <c r="AM557" s="166"/>
      <c r="AN557" s="166"/>
      <c r="AO557" s="166" t="s">
        <v>699</v>
      </c>
      <c r="AP557" s="168" t="s">
        <v>699</v>
      </c>
      <c r="AQ557" s="168" t="s">
        <v>699</v>
      </c>
      <c r="AR557" s="169">
        <f t="shared" si="5"/>
        <v>13</v>
      </c>
      <c r="AS557" s="170">
        <v>0</v>
      </c>
      <c r="AT557" s="160">
        <v>0</v>
      </c>
      <c r="AU557" s="160">
        <v>0</v>
      </c>
      <c r="AV557" s="170">
        <v>12</v>
      </c>
      <c r="AW557" s="170">
        <v>0</v>
      </c>
      <c r="AX557" s="160">
        <v>0</v>
      </c>
      <c r="AY557" s="160">
        <v>1</v>
      </c>
      <c r="AZ557" s="160">
        <v>0</v>
      </c>
      <c r="BA557" s="160">
        <v>0</v>
      </c>
      <c r="BB557" s="160">
        <v>0</v>
      </c>
      <c r="BC557" s="160" t="s">
        <v>2339</v>
      </c>
      <c r="BD557" s="160"/>
      <c r="BE557" s="160"/>
    </row>
    <row r="558" spans="2:57" ht="16.5" hidden="1" customHeight="1">
      <c r="B558" s="156">
        <v>178</v>
      </c>
      <c r="C558" s="157" t="s">
        <v>1840</v>
      </c>
      <c r="D558" s="158" t="s">
        <v>5265</v>
      </c>
      <c r="E558" s="176" t="s">
        <v>28</v>
      </c>
      <c r="F558" s="158" t="s">
        <v>2233</v>
      </c>
      <c r="G558" s="158" t="s">
        <v>1784</v>
      </c>
      <c r="H558" s="159" t="s">
        <v>727</v>
      </c>
      <c r="I558" s="160" t="s">
        <v>1841</v>
      </c>
      <c r="J558" s="160" t="s">
        <v>5266</v>
      </c>
      <c r="K558" s="161">
        <v>18191</v>
      </c>
      <c r="L558" s="158" t="s">
        <v>5267</v>
      </c>
      <c r="M558" s="158" t="s">
        <v>2332</v>
      </c>
      <c r="N558" s="158" t="s">
        <v>5267</v>
      </c>
      <c r="O558" s="158" t="s">
        <v>5268</v>
      </c>
      <c r="P558" s="158" t="s">
        <v>5269</v>
      </c>
      <c r="Q558" s="171">
        <v>2</v>
      </c>
      <c r="R558" s="212" t="s">
        <v>2429</v>
      </c>
      <c r="S558" s="163">
        <v>6</v>
      </c>
      <c r="T558" s="163" t="s">
        <v>2430</v>
      </c>
      <c r="U558" s="163">
        <v>10</v>
      </c>
      <c r="V558" s="163" t="s">
        <v>3398</v>
      </c>
      <c r="W558" s="163">
        <v>1</v>
      </c>
      <c r="X558" s="163"/>
      <c r="Y558" s="164" t="s">
        <v>2353</v>
      </c>
      <c r="Z558" s="164" t="s">
        <v>2353</v>
      </c>
      <c r="AA558" s="164"/>
      <c r="AB558" s="165" t="s">
        <v>2338</v>
      </c>
      <c r="AC558" s="166">
        <v>8</v>
      </c>
      <c r="AD558" s="167">
        <f t="shared" si="4"/>
        <v>0</v>
      </c>
      <c r="AE558" s="398">
        <v>8</v>
      </c>
      <c r="AF558" s="398">
        <v>0</v>
      </c>
      <c r="AG558" s="398">
        <v>2</v>
      </c>
      <c r="AH558" s="398">
        <v>2</v>
      </c>
      <c r="AI558" s="399">
        <v>8</v>
      </c>
      <c r="AJ558" s="399">
        <v>4</v>
      </c>
      <c r="AK558" s="399">
        <v>2</v>
      </c>
      <c r="AL558" s="399">
        <v>18</v>
      </c>
      <c r="AM558" s="166"/>
      <c r="AN558" s="166"/>
      <c r="AO558" s="166" t="s">
        <v>699</v>
      </c>
      <c r="AP558" s="168" t="s">
        <v>699</v>
      </c>
      <c r="AQ558" s="168" t="s">
        <v>699</v>
      </c>
      <c r="AR558" s="169">
        <f t="shared" si="5"/>
        <v>8</v>
      </c>
      <c r="AS558" s="170">
        <v>0</v>
      </c>
      <c r="AT558" s="160">
        <v>0</v>
      </c>
      <c r="AU558" s="160">
        <v>0</v>
      </c>
      <c r="AV558" s="170">
        <v>8</v>
      </c>
      <c r="AW558" s="170">
        <v>0</v>
      </c>
      <c r="AX558" s="160">
        <v>0</v>
      </c>
      <c r="AY558" s="160">
        <v>0</v>
      </c>
      <c r="AZ558" s="160">
        <v>0</v>
      </c>
      <c r="BA558" s="160">
        <v>0</v>
      </c>
      <c r="BB558" s="160">
        <v>0</v>
      </c>
      <c r="BC558" s="160" t="s">
        <v>2339</v>
      </c>
      <c r="BD558" s="160"/>
      <c r="BE558" s="160"/>
    </row>
    <row r="559" spans="2:57" ht="16.5" hidden="1" customHeight="1">
      <c r="B559" s="156">
        <v>179</v>
      </c>
      <c r="C559" s="157" t="s">
        <v>1842</v>
      </c>
      <c r="D559" s="158" t="s">
        <v>5270</v>
      </c>
      <c r="E559" s="176" t="s">
        <v>28</v>
      </c>
      <c r="F559" s="158" t="s">
        <v>2233</v>
      </c>
      <c r="G559" s="158" t="s">
        <v>1784</v>
      </c>
      <c r="H559" s="159" t="s">
        <v>727</v>
      </c>
      <c r="I559" s="160" t="s">
        <v>1843</v>
      </c>
      <c r="J559" s="160" t="s">
        <v>5271</v>
      </c>
      <c r="K559" s="161">
        <v>18963</v>
      </c>
      <c r="L559" s="158" t="s">
        <v>5272</v>
      </c>
      <c r="M559" s="158" t="s">
        <v>2332</v>
      </c>
      <c r="N559" s="158" t="s">
        <v>5272</v>
      </c>
      <c r="O559" s="158" t="s">
        <v>5273</v>
      </c>
      <c r="P559" s="158" t="s">
        <v>5274</v>
      </c>
      <c r="Q559" s="171">
        <v>4</v>
      </c>
      <c r="R559" s="163" t="s">
        <v>4980</v>
      </c>
      <c r="S559" s="163">
        <v>9</v>
      </c>
      <c r="T559" s="163" t="s">
        <v>2790</v>
      </c>
      <c r="U559" s="163">
        <v>20</v>
      </c>
      <c r="V559" s="163" t="s">
        <v>5275</v>
      </c>
      <c r="W559" s="163">
        <v>1</v>
      </c>
      <c r="X559" s="163"/>
      <c r="Y559" s="164" t="s">
        <v>26</v>
      </c>
      <c r="Z559" s="164" t="s">
        <v>26</v>
      </c>
      <c r="AA559" s="164"/>
      <c r="AB559" s="165" t="s">
        <v>2338</v>
      </c>
      <c r="AC559" s="166">
        <v>26</v>
      </c>
      <c r="AD559" s="167">
        <f t="shared" si="4"/>
        <v>0</v>
      </c>
      <c r="AE559" s="398">
        <v>26</v>
      </c>
      <c r="AF559" s="398">
        <v>0</v>
      </c>
      <c r="AG559" s="398">
        <v>5</v>
      </c>
      <c r="AH559" s="398">
        <v>0</v>
      </c>
      <c r="AI559" s="399">
        <v>26</v>
      </c>
      <c r="AJ559" s="399">
        <v>5</v>
      </c>
      <c r="AK559" s="399">
        <v>2</v>
      </c>
      <c r="AL559" s="399">
        <v>15</v>
      </c>
      <c r="AM559" s="166"/>
      <c r="AN559" s="166"/>
      <c r="AO559" s="166" t="s">
        <v>699</v>
      </c>
      <c r="AP559" s="168" t="s">
        <v>699</v>
      </c>
      <c r="AQ559" s="168" t="s">
        <v>699</v>
      </c>
      <c r="AR559" s="169">
        <f t="shared" si="5"/>
        <v>26</v>
      </c>
      <c r="AS559" s="170">
        <v>0</v>
      </c>
      <c r="AT559" s="160">
        <v>0</v>
      </c>
      <c r="AU559" s="160">
        <v>0</v>
      </c>
      <c r="AV559" s="170">
        <v>14</v>
      </c>
      <c r="AW559" s="170">
        <v>1</v>
      </c>
      <c r="AX559" s="160">
        <v>0</v>
      </c>
      <c r="AY559" s="160">
        <v>11</v>
      </c>
      <c r="AZ559" s="160">
        <v>0</v>
      </c>
      <c r="BA559" s="160">
        <v>0</v>
      </c>
      <c r="BB559" s="160">
        <v>0</v>
      </c>
      <c r="BC559" s="160" t="s">
        <v>2339</v>
      </c>
      <c r="BD559" s="160"/>
      <c r="BE559" s="160"/>
    </row>
    <row r="560" spans="2:57" ht="16.5" hidden="1" customHeight="1">
      <c r="B560" s="156">
        <v>180</v>
      </c>
      <c r="C560" s="157" t="s">
        <v>1844</v>
      </c>
      <c r="D560" s="158" t="s">
        <v>5276</v>
      </c>
      <c r="E560" s="176" t="s">
        <v>28</v>
      </c>
      <c r="F560" s="158" t="s">
        <v>2233</v>
      </c>
      <c r="G560" s="158" t="s">
        <v>1784</v>
      </c>
      <c r="H560" s="159" t="s">
        <v>727</v>
      </c>
      <c r="I560" s="160" t="s">
        <v>1845</v>
      </c>
      <c r="J560" s="160" t="s">
        <v>5277</v>
      </c>
      <c r="K560" s="161">
        <v>24740</v>
      </c>
      <c r="L560" s="158" t="s">
        <v>5278</v>
      </c>
      <c r="M560" s="158" t="s">
        <v>2332</v>
      </c>
      <c r="N560" s="158" t="s">
        <v>5278</v>
      </c>
      <c r="O560" s="158" t="s">
        <v>5279</v>
      </c>
      <c r="P560" s="158" t="s">
        <v>5280</v>
      </c>
      <c r="Q560" s="171">
        <v>2</v>
      </c>
      <c r="R560" s="212" t="s">
        <v>2469</v>
      </c>
      <c r="S560" s="163">
        <v>6</v>
      </c>
      <c r="T560" s="163" t="s">
        <v>2430</v>
      </c>
      <c r="U560" s="163">
        <v>11</v>
      </c>
      <c r="V560" s="163" t="s">
        <v>4429</v>
      </c>
      <c r="W560" s="163">
        <v>1</v>
      </c>
      <c r="X560" s="163"/>
      <c r="Y560" s="164" t="s">
        <v>2353</v>
      </c>
      <c r="Z560" s="164" t="s">
        <v>2353</v>
      </c>
      <c r="AA560" s="164"/>
      <c r="AB560" s="165" t="s">
        <v>2338</v>
      </c>
      <c r="AC560" s="166">
        <v>8</v>
      </c>
      <c r="AD560" s="167">
        <f t="shared" si="4"/>
        <v>0</v>
      </c>
      <c r="AE560" s="398">
        <v>8</v>
      </c>
      <c r="AF560" s="398">
        <v>0</v>
      </c>
      <c r="AG560" s="398">
        <v>2</v>
      </c>
      <c r="AH560" s="398">
        <v>2</v>
      </c>
      <c r="AI560" s="399">
        <v>8</v>
      </c>
      <c r="AJ560" s="399">
        <v>4</v>
      </c>
      <c r="AK560" s="399">
        <v>2</v>
      </c>
      <c r="AL560" s="399">
        <v>20</v>
      </c>
      <c r="AM560" s="166"/>
      <c r="AN560" s="166"/>
      <c r="AO560" s="166" t="s">
        <v>699</v>
      </c>
      <c r="AP560" s="168" t="s">
        <v>699</v>
      </c>
      <c r="AQ560" s="168" t="s">
        <v>699</v>
      </c>
      <c r="AR560" s="169">
        <f t="shared" si="5"/>
        <v>8</v>
      </c>
      <c r="AS560" s="170">
        <v>0</v>
      </c>
      <c r="AT560" s="160">
        <v>0</v>
      </c>
      <c r="AU560" s="160">
        <v>0</v>
      </c>
      <c r="AV560" s="170">
        <v>7</v>
      </c>
      <c r="AW560" s="170">
        <v>0</v>
      </c>
      <c r="AX560" s="160">
        <v>0</v>
      </c>
      <c r="AY560" s="160">
        <v>1</v>
      </c>
      <c r="AZ560" s="160">
        <v>0</v>
      </c>
      <c r="BA560" s="160">
        <v>0</v>
      </c>
      <c r="BB560" s="160">
        <v>0</v>
      </c>
      <c r="BC560" s="160" t="s">
        <v>2339</v>
      </c>
      <c r="BD560" s="160"/>
      <c r="BE560" s="160"/>
    </row>
    <row r="561" spans="2:57" ht="16.5" hidden="1" customHeight="1">
      <c r="B561" s="156">
        <v>181</v>
      </c>
      <c r="C561" s="157" t="s">
        <v>1846</v>
      </c>
      <c r="D561" s="158" t="s">
        <v>5281</v>
      </c>
      <c r="E561" s="176" t="s">
        <v>28</v>
      </c>
      <c r="F561" s="158" t="s">
        <v>2233</v>
      </c>
      <c r="G561" s="158" t="s">
        <v>1784</v>
      </c>
      <c r="H561" s="159" t="s">
        <v>727</v>
      </c>
      <c r="I561" s="160" t="s">
        <v>1847</v>
      </c>
      <c r="J561" s="160" t="s">
        <v>5282</v>
      </c>
      <c r="K561" s="161">
        <v>18192</v>
      </c>
      <c r="L561" s="158"/>
      <c r="M561" s="158"/>
      <c r="N561" s="158" t="s">
        <v>5283</v>
      </c>
      <c r="O561" s="158" t="s">
        <v>5284</v>
      </c>
      <c r="P561" s="158" t="s">
        <v>5285</v>
      </c>
      <c r="Q561" s="171">
        <v>3</v>
      </c>
      <c r="R561" s="163" t="s">
        <v>2453</v>
      </c>
      <c r="S561" s="163">
        <v>6</v>
      </c>
      <c r="T561" s="163" t="s">
        <v>2430</v>
      </c>
      <c r="U561" s="163">
        <v>12</v>
      </c>
      <c r="V561" s="163" t="s">
        <v>2851</v>
      </c>
      <c r="W561" s="163">
        <v>1</v>
      </c>
      <c r="X561" s="163"/>
      <c r="Y561" s="164" t="s">
        <v>2353</v>
      </c>
      <c r="Z561" s="164" t="s">
        <v>2353</v>
      </c>
      <c r="AA561" s="164"/>
      <c r="AB561" s="165" t="s">
        <v>2338</v>
      </c>
      <c r="AC561" s="166">
        <v>9</v>
      </c>
      <c r="AD561" s="167">
        <f t="shared" si="4"/>
        <v>0</v>
      </c>
      <c r="AE561" s="398">
        <v>12</v>
      </c>
      <c r="AF561" s="398">
        <v>0</v>
      </c>
      <c r="AG561" s="398">
        <v>2</v>
      </c>
      <c r="AH561" s="398">
        <v>0</v>
      </c>
      <c r="AI561" s="399">
        <v>10</v>
      </c>
      <c r="AJ561" s="399">
        <v>2</v>
      </c>
      <c r="AK561" s="399">
        <v>2</v>
      </c>
      <c r="AL561" s="399">
        <v>6</v>
      </c>
      <c r="AM561" s="166"/>
      <c r="AN561" s="166"/>
      <c r="AO561" s="166" t="s">
        <v>699</v>
      </c>
      <c r="AP561" s="168" t="s">
        <v>699</v>
      </c>
      <c r="AQ561" s="168" t="s">
        <v>699</v>
      </c>
      <c r="AR561" s="169">
        <f t="shared" si="5"/>
        <v>9</v>
      </c>
      <c r="AS561" s="170">
        <v>0</v>
      </c>
      <c r="AT561" s="160">
        <v>0</v>
      </c>
      <c r="AU561" s="160">
        <v>0</v>
      </c>
      <c r="AV561" s="170">
        <v>9</v>
      </c>
      <c r="AW561" s="170">
        <v>0</v>
      </c>
      <c r="AX561" s="160">
        <v>0</v>
      </c>
      <c r="AY561" s="160">
        <v>0</v>
      </c>
      <c r="AZ561" s="160">
        <v>0</v>
      </c>
      <c r="BA561" s="160">
        <v>0</v>
      </c>
      <c r="BB561" s="160">
        <v>0</v>
      </c>
      <c r="BC561" s="160" t="s">
        <v>2339</v>
      </c>
      <c r="BD561" s="160"/>
      <c r="BE561" s="160"/>
    </row>
    <row r="562" spans="2:57" ht="16.5" hidden="1" customHeight="1">
      <c r="B562" s="156">
        <v>223</v>
      </c>
      <c r="C562" s="157" t="s">
        <v>1848</v>
      </c>
      <c r="D562" s="158" t="s">
        <v>5286</v>
      </c>
      <c r="E562" s="176" t="s">
        <v>28</v>
      </c>
      <c r="F562" s="158" t="s">
        <v>2233</v>
      </c>
      <c r="G562" s="158" t="s">
        <v>1784</v>
      </c>
      <c r="H562" s="159" t="s">
        <v>727</v>
      </c>
      <c r="I562" s="160" t="s">
        <v>1849</v>
      </c>
      <c r="J562" s="160" t="s">
        <v>5287</v>
      </c>
      <c r="K562" s="161">
        <v>39142</v>
      </c>
      <c r="L562" s="158"/>
      <c r="M562" s="158"/>
      <c r="N562" s="158" t="s">
        <v>699</v>
      </c>
      <c r="O562" s="158" t="s">
        <v>699</v>
      </c>
      <c r="P562" s="158" t="s">
        <v>699</v>
      </c>
      <c r="Q562" s="171">
        <v>2</v>
      </c>
      <c r="R562" s="163" t="s">
        <v>4329</v>
      </c>
      <c r="S562" s="163">
        <v>9</v>
      </c>
      <c r="T562" s="163" t="s">
        <v>2735</v>
      </c>
      <c r="U562" s="163">
        <v>28</v>
      </c>
      <c r="V562" s="163" t="s">
        <v>5288</v>
      </c>
      <c r="W562" s="163">
        <v>1</v>
      </c>
      <c r="X562" s="163"/>
      <c r="Y562" s="164" t="s">
        <v>26</v>
      </c>
      <c r="Z562" s="164" t="s">
        <v>26</v>
      </c>
      <c r="AA562" s="164"/>
      <c r="AB562" s="165" t="s">
        <v>2338</v>
      </c>
      <c r="AC562" s="166">
        <v>38</v>
      </c>
      <c r="AD562" s="167">
        <f t="shared" si="4"/>
        <v>0</v>
      </c>
      <c r="AE562" s="398">
        <v>38</v>
      </c>
      <c r="AF562" s="398">
        <v>0</v>
      </c>
      <c r="AG562" s="398">
        <v>5</v>
      </c>
      <c r="AH562" s="398">
        <v>0</v>
      </c>
      <c r="AI562" s="399">
        <v>38</v>
      </c>
      <c r="AJ562" s="399">
        <v>5</v>
      </c>
      <c r="AK562" s="399">
        <v>2</v>
      </c>
      <c r="AL562" s="399">
        <v>18</v>
      </c>
      <c r="AM562" s="166"/>
      <c r="AN562" s="166"/>
      <c r="AO562" s="166" t="s">
        <v>699</v>
      </c>
      <c r="AP562" s="168" t="s">
        <v>699</v>
      </c>
      <c r="AQ562" s="168" t="s">
        <v>699</v>
      </c>
      <c r="AR562" s="169">
        <f t="shared" si="5"/>
        <v>38</v>
      </c>
      <c r="AS562" s="170">
        <v>0</v>
      </c>
      <c r="AT562" s="160">
        <v>0</v>
      </c>
      <c r="AU562" s="160">
        <v>0</v>
      </c>
      <c r="AV562" s="170">
        <v>10</v>
      </c>
      <c r="AW562" s="170">
        <v>2</v>
      </c>
      <c r="AX562" s="160">
        <v>26</v>
      </c>
      <c r="AY562" s="160">
        <v>0</v>
      </c>
      <c r="AZ562" s="160">
        <v>0</v>
      </c>
      <c r="BA562" s="160">
        <v>0</v>
      </c>
      <c r="BB562" s="160">
        <v>0</v>
      </c>
      <c r="BC562" s="160" t="s">
        <v>2339</v>
      </c>
      <c r="BD562" s="160"/>
      <c r="BE562" s="160"/>
    </row>
    <row r="563" spans="2:57" ht="16.5" hidden="1" customHeight="1">
      <c r="B563" s="156">
        <v>183</v>
      </c>
      <c r="C563" s="157" t="s">
        <v>1850</v>
      </c>
      <c r="D563" s="158" t="s">
        <v>5289</v>
      </c>
      <c r="E563" s="176" t="s">
        <v>28</v>
      </c>
      <c r="F563" s="158" t="s">
        <v>2233</v>
      </c>
      <c r="G563" s="158" t="s">
        <v>1784</v>
      </c>
      <c r="H563" s="159" t="s">
        <v>727</v>
      </c>
      <c r="I563" s="160" t="s">
        <v>1851</v>
      </c>
      <c r="J563" s="160" t="s">
        <v>5290</v>
      </c>
      <c r="K563" s="161">
        <v>26177</v>
      </c>
      <c r="L563" s="158" t="s">
        <v>5291</v>
      </c>
      <c r="M563" s="158" t="s">
        <v>2332</v>
      </c>
      <c r="N563" s="158" t="s">
        <v>5291</v>
      </c>
      <c r="O563" s="158" t="s">
        <v>5292</v>
      </c>
      <c r="P563" s="158" t="s">
        <v>5293</v>
      </c>
      <c r="Q563" s="171">
        <v>2</v>
      </c>
      <c r="R563" s="163" t="s">
        <v>3208</v>
      </c>
      <c r="S563" s="163">
        <v>7</v>
      </c>
      <c r="T563" s="163" t="s">
        <v>2802</v>
      </c>
      <c r="U563" s="163">
        <v>16</v>
      </c>
      <c r="V563" s="163" t="s">
        <v>5294</v>
      </c>
      <c r="W563" s="163">
        <v>2</v>
      </c>
      <c r="X563" s="163"/>
      <c r="Y563" s="164" t="s">
        <v>26</v>
      </c>
      <c r="Z563" s="164" t="s">
        <v>26</v>
      </c>
      <c r="AA563" s="164"/>
      <c r="AB563" s="165" t="s">
        <v>2338</v>
      </c>
      <c r="AC563" s="166">
        <v>22</v>
      </c>
      <c r="AD563" s="167">
        <f t="shared" si="4"/>
        <v>0</v>
      </c>
      <c r="AE563" s="398">
        <v>22</v>
      </c>
      <c r="AF563" s="398">
        <v>0</v>
      </c>
      <c r="AG563" s="398">
        <v>3</v>
      </c>
      <c r="AH563" s="398">
        <v>0</v>
      </c>
      <c r="AI563" s="399">
        <v>22</v>
      </c>
      <c r="AJ563" s="399">
        <v>3</v>
      </c>
      <c r="AK563" s="399">
        <v>2</v>
      </c>
      <c r="AL563" s="399">
        <v>8</v>
      </c>
      <c r="AM563" s="166"/>
      <c r="AN563" s="166"/>
      <c r="AO563" s="166" t="s">
        <v>699</v>
      </c>
      <c r="AP563" s="168" t="s">
        <v>699</v>
      </c>
      <c r="AQ563" s="168" t="s">
        <v>699</v>
      </c>
      <c r="AR563" s="169">
        <f t="shared" si="5"/>
        <v>22</v>
      </c>
      <c r="AS563" s="170">
        <v>0</v>
      </c>
      <c r="AT563" s="160">
        <v>0</v>
      </c>
      <c r="AU563" s="160">
        <v>0</v>
      </c>
      <c r="AV563" s="170">
        <v>18</v>
      </c>
      <c r="AW563" s="170">
        <v>0</v>
      </c>
      <c r="AX563" s="160">
        <v>0</v>
      </c>
      <c r="AY563" s="160">
        <v>4</v>
      </c>
      <c r="AZ563" s="160">
        <v>0</v>
      </c>
      <c r="BA563" s="160">
        <v>0</v>
      </c>
      <c r="BB563" s="160">
        <v>0</v>
      </c>
      <c r="BC563" s="160" t="s">
        <v>2339</v>
      </c>
      <c r="BD563" s="160"/>
      <c r="BE563" s="160"/>
    </row>
    <row r="564" spans="2:57" ht="16.5" hidden="1" customHeight="1">
      <c r="B564" s="156">
        <v>184</v>
      </c>
      <c r="C564" s="157" t="s">
        <v>1852</v>
      </c>
      <c r="D564" s="158" t="s">
        <v>5295</v>
      </c>
      <c r="E564" s="176" t="s">
        <v>28</v>
      </c>
      <c r="F564" s="158" t="s">
        <v>2233</v>
      </c>
      <c r="G564" s="158" t="s">
        <v>1784</v>
      </c>
      <c r="H564" s="159" t="s">
        <v>727</v>
      </c>
      <c r="I564" s="160" t="s">
        <v>1853</v>
      </c>
      <c r="J564" s="160" t="s">
        <v>5296</v>
      </c>
      <c r="K564" s="161">
        <v>18171</v>
      </c>
      <c r="L564" s="158" t="s">
        <v>5297</v>
      </c>
      <c r="M564" s="158" t="s">
        <v>2332</v>
      </c>
      <c r="N564" s="158" t="s">
        <v>5297</v>
      </c>
      <c r="O564" s="158" t="s">
        <v>5298</v>
      </c>
      <c r="P564" s="158" t="s">
        <v>5299</v>
      </c>
      <c r="Q564" s="171">
        <v>4</v>
      </c>
      <c r="R564" s="163" t="s">
        <v>5300</v>
      </c>
      <c r="S564" s="163">
        <v>9</v>
      </c>
      <c r="T564" s="163" t="s">
        <v>2610</v>
      </c>
      <c r="U564" s="163">
        <v>13</v>
      </c>
      <c r="V564" s="163" t="s">
        <v>5301</v>
      </c>
      <c r="W564" s="163">
        <v>1</v>
      </c>
      <c r="X564" s="163"/>
      <c r="Y564" s="164" t="s">
        <v>26</v>
      </c>
      <c r="Z564" s="164" t="s">
        <v>26</v>
      </c>
      <c r="AA564" s="164"/>
      <c r="AB564" s="165" t="s">
        <v>2338</v>
      </c>
      <c r="AC564" s="166">
        <v>19</v>
      </c>
      <c r="AD564" s="167">
        <f t="shared" si="4"/>
        <v>0</v>
      </c>
      <c r="AE564" s="398">
        <v>17</v>
      </c>
      <c r="AF564" s="398">
        <v>0</v>
      </c>
      <c r="AG564" s="398">
        <v>5</v>
      </c>
      <c r="AH564" s="398">
        <v>2</v>
      </c>
      <c r="AI564" s="399">
        <v>17</v>
      </c>
      <c r="AJ564" s="399">
        <v>12</v>
      </c>
      <c r="AK564" s="399">
        <v>2</v>
      </c>
      <c r="AL564" s="399">
        <v>16</v>
      </c>
      <c r="AM564" s="166"/>
      <c r="AN564" s="166"/>
      <c r="AO564" s="166" t="s">
        <v>699</v>
      </c>
      <c r="AP564" s="168" t="s">
        <v>699</v>
      </c>
      <c r="AQ564" s="168">
        <v>0</v>
      </c>
      <c r="AR564" s="169">
        <f t="shared" si="5"/>
        <v>19</v>
      </c>
      <c r="AS564" s="170">
        <v>0</v>
      </c>
      <c r="AT564" s="160">
        <v>0</v>
      </c>
      <c r="AU564" s="160">
        <v>0</v>
      </c>
      <c r="AV564" s="170">
        <v>18</v>
      </c>
      <c r="AW564" s="170">
        <v>0</v>
      </c>
      <c r="AX564" s="160">
        <v>0</v>
      </c>
      <c r="AY564" s="160">
        <v>1</v>
      </c>
      <c r="AZ564" s="160">
        <v>0</v>
      </c>
      <c r="BA564" s="160">
        <v>0</v>
      </c>
      <c r="BB564" s="160">
        <v>0</v>
      </c>
      <c r="BC564" s="160" t="s">
        <v>2339</v>
      </c>
      <c r="BD564" s="160"/>
      <c r="BE564" s="160"/>
    </row>
    <row r="565" spans="2:57" ht="16.5" hidden="1" customHeight="1">
      <c r="B565" s="156">
        <v>185</v>
      </c>
      <c r="C565" s="157" t="s">
        <v>1854</v>
      </c>
      <c r="D565" s="158" t="s">
        <v>5302</v>
      </c>
      <c r="E565" s="176" t="s">
        <v>28</v>
      </c>
      <c r="F565" s="158" t="s">
        <v>2233</v>
      </c>
      <c r="G565" s="158" t="s">
        <v>1784</v>
      </c>
      <c r="H565" s="159" t="s">
        <v>727</v>
      </c>
      <c r="I565" s="160" t="s">
        <v>1855</v>
      </c>
      <c r="J565" s="160" t="s">
        <v>5303</v>
      </c>
      <c r="K565" s="161">
        <v>18255</v>
      </c>
      <c r="L565" s="158"/>
      <c r="M565" s="158"/>
      <c r="N565" s="158" t="s">
        <v>699</v>
      </c>
      <c r="O565" s="158" t="s">
        <v>699</v>
      </c>
      <c r="P565" s="158" t="s">
        <v>699</v>
      </c>
      <c r="Q565" s="171">
        <v>2</v>
      </c>
      <c r="R565" s="163" t="s">
        <v>2453</v>
      </c>
      <c r="S565" s="163">
        <v>6</v>
      </c>
      <c r="T565" s="163" t="s">
        <v>2430</v>
      </c>
      <c r="U565" s="163">
        <v>9</v>
      </c>
      <c r="V565" s="163" t="s">
        <v>4440</v>
      </c>
      <c r="W565" s="163">
        <v>1</v>
      </c>
      <c r="X565" s="163"/>
      <c r="Y565" s="164" t="s">
        <v>2353</v>
      </c>
      <c r="Z565" s="164" t="s">
        <v>2353</v>
      </c>
      <c r="AA565" s="164"/>
      <c r="AB565" s="165" t="s">
        <v>2338</v>
      </c>
      <c r="AC565" s="166">
        <v>14</v>
      </c>
      <c r="AD565" s="167">
        <f t="shared" si="4"/>
        <v>0</v>
      </c>
      <c r="AE565" s="398">
        <v>9</v>
      </c>
      <c r="AF565" s="398">
        <v>0</v>
      </c>
      <c r="AG565" s="398">
        <v>3</v>
      </c>
      <c r="AH565" s="398">
        <v>3</v>
      </c>
      <c r="AI565" s="399">
        <v>9</v>
      </c>
      <c r="AJ565" s="399">
        <v>6</v>
      </c>
      <c r="AK565" s="399">
        <v>2</v>
      </c>
      <c r="AL565" s="399">
        <v>6</v>
      </c>
      <c r="AM565" s="166"/>
      <c r="AN565" s="166"/>
      <c r="AO565" s="166" t="s">
        <v>699</v>
      </c>
      <c r="AP565" s="168" t="s">
        <v>699</v>
      </c>
      <c r="AQ565" s="168">
        <v>0</v>
      </c>
      <c r="AR565" s="169">
        <f t="shared" si="5"/>
        <v>14</v>
      </c>
      <c r="AS565" s="170">
        <v>0</v>
      </c>
      <c r="AT565" s="160">
        <v>0</v>
      </c>
      <c r="AU565" s="160">
        <v>0</v>
      </c>
      <c r="AV565" s="170">
        <v>13</v>
      </c>
      <c r="AW565" s="170">
        <v>0</v>
      </c>
      <c r="AX565" s="160">
        <v>0</v>
      </c>
      <c r="AY565" s="160">
        <v>1</v>
      </c>
      <c r="AZ565" s="160">
        <v>0</v>
      </c>
      <c r="BA565" s="160">
        <v>0</v>
      </c>
      <c r="BB565" s="160">
        <v>0</v>
      </c>
      <c r="BC565" s="160" t="s">
        <v>2339</v>
      </c>
      <c r="BD565" s="160"/>
      <c r="BE565" s="160"/>
    </row>
    <row r="566" spans="2:57" ht="16.5" hidden="1" customHeight="1">
      <c r="B566" s="156">
        <v>186</v>
      </c>
      <c r="C566" s="157" t="s">
        <v>1856</v>
      </c>
      <c r="D566" s="183"/>
      <c r="E566" s="176" t="s">
        <v>28</v>
      </c>
      <c r="F566" s="183" t="s">
        <v>2233</v>
      </c>
      <c r="G566" s="158" t="s">
        <v>1784</v>
      </c>
      <c r="H566" s="159" t="s">
        <v>727</v>
      </c>
      <c r="I566" s="160" t="s">
        <v>1857</v>
      </c>
      <c r="J566" s="160" t="s">
        <v>5304</v>
      </c>
      <c r="K566" s="161">
        <v>20211</v>
      </c>
      <c r="L566" s="158" t="s">
        <v>5305</v>
      </c>
      <c r="M566" s="158" t="s">
        <v>2332</v>
      </c>
      <c r="N566" s="158" t="s">
        <v>5305</v>
      </c>
      <c r="O566" s="158" t="s">
        <v>5306</v>
      </c>
      <c r="P566" s="158" t="s">
        <v>5307</v>
      </c>
      <c r="Q566" s="171">
        <v>5</v>
      </c>
      <c r="R566" s="163" t="s">
        <v>2663</v>
      </c>
      <c r="S566" s="163"/>
      <c r="T566" s="163"/>
      <c r="U566" s="163"/>
      <c r="V566" s="163"/>
      <c r="W566" s="163"/>
      <c r="X566" s="163"/>
      <c r="Y566" s="164" t="s">
        <v>2353</v>
      </c>
      <c r="Z566" s="164" t="s">
        <v>2353</v>
      </c>
      <c r="AA566" s="164"/>
      <c r="AB566" s="165" t="s">
        <v>2338</v>
      </c>
      <c r="AC566" s="166">
        <v>11</v>
      </c>
      <c r="AD566" s="167">
        <f t="shared" si="4"/>
        <v>0</v>
      </c>
      <c r="AE566" s="398">
        <v>11</v>
      </c>
      <c r="AF566" s="398">
        <v>0</v>
      </c>
      <c r="AG566" s="398">
        <v>3</v>
      </c>
      <c r="AH566" s="398">
        <v>1</v>
      </c>
      <c r="AI566" s="399">
        <v>11</v>
      </c>
      <c r="AJ566" s="399">
        <v>4</v>
      </c>
      <c r="AK566" s="399">
        <v>2</v>
      </c>
      <c r="AL566" s="399">
        <v>7</v>
      </c>
      <c r="AM566" s="166"/>
      <c r="AN566" s="166"/>
      <c r="AO566" s="166" t="s">
        <v>699</v>
      </c>
      <c r="AP566" s="168" t="s">
        <v>699</v>
      </c>
      <c r="AQ566" s="168" t="s">
        <v>699</v>
      </c>
      <c r="AR566" s="169">
        <f t="shared" si="5"/>
        <v>11</v>
      </c>
      <c r="AS566" s="170">
        <v>0</v>
      </c>
      <c r="AT566" s="160">
        <v>0</v>
      </c>
      <c r="AU566" s="160">
        <v>0</v>
      </c>
      <c r="AV566" s="170">
        <v>1</v>
      </c>
      <c r="AW566" s="170">
        <v>0</v>
      </c>
      <c r="AX566" s="160">
        <v>5</v>
      </c>
      <c r="AY566" s="160">
        <v>5</v>
      </c>
      <c r="AZ566" s="160">
        <v>0</v>
      </c>
      <c r="BA566" s="160">
        <v>0</v>
      </c>
      <c r="BB566" s="160">
        <v>0</v>
      </c>
      <c r="BC566" s="160" t="s">
        <v>2339</v>
      </c>
      <c r="BD566" s="160"/>
      <c r="BE566" s="160"/>
    </row>
    <row r="567" spans="2:57" ht="16.5" hidden="1" customHeight="1">
      <c r="B567" s="156">
        <v>187</v>
      </c>
      <c r="C567" s="157" t="s">
        <v>1858</v>
      </c>
      <c r="D567" s="158" t="s">
        <v>5308</v>
      </c>
      <c r="E567" s="176" t="s">
        <v>28</v>
      </c>
      <c r="F567" s="158" t="s">
        <v>2233</v>
      </c>
      <c r="G567" s="158" t="s">
        <v>1784</v>
      </c>
      <c r="H567" s="159" t="s">
        <v>727</v>
      </c>
      <c r="I567" s="160" t="s">
        <v>1859</v>
      </c>
      <c r="J567" s="160" t="s">
        <v>5309</v>
      </c>
      <c r="K567" s="161">
        <v>18906</v>
      </c>
      <c r="L567" s="158"/>
      <c r="M567" s="158"/>
      <c r="N567" s="158" t="s">
        <v>699</v>
      </c>
      <c r="O567" s="158" t="s">
        <v>699</v>
      </c>
      <c r="P567" s="158" t="s">
        <v>699</v>
      </c>
      <c r="Q567" s="171">
        <v>1</v>
      </c>
      <c r="R567" s="163" t="s">
        <v>2429</v>
      </c>
      <c r="S567" s="163">
        <v>4</v>
      </c>
      <c r="T567" s="163" t="s">
        <v>3533</v>
      </c>
      <c r="U567" s="163">
        <v>8</v>
      </c>
      <c r="V567" s="163" t="s">
        <v>2945</v>
      </c>
      <c r="W567" s="163">
        <v>1</v>
      </c>
      <c r="X567" s="163"/>
      <c r="Y567" s="164" t="s">
        <v>2353</v>
      </c>
      <c r="Z567" s="164" t="s">
        <v>2353</v>
      </c>
      <c r="AA567" s="164"/>
      <c r="AB567" s="165" t="s">
        <v>2338</v>
      </c>
      <c r="AC567" s="166">
        <v>10</v>
      </c>
      <c r="AD567" s="167">
        <f t="shared" si="4"/>
        <v>0</v>
      </c>
      <c r="AE567" s="398">
        <v>10</v>
      </c>
      <c r="AF567" s="398">
        <v>0</v>
      </c>
      <c r="AG567" s="398">
        <v>2</v>
      </c>
      <c r="AH567" s="398">
        <v>0</v>
      </c>
      <c r="AI567" s="399">
        <v>10</v>
      </c>
      <c r="AJ567" s="399">
        <v>2</v>
      </c>
      <c r="AK567" s="399">
        <v>2</v>
      </c>
      <c r="AL567" s="399">
        <v>6</v>
      </c>
      <c r="AM567" s="166"/>
      <c r="AN567" s="166"/>
      <c r="AO567" s="166" t="s">
        <v>699</v>
      </c>
      <c r="AP567" s="168" t="s">
        <v>699</v>
      </c>
      <c r="AQ567" s="168" t="s">
        <v>699</v>
      </c>
      <c r="AR567" s="169">
        <f t="shared" si="5"/>
        <v>10</v>
      </c>
      <c r="AS567" s="170">
        <v>0</v>
      </c>
      <c r="AT567" s="160">
        <v>0</v>
      </c>
      <c r="AU567" s="160">
        <v>0</v>
      </c>
      <c r="AV567" s="170">
        <v>3</v>
      </c>
      <c r="AW567" s="170">
        <v>0</v>
      </c>
      <c r="AX567" s="160">
        <v>0</v>
      </c>
      <c r="AY567" s="160">
        <v>7</v>
      </c>
      <c r="AZ567" s="160">
        <v>0</v>
      </c>
      <c r="BA567" s="160">
        <v>0</v>
      </c>
      <c r="BB567" s="160">
        <v>0</v>
      </c>
      <c r="BC567" s="160" t="s">
        <v>2339</v>
      </c>
      <c r="BD567" s="160"/>
      <c r="BE567" s="160"/>
    </row>
    <row r="568" spans="2:57" ht="16.5" hidden="1" customHeight="1">
      <c r="B568" s="156">
        <v>188</v>
      </c>
      <c r="C568" s="157" t="s">
        <v>1860</v>
      </c>
      <c r="D568" s="158" t="s">
        <v>5310</v>
      </c>
      <c r="E568" s="176" t="s">
        <v>28</v>
      </c>
      <c r="F568" s="158" t="s">
        <v>2233</v>
      </c>
      <c r="G568" s="158" t="s">
        <v>1784</v>
      </c>
      <c r="H568" s="159" t="s">
        <v>727</v>
      </c>
      <c r="I568" s="160" t="s">
        <v>1861</v>
      </c>
      <c r="J568" s="160" t="s">
        <v>5311</v>
      </c>
      <c r="K568" s="161">
        <v>18171</v>
      </c>
      <c r="L568" s="158" t="s">
        <v>5312</v>
      </c>
      <c r="M568" s="158" t="s">
        <v>2332</v>
      </c>
      <c r="N568" s="158" t="s">
        <v>5312</v>
      </c>
      <c r="O568" s="158" t="s">
        <v>5313</v>
      </c>
      <c r="P568" s="158" t="s">
        <v>5314</v>
      </c>
      <c r="Q568" s="171">
        <v>5</v>
      </c>
      <c r="R568" s="163" t="s">
        <v>2680</v>
      </c>
      <c r="S568" s="163">
        <v>4</v>
      </c>
      <c r="T568" s="163" t="s">
        <v>2430</v>
      </c>
      <c r="U568" s="163">
        <v>11</v>
      </c>
      <c r="V568" s="163" t="s">
        <v>3976</v>
      </c>
      <c r="W568" s="163">
        <v>1</v>
      </c>
      <c r="X568" s="163"/>
      <c r="Y568" s="164" t="s">
        <v>2353</v>
      </c>
      <c r="Z568" s="164" t="s">
        <v>2353</v>
      </c>
      <c r="AA568" s="164"/>
      <c r="AB568" s="165" t="s">
        <v>2338</v>
      </c>
      <c r="AC568" s="166">
        <v>13</v>
      </c>
      <c r="AD568" s="167">
        <f t="shared" si="4"/>
        <v>0</v>
      </c>
      <c r="AE568" s="398">
        <v>13</v>
      </c>
      <c r="AF568" s="398">
        <v>0</v>
      </c>
      <c r="AG568" s="398">
        <v>2</v>
      </c>
      <c r="AH568" s="398">
        <v>0</v>
      </c>
      <c r="AI568" s="399">
        <v>13</v>
      </c>
      <c r="AJ568" s="399">
        <v>2</v>
      </c>
      <c r="AK568" s="399">
        <v>2</v>
      </c>
      <c r="AL568" s="399">
        <v>9</v>
      </c>
      <c r="AM568" s="166"/>
      <c r="AN568" s="166"/>
      <c r="AO568" s="166" t="s">
        <v>699</v>
      </c>
      <c r="AP568" s="168" t="s">
        <v>699</v>
      </c>
      <c r="AQ568" s="168" t="s">
        <v>699</v>
      </c>
      <c r="AR568" s="169">
        <f t="shared" si="5"/>
        <v>13</v>
      </c>
      <c r="AS568" s="170">
        <v>0</v>
      </c>
      <c r="AT568" s="160">
        <v>0</v>
      </c>
      <c r="AU568" s="160">
        <v>0</v>
      </c>
      <c r="AV568" s="170">
        <v>3</v>
      </c>
      <c r="AW568" s="170">
        <v>0</v>
      </c>
      <c r="AX568" s="160">
        <v>0</v>
      </c>
      <c r="AY568" s="160">
        <v>2</v>
      </c>
      <c r="AZ568" s="160">
        <v>0</v>
      </c>
      <c r="BA568" s="160">
        <v>0</v>
      </c>
      <c r="BB568" s="160">
        <v>8</v>
      </c>
      <c r="BC568" s="160" t="s">
        <v>2339</v>
      </c>
      <c r="BD568" s="160"/>
      <c r="BE568" s="160"/>
    </row>
    <row r="569" spans="2:57" ht="16.5" hidden="1" customHeight="1">
      <c r="B569" s="156">
        <v>140</v>
      </c>
      <c r="C569" s="157" t="s">
        <v>1862</v>
      </c>
      <c r="D569" s="158" t="s">
        <v>5315</v>
      </c>
      <c r="E569" s="176" t="s">
        <v>28</v>
      </c>
      <c r="F569" s="158" t="s">
        <v>2233</v>
      </c>
      <c r="G569" s="158" t="s">
        <v>1784</v>
      </c>
      <c r="H569" s="159" t="s">
        <v>730</v>
      </c>
      <c r="I569" s="160" t="s">
        <v>1863</v>
      </c>
      <c r="J569" s="160" t="s">
        <v>5316</v>
      </c>
      <c r="K569" s="161">
        <v>20261</v>
      </c>
      <c r="L569" s="158" t="s">
        <v>5317</v>
      </c>
      <c r="M569" s="158" t="s">
        <v>2332</v>
      </c>
      <c r="N569" s="158" t="s">
        <v>5317</v>
      </c>
      <c r="O569" s="158" t="s">
        <v>5318</v>
      </c>
      <c r="P569" s="158" t="s">
        <v>5319</v>
      </c>
      <c r="Q569" s="171">
        <v>3</v>
      </c>
      <c r="R569" s="163" t="s">
        <v>2927</v>
      </c>
      <c r="S569" s="163">
        <v>8</v>
      </c>
      <c r="T569" s="163" t="s">
        <v>2470</v>
      </c>
      <c r="U569" s="163">
        <v>21</v>
      </c>
      <c r="V569" s="163" t="s">
        <v>5320</v>
      </c>
      <c r="W569" s="163">
        <v>1</v>
      </c>
      <c r="X569" s="163"/>
      <c r="Y569" s="164" t="s">
        <v>26</v>
      </c>
      <c r="Z569" s="164" t="s">
        <v>26</v>
      </c>
      <c r="AA569" s="164"/>
      <c r="AB569" s="165" t="s">
        <v>2338</v>
      </c>
      <c r="AC569" s="166">
        <v>18</v>
      </c>
      <c r="AD569" s="167">
        <f t="shared" si="4"/>
        <v>2</v>
      </c>
      <c r="AE569" s="398">
        <v>16</v>
      </c>
      <c r="AF569" s="398">
        <v>2</v>
      </c>
      <c r="AG569" s="398">
        <v>2</v>
      </c>
      <c r="AH569" s="398">
        <v>0</v>
      </c>
      <c r="AI569" s="399">
        <v>18</v>
      </c>
      <c r="AJ569" s="399">
        <v>2</v>
      </c>
      <c r="AK569" s="399">
        <v>2</v>
      </c>
      <c r="AL569" s="399">
        <v>11</v>
      </c>
      <c r="AM569" s="166"/>
      <c r="AN569" s="166"/>
      <c r="AO569" s="166" t="s">
        <v>699</v>
      </c>
      <c r="AP569" s="168" t="s">
        <v>699</v>
      </c>
      <c r="AQ569" s="168">
        <v>0</v>
      </c>
      <c r="AR569" s="169">
        <f t="shared" si="5"/>
        <v>18</v>
      </c>
      <c r="AS569" s="170">
        <v>0</v>
      </c>
      <c r="AT569" s="160">
        <v>0</v>
      </c>
      <c r="AU569" s="160">
        <v>0</v>
      </c>
      <c r="AV569" s="170">
        <v>16</v>
      </c>
      <c r="AW569" s="170">
        <v>0</v>
      </c>
      <c r="AX569" s="160">
        <v>0</v>
      </c>
      <c r="AY569" s="160">
        <v>2</v>
      </c>
      <c r="AZ569" s="160">
        <v>0</v>
      </c>
      <c r="BA569" s="160">
        <v>0</v>
      </c>
      <c r="BB569" s="160">
        <v>0</v>
      </c>
      <c r="BC569" s="160" t="s">
        <v>2339</v>
      </c>
      <c r="BD569" s="160"/>
      <c r="BE569" s="160"/>
    </row>
    <row r="570" spans="2:57" ht="16.5" hidden="1" customHeight="1">
      <c r="B570" s="156">
        <v>189</v>
      </c>
      <c r="C570" s="157" t="s">
        <v>1864</v>
      </c>
      <c r="D570" s="158" t="s">
        <v>5321</v>
      </c>
      <c r="E570" s="176" t="s">
        <v>28</v>
      </c>
      <c r="F570" s="158" t="s">
        <v>2233</v>
      </c>
      <c r="G570" s="158" t="s">
        <v>1784</v>
      </c>
      <c r="H570" s="159" t="s">
        <v>727</v>
      </c>
      <c r="I570" s="160" t="s">
        <v>1865</v>
      </c>
      <c r="J570" s="160" t="s">
        <v>5322</v>
      </c>
      <c r="K570" s="161">
        <v>10334</v>
      </c>
      <c r="L570" s="158" t="s">
        <v>5323</v>
      </c>
      <c r="M570" s="158" t="s">
        <v>2332</v>
      </c>
      <c r="N570" s="158" t="s">
        <v>5323</v>
      </c>
      <c r="O570" s="158" t="s">
        <v>5324</v>
      </c>
      <c r="P570" s="158"/>
      <c r="Q570" s="171">
        <v>5</v>
      </c>
      <c r="R570" s="163" t="s">
        <v>4452</v>
      </c>
      <c r="S570" s="163">
        <v>3</v>
      </c>
      <c r="T570" s="163" t="s">
        <v>3672</v>
      </c>
      <c r="U570" s="163">
        <v>18</v>
      </c>
      <c r="V570" s="163" t="s">
        <v>5325</v>
      </c>
      <c r="W570" s="163">
        <v>1</v>
      </c>
      <c r="X570" s="163"/>
      <c r="Y570" s="164" t="s">
        <v>2353</v>
      </c>
      <c r="Z570" s="164" t="s">
        <v>2353</v>
      </c>
      <c r="AA570" s="164"/>
      <c r="AB570" s="165" t="s">
        <v>2338</v>
      </c>
      <c r="AC570" s="166">
        <v>30</v>
      </c>
      <c r="AD570" s="167">
        <f t="shared" si="4"/>
        <v>0</v>
      </c>
      <c r="AE570" s="398">
        <v>26</v>
      </c>
      <c r="AF570" s="398">
        <v>0</v>
      </c>
      <c r="AG570" s="398">
        <v>6</v>
      </c>
      <c r="AH570" s="398">
        <v>4</v>
      </c>
      <c r="AI570" s="399">
        <v>26</v>
      </c>
      <c r="AJ570" s="399">
        <v>13</v>
      </c>
      <c r="AK570" s="399">
        <v>2</v>
      </c>
      <c r="AL570" s="399">
        <v>14</v>
      </c>
      <c r="AM570" s="166"/>
      <c r="AN570" s="166"/>
      <c r="AO570" s="166" t="s">
        <v>699</v>
      </c>
      <c r="AP570" s="168" t="s">
        <v>699</v>
      </c>
      <c r="AQ570" s="168">
        <v>0</v>
      </c>
      <c r="AR570" s="169">
        <f t="shared" si="5"/>
        <v>30</v>
      </c>
      <c r="AS570" s="170">
        <v>0</v>
      </c>
      <c r="AT570" s="160">
        <v>0</v>
      </c>
      <c r="AU570" s="160">
        <v>0</v>
      </c>
      <c r="AV570" s="170">
        <v>22</v>
      </c>
      <c r="AW570" s="170">
        <v>2</v>
      </c>
      <c r="AX570" s="160">
        <v>0</v>
      </c>
      <c r="AY570" s="160">
        <v>6</v>
      </c>
      <c r="AZ570" s="160">
        <v>0</v>
      </c>
      <c r="BA570" s="160">
        <v>0</v>
      </c>
      <c r="BB570" s="160">
        <v>0</v>
      </c>
      <c r="BC570" s="160" t="s">
        <v>2339</v>
      </c>
      <c r="BD570" s="160"/>
      <c r="BE570" s="160"/>
    </row>
    <row r="571" spans="2:57" ht="16.5" hidden="1" customHeight="1">
      <c r="B571" s="156">
        <v>190</v>
      </c>
      <c r="C571" s="157" t="s">
        <v>1866</v>
      </c>
      <c r="D571" s="158" t="s">
        <v>5326</v>
      </c>
      <c r="E571" s="176" t="s">
        <v>28</v>
      </c>
      <c r="F571" s="158" t="s">
        <v>2233</v>
      </c>
      <c r="G571" s="158" t="s">
        <v>1784</v>
      </c>
      <c r="H571" s="159" t="s">
        <v>727</v>
      </c>
      <c r="I571" s="160" t="s">
        <v>1867</v>
      </c>
      <c r="J571" s="160" t="s">
        <v>5327</v>
      </c>
      <c r="K571" s="161" t="s">
        <v>5328</v>
      </c>
      <c r="L571" s="158"/>
      <c r="M571" s="158"/>
      <c r="N571" s="158" t="s">
        <v>699</v>
      </c>
      <c r="O571" s="158" t="s">
        <v>699</v>
      </c>
      <c r="P571" s="158" t="s">
        <v>699</v>
      </c>
      <c r="Q571" s="171">
        <v>3</v>
      </c>
      <c r="R571" s="163" t="s">
        <v>2478</v>
      </c>
      <c r="S571" s="163">
        <v>5</v>
      </c>
      <c r="T571" s="163" t="s">
        <v>2610</v>
      </c>
      <c r="U571" s="163">
        <v>15</v>
      </c>
      <c r="V571" s="163" t="s">
        <v>5329</v>
      </c>
      <c r="W571" s="163">
        <v>1</v>
      </c>
      <c r="X571" s="163"/>
      <c r="Y571" s="164" t="s">
        <v>2353</v>
      </c>
      <c r="Z571" s="164" t="s">
        <v>2353</v>
      </c>
      <c r="AA571" s="164"/>
      <c r="AB571" s="165" t="s">
        <v>2338</v>
      </c>
      <c r="AC571" s="166">
        <v>9</v>
      </c>
      <c r="AD571" s="167">
        <f t="shared" si="4"/>
        <v>0</v>
      </c>
      <c r="AE571" s="398">
        <v>9</v>
      </c>
      <c r="AF571" s="398">
        <v>0</v>
      </c>
      <c r="AG571" s="398">
        <v>2</v>
      </c>
      <c r="AH571" s="398">
        <v>0</v>
      </c>
      <c r="AI571" s="399">
        <v>9</v>
      </c>
      <c r="AJ571" s="399">
        <v>2</v>
      </c>
      <c r="AK571" s="399">
        <v>2</v>
      </c>
      <c r="AL571" s="399">
        <v>10</v>
      </c>
      <c r="AM571" s="166"/>
      <c r="AN571" s="166"/>
      <c r="AO571" s="166" t="s">
        <v>699</v>
      </c>
      <c r="AP571" s="168" t="s">
        <v>10139</v>
      </c>
      <c r="AQ571" s="168">
        <v>0</v>
      </c>
      <c r="AR571" s="169">
        <f t="shared" si="5"/>
        <v>9</v>
      </c>
      <c r="AS571" s="170">
        <v>0</v>
      </c>
      <c r="AT571" s="160">
        <v>0</v>
      </c>
      <c r="AU571" s="160">
        <v>0</v>
      </c>
      <c r="AV571" s="170">
        <v>9</v>
      </c>
      <c r="AW571" s="170">
        <v>0</v>
      </c>
      <c r="AX571" s="160">
        <v>0</v>
      </c>
      <c r="AY571" s="160">
        <v>0</v>
      </c>
      <c r="AZ571" s="160">
        <v>0</v>
      </c>
      <c r="BA571" s="160">
        <v>0</v>
      </c>
      <c r="BB571" s="160">
        <v>0</v>
      </c>
      <c r="BC571" s="160" t="s">
        <v>2339</v>
      </c>
      <c r="BD571" s="160"/>
      <c r="BE571" s="160"/>
    </row>
    <row r="572" spans="2:57" ht="16.5" hidden="1" customHeight="1">
      <c r="B572" s="156">
        <v>141</v>
      </c>
      <c r="C572" s="157" t="s">
        <v>1868</v>
      </c>
      <c r="D572" s="158" t="s">
        <v>5330</v>
      </c>
      <c r="E572" s="176" t="s">
        <v>28</v>
      </c>
      <c r="F572" s="158" t="s">
        <v>2233</v>
      </c>
      <c r="G572" s="158" t="s">
        <v>1784</v>
      </c>
      <c r="H572" s="159" t="s">
        <v>730</v>
      </c>
      <c r="I572" s="160" t="s">
        <v>1869</v>
      </c>
      <c r="J572" s="160" t="s">
        <v>5331</v>
      </c>
      <c r="K572" s="161">
        <v>26002</v>
      </c>
      <c r="L572" s="158"/>
      <c r="M572" s="158"/>
      <c r="N572" s="158" t="s">
        <v>699</v>
      </c>
      <c r="O572" s="158" t="s">
        <v>699</v>
      </c>
      <c r="P572" s="158" t="s">
        <v>699</v>
      </c>
      <c r="Q572" s="171">
        <v>3</v>
      </c>
      <c r="R572" s="163" t="s">
        <v>2625</v>
      </c>
      <c r="S572" s="163">
        <v>6</v>
      </c>
      <c r="T572" s="163" t="s">
        <v>2422</v>
      </c>
      <c r="U572" s="163">
        <v>15</v>
      </c>
      <c r="V572" s="163" t="s">
        <v>5332</v>
      </c>
      <c r="W572" s="163">
        <v>1</v>
      </c>
      <c r="X572" s="163"/>
      <c r="Y572" s="164" t="s">
        <v>26</v>
      </c>
      <c r="Z572" s="164" t="s">
        <v>26</v>
      </c>
      <c r="AA572" s="164"/>
      <c r="AB572" s="165" t="s">
        <v>2338</v>
      </c>
      <c r="AC572" s="166">
        <v>12</v>
      </c>
      <c r="AD572" s="167">
        <f t="shared" si="4"/>
        <v>0</v>
      </c>
      <c r="AE572" s="398">
        <v>12</v>
      </c>
      <c r="AF572" s="398">
        <v>0</v>
      </c>
      <c r="AG572" s="398">
        <v>3</v>
      </c>
      <c r="AH572" s="398">
        <v>2</v>
      </c>
      <c r="AI572" s="399">
        <v>12</v>
      </c>
      <c r="AJ572" s="399">
        <v>5</v>
      </c>
      <c r="AK572" s="399">
        <v>2</v>
      </c>
      <c r="AL572" s="399">
        <v>10</v>
      </c>
      <c r="AM572" s="166"/>
      <c r="AN572" s="166"/>
      <c r="AO572" s="166" t="s">
        <v>699</v>
      </c>
      <c r="AP572" s="168" t="s">
        <v>699</v>
      </c>
      <c r="AQ572" s="168" t="s">
        <v>699</v>
      </c>
      <c r="AR572" s="169">
        <f t="shared" si="5"/>
        <v>12</v>
      </c>
      <c r="AS572" s="170">
        <v>0</v>
      </c>
      <c r="AT572" s="160">
        <v>0</v>
      </c>
      <c r="AU572" s="160">
        <v>0</v>
      </c>
      <c r="AV572" s="170">
        <v>10</v>
      </c>
      <c r="AW572" s="170">
        <v>1</v>
      </c>
      <c r="AX572" s="160">
        <v>0</v>
      </c>
      <c r="AY572" s="160">
        <v>1</v>
      </c>
      <c r="AZ572" s="160">
        <v>0</v>
      </c>
      <c r="BA572" s="160">
        <v>0</v>
      </c>
      <c r="BB572" s="160">
        <v>0</v>
      </c>
      <c r="BC572" s="160" t="s">
        <v>2339</v>
      </c>
      <c r="BD572" s="160"/>
      <c r="BE572" s="160"/>
    </row>
    <row r="573" spans="2:57" ht="16.5" hidden="1" customHeight="1">
      <c r="B573" s="156">
        <v>191</v>
      </c>
      <c r="C573" s="157" t="s">
        <v>1870</v>
      </c>
      <c r="D573" s="158" t="s">
        <v>5333</v>
      </c>
      <c r="E573" s="176" t="s">
        <v>28</v>
      </c>
      <c r="F573" s="158" t="s">
        <v>2233</v>
      </c>
      <c r="G573" s="158" t="s">
        <v>1784</v>
      </c>
      <c r="H573" s="159" t="s">
        <v>727</v>
      </c>
      <c r="I573" s="160" t="s">
        <v>1871</v>
      </c>
      <c r="J573" s="160" t="s">
        <v>5334</v>
      </c>
      <c r="K573" s="161">
        <v>8175</v>
      </c>
      <c r="L573" s="158"/>
      <c r="M573" s="158"/>
      <c r="N573" s="158" t="s">
        <v>5335</v>
      </c>
      <c r="O573" s="158" t="s">
        <v>5336</v>
      </c>
      <c r="P573" s="158" t="s">
        <v>5337</v>
      </c>
      <c r="Q573" s="171">
        <v>2</v>
      </c>
      <c r="R573" s="212" t="s">
        <v>2927</v>
      </c>
      <c r="S573" s="163">
        <v>4</v>
      </c>
      <c r="T573" s="163" t="s">
        <v>2470</v>
      </c>
      <c r="U573" s="163">
        <v>9</v>
      </c>
      <c r="V573" s="163" t="s">
        <v>5338</v>
      </c>
      <c r="W573" s="163">
        <v>1</v>
      </c>
      <c r="X573" s="163"/>
      <c r="Y573" s="164" t="s">
        <v>2353</v>
      </c>
      <c r="Z573" s="164" t="s">
        <v>2353</v>
      </c>
      <c r="AA573" s="164"/>
      <c r="AB573" s="165" t="s">
        <v>2338</v>
      </c>
      <c r="AC573" s="166">
        <v>13</v>
      </c>
      <c r="AD573" s="167">
        <f t="shared" si="4"/>
        <v>1</v>
      </c>
      <c r="AE573" s="398">
        <v>13</v>
      </c>
      <c r="AF573" s="398">
        <v>1</v>
      </c>
      <c r="AG573" s="398">
        <v>3</v>
      </c>
      <c r="AH573" s="398">
        <v>5</v>
      </c>
      <c r="AI573" s="399">
        <v>14</v>
      </c>
      <c r="AJ573" s="399">
        <v>8</v>
      </c>
      <c r="AK573" s="399">
        <v>2</v>
      </c>
      <c r="AL573" s="399">
        <v>14</v>
      </c>
      <c r="AM573" s="166"/>
      <c r="AN573" s="166"/>
      <c r="AO573" s="166" t="s">
        <v>699</v>
      </c>
      <c r="AP573" s="168" t="s">
        <v>699</v>
      </c>
      <c r="AQ573" s="168" t="s">
        <v>699</v>
      </c>
      <c r="AR573" s="169">
        <f t="shared" si="5"/>
        <v>13</v>
      </c>
      <c r="AS573" s="170">
        <v>0</v>
      </c>
      <c r="AT573" s="160">
        <v>0</v>
      </c>
      <c r="AU573" s="160">
        <v>0</v>
      </c>
      <c r="AV573" s="170">
        <v>11</v>
      </c>
      <c r="AW573" s="170">
        <v>0</v>
      </c>
      <c r="AX573" s="160">
        <v>0</v>
      </c>
      <c r="AY573" s="160">
        <v>2</v>
      </c>
      <c r="AZ573" s="160">
        <v>0</v>
      </c>
      <c r="BA573" s="160">
        <v>0</v>
      </c>
      <c r="BB573" s="160">
        <v>0</v>
      </c>
      <c r="BC573" s="160" t="s">
        <v>2339</v>
      </c>
      <c r="BD573" s="160"/>
      <c r="BE573" s="160"/>
    </row>
    <row r="574" spans="2:57" ht="16.5" hidden="1" customHeight="1">
      <c r="B574" s="156">
        <v>152</v>
      </c>
      <c r="C574" s="157" t="s">
        <v>1872</v>
      </c>
      <c r="D574" s="158" t="s">
        <v>5339</v>
      </c>
      <c r="E574" s="176" t="s">
        <v>28</v>
      </c>
      <c r="F574" s="158" t="s">
        <v>2233</v>
      </c>
      <c r="G574" s="158" t="s">
        <v>1784</v>
      </c>
      <c r="H574" s="159" t="s">
        <v>730</v>
      </c>
      <c r="I574" s="160" t="s">
        <v>1873</v>
      </c>
      <c r="J574" s="160" t="s">
        <v>5340</v>
      </c>
      <c r="K574" s="161">
        <v>24534</v>
      </c>
      <c r="L574" s="158" t="s">
        <v>5341</v>
      </c>
      <c r="M574" s="158" t="s">
        <v>2332</v>
      </c>
      <c r="N574" s="158" t="s">
        <v>5341</v>
      </c>
      <c r="O574" s="158" t="s">
        <v>5342</v>
      </c>
      <c r="P574" s="158" t="s">
        <v>5343</v>
      </c>
      <c r="Q574" s="171">
        <v>3</v>
      </c>
      <c r="R574" s="212" t="s">
        <v>2710</v>
      </c>
      <c r="S574" s="163">
        <v>7</v>
      </c>
      <c r="T574" s="163" t="s">
        <v>5204</v>
      </c>
      <c r="U574" s="163">
        <v>32</v>
      </c>
      <c r="V574" s="163" t="s">
        <v>5344</v>
      </c>
      <c r="W574" s="163">
        <v>1</v>
      </c>
      <c r="X574" s="163"/>
      <c r="Y574" s="164" t="s">
        <v>26</v>
      </c>
      <c r="Z574" s="164" t="s">
        <v>26</v>
      </c>
      <c r="AA574" s="164"/>
      <c r="AB574" s="165" t="s">
        <v>2338</v>
      </c>
      <c r="AC574" s="166">
        <v>31</v>
      </c>
      <c r="AD574" s="167">
        <f t="shared" si="4"/>
        <v>2</v>
      </c>
      <c r="AE574" s="398">
        <v>32</v>
      </c>
      <c r="AF574" s="398">
        <v>2</v>
      </c>
      <c r="AG574" s="398">
        <v>4</v>
      </c>
      <c r="AH574" s="398">
        <v>1</v>
      </c>
      <c r="AI574" s="399">
        <v>34</v>
      </c>
      <c r="AJ574" s="399">
        <v>6</v>
      </c>
      <c r="AK574" s="399">
        <v>2</v>
      </c>
      <c r="AL574" s="399">
        <v>44</v>
      </c>
      <c r="AM574" s="166"/>
      <c r="AN574" s="166"/>
      <c r="AO574" s="166" t="s">
        <v>699</v>
      </c>
      <c r="AP574" s="168" t="s">
        <v>699</v>
      </c>
      <c r="AQ574" s="168" t="s">
        <v>699</v>
      </c>
      <c r="AR574" s="169">
        <f t="shared" si="5"/>
        <v>31</v>
      </c>
      <c r="AS574" s="170">
        <v>0</v>
      </c>
      <c r="AT574" s="160">
        <v>0</v>
      </c>
      <c r="AU574" s="160">
        <v>0</v>
      </c>
      <c r="AV574" s="170">
        <v>29</v>
      </c>
      <c r="AW574" s="170">
        <v>0</v>
      </c>
      <c r="AX574" s="160">
        <v>0</v>
      </c>
      <c r="AY574" s="160">
        <v>2</v>
      </c>
      <c r="AZ574" s="160">
        <v>0</v>
      </c>
      <c r="BA574" s="160">
        <v>0</v>
      </c>
      <c r="BB574" s="160">
        <v>0</v>
      </c>
      <c r="BC574" s="160" t="s">
        <v>2339</v>
      </c>
      <c r="BD574" s="160"/>
      <c r="BE574" s="160"/>
    </row>
    <row r="575" spans="2:57" ht="16.5" hidden="1" customHeight="1">
      <c r="B575" s="156">
        <v>247</v>
      </c>
      <c r="C575" s="157" t="s">
        <v>1874</v>
      </c>
      <c r="D575" s="158" t="s">
        <v>5345</v>
      </c>
      <c r="E575" s="176" t="s">
        <v>2234</v>
      </c>
      <c r="F575" s="158" t="s">
        <v>2233</v>
      </c>
      <c r="G575" s="158" t="s">
        <v>1784</v>
      </c>
      <c r="H575" s="159" t="s">
        <v>730</v>
      </c>
      <c r="I575" s="160" t="s">
        <v>1875</v>
      </c>
      <c r="J575" s="160" t="s">
        <v>5346</v>
      </c>
      <c r="K575" s="161">
        <v>45717</v>
      </c>
      <c r="L575" s="158" t="s">
        <v>5347</v>
      </c>
      <c r="M575" s="158" t="s">
        <v>2332</v>
      </c>
      <c r="N575" s="158" t="s">
        <v>5347</v>
      </c>
      <c r="O575" s="158" t="s">
        <v>5348</v>
      </c>
      <c r="P575" s="158" t="s">
        <v>5349</v>
      </c>
      <c r="Q575" s="171">
        <v>2</v>
      </c>
      <c r="R575" s="163" t="s">
        <v>5350</v>
      </c>
      <c r="S575" s="163">
        <v>17</v>
      </c>
      <c r="T575" s="163" t="s">
        <v>2407</v>
      </c>
      <c r="U575" s="163">
        <v>47</v>
      </c>
      <c r="V575" s="163" t="s">
        <v>5351</v>
      </c>
      <c r="W575" s="163">
        <v>3</v>
      </c>
      <c r="X575" s="163"/>
      <c r="Y575" s="164" t="s">
        <v>26</v>
      </c>
      <c r="Z575" s="164" t="s">
        <v>26</v>
      </c>
      <c r="AA575" s="164"/>
      <c r="AB575" s="165" t="s">
        <v>2338</v>
      </c>
      <c r="AC575" s="166">
        <v>74</v>
      </c>
      <c r="AD575" s="167">
        <f t="shared" si="4"/>
        <v>0</v>
      </c>
      <c r="AE575" s="398">
        <v>0</v>
      </c>
      <c r="AF575" s="398">
        <v>0</v>
      </c>
      <c r="AG575" s="398">
        <v>0</v>
      </c>
      <c r="AH575" s="398">
        <v>0</v>
      </c>
      <c r="AI575" s="399" t="s">
        <v>2354</v>
      </c>
      <c r="AJ575" s="399" t="s">
        <v>2354</v>
      </c>
      <c r="AK575" s="399" t="s">
        <v>2354</v>
      </c>
      <c r="AL575" s="399" t="s">
        <v>2354</v>
      </c>
      <c r="AM575" s="166"/>
      <c r="AN575" s="166"/>
      <c r="AO575" s="166">
        <v>1</v>
      </c>
      <c r="AP575" s="168" t="s">
        <v>10124</v>
      </c>
      <c r="AQ575" s="168">
        <v>1</v>
      </c>
      <c r="AR575" s="169">
        <f t="shared" si="5"/>
        <v>74</v>
      </c>
      <c r="AS575" s="170">
        <v>0</v>
      </c>
      <c r="AT575" s="160">
        <v>0</v>
      </c>
      <c r="AU575" s="160">
        <v>0</v>
      </c>
      <c r="AV575" s="170">
        <v>0</v>
      </c>
      <c r="AW575" s="170">
        <v>61</v>
      </c>
      <c r="AX575" s="160">
        <v>0</v>
      </c>
      <c r="AY575" s="160">
        <v>13</v>
      </c>
      <c r="AZ575" s="160">
        <v>0</v>
      </c>
      <c r="BA575" s="160">
        <v>0</v>
      </c>
      <c r="BB575" s="160">
        <v>0</v>
      </c>
      <c r="BC575" s="160"/>
      <c r="BD575" s="160"/>
      <c r="BE575" s="160"/>
    </row>
    <row r="576" spans="2:57" ht="16.5" hidden="1" customHeight="1">
      <c r="B576" s="156">
        <v>245</v>
      </c>
      <c r="C576" s="157" t="s">
        <v>1876</v>
      </c>
      <c r="D576" s="158" t="s">
        <v>5352</v>
      </c>
      <c r="E576" s="176" t="s">
        <v>28</v>
      </c>
      <c r="F576" s="158" t="s">
        <v>2233</v>
      </c>
      <c r="G576" s="158" t="s">
        <v>1784</v>
      </c>
      <c r="H576" s="159" t="s">
        <v>727</v>
      </c>
      <c r="I576" s="160" t="s">
        <v>1877</v>
      </c>
      <c r="J576" s="160" t="s">
        <v>5353</v>
      </c>
      <c r="K576" s="161">
        <v>44986</v>
      </c>
      <c r="L576" s="158" t="s">
        <v>5354</v>
      </c>
      <c r="M576" s="158" t="s">
        <v>2332</v>
      </c>
      <c r="N576" s="158" t="s">
        <v>5354</v>
      </c>
      <c r="O576" s="158" t="s">
        <v>5355</v>
      </c>
      <c r="P576" s="158" t="s">
        <v>5356</v>
      </c>
      <c r="Q576" s="171">
        <v>3</v>
      </c>
      <c r="R576" s="163" t="s">
        <v>5357</v>
      </c>
      <c r="S576" s="163">
        <v>24</v>
      </c>
      <c r="T576" s="163" t="s">
        <v>5358</v>
      </c>
      <c r="U576" s="163">
        <v>83</v>
      </c>
      <c r="V576" s="163" t="s">
        <v>5359</v>
      </c>
      <c r="W576" s="163">
        <v>1</v>
      </c>
      <c r="X576" s="163"/>
      <c r="Y576" s="164" t="s">
        <v>26</v>
      </c>
      <c r="Z576" s="164" t="s">
        <v>26</v>
      </c>
      <c r="AA576" s="184" t="s">
        <v>35</v>
      </c>
      <c r="AB576" s="165" t="s">
        <v>2354</v>
      </c>
      <c r="AC576" s="166">
        <v>77</v>
      </c>
      <c r="AD576" s="167">
        <f t="shared" si="4"/>
        <v>0</v>
      </c>
      <c r="AE576" s="398">
        <v>77</v>
      </c>
      <c r="AF576" s="398">
        <v>0</v>
      </c>
      <c r="AG576" s="398">
        <v>16</v>
      </c>
      <c r="AH576" s="398">
        <v>0</v>
      </c>
      <c r="AI576" s="399">
        <v>77</v>
      </c>
      <c r="AJ576" s="399">
        <v>16</v>
      </c>
      <c r="AK576" s="399">
        <v>2</v>
      </c>
      <c r="AL576" s="399">
        <v>21</v>
      </c>
      <c r="AM576" s="166"/>
      <c r="AN576" s="166"/>
      <c r="AO576" s="166" t="s">
        <v>699</v>
      </c>
      <c r="AP576" s="168" t="s">
        <v>699</v>
      </c>
      <c r="AQ576" s="168">
        <v>0</v>
      </c>
      <c r="AR576" s="169">
        <f t="shared" si="5"/>
        <v>77</v>
      </c>
      <c r="AS576" s="170">
        <v>0</v>
      </c>
      <c r="AT576" s="160">
        <v>0</v>
      </c>
      <c r="AU576" s="160">
        <v>0</v>
      </c>
      <c r="AV576" s="170">
        <v>71</v>
      </c>
      <c r="AW576" s="170">
        <v>0</v>
      </c>
      <c r="AX576" s="160">
        <v>0</v>
      </c>
      <c r="AY576" s="160">
        <v>0</v>
      </c>
      <c r="AZ576" s="160">
        <v>0</v>
      </c>
      <c r="BA576" s="160">
        <v>0</v>
      </c>
      <c r="BB576" s="160">
        <v>6</v>
      </c>
      <c r="BC576" s="160" t="s">
        <v>2355</v>
      </c>
      <c r="BD576" s="160"/>
      <c r="BE576" s="160"/>
    </row>
    <row r="577" spans="2:57" ht="16.5" hidden="1" customHeight="1">
      <c r="B577" s="156">
        <v>232</v>
      </c>
      <c r="C577" s="157" t="s">
        <v>1878</v>
      </c>
      <c r="D577" s="158" t="s">
        <v>5360</v>
      </c>
      <c r="E577" s="176" t="s">
        <v>28</v>
      </c>
      <c r="F577" s="158" t="s">
        <v>2233</v>
      </c>
      <c r="G577" s="158" t="s">
        <v>1784</v>
      </c>
      <c r="H577" s="159" t="s">
        <v>730</v>
      </c>
      <c r="I577" s="160" t="s">
        <v>1879</v>
      </c>
      <c r="J577" s="160" t="s">
        <v>5361</v>
      </c>
      <c r="K577" s="161">
        <v>40603</v>
      </c>
      <c r="L577" s="158" t="s">
        <v>5362</v>
      </c>
      <c r="M577" s="158" t="s">
        <v>2332</v>
      </c>
      <c r="N577" s="158" t="s">
        <v>5362</v>
      </c>
      <c r="O577" s="158" t="s">
        <v>5363</v>
      </c>
      <c r="P577" s="158" t="s">
        <v>5364</v>
      </c>
      <c r="Q577" s="171">
        <v>2</v>
      </c>
      <c r="R577" s="163" t="s">
        <v>5365</v>
      </c>
      <c r="S577" s="163">
        <v>10</v>
      </c>
      <c r="T577" s="163" t="s">
        <v>2886</v>
      </c>
      <c r="U577" s="163">
        <v>63</v>
      </c>
      <c r="V577" s="163" t="s">
        <v>5366</v>
      </c>
      <c r="W577" s="163">
        <v>1</v>
      </c>
      <c r="X577" s="163"/>
      <c r="Y577" s="164" t="s">
        <v>26</v>
      </c>
      <c r="Z577" s="164" t="s">
        <v>26</v>
      </c>
      <c r="AA577" s="172" t="s">
        <v>35</v>
      </c>
      <c r="AB577" s="165" t="s">
        <v>2354</v>
      </c>
      <c r="AC577" s="166">
        <v>44</v>
      </c>
      <c r="AD577" s="167">
        <f t="shared" si="4"/>
        <v>0</v>
      </c>
      <c r="AE577" s="398">
        <v>44</v>
      </c>
      <c r="AF577" s="398">
        <v>0</v>
      </c>
      <c r="AG577" s="398">
        <v>5</v>
      </c>
      <c r="AH577" s="398">
        <v>1</v>
      </c>
      <c r="AI577" s="399">
        <v>44</v>
      </c>
      <c r="AJ577" s="399">
        <v>6</v>
      </c>
      <c r="AK577" s="399">
        <v>3</v>
      </c>
      <c r="AL577" s="399">
        <v>23</v>
      </c>
      <c r="AM577" s="166"/>
      <c r="AN577" s="166"/>
      <c r="AO577" s="166" t="s">
        <v>699</v>
      </c>
      <c r="AP577" s="168" t="s">
        <v>699</v>
      </c>
      <c r="AQ577" s="168" t="s">
        <v>699</v>
      </c>
      <c r="AR577" s="169">
        <f t="shared" si="5"/>
        <v>44</v>
      </c>
      <c r="AS577" s="170">
        <v>0</v>
      </c>
      <c r="AT577" s="160">
        <v>0</v>
      </c>
      <c r="AU577" s="160">
        <v>0</v>
      </c>
      <c r="AV577" s="170">
        <v>10</v>
      </c>
      <c r="AW577" s="170">
        <v>1</v>
      </c>
      <c r="AX577" s="160">
        <v>33</v>
      </c>
      <c r="AY577" s="160">
        <v>0</v>
      </c>
      <c r="AZ577" s="160">
        <v>0</v>
      </c>
      <c r="BA577" s="160">
        <v>0</v>
      </c>
      <c r="BB577" s="160">
        <v>0</v>
      </c>
      <c r="BC577" s="160" t="s">
        <v>2355</v>
      </c>
      <c r="BD577" s="160"/>
      <c r="BE577" s="160"/>
    </row>
    <row r="578" spans="2:57" ht="16.5" hidden="1" customHeight="1">
      <c r="B578" s="156">
        <v>231</v>
      </c>
      <c r="C578" s="157" t="s">
        <v>1880</v>
      </c>
      <c r="D578" s="158" t="s">
        <v>5367</v>
      </c>
      <c r="E578" s="176" t="s">
        <v>28</v>
      </c>
      <c r="F578" s="158" t="s">
        <v>2233</v>
      </c>
      <c r="G578" s="158" t="s">
        <v>1784</v>
      </c>
      <c r="H578" s="159" t="s">
        <v>727</v>
      </c>
      <c r="I578" s="160" t="s">
        <v>1881</v>
      </c>
      <c r="J578" s="160" t="s">
        <v>5368</v>
      </c>
      <c r="K578" s="161">
        <v>40603</v>
      </c>
      <c r="L578" s="158" t="s">
        <v>5369</v>
      </c>
      <c r="M578" s="158" t="s">
        <v>2332</v>
      </c>
      <c r="N578" s="158" t="s">
        <v>5369</v>
      </c>
      <c r="O578" s="158" t="s">
        <v>5370</v>
      </c>
      <c r="P578" s="158" t="s">
        <v>5371</v>
      </c>
      <c r="Q578" s="171">
        <v>2</v>
      </c>
      <c r="R578" s="163" t="s">
        <v>5372</v>
      </c>
      <c r="S578" s="163">
        <v>10</v>
      </c>
      <c r="T578" s="163" t="s">
        <v>2691</v>
      </c>
      <c r="U578" s="163">
        <v>59</v>
      </c>
      <c r="V578" s="163" t="s">
        <v>5373</v>
      </c>
      <c r="W578" s="163">
        <v>1</v>
      </c>
      <c r="X578" s="163"/>
      <c r="Y578" s="164" t="s">
        <v>26</v>
      </c>
      <c r="Z578" s="164" t="s">
        <v>26</v>
      </c>
      <c r="AA578" s="172" t="s">
        <v>35</v>
      </c>
      <c r="AB578" s="165" t="s">
        <v>2354</v>
      </c>
      <c r="AC578" s="166">
        <v>56</v>
      </c>
      <c r="AD578" s="167">
        <f t="shared" si="4"/>
        <v>0</v>
      </c>
      <c r="AE578" s="398">
        <v>56</v>
      </c>
      <c r="AF578" s="398">
        <v>0</v>
      </c>
      <c r="AG578" s="398">
        <v>7</v>
      </c>
      <c r="AH578" s="398">
        <v>0</v>
      </c>
      <c r="AI578" s="399">
        <v>56</v>
      </c>
      <c r="AJ578" s="399">
        <v>7</v>
      </c>
      <c r="AK578" s="399">
        <v>3</v>
      </c>
      <c r="AL578" s="399">
        <v>20</v>
      </c>
      <c r="AM578" s="166"/>
      <c r="AN578" s="166"/>
      <c r="AO578" s="166" t="s">
        <v>699</v>
      </c>
      <c r="AP578" s="168" t="s">
        <v>699</v>
      </c>
      <c r="AQ578" s="168" t="s">
        <v>699</v>
      </c>
      <c r="AR578" s="169">
        <f t="shared" si="5"/>
        <v>56</v>
      </c>
      <c r="AS578" s="170">
        <v>0</v>
      </c>
      <c r="AT578" s="160">
        <v>0</v>
      </c>
      <c r="AU578" s="160">
        <v>0</v>
      </c>
      <c r="AV578" s="170">
        <v>50</v>
      </c>
      <c r="AW578" s="170">
        <v>0</v>
      </c>
      <c r="AX578" s="160">
        <v>0</v>
      </c>
      <c r="AY578" s="160">
        <v>6</v>
      </c>
      <c r="AZ578" s="160">
        <v>0</v>
      </c>
      <c r="BA578" s="160">
        <v>0</v>
      </c>
      <c r="BB578" s="160">
        <v>0</v>
      </c>
      <c r="BC578" s="160" t="s">
        <v>2355</v>
      </c>
      <c r="BD578" s="160"/>
      <c r="BE578" s="160"/>
    </row>
    <row r="579" spans="2:57" ht="16.5" hidden="1" customHeight="1">
      <c r="B579" s="156">
        <v>242</v>
      </c>
      <c r="C579" s="157" t="s">
        <v>1882</v>
      </c>
      <c r="D579" s="158" t="s">
        <v>5374</v>
      </c>
      <c r="E579" s="176" t="s">
        <v>28</v>
      </c>
      <c r="F579" s="158" t="s">
        <v>2233</v>
      </c>
      <c r="G579" s="158" t="s">
        <v>1784</v>
      </c>
      <c r="H579" s="159" t="s">
        <v>730</v>
      </c>
      <c r="I579" s="160" t="s">
        <v>1883</v>
      </c>
      <c r="J579" s="160" t="s">
        <v>5375</v>
      </c>
      <c r="K579" s="161">
        <v>19073</v>
      </c>
      <c r="L579" s="158" t="s">
        <v>5376</v>
      </c>
      <c r="M579" s="158" t="s">
        <v>2332</v>
      </c>
      <c r="N579" s="158" t="s">
        <v>5376</v>
      </c>
      <c r="O579" s="158" t="s">
        <v>5377</v>
      </c>
      <c r="P579" s="158" t="s">
        <v>5378</v>
      </c>
      <c r="Q579" s="171">
        <v>3</v>
      </c>
      <c r="R579" s="163" t="s">
        <v>3613</v>
      </c>
      <c r="S579" s="163">
        <v>14</v>
      </c>
      <c r="T579" s="163" t="s">
        <v>5379</v>
      </c>
      <c r="U579" s="163">
        <v>35</v>
      </c>
      <c r="V579" s="163" t="s">
        <v>5380</v>
      </c>
      <c r="W579" s="163"/>
      <c r="X579" s="163"/>
      <c r="Y579" s="164" t="s">
        <v>26</v>
      </c>
      <c r="Z579" s="164" t="s">
        <v>26</v>
      </c>
      <c r="AA579" s="172" t="s">
        <v>35</v>
      </c>
      <c r="AB579" s="165" t="s">
        <v>2354</v>
      </c>
      <c r="AC579" s="166">
        <v>33</v>
      </c>
      <c r="AD579" s="167">
        <f t="shared" si="4"/>
        <v>0</v>
      </c>
      <c r="AE579" s="398">
        <v>33</v>
      </c>
      <c r="AF579" s="398">
        <v>0</v>
      </c>
      <c r="AG579" s="398">
        <v>4</v>
      </c>
      <c r="AH579" s="398">
        <v>0</v>
      </c>
      <c r="AI579" s="399">
        <v>33</v>
      </c>
      <c r="AJ579" s="399">
        <v>4</v>
      </c>
      <c r="AK579" s="399">
        <v>3</v>
      </c>
      <c r="AL579" s="399">
        <v>21</v>
      </c>
      <c r="AM579" s="166"/>
      <c r="AN579" s="166"/>
      <c r="AO579" s="166" t="s">
        <v>699</v>
      </c>
      <c r="AP579" s="168" t="s">
        <v>699</v>
      </c>
      <c r="AQ579" s="168" t="s">
        <v>699</v>
      </c>
      <c r="AR579" s="169">
        <f t="shared" si="5"/>
        <v>33</v>
      </c>
      <c r="AS579" s="170">
        <v>0</v>
      </c>
      <c r="AT579" s="160">
        <v>0</v>
      </c>
      <c r="AU579" s="160">
        <v>0</v>
      </c>
      <c r="AV579" s="170">
        <v>30</v>
      </c>
      <c r="AW579" s="170">
        <v>1</v>
      </c>
      <c r="AX579" s="160">
        <v>0</v>
      </c>
      <c r="AY579" s="160">
        <v>2</v>
      </c>
      <c r="AZ579" s="160">
        <v>0</v>
      </c>
      <c r="BA579" s="160">
        <v>0</v>
      </c>
      <c r="BB579" s="160">
        <v>0</v>
      </c>
      <c r="BC579" s="160" t="s">
        <v>2355</v>
      </c>
      <c r="BD579" s="160"/>
      <c r="BE579" s="160"/>
    </row>
    <row r="580" spans="2:57" ht="16.5" hidden="1" customHeight="1">
      <c r="B580" s="156">
        <v>54</v>
      </c>
      <c r="C580" s="157" t="s">
        <v>1884</v>
      </c>
      <c r="D580" s="158" t="s">
        <v>5381</v>
      </c>
      <c r="E580" s="176" t="s">
        <v>28</v>
      </c>
      <c r="F580" s="158" t="s">
        <v>2233</v>
      </c>
      <c r="G580" s="158" t="s">
        <v>1784</v>
      </c>
      <c r="H580" s="159" t="s">
        <v>724</v>
      </c>
      <c r="I580" s="160" t="s">
        <v>1885</v>
      </c>
      <c r="J580" s="160" t="s">
        <v>5382</v>
      </c>
      <c r="K580" s="161">
        <v>19774</v>
      </c>
      <c r="L580" s="158" t="s">
        <v>5383</v>
      </c>
      <c r="M580" s="158" t="s">
        <v>2332</v>
      </c>
      <c r="N580" s="158" t="s">
        <v>5383</v>
      </c>
      <c r="O580" s="158" t="s">
        <v>5384</v>
      </c>
      <c r="P580" s="158" t="s">
        <v>5385</v>
      </c>
      <c r="Q580" s="171">
        <v>4</v>
      </c>
      <c r="R580" s="163" t="s">
        <v>5386</v>
      </c>
      <c r="S580" s="163">
        <v>7</v>
      </c>
      <c r="T580" s="163" t="s">
        <v>3812</v>
      </c>
      <c r="U580" s="163">
        <v>77</v>
      </c>
      <c r="V580" s="163" t="s">
        <v>5387</v>
      </c>
      <c r="W580" s="163"/>
      <c r="X580" s="163"/>
      <c r="Y580" s="164" t="s">
        <v>26</v>
      </c>
      <c r="Z580" s="164" t="s">
        <v>26</v>
      </c>
      <c r="AA580" s="172" t="s">
        <v>35</v>
      </c>
      <c r="AB580" s="165" t="s">
        <v>2354</v>
      </c>
      <c r="AC580" s="166">
        <v>60</v>
      </c>
      <c r="AD580" s="167">
        <f t="shared" si="4"/>
        <v>0</v>
      </c>
      <c r="AE580" s="398">
        <v>60</v>
      </c>
      <c r="AF580" s="398">
        <v>0</v>
      </c>
      <c r="AG580" s="398">
        <v>14</v>
      </c>
      <c r="AH580" s="398">
        <v>0</v>
      </c>
      <c r="AI580" s="399">
        <v>60</v>
      </c>
      <c r="AJ580" s="399">
        <v>14</v>
      </c>
      <c r="AK580" s="399">
        <v>3</v>
      </c>
      <c r="AL580" s="399">
        <v>23</v>
      </c>
      <c r="AM580" s="166"/>
      <c r="AN580" s="166"/>
      <c r="AO580" s="166" t="s">
        <v>699</v>
      </c>
      <c r="AP580" s="168" t="s">
        <v>699</v>
      </c>
      <c r="AQ580" s="168" t="s">
        <v>699</v>
      </c>
      <c r="AR580" s="169">
        <f t="shared" si="5"/>
        <v>60</v>
      </c>
      <c r="AS580" s="170">
        <v>0</v>
      </c>
      <c r="AT580" s="160">
        <v>0</v>
      </c>
      <c r="AU580" s="160">
        <v>0</v>
      </c>
      <c r="AV580" s="170">
        <v>52</v>
      </c>
      <c r="AW580" s="170">
        <v>1</v>
      </c>
      <c r="AX580" s="160">
        <v>0</v>
      </c>
      <c r="AY580" s="160">
        <v>7</v>
      </c>
      <c r="AZ580" s="160">
        <v>0</v>
      </c>
      <c r="BA580" s="160">
        <v>0</v>
      </c>
      <c r="BB580" s="160">
        <v>0</v>
      </c>
      <c r="BC580" s="160" t="s">
        <v>2355</v>
      </c>
      <c r="BD580" s="160"/>
      <c r="BE580" s="160"/>
    </row>
    <row r="581" spans="2:57" ht="16.5" hidden="1" customHeight="1">
      <c r="B581" s="156">
        <v>64</v>
      </c>
      <c r="C581" s="157" t="s">
        <v>1886</v>
      </c>
      <c r="D581" s="158" t="s">
        <v>5388</v>
      </c>
      <c r="E581" s="176" t="s">
        <v>28</v>
      </c>
      <c r="F581" s="158" t="s">
        <v>2233</v>
      </c>
      <c r="G581" s="158" t="s">
        <v>1784</v>
      </c>
      <c r="H581" s="159" t="s">
        <v>724</v>
      </c>
      <c r="I581" s="160" t="s">
        <v>1887</v>
      </c>
      <c r="J581" s="160" t="s">
        <v>5389</v>
      </c>
      <c r="K581" s="161">
        <v>18162</v>
      </c>
      <c r="L581" s="158"/>
      <c r="M581" s="158"/>
      <c r="N581" s="158" t="s">
        <v>5390</v>
      </c>
      <c r="O581" s="158" t="s">
        <v>5391</v>
      </c>
      <c r="P581" s="158" t="s">
        <v>5392</v>
      </c>
      <c r="Q581" s="171">
        <v>10</v>
      </c>
      <c r="R581" s="163" t="s">
        <v>5393</v>
      </c>
      <c r="S581" s="163">
        <v>18</v>
      </c>
      <c r="T581" s="163" t="s">
        <v>4605</v>
      </c>
      <c r="U581" s="163">
        <v>105</v>
      </c>
      <c r="V581" s="163" t="s">
        <v>5394</v>
      </c>
      <c r="W581" s="163">
        <v>1</v>
      </c>
      <c r="X581" s="163"/>
      <c r="Y581" s="164" t="s">
        <v>26</v>
      </c>
      <c r="Z581" s="164" t="s">
        <v>26</v>
      </c>
      <c r="AA581" s="172" t="s">
        <v>35</v>
      </c>
      <c r="AB581" s="165" t="s">
        <v>2354</v>
      </c>
      <c r="AC581" s="166">
        <v>111</v>
      </c>
      <c r="AD581" s="167">
        <f t="shared" si="4"/>
        <v>0</v>
      </c>
      <c r="AE581" s="398">
        <v>111</v>
      </c>
      <c r="AF581" s="398">
        <v>0</v>
      </c>
      <c r="AG581" s="398">
        <v>18</v>
      </c>
      <c r="AH581" s="398">
        <v>9</v>
      </c>
      <c r="AI581" s="399">
        <v>111</v>
      </c>
      <c r="AJ581" s="399">
        <v>28</v>
      </c>
      <c r="AK581" s="399">
        <v>3</v>
      </c>
      <c r="AL581" s="399">
        <v>147</v>
      </c>
      <c r="AM581" s="166"/>
      <c r="AN581" s="166"/>
      <c r="AO581" s="166" t="s">
        <v>699</v>
      </c>
      <c r="AP581" s="168" t="s">
        <v>699</v>
      </c>
      <c r="AQ581" s="168" t="s">
        <v>699</v>
      </c>
      <c r="AR581" s="169">
        <f t="shared" si="5"/>
        <v>111</v>
      </c>
      <c r="AS581" s="170">
        <v>0</v>
      </c>
      <c r="AT581" s="160">
        <v>0</v>
      </c>
      <c r="AU581" s="160">
        <v>0</v>
      </c>
      <c r="AV581" s="170">
        <v>110</v>
      </c>
      <c r="AW581" s="170">
        <v>1</v>
      </c>
      <c r="AX581" s="160">
        <v>0</v>
      </c>
      <c r="AY581" s="160">
        <v>0</v>
      </c>
      <c r="AZ581" s="160">
        <v>0</v>
      </c>
      <c r="BA581" s="160">
        <v>0</v>
      </c>
      <c r="BB581" s="160">
        <v>0</v>
      </c>
      <c r="BC581" s="160" t="s">
        <v>2355</v>
      </c>
      <c r="BD581" s="160"/>
      <c r="BE581" s="160"/>
    </row>
    <row r="582" spans="2:57" ht="16.5" hidden="1" customHeight="1">
      <c r="B582" s="156">
        <v>193</v>
      </c>
      <c r="C582" s="157" t="s">
        <v>1888</v>
      </c>
      <c r="D582" s="158" t="s">
        <v>5395</v>
      </c>
      <c r="E582" s="176" t="s">
        <v>28</v>
      </c>
      <c r="F582" s="158" t="s">
        <v>2233</v>
      </c>
      <c r="G582" s="158" t="s">
        <v>1784</v>
      </c>
      <c r="H582" s="159" t="s">
        <v>727</v>
      </c>
      <c r="I582" s="160" t="s">
        <v>1889</v>
      </c>
      <c r="J582" s="160" t="s">
        <v>5396</v>
      </c>
      <c r="K582" s="161">
        <v>30560</v>
      </c>
      <c r="L582" s="158" t="s">
        <v>5397</v>
      </c>
      <c r="M582" s="158" t="s">
        <v>2332</v>
      </c>
      <c r="N582" s="158" t="s">
        <v>5397</v>
      </c>
      <c r="O582" s="158" t="s">
        <v>5398</v>
      </c>
      <c r="P582" s="158" t="s">
        <v>5399</v>
      </c>
      <c r="Q582" s="171">
        <v>3</v>
      </c>
      <c r="R582" s="163" t="s">
        <v>5400</v>
      </c>
      <c r="S582" s="163">
        <v>15</v>
      </c>
      <c r="T582" s="163" t="s">
        <v>2734</v>
      </c>
      <c r="U582" s="163">
        <v>23</v>
      </c>
      <c r="V582" s="163" t="s">
        <v>5401</v>
      </c>
      <c r="W582" s="163">
        <v>2</v>
      </c>
      <c r="X582" s="163"/>
      <c r="Y582" s="164" t="s">
        <v>26</v>
      </c>
      <c r="Z582" s="164" t="s">
        <v>26</v>
      </c>
      <c r="AA582" s="172" t="s">
        <v>35</v>
      </c>
      <c r="AB582" s="165" t="s">
        <v>2354</v>
      </c>
      <c r="AC582" s="166">
        <v>18</v>
      </c>
      <c r="AD582" s="167">
        <f t="shared" si="4"/>
        <v>0</v>
      </c>
      <c r="AE582" s="398">
        <v>18</v>
      </c>
      <c r="AF582" s="398">
        <v>0</v>
      </c>
      <c r="AG582" s="398">
        <v>5</v>
      </c>
      <c r="AH582" s="398">
        <v>0</v>
      </c>
      <c r="AI582" s="399">
        <v>18</v>
      </c>
      <c r="AJ582" s="399">
        <v>5</v>
      </c>
      <c r="AK582" s="399">
        <v>3</v>
      </c>
      <c r="AL582" s="399">
        <v>20</v>
      </c>
      <c r="AM582" s="166"/>
      <c r="AN582" s="166"/>
      <c r="AO582" s="166" t="s">
        <v>699</v>
      </c>
      <c r="AP582" s="168" t="s">
        <v>699</v>
      </c>
      <c r="AQ582" s="168" t="s">
        <v>699</v>
      </c>
      <c r="AR582" s="169">
        <f t="shared" si="5"/>
        <v>18</v>
      </c>
      <c r="AS582" s="170">
        <v>0</v>
      </c>
      <c r="AT582" s="160">
        <v>0</v>
      </c>
      <c r="AU582" s="160">
        <v>0</v>
      </c>
      <c r="AV582" s="170">
        <v>18</v>
      </c>
      <c r="AW582" s="170">
        <v>0</v>
      </c>
      <c r="AX582" s="160">
        <v>0</v>
      </c>
      <c r="AY582" s="160">
        <v>0</v>
      </c>
      <c r="AZ582" s="160">
        <v>0</v>
      </c>
      <c r="BA582" s="160">
        <v>0</v>
      </c>
      <c r="BB582" s="160">
        <v>0</v>
      </c>
      <c r="BC582" s="160" t="s">
        <v>2355</v>
      </c>
      <c r="BD582" s="160"/>
      <c r="BE582" s="160"/>
    </row>
    <row r="583" spans="2:57" ht="16.5" hidden="1" customHeight="1">
      <c r="B583" s="156">
        <v>194</v>
      </c>
      <c r="C583" s="157" t="s">
        <v>1890</v>
      </c>
      <c r="D583" s="158" t="s">
        <v>5402</v>
      </c>
      <c r="E583" s="176" t="s">
        <v>28</v>
      </c>
      <c r="F583" s="158" t="s">
        <v>2233</v>
      </c>
      <c r="G583" s="158" t="s">
        <v>1784</v>
      </c>
      <c r="H583" s="159" t="s">
        <v>727</v>
      </c>
      <c r="I583" s="160" t="s">
        <v>1891</v>
      </c>
      <c r="J583" s="160" t="s">
        <v>5403</v>
      </c>
      <c r="K583" s="161">
        <v>16355</v>
      </c>
      <c r="L583" s="158"/>
      <c r="M583" s="158"/>
      <c r="N583" s="158" t="s">
        <v>699</v>
      </c>
      <c r="O583" s="158" t="s">
        <v>699</v>
      </c>
      <c r="P583" s="158" t="s">
        <v>699</v>
      </c>
      <c r="Q583" s="171">
        <v>3</v>
      </c>
      <c r="R583" s="212" t="s">
        <v>4758</v>
      </c>
      <c r="S583" s="163">
        <v>11</v>
      </c>
      <c r="T583" s="163" t="s">
        <v>2710</v>
      </c>
      <c r="U583" s="163">
        <v>26</v>
      </c>
      <c r="V583" s="163" t="s">
        <v>5404</v>
      </c>
      <c r="W583" s="163">
        <v>2</v>
      </c>
      <c r="X583" s="163"/>
      <c r="Y583" s="164" t="s">
        <v>5405</v>
      </c>
      <c r="Z583" s="164" t="s">
        <v>5405</v>
      </c>
      <c r="AA583" s="164"/>
      <c r="AB583" s="165" t="s">
        <v>2338</v>
      </c>
      <c r="AC583" s="166">
        <v>48</v>
      </c>
      <c r="AD583" s="167">
        <f t="shared" si="4"/>
        <v>0</v>
      </c>
      <c r="AE583" s="398">
        <v>48</v>
      </c>
      <c r="AF583" s="398">
        <v>0</v>
      </c>
      <c r="AG583" s="398">
        <v>11</v>
      </c>
      <c r="AH583" s="398">
        <v>0</v>
      </c>
      <c r="AI583" s="399">
        <v>48</v>
      </c>
      <c r="AJ583" s="399">
        <v>11</v>
      </c>
      <c r="AK583" s="399">
        <v>2</v>
      </c>
      <c r="AL583" s="399">
        <v>34</v>
      </c>
      <c r="AM583" s="166"/>
      <c r="AN583" s="166"/>
      <c r="AO583" s="166" t="s">
        <v>699</v>
      </c>
      <c r="AP583" s="168" t="s">
        <v>699</v>
      </c>
      <c r="AQ583" s="168" t="s">
        <v>699</v>
      </c>
      <c r="AR583" s="169">
        <f t="shared" si="5"/>
        <v>48</v>
      </c>
      <c r="AS583" s="170">
        <v>0</v>
      </c>
      <c r="AT583" s="160">
        <v>0</v>
      </c>
      <c r="AU583" s="160">
        <v>0</v>
      </c>
      <c r="AV583" s="170">
        <v>13</v>
      </c>
      <c r="AW583" s="170">
        <v>0</v>
      </c>
      <c r="AX583" s="160">
        <v>33</v>
      </c>
      <c r="AY583" s="160">
        <v>2</v>
      </c>
      <c r="AZ583" s="160">
        <v>0</v>
      </c>
      <c r="BA583" s="160">
        <v>0</v>
      </c>
      <c r="BB583" s="160">
        <v>0</v>
      </c>
      <c r="BC583" s="160" t="s">
        <v>2339</v>
      </c>
      <c r="BD583" s="160"/>
      <c r="BE583" s="160"/>
    </row>
    <row r="584" spans="2:57" ht="16.5" hidden="1" customHeight="1">
      <c r="B584" s="156">
        <v>126</v>
      </c>
      <c r="C584" s="157" t="s">
        <v>1892</v>
      </c>
      <c r="D584" s="158" t="s">
        <v>5406</v>
      </c>
      <c r="E584" s="176" t="s">
        <v>28</v>
      </c>
      <c r="F584" s="158" t="s">
        <v>2233</v>
      </c>
      <c r="G584" s="158" t="s">
        <v>1784</v>
      </c>
      <c r="H584" s="159" t="s">
        <v>784</v>
      </c>
      <c r="I584" s="160" t="s">
        <v>1893</v>
      </c>
      <c r="J584" s="160" t="s">
        <v>5407</v>
      </c>
      <c r="K584" s="161">
        <v>43891</v>
      </c>
      <c r="L584" s="158" t="s">
        <v>5408</v>
      </c>
      <c r="M584" s="158" t="s">
        <v>2332</v>
      </c>
      <c r="N584" s="158" t="s">
        <v>5408</v>
      </c>
      <c r="O584" s="158" t="s">
        <v>5409</v>
      </c>
      <c r="P584" s="158" t="s">
        <v>5410</v>
      </c>
      <c r="Q584" s="171">
        <v>3</v>
      </c>
      <c r="R584" s="212" t="s">
        <v>5411</v>
      </c>
      <c r="S584" s="163">
        <v>9</v>
      </c>
      <c r="T584" s="163" t="s">
        <v>2478</v>
      </c>
      <c r="U584" s="163">
        <v>32</v>
      </c>
      <c r="V584" s="163" t="s">
        <v>5412</v>
      </c>
      <c r="W584" s="163">
        <v>1</v>
      </c>
      <c r="X584" s="163"/>
      <c r="Y584" s="164" t="s">
        <v>2353</v>
      </c>
      <c r="Z584" s="164" t="s">
        <v>2353</v>
      </c>
      <c r="AA584" s="164"/>
      <c r="AB584" s="165" t="s">
        <v>2338</v>
      </c>
      <c r="AC584" s="166">
        <v>25</v>
      </c>
      <c r="AD584" s="167">
        <f t="shared" si="4"/>
        <v>10</v>
      </c>
      <c r="AE584" s="398">
        <v>20</v>
      </c>
      <c r="AF584" s="398">
        <v>10</v>
      </c>
      <c r="AG584" s="398">
        <v>3</v>
      </c>
      <c r="AH584" s="398">
        <v>2</v>
      </c>
      <c r="AI584" s="399">
        <v>30</v>
      </c>
      <c r="AJ584" s="399">
        <v>5</v>
      </c>
      <c r="AK584" s="399">
        <v>2</v>
      </c>
      <c r="AL584" s="399">
        <v>36</v>
      </c>
      <c r="AM584" s="166"/>
      <c r="AN584" s="166"/>
      <c r="AO584" s="166" t="s">
        <v>699</v>
      </c>
      <c r="AP584" s="168" t="s">
        <v>699</v>
      </c>
      <c r="AQ584" s="168" t="s">
        <v>699</v>
      </c>
      <c r="AR584" s="169">
        <f t="shared" si="5"/>
        <v>25</v>
      </c>
      <c r="AS584" s="170">
        <v>0</v>
      </c>
      <c r="AT584" s="160">
        <v>0</v>
      </c>
      <c r="AU584" s="160">
        <v>0</v>
      </c>
      <c r="AV584" s="170">
        <v>20</v>
      </c>
      <c r="AW584" s="170">
        <v>0</v>
      </c>
      <c r="AX584" s="160">
        <v>0</v>
      </c>
      <c r="AY584" s="160">
        <v>5</v>
      </c>
      <c r="AZ584" s="160">
        <v>0</v>
      </c>
      <c r="BA584" s="160">
        <v>0</v>
      </c>
      <c r="BB584" s="160">
        <v>0</v>
      </c>
      <c r="BC584" s="160" t="s">
        <v>2339</v>
      </c>
      <c r="BD584" s="160"/>
      <c r="BE584" s="160"/>
    </row>
    <row r="585" spans="2:57" ht="16.5" hidden="1" customHeight="1">
      <c r="B585" s="156">
        <v>246</v>
      </c>
      <c r="C585" s="157" t="s">
        <v>1894</v>
      </c>
      <c r="D585" s="158" t="s">
        <v>5413</v>
      </c>
      <c r="E585" s="176" t="s">
        <v>28</v>
      </c>
      <c r="F585" s="158" t="s">
        <v>2233</v>
      </c>
      <c r="G585" s="158" t="s">
        <v>1784</v>
      </c>
      <c r="H585" s="159" t="s">
        <v>727</v>
      </c>
      <c r="I585" s="160" t="s">
        <v>1895</v>
      </c>
      <c r="J585" s="160" t="s">
        <v>5414</v>
      </c>
      <c r="K585" s="161">
        <v>44986</v>
      </c>
      <c r="L585" s="158"/>
      <c r="M585" s="158"/>
      <c r="N585" s="158" t="s">
        <v>5415</v>
      </c>
      <c r="O585" s="158" t="s">
        <v>5416</v>
      </c>
      <c r="P585" s="158" t="s">
        <v>5417</v>
      </c>
      <c r="Q585" s="171">
        <v>3</v>
      </c>
      <c r="R585" s="212" t="s">
        <v>5418</v>
      </c>
      <c r="S585" s="163">
        <v>25</v>
      </c>
      <c r="T585" s="163" t="s">
        <v>2599</v>
      </c>
      <c r="U585" s="163">
        <v>32</v>
      </c>
      <c r="V585" s="163" t="s">
        <v>5419</v>
      </c>
      <c r="W585" s="163">
        <v>2</v>
      </c>
      <c r="X585" s="163"/>
      <c r="Y585" s="164" t="s">
        <v>26</v>
      </c>
      <c r="Z585" s="164" t="s">
        <v>26</v>
      </c>
      <c r="AA585" s="164"/>
      <c r="AB585" s="165" t="s">
        <v>2338</v>
      </c>
      <c r="AC585" s="166">
        <v>84</v>
      </c>
      <c r="AD585" s="167">
        <f t="shared" si="4"/>
        <v>0</v>
      </c>
      <c r="AE585" s="398">
        <v>83</v>
      </c>
      <c r="AF585" s="398">
        <v>0</v>
      </c>
      <c r="AG585" s="398">
        <v>14</v>
      </c>
      <c r="AH585" s="398">
        <v>0</v>
      </c>
      <c r="AI585" s="399">
        <v>83</v>
      </c>
      <c r="AJ585" s="399">
        <v>14</v>
      </c>
      <c r="AK585" s="399">
        <v>1</v>
      </c>
      <c r="AL585" s="399">
        <v>49</v>
      </c>
      <c r="AM585" s="166"/>
      <c r="AN585" s="166"/>
      <c r="AO585" s="166" t="s">
        <v>699</v>
      </c>
      <c r="AP585" s="168" t="s">
        <v>699</v>
      </c>
      <c r="AQ585" s="168" t="s">
        <v>699</v>
      </c>
      <c r="AR585" s="169">
        <f t="shared" si="5"/>
        <v>84</v>
      </c>
      <c r="AS585" s="170">
        <v>0</v>
      </c>
      <c r="AT585" s="160">
        <v>0</v>
      </c>
      <c r="AU585" s="160">
        <v>0</v>
      </c>
      <c r="AV585" s="170">
        <v>0</v>
      </c>
      <c r="AW585" s="170">
        <v>75</v>
      </c>
      <c r="AX585" s="160">
        <v>0</v>
      </c>
      <c r="AY585" s="160">
        <v>9</v>
      </c>
      <c r="AZ585" s="160">
        <v>0</v>
      </c>
      <c r="BA585" s="160">
        <v>0</v>
      </c>
      <c r="BB585" s="160">
        <v>0</v>
      </c>
      <c r="BC585" s="160" t="s">
        <v>2339</v>
      </c>
      <c r="BD585" s="160"/>
      <c r="BE585" s="160"/>
    </row>
    <row r="586" spans="2:57" ht="16.5" hidden="1" customHeight="1">
      <c r="B586" s="156">
        <v>234</v>
      </c>
      <c r="C586" s="157" t="s">
        <v>1896</v>
      </c>
      <c r="D586" s="158" t="s">
        <v>5420</v>
      </c>
      <c r="E586" s="176" t="s">
        <v>28</v>
      </c>
      <c r="F586" s="158" t="s">
        <v>2233</v>
      </c>
      <c r="G586" s="158" t="s">
        <v>1784</v>
      </c>
      <c r="H586" s="159" t="s">
        <v>730</v>
      </c>
      <c r="I586" s="160" t="s">
        <v>1897</v>
      </c>
      <c r="J586" s="160" t="s">
        <v>5421</v>
      </c>
      <c r="K586" s="161">
        <v>24968</v>
      </c>
      <c r="L586" s="158"/>
      <c r="M586" s="158"/>
      <c r="N586" s="158" t="s">
        <v>699</v>
      </c>
      <c r="O586" s="158" t="s">
        <v>699</v>
      </c>
      <c r="P586" s="158" t="s">
        <v>699</v>
      </c>
      <c r="Q586" s="171">
        <v>2</v>
      </c>
      <c r="R586" s="212" t="s">
        <v>3366</v>
      </c>
      <c r="S586" s="163">
        <v>8</v>
      </c>
      <c r="T586" s="163" t="s">
        <v>5422</v>
      </c>
      <c r="U586" s="163">
        <v>29</v>
      </c>
      <c r="V586" s="163" t="s">
        <v>5423</v>
      </c>
      <c r="W586" s="163">
        <v>1</v>
      </c>
      <c r="X586" s="163"/>
      <c r="Y586" s="164" t="s">
        <v>26</v>
      </c>
      <c r="Z586" s="164" t="s">
        <v>26</v>
      </c>
      <c r="AA586" s="164"/>
      <c r="AB586" s="165" t="s">
        <v>2338</v>
      </c>
      <c r="AC586" s="166">
        <v>23</v>
      </c>
      <c r="AD586" s="167">
        <f t="shared" si="4"/>
        <v>15</v>
      </c>
      <c r="AE586" s="398">
        <v>22</v>
      </c>
      <c r="AF586" s="398">
        <v>15</v>
      </c>
      <c r="AG586" s="398">
        <v>5</v>
      </c>
      <c r="AH586" s="398">
        <v>2</v>
      </c>
      <c r="AI586" s="399">
        <v>39</v>
      </c>
      <c r="AJ586" s="399">
        <v>7</v>
      </c>
      <c r="AK586" s="399">
        <v>2</v>
      </c>
      <c r="AL586" s="399">
        <v>24</v>
      </c>
      <c r="AM586" s="166"/>
      <c r="AN586" s="166"/>
      <c r="AO586" s="166" t="s">
        <v>699</v>
      </c>
      <c r="AP586" s="168" t="s">
        <v>699</v>
      </c>
      <c r="AQ586" s="168" t="s">
        <v>699</v>
      </c>
      <c r="AR586" s="169">
        <f t="shared" si="5"/>
        <v>23</v>
      </c>
      <c r="AS586" s="170">
        <v>0</v>
      </c>
      <c r="AT586" s="160">
        <v>0</v>
      </c>
      <c r="AU586" s="160">
        <v>0</v>
      </c>
      <c r="AV586" s="170">
        <v>16</v>
      </c>
      <c r="AW586" s="170">
        <v>4</v>
      </c>
      <c r="AX586" s="160">
        <v>0</v>
      </c>
      <c r="AY586" s="160">
        <v>3</v>
      </c>
      <c r="AZ586" s="160">
        <v>0</v>
      </c>
      <c r="BA586" s="160">
        <v>0</v>
      </c>
      <c r="BB586" s="160">
        <v>0</v>
      </c>
      <c r="BC586" s="160" t="s">
        <v>2339</v>
      </c>
      <c r="BD586" s="160"/>
      <c r="BE586" s="160"/>
    </row>
    <row r="587" spans="2:57" ht="16.5" hidden="1" customHeight="1">
      <c r="B587" s="156">
        <v>228</v>
      </c>
      <c r="C587" s="157" t="s">
        <v>1898</v>
      </c>
      <c r="D587" s="158" t="s">
        <v>5424</v>
      </c>
      <c r="E587" s="176" t="s">
        <v>28</v>
      </c>
      <c r="F587" s="158" t="s">
        <v>2233</v>
      </c>
      <c r="G587" s="158" t="s">
        <v>1784</v>
      </c>
      <c r="H587" s="159" t="s">
        <v>730</v>
      </c>
      <c r="I587" s="160" t="s">
        <v>1899</v>
      </c>
      <c r="J587" s="160" t="s">
        <v>5425</v>
      </c>
      <c r="K587" s="161">
        <v>30974</v>
      </c>
      <c r="L587" s="158"/>
      <c r="M587" s="158"/>
      <c r="N587" s="158" t="s">
        <v>5426</v>
      </c>
      <c r="O587" s="158" t="s">
        <v>5427</v>
      </c>
      <c r="P587" s="158" t="s">
        <v>5428</v>
      </c>
      <c r="Q587" s="171">
        <v>2</v>
      </c>
      <c r="R587" s="163" t="s">
        <v>3776</v>
      </c>
      <c r="S587" s="163">
        <v>13</v>
      </c>
      <c r="T587" s="163" t="s">
        <v>2465</v>
      </c>
      <c r="U587" s="163">
        <v>45</v>
      </c>
      <c r="V587" s="163" t="s">
        <v>5429</v>
      </c>
      <c r="W587" s="163">
        <v>1</v>
      </c>
      <c r="X587" s="163"/>
      <c r="Y587" s="164" t="s">
        <v>26</v>
      </c>
      <c r="Z587" s="164" t="s">
        <v>26</v>
      </c>
      <c r="AA587" s="172" t="s">
        <v>35</v>
      </c>
      <c r="AB587" s="165" t="s">
        <v>2354</v>
      </c>
      <c r="AC587" s="166">
        <v>36</v>
      </c>
      <c r="AD587" s="167">
        <f t="shared" si="4"/>
        <v>0</v>
      </c>
      <c r="AE587" s="398">
        <v>36</v>
      </c>
      <c r="AF587" s="398">
        <v>0</v>
      </c>
      <c r="AG587" s="398">
        <v>5</v>
      </c>
      <c r="AH587" s="398">
        <v>1</v>
      </c>
      <c r="AI587" s="399">
        <v>36</v>
      </c>
      <c r="AJ587" s="399">
        <v>6</v>
      </c>
      <c r="AK587" s="399">
        <v>3</v>
      </c>
      <c r="AL587" s="399">
        <v>21</v>
      </c>
      <c r="AM587" s="166"/>
      <c r="AN587" s="166"/>
      <c r="AO587" s="166" t="s">
        <v>699</v>
      </c>
      <c r="AP587" s="168" t="s">
        <v>699</v>
      </c>
      <c r="AQ587" s="168" t="s">
        <v>699</v>
      </c>
      <c r="AR587" s="169">
        <f t="shared" si="5"/>
        <v>36</v>
      </c>
      <c r="AS587" s="170">
        <v>0</v>
      </c>
      <c r="AT587" s="160">
        <v>0</v>
      </c>
      <c r="AU587" s="160">
        <v>0</v>
      </c>
      <c r="AV587" s="170">
        <v>30</v>
      </c>
      <c r="AW587" s="170">
        <v>0</v>
      </c>
      <c r="AX587" s="160">
        <v>0</v>
      </c>
      <c r="AY587" s="160">
        <v>6</v>
      </c>
      <c r="AZ587" s="160">
        <v>0</v>
      </c>
      <c r="BA587" s="160">
        <v>0</v>
      </c>
      <c r="BB587" s="160">
        <v>0</v>
      </c>
      <c r="BC587" s="160" t="s">
        <v>2355</v>
      </c>
      <c r="BD587" s="160"/>
      <c r="BE587" s="160"/>
    </row>
    <row r="588" spans="2:57" ht="16.5" hidden="1" customHeight="1">
      <c r="B588" s="156">
        <v>85</v>
      </c>
      <c r="C588" s="157" t="s">
        <v>1900</v>
      </c>
      <c r="D588" s="158" t="s">
        <v>5430</v>
      </c>
      <c r="E588" s="176" t="s">
        <v>28</v>
      </c>
      <c r="F588" s="158" t="s">
        <v>2233</v>
      </c>
      <c r="G588" s="158" t="s">
        <v>1784</v>
      </c>
      <c r="H588" s="159" t="s">
        <v>724</v>
      </c>
      <c r="I588" s="160" t="s">
        <v>1901</v>
      </c>
      <c r="J588" s="160" t="s">
        <v>5431</v>
      </c>
      <c r="K588" s="161">
        <v>37762</v>
      </c>
      <c r="L588" s="158" t="s">
        <v>5432</v>
      </c>
      <c r="M588" s="158" t="s">
        <v>2332</v>
      </c>
      <c r="N588" s="158" t="s">
        <v>5432</v>
      </c>
      <c r="O588" s="158" t="s">
        <v>5433</v>
      </c>
      <c r="P588" s="158" t="s">
        <v>5434</v>
      </c>
      <c r="Q588" s="171">
        <v>3</v>
      </c>
      <c r="R588" s="163" t="s">
        <v>5435</v>
      </c>
      <c r="S588" s="163">
        <v>13</v>
      </c>
      <c r="T588" s="163" t="s">
        <v>5436</v>
      </c>
      <c r="U588" s="163">
        <v>99</v>
      </c>
      <c r="V588" s="163" t="s">
        <v>5437</v>
      </c>
      <c r="W588" s="163">
        <v>2</v>
      </c>
      <c r="X588" s="163"/>
      <c r="Y588" s="164" t="s">
        <v>26</v>
      </c>
      <c r="Z588" s="164" t="s">
        <v>26</v>
      </c>
      <c r="AA588" s="172" t="s">
        <v>35</v>
      </c>
      <c r="AB588" s="165" t="s">
        <v>2354</v>
      </c>
      <c r="AC588" s="166">
        <v>64</v>
      </c>
      <c r="AD588" s="167">
        <f t="shared" si="4"/>
        <v>0</v>
      </c>
      <c r="AE588" s="398">
        <v>52</v>
      </c>
      <c r="AF588" s="398">
        <v>0</v>
      </c>
      <c r="AG588" s="398">
        <v>8</v>
      </c>
      <c r="AH588" s="398">
        <v>1</v>
      </c>
      <c r="AI588" s="399">
        <v>53</v>
      </c>
      <c r="AJ588" s="399">
        <v>9</v>
      </c>
      <c r="AK588" s="399">
        <v>3</v>
      </c>
      <c r="AL588" s="399">
        <v>21</v>
      </c>
      <c r="AM588" s="166"/>
      <c r="AN588" s="166"/>
      <c r="AO588" s="166" t="s">
        <v>699</v>
      </c>
      <c r="AP588" s="168" t="s">
        <v>699</v>
      </c>
      <c r="AQ588" s="168">
        <v>0</v>
      </c>
      <c r="AR588" s="169">
        <f t="shared" si="5"/>
        <v>64</v>
      </c>
      <c r="AS588" s="170">
        <v>0</v>
      </c>
      <c r="AT588" s="160">
        <v>0</v>
      </c>
      <c r="AU588" s="160">
        <v>0</v>
      </c>
      <c r="AV588" s="170">
        <v>46</v>
      </c>
      <c r="AW588" s="170">
        <v>0</v>
      </c>
      <c r="AX588" s="160">
        <v>0</v>
      </c>
      <c r="AY588" s="160">
        <v>18</v>
      </c>
      <c r="AZ588" s="160">
        <v>0</v>
      </c>
      <c r="BA588" s="160">
        <v>0</v>
      </c>
      <c r="BB588" s="160">
        <v>0</v>
      </c>
      <c r="BC588" s="160" t="s">
        <v>2355</v>
      </c>
      <c r="BD588" s="160"/>
      <c r="BE588" s="160"/>
    </row>
    <row r="589" spans="2:57" ht="16.5" hidden="1" customHeight="1">
      <c r="B589" s="156">
        <v>146</v>
      </c>
      <c r="C589" s="157" t="s">
        <v>1902</v>
      </c>
      <c r="D589" s="158" t="s">
        <v>5438</v>
      </c>
      <c r="E589" s="176" t="s">
        <v>28</v>
      </c>
      <c r="F589" s="158" t="s">
        <v>2233</v>
      </c>
      <c r="G589" s="158" t="s">
        <v>1784</v>
      </c>
      <c r="H589" s="159" t="s">
        <v>730</v>
      </c>
      <c r="I589" s="160" t="s">
        <v>1903</v>
      </c>
      <c r="J589" s="160" t="s">
        <v>5439</v>
      </c>
      <c r="K589" s="161">
        <v>37316</v>
      </c>
      <c r="L589" s="158" t="s">
        <v>5440</v>
      </c>
      <c r="M589" s="158" t="s">
        <v>2332</v>
      </c>
      <c r="N589" s="158" t="s">
        <v>5440</v>
      </c>
      <c r="O589" s="158" t="s">
        <v>5441</v>
      </c>
      <c r="P589" s="158" t="s">
        <v>5442</v>
      </c>
      <c r="Q589" s="171">
        <v>4</v>
      </c>
      <c r="R589" s="163" t="s">
        <v>3249</v>
      </c>
      <c r="S589" s="163">
        <v>12</v>
      </c>
      <c r="T589" s="163" t="s">
        <v>4140</v>
      </c>
      <c r="U589" s="163">
        <v>56</v>
      </c>
      <c r="V589" s="163" t="s">
        <v>5443</v>
      </c>
      <c r="W589" s="163">
        <v>1</v>
      </c>
      <c r="X589" s="163"/>
      <c r="Y589" s="164" t="s">
        <v>26</v>
      </c>
      <c r="Z589" s="164" t="s">
        <v>26</v>
      </c>
      <c r="AA589" s="172" t="s">
        <v>35</v>
      </c>
      <c r="AB589" s="165" t="s">
        <v>2354</v>
      </c>
      <c r="AC589" s="166">
        <v>44</v>
      </c>
      <c r="AD589" s="167">
        <f t="shared" si="4"/>
        <v>0</v>
      </c>
      <c r="AE589" s="398">
        <v>38</v>
      </c>
      <c r="AF589" s="398">
        <v>0</v>
      </c>
      <c r="AG589" s="398">
        <v>6</v>
      </c>
      <c r="AH589" s="398">
        <v>1</v>
      </c>
      <c r="AI589" s="399">
        <v>38</v>
      </c>
      <c r="AJ589" s="399">
        <v>7</v>
      </c>
      <c r="AK589" s="399">
        <v>3</v>
      </c>
      <c r="AL589" s="399">
        <v>26</v>
      </c>
      <c r="AM589" s="166"/>
      <c r="AN589" s="166"/>
      <c r="AO589" s="166" t="s">
        <v>699</v>
      </c>
      <c r="AP589" s="168" t="s">
        <v>699</v>
      </c>
      <c r="AQ589" s="168">
        <v>0</v>
      </c>
      <c r="AR589" s="169">
        <f t="shared" si="5"/>
        <v>44</v>
      </c>
      <c r="AS589" s="170">
        <v>0</v>
      </c>
      <c r="AT589" s="160">
        <v>0</v>
      </c>
      <c r="AU589" s="160">
        <v>0</v>
      </c>
      <c r="AV589" s="170">
        <v>40</v>
      </c>
      <c r="AW589" s="170">
        <v>0</v>
      </c>
      <c r="AX589" s="160">
        <v>0</v>
      </c>
      <c r="AY589" s="160">
        <v>4</v>
      </c>
      <c r="AZ589" s="160">
        <v>0</v>
      </c>
      <c r="BA589" s="160">
        <v>0</v>
      </c>
      <c r="BB589" s="160">
        <v>0</v>
      </c>
      <c r="BC589" s="160" t="s">
        <v>2355</v>
      </c>
      <c r="BD589" s="160"/>
      <c r="BE589" s="160"/>
    </row>
    <row r="590" spans="2:57" ht="16.5" hidden="1" customHeight="1">
      <c r="B590" s="156">
        <v>162</v>
      </c>
      <c r="C590" s="157" t="s">
        <v>1904</v>
      </c>
      <c r="D590" s="158" t="s">
        <v>5444</v>
      </c>
      <c r="E590" s="176" t="s">
        <v>28</v>
      </c>
      <c r="F590" s="158" t="s">
        <v>2233</v>
      </c>
      <c r="G590" s="158" t="s">
        <v>1784</v>
      </c>
      <c r="H590" s="159" t="s">
        <v>727</v>
      </c>
      <c r="I590" s="160" t="s">
        <v>1905</v>
      </c>
      <c r="J590" s="160" t="s">
        <v>5445</v>
      </c>
      <c r="K590" s="161">
        <v>38047</v>
      </c>
      <c r="L590" s="158"/>
      <c r="M590" s="158"/>
      <c r="N590" s="158" t="s">
        <v>699</v>
      </c>
      <c r="O590" s="158" t="s">
        <v>699</v>
      </c>
      <c r="P590" s="158" t="s">
        <v>699</v>
      </c>
      <c r="Q590" s="171">
        <v>3</v>
      </c>
      <c r="R590" s="163" t="s">
        <v>4150</v>
      </c>
      <c r="S590" s="163">
        <v>12</v>
      </c>
      <c r="T590" s="163" t="s">
        <v>2664</v>
      </c>
      <c r="U590" s="163">
        <v>56</v>
      </c>
      <c r="V590" s="163" t="s">
        <v>5446</v>
      </c>
      <c r="W590" s="163">
        <v>2</v>
      </c>
      <c r="X590" s="163"/>
      <c r="Y590" s="164" t="s">
        <v>26</v>
      </c>
      <c r="Z590" s="164" t="s">
        <v>26</v>
      </c>
      <c r="AA590" s="172" t="s">
        <v>35</v>
      </c>
      <c r="AB590" s="165" t="s">
        <v>2354</v>
      </c>
      <c r="AC590" s="166">
        <v>4</v>
      </c>
      <c r="AD590" s="167">
        <f t="shared" si="4"/>
        <v>0</v>
      </c>
      <c r="AE590" s="398">
        <v>4</v>
      </c>
      <c r="AF590" s="398">
        <v>0</v>
      </c>
      <c r="AG590" s="398">
        <v>1</v>
      </c>
      <c r="AH590" s="398">
        <v>0</v>
      </c>
      <c r="AI590" s="399">
        <v>4</v>
      </c>
      <c r="AJ590" s="399">
        <v>1</v>
      </c>
      <c r="AK590" s="399">
        <v>3</v>
      </c>
      <c r="AL590" s="399">
        <v>24</v>
      </c>
      <c r="AM590" s="166"/>
      <c r="AN590" s="166"/>
      <c r="AO590" s="166" t="s">
        <v>699</v>
      </c>
      <c r="AP590" s="168" t="s">
        <v>699</v>
      </c>
      <c r="AQ590" s="168">
        <v>0</v>
      </c>
      <c r="AR590" s="169">
        <f t="shared" si="5"/>
        <v>4</v>
      </c>
      <c r="AS590" s="170">
        <v>0</v>
      </c>
      <c r="AT590" s="160">
        <v>0</v>
      </c>
      <c r="AU590" s="160">
        <v>0</v>
      </c>
      <c r="AV590" s="170">
        <v>0</v>
      </c>
      <c r="AW590" s="170">
        <v>0</v>
      </c>
      <c r="AX590" s="160">
        <v>0</v>
      </c>
      <c r="AY590" s="160">
        <v>4</v>
      </c>
      <c r="AZ590" s="160">
        <v>0</v>
      </c>
      <c r="BA590" s="160">
        <v>0</v>
      </c>
      <c r="BB590" s="160">
        <v>0</v>
      </c>
      <c r="BC590" s="160" t="s">
        <v>2355</v>
      </c>
      <c r="BD590" s="160"/>
      <c r="BE590" s="160"/>
    </row>
    <row r="591" spans="2:57" ht="16.5" hidden="1" customHeight="1">
      <c r="B591" s="156">
        <v>195</v>
      </c>
      <c r="C591" s="157" t="s">
        <v>1906</v>
      </c>
      <c r="D591" s="158" t="s">
        <v>5447</v>
      </c>
      <c r="E591" s="176" t="s">
        <v>28</v>
      </c>
      <c r="F591" s="158" t="s">
        <v>2233</v>
      </c>
      <c r="G591" s="158" t="s">
        <v>1784</v>
      </c>
      <c r="H591" s="159" t="s">
        <v>727</v>
      </c>
      <c r="I591" s="160" t="s">
        <v>1907</v>
      </c>
      <c r="J591" s="160" t="s">
        <v>5448</v>
      </c>
      <c r="K591" s="161">
        <v>34943</v>
      </c>
      <c r="L591" s="158" t="s">
        <v>5449</v>
      </c>
      <c r="M591" s="158" t="s">
        <v>2332</v>
      </c>
      <c r="N591" s="158" t="s">
        <v>5449</v>
      </c>
      <c r="O591" s="158" t="s">
        <v>5450</v>
      </c>
      <c r="P591" s="158" t="s">
        <v>5451</v>
      </c>
      <c r="Q591" s="171">
        <v>4</v>
      </c>
      <c r="R591" s="163" t="s">
        <v>5452</v>
      </c>
      <c r="S591" s="163">
        <v>9</v>
      </c>
      <c r="T591" s="163" t="s">
        <v>2618</v>
      </c>
      <c r="U591" s="163">
        <v>24</v>
      </c>
      <c r="V591" s="163" t="s">
        <v>5453</v>
      </c>
      <c r="W591" s="163">
        <v>1</v>
      </c>
      <c r="X591" s="163"/>
      <c r="Y591" s="164" t="s">
        <v>26</v>
      </c>
      <c r="Z591" s="164" t="s">
        <v>26</v>
      </c>
      <c r="AA591" s="172" t="s">
        <v>35</v>
      </c>
      <c r="AB591" s="165" t="s">
        <v>2354</v>
      </c>
      <c r="AC591" s="166">
        <v>29</v>
      </c>
      <c r="AD591" s="167">
        <f t="shared" si="4"/>
        <v>0</v>
      </c>
      <c r="AE591" s="398">
        <v>29</v>
      </c>
      <c r="AF591" s="398">
        <v>0</v>
      </c>
      <c r="AG591" s="398">
        <v>11</v>
      </c>
      <c r="AH591" s="398">
        <v>0</v>
      </c>
      <c r="AI591" s="399">
        <v>29</v>
      </c>
      <c r="AJ591" s="399">
        <v>11</v>
      </c>
      <c r="AK591" s="399">
        <v>3</v>
      </c>
      <c r="AL591" s="399">
        <v>14</v>
      </c>
      <c r="AM591" s="166"/>
      <c r="AN591" s="166"/>
      <c r="AO591" s="166" t="s">
        <v>699</v>
      </c>
      <c r="AP591" s="168" t="s">
        <v>699</v>
      </c>
      <c r="AQ591" s="168">
        <v>0</v>
      </c>
      <c r="AR591" s="169">
        <f t="shared" si="5"/>
        <v>29</v>
      </c>
      <c r="AS591" s="170">
        <v>0</v>
      </c>
      <c r="AT591" s="160">
        <v>0</v>
      </c>
      <c r="AU591" s="160">
        <v>0</v>
      </c>
      <c r="AV591" s="170">
        <v>26</v>
      </c>
      <c r="AW591" s="170">
        <v>0</v>
      </c>
      <c r="AX591" s="160">
        <v>0</v>
      </c>
      <c r="AY591" s="160">
        <v>3</v>
      </c>
      <c r="AZ591" s="160">
        <v>0</v>
      </c>
      <c r="BA591" s="160">
        <v>0</v>
      </c>
      <c r="BB591" s="160">
        <v>0</v>
      </c>
      <c r="BC591" s="160" t="s">
        <v>2355</v>
      </c>
      <c r="BD591" s="160"/>
      <c r="BE591" s="160"/>
    </row>
    <row r="592" spans="2:57" ht="16.5" hidden="1" customHeight="1">
      <c r="B592" s="156">
        <v>156</v>
      </c>
      <c r="C592" s="157" t="s">
        <v>1908</v>
      </c>
      <c r="D592" s="158" t="s">
        <v>5454</v>
      </c>
      <c r="E592" s="176" t="s">
        <v>28</v>
      </c>
      <c r="F592" s="158" t="s">
        <v>2233</v>
      </c>
      <c r="G592" s="158" t="s">
        <v>1784</v>
      </c>
      <c r="H592" s="159" t="s">
        <v>730</v>
      </c>
      <c r="I592" s="160" t="s">
        <v>1909</v>
      </c>
      <c r="J592" s="160" t="s">
        <v>5455</v>
      </c>
      <c r="K592" s="161">
        <v>37681</v>
      </c>
      <c r="L592" s="158" t="s">
        <v>5456</v>
      </c>
      <c r="M592" s="158" t="s">
        <v>2332</v>
      </c>
      <c r="N592" s="158" t="s">
        <v>5456</v>
      </c>
      <c r="O592" s="158" t="s">
        <v>5457</v>
      </c>
      <c r="P592" s="158" t="s">
        <v>5458</v>
      </c>
      <c r="Q592" s="171">
        <v>3</v>
      </c>
      <c r="R592" s="163" t="s">
        <v>4576</v>
      </c>
      <c r="S592" s="163">
        <v>16</v>
      </c>
      <c r="T592" s="163" t="s">
        <v>4140</v>
      </c>
      <c r="U592" s="163">
        <v>64</v>
      </c>
      <c r="V592" s="163" t="s">
        <v>5459</v>
      </c>
      <c r="W592" s="163">
        <v>1</v>
      </c>
      <c r="X592" s="163"/>
      <c r="Y592" s="164" t="s">
        <v>26</v>
      </c>
      <c r="Z592" s="164" t="s">
        <v>26</v>
      </c>
      <c r="AA592" s="172" t="s">
        <v>35</v>
      </c>
      <c r="AB592" s="165" t="s">
        <v>2354</v>
      </c>
      <c r="AC592" s="166">
        <v>56</v>
      </c>
      <c r="AD592" s="167">
        <f t="shared" si="4"/>
        <v>4</v>
      </c>
      <c r="AE592" s="398">
        <v>46</v>
      </c>
      <c r="AF592" s="398">
        <v>4</v>
      </c>
      <c r="AG592" s="398">
        <v>8</v>
      </c>
      <c r="AH592" s="398">
        <v>1</v>
      </c>
      <c r="AI592" s="399">
        <v>50</v>
      </c>
      <c r="AJ592" s="399">
        <v>9</v>
      </c>
      <c r="AK592" s="399">
        <v>3</v>
      </c>
      <c r="AL592" s="399">
        <v>32</v>
      </c>
      <c r="AM592" s="166"/>
      <c r="AN592" s="166"/>
      <c r="AO592" s="166" t="s">
        <v>699</v>
      </c>
      <c r="AP592" s="168" t="s">
        <v>699</v>
      </c>
      <c r="AQ592" s="168">
        <v>0</v>
      </c>
      <c r="AR592" s="169">
        <f t="shared" si="5"/>
        <v>56</v>
      </c>
      <c r="AS592" s="170">
        <v>0</v>
      </c>
      <c r="AT592" s="160">
        <v>0</v>
      </c>
      <c r="AU592" s="160">
        <v>0</v>
      </c>
      <c r="AV592" s="170">
        <v>3</v>
      </c>
      <c r="AW592" s="170">
        <v>0</v>
      </c>
      <c r="AX592" s="160">
        <v>43</v>
      </c>
      <c r="AY592" s="160">
        <v>10</v>
      </c>
      <c r="AZ592" s="160">
        <v>0</v>
      </c>
      <c r="BA592" s="160">
        <v>0</v>
      </c>
      <c r="BB592" s="160">
        <v>0</v>
      </c>
      <c r="BC592" s="160" t="s">
        <v>2355</v>
      </c>
      <c r="BD592" s="160"/>
      <c r="BE592" s="160"/>
    </row>
    <row r="593" spans="2:57" ht="16.5" hidden="1" customHeight="1">
      <c r="B593" s="156">
        <v>217</v>
      </c>
      <c r="C593" s="157" t="s">
        <v>1910</v>
      </c>
      <c r="D593" s="158" t="s">
        <v>5460</v>
      </c>
      <c r="E593" s="176" t="s">
        <v>28</v>
      </c>
      <c r="F593" s="158" t="s">
        <v>2233</v>
      </c>
      <c r="G593" s="158" t="s">
        <v>1784</v>
      </c>
      <c r="H593" s="159" t="s">
        <v>727</v>
      </c>
      <c r="I593" s="160" t="s">
        <v>1911</v>
      </c>
      <c r="J593" s="160" t="s">
        <v>5461</v>
      </c>
      <c r="K593" s="161">
        <v>37681</v>
      </c>
      <c r="L593" s="158" t="s">
        <v>5462</v>
      </c>
      <c r="M593" s="158" t="s">
        <v>2332</v>
      </c>
      <c r="N593" s="158" t="s">
        <v>5462</v>
      </c>
      <c r="O593" s="158" t="s">
        <v>5463</v>
      </c>
      <c r="P593" s="158" t="s">
        <v>5464</v>
      </c>
      <c r="Q593" s="171">
        <v>5</v>
      </c>
      <c r="R593" s="163" t="s">
        <v>3874</v>
      </c>
      <c r="S593" s="163">
        <v>12</v>
      </c>
      <c r="T593" s="163" t="s">
        <v>3263</v>
      </c>
      <c r="U593" s="163">
        <v>46</v>
      </c>
      <c r="V593" s="163" t="s">
        <v>5465</v>
      </c>
      <c r="W593" s="163">
        <v>1</v>
      </c>
      <c r="X593" s="163"/>
      <c r="Y593" s="164" t="s">
        <v>26</v>
      </c>
      <c r="Z593" s="164" t="s">
        <v>26</v>
      </c>
      <c r="AA593" s="184" t="s">
        <v>35</v>
      </c>
      <c r="AB593" s="165" t="s">
        <v>2354</v>
      </c>
      <c r="AC593" s="166">
        <v>52</v>
      </c>
      <c r="AD593" s="167">
        <f t="shared" si="4"/>
        <v>3</v>
      </c>
      <c r="AE593" s="398">
        <v>52</v>
      </c>
      <c r="AF593" s="398">
        <v>3</v>
      </c>
      <c r="AG593" s="398">
        <v>10</v>
      </c>
      <c r="AH593" s="398">
        <v>3</v>
      </c>
      <c r="AI593" s="399">
        <v>55</v>
      </c>
      <c r="AJ593" s="399">
        <v>13</v>
      </c>
      <c r="AK593" s="399">
        <v>3</v>
      </c>
      <c r="AL593" s="399">
        <v>29</v>
      </c>
      <c r="AM593" s="166"/>
      <c r="AN593" s="166"/>
      <c r="AO593" s="166" t="s">
        <v>699</v>
      </c>
      <c r="AP593" s="168" t="s">
        <v>699</v>
      </c>
      <c r="AQ593" s="168">
        <v>0</v>
      </c>
      <c r="AR593" s="169">
        <f t="shared" si="5"/>
        <v>52</v>
      </c>
      <c r="AS593" s="170">
        <v>0</v>
      </c>
      <c r="AT593" s="160">
        <v>0</v>
      </c>
      <c r="AU593" s="160">
        <v>0</v>
      </c>
      <c r="AV593" s="170">
        <v>46</v>
      </c>
      <c r="AW593" s="170">
        <v>3</v>
      </c>
      <c r="AX593" s="160">
        <v>0</v>
      </c>
      <c r="AY593" s="160">
        <v>3</v>
      </c>
      <c r="AZ593" s="160">
        <v>0</v>
      </c>
      <c r="BA593" s="160">
        <v>0</v>
      </c>
      <c r="BB593" s="160">
        <v>0</v>
      </c>
      <c r="BC593" s="160" t="s">
        <v>2355</v>
      </c>
      <c r="BD593" s="160"/>
      <c r="BE593" s="160"/>
    </row>
    <row r="594" spans="2:57" ht="16.5" hidden="1" customHeight="1">
      <c r="B594" s="156">
        <v>196</v>
      </c>
      <c r="C594" s="157" t="s">
        <v>1912</v>
      </c>
      <c r="D594" s="158" t="s">
        <v>5466</v>
      </c>
      <c r="E594" s="176" t="s">
        <v>28</v>
      </c>
      <c r="F594" s="158" t="s">
        <v>2233</v>
      </c>
      <c r="G594" s="158" t="s">
        <v>1784</v>
      </c>
      <c r="H594" s="159" t="s">
        <v>727</v>
      </c>
      <c r="I594" s="160" t="s">
        <v>1913</v>
      </c>
      <c r="J594" s="160" t="s">
        <v>5467</v>
      </c>
      <c r="K594" s="161">
        <v>30378</v>
      </c>
      <c r="L594" s="158" t="s">
        <v>5468</v>
      </c>
      <c r="M594" s="158" t="s">
        <v>2332</v>
      </c>
      <c r="N594" s="158" t="s">
        <v>5468</v>
      </c>
      <c r="O594" s="158" t="s">
        <v>5469</v>
      </c>
      <c r="P594" s="158" t="s">
        <v>5470</v>
      </c>
      <c r="Q594" s="171">
        <v>2</v>
      </c>
      <c r="R594" s="212" t="s">
        <v>3374</v>
      </c>
      <c r="S594" s="163">
        <v>13</v>
      </c>
      <c r="T594" s="163" t="s">
        <v>4232</v>
      </c>
      <c r="U594" s="163">
        <v>23</v>
      </c>
      <c r="V594" s="163" t="s">
        <v>5471</v>
      </c>
      <c r="W594" s="163">
        <v>1</v>
      </c>
      <c r="X594" s="163"/>
      <c r="Y594" s="164" t="s">
        <v>26</v>
      </c>
      <c r="Z594" s="164" t="s">
        <v>26</v>
      </c>
      <c r="AA594" s="164"/>
      <c r="AB594" s="165" t="s">
        <v>2338</v>
      </c>
      <c r="AC594" s="166">
        <v>24</v>
      </c>
      <c r="AD594" s="167">
        <f t="shared" si="4"/>
        <v>4</v>
      </c>
      <c r="AE594" s="398">
        <v>24</v>
      </c>
      <c r="AF594" s="398">
        <v>4</v>
      </c>
      <c r="AG594" s="398">
        <v>7</v>
      </c>
      <c r="AH594" s="398">
        <v>1</v>
      </c>
      <c r="AI594" s="399">
        <v>28</v>
      </c>
      <c r="AJ594" s="399">
        <v>8</v>
      </c>
      <c r="AK594" s="399">
        <v>2</v>
      </c>
      <c r="AL594" s="399">
        <v>20</v>
      </c>
      <c r="AM594" s="166"/>
      <c r="AN594" s="166"/>
      <c r="AO594" s="166" t="s">
        <v>699</v>
      </c>
      <c r="AP594" s="168" t="s">
        <v>699</v>
      </c>
      <c r="AQ594" s="168" t="s">
        <v>699</v>
      </c>
      <c r="AR594" s="169">
        <f t="shared" si="5"/>
        <v>24</v>
      </c>
      <c r="AS594" s="170">
        <v>0</v>
      </c>
      <c r="AT594" s="160">
        <v>0</v>
      </c>
      <c r="AU594" s="160">
        <v>0</v>
      </c>
      <c r="AV594" s="170">
        <v>16</v>
      </c>
      <c r="AW594" s="170">
        <v>2</v>
      </c>
      <c r="AX594" s="160">
        <v>0</v>
      </c>
      <c r="AY594" s="160">
        <v>6</v>
      </c>
      <c r="AZ594" s="160">
        <v>0</v>
      </c>
      <c r="BA594" s="160">
        <v>0</v>
      </c>
      <c r="BB594" s="160">
        <v>0</v>
      </c>
      <c r="BC594" s="160" t="s">
        <v>2339</v>
      </c>
      <c r="BD594" s="160"/>
      <c r="BE594" s="160"/>
    </row>
    <row r="595" spans="2:57" ht="16.5" hidden="1" customHeight="1">
      <c r="B595" s="156">
        <v>142</v>
      </c>
      <c r="C595" s="157" t="s">
        <v>1914</v>
      </c>
      <c r="D595" s="158" t="s">
        <v>5472</v>
      </c>
      <c r="E595" s="176" t="s">
        <v>28</v>
      </c>
      <c r="F595" s="158" t="s">
        <v>2233</v>
      </c>
      <c r="G595" s="158" t="s">
        <v>1784</v>
      </c>
      <c r="H595" s="159" t="s">
        <v>730</v>
      </c>
      <c r="I595" s="160" t="s">
        <v>1915</v>
      </c>
      <c r="J595" s="160" t="s">
        <v>5473</v>
      </c>
      <c r="K595" s="161">
        <v>33954</v>
      </c>
      <c r="L595" s="158" t="s">
        <v>5474</v>
      </c>
      <c r="M595" s="158" t="s">
        <v>2332</v>
      </c>
      <c r="N595" s="158" t="s">
        <v>5474</v>
      </c>
      <c r="O595" s="158" t="s">
        <v>5475</v>
      </c>
      <c r="P595" s="158" t="s">
        <v>5476</v>
      </c>
      <c r="Q595" s="171">
        <v>2</v>
      </c>
      <c r="R595" s="163" t="s">
        <v>2335</v>
      </c>
      <c r="S595" s="163">
        <v>15</v>
      </c>
      <c r="T595" s="163" t="s">
        <v>4501</v>
      </c>
      <c r="U595" s="163">
        <v>44</v>
      </c>
      <c r="V595" s="163" t="s">
        <v>5477</v>
      </c>
      <c r="W595" s="163">
        <v>1</v>
      </c>
      <c r="X595" s="163"/>
      <c r="Y595" s="164" t="s">
        <v>26</v>
      </c>
      <c r="Z595" s="164" t="s">
        <v>26</v>
      </c>
      <c r="AA595" s="164"/>
      <c r="AB595" s="165" t="s">
        <v>2338</v>
      </c>
      <c r="AC595" s="166">
        <v>34</v>
      </c>
      <c r="AD595" s="167">
        <f t="shared" si="4"/>
        <v>0</v>
      </c>
      <c r="AE595" s="398">
        <v>34</v>
      </c>
      <c r="AF595" s="398">
        <v>0</v>
      </c>
      <c r="AG595" s="398">
        <v>5</v>
      </c>
      <c r="AH595" s="398">
        <v>0</v>
      </c>
      <c r="AI595" s="399">
        <v>34</v>
      </c>
      <c r="AJ595" s="399">
        <v>5</v>
      </c>
      <c r="AK595" s="399">
        <v>2</v>
      </c>
      <c r="AL595" s="399">
        <v>17</v>
      </c>
      <c r="AM595" s="166"/>
      <c r="AN595" s="166"/>
      <c r="AO595" s="166" t="s">
        <v>699</v>
      </c>
      <c r="AP595" s="168" t="s">
        <v>699</v>
      </c>
      <c r="AQ595" s="168">
        <v>0</v>
      </c>
      <c r="AR595" s="169">
        <f t="shared" si="5"/>
        <v>34</v>
      </c>
      <c r="AS595" s="170">
        <v>0</v>
      </c>
      <c r="AT595" s="160">
        <v>0</v>
      </c>
      <c r="AU595" s="160">
        <v>0</v>
      </c>
      <c r="AV595" s="170">
        <v>27</v>
      </c>
      <c r="AW595" s="170">
        <v>1</v>
      </c>
      <c r="AX595" s="160">
        <v>0</v>
      </c>
      <c r="AY595" s="160">
        <v>6</v>
      </c>
      <c r="AZ595" s="160">
        <v>0</v>
      </c>
      <c r="BA595" s="160">
        <v>0</v>
      </c>
      <c r="BB595" s="160">
        <v>0</v>
      </c>
      <c r="BC595" s="160" t="s">
        <v>2339</v>
      </c>
      <c r="BD595" s="160"/>
      <c r="BE595" s="160"/>
    </row>
    <row r="596" spans="2:57" ht="16.5" hidden="1" customHeight="1">
      <c r="B596" s="156">
        <v>197</v>
      </c>
      <c r="C596" s="157" t="s">
        <v>1916</v>
      </c>
      <c r="D596" s="158" t="s">
        <v>5478</v>
      </c>
      <c r="E596" s="176" t="s">
        <v>28</v>
      </c>
      <c r="F596" s="158" t="s">
        <v>2233</v>
      </c>
      <c r="G596" s="158" t="s">
        <v>1784</v>
      </c>
      <c r="H596" s="159" t="s">
        <v>727</v>
      </c>
      <c r="I596" s="160" t="s">
        <v>1917</v>
      </c>
      <c r="J596" s="160" t="s">
        <v>5479</v>
      </c>
      <c r="K596" s="161">
        <v>34030</v>
      </c>
      <c r="L596" s="158" t="s">
        <v>5480</v>
      </c>
      <c r="M596" s="158" t="s">
        <v>2332</v>
      </c>
      <c r="N596" s="158" t="s">
        <v>5480</v>
      </c>
      <c r="O596" s="158" t="s">
        <v>5481</v>
      </c>
      <c r="P596" s="158" t="s">
        <v>5482</v>
      </c>
      <c r="Q596" s="171">
        <v>2</v>
      </c>
      <c r="R596" s="163" t="s">
        <v>5483</v>
      </c>
      <c r="S596" s="163">
        <v>10</v>
      </c>
      <c r="T596" s="163" t="s">
        <v>2643</v>
      </c>
      <c r="U596" s="163">
        <v>38</v>
      </c>
      <c r="V596" s="163" t="s">
        <v>5484</v>
      </c>
      <c r="W596" s="163">
        <v>1</v>
      </c>
      <c r="X596" s="163"/>
      <c r="Y596" s="164" t="s">
        <v>26</v>
      </c>
      <c r="Z596" s="164" t="s">
        <v>26</v>
      </c>
      <c r="AA596" s="172" t="s">
        <v>35</v>
      </c>
      <c r="AB596" s="165" t="s">
        <v>2354</v>
      </c>
      <c r="AC596" s="166">
        <v>60</v>
      </c>
      <c r="AD596" s="167">
        <f t="shared" si="4"/>
        <v>0</v>
      </c>
      <c r="AE596" s="398">
        <v>60</v>
      </c>
      <c r="AF596" s="398">
        <v>0</v>
      </c>
      <c r="AG596" s="398">
        <v>13</v>
      </c>
      <c r="AH596" s="398">
        <v>0</v>
      </c>
      <c r="AI596" s="399">
        <v>60</v>
      </c>
      <c r="AJ596" s="399">
        <v>13</v>
      </c>
      <c r="AK596" s="399">
        <v>3</v>
      </c>
      <c r="AL596" s="399">
        <v>21</v>
      </c>
      <c r="AM596" s="166"/>
      <c r="AN596" s="166"/>
      <c r="AO596" s="166" t="s">
        <v>699</v>
      </c>
      <c r="AP596" s="168" t="s">
        <v>699</v>
      </c>
      <c r="AQ596" s="168" t="s">
        <v>699</v>
      </c>
      <c r="AR596" s="169">
        <f t="shared" si="5"/>
        <v>60</v>
      </c>
      <c r="AS596" s="170">
        <v>0</v>
      </c>
      <c r="AT596" s="160">
        <v>0</v>
      </c>
      <c r="AU596" s="160">
        <v>0</v>
      </c>
      <c r="AV596" s="170">
        <v>49</v>
      </c>
      <c r="AW596" s="170">
        <v>1</v>
      </c>
      <c r="AX596" s="160">
        <v>0</v>
      </c>
      <c r="AY596" s="160">
        <v>10</v>
      </c>
      <c r="AZ596" s="160">
        <v>0</v>
      </c>
      <c r="BA596" s="160">
        <v>0</v>
      </c>
      <c r="BB596" s="160">
        <v>0</v>
      </c>
      <c r="BC596" s="160" t="s">
        <v>2355</v>
      </c>
      <c r="BD596" s="160"/>
      <c r="BE596" s="160"/>
    </row>
    <row r="597" spans="2:57" ht="16.5" hidden="1" customHeight="1">
      <c r="B597" s="156">
        <v>198</v>
      </c>
      <c r="C597" s="157" t="s">
        <v>1918</v>
      </c>
      <c r="D597" s="158" t="s">
        <v>5485</v>
      </c>
      <c r="E597" s="176" t="s">
        <v>28</v>
      </c>
      <c r="F597" s="158" t="s">
        <v>2233</v>
      </c>
      <c r="G597" s="158" t="s">
        <v>1784</v>
      </c>
      <c r="H597" s="159" t="s">
        <v>727</v>
      </c>
      <c r="I597" s="160" t="s">
        <v>1919</v>
      </c>
      <c r="J597" s="160" t="s">
        <v>5486</v>
      </c>
      <c r="K597" s="161">
        <v>17441</v>
      </c>
      <c r="L597" s="158"/>
      <c r="M597" s="158"/>
      <c r="N597" s="158" t="s">
        <v>699</v>
      </c>
      <c r="O597" s="158" t="s">
        <v>699</v>
      </c>
      <c r="P597" s="158" t="s">
        <v>699</v>
      </c>
      <c r="Q597" s="171">
        <v>4</v>
      </c>
      <c r="R597" s="163" t="s">
        <v>2383</v>
      </c>
      <c r="S597" s="163">
        <v>10</v>
      </c>
      <c r="T597" s="163" t="s">
        <v>2593</v>
      </c>
      <c r="U597" s="163">
        <v>20</v>
      </c>
      <c r="V597" s="163" t="s">
        <v>5487</v>
      </c>
      <c r="W597" s="163">
        <v>1</v>
      </c>
      <c r="X597" s="163"/>
      <c r="Y597" s="164" t="s">
        <v>2353</v>
      </c>
      <c r="Z597" s="164" t="s">
        <v>2353</v>
      </c>
      <c r="AA597" s="164"/>
      <c r="AB597" s="165" t="s">
        <v>2338</v>
      </c>
      <c r="AC597" s="166">
        <v>15</v>
      </c>
      <c r="AD597" s="167">
        <f t="shared" si="4"/>
        <v>0</v>
      </c>
      <c r="AE597" s="398">
        <v>16</v>
      </c>
      <c r="AF597" s="398">
        <v>0</v>
      </c>
      <c r="AG597" s="398">
        <v>3</v>
      </c>
      <c r="AH597" s="398">
        <v>3</v>
      </c>
      <c r="AI597" s="399">
        <v>16</v>
      </c>
      <c r="AJ597" s="399">
        <v>6</v>
      </c>
      <c r="AK597" s="399">
        <v>2</v>
      </c>
      <c r="AL597" s="399">
        <v>13</v>
      </c>
      <c r="AM597" s="166"/>
      <c r="AN597" s="166"/>
      <c r="AO597" s="166" t="s">
        <v>699</v>
      </c>
      <c r="AP597" s="168" t="s">
        <v>699</v>
      </c>
      <c r="AQ597" s="168">
        <v>0</v>
      </c>
      <c r="AR597" s="169">
        <f t="shared" si="5"/>
        <v>15</v>
      </c>
      <c r="AS597" s="170">
        <v>0</v>
      </c>
      <c r="AT597" s="160">
        <v>0</v>
      </c>
      <c r="AU597" s="160">
        <v>0</v>
      </c>
      <c r="AV597" s="170">
        <v>4</v>
      </c>
      <c r="AW597" s="170">
        <v>0</v>
      </c>
      <c r="AX597" s="160">
        <v>0</v>
      </c>
      <c r="AY597" s="160">
        <v>11</v>
      </c>
      <c r="AZ597" s="160">
        <v>0</v>
      </c>
      <c r="BA597" s="160">
        <v>0</v>
      </c>
      <c r="BB597" s="160">
        <v>0</v>
      </c>
      <c r="BC597" s="160" t="s">
        <v>2339</v>
      </c>
      <c r="BD597" s="160"/>
      <c r="BE597" s="160"/>
    </row>
    <row r="598" spans="2:57" ht="16.5" hidden="1" customHeight="1">
      <c r="B598" s="156">
        <v>143</v>
      </c>
      <c r="C598" s="157" t="s">
        <v>1920</v>
      </c>
      <c r="D598" s="158" t="s">
        <v>5488</v>
      </c>
      <c r="E598" s="176" t="s">
        <v>28</v>
      </c>
      <c r="F598" s="158" t="s">
        <v>2233</v>
      </c>
      <c r="G598" s="158" t="s">
        <v>1784</v>
      </c>
      <c r="H598" s="159" t="s">
        <v>730</v>
      </c>
      <c r="I598" s="160" t="s">
        <v>1921</v>
      </c>
      <c r="J598" s="160" t="s">
        <v>5489</v>
      </c>
      <c r="K598" s="161">
        <v>34814</v>
      </c>
      <c r="L598" s="158" t="s">
        <v>5490</v>
      </c>
      <c r="M598" s="158" t="s">
        <v>2332</v>
      </c>
      <c r="N598" s="158" t="s">
        <v>5490</v>
      </c>
      <c r="O598" s="158" t="s">
        <v>5491</v>
      </c>
      <c r="P598" s="158" t="s">
        <v>5492</v>
      </c>
      <c r="Q598" s="171">
        <v>2</v>
      </c>
      <c r="R598" s="163" t="s">
        <v>3415</v>
      </c>
      <c r="S598" s="163">
        <v>14</v>
      </c>
      <c r="T598" s="163" t="s">
        <v>2599</v>
      </c>
      <c r="U598" s="163">
        <v>47</v>
      </c>
      <c r="V598" s="163" t="s">
        <v>5493</v>
      </c>
      <c r="W598" s="163">
        <v>1</v>
      </c>
      <c r="X598" s="163"/>
      <c r="Y598" s="164" t="s">
        <v>26</v>
      </c>
      <c r="Z598" s="164" t="s">
        <v>26</v>
      </c>
      <c r="AA598" s="172" t="s">
        <v>35</v>
      </c>
      <c r="AB598" s="165" t="s">
        <v>2354</v>
      </c>
      <c r="AC598" s="166">
        <v>36</v>
      </c>
      <c r="AD598" s="167">
        <f t="shared" si="4"/>
        <v>2</v>
      </c>
      <c r="AE598" s="398">
        <v>33</v>
      </c>
      <c r="AF598" s="398">
        <v>2</v>
      </c>
      <c r="AG598" s="398">
        <v>8</v>
      </c>
      <c r="AH598" s="398">
        <v>0</v>
      </c>
      <c r="AI598" s="399">
        <v>35</v>
      </c>
      <c r="AJ598" s="399">
        <v>8</v>
      </c>
      <c r="AK598" s="399">
        <v>3</v>
      </c>
      <c r="AL598" s="399">
        <v>13</v>
      </c>
      <c r="AM598" s="166"/>
      <c r="AN598" s="166"/>
      <c r="AO598" s="166" t="s">
        <v>699</v>
      </c>
      <c r="AP598" s="168" t="s">
        <v>699</v>
      </c>
      <c r="AQ598" s="168">
        <v>0</v>
      </c>
      <c r="AR598" s="169">
        <f t="shared" si="5"/>
        <v>36</v>
      </c>
      <c r="AS598" s="170">
        <v>0</v>
      </c>
      <c r="AT598" s="160">
        <v>0</v>
      </c>
      <c r="AU598" s="160">
        <v>0</v>
      </c>
      <c r="AV598" s="170">
        <v>28</v>
      </c>
      <c r="AW598" s="170">
        <v>1</v>
      </c>
      <c r="AX598" s="160">
        <v>0</v>
      </c>
      <c r="AY598" s="160">
        <v>7</v>
      </c>
      <c r="AZ598" s="160">
        <v>0</v>
      </c>
      <c r="BA598" s="160">
        <v>0</v>
      </c>
      <c r="BB598" s="160">
        <v>0</v>
      </c>
      <c r="BC598" s="160" t="s">
        <v>2355</v>
      </c>
      <c r="BD598" s="160"/>
      <c r="BE598" s="160"/>
    </row>
    <row r="599" spans="2:57" ht="16.5" hidden="1" customHeight="1">
      <c r="B599" s="156">
        <v>209</v>
      </c>
      <c r="C599" s="157" t="s">
        <v>1922</v>
      </c>
      <c r="D599" s="158" t="s">
        <v>5494</v>
      </c>
      <c r="E599" s="176" t="s">
        <v>28</v>
      </c>
      <c r="F599" s="158" t="s">
        <v>2233</v>
      </c>
      <c r="G599" s="158" t="s">
        <v>1784</v>
      </c>
      <c r="H599" s="159" t="s">
        <v>727</v>
      </c>
      <c r="I599" s="160" t="s">
        <v>1923</v>
      </c>
      <c r="J599" s="160" t="s">
        <v>5495</v>
      </c>
      <c r="K599" s="161">
        <v>36404</v>
      </c>
      <c r="L599" s="158" t="s">
        <v>5496</v>
      </c>
      <c r="M599" s="158" t="s">
        <v>2332</v>
      </c>
      <c r="N599" s="158" t="s">
        <v>5496</v>
      </c>
      <c r="O599" s="158" t="s">
        <v>5497</v>
      </c>
      <c r="P599" s="158" t="s">
        <v>5498</v>
      </c>
      <c r="Q599" s="171">
        <v>2</v>
      </c>
      <c r="R599" s="163" t="s">
        <v>2845</v>
      </c>
      <c r="S599" s="163">
        <v>12</v>
      </c>
      <c r="T599" s="163" t="s">
        <v>4347</v>
      </c>
      <c r="U599" s="163">
        <v>39</v>
      </c>
      <c r="V599" s="163" t="s">
        <v>5499</v>
      </c>
      <c r="W599" s="163">
        <v>2</v>
      </c>
      <c r="X599" s="163"/>
      <c r="Y599" s="164" t="s">
        <v>26</v>
      </c>
      <c r="Z599" s="164" t="s">
        <v>26</v>
      </c>
      <c r="AA599" s="172" t="s">
        <v>35</v>
      </c>
      <c r="AB599" s="165" t="s">
        <v>2354</v>
      </c>
      <c r="AC599" s="166">
        <v>49</v>
      </c>
      <c r="AD599" s="167">
        <f t="shared" si="4"/>
        <v>0</v>
      </c>
      <c r="AE599" s="398">
        <v>49</v>
      </c>
      <c r="AF599" s="398">
        <v>0</v>
      </c>
      <c r="AG599" s="398">
        <v>4</v>
      </c>
      <c r="AH599" s="398">
        <v>5</v>
      </c>
      <c r="AI599" s="399">
        <v>49</v>
      </c>
      <c r="AJ599" s="399">
        <v>10</v>
      </c>
      <c r="AK599" s="399">
        <v>3</v>
      </c>
      <c r="AL599" s="399">
        <v>15</v>
      </c>
      <c r="AM599" s="166"/>
      <c r="AN599" s="166"/>
      <c r="AO599" s="166" t="s">
        <v>699</v>
      </c>
      <c r="AP599" s="168" t="s">
        <v>699</v>
      </c>
      <c r="AQ599" s="168">
        <v>0</v>
      </c>
      <c r="AR599" s="169">
        <f t="shared" si="5"/>
        <v>49</v>
      </c>
      <c r="AS599" s="170">
        <v>0</v>
      </c>
      <c r="AT599" s="160">
        <v>0</v>
      </c>
      <c r="AU599" s="160">
        <v>0</v>
      </c>
      <c r="AV599" s="170">
        <v>41</v>
      </c>
      <c r="AW599" s="170">
        <v>0</v>
      </c>
      <c r="AX599" s="160">
        <v>0</v>
      </c>
      <c r="AY599" s="160">
        <v>8</v>
      </c>
      <c r="AZ599" s="160">
        <v>0</v>
      </c>
      <c r="BA599" s="160">
        <v>0</v>
      </c>
      <c r="BB599" s="160">
        <v>0</v>
      </c>
      <c r="BC599" s="160" t="s">
        <v>2355</v>
      </c>
      <c r="BD599" s="160"/>
      <c r="BE599" s="160"/>
    </row>
    <row r="600" spans="2:57" ht="16.5" hidden="1" customHeight="1">
      <c r="B600" s="156">
        <v>210</v>
      </c>
      <c r="C600" s="157" t="s">
        <v>1924</v>
      </c>
      <c r="D600" s="158" t="s">
        <v>5500</v>
      </c>
      <c r="E600" s="176" t="s">
        <v>28</v>
      </c>
      <c r="F600" s="158" t="s">
        <v>2233</v>
      </c>
      <c r="G600" s="158" t="s">
        <v>1784</v>
      </c>
      <c r="H600" s="159" t="s">
        <v>727</v>
      </c>
      <c r="I600" s="160" t="s">
        <v>1925</v>
      </c>
      <c r="J600" s="160" t="s">
        <v>5501</v>
      </c>
      <c r="K600" s="161">
        <v>36602</v>
      </c>
      <c r="L600" s="158" t="s">
        <v>5502</v>
      </c>
      <c r="M600" s="158" t="s">
        <v>2332</v>
      </c>
      <c r="N600" s="158" t="s">
        <v>5502</v>
      </c>
      <c r="O600" s="158" t="s">
        <v>5503</v>
      </c>
      <c r="P600" s="158" t="s">
        <v>5504</v>
      </c>
      <c r="Q600" s="171">
        <v>3</v>
      </c>
      <c r="R600" s="212" t="s">
        <v>5505</v>
      </c>
      <c r="S600" s="163">
        <v>14</v>
      </c>
      <c r="T600" s="163" t="s">
        <v>3672</v>
      </c>
      <c r="U600" s="163">
        <v>20</v>
      </c>
      <c r="V600" s="163" t="s">
        <v>5506</v>
      </c>
      <c r="W600" s="163">
        <v>2</v>
      </c>
      <c r="X600" s="163"/>
      <c r="Y600" s="164" t="s">
        <v>26</v>
      </c>
      <c r="Z600" s="164" t="s">
        <v>26</v>
      </c>
      <c r="AA600" s="164"/>
      <c r="AB600" s="165" t="s">
        <v>2338</v>
      </c>
      <c r="AC600" s="166">
        <v>22</v>
      </c>
      <c r="AD600" s="167">
        <f t="shared" si="4"/>
        <v>0</v>
      </c>
      <c r="AE600" s="398">
        <v>22</v>
      </c>
      <c r="AF600" s="398">
        <v>0</v>
      </c>
      <c r="AG600" s="398">
        <v>4</v>
      </c>
      <c r="AH600" s="398">
        <v>7</v>
      </c>
      <c r="AI600" s="399">
        <v>22</v>
      </c>
      <c r="AJ600" s="399">
        <v>11</v>
      </c>
      <c r="AK600" s="399">
        <v>2</v>
      </c>
      <c r="AL600" s="399">
        <v>16</v>
      </c>
      <c r="AM600" s="166"/>
      <c r="AN600" s="166"/>
      <c r="AO600" s="166" t="s">
        <v>699</v>
      </c>
      <c r="AP600" s="168" t="s">
        <v>699</v>
      </c>
      <c r="AQ600" s="168" t="s">
        <v>699</v>
      </c>
      <c r="AR600" s="169">
        <f t="shared" si="5"/>
        <v>22</v>
      </c>
      <c r="AS600" s="170">
        <v>0</v>
      </c>
      <c r="AT600" s="160">
        <v>0</v>
      </c>
      <c r="AU600" s="160">
        <v>0</v>
      </c>
      <c r="AV600" s="170">
        <v>19</v>
      </c>
      <c r="AW600" s="170">
        <v>0</v>
      </c>
      <c r="AX600" s="160">
        <v>0</v>
      </c>
      <c r="AY600" s="160">
        <v>3</v>
      </c>
      <c r="AZ600" s="160">
        <v>0</v>
      </c>
      <c r="BA600" s="160">
        <v>0</v>
      </c>
      <c r="BB600" s="160">
        <v>0</v>
      </c>
      <c r="BC600" s="160" t="s">
        <v>2339</v>
      </c>
      <c r="BD600" s="160"/>
      <c r="BE600" s="160"/>
    </row>
    <row r="601" spans="2:57" ht="16.5" hidden="1" customHeight="1">
      <c r="B601" s="156">
        <v>144</v>
      </c>
      <c r="C601" s="157" t="s">
        <v>1926</v>
      </c>
      <c r="D601" s="158" t="s">
        <v>5507</v>
      </c>
      <c r="E601" s="176"/>
      <c r="F601" s="158" t="s">
        <v>2233</v>
      </c>
      <c r="G601" s="158" t="s">
        <v>1784</v>
      </c>
      <c r="H601" s="159" t="s">
        <v>730</v>
      </c>
      <c r="I601" s="160" t="s">
        <v>1927</v>
      </c>
      <c r="J601" s="160" t="s">
        <v>5508</v>
      </c>
      <c r="K601" s="161">
        <v>18142</v>
      </c>
      <c r="L601" s="158"/>
      <c r="M601" s="158"/>
      <c r="N601" s="158" t="s">
        <v>699</v>
      </c>
      <c r="O601" s="158" t="s">
        <v>699</v>
      </c>
      <c r="P601" s="158" t="s">
        <v>699</v>
      </c>
      <c r="Q601" s="171">
        <v>2</v>
      </c>
      <c r="R601" s="163" t="s">
        <v>5509</v>
      </c>
      <c r="S601" s="163">
        <v>15</v>
      </c>
      <c r="T601" s="163" t="s">
        <v>2798</v>
      </c>
      <c r="U601" s="163">
        <v>46</v>
      </c>
      <c r="V601" s="163" t="s">
        <v>5510</v>
      </c>
      <c r="W601" s="163">
        <v>1</v>
      </c>
      <c r="X601" s="163"/>
      <c r="Y601" s="164" t="s">
        <v>26</v>
      </c>
      <c r="Z601" s="164" t="s">
        <v>26</v>
      </c>
      <c r="AA601" s="172" t="s">
        <v>35</v>
      </c>
      <c r="AB601" s="165" t="s">
        <v>2354</v>
      </c>
      <c r="AC601" s="166">
        <v>40</v>
      </c>
      <c r="AD601" s="167">
        <f t="shared" si="4"/>
        <v>0</v>
      </c>
      <c r="AE601" s="398">
        <v>0</v>
      </c>
      <c r="AF601" s="398">
        <v>0</v>
      </c>
      <c r="AG601" s="398">
        <v>0</v>
      </c>
      <c r="AH601" s="398">
        <v>0</v>
      </c>
      <c r="AI601" s="399">
        <v>46</v>
      </c>
      <c r="AJ601" s="399">
        <v>9</v>
      </c>
      <c r="AK601" s="399">
        <v>4</v>
      </c>
      <c r="AL601" s="399">
        <v>23</v>
      </c>
      <c r="AM601" s="166"/>
      <c r="AN601" s="166"/>
      <c r="AO601" s="166" t="s">
        <v>699</v>
      </c>
      <c r="AP601" s="168" t="s">
        <v>10140</v>
      </c>
      <c r="AQ601" s="168">
        <v>1</v>
      </c>
      <c r="AR601" s="169">
        <f t="shared" si="5"/>
        <v>40</v>
      </c>
      <c r="AS601" s="170">
        <v>0</v>
      </c>
      <c r="AT601" s="160">
        <v>0</v>
      </c>
      <c r="AU601" s="160">
        <v>0</v>
      </c>
      <c r="AV601" s="170">
        <v>33</v>
      </c>
      <c r="AW601" s="170">
        <v>1</v>
      </c>
      <c r="AX601" s="160">
        <v>0</v>
      </c>
      <c r="AY601" s="160">
        <v>6</v>
      </c>
      <c r="AZ601" s="160">
        <v>0</v>
      </c>
      <c r="BA601" s="160">
        <v>0</v>
      </c>
      <c r="BB601" s="160">
        <v>0</v>
      </c>
      <c r="BC601" s="160" t="s">
        <v>2355</v>
      </c>
      <c r="BD601" s="160"/>
      <c r="BE601" s="160"/>
    </row>
    <row r="602" spans="2:57" ht="16.5" hidden="1" customHeight="1">
      <c r="B602" s="156">
        <v>121</v>
      </c>
      <c r="C602" s="157" t="s">
        <v>1928</v>
      </c>
      <c r="D602" s="158" t="s">
        <v>5511</v>
      </c>
      <c r="E602" s="176" t="s">
        <v>28</v>
      </c>
      <c r="F602" s="158" t="s">
        <v>2233</v>
      </c>
      <c r="G602" s="158" t="s">
        <v>1784</v>
      </c>
      <c r="H602" s="159" t="s">
        <v>724</v>
      </c>
      <c r="I602" s="160" t="s">
        <v>1929</v>
      </c>
      <c r="J602" s="160" t="s">
        <v>5512</v>
      </c>
      <c r="K602" s="161">
        <v>42795</v>
      </c>
      <c r="L602" s="158"/>
      <c r="M602" s="158"/>
      <c r="N602" s="158" t="s">
        <v>699</v>
      </c>
      <c r="O602" s="158" t="s">
        <v>699</v>
      </c>
      <c r="P602" s="158" t="s">
        <v>699</v>
      </c>
      <c r="Q602" s="171">
        <v>3</v>
      </c>
      <c r="R602" s="212" t="s">
        <v>5513</v>
      </c>
      <c r="S602" s="163">
        <v>21</v>
      </c>
      <c r="T602" s="163" t="s">
        <v>3874</v>
      </c>
      <c r="U602" s="163">
        <v>93</v>
      </c>
      <c r="V602" s="163" t="s">
        <v>5514</v>
      </c>
      <c r="W602" s="163">
        <v>1</v>
      </c>
      <c r="X602" s="163"/>
      <c r="Y602" s="164" t="s">
        <v>26</v>
      </c>
      <c r="Z602" s="164" t="s">
        <v>26</v>
      </c>
      <c r="AA602" s="172" t="s">
        <v>35</v>
      </c>
      <c r="AB602" s="165" t="s">
        <v>2354</v>
      </c>
      <c r="AC602" s="166">
        <v>63</v>
      </c>
      <c r="AD602" s="167">
        <f t="shared" si="4"/>
        <v>10</v>
      </c>
      <c r="AE602" s="398">
        <v>63</v>
      </c>
      <c r="AF602" s="398">
        <v>10</v>
      </c>
      <c r="AG602" s="398">
        <v>11</v>
      </c>
      <c r="AH602" s="398">
        <v>8</v>
      </c>
      <c r="AI602" s="399">
        <v>73</v>
      </c>
      <c r="AJ602" s="399">
        <v>19</v>
      </c>
      <c r="AK602" s="399">
        <v>3</v>
      </c>
      <c r="AL602" s="399">
        <v>101</v>
      </c>
      <c r="AM602" s="166"/>
      <c r="AN602" s="166"/>
      <c r="AO602" s="166" t="s">
        <v>699</v>
      </c>
      <c r="AP602" s="168" t="s">
        <v>699</v>
      </c>
      <c r="AQ602" s="168" t="s">
        <v>699</v>
      </c>
      <c r="AR602" s="169">
        <f t="shared" si="5"/>
        <v>63</v>
      </c>
      <c r="AS602" s="170">
        <v>0</v>
      </c>
      <c r="AT602" s="160">
        <v>0</v>
      </c>
      <c r="AU602" s="160">
        <v>0</v>
      </c>
      <c r="AV602" s="170">
        <v>49</v>
      </c>
      <c r="AW602" s="170">
        <v>0</v>
      </c>
      <c r="AX602" s="160">
        <v>0</v>
      </c>
      <c r="AY602" s="160">
        <v>14</v>
      </c>
      <c r="AZ602" s="160">
        <v>0</v>
      </c>
      <c r="BA602" s="160">
        <v>0</v>
      </c>
      <c r="BB602" s="160">
        <v>0</v>
      </c>
      <c r="BC602" s="160" t="s">
        <v>2355</v>
      </c>
      <c r="BD602" s="160"/>
      <c r="BE602" s="160"/>
    </row>
    <row r="603" spans="2:57" ht="16.5" hidden="1" customHeight="1">
      <c r="B603" s="156">
        <v>136</v>
      </c>
      <c r="C603" s="157" t="s">
        <v>1930</v>
      </c>
      <c r="D603" s="158" t="s">
        <v>5515</v>
      </c>
      <c r="E603" s="176" t="s">
        <v>28</v>
      </c>
      <c r="F603" s="158" t="s">
        <v>2233</v>
      </c>
      <c r="G603" s="158" t="s">
        <v>1784</v>
      </c>
      <c r="H603" s="159" t="s">
        <v>730</v>
      </c>
      <c r="I603" s="160" t="s">
        <v>1931</v>
      </c>
      <c r="J603" s="160" t="s">
        <v>5516</v>
      </c>
      <c r="K603" s="161">
        <v>38262</v>
      </c>
      <c r="L603" s="158"/>
      <c r="M603" s="158"/>
      <c r="N603" s="158" t="s">
        <v>5517</v>
      </c>
      <c r="O603" s="158" t="s">
        <v>5518</v>
      </c>
      <c r="P603" s="158" t="s">
        <v>5519</v>
      </c>
      <c r="Q603" s="171">
        <v>4</v>
      </c>
      <c r="R603" s="212" t="s">
        <v>5520</v>
      </c>
      <c r="S603" s="163">
        <v>21</v>
      </c>
      <c r="T603" s="163" t="s">
        <v>3976</v>
      </c>
      <c r="U603" s="163">
        <v>71</v>
      </c>
      <c r="V603" s="163" t="s">
        <v>5521</v>
      </c>
      <c r="W603" s="163">
        <v>1</v>
      </c>
      <c r="X603" s="163"/>
      <c r="Y603" s="164" t="s">
        <v>26</v>
      </c>
      <c r="Z603" s="164" t="s">
        <v>26</v>
      </c>
      <c r="AA603" s="172" t="s">
        <v>35</v>
      </c>
      <c r="AB603" s="165" t="s">
        <v>2354</v>
      </c>
      <c r="AC603" s="166">
        <v>51</v>
      </c>
      <c r="AD603" s="167">
        <f t="shared" si="4"/>
        <v>0</v>
      </c>
      <c r="AE603" s="398">
        <v>51</v>
      </c>
      <c r="AF603" s="398">
        <v>0</v>
      </c>
      <c r="AG603" s="398">
        <v>8</v>
      </c>
      <c r="AH603" s="398">
        <v>1</v>
      </c>
      <c r="AI603" s="399">
        <v>51</v>
      </c>
      <c r="AJ603" s="399">
        <v>9</v>
      </c>
      <c r="AK603" s="399">
        <v>3</v>
      </c>
      <c r="AL603" s="399">
        <v>53</v>
      </c>
      <c r="AM603" s="166"/>
      <c r="AN603" s="166"/>
      <c r="AO603" s="166" t="s">
        <v>699</v>
      </c>
      <c r="AP603" s="168" t="s">
        <v>699</v>
      </c>
      <c r="AQ603" s="168" t="s">
        <v>699</v>
      </c>
      <c r="AR603" s="169">
        <f t="shared" si="5"/>
        <v>51</v>
      </c>
      <c r="AS603" s="170">
        <v>0</v>
      </c>
      <c r="AT603" s="160">
        <v>0</v>
      </c>
      <c r="AU603" s="160">
        <v>0</v>
      </c>
      <c r="AV603" s="170">
        <v>6</v>
      </c>
      <c r="AW603" s="170">
        <v>1</v>
      </c>
      <c r="AX603" s="160">
        <v>41</v>
      </c>
      <c r="AY603" s="160">
        <v>3</v>
      </c>
      <c r="AZ603" s="160">
        <v>0</v>
      </c>
      <c r="BA603" s="160">
        <v>0</v>
      </c>
      <c r="BB603" s="160">
        <v>0</v>
      </c>
      <c r="BC603" s="160" t="s">
        <v>2355</v>
      </c>
      <c r="BD603" s="160"/>
      <c r="BE603" s="160"/>
    </row>
    <row r="604" spans="2:57" ht="16.5" hidden="1" customHeight="1">
      <c r="B604" s="156">
        <v>159</v>
      </c>
      <c r="C604" s="157" t="s">
        <v>1932</v>
      </c>
      <c r="D604" s="158" t="s">
        <v>5522</v>
      </c>
      <c r="E604" s="176" t="s">
        <v>28</v>
      </c>
      <c r="F604" s="158" t="s">
        <v>2233</v>
      </c>
      <c r="G604" s="158" t="s">
        <v>1784</v>
      </c>
      <c r="H604" s="159" t="s">
        <v>727</v>
      </c>
      <c r="I604" s="160" t="s">
        <v>1933</v>
      </c>
      <c r="J604" s="160" t="s">
        <v>5523</v>
      </c>
      <c r="K604" s="161">
        <v>38231</v>
      </c>
      <c r="L604" s="158"/>
      <c r="M604" s="158"/>
      <c r="N604" s="158" t="s">
        <v>5524</v>
      </c>
      <c r="O604" s="158" t="s">
        <v>5525</v>
      </c>
      <c r="P604" s="158" t="s">
        <v>5526</v>
      </c>
      <c r="Q604" s="171">
        <v>4</v>
      </c>
      <c r="R604" s="212" t="s">
        <v>5527</v>
      </c>
      <c r="S604" s="163">
        <v>10</v>
      </c>
      <c r="T604" s="163" t="s">
        <v>5528</v>
      </c>
      <c r="U604" s="163">
        <v>69</v>
      </c>
      <c r="V604" s="163" t="s">
        <v>5529</v>
      </c>
      <c r="W604" s="163">
        <v>2</v>
      </c>
      <c r="X604" s="163"/>
      <c r="Y604" s="164" t="s">
        <v>26</v>
      </c>
      <c r="Z604" s="164" t="s">
        <v>26</v>
      </c>
      <c r="AA604" s="172" t="s">
        <v>35</v>
      </c>
      <c r="AB604" s="165" t="s">
        <v>2354</v>
      </c>
      <c r="AC604" s="166">
        <v>64</v>
      </c>
      <c r="AD604" s="167">
        <f t="shared" si="4"/>
        <v>0</v>
      </c>
      <c r="AE604" s="398">
        <v>64</v>
      </c>
      <c r="AF604" s="398">
        <v>0</v>
      </c>
      <c r="AG604" s="398">
        <v>8</v>
      </c>
      <c r="AH604" s="398">
        <v>18</v>
      </c>
      <c r="AI604" s="399">
        <v>64</v>
      </c>
      <c r="AJ604" s="399">
        <v>26</v>
      </c>
      <c r="AK604" s="399">
        <v>3</v>
      </c>
      <c r="AL604" s="399">
        <v>34</v>
      </c>
      <c r="AM604" s="166"/>
      <c r="AN604" s="166"/>
      <c r="AO604" s="166" t="s">
        <v>699</v>
      </c>
      <c r="AP604" s="168" t="s">
        <v>699</v>
      </c>
      <c r="AQ604" s="168" t="s">
        <v>699</v>
      </c>
      <c r="AR604" s="169">
        <f t="shared" si="5"/>
        <v>64</v>
      </c>
      <c r="AS604" s="170">
        <v>0</v>
      </c>
      <c r="AT604" s="160">
        <v>0</v>
      </c>
      <c r="AU604" s="160">
        <v>0</v>
      </c>
      <c r="AV604" s="170">
        <v>11</v>
      </c>
      <c r="AW604" s="170">
        <v>0</v>
      </c>
      <c r="AX604" s="160">
        <v>48</v>
      </c>
      <c r="AY604" s="160">
        <v>5</v>
      </c>
      <c r="AZ604" s="160">
        <v>0</v>
      </c>
      <c r="BA604" s="160">
        <v>0</v>
      </c>
      <c r="BB604" s="160">
        <v>0</v>
      </c>
      <c r="BC604" s="160" t="s">
        <v>2355</v>
      </c>
      <c r="BD604" s="160"/>
      <c r="BE604" s="160"/>
    </row>
    <row r="605" spans="2:57" ht="16.5" hidden="1" customHeight="1">
      <c r="B605" s="156">
        <v>238</v>
      </c>
      <c r="C605" s="157" t="s">
        <v>1934</v>
      </c>
      <c r="D605" s="158" t="s">
        <v>5530</v>
      </c>
      <c r="E605" s="176" t="s">
        <v>28</v>
      </c>
      <c r="F605" s="158" t="s">
        <v>2233</v>
      </c>
      <c r="G605" s="158" t="s">
        <v>1784</v>
      </c>
      <c r="H605" s="159" t="s">
        <v>730</v>
      </c>
      <c r="I605" s="160" t="s">
        <v>1935</v>
      </c>
      <c r="J605" s="160" t="s">
        <v>5531</v>
      </c>
      <c r="K605" s="161">
        <v>42795</v>
      </c>
      <c r="L605" s="158" t="s">
        <v>5532</v>
      </c>
      <c r="M605" s="158" t="s">
        <v>2332</v>
      </c>
      <c r="N605" s="158" t="s">
        <v>5532</v>
      </c>
      <c r="O605" s="158" t="s">
        <v>5533</v>
      </c>
      <c r="P605" s="158" t="s">
        <v>5534</v>
      </c>
      <c r="Q605" s="171">
        <v>3</v>
      </c>
      <c r="R605" s="212" t="s">
        <v>5535</v>
      </c>
      <c r="S605" s="163">
        <v>20</v>
      </c>
      <c r="T605" s="163" t="s">
        <v>3936</v>
      </c>
      <c r="U605" s="163">
        <v>66</v>
      </c>
      <c r="V605" s="163" t="s">
        <v>5536</v>
      </c>
      <c r="W605" s="163">
        <v>1</v>
      </c>
      <c r="X605" s="163"/>
      <c r="Y605" s="164" t="s">
        <v>26</v>
      </c>
      <c r="Z605" s="164" t="s">
        <v>26</v>
      </c>
      <c r="AA605" s="172" t="s">
        <v>35</v>
      </c>
      <c r="AB605" s="165" t="s">
        <v>2354</v>
      </c>
      <c r="AC605" s="166">
        <v>45</v>
      </c>
      <c r="AD605" s="167">
        <f t="shared" si="4"/>
        <v>0</v>
      </c>
      <c r="AE605" s="398">
        <v>41</v>
      </c>
      <c r="AF605" s="398">
        <v>0</v>
      </c>
      <c r="AG605" s="398">
        <v>5</v>
      </c>
      <c r="AH605" s="398">
        <v>27</v>
      </c>
      <c r="AI605" s="399">
        <v>41</v>
      </c>
      <c r="AJ605" s="399">
        <v>32</v>
      </c>
      <c r="AK605" s="399">
        <v>3</v>
      </c>
      <c r="AL605" s="399">
        <v>37</v>
      </c>
      <c r="AM605" s="166"/>
      <c r="AN605" s="166"/>
      <c r="AO605" s="166" t="s">
        <v>699</v>
      </c>
      <c r="AP605" s="168" t="s">
        <v>699</v>
      </c>
      <c r="AQ605" s="168" t="s">
        <v>699</v>
      </c>
      <c r="AR605" s="169">
        <f t="shared" si="5"/>
        <v>45</v>
      </c>
      <c r="AS605" s="170">
        <v>0</v>
      </c>
      <c r="AT605" s="160">
        <v>0</v>
      </c>
      <c r="AU605" s="160">
        <v>0</v>
      </c>
      <c r="AV605" s="170">
        <v>39</v>
      </c>
      <c r="AW605" s="170">
        <v>2</v>
      </c>
      <c r="AX605" s="160">
        <v>0</v>
      </c>
      <c r="AY605" s="160">
        <v>4</v>
      </c>
      <c r="AZ605" s="160">
        <v>0</v>
      </c>
      <c r="BA605" s="160">
        <v>0</v>
      </c>
      <c r="BB605" s="160">
        <v>0</v>
      </c>
      <c r="BC605" s="160" t="s">
        <v>2355</v>
      </c>
      <c r="BD605" s="160"/>
      <c r="BE605" s="160"/>
    </row>
    <row r="606" spans="2:57" ht="16.5" hidden="1" customHeight="1">
      <c r="B606" s="156">
        <v>235</v>
      </c>
      <c r="C606" s="157" t="s">
        <v>1936</v>
      </c>
      <c r="D606" s="158" t="s">
        <v>5537</v>
      </c>
      <c r="E606" s="176" t="s">
        <v>28</v>
      </c>
      <c r="F606" s="158" t="s">
        <v>2233</v>
      </c>
      <c r="G606" s="158" t="s">
        <v>1784</v>
      </c>
      <c r="H606" s="159" t="s">
        <v>727</v>
      </c>
      <c r="I606" s="160" t="s">
        <v>1937</v>
      </c>
      <c r="J606" s="160" t="s">
        <v>5538</v>
      </c>
      <c r="K606" s="161">
        <v>42430</v>
      </c>
      <c r="L606" s="158"/>
      <c r="M606" s="158"/>
      <c r="N606" s="158" t="s">
        <v>699</v>
      </c>
      <c r="O606" s="158" t="s">
        <v>699</v>
      </c>
      <c r="P606" s="158" t="s">
        <v>699</v>
      </c>
      <c r="Q606" s="171">
        <v>4</v>
      </c>
      <c r="R606" s="212" t="s">
        <v>4833</v>
      </c>
      <c r="S606" s="163">
        <v>21</v>
      </c>
      <c r="T606" s="163" t="s">
        <v>5539</v>
      </c>
      <c r="U606" s="163">
        <v>118</v>
      </c>
      <c r="V606" s="163" t="s">
        <v>5540</v>
      </c>
      <c r="W606" s="163">
        <v>1</v>
      </c>
      <c r="X606" s="163"/>
      <c r="Y606" s="164" t="s">
        <v>26</v>
      </c>
      <c r="Z606" s="164" t="s">
        <v>26</v>
      </c>
      <c r="AA606" s="184" t="s">
        <v>35</v>
      </c>
      <c r="AB606" s="165" t="s">
        <v>2354</v>
      </c>
      <c r="AC606" s="166">
        <v>82</v>
      </c>
      <c r="AD606" s="167">
        <f t="shared" si="4"/>
        <v>11</v>
      </c>
      <c r="AE606" s="398">
        <v>82</v>
      </c>
      <c r="AF606" s="398">
        <v>11</v>
      </c>
      <c r="AG606" s="398">
        <v>12</v>
      </c>
      <c r="AH606" s="398">
        <v>10</v>
      </c>
      <c r="AI606" s="399">
        <v>81</v>
      </c>
      <c r="AJ606" s="399">
        <v>22</v>
      </c>
      <c r="AK606" s="399">
        <v>3</v>
      </c>
      <c r="AL606" s="399">
        <v>44</v>
      </c>
      <c r="AM606" s="166"/>
      <c r="AN606" s="166"/>
      <c r="AO606" s="166" t="s">
        <v>699</v>
      </c>
      <c r="AP606" s="168" t="s">
        <v>699</v>
      </c>
      <c r="AQ606" s="168" t="s">
        <v>699</v>
      </c>
      <c r="AR606" s="169">
        <f t="shared" si="5"/>
        <v>82</v>
      </c>
      <c r="AS606" s="170">
        <v>0</v>
      </c>
      <c r="AT606" s="160">
        <v>0</v>
      </c>
      <c r="AU606" s="160">
        <v>0</v>
      </c>
      <c r="AV606" s="170">
        <v>68</v>
      </c>
      <c r="AW606" s="170">
        <v>2</v>
      </c>
      <c r="AX606" s="160">
        <v>0</v>
      </c>
      <c r="AY606" s="160">
        <v>12</v>
      </c>
      <c r="AZ606" s="160">
        <v>0</v>
      </c>
      <c r="BA606" s="160">
        <v>0</v>
      </c>
      <c r="BB606" s="160">
        <v>0</v>
      </c>
      <c r="BC606" s="160" t="s">
        <v>2355</v>
      </c>
      <c r="BD606" s="160"/>
      <c r="BE606" s="160"/>
    </row>
    <row r="607" spans="2:57" ht="16.5" hidden="1" customHeight="1">
      <c r="B607" s="156">
        <v>224</v>
      </c>
      <c r="C607" s="157" t="s">
        <v>1938</v>
      </c>
      <c r="D607" s="158" t="s">
        <v>5541</v>
      </c>
      <c r="E607" s="176" t="s">
        <v>28</v>
      </c>
      <c r="F607" s="158" t="s">
        <v>2233</v>
      </c>
      <c r="G607" s="158" t="s">
        <v>1784</v>
      </c>
      <c r="H607" s="159" t="s">
        <v>727</v>
      </c>
      <c r="I607" s="160" t="s">
        <v>1939</v>
      </c>
      <c r="J607" s="160" t="s">
        <v>5542</v>
      </c>
      <c r="K607" s="161">
        <v>39326</v>
      </c>
      <c r="L607" s="158" t="s">
        <v>5543</v>
      </c>
      <c r="M607" s="158" t="s">
        <v>2332</v>
      </c>
      <c r="N607" s="158" t="s">
        <v>5543</v>
      </c>
      <c r="O607" s="158" t="s">
        <v>5544</v>
      </c>
      <c r="P607" s="158" t="s">
        <v>5545</v>
      </c>
      <c r="Q607" s="171">
        <v>2</v>
      </c>
      <c r="R607" s="163" t="s">
        <v>5136</v>
      </c>
      <c r="S607" s="163">
        <v>8</v>
      </c>
      <c r="T607" s="163" t="s">
        <v>2599</v>
      </c>
      <c r="U607" s="163">
        <v>34</v>
      </c>
      <c r="V607" s="163" t="s">
        <v>5546</v>
      </c>
      <c r="W607" s="163">
        <v>1</v>
      </c>
      <c r="X607" s="163"/>
      <c r="Y607" s="164" t="s">
        <v>26</v>
      </c>
      <c r="Z607" s="164" t="s">
        <v>26</v>
      </c>
      <c r="AA607" s="172" t="s">
        <v>35</v>
      </c>
      <c r="AB607" s="165" t="s">
        <v>2354</v>
      </c>
      <c r="AC607" s="166">
        <v>43</v>
      </c>
      <c r="AD607" s="167">
        <f t="shared" si="4"/>
        <v>0</v>
      </c>
      <c r="AE607" s="398">
        <v>43</v>
      </c>
      <c r="AF607" s="398">
        <v>0</v>
      </c>
      <c r="AG607" s="398">
        <v>5</v>
      </c>
      <c r="AH607" s="398">
        <v>0</v>
      </c>
      <c r="AI607" s="399">
        <v>43</v>
      </c>
      <c r="AJ607" s="399">
        <v>5</v>
      </c>
      <c r="AK607" s="399">
        <v>3</v>
      </c>
      <c r="AL607" s="399">
        <v>14</v>
      </c>
      <c r="AM607" s="166"/>
      <c r="AN607" s="166"/>
      <c r="AO607" s="166" t="s">
        <v>699</v>
      </c>
      <c r="AP607" s="168" t="s">
        <v>699</v>
      </c>
      <c r="AQ607" s="168" t="s">
        <v>699</v>
      </c>
      <c r="AR607" s="169">
        <f t="shared" si="5"/>
        <v>43</v>
      </c>
      <c r="AS607" s="170">
        <v>0</v>
      </c>
      <c r="AT607" s="160">
        <v>0</v>
      </c>
      <c r="AU607" s="160">
        <v>0</v>
      </c>
      <c r="AV607" s="170">
        <v>39</v>
      </c>
      <c r="AW607" s="170">
        <v>0</v>
      </c>
      <c r="AX607" s="160">
        <v>0</v>
      </c>
      <c r="AY607" s="160">
        <v>4</v>
      </c>
      <c r="AZ607" s="160">
        <v>0</v>
      </c>
      <c r="BA607" s="160">
        <v>0</v>
      </c>
      <c r="BB607" s="160">
        <v>0</v>
      </c>
      <c r="BC607" s="160" t="s">
        <v>2355</v>
      </c>
      <c r="BD607" s="160"/>
      <c r="BE607" s="160"/>
    </row>
    <row r="608" spans="2:57" ht="16.5" hidden="1" customHeight="1">
      <c r="B608" s="156">
        <v>114</v>
      </c>
      <c r="C608" s="157" t="s">
        <v>1940</v>
      </c>
      <c r="D608" s="158" t="s">
        <v>5547</v>
      </c>
      <c r="E608" s="176" t="s">
        <v>28</v>
      </c>
      <c r="F608" s="158" t="s">
        <v>2233</v>
      </c>
      <c r="G608" s="158" t="s">
        <v>1784</v>
      </c>
      <c r="H608" s="159" t="s">
        <v>724</v>
      </c>
      <c r="I608" s="160" t="s">
        <v>1941</v>
      </c>
      <c r="J608" s="160" t="s">
        <v>5548</v>
      </c>
      <c r="K608" s="161">
        <v>24198</v>
      </c>
      <c r="L608" s="158" t="s">
        <v>5549</v>
      </c>
      <c r="M608" s="158" t="s">
        <v>2332</v>
      </c>
      <c r="N608" s="158" t="s">
        <v>5549</v>
      </c>
      <c r="O608" s="158" t="s">
        <v>5550</v>
      </c>
      <c r="P608" s="158" t="s">
        <v>5551</v>
      </c>
      <c r="Q608" s="171">
        <v>6</v>
      </c>
      <c r="R608" s="163" t="s">
        <v>4726</v>
      </c>
      <c r="S608" s="163">
        <v>14</v>
      </c>
      <c r="T608" s="163" t="s">
        <v>3976</v>
      </c>
      <c r="U608" s="163">
        <v>74</v>
      </c>
      <c r="V608" s="163" t="s">
        <v>5552</v>
      </c>
      <c r="W608" s="163">
        <v>3</v>
      </c>
      <c r="X608" s="163"/>
      <c r="Y608" s="164" t="s">
        <v>26</v>
      </c>
      <c r="Z608" s="164" t="s">
        <v>26</v>
      </c>
      <c r="AA608" s="172" t="s">
        <v>35</v>
      </c>
      <c r="AB608" s="165" t="s">
        <v>2354</v>
      </c>
      <c r="AC608" s="166">
        <v>51</v>
      </c>
      <c r="AD608" s="167">
        <f t="shared" si="4"/>
        <v>0</v>
      </c>
      <c r="AE608" s="398">
        <v>51</v>
      </c>
      <c r="AF608" s="398">
        <v>0</v>
      </c>
      <c r="AG608" s="398">
        <v>10</v>
      </c>
      <c r="AH608" s="398">
        <v>0</v>
      </c>
      <c r="AI608" s="399">
        <v>51</v>
      </c>
      <c r="AJ608" s="399">
        <v>10</v>
      </c>
      <c r="AK608" s="399">
        <v>3</v>
      </c>
      <c r="AL608" s="399">
        <v>42</v>
      </c>
      <c r="AM608" s="166"/>
      <c r="AN608" s="166"/>
      <c r="AO608" s="166" t="s">
        <v>699</v>
      </c>
      <c r="AP608" s="168" t="s">
        <v>699</v>
      </c>
      <c r="AQ608" s="168">
        <v>0</v>
      </c>
      <c r="AR608" s="169">
        <f t="shared" si="5"/>
        <v>51</v>
      </c>
      <c r="AS608" s="170">
        <v>0</v>
      </c>
      <c r="AT608" s="160">
        <v>0</v>
      </c>
      <c r="AU608" s="160">
        <v>0</v>
      </c>
      <c r="AV608" s="170">
        <v>13</v>
      </c>
      <c r="AW608" s="170">
        <v>0</v>
      </c>
      <c r="AX608" s="160">
        <v>37</v>
      </c>
      <c r="AY608" s="160">
        <v>1</v>
      </c>
      <c r="AZ608" s="160">
        <v>0</v>
      </c>
      <c r="BA608" s="160">
        <v>0</v>
      </c>
      <c r="BB608" s="160">
        <v>0</v>
      </c>
      <c r="BC608" s="160" t="s">
        <v>2355</v>
      </c>
      <c r="BD608" s="160"/>
      <c r="BE608" s="160"/>
    </row>
    <row r="609" spans="2:57" ht="16.5" hidden="1" customHeight="1">
      <c r="B609" s="156">
        <v>229</v>
      </c>
      <c r="C609" s="157" t="s">
        <v>1942</v>
      </c>
      <c r="D609" s="158" t="s">
        <v>5553</v>
      </c>
      <c r="E609" s="176" t="s">
        <v>28</v>
      </c>
      <c r="F609" s="158" t="s">
        <v>2233</v>
      </c>
      <c r="G609" s="158" t="s">
        <v>1784</v>
      </c>
      <c r="H609" s="159" t="s">
        <v>730</v>
      </c>
      <c r="I609" s="160" t="s">
        <v>1943</v>
      </c>
      <c r="J609" s="160" t="s">
        <v>5554</v>
      </c>
      <c r="K609" s="161">
        <v>39873</v>
      </c>
      <c r="L609" s="158" t="s">
        <v>5555</v>
      </c>
      <c r="M609" s="158" t="s">
        <v>2332</v>
      </c>
      <c r="N609" s="158" t="s">
        <v>5555</v>
      </c>
      <c r="O609" s="158" t="s">
        <v>5556</v>
      </c>
      <c r="P609" s="158" t="s">
        <v>5557</v>
      </c>
      <c r="Q609" s="171">
        <v>2</v>
      </c>
      <c r="R609" s="163" t="s">
        <v>4751</v>
      </c>
      <c r="S609" s="163">
        <v>22</v>
      </c>
      <c r="T609" s="163" t="s">
        <v>2399</v>
      </c>
      <c r="U609" s="163">
        <v>63</v>
      </c>
      <c r="V609" s="163" t="s">
        <v>5558</v>
      </c>
      <c r="W609" s="163">
        <v>1</v>
      </c>
      <c r="X609" s="163"/>
      <c r="Y609" s="164" t="s">
        <v>26</v>
      </c>
      <c r="Z609" s="164" t="s">
        <v>26</v>
      </c>
      <c r="AA609" s="172" t="s">
        <v>35</v>
      </c>
      <c r="AB609" s="165" t="s">
        <v>2354</v>
      </c>
      <c r="AC609" s="166">
        <v>48</v>
      </c>
      <c r="AD609" s="167">
        <f t="shared" si="4"/>
        <v>0</v>
      </c>
      <c r="AE609" s="398">
        <v>48</v>
      </c>
      <c r="AF609" s="398">
        <v>0</v>
      </c>
      <c r="AG609" s="398">
        <v>8</v>
      </c>
      <c r="AH609" s="398">
        <v>0</v>
      </c>
      <c r="AI609" s="399">
        <v>48</v>
      </c>
      <c r="AJ609" s="399">
        <v>8</v>
      </c>
      <c r="AK609" s="399">
        <v>2</v>
      </c>
      <c r="AL609" s="399">
        <v>21</v>
      </c>
      <c r="AM609" s="166"/>
      <c r="AN609" s="166"/>
      <c r="AO609" s="166" t="s">
        <v>699</v>
      </c>
      <c r="AP609" s="168" t="s">
        <v>699</v>
      </c>
      <c r="AQ609" s="168" t="s">
        <v>699</v>
      </c>
      <c r="AR609" s="169">
        <f t="shared" si="5"/>
        <v>48</v>
      </c>
      <c r="AS609" s="170">
        <v>0</v>
      </c>
      <c r="AT609" s="160">
        <v>0</v>
      </c>
      <c r="AU609" s="160">
        <v>0</v>
      </c>
      <c r="AV609" s="170">
        <v>2</v>
      </c>
      <c r="AW609" s="170">
        <v>1</v>
      </c>
      <c r="AX609" s="160">
        <v>42</v>
      </c>
      <c r="AY609" s="160">
        <v>3</v>
      </c>
      <c r="AZ609" s="160">
        <v>0</v>
      </c>
      <c r="BA609" s="160">
        <v>0</v>
      </c>
      <c r="BB609" s="160">
        <v>0</v>
      </c>
      <c r="BC609" s="160" t="s">
        <v>2355</v>
      </c>
      <c r="BD609" s="160"/>
      <c r="BE609" s="160"/>
    </row>
    <row r="610" spans="2:57" ht="16.5" hidden="1" customHeight="1">
      <c r="B610" s="156">
        <v>230</v>
      </c>
      <c r="C610" s="157" t="s">
        <v>1944</v>
      </c>
      <c r="D610" s="158" t="s">
        <v>5559</v>
      </c>
      <c r="E610" s="176" t="s">
        <v>28</v>
      </c>
      <c r="F610" s="158" t="s">
        <v>2233</v>
      </c>
      <c r="G610" s="158" t="s">
        <v>1784</v>
      </c>
      <c r="H610" s="159" t="s">
        <v>727</v>
      </c>
      <c r="I610" s="160" t="s">
        <v>1945</v>
      </c>
      <c r="J610" s="160" t="s">
        <v>5560</v>
      </c>
      <c r="K610" s="161">
        <v>40238</v>
      </c>
      <c r="L610" s="158" t="s">
        <v>5561</v>
      </c>
      <c r="M610" s="158" t="s">
        <v>2332</v>
      </c>
      <c r="N610" s="158" t="s">
        <v>5561</v>
      </c>
      <c r="O610" s="158" t="s">
        <v>5562</v>
      </c>
      <c r="P610" s="158" t="s">
        <v>5563</v>
      </c>
      <c r="Q610" s="171">
        <v>2</v>
      </c>
      <c r="R610" s="163" t="s">
        <v>2471</v>
      </c>
      <c r="S610" s="163">
        <v>9</v>
      </c>
      <c r="T610" s="163" t="s">
        <v>3391</v>
      </c>
      <c r="U610" s="163">
        <v>69</v>
      </c>
      <c r="V610" s="163" t="s">
        <v>5564</v>
      </c>
      <c r="W610" s="163">
        <v>1</v>
      </c>
      <c r="X610" s="163"/>
      <c r="Y610" s="164" t="s">
        <v>2353</v>
      </c>
      <c r="Z610" s="164" t="s">
        <v>2353</v>
      </c>
      <c r="AA610" s="184" t="s">
        <v>35</v>
      </c>
      <c r="AB610" s="165" t="s">
        <v>2354</v>
      </c>
      <c r="AC610" s="166">
        <v>60</v>
      </c>
      <c r="AD610" s="167">
        <f t="shared" si="4"/>
        <v>0</v>
      </c>
      <c r="AE610" s="398">
        <v>60</v>
      </c>
      <c r="AF610" s="398">
        <v>0</v>
      </c>
      <c r="AG610" s="398">
        <v>7</v>
      </c>
      <c r="AH610" s="398">
        <v>3</v>
      </c>
      <c r="AI610" s="399">
        <v>60</v>
      </c>
      <c r="AJ610" s="399">
        <v>10</v>
      </c>
      <c r="AK610" s="399">
        <v>3</v>
      </c>
      <c r="AL610" s="399">
        <v>22</v>
      </c>
      <c r="AM610" s="166"/>
      <c r="AN610" s="166"/>
      <c r="AO610" s="166" t="s">
        <v>699</v>
      </c>
      <c r="AP610" s="168" t="s">
        <v>699</v>
      </c>
      <c r="AQ610" s="168" t="s">
        <v>699</v>
      </c>
      <c r="AR610" s="169">
        <f t="shared" si="5"/>
        <v>60</v>
      </c>
      <c r="AS610" s="170">
        <v>0</v>
      </c>
      <c r="AT610" s="160">
        <v>0</v>
      </c>
      <c r="AU610" s="160">
        <v>0</v>
      </c>
      <c r="AV610" s="170">
        <v>1</v>
      </c>
      <c r="AW610" s="170">
        <v>3</v>
      </c>
      <c r="AX610" s="160">
        <v>54</v>
      </c>
      <c r="AY610" s="160">
        <v>2</v>
      </c>
      <c r="AZ610" s="160">
        <v>0</v>
      </c>
      <c r="BA610" s="160">
        <v>0</v>
      </c>
      <c r="BB610" s="160">
        <v>0</v>
      </c>
      <c r="BC610" s="160" t="s">
        <v>2355</v>
      </c>
      <c r="BD610" s="160"/>
      <c r="BE610" s="160"/>
    </row>
    <row r="611" spans="2:57" ht="16.5" hidden="1" customHeight="1">
      <c r="B611" s="156">
        <v>160</v>
      </c>
      <c r="C611" s="157" t="s">
        <v>1946</v>
      </c>
      <c r="D611" s="158" t="s">
        <v>5565</v>
      </c>
      <c r="E611" s="176" t="s">
        <v>28</v>
      </c>
      <c r="F611" s="158" t="s">
        <v>2233</v>
      </c>
      <c r="G611" s="158" t="s">
        <v>1784</v>
      </c>
      <c r="H611" s="159" t="s">
        <v>727</v>
      </c>
      <c r="I611" s="160" t="s">
        <v>1947</v>
      </c>
      <c r="J611" s="160" t="s">
        <v>5566</v>
      </c>
      <c r="K611" s="161">
        <v>38231</v>
      </c>
      <c r="L611" s="158" t="s">
        <v>5567</v>
      </c>
      <c r="M611" s="158" t="s">
        <v>2332</v>
      </c>
      <c r="N611" s="158" t="s">
        <v>5567</v>
      </c>
      <c r="O611" s="158" t="s">
        <v>5568</v>
      </c>
      <c r="P611" s="158" t="s">
        <v>5569</v>
      </c>
      <c r="Q611" s="171">
        <v>2</v>
      </c>
      <c r="R611" s="212" t="s">
        <v>2664</v>
      </c>
      <c r="S611" s="163">
        <v>10</v>
      </c>
      <c r="T611" s="163" t="s">
        <v>4151</v>
      </c>
      <c r="U611" s="163">
        <v>55</v>
      </c>
      <c r="V611" s="163" t="s">
        <v>5570</v>
      </c>
      <c r="W611" s="163">
        <v>2</v>
      </c>
      <c r="X611" s="163"/>
      <c r="Y611" s="164" t="s">
        <v>26</v>
      </c>
      <c r="Z611" s="164" t="s">
        <v>26</v>
      </c>
      <c r="AA611" s="172" t="s">
        <v>35</v>
      </c>
      <c r="AB611" s="165" t="s">
        <v>2354</v>
      </c>
      <c r="AC611" s="166">
        <v>49</v>
      </c>
      <c r="AD611" s="167">
        <f t="shared" si="4"/>
        <v>0</v>
      </c>
      <c r="AE611" s="398">
        <v>45</v>
      </c>
      <c r="AF611" s="398">
        <v>0</v>
      </c>
      <c r="AG611" s="398">
        <v>5</v>
      </c>
      <c r="AH611" s="398">
        <v>1</v>
      </c>
      <c r="AI611" s="399">
        <v>45</v>
      </c>
      <c r="AJ611" s="399">
        <v>6</v>
      </c>
      <c r="AK611" s="399">
        <v>3</v>
      </c>
      <c r="AL611" s="399">
        <v>51</v>
      </c>
      <c r="AM611" s="166"/>
      <c r="AN611" s="166"/>
      <c r="AO611" s="166" t="s">
        <v>699</v>
      </c>
      <c r="AP611" s="168" t="s">
        <v>699</v>
      </c>
      <c r="AQ611" s="168" t="s">
        <v>699</v>
      </c>
      <c r="AR611" s="169">
        <f t="shared" si="5"/>
        <v>49</v>
      </c>
      <c r="AS611" s="170">
        <v>0</v>
      </c>
      <c r="AT611" s="160">
        <v>0</v>
      </c>
      <c r="AU611" s="160">
        <v>0</v>
      </c>
      <c r="AV611" s="170">
        <v>2</v>
      </c>
      <c r="AW611" s="170">
        <v>0</v>
      </c>
      <c r="AX611" s="160">
        <v>43</v>
      </c>
      <c r="AY611" s="160">
        <v>4</v>
      </c>
      <c r="AZ611" s="160">
        <v>0</v>
      </c>
      <c r="BA611" s="160">
        <v>0</v>
      </c>
      <c r="BB611" s="160">
        <v>0</v>
      </c>
      <c r="BC611" s="160" t="s">
        <v>2355</v>
      </c>
      <c r="BD611" s="160"/>
      <c r="BE611" s="160"/>
    </row>
    <row r="612" spans="2:57" ht="16.5" hidden="1" customHeight="1">
      <c r="B612" s="156">
        <v>153</v>
      </c>
      <c r="C612" s="157" t="s">
        <v>1948</v>
      </c>
      <c r="D612" s="158" t="s">
        <v>5571</v>
      </c>
      <c r="E612" s="176" t="s">
        <v>28</v>
      </c>
      <c r="F612" s="158" t="s">
        <v>2233</v>
      </c>
      <c r="G612" s="158" t="s">
        <v>1784</v>
      </c>
      <c r="H612" s="159" t="s">
        <v>730</v>
      </c>
      <c r="I612" s="160" t="s">
        <v>1949</v>
      </c>
      <c r="J612" s="160" t="s">
        <v>5572</v>
      </c>
      <c r="K612" s="161">
        <v>26726</v>
      </c>
      <c r="L612" s="158"/>
      <c r="M612" s="158"/>
      <c r="N612" s="158" t="s">
        <v>699</v>
      </c>
      <c r="O612" s="158" t="s">
        <v>699</v>
      </c>
      <c r="P612" s="158" t="s">
        <v>699</v>
      </c>
      <c r="Q612" s="171">
        <v>2</v>
      </c>
      <c r="R612" s="212" t="s">
        <v>5573</v>
      </c>
      <c r="S612" s="163">
        <v>7</v>
      </c>
      <c r="T612" s="163" t="s">
        <v>5379</v>
      </c>
      <c r="U612" s="163">
        <v>35</v>
      </c>
      <c r="V612" s="163" t="s">
        <v>5574</v>
      </c>
      <c r="W612" s="163">
        <v>1</v>
      </c>
      <c r="X612" s="163"/>
      <c r="Y612" s="164" t="s">
        <v>26</v>
      </c>
      <c r="Z612" s="164" t="s">
        <v>26</v>
      </c>
      <c r="AA612" s="164"/>
      <c r="AB612" s="165" t="s">
        <v>2338</v>
      </c>
      <c r="AC612" s="166">
        <v>42</v>
      </c>
      <c r="AD612" s="167">
        <f t="shared" si="4"/>
        <v>0</v>
      </c>
      <c r="AE612" s="398">
        <v>42</v>
      </c>
      <c r="AF612" s="398">
        <v>0</v>
      </c>
      <c r="AG612" s="398">
        <v>6</v>
      </c>
      <c r="AH612" s="398">
        <v>0</v>
      </c>
      <c r="AI612" s="399">
        <v>42</v>
      </c>
      <c r="AJ612" s="399">
        <v>6</v>
      </c>
      <c r="AK612" s="399">
        <v>2</v>
      </c>
      <c r="AL612" s="399">
        <v>44</v>
      </c>
      <c r="AM612" s="166"/>
      <c r="AN612" s="166"/>
      <c r="AO612" s="166" t="s">
        <v>699</v>
      </c>
      <c r="AP612" s="168" t="s">
        <v>699</v>
      </c>
      <c r="AQ612" s="168" t="s">
        <v>699</v>
      </c>
      <c r="AR612" s="169">
        <f t="shared" si="5"/>
        <v>42</v>
      </c>
      <c r="AS612" s="170">
        <v>0</v>
      </c>
      <c r="AT612" s="160">
        <v>0</v>
      </c>
      <c r="AU612" s="160">
        <v>0</v>
      </c>
      <c r="AV612" s="170">
        <v>8</v>
      </c>
      <c r="AW612" s="170">
        <v>2</v>
      </c>
      <c r="AX612" s="160">
        <v>28</v>
      </c>
      <c r="AY612" s="160">
        <v>4</v>
      </c>
      <c r="AZ612" s="160">
        <v>0</v>
      </c>
      <c r="BA612" s="160">
        <v>0</v>
      </c>
      <c r="BB612" s="160">
        <v>0</v>
      </c>
      <c r="BC612" s="160" t="s">
        <v>2339</v>
      </c>
      <c r="BD612" s="160"/>
      <c r="BE612" s="160"/>
    </row>
    <row r="613" spans="2:57" ht="16.5" hidden="1" customHeight="1">
      <c r="B613" s="156">
        <v>199</v>
      </c>
      <c r="C613" s="157" t="s">
        <v>1950</v>
      </c>
      <c r="D613" s="158" t="s">
        <v>5575</v>
      </c>
      <c r="E613" s="176" t="s">
        <v>28</v>
      </c>
      <c r="F613" s="158" t="s">
        <v>2233</v>
      </c>
      <c r="G613" s="158" t="s">
        <v>1784</v>
      </c>
      <c r="H613" s="159" t="s">
        <v>727</v>
      </c>
      <c r="I613" s="160" t="s">
        <v>1951</v>
      </c>
      <c r="J613" s="160" t="s">
        <v>5576</v>
      </c>
      <c r="K613" s="161">
        <v>32933</v>
      </c>
      <c r="L613" s="158"/>
      <c r="M613" s="158"/>
      <c r="N613" s="158" t="s">
        <v>699</v>
      </c>
      <c r="O613" s="158" t="s">
        <v>699</v>
      </c>
      <c r="P613" s="158" t="s">
        <v>699</v>
      </c>
      <c r="Q613" s="171">
        <v>3</v>
      </c>
      <c r="R613" s="163" t="s">
        <v>2457</v>
      </c>
      <c r="S613" s="163">
        <v>11</v>
      </c>
      <c r="T613" s="163" t="s">
        <v>2626</v>
      </c>
      <c r="U613" s="163">
        <v>36</v>
      </c>
      <c r="V613" s="163" t="s">
        <v>5577</v>
      </c>
      <c r="W613" s="163">
        <v>2</v>
      </c>
      <c r="X613" s="163"/>
      <c r="Y613" s="164" t="s">
        <v>2353</v>
      </c>
      <c r="Z613" s="164" t="s">
        <v>2353</v>
      </c>
      <c r="AA613" s="172" t="s">
        <v>35</v>
      </c>
      <c r="AB613" s="165" t="s">
        <v>2354</v>
      </c>
      <c r="AC613" s="166">
        <v>38</v>
      </c>
      <c r="AD613" s="167">
        <f t="shared" si="4"/>
        <v>6</v>
      </c>
      <c r="AE613" s="398">
        <v>35</v>
      </c>
      <c r="AF613" s="398">
        <v>6</v>
      </c>
      <c r="AG613" s="398">
        <v>7</v>
      </c>
      <c r="AH613" s="398">
        <v>7</v>
      </c>
      <c r="AI613" s="399">
        <v>41</v>
      </c>
      <c r="AJ613" s="399">
        <v>9</v>
      </c>
      <c r="AK613" s="399">
        <v>3</v>
      </c>
      <c r="AL613" s="399">
        <v>22</v>
      </c>
      <c r="AM613" s="166"/>
      <c r="AN613" s="166"/>
      <c r="AO613" s="166" t="s">
        <v>699</v>
      </c>
      <c r="AP613" s="168" t="s">
        <v>699</v>
      </c>
      <c r="AQ613" s="168">
        <v>0</v>
      </c>
      <c r="AR613" s="169">
        <f t="shared" si="5"/>
        <v>38</v>
      </c>
      <c r="AS613" s="170">
        <v>0</v>
      </c>
      <c r="AT613" s="160">
        <v>0</v>
      </c>
      <c r="AU613" s="160">
        <v>0</v>
      </c>
      <c r="AV613" s="170">
        <v>35</v>
      </c>
      <c r="AW613" s="170">
        <v>0</v>
      </c>
      <c r="AX613" s="160">
        <v>0</v>
      </c>
      <c r="AY613" s="160">
        <v>3</v>
      </c>
      <c r="AZ613" s="160">
        <v>0</v>
      </c>
      <c r="BA613" s="160">
        <v>0</v>
      </c>
      <c r="BB613" s="160">
        <v>0</v>
      </c>
      <c r="BC613" s="160" t="s">
        <v>2355</v>
      </c>
      <c r="BD613" s="160"/>
      <c r="BE613" s="160"/>
    </row>
    <row r="614" spans="2:57" ht="16.5" hidden="1" customHeight="1">
      <c r="B614" s="156">
        <v>155</v>
      </c>
      <c r="C614" s="157" t="s">
        <v>1952</v>
      </c>
      <c r="D614" s="158" t="s">
        <v>5578</v>
      </c>
      <c r="E614" s="176" t="s">
        <v>28</v>
      </c>
      <c r="F614" s="158" t="s">
        <v>2233</v>
      </c>
      <c r="G614" s="158" t="s">
        <v>1784</v>
      </c>
      <c r="H614" s="159" t="s">
        <v>730</v>
      </c>
      <c r="I614" s="160" t="s">
        <v>1953</v>
      </c>
      <c r="J614" s="160" t="s">
        <v>5579</v>
      </c>
      <c r="K614" s="161">
        <v>37685</v>
      </c>
      <c r="L614" s="158"/>
      <c r="M614" s="158"/>
      <c r="N614" s="158" t="s">
        <v>5580</v>
      </c>
      <c r="O614" s="158" t="s">
        <v>5581</v>
      </c>
      <c r="P614" s="158" t="s">
        <v>5582</v>
      </c>
      <c r="Q614" s="171">
        <v>3</v>
      </c>
      <c r="R614" s="163" t="s">
        <v>2350</v>
      </c>
      <c r="S614" s="163">
        <v>18</v>
      </c>
      <c r="T614" s="163" t="s">
        <v>2851</v>
      </c>
      <c r="U614" s="163">
        <v>60</v>
      </c>
      <c r="V614" s="163" t="s">
        <v>5583</v>
      </c>
      <c r="W614" s="163">
        <v>2</v>
      </c>
      <c r="X614" s="163"/>
      <c r="Y614" s="164" t="s">
        <v>26</v>
      </c>
      <c r="Z614" s="164" t="s">
        <v>26</v>
      </c>
      <c r="AA614" s="172" t="s">
        <v>35</v>
      </c>
      <c r="AB614" s="165" t="s">
        <v>2354</v>
      </c>
      <c r="AC614" s="166">
        <v>41</v>
      </c>
      <c r="AD614" s="167">
        <f t="shared" si="4"/>
        <v>0</v>
      </c>
      <c r="AE614" s="398">
        <v>41</v>
      </c>
      <c r="AF614" s="398">
        <v>0</v>
      </c>
      <c r="AG614" s="398">
        <v>6</v>
      </c>
      <c r="AH614" s="398">
        <v>0</v>
      </c>
      <c r="AI614" s="399">
        <v>41</v>
      </c>
      <c r="AJ614" s="399">
        <v>6</v>
      </c>
      <c r="AK614" s="399">
        <v>3</v>
      </c>
      <c r="AL614" s="399">
        <v>29</v>
      </c>
      <c r="AM614" s="166"/>
      <c r="AN614" s="166"/>
      <c r="AO614" s="166" t="s">
        <v>699</v>
      </c>
      <c r="AP614" s="168" t="s">
        <v>699</v>
      </c>
      <c r="AQ614" s="168">
        <v>0</v>
      </c>
      <c r="AR614" s="169">
        <f t="shared" si="5"/>
        <v>41</v>
      </c>
      <c r="AS614" s="170">
        <v>0</v>
      </c>
      <c r="AT614" s="160">
        <v>0</v>
      </c>
      <c r="AU614" s="160">
        <v>0</v>
      </c>
      <c r="AV614" s="170">
        <v>39</v>
      </c>
      <c r="AW614" s="170">
        <v>2</v>
      </c>
      <c r="AX614" s="160">
        <v>0</v>
      </c>
      <c r="AY614" s="160">
        <v>0</v>
      </c>
      <c r="AZ614" s="160">
        <v>0</v>
      </c>
      <c r="BA614" s="160">
        <v>0</v>
      </c>
      <c r="BB614" s="160">
        <v>0</v>
      </c>
      <c r="BC614" s="160" t="s">
        <v>2355</v>
      </c>
      <c r="BD614" s="160"/>
      <c r="BE614" s="160"/>
    </row>
    <row r="615" spans="2:57" ht="16.5" hidden="1" customHeight="1">
      <c r="B615" s="156">
        <v>241</v>
      </c>
      <c r="C615" s="157" t="s">
        <v>1954</v>
      </c>
      <c r="D615" s="158" t="s">
        <v>5584</v>
      </c>
      <c r="E615" s="176" t="s">
        <v>28</v>
      </c>
      <c r="F615" s="158" t="s">
        <v>2233</v>
      </c>
      <c r="G615" s="158" t="s">
        <v>1784</v>
      </c>
      <c r="H615" s="159" t="s">
        <v>727</v>
      </c>
      <c r="I615" s="160" t="s">
        <v>1955</v>
      </c>
      <c r="J615" s="160" t="s">
        <v>5585</v>
      </c>
      <c r="K615" s="161">
        <v>43160</v>
      </c>
      <c r="L615" s="158" t="s">
        <v>5586</v>
      </c>
      <c r="M615" s="158" t="s">
        <v>2332</v>
      </c>
      <c r="N615" s="158" t="s">
        <v>5586</v>
      </c>
      <c r="O615" s="158" t="s">
        <v>5587</v>
      </c>
      <c r="P615" s="158" t="s">
        <v>5588</v>
      </c>
      <c r="Q615" s="171">
        <v>4</v>
      </c>
      <c r="R615" s="163" t="s">
        <v>3869</v>
      </c>
      <c r="S615" s="163">
        <v>23</v>
      </c>
      <c r="T615" s="163" t="s">
        <v>5589</v>
      </c>
      <c r="U615" s="163">
        <v>85</v>
      </c>
      <c r="V615" s="163" t="s">
        <v>5590</v>
      </c>
      <c r="W615" s="163">
        <v>2</v>
      </c>
      <c r="X615" s="163"/>
      <c r="Y615" s="164" t="s">
        <v>2353</v>
      </c>
      <c r="Z615" s="164" t="s">
        <v>2353</v>
      </c>
      <c r="AA615" s="172" t="s">
        <v>35</v>
      </c>
      <c r="AB615" s="165" t="s">
        <v>2354</v>
      </c>
      <c r="AC615" s="166">
        <v>59</v>
      </c>
      <c r="AD615" s="167">
        <f t="shared" si="4"/>
        <v>0</v>
      </c>
      <c r="AE615" s="398">
        <v>59</v>
      </c>
      <c r="AF615" s="398">
        <v>0</v>
      </c>
      <c r="AG615" s="398">
        <v>8</v>
      </c>
      <c r="AH615" s="398">
        <v>0</v>
      </c>
      <c r="AI615" s="399">
        <v>59</v>
      </c>
      <c r="AJ615" s="399">
        <v>8</v>
      </c>
      <c r="AK615" s="399">
        <v>3</v>
      </c>
      <c r="AL615" s="399">
        <v>27</v>
      </c>
      <c r="AM615" s="166"/>
      <c r="AN615" s="166"/>
      <c r="AO615" s="166" t="s">
        <v>699</v>
      </c>
      <c r="AP615" s="168" t="s">
        <v>699</v>
      </c>
      <c r="AQ615" s="168">
        <v>0</v>
      </c>
      <c r="AR615" s="169">
        <f t="shared" si="5"/>
        <v>59</v>
      </c>
      <c r="AS615" s="170">
        <v>32</v>
      </c>
      <c r="AT615" s="160">
        <v>0</v>
      </c>
      <c r="AU615" s="160">
        <v>0</v>
      </c>
      <c r="AV615" s="170">
        <v>27</v>
      </c>
      <c r="AW615" s="170">
        <v>0</v>
      </c>
      <c r="AX615" s="160">
        <v>0</v>
      </c>
      <c r="AY615" s="160">
        <v>0</v>
      </c>
      <c r="AZ615" s="160">
        <v>0</v>
      </c>
      <c r="BA615" s="160">
        <v>0</v>
      </c>
      <c r="BB615" s="160">
        <v>0</v>
      </c>
      <c r="BC615" s="160" t="s">
        <v>2355</v>
      </c>
      <c r="BD615" s="160"/>
      <c r="BE615" s="160"/>
    </row>
    <row r="616" spans="2:57" ht="16.5" hidden="1" customHeight="1">
      <c r="B616" s="156">
        <v>147</v>
      </c>
      <c r="C616" s="157" t="s">
        <v>1956</v>
      </c>
      <c r="D616" s="158" t="s">
        <v>5591</v>
      </c>
      <c r="E616" s="176" t="s">
        <v>28</v>
      </c>
      <c r="F616" s="158" t="s">
        <v>2233</v>
      </c>
      <c r="G616" s="158" t="s">
        <v>1784</v>
      </c>
      <c r="H616" s="159" t="s">
        <v>730</v>
      </c>
      <c r="I616" s="160" t="s">
        <v>1957</v>
      </c>
      <c r="J616" s="160" t="s">
        <v>5592</v>
      </c>
      <c r="K616" s="161">
        <v>33315</v>
      </c>
      <c r="L616" s="158" t="s">
        <v>5593</v>
      </c>
      <c r="M616" s="158" t="s">
        <v>2332</v>
      </c>
      <c r="N616" s="158" t="s">
        <v>5593</v>
      </c>
      <c r="O616" s="158" t="s">
        <v>5594</v>
      </c>
      <c r="P616" s="158" t="s">
        <v>5595</v>
      </c>
      <c r="Q616" s="171">
        <v>3</v>
      </c>
      <c r="R616" s="212" t="s">
        <v>5596</v>
      </c>
      <c r="S616" s="163">
        <v>12</v>
      </c>
      <c r="T616" s="163" t="s">
        <v>2650</v>
      </c>
      <c r="U616" s="163">
        <v>59</v>
      </c>
      <c r="V616" s="163" t="s">
        <v>5597</v>
      </c>
      <c r="W616" s="163">
        <v>1</v>
      </c>
      <c r="X616" s="163"/>
      <c r="Y616" s="164" t="s">
        <v>26</v>
      </c>
      <c r="Z616" s="164" t="s">
        <v>26</v>
      </c>
      <c r="AA616" s="172" t="s">
        <v>35</v>
      </c>
      <c r="AB616" s="165" t="s">
        <v>2354</v>
      </c>
      <c r="AC616" s="166">
        <v>48</v>
      </c>
      <c r="AD616" s="167">
        <f t="shared" si="4"/>
        <v>6</v>
      </c>
      <c r="AE616" s="398">
        <v>37</v>
      </c>
      <c r="AF616" s="398">
        <v>6</v>
      </c>
      <c r="AG616" s="398">
        <v>8</v>
      </c>
      <c r="AH616" s="398">
        <v>2</v>
      </c>
      <c r="AI616" s="399">
        <v>43</v>
      </c>
      <c r="AJ616" s="399">
        <v>10</v>
      </c>
      <c r="AK616" s="399">
        <v>3</v>
      </c>
      <c r="AL616" s="399">
        <v>43</v>
      </c>
      <c r="AM616" s="166"/>
      <c r="AN616" s="166"/>
      <c r="AO616" s="166" t="s">
        <v>699</v>
      </c>
      <c r="AP616" s="168" t="s">
        <v>699</v>
      </c>
      <c r="AQ616" s="168" t="s">
        <v>699</v>
      </c>
      <c r="AR616" s="169">
        <f t="shared" si="5"/>
        <v>48</v>
      </c>
      <c r="AS616" s="170">
        <v>0</v>
      </c>
      <c r="AT616" s="160">
        <v>0</v>
      </c>
      <c r="AU616" s="160">
        <v>0</v>
      </c>
      <c r="AV616" s="170">
        <v>35</v>
      </c>
      <c r="AW616" s="170">
        <v>0</v>
      </c>
      <c r="AX616" s="160">
        <v>0</v>
      </c>
      <c r="AY616" s="160">
        <v>13</v>
      </c>
      <c r="AZ616" s="160">
        <v>0</v>
      </c>
      <c r="BA616" s="160">
        <v>0</v>
      </c>
      <c r="BB616" s="160">
        <v>0</v>
      </c>
      <c r="BC616" s="160" t="s">
        <v>2355</v>
      </c>
      <c r="BD616" s="160"/>
      <c r="BE616" s="160"/>
    </row>
    <row r="617" spans="2:57" ht="16.5" hidden="1" customHeight="1">
      <c r="B617" s="156">
        <v>200</v>
      </c>
      <c r="C617" s="157" t="s">
        <v>1958</v>
      </c>
      <c r="D617" s="158" t="s">
        <v>5598</v>
      </c>
      <c r="E617" s="176" t="s">
        <v>28</v>
      </c>
      <c r="F617" s="158" t="s">
        <v>2233</v>
      </c>
      <c r="G617" s="158" t="s">
        <v>1784</v>
      </c>
      <c r="H617" s="159" t="s">
        <v>727</v>
      </c>
      <c r="I617" s="160" t="s">
        <v>1959</v>
      </c>
      <c r="J617" s="160" t="s">
        <v>5599</v>
      </c>
      <c r="K617" s="161">
        <v>21641</v>
      </c>
      <c r="L617" s="158"/>
      <c r="M617" s="158"/>
      <c r="N617" s="158" t="s">
        <v>5600</v>
      </c>
      <c r="O617" s="158" t="s">
        <v>5601</v>
      </c>
      <c r="P617" s="158" t="s">
        <v>5602</v>
      </c>
      <c r="Q617" s="171">
        <v>4</v>
      </c>
      <c r="R617" s="212" t="s">
        <v>5603</v>
      </c>
      <c r="S617" s="163">
        <v>9</v>
      </c>
      <c r="T617" s="163" t="s">
        <v>4232</v>
      </c>
      <c r="U617" s="163">
        <v>27</v>
      </c>
      <c r="V617" s="163" t="s">
        <v>5604</v>
      </c>
      <c r="W617" s="163">
        <v>1</v>
      </c>
      <c r="X617" s="163"/>
      <c r="Y617" s="164" t="s">
        <v>26</v>
      </c>
      <c r="Z617" s="164" t="s">
        <v>26</v>
      </c>
      <c r="AA617" s="164"/>
      <c r="AB617" s="165" t="s">
        <v>2338</v>
      </c>
      <c r="AC617" s="166">
        <v>41</v>
      </c>
      <c r="AD617" s="167">
        <f t="shared" si="4"/>
        <v>0</v>
      </c>
      <c r="AE617" s="398">
        <v>39</v>
      </c>
      <c r="AF617" s="398">
        <v>0</v>
      </c>
      <c r="AG617" s="398">
        <v>9</v>
      </c>
      <c r="AH617" s="398">
        <v>0</v>
      </c>
      <c r="AI617" s="399">
        <v>39</v>
      </c>
      <c r="AJ617" s="399">
        <v>9</v>
      </c>
      <c r="AK617" s="399">
        <v>2</v>
      </c>
      <c r="AL617" s="399">
        <v>28</v>
      </c>
      <c r="AM617" s="166"/>
      <c r="AN617" s="166"/>
      <c r="AO617" s="166" t="s">
        <v>699</v>
      </c>
      <c r="AP617" s="168" t="s">
        <v>699</v>
      </c>
      <c r="AQ617" s="168" t="s">
        <v>699</v>
      </c>
      <c r="AR617" s="169">
        <f t="shared" si="5"/>
        <v>41</v>
      </c>
      <c r="AS617" s="170">
        <v>0</v>
      </c>
      <c r="AT617" s="160">
        <v>0</v>
      </c>
      <c r="AU617" s="160">
        <v>0</v>
      </c>
      <c r="AV617" s="170">
        <v>17</v>
      </c>
      <c r="AW617" s="170">
        <v>0</v>
      </c>
      <c r="AX617" s="160">
        <v>0</v>
      </c>
      <c r="AY617" s="160">
        <v>24</v>
      </c>
      <c r="AZ617" s="160">
        <v>0</v>
      </c>
      <c r="BA617" s="160">
        <v>0</v>
      </c>
      <c r="BB617" s="160">
        <v>0</v>
      </c>
      <c r="BC617" s="160" t="s">
        <v>2339</v>
      </c>
      <c r="BD617" s="160"/>
      <c r="BE617" s="160"/>
    </row>
    <row r="618" spans="2:57" ht="16.5" hidden="1" customHeight="1">
      <c r="B618" s="156">
        <v>163</v>
      </c>
      <c r="C618" s="157" t="s">
        <v>1960</v>
      </c>
      <c r="D618" s="158" t="s">
        <v>5605</v>
      </c>
      <c r="E618" s="176" t="s">
        <v>28</v>
      </c>
      <c r="F618" s="158" t="s">
        <v>2233</v>
      </c>
      <c r="G618" s="158" t="s">
        <v>1784</v>
      </c>
      <c r="H618" s="159" t="s">
        <v>727</v>
      </c>
      <c r="I618" s="160" t="s">
        <v>1961</v>
      </c>
      <c r="J618" s="160" t="s">
        <v>5606</v>
      </c>
      <c r="K618" s="161">
        <v>38047</v>
      </c>
      <c r="L618" s="158" t="s">
        <v>5607</v>
      </c>
      <c r="M618" s="158" t="s">
        <v>2332</v>
      </c>
      <c r="N618" s="158" t="s">
        <v>5607</v>
      </c>
      <c r="O618" s="158" t="s">
        <v>5608</v>
      </c>
      <c r="P618" s="158" t="s">
        <v>5609</v>
      </c>
      <c r="Q618" s="171">
        <v>3</v>
      </c>
      <c r="R618" s="163" t="s">
        <v>2406</v>
      </c>
      <c r="S618" s="163">
        <v>7</v>
      </c>
      <c r="T618" s="163" t="s">
        <v>2445</v>
      </c>
      <c r="U618" s="163">
        <v>35</v>
      </c>
      <c r="V618" s="163" t="s">
        <v>5610</v>
      </c>
      <c r="W618" s="163">
        <v>1</v>
      </c>
      <c r="X618" s="163"/>
      <c r="Y618" s="164" t="s">
        <v>26</v>
      </c>
      <c r="Z618" s="164" t="s">
        <v>26</v>
      </c>
      <c r="AA618" s="172" t="s">
        <v>35</v>
      </c>
      <c r="AB618" s="165" t="s">
        <v>2354</v>
      </c>
      <c r="AC618" s="166">
        <v>39</v>
      </c>
      <c r="AD618" s="167">
        <f t="shared" si="4"/>
        <v>0</v>
      </c>
      <c r="AE618" s="398">
        <v>38</v>
      </c>
      <c r="AF618" s="398">
        <v>0</v>
      </c>
      <c r="AG618" s="398">
        <v>8</v>
      </c>
      <c r="AH618" s="398">
        <v>0</v>
      </c>
      <c r="AI618" s="399">
        <v>38</v>
      </c>
      <c r="AJ618" s="399">
        <v>8</v>
      </c>
      <c r="AK618" s="399">
        <v>3</v>
      </c>
      <c r="AL618" s="399">
        <v>20</v>
      </c>
      <c r="AM618" s="166"/>
      <c r="AN618" s="166"/>
      <c r="AO618" s="166" t="s">
        <v>699</v>
      </c>
      <c r="AP618" s="168" t="s">
        <v>699</v>
      </c>
      <c r="AQ618" s="168">
        <v>0</v>
      </c>
      <c r="AR618" s="169">
        <f t="shared" si="5"/>
        <v>39</v>
      </c>
      <c r="AS618" s="170">
        <v>0</v>
      </c>
      <c r="AT618" s="160">
        <v>0</v>
      </c>
      <c r="AU618" s="160">
        <v>0</v>
      </c>
      <c r="AV618" s="170">
        <v>29</v>
      </c>
      <c r="AW618" s="170">
        <v>2</v>
      </c>
      <c r="AX618" s="160">
        <v>0</v>
      </c>
      <c r="AY618" s="160">
        <v>8</v>
      </c>
      <c r="AZ618" s="160">
        <v>0</v>
      </c>
      <c r="BA618" s="160">
        <v>0</v>
      </c>
      <c r="BB618" s="160">
        <v>0</v>
      </c>
      <c r="BC618" s="160" t="s">
        <v>2355</v>
      </c>
      <c r="BD618" s="160"/>
      <c r="BE618" s="160"/>
    </row>
    <row r="619" spans="2:57" ht="16.5" hidden="1" customHeight="1">
      <c r="B619" s="156">
        <v>93</v>
      </c>
      <c r="C619" s="157" t="s">
        <v>1962</v>
      </c>
      <c r="D619" s="158" t="s">
        <v>5611</v>
      </c>
      <c r="E619" s="176" t="s">
        <v>28</v>
      </c>
      <c r="F619" s="158" t="s">
        <v>2233</v>
      </c>
      <c r="G619" s="158" t="s">
        <v>1784</v>
      </c>
      <c r="H619" s="159" t="s">
        <v>724</v>
      </c>
      <c r="I619" s="160" t="s">
        <v>1963</v>
      </c>
      <c r="J619" s="160" t="s">
        <v>5612</v>
      </c>
      <c r="K619" s="161">
        <v>38777</v>
      </c>
      <c r="L619" s="158"/>
      <c r="M619" s="158"/>
      <c r="N619" s="158" t="s">
        <v>699</v>
      </c>
      <c r="O619" s="158" t="s">
        <v>699</v>
      </c>
      <c r="P619" s="158" t="s">
        <v>699</v>
      </c>
      <c r="Q619" s="171">
        <v>3</v>
      </c>
      <c r="R619" s="163" t="s">
        <v>5613</v>
      </c>
      <c r="S619" s="163">
        <v>16</v>
      </c>
      <c r="T619" s="163" t="s">
        <v>2423</v>
      </c>
      <c r="U619" s="163">
        <v>72</v>
      </c>
      <c r="V619" s="163" t="s">
        <v>5614</v>
      </c>
      <c r="W619" s="163">
        <v>2</v>
      </c>
      <c r="X619" s="163"/>
      <c r="Y619" s="164" t="s">
        <v>26</v>
      </c>
      <c r="Z619" s="164" t="s">
        <v>26</v>
      </c>
      <c r="AA619" s="172" t="s">
        <v>35</v>
      </c>
      <c r="AB619" s="165" t="s">
        <v>2354</v>
      </c>
      <c r="AC619" s="166">
        <v>51</v>
      </c>
      <c r="AD619" s="167">
        <f t="shared" si="4"/>
        <v>6</v>
      </c>
      <c r="AE619" s="398">
        <v>45</v>
      </c>
      <c r="AF619" s="398">
        <v>6</v>
      </c>
      <c r="AG619" s="398">
        <v>8</v>
      </c>
      <c r="AH619" s="398">
        <v>4</v>
      </c>
      <c r="AI619" s="399">
        <v>51</v>
      </c>
      <c r="AJ619" s="399">
        <v>12</v>
      </c>
      <c r="AK619" s="399">
        <v>3</v>
      </c>
      <c r="AL619" s="399">
        <v>28</v>
      </c>
      <c r="AM619" s="166"/>
      <c r="AN619" s="166"/>
      <c r="AO619" s="166" t="s">
        <v>699</v>
      </c>
      <c r="AP619" s="168" t="s">
        <v>699</v>
      </c>
      <c r="AQ619" s="168">
        <v>0</v>
      </c>
      <c r="AR619" s="169">
        <f t="shared" si="5"/>
        <v>51</v>
      </c>
      <c r="AS619" s="170">
        <v>0</v>
      </c>
      <c r="AT619" s="160">
        <v>0</v>
      </c>
      <c r="AU619" s="160">
        <v>0</v>
      </c>
      <c r="AV619" s="170">
        <v>14</v>
      </c>
      <c r="AW619" s="170">
        <v>0</v>
      </c>
      <c r="AX619" s="160">
        <v>31</v>
      </c>
      <c r="AY619" s="160">
        <v>6</v>
      </c>
      <c r="AZ619" s="160">
        <v>0</v>
      </c>
      <c r="BA619" s="160">
        <v>0</v>
      </c>
      <c r="BB619" s="160">
        <v>0</v>
      </c>
      <c r="BC619" s="160" t="s">
        <v>2355</v>
      </c>
      <c r="BD619" s="160"/>
      <c r="BE619" s="160"/>
    </row>
    <row r="620" spans="2:57" ht="16.5" hidden="1" customHeight="1">
      <c r="B620" s="156">
        <v>161</v>
      </c>
      <c r="C620" s="157" t="s">
        <v>1964</v>
      </c>
      <c r="D620" s="158" t="s">
        <v>5615</v>
      </c>
      <c r="E620" s="176" t="s">
        <v>28</v>
      </c>
      <c r="F620" s="158" t="s">
        <v>2233</v>
      </c>
      <c r="G620" s="158" t="s">
        <v>1784</v>
      </c>
      <c r="H620" s="159" t="s">
        <v>727</v>
      </c>
      <c r="I620" s="160" t="s">
        <v>1965</v>
      </c>
      <c r="J620" s="160" t="s">
        <v>5616</v>
      </c>
      <c r="K620" s="161">
        <v>38231</v>
      </c>
      <c r="L620" s="158"/>
      <c r="M620" s="158"/>
      <c r="N620" s="158" t="s">
        <v>699</v>
      </c>
      <c r="O620" s="158" t="s">
        <v>699</v>
      </c>
      <c r="P620" s="158" t="s">
        <v>699</v>
      </c>
      <c r="Q620" s="171">
        <v>3</v>
      </c>
      <c r="R620" s="163" t="s">
        <v>4931</v>
      </c>
      <c r="S620" s="163">
        <v>12</v>
      </c>
      <c r="T620" s="163" t="s">
        <v>2643</v>
      </c>
      <c r="U620" s="163">
        <v>39</v>
      </c>
      <c r="V620" s="163" t="s">
        <v>5617</v>
      </c>
      <c r="W620" s="163">
        <v>2</v>
      </c>
      <c r="X620" s="163"/>
      <c r="Y620" s="164" t="s">
        <v>26</v>
      </c>
      <c r="Z620" s="164" t="s">
        <v>26</v>
      </c>
      <c r="AA620" s="172" t="s">
        <v>35</v>
      </c>
      <c r="AB620" s="165" t="s">
        <v>2354</v>
      </c>
      <c r="AC620" s="166">
        <v>43</v>
      </c>
      <c r="AD620" s="167">
        <f t="shared" si="4"/>
        <v>4</v>
      </c>
      <c r="AE620" s="398">
        <v>39</v>
      </c>
      <c r="AF620" s="398">
        <v>4</v>
      </c>
      <c r="AG620" s="398">
        <v>7</v>
      </c>
      <c r="AH620" s="398">
        <v>0</v>
      </c>
      <c r="AI620" s="399">
        <v>43</v>
      </c>
      <c r="AJ620" s="399">
        <v>7</v>
      </c>
      <c r="AK620" s="399">
        <v>3</v>
      </c>
      <c r="AL620" s="399">
        <v>22</v>
      </c>
      <c r="AM620" s="166"/>
      <c r="AN620" s="166"/>
      <c r="AO620" s="166" t="s">
        <v>699</v>
      </c>
      <c r="AP620" s="168" t="s">
        <v>699</v>
      </c>
      <c r="AQ620" s="168">
        <v>0</v>
      </c>
      <c r="AR620" s="169">
        <f t="shared" si="5"/>
        <v>43</v>
      </c>
      <c r="AS620" s="170">
        <v>0</v>
      </c>
      <c r="AT620" s="160">
        <v>0</v>
      </c>
      <c r="AU620" s="160">
        <v>0</v>
      </c>
      <c r="AV620" s="170">
        <v>37</v>
      </c>
      <c r="AW620" s="170">
        <v>2</v>
      </c>
      <c r="AX620" s="160">
        <v>0</v>
      </c>
      <c r="AY620" s="160">
        <v>4</v>
      </c>
      <c r="AZ620" s="160">
        <v>0</v>
      </c>
      <c r="BA620" s="160">
        <v>0</v>
      </c>
      <c r="BB620" s="160">
        <v>0</v>
      </c>
      <c r="BC620" s="160" t="s">
        <v>2355</v>
      </c>
      <c r="BD620" s="160"/>
      <c r="BE620" s="160"/>
    </row>
    <row r="621" spans="2:57" ht="16.5" hidden="1" customHeight="1">
      <c r="B621" s="156">
        <v>157</v>
      </c>
      <c r="C621" s="157" t="s">
        <v>1966</v>
      </c>
      <c r="D621" s="158" t="s">
        <v>5618</v>
      </c>
      <c r="E621" s="176" t="s">
        <v>28</v>
      </c>
      <c r="F621" s="158" t="s">
        <v>2233</v>
      </c>
      <c r="G621" s="158" t="s">
        <v>1784</v>
      </c>
      <c r="H621" s="159" t="s">
        <v>730</v>
      </c>
      <c r="I621" s="160" t="s">
        <v>1967</v>
      </c>
      <c r="J621" s="160" t="s">
        <v>5619</v>
      </c>
      <c r="K621" s="161">
        <v>37681</v>
      </c>
      <c r="L621" s="158" t="s">
        <v>5620</v>
      </c>
      <c r="M621" s="158" t="s">
        <v>2332</v>
      </c>
      <c r="N621" s="158" t="s">
        <v>5620</v>
      </c>
      <c r="O621" s="158" t="s">
        <v>5621</v>
      </c>
      <c r="P621" s="158"/>
      <c r="Q621" s="171">
        <v>2</v>
      </c>
      <c r="R621" s="163" t="s">
        <v>5622</v>
      </c>
      <c r="S621" s="163">
        <v>18</v>
      </c>
      <c r="T621" s="163" t="s">
        <v>2840</v>
      </c>
      <c r="U621" s="163">
        <v>73</v>
      </c>
      <c r="V621" s="163" t="s">
        <v>5623</v>
      </c>
      <c r="W621" s="163">
        <v>1</v>
      </c>
      <c r="X621" s="163"/>
      <c r="Y621" s="164" t="s">
        <v>26</v>
      </c>
      <c r="Z621" s="164" t="s">
        <v>26</v>
      </c>
      <c r="AA621" s="172" t="s">
        <v>35</v>
      </c>
      <c r="AB621" s="165" t="s">
        <v>2354</v>
      </c>
      <c r="AC621" s="166">
        <v>52</v>
      </c>
      <c r="AD621" s="167">
        <f t="shared" si="4"/>
        <v>0</v>
      </c>
      <c r="AE621" s="398">
        <v>52</v>
      </c>
      <c r="AF621" s="398">
        <v>0</v>
      </c>
      <c r="AG621" s="398">
        <v>9</v>
      </c>
      <c r="AH621" s="398">
        <v>1</v>
      </c>
      <c r="AI621" s="399">
        <v>52</v>
      </c>
      <c r="AJ621" s="399">
        <v>10</v>
      </c>
      <c r="AK621" s="399">
        <v>3</v>
      </c>
      <c r="AL621" s="399">
        <v>63</v>
      </c>
      <c r="AM621" s="166"/>
      <c r="AN621" s="166"/>
      <c r="AO621" s="166" t="s">
        <v>699</v>
      </c>
      <c r="AP621" s="168" t="s">
        <v>699</v>
      </c>
      <c r="AQ621" s="168" t="s">
        <v>699</v>
      </c>
      <c r="AR621" s="169">
        <f t="shared" si="5"/>
        <v>52</v>
      </c>
      <c r="AS621" s="170">
        <v>0</v>
      </c>
      <c r="AT621" s="160">
        <v>0</v>
      </c>
      <c r="AU621" s="160">
        <v>0</v>
      </c>
      <c r="AV621" s="170">
        <v>48</v>
      </c>
      <c r="AW621" s="170">
        <v>1</v>
      </c>
      <c r="AX621" s="160">
        <v>0</v>
      </c>
      <c r="AY621" s="160">
        <v>3</v>
      </c>
      <c r="AZ621" s="160">
        <v>0</v>
      </c>
      <c r="BA621" s="160">
        <v>0</v>
      </c>
      <c r="BB621" s="160">
        <v>0</v>
      </c>
      <c r="BC621" s="160" t="s">
        <v>2355</v>
      </c>
      <c r="BD621" s="160"/>
      <c r="BE621" s="160"/>
    </row>
    <row r="622" spans="2:57" ht="16.5" hidden="1" customHeight="1">
      <c r="B622" s="156">
        <v>201</v>
      </c>
      <c r="C622" s="157" t="s">
        <v>1968</v>
      </c>
      <c r="D622" s="158" t="s">
        <v>5624</v>
      </c>
      <c r="E622" s="176" t="s">
        <v>28</v>
      </c>
      <c r="F622" s="158" t="s">
        <v>2233</v>
      </c>
      <c r="G622" s="158" t="s">
        <v>1784</v>
      </c>
      <c r="H622" s="159" t="s">
        <v>727</v>
      </c>
      <c r="I622" s="160" t="s">
        <v>1969</v>
      </c>
      <c r="J622" s="160" t="s">
        <v>5625</v>
      </c>
      <c r="K622" s="161">
        <v>35310</v>
      </c>
      <c r="L622" s="158" t="s">
        <v>5626</v>
      </c>
      <c r="M622" s="158" t="s">
        <v>2332</v>
      </c>
      <c r="N622" s="158" t="s">
        <v>5626</v>
      </c>
      <c r="O622" s="158" t="s">
        <v>5627</v>
      </c>
      <c r="P622" s="158"/>
      <c r="Q622" s="171">
        <v>2</v>
      </c>
      <c r="R622" s="163" t="s">
        <v>3263</v>
      </c>
      <c r="S622" s="163">
        <v>9</v>
      </c>
      <c r="T622" s="163" t="s">
        <v>3328</v>
      </c>
      <c r="U622" s="163">
        <v>42</v>
      </c>
      <c r="V622" s="163" t="s">
        <v>5628</v>
      </c>
      <c r="W622" s="163">
        <v>2</v>
      </c>
      <c r="X622" s="163"/>
      <c r="Y622" s="164" t="s">
        <v>26</v>
      </c>
      <c r="Z622" s="164" t="s">
        <v>26</v>
      </c>
      <c r="AA622" s="172" t="s">
        <v>35</v>
      </c>
      <c r="AB622" s="165" t="s">
        <v>2354</v>
      </c>
      <c r="AC622" s="166">
        <v>36</v>
      </c>
      <c r="AD622" s="167">
        <f t="shared" si="4"/>
        <v>0</v>
      </c>
      <c r="AE622" s="398">
        <v>36</v>
      </c>
      <c r="AF622" s="398">
        <v>0</v>
      </c>
      <c r="AG622" s="398">
        <v>5</v>
      </c>
      <c r="AH622" s="398">
        <v>0</v>
      </c>
      <c r="AI622" s="399">
        <v>36</v>
      </c>
      <c r="AJ622" s="399">
        <v>5</v>
      </c>
      <c r="AK622" s="399">
        <v>3</v>
      </c>
      <c r="AL622" s="399">
        <v>11</v>
      </c>
      <c r="AM622" s="166"/>
      <c r="AN622" s="166"/>
      <c r="AO622" s="166" t="s">
        <v>699</v>
      </c>
      <c r="AP622" s="168" t="s">
        <v>699</v>
      </c>
      <c r="AQ622" s="168" t="s">
        <v>699</v>
      </c>
      <c r="AR622" s="169">
        <f t="shared" si="5"/>
        <v>36</v>
      </c>
      <c r="AS622" s="170">
        <v>0</v>
      </c>
      <c r="AT622" s="160">
        <v>0</v>
      </c>
      <c r="AU622" s="160">
        <v>0</v>
      </c>
      <c r="AV622" s="170">
        <v>33</v>
      </c>
      <c r="AW622" s="170">
        <v>1</v>
      </c>
      <c r="AX622" s="160">
        <v>0</v>
      </c>
      <c r="AY622" s="160">
        <v>2</v>
      </c>
      <c r="AZ622" s="160">
        <v>0</v>
      </c>
      <c r="BA622" s="160">
        <v>0</v>
      </c>
      <c r="BB622" s="160">
        <v>0</v>
      </c>
      <c r="BC622" s="160" t="s">
        <v>2355</v>
      </c>
      <c r="BD622" s="160"/>
      <c r="BE622" s="160"/>
    </row>
    <row r="623" spans="2:57" ht="16.5" hidden="1" customHeight="1">
      <c r="B623" s="156">
        <v>202</v>
      </c>
      <c r="C623" s="157" t="s">
        <v>1970</v>
      </c>
      <c r="D623" s="158" t="s">
        <v>5629</v>
      </c>
      <c r="E623" s="176" t="s">
        <v>28</v>
      </c>
      <c r="F623" s="158" t="s">
        <v>2233</v>
      </c>
      <c r="G623" s="158" t="s">
        <v>1784</v>
      </c>
      <c r="H623" s="159" t="s">
        <v>727</v>
      </c>
      <c r="I623" s="160" t="s">
        <v>1971</v>
      </c>
      <c r="J623" s="160" t="s">
        <v>5630</v>
      </c>
      <c r="K623" s="161">
        <v>25678</v>
      </c>
      <c r="L623" s="158" t="s">
        <v>5631</v>
      </c>
      <c r="M623" s="158" t="s">
        <v>2332</v>
      </c>
      <c r="N623" s="158" t="s">
        <v>5631</v>
      </c>
      <c r="O623" s="158" t="s">
        <v>5632</v>
      </c>
      <c r="P623" s="158" t="s">
        <v>5633</v>
      </c>
      <c r="Q623" s="171">
        <v>3</v>
      </c>
      <c r="R623" s="163" t="s">
        <v>5634</v>
      </c>
      <c r="S623" s="163">
        <v>11</v>
      </c>
      <c r="T623" s="163" t="s">
        <v>3263</v>
      </c>
      <c r="U623" s="163">
        <v>41</v>
      </c>
      <c r="V623" s="163" t="s">
        <v>5635</v>
      </c>
      <c r="W623" s="163">
        <v>2</v>
      </c>
      <c r="X623" s="163"/>
      <c r="Y623" s="164" t="s">
        <v>26</v>
      </c>
      <c r="Z623" s="164" t="s">
        <v>26</v>
      </c>
      <c r="AA623" s="172" t="s">
        <v>35</v>
      </c>
      <c r="AB623" s="165" t="s">
        <v>2354</v>
      </c>
      <c r="AC623" s="166">
        <v>44</v>
      </c>
      <c r="AD623" s="167">
        <f t="shared" si="4"/>
        <v>0</v>
      </c>
      <c r="AE623" s="398">
        <v>0</v>
      </c>
      <c r="AF623" s="398">
        <v>0</v>
      </c>
      <c r="AG623" s="398">
        <v>0</v>
      </c>
      <c r="AH623" s="398">
        <v>0</v>
      </c>
      <c r="AI623" s="399">
        <v>44</v>
      </c>
      <c r="AJ623" s="399">
        <v>8</v>
      </c>
      <c r="AK623" s="399">
        <v>3</v>
      </c>
      <c r="AL623" s="399">
        <v>31</v>
      </c>
      <c r="AM623" s="166"/>
      <c r="AN623" s="166"/>
      <c r="AO623" s="166" t="s">
        <v>699</v>
      </c>
      <c r="AP623" s="168" t="s">
        <v>10141</v>
      </c>
      <c r="AQ623" s="168" t="s">
        <v>699</v>
      </c>
      <c r="AR623" s="169">
        <f t="shared" si="5"/>
        <v>44</v>
      </c>
      <c r="AS623" s="170">
        <v>0</v>
      </c>
      <c r="AT623" s="160">
        <v>0</v>
      </c>
      <c r="AU623" s="160">
        <v>0</v>
      </c>
      <c r="AV623" s="170">
        <v>16</v>
      </c>
      <c r="AW623" s="170">
        <v>0</v>
      </c>
      <c r="AX623" s="160">
        <v>24</v>
      </c>
      <c r="AY623" s="160">
        <v>4</v>
      </c>
      <c r="AZ623" s="160">
        <v>0</v>
      </c>
      <c r="BA623" s="160">
        <v>0</v>
      </c>
      <c r="BB623" s="160">
        <v>0</v>
      </c>
      <c r="BC623" s="160" t="s">
        <v>2355</v>
      </c>
      <c r="BD623" s="160"/>
      <c r="BE623" s="160"/>
    </row>
    <row r="624" spans="2:57" ht="16.5" hidden="1" customHeight="1">
      <c r="B624" s="156">
        <v>182</v>
      </c>
      <c r="C624" s="157" t="s">
        <v>1972</v>
      </c>
      <c r="D624" s="158" t="s">
        <v>5636</v>
      </c>
      <c r="E624" s="176" t="s">
        <v>28</v>
      </c>
      <c r="F624" s="158" t="s">
        <v>2233</v>
      </c>
      <c r="G624" s="158" t="s">
        <v>1784</v>
      </c>
      <c r="H624" s="159" t="s">
        <v>727</v>
      </c>
      <c r="I624" s="160" t="s">
        <v>1973</v>
      </c>
      <c r="J624" s="160" t="s">
        <v>5637</v>
      </c>
      <c r="K624" s="161">
        <v>35490</v>
      </c>
      <c r="L624" s="158" t="s">
        <v>5638</v>
      </c>
      <c r="M624" s="158" t="s">
        <v>2332</v>
      </c>
      <c r="N624" s="158" t="s">
        <v>5638</v>
      </c>
      <c r="O624" s="158" t="s">
        <v>5639</v>
      </c>
      <c r="P624" s="158" t="s">
        <v>5640</v>
      </c>
      <c r="Q624" s="171">
        <v>3</v>
      </c>
      <c r="R624" s="163" t="s">
        <v>4476</v>
      </c>
      <c r="S624" s="163">
        <v>11</v>
      </c>
      <c r="T624" s="163" t="s">
        <v>4347</v>
      </c>
      <c r="U624" s="163">
        <v>42</v>
      </c>
      <c r="V624" s="163" t="s">
        <v>5641</v>
      </c>
      <c r="W624" s="163">
        <v>2</v>
      </c>
      <c r="X624" s="163"/>
      <c r="Y624" s="164" t="s">
        <v>26</v>
      </c>
      <c r="Z624" s="164" t="s">
        <v>26</v>
      </c>
      <c r="AA624" s="172" t="s">
        <v>35</v>
      </c>
      <c r="AB624" s="165" t="s">
        <v>2354</v>
      </c>
      <c r="AC624" s="166">
        <v>55</v>
      </c>
      <c r="AD624" s="167">
        <f t="shared" si="4"/>
        <v>2</v>
      </c>
      <c r="AE624" s="398">
        <v>55</v>
      </c>
      <c r="AF624" s="398">
        <v>2</v>
      </c>
      <c r="AG624" s="398">
        <v>9</v>
      </c>
      <c r="AH624" s="398">
        <v>3</v>
      </c>
      <c r="AI624" s="399">
        <v>57</v>
      </c>
      <c r="AJ624" s="399">
        <v>12</v>
      </c>
      <c r="AK624" s="399">
        <v>3</v>
      </c>
      <c r="AL624" s="399">
        <v>39</v>
      </c>
      <c r="AM624" s="166"/>
      <c r="AN624" s="166"/>
      <c r="AO624" s="166" t="s">
        <v>699</v>
      </c>
      <c r="AP624" s="168" t="s">
        <v>699</v>
      </c>
      <c r="AQ624" s="168" t="s">
        <v>699</v>
      </c>
      <c r="AR624" s="169">
        <f t="shared" si="5"/>
        <v>55</v>
      </c>
      <c r="AS624" s="170">
        <v>0</v>
      </c>
      <c r="AT624" s="160">
        <v>0</v>
      </c>
      <c r="AU624" s="160">
        <v>0</v>
      </c>
      <c r="AV624" s="170">
        <v>44</v>
      </c>
      <c r="AW624" s="170">
        <v>4</v>
      </c>
      <c r="AX624" s="160">
        <v>0</v>
      </c>
      <c r="AY624" s="160">
        <v>7</v>
      </c>
      <c r="AZ624" s="160">
        <v>0</v>
      </c>
      <c r="BA624" s="160">
        <v>0</v>
      </c>
      <c r="BB624" s="160">
        <v>0</v>
      </c>
      <c r="BC624" s="160" t="s">
        <v>2355</v>
      </c>
      <c r="BD624" s="160"/>
      <c r="BE624" s="160"/>
    </row>
    <row r="625" spans="2:57" ht="16.5" hidden="1" customHeight="1">
      <c r="B625" s="156">
        <v>203</v>
      </c>
      <c r="C625" s="157" t="s">
        <v>1974</v>
      </c>
      <c r="D625" s="158" t="s">
        <v>5642</v>
      </c>
      <c r="E625" s="176" t="s">
        <v>28</v>
      </c>
      <c r="F625" s="158" t="s">
        <v>2233</v>
      </c>
      <c r="G625" s="158" t="s">
        <v>1784</v>
      </c>
      <c r="H625" s="159" t="s">
        <v>727</v>
      </c>
      <c r="I625" s="160" t="s">
        <v>1975</v>
      </c>
      <c r="J625" s="160" t="s">
        <v>5643</v>
      </c>
      <c r="K625" s="161">
        <v>36770</v>
      </c>
      <c r="L625" s="158"/>
      <c r="M625" s="158"/>
      <c r="N625" s="158" t="s">
        <v>699</v>
      </c>
      <c r="O625" s="158" t="s">
        <v>699</v>
      </c>
      <c r="P625" s="158" t="s">
        <v>699</v>
      </c>
      <c r="Q625" s="171">
        <v>3</v>
      </c>
      <c r="R625" s="163" t="s">
        <v>2819</v>
      </c>
      <c r="S625" s="163">
        <v>12</v>
      </c>
      <c r="T625" s="163" t="s">
        <v>3077</v>
      </c>
      <c r="U625" s="163">
        <v>20</v>
      </c>
      <c r="V625" s="163" t="s">
        <v>5644</v>
      </c>
      <c r="W625" s="163">
        <v>2</v>
      </c>
      <c r="X625" s="163"/>
      <c r="Y625" s="164" t="s">
        <v>26</v>
      </c>
      <c r="Z625" s="164" t="s">
        <v>26</v>
      </c>
      <c r="AA625" s="164"/>
      <c r="AB625" s="165" t="s">
        <v>2338</v>
      </c>
      <c r="AC625" s="166">
        <v>17</v>
      </c>
      <c r="AD625" s="167">
        <f t="shared" si="4"/>
        <v>0</v>
      </c>
      <c r="AE625" s="398">
        <v>17</v>
      </c>
      <c r="AF625" s="398">
        <v>0</v>
      </c>
      <c r="AG625" s="398">
        <v>5</v>
      </c>
      <c r="AH625" s="398">
        <v>1</v>
      </c>
      <c r="AI625" s="399">
        <v>17</v>
      </c>
      <c r="AJ625" s="399">
        <v>6</v>
      </c>
      <c r="AK625" s="399">
        <v>2</v>
      </c>
      <c r="AL625" s="399">
        <v>17</v>
      </c>
      <c r="AM625" s="166"/>
      <c r="AN625" s="166"/>
      <c r="AO625" s="166" t="s">
        <v>699</v>
      </c>
      <c r="AP625" s="168" t="s">
        <v>699</v>
      </c>
      <c r="AQ625" s="168" t="s">
        <v>699</v>
      </c>
      <c r="AR625" s="169">
        <f t="shared" si="5"/>
        <v>17</v>
      </c>
      <c r="AS625" s="170">
        <v>0</v>
      </c>
      <c r="AT625" s="160">
        <v>0</v>
      </c>
      <c r="AU625" s="160">
        <v>0</v>
      </c>
      <c r="AV625" s="170">
        <v>8</v>
      </c>
      <c r="AW625" s="170">
        <v>0</v>
      </c>
      <c r="AX625" s="160">
        <v>0</v>
      </c>
      <c r="AY625" s="160">
        <v>9</v>
      </c>
      <c r="AZ625" s="160">
        <v>0</v>
      </c>
      <c r="BA625" s="160">
        <v>0</v>
      </c>
      <c r="BB625" s="160">
        <v>0</v>
      </c>
      <c r="BC625" s="160" t="s">
        <v>2339</v>
      </c>
      <c r="BD625" s="160"/>
      <c r="BE625" s="160"/>
    </row>
    <row r="626" spans="2:57" ht="16.5" hidden="1" customHeight="1">
      <c r="B626" s="156">
        <v>88</v>
      </c>
      <c r="C626" s="157" t="s">
        <v>1976</v>
      </c>
      <c r="D626" s="158" t="s">
        <v>5645</v>
      </c>
      <c r="E626" s="176" t="s">
        <v>28</v>
      </c>
      <c r="F626" s="158" t="s">
        <v>2233</v>
      </c>
      <c r="G626" s="158" t="s">
        <v>1784</v>
      </c>
      <c r="H626" s="159" t="s">
        <v>724</v>
      </c>
      <c r="I626" s="160" t="s">
        <v>1977</v>
      </c>
      <c r="J626" s="160" t="s">
        <v>5646</v>
      </c>
      <c r="K626" s="161">
        <v>38127</v>
      </c>
      <c r="L626" s="158" t="s">
        <v>5647</v>
      </c>
      <c r="M626" s="158" t="s">
        <v>2332</v>
      </c>
      <c r="N626" s="158" t="s">
        <v>5647</v>
      </c>
      <c r="O626" s="158" t="s">
        <v>5648</v>
      </c>
      <c r="P626" s="158" t="s">
        <v>5649</v>
      </c>
      <c r="Q626" s="171">
        <v>4</v>
      </c>
      <c r="R626" s="163" t="s">
        <v>5650</v>
      </c>
      <c r="S626" s="163">
        <v>23</v>
      </c>
      <c r="T626" s="163" t="s">
        <v>5436</v>
      </c>
      <c r="U626" s="163">
        <v>98</v>
      </c>
      <c r="V626" s="163" t="s">
        <v>5651</v>
      </c>
      <c r="W626" s="163">
        <v>3</v>
      </c>
      <c r="X626" s="163"/>
      <c r="Y626" s="164" t="s">
        <v>5405</v>
      </c>
      <c r="Z626" s="164" t="s">
        <v>5405</v>
      </c>
      <c r="AA626" s="172" t="s">
        <v>35</v>
      </c>
      <c r="AB626" s="165" t="s">
        <v>2354</v>
      </c>
      <c r="AC626" s="166">
        <v>92</v>
      </c>
      <c r="AD626" s="167">
        <f t="shared" si="4"/>
        <v>0</v>
      </c>
      <c r="AE626" s="398">
        <v>92</v>
      </c>
      <c r="AF626" s="398">
        <v>0</v>
      </c>
      <c r="AG626" s="398">
        <v>12</v>
      </c>
      <c r="AH626" s="398">
        <v>0</v>
      </c>
      <c r="AI626" s="399">
        <v>92</v>
      </c>
      <c r="AJ626" s="399">
        <v>12</v>
      </c>
      <c r="AK626" s="399">
        <v>3</v>
      </c>
      <c r="AL626" s="399">
        <v>26</v>
      </c>
      <c r="AM626" s="166"/>
      <c r="AN626" s="166"/>
      <c r="AO626" s="166" t="s">
        <v>699</v>
      </c>
      <c r="AP626" s="168" t="s">
        <v>699</v>
      </c>
      <c r="AQ626" s="168">
        <v>0</v>
      </c>
      <c r="AR626" s="169">
        <f t="shared" si="5"/>
        <v>92</v>
      </c>
      <c r="AS626" s="170">
        <v>0</v>
      </c>
      <c r="AT626" s="160">
        <v>0</v>
      </c>
      <c r="AU626" s="160">
        <v>0</v>
      </c>
      <c r="AV626" s="170">
        <v>11</v>
      </c>
      <c r="AW626" s="170">
        <v>2</v>
      </c>
      <c r="AX626" s="160">
        <v>60</v>
      </c>
      <c r="AY626" s="160">
        <v>19</v>
      </c>
      <c r="AZ626" s="160">
        <v>0</v>
      </c>
      <c r="BA626" s="160">
        <v>0</v>
      </c>
      <c r="BB626" s="160">
        <v>0</v>
      </c>
      <c r="BC626" s="160" t="s">
        <v>2355</v>
      </c>
      <c r="BD626" s="160"/>
      <c r="BE626" s="160"/>
    </row>
    <row r="627" spans="2:57" ht="16.5" hidden="1" customHeight="1">
      <c r="B627" s="156">
        <v>145</v>
      </c>
      <c r="C627" s="157" t="s">
        <v>1978</v>
      </c>
      <c r="D627" s="158" t="s">
        <v>5652</v>
      </c>
      <c r="E627" s="176" t="s">
        <v>28</v>
      </c>
      <c r="F627" s="158" t="s">
        <v>2233</v>
      </c>
      <c r="G627" s="158" t="s">
        <v>1784</v>
      </c>
      <c r="H627" s="159" t="s">
        <v>730</v>
      </c>
      <c r="I627" s="160" t="s">
        <v>1979</v>
      </c>
      <c r="J627" s="160" t="s">
        <v>5653</v>
      </c>
      <c r="K627" s="161">
        <v>35855</v>
      </c>
      <c r="L627" s="158"/>
      <c r="M627" s="158"/>
      <c r="N627" s="158" t="s">
        <v>5654</v>
      </c>
      <c r="O627" s="158" t="s">
        <v>5655</v>
      </c>
      <c r="P627" s="158" t="s">
        <v>5656</v>
      </c>
      <c r="Q627" s="171">
        <v>3</v>
      </c>
      <c r="R627" s="163" t="s">
        <v>5657</v>
      </c>
      <c r="S627" s="163">
        <v>18</v>
      </c>
      <c r="T627" s="163" t="s">
        <v>2840</v>
      </c>
      <c r="U627" s="163">
        <v>74</v>
      </c>
      <c r="V627" s="163" t="s">
        <v>5658</v>
      </c>
      <c r="W627" s="163">
        <v>1</v>
      </c>
      <c r="X627" s="163"/>
      <c r="Y627" s="164" t="s">
        <v>26</v>
      </c>
      <c r="Z627" s="164" t="s">
        <v>26</v>
      </c>
      <c r="AA627" s="172" t="s">
        <v>35</v>
      </c>
      <c r="AB627" s="165" t="s">
        <v>2354</v>
      </c>
      <c r="AC627" s="166">
        <v>57</v>
      </c>
      <c r="AD627" s="167">
        <f t="shared" si="4"/>
        <v>0</v>
      </c>
      <c r="AE627" s="398">
        <v>54</v>
      </c>
      <c r="AF627" s="398">
        <v>0</v>
      </c>
      <c r="AG627" s="398">
        <v>6</v>
      </c>
      <c r="AH627" s="398">
        <v>0</v>
      </c>
      <c r="AI627" s="399">
        <v>54</v>
      </c>
      <c r="AJ627" s="399">
        <v>6</v>
      </c>
      <c r="AK627" s="399">
        <v>3</v>
      </c>
      <c r="AL627" s="399">
        <v>20</v>
      </c>
      <c r="AM627" s="166"/>
      <c r="AN627" s="166"/>
      <c r="AO627" s="166" t="s">
        <v>699</v>
      </c>
      <c r="AP627" s="168" t="s">
        <v>699</v>
      </c>
      <c r="AQ627" s="168">
        <v>0</v>
      </c>
      <c r="AR627" s="169">
        <f t="shared" si="5"/>
        <v>57</v>
      </c>
      <c r="AS627" s="170">
        <v>0</v>
      </c>
      <c r="AT627" s="160">
        <v>0</v>
      </c>
      <c r="AU627" s="160">
        <v>0</v>
      </c>
      <c r="AV627" s="170">
        <v>47</v>
      </c>
      <c r="AW627" s="170">
        <v>7</v>
      </c>
      <c r="AX627" s="160">
        <v>0</v>
      </c>
      <c r="AY627" s="160">
        <v>3</v>
      </c>
      <c r="AZ627" s="160">
        <v>0</v>
      </c>
      <c r="BA627" s="160">
        <v>0</v>
      </c>
      <c r="BB627" s="160">
        <v>0</v>
      </c>
      <c r="BC627" s="160" t="s">
        <v>2355</v>
      </c>
      <c r="BD627" s="160"/>
      <c r="BE627" s="160"/>
    </row>
    <row r="628" spans="2:57" ht="16.5" hidden="1" customHeight="1">
      <c r="B628" s="156">
        <v>204</v>
      </c>
      <c r="C628" s="157" t="s">
        <v>1980</v>
      </c>
      <c r="D628" s="158" t="s">
        <v>5659</v>
      </c>
      <c r="E628" s="176" t="s">
        <v>28</v>
      </c>
      <c r="F628" s="158" t="s">
        <v>2233</v>
      </c>
      <c r="G628" s="158" t="s">
        <v>1784</v>
      </c>
      <c r="H628" s="159" t="s">
        <v>727</v>
      </c>
      <c r="I628" s="160" t="s">
        <v>1981</v>
      </c>
      <c r="J628" s="160" t="s">
        <v>5660</v>
      </c>
      <c r="K628" s="161">
        <v>35125</v>
      </c>
      <c r="L628" s="158" t="s">
        <v>5661</v>
      </c>
      <c r="M628" s="158" t="s">
        <v>2332</v>
      </c>
      <c r="N628" s="158" t="s">
        <v>5661</v>
      </c>
      <c r="O628" s="158" t="s">
        <v>5662</v>
      </c>
      <c r="P628" s="158"/>
      <c r="Q628" s="171">
        <v>5</v>
      </c>
      <c r="R628" s="163" t="s">
        <v>5386</v>
      </c>
      <c r="S628" s="163">
        <v>10</v>
      </c>
      <c r="T628" s="163" t="s">
        <v>2360</v>
      </c>
      <c r="U628" s="163">
        <v>32</v>
      </c>
      <c r="V628" s="163" t="s">
        <v>5663</v>
      </c>
      <c r="W628" s="163">
        <v>2</v>
      </c>
      <c r="X628" s="163"/>
      <c r="Y628" s="164" t="s">
        <v>26</v>
      </c>
      <c r="Z628" s="164" t="s">
        <v>26</v>
      </c>
      <c r="AA628" s="172" t="s">
        <v>35</v>
      </c>
      <c r="AB628" s="165" t="s">
        <v>2354</v>
      </c>
      <c r="AC628" s="166">
        <v>44</v>
      </c>
      <c r="AD628" s="167">
        <f t="shared" si="4"/>
        <v>0</v>
      </c>
      <c r="AE628" s="398">
        <v>44</v>
      </c>
      <c r="AF628" s="398">
        <v>0</v>
      </c>
      <c r="AG628" s="398">
        <v>7</v>
      </c>
      <c r="AH628" s="398">
        <v>1</v>
      </c>
      <c r="AI628" s="399">
        <v>44</v>
      </c>
      <c r="AJ628" s="399">
        <v>8</v>
      </c>
      <c r="AK628" s="399">
        <v>3</v>
      </c>
      <c r="AL628" s="399">
        <v>29</v>
      </c>
      <c r="AM628" s="166"/>
      <c r="AN628" s="166"/>
      <c r="AO628" s="166" t="s">
        <v>699</v>
      </c>
      <c r="AP628" s="168" t="s">
        <v>699</v>
      </c>
      <c r="AQ628" s="168">
        <v>0</v>
      </c>
      <c r="AR628" s="169">
        <f t="shared" si="5"/>
        <v>44</v>
      </c>
      <c r="AS628" s="170">
        <v>0</v>
      </c>
      <c r="AT628" s="160">
        <v>0</v>
      </c>
      <c r="AU628" s="160">
        <v>0</v>
      </c>
      <c r="AV628" s="170">
        <v>38</v>
      </c>
      <c r="AW628" s="170">
        <v>0</v>
      </c>
      <c r="AX628" s="160">
        <v>0</v>
      </c>
      <c r="AY628" s="160">
        <v>6</v>
      </c>
      <c r="AZ628" s="160">
        <v>0</v>
      </c>
      <c r="BA628" s="160">
        <v>0</v>
      </c>
      <c r="BB628" s="160">
        <v>0</v>
      </c>
      <c r="BC628" s="160" t="s">
        <v>2355</v>
      </c>
      <c r="BD628" s="160"/>
      <c r="BE628" s="160"/>
    </row>
    <row r="629" spans="2:57" ht="16.5" hidden="1" customHeight="1">
      <c r="B629" s="156">
        <v>225</v>
      </c>
      <c r="C629" s="157" t="s">
        <v>1982</v>
      </c>
      <c r="D629" s="158" t="s">
        <v>5664</v>
      </c>
      <c r="E629" s="176" t="s">
        <v>28</v>
      </c>
      <c r="F629" s="158" t="s">
        <v>2233</v>
      </c>
      <c r="G629" s="158" t="s">
        <v>1784</v>
      </c>
      <c r="H629" s="159" t="s">
        <v>727</v>
      </c>
      <c r="I629" s="160" t="s">
        <v>1983</v>
      </c>
      <c r="J629" s="160" t="s">
        <v>5665</v>
      </c>
      <c r="K629" s="161">
        <v>39326</v>
      </c>
      <c r="L629" s="158" t="s">
        <v>5666</v>
      </c>
      <c r="M629" s="158" t="s">
        <v>2332</v>
      </c>
      <c r="N629" s="158" t="s">
        <v>5666</v>
      </c>
      <c r="O629" s="158" t="s">
        <v>5667</v>
      </c>
      <c r="P629" s="158" t="s">
        <v>5668</v>
      </c>
      <c r="Q629" s="171">
        <v>3</v>
      </c>
      <c r="R629" s="163" t="s">
        <v>4545</v>
      </c>
      <c r="S629" s="163">
        <v>41</v>
      </c>
      <c r="T629" s="163" t="s">
        <v>4501</v>
      </c>
      <c r="U629" s="163">
        <v>34</v>
      </c>
      <c r="V629" s="163" t="s">
        <v>5669</v>
      </c>
      <c r="W629" s="163">
        <v>2</v>
      </c>
      <c r="X629" s="163"/>
      <c r="Y629" s="164" t="s">
        <v>26</v>
      </c>
      <c r="Z629" s="164" t="s">
        <v>26</v>
      </c>
      <c r="AA629" s="172" t="s">
        <v>35</v>
      </c>
      <c r="AB629" s="165" t="s">
        <v>2354</v>
      </c>
      <c r="AC629" s="166">
        <v>38</v>
      </c>
      <c r="AD629" s="167">
        <f t="shared" si="4"/>
        <v>0</v>
      </c>
      <c r="AE629" s="398">
        <v>38</v>
      </c>
      <c r="AF629" s="398">
        <v>0</v>
      </c>
      <c r="AG629" s="398">
        <v>7</v>
      </c>
      <c r="AH629" s="398">
        <v>0</v>
      </c>
      <c r="AI629" s="399">
        <v>38</v>
      </c>
      <c r="AJ629" s="399">
        <v>7</v>
      </c>
      <c r="AK629" s="399">
        <v>3</v>
      </c>
      <c r="AL629" s="399">
        <v>17</v>
      </c>
      <c r="AM629" s="166"/>
      <c r="AN629" s="166"/>
      <c r="AO629" s="166" t="s">
        <v>699</v>
      </c>
      <c r="AP629" s="168" t="s">
        <v>699</v>
      </c>
      <c r="AQ629" s="168">
        <v>0</v>
      </c>
      <c r="AR629" s="169">
        <f t="shared" si="5"/>
        <v>38</v>
      </c>
      <c r="AS629" s="170">
        <v>0</v>
      </c>
      <c r="AT629" s="160">
        <v>0</v>
      </c>
      <c r="AU629" s="160">
        <v>0</v>
      </c>
      <c r="AV629" s="170">
        <v>0</v>
      </c>
      <c r="AW629" s="170">
        <v>4</v>
      </c>
      <c r="AX629" s="160">
        <v>28</v>
      </c>
      <c r="AY629" s="160">
        <v>6</v>
      </c>
      <c r="AZ629" s="160">
        <v>0</v>
      </c>
      <c r="BA629" s="160">
        <v>0</v>
      </c>
      <c r="BB629" s="160">
        <v>0</v>
      </c>
      <c r="BC629" s="160" t="s">
        <v>2355</v>
      </c>
      <c r="BD629" s="160"/>
      <c r="BE629" s="160"/>
    </row>
    <row r="630" spans="2:57" ht="16.5" hidden="1" customHeight="1">
      <c r="B630" s="156">
        <v>237</v>
      </c>
      <c r="C630" s="157" t="s">
        <v>1984</v>
      </c>
      <c r="D630" s="158" t="s">
        <v>5670</v>
      </c>
      <c r="E630" s="176" t="s">
        <v>28</v>
      </c>
      <c r="F630" s="158" t="s">
        <v>2233</v>
      </c>
      <c r="G630" s="158" t="s">
        <v>1784</v>
      </c>
      <c r="H630" s="159" t="s">
        <v>727</v>
      </c>
      <c r="I630" s="160" t="s">
        <v>1985</v>
      </c>
      <c r="J630" s="160" t="s">
        <v>5671</v>
      </c>
      <c r="K630" s="161">
        <v>42795</v>
      </c>
      <c r="L630" s="158" t="s">
        <v>5672</v>
      </c>
      <c r="M630" s="158" t="s">
        <v>2332</v>
      </c>
      <c r="N630" s="158" t="s">
        <v>5672</v>
      </c>
      <c r="O630" s="158" t="s">
        <v>5673</v>
      </c>
      <c r="P630" s="158" t="s">
        <v>5674</v>
      </c>
      <c r="Q630" s="171">
        <v>2</v>
      </c>
      <c r="R630" s="212" t="s">
        <v>5675</v>
      </c>
      <c r="S630" s="163">
        <v>9</v>
      </c>
      <c r="T630" s="163" t="s">
        <v>4790</v>
      </c>
      <c r="U630" s="163">
        <v>106</v>
      </c>
      <c r="V630" s="163" t="s">
        <v>5676</v>
      </c>
      <c r="W630" s="163">
        <v>1</v>
      </c>
      <c r="X630" s="163"/>
      <c r="Y630" s="164" t="s">
        <v>2353</v>
      </c>
      <c r="Z630" s="164" t="s">
        <v>2353</v>
      </c>
      <c r="AA630" s="184" t="s">
        <v>35</v>
      </c>
      <c r="AB630" s="165" t="s">
        <v>2354</v>
      </c>
      <c r="AC630" s="166">
        <v>83</v>
      </c>
      <c r="AD630" s="167">
        <f t="shared" si="4"/>
        <v>0</v>
      </c>
      <c r="AE630" s="398">
        <v>83</v>
      </c>
      <c r="AF630" s="398">
        <v>0</v>
      </c>
      <c r="AG630" s="398">
        <v>9</v>
      </c>
      <c r="AH630" s="398">
        <v>1</v>
      </c>
      <c r="AI630" s="399">
        <v>83</v>
      </c>
      <c r="AJ630" s="399">
        <v>10</v>
      </c>
      <c r="AK630" s="399">
        <v>3</v>
      </c>
      <c r="AL630" s="399">
        <v>74</v>
      </c>
      <c r="AM630" s="166"/>
      <c r="AN630" s="166"/>
      <c r="AO630" s="166" t="s">
        <v>699</v>
      </c>
      <c r="AP630" s="168" t="s">
        <v>699</v>
      </c>
      <c r="AQ630" s="168" t="s">
        <v>699</v>
      </c>
      <c r="AR630" s="169">
        <f t="shared" si="5"/>
        <v>83</v>
      </c>
      <c r="AS630" s="170">
        <v>0</v>
      </c>
      <c r="AT630" s="160">
        <v>0</v>
      </c>
      <c r="AU630" s="160">
        <v>0</v>
      </c>
      <c r="AV630" s="170">
        <v>0</v>
      </c>
      <c r="AW630" s="170">
        <v>2</v>
      </c>
      <c r="AX630" s="160">
        <v>74</v>
      </c>
      <c r="AY630" s="160">
        <v>7</v>
      </c>
      <c r="AZ630" s="160">
        <v>0</v>
      </c>
      <c r="BA630" s="160">
        <v>0</v>
      </c>
      <c r="BB630" s="160">
        <v>0</v>
      </c>
      <c r="BC630" s="160" t="s">
        <v>2355</v>
      </c>
      <c r="BD630" s="160"/>
      <c r="BE630" s="160"/>
    </row>
    <row r="631" spans="2:57" ht="16.5" hidden="1" customHeight="1">
      <c r="B631" s="156">
        <v>98</v>
      </c>
      <c r="C631" s="157" t="s">
        <v>1986</v>
      </c>
      <c r="D631" s="158" t="s">
        <v>5677</v>
      </c>
      <c r="E631" s="176" t="s">
        <v>28</v>
      </c>
      <c r="F631" s="158" t="s">
        <v>2233</v>
      </c>
      <c r="G631" s="158" t="s">
        <v>1784</v>
      </c>
      <c r="H631" s="159" t="s">
        <v>724</v>
      </c>
      <c r="I631" s="160" t="s">
        <v>1987</v>
      </c>
      <c r="J631" s="160" t="s">
        <v>5678</v>
      </c>
      <c r="K631" s="161">
        <v>39508</v>
      </c>
      <c r="L631" s="158" t="s">
        <v>5679</v>
      </c>
      <c r="M631" s="158" t="s">
        <v>2332</v>
      </c>
      <c r="N631" s="158" t="s">
        <v>5679</v>
      </c>
      <c r="O631" s="158" t="s">
        <v>5680</v>
      </c>
      <c r="P631" s="158" t="s">
        <v>5681</v>
      </c>
      <c r="Q631" s="171">
        <v>5</v>
      </c>
      <c r="R631" s="163" t="s">
        <v>3280</v>
      </c>
      <c r="S631" s="163">
        <v>17</v>
      </c>
      <c r="T631" s="163" t="s">
        <v>3976</v>
      </c>
      <c r="U631" s="163">
        <v>88</v>
      </c>
      <c r="V631" s="163" t="s">
        <v>5682</v>
      </c>
      <c r="W631" s="163">
        <v>1</v>
      </c>
      <c r="X631" s="163"/>
      <c r="Y631" s="164" t="s">
        <v>26</v>
      </c>
      <c r="Z631" s="164" t="s">
        <v>26</v>
      </c>
      <c r="AA631" s="172" t="s">
        <v>35</v>
      </c>
      <c r="AB631" s="165" t="s">
        <v>2354</v>
      </c>
      <c r="AC631" s="166">
        <v>44</v>
      </c>
      <c r="AD631" s="167">
        <f t="shared" si="4"/>
        <v>0</v>
      </c>
      <c r="AE631" s="398">
        <v>40</v>
      </c>
      <c r="AF631" s="398">
        <v>0</v>
      </c>
      <c r="AG631" s="398">
        <v>7</v>
      </c>
      <c r="AH631" s="398">
        <v>0</v>
      </c>
      <c r="AI631" s="399">
        <v>40</v>
      </c>
      <c r="AJ631" s="399">
        <v>7</v>
      </c>
      <c r="AK631" s="399">
        <v>3</v>
      </c>
      <c r="AL631" s="399">
        <v>22</v>
      </c>
      <c r="AM631" s="166"/>
      <c r="AN631" s="166"/>
      <c r="AO631" s="166" t="s">
        <v>699</v>
      </c>
      <c r="AP631" s="168" t="s">
        <v>699</v>
      </c>
      <c r="AQ631" s="168">
        <v>0</v>
      </c>
      <c r="AR631" s="169">
        <f t="shared" si="5"/>
        <v>44</v>
      </c>
      <c r="AS631" s="170">
        <v>0</v>
      </c>
      <c r="AT631" s="160">
        <v>0</v>
      </c>
      <c r="AU631" s="160">
        <v>0</v>
      </c>
      <c r="AV631" s="170">
        <v>44</v>
      </c>
      <c r="AW631" s="170">
        <v>0</v>
      </c>
      <c r="AX631" s="160">
        <v>0</v>
      </c>
      <c r="AY631" s="160">
        <v>0</v>
      </c>
      <c r="AZ631" s="160">
        <v>0</v>
      </c>
      <c r="BA631" s="160">
        <v>0</v>
      </c>
      <c r="BB631" s="160">
        <v>0</v>
      </c>
      <c r="BC631" s="160" t="s">
        <v>2355</v>
      </c>
      <c r="BD631" s="160"/>
      <c r="BE631" s="160"/>
    </row>
    <row r="632" spans="2:57" ht="16.5" hidden="1" customHeight="1">
      <c r="B632" s="156">
        <v>205</v>
      </c>
      <c r="C632" s="157" t="s">
        <v>1988</v>
      </c>
      <c r="D632" s="158" t="s">
        <v>5683</v>
      </c>
      <c r="E632" s="176" t="s">
        <v>28</v>
      </c>
      <c r="F632" s="158" t="s">
        <v>2233</v>
      </c>
      <c r="G632" s="158" t="s">
        <v>1784</v>
      </c>
      <c r="H632" s="159" t="s">
        <v>727</v>
      </c>
      <c r="I632" s="160" t="s">
        <v>1989</v>
      </c>
      <c r="J632" s="160" t="s">
        <v>5684</v>
      </c>
      <c r="K632" s="161">
        <v>12510</v>
      </c>
      <c r="L632" s="158"/>
      <c r="M632" s="158"/>
      <c r="N632" s="158" t="s">
        <v>699</v>
      </c>
      <c r="O632" s="158" t="s">
        <v>699</v>
      </c>
      <c r="P632" s="158" t="s">
        <v>699</v>
      </c>
      <c r="Q632" s="171">
        <v>3</v>
      </c>
      <c r="R632" s="163" t="s">
        <v>2453</v>
      </c>
      <c r="S632" s="163">
        <v>6</v>
      </c>
      <c r="T632" s="163" t="s">
        <v>2430</v>
      </c>
      <c r="U632" s="163">
        <v>12</v>
      </c>
      <c r="V632" s="163" t="s">
        <v>3180</v>
      </c>
      <c r="W632" s="163">
        <v>1</v>
      </c>
      <c r="X632" s="163"/>
      <c r="Y632" s="164" t="s">
        <v>2353</v>
      </c>
      <c r="Z632" s="164" t="s">
        <v>2353</v>
      </c>
      <c r="AA632" s="164"/>
      <c r="AB632" s="165" t="s">
        <v>2338</v>
      </c>
      <c r="AC632" s="166">
        <v>14</v>
      </c>
      <c r="AD632" s="167">
        <f t="shared" si="4"/>
        <v>0</v>
      </c>
      <c r="AE632" s="398">
        <v>14</v>
      </c>
      <c r="AF632" s="398">
        <v>0</v>
      </c>
      <c r="AG632" s="398">
        <v>4</v>
      </c>
      <c r="AH632" s="398">
        <v>0</v>
      </c>
      <c r="AI632" s="399">
        <v>14</v>
      </c>
      <c r="AJ632" s="399">
        <v>4</v>
      </c>
      <c r="AK632" s="399">
        <v>2</v>
      </c>
      <c r="AL632" s="399">
        <v>7</v>
      </c>
      <c r="AM632" s="166"/>
      <c r="AN632" s="166"/>
      <c r="AO632" s="166" t="s">
        <v>699</v>
      </c>
      <c r="AP632" s="168" t="s">
        <v>699</v>
      </c>
      <c r="AQ632" s="168">
        <v>0</v>
      </c>
      <c r="AR632" s="169">
        <f t="shared" si="5"/>
        <v>14</v>
      </c>
      <c r="AS632" s="170">
        <v>0</v>
      </c>
      <c r="AT632" s="160">
        <v>0</v>
      </c>
      <c r="AU632" s="160">
        <v>0</v>
      </c>
      <c r="AV632" s="170">
        <v>8</v>
      </c>
      <c r="AW632" s="170">
        <v>0</v>
      </c>
      <c r="AX632" s="160">
        <v>0</v>
      </c>
      <c r="AY632" s="160">
        <v>6</v>
      </c>
      <c r="AZ632" s="160">
        <v>0</v>
      </c>
      <c r="BA632" s="160">
        <v>0</v>
      </c>
      <c r="BB632" s="160">
        <v>0</v>
      </c>
      <c r="BC632" s="160" t="s">
        <v>2339</v>
      </c>
      <c r="BD632" s="160"/>
      <c r="BE632" s="160"/>
    </row>
    <row r="633" spans="2:57" ht="16.5" hidden="1" customHeight="1">
      <c r="B633" s="156">
        <v>30</v>
      </c>
      <c r="C633" s="157" t="s">
        <v>1990</v>
      </c>
      <c r="D633" s="158" t="s">
        <v>5685</v>
      </c>
      <c r="E633" s="176" t="s">
        <v>28</v>
      </c>
      <c r="F633" s="158" t="s">
        <v>2233</v>
      </c>
      <c r="G633" s="158" t="s">
        <v>1784</v>
      </c>
      <c r="H633" s="159" t="s">
        <v>724</v>
      </c>
      <c r="I633" s="160" t="s">
        <v>1991</v>
      </c>
      <c r="J633" s="160" t="s">
        <v>5686</v>
      </c>
      <c r="K633" s="161">
        <v>19122</v>
      </c>
      <c r="L633" s="158" t="s">
        <v>5687</v>
      </c>
      <c r="M633" s="158" t="s">
        <v>2332</v>
      </c>
      <c r="N633" s="158" t="s">
        <v>5687</v>
      </c>
      <c r="O633" s="158" t="s">
        <v>5688</v>
      </c>
      <c r="P633" s="158" t="s">
        <v>5689</v>
      </c>
      <c r="Q633" s="171">
        <v>5</v>
      </c>
      <c r="R633" s="163" t="s">
        <v>5690</v>
      </c>
      <c r="S633" s="163">
        <v>18</v>
      </c>
      <c r="T633" s="163" t="s">
        <v>2892</v>
      </c>
      <c r="U633" s="163">
        <v>85</v>
      </c>
      <c r="V633" s="163" t="s">
        <v>5691</v>
      </c>
      <c r="W633" s="163"/>
      <c r="X633" s="163"/>
      <c r="Y633" s="164" t="s">
        <v>26</v>
      </c>
      <c r="Z633" s="164" t="s">
        <v>26</v>
      </c>
      <c r="AA633" s="172" t="s">
        <v>35</v>
      </c>
      <c r="AB633" s="165" t="s">
        <v>2354</v>
      </c>
      <c r="AC633" s="166">
        <v>58</v>
      </c>
      <c r="AD633" s="167">
        <f t="shared" si="4"/>
        <v>0</v>
      </c>
      <c r="AE633" s="398">
        <v>58</v>
      </c>
      <c r="AF633" s="398">
        <v>0</v>
      </c>
      <c r="AG633" s="398">
        <v>11</v>
      </c>
      <c r="AH633" s="398">
        <v>4</v>
      </c>
      <c r="AI633" s="399">
        <v>58</v>
      </c>
      <c r="AJ633" s="399">
        <v>15</v>
      </c>
      <c r="AK633" s="399">
        <v>3</v>
      </c>
      <c r="AL633" s="399">
        <v>38</v>
      </c>
      <c r="AM633" s="166"/>
      <c r="AN633" s="166"/>
      <c r="AO633" s="166" t="s">
        <v>699</v>
      </c>
      <c r="AP633" s="168" t="s">
        <v>699</v>
      </c>
      <c r="AQ633" s="168" t="s">
        <v>699</v>
      </c>
      <c r="AR633" s="169">
        <f t="shared" si="5"/>
        <v>58</v>
      </c>
      <c r="AS633" s="170">
        <v>0</v>
      </c>
      <c r="AT633" s="160">
        <v>0</v>
      </c>
      <c r="AU633" s="160">
        <v>0</v>
      </c>
      <c r="AV633" s="170">
        <v>44</v>
      </c>
      <c r="AW633" s="170">
        <v>0</v>
      </c>
      <c r="AX633" s="160">
        <v>0</v>
      </c>
      <c r="AY633" s="160">
        <v>14</v>
      </c>
      <c r="AZ633" s="160">
        <v>0</v>
      </c>
      <c r="BA633" s="160">
        <v>0</v>
      </c>
      <c r="BB633" s="160">
        <v>0</v>
      </c>
      <c r="BC633" s="160" t="s">
        <v>2355</v>
      </c>
      <c r="BD633" s="160"/>
      <c r="BE633" s="160"/>
    </row>
    <row r="634" spans="2:57" ht="16.5" hidden="1" customHeight="1">
      <c r="B634" s="156">
        <v>66</v>
      </c>
      <c r="C634" s="157" t="s">
        <v>1992</v>
      </c>
      <c r="D634" s="158" t="s">
        <v>5692</v>
      </c>
      <c r="E634" s="176" t="s">
        <v>28</v>
      </c>
      <c r="F634" s="158" t="s">
        <v>2233</v>
      </c>
      <c r="G634" s="158" t="s">
        <v>1784</v>
      </c>
      <c r="H634" s="159" t="s">
        <v>724</v>
      </c>
      <c r="I634" s="160" t="s">
        <v>1993</v>
      </c>
      <c r="J634" s="160" t="s">
        <v>5572</v>
      </c>
      <c r="K634" s="161">
        <v>26726</v>
      </c>
      <c r="L634" s="158"/>
      <c r="M634" s="158"/>
      <c r="N634" s="158" t="s">
        <v>699</v>
      </c>
      <c r="O634" s="158" t="s">
        <v>699</v>
      </c>
      <c r="P634" s="158" t="s">
        <v>699</v>
      </c>
      <c r="Q634" s="171">
        <v>1</v>
      </c>
      <c r="R634" s="163" t="s">
        <v>5693</v>
      </c>
      <c r="S634" s="163">
        <v>30</v>
      </c>
      <c r="T634" s="163" t="s">
        <v>2851</v>
      </c>
      <c r="U634" s="163">
        <v>63</v>
      </c>
      <c r="V634" s="163" t="s">
        <v>5694</v>
      </c>
      <c r="W634" s="163">
        <v>8</v>
      </c>
      <c r="X634" s="163"/>
      <c r="Y634" s="164" t="s">
        <v>26</v>
      </c>
      <c r="Z634" s="164" t="s">
        <v>26</v>
      </c>
      <c r="AA634" s="172" t="s">
        <v>35</v>
      </c>
      <c r="AB634" s="165" t="s">
        <v>2354</v>
      </c>
      <c r="AC634" s="166">
        <v>73</v>
      </c>
      <c r="AD634" s="167">
        <f t="shared" si="4"/>
        <v>0</v>
      </c>
      <c r="AE634" s="398">
        <v>73</v>
      </c>
      <c r="AF634" s="398">
        <v>0</v>
      </c>
      <c r="AG634" s="398">
        <v>13</v>
      </c>
      <c r="AH634" s="398">
        <v>0</v>
      </c>
      <c r="AI634" s="399">
        <v>73</v>
      </c>
      <c r="AJ634" s="399">
        <v>13</v>
      </c>
      <c r="AK634" s="399">
        <v>3</v>
      </c>
      <c r="AL634" s="399">
        <v>59</v>
      </c>
      <c r="AM634" s="166"/>
      <c r="AN634" s="166"/>
      <c r="AO634" s="166" t="s">
        <v>699</v>
      </c>
      <c r="AP634" s="168" t="s">
        <v>699</v>
      </c>
      <c r="AQ634" s="168" t="s">
        <v>699</v>
      </c>
      <c r="AR634" s="169">
        <f t="shared" si="5"/>
        <v>73</v>
      </c>
      <c r="AS634" s="170">
        <v>0</v>
      </c>
      <c r="AT634" s="160">
        <v>0</v>
      </c>
      <c r="AU634" s="160">
        <v>0</v>
      </c>
      <c r="AV634" s="170">
        <v>11</v>
      </c>
      <c r="AW634" s="170">
        <v>1</v>
      </c>
      <c r="AX634" s="160">
        <v>47</v>
      </c>
      <c r="AY634" s="160">
        <v>14</v>
      </c>
      <c r="AZ634" s="160">
        <v>0</v>
      </c>
      <c r="BA634" s="160">
        <v>0</v>
      </c>
      <c r="BB634" s="160">
        <v>0</v>
      </c>
      <c r="BC634" s="160" t="s">
        <v>2355</v>
      </c>
      <c r="BD634" s="160"/>
      <c r="BE634" s="160"/>
    </row>
    <row r="635" spans="2:57" ht="16.5" hidden="1" customHeight="1">
      <c r="B635" s="156">
        <v>148</v>
      </c>
      <c r="C635" s="157" t="s">
        <v>1994</v>
      </c>
      <c r="D635" s="158" t="s">
        <v>5695</v>
      </c>
      <c r="E635" s="176" t="s">
        <v>28</v>
      </c>
      <c r="F635" s="158" t="s">
        <v>2233</v>
      </c>
      <c r="G635" s="158" t="s">
        <v>1784</v>
      </c>
      <c r="H635" s="159" t="s">
        <v>730</v>
      </c>
      <c r="I635" s="160" t="s">
        <v>1995</v>
      </c>
      <c r="J635" s="160" t="s">
        <v>5696</v>
      </c>
      <c r="K635" s="161">
        <v>17983</v>
      </c>
      <c r="L635" s="158" t="s">
        <v>5697</v>
      </c>
      <c r="M635" s="158" t="s">
        <v>2332</v>
      </c>
      <c r="N635" s="158" t="s">
        <v>5697</v>
      </c>
      <c r="O635" s="158" t="s">
        <v>5698</v>
      </c>
      <c r="P635" s="158" t="s">
        <v>5699</v>
      </c>
      <c r="Q635" s="171">
        <v>4</v>
      </c>
      <c r="R635" s="163" t="s">
        <v>5700</v>
      </c>
      <c r="S635" s="163">
        <v>10</v>
      </c>
      <c r="T635" s="163" t="s">
        <v>3646</v>
      </c>
      <c r="U635" s="163">
        <v>52</v>
      </c>
      <c r="V635" s="163" t="s">
        <v>5701</v>
      </c>
      <c r="W635" s="163">
        <v>1</v>
      </c>
      <c r="X635" s="163"/>
      <c r="Y635" s="164" t="s">
        <v>26</v>
      </c>
      <c r="Z635" s="164" t="s">
        <v>26</v>
      </c>
      <c r="AA635" s="172" t="s">
        <v>35</v>
      </c>
      <c r="AB635" s="165" t="s">
        <v>2354</v>
      </c>
      <c r="AC635" s="166">
        <v>46</v>
      </c>
      <c r="AD635" s="167">
        <f t="shared" si="4"/>
        <v>0</v>
      </c>
      <c r="AE635" s="398">
        <v>46</v>
      </c>
      <c r="AF635" s="398">
        <v>0</v>
      </c>
      <c r="AG635" s="398">
        <v>11</v>
      </c>
      <c r="AH635" s="398">
        <v>2</v>
      </c>
      <c r="AI635" s="399">
        <v>46</v>
      </c>
      <c r="AJ635" s="399">
        <v>13</v>
      </c>
      <c r="AK635" s="399">
        <v>3</v>
      </c>
      <c r="AL635" s="399">
        <v>18</v>
      </c>
      <c r="AM635" s="166"/>
      <c r="AN635" s="166"/>
      <c r="AO635" s="166" t="s">
        <v>699</v>
      </c>
      <c r="AP635" s="168" t="s">
        <v>699</v>
      </c>
      <c r="AQ635" s="168" t="s">
        <v>699</v>
      </c>
      <c r="AR635" s="169">
        <f t="shared" si="5"/>
        <v>46</v>
      </c>
      <c r="AS635" s="170">
        <v>0</v>
      </c>
      <c r="AT635" s="160">
        <v>0</v>
      </c>
      <c r="AU635" s="160">
        <v>0</v>
      </c>
      <c r="AV635" s="170">
        <v>40</v>
      </c>
      <c r="AW635" s="170">
        <v>0</v>
      </c>
      <c r="AX635" s="160">
        <v>0</v>
      </c>
      <c r="AY635" s="160">
        <v>6</v>
      </c>
      <c r="AZ635" s="160">
        <v>0</v>
      </c>
      <c r="BA635" s="160">
        <v>0</v>
      </c>
      <c r="BB635" s="160">
        <v>0</v>
      </c>
      <c r="BC635" s="160" t="s">
        <v>2355</v>
      </c>
      <c r="BD635" s="160"/>
      <c r="BE635" s="160"/>
    </row>
    <row r="636" spans="2:57" ht="16.5" hidden="1" customHeight="1">
      <c r="B636" s="156">
        <v>96</v>
      </c>
      <c r="C636" s="157" t="s">
        <v>1996</v>
      </c>
      <c r="D636" s="158" t="s">
        <v>5702</v>
      </c>
      <c r="E636" s="176" t="s">
        <v>28</v>
      </c>
      <c r="F636" s="158" t="s">
        <v>2233</v>
      </c>
      <c r="G636" s="158" t="s">
        <v>1784</v>
      </c>
      <c r="H636" s="159" t="s">
        <v>724</v>
      </c>
      <c r="I636" s="160" t="s">
        <v>1997</v>
      </c>
      <c r="J636" s="160" t="s">
        <v>5703</v>
      </c>
      <c r="K636" s="161">
        <v>39142</v>
      </c>
      <c r="L636" s="158"/>
      <c r="M636" s="158"/>
      <c r="N636" s="158" t="s">
        <v>5704</v>
      </c>
      <c r="O636" s="158" t="s">
        <v>5705</v>
      </c>
      <c r="P636" s="158" t="s">
        <v>5706</v>
      </c>
      <c r="Q636" s="171">
        <v>4</v>
      </c>
      <c r="R636" s="163" t="s">
        <v>5707</v>
      </c>
      <c r="S636" s="163">
        <v>14</v>
      </c>
      <c r="T636" s="163" t="s">
        <v>3874</v>
      </c>
      <c r="U636" s="163">
        <v>99</v>
      </c>
      <c r="V636" s="163" t="s">
        <v>5708</v>
      </c>
      <c r="W636" s="163">
        <v>3</v>
      </c>
      <c r="X636" s="163"/>
      <c r="Y636" s="164" t="s">
        <v>26</v>
      </c>
      <c r="Z636" s="164" t="s">
        <v>26</v>
      </c>
      <c r="AA636" s="172" t="s">
        <v>35</v>
      </c>
      <c r="AB636" s="165" t="s">
        <v>2354</v>
      </c>
      <c r="AC636" s="166">
        <v>70</v>
      </c>
      <c r="AD636" s="167">
        <f t="shared" si="4"/>
        <v>0</v>
      </c>
      <c r="AE636" s="398">
        <v>70</v>
      </c>
      <c r="AF636" s="398">
        <v>0</v>
      </c>
      <c r="AG636" s="398">
        <v>80</v>
      </c>
      <c r="AH636" s="398">
        <v>0</v>
      </c>
      <c r="AI636" s="399">
        <v>70</v>
      </c>
      <c r="AJ636" s="399">
        <v>10</v>
      </c>
      <c r="AK636" s="399">
        <v>3</v>
      </c>
      <c r="AL636" s="399">
        <v>24</v>
      </c>
      <c r="AM636" s="166"/>
      <c r="AN636" s="166"/>
      <c r="AO636" s="166" t="s">
        <v>699</v>
      </c>
      <c r="AP636" s="168" t="s">
        <v>699</v>
      </c>
      <c r="AQ636" s="168">
        <v>0</v>
      </c>
      <c r="AR636" s="169">
        <f t="shared" si="5"/>
        <v>70</v>
      </c>
      <c r="AS636" s="170">
        <v>0</v>
      </c>
      <c r="AT636" s="160">
        <v>0</v>
      </c>
      <c r="AU636" s="160">
        <v>0</v>
      </c>
      <c r="AV636" s="170">
        <v>6</v>
      </c>
      <c r="AW636" s="170">
        <v>0</v>
      </c>
      <c r="AX636" s="160">
        <v>64</v>
      </c>
      <c r="AY636" s="160">
        <v>0</v>
      </c>
      <c r="AZ636" s="160">
        <v>0</v>
      </c>
      <c r="BA636" s="160">
        <v>0</v>
      </c>
      <c r="BB636" s="160">
        <v>0</v>
      </c>
      <c r="BC636" s="160" t="s">
        <v>2355</v>
      </c>
      <c r="BD636" s="160"/>
      <c r="BE636" s="160"/>
    </row>
    <row r="637" spans="2:57" ht="16.5" hidden="1" customHeight="1">
      <c r="B637" s="156">
        <v>154</v>
      </c>
      <c r="C637" s="157" t="s">
        <v>1998</v>
      </c>
      <c r="D637" s="158" t="s">
        <v>5709</v>
      </c>
      <c r="E637" s="176" t="s">
        <v>28</v>
      </c>
      <c r="F637" s="158" t="s">
        <v>2233</v>
      </c>
      <c r="G637" s="158" t="s">
        <v>1784</v>
      </c>
      <c r="H637" s="159" t="s">
        <v>730</v>
      </c>
      <c r="I637" s="160" t="s">
        <v>1999</v>
      </c>
      <c r="J637" s="160" t="s">
        <v>5710</v>
      </c>
      <c r="K637" s="161">
        <v>37681</v>
      </c>
      <c r="L637" s="158" t="s">
        <v>5711</v>
      </c>
      <c r="M637" s="158" t="s">
        <v>2332</v>
      </c>
      <c r="N637" s="158" t="s">
        <v>5711</v>
      </c>
      <c r="O637" s="158" t="s">
        <v>5712</v>
      </c>
      <c r="P637" s="158" t="s">
        <v>5713</v>
      </c>
      <c r="Q637" s="171">
        <v>4</v>
      </c>
      <c r="R637" s="163" t="s">
        <v>5714</v>
      </c>
      <c r="S637" s="163">
        <v>20</v>
      </c>
      <c r="T637" s="163" t="s">
        <v>5715</v>
      </c>
      <c r="U637" s="163">
        <v>59</v>
      </c>
      <c r="V637" s="163" t="s">
        <v>5716</v>
      </c>
      <c r="W637" s="163">
        <v>1</v>
      </c>
      <c r="X637" s="163"/>
      <c r="Y637" s="164" t="s">
        <v>26</v>
      </c>
      <c r="Z637" s="164" t="s">
        <v>26</v>
      </c>
      <c r="AA637" s="172" t="s">
        <v>35</v>
      </c>
      <c r="AB637" s="165" t="s">
        <v>2354</v>
      </c>
      <c r="AC637" s="166">
        <v>51</v>
      </c>
      <c r="AD637" s="167">
        <f t="shared" si="4"/>
        <v>0</v>
      </c>
      <c r="AE637" s="398">
        <v>51</v>
      </c>
      <c r="AF637" s="398">
        <v>0</v>
      </c>
      <c r="AG637" s="398">
        <v>7</v>
      </c>
      <c r="AH637" s="398">
        <v>0</v>
      </c>
      <c r="AI637" s="399">
        <v>51</v>
      </c>
      <c r="AJ637" s="399">
        <v>7</v>
      </c>
      <c r="AK637" s="399">
        <v>3</v>
      </c>
      <c r="AL637" s="399">
        <v>32</v>
      </c>
      <c r="AM637" s="166"/>
      <c r="AN637" s="166"/>
      <c r="AO637" s="166" t="s">
        <v>699</v>
      </c>
      <c r="AP637" s="168" t="s">
        <v>699</v>
      </c>
      <c r="AQ637" s="168">
        <v>0</v>
      </c>
      <c r="AR637" s="169">
        <f t="shared" si="5"/>
        <v>51</v>
      </c>
      <c r="AS637" s="170">
        <v>0</v>
      </c>
      <c r="AT637" s="160">
        <v>0</v>
      </c>
      <c r="AU637" s="160">
        <v>0</v>
      </c>
      <c r="AV637" s="170">
        <v>47</v>
      </c>
      <c r="AW637" s="170">
        <v>0</v>
      </c>
      <c r="AX637" s="160">
        <v>0</v>
      </c>
      <c r="AY637" s="160">
        <v>4</v>
      </c>
      <c r="AZ637" s="160">
        <v>0</v>
      </c>
      <c r="BA637" s="160">
        <v>0</v>
      </c>
      <c r="BB637" s="160">
        <v>0</v>
      </c>
      <c r="BC637" s="160" t="s">
        <v>2355</v>
      </c>
      <c r="BD637" s="160"/>
      <c r="BE637" s="160"/>
    </row>
    <row r="638" spans="2:57" ht="16.5" hidden="1" customHeight="1">
      <c r="B638" s="156">
        <v>218</v>
      </c>
      <c r="C638" s="157" t="s">
        <v>2000</v>
      </c>
      <c r="D638" s="158" t="s">
        <v>5717</v>
      </c>
      <c r="E638" s="176" t="s">
        <v>28</v>
      </c>
      <c r="F638" s="158" t="s">
        <v>2233</v>
      </c>
      <c r="G638" s="158" t="s">
        <v>1784</v>
      </c>
      <c r="H638" s="159" t="s">
        <v>727</v>
      </c>
      <c r="I638" s="160" t="s">
        <v>2001</v>
      </c>
      <c r="J638" s="160" t="s">
        <v>5718</v>
      </c>
      <c r="K638" s="161">
        <v>37681</v>
      </c>
      <c r="L638" s="158" t="s">
        <v>5719</v>
      </c>
      <c r="M638" s="158" t="s">
        <v>2332</v>
      </c>
      <c r="N638" s="158" t="s">
        <v>5719</v>
      </c>
      <c r="O638" s="158" t="s">
        <v>5720</v>
      </c>
      <c r="P638" s="158" t="s">
        <v>5721</v>
      </c>
      <c r="Q638" s="171">
        <v>3</v>
      </c>
      <c r="R638" s="163" t="s">
        <v>4883</v>
      </c>
      <c r="S638" s="163">
        <v>15</v>
      </c>
      <c r="T638" s="163" t="s">
        <v>2508</v>
      </c>
      <c r="U638" s="163">
        <v>63</v>
      </c>
      <c r="V638" s="163" t="s">
        <v>5722</v>
      </c>
      <c r="W638" s="163">
        <v>2</v>
      </c>
      <c r="X638" s="163"/>
      <c r="Y638" s="164" t="s">
        <v>26</v>
      </c>
      <c r="Z638" s="164" t="s">
        <v>26</v>
      </c>
      <c r="AA638" s="172" t="s">
        <v>35</v>
      </c>
      <c r="AB638" s="165" t="s">
        <v>2354</v>
      </c>
      <c r="AC638" s="166">
        <v>48</v>
      </c>
      <c r="AD638" s="167">
        <f t="shared" si="4"/>
        <v>0</v>
      </c>
      <c r="AE638" s="398">
        <v>44</v>
      </c>
      <c r="AF638" s="398">
        <v>0</v>
      </c>
      <c r="AG638" s="398">
        <v>6</v>
      </c>
      <c r="AH638" s="398">
        <v>1</v>
      </c>
      <c r="AI638" s="399">
        <v>44</v>
      </c>
      <c r="AJ638" s="399">
        <v>7</v>
      </c>
      <c r="AK638" s="399">
        <v>3</v>
      </c>
      <c r="AL638" s="399">
        <v>16</v>
      </c>
      <c r="AM638" s="166"/>
      <c r="AN638" s="166"/>
      <c r="AO638" s="166" t="s">
        <v>699</v>
      </c>
      <c r="AP638" s="168" t="s">
        <v>699</v>
      </c>
      <c r="AQ638" s="168">
        <v>0</v>
      </c>
      <c r="AR638" s="169">
        <f t="shared" si="5"/>
        <v>48</v>
      </c>
      <c r="AS638" s="170">
        <v>0</v>
      </c>
      <c r="AT638" s="160">
        <v>0</v>
      </c>
      <c r="AU638" s="160">
        <v>0</v>
      </c>
      <c r="AV638" s="170">
        <v>0</v>
      </c>
      <c r="AW638" s="170">
        <v>2</v>
      </c>
      <c r="AX638" s="160">
        <v>42</v>
      </c>
      <c r="AY638" s="160">
        <v>4</v>
      </c>
      <c r="AZ638" s="160">
        <v>0</v>
      </c>
      <c r="BA638" s="160">
        <v>0</v>
      </c>
      <c r="BB638" s="160">
        <v>0</v>
      </c>
      <c r="BC638" s="160" t="s">
        <v>2355</v>
      </c>
      <c r="BD638" s="160"/>
      <c r="BE638" s="160"/>
    </row>
    <row r="639" spans="2:57" ht="16.5" hidden="1" customHeight="1">
      <c r="B639" s="156">
        <v>158</v>
      </c>
      <c r="C639" s="157" t="s">
        <v>2002</v>
      </c>
      <c r="D639" s="158" t="s">
        <v>5723</v>
      </c>
      <c r="E639" s="176" t="s">
        <v>28</v>
      </c>
      <c r="F639" s="158" t="s">
        <v>2233</v>
      </c>
      <c r="G639" s="158" t="s">
        <v>1784</v>
      </c>
      <c r="H639" s="159" t="s">
        <v>727</v>
      </c>
      <c r="I639" s="160" t="s">
        <v>2003</v>
      </c>
      <c r="J639" s="160" t="s">
        <v>5724</v>
      </c>
      <c r="K639" s="161">
        <v>38464</v>
      </c>
      <c r="L639" s="158" t="s">
        <v>5725</v>
      </c>
      <c r="M639" s="158" t="s">
        <v>2332</v>
      </c>
      <c r="N639" s="158" t="s">
        <v>5725</v>
      </c>
      <c r="O639" s="158" t="s">
        <v>5726</v>
      </c>
      <c r="P639" s="158" t="s">
        <v>5727</v>
      </c>
      <c r="Q639" s="171">
        <v>3</v>
      </c>
      <c r="R639" s="163" t="s">
        <v>2765</v>
      </c>
      <c r="S639" s="163">
        <v>10</v>
      </c>
      <c r="T639" s="163" t="s">
        <v>3672</v>
      </c>
      <c r="U639" s="163">
        <v>21</v>
      </c>
      <c r="V639" s="163" t="s">
        <v>5728</v>
      </c>
      <c r="W639" s="163">
        <v>1</v>
      </c>
      <c r="X639" s="163"/>
      <c r="Y639" s="164" t="s">
        <v>26</v>
      </c>
      <c r="Z639" s="164" t="s">
        <v>26</v>
      </c>
      <c r="AA639" s="164"/>
      <c r="AB639" s="165" t="s">
        <v>2338</v>
      </c>
      <c r="AC639" s="166">
        <v>24</v>
      </c>
      <c r="AD639" s="167">
        <f t="shared" si="4"/>
        <v>4</v>
      </c>
      <c r="AE639" s="398">
        <v>20</v>
      </c>
      <c r="AF639" s="398">
        <v>4</v>
      </c>
      <c r="AG639" s="398">
        <v>7</v>
      </c>
      <c r="AH639" s="398">
        <v>1</v>
      </c>
      <c r="AI639" s="399">
        <v>22</v>
      </c>
      <c r="AJ639" s="399">
        <v>7</v>
      </c>
      <c r="AK639" s="399">
        <v>2</v>
      </c>
      <c r="AL639" s="399">
        <v>13</v>
      </c>
      <c r="AM639" s="166"/>
      <c r="AN639" s="166"/>
      <c r="AO639" s="166" t="s">
        <v>699</v>
      </c>
      <c r="AP639" s="168" t="s">
        <v>699</v>
      </c>
      <c r="AQ639" s="168">
        <v>0</v>
      </c>
      <c r="AR639" s="169">
        <f t="shared" si="5"/>
        <v>24</v>
      </c>
      <c r="AS639" s="170">
        <v>0</v>
      </c>
      <c r="AT639" s="160">
        <v>0</v>
      </c>
      <c r="AU639" s="160">
        <v>0</v>
      </c>
      <c r="AV639" s="170">
        <v>13</v>
      </c>
      <c r="AW639" s="170">
        <v>0</v>
      </c>
      <c r="AX639" s="160">
        <v>0</v>
      </c>
      <c r="AY639" s="160">
        <v>11</v>
      </c>
      <c r="AZ639" s="160">
        <v>0</v>
      </c>
      <c r="BA639" s="160">
        <v>0</v>
      </c>
      <c r="BB639" s="160">
        <v>0</v>
      </c>
      <c r="BC639" s="160" t="s">
        <v>2339</v>
      </c>
      <c r="BD639" s="160"/>
      <c r="BE639" s="160"/>
    </row>
    <row r="640" spans="2:57" ht="16.5" hidden="1" customHeight="1">
      <c r="B640" s="156">
        <v>222</v>
      </c>
      <c r="C640" s="157" t="s">
        <v>2004</v>
      </c>
      <c r="D640" s="158" t="s">
        <v>5729</v>
      </c>
      <c r="E640" s="176" t="s">
        <v>28</v>
      </c>
      <c r="F640" s="158" t="s">
        <v>2233</v>
      </c>
      <c r="G640" s="158" t="s">
        <v>1784</v>
      </c>
      <c r="H640" s="159" t="s">
        <v>730</v>
      </c>
      <c r="I640" s="160" t="s">
        <v>2005</v>
      </c>
      <c r="J640" s="160" t="s">
        <v>5730</v>
      </c>
      <c r="K640" s="161">
        <v>38834</v>
      </c>
      <c r="L640" s="158" t="s">
        <v>5731</v>
      </c>
      <c r="M640" s="158" t="s">
        <v>2332</v>
      </c>
      <c r="N640" s="158" t="s">
        <v>699</v>
      </c>
      <c r="O640" s="158" t="s">
        <v>699</v>
      </c>
      <c r="P640" s="158" t="s">
        <v>699</v>
      </c>
      <c r="Q640" s="171">
        <v>2</v>
      </c>
      <c r="R640" s="163" t="s">
        <v>5732</v>
      </c>
      <c r="S640" s="163">
        <v>18</v>
      </c>
      <c r="T640" s="163" t="s">
        <v>2840</v>
      </c>
      <c r="U640" s="163">
        <v>74</v>
      </c>
      <c r="V640" s="163" t="s">
        <v>5733</v>
      </c>
      <c r="W640" s="163">
        <v>1</v>
      </c>
      <c r="X640" s="163"/>
      <c r="Y640" s="164" t="s">
        <v>26</v>
      </c>
      <c r="Z640" s="164" t="s">
        <v>26</v>
      </c>
      <c r="AA640" s="172" t="s">
        <v>35</v>
      </c>
      <c r="AB640" s="165" t="s">
        <v>2354</v>
      </c>
      <c r="AC640" s="166">
        <v>50</v>
      </c>
      <c r="AD640" s="167">
        <f t="shared" si="4"/>
        <v>0</v>
      </c>
      <c r="AE640" s="398">
        <v>50</v>
      </c>
      <c r="AF640" s="398">
        <v>0</v>
      </c>
      <c r="AG640" s="398">
        <v>9</v>
      </c>
      <c r="AH640" s="398">
        <v>5</v>
      </c>
      <c r="AI640" s="399">
        <v>50</v>
      </c>
      <c r="AJ640" s="399">
        <v>14</v>
      </c>
      <c r="AK640" s="399">
        <v>3</v>
      </c>
      <c r="AL640" s="399">
        <v>49</v>
      </c>
      <c r="AM640" s="166"/>
      <c r="AN640" s="166"/>
      <c r="AO640" s="166" t="s">
        <v>699</v>
      </c>
      <c r="AP640" s="168" t="s">
        <v>699</v>
      </c>
      <c r="AQ640" s="168" t="s">
        <v>699</v>
      </c>
      <c r="AR640" s="169">
        <f t="shared" si="5"/>
        <v>50</v>
      </c>
      <c r="AS640" s="170">
        <v>0</v>
      </c>
      <c r="AT640" s="160">
        <v>0</v>
      </c>
      <c r="AU640" s="160">
        <v>0</v>
      </c>
      <c r="AV640" s="170">
        <v>6</v>
      </c>
      <c r="AW640" s="170">
        <v>0</v>
      </c>
      <c r="AX640" s="160">
        <v>44</v>
      </c>
      <c r="AY640" s="160">
        <v>0</v>
      </c>
      <c r="AZ640" s="160">
        <v>0</v>
      </c>
      <c r="BA640" s="160">
        <v>0</v>
      </c>
      <c r="BB640" s="160">
        <v>0</v>
      </c>
      <c r="BC640" s="160" t="s">
        <v>2355</v>
      </c>
      <c r="BD640" s="160"/>
      <c r="BE640" s="160"/>
    </row>
    <row r="641" spans="2:57" ht="16.5" hidden="1" customHeight="1">
      <c r="B641" s="156">
        <v>216</v>
      </c>
      <c r="C641" s="157" t="s">
        <v>2006</v>
      </c>
      <c r="D641" s="158" t="s">
        <v>5734</v>
      </c>
      <c r="E641" s="176" t="s">
        <v>28</v>
      </c>
      <c r="F641" s="158" t="s">
        <v>2233</v>
      </c>
      <c r="G641" s="158" t="s">
        <v>1784</v>
      </c>
      <c r="H641" s="159" t="s">
        <v>727</v>
      </c>
      <c r="I641" s="160" t="s">
        <v>2007</v>
      </c>
      <c r="J641" s="160" t="s">
        <v>5735</v>
      </c>
      <c r="K641" s="161">
        <v>37681</v>
      </c>
      <c r="L641" s="158" t="s">
        <v>5736</v>
      </c>
      <c r="M641" s="158" t="s">
        <v>2332</v>
      </c>
      <c r="N641" s="158" t="s">
        <v>5736</v>
      </c>
      <c r="O641" s="158" t="s">
        <v>5737</v>
      </c>
      <c r="P641" s="158" t="s">
        <v>5738</v>
      </c>
      <c r="Q641" s="171">
        <v>3</v>
      </c>
      <c r="R641" s="163" t="s">
        <v>2873</v>
      </c>
      <c r="S641" s="163">
        <v>13</v>
      </c>
      <c r="T641" s="163" t="s">
        <v>3219</v>
      </c>
      <c r="U641" s="163">
        <v>41</v>
      </c>
      <c r="V641" s="163" t="s">
        <v>5739</v>
      </c>
      <c r="W641" s="163">
        <v>2</v>
      </c>
      <c r="X641" s="163"/>
      <c r="Y641" s="164" t="s">
        <v>2353</v>
      </c>
      <c r="Z641" s="164" t="s">
        <v>2353</v>
      </c>
      <c r="AA641" s="172" t="s">
        <v>35</v>
      </c>
      <c r="AB641" s="165" t="s">
        <v>2354</v>
      </c>
      <c r="AC641" s="166">
        <v>47</v>
      </c>
      <c r="AD641" s="167">
        <f t="shared" si="4"/>
        <v>0</v>
      </c>
      <c r="AE641" s="398">
        <v>47</v>
      </c>
      <c r="AF641" s="398">
        <v>0</v>
      </c>
      <c r="AG641" s="398">
        <v>7</v>
      </c>
      <c r="AH641" s="398">
        <v>0</v>
      </c>
      <c r="AI641" s="399">
        <v>47</v>
      </c>
      <c r="AJ641" s="399">
        <v>7</v>
      </c>
      <c r="AK641" s="399">
        <v>3</v>
      </c>
      <c r="AL641" s="399">
        <v>38</v>
      </c>
      <c r="AM641" s="166"/>
      <c r="AN641" s="166"/>
      <c r="AO641" s="166" t="s">
        <v>699</v>
      </c>
      <c r="AP641" s="168" t="s">
        <v>699</v>
      </c>
      <c r="AQ641" s="168" t="s">
        <v>699</v>
      </c>
      <c r="AR641" s="169">
        <f t="shared" si="5"/>
        <v>47</v>
      </c>
      <c r="AS641" s="170">
        <v>0</v>
      </c>
      <c r="AT641" s="160">
        <v>0</v>
      </c>
      <c r="AU641" s="160">
        <v>0</v>
      </c>
      <c r="AV641" s="170">
        <v>41</v>
      </c>
      <c r="AW641" s="170">
        <v>0</v>
      </c>
      <c r="AX641" s="160">
        <v>0</v>
      </c>
      <c r="AY641" s="160">
        <v>6</v>
      </c>
      <c r="AZ641" s="160">
        <v>0</v>
      </c>
      <c r="BA641" s="160">
        <v>0</v>
      </c>
      <c r="BB641" s="160">
        <v>0</v>
      </c>
      <c r="BC641" s="160" t="s">
        <v>2355</v>
      </c>
      <c r="BD641" s="160"/>
      <c r="BE641" s="160"/>
    </row>
    <row r="642" spans="2:57" ht="16.5" hidden="1" customHeight="1">
      <c r="B642" s="156">
        <v>220</v>
      </c>
      <c r="C642" s="157" t="s">
        <v>2008</v>
      </c>
      <c r="D642" s="158" t="s">
        <v>5740</v>
      </c>
      <c r="E642" s="176" t="s">
        <v>28</v>
      </c>
      <c r="F642" s="158" t="s">
        <v>2233</v>
      </c>
      <c r="G642" s="158" t="s">
        <v>1784</v>
      </c>
      <c r="H642" s="159" t="s">
        <v>727</v>
      </c>
      <c r="I642" s="160" t="s">
        <v>2009</v>
      </c>
      <c r="J642" s="160" t="s">
        <v>5741</v>
      </c>
      <c r="K642" s="161">
        <v>38777</v>
      </c>
      <c r="L642" s="158"/>
      <c r="M642" s="158"/>
      <c r="N642" s="158" t="s">
        <v>5742</v>
      </c>
      <c r="O642" s="158" t="s">
        <v>5743</v>
      </c>
      <c r="P642" s="158" t="s">
        <v>5744</v>
      </c>
      <c r="Q642" s="171">
        <v>1</v>
      </c>
      <c r="R642" s="163" t="s">
        <v>4649</v>
      </c>
      <c r="S642" s="163">
        <v>8</v>
      </c>
      <c r="T642" s="163" t="s">
        <v>2445</v>
      </c>
      <c r="U642" s="163">
        <v>43</v>
      </c>
      <c r="V642" s="163" t="s">
        <v>5745</v>
      </c>
      <c r="W642" s="163">
        <v>1</v>
      </c>
      <c r="X642" s="163"/>
      <c r="Y642" s="164" t="s">
        <v>26</v>
      </c>
      <c r="Z642" s="164" t="s">
        <v>26</v>
      </c>
      <c r="AA642" s="172" t="s">
        <v>35</v>
      </c>
      <c r="AB642" s="165" t="s">
        <v>2354</v>
      </c>
      <c r="AC642" s="166">
        <v>48</v>
      </c>
      <c r="AD642" s="167">
        <f t="shared" si="4"/>
        <v>0</v>
      </c>
      <c r="AE642" s="398">
        <v>48</v>
      </c>
      <c r="AF642" s="398">
        <v>0</v>
      </c>
      <c r="AG642" s="398">
        <v>11</v>
      </c>
      <c r="AH642" s="398">
        <v>0</v>
      </c>
      <c r="AI642" s="399">
        <v>46</v>
      </c>
      <c r="AJ642" s="399">
        <v>11</v>
      </c>
      <c r="AK642" s="399">
        <v>3</v>
      </c>
      <c r="AL642" s="399">
        <v>19</v>
      </c>
      <c r="AM642" s="166"/>
      <c r="AN642" s="166"/>
      <c r="AO642" s="166" t="s">
        <v>699</v>
      </c>
      <c r="AP642" s="168" t="s">
        <v>699</v>
      </c>
      <c r="AQ642" s="168" t="s">
        <v>699</v>
      </c>
      <c r="AR642" s="169">
        <f t="shared" si="5"/>
        <v>48</v>
      </c>
      <c r="AS642" s="170">
        <v>0</v>
      </c>
      <c r="AT642" s="160">
        <v>0</v>
      </c>
      <c r="AU642" s="160">
        <v>0</v>
      </c>
      <c r="AV642" s="170">
        <v>0</v>
      </c>
      <c r="AW642" s="170">
        <v>0</v>
      </c>
      <c r="AX642" s="160">
        <v>42</v>
      </c>
      <c r="AY642" s="160">
        <v>6</v>
      </c>
      <c r="AZ642" s="160">
        <v>0</v>
      </c>
      <c r="BA642" s="160">
        <v>0</v>
      </c>
      <c r="BB642" s="160">
        <v>0</v>
      </c>
      <c r="BC642" s="160" t="s">
        <v>2355</v>
      </c>
      <c r="BD642" s="160"/>
      <c r="BE642" s="160"/>
    </row>
    <row r="643" spans="2:57" ht="16.5" hidden="1" customHeight="1">
      <c r="B643" s="156">
        <v>211</v>
      </c>
      <c r="C643" s="157" t="s">
        <v>2010</v>
      </c>
      <c r="D643" s="158" t="s">
        <v>5746</v>
      </c>
      <c r="E643" s="176" t="s">
        <v>28</v>
      </c>
      <c r="F643" s="158" t="s">
        <v>2233</v>
      </c>
      <c r="G643" s="158" t="s">
        <v>1784</v>
      </c>
      <c r="H643" s="159" t="s">
        <v>727</v>
      </c>
      <c r="I643" s="160" t="s">
        <v>2011</v>
      </c>
      <c r="J643" s="160" t="s">
        <v>5747</v>
      </c>
      <c r="K643" s="161">
        <v>36220</v>
      </c>
      <c r="L643" s="158" t="s">
        <v>3034</v>
      </c>
      <c r="M643" s="158" t="s">
        <v>2332</v>
      </c>
      <c r="N643" s="158" t="s">
        <v>3034</v>
      </c>
      <c r="O643" s="158" t="s">
        <v>5748</v>
      </c>
      <c r="P643" s="158" t="s">
        <v>5749</v>
      </c>
      <c r="Q643" s="171">
        <v>2</v>
      </c>
      <c r="R643" s="163" t="s">
        <v>2845</v>
      </c>
      <c r="S643" s="163">
        <v>11</v>
      </c>
      <c r="T643" s="163" t="s">
        <v>2336</v>
      </c>
      <c r="U643" s="163">
        <v>33</v>
      </c>
      <c r="V643" s="163" t="s">
        <v>5750</v>
      </c>
      <c r="W643" s="163">
        <v>2</v>
      </c>
      <c r="X643" s="163"/>
      <c r="Y643" s="164" t="s">
        <v>26</v>
      </c>
      <c r="Z643" s="164" t="s">
        <v>26</v>
      </c>
      <c r="AA643" s="172" t="s">
        <v>35</v>
      </c>
      <c r="AB643" s="165" t="s">
        <v>2354</v>
      </c>
      <c r="AC643" s="166">
        <v>40</v>
      </c>
      <c r="AD643" s="167">
        <f t="shared" si="4"/>
        <v>0</v>
      </c>
      <c r="AE643" s="398">
        <v>40</v>
      </c>
      <c r="AF643" s="398">
        <v>0</v>
      </c>
      <c r="AG643" s="398">
        <v>4</v>
      </c>
      <c r="AH643" s="398">
        <v>1</v>
      </c>
      <c r="AI643" s="399">
        <v>40</v>
      </c>
      <c r="AJ643" s="399">
        <v>5</v>
      </c>
      <c r="AK643" s="399">
        <v>3</v>
      </c>
      <c r="AL643" s="399">
        <v>15</v>
      </c>
      <c r="AM643" s="166"/>
      <c r="AN643" s="166"/>
      <c r="AO643" s="166" t="s">
        <v>699</v>
      </c>
      <c r="AP643" s="168" t="s">
        <v>699</v>
      </c>
      <c r="AQ643" s="168">
        <v>0</v>
      </c>
      <c r="AR643" s="169">
        <f t="shared" si="5"/>
        <v>40</v>
      </c>
      <c r="AS643" s="170">
        <v>0</v>
      </c>
      <c r="AT643" s="160">
        <v>0</v>
      </c>
      <c r="AU643" s="160">
        <v>0</v>
      </c>
      <c r="AV643" s="170">
        <v>32</v>
      </c>
      <c r="AW643" s="170">
        <v>1</v>
      </c>
      <c r="AX643" s="160">
        <v>0</v>
      </c>
      <c r="AY643" s="160">
        <v>7</v>
      </c>
      <c r="AZ643" s="160">
        <v>0</v>
      </c>
      <c r="BA643" s="160">
        <v>0</v>
      </c>
      <c r="BB643" s="160">
        <v>0</v>
      </c>
      <c r="BC643" s="160" t="s">
        <v>2355</v>
      </c>
      <c r="BD643" s="160"/>
      <c r="BE643" s="160"/>
    </row>
    <row r="644" spans="2:57" ht="16.5" hidden="1" customHeight="1">
      <c r="B644" s="156">
        <v>86</v>
      </c>
      <c r="C644" s="157" t="s">
        <v>2012</v>
      </c>
      <c r="D644" s="158" t="s">
        <v>5751</v>
      </c>
      <c r="E644" s="176" t="s">
        <v>28</v>
      </c>
      <c r="F644" s="158" t="s">
        <v>2233</v>
      </c>
      <c r="G644" s="158" t="s">
        <v>1784</v>
      </c>
      <c r="H644" s="159" t="s">
        <v>724</v>
      </c>
      <c r="I644" s="160" t="s">
        <v>2013</v>
      </c>
      <c r="J644" s="160" t="s">
        <v>5752</v>
      </c>
      <c r="K644" s="161">
        <v>37681</v>
      </c>
      <c r="L644" s="158"/>
      <c r="M644" s="158"/>
      <c r="N644" s="158" t="s">
        <v>5753</v>
      </c>
      <c r="O644" s="158" t="s">
        <v>5754</v>
      </c>
      <c r="P644" s="158" t="s">
        <v>5755</v>
      </c>
      <c r="Q644" s="171">
        <v>3</v>
      </c>
      <c r="R644" s="212" t="s">
        <v>5756</v>
      </c>
      <c r="S644" s="163">
        <v>9</v>
      </c>
      <c r="T644" s="163" t="s">
        <v>5757</v>
      </c>
      <c r="U644" s="163">
        <v>95</v>
      </c>
      <c r="V644" s="163" t="s">
        <v>5758</v>
      </c>
      <c r="W644" s="163">
        <v>1</v>
      </c>
      <c r="X644" s="163"/>
      <c r="Y644" s="164" t="s">
        <v>26</v>
      </c>
      <c r="Z644" s="164" t="s">
        <v>26</v>
      </c>
      <c r="AA644" s="172" t="s">
        <v>35</v>
      </c>
      <c r="AB644" s="165" t="s">
        <v>2354</v>
      </c>
      <c r="AC644" s="166">
        <v>57</v>
      </c>
      <c r="AD644" s="167">
        <f t="shared" si="4"/>
        <v>5</v>
      </c>
      <c r="AE644" s="398">
        <v>56</v>
      </c>
      <c r="AF644" s="398">
        <v>5</v>
      </c>
      <c r="AG644" s="398">
        <v>10</v>
      </c>
      <c r="AH644" s="398">
        <v>2</v>
      </c>
      <c r="AI644" s="399">
        <v>61</v>
      </c>
      <c r="AJ644" s="399">
        <v>12</v>
      </c>
      <c r="AK644" s="399">
        <v>3</v>
      </c>
      <c r="AL644" s="399">
        <v>84</v>
      </c>
      <c r="AM644" s="166"/>
      <c r="AN644" s="166"/>
      <c r="AO644" s="166" t="s">
        <v>699</v>
      </c>
      <c r="AP644" s="168" t="s">
        <v>699</v>
      </c>
      <c r="AQ644" s="168" t="s">
        <v>699</v>
      </c>
      <c r="AR644" s="169">
        <f t="shared" si="5"/>
        <v>57</v>
      </c>
      <c r="AS644" s="170">
        <v>0</v>
      </c>
      <c r="AT644" s="160">
        <v>0</v>
      </c>
      <c r="AU644" s="160">
        <v>0</v>
      </c>
      <c r="AV644" s="170">
        <v>54</v>
      </c>
      <c r="AW644" s="170">
        <v>0</v>
      </c>
      <c r="AX644" s="160">
        <v>0</v>
      </c>
      <c r="AY644" s="160">
        <v>3</v>
      </c>
      <c r="AZ644" s="160">
        <v>0</v>
      </c>
      <c r="BA644" s="160">
        <v>0</v>
      </c>
      <c r="BB644" s="160">
        <v>0</v>
      </c>
      <c r="BC644" s="160" t="s">
        <v>2355</v>
      </c>
      <c r="BD644" s="160"/>
      <c r="BE644" s="160"/>
    </row>
    <row r="645" spans="2:57" ht="16.5" hidden="1" customHeight="1">
      <c r="B645" s="156">
        <v>227</v>
      </c>
      <c r="C645" s="157" t="s">
        <v>2014</v>
      </c>
      <c r="D645" s="158" t="s">
        <v>5759</v>
      </c>
      <c r="E645" s="176" t="s">
        <v>28</v>
      </c>
      <c r="F645" s="158" t="s">
        <v>2233</v>
      </c>
      <c r="G645" s="158" t="s">
        <v>1784</v>
      </c>
      <c r="H645" s="159" t="s">
        <v>730</v>
      </c>
      <c r="I645" s="160" t="s">
        <v>2015</v>
      </c>
      <c r="J645" s="160" t="s">
        <v>5760</v>
      </c>
      <c r="K645" s="161">
        <v>39508</v>
      </c>
      <c r="L645" s="158" t="s">
        <v>5761</v>
      </c>
      <c r="M645" s="158" t="s">
        <v>2332</v>
      </c>
      <c r="N645" s="158" t="s">
        <v>5761</v>
      </c>
      <c r="O645" s="158" t="s">
        <v>5762</v>
      </c>
      <c r="P645" s="158" t="s">
        <v>5763</v>
      </c>
      <c r="Q645" s="171">
        <v>3</v>
      </c>
      <c r="R645" s="212" t="s">
        <v>4525</v>
      </c>
      <c r="S645" s="163">
        <v>15</v>
      </c>
      <c r="T645" s="163" t="s">
        <v>3739</v>
      </c>
      <c r="U645" s="163">
        <v>77</v>
      </c>
      <c r="V645" s="163" t="s">
        <v>5764</v>
      </c>
      <c r="W645" s="163">
        <v>1</v>
      </c>
      <c r="X645" s="163"/>
      <c r="Y645" s="164" t="s">
        <v>26</v>
      </c>
      <c r="Z645" s="164" t="s">
        <v>26</v>
      </c>
      <c r="AA645" s="172" t="s">
        <v>35</v>
      </c>
      <c r="AB645" s="165" t="s">
        <v>2354</v>
      </c>
      <c r="AC645" s="166">
        <v>44</v>
      </c>
      <c r="AD645" s="167">
        <f t="shared" si="4"/>
        <v>0</v>
      </c>
      <c r="AE645" s="398">
        <v>44</v>
      </c>
      <c r="AF645" s="398">
        <v>0</v>
      </c>
      <c r="AG645" s="398">
        <v>5</v>
      </c>
      <c r="AH645" s="398">
        <v>2</v>
      </c>
      <c r="AI645" s="399">
        <v>44</v>
      </c>
      <c r="AJ645" s="399">
        <v>7</v>
      </c>
      <c r="AK645" s="399">
        <v>3</v>
      </c>
      <c r="AL645" s="399">
        <v>64</v>
      </c>
      <c r="AM645" s="166"/>
      <c r="AN645" s="166"/>
      <c r="AO645" s="166" t="s">
        <v>699</v>
      </c>
      <c r="AP645" s="168" t="s">
        <v>699</v>
      </c>
      <c r="AQ645" s="168" t="s">
        <v>699</v>
      </c>
      <c r="AR645" s="169">
        <f t="shared" si="5"/>
        <v>44</v>
      </c>
      <c r="AS645" s="170">
        <v>0</v>
      </c>
      <c r="AT645" s="160">
        <v>0</v>
      </c>
      <c r="AU645" s="160">
        <v>0</v>
      </c>
      <c r="AV645" s="170">
        <v>0</v>
      </c>
      <c r="AW645" s="170">
        <v>3</v>
      </c>
      <c r="AX645" s="160">
        <v>40</v>
      </c>
      <c r="AY645" s="160">
        <v>1</v>
      </c>
      <c r="AZ645" s="160">
        <v>0</v>
      </c>
      <c r="BA645" s="160">
        <v>0</v>
      </c>
      <c r="BB645" s="160">
        <v>0</v>
      </c>
      <c r="BC645" s="160" t="s">
        <v>2355</v>
      </c>
      <c r="BD645" s="160"/>
      <c r="BE645" s="160"/>
    </row>
    <row r="646" spans="2:57" ht="16.5" hidden="1" customHeight="1">
      <c r="B646" s="156">
        <v>212</v>
      </c>
      <c r="C646" s="157" t="s">
        <v>2016</v>
      </c>
      <c r="D646" s="158" t="s">
        <v>5765</v>
      </c>
      <c r="E646" s="176" t="s">
        <v>28</v>
      </c>
      <c r="F646" s="158" t="s">
        <v>2233</v>
      </c>
      <c r="G646" s="158" t="s">
        <v>1784</v>
      </c>
      <c r="H646" s="159" t="s">
        <v>727</v>
      </c>
      <c r="I646" s="160" t="s">
        <v>2017</v>
      </c>
      <c r="J646" s="160" t="s">
        <v>5766</v>
      </c>
      <c r="K646" s="161">
        <v>36220</v>
      </c>
      <c r="L646" s="158"/>
      <c r="M646" s="158"/>
      <c r="N646" s="158" t="s">
        <v>5767</v>
      </c>
      <c r="O646" s="158" t="s">
        <v>5768</v>
      </c>
      <c r="P646" s="158" t="s">
        <v>5769</v>
      </c>
      <c r="Q646" s="171">
        <v>3</v>
      </c>
      <c r="R646" s="212" t="s">
        <v>5770</v>
      </c>
      <c r="S646" s="163">
        <v>13</v>
      </c>
      <c r="T646" s="163" t="s">
        <v>3263</v>
      </c>
      <c r="U646" s="163">
        <v>46</v>
      </c>
      <c r="V646" s="163" t="s">
        <v>5771</v>
      </c>
      <c r="W646" s="163">
        <v>2</v>
      </c>
      <c r="X646" s="163"/>
      <c r="Y646" s="164" t="s">
        <v>26</v>
      </c>
      <c r="Z646" s="164" t="s">
        <v>26</v>
      </c>
      <c r="AA646" s="172" t="s">
        <v>35</v>
      </c>
      <c r="AB646" s="165" t="s">
        <v>2354</v>
      </c>
      <c r="AC646" s="166">
        <v>57</v>
      </c>
      <c r="AD646" s="167">
        <f t="shared" si="4"/>
        <v>3</v>
      </c>
      <c r="AE646" s="398">
        <v>57</v>
      </c>
      <c r="AF646" s="398">
        <v>3</v>
      </c>
      <c r="AG646" s="398">
        <v>9</v>
      </c>
      <c r="AH646" s="398">
        <v>0</v>
      </c>
      <c r="AI646" s="399">
        <v>60</v>
      </c>
      <c r="AJ646" s="399">
        <v>9</v>
      </c>
      <c r="AK646" s="399">
        <v>3</v>
      </c>
      <c r="AL646" s="399">
        <v>58</v>
      </c>
      <c r="AM646" s="166"/>
      <c r="AN646" s="166"/>
      <c r="AO646" s="166" t="s">
        <v>699</v>
      </c>
      <c r="AP646" s="168" t="s">
        <v>699</v>
      </c>
      <c r="AQ646" s="168" t="s">
        <v>699</v>
      </c>
      <c r="AR646" s="169">
        <f t="shared" si="5"/>
        <v>57</v>
      </c>
      <c r="AS646" s="170">
        <v>0</v>
      </c>
      <c r="AT646" s="160">
        <v>0</v>
      </c>
      <c r="AU646" s="160">
        <v>0</v>
      </c>
      <c r="AV646" s="170">
        <v>57</v>
      </c>
      <c r="AW646" s="170">
        <v>0</v>
      </c>
      <c r="AX646" s="160">
        <v>0</v>
      </c>
      <c r="AY646" s="160">
        <v>0</v>
      </c>
      <c r="AZ646" s="160">
        <v>0</v>
      </c>
      <c r="BA646" s="160">
        <v>0</v>
      </c>
      <c r="BB646" s="160">
        <v>0</v>
      </c>
      <c r="BC646" s="160" t="s">
        <v>2355</v>
      </c>
      <c r="BD646" s="160"/>
      <c r="BE646" s="160"/>
    </row>
    <row r="647" spans="2:57" ht="16.5" hidden="1" customHeight="1">
      <c r="B647" s="156">
        <v>71</v>
      </c>
      <c r="C647" s="157" t="s">
        <v>2018</v>
      </c>
      <c r="D647" s="158" t="s">
        <v>5772</v>
      </c>
      <c r="E647" s="176" t="s">
        <v>28</v>
      </c>
      <c r="F647" s="158" t="s">
        <v>2233</v>
      </c>
      <c r="G647" s="158" t="s">
        <v>1784</v>
      </c>
      <c r="H647" s="159" t="s">
        <v>784</v>
      </c>
      <c r="I647" s="160" t="s">
        <v>2019</v>
      </c>
      <c r="J647" s="160" t="s">
        <v>5773</v>
      </c>
      <c r="K647" s="161">
        <v>34095</v>
      </c>
      <c r="L647" s="158" t="s">
        <v>5774</v>
      </c>
      <c r="M647" s="158" t="s">
        <v>2332</v>
      </c>
      <c r="N647" s="158" t="s">
        <v>5774</v>
      </c>
      <c r="O647" s="158" t="s">
        <v>5775</v>
      </c>
      <c r="P647" s="158" t="s">
        <v>5776</v>
      </c>
      <c r="Q647" s="171">
        <v>5</v>
      </c>
      <c r="R647" s="163" t="s">
        <v>5372</v>
      </c>
      <c r="S647" s="163">
        <v>15</v>
      </c>
      <c r="T647" s="163" t="s">
        <v>5777</v>
      </c>
      <c r="U647" s="163">
        <v>101</v>
      </c>
      <c r="V647" s="163" t="s">
        <v>5778</v>
      </c>
      <c r="W647" s="163">
        <v>2</v>
      </c>
      <c r="X647" s="163"/>
      <c r="Y647" s="164" t="s">
        <v>26</v>
      </c>
      <c r="Z647" s="164" t="s">
        <v>26</v>
      </c>
      <c r="AA647" s="164"/>
      <c r="AB647" s="165" t="s">
        <v>2338</v>
      </c>
      <c r="AC647" s="166">
        <v>27</v>
      </c>
      <c r="AD647" s="167">
        <f t="shared" si="4"/>
        <v>36</v>
      </c>
      <c r="AE647" s="398">
        <v>27</v>
      </c>
      <c r="AF647" s="398">
        <v>36</v>
      </c>
      <c r="AG647" s="398">
        <v>5</v>
      </c>
      <c r="AH647" s="398">
        <v>6</v>
      </c>
      <c r="AI647" s="399">
        <v>63</v>
      </c>
      <c r="AJ647" s="399">
        <v>11</v>
      </c>
      <c r="AK647" s="399">
        <v>2</v>
      </c>
      <c r="AL647" s="399">
        <v>22</v>
      </c>
      <c r="AM647" s="166"/>
      <c r="AN647" s="166"/>
      <c r="AO647" s="166" t="s">
        <v>699</v>
      </c>
      <c r="AP647" s="168" t="s">
        <v>699</v>
      </c>
      <c r="AQ647" s="168">
        <v>0</v>
      </c>
      <c r="AR647" s="169">
        <f t="shared" si="5"/>
        <v>27</v>
      </c>
      <c r="AS647" s="170">
        <v>0</v>
      </c>
      <c r="AT647" s="160">
        <v>0</v>
      </c>
      <c r="AU647" s="160">
        <v>0</v>
      </c>
      <c r="AV647" s="170">
        <v>27</v>
      </c>
      <c r="AW647" s="170">
        <v>0</v>
      </c>
      <c r="AX647" s="160">
        <v>0</v>
      </c>
      <c r="AY647" s="160">
        <v>0</v>
      </c>
      <c r="AZ647" s="160">
        <v>0</v>
      </c>
      <c r="BA647" s="160">
        <v>0</v>
      </c>
      <c r="BB647" s="160">
        <v>0</v>
      </c>
      <c r="BC647" s="160" t="s">
        <v>2339</v>
      </c>
      <c r="BD647" s="160"/>
      <c r="BE647" s="160"/>
    </row>
    <row r="648" spans="2:57" ht="16.5" hidden="1" customHeight="1">
      <c r="B648" s="156">
        <v>206</v>
      </c>
      <c r="C648" s="157" t="s">
        <v>2020</v>
      </c>
      <c r="D648" s="158" t="s">
        <v>5779</v>
      </c>
      <c r="E648" s="176" t="s">
        <v>28</v>
      </c>
      <c r="F648" s="158" t="s">
        <v>2233</v>
      </c>
      <c r="G648" s="158" t="s">
        <v>1784</v>
      </c>
      <c r="H648" s="159" t="s">
        <v>727</v>
      </c>
      <c r="I648" s="160" t="s">
        <v>2021</v>
      </c>
      <c r="J648" s="160" t="s">
        <v>5780</v>
      </c>
      <c r="K648" s="161">
        <v>12702</v>
      </c>
      <c r="L648" s="158"/>
      <c r="M648" s="158"/>
      <c r="N648" s="158" t="s">
        <v>699</v>
      </c>
      <c r="O648" s="158" t="s">
        <v>699</v>
      </c>
      <c r="P648" s="158" t="s">
        <v>699</v>
      </c>
      <c r="Q648" s="171">
        <v>3</v>
      </c>
      <c r="R648" s="163" t="s">
        <v>2492</v>
      </c>
      <c r="S648" s="163">
        <v>17</v>
      </c>
      <c r="T648" s="163" t="s">
        <v>2369</v>
      </c>
      <c r="U648" s="163">
        <v>32</v>
      </c>
      <c r="V648" s="163" t="s">
        <v>5781</v>
      </c>
      <c r="W648" s="163"/>
      <c r="X648" s="163"/>
      <c r="Y648" s="164" t="s">
        <v>26</v>
      </c>
      <c r="Z648" s="164" t="s">
        <v>26</v>
      </c>
      <c r="AA648" s="164"/>
      <c r="AB648" s="165" t="s">
        <v>2338</v>
      </c>
      <c r="AC648" s="166">
        <v>31</v>
      </c>
      <c r="AD648" s="167">
        <f t="shared" si="4"/>
        <v>0</v>
      </c>
      <c r="AE648" s="398">
        <v>31</v>
      </c>
      <c r="AF648" s="398">
        <v>0</v>
      </c>
      <c r="AG648" s="398">
        <v>4</v>
      </c>
      <c r="AH648" s="398">
        <v>1</v>
      </c>
      <c r="AI648" s="399">
        <v>31</v>
      </c>
      <c r="AJ648" s="399">
        <v>5</v>
      </c>
      <c r="AK648" s="399">
        <v>2</v>
      </c>
      <c r="AL648" s="399">
        <v>25</v>
      </c>
      <c r="AM648" s="166"/>
      <c r="AN648" s="166"/>
      <c r="AO648" s="166" t="s">
        <v>699</v>
      </c>
      <c r="AP648" s="168" t="s">
        <v>699</v>
      </c>
      <c r="AQ648" s="168" t="s">
        <v>699</v>
      </c>
      <c r="AR648" s="169">
        <f t="shared" si="5"/>
        <v>31</v>
      </c>
      <c r="AS648" s="170">
        <v>0</v>
      </c>
      <c r="AT648" s="160">
        <v>0</v>
      </c>
      <c r="AU648" s="160">
        <v>0</v>
      </c>
      <c r="AV648" s="170">
        <v>18</v>
      </c>
      <c r="AW648" s="170">
        <v>0</v>
      </c>
      <c r="AX648" s="160">
        <v>0</v>
      </c>
      <c r="AY648" s="160">
        <v>13</v>
      </c>
      <c r="AZ648" s="160">
        <v>0</v>
      </c>
      <c r="BA648" s="160">
        <v>0</v>
      </c>
      <c r="BB648" s="160">
        <v>0</v>
      </c>
      <c r="BC648" s="160" t="s">
        <v>2339</v>
      </c>
      <c r="BD648" s="160"/>
      <c r="BE648" s="160"/>
    </row>
    <row r="649" spans="2:57" ht="16.5" hidden="1" customHeight="1">
      <c r="B649" s="156">
        <v>102</v>
      </c>
      <c r="C649" s="157" t="s">
        <v>2022</v>
      </c>
      <c r="D649" s="158" t="s">
        <v>5782</v>
      </c>
      <c r="E649" s="176" t="s">
        <v>28</v>
      </c>
      <c r="F649" s="158" t="s">
        <v>2233</v>
      </c>
      <c r="G649" s="158" t="s">
        <v>1784</v>
      </c>
      <c r="H649" s="159" t="s">
        <v>724</v>
      </c>
      <c r="I649" s="160" t="s">
        <v>2023</v>
      </c>
      <c r="J649" s="160" t="s">
        <v>5783</v>
      </c>
      <c r="K649" s="161">
        <v>11049</v>
      </c>
      <c r="L649" s="158"/>
      <c r="M649" s="158"/>
      <c r="N649" s="158" t="s">
        <v>699</v>
      </c>
      <c r="O649" s="158" t="s">
        <v>699</v>
      </c>
      <c r="P649" s="158" t="s">
        <v>699</v>
      </c>
      <c r="Q649" s="171">
        <v>8</v>
      </c>
      <c r="R649" s="212" t="s">
        <v>5693</v>
      </c>
      <c r="S649" s="163">
        <v>61</v>
      </c>
      <c r="T649" s="163" t="s">
        <v>3794</v>
      </c>
      <c r="U649" s="163">
        <v>58</v>
      </c>
      <c r="V649" s="163" t="s">
        <v>5784</v>
      </c>
      <c r="W649" s="163">
        <v>2</v>
      </c>
      <c r="X649" s="163"/>
      <c r="Y649" s="164" t="s">
        <v>26</v>
      </c>
      <c r="Z649" s="164" t="s">
        <v>26</v>
      </c>
      <c r="AA649" s="164"/>
      <c r="AB649" s="165" t="s">
        <v>2338</v>
      </c>
      <c r="AC649" s="166">
        <v>67</v>
      </c>
      <c r="AD649" s="167">
        <f t="shared" si="4"/>
        <v>0</v>
      </c>
      <c r="AE649" s="398">
        <v>67</v>
      </c>
      <c r="AF649" s="398">
        <v>0</v>
      </c>
      <c r="AG649" s="398">
        <v>8</v>
      </c>
      <c r="AH649" s="398">
        <v>5</v>
      </c>
      <c r="AI649" s="399">
        <v>67</v>
      </c>
      <c r="AJ649" s="399">
        <v>13</v>
      </c>
      <c r="AK649" s="399">
        <v>2</v>
      </c>
      <c r="AL649" s="399">
        <v>84</v>
      </c>
      <c r="AM649" s="166"/>
      <c r="AN649" s="166"/>
      <c r="AO649" s="166" t="s">
        <v>699</v>
      </c>
      <c r="AP649" s="168" t="s">
        <v>699</v>
      </c>
      <c r="AQ649" s="168" t="s">
        <v>699</v>
      </c>
      <c r="AR649" s="169">
        <f t="shared" si="5"/>
        <v>67</v>
      </c>
      <c r="AS649" s="170">
        <v>0</v>
      </c>
      <c r="AT649" s="160">
        <v>0</v>
      </c>
      <c r="AU649" s="160">
        <v>0</v>
      </c>
      <c r="AV649" s="170">
        <v>1</v>
      </c>
      <c r="AW649" s="170">
        <v>0</v>
      </c>
      <c r="AX649" s="160">
        <v>29</v>
      </c>
      <c r="AY649" s="160">
        <v>37</v>
      </c>
      <c r="AZ649" s="160">
        <v>0</v>
      </c>
      <c r="BA649" s="160">
        <v>0</v>
      </c>
      <c r="BB649" s="160">
        <v>0</v>
      </c>
      <c r="BC649" s="160" t="s">
        <v>2339</v>
      </c>
      <c r="BD649" s="160"/>
      <c r="BE649" s="160"/>
    </row>
    <row r="650" spans="2:57" ht="16.5" hidden="1" customHeight="1">
      <c r="B650" s="156">
        <v>31</v>
      </c>
      <c r="C650" s="157" t="s">
        <v>2024</v>
      </c>
      <c r="D650" s="158" t="s">
        <v>5785</v>
      </c>
      <c r="E650" s="176" t="s">
        <v>28</v>
      </c>
      <c r="F650" s="158" t="s">
        <v>2233</v>
      </c>
      <c r="G650" s="158" t="s">
        <v>1784</v>
      </c>
      <c r="H650" s="159" t="s">
        <v>724</v>
      </c>
      <c r="I650" s="160" t="s">
        <v>2025</v>
      </c>
      <c r="J650" s="160" t="s">
        <v>5786</v>
      </c>
      <c r="K650" s="161">
        <v>24909</v>
      </c>
      <c r="L650" s="158" t="s">
        <v>5787</v>
      </c>
      <c r="M650" s="158" t="s">
        <v>2332</v>
      </c>
      <c r="N650" s="158" t="s">
        <v>5787</v>
      </c>
      <c r="O650" s="158" t="s">
        <v>5788</v>
      </c>
      <c r="P650" s="158" t="s">
        <v>5789</v>
      </c>
      <c r="Q650" s="171">
        <v>1</v>
      </c>
      <c r="R650" s="163" t="s">
        <v>5790</v>
      </c>
      <c r="S650" s="163">
        <v>16</v>
      </c>
      <c r="T650" s="163" t="s">
        <v>3398</v>
      </c>
      <c r="U650" s="163">
        <v>100</v>
      </c>
      <c r="V650" s="163" t="s">
        <v>5791</v>
      </c>
      <c r="W650" s="163">
        <v>2</v>
      </c>
      <c r="X650" s="163"/>
      <c r="Y650" s="164" t="s">
        <v>26</v>
      </c>
      <c r="Z650" s="164" t="s">
        <v>26</v>
      </c>
      <c r="AA650" s="172" t="s">
        <v>35</v>
      </c>
      <c r="AB650" s="165" t="s">
        <v>2354</v>
      </c>
      <c r="AC650" s="166">
        <v>58</v>
      </c>
      <c r="AD650" s="167">
        <f t="shared" si="4"/>
        <v>0</v>
      </c>
      <c r="AE650" s="398">
        <v>57</v>
      </c>
      <c r="AF650" s="398">
        <v>0</v>
      </c>
      <c r="AG650" s="398">
        <v>9</v>
      </c>
      <c r="AH650" s="398">
        <v>0</v>
      </c>
      <c r="AI650" s="399">
        <v>57</v>
      </c>
      <c r="AJ650" s="399">
        <v>9</v>
      </c>
      <c r="AK650" s="399">
        <v>3</v>
      </c>
      <c r="AL650" s="399">
        <v>31</v>
      </c>
      <c r="AM650" s="166"/>
      <c r="AN650" s="166"/>
      <c r="AO650" s="166" t="s">
        <v>699</v>
      </c>
      <c r="AP650" s="168" t="s">
        <v>699</v>
      </c>
      <c r="AQ650" s="168" t="s">
        <v>699</v>
      </c>
      <c r="AR650" s="169">
        <f t="shared" si="5"/>
        <v>58</v>
      </c>
      <c r="AS650" s="170">
        <v>0</v>
      </c>
      <c r="AT650" s="160">
        <v>0</v>
      </c>
      <c r="AU650" s="160">
        <v>0</v>
      </c>
      <c r="AV650" s="170">
        <v>58</v>
      </c>
      <c r="AW650" s="170">
        <v>0</v>
      </c>
      <c r="AX650" s="160">
        <v>0</v>
      </c>
      <c r="AY650" s="160">
        <v>0</v>
      </c>
      <c r="AZ650" s="160">
        <v>0</v>
      </c>
      <c r="BA650" s="160">
        <v>0</v>
      </c>
      <c r="BB650" s="160">
        <v>0</v>
      </c>
      <c r="BC650" s="160" t="s">
        <v>2355</v>
      </c>
      <c r="BD650" s="160"/>
      <c r="BE650" s="160"/>
    </row>
    <row r="651" spans="2:57" ht="16.5" hidden="1" customHeight="1">
      <c r="B651" s="156">
        <v>67</v>
      </c>
      <c r="C651" s="157" t="s">
        <v>2245</v>
      </c>
      <c r="D651" s="158" t="s">
        <v>5792</v>
      </c>
      <c r="E651" s="176" t="s">
        <v>2234</v>
      </c>
      <c r="F651" s="158" t="s">
        <v>2233</v>
      </c>
      <c r="G651" s="191" t="s">
        <v>1784</v>
      </c>
      <c r="H651" s="192" t="s">
        <v>724</v>
      </c>
      <c r="I651" s="193" t="s">
        <v>2246</v>
      </c>
      <c r="J651" s="193"/>
      <c r="K651" s="194"/>
      <c r="L651" s="158"/>
      <c r="M651" s="158"/>
      <c r="N651" s="158" t="s">
        <v>699</v>
      </c>
      <c r="O651" s="158" t="s">
        <v>699</v>
      </c>
      <c r="P651" s="158" t="s">
        <v>699</v>
      </c>
      <c r="Q651" s="171">
        <v>1</v>
      </c>
      <c r="R651" s="163" t="s">
        <v>5790</v>
      </c>
      <c r="S651" s="185">
        <v>16</v>
      </c>
      <c r="T651" s="163"/>
      <c r="U651" s="185">
        <v>29</v>
      </c>
      <c r="V651" s="163"/>
      <c r="W651" s="185">
        <v>2</v>
      </c>
      <c r="X651" s="185"/>
      <c r="Y651" s="164"/>
      <c r="Z651" s="164"/>
      <c r="AA651" s="164"/>
      <c r="AB651" s="165" t="s">
        <v>2338</v>
      </c>
      <c r="AC651" s="166">
        <v>0</v>
      </c>
      <c r="AD651" s="167">
        <f t="shared" si="4"/>
        <v>0</v>
      </c>
      <c r="AE651" s="398">
        <v>0</v>
      </c>
      <c r="AF651" s="398">
        <v>0</v>
      </c>
      <c r="AG651" s="398">
        <v>0</v>
      </c>
      <c r="AH651" s="398">
        <v>0</v>
      </c>
      <c r="AI651" s="399">
        <v>0</v>
      </c>
      <c r="AJ651" s="399">
        <v>0</v>
      </c>
      <c r="AK651" s="399">
        <v>0</v>
      </c>
      <c r="AL651" s="399">
        <v>0</v>
      </c>
      <c r="AM651" s="166"/>
      <c r="AN651" s="166"/>
      <c r="AO651" s="166">
        <v>1</v>
      </c>
      <c r="AP651" s="168" t="s">
        <v>10142</v>
      </c>
      <c r="AQ651" s="168">
        <v>1</v>
      </c>
      <c r="AR651" s="169">
        <f t="shared" si="5"/>
        <v>0</v>
      </c>
      <c r="AS651" s="170">
        <v>0</v>
      </c>
      <c r="AT651" s="160">
        <v>0</v>
      </c>
      <c r="AU651" s="160">
        <v>0</v>
      </c>
      <c r="AV651" s="170">
        <v>0</v>
      </c>
      <c r="AW651" s="170">
        <v>0</v>
      </c>
      <c r="AX651" s="160">
        <v>0</v>
      </c>
      <c r="AY651" s="160">
        <v>0</v>
      </c>
      <c r="AZ651" s="160">
        <v>0</v>
      </c>
      <c r="BA651" s="160">
        <v>0</v>
      </c>
      <c r="BB651" s="160">
        <v>0</v>
      </c>
      <c r="BC651" s="160"/>
      <c r="BD651" s="160"/>
      <c r="BE651" s="160"/>
    </row>
    <row r="652" spans="2:57" ht="16.5" hidden="1" customHeight="1">
      <c r="B652" s="156">
        <v>207</v>
      </c>
      <c r="C652" s="157" t="s">
        <v>2251</v>
      </c>
      <c r="D652" s="183"/>
      <c r="E652" s="176" t="s">
        <v>2234</v>
      </c>
      <c r="F652" s="183" t="s">
        <v>2233</v>
      </c>
      <c r="G652" s="191" t="s">
        <v>1784</v>
      </c>
      <c r="H652" s="192" t="s">
        <v>727</v>
      </c>
      <c r="I652" s="193" t="s">
        <v>2252</v>
      </c>
      <c r="J652" s="193"/>
      <c r="K652" s="194"/>
      <c r="L652" s="158"/>
      <c r="M652" s="158"/>
      <c r="N652" s="158" t="s">
        <v>699</v>
      </c>
      <c r="O652" s="158" t="s">
        <v>699</v>
      </c>
      <c r="P652" s="158" t="s">
        <v>699</v>
      </c>
      <c r="Q652" s="171">
        <v>3</v>
      </c>
      <c r="R652" s="163"/>
      <c r="S652" s="185"/>
      <c r="T652" s="163"/>
      <c r="U652" s="185"/>
      <c r="V652" s="163"/>
      <c r="W652" s="185"/>
      <c r="X652" s="185"/>
      <c r="Y652" s="195"/>
      <c r="Z652" s="195"/>
      <c r="AA652" s="164"/>
      <c r="AB652" s="165" t="s">
        <v>2338</v>
      </c>
      <c r="AC652" s="166">
        <v>4</v>
      </c>
      <c r="AD652" s="167">
        <f t="shared" si="4"/>
        <v>0</v>
      </c>
      <c r="AE652" s="398">
        <v>0</v>
      </c>
      <c r="AF652" s="398">
        <v>0</v>
      </c>
      <c r="AG652" s="398">
        <v>0</v>
      </c>
      <c r="AH652" s="398">
        <v>0</v>
      </c>
      <c r="AI652" s="399">
        <v>0</v>
      </c>
      <c r="AJ652" s="399">
        <v>0</v>
      </c>
      <c r="AK652" s="399">
        <v>0</v>
      </c>
      <c r="AL652" s="399">
        <v>0</v>
      </c>
      <c r="AM652" s="166"/>
      <c r="AN652" s="166"/>
      <c r="AO652" s="166">
        <v>2</v>
      </c>
      <c r="AP652" s="168" t="s">
        <v>7930</v>
      </c>
      <c r="AQ652" s="168">
        <v>2</v>
      </c>
      <c r="AR652" s="169">
        <f t="shared" si="5"/>
        <v>4</v>
      </c>
      <c r="AS652" s="170">
        <v>0</v>
      </c>
      <c r="AT652" s="160">
        <v>0</v>
      </c>
      <c r="AU652" s="160">
        <v>0</v>
      </c>
      <c r="AV652" s="170">
        <v>4</v>
      </c>
      <c r="AW652" s="170">
        <v>0</v>
      </c>
      <c r="AX652" s="160">
        <v>0</v>
      </c>
      <c r="AY652" s="160">
        <v>0</v>
      </c>
      <c r="AZ652" s="160">
        <v>0</v>
      </c>
      <c r="BA652" s="160">
        <v>0</v>
      </c>
      <c r="BB652" s="160">
        <v>0</v>
      </c>
      <c r="BC652" s="160"/>
      <c r="BD652" s="160"/>
      <c r="BE652" s="160"/>
    </row>
    <row r="653" spans="2:57" ht="16.5" hidden="1" customHeight="1">
      <c r="B653" s="156">
        <v>149</v>
      </c>
      <c r="C653" s="157" t="s">
        <v>2026</v>
      </c>
      <c r="D653" s="158" t="s">
        <v>5793</v>
      </c>
      <c r="E653" s="176" t="s">
        <v>28</v>
      </c>
      <c r="F653" s="158" t="s">
        <v>2233</v>
      </c>
      <c r="G653" s="158" t="s">
        <v>1784</v>
      </c>
      <c r="H653" s="159" t="s">
        <v>730</v>
      </c>
      <c r="I653" s="160" t="s">
        <v>2027</v>
      </c>
      <c r="J653" s="160" t="s">
        <v>5794</v>
      </c>
      <c r="K653" s="161">
        <v>18895</v>
      </c>
      <c r="L653" s="158" t="s">
        <v>5795</v>
      </c>
      <c r="M653" s="158" t="s">
        <v>2332</v>
      </c>
      <c r="N653" s="158" t="s">
        <v>5795</v>
      </c>
      <c r="O653" s="158" t="s">
        <v>5796</v>
      </c>
      <c r="P653" s="158" t="s">
        <v>5797</v>
      </c>
      <c r="Q653" s="171">
        <v>5</v>
      </c>
      <c r="R653" s="212" t="s">
        <v>2526</v>
      </c>
      <c r="S653" s="163">
        <v>19</v>
      </c>
      <c r="T653" s="163" t="s">
        <v>2798</v>
      </c>
      <c r="U653" s="163">
        <v>47</v>
      </c>
      <c r="V653" s="163" t="s">
        <v>5798</v>
      </c>
      <c r="W653" s="163">
        <v>1</v>
      </c>
      <c r="X653" s="163"/>
      <c r="Y653" s="164" t="s">
        <v>26</v>
      </c>
      <c r="Z653" s="164" t="s">
        <v>26</v>
      </c>
      <c r="AA653" s="172" t="s">
        <v>35</v>
      </c>
      <c r="AB653" s="165" t="s">
        <v>2354</v>
      </c>
      <c r="AC653" s="166">
        <v>42</v>
      </c>
      <c r="AD653" s="167">
        <f t="shared" si="4"/>
        <v>0</v>
      </c>
      <c r="AE653" s="398">
        <v>42</v>
      </c>
      <c r="AF653" s="398">
        <v>0</v>
      </c>
      <c r="AG653" s="398">
        <v>9</v>
      </c>
      <c r="AH653" s="398">
        <v>2</v>
      </c>
      <c r="AI653" s="399">
        <v>42</v>
      </c>
      <c r="AJ653" s="399">
        <v>11</v>
      </c>
      <c r="AK653" s="399">
        <v>3</v>
      </c>
      <c r="AL653" s="399">
        <v>47</v>
      </c>
      <c r="AM653" s="166"/>
      <c r="AN653" s="166"/>
      <c r="AO653" s="166" t="s">
        <v>699</v>
      </c>
      <c r="AP653" s="168" t="s">
        <v>699</v>
      </c>
      <c r="AQ653" s="168" t="s">
        <v>699</v>
      </c>
      <c r="AR653" s="169">
        <f t="shared" si="5"/>
        <v>42</v>
      </c>
      <c r="AS653" s="170">
        <v>0</v>
      </c>
      <c r="AT653" s="160">
        <v>0</v>
      </c>
      <c r="AU653" s="160">
        <v>0</v>
      </c>
      <c r="AV653" s="170">
        <v>7</v>
      </c>
      <c r="AW653" s="170">
        <v>2</v>
      </c>
      <c r="AX653" s="160">
        <v>27</v>
      </c>
      <c r="AY653" s="160">
        <v>6</v>
      </c>
      <c r="AZ653" s="160">
        <v>0</v>
      </c>
      <c r="BA653" s="160">
        <v>0</v>
      </c>
      <c r="BB653" s="160">
        <v>0</v>
      </c>
      <c r="BC653" s="160" t="s">
        <v>2355</v>
      </c>
      <c r="BD653" s="160"/>
      <c r="BE653" s="160"/>
    </row>
    <row r="654" spans="2:57" ht="16.5" hidden="1" customHeight="1">
      <c r="B654" s="156">
        <v>240</v>
      </c>
      <c r="C654" s="157" t="s">
        <v>2253</v>
      </c>
      <c r="D654" s="158" t="s">
        <v>5799</v>
      </c>
      <c r="E654" s="176" t="s">
        <v>2234</v>
      </c>
      <c r="F654" s="158" t="s">
        <v>2233</v>
      </c>
      <c r="G654" s="191" t="s">
        <v>1784</v>
      </c>
      <c r="H654" s="192" t="s">
        <v>730</v>
      </c>
      <c r="I654" s="193" t="s">
        <v>2254</v>
      </c>
      <c r="J654" s="193"/>
      <c r="K654" s="194"/>
      <c r="L654" s="158"/>
      <c r="M654" s="158"/>
      <c r="N654" s="158" t="s">
        <v>699</v>
      </c>
      <c r="O654" s="158" t="s">
        <v>699</v>
      </c>
      <c r="P654" s="158" t="s">
        <v>699</v>
      </c>
      <c r="Q654" s="171">
        <v>4</v>
      </c>
      <c r="R654" s="163"/>
      <c r="S654" s="185"/>
      <c r="T654" s="163" t="s">
        <v>2430</v>
      </c>
      <c r="U654" s="185">
        <v>27</v>
      </c>
      <c r="V654" s="163" t="s">
        <v>5800</v>
      </c>
      <c r="W654" s="185"/>
      <c r="X654" s="185"/>
      <c r="Y654" s="164"/>
      <c r="Z654" s="164"/>
      <c r="AA654" s="164"/>
      <c r="AB654" s="165" t="s">
        <v>2338</v>
      </c>
      <c r="AC654" s="166">
        <v>0</v>
      </c>
      <c r="AD654" s="167">
        <f t="shared" si="4"/>
        <v>0</v>
      </c>
      <c r="AE654" s="398">
        <v>0</v>
      </c>
      <c r="AF654" s="398">
        <v>0</v>
      </c>
      <c r="AG654" s="398">
        <v>0</v>
      </c>
      <c r="AH654" s="398">
        <v>0</v>
      </c>
      <c r="AI654" s="399">
        <v>0</v>
      </c>
      <c r="AJ654" s="399">
        <v>0</v>
      </c>
      <c r="AK654" s="399">
        <v>0</v>
      </c>
      <c r="AL654" s="399">
        <v>0</v>
      </c>
      <c r="AM654" s="166"/>
      <c r="AN654" s="166"/>
      <c r="AO654" s="166">
        <v>1</v>
      </c>
      <c r="AP654" s="168" t="s">
        <v>10142</v>
      </c>
      <c r="AQ654" s="168">
        <v>1</v>
      </c>
      <c r="AR654" s="169">
        <f t="shared" si="5"/>
        <v>0</v>
      </c>
      <c r="AS654" s="170">
        <v>0</v>
      </c>
      <c r="AT654" s="160">
        <v>0</v>
      </c>
      <c r="AU654" s="160">
        <v>0</v>
      </c>
      <c r="AV654" s="170">
        <v>0</v>
      </c>
      <c r="AW654" s="170">
        <v>0</v>
      </c>
      <c r="AX654" s="160">
        <v>0</v>
      </c>
      <c r="AY654" s="160">
        <v>0</v>
      </c>
      <c r="AZ654" s="160">
        <v>0</v>
      </c>
      <c r="BA654" s="160">
        <v>0</v>
      </c>
      <c r="BB654" s="160">
        <v>0</v>
      </c>
      <c r="BC654" s="160"/>
      <c r="BD654" s="160"/>
      <c r="BE654" s="160"/>
    </row>
    <row r="655" spans="2:57" ht="16.5" hidden="1" customHeight="1">
      <c r="B655" s="156">
        <v>236</v>
      </c>
      <c r="C655" s="157" t="s">
        <v>2028</v>
      </c>
      <c r="D655" s="158" t="s">
        <v>5801</v>
      </c>
      <c r="E655" s="176" t="s">
        <v>28</v>
      </c>
      <c r="F655" s="158" t="s">
        <v>2233</v>
      </c>
      <c r="G655" s="158" t="s">
        <v>1784</v>
      </c>
      <c r="H655" s="159" t="s">
        <v>727</v>
      </c>
      <c r="I655" s="160" t="s">
        <v>2029</v>
      </c>
      <c r="J655" s="160" t="s">
        <v>5802</v>
      </c>
      <c r="K655" s="161">
        <v>42064</v>
      </c>
      <c r="L655" s="158" t="s">
        <v>5803</v>
      </c>
      <c r="M655" s="158" t="s">
        <v>2332</v>
      </c>
      <c r="N655" s="158" t="s">
        <v>5803</v>
      </c>
      <c r="O655" s="158" t="s">
        <v>5804</v>
      </c>
      <c r="P655" s="158" t="s">
        <v>5805</v>
      </c>
      <c r="Q655" s="171">
        <v>4</v>
      </c>
      <c r="R655" s="163" t="s">
        <v>5806</v>
      </c>
      <c r="S655" s="163">
        <v>14</v>
      </c>
      <c r="T655" s="163" t="s">
        <v>5807</v>
      </c>
      <c r="U655" s="163">
        <v>90</v>
      </c>
      <c r="V655" s="163" t="s">
        <v>5808</v>
      </c>
      <c r="W655" s="163">
        <v>1</v>
      </c>
      <c r="X655" s="163"/>
      <c r="Y655" s="164" t="s">
        <v>26</v>
      </c>
      <c r="Z655" s="164" t="s">
        <v>26</v>
      </c>
      <c r="AA655" s="184" t="s">
        <v>35</v>
      </c>
      <c r="AB655" s="165" t="s">
        <v>2354</v>
      </c>
      <c r="AC655" s="166">
        <v>75</v>
      </c>
      <c r="AD655" s="167">
        <f t="shared" si="4"/>
        <v>0</v>
      </c>
      <c r="AE655" s="398">
        <v>75</v>
      </c>
      <c r="AF655" s="398">
        <v>0</v>
      </c>
      <c r="AG655" s="398">
        <v>12</v>
      </c>
      <c r="AH655" s="398">
        <v>0</v>
      </c>
      <c r="AI655" s="399">
        <v>75</v>
      </c>
      <c r="AJ655" s="399">
        <v>12</v>
      </c>
      <c r="AK655" s="399">
        <v>3</v>
      </c>
      <c r="AL655" s="399">
        <v>23</v>
      </c>
      <c r="AM655" s="166"/>
      <c r="AN655" s="166"/>
      <c r="AO655" s="166" t="s">
        <v>699</v>
      </c>
      <c r="AP655" s="168" t="s">
        <v>699</v>
      </c>
      <c r="AQ655" s="168">
        <v>0</v>
      </c>
      <c r="AR655" s="169">
        <f t="shared" si="5"/>
        <v>75</v>
      </c>
      <c r="AS655" s="170">
        <v>0</v>
      </c>
      <c r="AT655" s="160">
        <v>0</v>
      </c>
      <c r="AU655" s="160">
        <v>0</v>
      </c>
      <c r="AV655" s="170">
        <v>73</v>
      </c>
      <c r="AW655" s="170">
        <v>2</v>
      </c>
      <c r="AX655" s="160">
        <v>0</v>
      </c>
      <c r="AY655" s="160">
        <v>0</v>
      </c>
      <c r="AZ655" s="160">
        <v>0</v>
      </c>
      <c r="BA655" s="160">
        <v>0</v>
      </c>
      <c r="BB655" s="160">
        <v>0</v>
      </c>
      <c r="BC655" s="160" t="s">
        <v>2355</v>
      </c>
      <c r="BD655" s="160"/>
      <c r="BE655" s="160"/>
    </row>
    <row r="656" spans="2:57" ht="16.5" hidden="1" customHeight="1">
      <c r="B656" s="156">
        <v>226</v>
      </c>
      <c r="C656" s="157" t="s">
        <v>2030</v>
      </c>
      <c r="D656" s="158" t="s">
        <v>5809</v>
      </c>
      <c r="E656" s="176" t="s">
        <v>28</v>
      </c>
      <c r="F656" s="158" t="s">
        <v>2233</v>
      </c>
      <c r="G656" s="158" t="s">
        <v>1784</v>
      </c>
      <c r="H656" s="159" t="s">
        <v>727</v>
      </c>
      <c r="I656" s="160" t="s">
        <v>2031</v>
      </c>
      <c r="J656" s="160" t="s">
        <v>5810</v>
      </c>
      <c r="K656" s="161">
        <v>39508</v>
      </c>
      <c r="L656" s="158" t="s">
        <v>5811</v>
      </c>
      <c r="M656" s="158" t="s">
        <v>2332</v>
      </c>
      <c r="N656" s="158" t="s">
        <v>5811</v>
      </c>
      <c r="O656" s="158" t="s">
        <v>5812</v>
      </c>
      <c r="P656" s="158" t="s">
        <v>5813</v>
      </c>
      <c r="Q656" s="171">
        <v>3</v>
      </c>
      <c r="R656" s="163" t="s">
        <v>5814</v>
      </c>
      <c r="S656" s="163">
        <v>8</v>
      </c>
      <c r="T656" s="163" t="s">
        <v>3478</v>
      </c>
      <c r="U656" s="163">
        <v>78</v>
      </c>
      <c r="V656" s="163" t="s">
        <v>5815</v>
      </c>
      <c r="W656" s="163">
        <v>1</v>
      </c>
      <c r="X656" s="163"/>
      <c r="Y656" s="164" t="s">
        <v>26</v>
      </c>
      <c r="Z656" s="164" t="s">
        <v>26</v>
      </c>
      <c r="AA656" s="184" t="s">
        <v>35</v>
      </c>
      <c r="AB656" s="165" t="s">
        <v>2354</v>
      </c>
      <c r="AC656" s="166">
        <v>54</v>
      </c>
      <c r="AD656" s="167">
        <f t="shared" si="4"/>
        <v>0</v>
      </c>
      <c r="AE656" s="398">
        <v>54</v>
      </c>
      <c r="AF656" s="398">
        <v>0</v>
      </c>
      <c r="AG656" s="398">
        <v>9</v>
      </c>
      <c r="AH656" s="398">
        <v>1</v>
      </c>
      <c r="AI656" s="399">
        <v>54</v>
      </c>
      <c r="AJ656" s="399">
        <v>10</v>
      </c>
      <c r="AK656" s="399">
        <v>3</v>
      </c>
      <c r="AL656" s="399">
        <v>20</v>
      </c>
      <c r="AM656" s="166"/>
      <c r="AN656" s="166"/>
      <c r="AO656" s="166" t="s">
        <v>699</v>
      </c>
      <c r="AP656" s="168" t="s">
        <v>699</v>
      </c>
      <c r="AQ656" s="168" t="s">
        <v>699</v>
      </c>
      <c r="AR656" s="169">
        <f t="shared" si="5"/>
        <v>54</v>
      </c>
      <c r="AS656" s="170">
        <v>0</v>
      </c>
      <c r="AT656" s="160">
        <v>0</v>
      </c>
      <c r="AU656" s="160">
        <v>0</v>
      </c>
      <c r="AV656" s="170">
        <v>8</v>
      </c>
      <c r="AW656" s="170">
        <v>2</v>
      </c>
      <c r="AX656" s="160">
        <v>44</v>
      </c>
      <c r="AY656" s="160">
        <v>0</v>
      </c>
      <c r="AZ656" s="160">
        <v>0</v>
      </c>
      <c r="BA656" s="160">
        <v>0</v>
      </c>
      <c r="BB656" s="160">
        <v>0</v>
      </c>
      <c r="BC656" s="160" t="s">
        <v>2355</v>
      </c>
      <c r="BD656" s="160"/>
      <c r="BE656" s="160"/>
    </row>
    <row r="657" spans="2:57" ht="16.5" hidden="1" customHeight="1">
      <c r="B657" s="156">
        <v>219</v>
      </c>
      <c r="C657" s="157" t="s">
        <v>2032</v>
      </c>
      <c r="D657" s="158" t="s">
        <v>5816</v>
      </c>
      <c r="E657" s="176" t="s">
        <v>28</v>
      </c>
      <c r="F657" s="158" t="s">
        <v>2233</v>
      </c>
      <c r="G657" s="158" t="s">
        <v>1784</v>
      </c>
      <c r="H657" s="159" t="s">
        <v>727</v>
      </c>
      <c r="I657" s="160" t="s">
        <v>2033</v>
      </c>
      <c r="J657" s="160" t="s">
        <v>5817</v>
      </c>
      <c r="K657" s="161">
        <v>38961</v>
      </c>
      <c r="L657" s="158" t="s">
        <v>5818</v>
      </c>
      <c r="M657" s="158" t="s">
        <v>2332</v>
      </c>
      <c r="N657" s="158" t="s">
        <v>5818</v>
      </c>
      <c r="O657" s="158" t="s">
        <v>5819</v>
      </c>
      <c r="P657" s="158" t="s">
        <v>5820</v>
      </c>
      <c r="Q657" s="171">
        <v>2</v>
      </c>
      <c r="R657" s="163" t="s">
        <v>3263</v>
      </c>
      <c r="S657" s="163">
        <v>9</v>
      </c>
      <c r="T657" s="163" t="s">
        <v>2445</v>
      </c>
      <c r="U657" s="163">
        <v>37</v>
      </c>
      <c r="V657" s="163" t="s">
        <v>5821</v>
      </c>
      <c r="W657" s="163">
        <v>2</v>
      </c>
      <c r="X657" s="163"/>
      <c r="Y657" s="164" t="s">
        <v>26</v>
      </c>
      <c r="Z657" s="164" t="s">
        <v>26</v>
      </c>
      <c r="AA657" s="172" t="s">
        <v>35</v>
      </c>
      <c r="AB657" s="165" t="s">
        <v>2354</v>
      </c>
      <c r="AC657" s="166">
        <v>40</v>
      </c>
      <c r="AD657" s="167">
        <f t="shared" si="4"/>
        <v>0</v>
      </c>
      <c r="AE657" s="398">
        <v>40</v>
      </c>
      <c r="AF657" s="398">
        <v>0</v>
      </c>
      <c r="AG657" s="398">
        <v>7</v>
      </c>
      <c r="AH657" s="398">
        <v>2</v>
      </c>
      <c r="AI657" s="399">
        <v>40</v>
      </c>
      <c r="AJ657" s="399">
        <v>9</v>
      </c>
      <c r="AK657" s="399">
        <v>3</v>
      </c>
      <c r="AL657" s="399">
        <v>19</v>
      </c>
      <c r="AM657" s="166"/>
      <c r="AN657" s="166"/>
      <c r="AO657" s="166" t="s">
        <v>699</v>
      </c>
      <c r="AP657" s="168" t="s">
        <v>699</v>
      </c>
      <c r="AQ657" s="168" t="s">
        <v>699</v>
      </c>
      <c r="AR657" s="169">
        <f t="shared" si="5"/>
        <v>40</v>
      </c>
      <c r="AS657" s="170">
        <v>0</v>
      </c>
      <c r="AT657" s="160">
        <v>0</v>
      </c>
      <c r="AU657" s="160">
        <v>0</v>
      </c>
      <c r="AV657" s="170">
        <v>34</v>
      </c>
      <c r="AW657" s="170">
        <v>2</v>
      </c>
      <c r="AX657" s="160">
        <v>0</v>
      </c>
      <c r="AY657" s="160">
        <v>4</v>
      </c>
      <c r="AZ657" s="160">
        <v>0</v>
      </c>
      <c r="BA657" s="160">
        <v>0</v>
      </c>
      <c r="BB657" s="160">
        <v>0</v>
      </c>
      <c r="BC657" s="160" t="s">
        <v>2355</v>
      </c>
      <c r="BD657" s="160"/>
      <c r="BE657" s="160"/>
    </row>
    <row r="658" spans="2:57" ht="16.5" hidden="1" customHeight="1">
      <c r="B658" s="156">
        <v>105</v>
      </c>
      <c r="C658" s="157" t="s">
        <v>2034</v>
      </c>
      <c r="D658" s="158" t="s">
        <v>5822</v>
      </c>
      <c r="E658" s="176" t="s">
        <v>28</v>
      </c>
      <c r="F658" s="158" t="s">
        <v>2233</v>
      </c>
      <c r="G658" s="158" t="s">
        <v>1784</v>
      </c>
      <c r="H658" s="159" t="s">
        <v>724</v>
      </c>
      <c r="I658" s="160" t="s">
        <v>2035</v>
      </c>
      <c r="J658" s="160" t="s">
        <v>5823</v>
      </c>
      <c r="K658" s="161">
        <v>39920</v>
      </c>
      <c r="L658" s="158" t="s">
        <v>5824</v>
      </c>
      <c r="M658" s="158" t="s">
        <v>2332</v>
      </c>
      <c r="N658" s="158" t="s">
        <v>5824</v>
      </c>
      <c r="O658" s="158" t="s">
        <v>5825</v>
      </c>
      <c r="P658" s="158" t="s">
        <v>5826</v>
      </c>
      <c r="Q658" s="171">
        <v>1</v>
      </c>
      <c r="R658" s="163" t="s">
        <v>4487</v>
      </c>
      <c r="S658" s="163">
        <v>23</v>
      </c>
      <c r="T658" s="163" t="s">
        <v>4488</v>
      </c>
      <c r="U658" s="163">
        <v>97</v>
      </c>
      <c r="V658" s="163" t="s">
        <v>5827</v>
      </c>
      <c r="W658" s="163">
        <v>2</v>
      </c>
      <c r="X658" s="163"/>
      <c r="Y658" s="164" t="s">
        <v>26</v>
      </c>
      <c r="Z658" s="164" t="s">
        <v>26</v>
      </c>
      <c r="AA658" s="172" t="s">
        <v>35</v>
      </c>
      <c r="AB658" s="165" t="s">
        <v>2354</v>
      </c>
      <c r="AC658" s="166">
        <v>58</v>
      </c>
      <c r="AD658" s="167">
        <f t="shared" si="4"/>
        <v>0</v>
      </c>
      <c r="AE658" s="398">
        <v>58</v>
      </c>
      <c r="AF658" s="398">
        <v>0</v>
      </c>
      <c r="AG658" s="398">
        <v>8</v>
      </c>
      <c r="AH658" s="398">
        <v>0</v>
      </c>
      <c r="AI658" s="399">
        <v>58</v>
      </c>
      <c r="AJ658" s="399">
        <v>8</v>
      </c>
      <c r="AK658" s="399">
        <v>3</v>
      </c>
      <c r="AL658" s="399">
        <v>39</v>
      </c>
      <c r="AM658" s="166"/>
      <c r="AN658" s="166"/>
      <c r="AO658" s="166" t="s">
        <v>699</v>
      </c>
      <c r="AP658" s="168" t="s">
        <v>699</v>
      </c>
      <c r="AQ658" s="168" t="s">
        <v>699</v>
      </c>
      <c r="AR658" s="169">
        <f t="shared" si="5"/>
        <v>58</v>
      </c>
      <c r="AS658" s="170">
        <v>0</v>
      </c>
      <c r="AT658" s="160">
        <v>0</v>
      </c>
      <c r="AU658" s="160">
        <v>0</v>
      </c>
      <c r="AV658" s="170">
        <v>54</v>
      </c>
      <c r="AW658" s="170">
        <v>0</v>
      </c>
      <c r="AX658" s="160">
        <v>0</v>
      </c>
      <c r="AY658" s="160">
        <v>4</v>
      </c>
      <c r="AZ658" s="160">
        <v>0</v>
      </c>
      <c r="BA658" s="160">
        <v>0</v>
      </c>
      <c r="BB658" s="160">
        <v>0</v>
      </c>
      <c r="BC658" s="160" t="s">
        <v>2355</v>
      </c>
      <c r="BD658" s="160"/>
      <c r="BE658" s="160"/>
    </row>
    <row r="659" spans="2:57" ht="16.5" hidden="1" customHeight="1">
      <c r="B659" s="156">
        <v>208</v>
      </c>
      <c r="C659" s="157" t="s">
        <v>2036</v>
      </c>
      <c r="D659" s="158" t="s">
        <v>5828</v>
      </c>
      <c r="E659" s="176" t="s">
        <v>28</v>
      </c>
      <c r="F659" s="158" t="s">
        <v>2233</v>
      </c>
      <c r="G659" s="158" t="s">
        <v>1784</v>
      </c>
      <c r="H659" s="159" t="s">
        <v>727</v>
      </c>
      <c r="I659" s="160" t="s">
        <v>2037</v>
      </c>
      <c r="J659" s="160" t="s">
        <v>5829</v>
      </c>
      <c r="K659" s="161">
        <v>24580</v>
      </c>
      <c r="L659" s="158"/>
      <c r="M659" s="158"/>
      <c r="N659" s="158" t="s">
        <v>699</v>
      </c>
      <c r="O659" s="158" t="s">
        <v>699</v>
      </c>
      <c r="P659" s="158" t="s">
        <v>699</v>
      </c>
      <c r="Q659" s="171">
        <v>3</v>
      </c>
      <c r="R659" s="163" t="s">
        <v>4119</v>
      </c>
      <c r="S659" s="163">
        <v>8</v>
      </c>
      <c r="T659" s="163" t="s">
        <v>4232</v>
      </c>
      <c r="U659" s="163">
        <v>26</v>
      </c>
      <c r="V659" s="163" t="s">
        <v>5830</v>
      </c>
      <c r="W659" s="163">
        <v>1</v>
      </c>
      <c r="X659" s="163"/>
      <c r="Y659" s="164" t="s">
        <v>26</v>
      </c>
      <c r="Z659" s="164" t="s">
        <v>26</v>
      </c>
      <c r="AA659" s="164"/>
      <c r="AB659" s="165" t="s">
        <v>2338</v>
      </c>
      <c r="AC659" s="166">
        <v>26</v>
      </c>
      <c r="AD659" s="167">
        <f t="shared" si="4"/>
        <v>0</v>
      </c>
      <c r="AE659" s="398">
        <v>26</v>
      </c>
      <c r="AF659" s="398">
        <v>0</v>
      </c>
      <c r="AG659" s="398">
        <v>6</v>
      </c>
      <c r="AH659" s="398">
        <v>0</v>
      </c>
      <c r="AI659" s="399">
        <v>26</v>
      </c>
      <c r="AJ659" s="399">
        <v>6</v>
      </c>
      <c r="AK659" s="399">
        <v>2</v>
      </c>
      <c r="AL659" s="399">
        <v>39</v>
      </c>
      <c r="AM659" s="166"/>
      <c r="AN659" s="166"/>
      <c r="AO659" s="166" t="s">
        <v>699</v>
      </c>
      <c r="AP659" s="168" t="s">
        <v>10143</v>
      </c>
      <c r="AQ659" s="168" t="s">
        <v>699</v>
      </c>
      <c r="AR659" s="169">
        <f t="shared" si="5"/>
        <v>26</v>
      </c>
      <c r="AS659" s="170">
        <v>0</v>
      </c>
      <c r="AT659" s="160">
        <v>0</v>
      </c>
      <c r="AU659" s="160">
        <v>0</v>
      </c>
      <c r="AV659" s="170">
        <v>21</v>
      </c>
      <c r="AW659" s="170">
        <v>0</v>
      </c>
      <c r="AX659" s="160">
        <v>0</v>
      </c>
      <c r="AY659" s="160">
        <v>5</v>
      </c>
      <c r="AZ659" s="160">
        <v>0</v>
      </c>
      <c r="BA659" s="160">
        <v>0</v>
      </c>
      <c r="BB659" s="160">
        <v>0</v>
      </c>
      <c r="BC659" s="160" t="s">
        <v>2339</v>
      </c>
      <c r="BD659" s="160"/>
      <c r="BE659" s="160"/>
    </row>
    <row r="660" spans="2:57" ht="16.5" hidden="1" customHeight="1">
      <c r="B660" s="156">
        <v>192</v>
      </c>
      <c r="C660" s="157" t="s">
        <v>2038</v>
      </c>
      <c r="D660" s="158" t="s">
        <v>5831</v>
      </c>
      <c r="E660" s="176" t="s">
        <v>28</v>
      </c>
      <c r="F660" s="158" t="s">
        <v>2233</v>
      </c>
      <c r="G660" s="158" t="s">
        <v>1784</v>
      </c>
      <c r="H660" s="159" t="s">
        <v>727</v>
      </c>
      <c r="I660" s="160" t="s">
        <v>2039</v>
      </c>
      <c r="J660" s="160" t="s">
        <v>5832</v>
      </c>
      <c r="K660" s="161">
        <v>4262</v>
      </c>
      <c r="L660" s="158" t="s">
        <v>5833</v>
      </c>
      <c r="M660" s="158" t="s">
        <v>2332</v>
      </c>
      <c r="N660" s="158" t="s">
        <v>5833</v>
      </c>
      <c r="O660" s="158" t="s">
        <v>5834</v>
      </c>
      <c r="P660" s="158" t="s">
        <v>5835</v>
      </c>
      <c r="Q660" s="171">
        <v>2</v>
      </c>
      <c r="R660" s="163" t="s">
        <v>5836</v>
      </c>
      <c r="S660" s="163">
        <v>12</v>
      </c>
      <c r="T660" s="163" t="s">
        <v>2384</v>
      </c>
      <c r="U660" s="163">
        <v>27</v>
      </c>
      <c r="V660" s="163" t="s">
        <v>5837</v>
      </c>
      <c r="W660" s="163">
        <v>1</v>
      </c>
      <c r="X660" s="163"/>
      <c r="Y660" s="164" t="s">
        <v>26</v>
      </c>
      <c r="Z660" s="164" t="s">
        <v>26</v>
      </c>
      <c r="AA660" s="164"/>
      <c r="AB660" s="165" t="s">
        <v>2338</v>
      </c>
      <c r="AC660" s="166">
        <v>28</v>
      </c>
      <c r="AD660" s="167">
        <f t="shared" si="4"/>
        <v>0</v>
      </c>
      <c r="AE660" s="398">
        <v>28</v>
      </c>
      <c r="AF660" s="398">
        <v>0</v>
      </c>
      <c r="AG660" s="398">
        <v>5</v>
      </c>
      <c r="AH660" s="398">
        <v>1</v>
      </c>
      <c r="AI660" s="399">
        <v>28</v>
      </c>
      <c r="AJ660" s="399">
        <v>6</v>
      </c>
      <c r="AK660" s="399">
        <v>2</v>
      </c>
      <c r="AL660" s="399">
        <v>24</v>
      </c>
      <c r="AM660" s="166"/>
      <c r="AN660" s="166"/>
      <c r="AO660" s="166" t="s">
        <v>699</v>
      </c>
      <c r="AP660" s="168" t="s">
        <v>699</v>
      </c>
      <c r="AQ660" s="168" t="s">
        <v>699</v>
      </c>
      <c r="AR660" s="169">
        <f t="shared" si="5"/>
        <v>28</v>
      </c>
      <c r="AS660" s="170">
        <v>0</v>
      </c>
      <c r="AT660" s="160">
        <v>0</v>
      </c>
      <c r="AU660" s="160">
        <v>0</v>
      </c>
      <c r="AV660" s="170">
        <v>16</v>
      </c>
      <c r="AW660" s="170">
        <v>2</v>
      </c>
      <c r="AX660" s="160">
        <v>0</v>
      </c>
      <c r="AY660" s="160">
        <v>10</v>
      </c>
      <c r="AZ660" s="160">
        <v>0</v>
      </c>
      <c r="BA660" s="160">
        <v>0</v>
      </c>
      <c r="BB660" s="160">
        <v>0</v>
      </c>
      <c r="BC660" s="160" t="s">
        <v>2339</v>
      </c>
      <c r="BD660" s="160"/>
      <c r="BE660" s="160"/>
    </row>
    <row r="661" spans="2:57" ht="16.5" hidden="1" customHeight="1">
      <c r="B661" s="156">
        <v>239</v>
      </c>
      <c r="C661" s="157" t="s">
        <v>2040</v>
      </c>
      <c r="D661" s="158" t="s">
        <v>5838</v>
      </c>
      <c r="E661" s="176" t="s">
        <v>28</v>
      </c>
      <c r="F661" s="158" t="s">
        <v>2233</v>
      </c>
      <c r="G661" s="158" t="s">
        <v>1784</v>
      </c>
      <c r="H661" s="159" t="s">
        <v>727</v>
      </c>
      <c r="I661" s="160" t="s">
        <v>2041</v>
      </c>
      <c r="J661" s="160" t="s">
        <v>5839</v>
      </c>
      <c r="K661" s="161">
        <v>42999</v>
      </c>
      <c r="L661" s="158" t="s">
        <v>5840</v>
      </c>
      <c r="M661" s="158" t="s">
        <v>2332</v>
      </c>
      <c r="N661" s="158" t="s">
        <v>5840</v>
      </c>
      <c r="O661" s="158" t="s">
        <v>5841</v>
      </c>
      <c r="P661" s="158" t="s">
        <v>5842</v>
      </c>
      <c r="Q661" s="171">
        <v>4</v>
      </c>
      <c r="R661" s="163" t="s">
        <v>5843</v>
      </c>
      <c r="S661" s="163">
        <v>15</v>
      </c>
      <c r="T661" s="163" t="s">
        <v>4184</v>
      </c>
      <c r="U661" s="163">
        <v>52</v>
      </c>
      <c r="V661" s="163" t="s">
        <v>5844</v>
      </c>
      <c r="W661" s="163">
        <v>1</v>
      </c>
      <c r="X661" s="163"/>
      <c r="Y661" s="164" t="s">
        <v>2353</v>
      </c>
      <c r="Z661" s="164" t="s">
        <v>2353</v>
      </c>
      <c r="AA661" s="172" t="s">
        <v>35</v>
      </c>
      <c r="AB661" s="165" t="s">
        <v>2354</v>
      </c>
      <c r="AC661" s="166">
        <v>57</v>
      </c>
      <c r="AD661" s="167">
        <f t="shared" si="4"/>
        <v>0</v>
      </c>
      <c r="AE661" s="398">
        <v>56</v>
      </c>
      <c r="AF661" s="398">
        <v>0</v>
      </c>
      <c r="AG661" s="398">
        <v>9</v>
      </c>
      <c r="AH661" s="398">
        <v>1</v>
      </c>
      <c r="AI661" s="399">
        <v>56</v>
      </c>
      <c r="AJ661" s="399">
        <v>10</v>
      </c>
      <c r="AK661" s="399">
        <v>3</v>
      </c>
      <c r="AL661" s="399">
        <v>26</v>
      </c>
      <c r="AM661" s="166"/>
      <c r="AN661" s="166"/>
      <c r="AO661" s="166" t="s">
        <v>699</v>
      </c>
      <c r="AP661" s="168" t="s">
        <v>699</v>
      </c>
      <c r="AQ661" s="168">
        <v>0</v>
      </c>
      <c r="AR661" s="169">
        <f t="shared" si="5"/>
        <v>57</v>
      </c>
      <c r="AS661" s="170">
        <v>0</v>
      </c>
      <c r="AT661" s="160">
        <v>0</v>
      </c>
      <c r="AU661" s="160">
        <v>0</v>
      </c>
      <c r="AV661" s="170">
        <v>53</v>
      </c>
      <c r="AW661" s="170">
        <v>0</v>
      </c>
      <c r="AX661" s="160">
        <v>0</v>
      </c>
      <c r="AY661" s="160">
        <v>4</v>
      </c>
      <c r="AZ661" s="160">
        <v>0</v>
      </c>
      <c r="BA661" s="160">
        <v>0</v>
      </c>
      <c r="BB661" s="160">
        <v>0</v>
      </c>
      <c r="BC661" s="160" t="s">
        <v>2355</v>
      </c>
      <c r="BD661" s="160"/>
      <c r="BE661" s="160"/>
    </row>
    <row r="662" spans="2:57" ht="16.5" hidden="1" customHeight="1">
      <c r="B662" s="156">
        <v>244</v>
      </c>
      <c r="C662" s="157" t="s">
        <v>2042</v>
      </c>
      <c r="D662" s="158" t="s">
        <v>5845</v>
      </c>
      <c r="E662" s="176" t="s">
        <v>28</v>
      </c>
      <c r="F662" s="158" t="s">
        <v>2233</v>
      </c>
      <c r="G662" s="158" t="s">
        <v>1784</v>
      </c>
      <c r="H662" s="159" t="s">
        <v>727</v>
      </c>
      <c r="I662" s="160" t="s">
        <v>2043</v>
      </c>
      <c r="J662" s="160" t="s">
        <v>5846</v>
      </c>
      <c r="K662" s="161">
        <v>44075</v>
      </c>
      <c r="L662" s="158"/>
      <c r="M662" s="158"/>
      <c r="N662" s="158" t="s">
        <v>5847</v>
      </c>
      <c r="O662" s="158" t="s">
        <v>5848</v>
      </c>
      <c r="P662" s="158" t="s">
        <v>5849</v>
      </c>
      <c r="Q662" s="171">
        <v>2</v>
      </c>
      <c r="R662" s="163" t="s">
        <v>5850</v>
      </c>
      <c r="S662" s="163">
        <v>30</v>
      </c>
      <c r="T662" s="163" t="s">
        <v>4931</v>
      </c>
      <c r="U662" s="163">
        <v>41</v>
      </c>
      <c r="V662" s="163" t="s">
        <v>5851</v>
      </c>
      <c r="W662" s="163">
        <v>3</v>
      </c>
      <c r="X662" s="163"/>
      <c r="Y662" s="164" t="s">
        <v>26</v>
      </c>
      <c r="Z662" s="164" t="s">
        <v>26</v>
      </c>
      <c r="AA662" s="164"/>
      <c r="AB662" s="165" t="s">
        <v>2338</v>
      </c>
      <c r="AC662" s="166">
        <v>56</v>
      </c>
      <c r="AD662" s="167">
        <f t="shared" si="4"/>
        <v>0</v>
      </c>
      <c r="AE662" s="398">
        <v>56</v>
      </c>
      <c r="AF662" s="398">
        <v>0</v>
      </c>
      <c r="AG662" s="398">
        <v>7</v>
      </c>
      <c r="AH662" s="398">
        <v>0</v>
      </c>
      <c r="AI662" s="399">
        <v>56</v>
      </c>
      <c r="AJ662" s="399">
        <v>11</v>
      </c>
      <c r="AK662" s="399">
        <v>2</v>
      </c>
      <c r="AL662" s="399">
        <v>29</v>
      </c>
      <c r="AM662" s="166"/>
      <c r="AN662" s="166"/>
      <c r="AO662" s="166" t="s">
        <v>699</v>
      </c>
      <c r="AP662" s="168" t="s">
        <v>699</v>
      </c>
      <c r="AQ662" s="168">
        <v>0</v>
      </c>
      <c r="AR662" s="169">
        <f t="shared" si="5"/>
        <v>56</v>
      </c>
      <c r="AS662" s="170">
        <v>0</v>
      </c>
      <c r="AT662" s="160">
        <v>0</v>
      </c>
      <c r="AU662" s="160">
        <v>0</v>
      </c>
      <c r="AV662" s="170">
        <v>17</v>
      </c>
      <c r="AW662" s="170">
        <v>1</v>
      </c>
      <c r="AX662" s="160">
        <v>38</v>
      </c>
      <c r="AY662" s="160">
        <v>0</v>
      </c>
      <c r="AZ662" s="160">
        <v>0</v>
      </c>
      <c r="BA662" s="160">
        <v>0</v>
      </c>
      <c r="BB662" s="160">
        <v>0</v>
      </c>
      <c r="BC662" s="160" t="s">
        <v>2339</v>
      </c>
      <c r="BD662" s="160"/>
      <c r="BE662" s="160"/>
    </row>
    <row r="663" spans="2:57" ht="16.5" hidden="1" customHeight="1">
      <c r="B663" s="156">
        <v>243</v>
      </c>
      <c r="C663" s="157" t="s">
        <v>2044</v>
      </c>
      <c r="D663" s="158" t="s">
        <v>5852</v>
      </c>
      <c r="E663" s="176" t="s">
        <v>28</v>
      </c>
      <c r="F663" s="158" t="s">
        <v>2233</v>
      </c>
      <c r="G663" s="158" t="s">
        <v>1784</v>
      </c>
      <c r="H663" s="159" t="s">
        <v>727</v>
      </c>
      <c r="I663" s="160" t="s">
        <v>2045</v>
      </c>
      <c r="J663" s="160" t="s">
        <v>5853</v>
      </c>
      <c r="K663" s="161">
        <v>43891</v>
      </c>
      <c r="L663" s="158" t="s">
        <v>5854</v>
      </c>
      <c r="M663" s="158" t="s">
        <v>2332</v>
      </c>
      <c r="N663" s="158" t="s">
        <v>5854</v>
      </c>
      <c r="O663" s="158" t="s">
        <v>5855</v>
      </c>
      <c r="P663" s="158" t="s">
        <v>5856</v>
      </c>
      <c r="Q663" s="171">
        <v>3</v>
      </c>
      <c r="R663" s="163" t="s">
        <v>5857</v>
      </c>
      <c r="S663" s="163">
        <v>10</v>
      </c>
      <c r="T663" s="163" t="s">
        <v>2471</v>
      </c>
      <c r="U663" s="163">
        <v>66</v>
      </c>
      <c r="V663" s="163" t="s">
        <v>5858</v>
      </c>
      <c r="W663" s="163">
        <v>2</v>
      </c>
      <c r="X663" s="163"/>
      <c r="Y663" s="164" t="s">
        <v>26</v>
      </c>
      <c r="Z663" s="164" t="s">
        <v>26</v>
      </c>
      <c r="AA663" s="172" t="s">
        <v>35</v>
      </c>
      <c r="AB663" s="165" t="s">
        <v>2354</v>
      </c>
      <c r="AC663" s="166">
        <v>69</v>
      </c>
      <c r="AD663" s="167">
        <f t="shared" si="4"/>
        <v>0</v>
      </c>
      <c r="AE663" s="398">
        <v>69</v>
      </c>
      <c r="AF663" s="398">
        <v>0</v>
      </c>
      <c r="AG663" s="398">
        <v>14</v>
      </c>
      <c r="AH663" s="398">
        <v>27</v>
      </c>
      <c r="AI663" s="399">
        <v>69</v>
      </c>
      <c r="AJ663" s="399">
        <v>41</v>
      </c>
      <c r="AK663" s="399">
        <v>3</v>
      </c>
      <c r="AL663" s="399">
        <v>59</v>
      </c>
      <c r="AM663" s="166"/>
      <c r="AN663" s="166"/>
      <c r="AO663" s="166" t="s">
        <v>699</v>
      </c>
      <c r="AP663" s="168" t="s">
        <v>699</v>
      </c>
      <c r="AQ663" s="168" t="s">
        <v>699</v>
      </c>
      <c r="AR663" s="169">
        <f t="shared" si="5"/>
        <v>69</v>
      </c>
      <c r="AS663" s="170">
        <v>0</v>
      </c>
      <c r="AT663" s="160">
        <v>0</v>
      </c>
      <c r="AU663" s="160">
        <v>0</v>
      </c>
      <c r="AV663" s="170">
        <v>14</v>
      </c>
      <c r="AW663" s="170">
        <v>2</v>
      </c>
      <c r="AX663" s="160">
        <v>36</v>
      </c>
      <c r="AY663" s="160">
        <v>17</v>
      </c>
      <c r="AZ663" s="160">
        <v>0</v>
      </c>
      <c r="BA663" s="160">
        <v>0</v>
      </c>
      <c r="BB663" s="160">
        <v>0</v>
      </c>
      <c r="BC663" s="160" t="s">
        <v>2355</v>
      </c>
      <c r="BD663" s="160"/>
      <c r="BE663" s="160"/>
    </row>
    <row r="664" spans="2:57" ht="16.5" hidden="1" customHeight="1">
      <c r="B664" s="156">
        <v>33</v>
      </c>
      <c r="C664" s="157" t="s">
        <v>2046</v>
      </c>
      <c r="D664" s="158" t="s">
        <v>5859</v>
      </c>
      <c r="E664" s="176" t="s">
        <v>28</v>
      </c>
      <c r="F664" s="158" t="s">
        <v>2233</v>
      </c>
      <c r="G664" s="158" t="s">
        <v>1784</v>
      </c>
      <c r="H664" s="159" t="s">
        <v>724</v>
      </c>
      <c r="I664" s="160" t="s">
        <v>2047</v>
      </c>
      <c r="J664" s="160" t="s">
        <v>5860</v>
      </c>
      <c r="K664" s="161">
        <v>35683</v>
      </c>
      <c r="L664" s="158" t="s">
        <v>5861</v>
      </c>
      <c r="M664" s="158" t="s">
        <v>2332</v>
      </c>
      <c r="N664" s="158" t="s">
        <v>5861</v>
      </c>
      <c r="O664" s="158" t="s">
        <v>5862</v>
      </c>
      <c r="P664" s="158" t="s">
        <v>5863</v>
      </c>
      <c r="Q664" s="171">
        <v>8</v>
      </c>
      <c r="R664" s="163" t="s">
        <v>3449</v>
      </c>
      <c r="S664" s="163">
        <v>19</v>
      </c>
      <c r="T664" s="163" t="s">
        <v>2758</v>
      </c>
      <c r="U664" s="163">
        <v>45</v>
      </c>
      <c r="V664" s="163" t="s">
        <v>5864</v>
      </c>
      <c r="W664" s="163">
        <v>2</v>
      </c>
      <c r="X664" s="163"/>
      <c r="Y664" s="164" t="s">
        <v>26</v>
      </c>
      <c r="Z664" s="164" t="s">
        <v>26</v>
      </c>
      <c r="AA664" s="164"/>
      <c r="AB664" s="165" t="s">
        <v>2338</v>
      </c>
      <c r="AC664" s="166">
        <v>49</v>
      </c>
      <c r="AD664" s="167">
        <f t="shared" si="4"/>
        <v>0</v>
      </c>
      <c r="AE664" s="398">
        <v>49</v>
      </c>
      <c r="AF664" s="398">
        <v>0</v>
      </c>
      <c r="AG664" s="398">
        <v>7</v>
      </c>
      <c r="AH664" s="398">
        <v>4</v>
      </c>
      <c r="AI664" s="399">
        <v>49</v>
      </c>
      <c r="AJ664" s="399">
        <v>11</v>
      </c>
      <c r="AK664" s="399">
        <v>2</v>
      </c>
      <c r="AL664" s="399">
        <v>20</v>
      </c>
      <c r="AM664" s="166"/>
      <c r="AN664" s="166"/>
      <c r="AO664" s="166" t="s">
        <v>699</v>
      </c>
      <c r="AP664" s="168" t="s">
        <v>699</v>
      </c>
      <c r="AQ664" s="168">
        <v>0</v>
      </c>
      <c r="AR664" s="169">
        <f t="shared" si="5"/>
        <v>49</v>
      </c>
      <c r="AS664" s="170">
        <v>0</v>
      </c>
      <c r="AT664" s="160">
        <v>0</v>
      </c>
      <c r="AU664" s="160">
        <v>0</v>
      </c>
      <c r="AV664" s="170">
        <v>34</v>
      </c>
      <c r="AW664" s="170">
        <v>1</v>
      </c>
      <c r="AX664" s="160">
        <v>0</v>
      </c>
      <c r="AY664" s="160">
        <v>14</v>
      </c>
      <c r="AZ664" s="160">
        <v>0</v>
      </c>
      <c r="BA664" s="160">
        <v>0</v>
      </c>
      <c r="BB664" s="160">
        <v>0</v>
      </c>
      <c r="BC664" s="160" t="s">
        <v>2339</v>
      </c>
      <c r="BD664" s="160"/>
      <c r="BE664" s="160"/>
    </row>
    <row r="665" spans="2:57" ht="16.5" hidden="1" customHeight="1">
      <c r="B665" s="156">
        <v>213</v>
      </c>
      <c r="C665" s="157" t="s">
        <v>2048</v>
      </c>
      <c r="D665" s="158" t="s">
        <v>5865</v>
      </c>
      <c r="E665" s="176" t="s">
        <v>28</v>
      </c>
      <c r="F665" s="158" t="s">
        <v>2233</v>
      </c>
      <c r="G665" s="158" t="s">
        <v>1784</v>
      </c>
      <c r="H665" s="159" t="s">
        <v>727</v>
      </c>
      <c r="I665" s="160" t="s">
        <v>2049</v>
      </c>
      <c r="J665" s="160" t="s">
        <v>5866</v>
      </c>
      <c r="K665" s="161">
        <v>11735</v>
      </c>
      <c r="L665" s="158"/>
      <c r="M665" s="158"/>
      <c r="N665" s="158" t="s">
        <v>699</v>
      </c>
      <c r="O665" s="158" t="s">
        <v>699</v>
      </c>
      <c r="P665" s="158" t="s">
        <v>699</v>
      </c>
      <c r="Q665" s="171">
        <v>3</v>
      </c>
      <c r="R665" s="212" t="s">
        <v>2610</v>
      </c>
      <c r="S665" s="163">
        <v>7</v>
      </c>
      <c r="T665" s="163" t="s">
        <v>4232</v>
      </c>
      <c r="U665" s="163">
        <v>26</v>
      </c>
      <c r="V665" s="163" t="s">
        <v>5867</v>
      </c>
      <c r="W665" s="163">
        <v>1</v>
      </c>
      <c r="X665" s="163"/>
      <c r="Y665" s="164" t="s">
        <v>2353</v>
      </c>
      <c r="Z665" s="164" t="s">
        <v>2353</v>
      </c>
      <c r="AA665" s="164"/>
      <c r="AB665" s="165" t="s">
        <v>2338</v>
      </c>
      <c r="AC665" s="166">
        <v>24</v>
      </c>
      <c r="AD665" s="167">
        <f t="shared" si="4"/>
        <v>22</v>
      </c>
      <c r="AE665" s="398">
        <v>24</v>
      </c>
      <c r="AF665" s="398">
        <v>22</v>
      </c>
      <c r="AG665" s="398">
        <v>8</v>
      </c>
      <c r="AH665" s="398">
        <v>7</v>
      </c>
      <c r="AI665" s="399">
        <v>46</v>
      </c>
      <c r="AJ665" s="399">
        <v>15</v>
      </c>
      <c r="AK665" s="399">
        <v>2</v>
      </c>
      <c r="AL665" s="399">
        <v>33</v>
      </c>
      <c r="AM665" s="166"/>
      <c r="AN665" s="166"/>
      <c r="AO665" s="166" t="s">
        <v>699</v>
      </c>
      <c r="AP665" s="168" t="s">
        <v>699</v>
      </c>
      <c r="AQ665" s="168" t="s">
        <v>699</v>
      </c>
      <c r="AR665" s="169">
        <f t="shared" si="5"/>
        <v>24</v>
      </c>
      <c r="AS665" s="170">
        <v>0</v>
      </c>
      <c r="AT665" s="160">
        <v>0</v>
      </c>
      <c r="AU665" s="160">
        <v>0</v>
      </c>
      <c r="AV665" s="170">
        <v>3</v>
      </c>
      <c r="AW665" s="170">
        <v>4</v>
      </c>
      <c r="AX665" s="160">
        <v>0</v>
      </c>
      <c r="AY665" s="160">
        <v>17</v>
      </c>
      <c r="AZ665" s="160">
        <v>0</v>
      </c>
      <c r="BA665" s="160">
        <v>0</v>
      </c>
      <c r="BB665" s="160">
        <v>0</v>
      </c>
      <c r="BC665" s="160" t="s">
        <v>2339</v>
      </c>
      <c r="BD665" s="160"/>
      <c r="BE665" s="160"/>
    </row>
    <row r="666" spans="2:57" ht="16.5" hidden="1" customHeight="1">
      <c r="B666" s="156">
        <v>90</v>
      </c>
      <c r="C666" s="157" t="s">
        <v>2249</v>
      </c>
      <c r="D666" s="183"/>
      <c r="E666" s="176" t="s">
        <v>2234</v>
      </c>
      <c r="F666" s="183" t="s">
        <v>2233</v>
      </c>
      <c r="G666" s="191" t="s">
        <v>1784</v>
      </c>
      <c r="H666" s="192" t="s">
        <v>724</v>
      </c>
      <c r="I666" s="193" t="s">
        <v>2250</v>
      </c>
      <c r="J666" s="193"/>
      <c r="K666" s="194"/>
      <c r="L666" s="158"/>
      <c r="M666" s="158"/>
      <c r="N666" s="158" t="s">
        <v>699</v>
      </c>
      <c r="O666" s="158" t="s">
        <v>699</v>
      </c>
      <c r="P666" s="158" t="s">
        <v>699</v>
      </c>
      <c r="Q666" s="171">
        <v>3</v>
      </c>
      <c r="R666" s="163"/>
      <c r="S666" s="185"/>
      <c r="T666" s="163"/>
      <c r="U666" s="185"/>
      <c r="V666" s="163"/>
      <c r="W666" s="185"/>
      <c r="X666" s="185"/>
      <c r="Y666" s="195"/>
      <c r="Z666" s="195"/>
      <c r="AA666" s="164"/>
      <c r="AB666" s="165" t="s">
        <v>2338</v>
      </c>
      <c r="AC666" s="166">
        <v>11</v>
      </c>
      <c r="AD666" s="167">
        <f t="shared" si="4"/>
        <v>0</v>
      </c>
      <c r="AE666" s="398">
        <v>0</v>
      </c>
      <c r="AF666" s="398">
        <v>0</v>
      </c>
      <c r="AG666" s="398">
        <v>0</v>
      </c>
      <c r="AH666" s="398">
        <v>0</v>
      </c>
      <c r="AI666" s="399">
        <v>0</v>
      </c>
      <c r="AJ666" s="399">
        <v>0</v>
      </c>
      <c r="AK666" s="399">
        <v>0</v>
      </c>
      <c r="AL666" s="399">
        <v>0</v>
      </c>
      <c r="AM666" s="166"/>
      <c r="AN666" s="166"/>
      <c r="AO666" s="166">
        <v>2</v>
      </c>
      <c r="AP666" s="168" t="s">
        <v>8065</v>
      </c>
      <c r="AQ666" s="168">
        <v>2</v>
      </c>
      <c r="AR666" s="169">
        <f t="shared" si="5"/>
        <v>11</v>
      </c>
      <c r="AS666" s="170">
        <v>0</v>
      </c>
      <c r="AT666" s="160">
        <v>0</v>
      </c>
      <c r="AU666" s="160">
        <v>0</v>
      </c>
      <c r="AV666" s="170">
        <v>11</v>
      </c>
      <c r="AW666" s="170">
        <v>0</v>
      </c>
      <c r="AX666" s="160">
        <v>0</v>
      </c>
      <c r="AY666" s="160">
        <v>0</v>
      </c>
      <c r="AZ666" s="160">
        <v>0</v>
      </c>
      <c r="BA666" s="160">
        <v>0</v>
      </c>
      <c r="BB666" s="160">
        <v>0</v>
      </c>
      <c r="BC666" s="160"/>
      <c r="BD666" s="160"/>
      <c r="BE666" s="160"/>
    </row>
    <row r="667" spans="2:57" ht="16.5" hidden="1" customHeight="1">
      <c r="B667" s="156">
        <v>214</v>
      </c>
      <c r="C667" s="157" t="s">
        <v>2050</v>
      </c>
      <c r="D667" s="158" t="s">
        <v>5868</v>
      </c>
      <c r="E667" s="176" t="s">
        <v>28</v>
      </c>
      <c r="F667" s="158" t="s">
        <v>2233</v>
      </c>
      <c r="G667" s="158" t="s">
        <v>1784</v>
      </c>
      <c r="H667" s="159" t="s">
        <v>727</v>
      </c>
      <c r="I667" s="160" t="s">
        <v>2051</v>
      </c>
      <c r="J667" s="160" t="s">
        <v>5869</v>
      </c>
      <c r="K667" s="161">
        <v>18963</v>
      </c>
      <c r="L667" s="158"/>
      <c r="M667" s="158"/>
      <c r="N667" s="158" t="s">
        <v>5870</v>
      </c>
      <c r="O667" s="158" t="s">
        <v>5871</v>
      </c>
      <c r="P667" s="158"/>
      <c r="Q667" s="171">
        <v>3</v>
      </c>
      <c r="R667" s="212" t="s">
        <v>2610</v>
      </c>
      <c r="S667" s="163">
        <v>4</v>
      </c>
      <c r="T667" s="163" t="s">
        <v>2430</v>
      </c>
      <c r="U667" s="163">
        <v>8</v>
      </c>
      <c r="V667" s="163" t="s">
        <v>2735</v>
      </c>
      <c r="W667" s="163">
        <v>1</v>
      </c>
      <c r="X667" s="163"/>
      <c r="Y667" s="164" t="s">
        <v>2353</v>
      </c>
      <c r="Z667" s="164" t="s">
        <v>2353</v>
      </c>
      <c r="AA667" s="164"/>
      <c r="AB667" s="165" t="s">
        <v>2338</v>
      </c>
      <c r="AC667" s="166">
        <v>9</v>
      </c>
      <c r="AD667" s="167">
        <f t="shared" si="4"/>
        <v>5</v>
      </c>
      <c r="AE667" s="398">
        <v>6</v>
      </c>
      <c r="AF667" s="398">
        <v>5</v>
      </c>
      <c r="AG667" s="398">
        <v>2</v>
      </c>
      <c r="AH667" s="398">
        <v>2</v>
      </c>
      <c r="AI667" s="399">
        <v>11</v>
      </c>
      <c r="AJ667" s="399">
        <v>4</v>
      </c>
      <c r="AK667" s="399">
        <v>2</v>
      </c>
      <c r="AL667" s="399">
        <v>16</v>
      </c>
      <c r="AM667" s="166"/>
      <c r="AN667" s="166"/>
      <c r="AO667" s="166" t="s">
        <v>699</v>
      </c>
      <c r="AP667" s="168" t="s">
        <v>699</v>
      </c>
      <c r="AQ667" s="168" t="s">
        <v>699</v>
      </c>
      <c r="AR667" s="169">
        <f t="shared" si="5"/>
        <v>9</v>
      </c>
      <c r="AS667" s="170">
        <v>0</v>
      </c>
      <c r="AT667" s="160">
        <v>0</v>
      </c>
      <c r="AU667" s="160">
        <v>0</v>
      </c>
      <c r="AV667" s="170">
        <v>6</v>
      </c>
      <c r="AW667" s="170">
        <v>0</v>
      </c>
      <c r="AX667" s="160">
        <v>0</v>
      </c>
      <c r="AY667" s="160">
        <v>3</v>
      </c>
      <c r="AZ667" s="160">
        <v>0</v>
      </c>
      <c r="BA667" s="160">
        <v>0</v>
      </c>
      <c r="BB667" s="160">
        <v>0</v>
      </c>
      <c r="BC667" s="160" t="s">
        <v>2339</v>
      </c>
      <c r="BD667" s="160"/>
      <c r="BE667" s="160"/>
    </row>
    <row r="668" spans="2:57" ht="16.5" hidden="1" customHeight="1">
      <c r="B668" s="156">
        <v>233</v>
      </c>
      <c r="C668" s="157" t="s">
        <v>2052</v>
      </c>
      <c r="D668" s="158" t="s">
        <v>5872</v>
      </c>
      <c r="E668" s="176" t="s">
        <v>28</v>
      </c>
      <c r="F668" s="158" t="s">
        <v>2233</v>
      </c>
      <c r="G668" s="158" t="s">
        <v>1784</v>
      </c>
      <c r="H668" s="159" t="s">
        <v>730</v>
      </c>
      <c r="I668" s="160" t="s">
        <v>2053</v>
      </c>
      <c r="J668" s="160" t="s">
        <v>5873</v>
      </c>
      <c r="K668" s="161">
        <v>41334</v>
      </c>
      <c r="L668" s="158"/>
      <c r="M668" s="158"/>
      <c r="N668" s="158" t="s">
        <v>5874</v>
      </c>
      <c r="O668" s="158" t="s">
        <v>5875</v>
      </c>
      <c r="P668" s="158" t="s">
        <v>5876</v>
      </c>
      <c r="Q668" s="171">
        <v>3</v>
      </c>
      <c r="R668" s="163" t="s">
        <v>5877</v>
      </c>
      <c r="S668" s="163">
        <v>17</v>
      </c>
      <c r="T668" s="163" t="s">
        <v>4890</v>
      </c>
      <c r="U668" s="163">
        <v>57</v>
      </c>
      <c r="V668" s="163" t="s">
        <v>5878</v>
      </c>
      <c r="W668" s="163">
        <v>1</v>
      </c>
      <c r="X668" s="163"/>
      <c r="Y668" s="164" t="s">
        <v>26</v>
      </c>
      <c r="Z668" s="164" t="s">
        <v>26</v>
      </c>
      <c r="AA668" s="172" t="s">
        <v>35</v>
      </c>
      <c r="AB668" s="165" t="s">
        <v>2354</v>
      </c>
      <c r="AC668" s="166">
        <v>41</v>
      </c>
      <c r="AD668" s="167">
        <f t="shared" si="4"/>
        <v>0</v>
      </c>
      <c r="AE668" s="398">
        <v>41</v>
      </c>
      <c r="AF668" s="398">
        <v>0</v>
      </c>
      <c r="AG668" s="398">
        <v>10</v>
      </c>
      <c r="AH668" s="398">
        <v>0</v>
      </c>
      <c r="AI668" s="399">
        <v>41</v>
      </c>
      <c r="AJ668" s="399">
        <v>10</v>
      </c>
      <c r="AK668" s="399">
        <v>3</v>
      </c>
      <c r="AL668" s="399">
        <v>18</v>
      </c>
      <c r="AM668" s="166"/>
      <c r="AN668" s="166"/>
      <c r="AO668" s="166" t="s">
        <v>699</v>
      </c>
      <c r="AP668" s="168" t="s">
        <v>699</v>
      </c>
      <c r="AQ668" s="168">
        <v>0</v>
      </c>
      <c r="AR668" s="169">
        <f t="shared" si="5"/>
        <v>41</v>
      </c>
      <c r="AS668" s="170">
        <v>0</v>
      </c>
      <c r="AT668" s="160">
        <v>0</v>
      </c>
      <c r="AU668" s="160">
        <v>0</v>
      </c>
      <c r="AV668" s="170">
        <v>8</v>
      </c>
      <c r="AW668" s="170">
        <v>0</v>
      </c>
      <c r="AX668" s="160">
        <v>32</v>
      </c>
      <c r="AY668" s="160">
        <v>1</v>
      </c>
      <c r="AZ668" s="160">
        <v>0</v>
      </c>
      <c r="BA668" s="160">
        <v>0</v>
      </c>
      <c r="BB668" s="160">
        <v>0</v>
      </c>
      <c r="BC668" s="160" t="s">
        <v>2355</v>
      </c>
      <c r="BD668" s="160"/>
      <c r="BE668" s="160"/>
    </row>
    <row r="669" spans="2:57" ht="16.5" hidden="1" customHeight="1">
      <c r="B669" s="156">
        <v>215</v>
      </c>
      <c r="C669" s="157" t="s">
        <v>2054</v>
      </c>
      <c r="D669" s="158" t="s">
        <v>5879</v>
      </c>
      <c r="E669" s="176" t="s">
        <v>28</v>
      </c>
      <c r="F669" s="158" t="s">
        <v>2233</v>
      </c>
      <c r="G669" s="158" t="s">
        <v>1784</v>
      </c>
      <c r="H669" s="159" t="s">
        <v>727</v>
      </c>
      <c r="I669" s="160" t="s">
        <v>2055</v>
      </c>
      <c r="J669" s="160" t="s">
        <v>5880</v>
      </c>
      <c r="K669" s="161">
        <v>20241</v>
      </c>
      <c r="L669" s="158"/>
      <c r="M669" s="158"/>
      <c r="N669" s="158" t="s">
        <v>699</v>
      </c>
      <c r="O669" s="158" t="s">
        <v>699</v>
      </c>
      <c r="P669" s="158" t="s">
        <v>699</v>
      </c>
      <c r="Q669" s="171">
        <v>6</v>
      </c>
      <c r="R669" s="163" t="s">
        <v>5881</v>
      </c>
      <c r="S669" s="163">
        <v>6</v>
      </c>
      <c r="T669" s="163" t="s">
        <v>5882</v>
      </c>
      <c r="U669" s="163">
        <v>113</v>
      </c>
      <c r="V669" s="163" t="s">
        <v>5883</v>
      </c>
      <c r="W669" s="163">
        <v>2</v>
      </c>
      <c r="X669" s="163"/>
      <c r="Y669" s="164" t="s">
        <v>2353</v>
      </c>
      <c r="Z669" s="164" t="s">
        <v>2353</v>
      </c>
      <c r="AA669" s="184" t="s">
        <v>35</v>
      </c>
      <c r="AB669" s="165" t="s">
        <v>2354</v>
      </c>
      <c r="AC669" s="166">
        <v>89</v>
      </c>
      <c r="AD669" s="167">
        <f t="shared" si="4"/>
        <v>0</v>
      </c>
      <c r="AE669" s="398">
        <v>89</v>
      </c>
      <c r="AF669" s="398">
        <v>0</v>
      </c>
      <c r="AG669" s="398">
        <v>14</v>
      </c>
      <c r="AH669" s="398">
        <v>0</v>
      </c>
      <c r="AI669" s="399">
        <v>89</v>
      </c>
      <c r="AJ669" s="399">
        <v>14</v>
      </c>
      <c r="AK669" s="399">
        <v>3</v>
      </c>
      <c r="AL669" s="399">
        <v>22</v>
      </c>
      <c r="AM669" s="166"/>
      <c r="AN669" s="166"/>
      <c r="AO669" s="166" t="s">
        <v>699</v>
      </c>
      <c r="AP669" s="168" t="s">
        <v>699</v>
      </c>
      <c r="AQ669" s="168">
        <v>0</v>
      </c>
      <c r="AR669" s="169">
        <f t="shared" si="5"/>
        <v>89</v>
      </c>
      <c r="AS669" s="170">
        <v>0</v>
      </c>
      <c r="AT669" s="160">
        <v>0</v>
      </c>
      <c r="AU669" s="160">
        <v>0</v>
      </c>
      <c r="AV669" s="170">
        <v>78</v>
      </c>
      <c r="AW669" s="170">
        <v>0</v>
      </c>
      <c r="AX669" s="160">
        <v>0</v>
      </c>
      <c r="AY669" s="160">
        <v>11</v>
      </c>
      <c r="AZ669" s="160">
        <v>0</v>
      </c>
      <c r="BA669" s="160">
        <v>0</v>
      </c>
      <c r="BB669" s="160">
        <v>0</v>
      </c>
      <c r="BC669" s="160" t="s">
        <v>2355</v>
      </c>
      <c r="BD669" s="160"/>
      <c r="BE669" s="160"/>
    </row>
    <row r="670" spans="2:57" ht="16.5" hidden="1" customHeight="1">
      <c r="B670" s="156">
        <v>598</v>
      </c>
      <c r="C670" s="157" t="s">
        <v>2056</v>
      </c>
      <c r="D670" s="158" t="s">
        <v>5884</v>
      </c>
      <c r="E670" s="176" t="s">
        <v>28</v>
      </c>
      <c r="F670" s="158" t="s">
        <v>2233</v>
      </c>
      <c r="G670" s="158" t="s">
        <v>2057</v>
      </c>
      <c r="H670" s="159" t="s">
        <v>727</v>
      </c>
      <c r="I670" s="160" t="s">
        <v>2058</v>
      </c>
      <c r="J670" s="160" t="s">
        <v>5885</v>
      </c>
      <c r="K670" s="161">
        <v>14772</v>
      </c>
      <c r="L670" s="158"/>
      <c r="M670" s="158"/>
      <c r="N670" s="158" t="s">
        <v>699</v>
      </c>
      <c r="O670" s="158" t="s">
        <v>699</v>
      </c>
      <c r="P670" s="158" t="s">
        <v>699</v>
      </c>
      <c r="Q670" s="171">
        <v>4</v>
      </c>
      <c r="R670" s="163"/>
      <c r="S670" s="163">
        <v>10</v>
      </c>
      <c r="T670" s="163" t="s">
        <v>2470</v>
      </c>
      <c r="U670" s="163">
        <v>14</v>
      </c>
      <c r="V670" s="163" t="s">
        <v>5777</v>
      </c>
      <c r="W670" s="163">
        <v>1</v>
      </c>
      <c r="X670" s="163"/>
      <c r="Y670" s="164" t="s">
        <v>2353</v>
      </c>
      <c r="Z670" s="164" t="s">
        <v>2353</v>
      </c>
      <c r="AA670" s="164"/>
      <c r="AB670" s="165" t="s">
        <v>2338</v>
      </c>
      <c r="AC670" s="166">
        <v>11</v>
      </c>
      <c r="AD670" s="167">
        <f t="shared" si="4"/>
        <v>0</v>
      </c>
      <c r="AE670" s="398">
        <v>10</v>
      </c>
      <c r="AF670" s="398">
        <v>0</v>
      </c>
      <c r="AG670" s="398">
        <v>3</v>
      </c>
      <c r="AH670" s="398">
        <v>0</v>
      </c>
      <c r="AI670" s="399">
        <v>10</v>
      </c>
      <c r="AJ670" s="399">
        <v>3</v>
      </c>
      <c r="AK670" s="399">
        <v>2</v>
      </c>
      <c r="AL670" s="399">
        <v>7</v>
      </c>
      <c r="AM670" s="166"/>
      <c r="AN670" s="166"/>
      <c r="AO670" s="166" t="s">
        <v>699</v>
      </c>
      <c r="AP670" s="168" t="s">
        <v>699</v>
      </c>
      <c r="AQ670" s="168" t="s">
        <v>699</v>
      </c>
      <c r="AR670" s="169">
        <f t="shared" si="5"/>
        <v>11</v>
      </c>
      <c r="AS670" s="170">
        <v>0</v>
      </c>
      <c r="AT670" s="160">
        <v>0</v>
      </c>
      <c r="AU670" s="160">
        <v>0</v>
      </c>
      <c r="AV670" s="170">
        <v>7</v>
      </c>
      <c r="AW670" s="170">
        <v>0</v>
      </c>
      <c r="AX670" s="160">
        <v>0</v>
      </c>
      <c r="AY670" s="160">
        <v>1</v>
      </c>
      <c r="AZ670" s="160">
        <v>0</v>
      </c>
      <c r="BA670" s="160">
        <v>0</v>
      </c>
      <c r="BB670" s="160">
        <v>3</v>
      </c>
      <c r="BC670" s="160" t="s">
        <v>2339</v>
      </c>
      <c r="BD670" s="160"/>
      <c r="BE670" s="160"/>
    </row>
    <row r="671" spans="2:57" ht="16.5" hidden="1" customHeight="1">
      <c r="B671" s="156">
        <v>599</v>
      </c>
      <c r="C671" s="157" t="s">
        <v>2059</v>
      </c>
      <c r="D671" s="183"/>
      <c r="E671" s="176" t="s">
        <v>28</v>
      </c>
      <c r="F671" s="183" t="s">
        <v>2233</v>
      </c>
      <c r="G671" s="158" t="s">
        <v>2057</v>
      </c>
      <c r="H671" s="159" t="s">
        <v>727</v>
      </c>
      <c r="I671" s="160" t="s">
        <v>2060</v>
      </c>
      <c r="J671" s="160" t="s">
        <v>5886</v>
      </c>
      <c r="K671" s="161">
        <v>8492</v>
      </c>
      <c r="L671" s="158" t="s">
        <v>5887</v>
      </c>
      <c r="M671" s="158" t="s">
        <v>2332</v>
      </c>
      <c r="N671" s="158" t="s">
        <v>5887</v>
      </c>
      <c r="O671" s="158" t="s">
        <v>5888</v>
      </c>
      <c r="P671" s="158" t="s">
        <v>5889</v>
      </c>
      <c r="Q671" s="171">
        <v>4</v>
      </c>
      <c r="R671" s="163"/>
      <c r="S671" s="163">
        <v>4</v>
      </c>
      <c r="T671" s="163" t="s">
        <v>2818</v>
      </c>
      <c r="U671" s="163">
        <v>26</v>
      </c>
      <c r="V671" s="163" t="s">
        <v>5693</v>
      </c>
      <c r="W671" s="163">
        <v>1</v>
      </c>
      <c r="X671" s="163"/>
      <c r="Y671" s="164" t="s">
        <v>2353</v>
      </c>
      <c r="Z671" s="164" t="s">
        <v>2353</v>
      </c>
      <c r="AA671" s="164"/>
      <c r="AB671" s="165" t="s">
        <v>2338</v>
      </c>
      <c r="AC671" s="166">
        <v>7</v>
      </c>
      <c r="AD671" s="167">
        <f t="shared" si="4"/>
        <v>0</v>
      </c>
      <c r="AE671" s="398">
        <v>7</v>
      </c>
      <c r="AF671" s="398">
        <v>0</v>
      </c>
      <c r="AG671" s="398">
        <v>4</v>
      </c>
      <c r="AH671" s="398">
        <v>0</v>
      </c>
      <c r="AI671" s="399">
        <v>7</v>
      </c>
      <c r="AJ671" s="399">
        <v>4</v>
      </c>
      <c r="AK671" s="399">
        <v>2</v>
      </c>
      <c r="AL671" s="399">
        <v>7</v>
      </c>
      <c r="AM671" s="166"/>
      <c r="AN671" s="166"/>
      <c r="AO671" s="166" t="s">
        <v>699</v>
      </c>
      <c r="AP671" s="168" t="s">
        <v>699</v>
      </c>
      <c r="AQ671" s="168" t="s">
        <v>699</v>
      </c>
      <c r="AR671" s="169">
        <f t="shared" si="5"/>
        <v>7</v>
      </c>
      <c r="AS671" s="170">
        <v>0</v>
      </c>
      <c r="AT671" s="160">
        <v>0</v>
      </c>
      <c r="AU671" s="160">
        <v>0</v>
      </c>
      <c r="AV671" s="170">
        <v>0</v>
      </c>
      <c r="AW671" s="170">
        <v>0</v>
      </c>
      <c r="AX671" s="160">
        <v>6</v>
      </c>
      <c r="AY671" s="160">
        <v>0</v>
      </c>
      <c r="AZ671" s="160">
        <v>0</v>
      </c>
      <c r="BA671" s="160">
        <v>0</v>
      </c>
      <c r="BB671" s="160">
        <v>1</v>
      </c>
      <c r="BC671" s="160" t="s">
        <v>2339</v>
      </c>
      <c r="BD671" s="160"/>
      <c r="BE671" s="160"/>
    </row>
    <row r="672" spans="2:57" ht="16.5" hidden="1" customHeight="1">
      <c r="B672" s="156">
        <v>596</v>
      </c>
      <c r="C672" s="157" t="s">
        <v>2061</v>
      </c>
      <c r="D672" s="158" t="s">
        <v>5890</v>
      </c>
      <c r="E672" s="176" t="s">
        <v>28</v>
      </c>
      <c r="F672" s="158" t="s">
        <v>2233</v>
      </c>
      <c r="G672" s="158" t="s">
        <v>2057</v>
      </c>
      <c r="H672" s="159" t="s">
        <v>730</v>
      </c>
      <c r="I672" s="160" t="s">
        <v>2062</v>
      </c>
      <c r="J672" s="160" t="s">
        <v>5891</v>
      </c>
      <c r="K672" s="161">
        <v>23452</v>
      </c>
      <c r="L672" s="158"/>
      <c r="M672" s="158"/>
      <c r="N672" s="158" t="s">
        <v>699</v>
      </c>
      <c r="O672" s="158" t="s">
        <v>699</v>
      </c>
      <c r="P672" s="158" t="s">
        <v>699</v>
      </c>
      <c r="Q672" s="171">
        <v>3</v>
      </c>
      <c r="R672" s="163"/>
      <c r="S672" s="163">
        <v>4</v>
      </c>
      <c r="T672" s="163" t="s">
        <v>2822</v>
      </c>
      <c r="U672" s="163">
        <v>7</v>
      </c>
      <c r="V672" s="163" t="s">
        <v>3871</v>
      </c>
      <c r="W672" s="163">
        <v>1</v>
      </c>
      <c r="X672" s="163"/>
      <c r="Y672" s="164" t="s">
        <v>2353</v>
      </c>
      <c r="Z672" s="164" t="s">
        <v>2353</v>
      </c>
      <c r="AA672" s="164"/>
      <c r="AB672" s="165" t="s">
        <v>2338</v>
      </c>
      <c r="AC672" s="166">
        <v>10</v>
      </c>
      <c r="AD672" s="167">
        <f t="shared" si="4"/>
        <v>0</v>
      </c>
      <c r="AE672" s="398">
        <v>10</v>
      </c>
      <c r="AF672" s="398">
        <v>0</v>
      </c>
      <c r="AG672" s="398">
        <v>3</v>
      </c>
      <c r="AH672" s="398">
        <v>0</v>
      </c>
      <c r="AI672" s="399">
        <v>10</v>
      </c>
      <c r="AJ672" s="399">
        <v>3</v>
      </c>
      <c r="AK672" s="399">
        <v>2</v>
      </c>
      <c r="AL672" s="399">
        <v>9</v>
      </c>
      <c r="AM672" s="166"/>
      <c r="AN672" s="166"/>
      <c r="AO672" s="166" t="s">
        <v>699</v>
      </c>
      <c r="AP672" s="168" t="s">
        <v>699</v>
      </c>
      <c r="AQ672" s="168" t="s">
        <v>699</v>
      </c>
      <c r="AR672" s="169">
        <f t="shared" si="5"/>
        <v>10</v>
      </c>
      <c r="AS672" s="170">
        <v>0</v>
      </c>
      <c r="AT672" s="160">
        <v>0</v>
      </c>
      <c r="AU672" s="160">
        <v>0</v>
      </c>
      <c r="AV672" s="170">
        <v>4</v>
      </c>
      <c r="AW672" s="170">
        <v>0</v>
      </c>
      <c r="AX672" s="160">
        <v>0</v>
      </c>
      <c r="AY672" s="160">
        <v>3</v>
      </c>
      <c r="AZ672" s="160">
        <v>0</v>
      </c>
      <c r="BA672" s="160">
        <v>0</v>
      </c>
      <c r="BB672" s="160">
        <v>3</v>
      </c>
      <c r="BC672" s="160" t="s">
        <v>2339</v>
      </c>
      <c r="BD672" s="160"/>
      <c r="BE672" s="160"/>
    </row>
    <row r="673" spans="2:57" ht="16.5" hidden="1" customHeight="1">
      <c r="B673" s="156">
        <v>600</v>
      </c>
      <c r="C673" s="157" t="s">
        <v>2063</v>
      </c>
      <c r="D673" s="158" t="s">
        <v>5892</v>
      </c>
      <c r="E673" s="176" t="s">
        <v>28</v>
      </c>
      <c r="F673" s="158" t="s">
        <v>2233</v>
      </c>
      <c r="G673" s="158" t="s">
        <v>2057</v>
      </c>
      <c r="H673" s="159" t="s">
        <v>727</v>
      </c>
      <c r="I673" s="160" t="s">
        <v>2064</v>
      </c>
      <c r="J673" s="160" t="s">
        <v>5893</v>
      </c>
      <c r="K673" s="161">
        <v>12950</v>
      </c>
      <c r="L673" s="158"/>
      <c r="M673" s="158"/>
      <c r="N673" s="158" t="s">
        <v>699</v>
      </c>
      <c r="O673" s="158" t="s">
        <v>699</v>
      </c>
      <c r="P673" s="158" t="s">
        <v>699</v>
      </c>
      <c r="Q673" s="171">
        <v>2</v>
      </c>
      <c r="R673" s="163"/>
      <c r="S673" s="163">
        <v>5</v>
      </c>
      <c r="T673" s="163" t="s">
        <v>2430</v>
      </c>
      <c r="U673" s="163">
        <v>11</v>
      </c>
      <c r="V673" s="163" t="s">
        <v>5894</v>
      </c>
      <c r="W673" s="163">
        <v>1</v>
      </c>
      <c r="X673" s="163"/>
      <c r="Y673" s="164" t="s">
        <v>2353</v>
      </c>
      <c r="Z673" s="164" t="s">
        <v>2353</v>
      </c>
      <c r="AA673" s="164"/>
      <c r="AB673" s="165" t="s">
        <v>2338</v>
      </c>
      <c r="AC673" s="166">
        <v>13</v>
      </c>
      <c r="AD673" s="167">
        <f t="shared" si="4"/>
        <v>0</v>
      </c>
      <c r="AE673" s="398">
        <v>13</v>
      </c>
      <c r="AF673" s="398">
        <v>0</v>
      </c>
      <c r="AG673" s="398">
        <v>3</v>
      </c>
      <c r="AH673" s="398">
        <v>0</v>
      </c>
      <c r="AI673" s="399">
        <v>13</v>
      </c>
      <c r="AJ673" s="399">
        <v>3</v>
      </c>
      <c r="AK673" s="399">
        <v>2</v>
      </c>
      <c r="AL673" s="399">
        <v>6</v>
      </c>
      <c r="AM673" s="166"/>
      <c r="AN673" s="166"/>
      <c r="AO673" s="166" t="s">
        <v>699</v>
      </c>
      <c r="AP673" s="168" t="s">
        <v>699</v>
      </c>
      <c r="AQ673" s="168" t="s">
        <v>699</v>
      </c>
      <c r="AR673" s="169">
        <f t="shared" si="5"/>
        <v>13</v>
      </c>
      <c r="AS673" s="170">
        <v>0</v>
      </c>
      <c r="AT673" s="160">
        <v>0</v>
      </c>
      <c r="AU673" s="160">
        <v>0</v>
      </c>
      <c r="AV673" s="170">
        <v>0</v>
      </c>
      <c r="AW673" s="170">
        <v>0</v>
      </c>
      <c r="AX673" s="160">
        <v>11</v>
      </c>
      <c r="AY673" s="160">
        <v>1</v>
      </c>
      <c r="AZ673" s="160">
        <v>0</v>
      </c>
      <c r="BA673" s="160">
        <v>0</v>
      </c>
      <c r="BB673" s="160">
        <v>1</v>
      </c>
      <c r="BC673" s="160" t="s">
        <v>2339</v>
      </c>
      <c r="BD673" s="160"/>
      <c r="BE673" s="160"/>
    </row>
    <row r="674" spans="2:57" ht="16.5" hidden="1" customHeight="1">
      <c r="B674" s="156">
        <v>601</v>
      </c>
      <c r="C674" s="157" t="s">
        <v>2257</v>
      </c>
      <c r="D674" s="183"/>
      <c r="E674" s="176" t="s">
        <v>2234</v>
      </c>
      <c r="F674" s="183" t="s">
        <v>2233</v>
      </c>
      <c r="G674" s="191" t="s">
        <v>2057</v>
      </c>
      <c r="H674" s="192" t="s">
        <v>727</v>
      </c>
      <c r="I674" s="193" t="s">
        <v>2258</v>
      </c>
      <c r="J674" s="193"/>
      <c r="K674" s="194"/>
      <c r="L674" s="158"/>
      <c r="M674" s="158"/>
      <c r="N674" s="158" t="s">
        <v>699</v>
      </c>
      <c r="O674" s="158" t="s">
        <v>699</v>
      </c>
      <c r="P674" s="158" t="s">
        <v>699</v>
      </c>
      <c r="Q674" s="171">
        <v>3</v>
      </c>
      <c r="R674" s="163"/>
      <c r="S674" s="185"/>
      <c r="T674" s="163"/>
      <c r="U674" s="185"/>
      <c r="V674" s="163"/>
      <c r="W674" s="185"/>
      <c r="X674" s="185"/>
      <c r="Y674" s="195"/>
      <c r="Z674" s="195"/>
      <c r="AA674" s="164"/>
      <c r="AB674" s="165" t="s">
        <v>2338</v>
      </c>
      <c r="AC674" s="166">
        <v>6</v>
      </c>
      <c r="AD674" s="167">
        <f t="shared" si="4"/>
        <v>0</v>
      </c>
      <c r="AE674" s="398">
        <v>0</v>
      </c>
      <c r="AF674" s="398">
        <v>0</v>
      </c>
      <c r="AG674" s="398">
        <v>0</v>
      </c>
      <c r="AH674" s="398">
        <v>0</v>
      </c>
      <c r="AI674" s="399">
        <v>0</v>
      </c>
      <c r="AJ674" s="399">
        <v>0</v>
      </c>
      <c r="AK674" s="399">
        <v>0</v>
      </c>
      <c r="AL674" s="399">
        <v>0</v>
      </c>
      <c r="AM674" s="166"/>
      <c r="AN674" s="166"/>
      <c r="AO674" s="166">
        <v>2</v>
      </c>
      <c r="AP674" s="168" t="s">
        <v>7930</v>
      </c>
      <c r="AQ674" s="168">
        <v>2</v>
      </c>
      <c r="AR674" s="169">
        <f t="shared" si="5"/>
        <v>6</v>
      </c>
      <c r="AS674" s="170">
        <v>0</v>
      </c>
      <c r="AT674" s="160">
        <v>0</v>
      </c>
      <c r="AU674" s="160">
        <v>0</v>
      </c>
      <c r="AV674" s="170">
        <v>0</v>
      </c>
      <c r="AW674" s="170">
        <v>0</v>
      </c>
      <c r="AX674" s="160">
        <v>6</v>
      </c>
      <c r="AY674" s="160">
        <v>0</v>
      </c>
      <c r="AZ674" s="160">
        <v>0</v>
      </c>
      <c r="BA674" s="160">
        <v>0</v>
      </c>
      <c r="BB674" s="160">
        <v>0</v>
      </c>
      <c r="BC674" s="160"/>
      <c r="BD674" s="160"/>
      <c r="BE674" s="160"/>
    </row>
    <row r="675" spans="2:57" ht="16.5" hidden="1" customHeight="1">
      <c r="B675" s="156">
        <v>602</v>
      </c>
      <c r="C675" s="157" t="s">
        <v>2065</v>
      </c>
      <c r="D675" s="158" t="s">
        <v>5895</v>
      </c>
      <c r="E675" s="176" t="s">
        <v>28</v>
      </c>
      <c r="F675" s="158" t="s">
        <v>2233</v>
      </c>
      <c r="G675" s="158" t="s">
        <v>2057</v>
      </c>
      <c r="H675" s="159" t="s">
        <v>727</v>
      </c>
      <c r="I675" s="160" t="s">
        <v>2066</v>
      </c>
      <c r="J675" s="160" t="s">
        <v>5896</v>
      </c>
      <c r="K675" s="161">
        <v>17441</v>
      </c>
      <c r="L675" s="158"/>
      <c r="M675" s="158"/>
      <c r="N675" s="158" t="s">
        <v>699</v>
      </c>
      <c r="O675" s="158" t="s">
        <v>699</v>
      </c>
      <c r="P675" s="158" t="s">
        <v>699</v>
      </c>
      <c r="Q675" s="171">
        <v>5</v>
      </c>
      <c r="R675" s="163" t="s">
        <v>2690</v>
      </c>
      <c r="S675" s="163">
        <v>6</v>
      </c>
      <c r="T675" s="163" t="s">
        <v>2430</v>
      </c>
      <c r="U675" s="163">
        <v>12</v>
      </c>
      <c r="V675" s="163" t="s">
        <v>2636</v>
      </c>
      <c r="W675" s="163">
        <v>1</v>
      </c>
      <c r="X675" s="163"/>
      <c r="Y675" s="164" t="s">
        <v>2353</v>
      </c>
      <c r="Z675" s="164" t="s">
        <v>2353</v>
      </c>
      <c r="AA675" s="164"/>
      <c r="AB675" s="165" t="s">
        <v>2338</v>
      </c>
      <c r="AC675" s="166">
        <v>8</v>
      </c>
      <c r="AD675" s="167">
        <f t="shared" si="4"/>
        <v>0</v>
      </c>
      <c r="AE675" s="398">
        <v>6</v>
      </c>
      <c r="AF675" s="398">
        <v>0</v>
      </c>
      <c r="AG675" s="398">
        <v>2</v>
      </c>
      <c r="AH675" s="398">
        <v>0</v>
      </c>
      <c r="AI675" s="399">
        <v>6</v>
      </c>
      <c r="AJ675" s="399">
        <v>2</v>
      </c>
      <c r="AK675" s="399">
        <v>2</v>
      </c>
      <c r="AL675" s="399">
        <v>6</v>
      </c>
      <c r="AM675" s="166"/>
      <c r="AN675" s="166"/>
      <c r="AO675" s="166" t="s">
        <v>699</v>
      </c>
      <c r="AP675" s="168" t="s">
        <v>699</v>
      </c>
      <c r="AQ675" s="168" t="s">
        <v>699</v>
      </c>
      <c r="AR675" s="169">
        <f t="shared" si="5"/>
        <v>8</v>
      </c>
      <c r="AS675" s="170">
        <v>0</v>
      </c>
      <c r="AT675" s="160">
        <v>0</v>
      </c>
      <c r="AU675" s="160">
        <v>0</v>
      </c>
      <c r="AV675" s="170">
        <v>0</v>
      </c>
      <c r="AW675" s="170">
        <v>0</v>
      </c>
      <c r="AX675" s="160">
        <v>2</v>
      </c>
      <c r="AY675" s="160">
        <v>2</v>
      </c>
      <c r="AZ675" s="160">
        <v>0</v>
      </c>
      <c r="BA675" s="160">
        <v>0</v>
      </c>
      <c r="BB675" s="160">
        <v>4</v>
      </c>
      <c r="BC675" s="160" t="s">
        <v>2339</v>
      </c>
      <c r="BD675" s="160"/>
      <c r="BE675" s="160"/>
    </row>
    <row r="676" spans="2:57" ht="16.5" hidden="1" customHeight="1">
      <c r="B676" s="156">
        <v>603</v>
      </c>
      <c r="C676" s="157" t="s">
        <v>2067</v>
      </c>
      <c r="D676" s="158" t="s">
        <v>5897</v>
      </c>
      <c r="E676" s="176" t="s">
        <v>28</v>
      </c>
      <c r="F676" s="158" t="s">
        <v>2233</v>
      </c>
      <c r="G676" s="158" t="s">
        <v>2057</v>
      </c>
      <c r="H676" s="159" t="s">
        <v>727</v>
      </c>
      <c r="I676" s="160" t="s">
        <v>2068</v>
      </c>
      <c r="J676" s="160" t="s">
        <v>5898</v>
      </c>
      <c r="K676" s="161">
        <v>9970</v>
      </c>
      <c r="L676" s="158" t="s">
        <v>5899</v>
      </c>
      <c r="M676" s="158" t="s">
        <v>2332</v>
      </c>
      <c r="N676" s="158" t="s">
        <v>5899</v>
      </c>
      <c r="O676" s="158" t="s">
        <v>5900</v>
      </c>
      <c r="P676" s="158" t="s">
        <v>5901</v>
      </c>
      <c r="Q676" s="171">
        <v>4</v>
      </c>
      <c r="R676" s="163" t="s">
        <v>2559</v>
      </c>
      <c r="S676" s="163">
        <v>6</v>
      </c>
      <c r="T676" s="163" t="s">
        <v>2430</v>
      </c>
      <c r="U676" s="163">
        <v>11</v>
      </c>
      <c r="V676" s="163" t="s">
        <v>3256</v>
      </c>
      <c r="W676" s="163">
        <v>1</v>
      </c>
      <c r="X676" s="163"/>
      <c r="Y676" s="164" t="s">
        <v>2353</v>
      </c>
      <c r="Z676" s="164" t="s">
        <v>2353</v>
      </c>
      <c r="AA676" s="164"/>
      <c r="AB676" s="165" t="s">
        <v>2338</v>
      </c>
      <c r="AC676" s="166">
        <v>12</v>
      </c>
      <c r="AD676" s="167">
        <f t="shared" si="4"/>
        <v>0</v>
      </c>
      <c r="AE676" s="398">
        <v>12</v>
      </c>
      <c r="AF676" s="398">
        <v>0</v>
      </c>
      <c r="AG676" s="398">
        <v>3</v>
      </c>
      <c r="AH676" s="398">
        <v>0</v>
      </c>
      <c r="AI676" s="399">
        <v>12</v>
      </c>
      <c r="AJ676" s="399">
        <v>3</v>
      </c>
      <c r="AK676" s="399">
        <v>2</v>
      </c>
      <c r="AL676" s="399">
        <v>6</v>
      </c>
      <c r="AM676" s="166"/>
      <c r="AN676" s="166"/>
      <c r="AO676" s="166" t="s">
        <v>699</v>
      </c>
      <c r="AP676" s="168" t="s">
        <v>699</v>
      </c>
      <c r="AQ676" s="168" t="s">
        <v>699</v>
      </c>
      <c r="AR676" s="169">
        <f t="shared" si="5"/>
        <v>12</v>
      </c>
      <c r="AS676" s="170">
        <v>0</v>
      </c>
      <c r="AT676" s="160">
        <v>0</v>
      </c>
      <c r="AU676" s="160">
        <v>0</v>
      </c>
      <c r="AV676" s="170">
        <v>0</v>
      </c>
      <c r="AW676" s="170">
        <v>0</v>
      </c>
      <c r="AX676" s="160">
        <v>9</v>
      </c>
      <c r="AY676" s="160">
        <v>2</v>
      </c>
      <c r="AZ676" s="160">
        <v>0</v>
      </c>
      <c r="BA676" s="160">
        <v>0</v>
      </c>
      <c r="BB676" s="160">
        <v>1</v>
      </c>
      <c r="BC676" s="160" t="s">
        <v>2339</v>
      </c>
      <c r="BD676" s="160"/>
      <c r="BE676" s="160"/>
    </row>
    <row r="677" spans="2:57" ht="16.5" hidden="1" customHeight="1">
      <c r="B677" s="156">
        <v>604</v>
      </c>
      <c r="C677" s="157" t="s">
        <v>2069</v>
      </c>
      <c r="D677" s="183"/>
      <c r="E677" s="176" t="s">
        <v>28</v>
      </c>
      <c r="F677" s="183" t="s">
        <v>2233</v>
      </c>
      <c r="G677" s="158" t="s">
        <v>2057</v>
      </c>
      <c r="H677" s="159" t="s">
        <v>727</v>
      </c>
      <c r="I677" s="160" t="s">
        <v>2070</v>
      </c>
      <c r="J677" s="160" t="s">
        <v>5902</v>
      </c>
      <c r="K677" s="161">
        <v>12615</v>
      </c>
      <c r="L677" s="158" t="s">
        <v>5903</v>
      </c>
      <c r="M677" s="158" t="s">
        <v>2332</v>
      </c>
      <c r="N677" s="158" t="s">
        <v>5903</v>
      </c>
      <c r="O677" s="158" t="s">
        <v>5904</v>
      </c>
      <c r="P677" s="158" t="s">
        <v>5905</v>
      </c>
      <c r="Q677" s="171">
        <v>3</v>
      </c>
      <c r="R677" s="163" t="s">
        <v>2429</v>
      </c>
      <c r="S677" s="163">
        <v>3</v>
      </c>
      <c r="T677" s="163">
        <v>6</v>
      </c>
      <c r="U677" s="163">
        <v>24</v>
      </c>
      <c r="V677" s="163">
        <v>23</v>
      </c>
      <c r="W677" s="163">
        <v>1</v>
      </c>
      <c r="X677" s="163"/>
      <c r="Y677" s="164" t="s">
        <v>2353</v>
      </c>
      <c r="Z677" s="164" t="s">
        <v>2353</v>
      </c>
      <c r="AA677" s="164"/>
      <c r="AB677" s="165" t="s">
        <v>2338</v>
      </c>
      <c r="AC677" s="166">
        <v>11</v>
      </c>
      <c r="AD677" s="167">
        <f t="shared" si="4"/>
        <v>0</v>
      </c>
      <c r="AE677" s="398">
        <v>11</v>
      </c>
      <c r="AF677" s="398">
        <v>0</v>
      </c>
      <c r="AG677" s="398">
        <v>2</v>
      </c>
      <c r="AH677" s="398">
        <v>0</v>
      </c>
      <c r="AI677" s="399">
        <v>11</v>
      </c>
      <c r="AJ677" s="399">
        <v>2</v>
      </c>
      <c r="AK677" s="399">
        <v>2</v>
      </c>
      <c r="AL677" s="399">
        <v>9</v>
      </c>
      <c r="AM677" s="166"/>
      <c r="AN677" s="166"/>
      <c r="AO677" s="166" t="s">
        <v>699</v>
      </c>
      <c r="AP677" s="168" t="s">
        <v>699</v>
      </c>
      <c r="AQ677" s="168" t="s">
        <v>699</v>
      </c>
      <c r="AR677" s="169">
        <f t="shared" si="5"/>
        <v>11</v>
      </c>
      <c r="AS677" s="170">
        <v>0</v>
      </c>
      <c r="AT677" s="160">
        <v>0</v>
      </c>
      <c r="AU677" s="160">
        <v>0</v>
      </c>
      <c r="AV677" s="170">
        <v>0</v>
      </c>
      <c r="AW677" s="170">
        <v>0</v>
      </c>
      <c r="AX677" s="160">
        <v>8</v>
      </c>
      <c r="AY677" s="160">
        <v>2</v>
      </c>
      <c r="AZ677" s="160">
        <v>0</v>
      </c>
      <c r="BA677" s="160">
        <v>0</v>
      </c>
      <c r="BB677" s="160">
        <v>1</v>
      </c>
      <c r="BC677" s="160" t="s">
        <v>2339</v>
      </c>
      <c r="BD677" s="160"/>
      <c r="BE677" s="160"/>
    </row>
    <row r="678" spans="2:57" ht="16.5" hidden="1" customHeight="1">
      <c r="B678" s="156">
        <v>113</v>
      </c>
      <c r="C678" s="157" t="s">
        <v>2071</v>
      </c>
      <c r="D678" s="158" t="s">
        <v>5906</v>
      </c>
      <c r="E678" s="176" t="s">
        <v>28</v>
      </c>
      <c r="F678" s="158" t="s">
        <v>2233</v>
      </c>
      <c r="G678" s="158" t="s">
        <v>2057</v>
      </c>
      <c r="H678" s="159" t="s">
        <v>724</v>
      </c>
      <c r="I678" s="160" t="s">
        <v>2072</v>
      </c>
      <c r="J678" s="160" t="s">
        <v>5907</v>
      </c>
      <c r="K678" s="161">
        <v>26366</v>
      </c>
      <c r="L678" s="158" t="s">
        <v>5908</v>
      </c>
      <c r="M678" s="158" t="s">
        <v>2332</v>
      </c>
      <c r="N678" s="158" t="s">
        <v>5908</v>
      </c>
      <c r="O678" s="158" t="s">
        <v>5909</v>
      </c>
      <c r="P678" s="158" t="s">
        <v>5910</v>
      </c>
      <c r="Q678" s="171">
        <v>4</v>
      </c>
      <c r="R678" s="163" t="s">
        <v>5911</v>
      </c>
      <c r="S678" s="163">
        <v>10</v>
      </c>
      <c r="T678" s="163" t="s">
        <v>2452</v>
      </c>
      <c r="U678" s="163">
        <v>27</v>
      </c>
      <c r="V678" s="163" t="s">
        <v>5912</v>
      </c>
      <c r="W678" s="163">
        <v>1</v>
      </c>
      <c r="X678" s="163"/>
      <c r="Y678" s="164" t="s">
        <v>26</v>
      </c>
      <c r="Z678" s="164" t="s">
        <v>26</v>
      </c>
      <c r="AA678" s="164"/>
      <c r="AB678" s="165" t="s">
        <v>2338</v>
      </c>
      <c r="AC678" s="166">
        <v>22</v>
      </c>
      <c r="AD678" s="167">
        <f t="shared" si="4"/>
        <v>0</v>
      </c>
      <c r="AE678" s="398">
        <v>22</v>
      </c>
      <c r="AF678" s="398">
        <v>0</v>
      </c>
      <c r="AG678" s="398">
        <v>5</v>
      </c>
      <c r="AH678" s="398">
        <v>0</v>
      </c>
      <c r="AI678" s="399">
        <v>21</v>
      </c>
      <c r="AJ678" s="399">
        <v>5</v>
      </c>
      <c r="AK678" s="399">
        <v>2</v>
      </c>
      <c r="AL678" s="399">
        <v>18</v>
      </c>
      <c r="AM678" s="166"/>
      <c r="AN678" s="166"/>
      <c r="AO678" s="166" t="s">
        <v>699</v>
      </c>
      <c r="AP678" s="168" t="s">
        <v>699</v>
      </c>
      <c r="AQ678" s="168" t="s">
        <v>699</v>
      </c>
      <c r="AR678" s="169">
        <f t="shared" si="5"/>
        <v>22</v>
      </c>
      <c r="AS678" s="170">
        <v>0</v>
      </c>
      <c r="AT678" s="160">
        <v>0</v>
      </c>
      <c r="AU678" s="160">
        <v>0</v>
      </c>
      <c r="AV678" s="170">
        <v>0</v>
      </c>
      <c r="AW678" s="170">
        <v>0</v>
      </c>
      <c r="AX678" s="160">
        <v>12</v>
      </c>
      <c r="AY678" s="160">
        <v>1</v>
      </c>
      <c r="AZ678" s="160">
        <v>0</v>
      </c>
      <c r="BA678" s="160">
        <v>0</v>
      </c>
      <c r="BB678" s="160">
        <v>9</v>
      </c>
      <c r="BC678" s="160" t="s">
        <v>2339</v>
      </c>
      <c r="BD678" s="160"/>
      <c r="BE678" s="160"/>
    </row>
    <row r="679" spans="2:57" ht="16.5" hidden="1" customHeight="1">
      <c r="B679" s="156">
        <v>593</v>
      </c>
      <c r="C679" s="157" t="s">
        <v>2073</v>
      </c>
      <c r="D679" s="183"/>
      <c r="E679" s="176" t="s">
        <v>28</v>
      </c>
      <c r="F679" s="183" t="s">
        <v>2233</v>
      </c>
      <c r="G679" s="158" t="s">
        <v>2057</v>
      </c>
      <c r="H679" s="159" t="s">
        <v>730</v>
      </c>
      <c r="I679" s="160" t="s">
        <v>2074</v>
      </c>
      <c r="J679" s="160" t="s">
        <v>5913</v>
      </c>
      <c r="K679" s="161">
        <v>19142</v>
      </c>
      <c r="L679" s="158"/>
      <c r="M679" s="158"/>
      <c r="N679" s="158" t="s">
        <v>699</v>
      </c>
      <c r="O679" s="158" t="s">
        <v>699</v>
      </c>
      <c r="P679" s="158" t="s">
        <v>699</v>
      </c>
      <c r="Q679" s="171">
        <v>3</v>
      </c>
      <c r="R679" s="163" t="s">
        <v>2437</v>
      </c>
      <c r="S679" s="163">
        <v>4</v>
      </c>
      <c r="T679" s="163" t="s">
        <v>2818</v>
      </c>
      <c r="U679" s="163">
        <v>46</v>
      </c>
      <c r="V679" s="163" t="s">
        <v>5914</v>
      </c>
      <c r="W679" s="163">
        <v>1</v>
      </c>
      <c r="X679" s="163"/>
      <c r="Y679" s="164" t="s">
        <v>2353</v>
      </c>
      <c r="Z679" s="164" t="s">
        <v>2353</v>
      </c>
      <c r="AA679" s="164"/>
      <c r="AB679" s="165" t="s">
        <v>2338</v>
      </c>
      <c r="AC679" s="166">
        <v>0</v>
      </c>
      <c r="AD679" s="167">
        <f t="shared" si="4"/>
        <v>44</v>
      </c>
      <c r="AE679" s="398">
        <v>0</v>
      </c>
      <c r="AF679" s="398">
        <v>44</v>
      </c>
      <c r="AG679" s="398">
        <v>0</v>
      </c>
      <c r="AH679" s="398">
        <v>9</v>
      </c>
      <c r="AI679" s="399">
        <v>0</v>
      </c>
      <c r="AJ679" s="399">
        <v>9</v>
      </c>
      <c r="AK679" s="399">
        <v>2</v>
      </c>
      <c r="AL679" s="399">
        <v>19</v>
      </c>
      <c r="AM679" s="166"/>
      <c r="AN679" s="166"/>
      <c r="AO679" s="166" t="s">
        <v>699</v>
      </c>
      <c r="AP679" s="168" t="s">
        <v>699</v>
      </c>
      <c r="AQ679" s="168" t="s">
        <v>699</v>
      </c>
      <c r="AR679" s="169">
        <f t="shared" si="5"/>
        <v>0</v>
      </c>
      <c r="AS679" s="170">
        <v>0</v>
      </c>
      <c r="AT679" s="160">
        <v>0</v>
      </c>
      <c r="AU679" s="160">
        <v>0</v>
      </c>
      <c r="AV679" s="170">
        <v>0</v>
      </c>
      <c r="AW679" s="170">
        <v>0</v>
      </c>
      <c r="AX679" s="160">
        <v>0</v>
      </c>
      <c r="AY679" s="160">
        <v>0</v>
      </c>
      <c r="AZ679" s="160">
        <v>0</v>
      </c>
      <c r="BA679" s="160">
        <v>0</v>
      </c>
      <c r="BB679" s="160">
        <v>0</v>
      </c>
      <c r="BC679" s="160" t="s">
        <v>2339</v>
      </c>
      <c r="BD679" s="160"/>
      <c r="BE679" s="160"/>
    </row>
    <row r="680" spans="2:57" ht="16.5" hidden="1" customHeight="1">
      <c r="B680" s="156">
        <v>605</v>
      </c>
      <c r="C680" s="157" t="s">
        <v>2075</v>
      </c>
      <c r="D680" s="158" t="s">
        <v>5915</v>
      </c>
      <c r="E680" s="176" t="s">
        <v>28</v>
      </c>
      <c r="F680" s="158" t="s">
        <v>2233</v>
      </c>
      <c r="G680" s="158" t="s">
        <v>2057</v>
      </c>
      <c r="H680" s="159" t="s">
        <v>727</v>
      </c>
      <c r="I680" s="160" t="s">
        <v>2076</v>
      </c>
      <c r="J680" s="160" t="s">
        <v>5916</v>
      </c>
      <c r="K680" s="161">
        <v>4740</v>
      </c>
      <c r="L680" s="158"/>
      <c r="M680" s="158"/>
      <c r="N680" s="158" t="s">
        <v>699</v>
      </c>
      <c r="O680" s="158" t="s">
        <v>699</v>
      </c>
      <c r="P680" s="158" t="s">
        <v>699</v>
      </c>
      <c r="Q680" s="171">
        <v>4</v>
      </c>
      <c r="R680" s="163" t="s">
        <v>2690</v>
      </c>
      <c r="S680" s="163">
        <v>12</v>
      </c>
      <c r="T680" s="163" t="s">
        <v>2470</v>
      </c>
      <c r="U680" s="163">
        <v>15</v>
      </c>
      <c r="V680" s="163" t="s">
        <v>5917</v>
      </c>
      <c r="W680" s="163">
        <v>1</v>
      </c>
      <c r="X680" s="163"/>
      <c r="Y680" s="164" t="s">
        <v>2353</v>
      </c>
      <c r="Z680" s="164" t="s">
        <v>2353</v>
      </c>
      <c r="AA680" s="164"/>
      <c r="AB680" s="165" t="s">
        <v>2338</v>
      </c>
      <c r="AC680" s="166">
        <v>15</v>
      </c>
      <c r="AD680" s="167">
        <f t="shared" si="4"/>
        <v>0</v>
      </c>
      <c r="AE680" s="398">
        <v>15</v>
      </c>
      <c r="AF680" s="398">
        <v>0</v>
      </c>
      <c r="AG680" s="398">
        <v>4</v>
      </c>
      <c r="AH680" s="398">
        <v>0</v>
      </c>
      <c r="AI680" s="399">
        <v>15</v>
      </c>
      <c r="AJ680" s="399">
        <v>4</v>
      </c>
      <c r="AK680" s="399">
        <v>2</v>
      </c>
      <c r="AL680" s="399">
        <v>7</v>
      </c>
      <c r="AM680" s="166"/>
      <c r="AN680" s="166"/>
      <c r="AO680" s="166" t="s">
        <v>699</v>
      </c>
      <c r="AP680" s="168" t="s">
        <v>699</v>
      </c>
      <c r="AQ680" s="168" t="s">
        <v>699</v>
      </c>
      <c r="AR680" s="169">
        <f t="shared" si="5"/>
        <v>15</v>
      </c>
      <c r="AS680" s="170">
        <v>0</v>
      </c>
      <c r="AT680" s="160">
        <v>0</v>
      </c>
      <c r="AU680" s="160">
        <v>0</v>
      </c>
      <c r="AV680" s="170">
        <v>0</v>
      </c>
      <c r="AW680" s="170">
        <v>0</v>
      </c>
      <c r="AX680" s="160">
        <v>10</v>
      </c>
      <c r="AY680" s="160">
        <v>2</v>
      </c>
      <c r="AZ680" s="160">
        <v>0</v>
      </c>
      <c r="BA680" s="160">
        <v>0</v>
      </c>
      <c r="BB680" s="160">
        <v>3</v>
      </c>
      <c r="BC680" s="160" t="s">
        <v>2339</v>
      </c>
      <c r="BD680" s="160"/>
      <c r="BE680" s="160"/>
    </row>
    <row r="681" spans="2:57" ht="16.5" hidden="1" customHeight="1">
      <c r="B681" s="156">
        <v>606</v>
      </c>
      <c r="C681" s="157" t="s">
        <v>2077</v>
      </c>
      <c r="D681" s="158" t="s">
        <v>5918</v>
      </c>
      <c r="E681" s="176" t="s">
        <v>28</v>
      </c>
      <c r="F681" s="158" t="s">
        <v>2233</v>
      </c>
      <c r="G681" s="158" t="s">
        <v>2057</v>
      </c>
      <c r="H681" s="159" t="s">
        <v>727</v>
      </c>
      <c r="I681" s="160" t="s">
        <v>2078</v>
      </c>
      <c r="J681" s="160" t="s">
        <v>5919</v>
      </c>
      <c r="K681" s="161">
        <v>8127</v>
      </c>
      <c r="L681" s="158" t="s">
        <v>5920</v>
      </c>
      <c r="M681" s="158" t="s">
        <v>2332</v>
      </c>
      <c r="N681" s="158" t="s">
        <v>5920</v>
      </c>
      <c r="O681" s="158" t="s">
        <v>5921</v>
      </c>
      <c r="P681" s="158"/>
      <c r="Q681" s="171">
        <v>2</v>
      </c>
      <c r="R681" s="163" t="s">
        <v>2429</v>
      </c>
      <c r="S681" s="163">
        <v>10</v>
      </c>
      <c r="T681" s="163" t="s">
        <v>2430</v>
      </c>
      <c r="U681" s="163">
        <v>10</v>
      </c>
      <c r="V681" s="163" t="s">
        <v>5922</v>
      </c>
      <c r="W681" s="163">
        <v>1</v>
      </c>
      <c r="X681" s="163"/>
      <c r="Y681" s="164" t="s">
        <v>2353</v>
      </c>
      <c r="Z681" s="164" t="s">
        <v>2353</v>
      </c>
      <c r="AA681" s="164"/>
      <c r="AB681" s="165" t="s">
        <v>2338</v>
      </c>
      <c r="AC681" s="166">
        <v>11</v>
      </c>
      <c r="AD681" s="167">
        <f t="shared" si="4"/>
        <v>0</v>
      </c>
      <c r="AE681" s="398">
        <v>11</v>
      </c>
      <c r="AF681" s="398">
        <v>0</v>
      </c>
      <c r="AG681" s="398">
        <v>3</v>
      </c>
      <c r="AH681" s="398">
        <v>0</v>
      </c>
      <c r="AI681" s="399">
        <v>11</v>
      </c>
      <c r="AJ681" s="399">
        <v>3</v>
      </c>
      <c r="AK681" s="399">
        <v>2</v>
      </c>
      <c r="AL681" s="399">
        <v>9</v>
      </c>
      <c r="AM681" s="166"/>
      <c r="AN681" s="166"/>
      <c r="AO681" s="166" t="s">
        <v>699</v>
      </c>
      <c r="AP681" s="168" t="s">
        <v>699</v>
      </c>
      <c r="AQ681" s="168" t="s">
        <v>699</v>
      </c>
      <c r="AR681" s="169">
        <f t="shared" si="5"/>
        <v>11</v>
      </c>
      <c r="AS681" s="170">
        <v>0</v>
      </c>
      <c r="AT681" s="160">
        <v>0</v>
      </c>
      <c r="AU681" s="160">
        <v>0</v>
      </c>
      <c r="AV681" s="170">
        <v>0</v>
      </c>
      <c r="AW681" s="170">
        <v>0</v>
      </c>
      <c r="AX681" s="160">
        <v>5</v>
      </c>
      <c r="AY681" s="160">
        <v>0</v>
      </c>
      <c r="AZ681" s="160">
        <v>0</v>
      </c>
      <c r="BA681" s="160">
        <v>0</v>
      </c>
      <c r="BB681" s="160">
        <v>6</v>
      </c>
      <c r="BC681" s="160" t="s">
        <v>2339</v>
      </c>
      <c r="BD681" s="160"/>
      <c r="BE681" s="160"/>
    </row>
    <row r="682" spans="2:57" ht="16.5" hidden="1" customHeight="1">
      <c r="B682" s="156">
        <v>607</v>
      </c>
      <c r="C682" s="157" t="s">
        <v>2079</v>
      </c>
      <c r="D682" s="158" t="s">
        <v>5923</v>
      </c>
      <c r="E682" s="176" t="s">
        <v>28</v>
      </c>
      <c r="F682" s="158" t="s">
        <v>2233</v>
      </c>
      <c r="G682" s="158" t="s">
        <v>2057</v>
      </c>
      <c r="H682" s="159" t="s">
        <v>727</v>
      </c>
      <c r="I682" s="160" t="s">
        <v>2080</v>
      </c>
      <c r="J682" s="160" t="s">
        <v>5924</v>
      </c>
      <c r="K682" s="161">
        <v>19808</v>
      </c>
      <c r="L682" s="158"/>
      <c r="M682" s="158"/>
      <c r="N682" s="158" t="s">
        <v>699</v>
      </c>
      <c r="O682" s="158" t="s">
        <v>699</v>
      </c>
      <c r="P682" s="158" t="s">
        <v>699</v>
      </c>
      <c r="Q682" s="171">
        <v>3</v>
      </c>
      <c r="R682" s="163" t="s">
        <v>2453</v>
      </c>
      <c r="S682" s="163">
        <v>5</v>
      </c>
      <c r="T682" s="163" t="s">
        <v>2470</v>
      </c>
      <c r="U682" s="163">
        <v>12</v>
      </c>
      <c r="V682" s="163" t="s">
        <v>5925</v>
      </c>
      <c r="W682" s="163">
        <v>1</v>
      </c>
      <c r="X682" s="163"/>
      <c r="Y682" s="164" t="s">
        <v>2353</v>
      </c>
      <c r="Z682" s="164" t="s">
        <v>2353</v>
      </c>
      <c r="AA682" s="164"/>
      <c r="AB682" s="165" t="s">
        <v>2338</v>
      </c>
      <c r="AC682" s="166">
        <v>8</v>
      </c>
      <c r="AD682" s="167">
        <f t="shared" si="4"/>
        <v>0</v>
      </c>
      <c r="AE682" s="398">
        <v>8</v>
      </c>
      <c r="AF682" s="398">
        <v>0</v>
      </c>
      <c r="AG682" s="398">
        <v>2</v>
      </c>
      <c r="AH682" s="398">
        <v>0</v>
      </c>
      <c r="AI682" s="399">
        <v>8</v>
      </c>
      <c r="AJ682" s="399">
        <v>2</v>
      </c>
      <c r="AK682" s="399">
        <v>2</v>
      </c>
      <c r="AL682" s="399">
        <v>8</v>
      </c>
      <c r="AM682" s="166"/>
      <c r="AN682" s="166"/>
      <c r="AO682" s="166" t="s">
        <v>699</v>
      </c>
      <c r="AP682" s="168" t="s">
        <v>699</v>
      </c>
      <c r="AQ682" s="168" t="s">
        <v>699</v>
      </c>
      <c r="AR682" s="169">
        <f t="shared" si="5"/>
        <v>8</v>
      </c>
      <c r="AS682" s="170">
        <v>0</v>
      </c>
      <c r="AT682" s="160">
        <v>0</v>
      </c>
      <c r="AU682" s="160">
        <v>0</v>
      </c>
      <c r="AV682" s="170">
        <v>0</v>
      </c>
      <c r="AW682" s="170">
        <v>0</v>
      </c>
      <c r="AX682" s="160">
        <v>6</v>
      </c>
      <c r="AY682" s="160">
        <v>1</v>
      </c>
      <c r="AZ682" s="160">
        <v>0</v>
      </c>
      <c r="BA682" s="160">
        <v>0</v>
      </c>
      <c r="BB682" s="160">
        <v>1</v>
      </c>
      <c r="BC682" s="160" t="s">
        <v>2339</v>
      </c>
      <c r="BD682" s="160"/>
      <c r="BE682" s="160"/>
    </row>
    <row r="683" spans="2:57" ht="16.5" hidden="1" customHeight="1">
      <c r="B683" s="156">
        <v>597</v>
      </c>
      <c r="C683" s="157" t="s">
        <v>2081</v>
      </c>
      <c r="D683" s="158" t="s">
        <v>5926</v>
      </c>
      <c r="E683" s="176" t="s">
        <v>28</v>
      </c>
      <c r="F683" s="158" t="s">
        <v>2233</v>
      </c>
      <c r="G683" s="158" t="s">
        <v>2057</v>
      </c>
      <c r="H683" s="159" t="s">
        <v>730</v>
      </c>
      <c r="I683" s="160" t="s">
        <v>2082</v>
      </c>
      <c r="J683" s="160" t="s">
        <v>5927</v>
      </c>
      <c r="K683" s="161">
        <v>24171</v>
      </c>
      <c r="L683" s="158" t="s">
        <v>5928</v>
      </c>
      <c r="M683" s="158" t="s">
        <v>2332</v>
      </c>
      <c r="N683" s="158" t="s">
        <v>5928</v>
      </c>
      <c r="O683" s="158" t="s">
        <v>5929</v>
      </c>
      <c r="P683" s="158" t="s">
        <v>5930</v>
      </c>
      <c r="Q683" s="171">
        <v>3</v>
      </c>
      <c r="R683" s="163" t="s">
        <v>2421</v>
      </c>
      <c r="S683" s="163">
        <v>4</v>
      </c>
      <c r="T683" s="163" t="s">
        <v>2422</v>
      </c>
      <c r="U683" s="163">
        <v>10</v>
      </c>
      <c r="V683" s="163" t="s">
        <v>4440</v>
      </c>
      <c r="W683" s="163">
        <v>1</v>
      </c>
      <c r="X683" s="163"/>
      <c r="Y683" s="164" t="s">
        <v>26</v>
      </c>
      <c r="Z683" s="164" t="s">
        <v>26</v>
      </c>
      <c r="AA683" s="164"/>
      <c r="AB683" s="165" t="s">
        <v>2338</v>
      </c>
      <c r="AC683" s="166">
        <v>13</v>
      </c>
      <c r="AD683" s="167">
        <f t="shared" si="4"/>
        <v>0</v>
      </c>
      <c r="AE683" s="398">
        <v>13</v>
      </c>
      <c r="AF683" s="398">
        <v>0</v>
      </c>
      <c r="AG683" s="398">
        <v>4</v>
      </c>
      <c r="AH683" s="398">
        <v>0</v>
      </c>
      <c r="AI683" s="399">
        <v>13</v>
      </c>
      <c r="AJ683" s="399">
        <v>4</v>
      </c>
      <c r="AK683" s="399">
        <v>2</v>
      </c>
      <c r="AL683" s="399">
        <v>7</v>
      </c>
      <c r="AM683" s="166"/>
      <c r="AN683" s="166"/>
      <c r="AO683" s="166" t="s">
        <v>699</v>
      </c>
      <c r="AP683" s="168" t="s">
        <v>699</v>
      </c>
      <c r="AQ683" s="168" t="s">
        <v>699</v>
      </c>
      <c r="AR683" s="169">
        <f t="shared" si="5"/>
        <v>13</v>
      </c>
      <c r="AS683" s="170">
        <v>0</v>
      </c>
      <c r="AT683" s="160">
        <v>0</v>
      </c>
      <c r="AU683" s="160">
        <v>0</v>
      </c>
      <c r="AV683" s="170">
        <v>4</v>
      </c>
      <c r="AW683" s="170">
        <v>0</v>
      </c>
      <c r="AX683" s="160">
        <v>3</v>
      </c>
      <c r="AY683" s="160">
        <v>1</v>
      </c>
      <c r="AZ683" s="160">
        <v>0</v>
      </c>
      <c r="BA683" s="160">
        <v>0</v>
      </c>
      <c r="BB683" s="160">
        <v>5</v>
      </c>
      <c r="BC683" s="160" t="s">
        <v>2339</v>
      </c>
      <c r="BD683" s="160"/>
      <c r="BE683" s="160"/>
    </row>
    <row r="684" spans="2:57" ht="16.5" hidden="1" customHeight="1">
      <c r="B684" s="156">
        <v>107</v>
      </c>
      <c r="C684" s="157" t="s">
        <v>2083</v>
      </c>
      <c r="D684" s="158" t="s">
        <v>5931</v>
      </c>
      <c r="E684" s="176" t="s">
        <v>28</v>
      </c>
      <c r="F684" s="158" t="s">
        <v>2233</v>
      </c>
      <c r="G684" s="158" t="s">
        <v>2057</v>
      </c>
      <c r="H684" s="159" t="s">
        <v>724</v>
      </c>
      <c r="I684" s="160" t="s">
        <v>2084</v>
      </c>
      <c r="J684" s="160" t="s">
        <v>5932</v>
      </c>
      <c r="K684" s="161">
        <v>39873</v>
      </c>
      <c r="L684" s="158"/>
      <c r="M684" s="158"/>
      <c r="N684" s="158" t="s">
        <v>699</v>
      </c>
      <c r="O684" s="158" t="s">
        <v>699</v>
      </c>
      <c r="P684" s="158" t="s">
        <v>699</v>
      </c>
      <c r="Q684" s="171">
        <v>2</v>
      </c>
      <c r="R684" s="163" t="s">
        <v>4545</v>
      </c>
      <c r="S684" s="163">
        <v>15</v>
      </c>
      <c r="T684" s="163" t="s">
        <v>2798</v>
      </c>
      <c r="U684" s="163">
        <v>56</v>
      </c>
      <c r="V684" s="163" t="s">
        <v>2269</v>
      </c>
      <c r="W684" s="163">
        <v>1</v>
      </c>
      <c r="X684" s="163"/>
      <c r="Y684" s="164" t="s">
        <v>26</v>
      </c>
      <c r="Z684" s="164" t="s">
        <v>26</v>
      </c>
      <c r="AA684" s="164"/>
      <c r="AB684" s="165" t="s">
        <v>2338</v>
      </c>
      <c r="AC684" s="166">
        <v>33</v>
      </c>
      <c r="AD684" s="167">
        <f t="shared" si="4"/>
        <v>0</v>
      </c>
      <c r="AE684" s="398">
        <v>31</v>
      </c>
      <c r="AF684" s="398">
        <v>0</v>
      </c>
      <c r="AG684" s="398">
        <v>6</v>
      </c>
      <c r="AH684" s="398">
        <v>0</v>
      </c>
      <c r="AI684" s="399">
        <v>31</v>
      </c>
      <c r="AJ684" s="399">
        <v>6</v>
      </c>
      <c r="AK684" s="399">
        <v>2</v>
      </c>
      <c r="AL684" s="399">
        <v>15</v>
      </c>
      <c r="AM684" s="166"/>
      <c r="AN684" s="166"/>
      <c r="AO684" s="166" t="s">
        <v>699</v>
      </c>
      <c r="AP684" s="168" t="s">
        <v>699</v>
      </c>
      <c r="AQ684" s="168" t="s">
        <v>699</v>
      </c>
      <c r="AR684" s="169">
        <f t="shared" si="5"/>
        <v>33</v>
      </c>
      <c r="AS684" s="170">
        <v>0</v>
      </c>
      <c r="AT684" s="160">
        <v>0</v>
      </c>
      <c r="AU684" s="160">
        <v>0</v>
      </c>
      <c r="AV684" s="170">
        <v>0</v>
      </c>
      <c r="AW684" s="170">
        <v>0</v>
      </c>
      <c r="AX684" s="160">
        <v>26</v>
      </c>
      <c r="AY684" s="160">
        <v>3</v>
      </c>
      <c r="AZ684" s="160">
        <v>0</v>
      </c>
      <c r="BA684" s="160">
        <v>0</v>
      </c>
      <c r="BB684" s="160">
        <v>4</v>
      </c>
      <c r="BC684" s="160" t="s">
        <v>2339</v>
      </c>
      <c r="BD684" s="160"/>
      <c r="BE684" s="160"/>
    </row>
    <row r="685" spans="2:57" ht="16.5" hidden="1" customHeight="1">
      <c r="B685" s="156">
        <v>594</v>
      </c>
      <c r="C685" s="157" t="s">
        <v>2085</v>
      </c>
      <c r="D685" s="158" t="s">
        <v>5933</v>
      </c>
      <c r="E685" s="176" t="s">
        <v>28</v>
      </c>
      <c r="F685" s="158" t="s">
        <v>2233</v>
      </c>
      <c r="G685" s="158" t="s">
        <v>2057</v>
      </c>
      <c r="H685" s="159" t="s">
        <v>730</v>
      </c>
      <c r="I685" s="160" t="s">
        <v>2086</v>
      </c>
      <c r="J685" s="160" t="s">
        <v>5934</v>
      </c>
      <c r="K685" s="161">
        <v>11567</v>
      </c>
      <c r="L685" s="158"/>
      <c r="M685" s="158"/>
      <c r="N685" s="158" t="s">
        <v>699</v>
      </c>
      <c r="O685" s="158" t="s">
        <v>699</v>
      </c>
      <c r="P685" s="158" t="s">
        <v>699</v>
      </c>
      <c r="Q685" s="171">
        <v>2</v>
      </c>
      <c r="R685" s="163" t="s">
        <v>5935</v>
      </c>
      <c r="S685" s="163">
        <v>7</v>
      </c>
      <c r="T685" s="163" t="s">
        <v>2618</v>
      </c>
      <c r="U685" s="163">
        <v>38</v>
      </c>
      <c r="V685" s="163" t="s">
        <v>5936</v>
      </c>
      <c r="W685" s="163">
        <v>1</v>
      </c>
      <c r="X685" s="163"/>
      <c r="Y685" s="164" t="s">
        <v>2353</v>
      </c>
      <c r="Z685" s="164" t="s">
        <v>2353</v>
      </c>
      <c r="AA685" s="164"/>
      <c r="AB685" s="165" t="s">
        <v>2338</v>
      </c>
      <c r="AC685" s="166">
        <v>14</v>
      </c>
      <c r="AD685" s="167">
        <f t="shared" si="4"/>
        <v>0</v>
      </c>
      <c r="AE685" s="398">
        <v>0</v>
      </c>
      <c r="AF685" s="398">
        <v>0</v>
      </c>
      <c r="AG685" s="398">
        <v>0</v>
      </c>
      <c r="AH685" s="398">
        <v>0</v>
      </c>
      <c r="AI685" s="399">
        <v>14</v>
      </c>
      <c r="AJ685" s="399">
        <v>3</v>
      </c>
      <c r="AK685" s="399">
        <v>2</v>
      </c>
      <c r="AL685" s="399">
        <v>7</v>
      </c>
      <c r="AM685" s="166"/>
      <c r="AN685" s="166"/>
      <c r="AO685" s="166">
        <v>3</v>
      </c>
      <c r="AP685" s="168" t="s">
        <v>10144</v>
      </c>
      <c r="AQ685" s="168">
        <v>0</v>
      </c>
      <c r="AR685" s="169">
        <f t="shared" si="5"/>
        <v>14</v>
      </c>
      <c r="AS685" s="170">
        <v>0</v>
      </c>
      <c r="AT685" s="160">
        <v>0</v>
      </c>
      <c r="AU685" s="160">
        <v>0</v>
      </c>
      <c r="AV685" s="170">
        <v>0</v>
      </c>
      <c r="AW685" s="170">
        <v>0</v>
      </c>
      <c r="AX685" s="160">
        <v>14</v>
      </c>
      <c r="AY685" s="160">
        <v>0</v>
      </c>
      <c r="AZ685" s="160">
        <v>0</v>
      </c>
      <c r="BA685" s="160">
        <v>0</v>
      </c>
      <c r="BB685" s="160">
        <v>0</v>
      </c>
      <c r="BC685" s="160" t="s">
        <v>2339</v>
      </c>
      <c r="BD685" s="160"/>
      <c r="BE685" s="160"/>
    </row>
    <row r="686" spans="2:57" ht="16.5" hidden="1" customHeight="1">
      <c r="B686" s="156">
        <v>608</v>
      </c>
      <c r="C686" s="157" t="s">
        <v>2087</v>
      </c>
      <c r="D686" s="183"/>
      <c r="E686" s="176" t="s">
        <v>28</v>
      </c>
      <c r="F686" s="183" t="s">
        <v>2233</v>
      </c>
      <c r="G686" s="158" t="s">
        <v>2057</v>
      </c>
      <c r="H686" s="159" t="s">
        <v>727</v>
      </c>
      <c r="I686" s="160" t="s">
        <v>2088</v>
      </c>
      <c r="J686" s="160" t="s">
        <v>5937</v>
      </c>
      <c r="K686" s="161">
        <v>4262</v>
      </c>
      <c r="L686" s="158" t="s">
        <v>5938</v>
      </c>
      <c r="M686" s="158" t="s">
        <v>2332</v>
      </c>
      <c r="N686" s="158" t="s">
        <v>5938</v>
      </c>
      <c r="O686" s="158" t="s">
        <v>5939</v>
      </c>
      <c r="P686" s="158" t="s">
        <v>5940</v>
      </c>
      <c r="Q686" s="171">
        <v>4</v>
      </c>
      <c r="R686" s="163" t="s">
        <v>4074</v>
      </c>
      <c r="S686" s="163">
        <v>3</v>
      </c>
      <c r="T686" s="163" t="s">
        <v>2673</v>
      </c>
      <c r="U686" s="163">
        <v>24</v>
      </c>
      <c r="V686" s="163" t="s">
        <v>5941</v>
      </c>
      <c r="W686" s="163">
        <v>1</v>
      </c>
      <c r="X686" s="163"/>
      <c r="Y686" s="164" t="s">
        <v>26</v>
      </c>
      <c r="Z686" s="164" t="s">
        <v>26</v>
      </c>
      <c r="AA686" s="164"/>
      <c r="AB686" s="165" t="s">
        <v>2338</v>
      </c>
      <c r="AC686" s="166">
        <v>26</v>
      </c>
      <c r="AD686" s="167">
        <f t="shared" si="4"/>
        <v>0</v>
      </c>
      <c r="AE686" s="398">
        <v>26</v>
      </c>
      <c r="AF686" s="398">
        <v>0</v>
      </c>
      <c r="AG686" s="398">
        <v>6</v>
      </c>
      <c r="AH686" s="398">
        <v>0</v>
      </c>
      <c r="AI686" s="399">
        <v>26</v>
      </c>
      <c r="AJ686" s="399">
        <v>6</v>
      </c>
      <c r="AK686" s="399">
        <v>2</v>
      </c>
      <c r="AL686" s="399">
        <v>13</v>
      </c>
      <c r="AM686" s="166"/>
      <c r="AN686" s="166"/>
      <c r="AO686" s="166" t="s">
        <v>699</v>
      </c>
      <c r="AP686" s="168" t="s">
        <v>699</v>
      </c>
      <c r="AQ686" s="168" t="s">
        <v>699</v>
      </c>
      <c r="AR686" s="169">
        <f t="shared" si="5"/>
        <v>26</v>
      </c>
      <c r="AS686" s="170">
        <v>0</v>
      </c>
      <c r="AT686" s="160">
        <v>0</v>
      </c>
      <c r="AU686" s="160">
        <v>0</v>
      </c>
      <c r="AV686" s="170">
        <v>6</v>
      </c>
      <c r="AW686" s="170">
        <v>0</v>
      </c>
      <c r="AX686" s="160">
        <v>20</v>
      </c>
      <c r="AY686" s="160">
        <v>0</v>
      </c>
      <c r="AZ686" s="160">
        <v>0</v>
      </c>
      <c r="BA686" s="160">
        <v>0</v>
      </c>
      <c r="BB686" s="160">
        <v>0</v>
      </c>
      <c r="BC686" s="160" t="s">
        <v>2339</v>
      </c>
      <c r="BD686" s="160"/>
      <c r="BE686" s="160"/>
    </row>
    <row r="687" spans="2:57" ht="16.5" hidden="1" customHeight="1">
      <c r="B687" s="156">
        <v>609</v>
      </c>
      <c r="C687" s="157" t="s">
        <v>2089</v>
      </c>
      <c r="D687" s="158" t="s">
        <v>5942</v>
      </c>
      <c r="E687" s="176" t="s">
        <v>28</v>
      </c>
      <c r="F687" s="158" t="s">
        <v>2233</v>
      </c>
      <c r="G687" s="158" t="s">
        <v>2057</v>
      </c>
      <c r="H687" s="159" t="s">
        <v>727</v>
      </c>
      <c r="I687" s="160" t="s">
        <v>2090</v>
      </c>
      <c r="J687" s="160" t="s">
        <v>5943</v>
      </c>
      <c r="K687" s="161">
        <v>25628</v>
      </c>
      <c r="L687" s="158"/>
      <c r="M687" s="158"/>
      <c r="N687" s="158" t="s">
        <v>699</v>
      </c>
      <c r="O687" s="158" t="s">
        <v>699</v>
      </c>
      <c r="P687" s="158" t="s">
        <v>699</v>
      </c>
      <c r="Q687" s="171">
        <v>4</v>
      </c>
      <c r="R687" s="163" t="s">
        <v>2977</v>
      </c>
      <c r="S687" s="163">
        <v>16</v>
      </c>
      <c r="T687" s="163" t="s">
        <v>2430</v>
      </c>
      <c r="U687" s="163">
        <v>10</v>
      </c>
      <c r="V687" s="163" t="s">
        <v>2945</v>
      </c>
      <c r="W687" s="163">
        <v>1</v>
      </c>
      <c r="X687" s="163"/>
      <c r="Y687" s="164" t="s">
        <v>2353</v>
      </c>
      <c r="Z687" s="164" t="s">
        <v>2353</v>
      </c>
      <c r="AA687" s="164"/>
      <c r="AB687" s="165" t="s">
        <v>2338</v>
      </c>
      <c r="AC687" s="166">
        <v>9</v>
      </c>
      <c r="AD687" s="167">
        <f t="shared" si="4"/>
        <v>0</v>
      </c>
      <c r="AE687" s="398">
        <v>9</v>
      </c>
      <c r="AF687" s="398">
        <v>0</v>
      </c>
      <c r="AG687" s="398">
        <v>3</v>
      </c>
      <c r="AH687" s="398">
        <v>0</v>
      </c>
      <c r="AI687" s="399">
        <v>9</v>
      </c>
      <c r="AJ687" s="399">
        <v>3</v>
      </c>
      <c r="AK687" s="399">
        <v>2</v>
      </c>
      <c r="AL687" s="399">
        <v>8</v>
      </c>
      <c r="AM687" s="166"/>
      <c r="AN687" s="166"/>
      <c r="AO687" s="166" t="s">
        <v>699</v>
      </c>
      <c r="AP687" s="168" t="s">
        <v>699</v>
      </c>
      <c r="AQ687" s="168" t="s">
        <v>699</v>
      </c>
      <c r="AR687" s="169">
        <f t="shared" si="5"/>
        <v>9</v>
      </c>
      <c r="AS687" s="170">
        <v>0</v>
      </c>
      <c r="AT687" s="160">
        <v>0</v>
      </c>
      <c r="AU687" s="160">
        <v>0</v>
      </c>
      <c r="AV687" s="170">
        <v>0</v>
      </c>
      <c r="AW687" s="170">
        <v>0</v>
      </c>
      <c r="AX687" s="160">
        <v>6</v>
      </c>
      <c r="AY687" s="160">
        <v>3</v>
      </c>
      <c r="AZ687" s="160">
        <v>0</v>
      </c>
      <c r="BA687" s="160">
        <v>0</v>
      </c>
      <c r="BB687" s="160">
        <v>0</v>
      </c>
      <c r="BC687" s="160" t="s">
        <v>2339</v>
      </c>
      <c r="BD687" s="160"/>
      <c r="BE687" s="160"/>
    </row>
    <row r="688" spans="2:57" ht="16.5" hidden="1" customHeight="1">
      <c r="B688" s="156">
        <v>595</v>
      </c>
      <c r="C688" s="157" t="s">
        <v>2255</v>
      </c>
      <c r="D688" s="183"/>
      <c r="E688" s="176" t="s">
        <v>2234</v>
      </c>
      <c r="F688" s="183" t="s">
        <v>2233</v>
      </c>
      <c r="G688" s="191" t="s">
        <v>2057</v>
      </c>
      <c r="H688" s="192" t="s">
        <v>730</v>
      </c>
      <c r="I688" s="193" t="s">
        <v>2256</v>
      </c>
      <c r="J688" s="193"/>
      <c r="K688" s="194"/>
      <c r="L688" s="158"/>
      <c r="M688" s="158"/>
      <c r="N688" s="158" t="s">
        <v>699</v>
      </c>
      <c r="O688" s="158" t="s">
        <v>699</v>
      </c>
      <c r="P688" s="158" t="s">
        <v>699</v>
      </c>
      <c r="Q688" s="171">
        <v>2</v>
      </c>
      <c r="R688" s="163"/>
      <c r="S688" s="185"/>
      <c r="T688" s="163"/>
      <c r="U688" s="185"/>
      <c r="V688" s="163"/>
      <c r="W688" s="185"/>
      <c r="X688" s="185"/>
      <c r="Y688" s="195"/>
      <c r="Z688" s="195"/>
      <c r="AA688" s="164"/>
      <c r="AB688" s="165" t="s">
        <v>2338</v>
      </c>
      <c r="AC688" s="166">
        <v>0</v>
      </c>
      <c r="AD688" s="167">
        <f t="shared" si="4"/>
        <v>0</v>
      </c>
      <c r="AE688" s="398">
        <v>0</v>
      </c>
      <c r="AF688" s="398">
        <v>0</v>
      </c>
      <c r="AG688" s="398">
        <v>0</v>
      </c>
      <c r="AH688" s="398">
        <v>0</v>
      </c>
      <c r="AI688" s="399">
        <v>0</v>
      </c>
      <c r="AJ688" s="399">
        <v>0</v>
      </c>
      <c r="AK688" s="399">
        <v>0</v>
      </c>
      <c r="AL688" s="399">
        <v>0</v>
      </c>
      <c r="AM688" s="166"/>
      <c r="AN688" s="166"/>
      <c r="AO688" s="166">
        <v>2</v>
      </c>
      <c r="AP688" s="168" t="s">
        <v>7930</v>
      </c>
      <c r="AQ688" s="168">
        <v>2</v>
      </c>
      <c r="AR688" s="169">
        <f t="shared" si="5"/>
        <v>0</v>
      </c>
      <c r="AS688" s="170">
        <v>0</v>
      </c>
      <c r="AT688" s="160">
        <v>0</v>
      </c>
      <c r="AU688" s="160">
        <v>0</v>
      </c>
      <c r="AV688" s="170">
        <v>0</v>
      </c>
      <c r="AW688" s="170">
        <v>0</v>
      </c>
      <c r="AX688" s="160">
        <v>0</v>
      </c>
      <c r="AY688" s="160">
        <v>0</v>
      </c>
      <c r="AZ688" s="160">
        <v>0</v>
      </c>
      <c r="BA688" s="160">
        <v>0</v>
      </c>
      <c r="BB688" s="160">
        <v>0</v>
      </c>
      <c r="BC688" s="160"/>
      <c r="BD688" s="160"/>
      <c r="BE688" s="160"/>
    </row>
    <row r="689" spans="2:57" ht="16.5" hidden="1" customHeight="1">
      <c r="B689" s="156">
        <v>690</v>
      </c>
      <c r="C689" s="157" t="s">
        <v>2091</v>
      </c>
      <c r="D689" s="158" t="s">
        <v>5944</v>
      </c>
      <c r="E689" s="176" t="s">
        <v>28</v>
      </c>
      <c r="F689" s="158" t="s">
        <v>2233</v>
      </c>
      <c r="G689" s="158" t="s">
        <v>2092</v>
      </c>
      <c r="H689" s="159" t="s">
        <v>727</v>
      </c>
      <c r="I689" s="160" t="s">
        <v>2093</v>
      </c>
      <c r="J689" s="160" t="s">
        <v>5945</v>
      </c>
      <c r="K689" s="161">
        <v>13971</v>
      </c>
      <c r="L689" s="158" t="s">
        <v>5946</v>
      </c>
      <c r="M689" s="158" t="s">
        <v>2332</v>
      </c>
      <c r="N689" s="158" t="s">
        <v>5946</v>
      </c>
      <c r="O689" s="158" t="s">
        <v>5947</v>
      </c>
      <c r="P689" s="158" t="s">
        <v>5948</v>
      </c>
      <c r="Q689" s="171">
        <v>6</v>
      </c>
      <c r="R689" s="163"/>
      <c r="S689" s="185">
        <v>8</v>
      </c>
      <c r="T689" s="163" t="s">
        <v>2430</v>
      </c>
      <c r="U689" s="185">
        <v>10</v>
      </c>
      <c r="V689" s="163" t="s">
        <v>3256</v>
      </c>
      <c r="W689" s="185">
        <v>1</v>
      </c>
      <c r="X689" s="185"/>
      <c r="Y689" s="164" t="s">
        <v>2353</v>
      </c>
      <c r="Z689" s="164" t="s">
        <v>2353</v>
      </c>
      <c r="AA689" s="164"/>
      <c r="AB689" s="165" t="s">
        <v>2338</v>
      </c>
      <c r="AC689" s="166">
        <v>8</v>
      </c>
      <c r="AD689" s="167">
        <f t="shared" si="4"/>
        <v>0</v>
      </c>
      <c r="AE689" s="398">
        <v>8</v>
      </c>
      <c r="AF689" s="398">
        <v>0</v>
      </c>
      <c r="AG689" s="398">
        <v>1</v>
      </c>
      <c r="AH689" s="398">
        <v>0</v>
      </c>
      <c r="AI689" s="399">
        <v>8</v>
      </c>
      <c r="AJ689" s="399">
        <v>1</v>
      </c>
      <c r="AK689" s="399">
        <v>2</v>
      </c>
      <c r="AL689" s="399">
        <v>15</v>
      </c>
      <c r="AM689" s="166"/>
      <c r="AN689" s="166"/>
      <c r="AO689" s="166" t="s">
        <v>699</v>
      </c>
      <c r="AP689" s="168" t="s">
        <v>699</v>
      </c>
      <c r="AQ689" s="168" t="s">
        <v>699</v>
      </c>
      <c r="AR689" s="169">
        <f t="shared" si="5"/>
        <v>8</v>
      </c>
      <c r="AS689" s="170">
        <v>0</v>
      </c>
      <c r="AT689" s="160">
        <v>0</v>
      </c>
      <c r="AU689" s="160">
        <v>0</v>
      </c>
      <c r="AV689" s="170">
        <v>0</v>
      </c>
      <c r="AW689" s="170">
        <v>0</v>
      </c>
      <c r="AX689" s="160">
        <v>0</v>
      </c>
      <c r="AY689" s="160">
        <v>0</v>
      </c>
      <c r="AZ689" s="160">
        <v>0</v>
      </c>
      <c r="BA689" s="160">
        <v>0</v>
      </c>
      <c r="BB689" s="160">
        <v>8</v>
      </c>
      <c r="BC689" s="160" t="s">
        <v>2339</v>
      </c>
      <c r="BD689" s="160"/>
      <c r="BE689" s="160"/>
    </row>
    <row r="690" spans="2:57" ht="16.5" hidden="1" customHeight="1">
      <c r="B690" s="156">
        <v>682</v>
      </c>
      <c r="C690" s="157" t="s">
        <v>2094</v>
      </c>
      <c r="D690" s="158" t="s">
        <v>5949</v>
      </c>
      <c r="E690" s="176" t="s">
        <v>28</v>
      </c>
      <c r="F690" s="158" t="s">
        <v>2233</v>
      </c>
      <c r="G690" s="158" t="s">
        <v>2092</v>
      </c>
      <c r="H690" s="159" t="s">
        <v>730</v>
      </c>
      <c r="I690" s="160" t="s">
        <v>2095</v>
      </c>
      <c r="J690" s="160" t="s">
        <v>5950</v>
      </c>
      <c r="K690" s="161">
        <v>28214</v>
      </c>
      <c r="L690" s="158"/>
      <c r="M690" s="158"/>
      <c r="N690" s="158" t="s">
        <v>5951</v>
      </c>
      <c r="O690" s="158" t="s">
        <v>5952</v>
      </c>
      <c r="P690" s="158" t="s">
        <v>5953</v>
      </c>
      <c r="Q690" s="171">
        <v>2</v>
      </c>
      <c r="R690" s="163"/>
      <c r="S690" s="185">
        <v>8</v>
      </c>
      <c r="T690" s="163" t="s">
        <v>2422</v>
      </c>
      <c r="U690" s="185">
        <v>10</v>
      </c>
      <c r="V690" s="163" t="s">
        <v>2465</v>
      </c>
      <c r="W690" s="185">
        <v>1</v>
      </c>
      <c r="X690" s="185"/>
      <c r="Y690" s="164" t="s">
        <v>2353</v>
      </c>
      <c r="Z690" s="164" t="s">
        <v>2353</v>
      </c>
      <c r="AA690" s="164"/>
      <c r="AB690" s="165" t="s">
        <v>2338</v>
      </c>
      <c r="AC690" s="166">
        <v>11</v>
      </c>
      <c r="AD690" s="167">
        <f t="shared" si="4"/>
        <v>0</v>
      </c>
      <c r="AE690" s="398">
        <v>11</v>
      </c>
      <c r="AF690" s="398">
        <v>0</v>
      </c>
      <c r="AG690" s="398">
        <v>3</v>
      </c>
      <c r="AH690" s="398">
        <v>0</v>
      </c>
      <c r="AI690" s="399">
        <v>11</v>
      </c>
      <c r="AJ690" s="399">
        <v>3</v>
      </c>
      <c r="AK690" s="399">
        <v>2</v>
      </c>
      <c r="AL690" s="399">
        <v>9</v>
      </c>
      <c r="AM690" s="166"/>
      <c r="AN690" s="166"/>
      <c r="AO690" s="166" t="s">
        <v>699</v>
      </c>
      <c r="AP690" s="168" t="s">
        <v>699</v>
      </c>
      <c r="AQ690" s="168" t="s">
        <v>699</v>
      </c>
      <c r="AR690" s="169">
        <f t="shared" si="5"/>
        <v>11</v>
      </c>
      <c r="AS690" s="170">
        <v>0</v>
      </c>
      <c r="AT690" s="160">
        <v>0</v>
      </c>
      <c r="AU690" s="160">
        <v>0</v>
      </c>
      <c r="AV690" s="170">
        <v>0</v>
      </c>
      <c r="AW690" s="170">
        <v>0</v>
      </c>
      <c r="AX690" s="160">
        <v>0</v>
      </c>
      <c r="AY690" s="160">
        <v>9</v>
      </c>
      <c r="AZ690" s="160">
        <v>0</v>
      </c>
      <c r="BA690" s="160">
        <v>0</v>
      </c>
      <c r="BB690" s="160">
        <v>2</v>
      </c>
      <c r="BC690" s="160" t="s">
        <v>2339</v>
      </c>
      <c r="BD690" s="160"/>
      <c r="BE690" s="160"/>
    </row>
    <row r="691" spans="2:57" ht="16.5" hidden="1" customHeight="1">
      <c r="B691" s="156">
        <v>691</v>
      </c>
      <c r="C691" s="157" t="s">
        <v>2096</v>
      </c>
      <c r="D691" s="158" t="s">
        <v>5954</v>
      </c>
      <c r="E691" s="176" t="s">
        <v>28</v>
      </c>
      <c r="F691" s="158" t="s">
        <v>2233</v>
      </c>
      <c r="G691" s="158" t="s">
        <v>2092</v>
      </c>
      <c r="H691" s="159" t="s">
        <v>727</v>
      </c>
      <c r="I691" s="160" t="s">
        <v>2097</v>
      </c>
      <c r="J691" s="160" t="s">
        <v>5955</v>
      </c>
      <c r="K691" s="161">
        <v>7840</v>
      </c>
      <c r="L691" s="158" t="s">
        <v>5956</v>
      </c>
      <c r="M691" s="158" t="s">
        <v>2332</v>
      </c>
      <c r="N691" s="158" t="s">
        <v>5956</v>
      </c>
      <c r="O691" s="158" t="s">
        <v>5957</v>
      </c>
      <c r="P691" s="158" t="s">
        <v>5958</v>
      </c>
      <c r="Q691" s="171">
        <v>8</v>
      </c>
      <c r="R691" s="163"/>
      <c r="S691" s="185">
        <v>3</v>
      </c>
      <c r="T691" s="163" t="s">
        <v>2422</v>
      </c>
      <c r="U691" s="185">
        <v>8</v>
      </c>
      <c r="V691" s="163" t="s">
        <v>2994</v>
      </c>
      <c r="W691" s="185">
        <v>1</v>
      </c>
      <c r="X691" s="185"/>
      <c r="Y691" s="164" t="s">
        <v>2353</v>
      </c>
      <c r="Z691" s="164" t="s">
        <v>2353</v>
      </c>
      <c r="AA691" s="164"/>
      <c r="AB691" s="165" t="s">
        <v>2338</v>
      </c>
      <c r="AC691" s="166">
        <v>6</v>
      </c>
      <c r="AD691" s="167">
        <f t="shared" si="4"/>
        <v>0</v>
      </c>
      <c r="AE691" s="398">
        <v>6</v>
      </c>
      <c r="AF691" s="398">
        <v>0</v>
      </c>
      <c r="AG691" s="398">
        <v>3</v>
      </c>
      <c r="AH691" s="398">
        <v>0</v>
      </c>
      <c r="AI691" s="399">
        <v>6</v>
      </c>
      <c r="AJ691" s="399">
        <v>3</v>
      </c>
      <c r="AK691" s="399">
        <v>2</v>
      </c>
      <c r="AL691" s="399">
        <v>14</v>
      </c>
      <c r="AM691" s="166"/>
      <c r="AN691" s="166"/>
      <c r="AO691" s="166" t="s">
        <v>699</v>
      </c>
      <c r="AP691" s="168" t="s">
        <v>699</v>
      </c>
      <c r="AQ691" s="168" t="s">
        <v>699</v>
      </c>
      <c r="AR691" s="169">
        <f t="shared" si="5"/>
        <v>6</v>
      </c>
      <c r="AS691" s="170">
        <v>0</v>
      </c>
      <c r="AT691" s="160">
        <v>0</v>
      </c>
      <c r="AU691" s="160">
        <v>0</v>
      </c>
      <c r="AV691" s="170">
        <v>0</v>
      </c>
      <c r="AW691" s="170">
        <v>0</v>
      </c>
      <c r="AX691" s="160">
        <v>0</v>
      </c>
      <c r="AY691" s="160">
        <v>1</v>
      </c>
      <c r="AZ691" s="160">
        <v>0</v>
      </c>
      <c r="BA691" s="160">
        <v>0</v>
      </c>
      <c r="BB691" s="160">
        <v>5</v>
      </c>
      <c r="BC691" s="160" t="s">
        <v>2339</v>
      </c>
      <c r="BD691" s="160"/>
      <c r="BE691" s="160"/>
    </row>
    <row r="692" spans="2:57" ht="16.5" hidden="1" customHeight="1">
      <c r="B692" s="156">
        <v>688</v>
      </c>
      <c r="C692" s="157" t="s">
        <v>2098</v>
      </c>
      <c r="D692" s="158" t="s">
        <v>5959</v>
      </c>
      <c r="E692" s="176" t="s">
        <v>28</v>
      </c>
      <c r="F692" s="158" t="s">
        <v>2233</v>
      </c>
      <c r="G692" s="158" t="s">
        <v>2092</v>
      </c>
      <c r="H692" s="159" t="s">
        <v>730</v>
      </c>
      <c r="I692" s="160" t="s">
        <v>2099</v>
      </c>
      <c r="J692" s="160" t="s">
        <v>5960</v>
      </c>
      <c r="K692" s="161">
        <v>26359</v>
      </c>
      <c r="L692" s="158"/>
      <c r="M692" s="158"/>
      <c r="N692" s="158" t="s">
        <v>699</v>
      </c>
      <c r="O692" s="158" t="s">
        <v>699</v>
      </c>
      <c r="P692" s="158" t="s">
        <v>699</v>
      </c>
      <c r="Q692" s="171">
        <v>1</v>
      </c>
      <c r="R692" s="163"/>
      <c r="S692" s="185">
        <v>5</v>
      </c>
      <c r="T692" s="163" t="s">
        <v>2603</v>
      </c>
      <c r="U692" s="185">
        <v>14</v>
      </c>
      <c r="V692" s="163" t="s">
        <v>3739</v>
      </c>
      <c r="W692" s="185">
        <v>1</v>
      </c>
      <c r="X692" s="185"/>
      <c r="Y692" s="164" t="s">
        <v>5961</v>
      </c>
      <c r="Z692" s="186" t="s">
        <v>2580</v>
      </c>
      <c r="AA692" s="164"/>
      <c r="AB692" s="165" t="s">
        <v>2338</v>
      </c>
      <c r="AC692" s="166">
        <v>16</v>
      </c>
      <c r="AD692" s="167">
        <f t="shared" si="4"/>
        <v>0</v>
      </c>
      <c r="AE692" s="398">
        <v>16</v>
      </c>
      <c r="AF692" s="398">
        <v>0</v>
      </c>
      <c r="AG692" s="398">
        <v>3</v>
      </c>
      <c r="AH692" s="398">
        <v>0</v>
      </c>
      <c r="AI692" s="399">
        <v>16</v>
      </c>
      <c r="AJ692" s="399">
        <v>3</v>
      </c>
      <c r="AK692" s="399">
        <v>2</v>
      </c>
      <c r="AL692" s="399">
        <v>9</v>
      </c>
      <c r="AM692" s="166"/>
      <c r="AN692" s="166"/>
      <c r="AO692" s="166">
        <v>5</v>
      </c>
      <c r="AP692" s="168" t="s">
        <v>8082</v>
      </c>
      <c r="AQ692" s="168">
        <v>5</v>
      </c>
      <c r="AR692" s="169">
        <f t="shared" si="5"/>
        <v>16</v>
      </c>
      <c r="AS692" s="170">
        <v>0</v>
      </c>
      <c r="AT692" s="160">
        <v>0</v>
      </c>
      <c r="AU692" s="160">
        <v>0</v>
      </c>
      <c r="AV692" s="170">
        <v>0</v>
      </c>
      <c r="AW692" s="170">
        <v>0</v>
      </c>
      <c r="AX692" s="160">
        <v>0</v>
      </c>
      <c r="AY692" s="160">
        <v>0</v>
      </c>
      <c r="AZ692" s="160">
        <v>0</v>
      </c>
      <c r="BA692" s="160">
        <v>0</v>
      </c>
      <c r="BB692" s="160">
        <v>16</v>
      </c>
      <c r="BC692" s="160" t="s">
        <v>2339</v>
      </c>
      <c r="BD692" s="160"/>
      <c r="BE692" s="160"/>
    </row>
    <row r="693" spans="2:57" ht="16.5" hidden="1" customHeight="1">
      <c r="B693" s="156">
        <v>692</v>
      </c>
      <c r="C693" s="157" t="s">
        <v>2100</v>
      </c>
      <c r="D693" s="158" t="s">
        <v>5962</v>
      </c>
      <c r="E693" s="176" t="s">
        <v>28</v>
      </c>
      <c r="F693" s="158" t="s">
        <v>2233</v>
      </c>
      <c r="G693" s="158" t="s">
        <v>2092</v>
      </c>
      <c r="H693" s="159" t="s">
        <v>727</v>
      </c>
      <c r="I693" s="160" t="s">
        <v>2101</v>
      </c>
      <c r="J693" s="160" t="s">
        <v>5960</v>
      </c>
      <c r="K693" s="161">
        <v>10764</v>
      </c>
      <c r="L693" s="158" t="s">
        <v>5963</v>
      </c>
      <c r="M693" s="158" t="s">
        <v>2332</v>
      </c>
      <c r="N693" s="158" t="s">
        <v>5963</v>
      </c>
      <c r="O693" s="158" t="s">
        <v>5964</v>
      </c>
      <c r="P693" s="158" t="s">
        <v>5965</v>
      </c>
      <c r="Q693" s="171">
        <v>1</v>
      </c>
      <c r="R693" s="163"/>
      <c r="S693" s="185">
        <v>10</v>
      </c>
      <c r="T693" s="163" t="s">
        <v>2470</v>
      </c>
      <c r="U693" s="185">
        <v>14</v>
      </c>
      <c r="V693" s="163" t="s">
        <v>4931</v>
      </c>
      <c r="W693" s="185">
        <v>1</v>
      </c>
      <c r="X693" s="185"/>
      <c r="Y693" s="164" t="s">
        <v>26</v>
      </c>
      <c r="Z693" s="164" t="s">
        <v>26</v>
      </c>
      <c r="AA693" s="164"/>
      <c r="AB693" s="165" t="s">
        <v>2338</v>
      </c>
      <c r="AC693" s="166">
        <v>8</v>
      </c>
      <c r="AD693" s="167">
        <f t="shared" si="4"/>
        <v>0</v>
      </c>
      <c r="AE693" s="398">
        <v>8</v>
      </c>
      <c r="AF693" s="398">
        <v>0</v>
      </c>
      <c r="AG693" s="398">
        <v>3</v>
      </c>
      <c r="AH693" s="398">
        <v>0</v>
      </c>
      <c r="AI693" s="399">
        <v>8</v>
      </c>
      <c r="AJ693" s="399">
        <v>3</v>
      </c>
      <c r="AK693" s="399">
        <v>2</v>
      </c>
      <c r="AL693" s="399">
        <v>9</v>
      </c>
      <c r="AM693" s="166"/>
      <c r="AN693" s="166"/>
      <c r="AO693" s="166">
        <v>5</v>
      </c>
      <c r="AP693" s="168" t="s">
        <v>8082</v>
      </c>
      <c r="AQ693" s="168">
        <v>5</v>
      </c>
      <c r="AR693" s="169">
        <f t="shared" si="5"/>
        <v>8</v>
      </c>
      <c r="AS693" s="170">
        <v>0</v>
      </c>
      <c r="AT693" s="160">
        <v>0</v>
      </c>
      <c r="AU693" s="160">
        <v>0</v>
      </c>
      <c r="AV693" s="170">
        <v>0</v>
      </c>
      <c r="AW693" s="170">
        <v>0</v>
      </c>
      <c r="AX693" s="160">
        <v>0</v>
      </c>
      <c r="AY693" s="160">
        <v>4</v>
      </c>
      <c r="AZ693" s="160">
        <v>0</v>
      </c>
      <c r="BA693" s="160">
        <v>0</v>
      </c>
      <c r="BB693" s="160">
        <v>4</v>
      </c>
      <c r="BC693" s="160" t="s">
        <v>2339</v>
      </c>
      <c r="BD693" s="160"/>
      <c r="BE693" s="160"/>
    </row>
    <row r="694" spans="2:57" ht="16.5" hidden="1" customHeight="1">
      <c r="B694" s="156">
        <v>693</v>
      </c>
      <c r="C694" s="157" t="s">
        <v>2102</v>
      </c>
      <c r="D694" s="158" t="s">
        <v>5966</v>
      </c>
      <c r="E694" s="176" t="s">
        <v>28</v>
      </c>
      <c r="F694" s="158" t="s">
        <v>2233</v>
      </c>
      <c r="G694" s="158" t="s">
        <v>2092</v>
      </c>
      <c r="H694" s="159" t="s">
        <v>727</v>
      </c>
      <c r="I694" s="160" t="s">
        <v>2103</v>
      </c>
      <c r="J694" s="160" t="s">
        <v>5967</v>
      </c>
      <c r="K694" s="161">
        <v>24898</v>
      </c>
      <c r="L694" s="158" t="s">
        <v>5968</v>
      </c>
      <c r="M694" s="158" t="s">
        <v>2332</v>
      </c>
      <c r="N694" s="158" t="s">
        <v>5968</v>
      </c>
      <c r="O694" s="158" t="s">
        <v>5969</v>
      </c>
      <c r="P694" s="158" t="s">
        <v>5970</v>
      </c>
      <c r="Q694" s="171">
        <v>2</v>
      </c>
      <c r="R694" s="163"/>
      <c r="S694" s="185">
        <v>3</v>
      </c>
      <c r="T694" s="163" t="s">
        <v>2470</v>
      </c>
      <c r="U694" s="185">
        <v>11</v>
      </c>
      <c r="V694" s="163" t="s">
        <v>3098</v>
      </c>
      <c r="W694" s="185">
        <v>1</v>
      </c>
      <c r="X694" s="185"/>
      <c r="Y694" s="164" t="s">
        <v>2353</v>
      </c>
      <c r="Z694" s="164" t="s">
        <v>2353</v>
      </c>
      <c r="AA694" s="164"/>
      <c r="AB694" s="165" t="s">
        <v>2338</v>
      </c>
      <c r="AC694" s="166">
        <v>10</v>
      </c>
      <c r="AD694" s="167">
        <f t="shared" si="4"/>
        <v>0</v>
      </c>
      <c r="AE694" s="398">
        <v>10</v>
      </c>
      <c r="AF694" s="398">
        <v>0</v>
      </c>
      <c r="AG694" s="398">
        <v>2</v>
      </c>
      <c r="AH694" s="398">
        <v>0</v>
      </c>
      <c r="AI694" s="399">
        <v>10</v>
      </c>
      <c r="AJ694" s="399">
        <v>2</v>
      </c>
      <c r="AK694" s="399">
        <v>2</v>
      </c>
      <c r="AL694" s="399">
        <v>11</v>
      </c>
      <c r="AM694" s="166"/>
      <c r="AN694" s="166"/>
      <c r="AO694" s="166" t="s">
        <v>699</v>
      </c>
      <c r="AP694" s="168" t="s">
        <v>699</v>
      </c>
      <c r="AQ694" s="168" t="s">
        <v>699</v>
      </c>
      <c r="AR694" s="169">
        <f t="shared" si="5"/>
        <v>10</v>
      </c>
      <c r="AS694" s="170">
        <v>0</v>
      </c>
      <c r="AT694" s="160">
        <v>0</v>
      </c>
      <c r="AU694" s="160">
        <v>0</v>
      </c>
      <c r="AV694" s="170">
        <v>0</v>
      </c>
      <c r="AW694" s="170">
        <v>0</v>
      </c>
      <c r="AX694" s="160">
        <v>0</v>
      </c>
      <c r="AY694" s="160">
        <v>1</v>
      </c>
      <c r="AZ694" s="160">
        <v>0</v>
      </c>
      <c r="BA694" s="160">
        <v>0</v>
      </c>
      <c r="BB694" s="160">
        <v>9</v>
      </c>
      <c r="BC694" s="160" t="s">
        <v>2339</v>
      </c>
      <c r="BD694" s="160"/>
      <c r="BE694" s="160"/>
    </row>
    <row r="695" spans="2:57" ht="16.5" hidden="1" customHeight="1">
      <c r="B695" s="156">
        <v>14</v>
      </c>
      <c r="C695" s="157" t="s">
        <v>2104</v>
      </c>
      <c r="D695" s="158" t="s">
        <v>5971</v>
      </c>
      <c r="E695" s="176" t="s">
        <v>28</v>
      </c>
      <c r="F695" s="158" t="s">
        <v>2233</v>
      </c>
      <c r="G695" s="158" t="s">
        <v>2092</v>
      </c>
      <c r="H695" s="159" t="s">
        <v>724</v>
      </c>
      <c r="I695" s="160" t="s">
        <v>2105</v>
      </c>
      <c r="J695" s="160" t="s">
        <v>5972</v>
      </c>
      <c r="K695" s="161">
        <v>30390</v>
      </c>
      <c r="L695" s="158" t="s">
        <v>5973</v>
      </c>
      <c r="M695" s="158" t="s">
        <v>2332</v>
      </c>
      <c r="N695" s="158" t="s">
        <v>5973</v>
      </c>
      <c r="O695" s="158" t="s">
        <v>5974</v>
      </c>
      <c r="P695" s="158" t="s">
        <v>5975</v>
      </c>
      <c r="Q695" s="171">
        <v>4</v>
      </c>
      <c r="R695" s="163"/>
      <c r="S695" s="185">
        <v>13</v>
      </c>
      <c r="T695" s="163" t="s">
        <v>2430</v>
      </c>
      <c r="U695" s="185">
        <v>21</v>
      </c>
      <c r="V695" s="163" t="s">
        <v>5976</v>
      </c>
      <c r="W695" s="185">
        <v>1</v>
      </c>
      <c r="X695" s="185"/>
      <c r="Y695" s="164" t="s">
        <v>26</v>
      </c>
      <c r="Z695" s="164" t="s">
        <v>26</v>
      </c>
      <c r="AA695" s="164"/>
      <c r="AB695" s="165" t="s">
        <v>2338</v>
      </c>
      <c r="AC695" s="166">
        <v>13</v>
      </c>
      <c r="AD695" s="167">
        <f t="shared" si="4"/>
        <v>0</v>
      </c>
      <c r="AE695" s="398">
        <v>13</v>
      </c>
      <c r="AF695" s="398">
        <v>0</v>
      </c>
      <c r="AG695" s="398">
        <v>5</v>
      </c>
      <c r="AH695" s="398">
        <v>0</v>
      </c>
      <c r="AI695" s="399">
        <v>13</v>
      </c>
      <c r="AJ695" s="399">
        <v>5</v>
      </c>
      <c r="AK695" s="399">
        <v>2</v>
      </c>
      <c r="AL695" s="399">
        <v>12</v>
      </c>
      <c r="AM695" s="166"/>
      <c r="AN695" s="166"/>
      <c r="AO695" s="166" t="s">
        <v>699</v>
      </c>
      <c r="AP695" s="168" t="s">
        <v>699</v>
      </c>
      <c r="AQ695" s="168" t="s">
        <v>699</v>
      </c>
      <c r="AR695" s="169">
        <f t="shared" si="5"/>
        <v>13</v>
      </c>
      <c r="AS695" s="170">
        <v>0</v>
      </c>
      <c r="AT695" s="160">
        <v>0</v>
      </c>
      <c r="AU695" s="160">
        <v>0</v>
      </c>
      <c r="AV695" s="170">
        <v>0</v>
      </c>
      <c r="AW695" s="170">
        <v>0</v>
      </c>
      <c r="AX695" s="160">
        <v>0</v>
      </c>
      <c r="AY695" s="160">
        <v>0</v>
      </c>
      <c r="AZ695" s="160">
        <v>0</v>
      </c>
      <c r="BA695" s="160">
        <v>0</v>
      </c>
      <c r="BB695" s="160">
        <v>13</v>
      </c>
      <c r="BC695" s="160" t="s">
        <v>2339</v>
      </c>
      <c r="BD695" s="160"/>
      <c r="BE695" s="160"/>
    </row>
    <row r="696" spans="2:57" ht="16.5" hidden="1" customHeight="1">
      <c r="B696" s="156">
        <v>683</v>
      </c>
      <c r="C696" s="157" t="s">
        <v>2106</v>
      </c>
      <c r="D696" s="158" t="s">
        <v>5977</v>
      </c>
      <c r="E696" s="176" t="s">
        <v>28</v>
      </c>
      <c r="F696" s="158" t="s">
        <v>2233</v>
      </c>
      <c r="G696" s="158" t="s">
        <v>2092</v>
      </c>
      <c r="H696" s="159" t="s">
        <v>730</v>
      </c>
      <c r="I696" s="160" t="s">
        <v>2107</v>
      </c>
      <c r="J696" s="160" t="s">
        <v>5978</v>
      </c>
      <c r="K696" s="161">
        <v>24919</v>
      </c>
      <c r="L696" s="158" t="s">
        <v>5979</v>
      </c>
      <c r="M696" s="158" t="s">
        <v>2332</v>
      </c>
      <c r="N696" s="158" t="s">
        <v>5979</v>
      </c>
      <c r="O696" s="158" t="s">
        <v>5980</v>
      </c>
      <c r="P696" s="158" t="s">
        <v>5981</v>
      </c>
      <c r="Q696" s="171">
        <v>2</v>
      </c>
      <c r="R696" s="163"/>
      <c r="S696" s="185">
        <v>5</v>
      </c>
      <c r="T696" s="163" t="s">
        <v>2422</v>
      </c>
      <c r="U696" s="185">
        <v>9</v>
      </c>
      <c r="V696" s="163" t="s">
        <v>2431</v>
      </c>
      <c r="W696" s="185">
        <v>1</v>
      </c>
      <c r="X696" s="185"/>
      <c r="Y696" s="164" t="s">
        <v>2353</v>
      </c>
      <c r="Z696" s="164" t="s">
        <v>2353</v>
      </c>
      <c r="AA696" s="164"/>
      <c r="AB696" s="165" t="s">
        <v>2338</v>
      </c>
      <c r="AC696" s="166">
        <v>8</v>
      </c>
      <c r="AD696" s="167">
        <f t="shared" si="4"/>
        <v>0</v>
      </c>
      <c r="AE696" s="398">
        <v>8</v>
      </c>
      <c r="AF696" s="398">
        <v>0</v>
      </c>
      <c r="AG696" s="398">
        <v>2</v>
      </c>
      <c r="AH696" s="398">
        <v>0</v>
      </c>
      <c r="AI696" s="399">
        <v>18</v>
      </c>
      <c r="AJ696" s="399">
        <v>6</v>
      </c>
      <c r="AK696" s="399">
        <v>2</v>
      </c>
      <c r="AL696" s="399">
        <v>23</v>
      </c>
      <c r="AM696" s="166"/>
      <c r="AN696" s="166"/>
      <c r="AO696" s="166" t="s">
        <v>699</v>
      </c>
      <c r="AP696" s="168" t="s">
        <v>699</v>
      </c>
      <c r="AQ696" s="168" t="s">
        <v>699</v>
      </c>
      <c r="AR696" s="169">
        <f t="shared" si="5"/>
        <v>8</v>
      </c>
      <c r="AS696" s="170">
        <v>0</v>
      </c>
      <c r="AT696" s="160">
        <v>0</v>
      </c>
      <c r="AU696" s="160">
        <v>0</v>
      </c>
      <c r="AV696" s="170">
        <v>0</v>
      </c>
      <c r="AW696" s="170">
        <v>0</v>
      </c>
      <c r="AX696" s="160">
        <v>0</v>
      </c>
      <c r="AY696" s="160">
        <v>2</v>
      </c>
      <c r="AZ696" s="160">
        <v>0</v>
      </c>
      <c r="BA696" s="160">
        <v>0</v>
      </c>
      <c r="BB696" s="160">
        <v>6</v>
      </c>
      <c r="BC696" s="160" t="s">
        <v>2339</v>
      </c>
      <c r="BD696" s="160"/>
      <c r="BE696" s="160"/>
    </row>
    <row r="697" spans="2:57" ht="16.5" hidden="1" customHeight="1">
      <c r="B697" s="156">
        <v>694</v>
      </c>
      <c r="C697" s="157" t="s">
        <v>2108</v>
      </c>
      <c r="D697" s="158" t="s">
        <v>5982</v>
      </c>
      <c r="E697" s="176" t="s">
        <v>28</v>
      </c>
      <c r="F697" s="158" t="s">
        <v>2233</v>
      </c>
      <c r="G697" s="158" t="s">
        <v>2092</v>
      </c>
      <c r="H697" s="159" t="s">
        <v>727</v>
      </c>
      <c r="I697" s="160" t="s">
        <v>2109</v>
      </c>
      <c r="J697" s="160" t="s">
        <v>5983</v>
      </c>
      <c r="K697" s="161">
        <v>14490</v>
      </c>
      <c r="L697" s="158"/>
      <c r="M697" s="158"/>
      <c r="N697" s="158" t="s">
        <v>699</v>
      </c>
      <c r="O697" s="158" t="s">
        <v>699</v>
      </c>
      <c r="P697" s="158" t="s">
        <v>699</v>
      </c>
      <c r="Q697" s="171">
        <v>4</v>
      </c>
      <c r="R697" s="163"/>
      <c r="S697" s="185">
        <v>17</v>
      </c>
      <c r="T697" s="163" t="s">
        <v>3533</v>
      </c>
      <c r="U697" s="185">
        <v>7</v>
      </c>
      <c r="V697" s="163" t="s">
        <v>2831</v>
      </c>
      <c r="W697" s="185">
        <v>1</v>
      </c>
      <c r="X697" s="185"/>
      <c r="Y697" s="164" t="s">
        <v>2353</v>
      </c>
      <c r="Z697" s="164" t="s">
        <v>2353</v>
      </c>
      <c r="AA697" s="164"/>
      <c r="AB697" s="165" t="s">
        <v>2338</v>
      </c>
      <c r="AC697" s="166">
        <v>13</v>
      </c>
      <c r="AD697" s="167">
        <f t="shared" si="4"/>
        <v>0</v>
      </c>
      <c r="AE697" s="398">
        <v>13</v>
      </c>
      <c r="AF697" s="398">
        <v>0</v>
      </c>
      <c r="AG697" s="398">
        <v>3</v>
      </c>
      <c r="AH697" s="398">
        <v>0</v>
      </c>
      <c r="AI697" s="399">
        <v>38</v>
      </c>
      <c r="AJ697" s="399">
        <v>5</v>
      </c>
      <c r="AK697" s="399">
        <v>2</v>
      </c>
      <c r="AL697" s="399">
        <v>18</v>
      </c>
      <c r="AM697" s="166"/>
      <c r="AN697" s="166"/>
      <c r="AO697" s="166" t="s">
        <v>699</v>
      </c>
      <c r="AP697" s="168" t="s">
        <v>699</v>
      </c>
      <c r="AQ697" s="168" t="s">
        <v>699</v>
      </c>
      <c r="AR697" s="169">
        <f t="shared" si="5"/>
        <v>13</v>
      </c>
      <c r="AS697" s="170">
        <v>0</v>
      </c>
      <c r="AT697" s="160">
        <v>0</v>
      </c>
      <c r="AU697" s="160">
        <v>0</v>
      </c>
      <c r="AV697" s="170">
        <v>0</v>
      </c>
      <c r="AW697" s="170">
        <v>0</v>
      </c>
      <c r="AX697" s="160">
        <v>0</v>
      </c>
      <c r="AY697" s="160">
        <v>2</v>
      </c>
      <c r="AZ697" s="160">
        <v>0</v>
      </c>
      <c r="BA697" s="160">
        <v>0</v>
      </c>
      <c r="BB697" s="160">
        <v>11</v>
      </c>
      <c r="BC697" s="160" t="s">
        <v>2339</v>
      </c>
      <c r="BD697" s="160"/>
      <c r="BE697" s="160"/>
    </row>
    <row r="698" spans="2:57" ht="16.5" hidden="1" customHeight="1">
      <c r="B698" s="156">
        <v>695</v>
      </c>
      <c r="C698" s="157" t="s">
        <v>2110</v>
      </c>
      <c r="D698" s="158" t="s">
        <v>5984</v>
      </c>
      <c r="E698" s="176" t="s">
        <v>28</v>
      </c>
      <c r="F698" s="158" t="s">
        <v>2233</v>
      </c>
      <c r="G698" s="158" t="s">
        <v>2092</v>
      </c>
      <c r="H698" s="159" t="s">
        <v>727</v>
      </c>
      <c r="I698" s="160" t="s">
        <v>2111</v>
      </c>
      <c r="J698" s="160" t="s">
        <v>5985</v>
      </c>
      <c r="K698" s="161">
        <v>26043</v>
      </c>
      <c r="L698" s="158" t="s">
        <v>5986</v>
      </c>
      <c r="M698" s="158" t="s">
        <v>2332</v>
      </c>
      <c r="N698" s="158" t="s">
        <v>5986</v>
      </c>
      <c r="O698" s="158" t="s">
        <v>5987</v>
      </c>
      <c r="P698" s="158" t="s">
        <v>5988</v>
      </c>
      <c r="Q698" s="171">
        <v>2</v>
      </c>
      <c r="R698" s="163"/>
      <c r="S698" s="185">
        <v>3</v>
      </c>
      <c r="T698" s="163" t="s">
        <v>3533</v>
      </c>
      <c r="U698" s="185">
        <v>9</v>
      </c>
      <c r="V698" s="163" t="s">
        <v>5894</v>
      </c>
      <c r="W698" s="185">
        <v>1</v>
      </c>
      <c r="X698" s="185"/>
      <c r="Y698" s="164" t="s">
        <v>2353</v>
      </c>
      <c r="Z698" s="164" t="s">
        <v>2353</v>
      </c>
      <c r="AA698" s="164"/>
      <c r="AB698" s="165" t="s">
        <v>2338</v>
      </c>
      <c r="AC698" s="166">
        <v>11</v>
      </c>
      <c r="AD698" s="167">
        <f t="shared" si="4"/>
        <v>0</v>
      </c>
      <c r="AE698" s="398">
        <v>11</v>
      </c>
      <c r="AF698" s="398">
        <v>0</v>
      </c>
      <c r="AG698" s="398">
        <v>3</v>
      </c>
      <c r="AH698" s="398">
        <v>0</v>
      </c>
      <c r="AI698" s="399">
        <v>55</v>
      </c>
      <c r="AJ698" s="399">
        <v>17</v>
      </c>
      <c r="AK698" s="399">
        <v>2</v>
      </c>
      <c r="AL698" s="399">
        <v>31</v>
      </c>
      <c r="AM698" s="166"/>
      <c r="AN698" s="166"/>
      <c r="AO698" s="166" t="s">
        <v>699</v>
      </c>
      <c r="AP698" s="168" t="s">
        <v>699</v>
      </c>
      <c r="AQ698" s="168" t="s">
        <v>699</v>
      </c>
      <c r="AR698" s="169">
        <f t="shared" si="5"/>
        <v>11</v>
      </c>
      <c r="AS698" s="170">
        <v>0</v>
      </c>
      <c r="AT698" s="160">
        <v>0</v>
      </c>
      <c r="AU698" s="160">
        <v>0</v>
      </c>
      <c r="AV698" s="170">
        <v>0</v>
      </c>
      <c r="AW698" s="170">
        <v>0</v>
      </c>
      <c r="AX698" s="160">
        <v>0</v>
      </c>
      <c r="AY698" s="160">
        <v>1</v>
      </c>
      <c r="AZ698" s="160">
        <v>0</v>
      </c>
      <c r="BA698" s="160">
        <v>0</v>
      </c>
      <c r="BB698" s="160">
        <v>10</v>
      </c>
      <c r="BC698" s="160" t="s">
        <v>2339</v>
      </c>
      <c r="BD698" s="160"/>
      <c r="BE698" s="160"/>
    </row>
    <row r="699" spans="2:57" ht="16.5" hidden="1" customHeight="1">
      <c r="B699" s="156">
        <v>689</v>
      </c>
      <c r="C699" s="157" t="s">
        <v>2112</v>
      </c>
      <c r="D699" s="158" t="s">
        <v>5989</v>
      </c>
      <c r="E699" s="176" t="s">
        <v>28</v>
      </c>
      <c r="F699" s="158" t="s">
        <v>2233</v>
      </c>
      <c r="G699" s="158" t="s">
        <v>2092</v>
      </c>
      <c r="H699" s="159" t="s">
        <v>727</v>
      </c>
      <c r="I699" s="160" t="s">
        <v>2113</v>
      </c>
      <c r="J699" s="160" t="s">
        <v>5990</v>
      </c>
      <c r="K699" s="161">
        <v>38047</v>
      </c>
      <c r="L699" s="158"/>
      <c r="M699" s="158"/>
      <c r="N699" s="158" t="s">
        <v>5991</v>
      </c>
      <c r="O699" s="158" t="s">
        <v>5992</v>
      </c>
      <c r="P699" s="158" t="s">
        <v>5993</v>
      </c>
      <c r="Q699" s="171">
        <v>3</v>
      </c>
      <c r="R699" s="163"/>
      <c r="S699" s="185">
        <v>11</v>
      </c>
      <c r="T699" s="163" t="s">
        <v>3513</v>
      </c>
      <c r="U699" s="185">
        <v>46</v>
      </c>
      <c r="V699" s="163" t="s">
        <v>5994</v>
      </c>
      <c r="W699" s="185">
        <v>1</v>
      </c>
      <c r="X699" s="185"/>
      <c r="Y699" s="164" t="s">
        <v>26</v>
      </c>
      <c r="Z699" s="164" t="s">
        <v>26</v>
      </c>
      <c r="AA699" s="172" t="s">
        <v>35</v>
      </c>
      <c r="AB699" s="165" t="s">
        <v>2354</v>
      </c>
      <c r="AC699" s="166">
        <v>37</v>
      </c>
      <c r="AD699" s="167">
        <f t="shared" si="4"/>
        <v>0</v>
      </c>
      <c r="AE699" s="398">
        <v>37</v>
      </c>
      <c r="AF699" s="398">
        <v>0</v>
      </c>
      <c r="AG699" s="398">
        <v>9</v>
      </c>
      <c r="AH699" s="398">
        <v>0</v>
      </c>
      <c r="AI699" s="399">
        <v>37</v>
      </c>
      <c r="AJ699" s="399">
        <v>9</v>
      </c>
      <c r="AK699" s="399">
        <v>3</v>
      </c>
      <c r="AL699" s="399">
        <v>17</v>
      </c>
      <c r="AM699" s="166"/>
      <c r="AN699" s="166"/>
      <c r="AO699" s="166" t="s">
        <v>699</v>
      </c>
      <c r="AP699" s="168" t="s">
        <v>699</v>
      </c>
      <c r="AQ699" s="168" t="s">
        <v>699</v>
      </c>
      <c r="AR699" s="169">
        <f t="shared" si="5"/>
        <v>37</v>
      </c>
      <c r="AS699" s="170">
        <v>0</v>
      </c>
      <c r="AT699" s="160">
        <v>0</v>
      </c>
      <c r="AU699" s="160">
        <v>0</v>
      </c>
      <c r="AV699" s="170">
        <v>0</v>
      </c>
      <c r="AW699" s="170">
        <v>0</v>
      </c>
      <c r="AX699" s="160">
        <v>0</v>
      </c>
      <c r="AY699" s="160">
        <v>2</v>
      </c>
      <c r="AZ699" s="160">
        <v>0</v>
      </c>
      <c r="BA699" s="160">
        <v>0</v>
      </c>
      <c r="BB699" s="160">
        <v>35</v>
      </c>
      <c r="BC699" s="160" t="s">
        <v>2355</v>
      </c>
      <c r="BD699" s="160"/>
      <c r="BE699" s="160"/>
    </row>
    <row r="700" spans="2:57" ht="16.5" hidden="1" customHeight="1">
      <c r="B700" s="156">
        <v>696</v>
      </c>
      <c r="C700" s="157" t="s">
        <v>2114</v>
      </c>
      <c r="D700" s="183"/>
      <c r="E700" s="176" t="s">
        <v>28</v>
      </c>
      <c r="F700" s="183" t="s">
        <v>2233</v>
      </c>
      <c r="G700" s="158" t="s">
        <v>2092</v>
      </c>
      <c r="H700" s="159" t="s">
        <v>727</v>
      </c>
      <c r="I700" s="160" t="s">
        <v>2115</v>
      </c>
      <c r="J700" s="160" t="s">
        <v>5995</v>
      </c>
      <c r="K700" s="161">
        <v>17930</v>
      </c>
      <c r="L700" s="158"/>
      <c r="M700" s="158"/>
      <c r="N700" s="158" t="s">
        <v>699</v>
      </c>
      <c r="O700" s="158" t="s">
        <v>699</v>
      </c>
      <c r="P700" s="158" t="s">
        <v>699</v>
      </c>
      <c r="Q700" s="171">
        <v>2</v>
      </c>
      <c r="R700" s="163"/>
      <c r="S700" s="185">
        <v>2</v>
      </c>
      <c r="T700" s="163">
        <v>6</v>
      </c>
      <c r="U700" s="185">
        <v>19</v>
      </c>
      <c r="V700" s="163">
        <v>27</v>
      </c>
      <c r="W700" s="185">
        <v>0</v>
      </c>
      <c r="X700" s="185"/>
      <c r="Y700" s="164" t="s">
        <v>2353</v>
      </c>
      <c r="Z700" s="164" t="s">
        <v>2353</v>
      </c>
      <c r="AA700" s="164"/>
      <c r="AB700" s="165" t="s">
        <v>2338</v>
      </c>
      <c r="AC700" s="166">
        <v>5</v>
      </c>
      <c r="AD700" s="167">
        <f t="shared" si="4"/>
        <v>0</v>
      </c>
      <c r="AE700" s="398">
        <v>5</v>
      </c>
      <c r="AF700" s="398">
        <v>0</v>
      </c>
      <c r="AG700" s="398">
        <v>3</v>
      </c>
      <c r="AH700" s="398">
        <v>0</v>
      </c>
      <c r="AI700" s="399">
        <v>5</v>
      </c>
      <c r="AJ700" s="399">
        <v>3</v>
      </c>
      <c r="AK700" s="399">
        <v>2</v>
      </c>
      <c r="AL700" s="399">
        <v>7</v>
      </c>
      <c r="AM700" s="166"/>
      <c r="AN700" s="166"/>
      <c r="AO700" s="166" t="s">
        <v>699</v>
      </c>
      <c r="AP700" s="168" t="s">
        <v>699</v>
      </c>
      <c r="AQ700" s="168" t="s">
        <v>699</v>
      </c>
      <c r="AR700" s="169">
        <f t="shared" si="5"/>
        <v>5</v>
      </c>
      <c r="AS700" s="170">
        <v>0</v>
      </c>
      <c r="AT700" s="160">
        <v>0</v>
      </c>
      <c r="AU700" s="160">
        <v>0</v>
      </c>
      <c r="AV700" s="170">
        <v>0</v>
      </c>
      <c r="AW700" s="170">
        <v>0</v>
      </c>
      <c r="AX700" s="160">
        <v>0</v>
      </c>
      <c r="AY700" s="160">
        <v>0</v>
      </c>
      <c r="AZ700" s="160">
        <v>0</v>
      </c>
      <c r="BA700" s="160">
        <v>0</v>
      </c>
      <c r="BB700" s="160">
        <v>5</v>
      </c>
      <c r="BC700" s="160" t="s">
        <v>2339</v>
      </c>
      <c r="BD700" s="160"/>
      <c r="BE700" s="160"/>
    </row>
    <row r="701" spans="2:57" ht="16.5" hidden="1" customHeight="1">
      <c r="B701" s="156">
        <v>697</v>
      </c>
      <c r="C701" s="157" t="s">
        <v>2116</v>
      </c>
      <c r="D701" s="158" t="s">
        <v>5996</v>
      </c>
      <c r="E701" s="176" t="s">
        <v>28</v>
      </c>
      <c r="F701" s="158" t="s">
        <v>2233</v>
      </c>
      <c r="G701" s="158" t="s">
        <v>2092</v>
      </c>
      <c r="H701" s="159" t="s">
        <v>727</v>
      </c>
      <c r="I701" s="160" t="s">
        <v>2117</v>
      </c>
      <c r="J701" s="160" t="s">
        <v>5997</v>
      </c>
      <c r="K701" s="161">
        <v>6337</v>
      </c>
      <c r="L701" s="158"/>
      <c r="M701" s="158"/>
      <c r="N701" s="158" t="s">
        <v>5998</v>
      </c>
      <c r="O701" s="158" t="s">
        <v>5999</v>
      </c>
      <c r="P701" s="158"/>
      <c r="Q701" s="171">
        <v>4</v>
      </c>
      <c r="R701" s="163"/>
      <c r="S701" s="185">
        <v>14</v>
      </c>
      <c r="T701" s="163" t="s">
        <v>2430</v>
      </c>
      <c r="U701" s="185">
        <v>12</v>
      </c>
      <c r="V701" s="163" t="s">
        <v>3398</v>
      </c>
      <c r="W701" s="185">
        <v>1</v>
      </c>
      <c r="X701" s="185"/>
      <c r="Y701" s="164" t="s">
        <v>2353</v>
      </c>
      <c r="Z701" s="164" t="s">
        <v>2353</v>
      </c>
      <c r="AA701" s="164"/>
      <c r="AB701" s="165" t="s">
        <v>2338</v>
      </c>
      <c r="AC701" s="166">
        <v>11</v>
      </c>
      <c r="AD701" s="167">
        <f t="shared" si="4"/>
        <v>0</v>
      </c>
      <c r="AE701" s="398">
        <v>9</v>
      </c>
      <c r="AF701" s="398">
        <v>0</v>
      </c>
      <c r="AG701" s="398">
        <v>3</v>
      </c>
      <c r="AH701" s="398">
        <v>0</v>
      </c>
      <c r="AI701" s="399">
        <v>9</v>
      </c>
      <c r="AJ701" s="399">
        <v>3</v>
      </c>
      <c r="AK701" s="399">
        <v>2</v>
      </c>
      <c r="AL701" s="399">
        <v>13</v>
      </c>
      <c r="AM701" s="166"/>
      <c r="AN701" s="166"/>
      <c r="AO701" s="166" t="s">
        <v>699</v>
      </c>
      <c r="AP701" s="168" t="s">
        <v>699</v>
      </c>
      <c r="AQ701" s="168" t="s">
        <v>699</v>
      </c>
      <c r="AR701" s="169">
        <f t="shared" si="5"/>
        <v>11</v>
      </c>
      <c r="AS701" s="170">
        <v>0</v>
      </c>
      <c r="AT701" s="160">
        <v>0</v>
      </c>
      <c r="AU701" s="160">
        <v>0</v>
      </c>
      <c r="AV701" s="170">
        <v>0</v>
      </c>
      <c r="AW701" s="170">
        <v>0</v>
      </c>
      <c r="AX701" s="160">
        <v>0</v>
      </c>
      <c r="AY701" s="160">
        <v>0</v>
      </c>
      <c r="AZ701" s="160">
        <v>0</v>
      </c>
      <c r="BA701" s="160">
        <v>0</v>
      </c>
      <c r="BB701" s="160">
        <v>11</v>
      </c>
      <c r="BC701" s="160" t="s">
        <v>2339</v>
      </c>
      <c r="BD701" s="160"/>
      <c r="BE701" s="160"/>
    </row>
    <row r="702" spans="2:57" ht="16.5" hidden="1" customHeight="1">
      <c r="B702" s="156">
        <v>698</v>
      </c>
      <c r="C702" s="157" t="s">
        <v>2118</v>
      </c>
      <c r="D702" s="158" t="s">
        <v>6000</v>
      </c>
      <c r="E702" s="176" t="s">
        <v>28</v>
      </c>
      <c r="F702" s="158" t="s">
        <v>2233</v>
      </c>
      <c r="G702" s="158" t="s">
        <v>2092</v>
      </c>
      <c r="H702" s="159" t="s">
        <v>727</v>
      </c>
      <c r="I702" s="160" t="s">
        <v>2119</v>
      </c>
      <c r="J702" s="160" t="s">
        <v>6001</v>
      </c>
      <c r="K702" s="161">
        <v>23474</v>
      </c>
      <c r="L702" s="158"/>
      <c r="M702" s="158"/>
      <c r="N702" s="158" t="s">
        <v>699</v>
      </c>
      <c r="O702" s="158" t="s">
        <v>699</v>
      </c>
      <c r="P702" s="158" t="s">
        <v>699</v>
      </c>
      <c r="Q702" s="171">
        <v>4</v>
      </c>
      <c r="R702" s="163"/>
      <c r="S702" s="185">
        <v>4</v>
      </c>
      <c r="T702" s="163" t="s">
        <v>2430</v>
      </c>
      <c r="U702" s="185">
        <v>12</v>
      </c>
      <c r="V702" s="163" t="s">
        <v>2590</v>
      </c>
      <c r="W702" s="185">
        <v>1</v>
      </c>
      <c r="X702" s="185"/>
      <c r="Y702" s="164" t="s">
        <v>2353</v>
      </c>
      <c r="Z702" s="164" t="s">
        <v>2353</v>
      </c>
      <c r="AA702" s="164"/>
      <c r="AB702" s="165" t="s">
        <v>2338</v>
      </c>
      <c r="AC702" s="166">
        <v>11</v>
      </c>
      <c r="AD702" s="167">
        <f t="shared" si="4"/>
        <v>0</v>
      </c>
      <c r="AE702" s="398">
        <v>11</v>
      </c>
      <c r="AF702" s="398">
        <v>0</v>
      </c>
      <c r="AG702" s="398">
        <v>4</v>
      </c>
      <c r="AH702" s="398">
        <v>0</v>
      </c>
      <c r="AI702" s="399">
        <v>11</v>
      </c>
      <c r="AJ702" s="399">
        <v>4</v>
      </c>
      <c r="AK702" s="399">
        <v>2</v>
      </c>
      <c r="AL702" s="399">
        <v>9</v>
      </c>
      <c r="AM702" s="166"/>
      <c r="AN702" s="166"/>
      <c r="AO702" s="166" t="s">
        <v>699</v>
      </c>
      <c r="AP702" s="168" t="s">
        <v>699</v>
      </c>
      <c r="AQ702" s="168" t="s">
        <v>699</v>
      </c>
      <c r="AR702" s="169">
        <f t="shared" si="5"/>
        <v>11</v>
      </c>
      <c r="AS702" s="170">
        <v>0</v>
      </c>
      <c r="AT702" s="160">
        <v>0</v>
      </c>
      <c r="AU702" s="160">
        <v>0</v>
      </c>
      <c r="AV702" s="170">
        <v>0</v>
      </c>
      <c r="AW702" s="170">
        <v>0</v>
      </c>
      <c r="AX702" s="160">
        <v>0</v>
      </c>
      <c r="AY702" s="160">
        <v>1</v>
      </c>
      <c r="AZ702" s="160">
        <v>0</v>
      </c>
      <c r="BA702" s="160">
        <v>0</v>
      </c>
      <c r="BB702" s="160">
        <v>10</v>
      </c>
      <c r="BC702" s="160" t="s">
        <v>2339</v>
      </c>
      <c r="BD702" s="160"/>
      <c r="BE702" s="160"/>
    </row>
    <row r="703" spans="2:57" ht="16.5" hidden="1" customHeight="1">
      <c r="B703" s="156">
        <v>699</v>
      </c>
      <c r="C703" s="157" t="s">
        <v>2120</v>
      </c>
      <c r="D703" s="158" t="s">
        <v>6002</v>
      </c>
      <c r="E703" s="176" t="s">
        <v>28</v>
      </c>
      <c r="F703" s="158" t="s">
        <v>2233</v>
      </c>
      <c r="G703" s="158" t="s">
        <v>2092</v>
      </c>
      <c r="H703" s="159" t="s">
        <v>727</v>
      </c>
      <c r="I703" s="160" t="s">
        <v>2121</v>
      </c>
      <c r="J703" s="160" t="s">
        <v>6003</v>
      </c>
      <c r="K703" s="161">
        <v>17472</v>
      </c>
      <c r="L703" s="158"/>
      <c r="M703" s="158"/>
      <c r="N703" s="158" t="s">
        <v>699</v>
      </c>
      <c r="O703" s="158" t="s">
        <v>699</v>
      </c>
      <c r="P703" s="158" t="s">
        <v>699</v>
      </c>
      <c r="Q703" s="171">
        <v>2</v>
      </c>
      <c r="R703" s="163"/>
      <c r="S703" s="185">
        <v>4</v>
      </c>
      <c r="T703" s="163" t="s">
        <v>2430</v>
      </c>
      <c r="U703" s="185">
        <v>10</v>
      </c>
      <c r="V703" s="163" t="s">
        <v>2438</v>
      </c>
      <c r="W703" s="185">
        <v>1</v>
      </c>
      <c r="X703" s="185"/>
      <c r="Y703" s="164" t="s">
        <v>2353</v>
      </c>
      <c r="Z703" s="164" t="s">
        <v>2353</v>
      </c>
      <c r="AA703" s="164"/>
      <c r="AB703" s="165" t="s">
        <v>2338</v>
      </c>
      <c r="AC703" s="166">
        <v>6</v>
      </c>
      <c r="AD703" s="167">
        <f t="shared" si="4"/>
        <v>0</v>
      </c>
      <c r="AE703" s="398">
        <v>6</v>
      </c>
      <c r="AF703" s="398">
        <v>0</v>
      </c>
      <c r="AG703" s="398">
        <v>3</v>
      </c>
      <c r="AH703" s="398">
        <v>0</v>
      </c>
      <c r="AI703" s="399">
        <v>6</v>
      </c>
      <c r="AJ703" s="399">
        <v>3</v>
      </c>
      <c r="AK703" s="399">
        <v>2</v>
      </c>
      <c r="AL703" s="399">
        <v>7</v>
      </c>
      <c r="AM703" s="166"/>
      <c r="AN703" s="166"/>
      <c r="AO703" s="166" t="s">
        <v>699</v>
      </c>
      <c r="AP703" s="168" t="s">
        <v>699</v>
      </c>
      <c r="AQ703" s="168" t="s">
        <v>699</v>
      </c>
      <c r="AR703" s="169">
        <f t="shared" si="5"/>
        <v>6</v>
      </c>
      <c r="AS703" s="170">
        <v>0</v>
      </c>
      <c r="AT703" s="160">
        <v>0</v>
      </c>
      <c r="AU703" s="160">
        <v>0</v>
      </c>
      <c r="AV703" s="170">
        <v>0</v>
      </c>
      <c r="AW703" s="170">
        <v>0</v>
      </c>
      <c r="AX703" s="160">
        <v>0</v>
      </c>
      <c r="AY703" s="160">
        <v>1</v>
      </c>
      <c r="AZ703" s="160">
        <v>0</v>
      </c>
      <c r="BA703" s="160">
        <v>0</v>
      </c>
      <c r="BB703" s="160">
        <v>5</v>
      </c>
      <c r="BC703" s="160" t="s">
        <v>2339</v>
      </c>
      <c r="BD703" s="160"/>
      <c r="BE703" s="160"/>
    </row>
    <row r="704" spans="2:57" ht="16.5" hidden="1" customHeight="1">
      <c r="B704" s="156">
        <v>24</v>
      </c>
      <c r="C704" s="157" t="s">
        <v>2122</v>
      </c>
      <c r="D704" s="158" t="s">
        <v>6004</v>
      </c>
      <c r="E704" s="176" t="s">
        <v>28</v>
      </c>
      <c r="F704" s="158" t="s">
        <v>2233</v>
      </c>
      <c r="G704" s="158" t="s">
        <v>2092</v>
      </c>
      <c r="H704" s="159" t="s">
        <v>724</v>
      </c>
      <c r="I704" s="160" t="s">
        <v>2123</v>
      </c>
      <c r="J704" s="160" t="s">
        <v>6005</v>
      </c>
      <c r="K704" s="161">
        <v>26730</v>
      </c>
      <c r="L704" s="158"/>
      <c r="M704" s="158"/>
      <c r="N704" s="158" t="s">
        <v>699</v>
      </c>
      <c r="O704" s="158" t="s">
        <v>699</v>
      </c>
      <c r="P704" s="158" t="s">
        <v>699</v>
      </c>
      <c r="Q704" s="171">
        <v>2</v>
      </c>
      <c r="R704" s="163" t="s">
        <v>2865</v>
      </c>
      <c r="S704" s="185">
        <v>14</v>
      </c>
      <c r="T704" s="163" t="s">
        <v>2453</v>
      </c>
      <c r="U704" s="185">
        <v>24</v>
      </c>
      <c r="V704" s="163" t="s">
        <v>6006</v>
      </c>
      <c r="W704" s="185">
        <v>0</v>
      </c>
      <c r="X704" s="185"/>
      <c r="Y704" s="164" t="s">
        <v>26</v>
      </c>
      <c r="Z704" s="164" t="s">
        <v>26</v>
      </c>
      <c r="AA704" s="164"/>
      <c r="AB704" s="165" t="s">
        <v>2338</v>
      </c>
      <c r="AC704" s="166">
        <v>18</v>
      </c>
      <c r="AD704" s="167">
        <f t="shared" si="4"/>
        <v>0</v>
      </c>
      <c r="AE704" s="398">
        <v>18</v>
      </c>
      <c r="AF704" s="398">
        <v>0</v>
      </c>
      <c r="AG704" s="398">
        <v>6</v>
      </c>
      <c r="AH704" s="398">
        <v>0</v>
      </c>
      <c r="AI704" s="399">
        <v>18</v>
      </c>
      <c r="AJ704" s="399">
        <v>6</v>
      </c>
      <c r="AK704" s="399">
        <v>2</v>
      </c>
      <c r="AL704" s="399">
        <v>23</v>
      </c>
      <c r="AM704" s="166"/>
      <c r="AN704" s="166"/>
      <c r="AO704" s="166" t="s">
        <v>699</v>
      </c>
      <c r="AP704" s="168" t="s">
        <v>699</v>
      </c>
      <c r="AQ704" s="168" t="s">
        <v>699</v>
      </c>
      <c r="AR704" s="169">
        <f t="shared" si="5"/>
        <v>18</v>
      </c>
      <c r="AS704" s="170">
        <v>0</v>
      </c>
      <c r="AT704" s="160">
        <v>0</v>
      </c>
      <c r="AU704" s="160">
        <v>0</v>
      </c>
      <c r="AV704" s="170">
        <v>0</v>
      </c>
      <c r="AW704" s="170">
        <v>0</v>
      </c>
      <c r="AX704" s="160">
        <v>0</v>
      </c>
      <c r="AY704" s="160">
        <v>2</v>
      </c>
      <c r="AZ704" s="160">
        <v>0</v>
      </c>
      <c r="BA704" s="160">
        <v>0</v>
      </c>
      <c r="BB704" s="160">
        <v>16</v>
      </c>
      <c r="BC704" s="160" t="s">
        <v>2339</v>
      </c>
      <c r="BD704" s="160"/>
      <c r="BE704" s="160"/>
    </row>
    <row r="705" spans="2:57" ht="16.5" hidden="1" customHeight="1">
      <c r="B705" s="156">
        <v>684</v>
      </c>
      <c r="C705" s="157" t="s">
        <v>2124</v>
      </c>
      <c r="D705" s="158" t="s">
        <v>6007</v>
      </c>
      <c r="E705" s="176" t="s">
        <v>28</v>
      </c>
      <c r="F705" s="158" t="s">
        <v>2233</v>
      </c>
      <c r="G705" s="158" t="s">
        <v>2092</v>
      </c>
      <c r="H705" s="159" t="s">
        <v>730</v>
      </c>
      <c r="I705" s="160" t="s">
        <v>2125</v>
      </c>
      <c r="J705" s="160" t="s">
        <v>6008</v>
      </c>
      <c r="K705" s="161">
        <v>19507</v>
      </c>
      <c r="L705" s="158"/>
      <c r="M705" s="158"/>
      <c r="N705" s="158" t="s">
        <v>6009</v>
      </c>
      <c r="O705" s="158" t="s">
        <v>6010</v>
      </c>
      <c r="P705" s="158" t="s">
        <v>6011</v>
      </c>
      <c r="Q705" s="171">
        <v>3</v>
      </c>
      <c r="R705" s="163" t="s">
        <v>2919</v>
      </c>
      <c r="S705" s="185">
        <v>10</v>
      </c>
      <c r="T705" s="163" t="s">
        <v>2470</v>
      </c>
      <c r="U705" s="185">
        <v>20</v>
      </c>
      <c r="V705" s="163" t="s">
        <v>3488</v>
      </c>
      <c r="W705" s="185">
        <v>1</v>
      </c>
      <c r="X705" s="185"/>
      <c r="Y705" s="164" t="s">
        <v>2353</v>
      </c>
      <c r="Z705" s="164" t="s">
        <v>2353</v>
      </c>
      <c r="AA705" s="164"/>
      <c r="AB705" s="165" t="s">
        <v>2338</v>
      </c>
      <c r="AC705" s="166">
        <v>16</v>
      </c>
      <c r="AD705" s="167">
        <f t="shared" si="4"/>
        <v>0</v>
      </c>
      <c r="AE705" s="398">
        <v>16</v>
      </c>
      <c r="AF705" s="398">
        <v>0</v>
      </c>
      <c r="AG705" s="398">
        <v>5</v>
      </c>
      <c r="AH705" s="398">
        <v>0</v>
      </c>
      <c r="AI705" s="399">
        <v>16</v>
      </c>
      <c r="AJ705" s="399">
        <v>5</v>
      </c>
      <c r="AK705" s="399">
        <v>2</v>
      </c>
      <c r="AL705" s="399">
        <v>15</v>
      </c>
      <c r="AM705" s="166"/>
      <c r="AN705" s="166"/>
      <c r="AO705" s="166" t="s">
        <v>699</v>
      </c>
      <c r="AP705" s="168" t="s">
        <v>699</v>
      </c>
      <c r="AQ705" s="168" t="s">
        <v>699</v>
      </c>
      <c r="AR705" s="169">
        <f t="shared" si="5"/>
        <v>16</v>
      </c>
      <c r="AS705" s="170">
        <v>0</v>
      </c>
      <c r="AT705" s="160">
        <v>0</v>
      </c>
      <c r="AU705" s="160">
        <v>0</v>
      </c>
      <c r="AV705" s="170">
        <v>0</v>
      </c>
      <c r="AW705" s="170">
        <v>0</v>
      </c>
      <c r="AX705" s="160">
        <v>0</v>
      </c>
      <c r="AY705" s="160">
        <v>9</v>
      </c>
      <c r="AZ705" s="160">
        <v>0</v>
      </c>
      <c r="BA705" s="160">
        <v>0</v>
      </c>
      <c r="BB705" s="160">
        <v>7</v>
      </c>
      <c r="BC705" s="160" t="s">
        <v>2339</v>
      </c>
      <c r="BD705" s="160"/>
      <c r="BE705" s="160"/>
    </row>
    <row r="706" spans="2:57" ht="16.5" hidden="1" customHeight="1">
      <c r="B706" s="156">
        <v>700</v>
      </c>
      <c r="C706" s="157" t="s">
        <v>2126</v>
      </c>
      <c r="D706" s="158" t="s">
        <v>6012</v>
      </c>
      <c r="E706" s="176" t="s">
        <v>28</v>
      </c>
      <c r="F706" s="158" t="s">
        <v>2233</v>
      </c>
      <c r="G706" s="158" t="s">
        <v>2092</v>
      </c>
      <c r="H706" s="159" t="s">
        <v>727</v>
      </c>
      <c r="I706" s="160" t="s">
        <v>2127</v>
      </c>
      <c r="J706" s="160" t="s">
        <v>6013</v>
      </c>
      <c r="K706" s="161">
        <v>7462</v>
      </c>
      <c r="L706" s="158"/>
      <c r="M706" s="158"/>
      <c r="N706" s="158" t="s">
        <v>6014</v>
      </c>
      <c r="O706" s="158" t="s">
        <v>6015</v>
      </c>
      <c r="P706" s="158" t="s">
        <v>6016</v>
      </c>
      <c r="Q706" s="171">
        <v>3</v>
      </c>
      <c r="R706" s="163" t="s">
        <v>2478</v>
      </c>
      <c r="S706" s="185">
        <v>8</v>
      </c>
      <c r="T706" s="163" t="s">
        <v>2470</v>
      </c>
      <c r="U706" s="185">
        <v>14</v>
      </c>
      <c r="V706" s="163" t="s">
        <v>6017</v>
      </c>
      <c r="W706" s="185">
        <v>1</v>
      </c>
      <c r="X706" s="185"/>
      <c r="Y706" s="164" t="s">
        <v>2353</v>
      </c>
      <c r="Z706" s="164" t="s">
        <v>2353</v>
      </c>
      <c r="AA706" s="164"/>
      <c r="AB706" s="165" t="s">
        <v>2338</v>
      </c>
      <c r="AC706" s="166">
        <v>6</v>
      </c>
      <c r="AD706" s="167">
        <f t="shared" si="4"/>
        <v>0</v>
      </c>
      <c r="AE706" s="398">
        <v>6</v>
      </c>
      <c r="AF706" s="398">
        <v>0</v>
      </c>
      <c r="AG706" s="398">
        <v>3</v>
      </c>
      <c r="AH706" s="398">
        <v>0</v>
      </c>
      <c r="AI706" s="399">
        <v>6</v>
      </c>
      <c r="AJ706" s="399">
        <v>3</v>
      </c>
      <c r="AK706" s="399">
        <v>2</v>
      </c>
      <c r="AL706" s="399">
        <v>15</v>
      </c>
      <c r="AM706" s="166"/>
      <c r="AN706" s="166"/>
      <c r="AO706" s="166" t="s">
        <v>699</v>
      </c>
      <c r="AP706" s="168" t="s">
        <v>699</v>
      </c>
      <c r="AQ706" s="168" t="s">
        <v>699</v>
      </c>
      <c r="AR706" s="169">
        <f t="shared" si="5"/>
        <v>6</v>
      </c>
      <c r="AS706" s="170">
        <v>0</v>
      </c>
      <c r="AT706" s="160">
        <v>0</v>
      </c>
      <c r="AU706" s="160">
        <v>0</v>
      </c>
      <c r="AV706" s="170">
        <v>0</v>
      </c>
      <c r="AW706" s="170">
        <v>0</v>
      </c>
      <c r="AX706" s="160">
        <v>0</v>
      </c>
      <c r="AY706" s="160">
        <v>2</v>
      </c>
      <c r="AZ706" s="160">
        <v>0</v>
      </c>
      <c r="BA706" s="160">
        <v>0</v>
      </c>
      <c r="BB706" s="160">
        <v>4</v>
      </c>
      <c r="BC706" s="160" t="s">
        <v>2339</v>
      </c>
      <c r="BD706" s="160"/>
      <c r="BE706" s="160"/>
    </row>
    <row r="707" spans="2:57" ht="16.5" hidden="1" customHeight="1">
      <c r="B707" s="156">
        <v>701</v>
      </c>
      <c r="C707" s="157" t="s">
        <v>2128</v>
      </c>
      <c r="D707" s="158" t="s">
        <v>6018</v>
      </c>
      <c r="E707" s="176" t="s">
        <v>28</v>
      </c>
      <c r="F707" s="158" t="s">
        <v>2233</v>
      </c>
      <c r="G707" s="158" t="s">
        <v>2092</v>
      </c>
      <c r="H707" s="159" t="s">
        <v>727</v>
      </c>
      <c r="I707" s="160" t="s">
        <v>2129</v>
      </c>
      <c r="J707" s="160" t="s">
        <v>6019</v>
      </c>
      <c r="K707" s="161">
        <v>17587</v>
      </c>
      <c r="L707" s="158"/>
      <c r="M707" s="158"/>
      <c r="N707" s="158" t="s">
        <v>6020</v>
      </c>
      <c r="O707" s="158" t="s">
        <v>6021</v>
      </c>
      <c r="P707" s="158" t="s">
        <v>6022</v>
      </c>
      <c r="Q707" s="171">
        <v>2</v>
      </c>
      <c r="R707" s="163" t="s">
        <v>2470</v>
      </c>
      <c r="S707" s="185">
        <v>4</v>
      </c>
      <c r="T707" s="163" t="s">
        <v>2470</v>
      </c>
      <c r="U707" s="185">
        <v>13</v>
      </c>
      <c r="V707" s="163" t="s">
        <v>3646</v>
      </c>
      <c r="W707" s="185">
        <v>1</v>
      </c>
      <c r="X707" s="185"/>
      <c r="Y707" s="164" t="s">
        <v>2353</v>
      </c>
      <c r="Z707" s="164" t="s">
        <v>2353</v>
      </c>
      <c r="AA707" s="164"/>
      <c r="AB707" s="165" t="s">
        <v>2338</v>
      </c>
      <c r="AC707" s="166">
        <v>10</v>
      </c>
      <c r="AD707" s="167">
        <f t="shared" si="4"/>
        <v>0</v>
      </c>
      <c r="AE707" s="398">
        <v>10</v>
      </c>
      <c r="AF707" s="398">
        <v>0</v>
      </c>
      <c r="AG707" s="398">
        <v>3</v>
      </c>
      <c r="AH707" s="398">
        <v>0</v>
      </c>
      <c r="AI707" s="399">
        <v>10</v>
      </c>
      <c r="AJ707" s="399">
        <v>3</v>
      </c>
      <c r="AK707" s="399">
        <v>2</v>
      </c>
      <c r="AL707" s="399">
        <v>8</v>
      </c>
      <c r="AM707" s="166"/>
      <c r="AN707" s="166"/>
      <c r="AO707" s="166" t="s">
        <v>699</v>
      </c>
      <c r="AP707" s="168" t="s">
        <v>699</v>
      </c>
      <c r="AQ707" s="168" t="s">
        <v>699</v>
      </c>
      <c r="AR707" s="169">
        <f t="shared" si="5"/>
        <v>10</v>
      </c>
      <c r="AS707" s="170">
        <v>0</v>
      </c>
      <c r="AT707" s="160">
        <v>0</v>
      </c>
      <c r="AU707" s="160">
        <v>0</v>
      </c>
      <c r="AV707" s="170">
        <v>0</v>
      </c>
      <c r="AW707" s="170">
        <v>0</v>
      </c>
      <c r="AX707" s="160">
        <v>0</v>
      </c>
      <c r="AY707" s="160">
        <v>2</v>
      </c>
      <c r="AZ707" s="160">
        <v>0</v>
      </c>
      <c r="BA707" s="160">
        <v>0</v>
      </c>
      <c r="BB707" s="160">
        <v>8</v>
      </c>
      <c r="BC707" s="160" t="s">
        <v>2339</v>
      </c>
      <c r="BD707" s="160"/>
      <c r="BE707" s="160"/>
    </row>
    <row r="708" spans="2:57" ht="16.5" hidden="1" customHeight="1">
      <c r="B708" s="156">
        <v>702</v>
      </c>
      <c r="C708" s="157" t="s">
        <v>2235</v>
      </c>
      <c r="D708" s="183"/>
      <c r="E708" s="176" t="s">
        <v>2234</v>
      </c>
      <c r="F708" s="183" t="s">
        <v>2233</v>
      </c>
      <c r="G708" s="158" t="s">
        <v>2092</v>
      </c>
      <c r="H708" s="159" t="s">
        <v>727</v>
      </c>
      <c r="I708" s="187" t="s">
        <v>2236</v>
      </c>
      <c r="J708" s="187" t="s">
        <v>6023</v>
      </c>
      <c r="K708" s="188">
        <v>18171</v>
      </c>
      <c r="L708" s="158"/>
      <c r="M708" s="158"/>
      <c r="N708" s="158" t="s">
        <v>699</v>
      </c>
      <c r="O708" s="158" t="s">
        <v>699</v>
      </c>
      <c r="P708" s="158" t="s">
        <v>699</v>
      </c>
      <c r="Q708" s="171">
        <v>2</v>
      </c>
      <c r="R708" s="163" t="s">
        <v>2469</v>
      </c>
      <c r="S708" s="185"/>
      <c r="T708" s="163"/>
      <c r="U708" s="185"/>
      <c r="V708" s="163"/>
      <c r="W708" s="185"/>
      <c r="X708" s="185"/>
      <c r="Y708" s="164" t="s">
        <v>2353</v>
      </c>
      <c r="Z708" s="164" t="s">
        <v>2353</v>
      </c>
      <c r="AA708" s="164"/>
      <c r="AB708" s="165" t="s">
        <v>2338</v>
      </c>
      <c r="AC708" s="166">
        <v>12</v>
      </c>
      <c r="AD708" s="167">
        <f t="shared" si="4"/>
        <v>0</v>
      </c>
      <c r="AE708" s="398">
        <v>0</v>
      </c>
      <c r="AF708" s="398">
        <v>0</v>
      </c>
      <c r="AG708" s="398">
        <v>0</v>
      </c>
      <c r="AH708" s="398">
        <v>0</v>
      </c>
      <c r="AI708" s="399">
        <v>0</v>
      </c>
      <c r="AJ708" s="399">
        <v>0</v>
      </c>
      <c r="AK708" s="399">
        <v>0</v>
      </c>
      <c r="AL708" s="399">
        <v>0</v>
      </c>
      <c r="AM708" s="166"/>
      <c r="AN708" s="166"/>
      <c r="AO708" s="166">
        <v>2</v>
      </c>
      <c r="AP708" s="168" t="s">
        <v>7879</v>
      </c>
      <c r="AQ708" s="168">
        <v>2</v>
      </c>
      <c r="AR708" s="169">
        <f t="shared" si="5"/>
        <v>12</v>
      </c>
      <c r="AS708" s="170">
        <v>0</v>
      </c>
      <c r="AT708" s="160">
        <v>0</v>
      </c>
      <c r="AU708" s="160">
        <v>0</v>
      </c>
      <c r="AV708" s="170">
        <v>0</v>
      </c>
      <c r="AW708" s="170">
        <v>0</v>
      </c>
      <c r="AX708" s="160">
        <v>0</v>
      </c>
      <c r="AY708" s="160">
        <v>1</v>
      </c>
      <c r="AZ708" s="160">
        <v>0</v>
      </c>
      <c r="BA708" s="160">
        <v>0</v>
      </c>
      <c r="BB708" s="160">
        <v>11</v>
      </c>
      <c r="BC708" s="160"/>
      <c r="BD708" s="160"/>
      <c r="BE708" s="160"/>
    </row>
    <row r="709" spans="2:57" ht="16.5" hidden="1" customHeight="1">
      <c r="B709" s="156">
        <v>708</v>
      </c>
      <c r="C709" s="157" t="s">
        <v>2237</v>
      </c>
      <c r="D709" s="158" t="s">
        <v>6024</v>
      </c>
      <c r="E709" s="176" t="s">
        <v>2234</v>
      </c>
      <c r="F709" s="158" t="s">
        <v>2233</v>
      </c>
      <c r="G709" s="158" t="s">
        <v>2092</v>
      </c>
      <c r="H709" s="159" t="s">
        <v>727</v>
      </c>
      <c r="I709" s="187" t="s">
        <v>2238</v>
      </c>
      <c r="J709" s="187" t="s">
        <v>6025</v>
      </c>
      <c r="K709" s="188">
        <v>24716</v>
      </c>
      <c r="L709" s="158"/>
      <c r="M709" s="158"/>
      <c r="N709" s="158" t="s">
        <v>699</v>
      </c>
      <c r="O709" s="158" t="s">
        <v>699</v>
      </c>
      <c r="P709" s="158" t="s">
        <v>699</v>
      </c>
      <c r="Q709" s="171">
        <v>1</v>
      </c>
      <c r="R709" s="163" t="s">
        <v>2603</v>
      </c>
      <c r="S709" s="185">
        <v>3</v>
      </c>
      <c r="T709" s="163" t="s">
        <v>2822</v>
      </c>
      <c r="U709" s="185">
        <v>2</v>
      </c>
      <c r="V709" s="163" t="s">
        <v>2422</v>
      </c>
      <c r="W709" s="185"/>
      <c r="X709" s="185"/>
      <c r="Y709" s="164" t="s">
        <v>3741</v>
      </c>
      <c r="Z709" s="164" t="s">
        <v>3741</v>
      </c>
      <c r="AA709" s="164"/>
      <c r="AB709" s="165" t="s">
        <v>2338</v>
      </c>
      <c r="AC709" s="166">
        <v>5</v>
      </c>
      <c r="AD709" s="167">
        <f t="shared" si="4"/>
        <v>0</v>
      </c>
      <c r="AE709" s="398">
        <v>0</v>
      </c>
      <c r="AF709" s="398">
        <v>0</v>
      </c>
      <c r="AG709" s="398">
        <v>0</v>
      </c>
      <c r="AH709" s="398">
        <v>0</v>
      </c>
      <c r="AI709" s="399">
        <v>0</v>
      </c>
      <c r="AJ709" s="399">
        <v>0</v>
      </c>
      <c r="AK709" s="399">
        <v>0</v>
      </c>
      <c r="AL709" s="399">
        <v>0</v>
      </c>
      <c r="AM709" s="166"/>
      <c r="AN709" s="166"/>
      <c r="AO709" s="166">
        <v>2</v>
      </c>
      <c r="AP709" s="168" t="s">
        <v>7879</v>
      </c>
      <c r="AQ709" s="168">
        <v>2</v>
      </c>
      <c r="AR709" s="169">
        <f t="shared" si="5"/>
        <v>5</v>
      </c>
      <c r="AS709" s="170">
        <v>0</v>
      </c>
      <c r="AT709" s="160">
        <v>0</v>
      </c>
      <c r="AU709" s="160">
        <v>0</v>
      </c>
      <c r="AV709" s="170">
        <v>0</v>
      </c>
      <c r="AW709" s="170">
        <v>0</v>
      </c>
      <c r="AX709" s="160">
        <v>0</v>
      </c>
      <c r="AY709" s="160">
        <v>0</v>
      </c>
      <c r="AZ709" s="160">
        <v>0</v>
      </c>
      <c r="BA709" s="160">
        <v>0</v>
      </c>
      <c r="BB709" s="160">
        <v>5</v>
      </c>
      <c r="BC709" s="160"/>
      <c r="BD709" s="160"/>
      <c r="BE709" s="160"/>
    </row>
    <row r="710" spans="2:57" ht="16.5" hidden="1" customHeight="1">
      <c r="B710" s="156">
        <v>703</v>
      </c>
      <c r="C710" s="157" t="s">
        <v>2130</v>
      </c>
      <c r="D710" s="158" t="s">
        <v>6026</v>
      </c>
      <c r="E710" s="176" t="s">
        <v>28</v>
      </c>
      <c r="F710" s="158" t="s">
        <v>2233</v>
      </c>
      <c r="G710" s="158" t="s">
        <v>2092</v>
      </c>
      <c r="H710" s="159" t="s">
        <v>727</v>
      </c>
      <c r="I710" s="160" t="s">
        <v>2131</v>
      </c>
      <c r="J710" s="160" t="s">
        <v>6027</v>
      </c>
      <c r="K710" s="161">
        <v>11851</v>
      </c>
      <c r="L710" s="158"/>
      <c r="M710" s="158"/>
      <c r="N710" s="158" t="s">
        <v>699</v>
      </c>
      <c r="O710" s="158" t="s">
        <v>699</v>
      </c>
      <c r="P710" s="158" t="s">
        <v>699</v>
      </c>
      <c r="Q710" s="171">
        <v>2</v>
      </c>
      <c r="R710" s="163" t="s">
        <v>2663</v>
      </c>
      <c r="S710" s="185">
        <v>8</v>
      </c>
      <c r="T710" s="163" t="s">
        <v>2470</v>
      </c>
      <c r="U710" s="185">
        <v>14</v>
      </c>
      <c r="V710" s="163" t="s">
        <v>6028</v>
      </c>
      <c r="W710" s="185">
        <v>1</v>
      </c>
      <c r="X710" s="185"/>
      <c r="Y710" s="164" t="s">
        <v>2353</v>
      </c>
      <c r="Z710" s="164" t="s">
        <v>2353</v>
      </c>
      <c r="AA710" s="164"/>
      <c r="AB710" s="165" t="s">
        <v>2338</v>
      </c>
      <c r="AC710" s="166">
        <v>7</v>
      </c>
      <c r="AD710" s="167">
        <f t="shared" si="4"/>
        <v>0</v>
      </c>
      <c r="AE710" s="398">
        <v>8</v>
      </c>
      <c r="AF710" s="398">
        <v>0</v>
      </c>
      <c r="AG710" s="398">
        <v>4</v>
      </c>
      <c r="AH710" s="398">
        <v>6</v>
      </c>
      <c r="AI710" s="399">
        <v>8</v>
      </c>
      <c r="AJ710" s="399">
        <v>10</v>
      </c>
      <c r="AK710" s="399">
        <v>2</v>
      </c>
      <c r="AL710" s="399">
        <v>16</v>
      </c>
      <c r="AM710" s="166"/>
      <c r="AN710" s="166"/>
      <c r="AO710" s="166" t="s">
        <v>699</v>
      </c>
      <c r="AP710" s="168" t="s">
        <v>699</v>
      </c>
      <c r="AQ710" s="168" t="s">
        <v>699</v>
      </c>
      <c r="AR710" s="169">
        <f t="shared" si="5"/>
        <v>7</v>
      </c>
      <c r="AS710" s="170">
        <v>0</v>
      </c>
      <c r="AT710" s="160">
        <v>0</v>
      </c>
      <c r="AU710" s="160">
        <v>0</v>
      </c>
      <c r="AV710" s="170">
        <v>0</v>
      </c>
      <c r="AW710" s="170">
        <v>0</v>
      </c>
      <c r="AX710" s="160">
        <v>0</v>
      </c>
      <c r="AY710" s="160">
        <v>0</v>
      </c>
      <c r="AZ710" s="160">
        <v>0</v>
      </c>
      <c r="BA710" s="160">
        <v>0</v>
      </c>
      <c r="BB710" s="160">
        <v>7</v>
      </c>
      <c r="BC710" s="160" t="s">
        <v>2339</v>
      </c>
      <c r="BD710" s="160"/>
      <c r="BE710" s="160"/>
    </row>
    <row r="711" spans="2:57" ht="16.5" hidden="1" customHeight="1">
      <c r="B711" s="156">
        <v>685</v>
      </c>
      <c r="C711" s="157" t="s">
        <v>2132</v>
      </c>
      <c r="D711" s="158" t="s">
        <v>6029</v>
      </c>
      <c r="E711" s="176" t="s">
        <v>28</v>
      </c>
      <c r="F711" s="158" t="s">
        <v>2233</v>
      </c>
      <c r="G711" s="158" t="s">
        <v>2092</v>
      </c>
      <c r="H711" s="159" t="s">
        <v>730</v>
      </c>
      <c r="I711" s="160" t="s">
        <v>2133</v>
      </c>
      <c r="J711" s="160" t="s">
        <v>6030</v>
      </c>
      <c r="K711" s="161">
        <v>26003</v>
      </c>
      <c r="L711" s="158" t="s">
        <v>6031</v>
      </c>
      <c r="M711" s="158" t="s">
        <v>2332</v>
      </c>
      <c r="N711" s="158" t="s">
        <v>6031</v>
      </c>
      <c r="O711" s="158" t="s">
        <v>6032</v>
      </c>
      <c r="P711" s="158" t="s">
        <v>6033</v>
      </c>
      <c r="Q711" s="171">
        <v>5</v>
      </c>
      <c r="R711" s="163" t="s">
        <v>2977</v>
      </c>
      <c r="S711" s="185">
        <v>6</v>
      </c>
      <c r="T711" s="163" t="s">
        <v>2453</v>
      </c>
      <c r="U711" s="185">
        <v>21</v>
      </c>
      <c r="V711" s="163" t="s">
        <v>6034</v>
      </c>
      <c r="W711" s="185">
        <v>1</v>
      </c>
      <c r="X711" s="185"/>
      <c r="Y711" s="164" t="s">
        <v>2353</v>
      </c>
      <c r="Z711" s="164" t="s">
        <v>2353</v>
      </c>
      <c r="AA711" s="164"/>
      <c r="AB711" s="165" t="s">
        <v>2338</v>
      </c>
      <c r="AC711" s="166">
        <v>2</v>
      </c>
      <c r="AD711" s="167">
        <f t="shared" si="4"/>
        <v>0</v>
      </c>
      <c r="AE711" s="398">
        <v>22</v>
      </c>
      <c r="AF711" s="398">
        <v>0</v>
      </c>
      <c r="AG711" s="398">
        <v>1</v>
      </c>
      <c r="AH711" s="398">
        <v>10</v>
      </c>
      <c r="AI711" s="399">
        <v>22</v>
      </c>
      <c r="AJ711" s="399">
        <v>11</v>
      </c>
      <c r="AK711" s="399">
        <v>2</v>
      </c>
      <c r="AL711" s="399">
        <v>20</v>
      </c>
      <c r="AM711" s="166"/>
      <c r="AN711" s="166"/>
      <c r="AO711" s="166" t="s">
        <v>699</v>
      </c>
      <c r="AP711" s="168" t="s">
        <v>8089</v>
      </c>
      <c r="AQ711" s="168" t="s">
        <v>699</v>
      </c>
      <c r="AR711" s="169">
        <f t="shared" si="5"/>
        <v>2</v>
      </c>
      <c r="AS711" s="170">
        <v>0</v>
      </c>
      <c r="AT711" s="160">
        <v>0</v>
      </c>
      <c r="AU711" s="160">
        <v>0</v>
      </c>
      <c r="AV711" s="170">
        <v>0</v>
      </c>
      <c r="AW711" s="170">
        <v>0</v>
      </c>
      <c r="AX711" s="160">
        <v>0</v>
      </c>
      <c r="AY711" s="160">
        <v>0</v>
      </c>
      <c r="AZ711" s="160">
        <v>0</v>
      </c>
      <c r="BA711" s="160">
        <v>0</v>
      </c>
      <c r="BB711" s="160">
        <v>2</v>
      </c>
      <c r="BC711" s="160" t="s">
        <v>2339</v>
      </c>
      <c r="BD711" s="160"/>
      <c r="BE711" s="160"/>
    </row>
    <row r="712" spans="2:57" ht="16.5" hidden="1" customHeight="1">
      <c r="B712" s="156">
        <v>704</v>
      </c>
      <c r="C712" s="157" t="s">
        <v>2134</v>
      </c>
      <c r="D712" s="158" t="s">
        <v>6035</v>
      </c>
      <c r="E712" s="176" t="s">
        <v>28</v>
      </c>
      <c r="F712" s="158" t="s">
        <v>2233</v>
      </c>
      <c r="G712" s="158" t="s">
        <v>2092</v>
      </c>
      <c r="H712" s="159" t="s">
        <v>727</v>
      </c>
      <c r="I712" s="160" t="s">
        <v>2135</v>
      </c>
      <c r="J712" s="160" t="s">
        <v>6036</v>
      </c>
      <c r="K712" s="161">
        <v>7853</v>
      </c>
      <c r="L712" s="158"/>
      <c r="M712" s="158"/>
      <c r="N712" s="158" t="s">
        <v>699</v>
      </c>
      <c r="O712" s="158" t="s">
        <v>699</v>
      </c>
      <c r="P712" s="158" t="s">
        <v>699</v>
      </c>
      <c r="Q712" s="171">
        <v>3</v>
      </c>
      <c r="R712" s="163" t="s">
        <v>2429</v>
      </c>
      <c r="S712" s="185">
        <v>5</v>
      </c>
      <c r="T712" s="163" t="s">
        <v>2430</v>
      </c>
      <c r="U712" s="185">
        <v>11</v>
      </c>
      <c r="V712" s="163" t="s">
        <v>2684</v>
      </c>
      <c r="W712" s="185">
        <v>1</v>
      </c>
      <c r="X712" s="185"/>
      <c r="Y712" s="164" t="s">
        <v>2353</v>
      </c>
      <c r="Z712" s="164" t="s">
        <v>2353</v>
      </c>
      <c r="AA712" s="164"/>
      <c r="AB712" s="165" t="s">
        <v>2338</v>
      </c>
      <c r="AC712" s="166">
        <v>13</v>
      </c>
      <c r="AD712" s="167">
        <f t="shared" si="4"/>
        <v>0</v>
      </c>
      <c r="AE712" s="398">
        <v>13</v>
      </c>
      <c r="AF712" s="398">
        <v>0</v>
      </c>
      <c r="AG712" s="398">
        <v>2</v>
      </c>
      <c r="AH712" s="398">
        <v>0</v>
      </c>
      <c r="AI712" s="399">
        <v>13</v>
      </c>
      <c r="AJ712" s="399">
        <v>2</v>
      </c>
      <c r="AK712" s="399">
        <v>2</v>
      </c>
      <c r="AL712" s="399">
        <v>8</v>
      </c>
      <c r="AM712" s="166"/>
      <c r="AN712" s="166"/>
      <c r="AO712" s="166" t="s">
        <v>699</v>
      </c>
      <c r="AP712" s="168" t="s">
        <v>699</v>
      </c>
      <c r="AQ712" s="168" t="s">
        <v>699</v>
      </c>
      <c r="AR712" s="169">
        <f t="shared" si="5"/>
        <v>13</v>
      </c>
      <c r="AS712" s="170">
        <v>0</v>
      </c>
      <c r="AT712" s="160">
        <v>0</v>
      </c>
      <c r="AU712" s="160">
        <v>0</v>
      </c>
      <c r="AV712" s="170">
        <v>0</v>
      </c>
      <c r="AW712" s="170">
        <v>0</v>
      </c>
      <c r="AX712" s="160">
        <v>0</v>
      </c>
      <c r="AY712" s="160">
        <v>0</v>
      </c>
      <c r="AZ712" s="160">
        <v>0</v>
      </c>
      <c r="BA712" s="160">
        <v>0</v>
      </c>
      <c r="BB712" s="160">
        <v>13</v>
      </c>
      <c r="BC712" s="160" t="s">
        <v>2339</v>
      </c>
      <c r="BD712" s="160"/>
      <c r="BE712" s="160"/>
    </row>
    <row r="713" spans="2:57" ht="16.5" hidden="1" customHeight="1">
      <c r="B713" s="156">
        <v>709</v>
      </c>
      <c r="C713" s="157" t="s">
        <v>2136</v>
      </c>
      <c r="D713" s="158" t="s">
        <v>6037</v>
      </c>
      <c r="E713" s="176" t="s">
        <v>28</v>
      </c>
      <c r="F713" s="158" t="s">
        <v>2233</v>
      </c>
      <c r="G713" s="158" t="s">
        <v>2092</v>
      </c>
      <c r="H713" s="159" t="s">
        <v>727</v>
      </c>
      <c r="I713" s="160" t="s">
        <v>2137</v>
      </c>
      <c r="J713" s="160" t="s">
        <v>6038</v>
      </c>
      <c r="K713" s="161">
        <v>23011</v>
      </c>
      <c r="L713" s="158"/>
      <c r="M713" s="158"/>
      <c r="N713" s="158" t="s">
        <v>699</v>
      </c>
      <c r="O713" s="158" t="s">
        <v>699</v>
      </c>
      <c r="P713" s="158" t="s">
        <v>699</v>
      </c>
      <c r="Q713" s="171">
        <v>2</v>
      </c>
      <c r="R713" s="163" t="s">
        <v>2973</v>
      </c>
      <c r="S713" s="185">
        <v>1</v>
      </c>
      <c r="T713" s="163" t="s">
        <v>2422</v>
      </c>
      <c r="U713" s="185">
        <v>4</v>
      </c>
      <c r="V713" s="163" t="s">
        <v>2551</v>
      </c>
      <c r="W713" s="185">
        <v>0</v>
      </c>
      <c r="X713" s="185"/>
      <c r="Y713" s="164" t="s">
        <v>2353</v>
      </c>
      <c r="Z713" s="164" t="s">
        <v>2353</v>
      </c>
      <c r="AA713" s="164"/>
      <c r="AB713" s="165" t="s">
        <v>2338</v>
      </c>
      <c r="AC713" s="166">
        <v>3</v>
      </c>
      <c r="AD713" s="167">
        <f t="shared" si="4"/>
        <v>0</v>
      </c>
      <c r="AE713" s="398">
        <v>3</v>
      </c>
      <c r="AF713" s="398">
        <v>0</v>
      </c>
      <c r="AG713" s="398">
        <v>1</v>
      </c>
      <c r="AH713" s="398">
        <v>0</v>
      </c>
      <c r="AI713" s="399">
        <v>3</v>
      </c>
      <c r="AJ713" s="399">
        <v>1</v>
      </c>
      <c r="AK713" s="399">
        <v>2</v>
      </c>
      <c r="AL713" s="399">
        <v>7</v>
      </c>
      <c r="AM713" s="166"/>
      <c r="AN713" s="166"/>
      <c r="AO713" s="166" t="s">
        <v>699</v>
      </c>
      <c r="AP713" s="168" t="s">
        <v>699</v>
      </c>
      <c r="AQ713" s="168" t="s">
        <v>699</v>
      </c>
      <c r="AR713" s="169">
        <f t="shared" si="5"/>
        <v>3</v>
      </c>
      <c r="AS713" s="170">
        <v>0</v>
      </c>
      <c r="AT713" s="160">
        <v>0</v>
      </c>
      <c r="AU713" s="160">
        <v>0</v>
      </c>
      <c r="AV713" s="170">
        <v>0</v>
      </c>
      <c r="AW713" s="170">
        <v>0</v>
      </c>
      <c r="AX713" s="160">
        <v>0</v>
      </c>
      <c r="AY713" s="160">
        <v>0</v>
      </c>
      <c r="AZ713" s="160">
        <v>0</v>
      </c>
      <c r="BA713" s="160">
        <v>0</v>
      </c>
      <c r="BB713" s="160">
        <v>3</v>
      </c>
      <c r="BC713" s="160" t="s">
        <v>2339</v>
      </c>
      <c r="BD713" s="160"/>
      <c r="BE713" s="160"/>
    </row>
    <row r="714" spans="2:57" ht="16.5" hidden="1" customHeight="1">
      <c r="B714" s="156">
        <v>705</v>
      </c>
      <c r="C714" s="157" t="s">
        <v>2138</v>
      </c>
      <c r="D714" s="158" t="s">
        <v>6039</v>
      </c>
      <c r="E714" s="176" t="s">
        <v>28</v>
      </c>
      <c r="F714" s="158" t="s">
        <v>2233</v>
      </c>
      <c r="G714" s="158" t="s">
        <v>2092</v>
      </c>
      <c r="H714" s="159" t="s">
        <v>727</v>
      </c>
      <c r="I714" s="160" t="s">
        <v>2139</v>
      </c>
      <c r="J714" s="160" t="s">
        <v>6040</v>
      </c>
      <c r="K714" s="161">
        <v>18142</v>
      </c>
      <c r="L714" s="158" t="s">
        <v>6041</v>
      </c>
      <c r="M714" s="158" t="s">
        <v>2332</v>
      </c>
      <c r="N714" s="158" t="s">
        <v>6041</v>
      </c>
      <c r="O714" s="158" t="s">
        <v>6042</v>
      </c>
      <c r="P714" s="158" t="s">
        <v>6043</v>
      </c>
      <c r="Q714" s="171">
        <v>2</v>
      </c>
      <c r="R714" s="163" t="s">
        <v>2610</v>
      </c>
      <c r="S714" s="185">
        <v>5</v>
      </c>
      <c r="T714" s="163" t="s">
        <v>2430</v>
      </c>
      <c r="U714" s="185">
        <v>12</v>
      </c>
      <c r="V714" s="163" t="s">
        <v>4926</v>
      </c>
      <c r="W714" s="185">
        <v>1</v>
      </c>
      <c r="X714" s="185"/>
      <c r="Y714" s="164" t="s">
        <v>2353</v>
      </c>
      <c r="Z714" s="164" t="s">
        <v>2353</v>
      </c>
      <c r="AA714" s="164"/>
      <c r="AB714" s="165" t="s">
        <v>2338</v>
      </c>
      <c r="AC714" s="166">
        <v>8</v>
      </c>
      <c r="AD714" s="167">
        <f t="shared" si="4"/>
        <v>0</v>
      </c>
      <c r="AE714" s="398">
        <v>8</v>
      </c>
      <c r="AF714" s="398">
        <v>0</v>
      </c>
      <c r="AG714" s="398">
        <v>3</v>
      </c>
      <c r="AH714" s="398">
        <v>0</v>
      </c>
      <c r="AI714" s="399">
        <v>8</v>
      </c>
      <c r="AJ714" s="399">
        <v>3</v>
      </c>
      <c r="AK714" s="399">
        <v>2</v>
      </c>
      <c r="AL714" s="399">
        <v>10</v>
      </c>
      <c r="AM714" s="166"/>
      <c r="AN714" s="166"/>
      <c r="AO714" s="166" t="s">
        <v>699</v>
      </c>
      <c r="AP714" s="168" t="s">
        <v>699</v>
      </c>
      <c r="AQ714" s="168" t="s">
        <v>699</v>
      </c>
      <c r="AR714" s="169">
        <f t="shared" si="5"/>
        <v>8</v>
      </c>
      <c r="AS714" s="170">
        <v>0</v>
      </c>
      <c r="AT714" s="160">
        <v>0</v>
      </c>
      <c r="AU714" s="160">
        <v>0</v>
      </c>
      <c r="AV714" s="170">
        <v>0</v>
      </c>
      <c r="AW714" s="170">
        <v>0</v>
      </c>
      <c r="AX714" s="160">
        <v>0</v>
      </c>
      <c r="AY714" s="160">
        <v>0</v>
      </c>
      <c r="AZ714" s="160">
        <v>0</v>
      </c>
      <c r="BA714" s="160">
        <v>0</v>
      </c>
      <c r="BB714" s="160">
        <v>8</v>
      </c>
      <c r="BC714" s="160" t="s">
        <v>2339</v>
      </c>
      <c r="BD714" s="160"/>
      <c r="BE714" s="160"/>
    </row>
    <row r="715" spans="2:57" ht="16.5" hidden="1" customHeight="1">
      <c r="B715" s="156">
        <v>35</v>
      </c>
      <c r="C715" s="157" t="s">
        <v>2140</v>
      </c>
      <c r="D715" s="158" t="s">
        <v>6044</v>
      </c>
      <c r="E715" s="176" t="s">
        <v>28</v>
      </c>
      <c r="F715" s="158" t="s">
        <v>2233</v>
      </c>
      <c r="G715" s="158" t="s">
        <v>2092</v>
      </c>
      <c r="H715" s="159" t="s">
        <v>724</v>
      </c>
      <c r="I715" s="160" t="s">
        <v>2141</v>
      </c>
      <c r="J715" s="160" t="s">
        <v>6045</v>
      </c>
      <c r="K715" s="161">
        <v>23090</v>
      </c>
      <c r="L715" s="158"/>
      <c r="M715" s="158"/>
      <c r="N715" s="158" t="s">
        <v>6046</v>
      </c>
      <c r="O715" s="158" t="s">
        <v>6047</v>
      </c>
      <c r="P715" s="158" t="s">
        <v>6048</v>
      </c>
      <c r="Q715" s="171">
        <v>7</v>
      </c>
      <c r="R715" s="163" t="s">
        <v>3750</v>
      </c>
      <c r="S715" s="185">
        <v>19</v>
      </c>
      <c r="T715" s="163" t="s">
        <v>3132</v>
      </c>
      <c r="U715" s="185">
        <v>51</v>
      </c>
      <c r="V715" s="163" t="s">
        <v>6049</v>
      </c>
      <c r="W715" s="185">
        <v>1</v>
      </c>
      <c r="X715" s="185"/>
      <c r="Y715" s="164" t="s">
        <v>26</v>
      </c>
      <c r="Z715" s="164" t="s">
        <v>26</v>
      </c>
      <c r="AA715" s="164"/>
      <c r="AB715" s="165" t="s">
        <v>2338</v>
      </c>
      <c r="AC715" s="166">
        <v>38</v>
      </c>
      <c r="AD715" s="167">
        <f t="shared" si="4"/>
        <v>0</v>
      </c>
      <c r="AE715" s="398">
        <v>38</v>
      </c>
      <c r="AF715" s="398">
        <v>0</v>
      </c>
      <c r="AG715" s="398">
        <v>5</v>
      </c>
      <c r="AH715" s="398">
        <v>0</v>
      </c>
      <c r="AI715" s="399">
        <v>38</v>
      </c>
      <c r="AJ715" s="399">
        <v>5</v>
      </c>
      <c r="AK715" s="399">
        <v>2</v>
      </c>
      <c r="AL715" s="399">
        <v>18</v>
      </c>
      <c r="AM715" s="166"/>
      <c r="AN715" s="166"/>
      <c r="AO715" s="166" t="s">
        <v>699</v>
      </c>
      <c r="AP715" s="168" t="s">
        <v>699</v>
      </c>
      <c r="AQ715" s="168" t="s">
        <v>699</v>
      </c>
      <c r="AR715" s="169">
        <f t="shared" si="5"/>
        <v>38</v>
      </c>
      <c r="AS715" s="170">
        <v>0</v>
      </c>
      <c r="AT715" s="160">
        <v>0</v>
      </c>
      <c r="AU715" s="160">
        <v>0</v>
      </c>
      <c r="AV715" s="170">
        <v>0</v>
      </c>
      <c r="AW715" s="170">
        <v>0</v>
      </c>
      <c r="AX715" s="160">
        <v>0</v>
      </c>
      <c r="AY715" s="160">
        <v>0</v>
      </c>
      <c r="AZ715" s="160">
        <v>0</v>
      </c>
      <c r="BA715" s="160">
        <v>0</v>
      </c>
      <c r="BB715" s="160">
        <v>38</v>
      </c>
      <c r="BC715" s="160" t="s">
        <v>2339</v>
      </c>
      <c r="BD715" s="160"/>
      <c r="BE715" s="160"/>
    </row>
    <row r="716" spans="2:57" ht="16.5" hidden="1" customHeight="1">
      <c r="B716" s="156">
        <v>77</v>
      </c>
      <c r="C716" s="157" t="s">
        <v>2142</v>
      </c>
      <c r="D716" s="158" t="s">
        <v>6050</v>
      </c>
      <c r="E716" s="176" t="s">
        <v>28</v>
      </c>
      <c r="F716" s="158" t="s">
        <v>2233</v>
      </c>
      <c r="G716" s="158" t="s">
        <v>2092</v>
      </c>
      <c r="H716" s="159" t="s">
        <v>724</v>
      </c>
      <c r="I716" s="160" t="s">
        <v>2143</v>
      </c>
      <c r="J716" s="160" t="s">
        <v>6051</v>
      </c>
      <c r="K716" s="161">
        <v>27090</v>
      </c>
      <c r="L716" s="158"/>
      <c r="M716" s="158"/>
      <c r="N716" s="158" t="s">
        <v>6052</v>
      </c>
      <c r="O716" s="158" t="s">
        <v>6053</v>
      </c>
      <c r="P716" s="158" t="s">
        <v>6054</v>
      </c>
      <c r="Q716" s="171">
        <v>5</v>
      </c>
      <c r="R716" s="163" t="s">
        <v>5063</v>
      </c>
      <c r="S716" s="185">
        <v>16</v>
      </c>
      <c r="T716" s="163" t="s">
        <v>2336</v>
      </c>
      <c r="U716" s="185">
        <v>48</v>
      </c>
      <c r="V716" s="163" t="s">
        <v>6055</v>
      </c>
      <c r="W716" s="185">
        <v>4</v>
      </c>
      <c r="X716" s="185"/>
      <c r="Y716" s="164" t="s">
        <v>26</v>
      </c>
      <c r="Z716" s="164" t="s">
        <v>26</v>
      </c>
      <c r="AA716" s="164"/>
      <c r="AB716" s="165" t="s">
        <v>2338</v>
      </c>
      <c r="AC716" s="166">
        <v>55</v>
      </c>
      <c r="AD716" s="167">
        <f t="shared" si="4"/>
        <v>0</v>
      </c>
      <c r="AE716" s="398">
        <v>55</v>
      </c>
      <c r="AF716" s="398">
        <v>0</v>
      </c>
      <c r="AG716" s="398">
        <v>17</v>
      </c>
      <c r="AH716" s="398">
        <v>0</v>
      </c>
      <c r="AI716" s="399">
        <v>55</v>
      </c>
      <c r="AJ716" s="399">
        <v>17</v>
      </c>
      <c r="AK716" s="399">
        <v>2</v>
      </c>
      <c r="AL716" s="399">
        <v>31</v>
      </c>
      <c r="AM716" s="166"/>
      <c r="AN716" s="166"/>
      <c r="AO716" s="166" t="s">
        <v>699</v>
      </c>
      <c r="AP716" s="168" t="s">
        <v>699</v>
      </c>
      <c r="AQ716" s="168" t="s">
        <v>699</v>
      </c>
      <c r="AR716" s="169">
        <f t="shared" si="5"/>
        <v>55</v>
      </c>
      <c r="AS716" s="170">
        <v>0</v>
      </c>
      <c r="AT716" s="160">
        <v>0</v>
      </c>
      <c r="AU716" s="160">
        <v>0</v>
      </c>
      <c r="AV716" s="170">
        <v>0</v>
      </c>
      <c r="AW716" s="170">
        <v>0</v>
      </c>
      <c r="AX716" s="160">
        <v>0</v>
      </c>
      <c r="AY716" s="160">
        <v>3</v>
      </c>
      <c r="AZ716" s="160">
        <v>0</v>
      </c>
      <c r="BA716" s="160">
        <v>0</v>
      </c>
      <c r="BB716" s="160">
        <v>52</v>
      </c>
      <c r="BC716" s="160" t="s">
        <v>2339</v>
      </c>
      <c r="BD716" s="160"/>
      <c r="BE716" s="160"/>
    </row>
    <row r="717" spans="2:57" ht="16.5" hidden="1" customHeight="1">
      <c r="B717" s="156">
        <v>686</v>
      </c>
      <c r="C717" s="157" t="s">
        <v>2144</v>
      </c>
      <c r="D717" s="158" t="s">
        <v>6056</v>
      </c>
      <c r="E717" s="176" t="s">
        <v>28</v>
      </c>
      <c r="F717" s="158" t="s">
        <v>2233</v>
      </c>
      <c r="G717" s="158" t="s">
        <v>2092</v>
      </c>
      <c r="H717" s="159" t="s">
        <v>730</v>
      </c>
      <c r="I717" s="160" t="s">
        <v>2145</v>
      </c>
      <c r="J717" s="160" t="s">
        <v>6057</v>
      </c>
      <c r="K717" s="161">
        <v>25910</v>
      </c>
      <c r="L717" s="158"/>
      <c r="M717" s="158"/>
      <c r="N717" s="158" t="s">
        <v>699</v>
      </c>
      <c r="O717" s="158" t="s">
        <v>699</v>
      </c>
      <c r="P717" s="158" t="s">
        <v>699</v>
      </c>
      <c r="Q717" s="171">
        <v>4</v>
      </c>
      <c r="R717" s="163" t="s">
        <v>2567</v>
      </c>
      <c r="S717" s="185">
        <v>9</v>
      </c>
      <c r="T717" s="163" t="s">
        <v>3427</v>
      </c>
      <c r="U717" s="185">
        <v>34</v>
      </c>
      <c r="V717" s="163" t="s">
        <v>6058</v>
      </c>
      <c r="W717" s="185">
        <v>1</v>
      </c>
      <c r="X717" s="185"/>
      <c r="Y717" s="164" t="s">
        <v>26</v>
      </c>
      <c r="Z717" s="164" t="s">
        <v>26</v>
      </c>
      <c r="AA717" s="164"/>
      <c r="AB717" s="165" t="s">
        <v>2338</v>
      </c>
      <c r="AC717" s="166">
        <v>33</v>
      </c>
      <c r="AD717" s="167">
        <f t="shared" si="4"/>
        <v>0</v>
      </c>
      <c r="AE717" s="398">
        <v>33</v>
      </c>
      <c r="AF717" s="398">
        <v>0</v>
      </c>
      <c r="AG717" s="398">
        <v>5</v>
      </c>
      <c r="AH717" s="398">
        <v>0</v>
      </c>
      <c r="AI717" s="399">
        <v>33</v>
      </c>
      <c r="AJ717" s="399">
        <v>5</v>
      </c>
      <c r="AK717" s="399">
        <v>2</v>
      </c>
      <c r="AL717" s="399">
        <v>19</v>
      </c>
      <c r="AM717" s="166"/>
      <c r="AN717" s="166"/>
      <c r="AO717" s="166" t="s">
        <v>699</v>
      </c>
      <c r="AP717" s="168" t="s">
        <v>699</v>
      </c>
      <c r="AQ717" s="168" t="s">
        <v>699</v>
      </c>
      <c r="AR717" s="169">
        <f t="shared" si="5"/>
        <v>33</v>
      </c>
      <c r="AS717" s="170">
        <v>0</v>
      </c>
      <c r="AT717" s="160">
        <v>0</v>
      </c>
      <c r="AU717" s="160">
        <v>0</v>
      </c>
      <c r="AV717" s="170">
        <v>0</v>
      </c>
      <c r="AW717" s="170">
        <v>0</v>
      </c>
      <c r="AX717" s="160">
        <v>0</v>
      </c>
      <c r="AY717" s="160">
        <v>5</v>
      </c>
      <c r="AZ717" s="160">
        <v>0</v>
      </c>
      <c r="BA717" s="160">
        <v>0</v>
      </c>
      <c r="BB717" s="160">
        <v>28</v>
      </c>
      <c r="BC717" s="160" t="s">
        <v>2339</v>
      </c>
      <c r="BD717" s="160"/>
      <c r="BE717" s="160"/>
    </row>
    <row r="718" spans="2:57" ht="16.5" hidden="1" customHeight="1">
      <c r="B718" s="156">
        <v>687</v>
      </c>
      <c r="C718" s="157" t="s">
        <v>2146</v>
      </c>
      <c r="D718" s="158" t="s">
        <v>6059</v>
      </c>
      <c r="E718" s="176" t="s">
        <v>28</v>
      </c>
      <c r="F718" s="158" t="s">
        <v>2233</v>
      </c>
      <c r="G718" s="158" t="s">
        <v>2092</v>
      </c>
      <c r="H718" s="159" t="s">
        <v>730</v>
      </c>
      <c r="I718" s="160" t="s">
        <v>2147</v>
      </c>
      <c r="J718" s="160" t="s">
        <v>6060</v>
      </c>
      <c r="K718" s="161">
        <v>17126</v>
      </c>
      <c r="L718" s="158"/>
      <c r="M718" s="158"/>
      <c r="N718" s="158" t="s">
        <v>699</v>
      </c>
      <c r="O718" s="158" t="s">
        <v>699</v>
      </c>
      <c r="P718" s="158" t="s">
        <v>699</v>
      </c>
      <c r="Q718" s="171">
        <v>5</v>
      </c>
      <c r="R718" s="163" t="s">
        <v>2369</v>
      </c>
      <c r="S718" s="185">
        <v>9</v>
      </c>
      <c r="T718" s="163" t="s">
        <v>4232</v>
      </c>
      <c r="U718" s="185">
        <v>33</v>
      </c>
      <c r="V718" s="163" t="s">
        <v>6061</v>
      </c>
      <c r="W718" s="185">
        <v>1</v>
      </c>
      <c r="X718" s="185"/>
      <c r="Y718" s="164" t="s">
        <v>26</v>
      </c>
      <c r="Z718" s="164" t="s">
        <v>26</v>
      </c>
      <c r="AA718" s="164"/>
      <c r="AB718" s="165" t="s">
        <v>2338</v>
      </c>
      <c r="AC718" s="166">
        <v>28</v>
      </c>
      <c r="AD718" s="167">
        <f t="shared" si="4"/>
        <v>0</v>
      </c>
      <c r="AE718" s="398">
        <v>0</v>
      </c>
      <c r="AF718" s="398">
        <v>0</v>
      </c>
      <c r="AG718" s="398">
        <v>0</v>
      </c>
      <c r="AH718" s="398">
        <v>0</v>
      </c>
      <c r="AI718" s="399">
        <v>0</v>
      </c>
      <c r="AJ718" s="399">
        <v>0</v>
      </c>
      <c r="AK718" s="399">
        <v>0</v>
      </c>
      <c r="AL718" s="399">
        <v>0</v>
      </c>
      <c r="AM718" s="166"/>
      <c r="AN718" s="166"/>
      <c r="AO718" s="166">
        <v>3</v>
      </c>
      <c r="AP718" s="168" t="s">
        <v>8089</v>
      </c>
      <c r="AQ718" s="168">
        <v>3</v>
      </c>
      <c r="AR718" s="169">
        <f t="shared" si="5"/>
        <v>28</v>
      </c>
      <c r="AS718" s="170">
        <v>0</v>
      </c>
      <c r="AT718" s="160">
        <v>0</v>
      </c>
      <c r="AU718" s="160">
        <v>0</v>
      </c>
      <c r="AV718" s="170">
        <v>0</v>
      </c>
      <c r="AW718" s="170">
        <v>0</v>
      </c>
      <c r="AX718" s="160">
        <v>0</v>
      </c>
      <c r="AY718" s="160">
        <v>8</v>
      </c>
      <c r="AZ718" s="160">
        <v>0</v>
      </c>
      <c r="BA718" s="160">
        <v>0</v>
      </c>
      <c r="BB718" s="160">
        <v>20</v>
      </c>
      <c r="BC718" s="160" t="s">
        <v>2339</v>
      </c>
      <c r="BD718" s="160"/>
      <c r="BE718" s="160"/>
    </row>
    <row r="719" spans="2:57" ht="16.5" hidden="1" customHeight="1">
      <c r="B719" s="156">
        <v>706</v>
      </c>
      <c r="C719" s="157" t="s">
        <v>2148</v>
      </c>
      <c r="D719" s="158" t="s">
        <v>6062</v>
      </c>
      <c r="E719" s="176" t="s">
        <v>28</v>
      </c>
      <c r="F719" s="158" t="s">
        <v>2233</v>
      </c>
      <c r="G719" s="158" t="s">
        <v>2092</v>
      </c>
      <c r="H719" s="159" t="s">
        <v>727</v>
      </c>
      <c r="I719" s="160" t="s">
        <v>2149</v>
      </c>
      <c r="J719" s="160" t="s">
        <v>6063</v>
      </c>
      <c r="K719" s="161">
        <v>4262</v>
      </c>
      <c r="L719" s="158"/>
      <c r="M719" s="158"/>
      <c r="N719" s="158" t="s">
        <v>6064</v>
      </c>
      <c r="O719" s="158" t="s">
        <v>6065</v>
      </c>
      <c r="P719" s="158" t="s">
        <v>6066</v>
      </c>
      <c r="Q719" s="171">
        <v>6</v>
      </c>
      <c r="R719" s="163" t="s">
        <v>2543</v>
      </c>
      <c r="S719" s="185">
        <v>13</v>
      </c>
      <c r="T719" s="163" t="s">
        <v>2905</v>
      </c>
      <c r="U719" s="185">
        <v>27</v>
      </c>
      <c r="V719" s="163" t="s">
        <v>6067</v>
      </c>
      <c r="W719" s="185">
        <v>1</v>
      </c>
      <c r="X719" s="185"/>
      <c r="Y719" s="164" t="s">
        <v>26</v>
      </c>
      <c r="Z719" s="164" t="s">
        <v>26</v>
      </c>
      <c r="AA719" s="172" t="s">
        <v>35</v>
      </c>
      <c r="AB719" s="165" t="s">
        <v>2354</v>
      </c>
      <c r="AC719" s="166">
        <v>10</v>
      </c>
      <c r="AD719" s="167">
        <f t="shared" si="4"/>
        <v>0</v>
      </c>
      <c r="AE719" s="398">
        <v>0</v>
      </c>
      <c r="AF719" s="398">
        <v>0</v>
      </c>
      <c r="AG719" s="398">
        <v>0</v>
      </c>
      <c r="AH719" s="398">
        <v>0</v>
      </c>
      <c r="AI719" s="399">
        <v>0</v>
      </c>
      <c r="AJ719" s="399">
        <v>0</v>
      </c>
      <c r="AK719" s="399">
        <v>0</v>
      </c>
      <c r="AL719" s="399">
        <v>0</v>
      </c>
      <c r="AM719" s="166"/>
      <c r="AN719" s="166"/>
      <c r="AO719" s="166" t="s">
        <v>699</v>
      </c>
      <c r="AP719" s="168" t="s">
        <v>10145</v>
      </c>
      <c r="AQ719" s="168">
        <v>1</v>
      </c>
      <c r="AR719" s="169">
        <f t="shared" si="5"/>
        <v>10</v>
      </c>
      <c r="AS719" s="170">
        <v>0</v>
      </c>
      <c r="AT719" s="160">
        <v>0</v>
      </c>
      <c r="AU719" s="160">
        <v>0</v>
      </c>
      <c r="AV719" s="170">
        <v>0</v>
      </c>
      <c r="AW719" s="170">
        <v>0</v>
      </c>
      <c r="AX719" s="160">
        <v>0</v>
      </c>
      <c r="AY719" s="160">
        <v>0</v>
      </c>
      <c r="AZ719" s="160">
        <v>0</v>
      </c>
      <c r="BA719" s="160">
        <v>0</v>
      </c>
      <c r="BB719" s="160">
        <v>10</v>
      </c>
      <c r="BC719" s="160" t="s">
        <v>2355</v>
      </c>
      <c r="BD719" s="160"/>
      <c r="BE719" s="160"/>
    </row>
    <row r="720" spans="2:57" ht="16.5" hidden="1" customHeight="1">
      <c r="B720" s="156">
        <v>707</v>
      </c>
      <c r="C720" s="157" t="s">
        <v>2150</v>
      </c>
      <c r="D720" s="183"/>
      <c r="E720" s="176" t="s">
        <v>28</v>
      </c>
      <c r="F720" s="183" t="s">
        <v>2233</v>
      </c>
      <c r="G720" s="158" t="s">
        <v>2092</v>
      </c>
      <c r="H720" s="159" t="s">
        <v>727</v>
      </c>
      <c r="I720" s="160" t="s">
        <v>2151</v>
      </c>
      <c r="J720" s="160" t="s">
        <v>6068</v>
      </c>
      <c r="K720" s="161">
        <v>23474</v>
      </c>
      <c r="L720" s="158" t="s">
        <v>6069</v>
      </c>
      <c r="M720" s="158" t="s">
        <v>2332</v>
      </c>
      <c r="N720" s="158" t="s">
        <v>6069</v>
      </c>
      <c r="O720" s="158" t="s">
        <v>6070</v>
      </c>
      <c r="P720" s="158" t="s">
        <v>6071</v>
      </c>
      <c r="Q720" s="171">
        <v>4</v>
      </c>
      <c r="R720" s="163" t="s">
        <v>2710</v>
      </c>
      <c r="S720" s="185">
        <v>3</v>
      </c>
      <c r="T720" s="163">
        <v>11</v>
      </c>
      <c r="U720" s="185">
        <v>36</v>
      </c>
      <c r="V720" s="163">
        <v>194</v>
      </c>
      <c r="W720" s="185">
        <v>1</v>
      </c>
      <c r="X720" s="185"/>
      <c r="Y720" s="164" t="s">
        <v>2353</v>
      </c>
      <c r="Z720" s="164" t="s">
        <v>2353</v>
      </c>
      <c r="AA720" s="164"/>
      <c r="AB720" s="165" t="s">
        <v>2338</v>
      </c>
      <c r="AC720" s="166">
        <v>19</v>
      </c>
      <c r="AD720" s="167">
        <f t="shared" si="4"/>
        <v>0</v>
      </c>
      <c r="AE720" s="398">
        <v>16</v>
      </c>
      <c r="AF720" s="398">
        <v>0</v>
      </c>
      <c r="AG720" s="398">
        <v>6</v>
      </c>
      <c r="AH720" s="398">
        <v>0</v>
      </c>
      <c r="AI720" s="399">
        <v>16</v>
      </c>
      <c r="AJ720" s="399">
        <v>6</v>
      </c>
      <c r="AK720" s="399">
        <v>2</v>
      </c>
      <c r="AL720" s="399">
        <v>10</v>
      </c>
      <c r="AM720" s="166"/>
      <c r="AN720" s="166"/>
      <c r="AO720" s="166" t="s">
        <v>699</v>
      </c>
      <c r="AP720" s="168" t="s">
        <v>699</v>
      </c>
      <c r="AQ720" s="168" t="s">
        <v>699</v>
      </c>
      <c r="AR720" s="169">
        <f t="shared" si="5"/>
        <v>19</v>
      </c>
      <c r="AS720" s="170">
        <v>0</v>
      </c>
      <c r="AT720" s="160">
        <v>2</v>
      </c>
      <c r="AU720" s="160">
        <v>0</v>
      </c>
      <c r="AV720" s="170">
        <v>0</v>
      </c>
      <c r="AW720" s="170">
        <v>0</v>
      </c>
      <c r="AX720" s="160">
        <v>0</v>
      </c>
      <c r="AY720" s="160">
        <v>1</v>
      </c>
      <c r="AZ720" s="160">
        <v>0</v>
      </c>
      <c r="BA720" s="160">
        <v>0</v>
      </c>
      <c r="BB720" s="160">
        <v>16</v>
      </c>
      <c r="BC720" s="160" t="s">
        <v>2339</v>
      </c>
      <c r="BD720" s="160"/>
      <c r="BE720" s="160"/>
    </row>
    <row r="721" spans="2:57" ht="16.5" customHeight="1">
      <c r="B721" s="156">
        <v>2</v>
      </c>
      <c r="C721" s="157" t="s">
        <v>2152</v>
      </c>
      <c r="D721" s="158" t="s">
        <v>6072</v>
      </c>
      <c r="E721" s="176" t="s">
        <v>28</v>
      </c>
      <c r="F721" s="158" t="s">
        <v>2233</v>
      </c>
      <c r="G721" s="158" t="s">
        <v>2153</v>
      </c>
      <c r="H721" s="159" t="s">
        <v>724</v>
      </c>
      <c r="I721" s="160" t="s">
        <v>2154</v>
      </c>
      <c r="J721" s="160" t="s">
        <v>6073</v>
      </c>
      <c r="K721" s="161">
        <v>27829</v>
      </c>
      <c r="L721" s="158" t="s">
        <v>6074</v>
      </c>
      <c r="M721" s="158" t="s">
        <v>2332</v>
      </c>
      <c r="N721" s="158" t="s">
        <v>6074</v>
      </c>
      <c r="O721" s="158" t="s">
        <v>6075</v>
      </c>
      <c r="P721" s="158" t="s">
        <v>6076</v>
      </c>
      <c r="Q721" s="171">
        <v>4</v>
      </c>
      <c r="R721" s="163"/>
      <c r="S721" s="185">
        <v>17</v>
      </c>
      <c r="T721" s="163" t="s">
        <v>2452</v>
      </c>
      <c r="U721" s="185">
        <v>30</v>
      </c>
      <c r="V721" s="163" t="s">
        <v>6077</v>
      </c>
      <c r="W721" s="185">
        <v>1</v>
      </c>
      <c r="X721" s="185"/>
      <c r="Y721" s="164" t="s">
        <v>26</v>
      </c>
      <c r="Z721" s="164" t="s">
        <v>26</v>
      </c>
      <c r="AA721" s="164"/>
      <c r="AB721" s="165" t="s">
        <v>2338</v>
      </c>
      <c r="AC721" s="166">
        <v>14</v>
      </c>
      <c r="AD721" s="167">
        <f t="shared" si="4"/>
        <v>5</v>
      </c>
      <c r="AE721" s="398">
        <v>14</v>
      </c>
      <c r="AF721" s="398">
        <v>5</v>
      </c>
      <c r="AG721" s="398">
        <v>4</v>
      </c>
      <c r="AH721" s="398">
        <v>1</v>
      </c>
      <c r="AI721" s="399">
        <v>19</v>
      </c>
      <c r="AJ721" s="399">
        <v>5</v>
      </c>
      <c r="AK721" s="399">
        <v>2</v>
      </c>
      <c r="AL721" s="399">
        <v>20</v>
      </c>
      <c r="AM721" s="166"/>
      <c r="AN721" s="166"/>
      <c r="AO721" s="166">
        <v>5</v>
      </c>
      <c r="AP721" s="168" t="s">
        <v>8090</v>
      </c>
      <c r="AQ721" s="168">
        <v>5</v>
      </c>
      <c r="AR721" s="169">
        <f t="shared" si="5"/>
        <v>14</v>
      </c>
      <c r="AS721" s="170">
        <v>0</v>
      </c>
      <c r="AT721" s="160">
        <v>0</v>
      </c>
      <c r="AU721" s="160">
        <v>0</v>
      </c>
      <c r="AV721" s="170">
        <v>0</v>
      </c>
      <c r="AW721" s="170">
        <v>0</v>
      </c>
      <c r="AX721" s="160">
        <v>0</v>
      </c>
      <c r="AY721" s="160">
        <v>0</v>
      </c>
      <c r="AZ721" s="160">
        <v>0</v>
      </c>
      <c r="BA721" s="160">
        <v>0</v>
      </c>
      <c r="BB721" s="160">
        <v>14</v>
      </c>
      <c r="BC721" s="160" t="s">
        <v>2339</v>
      </c>
      <c r="BD721" s="160"/>
      <c r="BE721" s="160"/>
    </row>
    <row r="722" spans="2:57" ht="16.5" customHeight="1">
      <c r="B722" s="156">
        <v>610</v>
      </c>
      <c r="C722" s="157" t="s">
        <v>2155</v>
      </c>
      <c r="D722" s="158" t="s">
        <v>6078</v>
      </c>
      <c r="E722" s="176" t="s">
        <v>28</v>
      </c>
      <c r="F722" s="158" t="s">
        <v>2233</v>
      </c>
      <c r="G722" s="158" t="s">
        <v>2153</v>
      </c>
      <c r="H722" s="159" t="s">
        <v>730</v>
      </c>
      <c r="I722" s="160" t="s">
        <v>2156</v>
      </c>
      <c r="J722" s="160" t="s">
        <v>6073</v>
      </c>
      <c r="K722" s="161">
        <v>19025</v>
      </c>
      <c r="L722" s="158" t="s">
        <v>6079</v>
      </c>
      <c r="M722" s="158" t="s">
        <v>2332</v>
      </c>
      <c r="N722" s="158" t="s">
        <v>6079</v>
      </c>
      <c r="O722" s="158" t="s">
        <v>6080</v>
      </c>
      <c r="P722" s="158" t="s">
        <v>6081</v>
      </c>
      <c r="Q722" s="171">
        <v>3</v>
      </c>
      <c r="R722" s="213"/>
      <c r="S722" s="214">
        <v>3</v>
      </c>
      <c r="T722" s="163" t="s">
        <v>2603</v>
      </c>
      <c r="U722" s="185">
        <v>12</v>
      </c>
      <c r="V722" s="163" t="s">
        <v>3281</v>
      </c>
      <c r="W722" s="214">
        <v>1</v>
      </c>
      <c r="X722" s="214"/>
      <c r="Y722" s="164" t="s">
        <v>6082</v>
      </c>
      <c r="Z722" s="186" t="s">
        <v>2580</v>
      </c>
      <c r="AA722" s="164"/>
      <c r="AB722" s="165" t="s">
        <v>2338</v>
      </c>
      <c r="AC722" s="166">
        <v>2</v>
      </c>
      <c r="AD722" s="167">
        <f t="shared" si="4"/>
        <v>13</v>
      </c>
      <c r="AE722" s="398">
        <v>2</v>
      </c>
      <c r="AF722" s="398">
        <v>13</v>
      </c>
      <c r="AG722" s="398">
        <v>1</v>
      </c>
      <c r="AH722" s="398">
        <v>1</v>
      </c>
      <c r="AI722" s="399">
        <v>15</v>
      </c>
      <c r="AJ722" s="399">
        <v>2</v>
      </c>
      <c r="AK722" s="399">
        <v>2</v>
      </c>
      <c r="AL722" s="399">
        <v>12</v>
      </c>
      <c r="AM722" s="166"/>
      <c r="AN722" s="166"/>
      <c r="AO722" s="166">
        <v>5</v>
      </c>
      <c r="AP722" s="168" t="s">
        <v>8091</v>
      </c>
      <c r="AQ722" s="168">
        <v>5</v>
      </c>
      <c r="AR722" s="169">
        <f t="shared" si="5"/>
        <v>2</v>
      </c>
      <c r="AS722" s="170">
        <v>0</v>
      </c>
      <c r="AT722" s="160">
        <v>0</v>
      </c>
      <c r="AU722" s="160">
        <v>0</v>
      </c>
      <c r="AV722" s="170">
        <v>0</v>
      </c>
      <c r="AW722" s="170">
        <v>0</v>
      </c>
      <c r="AX722" s="160">
        <v>0</v>
      </c>
      <c r="AY722" s="160">
        <v>0</v>
      </c>
      <c r="AZ722" s="160">
        <v>0</v>
      </c>
      <c r="BA722" s="160">
        <v>0</v>
      </c>
      <c r="BB722" s="160">
        <v>2</v>
      </c>
      <c r="BC722" s="160" t="s">
        <v>2339</v>
      </c>
      <c r="BD722" s="160"/>
      <c r="BE722" s="160"/>
    </row>
    <row r="723" spans="2:57" ht="16.5" customHeight="1">
      <c r="B723" s="156">
        <v>619</v>
      </c>
      <c r="C723" s="157" t="s">
        <v>2157</v>
      </c>
      <c r="D723" s="158" t="s">
        <v>6083</v>
      </c>
      <c r="E723" s="176" t="s">
        <v>28</v>
      </c>
      <c r="F723" s="158" t="s">
        <v>2233</v>
      </c>
      <c r="G723" s="158" t="s">
        <v>2153</v>
      </c>
      <c r="H723" s="159" t="s">
        <v>727</v>
      </c>
      <c r="I723" s="160" t="s">
        <v>2158</v>
      </c>
      <c r="J723" s="160" t="s">
        <v>6084</v>
      </c>
      <c r="K723" s="161">
        <v>6353</v>
      </c>
      <c r="L723" s="158" t="s">
        <v>6085</v>
      </c>
      <c r="M723" s="158" t="s">
        <v>2332</v>
      </c>
      <c r="N723" s="158" t="s">
        <v>6085</v>
      </c>
      <c r="O723" s="158" t="s">
        <v>6086</v>
      </c>
      <c r="P723" s="158" t="s">
        <v>6087</v>
      </c>
      <c r="Q723" s="171">
        <v>3</v>
      </c>
      <c r="R723" s="163"/>
      <c r="S723" s="185">
        <v>4</v>
      </c>
      <c r="T723" s="163" t="s">
        <v>2430</v>
      </c>
      <c r="U723" s="185">
        <v>11</v>
      </c>
      <c r="V723" s="163" t="s">
        <v>4437</v>
      </c>
      <c r="W723" s="185">
        <v>1</v>
      </c>
      <c r="X723" s="185"/>
      <c r="Y723" s="164" t="s">
        <v>2353</v>
      </c>
      <c r="Z723" s="164" t="s">
        <v>2353</v>
      </c>
      <c r="AA723" s="164"/>
      <c r="AB723" s="165" t="s">
        <v>2338</v>
      </c>
      <c r="AC723" s="166">
        <v>10</v>
      </c>
      <c r="AD723" s="167">
        <f t="shared" si="4"/>
        <v>4</v>
      </c>
      <c r="AE723" s="398">
        <v>10</v>
      </c>
      <c r="AF723" s="398">
        <v>4</v>
      </c>
      <c r="AG723" s="398">
        <v>3</v>
      </c>
      <c r="AH723" s="398">
        <v>2</v>
      </c>
      <c r="AI723" s="399">
        <v>14</v>
      </c>
      <c r="AJ723" s="399">
        <v>5</v>
      </c>
      <c r="AK723" s="399">
        <v>2</v>
      </c>
      <c r="AL723" s="399">
        <v>14</v>
      </c>
      <c r="AM723" s="166"/>
      <c r="AN723" s="166"/>
      <c r="AO723" s="166" t="s">
        <v>699</v>
      </c>
      <c r="AP723" s="168" t="s">
        <v>699</v>
      </c>
      <c r="AQ723" s="168" t="s">
        <v>699</v>
      </c>
      <c r="AR723" s="169">
        <f t="shared" si="5"/>
        <v>10</v>
      </c>
      <c r="AS723" s="170">
        <v>0</v>
      </c>
      <c r="AT723" s="160">
        <v>0</v>
      </c>
      <c r="AU723" s="160">
        <v>0</v>
      </c>
      <c r="AV723" s="170">
        <v>0</v>
      </c>
      <c r="AW723" s="170">
        <v>0</v>
      </c>
      <c r="AX723" s="160">
        <v>0</v>
      </c>
      <c r="AY723" s="160">
        <v>4</v>
      </c>
      <c r="AZ723" s="160">
        <v>0</v>
      </c>
      <c r="BA723" s="160">
        <v>0</v>
      </c>
      <c r="BB723" s="160">
        <v>6</v>
      </c>
      <c r="BC723" s="160" t="s">
        <v>2339</v>
      </c>
      <c r="BD723" s="160"/>
      <c r="BE723" s="160"/>
    </row>
    <row r="724" spans="2:57" ht="16.5" customHeight="1">
      <c r="B724" s="156">
        <v>620</v>
      </c>
      <c r="C724" s="157" t="s">
        <v>2159</v>
      </c>
      <c r="D724" s="158" t="s">
        <v>6088</v>
      </c>
      <c r="E724" s="176" t="s">
        <v>28</v>
      </c>
      <c r="F724" s="158" t="s">
        <v>2233</v>
      </c>
      <c r="G724" s="158" t="s">
        <v>2153</v>
      </c>
      <c r="H724" s="159" t="s">
        <v>727</v>
      </c>
      <c r="I724" s="160" t="s">
        <v>2160</v>
      </c>
      <c r="J724" s="160" t="s">
        <v>6089</v>
      </c>
      <c r="K724" s="161">
        <v>4262</v>
      </c>
      <c r="L724" s="158" t="s">
        <v>6090</v>
      </c>
      <c r="M724" s="158" t="s">
        <v>2332</v>
      </c>
      <c r="N724" s="158" t="s">
        <v>6090</v>
      </c>
      <c r="O724" s="158" t="s">
        <v>6091</v>
      </c>
      <c r="P724" s="158" t="s">
        <v>6092</v>
      </c>
      <c r="Q724" s="171">
        <v>1</v>
      </c>
      <c r="R724" s="163"/>
      <c r="S724" s="185">
        <v>6</v>
      </c>
      <c r="T724" s="163" t="s">
        <v>2818</v>
      </c>
      <c r="U724" s="185">
        <v>8</v>
      </c>
      <c r="V724" s="163" t="s">
        <v>6093</v>
      </c>
      <c r="W724" s="185">
        <v>1</v>
      </c>
      <c r="X724" s="185"/>
      <c r="Y724" s="164" t="s">
        <v>2353</v>
      </c>
      <c r="Z724" s="164" t="s">
        <v>2353</v>
      </c>
      <c r="AA724" s="164"/>
      <c r="AB724" s="165" t="s">
        <v>2338</v>
      </c>
      <c r="AC724" s="166">
        <v>13</v>
      </c>
      <c r="AD724" s="167">
        <f t="shared" si="4"/>
        <v>4</v>
      </c>
      <c r="AE724" s="398">
        <v>13</v>
      </c>
      <c r="AF724" s="398">
        <v>4</v>
      </c>
      <c r="AG724" s="398">
        <v>4</v>
      </c>
      <c r="AH724" s="398">
        <v>0</v>
      </c>
      <c r="AI724" s="399">
        <v>17</v>
      </c>
      <c r="AJ724" s="399">
        <v>4</v>
      </c>
      <c r="AK724" s="399">
        <v>2</v>
      </c>
      <c r="AL724" s="399">
        <v>14</v>
      </c>
      <c r="AM724" s="166"/>
      <c r="AN724" s="166"/>
      <c r="AO724" s="166" t="s">
        <v>699</v>
      </c>
      <c r="AP724" s="168" t="s">
        <v>699</v>
      </c>
      <c r="AQ724" s="168" t="s">
        <v>699</v>
      </c>
      <c r="AR724" s="169">
        <f t="shared" si="5"/>
        <v>13</v>
      </c>
      <c r="AS724" s="170">
        <v>0</v>
      </c>
      <c r="AT724" s="160">
        <v>0</v>
      </c>
      <c r="AU724" s="160">
        <v>0</v>
      </c>
      <c r="AV724" s="170">
        <v>0</v>
      </c>
      <c r="AW724" s="170">
        <v>0</v>
      </c>
      <c r="AX724" s="160">
        <v>0</v>
      </c>
      <c r="AY724" s="160">
        <v>2</v>
      </c>
      <c r="AZ724" s="160">
        <v>0</v>
      </c>
      <c r="BA724" s="160">
        <v>0</v>
      </c>
      <c r="BB724" s="160">
        <v>11</v>
      </c>
      <c r="BC724" s="160" t="s">
        <v>2339</v>
      </c>
      <c r="BD724" s="160"/>
      <c r="BE724" s="160"/>
    </row>
    <row r="725" spans="2:57" ht="16.5" customHeight="1">
      <c r="B725" s="156">
        <v>611</v>
      </c>
      <c r="C725" s="157" t="s">
        <v>2161</v>
      </c>
      <c r="D725" s="158" t="s">
        <v>6094</v>
      </c>
      <c r="E725" s="176" t="s">
        <v>28</v>
      </c>
      <c r="F725" s="158" t="s">
        <v>2233</v>
      </c>
      <c r="G725" s="158" t="s">
        <v>2153</v>
      </c>
      <c r="H725" s="159" t="s">
        <v>730</v>
      </c>
      <c r="I725" s="160" t="s">
        <v>2162</v>
      </c>
      <c r="J725" s="160" t="s">
        <v>6095</v>
      </c>
      <c r="K725" s="161">
        <v>17096</v>
      </c>
      <c r="L725" s="158" t="s">
        <v>3781</v>
      </c>
      <c r="M725" s="158" t="s">
        <v>2332</v>
      </c>
      <c r="N725" s="158" t="s">
        <v>699</v>
      </c>
      <c r="O725" s="158" t="s">
        <v>699</v>
      </c>
      <c r="P725" s="158" t="s">
        <v>699</v>
      </c>
      <c r="Q725" s="171">
        <v>2</v>
      </c>
      <c r="R725" s="163"/>
      <c r="S725" s="185">
        <v>11</v>
      </c>
      <c r="T725" s="163" t="s">
        <v>2470</v>
      </c>
      <c r="U725" s="185">
        <v>26</v>
      </c>
      <c r="V725" s="163" t="s">
        <v>6096</v>
      </c>
      <c r="W725" s="185">
        <v>1</v>
      </c>
      <c r="X725" s="185"/>
      <c r="Y725" s="164" t="s">
        <v>26</v>
      </c>
      <c r="Z725" s="164" t="s">
        <v>26</v>
      </c>
      <c r="AA725" s="164"/>
      <c r="AB725" s="165" t="s">
        <v>2338</v>
      </c>
      <c r="AC725" s="166">
        <v>16</v>
      </c>
      <c r="AD725" s="167">
        <f t="shared" si="4"/>
        <v>0</v>
      </c>
      <c r="AE725" s="398">
        <v>16</v>
      </c>
      <c r="AF725" s="398">
        <v>0</v>
      </c>
      <c r="AG725" s="398">
        <v>3</v>
      </c>
      <c r="AH725" s="398">
        <v>0</v>
      </c>
      <c r="AI725" s="399">
        <v>16</v>
      </c>
      <c r="AJ725" s="399">
        <v>3</v>
      </c>
      <c r="AK725" s="399">
        <v>2</v>
      </c>
      <c r="AL725" s="399">
        <v>29</v>
      </c>
      <c r="AM725" s="166"/>
      <c r="AN725" s="166"/>
      <c r="AO725" s="166" t="s">
        <v>699</v>
      </c>
      <c r="AP725" s="168" t="s">
        <v>699</v>
      </c>
      <c r="AQ725" s="168" t="s">
        <v>699</v>
      </c>
      <c r="AR725" s="169">
        <f t="shared" si="5"/>
        <v>16</v>
      </c>
      <c r="AS725" s="170">
        <v>0</v>
      </c>
      <c r="AT725" s="160">
        <v>0</v>
      </c>
      <c r="AU725" s="160">
        <v>0</v>
      </c>
      <c r="AV725" s="170">
        <v>0</v>
      </c>
      <c r="AW725" s="170">
        <v>0</v>
      </c>
      <c r="AX725" s="160">
        <v>0</v>
      </c>
      <c r="AY725" s="160">
        <v>5</v>
      </c>
      <c r="AZ725" s="160">
        <v>0</v>
      </c>
      <c r="BA725" s="160">
        <v>0</v>
      </c>
      <c r="BB725" s="160">
        <v>11</v>
      </c>
      <c r="BC725" s="160" t="s">
        <v>2339</v>
      </c>
      <c r="BD725" s="160"/>
      <c r="BE725" s="160"/>
    </row>
    <row r="726" spans="2:57" ht="16.5" customHeight="1">
      <c r="B726" s="156">
        <v>643</v>
      </c>
      <c r="C726" s="157" t="s">
        <v>2163</v>
      </c>
      <c r="D726" s="158" t="s">
        <v>6097</v>
      </c>
      <c r="E726" s="176" t="s">
        <v>28</v>
      </c>
      <c r="F726" s="158" t="s">
        <v>2233</v>
      </c>
      <c r="G726" s="158" t="s">
        <v>2153</v>
      </c>
      <c r="H726" s="159" t="s">
        <v>727</v>
      </c>
      <c r="I726" s="160" t="s">
        <v>2164</v>
      </c>
      <c r="J726" s="160" t="s">
        <v>6098</v>
      </c>
      <c r="K726" s="161">
        <v>41699</v>
      </c>
      <c r="L726" s="158"/>
      <c r="M726" s="158"/>
      <c r="N726" s="158" t="s">
        <v>6099</v>
      </c>
      <c r="O726" s="158" t="s">
        <v>6100</v>
      </c>
      <c r="P726" s="158" t="s">
        <v>6101</v>
      </c>
      <c r="Q726" s="171">
        <v>2</v>
      </c>
      <c r="R726" s="163"/>
      <c r="S726" s="185">
        <v>16</v>
      </c>
      <c r="T726" s="163" t="s">
        <v>2469</v>
      </c>
      <c r="U726" s="185">
        <v>19</v>
      </c>
      <c r="V726" s="163" t="s">
        <v>6102</v>
      </c>
      <c r="W726" s="185">
        <v>1</v>
      </c>
      <c r="X726" s="185"/>
      <c r="Y726" s="164" t="s">
        <v>26</v>
      </c>
      <c r="Z726" s="164" t="s">
        <v>26</v>
      </c>
      <c r="AA726" s="164"/>
      <c r="AB726" s="165" t="s">
        <v>2338</v>
      </c>
      <c r="AC726" s="166">
        <v>16</v>
      </c>
      <c r="AD726" s="167">
        <f t="shared" si="4"/>
        <v>11</v>
      </c>
      <c r="AE726" s="398">
        <v>18</v>
      </c>
      <c r="AF726" s="398">
        <v>11</v>
      </c>
      <c r="AG726" s="398">
        <v>2</v>
      </c>
      <c r="AH726" s="398">
        <v>1</v>
      </c>
      <c r="AI726" s="399">
        <v>29</v>
      </c>
      <c r="AJ726" s="399">
        <v>3</v>
      </c>
      <c r="AK726" s="399">
        <v>2</v>
      </c>
      <c r="AL726" s="399">
        <v>19</v>
      </c>
      <c r="AM726" s="166"/>
      <c r="AN726" s="166"/>
      <c r="AO726" s="166" t="s">
        <v>699</v>
      </c>
      <c r="AP726" s="168" t="s">
        <v>699</v>
      </c>
      <c r="AQ726" s="168" t="s">
        <v>699</v>
      </c>
      <c r="AR726" s="169">
        <f t="shared" si="5"/>
        <v>16</v>
      </c>
      <c r="AS726" s="170">
        <v>0</v>
      </c>
      <c r="AT726" s="160">
        <v>0</v>
      </c>
      <c r="AU726" s="160">
        <v>0</v>
      </c>
      <c r="AV726" s="170">
        <v>0</v>
      </c>
      <c r="AW726" s="170">
        <v>0</v>
      </c>
      <c r="AX726" s="160">
        <v>0</v>
      </c>
      <c r="AY726" s="160">
        <v>6</v>
      </c>
      <c r="AZ726" s="160">
        <v>0</v>
      </c>
      <c r="BA726" s="160">
        <v>0</v>
      </c>
      <c r="BB726" s="160">
        <v>10</v>
      </c>
      <c r="BC726" s="160" t="s">
        <v>2339</v>
      </c>
      <c r="BD726" s="160"/>
      <c r="BE726" s="160"/>
    </row>
    <row r="727" spans="2:57" ht="16.5" customHeight="1">
      <c r="B727" s="156">
        <v>621</v>
      </c>
      <c r="C727" s="157" t="s">
        <v>2165</v>
      </c>
      <c r="D727" s="158" t="s">
        <v>6103</v>
      </c>
      <c r="E727" s="176" t="s">
        <v>28</v>
      </c>
      <c r="F727" s="158" t="s">
        <v>2233</v>
      </c>
      <c r="G727" s="158" t="s">
        <v>2153</v>
      </c>
      <c r="H727" s="159" t="s">
        <v>727</v>
      </c>
      <c r="I727" s="160" t="s">
        <v>2166</v>
      </c>
      <c r="J727" s="160" t="s">
        <v>6104</v>
      </c>
      <c r="K727" s="161">
        <v>12590</v>
      </c>
      <c r="L727" s="158" t="s">
        <v>6105</v>
      </c>
      <c r="M727" s="158" t="s">
        <v>2332</v>
      </c>
      <c r="N727" s="158" t="s">
        <v>6105</v>
      </c>
      <c r="O727" s="158" t="s">
        <v>6106</v>
      </c>
      <c r="P727" s="158" t="s">
        <v>6107</v>
      </c>
      <c r="Q727" s="171">
        <v>3</v>
      </c>
      <c r="R727" s="163"/>
      <c r="S727" s="185">
        <v>12</v>
      </c>
      <c r="T727" s="163" t="s">
        <v>2470</v>
      </c>
      <c r="U727" s="185">
        <v>15</v>
      </c>
      <c r="V727" s="163" t="s">
        <v>6108</v>
      </c>
      <c r="W727" s="214">
        <v>1</v>
      </c>
      <c r="X727" s="214"/>
      <c r="Y727" s="164" t="s">
        <v>2353</v>
      </c>
      <c r="Z727" s="164" t="s">
        <v>2353</v>
      </c>
      <c r="AA727" s="164"/>
      <c r="AB727" s="165" t="s">
        <v>2338</v>
      </c>
      <c r="AC727" s="166">
        <v>11</v>
      </c>
      <c r="AD727" s="167">
        <f t="shared" si="4"/>
        <v>1</v>
      </c>
      <c r="AE727" s="398">
        <v>12</v>
      </c>
      <c r="AF727" s="398">
        <v>1</v>
      </c>
      <c r="AG727" s="398">
        <v>4</v>
      </c>
      <c r="AH727" s="398">
        <v>3</v>
      </c>
      <c r="AI727" s="399">
        <v>13</v>
      </c>
      <c r="AJ727" s="399">
        <v>7</v>
      </c>
      <c r="AK727" s="399">
        <v>2</v>
      </c>
      <c r="AL727" s="399">
        <v>17</v>
      </c>
      <c r="AM727" s="166"/>
      <c r="AN727" s="166"/>
      <c r="AO727" s="166" t="s">
        <v>699</v>
      </c>
      <c r="AP727" s="168" t="s">
        <v>699</v>
      </c>
      <c r="AQ727" s="168" t="s">
        <v>699</v>
      </c>
      <c r="AR727" s="169">
        <f t="shared" si="5"/>
        <v>11</v>
      </c>
      <c r="AS727" s="170">
        <v>0</v>
      </c>
      <c r="AT727" s="160">
        <v>0</v>
      </c>
      <c r="AU727" s="160">
        <v>0</v>
      </c>
      <c r="AV727" s="170">
        <v>0</v>
      </c>
      <c r="AW727" s="170">
        <v>0</v>
      </c>
      <c r="AX727" s="160">
        <v>0</v>
      </c>
      <c r="AY727" s="160">
        <v>5</v>
      </c>
      <c r="AZ727" s="160">
        <v>0</v>
      </c>
      <c r="BA727" s="160">
        <v>0</v>
      </c>
      <c r="BB727" s="160">
        <v>6</v>
      </c>
      <c r="BC727" s="160" t="s">
        <v>2339</v>
      </c>
      <c r="BD727" s="160"/>
      <c r="BE727" s="160"/>
    </row>
    <row r="728" spans="2:57" ht="16.5" customHeight="1">
      <c r="B728" s="156">
        <v>622</v>
      </c>
      <c r="C728" s="157" t="s">
        <v>2167</v>
      </c>
      <c r="D728" s="158" t="s">
        <v>6109</v>
      </c>
      <c r="E728" s="176" t="s">
        <v>28</v>
      </c>
      <c r="F728" s="158" t="s">
        <v>2233</v>
      </c>
      <c r="G728" s="158" t="s">
        <v>2153</v>
      </c>
      <c r="H728" s="159" t="s">
        <v>727</v>
      </c>
      <c r="I728" s="160" t="s">
        <v>2168</v>
      </c>
      <c r="J728" s="160" t="s">
        <v>6110</v>
      </c>
      <c r="K728" s="161">
        <v>19903</v>
      </c>
      <c r="L728" s="158" t="s">
        <v>6111</v>
      </c>
      <c r="M728" s="158" t="s">
        <v>2332</v>
      </c>
      <c r="N728" s="158" t="s">
        <v>6111</v>
      </c>
      <c r="O728" s="158" t="s">
        <v>6112</v>
      </c>
      <c r="P728" s="158" t="s">
        <v>6113</v>
      </c>
      <c r="Q728" s="171">
        <v>3</v>
      </c>
      <c r="R728" s="163"/>
      <c r="S728" s="185">
        <v>6</v>
      </c>
      <c r="T728" s="163" t="s">
        <v>2470</v>
      </c>
      <c r="U728" s="185">
        <v>11</v>
      </c>
      <c r="V728" s="163" t="s">
        <v>4931</v>
      </c>
      <c r="W728" s="185">
        <v>1</v>
      </c>
      <c r="X728" s="185"/>
      <c r="Y728" s="164" t="s">
        <v>2353</v>
      </c>
      <c r="Z728" s="164" t="s">
        <v>2353</v>
      </c>
      <c r="AA728" s="164"/>
      <c r="AB728" s="165" t="s">
        <v>2338</v>
      </c>
      <c r="AC728" s="166">
        <v>11</v>
      </c>
      <c r="AD728" s="167">
        <f t="shared" si="4"/>
        <v>2</v>
      </c>
      <c r="AE728" s="398">
        <v>11</v>
      </c>
      <c r="AF728" s="398">
        <v>2</v>
      </c>
      <c r="AG728" s="398">
        <v>2</v>
      </c>
      <c r="AH728" s="398">
        <v>0</v>
      </c>
      <c r="AI728" s="399">
        <v>13</v>
      </c>
      <c r="AJ728" s="399">
        <v>2</v>
      </c>
      <c r="AK728" s="399">
        <v>2</v>
      </c>
      <c r="AL728" s="399">
        <v>9</v>
      </c>
      <c r="AM728" s="166"/>
      <c r="AN728" s="166"/>
      <c r="AO728" s="166" t="s">
        <v>699</v>
      </c>
      <c r="AP728" s="168" t="s">
        <v>699</v>
      </c>
      <c r="AQ728" s="168" t="s">
        <v>699</v>
      </c>
      <c r="AR728" s="169">
        <f t="shared" si="5"/>
        <v>11</v>
      </c>
      <c r="AS728" s="170">
        <v>0</v>
      </c>
      <c r="AT728" s="160">
        <v>0</v>
      </c>
      <c r="AU728" s="160">
        <v>0</v>
      </c>
      <c r="AV728" s="170">
        <v>0</v>
      </c>
      <c r="AW728" s="170">
        <v>0</v>
      </c>
      <c r="AX728" s="160">
        <v>0</v>
      </c>
      <c r="AY728" s="160">
        <v>0</v>
      </c>
      <c r="AZ728" s="160">
        <v>0</v>
      </c>
      <c r="BA728" s="160">
        <v>0</v>
      </c>
      <c r="BB728" s="160">
        <v>11</v>
      </c>
      <c r="BC728" s="160" t="s">
        <v>2339</v>
      </c>
      <c r="BD728" s="160"/>
      <c r="BE728" s="160"/>
    </row>
    <row r="729" spans="2:57" ht="16.5" customHeight="1">
      <c r="B729" s="156">
        <v>612</v>
      </c>
      <c r="C729" s="157" t="s">
        <v>2169</v>
      </c>
      <c r="D729" s="158" t="s">
        <v>6114</v>
      </c>
      <c r="E729" s="176" t="s">
        <v>28</v>
      </c>
      <c r="F729" s="158" t="s">
        <v>2233</v>
      </c>
      <c r="G729" s="158" t="s">
        <v>2153</v>
      </c>
      <c r="H729" s="159" t="s">
        <v>730</v>
      </c>
      <c r="I729" s="160" t="s">
        <v>2170</v>
      </c>
      <c r="J729" s="160" t="s">
        <v>6115</v>
      </c>
      <c r="K729" s="161">
        <v>31476</v>
      </c>
      <c r="L729" s="158"/>
      <c r="M729" s="158"/>
      <c r="N729" s="158" t="s">
        <v>699</v>
      </c>
      <c r="O729" s="158" t="s">
        <v>699</v>
      </c>
      <c r="P729" s="158" t="s">
        <v>699</v>
      </c>
      <c r="Q729" s="171">
        <v>9</v>
      </c>
      <c r="R729" s="163"/>
      <c r="S729" s="185">
        <v>8</v>
      </c>
      <c r="T729" s="163" t="s">
        <v>2603</v>
      </c>
      <c r="U729" s="185">
        <v>12</v>
      </c>
      <c r="V729" s="163" t="s">
        <v>6116</v>
      </c>
      <c r="W729" s="185">
        <v>1</v>
      </c>
      <c r="X729" s="185"/>
      <c r="Y729" s="164" t="s">
        <v>2353</v>
      </c>
      <c r="Z729" s="164" t="s">
        <v>2353</v>
      </c>
      <c r="AA729" s="164"/>
      <c r="AB729" s="165" t="s">
        <v>2338</v>
      </c>
      <c r="AC729" s="166">
        <v>15</v>
      </c>
      <c r="AD729" s="167">
        <f t="shared" si="4"/>
        <v>0</v>
      </c>
      <c r="AE729" s="398">
        <v>15</v>
      </c>
      <c r="AF729" s="398">
        <v>0</v>
      </c>
      <c r="AG729" s="398">
        <v>3</v>
      </c>
      <c r="AH729" s="398">
        <v>0</v>
      </c>
      <c r="AI729" s="399">
        <v>15</v>
      </c>
      <c r="AJ729" s="399">
        <v>3</v>
      </c>
      <c r="AK729" s="399">
        <v>2</v>
      </c>
      <c r="AL729" s="399">
        <v>10</v>
      </c>
      <c r="AM729" s="166"/>
      <c r="AN729" s="166"/>
      <c r="AO729" s="166" t="s">
        <v>699</v>
      </c>
      <c r="AP729" s="168" t="s">
        <v>699</v>
      </c>
      <c r="AQ729" s="168" t="s">
        <v>699</v>
      </c>
      <c r="AR729" s="169">
        <f t="shared" si="5"/>
        <v>15</v>
      </c>
      <c r="AS729" s="170">
        <v>0</v>
      </c>
      <c r="AT729" s="160">
        <v>0</v>
      </c>
      <c r="AU729" s="160">
        <v>0</v>
      </c>
      <c r="AV729" s="170">
        <v>0</v>
      </c>
      <c r="AW729" s="170">
        <v>0</v>
      </c>
      <c r="AX729" s="160">
        <v>0</v>
      </c>
      <c r="AY729" s="160">
        <v>11</v>
      </c>
      <c r="AZ729" s="160">
        <v>0</v>
      </c>
      <c r="BA729" s="160">
        <v>0</v>
      </c>
      <c r="BB729" s="160">
        <v>4</v>
      </c>
      <c r="BC729" s="160" t="s">
        <v>2339</v>
      </c>
      <c r="BD729" s="160"/>
      <c r="BE729" s="160"/>
    </row>
    <row r="730" spans="2:57" ht="16.5" customHeight="1">
      <c r="B730" s="156">
        <v>623</v>
      </c>
      <c r="C730" s="157" t="s">
        <v>2171</v>
      </c>
      <c r="D730" s="183"/>
      <c r="E730" s="176" t="s">
        <v>28</v>
      </c>
      <c r="F730" s="183" t="s">
        <v>2233</v>
      </c>
      <c r="G730" s="158" t="s">
        <v>2153</v>
      </c>
      <c r="H730" s="159" t="s">
        <v>727</v>
      </c>
      <c r="I730" s="160" t="s">
        <v>2172</v>
      </c>
      <c r="J730" s="160" t="s">
        <v>6117</v>
      </c>
      <c r="K730" s="161">
        <v>10722</v>
      </c>
      <c r="L730" s="158" t="s">
        <v>6118</v>
      </c>
      <c r="M730" s="158" t="s">
        <v>2332</v>
      </c>
      <c r="N730" s="158" t="s">
        <v>6118</v>
      </c>
      <c r="O730" s="158" t="s">
        <v>6119</v>
      </c>
      <c r="P730" s="158" t="s">
        <v>6120</v>
      </c>
      <c r="Q730" s="171">
        <v>4</v>
      </c>
      <c r="R730" s="213"/>
      <c r="S730" s="214">
        <v>4</v>
      </c>
      <c r="T730" s="213" t="s">
        <v>2430</v>
      </c>
      <c r="U730" s="214">
        <v>17</v>
      </c>
      <c r="V730" s="213" t="s">
        <v>4677</v>
      </c>
      <c r="W730" s="214">
        <v>0</v>
      </c>
      <c r="X730" s="214"/>
      <c r="Y730" s="164" t="s">
        <v>2353</v>
      </c>
      <c r="Z730" s="164" t="s">
        <v>2353</v>
      </c>
      <c r="AA730" s="164"/>
      <c r="AB730" s="165" t="s">
        <v>2338</v>
      </c>
      <c r="AC730" s="166">
        <v>6</v>
      </c>
      <c r="AD730" s="167">
        <f t="shared" si="4"/>
        <v>1</v>
      </c>
      <c r="AE730" s="398">
        <v>6</v>
      </c>
      <c r="AF730" s="398">
        <v>1</v>
      </c>
      <c r="AG730" s="398">
        <v>4</v>
      </c>
      <c r="AH730" s="398">
        <v>1</v>
      </c>
      <c r="AI730" s="399">
        <v>7</v>
      </c>
      <c r="AJ730" s="399">
        <v>6</v>
      </c>
      <c r="AK730" s="399">
        <v>2</v>
      </c>
      <c r="AL730" s="399">
        <v>13</v>
      </c>
      <c r="AM730" s="166"/>
      <c r="AN730" s="166"/>
      <c r="AO730" s="166" t="s">
        <v>699</v>
      </c>
      <c r="AP730" s="168" t="s">
        <v>699</v>
      </c>
      <c r="AQ730" s="168" t="s">
        <v>699</v>
      </c>
      <c r="AR730" s="169">
        <f t="shared" si="5"/>
        <v>6</v>
      </c>
      <c r="AS730" s="170">
        <v>0</v>
      </c>
      <c r="AT730" s="160">
        <v>0</v>
      </c>
      <c r="AU730" s="160">
        <v>0</v>
      </c>
      <c r="AV730" s="170">
        <v>0</v>
      </c>
      <c r="AW730" s="170">
        <v>0</v>
      </c>
      <c r="AX730" s="160">
        <v>0</v>
      </c>
      <c r="AY730" s="160">
        <v>2</v>
      </c>
      <c r="AZ730" s="160">
        <v>0</v>
      </c>
      <c r="BA730" s="160">
        <v>0</v>
      </c>
      <c r="BB730" s="160">
        <v>4</v>
      </c>
      <c r="BC730" s="160" t="s">
        <v>2339</v>
      </c>
      <c r="BD730" s="160"/>
      <c r="BE730" s="160"/>
    </row>
    <row r="731" spans="2:57" ht="16.5" customHeight="1">
      <c r="B731" s="156">
        <v>641</v>
      </c>
      <c r="C731" s="157" t="s">
        <v>2173</v>
      </c>
      <c r="D731" s="158" t="s">
        <v>6121</v>
      </c>
      <c r="E731" s="176" t="s">
        <v>28</v>
      </c>
      <c r="F731" s="158" t="s">
        <v>2233</v>
      </c>
      <c r="G731" s="158" t="s">
        <v>2153</v>
      </c>
      <c r="H731" s="159" t="s">
        <v>730</v>
      </c>
      <c r="I731" s="160" t="s">
        <v>2174</v>
      </c>
      <c r="J731" s="160" t="s">
        <v>6122</v>
      </c>
      <c r="K731" s="161">
        <v>41334</v>
      </c>
      <c r="L731" s="158" t="s">
        <v>6123</v>
      </c>
      <c r="M731" s="158" t="s">
        <v>2332</v>
      </c>
      <c r="N731" s="158" t="s">
        <v>6123</v>
      </c>
      <c r="O731" s="158" t="s">
        <v>6124</v>
      </c>
      <c r="P731" s="158" t="s">
        <v>6125</v>
      </c>
      <c r="Q731" s="171">
        <v>2</v>
      </c>
      <c r="R731" s="163"/>
      <c r="S731" s="185">
        <v>20</v>
      </c>
      <c r="T731" s="163" t="s">
        <v>4311</v>
      </c>
      <c r="U731" s="185">
        <v>60</v>
      </c>
      <c r="V731" s="163" t="s">
        <v>6126</v>
      </c>
      <c r="W731" s="185">
        <v>1</v>
      </c>
      <c r="X731" s="185"/>
      <c r="Y731" s="164" t="s">
        <v>26</v>
      </c>
      <c r="Z731" s="164" t="s">
        <v>26</v>
      </c>
      <c r="AA731" s="172" t="s">
        <v>35</v>
      </c>
      <c r="AB731" s="165" t="s">
        <v>2354</v>
      </c>
      <c r="AC731" s="166">
        <v>39</v>
      </c>
      <c r="AD731" s="167">
        <f t="shared" si="4"/>
        <v>47</v>
      </c>
      <c r="AE731" s="398">
        <v>41</v>
      </c>
      <c r="AF731" s="398">
        <v>47</v>
      </c>
      <c r="AG731" s="398">
        <v>5</v>
      </c>
      <c r="AH731" s="398">
        <v>5</v>
      </c>
      <c r="AI731" s="399">
        <v>88</v>
      </c>
      <c r="AJ731" s="399">
        <v>10</v>
      </c>
      <c r="AK731" s="399">
        <v>3</v>
      </c>
      <c r="AL731" s="399">
        <v>28</v>
      </c>
      <c r="AM731" s="166"/>
      <c r="AN731" s="166"/>
      <c r="AO731" s="166" t="s">
        <v>699</v>
      </c>
      <c r="AP731" s="168" t="s">
        <v>699</v>
      </c>
      <c r="AQ731" s="168" t="s">
        <v>699</v>
      </c>
      <c r="AR731" s="169">
        <f t="shared" si="5"/>
        <v>39</v>
      </c>
      <c r="AS731" s="170">
        <v>0</v>
      </c>
      <c r="AT731" s="160">
        <v>0</v>
      </c>
      <c r="AU731" s="160">
        <v>0</v>
      </c>
      <c r="AV731" s="170">
        <v>0</v>
      </c>
      <c r="AW731" s="170">
        <v>0</v>
      </c>
      <c r="AX731" s="160">
        <v>0</v>
      </c>
      <c r="AY731" s="160">
        <v>0</v>
      </c>
      <c r="AZ731" s="160">
        <v>0</v>
      </c>
      <c r="BA731" s="160">
        <v>0</v>
      </c>
      <c r="BB731" s="160">
        <v>39</v>
      </c>
      <c r="BC731" s="160" t="s">
        <v>2355</v>
      </c>
      <c r="BD731" s="160"/>
      <c r="BE731" s="160"/>
    </row>
    <row r="732" spans="2:57" ht="16.5" customHeight="1">
      <c r="B732" s="156">
        <v>642</v>
      </c>
      <c r="C732" s="157" t="s">
        <v>2175</v>
      </c>
      <c r="D732" s="158" t="s">
        <v>6127</v>
      </c>
      <c r="E732" s="176" t="s">
        <v>28</v>
      </c>
      <c r="F732" s="158" t="s">
        <v>2233</v>
      </c>
      <c r="G732" s="158" t="s">
        <v>2153</v>
      </c>
      <c r="H732" s="159" t="s">
        <v>727</v>
      </c>
      <c r="I732" s="160" t="s">
        <v>2176</v>
      </c>
      <c r="J732" s="160" t="s">
        <v>6128</v>
      </c>
      <c r="K732" s="161">
        <v>41334</v>
      </c>
      <c r="L732" s="158" t="s">
        <v>6129</v>
      </c>
      <c r="M732" s="158" t="s">
        <v>2332</v>
      </c>
      <c r="N732" s="158" t="s">
        <v>6129</v>
      </c>
      <c r="O732" s="158" t="s">
        <v>6130</v>
      </c>
      <c r="P732" s="158"/>
      <c r="Q732" s="171">
        <v>2</v>
      </c>
      <c r="R732" s="163"/>
      <c r="S732" s="185">
        <v>16</v>
      </c>
      <c r="T732" s="163" t="s">
        <v>5777</v>
      </c>
      <c r="U732" s="185">
        <v>77</v>
      </c>
      <c r="V732" s="163" t="s">
        <v>6131</v>
      </c>
      <c r="W732" s="185">
        <v>1</v>
      </c>
      <c r="X732" s="185"/>
      <c r="Y732" s="164" t="s">
        <v>26</v>
      </c>
      <c r="Z732" s="164" t="s">
        <v>26</v>
      </c>
      <c r="AA732" s="184" t="s">
        <v>35</v>
      </c>
      <c r="AB732" s="165" t="s">
        <v>2354</v>
      </c>
      <c r="AC732" s="166">
        <v>52</v>
      </c>
      <c r="AD732" s="167">
        <f t="shared" si="4"/>
        <v>35</v>
      </c>
      <c r="AE732" s="398">
        <v>52</v>
      </c>
      <c r="AF732" s="398">
        <v>35</v>
      </c>
      <c r="AG732" s="398">
        <v>7</v>
      </c>
      <c r="AH732" s="398">
        <v>8</v>
      </c>
      <c r="AI732" s="399">
        <v>87</v>
      </c>
      <c r="AJ732" s="399">
        <v>15</v>
      </c>
      <c r="AK732" s="399">
        <v>4</v>
      </c>
      <c r="AL732" s="399">
        <v>42</v>
      </c>
      <c r="AM732" s="166"/>
      <c r="AN732" s="166"/>
      <c r="AO732" s="166" t="s">
        <v>699</v>
      </c>
      <c r="AP732" s="168" t="s">
        <v>699</v>
      </c>
      <c r="AQ732" s="168" t="s">
        <v>699</v>
      </c>
      <c r="AR732" s="169">
        <f t="shared" si="5"/>
        <v>52</v>
      </c>
      <c r="AS732" s="170">
        <v>0</v>
      </c>
      <c r="AT732" s="160">
        <v>0</v>
      </c>
      <c r="AU732" s="160">
        <v>0</v>
      </c>
      <c r="AV732" s="170">
        <v>0</v>
      </c>
      <c r="AW732" s="170">
        <v>0</v>
      </c>
      <c r="AX732" s="160">
        <v>0</v>
      </c>
      <c r="AY732" s="160">
        <v>36</v>
      </c>
      <c r="AZ732" s="160">
        <v>0</v>
      </c>
      <c r="BA732" s="160">
        <v>0</v>
      </c>
      <c r="BB732" s="160">
        <v>16</v>
      </c>
      <c r="BC732" s="160" t="s">
        <v>2355</v>
      </c>
      <c r="BD732" s="160"/>
      <c r="BE732" s="160"/>
    </row>
    <row r="733" spans="2:57" ht="16.5" customHeight="1">
      <c r="B733" s="156">
        <v>624</v>
      </c>
      <c r="C733" s="157" t="s">
        <v>2177</v>
      </c>
      <c r="D733" s="183"/>
      <c r="E733" s="176" t="s">
        <v>28</v>
      </c>
      <c r="F733" s="183" t="s">
        <v>2233</v>
      </c>
      <c r="G733" s="158" t="s">
        <v>2153</v>
      </c>
      <c r="H733" s="159" t="s">
        <v>727</v>
      </c>
      <c r="I733" s="160" t="s">
        <v>2178</v>
      </c>
      <c r="J733" s="160" t="s">
        <v>6132</v>
      </c>
      <c r="K733" s="161">
        <v>17643</v>
      </c>
      <c r="L733" s="158"/>
      <c r="M733" s="158"/>
      <c r="N733" s="158" t="s">
        <v>6133</v>
      </c>
      <c r="O733" s="158" t="s">
        <v>5939</v>
      </c>
      <c r="P733" s="158" t="s">
        <v>6134</v>
      </c>
      <c r="Q733" s="171">
        <v>2</v>
      </c>
      <c r="R733" s="213"/>
      <c r="S733" s="214">
        <v>3</v>
      </c>
      <c r="T733" s="213" t="s">
        <v>2430</v>
      </c>
      <c r="U733" s="214">
        <v>15</v>
      </c>
      <c r="V733" s="213" t="s">
        <v>4926</v>
      </c>
      <c r="W733" s="214">
        <v>1</v>
      </c>
      <c r="X733" s="214"/>
      <c r="Y733" s="164" t="s">
        <v>2353</v>
      </c>
      <c r="Z733" s="164" t="s">
        <v>2353</v>
      </c>
      <c r="AA733" s="164"/>
      <c r="AB733" s="165" t="s">
        <v>2338</v>
      </c>
      <c r="AC733" s="166">
        <v>10</v>
      </c>
      <c r="AD733" s="167">
        <f t="shared" si="4"/>
        <v>0</v>
      </c>
      <c r="AE733" s="398">
        <v>10</v>
      </c>
      <c r="AF733" s="398">
        <v>0</v>
      </c>
      <c r="AG733" s="398">
        <v>4</v>
      </c>
      <c r="AH733" s="398">
        <v>0</v>
      </c>
      <c r="AI733" s="399">
        <v>10</v>
      </c>
      <c r="AJ733" s="399">
        <v>4</v>
      </c>
      <c r="AK733" s="399">
        <v>2</v>
      </c>
      <c r="AL733" s="399">
        <v>15</v>
      </c>
      <c r="AM733" s="166"/>
      <c r="AN733" s="166"/>
      <c r="AO733" s="166" t="s">
        <v>699</v>
      </c>
      <c r="AP733" s="168" t="s">
        <v>699</v>
      </c>
      <c r="AQ733" s="168" t="s">
        <v>699</v>
      </c>
      <c r="AR733" s="169">
        <f t="shared" si="5"/>
        <v>10</v>
      </c>
      <c r="AS733" s="170">
        <v>0</v>
      </c>
      <c r="AT733" s="160">
        <v>0</v>
      </c>
      <c r="AU733" s="160">
        <v>0</v>
      </c>
      <c r="AV733" s="170">
        <v>0</v>
      </c>
      <c r="AW733" s="170">
        <v>0</v>
      </c>
      <c r="AX733" s="160">
        <v>0</v>
      </c>
      <c r="AY733" s="160">
        <v>1</v>
      </c>
      <c r="AZ733" s="160">
        <v>0</v>
      </c>
      <c r="BA733" s="160">
        <v>0</v>
      </c>
      <c r="BB733" s="160">
        <v>9</v>
      </c>
      <c r="BC733" s="160" t="s">
        <v>2339</v>
      </c>
      <c r="BD733" s="160"/>
      <c r="BE733" s="160"/>
    </row>
    <row r="734" spans="2:57" ht="16.5" customHeight="1">
      <c r="B734" s="156">
        <v>625</v>
      </c>
      <c r="C734" s="157" t="s">
        <v>2179</v>
      </c>
      <c r="D734" s="158" t="s">
        <v>6135</v>
      </c>
      <c r="E734" s="176" t="s">
        <v>28</v>
      </c>
      <c r="F734" s="158" t="s">
        <v>2233</v>
      </c>
      <c r="G734" s="158" t="s">
        <v>2153</v>
      </c>
      <c r="H734" s="159" t="s">
        <v>727</v>
      </c>
      <c r="I734" s="160" t="s">
        <v>2180</v>
      </c>
      <c r="J734" s="160" t="s">
        <v>6136</v>
      </c>
      <c r="K734" s="161">
        <v>23691</v>
      </c>
      <c r="L734" s="158" t="s">
        <v>6137</v>
      </c>
      <c r="M734" s="158" t="s">
        <v>2332</v>
      </c>
      <c r="N734" s="158" t="s">
        <v>6137</v>
      </c>
      <c r="O734" s="158" t="s">
        <v>6138</v>
      </c>
      <c r="P734" s="158" t="s">
        <v>6139</v>
      </c>
      <c r="Q734" s="171">
        <v>3</v>
      </c>
      <c r="R734" s="163"/>
      <c r="S734" s="185">
        <v>4</v>
      </c>
      <c r="T734" s="163" t="s">
        <v>2470</v>
      </c>
      <c r="U734" s="185">
        <v>12</v>
      </c>
      <c r="V734" s="163" t="s">
        <v>2873</v>
      </c>
      <c r="W734" s="214">
        <v>0</v>
      </c>
      <c r="X734" s="214"/>
      <c r="Y734" s="164" t="s">
        <v>2353</v>
      </c>
      <c r="Z734" s="164" t="s">
        <v>2353</v>
      </c>
      <c r="AA734" s="164"/>
      <c r="AB734" s="165" t="s">
        <v>2338</v>
      </c>
      <c r="AC734" s="166">
        <v>7</v>
      </c>
      <c r="AD734" s="167">
        <f t="shared" si="4"/>
        <v>6</v>
      </c>
      <c r="AE734" s="398">
        <v>7</v>
      </c>
      <c r="AF734" s="398">
        <v>6</v>
      </c>
      <c r="AG734" s="398">
        <v>3</v>
      </c>
      <c r="AH734" s="398">
        <v>3</v>
      </c>
      <c r="AI734" s="399">
        <v>13</v>
      </c>
      <c r="AJ734" s="399">
        <v>6</v>
      </c>
      <c r="AK734" s="399">
        <v>2</v>
      </c>
      <c r="AL734" s="399">
        <v>11</v>
      </c>
      <c r="AM734" s="166"/>
      <c r="AN734" s="166"/>
      <c r="AO734" s="166" t="s">
        <v>699</v>
      </c>
      <c r="AP734" s="168" t="s">
        <v>699</v>
      </c>
      <c r="AQ734" s="168" t="s">
        <v>699</v>
      </c>
      <c r="AR734" s="169">
        <f t="shared" si="5"/>
        <v>7</v>
      </c>
      <c r="AS734" s="170">
        <v>0</v>
      </c>
      <c r="AT734" s="160">
        <v>0</v>
      </c>
      <c r="AU734" s="160">
        <v>0</v>
      </c>
      <c r="AV734" s="170">
        <v>0</v>
      </c>
      <c r="AW734" s="170">
        <v>0</v>
      </c>
      <c r="AX734" s="160">
        <v>0</v>
      </c>
      <c r="AY734" s="160">
        <v>0</v>
      </c>
      <c r="AZ734" s="160">
        <v>0</v>
      </c>
      <c r="BA734" s="160">
        <v>0</v>
      </c>
      <c r="BB734" s="160">
        <v>7</v>
      </c>
      <c r="BC734" s="160" t="s">
        <v>2339</v>
      </c>
      <c r="BD734" s="160"/>
      <c r="BE734" s="160"/>
    </row>
    <row r="735" spans="2:57" ht="16.5" customHeight="1">
      <c r="B735" s="156">
        <v>626</v>
      </c>
      <c r="C735" s="157" t="s">
        <v>2181</v>
      </c>
      <c r="D735" s="183"/>
      <c r="E735" s="176" t="s">
        <v>28</v>
      </c>
      <c r="F735" s="183" t="s">
        <v>2233</v>
      </c>
      <c r="G735" s="158" t="s">
        <v>2153</v>
      </c>
      <c r="H735" s="159" t="s">
        <v>727</v>
      </c>
      <c r="I735" s="160" t="s">
        <v>2182</v>
      </c>
      <c r="J735" s="160" t="s">
        <v>6140</v>
      </c>
      <c r="K735" s="161">
        <v>11878</v>
      </c>
      <c r="L735" s="158"/>
      <c r="M735" s="158"/>
      <c r="N735" s="158" t="s">
        <v>699</v>
      </c>
      <c r="O735" s="158" t="s">
        <v>699</v>
      </c>
      <c r="P735" s="158" t="s">
        <v>699</v>
      </c>
      <c r="Q735" s="171">
        <v>3</v>
      </c>
      <c r="R735" s="213"/>
      <c r="S735" s="214">
        <v>3</v>
      </c>
      <c r="T735" s="213" t="s">
        <v>2470</v>
      </c>
      <c r="U735" s="214">
        <v>22</v>
      </c>
      <c r="V735" s="213" t="s">
        <v>2399</v>
      </c>
      <c r="W735" s="214">
        <v>1</v>
      </c>
      <c r="X735" s="214"/>
      <c r="Y735" s="164" t="s">
        <v>2353</v>
      </c>
      <c r="Z735" s="164" t="s">
        <v>2353</v>
      </c>
      <c r="AA735" s="164"/>
      <c r="AB735" s="165" t="s">
        <v>2338</v>
      </c>
      <c r="AC735" s="166">
        <v>12</v>
      </c>
      <c r="AD735" s="167">
        <f t="shared" si="4"/>
        <v>6</v>
      </c>
      <c r="AE735" s="398">
        <v>12</v>
      </c>
      <c r="AF735" s="398">
        <v>6</v>
      </c>
      <c r="AG735" s="398">
        <v>4</v>
      </c>
      <c r="AH735" s="398">
        <v>1</v>
      </c>
      <c r="AI735" s="399">
        <v>18</v>
      </c>
      <c r="AJ735" s="399">
        <v>5</v>
      </c>
      <c r="AK735" s="399">
        <v>2</v>
      </c>
      <c r="AL735" s="399">
        <v>22</v>
      </c>
      <c r="AM735" s="166"/>
      <c r="AN735" s="166"/>
      <c r="AO735" s="166" t="s">
        <v>699</v>
      </c>
      <c r="AP735" s="168" t="s">
        <v>699</v>
      </c>
      <c r="AQ735" s="168" t="s">
        <v>699</v>
      </c>
      <c r="AR735" s="169">
        <f t="shared" si="5"/>
        <v>12</v>
      </c>
      <c r="AS735" s="170">
        <v>0</v>
      </c>
      <c r="AT735" s="160">
        <v>0</v>
      </c>
      <c r="AU735" s="160">
        <v>0</v>
      </c>
      <c r="AV735" s="170">
        <v>0</v>
      </c>
      <c r="AW735" s="170">
        <v>0</v>
      </c>
      <c r="AX735" s="160">
        <v>0</v>
      </c>
      <c r="AY735" s="160">
        <v>2</v>
      </c>
      <c r="AZ735" s="160">
        <v>0</v>
      </c>
      <c r="BA735" s="160">
        <v>0</v>
      </c>
      <c r="BB735" s="160">
        <v>10</v>
      </c>
      <c r="BC735" s="160" t="s">
        <v>2339</v>
      </c>
      <c r="BD735" s="160"/>
      <c r="BE735" s="160"/>
    </row>
    <row r="736" spans="2:57" ht="16.5" customHeight="1">
      <c r="B736" s="156">
        <v>46</v>
      </c>
      <c r="C736" s="157" t="s">
        <v>2183</v>
      </c>
      <c r="D736" s="158" t="s">
        <v>6141</v>
      </c>
      <c r="E736" s="176" t="s">
        <v>28</v>
      </c>
      <c r="F736" s="158" t="s">
        <v>2233</v>
      </c>
      <c r="G736" s="158" t="s">
        <v>2153</v>
      </c>
      <c r="H736" s="159" t="s">
        <v>724</v>
      </c>
      <c r="I736" s="160" t="s">
        <v>2184</v>
      </c>
      <c r="J736" s="160" t="s">
        <v>6142</v>
      </c>
      <c r="K736" s="161">
        <v>20201</v>
      </c>
      <c r="L736" s="158"/>
      <c r="M736" s="158"/>
      <c r="N736" s="158" t="s">
        <v>699</v>
      </c>
      <c r="O736" s="158" t="s">
        <v>699</v>
      </c>
      <c r="P736" s="158" t="s">
        <v>699</v>
      </c>
      <c r="Q736" s="171">
        <v>3</v>
      </c>
      <c r="R736" s="163"/>
      <c r="S736" s="185">
        <v>7</v>
      </c>
      <c r="T736" s="163" t="s">
        <v>2493</v>
      </c>
      <c r="U736" s="185">
        <v>24</v>
      </c>
      <c r="V736" s="163" t="s">
        <v>6143</v>
      </c>
      <c r="W736" s="185">
        <v>1</v>
      </c>
      <c r="X736" s="185"/>
      <c r="Y736" s="164" t="s">
        <v>26</v>
      </c>
      <c r="Z736" s="164" t="s">
        <v>26</v>
      </c>
      <c r="AA736" s="164"/>
      <c r="AB736" s="165" t="s">
        <v>2338</v>
      </c>
      <c r="AC736" s="166">
        <v>23</v>
      </c>
      <c r="AD736" s="167">
        <f t="shared" si="4"/>
        <v>14</v>
      </c>
      <c r="AE736" s="398">
        <v>22</v>
      </c>
      <c r="AF736" s="398">
        <v>14</v>
      </c>
      <c r="AG736" s="398">
        <v>7</v>
      </c>
      <c r="AH736" s="398">
        <v>0</v>
      </c>
      <c r="AI736" s="399">
        <v>36</v>
      </c>
      <c r="AJ736" s="399">
        <v>7</v>
      </c>
      <c r="AK736" s="399">
        <v>2</v>
      </c>
      <c r="AL736" s="399">
        <v>24</v>
      </c>
      <c r="AM736" s="166"/>
      <c r="AN736" s="166"/>
      <c r="AO736" s="166">
        <v>5</v>
      </c>
      <c r="AP736" s="168" t="s">
        <v>8105</v>
      </c>
      <c r="AQ736" s="168">
        <v>5</v>
      </c>
      <c r="AR736" s="169">
        <f t="shared" si="5"/>
        <v>23</v>
      </c>
      <c r="AS736" s="170">
        <v>0</v>
      </c>
      <c r="AT736" s="160">
        <v>0</v>
      </c>
      <c r="AU736" s="160">
        <v>0</v>
      </c>
      <c r="AV736" s="170">
        <v>0</v>
      </c>
      <c r="AW736" s="170">
        <v>0</v>
      </c>
      <c r="AX736" s="160">
        <v>0</v>
      </c>
      <c r="AY736" s="160">
        <v>0</v>
      </c>
      <c r="AZ736" s="160">
        <v>0</v>
      </c>
      <c r="BA736" s="160">
        <v>0</v>
      </c>
      <c r="BB736" s="160">
        <v>23</v>
      </c>
      <c r="BC736" s="160" t="s">
        <v>2339</v>
      </c>
      <c r="BD736" s="160"/>
      <c r="BE736" s="160"/>
    </row>
    <row r="737" spans="2:57" ht="16.5" customHeight="1">
      <c r="B737" s="156">
        <v>617</v>
      </c>
      <c r="C737" s="157" t="s">
        <v>2185</v>
      </c>
      <c r="D737" s="158" t="s">
        <v>6144</v>
      </c>
      <c r="E737" s="176" t="s">
        <v>28</v>
      </c>
      <c r="F737" s="158" t="s">
        <v>2233</v>
      </c>
      <c r="G737" s="158" t="s">
        <v>2153</v>
      </c>
      <c r="H737" s="159" t="s">
        <v>730</v>
      </c>
      <c r="I737" s="160" t="s">
        <v>2186</v>
      </c>
      <c r="J737" s="160" t="s">
        <v>6145</v>
      </c>
      <c r="K737" s="161">
        <v>20201</v>
      </c>
      <c r="L737" s="158"/>
      <c r="M737" s="158"/>
      <c r="N737" s="158" t="s">
        <v>699</v>
      </c>
      <c r="O737" s="158" t="s">
        <v>699</v>
      </c>
      <c r="P737" s="158" t="s">
        <v>699</v>
      </c>
      <c r="Q737" s="171">
        <v>3</v>
      </c>
      <c r="R737" s="213"/>
      <c r="S737" s="214">
        <v>5</v>
      </c>
      <c r="T737" s="163" t="s">
        <v>2422</v>
      </c>
      <c r="U737" s="185">
        <v>8</v>
      </c>
      <c r="V737" s="163" t="s">
        <v>6146</v>
      </c>
      <c r="W737" s="214">
        <v>0</v>
      </c>
      <c r="X737" s="214"/>
      <c r="Y737" s="164" t="s">
        <v>6147</v>
      </c>
      <c r="Z737" s="186" t="s">
        <v>2580</v>
      </c>
      <c r="AA737" s="164"/>
      <c r="AB737" s="165" t="s">
        <v>2338</v>
      </c>
      <c r="AC737" s="166">
        <v>5</v>
      </c>
      <c r="AD737" s="167">
        <f t="shared" si="4"/>
        <v>0</v>
      </c>
      <c r="AE737" s="398">
        <v>5</v>
      </c>
      <c r="AF737" s="398">
        <v>0</v>
      </c>
      <c r="AG737" s="398">
        <v>2</v>
      </c>
      <c r="AH737" s="398">
        <v>1</v>
      </c>
      <c r="AI737" s="399">
        <v>5</v>
      </c>
      <c r="AJ737" s="399">
        <v>3</v>
      </c>
      <c r="AK737" s="399">
        <v>2</v>
      </c>
      <c r="AL737" s="399">
        <v>1</v>
      </c>
      <c r="AM737" s="166"/>
      <c r="AN737" s="166"/>
      <c r="AO737" s="166">
        <v>5</v>
      </c>
      <c r="AP737" s="168" t="s">
        <v>8106</v>
      </c>
      <c r="AQ737" s="168">
        <v>5</v>
      </c>
      <c r="AR737" s="169">
        <f t="shared" si="5"/>
        <v>5</v>
      </c>
      <c r="AS737" s="170">
        <v>0</v>
      </c>
      <c r="AT737" s="160">
        <v>0</v>
      </c>
      <c r="AU737" s="160">
        <v>0</v>
      </c>
      <c r="AV737" s="170">
        <v>0</v>
      </c>
      <c r="AW737" s="170">
        <v>0</v>
      </c>
      <c r="AX737" s="160">
        <v>0</v>
      </c>
      <c r="AY737" s="160">
        <v>3</v>
      </c>
      <c r="AZ737" s="160">
        <v>0</v>
      </c>
      <c r="BA737" s="160">
        <v>0</v>
      </c>
      <c r="BB737" s="160">
        <v>2</v>
      </c>
      <c r="BC737" s="160" t="s">
        <v>2339</v>
      </c>
      <c r="BD737" s="160"/>
      <c r="BE737" s="160"/>
    </row>
    <row r="738" spans="2:57" ht="16.5" customHeight="1">
      <c r="B738" s="156">
        <v>627</v>
      </c>
      <c r="C738" s="157" t="s">
        <v>2187</v>
      </c>
      <c r="D738" s="158" t="s">
        <v>6148</v>
      </c>
      <c r="E738" s="176" t="s">
        <v>28</v>
      </c>
      <c r="F738" s="158" t="s">
        <v>2233</v>
      </c>
      <c r="G738" s="158" t="s">
        <v>2153</v>
      </c>
      <c r="H738" s="159" t="s">
        <v>727</v>
      </c>
      <c r="I738" s="160" t="s">
        <v>2188</v>
      </c>
      <c r="J738" s="160" t="s">
        <v>6142</v>
      </c>
      <c r="K738" s="161">
        <v>20210</v>
      </c>
      <c r="L738" s="158" t="s">
        <v>6149</v>
      </c>
      <c r="M738" s="158" t="s">
        <v>2332</v>
      </c>
      <c r="N738" s="158" t="s">
        <v>6149</v>
      </c>
      <c r="O738" s="158" t="s">
        <v>6150</v>
      </c>
      <c r="P738" s="158" t="s">
        <v>6151</v>
      </c>
      <c r="Q738" s="171">
        <v>2</v>
      </c>
      <c r="R738" s="163"/>
      <c r="S738" s="185">
        <v>8</v>
      </c>
      <c r="T738" s="163" t="s">
        <v>2430</v>
      </c>
      <c r="U738" s="185">
        <v>11</v>
      </c>
      <c r="V738" s="163" t="s">
        <v>6152</v>
      </c>
      <c r="W738" s="185">
        <v>1</v>
      </c>
      <c r="X738" s="185"/>
      <c r="Y738" s="164" t="s">
        <v>2353</v>
      </c>
      <c r="Z738" s="164" t="s">
        <v>2353</v>
      </c>
      <c r="AA738" s="164"/>
      <c r="AB738" s="165" t="s">
        <v>2338</v>
      </c>
      <c r="AC738" s="166">
        <v>10</v>
      </c>
      <c r="AD738" s="167">
        <f t="shared" si="4"/>
        <v>6</v>
      </c>
      <c r="AE738" s="398">
        <v>12</v>
      </c>
      <c r="AF738" s="398">
        <v>6</v>
      </c>
      <c r="AG738" s="398">
        <v>4</v>
      </c>
      <c r="AH738" s="398">
        <v>1</v>
      </c>
      <c r="AI738" s="399">
        <v>12</v>
      </c>
      <c r="AJ738" s="399">
        <v>4</v>
      </c>
      <c r="AK738" s="399">
        <v>2</v>
      </c>
      <c r="AL738" s="399">
        <v>11</v>
      </c>
      <c r="AM738" s="166"/>
      <c r="AN738" s="166"/>
      <c r="AO738" s="166" t="s">
        <v>699</v>
      </c>
      <c r="AP738" s="168" t="s">
        <v>699</v>
      </c>
      <c r="AQ738" s="168" t="s">
        <v>699</v>
      </c>
      <c r="AR738" s="169">
        <f t="shared" si="5"/>
        <v>10</v>
      </c>
      <c r="AS738" s="170">
        <v>0</v>
      </c>
      <c r="AT738" s="160">
        <v>0</v>
      </c>
      <c r="AU738" s="160">
        <v>0</v>
      </c>
      <c r="AV738" s="170">
        <v>0</v>
      </c>
      <c r="AW738" s="170">
        <v>0</v>
      </c>
      <c r="AX738" s="160">
        <v>0</v>
      </c>
      <c r="AY738" s="160">
        <v>0</v>
      </c>
      <c r="AZ738" s="160">
        <v>0</v>
      </c>
      <c r="BA738" s="160">
        <v>0</v>
      </c>
      <c r="BB738" s="160">
        <v>10</v>
      </c>
      <c r="BC738" s="160" t="s">
        <v>2339</v>
      </c>
      <c r="BD738" s="160"/>
      <c r="BE738" s="160"/>
    </row>
    <row r="739" spans="2:57" ht="16.5" customHeight="1">
      <c r="B739" s="156">
        <v>628</v>
      </c>
      <c r="C739" s="157" t="s">
        <v>2189</v>
      </c>
      <c r="D739" s="158" t="s">
        <v>6153</v>
      </c>
      <c r="E739" s="176" t="s">
        <v>28</v>
      </c>
      <c r="F739" s="158" t="s">
        <v>2233</v>
      </c>
      <c r="G739" s="158" t="s">
        <v>2153</v>
      </c>
      <c r="H739" s="159" t="s">
        <v>727</v>
      </c>
      <c r="I739" s="160" t="s">
        <v>2190</v>
      </c>
      <c r="J739" s="160" t="s">
        <v>6154</v>
      </c>
      <c r="K739" s="161">
        <v>24228</v>
      </c>
      <c r="L739" s="158"/>
      <c r="M739" s="158"/>
      <c r="N739" s="158" t="s">
        <v>699</v>
      </c>
      <c r="O739" s="158" t="s">
        <v>699</v>
      </c>
      <c r="P739" s="158" t="s">
        <v>699</v>
      </c>
      <c r="Q739" s="171">
        <v>2</v>
      </c>
      <c r="R739" s="163"/>
      <c r="S739" s="185">
        <v>4</v>
      </c>
      <c r="T739" s="163" t="s">
        <v>3533</v>
      </c>
      <c r="U739" s="185">
        <v>7</v>
      </c>
      <c r="V739" s="163" t="s">
        <v>5204</v>
      </c>
      <c r="W739" s="185">
        <v>1</v>
      </c>
      <c r="X739" s="185"/>
      <c r="Y739" s="164" t="s">
        <v>2353</v>
      </c>
      <c r="Z739" s="164" t="s">
        <v>2353</v>
      </c>
      <c r="AA739" s="164"/>
      <c r="AB739" s="165" t="s">
        <v>2338</v>
      </c>
      <c r="AC739" s="166">
        <v>11</v>
      </c>
      <c r="AD739" s="167">
        <f t="shared" si="4"/>
        <v>1</v>
      </c>
      <c r="AE739" s="398">
        <v>11</v>
      </c>
      <c r="AF739" s="398">
        <v>1</v>
      </c>
      <c r="AG739" s="398">
        <v>3</v>
      </c>
      <c r="AH739" s="398">
        <v>0</v>
      </c>
      <c r="AI739" s="399">
        <v>12</v>
      </c>
      <c r="AJ739" s="399">
        <v>3</v>
      </c>
      <c r="AK739" s="399">
        <v>2</v>
      </c>
      <c r="AL739" s="399">
        <v>14</v>
      </c>
      <c r="AM739" s="166"/>
      <c r="AN739" s="166"/>
      <c r="AO739" s="166" t="s">
        <v>699</v>
      </c>
      <c r="AP739" s="168" t="s">
        <v>699</v>
      </c>
      <c r="AQ739" s="168" t="s">
        <v>699</v>
      </c>
      <c r="AR739" s="169">
        <f t="shared" si="5"/>
        <v>11</v>
      </c>
      <c r="AS739" s="170">
        <v>0</v>
      </c>
      <c r="AT739" s="160">
        <v>0</v>
      </c>
      <c r="AU739" s="160">
        <v>0</v>
      </c>
      <c r="AV739" s="170">
        <v>0</v>
      </c>
      <c r="AW739" s="170">
        <v>0</v>
      </c>
      <c r="AX739" s="160">
        <v>0</v>
      </c>
      <c r="AY739" s="160">
        <v>1</v>
      </c>
      <c r="AZ739" s="160">
        <v>0</v>
      </c>
      <c r="BA739" s="160">
        <v>0</v>
      </c>
      <c r="BB739" s="160">
        <v>10</v>
      </c>
      <c r="BC739" s="160" t="s">
        <v>2339</v>
      </c>
      <c r="BD739" s="160"/>
      <c r="BE739" s="160"/>
    </row>
    <row r="740" spans="2:57" ht="16.5" hidden="1" customHeight="1">
      <c r="B740" s="156">
        <v>637</v>
      </c>
      <c r="C740" s="157" t="s">
        <v>2259</v>
      </c>
      <c r="D740" s="183"/>
      <c r="E740" s="176" t="s">
        <v>2234</v>
      </c>
      <c r="F740" s="183" t="s">
        <v>2233</v>
      </c>
      <c r="G740" s="191" t="s">
        <v>2153</v>
      </c>
      <c r="H740" s="192" t="s">
        <v>727</v>
      </c>
      <c r="I740" s="193" t="s">
        <v>2260</v>
      </c>
      <c r="J740" s="193"/>
      <c r="K740" s="194"/>
      <c r="L740" s="158"/>
      <c r="M740" s="158"/>
      <c r="N740" s="158" t="s">
        <v>699</v>
      </c>
      <c r="O740" s="158" t="s">
        <v>699</v>
      </c>
      <c r="P740" s="158" t="s">
        <v>699</v>
      </c>
      <c r="Q740" s="171">
        <v>1</v>
      </c>
      <c r="R740" s="163"/>
      <c r="S740" s="185"/>
      <c r="T740" s="163"/>
      <c r="U740" s="185"/>
      <c r="V740" s="163"/>
      <c r="W740" s="185"/>
      <c r="X740" s="185"/>
      <c r="Y740" s="164"/>
      <c r="Z740" s="164"/>
      <c r="AA740" s="164"/>
      <c r="AB740" s="165" t="s">
        <v>2338</v>
      </c>
      <c r="AC740" s="166">
        <v>0</v>
      </c>
      <c r="AD740" s="167">
        <f t="shared" si="4"/>
        <v>0</v>
      </c>
      <c r="AE740" s="398">
        <v>0</v>
      </c>
      <c r="AF740" s="398">
        <v>0</v>
      </c>
      <c r="AG740" s="398">
        <v>0</v>
      </c>
      <c r="AH740" s="398">
        <v>0</v>
      </c>
      <c r="AI740" s="399">
        <v>0</v>
      </c>
      <c r="AJ740" s="399">
        <v>0</v>
      </c>
      <c r="AK740" s="399">
        <v>0</v>
      </c>
      <c r="AL740" s="399">
        <v>0</v>
      </c>
      <c r="AM740" s="166"/>
      <c r="AN740" s="166"/>
      <c r="AO740" s="166">
        <v>1</v>
      </c>
      <c r="AP740" s="168" t="s">
        <v>10133</v>
      </c>
      <c r="AQ740" s="168">
        <v>1</v>
      </c>
      <c r="AR740" s="169">
        <f t="shared" si="5"/>
        <v>0</v>
      </c>
      <c r="AS740" s="170">
        <v>0</v>
      </c>
      <c r="AT740" s="160">
        <v>0</v>
      </c>
      <c r="AU740" s="160">
        <v>0</v>
      </c>
      <c r="AV740" s="170">
        <v>0</v>
      </c>
      <c r="AW740" s="170">
        <v>0</v>
      </c>
      <c r="AX740" s="160">
        <v>0</v>
      </c>
      <c r="AY740" s="160">
        <v>0</v>
      </c>
      <c r="AZ740" s="160">
        <v>0</v>
      </c>
      <c r="BA740" s="160">
        <v>0</v>
      </c>
      <c r="BB740" s="160">
        <v>0</v>
      </c>
      <c r="BC740" s="160"/>
      <c r="BD740" s="160"/>
      <c r="BE740" s="160"/>
    </row>
    <row r="741" spans="2:57" ht="16.5" customHeight="1">
      <c r="B741" s="156">
        <v>629</v>
      </c>
      <c r="C741" s="157" t="s">
        <v>2191</v>
      </c>
      <c r="D741" s="183"/>
      <c r="E741" s="176" t="s">
        <v>28</v>
      </c>
      <c r="F741" s="183" t="s">
        <v>2233</v>
      </c>
      <c r="G741" s="158" t="s">
        <v>2153</v>
      </c>
      <c r="H741" s="159" t="s">
        <v>727</v>
      </c>
      <c r="I741" s="160" t="s">
        <v>2192</v>
      </c>
      <c r="J741" s="160" t="s">
        <v>6155</v>
      </c>
      <c r="K741" s="161">
        <v>20960</v>
      </c>
      <c r="L741" s="158" t="s">
        <v>6156</v>
      </c>
      <c r="M741" s="158" t="s">
        <v>2332</v>
      </c>
      <c r="N741" s="158" t="s">
        <v>6156</v>
      </c>
      <c r="O741" s="158" t="s">
        <v>6157</v>
      </c>
      <c r="P741" s="158" t="s">
        <v>6158</v>
      </c>
      <c r="Q741" s="171">
        <v>4</v>
      </c>
      <c r="R741" s="213" t="s">
        <v>2559</v>
      </c>
      <c r="S741" s="214">
        <v>2</v>
      </c>
      <c r="T741" s="213" t="s">
        <v>2818</v>
      </c>
      <c r="U741" s="214">
        <v>25</v>
      </c>
      <c r="V741" s="213" t="s">
        <v>6159</v>
      </c>
      <c r="W741" s="214">
        <v>1</v>
      </c>
      <c r="X741" s="214"/>
      <c r="Y741" s="164" t="s">
        <v>2353</v>
      </c>
      <c r="Z741" s="164" t="s">
        <v>2353</v>
      </c>
      <c r="AA741" s="164"/>
      <c r="AB741" s="165" t="s">
        <v>2338</v>
      </c>
      <c r="AC741" s="166">
        <v>14</v>
      </c>
      <c r="AD741" s="167">
        <f t="shared" si="4"/>
        <v>4</v>
      </c>
      <c r="AE741" s="398">
        <v>14</v>
      </c>
      <c r="AF741" s="398">
        <v>4</v>
      </c>
      <c r="AG741" s="398">
        <v>5</v>
      </c>
      <c r="AH741" s="398">
        <v>3</v>
      </c>
      <c r="AI741" s="399">
        <v>18</v>
      </c>
      <c r="AJ741" s="399">
        <v>8</v>
      </c>
      <c r="AK741" s="399">
        <v>2</v>
      </c>
      <c r="AL741" s="399">
        <v>9</v>
      </c>
      <c r="AM741" s="166"/>
      <c r="AN741" s="166"/>
      <c r="AO741" s="166" t="s">
        <v>699</v>
      </c>
      <c r="AP741" s="168" t="s">
        <v>699</v>
      </c>
      <c r="AQ741" s="168" t="s">
        <v>699</v>
      </c>
      <c r="AR741" s="169">
        <f t="shared" si="5"/>
        <v>14</v>
      </c>
      <c r="AS741" s="170">
        <v>0</v>
      </c>
      <c r="AT741" s="160">
        <v>0</v>
      </c>
      <c r="AU741" s="160">
        <v>0</v>
      </c>
      <c r="AV741" s="170">
        <v>0</v>
      </c>
      <c r="AW741" s="170">
        <v>0</v>
      </c>
      <c r="AX741" s="160">
        <v>0</v>
      </c>
      <c r="AY741" s="160">
        <v>4</v>
      </c>
      <c r="AZ741" s="160">
        <v>0</v>
      </c>
      <c r="BA741" s="160">
        <v>0</v>
      </c>
      <c r="BB741" s="160">
        <v>10</v>
      </c>
      <c r="BC741" s="160" t="s">
        <v>2339</v>
      </c>
      <c r="BD741" s="160"/>
      <c r="BE741" s="160"/>
    </row>
    <row r="742" spans="2:57" ht="16.5" customHeight="1">
      <c r="B742" s="156">
        <v>630</v>
      </c>
      <c r="C742" s="157" t="s">
        <v>2193</v>
      </c>
      <c r="D742" s="158" t="s">
        <v>6160</v>
      </c>
      <c r="E742" s="176" t="s">
        <v>28</v>
      </c>
      <c r="F742" s="158" t="s">
        <v>2233</v>
      </c>
      <c r="G742" s="158" t="s">
        <v>2153</v>
      </c>
      <c r="H742" s="159" t="s">
        <v>727</v>
      </c>
      <c r="I742" s="160" t="s">
        <v>2194</v>
      </c>
      <c r="J742" s="160" t="s">
        <v>6161</v>
      </c>
      <c r="K742" s="161">
        <v>12225</v>
      </c>
      <c r="L742" s="158" t="s">
        <v>6162</v>
      </c>
      <c r="M742" s="158" t="s">
        <v>2332</v>
      </c>
      <c r="N742" s="158" t="s">
        <v>6162</v>
      </c>
      <c r="O742" s="158" t="s">
        <v>6163</v>
      </c>
      <c r="P742" s="158" t="s">
        <v>6164</v>
      </c>
      <c r="Q742" s="171">
        <v>6</v>
      </c>
      <c r="R742" s="163" t="s">
        <v>2469</v>
      </c>
      <c r="S742" s="185">
        <v>4</v>
      </c>
      <c r="T742" s="163" t="s">
        <v>3533</v>
      </c>
      <c r="U742" s="185">
        <v>8</v>
      </c>
      <c r="V742" s="163" t="s">
        <v>5204</v>
      </c>
      <c r="W742" s="185">
        <v>1</v>
      </c>
      <c r="X742" s="185"/>
      <c r="Y742" s="164" t="s">
        <v>2353</v>
      </c>
      <c r="Z742" s="164" t="s">
        <v>2353</v>
      </c>
      <c r="AA742" s="164"/>
      <c r="AB742" s="165" t="s">
        <v>2338</v>
      </c>
      <c r="AC742" s="166">
        <v>7</v>
      </c>
      <c r="AD742" s="167">
        <f t="shared" si="4"/>
        <v>4</v>
      </c>
      <c r="AE742" s="398">
        <v>7</v>
      </c>
      <c r="AF742" s="398">
        <v>4</v>
      </c>
      <c r="AG742" s="398">
        <v>3</v>
      </c>
      <c r="AH742" s="398">
        <v>3</v>
      </c>
      <c r="AI742" s="399">
        <v>11</v>
      </c>
      <c r="AJ742" s="399">
        <v>6</v>
      </c>
      <c r="AK742" s="399">
        <v>2</v>
      </c>
      <c r="AL742" s="399">
        <v>14</v>
      </c>
      <c r="AM742" s="166"/>
      <c r="AN742" s="166"/>
      <c r="AO742" s="166" t="s">
        <v>699</v>
      </c>
      <c r="AP742" s="168" t="s">
        <v>699</v>
      </c>
      <c r="AQ742" s="168" t="s">
        <v>699</v>
      </c>
      <c r="AR742" s="169">
        <f t="shared" si="5"/>
        <v>7</v>
      </c>
      <c r="AS742" s="170">
        <v>0</v>
      </c>
      <c r="AT742" s="160">
        <v>0</v>
      </c>
      <c r="AU742" s="160">
        <v>0</v>
      </c>
      <c r="AV742" s="170">
        <v>0</v>
      </c>
      <c r="AW742" s="170">
        <v>0</v>
      </c>
      <c r="AX742" s="160">
        <v>0</v>
      </c>
      <c r="AY742" s="160">
        <v>1</v>
      </c>
      <c r="AZ742" s="160">
        <v>0</v>
      </c>
      <c r="BA742" s="160">
        <v>0</v>
      </c>
      <c r="BB742" s="160">
        <v>6</v>
      </c>
      <c r="BC742" s="160" t="s">
        <v>2339</v>
      </c>
      <c r="BD742" s="160"/>
      <c r="BE742" s="160"/>
    </row>
    <row r="743" spans="2:57" ht="16.5" customHeight="1">
      <c r="B743" s="156">
        <v>631</v>
      </c>
      <c r="C743" s="157" t="s">
        <v>2195</v>
      </c>
      <c r="D743" s="158" t="s">
        <v>6165</v>
      </c>
      <c r="E743" s="176" t="s">
        <v>28</v>
      </c>
      <c r="F743" s="158" t="s">
        <v>2233</v>
      </c>
      <c r="G743" s="158" t="s">
        <v>2153</v>
      </c>
      <c r="H743" s="159" t="s">
        <v>727</v>
      </c>
      <c r="I743" s="160" t="s">
        <v>2196</v>
      </c>
      <c r="J743" s="160" t="s">
        <v>6166</v>
      </c>
      <c r="K743" s="161">
        <v>8188</v>
      </c>
      <c r="L743" s="158" t="s">
        <v>6167</v>
      </c>
      <c r="M743" s="158" t="s">
        <v>2332</v>
      </c>
      <c r="N743" s="158" t="s">
        <v>6168</v>
      </c>
      <c r="O743" s="158" t="s">
        <v>6169</v>
      </c>
      <c r="P743" s="158" t="s">
        <v>6170</v>
      </c>
      <c r="Q743" s="171">
        <v>5</v>
      </c>
      <c r="R743" s="163" t="s">
        <v>2492</v>
      </c>
      <c r="S743" s="185">
        <v>5</v>
      </c>
      <c r="T743" s="163" t="s">
        <v>2470</v>
      </c>
      <c r="U743" s="185">
        <v>12</v>
      </c>
      <c r="V743" s="163" t="s">
        <v>5036</v>
      </c>
      <c r="W743" s="214">
        <v>1</v>
      </c>
      <c r="X743" s="214"/>
      <c r="Y743" s="164" t="s">
        <v>2353</v>
      </c>
      <c r="Z743" s="164" t="s">
        <v>2353</v>
      </c>
      <c r="AA743" s="164"/>
      <c r="AB743" s="165" t="s">
        <v>2338</v>
      </c>
      <c r="AC743" s="166">
        <v>5</v>
      </c>
      <c r="AD743" s="167">
        <f t="shared" si="4"/>
        <v>2</v>
      </c>
      <c r="AE743" s="398">
        <v>5</v>
      </c>
      <c r="AF743" s="398">
        <v>2</v>
      </c>
      <c r="AG743" s="398">
        <v>4</v>
      </c>
      <c r="AH743" s="398">
        <v>1</v>
      </c>
      <c r="AI743" s="399">
        <v>7</v>
      </c>
      <c r="AJ743" s="399">
        <v>5</v>
      </c>
      <c r="AK743" s="399">
        <v>2</v>
      </c>
      <c r="AL743" s="399">
        <v>12</v>
      </c>
      <c r="AM743" s="166"/>
      <c r="AN743" s="166"/>
      <c r="AO743" s="166" t="s">
        <v>699</v>
      </c>
      <c r="AP743" s="168" t="s">
        <v>699</v>
      </c>
      <c r="AQ743" s="168" t="s">
        <v>699</v>
      </c>
      <c r="AR743" s="169">
        <f t="shared" si="5"/>
        <v>5</v>
      </c>
      <c r="AS743" s="170">
        <v>0</v>
      </c>
      <c r="AT743" s="160">
        <v>0</v>
      </c>
      <c r="AU743" s="160">
        <v>0</v>
      </c>
      <c r="AV743" s="170">
        <v>0</v>
      </c>
      <c r="AW743" s="170">
        <v>0</v>
      </c>
      <c r="AX743" s="160">
        <v>0</v>
      </c>
      <c r="AY743" s="160">
        <v>0</v>
      </c>
      <c r="AZ743" s="160">
        <v>0</v>
      </c>
      <c r="BA743" s="160">
        <v>0</v>
      </c>
      <c r="BB743" s="160">
        <v>5</v>
      </c>
      <c r="BC743" s="160" t="s">
        <v>2339</v>
      </c>
      <c r="BD743" s="160"/>
      <c r="BE743" s="160"/>
    </row>
    <row r="744" spans="2:57" ht="16.5" hidden="1" customHeight="1">
      <c r="B744" s="156">
        <v>640</v>
      </c>
      <c r="C744" s="157" t="s">
        <v>2265</v>
      </c>
      <c r="D744" s="183"/>
      <c r="E744" s="176" t="s">
        <v>2234</v>
      </c>
      <c r="F744" s="183" t="s">
        <v>2233</v>
      </c>
      <c r="G744" s="191" t="s">
        <v>2153</v>
      </c>
      <c r="H744" s="192" t="s">
        <v>730</v>
      </c>
      <c r="I744" s="193" t="s">
        <v>2266</v>
      </c>
      <c r="J744" s="193"/>
      <c r="K744" s="194"/>
      <c r="L744" s="158"/>
      <c r="M744" s="158"/>
      <c r="N744" s="158" t="s">
        <v>699</v>
      </c>
      <c r="O744" s="158" t="s">
        <v>699</v>
      </c>
      <c r="P744" s="158" t="s">
        <v>699</v>
      </c>
      <c r="Q744" s="171">
        <v>0</v>
      </c>
      <c r="R744" s="163"/>
      <c r="S744" s="185"/>
      <c r="T744" s="163"/>
      <c r="U744" s="185"/>
      <c r="V744" s="163"/>
      <c r="W744" s="185"/>
      <c r="X744" s="185"/>
      <c r="Y744" s="164"/>
      <c r="Z744" s="164"/>
      <c r="AA744" s="164"/>
      <c r="AB744" s="165" t="s">
        <v>2338</v>
      </c>
      <c r="AC744" s="166">
        <v>0</v>
      </c>
      <c r="AD744" s="167">
        <f t="shared" si="4"/>
        <v>0</v>
      </c>
      <c r="AE744" s="398">
        <v>0</v>
      </c>
      <c r="AF744" s="398">
        <v>0</v>
      </c>
      <c r="AG744" s="398">
        <v>0</v>
      </c>
      <c r="AH744" s="398">
        <v>0</v>
      </c>
      <c r="AI744" s="399">
        <v>0</v>
      </c>
      <c r="AJ744" s="399">
        <v>0</v>
      </c>
      <c r="AK744" s="399">
        <v>0</v>
      </c>
      <c r="AL744" s="399">
        <v>0</v>
      </c>
      <c r="AM744" s="166"/>
      <c r="AN744" s="166"/>
      <c r="AO744" s="166">
        <v>1</v>
      </c>
      <c r="AP744" s="168" t="s">
        <v>10146</v>
      </c>
      <c r="AQ744" s="168">
        <v>1</v>
      </c>
      <c r="AR744" s="169">
        <f t="shared" si="5"/>
        <v>0</v>
      </c>
      <c r="AS744" s="170">
        <v>0</v>
      </c>
      <c r="AT744" s="160">
        <v>0</v>
      </c>
      <c r="AU744" s="160">
        <v>0</v>
      </c>
      <c r="AV744" s="170">
        <v>0</v>
      </c>
      <c r="AW744" s="170">
        <v>0</v>
      </c>
      <c r="AX744" s="160">
        <v>0</v>
      </c>
      <c r="AY744" s="160">
        <v>0</v>
      </c>
      <c r="AZ744" s="160">
        <v>0</v>
      </c>
      <c r="BA744" s="160">
        <v>0</v>
      </c>
      <c r="BB744" s="160">
        <v>0</v>
      </c>
      <c r="BC744" s="160"/>
      <c r="BD744" s="160"/>
      <c r="BE744" s="160"/>
    </row>
    <row r="745" spans="2:57" ht="16.5" customHeight="1">
      <c r="B745" s="156">
        <v>127</v>
      </c>
      <c r="C745" s="157" t="s">
        <v>2197</v>
      </c>
      <c r="D745" s="158" t="s">
        <v>6171</v>
      </c>
      <c r="E745" s="176" t="s">
        <v>28</v>
      </c>
      <c r="F745" s="158" t="s">
        <v>2233</v>
      </c>
      <c r="G745" s="158" t="s">
        <v>2153</v>
      </c>
      <c r="H745" s="159" t="s">
        <v>724</v>
      </c>
      <c r="I745" s="160" t="s">
        <v>2198</v>
      </c>
      <c r="J745" s="160" t="s">
        <v>6172</v>
      </c>
      <c r="K745" s="161">
        <v>19167</v>
      </c>
      <c r="L745" s="158"/>
      <c r="M745" s="158"/>
      <c r="N745" s="158" t="s">
        <v>699</v>
      </c>
      <c r="O745" s="158" t="s">
        <v>699</v>
      </c>
      <c r="P745" s="158" t="s">
        <v>699</v>
      </c>
      <c r="Q745" s="171">
        <v>3</v>
      </c>
      <c r="R745" s="163" t="s">
        <v>5925</v>
      </c>
      <c r="S745" s="185">
        <v>11</v>
      </c>
      <c r="T745" s="163" t="s">
        <v>2452</v>
      </c>
      <c r="U745" s="185">
        <v>25</v>
      </c>
      <c r="V745" s="163" t="s">
        <v>6173</v>
      </c>
      <c r="W745" s="185">
        <v>7</v>
      </c>
      <c r="X745" s="185"/>
      <c r="Y745" s="164" t="s">
        <v>26</v>
      </c>
      <c r="Z745" s="164" t="s">
        <v>26</v>
      </c>
      <c r="AA745" s="164"/>
      <c r="AB745" s="165" t="s">
        <v>2338</v>
      </c>
      <c r="AC745" s="166">
        <v>24</v>
      </c>
      <c r="AD745" s="167">
        <f t="shared" si="4"/>
        <v>0</v>
      </c>
      <c r="AE745" s="398">
        <v>24</v>
      </c>
      <c r="AF745" s="398">
        <v>0</v>
      </c>
      <c r="AG745" s="398">
        <v>5</v>
      </c>
      <c r="AH745" s="398">
        <v>0</v>
      </c>
      <c r="AI745" s="399">
        <v>24</v>
      </c>
      <c r="AJ745" s="399">
        <v>5</v>
      </c>
      <c r="AK745" s="399">
        <v>2</v>
      </c>
      <c r="AL745" s="399">
        <v>22</v>
      </c>
      <c r="AM745" s="166"/>
      <c r="AN745" s="166"/>
      <c r="AO745" s="166" t="s">
        <v>699</v>
      </c>
      <c r="AP745" s="168" t="s">
        <v>699</v>
      </c>
      <c r="AQ745" s="168" t="s">
        <v>699</v>
      </c>
      <c r="AR745" s="169">
        <f t="shared" si="5"/>
        <v>24</v>
      </c>
      <c r="AS745" s="170">
        <v>0</v>
      </c>
      <c r="AT745" s="160">
        <v>0</v>
      </c>
      <c r="AU745" s="160">
        <v>0</v>
      </c>
      <c r="AV745" s="170">
        <v>0</v>
      </c>
      <c r="AW745" s="170">
        <v>0</v>
      </c>
      <c r="AX745" s="160">
        <v>0</v>
      </c>
      <c r="AY745" s="160">
        <v>0</v>
      </c>
      <c r="AZ745" s="160">
        <v>0</v>
      </c>
      <c r="BA745" s="160">
        <v>0</v>
      </c>
      <c r="BB745" s="160">
        <v>24</v>
      </c>
      <c r="BC745" s="160" t="s">
        <v>2339</v>
      </c>
      <c r="BD745" s="160"/>
      <c r="BE745" s="160"/>
    </row>
    <row r="746" spans="2:57" ht="16.5" customHeight="1">
      <c r="B746" s="156">
        <v>69</v>
      </c>
      <c r="C746" s="157" t="s">
        <v>2199</v>
      </c>
      <c r="D746" s="158" t="s">
        <v>6174</v>
      </c>
      <c r="E746" s="176" t="s">
        <v>28</v>
      </c>
      <c r="F746" s="158" t="s">
        <v>2233</v>
      </c>
      <c r="G746" s="158" t="s">
        <v>2153</v>
      </c>
      <c r="H746" s="159" t="s">
        <v>724</v>
      </c>
      <c r="I746" s="160" t="s">
        <v>2200</v>
      </c>
      <c r="J746" s="160" t="s">
        <v>6175</v>
      </c>
      <c r="K746" s="161">
        <v>21298</v>
      </c>
      <c r="L746" s="158" t="s">
        <v>2474</v>
      </c>
      <c r="M746" s="158" t="s">
        <v>2332</v>
      </c>
      <c r="N746" s="158" t="s">
        <v>2474</v>
      </c>
      <c r="O746" s="158" t="s">
        <v>6176</v>
      </c>
      <c r="P746" s="158" t="s">
        <v>6177</v>
      </c>
      <c r="Q746" s="171">
        <v>2</v>
      </c>
      <c r="R746" s="163" t="s">
        <v>2683</v>
      </c>
      <c r="S746" s="185">
        <v>7</v>
      </c>
      <c r="T746" s="163" t="s">
        <v>2603</v>
      </c>
      <c r="U746" s="185">
        <v>22</v>
      </c>
      <c r="V746" s="163" t="s">
        <v>3239</v>
      </c>
      <c r="W746" s="185">
        <v>1</v>
      </c>
      <c r="X746" s="185"/>
      <c r="Y746" s="164" t="s">
        <v>26</v>
      </c>
      <c r="Z746" s="164" t="s">
        <v>26</v>
      </c>
      <c r="AA746" s="164"/>
      <c r="AB746" s="165" t="s">
        <v>2338</v>
      </c>
      <c r="AC746" s="166">
        <v>0</v>
      </c>
      <c r="AD746" s="167">
        <f t="shared" si="4"/>
        <v>0</v>
      </c>
      <c r="AE746" s="398">
        <v>0</v>
      </c>
      <c r="AF746" s="398">
        <v>0</v>
      </c>
      <c r="AG746" s="398">
        <v>0</v>
      </c>
      <c r="AH746" s="398">
        <v>0</v>
      </c>
      <c r="AI746" s="399">
        <v>2</v>
      </c>
      <c r="AJ746" s="399">
        <v>0</v>
      </c>
      <c r="AK746" s="399">
        <v>2</v>
      </c>
      <c r="AL746" s="399">
        <v>7</v>
      </c>
      <c r="AM746" s="166"/>
      <c r="AN746" s="166"/>
      <c r="AO746" s="166" t="s">
        <v>699</v>
      </c>
      <c r="AP746" s="168" t="s">
        <v>699</v>
      </c>
      <c r="AQ746" s="168" t="s">
        <v>699</v>
      </c>
      <c r="AR746" s="169">
        <f t="shared" si="5"/>
        <v>0</v>
      </c>
      <c r="AS746" s="170">
        <v>0</v>
      </c>
      <c r="AT746" s="160">
        <v>0</v>
      </c>
      <c r="AU746" s="160">
        <v>0</v>
      </c>
      <c r="AV746" s="170">
        <v>0</v>
      </c>
      <c r="AW746" s="170">
        <v>0</v>
      </c>
      <c r="AX746" s="160">
        <v>0</v>
      </c>
      <c r="AY746" s="160">
        <v>0</v>
      </c>
      <c r="AZ746" s="160">
        <v>0</v>
      </c>
      <c r="BA746" s="160">
        <v>0</v>
      </c>
      <c r="BB746" s="160">
        <v>0</v>
      </c>
      <c r="BC746" s="160" t="s">
        <v>2339</v>
      </c>
      <c r="BD746" s="160"/>
      <c r="BE746" s="160"/>
    </row>
    <row r="747" spans="2:57" ht="16.5" customHeight="1">
      <c r="B747" s="156">
        <v>129</v>
      </c>
      <c r="C747" s="157" t="s">
        <v>2201</v>
      </c>
      <c r="D747" s="158" t="s">
        <v>6178</v>
      </c>
      <c r="E747" s="176" t="s">
        <v>28</v>
      </c>
      <c r="F747" s="158" t="s">
        <v>2233</v>
      </c>
      <c r="G747" s="158" t="s">
        <v>2153</v>
      </c>
      <c r="H747" s="159" t="s">
        <v>724</v>
      </c>
      <c r="I747" s="160" t="s">
        <v>2202</v>
      </c>
      <c r="J747" s="160" t="s">
        <v>6179</v>
      </c>
      <c r="K747" s="161">
        <v>19830</v>
      </c>
      <c r="L747" s="158"/>
      <c r="M747" s="158"/>
      <c r="N747" s="158" t="s">
        <v>699</v>
      </c>
      <c r="O747" s="158" t="s">
        <v>699</v>
      </c>
      <c r="P747" s="158" t="s">
        <v>699</v>
      </c>
      <c r="Q747" s="171">
        <v>5</v>
      </c>
      <c r="R747" s="163" t="s">
        <v>2680</v>
      </c>
      <c r="S747" s="185">
        <v>6</v>
      </c>
      <c r="T747" s="163" t="s">
        <v>2430</v>
      </c>
      <c r="U747" s="185">
        <v>16</v>
      </c>
      <c r="V747" s="163" t="s">
        <v>6180</v>
      </c>
      <c r="W747" s="214">
        <v>0</v>
      </c>
      <c r="X747" s="214"/>
      <c r="Y747" s="164" t="s">
        <v>26</v>
      </c>
      <c r="Z747" s="164" t="s">
        <v>26</v>
      </c>
      <c r="AA747" s="164"/>
      <c r="AB747" s="165" t="s">
        <v>2338</v>
      </c>
      <c r="AC747" s="166">
        <v>11</v>
      </c>
      <c r="AD747" s="167">
        <f t="shared" si="4"/>
        <v>2</v>
      </c>
      <c r="AE747" s="398">
        <v>11</v>
      </c>
      <c r="AF747" s="398">
        <v>2</v>
      </c>
      <c r="AG747" s="398">
        <v>4</v>
      </c>
      <c r="AH747" s="398">
        <v>0</v>
      </c>
      <c r="AI747" s="399">
        <v>13</v>
      </c>
      <c r="AJ747" s="399">
        <v>4</v>
      </c>
      <c r="AK747" s="399">
        <v>2</v>
      </c>
      <c r="AL747" s="399">
        <v>17</v>
      </c>
      <c r="AM747" s="166"/>
      <c r="AN747" s="166"/>
      <c r="AO747" s="166" t="s">
        <v>699</v>
      </c>
      <c r="AP747" s="168" t="s">
        <v>699</v>
      </c>
      <c r="AQ747" s="168" t="s">
        <v>699</v>
      </c>
      <c r="AR747" s="169">
        <f t="shared" si="5"/>
        <v>11</v>
      </c>
      <c r="AS747" s="170">
        <v>0</v>
      </c>
      <c r="AT747" s="160">
        <v>0</v>
      </c>
      <c r="AU747" s="160">
        <v>0</v>
      </c>
      <c r="AV747" s="170">
        <v>0</v>
      </c>
      <c r="AW747" s="170">
        <v>0</v>
      </c>
      <c r="AX747" s="160">
        <v>0</v>
      </c>
      <c r="AY747" s="160">
        <v>0</v>
      </c>
      <c r="AZ747" s="160">
        <v>0</v>
      </c>
      <c r="BA747" s="160">
        <v>0</v>
      </c>
      <c r="BB747" s="160">
        <v>11</v>
      </c>
      <c r="BC747" s="160" t="s">
        <v>2339</v>
      </c>
      <c r="BD747" s="160"/>
      <c r="BE747" s="160"/>
    </row>
    <row r="748" spans="2:57" ht="16.5" customHeight="1">
      <c r="B748" s="156">
        <v>644</v>
      </c>
      <c r="C748" s="157" t="s">
        <v>2203</v>
      </c>
      <c r="D748" s="158" t="s">
        <v>6181</v>
      </c>
      <c r="E748" s="176" t="s">
        <v>28</v>
      </c>
      <c r="F748" s="158" t="s">
        <v>2233</v>
      </c>
      <c r="G748" s="158" t="s">
        <v>2153</v>
      </c>
      <c r="H748" s="159" t="s">
        <v>727</v>
      </c>
      <c r="I748" s="160" t="s">
        <v>2204</v>
      </c>
      <c r="J748" s="160" t="s">
        <v>6182</v>
      </c>
      <c r="K748" s="161">
        <v>42614</v>
      </c>
      <c r="L748" s="158" t="s">
        <v>6183</v>
      </c>
      <c r="M748" s="158" t="s">
        <v>2332</v>
      </c>
      <c r="N748" s="158" t="s">
        <v>6183</v>
      </c>
      <c r="O748" s="158" t="s">
        <v>6184</v>
      </c>
      <c r="P748" s="158" t="s">
        <v>6185</v>
      </c>
      <c r="Q748" s="171">
        <v>2</v>
      </c>
      <c r="R748" s="163" t="s">
        <v>4036</v>
      </c>
      <c r="S748" s="185">
        <v>22</v>
      </c>
      <c r="T748" s="163" t="s">
        <v>6186</v>
      </c>
      <c r="U748" s="185">
        <v>67</v>
      </c>
      <c r="V748" s="163" t="s">
        <v>6187</v>
      </c>
      <c r="W748" s="185">
        <v>1</v>
      </c>
      <c r="X748" s="185"/>
      <c r="Y748" s="164" t="s">
        <v>26</v>
      </c>
      <c r="Z748" s="164" t="s">
        <v>26</v>
      </c>
      <c r="AA748" s="172" t="s">
        <v>35</v>
      </c>
      <c r="AB748" s="165" t="s">
        <v>2354</v>
      </c>
      <c r="AC748" s="166">
        <v>31</v>
      </c>
      <c r="AD748" s="167">
        <f t="shared" si="4"/>
        <v>39</v>
      </c>
      <c r="AE748" s="398">
        <v>30</v>
      </c>
      <c r="AF748" s="398">
        <v>39</v>
      </c>
      <c r="AG748" s="398">
        <v>4</v>
      </c>
      <c r="AH748" s="398">
        <v>3</v>
      </c>
      <c r="AI748" s="399">
        <v>69</v>
      </c>
      <c r="AJ748" s="399">
        <v>7</v>
      </c>
      <c r="AK748" s="399">
        <v>3</v>
      </c>
      <c r="AL748" s="399">
        <v>37</v>
      </c>
      <c r="AM748" s="166"/>
      <c r="AN748" s="166"/>
      <c r="AO748" s="166" t="s">
        <v>699</v>
      </c>
      <c r="AP748" s="168" t="s">
        <v>699</v>
      </c>
      <c r="AQ748" s="168" t="s">
        <v>699</v>
      </c>
      <c r="AR748" s="169">
        <f t="shared" si="5"/>
        <v>31</v>
      </c>
      <c r="AS748" s="170">
        <v>0</v>
      </c>
      <c r="AT748" s="160">
        <v>0</v>
      </c>
      <c r="AU748" s="160">
        <v>0</v>
      </c>
      <c r="AV748" s="170">
        <v>0</v>
      </c>
      <c r="AW748" s="170">
        <v>0</v>
      </c>
      <c r="AX748" s="160">
        <v>0</v>
      </c>
      <c r="AY748" s="160">
        <v>0</v>
      </c>
      <c r="AZ748" s="160">
        <v>0</v>
      </c>
      <c r="BA748" s="160">
        <v>0</v>
      </c>
      <c r="BB748" s="160">
        <v>31</v>
      </c>
      <c r="BC748" s="160" t="s">
        <v>2355</v>
      </c>
      <c r="BD748" s="160"/>
      <c r="BE748" s="160"/>
    </row>
    <row r="749" spans="2:57" ht="16.5" customHeight="1">
      <c r="B749" s="156">
        <v>632</v>
      </c>
      <c r="C749" s="157" t="s">
        <v>2205</v>
      </c>
      <c r="D749" s="158" t="s">
        <v>6188</v>
      </c>
      <c r="E749" s="176" t="s">
        <v>28</v>
      </c>
      <c r="F749" s="158" t="s">
        <v>2233</v>
      </c>
      <c r="G749" s="158" t="s">
        <v>2153</v>
      </c>
      <c r="H749" s="159" t="s">
        <v>727</v>
      </c>
      <c r="I749" s="160" t="s">
        <v>2206</v>
      </c>
      <c r="J749" s="160" t="s">
        <v>6189</v>
      </c>
      <c r="K749" s="161">
        <v>23052</v>
      </c>
      <c r="L749" s="158"/>
      <c r="M749" s="158"/>
      <c r="N749" s="158" t="s">
        <v>699</v>
      </c>
      <c r="O749" s="158" t="s">
        <v>699</v>
      </c>
      <c r="P749" s="158" t="s">
        <v>699</v>
      </c>
      <c r="Q749" s="171">
        <v>5</v>
      </c>
      <c r="R749" s="163" t="s">
        <v>2840</v>
      </c>
      <c r="S749" s="185">
        <v>10</v>
      </c>
      <c r="T749" s="163" t="s">
        <v>3066</v>
      </c>
      <c r="U749" s="185">
        <v>46</v>
      </c>
      <c r="V749" s="163" t="s">
        <v>6190</v>
      </c>
      <c r="W749" s="185">
        <v>1</v>
      </c>
      <c r="X749" s="185"/>
      <c r="Y749" s="164" t="s">
        <v>26</v>
      </c>
      <c r="Z749" s="164" t="s">
        <v>26</v>
      </c>
      <c r="AA749" s="172" t="s">
        <v>35</v>
      </c>
      <c r="AB749" s="165" t="s">
        <v>2354</v>
      </c>
      <c r="AC749" s="166">
        <v>41</v>
      </c>
      <c r="AD749" s="167">
        <f t="shared" si="4"/>
        <v>0</v>
      </c>
      <c r="AE749" s="398">
        <v>41</v>
      </c>
      <c r="AF749" s="398">
        <v>0</v>
      </c>
      <c r="AG749" s="398">
        <v>5</v>
      </c>
      <c r="AH749" s="398">
        <v>7</v>
      </c>
      <c r="AI749" s="399">
        <v>49</v>
      </c>
      <c r="AJ749" s="399">
        <v>12</v>
      </c>
      <c r="AK749" s="399">
        <v>3</v>
      </c>
      <c r="AL749" s="399">
        <v>28</v>
      </c>
      <c r="AM749" s="166"/>
      <c r="AN749" s="166"/>
      <c r="AO749" s="166" t="s">
        <v>699</v>
      </c>
      <c r="AP749" s="168" t="s">
        <v>699</v>
      </c>
      <c r="AQ749" s="168" t="s">
        <v>699</v>
      </c>
      <c r="AR749" s="169">
        <f t="shared" si="5"/>
        <v>41</v>
      </c>
      <c r="AS749" s="170">
        <v>0</v>
      </c>
      <c r="AT749" s="160">
        <v>0</v>
      </c>
      <c r="AU749" s="160">
        <v>0</v>
      </c>
      <c r="AV749" s="170">
        <v>0</v>
      </c>
      <c r="AW749" s="170">
        <v>0</v>
      </c>
      <c r="AX749" s="160">
        <v>0</v>
      </c>
      <c r="AY749" s="160">
        <v>1</v>
      </c>
      <c r="AZ749" s="160">
        <v>0</v>
      </c>
      <c r="BA749" s="160">
        <v>0</v>
      </c>
      <c r="BB749" s="160">
        <v>40</v>
      </c>
      <c r="BC749" s="160" t="s">
        <v>2355</v>
      </c>
      <c r="BD749" s="160"/>
      <c r="BE749" s="160"/>
    </row>
    <row r="750" spans="2:57" ht="16.5" customHeight="1">
      <c r="B750" s="156">
        <v>613</v>
      </c>
      <c r="C750" s="157" t="s">
        <v>2207</v>
      </c>
      <c r="D750" s="158" t="s">
        <v>6191</v>
      </c>
      <c r="E750" s="176" t="s">
        <v>28</v>
      </c>
      <c r="F750" s="158" t="s">
        <v>2233</v>
      </c>
      <c r="G750" s="158" t="s">
        <v>2153</v>
      </c>
      <c r="H750" s="159" t="s">
        <v>730</v>
      </c>
      <c r="I750" s="160" t="s">
        <v>2208</v>
      </c>
      <c r="J750" s="160" t="s">
        <v>6192</v>
      </c>
      <c r="K750" s="161">
        <v>26003</v>
      </c>
      <c r="L750" s="158" t="s">
        <v>6193</v>
      </c>
      <c r="M750" s="158" t="s">
        <v>2332</v>
      </c>
      <c r="N750" s="158" t="s">
        <v>6193</v>
      </c>
      <c r="O750" s="158" t="s">
        <v>6194</v>
      </c>
      <c r="P750" s="158" t="s">
        <v>6195</v>
      </c>
      <c r="Q750" s="171">
        <v>3</v>
      </c>
      <c r="R750" s="163" t="s">
        <v>2919</v>
      </c>
      <c r="S750" s="185">
        <v>7</v>
      </c>
      <c r="T750" s="163" t="s">
        <v>2470</v>
      </c>
      <c r="U750" s="185">
        <v>20</v>
      </c>
      <c r="V750" s="163" t="s">
        <v>6196</v>
      </c>
      <c r="W750" s="185">
        <v>1</v>
      </c>
      <c r="X750" s="185"/>
      <c r="Y750" s="164" t="s">
        <v>2353</v>
      </c>
      <c r="Z750" s="164" t="s">
        <v>2353</v>
      </c>
      <c r="AA750" s="164"/>
      <c r="AB750" s="165" t="s">
        <v>2338</v>
      </c>
      <c r="AC750" s="166">
        <v>15</v>
      </c>
      <c r="AD750" s="167">
        <f t="shared" si="4"/>
        <v>3</v>
      </c>
      <c r="AE750" s="398">
        <v>17</v>
      </c>
      <c r="AF750" s="398">
        <v>3</v>
      </c>
      <c r="AG750" s="398">
        <v>5</v>
      </c>
      <c r="AH750" s="398">
        <v>2</v>
      </c>
      <c r="AI750" s="399">
        <v>20</v>
      </c>
      <c r="AJ750" s="399">
        <v>7</v>
      </c>
      <c r="AK750" s="399">
        <v>2</v>
      </c>
      <c r="AL750" s="399">
        <v>21</v>
      </c>
      <c r="AM750" s="166"/>
      <c r="AN750" s="166"/>
      <c r="AO750" s="166" t="s">
        <v>699</v>
      </c>
      <c r="AP750" s="168" t="s">
        <v>699</v>
      </c>
      <c r="AQ750" s="168" t="s">
        <v>699</v>
      </c>
      <c r="AR750" s="169">
        <f t="shared" si="5"/>
        <v>15</v>
      </c>
      <c r="AS750" s="170">
        <v>0</v>
      </c>
      <c r="AT750" s="160">
        <v>0</v>
      </c>
      <c r="AU750" s="160">
        <v>0</v>
      </c>
      <c r="AV750" s="170">
        <v>0</v>
      </c>
      <c r="AW750" s="170">
        <v>0</v>
      </c>
      <c r="AX750" s="160">
        <v>0</v>
      </c>
      <c r="AY750" s="160">
        <v>0</v>
      </c>
      <c r="AZ750" s="160">
        <v>0</v>
      </c>
      <c r="BA750" s="160">
        <v>0</v>
      </c>
      <c r="BB750" s="160">
        <v>15</v>
      </c>
      <c r="BC750" s="160" t="s">
        <v>2339</v>
      </c>
      <c r="BD750" s="160"/>
      <c r="BE750" s="160"/>
    </row>
    <row r="751" spans="2:57" ht="16.5" customHeight="1">
      <c r="B751" s="156">
        <v>633</v>
      </c>
      <c r="C751" s="157" t="s">
        <v>2209</v>
      </c>
      <c r="D751" s="158" t="s">
        <v>6197</v>
      </c>
      <c r="E751" s="176" t="s">
        <v>28</v>
      </c>
      <c r="F751" s="158" t="s">
        <v>2233</v>
      </c>
      <c r="G751" s="158" t="s">
        <v>2153</v>
      </c>
      <c r="H751" s="159" t="s">
        <v>727</v>
      </c>
      <c r="I751" s="160" t="s">
        <v>2210</v>
      </c>
      <c r="J751" s="160" t="s">
        <v>6198</v>
      </c>
      <c r="K751" s="161">
        <v>8147</v>
      </c>
      <c r="L751" s="158" t="s">
        <v>6199</v>
      </c>
      <c r="M751" s="158" t="s">
        <v>2332</v>
      </c>
      <c r="N751" s="158" t="s">
        <v>6199</v>
      </c>
      <c r="O751" s="158" t="s">
        <v>6200</v>
      </c>
      <c r="P751" s="158" t="s">
        <v>6201</v>
      </c>
      <c r="Q751" s="171">
        <v>3</v>
      </c>
      <c r="R751" s="163" t="s">
        <v>5035</v>
      </c>
      <c r="S751" s="185">
        <v>8</v>
      </c>
      <c r="T751" s="163" t="s">
        <v>2453</v>
      </c>
      <c r="U751" s="185">
        <v>15</v>
      </c>
      <c r="V751" s="163" t="s">
        <v>5183</v>
      </c>
      <c r="W751" s="214">
        <v>0</v>
      </c>
      <c r="X751" s="214"/>
      <c r="Y751" s="164" t="s">
        <v>2353</v>
      </c>
      <c r="Z751" s="164" t="s">
        <v>2353</v>
      </c>
      <c r="AA751" s="164"/>
      <c r="AB751" s="165" t="s">
        <v>2338</v>
      </c>
      <c r="AC751" s="166">
        <v>17</v>
      </c>
      <c r="AD751" s="167">
        <f t="shared" si="4"/>
        <v>9</v>
      </c>
      <c r="AE751" s="398">
        <v>17</v>
      </c>
      <c r="AF751" s="398">
        <v>9</v>
      </c>
      <c r="AG751" s="398">
        <v>5</v>
      </c>
      <c r="AH751" s="398">
        <v>2</v>
      </c>
      <c r="AI751" s="399">
        <v>26</v>
      </c>
      <c r="AJ751" s="399">
        <v>8</v>
      </c>
      <c r="AK751" s="399">
        <v>2</v>
      </c>
      <c r="AL751" s="399">
        <v>16</v>
      </c>
      <c r="AM751" s="166"/>
      <c r="AN751" s="166"/>
      <c r="AO751" s="166" t="s">
        <v>699</v>
      </c>
      <c r="AP751" s="168" t="s">
        <v>699</v>
      </c>
      <c r="AQ751" s="168" t="s">
        <v>699</v>
      </c>
      <c r="AR751" s="169">
        <f t="shared" si="5"/>
        <v>17</v>
      </c>
      <c r="AS751" s="170">
        <v>0</v>
      </c>
      <c r="AT751" s="160">
        <v>0</v>
      </c>
      <c r="AU751" s="160">
        <v>0</v>
      </c>
      <c r="AV751" s="170">
        <v>0</v>
      </c>
      <c r="AW751" s="170">
        <v>0</v>
      </c>
      <c r="AX751" s="160">
        <v>0</v>
      </c>
      <c r="AY751" s="160">
        <v>0</v>
      </c>
      <c r="AZ751" s="160">
        <v>0</v>
      </c>
      <c r="BA751" s="160">
        <v>0</v>
      </c>
      <c r="BB751" s="160">
        <v>17</v>
      </c>
      <c r="BC751" s="160" t="s">
        <v>2339</v>
      </c>
      <c r="BD751" s="160"/>
      <c r="BE751" s="160"/>
    </row>
    <row r="752" spans="2:57" ht="16.5" hidden="1" customHeight="1">
      <c r="B752" s="156">
        <v>646</v>
      </c>
      <c r="C752" s="157" t="s">
        <v>2239</v>
      </c>
      <c r="D752" s="158" t="s">
        <v>6202</v>
      </c>
      <c r="E752" s="176" t="s">
        <v>2234</v>
      </c>
      <c r="F752" s="158" t="s">
        <v>2233</v>
      </c>
      <c r="G752" s="158" t="s">
        <v>2153</v>
      </c>
      <c r="H752" s="159" t="s">
        <v>730</v>
      </c>
      <c r="I752" s="160" t="s">
        <v>2240</v>
      </c>
      <c r="J752" s="160" t="s">
        <v>6203</v>
      </c>
      <c r="K752" s="161">
        <v>45717</v>
      </c>
      <c r="L752" s="158" t="s">
        <v>6204</v>
      </c>
      <c r="M752" s="158" t="s">
        <v>2332</v>
      </c>
      <c r="N752" s="158" t="s">
        <v>6204</v>
      </c>
      <c r="O752" s="158" t="s">
        <v>6205</v>
      </c>
      <c r="P752" s="158" t="s">
        <v>6206</v>
      </c>
      <c r="Q752" s="171">
        <v>1</v>
      </c>
      <c r="R752" s="163" t="s">
        <v>6207</v>
      </c>
      <c r="S752" s="185">
        <v>23</v>
      </c>
      <c r="T752" s="163" t="s">
        <v>2758</v>
      </c>
      <c r="U752" s="185">
        <v>42</v>
      </c>
      <c r="V752" s="163" t="s">
        <v>6208</v>
      </c>
      <c r="W752" s="185">
        <v>1</v>
      </c>
      <c r="X752" s="185"/>
      <c r="Y752" s="164" t="s">
        <v>26</v>
      </c>
      <c r="Z752" s="164" t="s">
        <v>26</v>
      </c>
      <c r="AA752" s="164"/>
      <c r="AB752" s="165" t="s">
        <v>2338</v>
      </c>
      <c r="AC752" s="166">
        <v>86</v>
      </c>
      <c r="AD752" s="167">
        <f t="shared" si="4"/>
        <v>0</v>
      </c>
      <c r="AE752" s="398">
        <v>0</v>
      </c>
      <c r="AF752" s="398">
        <v>0</v>
      </c>
      <c r="AG752" s="398">
        <v>0</v>
      </c>
      <c r="AH752" s="398">
        <v>0</v>
      </c>
      <c r="AI752" s="399">
        <v>0</v>
      </c>
      <c r="AJ752" s="399">
        <v>0</v>
      </c>
      <c r="AK752" s="399">
        <v>0</v>
      </c>
      <c r="AL752" s="399">
        <v>0</v>
      </c>
      <c r="AM752" s="166"/>
      <c r="AN752" s="166"/>
      <c r="AO752" s="166">
        <v>1</v>
      </c>
      <c r="AP752" s="168" t="s">
        <v>10124</v>
      </c>
      <c r="AQ752" s="168">
        <v>1</v>
      </c>
      <c r="AR752" s="169">
        <f t="shared" si="5"/>
        <v>86</v>
      </c>
      <c r="AS752" s="170">
        <v>0</v>
      </c>
      <c r="AT752" s="160">
        <v>0</v>
      </c>
      <c r="AU752" s="160">
        <v>0</v>
      </c>
      <c r="AV752" s="170">
        <v>0</v>
      </c>
      <c r="AW752" s="170">
        <v>86</v>
      </c>
      <c r="AX752" s="160">
        <v>0</v>
      </c>
      <c r="AY752" s="160">
        <v>0</v>
      </c>
      <c r="AZ752" s="160">
        <v>0</v>
      </c>
      <c r="BA752" s="160">
        <v>0</v>
      </c>
      <c r="BB752" s="160">
        <v>0</v>
      </c>
      <c r="BC752" s="160"/>
      <c r="BD752" s="160"/>
      <c r="BE752" s="160"/>
    </row>
    <row r="753" spans="2:57" ht="16.5" customHeight="1">
      <c r="B753" s="156">
        <v>634</v>
      </c>
      <c r="C753" s="157" t="s">
        <v>2211</v>
      </c>
      <c r="D753" s="158" t="s">
        <v>6209</v>
      </c>
      <c r="E753" s="176" t="s">
        <v>28</v>
      </c>
      <c r="F753" s="158" t="s">
        <v>2233</v>
      </c>
      <c r="G753" s="158" t="s">
        <v>2153</v>
      </c>
      <c r="H753" s="159" t="s">
        <v>727</v>
      </c>
      <c r="I753" s="160" t="s">
        <v>2212</v>
      </c>
      <c r="J753" s="160" t="s">
        <v>6210</v>
      </c>
      <c r="K753" s="161">
        <v>12601</v>
      </c>
      <c r="L753" s="158" t="s">
        <v>6211</v>
      </c>
      <c r="M753" s="158" t="s">
        <v>2332</v>
      </c>
      <c r="N753" s="158" t="s">
        <v>6211</v>
      </c>
      <c r="O753" s="158" t="s">
        <v>6212</v>
      </c>
      <c r="P753" s="158" t="s">
        <v>6213</v>
      </c>
      <c r="Q753" s="171">
        <v>1</v>
      </c>
      <c r="R753" s="163" t="s">
        <v>6214</v>
      </c>
      <c r="S753" s="185">
        <v>17</v>
      </c>
      <c r="T753" s="163" t="s">
        <v>4140</v>
      </c>
      <c r="U753" s="185">
        <v>42</v>
      </c>
      <c r="V753" s="163" t="s">
        <v>6215</v>
      </c>
      <c r="W753" s="185">
        <v>2</v>
      </c>
      <c r="X753" s="185"/>
      <c r="Y753" s="164" t="s">
        <v>2353</v>
      </c>
      <c r="Z753" s="164" t="s">
        <v>2353</v>
      </c>
      <c r="AA753" s="164"/>
      <c r="AB753" s="165" t="s">
        <v>2338</v>
      </c>
      <c r="AC753" s="166">
        <v>94</v>
      </c>
      <c r="AD753" s="167">
        <f t="shared" si="4"/>
        <v>0</v>
      </c>
      <c r="AE753" s="398">
        <v>94</v>
      </c>
      <c r="AF753" s="398">
        <v>0</v>
      </c>
      <c r="AG753" s="398">
        <v>10</v>
      </c>
      <c r="AH753" s="398">
        <v>0</v>
      </c>
      <c r="AI753" s="399">
        <v>94</v>
      </c>
      <c r="AJ753" s="399">
        <v>10</v>
      </c>
      <c r="AK753" s="399">
        <v>2</v>
      </c>
      <c r="AL753" s="399">
        <v>38</v>
      </c>
      <c r="AM753" s="166"/>
      <c r="AN753" s="166"/>
      <c r="AO753" s="166" t="s">
        <v>699</v>
      </c>
      <c r="AP753" s="168" t="s">
        <v>699</v>
      </c>
      <c r="AQ753" s="168" t="s">
        <v>699</v>
      </c>
      <c r="AR753" s="169">
        <f t="shared" si="5"/>
        <v>94</v>
      </c>
      <c r="AS753" s="170">
        <v>0</v>
      </c>
      <c r="AT753" s="160">
        <v>0</v>
      </c>
      <c r="AU753" s="160">
        <v>0</v>
      </c>
      <c r="AV753" s="170">
        <v>0</v>
      </c>
      <c r="AW753" s="170">
        <v>0</v>
      </c>
      <c r="AX753" s="160">
        <v>0</v>
      </c>
      <c r="AY753" s="160">
        <v>86</v>
      </c>
      <c r="AZ753" s="160">
        <v>0</v>
      </c>
      <c r="BA753" s="160">
        <v>0</v>
      </c>
      <c r="BB753" s="160">
        <v>8</v>
      </c>
      <c r="BC753" s="160" t="s">
        <v>2339</v>
      </c>
      <c r="BD753" s="160"/>
      <c r="BE753" s="160"/>
    </row>
    <row r="754" spans="2:57" ht="16.5" customHeight="1">
      <c r="B754" s="156">
        <v>36</v>
      </c>
      <c r="C754" s="157" t="s">
        <v>2213</v>
      </c>
      <c r="D754" s="158" t="s">
        <v>6216</v>
      </c>
      <c r="E754" s="176" t="s">
        <v>28</v>
      </c>
      <c r="F754" s="158" t="s">
        <v>2233</v>
      </c>
      <c r="G754" s="158" t="s">
        <v>2153</v>
      </c>
      <c r="H754" s="159" t="s">
        <v>724</v>
      </c>
      <c r="I754" s="160" t="s">
        <v>2214</v>
      </c>
      <c r="J754" s="160" t="s">
        <v>6217</v>
      </c>
      <c r="K754" s="161">
        <v>15077</v>
      </c>
      <c r="L754" s="158" t="s">
        <v>6218</v>
      </c>
      <c r="M754" s="158" t="s">
        <v>2332</v>
      </c>
      <c r="N754" s="158" t="s">
        <v>6218</v>
      </c>
      <c r="O754" s="158" t="s">
        <v>6219</v>
      </c>
      <c r="P754" s="158" t="s">
        <v>6220</v>
      </c>
      <c r="Q754" s="171">
        <v>2</v>
      </c>
      <c r="R754" s="163" t="s">
        <v>5732</v>
      </c>
      <c r="S754" s="185">
        <v>16</v>
      </c>
      <c r="T754" s="163" t="s">
        <v>2886</v>
      </c>
      <c r="U754" s="185">
        <v>81</v>
      </c>
      <c r="V754" s="163" t="s">
        <v>6221</v>
      </c>
      <c r="W754" s="185">
        <v>1</v>
      </c>
      <c r="X754" s="185"/>
      <c r="Y754" s="164" t="s">
        <v>26</v>
      </c>
      <c r="Z754" s="164" t="s">
        <v>26</v>
      </c>
      <c r="AA754" s="172" t="s">
        <v>35</v>
      </c>
      <c r="AB754" s="165" t="s">
        <v>2354</v>
      </c>
      <c r="AC754" s="166">
        <v>65</v>
      </c>
      <c r="AD754" s="167">
        <f t="shared" si="4"/>
        <v>0</v>
      </c>
      <c r="AE754" s="398">
        <v>65</v>
      </c>
      <c r="AF754" s="398">
        <v>0</v>
      </c>
      <c r="AG754" s="398">
        <v>9</v>
      </c>
      <c r="AH754" s="398">
        <v>0</v>
      </c>
      <c r="AI754" s="399">
        <v>65</v>
      </c>
      <c r="AJ754" s="399">
        <v>9</v>
      </c>
      <c r="AK754" s="399">
        <v>3</v>
      </c>
      <c r="AL754" s="399">
        <v>33</v>
      </c>
      <c r="AM754" s="166"/>
      <c r="AN754" s="166"/>
      <c r="AO754" s="166" t="s">
        <v>699</v>
      </c>
      <c r="AP754" s="168" t="s">
        <v>699</v>
      </c>
      <c r="AQ754" s="168" t="s">
        <v>699</v>
      </c>
      <c r="AR754" s="169">
        <f t="shared" si="5"/>
        <v>65</v>
      </c>
      <c r="AS754" s="170">
        <v>0</v>
      </c>
      <c r="AT754" s="160">
        <v>0</v>
      </c>
      <c r="AU754" s="160">
        <v>0</v>
      </c>
      <c r="AV754" s="170">
        <v>0</v>
      </c>
      <c r="AW754" s="170">
        <v>0</v>
      </c>
      <c r="AX754" s="160">
        <v>0</v>
      </c>
      <c r="AY754" s="160">
        <v>5</v>
      </c>
      <c r="AZ754" s="160">
        <v>0</v>
      </c>
      <c r="BA754" s="160">
        <v>0</v>
      </c>
      <c r="BB754" s="160">
        <v>60</v>
      </c>
      <c r="BC754" s="160" t="s">
        <v>2355</v>
      </c>
      <c r="BD754" s="160"/>
      <c r="BE754" s="160"/>
    </row>
    <row r="755" spans="2:57" ht="16.5" hidden="1" customHeight="1">
      <c r="B755" s="156">
        <v>68</v>
      </c>
      <c r="C755" s="157" t="s">
        <v>2247</v>
      </c>
      <c r="D755" s="158" t="s">
        <v>6222</v>
      </c>
      <c r="E755" s="176" t="s">
        <v>2234</v>
      </c>
      <c r="F755" s="158" t="s">
        <v>2233</v>
      </c>
      <c r="G755" s="191" t="s">
        <v>2153</v>
      </c>
      <c r="H755" s="192" t="s">
        <v>724</v>
      </c>
      <c r="I755" s="193" t="s">
        <v>2248</v>
      </c>
      <c r="J755" s="193"/>
      <c r="K755" s="194"/>
      <c r="L755" s="158"/>
      <c r="M755" s="158"/>
      <c r="N755" s="158" t="s">
        <v>699</v>
      </c>
      <c r="O755" s="158" t="s">
        <v>699</v>
      </c>
      <c r="P755" s="158" t="s">
        <v>699</v>
      </c>
      <c r="Q755" s="171">
        <v>3</v>
      </c>
      <c r="R755" s="163" t="s">
        <v>5732</v>
      </c>
      <c r="S755" s="185">
        <v>16</v>
      </c>
      <c r="T755" s="163"/>
      <c r="U755" s="185">
        <v>27</v>
      </c>
      <c r="V755" s="163"/>
      <c r="W755" s="185">
        <v>1</v>
      </c>
      <c r="X755" s="185"/>
      <c r="Y755" s="164"/>
      <c r="Z755" s="164"/>
      <c r="AA755" s="164"/>
      <c r="AB755" s="165" t="s">
        <v>2338</v>
      </c>
      <c r="AC755" s="166">
        <v>0</v>
      </c>
      <c r="AD755" s="167">
        <f t="shared" si="4"/>
        <v>0</v>
      </c>
      <c r="AE755" s="398">
        <v>0</v>
      </c>
      <c r="AF755" s="398">
        <v>0</v>
      </c>
      <c r="AG755" s="398">
        <v>0</v>
      </c>
      <c r="AH755" s="398">
        <v>0</v>
      </c>
      <c r="AI755" s="399">
        <v>0</v>
      </c>
      <c r="AJ755" s="399">
        <v>0</v>
      </c>
      <c r="AK755" s="399">
        <v>0</v>
      </c>
      <c r="AL755" s="399">
        <v>0</v>
      </c>
      <c r="AM755" s="166"/>
      <c r="AN755" s="166"/>
      <c r="AO755" s="166">
        <v>1</v>
      </c>
      <c r="AP755" s="168" t="s">
        <v>10142</v>
      </c>
      <c r="AQ755" s="168">
        <v>1</v>
      </c>
      <c r="AR755" s="169">
        <f t="shared" si="5"/>
        <v>0</v>
      </c>
      <c r="AS755" s="170">
        <v>0</v>
      </c>
      <c r="AT755" s="160">
        <v>0</v>
      </c>
      <c r="AU755" s="160">
        <v>0</v>
      </c>
      <c r="AV755" s="170">
        <v>0</v>
      </c>
      <c r="AW755" s="170">
        <v>0</v>
      </c>
      <c r="AX755" s="160">
        <v>0</v>
      </c>
      <c r="AY755" s="160">
        <v>0</v>
      </c>
      <c r="AZ755" s="160">
        <v>0</v>
      </c>
      <c r="BA755" s="160">
        <v>0</v>
      </c>
      <c r="BB755" s="160">
        <v>0</v>
      </c>
      <c r="BC755" s="160"/>
      <c r="BD755" s="160"/>
      <c r="BE755" s="160"/>
    </row>
    <row r="756" spans="2:57" ht="16.5" customHeight="1">
      <c r="B756" s="156">
        <v>89</v>
      </c>
      <c r="C756" s="157" t="s">
        <v>2215</v>
      </c>
      <c r="D756" s="158" t="s">
        <v>6223</v>
      </c>
      <c r="E756" s="176" t="s">
        <v>28</v>
      </c>
      <c r="F756" s="158" t="s">
        <v>2233</v>
      </c>
      <c r="G756" s="158" t="s">
        <v>2153</v>
      </c>
      <c r="H756" s="159" t="s">
        <v>724</v>
      </c>
      <c r="I756" s="160" t="s">
        <v>2216</v>
      </c>
      <c r="J756" s="160" t="s">
        <v>6224</v>
      </c>
      <c r="K756" s="161">
        <v>29668</v>
      </c>
      <c r="L756" s="158"/>
      <c r="M756" s="158"/>
      <c r="N756" s="158" t="s">
        <v>699</v>
      </c>
      <c r="O756" s="158" t="s">
        <v>699</v>
      </c>
      <c r="P756" s="158" t="s">
        <v>699</v>
      </c>
      <c r="Q756" s="171">
        <v>5</v>
      </c>
      <c r="R756" s="163" t="s">
        <v>6225</v>
      </c>
      <c r="S756" s="185">
        <v>17</v>
      </c>
      <c r="T756" s="163" t="s">
        <v>2452</v>
      </c>
      <c r="U756" s="185">
        <v>30</v>
      </c>
      <c r="V756" s="163" t="s">
        <v>6226</v>
      </c>
      <c r="W756" s="185">
        <v>1</v>
      </c>
      <c r="X756" s="185"/>
      <c r="Y756" s="164" t="s">
        <v>26</v>
      </c>
      <c r="Z756" s="164" t="s">
        <v>26</v>
      </c>
      <c r="AA756" s="164"/>
      <c r="AB756" s="165" t="s">
        <v>2338</v>
      </c>
      <c r="AC756" s="166">
        <v>25</v>
      </c>
      <c r="AD756" s="167">
        <f t="shared" si="4"/>
        <v>0</v>
      </c>
      <c r="AE756" s="398">
        <v>25</v>
      </c>
      <c r="AF756" s="398">
        <v>0</v>
      </c>
      <c r="AG756" s="398">
        <v>9</v>
      </c>
      <c r="AH756" s="398">
        <v>0</v>
      </c>
      <c r="AI756" s="399">
        <v>25</v>
      </c>
      <c r="AJ756" s="399">
        <v>9</v>
      </c>
      <c r="AK756" s="399">
        <v>2</v>
      </c>
      <c r="AL756" s="399">
        <v>31</v>
      </c>
      <c r="AM756" s="166"/>
      <c r="AN756" s="166"/>
      <c r="AO756" s="166" t="s">
        <v>699</v>
      </c>
      <c r="AP756" s="168" t="s">
        <v>699</v>
      </c>
      <c r="AQ756" s="168" t="s">
        <v>699</v>
      </c>
      <c r="AR756" s="169">
        <f t="shared" si="5"/>
        <v>25</v>
      </c>
      <c r="AS756" s="170">
        <v>0</v>
      </c>
      <c r="AT756" s="160">
        <v>0</v>
      </c>
      <c r="AU756" s="160">
        <v>0</v>
      </c>
      <c r="AV756" s="170">
        <v>0</v>
      </c>
      <c r="AW756" s="170">
        <v>0</v>
      </c>
      <c r="AX756" s="160">
        <v>0</v>
      </c>
      <c r="AY756" s="160">
        <v>0</v>
      </c>
      <c r="AZ756" s="160">
        <v>0</v>
      </c>
      <c r="BA756" s="160">
        <v>0</v>
      </c>
      <c r="BB756" s="160">
        <v>25</v>
      </c>
      <c r="BC756" s="160" t="s">
        <v>2339</v>
      </c>
      <c r="BD756" s="160"/>
      <c r="BE756" s="160"/>
    </row>
    <row r="757" spans="2:57" ht="16.5" customHeight="1">
      <c r="B757" s="156">
        <v>614</v>
      </c>
      <c r="C757" s="157" t="s">
        <v>2217</v>
      </c>
      <c r="D757" s="158" t="s">
        <v>6227</v>
      </c>
      <c r="E757" s="176" t="s">
        <v>28</v>
      </c>
      <c r="F757" s="158" t="s">
        <v>2233</v>
      </c>
      <c r="G757" s="158" t="s">
        <v>2153</v>
      </c>
      <c r="H757" s="159" t="s">
        <v>730</v>
      </c>
      <c r="I757" s="160" t="s">
        <v>2218</v>
      </c>
      <c r="J757" s="160" t="s">
        <v>6228</v>
      </c>
      <c r="K757" s="161">
        <v>30023</v>
      </c>
      <c r="L757" s="158"/>
      <c r="M757" s="158"/>
      <c r="N757" s="158" t="s">
        <v>699</v>
      </c>
      <c r="O757" s="158" t="s">
        <v>699</v>
      </c>
      <c r="P757" s="158" t="s">
        <v>699</v>
      </c>
      <c r="Q757" s="171">
        <v>2</v>
      </c>
      <c r="R757" s="213" t="s">
        <v>2625</v>
      </c>
      <c r="S757" s="185">
        <v>9</v>
      </c>
      <c r="T757" s="163" t="s">
        <v>2422</v>
      </c>
      <c r="U757" s="185">
        <v>10</v>
      </c>
      <c r="V757" s="163" t="s">
        <v>4049</v>
      </c>
      <c r="W757" s="185">
        <v>1</v>
      </c>
      <c r="X757" s="185"/>
      <c r="Y757" s="164" t="s">
        <v>2353</v>
      </c>
      <c r="Z757" s="164" t="s">
        <v>2353</v>
      </c>
      <c r="AA757" s="164"/>
      <c r="AB757" s="165" t="s">
        <v>2338</v>
      </c>
      <c r="AC757" s="166">
        <v>3</v>
      </c>
      <c r="AD757" s="167">
        <f t="shared" si="4"/>
        <v>8</v>
      </c>
      <c r="AE757" s="398">
        <v>3</v>
      </c>
      <c r="AF757" s="398">
        <v>8</v>
      </c>
      <c r="AG757" s="398">
        <v>2</v>
      </c>
      <c r="AH757" s="398">
        <v>0</v>
      </c>
      <c r="AI757" s="399">
        <v>11</v>
      </c>
      <c r="AJ757" s="399">
        <v>2</v>
      </c>
      <c r="AK757" s="399">
        <v>2</v>
      </c>
      <c r="AL757" s="399">
        <v>14</v>
      </c>
      <c r="AM757" s="166"/>
      <c r="AN757" s="166"/>
      <c r="AO757" s="166" t="s">
        <v>699</v>
      </c>
      <c r="AP757" s="168" t="s">
        <v>699</v>
      </c>
      <c r="AQ757" s="168" t="s">
        <v>699</v>
      </c>
      <c r="AR757" s="169">
        <f t="shared" si="5"/>
        <v>3</v>
      </c>
      <c r="AS757" s="170">
        <v>0</v>
      </c>
      <c r="AT757" s="160">
        <v>0</v>
      </c>
      <c r="AU757" s="160">
        <v>0</v>
      </c>
      <c r="AV757" s="170">
        <v>0</v>
      </c>
      <c r="AW757" s="170">
        <v>0</v>
      </c>
      <c r="AX757" s="160">
        <v>0</v>
      </c>
      <c r="AY757" s="160">
        <v>0</v>
      </c>
      <c r="AZ757" s="160">
        <v>0</v>
      </c>
      <c r="BA757" s="160">
        <v>0</v>
      </c>
      <c r="BB757" s="160">
        <v>3</v>
      </c>
      <c r="BC757" s="160" t="s">
        <v>2339</v>
      </c>
      <c r="BD757" s="160"/>
      <c r="BE757" s="160"/>
    </row>
    <row r="758" spans="2:57" ht="16.5" customHeight="1">
      <c r="B758" s="156">
        <v>37</v>
      </c>
      <c r="C758" s="157" t="s">
        <v>2219</v>
      </c>
      <c r="D758" s="158" t="s">
        <v>6229</v>
      </c>
      <c r="E758" s="176" t="s">
        <v>28</v>
      </c>
      <c r="F758" s="158" t="s">
        <v>2233</v>
      </c>
      <c r="G758" s="158" t="s">
        <v>2153</v>
      </c>
      <c r="H758" s="159" t="s">
        <v>724</v>
      </c>
      <c r="I758" s="160" t="s">
        <v>2220</v>
      </c>
      <c r="J758" s="160" t="s">
        <v>6230</v>
      </c>
      <c r="K758" s="161">
        <v>19483</v>
      </c>
      <c r="L758" s="158" t="s">
        <v>6231</v>
      </c>
      <c r="M758" s="158" t="s">
        <v>2332</v>
      </c>
      <c r="N758" s="158" t="s">
        <v>6231</v>
      </c>
      <c r="O758" s="158" t="s">
        <v>6232</v>
      </c>
      <c r="P758" s="158" t="s">
        <v>6233</v>
      </c>
      <c r="Q758" s="171">
        <v>4</v>
      </c>
      <c r="R758" s="163" t="s">
        <v>5400</v>
      </c>
      <c r="S758" s="185">
        <v>17</v>
      </c>
      <c r="T758" s="163" t="s">
        <v>2575</v>
      </c>
      <c r="U758" s="185">
        <v>50</v>
      </c>
      <c r="V758" s="163" t="s">
        <v>6234</v>
      </c>
      <c r="W758" s="185">
        <v>1</v>
      </c>
      <c r="X758" s="185"/>
      <c r="Y758" s="164" t="s">
        <v>26</v>
      </c>
      <c r="Z758" s="164" t="s">
        <v>26</v>
      </c>
      <c r="AA758" s="164"/>
      <c r="AB758" s="165" t="s">
        <v>2338</v>
      </c>
      <c r="AC758" s="166">
        <v>42</v>
      </c>
      <c r="AD758" s="167">
        <f t="shared" si="4"/>
        <v>57</v>
      </c>
      <c r="AE758" s="398">
        <v>42</v>
      </c>
      <c r="AF758" s="398">
        <v>57</v>
      </c>
      <c r="AG758" s="398">
        <v>10</v>
      </c>
      <c r="AH758" s="398">
        <v>4</v>
      </c>
      <c r="AI758" s="399">
        <v>99</v>
      </c>
      <c r="AJ758" s="399">
        <v>14</v>
      </c>
      <c r="AK758" s="399">
        <v>2</v>
      </c>
      <c r="AL758" s="399">
        <v>30</v>
      </c>
      <c r="AM758" s="166"/>
      <c r="AN758" s="166"/>
      <c r="AO758" s="166" t="s">
        <v>699</v>
      </c>
      <c r="AP758" s="168" t="s">
        <v>699</v>
      </c>
      <c r="AQ758" s="168" t="s">
        <v>699</v>
      </c>
      <c r="AR758" s="169">
        <f t="shared" si="5"/>
        <v>42</v>
      </c>
      <c r="AS758" s="170">
        <v>0</v>
      </c>
      <c r="AT758" s="160">
        <v>38</v>
      </c>
      <c r="AU758" s="160">
        <v>0</v>
      </c>
      <c r="AV758" s="170">
        <v>0</v>
      </c>
      <c r="AW758" s="170">
        <v>0</v>
      </c>
      <c r="AX758" s="160">
        <v>0</v>
      </c>
      <c r="AY758" s="160">
        <v>4</v>
      </c>
      <c r="AZ758" s="160">
        <v>0</v>
      </c>
      <c r="BA758" s="160">
        <v>0</v>
      </c>
      <c r="BB758" s="160">
        <v>0</v>
      </c>
      <c r="BC758" s="160" t="s">
        <v>2339</v>
      </c>
      <c r="BD758" s="160"/>
      <c r="BE758" s="160"/>
    </row>
    <row r="759" spans="2:57" ht="16.5" customHeight="1">
      <c r="B759" s="156">
        <v>615</v>
      </c>
      <c r="C759" s="157" t="s">
        <v>2221</v>
      </c>
      <c r="D759" s="158" t="s">
        <v>6235</v>
      </c>
      <c r="E759" s="176" t="s">
        <v>28</v>
      </c>
      <c r="F759" s="158" t="s">
        <v>2233</v>
      </c>
      <c r="G759" s="158" t="s">
        <v>2153</v>
      </c>
      <c r="H759" s="159" t="s">
        <v>730</v>
      </c>
      <c r="I759" s="160" t="s">
        <v>2222</v>
      </c>
      <c r="J759" s="160" t="s">
        <v>6236</v>
      </c>
      <c r="K759" s="161">
        <v>17065</v>
      </c>
      <c r="L759" s="158" t="s">
        <v>6237</v>
      </c>
      <c r="M759" s="158" t="s">
        <v>2332</v>
      </c>
      <c r="N759" s="158" t="s">
        <v>6237</v>
      </c>
      <c r="O759" s="158" t="s">
        <v>6238</v>
      </c>
      <c r="P759" s="158" t="s">
        <v>6239</v>
      </c>
      <c r="Q759" s="171">
        <v>5</v>
      </c>
      <c r="R759" s="163" t="s">
        <v>6240</v>
      </c>
      <c r="S759" s="185">
        <v>16</v>
      </c>
      <c r="T759" s="163" t="s">
        <v>2599</v>
      </c>
      <c r="U759" s="185">
        <v>47</v>
      </c>
      <c r="V759" s="163" t="s">
        <v>6241</v>
      </c>
      <c r="W759" s="185">
        <v>1</v>
      </c>
      <c r="X759" s="185"/>
      <c r="Y759" s="164" t="s">
        <v>26</v>
      </c>
      <c r="Z759" s="164" t="s">
        <v>26</v>
      </c>
      <c r="AA759" s="172" t="s">
        <v>35</v>
      </c>
      <c r="AB759" s="165" t="s">
        <v>2354</v>
      </c>
      <c r="AC759" s="166">
        <v>42</v>
      </c>
      <c r="AD759" s="167">
        <f t="shared" si="4"/>
        <v>6</v>
      </c>
      <c r="AE759" s="398">
        <v>42</v>
      </c>
      <c r="AF759" s="398">
        <v>6</v>
      </c>
      <c r="AG759" s="398">
        <v>10</v>
      </c>
      <c r="AH759" s="398">
        <v>0</v>
      </c>
      <c r="AI759" s="399">
        <v>48</v>
      </c>
      <c r="AJ759" s="399">
        <v>11</v>
      </c>
      <c r="AK759" s="399">
        <v>3</v>
      </c>
      <c r="AL759" s="399">
        <v>39</v>
      </c>
      <c r="AM759" s="166"/>
      <c r="AN759" s="166"/>
      <c r="AO759" s="166" t="s">
        <v>699</v>
      </c>
      <c r="AP759" s="168" t="s">
        <v>699</v>
      </c>
      <c r="AQ759" s="168" t="s">
        <v>699</v>
      </c>
      <c r="AR759" s="169">
        <f t="shared" si="5"/>
        <v>42</v>
      </c>
      <c r="AS759" s="170">
        <v>0</v>
      </c>
      <c r="AT759" s="160">
        <v>0</v>
      </c>
      <c r="AU759" s="160">
        <v>0</v>
      </c>
      <c r="AV759" s="170">
        <v>0</v>
      </c>
      <c r="AW759" s="170">
        <v>0</v>
      </c>
      <c r="AX759" s="160">
        <v>0</v>
      </c>
      <c r="AY759" s="160">
        <v>5</v>
      </c>
      <c r="AZ759" s="160">
        <v>0</v>
      </c>
      <c r="BA759" s="160">
        <v>0</v>
      </c>
      <c r="BB759" s="160">
        <v>37</v>
      </c>
      <c r="BC759" s="160" t="s">
        <v>2355</v>
      </c>
      <c r="BD759" s="160"/>
      <c r="BE759" s="160"/>
    </row>
    <row r="760" spans="2:57" ht="16.5" hidden="1" customHeight="1">
      <c r="B760" s="156">
        <v>645</v>
      </c>
      <c r="C760" s="157" t="s">
        <v>2267</v>
      </c>
      <c r="D760" s="158" t="s">
        <v>6242</v>
      </c>
      <c r="E760" s="176" t="s">
        <v>2234</v>
      </c>
      <c r="F760" s="158" t="s">
        <v>2233</v>
      </c>
      <c r="G760" s="191" t="s">
        <v>2153</v>
      </c>
      <c r="H760" s="192" t="s">
        <v>730</v>
      </c>
      <c r="I760" s="193" t="s">
        <v>2268</v>
      </c>
      <c r="J760" s="193"/>
      <c r="K760" s="194"/>
      <c r="L760" s="158"/>
      <c r="M760" s="158"/>
      <c r="N760" s="158" t="s">
        <v>699</v>
      </c>
      <c r="O760" s="158" t="s">
        <v>699</v>
      </c>
      <c r="P760" s="158" t="s">
        <v>699</v>
      </c>
      <c r="Q760" s="171">
        <v>3</v>
      </c>
      <c r="R760" s="163"/>
      <c r="S760" s="185"/>
      <c r="T760" s="163" t="s">
        <v>2430</v>
      </c>
      <c r="U760" s="185">
        <v>24</v>
      </c>
      <c r="V760" s="163" t="s">
        <v>6243</v>
      </c>
      <c r="W760" s="185"/>
      <c r="X760" s="185"/>
      <c r="Y760" s="164"/>
      <c r="Z760" s="164"/>
      <c r="AA760" s="164"/>
      <c r="AB760" s="165" t="s">
        <v>2338</v>
      </c>
      <c r="AC760" s="166">
        <v>0</v>
      </c>
      <c r="AD760" s="167">
        <f t="shared" si="4"/>
        <v>0</v>
      </c>
      <c r="AE760" s="398">
        <v>0</v>
      </c>
      <c r="AF760" s="398">
        <v>0</v>
      </c>
      <c r="AG760" s="398">
        <v>0</v>
      </c>
      <c r="AH760" s="398">
        <v>0</v>
      </c>
      <c r="AI760" s="399">
        <v>0</v>
      </c>
      <c r="AJ760" s="399">
        <v>0</v>
      </c>
      <c r="AK760" s="399">
        <v>0</v>
      </c>
      <c r="AL760" s="399">
        <v>0</v>
      </c>
      <c r="AM760" s="166"/>
      <c r="AN760" s="166"/>
      <c r="AO760" s="166">
        <v>1</v>
      </c>
      <c r="AP760" s="168" t="s">
        <v>10142</v>
      </c>
      <c r="AQ760" s="168">
        <v>1</v>
      </c>
      <c r="AR760" s="169">
        <f t="shared" si="5"/>
        <v>0</v>
      </c>
      <c r="AS760" s="170">
        <v>0</v>
      </c>
      <c r="AT760" s="160">
        <v>0</v>
      </c>
      <c r="AU760" s="160">
        <v>0</v>
      </c>
      <c r="AV760" s="170">
        <v>0</v>
      </c>
      <c r="AW760" s="170">
        <v>0</v>
      </c>
      <c r="AX760" s="160">
        <v>0</v>
      </c>
      <c r="AY760" s="160">
        <v>0</v>
      </c>
      <c r="AZ760" s="160">
        <v>0</v>
      </c>
      <c r="BA760" s="160">
        <v>0</v>
      </c>
      <c r="BB760" s="160">
        <v>0</v>
      </c>
      <c r="BC760" s="160"/>
      <c r="BD760" s="160"/>
      <c r="BE760" s="160"/>
    </row>
    <row r="761" spans="2:57" ht="16.5" customHeight="1">
      <c r="B761" s="156">
        <v>616</v>
      </c>
      <c r="C761" s="157" t="s">
        <v>2223</v>
      </c>
      <c r="D761" s="158" t="s">
        <v>6244</v>
      </c>
      <c r="E761" s="176" t="s">
        <v>28</v>
      </c>
      <c r="F761" s="158" t="s">
        <v>2233</v>
      </c>
      <c r="G761" s="158" t="s">
        <v>2153</v>
      </c>
      <c r="H761" s="159" t="s">
        <v>730</v>
      </c>
      <c r="I761" s="160" t="s">
        <v>2224</v>
      </c>
      <c r="J761" s="160" t="s">
        <v>6245</v>
      </c>
      <c r="K761" s="161">
        <v>13030</v>
      </c>
      <c r="L761" s="158" t="s">
        <v>6246</v>
      </c>
      <c r="M761" s="158" t="s">
        <v>2332</v>
      </c>
      <c r="N761" s="158" t="s">
        <v>6246</v>
      </c>
      <c r="O761" s="158" t="s">
        <v>6247</v>
      </c>
      <c r="P761" s="158" t="s">
        <v>6248</v>
      </c>
      <c r="Q761" s="171">
        <v>7</v>
      </c>
      <c r="R761" s="163" t="s">
        <v>6249</v>
      </c>
      <c r="S761" s="185">
        <v>6</v>
      </c>
      <c r="T761" s="163" t="s">
        <v>2618</v>
      </c>
      <c r="U761" s="185">
        <v>34</v>
      </c>
      <c r="V761" s="163" t="s">
        <v>6250</v>
      </c>
      <c r="W761" s="185">
        <v>1</v>
      </c>
      <c r="X761" s="185"/>
      <c r="Y761" s="164" t="s">
        <v>26</v>
      </c>
      <c r="Z761" s="164" t="s">
        <v>26</v>
      </c>
      <c r="AA761" s="164"/>
      <c r="AB761" s="165" t="s">
        <v>2338</v>
      </c>
      <c r="AC761" s="166">
        <v>17</v>
      </c>
      <c r="AD761" s="167">
        <f t="shared" si="4"/>
        <v>3</v>
      </c>
      <c r="AE761" s="398">
        <v>17</v>
      </c>
      <c r="AF761" s="398">
        <v>3</v>
      </c>
      <c r="AG761" s="398">
        <v>6</v>
      </c>
      <c r="AH761" s="398">
        <v>0</v>
      </c>
      <c r="AI761" s="399">
        <v>20</v>
      </c>
      <c r="AJ761" s="399">
        <v>6</v>
      </c>
      <c r="AK761" s="399">
        <v>2</v>
      </c>
      <c r="AL761" s="399">
        <v>18</v>
      </c>
      <c r="AM761" s="166"/>
      <c r="AN761" s="166"/>
      <c r="AO761" s="166" t="s">
        <v>699</v>
      </c>
      <c r="AP761" s="168" t="s">
        <v>699</v>
      </c>
      <c r="AQ761" s="168" t="s">
        <v>699</v>
      </c>
      <c r="AR761" s="169">
        <f t="shared" si="5"/>
        <v>17</v>
      </c>
      <c r="AS761" s="170">
        <v>0</v>
      </c>
      <c r="AT761" s="160">
        <v>0</v>
      </c>
      <c r="AU761" s="160">
        <v>0</v>
      </c>
      <c r="AV761" s="170">
        <v>0</v>
      </c>
      <c r="AW761" s="170">
        <v>0</v>
      </c>
      <c r="AX761" s="160">
        <v>0</v>
      </c>
      <c r="AY761" s="160">
        <v>2</v>
      </c>
      <c r="AZ761" s="160">
        <v>0</v>
      </c>
      <c r="BA761" s="160">
        <v>0</v>
      </c>
      <c r="BB761" s="160">
        <v>15</v>
      </c>
      <c r="BC761" s="160" t="s">
        <v>2339</v>
      </c>
      <c r="BD761" s="160"/>
      <c r="BE761" s="160"/>
    </row>
    <row r="762" spans="2:57" ht="16.5" customHeight="1">
      <c r="B762" s="156">
        <v>635</v>
      </c>
      <c r="C762" s="157" t="s">
        <v>2225</v>
      </c>
      <c r="D762" s="158" t="s">
        <v>6251</v>
      </c>
      <c r="E762" s="176" t="s">
        <v>28</v>
      </c>
      <c r="F762" s="158" t="s">
        <v>2233</v>
      </c>
      <c r="G762" s="158" t="s">
        <v>2153</v>
      </c>
      <c r="H762" s="159" t="s">
        <v>727</v>
      </c>
      <c r="I762" s="160" t="s">
        <v>2226</v>
      </c>
      <c r="J762" s="160" t="s">
        <v>6252</v>
      </c>
      <c r="K762" s="161">
        <v>2678</v>
      </c>
      <c r="L762" s="158" t="s">
        <v>6253</v>
      </c>
      <c r="M762" s="158" t="s">
        <v>2332</v>
      </c>
      <c r="N762" s="158" t="s">
        <v>6253</v>
      </c>
      <c r="O762" s="158" t="s">
        <v>6254</v>
      </c>
      <c r="P762" s="158" t="s">
        <v>6255</v>
      </c>
      <c r="Q762" s="171">
        <v>5</v>
      </c>
      <c r="R762" s="163" t="s">
        <v>6256</v>
      </c>
      <c r="S762" s="185">
        <v>12</v>
      </c>
      <c r="T762" s="163" t="s">
        <v>5044</v>
      </c>
      <c r="U762" s="185">
        <v>43</v>
      </c>
      <c r="V762" s="163" t="s">
        <v>6257</v>
      </c>
      <c r="W762" s="185">
        <v>2</v>
      </c>
      <c r="X762" s="185"/>
      <c r="Y762" s="164" t="s">
        <v>2353</v>
      </c>
      <c r="Z762" s="164" t="s">
        <v>2353</v>
      </c>
      <c r="AA762" s="172" t="s">
        <v>35</v>
      </c>
      <c r="AB762" s="165" t="s">
        <v>2354</v>
      </c>
      <c r="AC762" s="166">
        <v>35</v>
      </c>
      <c r="AD762" s="167">
        <f t="shared" si="4"/>
        <v>5</v>
      </c>
      <c r="AE762" s="398">
        <v>35</v>
      </c>
      <c r="AF762" s="398">
        <v>5</v>
      </c>
      <c r="AG762" s="398">
        <v>9</v>
      </c>
      <c r="AH762" s="398">
        <v>0</v>
      </c>
      <c r="AI762" s="399">
        <v>40</v>
      </c>
      <c r="AJ762" s="399">
        <v>9</v>
      </c>
      <c r="AK762" s="399">
        <v>3</v>
      </c>
      <c r="AL762" s="399">
        <v>36</v>
      </c>
      <c r="AM762" s="166"/>
      <c r="AN762" s="166"/>
      <c r="AO762" s="166" t="s">
        <v>699</v>
      </c>
      <c r="AP762" s="168" t="s">
        <v>699</v>
      </c>
      <c r="AQ762" s="168" t="s">
        <v>699</v>
      </c>
      <c r="AR762" s="169">
        <f t="shared" si="5"/>
        <v>35</v>
      </c>
      <c r="AS762" s="170">
        <v>0</v>
      </c>
      <c r="AT762" s="160">
        <v>0</v>
      </c>
      <c r="AU762" s="160">
        <v>0</v>
      </c>
      <c r="AV762" s="170">
        <v>0</v>
      </c>
      <c r="AW762" s="170">
        <v>0</v>
      </c>
      <c r="AX762" s="160">
        <v>0</v>
      </c>
      <c r="AY762" s="160">
        <v>2</v>
      </c>
      <c r="AZ762" s="160">
        <v>0</v>
      </c>
      <c r="BA762" s="160">
        <v>0</v>
      </c>
      <c r="BB762" s="160">
        <v>33</v>
      </c>
      <c r="BC762" s="160" t="s">
        <v>2355</v>
      </c>
      <c r="BD762" s="160"/>
      <c r="BE762" s="160"/>
    </row>
    <row r="763" spans="2:57" ht="16.5" customHeight="1">
      <c r="B763" s="156">
        <v>57</v>
      </c>
      <c r="C763" s="157" t="s">
        <v>2227</v>
      </c>
      <c r="D763" s="158" t="s">
        <v>6258</v>
      </c>
      <c r="E763" s="176" t="s">
        <v>28</v>
      </c>
      <c r="F763" s="158" t="s">
        <v>2233</v>
      </c>
      <c r="G763" s="158" t="s">
        <v>2153</v>
      </c>
      <c r="H763" s="159" t="s">
        <v>724</v>
      </c>
      <c r="I763" s="160" t="s">
        <v>2228</v>
      </c>
      <c r="J763" s="160" t="s">
        <v>6259</v>
      </c>
      <c r="K763" s="161">
        <v>27034</v>
      </c>
      <c r="L763" s="158"/>
      <c r="M763" s="158"/>
      <c r="N763" s="158" t="s">
        <v>699</v>
      </c>
      <c r="O763" s="158" t="s">
        <v>699</v>
      </c>
      <c r="P763" s="158" t="s">
        <v>699</v>
      </c>
      <c r="Q763" s="171">
        <v>3</v>
      </c>
      <c r="R763" s="163" t="s">
        <v>3274</v>
      </c>
      <c r="S763" s="185">
        <v>17</v>
      </c>
      <c r="T763" s="163" t="s">
        <v>3024</v>
      </c>
      <c r="U763" s="185">
        <v>48</v>
      </c>
      <c r="V763" s="163" t="s">
        <v>6260</v>
      </c>
      <c r="W763" s="214">
        <v>1</v>
      </c>
      <c r="X763" s="214"/>
      <c r="Y763" s="164" t="s">
        <v>26</v>
      </c>
      <c r="Z763" s="164" t="s">
        <v>26</v>
      </c>
      <c r="AA763" s="164"/>
      <c r="AB763" s="165" t="s">
        <v>2338</v>
      </c>
      <c r="AC763" s="166">
        <v>36</v>
      </c>
      <c r="AD763" s="167">
        <f t="shared" si="4"/>
        <v>3</v>
      </c>
      <c r="AE763" s="398">
        <v>36</v>
      </c>
      <c r="AF763" s="398">
        <v>3</v>
      </c>
      <c r="AG763" s="398">
        <v>5</v>
      </c>
      <c r="AH763" s="398">
        <v>3</v>
      </c>
      <c r="AI763" s="399">
        <v>39</v>
      </c>
      <c r="AJ763" s="399">
        <v>8</v>
      </c>
      <c r="AK763" s="399">
        <v>3</v>
      </c>
      <c r="AL763" s="399">
        <v>28</v>
      </c>
      <c r="AM763" s="166"/>
      <c r="AN763" s="166"/>
      <c r="AO763" s="166" t="s">
        <v>699</v>
      </c>
      <c r="AP763" s="168" t="s">
        <v>699</v>
      </c>
      <c r="AQ763" s="168" t="s">
        <v>699</v>
      </c>
      <c r="AR763" s="169">
        <f t="shared" si="5"/>
        <v>36</v>
      </c>
      <c r="AS763" s="170">
        <v>0</v>
      </c>
      <c r="AT763" s="160">
        <v>0</v>
      </c>
      <c r="AU763" s="160">
        <v>0</v>
      </c>
      <c r="AV763" s="170">
        <v>0</v>
      </c>
      <c r="AW763" s="170">
        <v>0</v>
      </c>
      <c r="AX763" s="160">
        <v>0</v>
      </c>
      <c r="AY763" s="160">
        <v>4</v>
      </c>
      <c r="AZ763" s="160">
        <v>0</v>
      </c>
      <c r="BA763" s="160">
        <v>0</v>
      </c>
      <c r="BB763" s="160">
        <v>32</v>
      </c>
      <c r="BC763" s="160" t="s">
        <v>2339</v>
      </c>
      <c r="BD763" s="160"/>
      <c r="BE763" s="160"/>
    </row>
    <row r="764" spans="2:57" ht="16.5" customHeight="1">
      <c r="B764" s="156">
        <v>618</v>
      </c>
      <c r="C764" s="157" t="s">
        <v>2229</v>
      </c>
      <c r="D764" s="158" t="s">
        <v>6261</v>
      </c>
      <c r="E764" s="176" t="s">
        <v>28</v>
      </c>
      <c r="F764" s="158" t="s">
        <v>2233</v>
      </c>
      <c r="G764" s="158" t="s">
        <v>2153</v>
      </c>
      <c r="H764" s="159" t="s">
        <v>730</v>
      </c>
      <c r="I764" s="160" t="s">
        <v>2230</v>
      </c>
      <c r="J764" s="160" t="s">
        <v>6259</v>
      </c>
      <c r="K764" s="161">
        <v>26004</v>
      </c>
      <c r="L764" s="158"/>
      <c r="M764" s="158"/>
      <c r="N764" s="158" t="s">
        <v>699</v>
      </c>
      <c r="O764" s="158" t="s">
        <v>699</v>
      </c>
      <c r="P764" s="158" t="s">
        <v>699</v>
      </c>
      <c r="Q764" s="171">
        <v>2</v>
      </c>
      <c r="R764" s="163" t="s">
        <v>5245</v>
      </c>
      <c r="S764" s="185">
        <v>8</v>
      </c>
      <c r="T764" s="163" t="s">
        <v>2551</v>
      </c>
      <c r="U764" s="185">
        <v>25</v>
      </c>
      <c r="V764" s="163" t="s">
        <v>6262</v>
      </c>
      <c r="W764" s="185">
        <v>1</v>
      </c>
      <c r="X764" s="185"/>
      <c r="Y764" s="164" t="s">
        <v>2353</v>
      </c>
      <c r="Z764" s="164" t="s">
        <v>2353</v>
      </c>
      <c r="AA764" s="164"/>
      <c r="AB764" s="165" t="s">
        <v>2338</v>
      </c>
      <c r="AC764" s="166">
        <v>23</v>
      </c>
      <c r="AD764" s="167">
        <f t="shared" si="4"/>
        <v>0</v>
      </c>
      <c r="AE764" s="398">
        <v>31</v>
      </c>
      <c r="AF764" s="398">
        <v>0</v>
      </c>
      <c r="AG764" s="398">
        <v>5</v>
      </c>
      <c r="AH764" s="398">
        <v>0</v>
      </c>
      <c r="AI764" s="399">
        <v>30</v>
      </c>
      <c r="AJ764" s="399">
        <v>5</v>
      </c>
      <c r="AK764" s="399">
        <v>2</v>
      </c>
      <c r="AL764" s="399">
        <v>6</v>
      </c>
      <c r="AM764" s="166"/>
      <c r="AN764" s="166"/>
      <c r="AO764" s="166" t="s">
        <v>699</v>
      </c>
      <c r="AP764" s="168" t="s">
        <v>699</v>
      </c>
      <c r="AQ764" s="168" t="s">
        <v>699</v>
      </c>
      <c r="AR764" s="169">
        <f t="shared" si="5"/>
        <v>23</v>
      </c>
      <c r="AS764" s="170">
        <v>0</v>
      </c>
      <c r="AT764" s="160">
        <v>0</v>
      </c>
      <c r="AU764" s="160">
        <v>0</v>
      </c>
      <c r="AV764" s="170">
        <v>0</v>
      </c>
      <c r="AW764" s="170">
        <v>0</v>
      </c>
      <c r="AX764" s="160">
        <v>0</v>
      </c>
      <c r="AY764" s="160">
        <v>4</v>
      </c>
      <c r="AZ764" s="160">
        <v>0</v>
      </c>
      <c r="BA764" s="160">
        <v>0</v>
      </c>
      <c r="BB764" s="160">
        <v>19</v>
      </c>
      <c r="BC764" s="160" t="s">
        <v>2339</v>
      </c>
      <c r="BD764" s="160"/>
      <c r="BE764" s="160"/>
    </row>
    <row r="765" spans="2:57" ht="16.5" hidden="1" customHeight="1">
      <c r="B765" s="156">
        <v>636</v>
      </c>
      <c r="C765" s="157" t="s">
        <v>2243</v>
      </c>
      <c r="D765" s="158" t="s">
        <v>6263</v>
      </c>
      <c r="E765" s="176"/>
      <c r="F765" s="158" t="s">
        <v>2233</v>
      </c>
      <c r="G765" s="158" t="s">
        <v>2153</v>
      </c>
      <c r="H765" s="159" t="s">
        <v>727</v>
      </c>
      <c r="I765" s="160" t="s">
        <v>2244</v>
      </c>
      <c r="J765" s="160" t="s">
        <v>6264</v>
      </c>
      <c r="K765" s="161">
        <v>17106</v>
      </c>
      <c r="L765" s="158"/>
      <c r="M765" s="158"/>
      <c r="N765" s="158" t="s">
        <v>699</v>
      </c>
      <c r="O765" s="158" t="s">
        <v>699</v>
      </c>
      <c r="P765" s="158" t="s">
        <v>699</v>
      </c>
      <c r="Q765" s="171">
        <v>4</v>
      </c>
      <c r="R765" s="163" t="s">
        <v>2492</v>
      </c>
      <c r="S765" s="185">
        <v>8</v>
      </c>
      <c r="T765" s="163" t="s">
        <v>2610</v>
      </c>
      <c r="U765" s="185">
        <v>17</v>
      </c>
      <c r="V765" s="163" t="s">
        <v>6265</v>
      </c>
      <c r="W765" s="185">
        <v>1</v>
      </c>
      <c r="X765" s="185"/>
      <c r="Y765" s="164" t="s">
        <v>2353</v>
      </c>
      <c r="Z765" s="164" t="s">
        <v>2353</v>
      </c>
      <c r="AA765" s="164"/>
      <c r="AB765" s="165" t="s">
        <v>2338</v>
      </c>
      <c r="AC765" s="166">
        <v>14</v>
      </c>
      <c r="AD765" s="167">
        <f t="shared" si="4"/>
        <v>0</v>
      </c>
      <c r="AE765" s="398">
        <v>0</v>
      </c>
      <c r="AF765" s="398">
        <v>0</v>
      </c>
      <c r="AG765" s="398">
        <v>0</v>
      </c>
      <c r="AH765" s="398">
        <v>0</v>
      </c>
      <c r="AI765" s="399">
        <v>0</v>
      </c>
      <c r="AJ765" s="399">
        <v>0</v>
      </c>
      <c r="AK765" s="399">
        <v>0</v>
      </c>
      <c r="AL765" s="399">
        <v>0</v>
      </c>
      <c r="AM765" s="166"/>
      <c r="AN765" s="166"/>
      <c r="AO765" s="166">
        <v>3</v>
      </c>
      <c r="AP765" s="168" t="s">
        <v>10147</v>
      </c>
      <c r="AQ765" s="168">
        <v>3</v>
      </c>
      <c r="AR765" s="169">
        <f t="shared" si="5"/>
        <v>14</v>
      </c>
      <c r="AS765" s="170">
        <v>0</v>
      </c>
      <c r="AT765" s="160">
        <v>0</v>
      </c>
      <c r="AU765" s="160">
        <v>0</v>
      </c>
      <c r="AV765" s="170">
        <v>0</v>
      </c>
      <c r="AW765" s="170">
        <v>0</v>
      </c>
      <c r="AX765" s="160">
        <v>0</v>
      </c>
      <c r="AY765" s="160">
        <v>1</v>
      </c>
      <c r="AZ765" s="160">
        <v>0</v>
      </c>
      <c r="BA765" s="160">
        <v>0</v>
      </c>
      <c r="BB765" s="160">
        <v>13</v>
      </c>
      <c r="BC765" s="160" t="s">
        <v>2339</v>
      </c>
      <c r="BD765" s="160"/>
      <c r="BE765" s="160"/>
    </row>
    <row r="766" spans="2:57" ht="16.5" hidden="1" customHeight="1">
      <c r="B766" s="156">
        <v>639</v>
      </c>
      <c r="C766" s="157" t="s">
        <v>2263</v>
      </c>
      <c r="D766" s="183"/>
      <c r="E766" s="176" t="s">
        <v>2234</v>
      </c>
      <c r="F766" s="183" t="s">
        <v>2233</v>
      </c>
      <c r="G766" s="215" t="s">
        <v>2153</v>
      </c>
      <c r="H766" s="192" t="s">
        <v>727</v>
      </c>
      <c r="I766" s="193" t="s">
        <v>2264</v>
      </c>
      <c r="J766" s="193"/>
      <c r="K766" s="194"/>
      <c r="L766" s="158"/>
      <c r="M766" s="158"/>
      <c r="N766" s="158" t="s">
        <v>699</v>
      </c>
      <c r="O766" s="158" t="s">
        <v>699</v>
      </c>
      <c r="P766" s="158" t="s">
        <v>699</v>
      </c>
      <c r="Q766" s="171">
        <v>0</v>
      </c>
      <c r="R766" s="163"/>
      <c r="S766" s="185"/>
      <c r="T766" s="163"/>
      <c r="U766" s="185"/>
      <c r="V766" s="163"/>
      <c r="W766" s="185"/>
      <c r="X766" s="185"/>
      <c r="Y766" s="164"/>
      <c r="Z766" s="164"/>
      <c r="AA766" s="164"/>
      <c r="AB766" s="165" t="s">
        <v>2338</v>
      </c>
      <c r="AC766" s="166">
        <v>0</v>
      </c>
      <c r="AD766" s="167">
        <f t="shared" si="4"/>
        <v>0</v>
      </c>
      <c r="AE766" s="398">
        <v>0</v>
      </c>
      <c r="AF766" s="398">
        <v>0</v>
      </c>
      <c r="AG766" s="398">
        <v>0</v>
      </c>
      <c r="AH766" s="398">
        <v>0</v>
      </c>
      <c r="AI766" s="399">
        <v>0</v>
      </c>
      <c r="AJ766" s="399">
        <v>0</v>
      </c>
      <c r="AK766" s="399">
        <v>0</v>
      </c>
      <c r="AL766" s="399">
        <v>0</v>
      </c>
      <c r="AM766" s="166"/>
      <c r="AN766" s="166"/>
      <c r="AO766" s="166"/>
      <c r="AP766" s="159" t="s">
        <v>6266</v>
      </c>
      <c r="AQ766" s="216"/>
      <c r="AR766" s="169">
        <f t="shared" si="5"/>
        <v>0</v>
      </c>
      <c r="AS766" s="170">
        <v>0</v>
      </c>
      <c r="AT766" s="160">
        <v>0</v>
      </c>
      <c r="AU766" s="160">
        <v>0</v>
      </c>
      <c r="AV766" s="170">
        <v>0</v>
      </c>
      <c r="AW766" s="170">
        <v>0</v>
      </c>
      <c r="AX766" s="160">
        <v>0</v>
      </c>
      <c r="AY766" s="160">
        <v>0</v>
      </c>
      <c r="AZ766" s="160">
        <v>0</v>
      </c>
      <c r="BA766" s="160">
        <v>0</v>
      </c>
      <c r="BB766" s="160">
        <v>0</v>
      </c>
      <c r="BC766" s="160"/>
      <c r="BD766" s="160"/>
      <c r="BE766" s="160"/>
    </row>
    <row r="767" spans="2:57" ht="16.5" hidden="1" customHeight="1" thickBot="1">
      <c r="B767" s="156">
        <v>638</v>
      </c>
      <c r="C767" s="157" t="s">
        <v>2261</v>
      </c>
      <c r="D767" s="183"/>
      <c r="E767" s="176" t="s">
        <v>2234</v>
      </c>
      <c r="F767" s="183" t="s">
        <v>2233</v>
      </c>
      <c r="G767" s="215" t="s">
        <v>2153</v>
      </c>
      <c r="H767" s="192" t="s">
        <v>727</v>
      </c>
      <c r="I767" s="193" t="s">
        <v>2262</v>
      </c>
      <c r="J767" s="193"/>
      <c r="K767" s="194"/>
      <c r="L767" s="158"/>
      <c r="M767" s="158"/>
      <c r="N767" s="158" t="s">
        <v>699</v>
      </c>
      <c r="O767" s="158" t="s">
        <v>699</v>
      </c>
      <c r="P767" s="158" t="s">
        <v>699</v>
      </c>
      <c r="Q767" s="217">
        <v>0</v>
      </c>
      <c r="R767" s="163"/>
      <c r="S767" s="185"/>
      <c r="T767" s="163"/>
      <c r="U767" s="185"/>
      <c r="V767" s="163"/>
      <c r="W767" s="185"/>
      <c r="X767" s="185"/>
      <c r="Y767" s="164"/>
      <c r="Z767" s="164"/>
      <c r="AA767" s="164"/>
      <c r="AB767" s="165" t="s">
        <v>2338</v>
      </c>
      <c r="AC767" s="166">
        <v>0</v>
      </c>
      <c r="AD767" s="167">
        <f t="shared" si="4"/>
        <v>0</v>
      </c>
      <c r="AE767" s="398">
        <v>0</v>
      </c>
      <c r="AF767" s="398">
        <v>0</v>
      </c>
      <c r="AG767" s="398">
        <v>0</v>
      </c>
      <c r="AH767" s="398">
        <v>0</v>
      </c>
      <c r="AI767" s="399">
        <v>0</v>
      </c>
      <c r="AJ767" s="399">
        <v>0</v>
      </c>
      <c r="AK767" s="399">
        <v>0</v>
      </c>
      <c r="AL767" s="399">
        <v>0</v>
      </c>
      <c r="AM767" s="166"/>
      <c r="AN767" s="166"/>
      <c r="AO767" s="166"/>
      <c r="AP767" s="159" t="s">
        <v>6266</v>
      </c>
      <c r="AQ767" s="216"/>
      <c r="AR767" s="169">
        <f t="shared" si="5"/>
        <v>0</v>
      </c>
      <c r="AS767" s="170">
        <v>0</v>
      </c>
      <c r="AT767" s="160">
        <v>0</v>
      </c>
      <c r="AU767" s="160">
        <v>0</v>
      </c>
      <c r="AV767" s="170">
        <v>0</v>
      </c>
      <c r="AW767" s="170">
        <v>0</v>
      </c>
      <c r="AX767" s="160">
        <v>0</v>
      </c>
      <c r="AY767" s="160">
        <v>0</v>
      </c>
      <c r="AZ767" s="160">
        <v>0</v>
      </c>
      <c r="BA767" s="160">
        <v>0</v>
      </c>
      <c r="BB767" s="160">
        <v>0</v>
      </c>
      <c r="BC767" s="160"/>
      <c r="BD767" s="160"/>
      <c r="BE767" s="160"/>
    </row>
    <row r="768" spans="2:57" ht="16.5" hidden="1" customHeight="1">
      <c r="B768" s="163">
        <v>762</v>
      </c>
      <c r="C768" s="160" t="s">
        <v>119</v>
      </c>
      <c r="D768" s="160" t="s">
        <v>6267</v>
      </c>
      <c r="E768" s="176" t="s">
        <v>28</v>
      </c>
      <c r="F768" s="158" t="s">
        <v>6268</v>
      </c>
      <c r="G768" s="158" t="s">
        <v>6269</v>
      </c>
      <c r="H768" s="159" t="s">
        <v>730</v>
      </c>
      <c r="I768" s="160" t="s">
        <v>6270</v>
      </c>
      <c r="J768" s="218" t="s">
        <v>6271</v>
      </c>
      <c r="K768" s="219">
        <v>32203</v>
      </c>
      <c r="L768" s="220"/>
      <c r="M768" s="160"/>
      <c r="N768" s="158" t="s">
        <v>699</v>
      </c>
      <c r="O768" s="220" t="s">
        <v>6272</v>
      </c>
      <c r="P768" s="158" t="s">
        <v>699</v>
      </c>
      <c r="Q768" s="213">
        <v>2</v>
      </c>
      <c r="R768" s="163">
        <v>1</v>
      </c>
      <c r="S768" s="163">
        <v>11</v>
      </c>
      <c r="T768" s="163" t="s">
        <v>2977</v>
      </c>
      <c r="U768" s="163">
        <v>22</v>
      </c>
      <c r="V768" s="163" t="s">
        <v>6273</v>
      </c>
      <c r="W768" s="163">
        <v>1</v>
      </c>
      <c r="X768" s="163"/>
      <c r="Y768" s="164" t="s">
        <v>26</v>
      </c>
      <c r="Z768" s="164" t="s">
        <v>26</v>
      </c>
      <c r="AA768" s="164"/>
      <c r="AB768" s="221" t="s">
        <v>2338</v>
      </c>
      <c r="AC768" s="208">
        <v>21</v>
      </c>
      <c r="AD768" s="208"/>
      <c r="AE768" s="208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166" t="s">
        <v>699</v>
      </c>
      <c r="AP768" s="159"/>
      <c r="AQ768" s="159"/>
      <c r="AR768" s="169">
        <f t="shared" si="5"/>
        <v>21</v>
      </c>
      <c r="AS768" s="160">
        <v>0</v>
      </c>
      <c r="AT768" s="160">
        <v>0</v>
      </c>
      <c r="AU768" s="160">
        <v>0</v>
      </c>
      <c r="AV768" s="160">
        <v>2</v>
      </c>
      <c r="AW768" s="160">
        <v>0</v>
      </c>
      <c r="AX768" s="160">
        <v>19</v>
      </c>
      <c r="AY768" s="160">
        <v>0</v>
      </c>
      <c r="AZ768" s="160">
        <v>0</v>
      </c>
      <c r="BA768" s="160">
        <v>0</v>
      </c>
      <c r="BB768" s="222"/>
      <c r="BC768" s="160"/>
      <c r="BD768" s="160"/>
      <c r="BE768" s="160"/>
    </row>
    <row r="769" spans="2:57" ht="16.5" hidden="1" customHeight="1">
      <c r="B769" s="163">
        <v>763</v>
      </c>
      <c r="C769" s="160" t="s">
        <v>120</v>
      </c>
      <c r="D769" s="160" t="s">
        <v>6274</v>
      </c>
      <c r="E769" s="176" t="s">
        <v>28</v>
      </c>
      <c r="F769" s="158" t="s">
        <v>6268</v>
      </c>
      <c r="G769" s="158" t="s">
        <v>6269</v>
      </c>
      <c r="H769" s="159" t="s">
        <v>727</v>
      </c>
      <c r="I769" s="160" t="s">
        <v>6275</v>
      </c>
      <c r="J769" s="218" t="s">
        <v>6276</v>
      </c>
      <c r="K769" s="219">
        <v>17101</v>
      </c>
      <c r="L769" s="220"/>
      <c r="M769" s="160"/>
      <c r="N769" s="158" t="s">
        <v>699</v>
      </c>
      <c r="O769" s="220" t="s">
        <v>6277</v>
      </c>
      <c r="P769" s="158" t="s">
        <v>699</v>
      </c>
      <c r="Q769" s="213">
        <v>2</v>
      </c>
      <c r="R769" s="163">
        <v>1</v>
      </c>
      <c r="S769" s="163">
        <v>12</v>
      </c>
      <c r="T769" s="163" t="s">
        <v>2384</v>
      </c>
      <c r="U769" s="163">
        <v>35</v>
      </c>
      <c r="V769" s="163" t="s">
        <v>6278</v>
      </c>
      <c r="W769" s="163">
        <v>1</v>
      </c>
      <c r="X769" s="163"/>
      <c r="Y769" s="164" t="s">
        <v>26</v>
      </c>
      <c r="Z769" s="164" t="s">
        <v>26</v>
      </c>
      <c r="AA769" s="164" t="s">
        <v>35</v>
      </c>
      <c r="AB769" s="208" t="s">
        <v>2354</v>
      </c>
      <c r="AC769" s="208">
        <v>21</v>
      </c>
      <c r="AD769" s="208"/>
      <c r="AE769" s="208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166" t="s">
        <v>699</v>
      </c>
      <c r="AP769" s="159"/>
      <c r="AQ769" s="159"/>
      <c r="AR769" s="169">
        <f t="shared" ref="AR769:AR1023" si="6">SUM(AS769:BB769)</f>
        <v>21</v>
      </c>
      <c r="AS769" s="160">
        <v>0</v>
      </c>
      <c r="AT769" s="160">
        <v>0</v>
      </c>
      <c r="AU769" s="160">
        <v>0</v>
      </c>
      <c r="AV769" s="160">
        <v>15</v>
      </c>
      <c r="AW769" s="160">
        <v>6</v>
      </c>
      <c r="AX769" s="160">
        <v>0</v>
      </c>
      <c r="AY769" s="160">
        <v>0</v>
      </c>
      <c r="AZ769" s="160">
        <v>0</v>
      </c>
      <c r="BA769" s="160">
        <v>0</v>
      </c>
      <c r="BB769" s="160"/>
      <c r="BC769" s="160"/>
      <c r="BD769" s="160"/>
      <c r="BE769" s="160"/>
    </row>
    <row r="770" spans="2:57" ht="16.5" hidden="1" customHeight="1">
      <c r="B770" s="163">
        <v>764</v>
      </c>
      <c r="C770" s="160" t="s">
        <v>121</v>
      </c>
      <c r="D770" s="160" t="s">
        <v>6279</v>
      </c>
      <c r="E770" s="176" t="s">
        <v>28</v>
      </c>
      <c r="F770" s="158" t="s">
        <v>6268</v>
      </c>
      <c r="G770" s="158" t="s">
        <v>6269</v>
      </c>
      <c r="H770" s="159" t="s">
        <v>730</v>
      </c>
      <c r="I770" s="160" t="s">
        <v>6280</v>
      </c>
      <c r="J770" s="218" t="s">
        <v>6281</v>
      </c>
      <c r="K770" s="219">
        <v>29931</v>
      </c>
      <c r="L770" s="220"/>
      <c r="M770" s="160"/>
      <c r="N770" s="158" t="s">
        <v>699</v>
      </c>
      <c r="O770" s="220" t="s">
        <v>6282</v>
      </c>
      <c r="P770" s="158" t="s">
        <v>699</v>
      </c>
      <c r="Q770" s="213">
        <v>1</v>
      </c>
      <c r="R770" s="163">
        <v>1</v>
      </c>
      <c r="S770" s="163">
        <v>20</v>
      </c>
      <c r="T770" s="163" t="s">
        <v>3271</v>
      </c>
      <c r="U770" s="163">
        <v>20</v>
      </c>
      <c r="V770" s="163" t="s">
        <v>6283</v>
      </c>
      <c r="W770" s="213">
        <v>0</v>
      </c>
      <c r="X770" s="213"/>
      <c r="Y770" s="164" t="s">
        <v>26</v>
      </c>
      <c r="Z770" s="164" t="s">
        <v>26</v>
      </c>
      <c r="AA770" s="164"/>
      <c r="AB770" s="221" t="s">
        <v>2338</v>
      </c>
      <c r="AC770" s="208">
        <v>18</v>
      </c>
      <c r="AD770" s="208"/>
      <c r="AE770" s="208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166" t="s">
        <v>699</v>
      </c>
      <c r="AP770" s="159"/>
      <c r="AQ770" s="159"/>
      <c r="AR770" s="169">
        <f t="shared" si="6"/>
        <v>18</v>
      </c>
      <c r="AS770" s="160">
        <v>0</v>
      </c>
      <c r="AT770" s="160">
        <v>0</v>
      </c>
      <c r="AU770" s="160">
        <v>0</v>
      </c>
      <c r="AV770" s="160">
        <v>0</v>
      </c>
      <c r="AW770" s="160">
        <v>0</v>
      </c>
      <c r="AX770" s="160">
        <v>0</v>
      </c>
      <c r="AY770" s="160">
        <v>0</v>
      </c>
      <c r="AZ770" s="160">
        <v>0</v>
      </c>
      <c r="BA770" s="160">
        <v>18</v>
      </c>
      <c r="BB770" s="160"/>
      <c r="BC770" s="160"/>
      <c r="BD770" s="160"/>
      <c r="BE770" s="160"/>
    </row>
    <row r="771" spans="2:57" ht="16.5" hidden="1" customHeight="1">
      <c r="B771" s="163">
        <v>765</v>
      </c>
      <c r="C771" s="160" t="s">
        <v>69</v>
      </c>
      <c r="D771" s="160" t="s">
        <v>6284</v>
      </c>
      <c r="E771" s="176" t="s">
        <v>28</v>
      </c>
      <c r="F771" s="158" t="s">
        <v>6268</v>
      </c>
      <c r="G771" s="158" t="s">
        <v>6285</v>
      </c>
      <c r="H771" s="159" t="s">
        <v>724</v>
      </c>
      <c r="I771" s="160" t="s">
        <v>6286</v>
      </c>
      <c r="J771" s="218" t="s">
        <v>6287</v>
      </c>
      <c r="K771" s="219">
        <v>18186</v>
      </c>
      <c r="L771" s="220"/>
      <c r="M771" s="160"/>
      <c r="N771" s="158" t="s">
        <v>699</v>
      </c>
      <c r="O771" s="220" t="s">
        <v>6288</v>
      </c>
      <c r="P771" s="158" t="s">
        <v>699</v>
      </c>
      <c r="Q771" s="213">
        <v>4</v>
      </c>
      <c r="R771" s="163">
        <v>3</v>
      </c>
      <c r="S771" s="163">
        <v>22</v>
      </c>
      <c r="T771" s="163" t="s">
        <v>4049</v>
      </c>
      <c r="U771" s="163">
        <v>57</v>
      </c>
      <c r="V771" s="163" t="s">
        <v>6289</v>
      </c>
      <c r="W771" s="213">
        <v>0</v>
      </c>
      <c r="X771" s="213"/>
      <c r="Y771" s="164" t="s">
        <v>26</v>
      </c>
      <c r="Z771" s="164" t="s">
        <v>26</v>
      </c>
      <c r="AA771" s="164"/>
      <c r="AB771" s="221" t="s">
        <v>2338</v>
      </c>
      <c r="AC771" s="208">
        <v>68</v>
      </c>
      <c r="AD771" s="166"/>
      <c r="AE771" s="166"/>
      <c r="AF771" s="166"/>
      <c r="AG771" s="166"/>
      <c r="AH771" s="166"/>
      <c r="AI771" s="166"/>
      <c r="AJ771" s="166"/>
      <c r="AK771" s="166"/>
      <c r="AL771" s="166"/>
      <c r="AM771" s="166"/>
      <c r="AN771" s="166"/>
      <c r="AO771" s="166" t="s">
        <v>699</v>
      </c>
      <c r="AP771" s="159"/>
      <c r="AQ771" s="159"/>
      <c r="AR771" s="169">
        <f t="shared" si="6"/>
        <v>68</v>
      </c>
      <c r="AS771" s="160">
        <v>0</v>
      </c>
      <c r="AT771" s="160">
        <v>0</v>
      </c>
      <c r="AU771" s="160">
        <v>0</v>
      </c>
      <c r="AV771" s="160">
        <v>66</v>
      </c>
      <c r="AW771" s="160">
        <v>2</v>
      </c>
      <c r="AX771" s="160">
        <v>0</v>
      </c>
      <c r="AY771" s="160">
        <v>0</v>
      </c>
      <c r="AZ771" s="160">
        <v>0</v>
      </c>
      <c r="BA771" s="160" t="s">
        <v>2269</v>
      </c>
      <c r="BB771" s="160"/>
      <c r="BC771" s="160"/>
      <c r="BD771" s="160"/>
      <c r="BE771" s="160"/>
    </row>
    <row r="772" spans="2:57" ht="16.5" hidden="1" customHeight="1">
      <c r="B772" s="163">
        <v>766</v>
      </c>
      <c r="C772" s="160" t="s">
        <v>213</v>
      </c>
      <c r="D772" s="160" t="s">
        <v>6290</v>
      </c>
      <c r="E772" s="176" t="s">
        <v>28</v>
      </c>
      <c r="F772" s="158" t="s">
        <v>6268</v>
      </c>
      <c r="G772" s="158" t="s">
        <v>6291</v>
      </c>
      <c r="H772" s="159" t="s">
        <v>727</v>
      </c>
      <c r="I772" s="160" t="s">
        <v>6292</v>
      </c>
      <c r="J772" s="218" t="s">
        <v>6293</v>
      </c>
      <c r="K772" s="219">
        <v>13691</v>
      </c>
      <c r="L772" s="220"/>
      <c r="M772" s="160"/>
      <c r="N772" s="158" t="s">
        <v>699</v>
      </c>
      <c r="O772" s="220" t="s">
        <v>6294</v>
      </c>
      <c r="P772" s="158" t="s">
        <v>699</v>
      </c>
      <c r="Q772" s="213">
        <v>2</v>
      </c>
      <c r="R772" s="163">
        <v>1</v>
      </c>
      <c r="S772" s="163">
        <v>13</v>
      </c>
      <c r="T772" s="163" t="s">
        <v>3382</v>
      </c>
      <c r="U772" s="163">
        <v>42</v>
      </c>
      <c r="V772" s="163" t="s">
        <v>6295</v>
      </c>
      <c r="W772" s="163">
        <v>1</v>
      </c>
      <c r="X772" s="163"/>
      <c r="Y772" s="164" t="s">
        <v>26</v>
      </c>
      <c r="Z772" s="164" t="s">
        <v>26</v>
      </c>
      <c r="AA772" s="164" t="s">
        <v>35</v>
      </c>
      <c r="AB772" s="208" t="s">
        <v>2354</v>
      </c>
      <c r="AC772" s="208">
        <v>21</v>
      </c>
      <c r="AD772" s="166"/>
      <c r="AE772" s="166"/>
      <c r="AF772" s="166"/>
      <c r="AG772" s="166"/>
      <c r="AH772" s="166"/>
      <c r="AI772" s="166"/>
      <c r="AJ772" s="166"/>
      <c r="AK772" s="166"/>
      <c r="AL772" s="166"/>
      <c r="AM772" s="166"/>
      <c r="AN772" s="166"/>
      <c r="AO772" s="166" t="s">
        <v>699</v>
      </c>
      <c r="AP772" s="159"/>
      <c r="AQ772" s="159"/>
      <c r="AR772" s="169">
        <f t="shared" si="6"/>
        <v>21</v>
      </c>
      <c r="AS772" s="160">
        <v>0</v>
      </c>
      <c r="AT772" s="160">
        <v>0</v>
      </c>
      <c r="AU772" s="160">
        <v>0</v>
      </c>
      <c r="AV772" s="160">
        <v>13</v>
      </c>
      <c r="AW772" s="160">
        <v>8</v>
      </c>
      <c r="AX772" s="160">
        <v>0</v>
      </c>
      <c r="AY772" s="160">
        <v>0</v>
      </c>
      <c r="AZ772" s="160">
        <v>0</v>
      </c>
      <c r="BA772" s="160">
        <v>0</v>
      </c>
      <c r="BB772" s="160"/>
      <c r="BC772" s="160"/>
      <c r="BD772" s="160"/>
      <c r="BE772" s="160"/>
    </row>
    <row r="773" spans="2:57" ht="16.5" hidden="1" customHeight="1">
      <c r="B773" s="163">
        <v>767</v>
      </c>
      <c r="C773" s="160" t="s">
        <v>214</v>
      </c>
      <c r="D773" s="160" t="s">
        <v>6296</v>
      </c>
      <c r="E773" s="176" t="s">
        <v>28</v>
      </c>
      <c r="F773" s="158" t="s">
        <v>6268</v>
      </c>
      <c r="G773" s="158" t="s">
        <v>6291</v>
      </c>
      <c r="H773" s="159" t="s">
        <v>727</v>
      </c>
      <c r="I773" s="160" t="s">
        <v>6297</v>
      </c>
      <c r="J773" s="218" t="s">
        <v>6298</v>
      </c>
      <c r="K773" s="219">
        <v>15432</v>
      </c>
      <c r="L773" s="220"/>
      <c r="M773" s="160"/>
      <c r="N773" s="158" t="s">
        <v>699</v>
      </c>
      <c r="O773" s="220" t="s">
        <v>6299</v>
      </c>
      <c r="P773" s="158" t="s">
        <v>699</v>
      </c>
      <c r="Q773" s="213">
        <v>2</v>
      </c>
      <c r="R773" s="163">
        <v>1</v>
      </c>
      <c r="S773" s="163">
        <v>13</v>
      </c>
      <c r="T773" s="163" t="s">
        <v>2407</v>
      </c>
      <c r="U773" s="163">
        <v>36</v>
      </c>
      <c r="V773" s="163" t="s">
        <v>6300</v>
      </c>
      <c r="W773" s="213">
        <v>0</v>
      </c>
      <c r="X773" s="213"/>
      <c r="Y773" s="164" t="s">
        <v>26</v>
      </c>
      <c r="Z773" s="164" t="s">
        <v>26</v>
      </c>
      <c r="AA773" s="164" t="s">
        <v>35</v>
      </c>
      <c r="AB773" s="208" t="s">
        <v>2354</v>
      </c>
      <c r="AC773" s="208">
        <v>29</v>
      </c>
      <c r="AD773" s="166"/>
      <c r="AE773" s="166"/>
      <c r="AF773" s="166"/>
      <c r="AG773" s="166"/>
      <c r="AH773" s="166"/>
      <c r="AI773" s="166"/>
      <c r="AJ773" s="166"/>
      <c r="AK773" s="166"/>
      <c r="AL773" s="166"/>
      <c r="AM773" s="166"/>
      <c r="AN773" s="166"/>
      <c r="AO773" s="166" t="s">
        <v>699</v>
      </c>
      <c r="AP773" s="159"/>
      <c r="AQ773" s="159"/>
      <c r="AR773" s="169">
        <f t="shared" si="6"/>
        <v>29</v>
      </c>
      <c r="AS773" s="160">
        <v>0</v>
      </c>
      <c r="AT773" s="160">
        <v>0</v>
      </c>
      <c r="AU773" s="160">
        <v>0</v>
      </c>
      <c r="AV773" s="160">
        <v>10</v>
      </c>
      <c r="AW773" s="160">
        <v>3</v>
      </c>
      <c r="AX773" s="160">
        <v>16</v>
      </c>
      <c r="AY773" s="160">
        <v>0</v>
      </c>
      <c r="AZ773" s="160">
        <v>0</v>
      </c>
      <c r="BA773" s="160">
        <v>0</v>
      </c>
      <c r="BB773" s="160"/>
      <c r="BC773" s="160"/>
      <c r="BD773" s="160"/>
      <c r="BE773" s="160"/>
    </row>
    <row r="774" spans="2:57" ht="16.5" hidden="1" customHeight="1">
      <c r="B774" s="163">
        <v>768</v>
      </c>
      <c r="C774" s="160" t="s">
        <v>122</v>
      </c>
      <c r="D774" s="160" t="s">
        <v>6301</v>
      </c>
      <c r="E774" s="176" t="s">
        <v>28</v>
      </c>
      <c r="F774" s="158" t="s">
        <v>6268</v>
      </c>
      <c r="G774" s="158" t="s">
        <v>6269</v>
      </c>
      <c r="H774" s="159" t="s">
        <v>730</v>
      </c>
      <c r="I774" s="160" t="s">
        <v>6302</v>
      </c>
      <c r="J774" s="218" t="s">
        <v>6303</v>
      </c>
      <c r="K774" s="219">
        <v>24925</v>
      </c>
      <c r="L774" s="220"/>
      <c r="M774" s="160"/>
      <c r="N774" s="158" t="s">
        <v>699</v>
      </c>
      <c r="O774" s="220" t="s">
        <v>6304</v>
      </c>
      <c r="P774" s="158" t="s">
        <v>699</v>
      </c>
      <c r="Q774" s="213">
        <v>2</v>
      </c>
      <c r="R774" s="163">
        <v>3</v>
      </c>
      <c r="S774" s="163">
        <v>13</v>
      </c>
      <c r="T774" s="163" t="s">
        <v>2603</v>
      </c>
      <c r="U774" s="163">
        <v>14</v>
      </c>
      <c r="V774" s="163" t="s">
        <v>3066</v>
      </c>
      <c r="W774" s="163">
        <v>2</v>
      </c>
      <c r="X774" s="163"/>
      <c r="Y774" s="164" t="s">
        <v>26</v>
      </c>
      <c r="Z774" s="164" t="s">
        <v>26</v>
      </c>
      <c r="AA774" s="164"/>
      <c r="AB774" s="221" t="s">
        <v>2338</v>
      </c>
      <c r="AC774" s="208">
        <v>9</v>
      </c>
      <c r="AD774" s="166"/>
      <c r="AE774" s="166"/>
      <c r="AF774" s="166"/>
      <c r="AG774" s="166"/>
      <c r="AH774" s="166"/>
      <c r="AI774" s="166"/>
      <c r="AJ774" s="166"/>
      <c r="AK774" s="166"/>
      <c r="AL774" s="166"/>
      <c r="AM774" s="166"/>
      <c r="AN774" s="166"/>
      <c r="AO774" s="166" t="s">
        <v>699</v>
      </c>
      <c r="AP774" s="159"/>
      <c r="AQ774" s="159"/>
      <c r="AR774" s="169">
        <f t="shared" si="6"/>
        <v>9</v>
      </c>
      <c r="AS774" s="160">
        <v>0</v>
      </c>
      <c r="AT774" s="160">
        <v>0</v>
      </c>
      <c r="AU774" s="160">
        <v>0</v>
      </c>
      <c r="AV774" s="160">
        <v>8</v>
      </c>
      <c r="AW774" s="160">
        <v>0</v>
      </c>
      <c r="AX774" s="160">
        <v>1</v>
      </c>
      <c r="AY774" s="160">
        <v>0</v>
      </c>
      <c r="AZ774" s="160">
        <v>0</v>
      </c>
      <c r="BA774" s="160">
        <v>0</v>
      </c>
      <c r="BB774" s="160"/>
      <c r="BC774" s="160"/>
      <c r="BD774" s="160"/>
      <c r="BE774" s="160"/>
    </row>
    <row r="775" spans="2:57" ht="16.5" hidden="1" customHeight="1">
      <c r="B775" s="163">
        <v>769</v>
      </c>
      <c r="C775" s="160" t="s">
        <v>123</v>
      </c>
      <c r="D775" s="160" t="s">
        <v>6305</v>
      </c>
      <c r="E775" s="176" t="s">
        <v>28</v>
      </c>
      <c r="F775" s="158" t="s">
        <v>6268</v>
      </c>
      <c r="G775" s="158" t="s">
        <v>6269</v>
      </c>
      <c r="H775" s="159" t="s">
        <v>727</v>
      </c>
      <c r="I775" s="160" t="s">
        <v>6306</v>
      </c>
      <c r="J775" s="218" t="s">
        <v>6307</v>
      </c>
      <c r="K775" s="219">
        <v>13032</v>
      </c>
      <c r="L775" s="220"/>
      <c r="M775" s="160"/>
      <c r="N775" s="158" t="s">
        <v>699</v>
      </c>
      <c r="O775" s="220" t="s">
        <v>6308</v>
      </c>
      <c r="P775" s="158" t="s">
        <v>699</v>
      </c>
      <c r="Q775" s="213">
        <v>5</v>
      </c>
      <c r="R775" s="213">
        <v>0</v>
      </c>
      <c r="S775" s="163">
        <v>7</v>
      </c>
      <c r="T775" s="163" t="s">
        <v>2429</v>
      </c>
      <c r="U775" s="163">
        <v>13</v>
      </c>
      <c r="V775" s="163" t="s">
        <v>6309</v>
      </c>
      <c r="W775" s="163">
        <v>1</v>
      </c>
      <c r="X775" s="163"/>
      <c r="Y775" s="164" t="s">
        <v>26</v>
      </c>
      <c r="Z775" s="164" t="s">
        <v>26</v>
      </c>
      <c r="AA775" s="164"/>
      <c r="AB775" s="221" t="s">
        <v>2338</v>
      </c>
      <c r="AC775" s="208">
        <v>9</v>
      </c>
      <c r="AD775" s="166"/>
      <c r="AE775" s="166"/>
      <c r="AF775" s="166"/>
      <c r="AG775" s="166"/>
      <c r="AH775" s="166"/>
      <c r="AI775" s="166"/>
      <c r="AJ775" s="166"/>
      <c r="AK775" s="166"/>
      <c r="AL775" s="166"/>
      <c r="AM775" s="166"/>
      <c r="AN775" s="166"/>
      <c r="AO775" s="166" t="s">
        <v>699</v>
      </c>
      <c r="AP775" s="159"/>
      <c r="AQ775" s="159"/>
      <c r="AR775" s="169">
        <f t="shared" si="6"/>
        <v>9</v>
      </c>
      <c r="AS775" s="160">
        <v>0</v>
      </c>
      <c r="AT775" s="160">
        <v>0</v>
      </c>
      <c r="AU775" s="160">
        <v>0</v>
      </c>
      <c r="AV775" s="160">
        <v>0</v>
      </c>
      <c r="AW775" s="160">
        <v>5</v>
      </c>
      <c r="AX775" s="160">
        <v>4</v>
      </c>
      <c r="AY775" s="160">
        <v>0</v>
      </c>
      <c r="AZ775" s="160">
        <v>0</v>
      </c>
      <c r="BA775" s="160">
        <v>0</v>
      </c>
      <c r="BB775" s="160"/>
      <c r="BC775" s="160"/>
      <c r="BD775" s="160"/>
      <c r="BE775" s="160"/>
    </row>
    <row r="776" spans="2:57" ht="16.5" hidden="1" customHeight="1">
      <c r="B776" s="163">
        <v>770</v>
      </c>
      <c r="C776" s="160" t="s">
        <v>124</v>
      </c>
      <c r="D776" s="160" t="s">
        <v>6310</v>
      </c>
      <c r="E776" s="176" t="s">
        <v>28</v>
      </c>
      <c r="F776" s="158" t="s">
        <v>6268</v>
      </c>
      <c r="G776" s="158" t="s">
        <v>6269</v>
      </c>
      <c r="H776" s="159" t="s">
        <v>727</v>
      </c>
      <c r="I776" s="160" t="s">
        <v>6311</v>
      </c>
      <c r="J776" s="218" t="s">
        <v>6312</v>
      </c>
      <c r="K776" s="219">
        <v>23651</v>
      </c>
      <c r="L776" s="220"/>
      <c r="M776" s="160"/>
      <c r="N776" s="158" t="s">
        <v>699</v>
      </c>
      <c r="O776" s="220" t="s">
        <v>6308</v>
      </c>
      <c r="P776" s="158" t="s">
        <v>699</v>
      </c>
      <c r="Q776" s="213">
        <v>3</v>
      </c>
      <c r="R776" s="163">
        <v>1</v>
      </c>
      <c r="S776" s="163">
        <v>2</v>
      </c>
      <c r="T776" s="163" t="s">
        <v>2603</v>
      </c>
      <c r="U776" s="163">
        <v>4</v>
      </c>
      <c r="V776" s="163" t="s">
        <v>6313</v>
      </c>
      <c r="W776" s="163">
        <v>1</v>
      </c>
      <c r="X776" s="163"/>
      <c r="Y776" s="164" t="s">
        <v>26</v>
      </c>
      <c r="Z776" s="164" t="s">
        <v>26</v>
      </c>
      <c r="AA776" s="164"/>
      <c r="AB776" s="221" t="s">
        <v>2338</v>
      </c>
      <c r="AC776" s="208">
        <v>6</v>
      </c>
      <c r="AD776" s="166"/>
      <c r="AE776" s="166"/>
      <c r="AF776" s="166"/>
      <c r="AG776" s="166"/>
      <c r="AH776" s="166"/>
      <c r="AI776" s="166"/>
      <c r="AJ776" s="166"/>
      <c r="AK776" s="166"/>
      <c r="AL776" s="166"/>
      <c r="AM776" s="166"/>
      <c r="AN776" s="166"/>
      <c r="AO776" s="166" t="s">
        <v>699</v>
      </c>
      <c r="AP776" s="159"/>
      <c r="AQ776" s="159"/>
      <c r="AR776" s="169">
        <f t="shared" si="6"/>
        <v>6</v>
      </c>
      <c r="AS776" s="160">
        <v>0</v>
      </c>
      <c r="AT776" s="160">
        <v>0</v>
      </c>
      <c r="AU776" s="160">
        <v>0</v>
      </c>
      <c r="AV776" s="160">
        <v>0</v>
      </c>
      <c r="AW776" s="160">
        <v>3</v>
      </c>
      <c r="AX776" s="160">
        <v>3</v>
      </c>
      <c r="AY776" s="160">
        <v>0</v>
      </c>
      <c r="AZ776" s="160">
        <v>0</v>
      </c>
      <c r="BA776" s="160">
        <v>0</v>
      </c>
      <c r="BB776" s="160"/>
      <c r="BC776" s="160"/>
      <c r="BD776" s="160"/>
      <c r="BE776" s="160"/>
    </row>
    <row r="777" spans="2:57" ht="16.5" hidden="1" customHeight="1">
      <c r="B777" s="163">
        <v>771</v>
      </c>
      <c r="C777" s="160" t="s">
        <v>298</v>
      </c>
      <c r="D777" s="160" t="s">
        <v>6314</v>
      </c>
      <c r="E777" s="176" t="s">
        <v>28</v>
      </c>
      <c r="F777" s="158" t="s">
        <v>6268</v>
      </c>
      <c r="G777" s="158" t="s">
        <v>6315</v>
      </c>
      <c r="H777" s="159" t="s">
        <v>724</v>
      </c>
      <c r="I777" s="160" t="s">
        <v>6316</v>
      </c>
      <c r="J777" s="218" t="s">
        <v>6317</v>
      </c>
      <c r="K777" s="219">
        <v>26835</v>
      </c>
      <c r="L777" s="220"/>
      <c r="M777" s="160"/>
      <c r="N777" s="158" t="s">
        <v>699</v>
      </c>
      <c r="O777" s="220" t="s">
        <v>6318</v>
      </c>
      <c r="P777" s="158" t="s">
        <v>699</v>
      </c>
      <c r="Q777" s="213">
        <v>3</v>
      </c>
      <c r="R777" s="163">
        <v>1</v>
      </c>
      <c r="S777" s="163">
        <v>21</v>
      </c>
      <c r="T777" s="163" t="s">
        <v>5894</v>
      </c>
      <c r="U777" s="163">
        <v>60</v>
      </c>
      <c r="V777" s="163" t="s">
        <v>6319</v>
      </c>
      <c r="W777" s="163">
        <v>1</v>
      </c>
      <c r="X777" s="163"/>
      <c r="Y777" s="164" t="s">
        <v>26</v>
      </c>
      <c r="Z777" s="164" t="s">
        <v>26</v>
      </c>
      <c r="AA777" s="164" t="s">
        <v>35</v>
      </c>
      <c r="AB777" s="208" t="s">
        <v>2354</v>
      </c>
      <c r="AC777" s="208">
        <v>47</v>
      </c>
      <c r="AD777" s="166"/>
      <c r="AE777" s="166"/>
      <c r="AF777" s="166"/>
      <c r="AG777" s="166"/>
      <c r="AH777" s="166"/>
      <c r="AI777" s="166"/>
      <c r="AJ777" s="166"/>
      <c r="AK777" s="166"/>
      <c r="AL777" s="166"/>
      <c r="AM777" s="166"/>
      <c r="AN777" s="166"/>
      <c r="AO777" s="166" t="s">
        <v>699</v>
      </c>
      <c r="AP777" s="159"/>
      <c r="AQ777" s="159"/>
      <c r="AR777" s="169">
        <f t="shared" si="6"/>
        <v>47</v>
      </c>
      <c r="AS777" s="160">
        <v>0</v>
      </c>
      <c r="AT777" s="160">
        <v>0</v>
      </c>
      <c r="AU777" s="160">
        <v>0</v>
      </c>
      <c r="AV777" s="160">
        <v>12</v>
      </c>
      <c r="AW777" s="160">
        <v>0</v>
      </c>
      <c r="AX777" s="160">
        <v>35</v>
      </c>
      <c r="AY777" s="160">
        <v>0</v>
      </c>
      <c r="AZ777" s="160">
        <v>0</v>
      </c>
      <c r="BA777" s="160">
        <v>0</v>
      </c>
      <c r="BB777" s="160"/>
      <c r="BC777" s="160"/>
      <c r="BD777" s="160"/>
      <c r="BE777" s="160"/>
    </row>
    <row r="778" spans="2:57" ht="16.5" hidden="1" customHeight="1">
      <c r="B778" s="163">
        <v>772</v>
      </c>
      <c r="C778" s="160" t="s">
        <v>215</v>
      </c>
      <c r="D778" s="200"/>
      <c r="E778" s="176" t="s">
        <v>28</v>
      </c>
      <c r="F778" s="158" t="s">
        <v>6268</v>
      </c>
      <c r="G778" s="158" t="s">
        <v>6291</v>
      </c>
      <c r="H778" s="159" t="s">
        <v>727</v>
      </c>
      <c r="I778" s="160" t="s">
        <v>6320</v>
      </c>
      <c r="J778" s="218" t="s">
        <v>6321</v>
      </c>
      <c r="K778" s="219">
        <v>15092</v>
      </c>
      <c r="L778" s="220"/>
      <c r="M778" s="160"/>
      <c r="N778" s="158" t="s">
        <v>699</v>
      </c>
      <c r="O778" s="220" t="s">
        <v>6322</v>
      </c>
      <c r="P778" s="158" t="s">
        <v>699</v>
      </c>
      <c r="Q778" s="213">
        <v>2</v>
      </c>
      <c r="R778" s="213">
        <v>1</v>
      </c>
      <c r="S778" s="213">
        <v>6</v>
      </c>
      <c r="T778" s="213">
        <v>6</v>
      </c>
      <c r="U778" s="213">
        <v>11</v>
      </c>
      <c r="V778" s="213">
        <v>47</v>
      </c>
      <c r="W778" s="213">
        <v>0</v>
      </c>
      <c r="X778" s="213"/>
      <c r="Y778" s="164" t="s">
        <v>26</v>
      </c>
      <c r="Z778" s="164" t="s">
        <v>26</v>
      </c>
      <c r="AA778" s="164"/>
      <c r="AB778" s="221" t="s">
        <v>2338</v>
      </c>
      <c r="AC778" s="208">
        <v>5</v>
      </c>
      <c r="AD778" s="166"/>
      <c r="AE778" s="166"/>
      <c r="AF778" s="166"/>
      <c r="AG778" s="166"/>
      <c r="AH778" s="166"/>
      <c r="AI778" s="166"/>
      <c r="AJ778" s="166"/>
      <c r="AK778" s="166"/>
      <c r="AL778" s="166"/>
      <c r="AM778" s="166"/>
      <c r="AN778" s="166"/>
      <c r="AO778" s="166" t="s">
        <v>699</v>
      </c>
      <c r="AP778" s="159"/>
      <c r="AQ778" s="159"/>
      <c r="AR778" s="169">
        <f t="shared" si="6"/>
        <v>5</v>
      </c>
      <c r="AS778" s="160">
        <v>0</v>
      </c>
      <c r="AT778" s="160">
        <v>0</v>
      </c>
      <c r="AU778" s="160">
        <v>0</v>
      </c>
      <c r="AV778" s="160">
        <v>1</v>
      </c>
      <c r="AW778" s="160">
        <v>2</v>
      </c>
      <c r="AX778" s="160">
        <v>0</v>
      </c>
      <c r="AY778" s="160">
        <v>0</v>
      </c>
      <c r="AZ778" s="160">
        <v>0</v>
      </c>
      <c r="BA778" s="160">
        <v>2</v>
      </c>
      <c r="BB778" s="160"/>
      <c r="BC778" s="160"/>
      <c r="BD778" s="160"/>
      <c r="BE778" s="160"/>
    </row>
    <row r="779" spans="2:57" ht="16.5" hidden="1" customHeight="1">
      <c r="B779" s="163">
        <v>773</v>
      </c>
      <c r="C779" s="160" t="s">
        <v>216</v>
      </c>
      <c r="D779" s="160" t="s">
        <v>6323</v>
      </c>
      <c r="E779" s="176" t="s">
        <v>28</v>
      </c>
      <c r="F779" s="158" t="s">
        <v>6268</v>
      </c>
      <c r="G779" s="158" t="s">
        <v>6291</v>
      </c>
      <c r="H779" s="159" t="s">
        <v>724</v>
      </c>
      <c r="I779" s="160" t="s">
        <v>6324</v>
      </c>
      <c r="J779" s="218" t="s">
        <v>6325</v>
      </c>
      <c r="K779" s="219">
        <v>29551</v>
      </c>
      <c r="L779" s="220"/>
      <c r="M779" s="160"/>
      <c r="N779" s="158" t="s">
        <v>699</v>
      </c>
      <c r="O779" s="220" t="s">
        <v>6326</v>
      </c>
      <c r="P779" s="158" t="s">
        <v>699</v>
      </c>
      <c r="Q779" s="213">
        <v>2</v>
      </c>
      <c r="R779" s="163">
        <v>2</v>
      </c>
      <c r="S779" s="163">
        <v>20</v>
      </c>
      <c r="T779" s="163" t="s">
        <v>4926</v>
      </c>
      <c r="U779" s="163">
        <v>73</v>
      </c>
      <c r="V779" s="163" t="s">
        <v>6327</v>
      </c>
      <c r="W779" s="163">
        <v>2</v>
      </c>
      <c r="X779" s="163"/>
      <c r="Y779" s="164" t="s">
        <v>26</v>
      </c>
      <c r="Z779" s="164" t="s">
        <v>26</v>
      </c>
      <c r="AA779" s="164"/>
      <c r="AB779" s="221" t="s">
        <v>2338</v>
      </c>
      <c r="AC779" s="208">
        <v>58</v>
      </c>
      <c r="AD779" s="166"/>
      <c r="AE779" s="166"/>
      <c r="AF779" s="166"/>
      <c r="AG779" s="166"/>
      <c r="AH779" s="166"/>
      <c r="AI779" s="166"/>
      <c r="AJ779" s="166"/>
      <c r="AK779" s="166"/>
      <c r="AL779" s="166"/>
      <c r="AM779" s="166"/>
      <c r="AN779" s="166"/>
      <c r="AO779" s="166" t="s">
        <v>699</v>
      </c>
      <c r="AP779" s="159"/>
      <c r="AQ779" s="159"/>
      <c r="AR779" s="169">
        <f t="shared" si="6"/>
        <v>58</v>
      </c>
      <c r="AS779" s="160">
        <v>0</v>
      </c>
      <c r="AT779" s="160">
        <v>0</v>
      </c>
      <c r="AU779" s="160">
        <v>0</v>
      </c>
      <c r="AV779" s="160">
        <v>47</v>
      </c>
      <c r="AW779" s="160">
        <v>0</v>
      </c>
      <c r="AX779" s="160">
        <v>11</v>
      </c>
      <c r="AY779" s="160">
        <v>0</v>
      </c>
      <c r="AZ779" s="160">
        <v>0</v>
      </c>
      <c r="BA779" s="160">
        <v>0</v>
      </c>
      <c r="BB779" s="160"/>
      <c r="BC779" s="160"/>
      <c r="BD779" s="160"/>
      <c r="BE779" s="160"/>
    </row>
    <row r="780" spans="2:57" ht="16.5" hidden="1" customHeight="1">
      <c r="B780" s="163">
        <v>774</v>
      </c>
      <c r="C780" s="160" t="s">
        <v>217</v>
      </c>
      <c r="D780" s="160" t="s">
        <v>6328</v>
      </c>
      <c r="E780" s="176" t="s">
        <v>28</v>
      </c>
      <c r="F780" s="158" t="s">
        <v>6268</v>
      </c>
      <c r="G780" s="158" t="s">
        <v>6291</v>
      </c>
      <c r="H780" s="159" t="s">
        <v>724</v>
      </c>
      <c r="I780" s="160" t="s">
        <v>6329</v>
      </c>
      <c r="J780" s="218" t="s">
        <v>6330</v>
      </c>
      <c r="K780" s="219">
        <v>33495</v>
      </c>
      <c r="L780" s="220"/>
      <c r="M780" s="160"/>
      <c r="N780" s="158" t="s">
        <v>699</v>
      </c>
      <c r="O780" s="220" t="s">
        <v>6331</v>
      </c>
      <c r="P780" s="158" t="s">
        <v>699</v>
      </c>
      <c r="Q780" s="213">
        <v>3</v>
      </c>
      <c r="R780" s="163">
        <v>2</v>
      </c>
      <c r="S780" s="163">
        <v>22</v>
      </c>
      <c r="T780" s="163" t="s">
        <v>2551</v>
      </c>
      <c r="U780" s="163">
        <v>38</v>
      </c>
      <c r="V780" s="163" t="s">
        <v>6152</v>
      </c>
      <c r="W780" s="213">
        <v>0</v>
      </c>
      <c r="X780" s="213"/>
      <c r="Y780" s="164" t="s">
        <v>26</v>
      </c>
      <c r="Z780" s="164" t="s">
        <v>26</v>
      </c>
      <c r="AA780" s="164"/>
      <c r="AB780" s="221" t="s">
        <v>2338</v>
      </c>
      <c r="AC780" s="208">
        <v>57</v>
      </c>
      <c r="AD780" s="166"/>
      <c r="AE780" s="166"/>
      <c r="AF780" s="166"/>
      <c r="AG780" s="166"/>
      <c r="AH780" s="166"/>
      <c r="AI780" s="166"/>
      <c r="AJ780" s="166"/>
      <c r="AK780" s="166"/>
      <c r="AL780" s="166"/>
      <c r="AM780" s="166"/>
      <c r="AN780" s="166"/>
      <c r="AO780" s="166" t="s">
        <v>699</v>
      </c>
      <c r="AP780" s="159"/>
      <c r="AQ780" s="159"/>
      <c r="AR780" s="169">
        <f t="shared" si="6"/>
        <v>57</v>
      </c>
      <c r="AS780" s="160">
        <v>0</v>
      </c>
      <c r="AT780" s="160">
        <v>0</v>
      </c>
      <c r="AU780" s="160">
        <v>0</v>
      </c>
      <c r="AV780" s="160">
        <v>56</v>
      </c>
      <c r="AW780" s="160">
        <v>1</v>
      </c>
      <c r="AX780" s="160">
        <v>0</v>
      </c>
      <c r="AY780" s="160">
        <v>0</v>
      </c>
      <c r="AZ780" s="160">
        <v>0</v>
      </c>
      <c r="BA780" s="160">
        <v>0</v>
      </c>
      <c r="BB780" s="160"/>
      <c r="BC780" s="160"/>
      <c r="BD780" s="160"/>
      <c r="BE780" s="160"/>
    </row>
    <row r="781" spans="2:57" ht="16.5" hidden="1" customHeight="1">
      <c r="B781" s="163">
        <v>775</v>
      </c>
      <c r="C781" s="160" t="s">
        <v>218</v>
      </c>
      <c r="D781" s="160" t="s">
        <v>6332</v>
      </c>
      <c r="E781" s="176" t="s">
        <v>28</v>
      </c>
      <c r="F781" s="158" t="s">
        <v>6268</v>
      </c>
      <c r="G781" s="158" t="s">
        <v>6291</v>
      </c>
      <c r="H781" s="159" t="s">
        <v>730</v>
      </c>
      <c r="I781" s="160" t="s">
        <v>6333</v>
      </c>
      <c r="J781" s="218" t="s">
        <v>6334</v>
      </c>
      <c r="K781" s="219">
        <v>29656</v>
      </c>
      <c r="L781" s="220"/>
      <c r="M781" s="160"/>
      <c r="N781" s="158" t="s">
        <v>699</v>
      </c>
      <c r="O781" s="220" t="s">
        <v>6335</v>
      </c>
      <c r="P781" s="158" t="s">
        <v>699</v>
      </c>
      <c r="Q781" s="213">
        <v>2</v>
      </c>
      <c r="R781" s="163">
        <v>1</v>
      </c>
      <c r="S781" s="163">
        <v>26</v>
      </c>
      <c r="T781" s="163" t="s">
        <v>2857</v>
      </c>
      <c r="U781" s="163">
        <v>38</v>
      </c>
      <c r="V781" s="163" t="s">
        <v>6336</v>
      </c>
      <c r="W781" s="163">
        <v>1</v>
      </c>
      <c r="X781" s="163"/>
      <c r="Y781" s="164" t="s">
        <v>26</v>
      </c>
      <c r="Z781" s="164" t="s">
        <v>26</v>
      </c>
      <c r="AA781" s="164"/>
      <c r="AB781" s="221" t="s">
        <v>2338</v>
      </c>
      <c r="AC781" s="208">
        <v>32</v>
      </c>
      <c r="AD781" s="166"/>
      <c r="AE781" s="166"/>
      <c r="AF781" s="166"/>
      <c r="AG781" s="166"/>
      <c r="AH781" s="166"/>
      <c r="AI781" s="166"/>
      <c r="AJ781" s="166"/>
      <c r="AK781" s="166"/>
      <c r="AL781" s="166"/>
      <c r="AM781" s="166"/>
      <c r="AN781" s="166"/>
      <c r="AO781" s="166" t="s">
        <v>699</v>
      </c>
      <c r="AP781" s="159"/>
      <c r="AQ781" s="159"/>
      <c r="AR781" s="169">
        <f t="shared" si="6"/>
        <v>32</v>
      </c>
      <c r="AS781" s="160">
        <v>0</v>
      </c>
      <c r="AT781" s="160">
        <v>0</v>
      </c>
      <c r="AU781" s="160">
        <v>0</v>
      </c>
      <c r="AV781" s="160">
        <v>32</v>
      </c>
      <c r="AW781" s="160">
        <v>0</v>
      </c>
      <c r="AX781" s="160">
        <v>0</v>
      </c>
      <c r="AY781" s="160">
        <v>0</v>
      </c>
      <c r="AZ781" s="160">
        <v>0</v>
      </c>
      <c r="BA781" s="160">
        <v>0</v>
      </c>
      <c r="BB781" s="160"/>
      <c r="BC781" s="160"/>
      <c r="BD781" s="160"/>
      <c r="BE781" s="160"/>
    </row>
    <row r="782" spans="2:57" ht="16.5" hidden="1" customHeight="1">
      <c r="B782" s="163">
        <v>776</v>
      </c>
      <c r="C782" s="160" t="s">
        <v>219</v>
      </c>
      <c r="D782" s="200"/>
      <c r="E782" s="176" t="s">
        <v>28</v>
      </c>
      <c r="F782" s="158" t="s">
        <v>6268</v>
      </c>
      <c r="G782" s="158" t="s">
        <v>6291</v>
      </c>
      <c r="H782" s="159" t="s">
        <v>727</v>
      </c>
      <c r="I782" s="160" t="s">
        <v>1062</v>
      </c>
      <c r="J782" s="218" t="s">
        <v>6337</v>
      </c>
      <c r="K782" s="219">
        <v>29130</v>
      </c>
      <c r="L782" s="220"/>
      <c r="M782" s="160"/>
      <c r="N782" s="158"/>
      <c r="O782" s="220" t="s">
        <v>6338</v>
      </c>
      <c r="P782" s="158"/>
      <c r="Q782" s="213">
        <v>2</v>
      </c>
      <c r="R782" s="213">
        <v>2</v>
      </c>
      <c r="S782" s="213">
        <v>13</v>
      </c>
      <c r="T782" s="213">
        <v>29</v>
      </c>
      <c r="U782" s="213">
        <v>47</v>
      </c>
      <c r="V782" s="213">
        <v>640</v>
      </c>
      <c r="W782" s="213">
        <v>1</v>
      </c>
      <c r="X782" s="213"/>
      <c r="Y782" s="164" t="s">
        <v>26</v>
      </c>
      <c r="Z782" s="164" t="s">
        <v>26</v>
      </c>
      <c r="AA782" s="164" t="s">
        <v>35</v>
      </c>
      <c r="AB782" s="208" t="s">
        <v>2354</v>
      </c>
      <c r="AC782" s="208">
        <v>15</v>
      </c>
      <c r="AD782" s="166"/>
      <c r="AE782" s="166"/>
      <c r="AF782" s="166"/>
      <c r="AG782" s="166"/>
      <c r="AH782" s="166"/>
      <c r="AI782" s="166"/>
      <c r="AJ782" s="166"/>
      <c r="AK782" s="166"/>
      <c r="AL782" s="166"/>
      <c r="AM782" s="166"/>
      <c r="AN782" s="166"/>
      <c r="AO782" s="166"/>
      <c r="AP782" s="159"/>
      <c r="AQ782" s="159"/>
      <c r="AR782" s="169">
        <f t="shared" si="6"/>
        <v>15</v>
      </c>
      <c r="AS782" s="160">
        <v>0</v>
      </c>
      <c r="AT782" s="160">
        <v>0</v>
      </c>
      <c r="AU782" s="160">
        <v>0</v>
      </c>
      <c r="AV782" s="160">
        <v>15</v>
      </c>
      <c r="AW782" s="160">
        <v>0</v>
      </c>
      <c r="AX782" s="160">
        <v>0</v>
      </c>
      <c r="AY782" s="160">
        <v>0</v>
      </c>
      <c r="AZ782" s="160">
        <v>0</v>
      </c>
      <c r="BA782" s="160">
        <v>0</v>
      </c>
      <c r="BB782" s="160"/>
      <c r="BC782" s="160"/>
      <c r="BD782" s="160"/>
      <c r="BE782" s="160"/>
    </row>
    <row r="783" spans="2:57" ht="16.5" hidden="1" customHeight="1">
      <c r="B783" s="163">
        <v>777</v>
      </c>
      <c r="C783" s="160" t="s">
        <v>220</v>
      </c>
      <c r="D783" s="160" t="s">
        <v>6339</v>
      </c>
      <c r="E783" s="176" t="s">
        <v>28</v>
      </c>
      <c r="F783" s="158" t="s">
        <v>6268</v>
      </c>
      <c r="G783" s="158" t="s">
        <v>6291</v>
      </c>
      <c r="H783" s="159" t="s">
        <v>727</v>
      </c>
      <c r="I783" s="160" t="s">
        <v>6340</v>
      </c>
      <c r="J783" s="218" t="s">
        <v>6341</v>
      </c>
      <c r="K783" s="219">
        <v>40238</v>
      </c>
      <c r="L783" s="220"/>
      <c r="M783" s="160"/>
      <c r="N783" s="158" t="s">
        <v>699</v>
      </c>
      <c r="O783" s="220" t="s">
        <v>6342</v>
      </c>
      <c r="P783" s="158" t="s">
        <v>699</v>
      </c>
      <c r="Q783" s="213">
        <v>1</v>
      </c>
      <c r="R783" s="163">
        <v>1</v>
      </c>
      <c r="S783" s="163">
        <v>3</v>
      </c>
      <c r="T783" s="163" t="s">
        <v>2470</v>
      </c>
      <c r="U783" s="163">
        <v>10</v>
      </c>
      <c r="V783" s="163" t="s">
        <v>6343</v>
      </c>
      <c r="W783" s="163">
        <v>1</v>
      </c>
      <c r="X783" s="163"/>
      <c r="Y783" s="164" t="s">
        <v>26</v>
      </c>
      <c r="Z783" s="164" t="s">
        <v>26</v>
      </c>
      <c r="AA783" s="164"/>
      <c r="AB783" s="221" t="s">
        <v>2338</v>
      </c>
      <c r="AC783" s="208">
        <v>5</v>
      </c>
      <c r="AD783" s="166"/>
      <c r="AE783" s="166"/>
      <c r="AF783" s="166"/>
      <c r="AG783" s="166"/>
      <c r="AH783" s="166"/>
      <c r="AI783" s="166"/>
      <c r="AJ783" s="166"/>
      <c r="AK783" s="166"/>
      <c r="AL783" s="166"/>
      <c r="AM783" s="166"/>
      <c r="AN783" s="166"/>
      <c r="AO783" s="166" t="s">
        <v>699</v>
      </c>
      <c r="AP783" s="159"/>
      <c r="AQ783" s="159"/>
      <c r="AR783" s="169">
        <f t="shared" si="6"/>
        <v>5</v>
      </c>
      <c r="AS783" s="160">
        <v>0</v>
      </c>
      <c r="AT783" s="160">
        <v>0</v>
      </c>
      <c r="AU783" s="160">
        <v>0</v>
      </c>
      <c r="AV783" s="160">
        <v>5</v>
      </c>
      <c r="AW783" s="160">
        <v>0</v>
      </c>
      <c r="AX783" s="160">
        <v>0</v>
      </c>
      <c r="AY783" s="160">
        <v>0</v>
      </c>
      <c r="AZ783" s="160">
        <v>0</v>
      </c>
      <c r="BA783" s="160">
        <v>0</v>
      </c>
      <c r="BB783" s="160"/>
      <c r="BC783" s="160"/>
      <c r="BD783" s="160"/>
      <c r="BE783" s="160"/>
    </row>
    <row r="784" spans="2:57" ht="16.5" hidden="1" customHeight="1">
      <c r="B784" s="163">
        <v>778</v>
      </c>
      <c r="C784" s="160" t="s">
        <v>70</v>
      </c>
      <c r="D784" s="160" t="s">
        <v>6344</v>
      </c>
      <c r="E784" s="176" t="s">
        <v>28</v>
      </c>
      <c r="F784" s="158" t="s">
        <v>6268</v>
      </c>
      <c r="G784" s="158" t="s">
        <v>6285</v>
      </c>
      <c r="H784" s="159" t="s">
        <v>730</v>
      </c>
      <c r="I784" s="160" t="s">
        <v>6345</v>
      </c>
      <c r="J784" s="218" t="s">
        <v>6346</v>
      </c>
      <c r="K784" s="219">
        <v>30280</v>
      </c>
      <c r="L784" s="220"/>
      <c r="M784" s="160"/>
      <c r="N784" s="158" t="s">
        <v>699</v>
      </c>
      <c r="O784" s="220" t="s">
        <v>6347</v>
      </c>
      <c r="P784" s="158" t="s">
        <v>699</v>
      </c>
      <c r="Q784" s="213">
        <v>2</v>
      </c>
      <c r="R784" s="163">
        <v>1</v>
      </c>
      <c r="S784" s="163">
        <v>17</v>
      </c>
      <c r="T784" s="163" t="s">
        <v>2599</v>
      </c>
      <c r="U784" s="163">
        <v>42</v>
      </c>
      <c r="V784" s="163" t="s">
        <v>6348</v>
      </c>
      <c r="W784" s="163">
        <v>1</v>
      </c>
      <c r="X784" s="163"/>
      <c r="Y784" s="164" t="s">
        <v>26</v>
      </c>
      <c r="Z784" s="164" t="s">
        <v>26</v>
      </c>
      <c r="AA784" s="164"/>
      <c r="AB784" s="221" t="s">
        <v>2338</v>
      </c>
      <c r="AC784" s="208">
        <v>39</v>
      </c>
      <c r="AD784" s="166"/>
      <c r="AE784" s="166"/>
      <c r="AF784" s="166"/>
      <c r="AG784" s="166"/>
      <c r="AH784" s="166"/>
      <c r="AI784" s="166"/>
      <c r="AJ784" s="166"/>
      <c r="AK784" s="166"/>
      <c r="AL784" s="166"/>
      <c r="AM784" s="166"/>
      <c r="AN784" s="166"/>
      <c r="AO784" s="166" t="s">
        <v>699</v>
      </c>
      <c r="AP784" s="159"/>
      <c r="AQ784" s="159"/>
      <c r="AR784" s="169">
        <f t="shared" si="6"/>
        <v>39</v>
      </c>
      <c r="AS784" s="160">
        <v>0</v>
      </c>
      <c r="AT784" s="160">
        <v>0</v>
      </c>
      <c r="AU784" s="160">
        <v>0</v>
      </c>
      <c r="AV784" s="160">
        <v>3</v>
      </c>
      <c r="AW784" s="160">
        <v>0</v>
      </c>
      <c r="AX784" s="160">
        <v>36</v>
      </c>
      <c r="AY784" s="160">
        <v>0</v>
      </c>
      <c r="AZ784" s="160">
        <v>0</v>
      </c>
      <c r="BA784" s="160">
        <v>0</v>
      </c>
      <c r="BB784" s="160"/>
      <c r="BC784" s="160"/>
      <c r="BD784" s="160"/>
      <c r="BE784" s="160"/>
    </row>
    <row r="785" spans="2:57" ht="16.5" hidden="1" customHeight="1">
      <c r="B785" s="163">
        <v>779</v>
      </c>
      <c r="C785" s="160" t="s">
        <v>71</v>
      </c>
      <c r="D785" s="160" t="s">
        <v>6349</v>
      </c>
      <c r="E785" s="176" t="s">
        <v>28</v>
      </c>
      <c r="F785" s="158" t="s">
        <v>6268</v>
      </c>
      <c r="G785" s="158" t="s">
        <v>6285</v>
      </c>
      <c r="H785" s="159" t="s">
        <v>727</v>
      </c>
      <c r="I785" s="160" t="s">
        <v>6350</v>
      </c>
      <c r="J785" s="218" t="s">
        <v>6351</v>
      </c>
      <c r="K785" s="219">
        <v>22894</v>
      </c>
      <c r="L785" s="220"/>
      <c r="M785" s="160"/>
      <c r="N785" s="158" t="s">
        <v>699</v>
      </c>
      <c r="O785" s="220" t="s">
        <v>6352</v>
      </c>
      <c r="P785" s="158" t="s">
        <v>699</v>
      </c>
      <c r="Q785" s="213">
        <v>2</v>
      </c>
      <c r="R785" s="163">
        <v>1</v>
      </c>
      <c r="S785" s="163">
        <v>14</v>
      </c>
      <c r="T785" s="163" t="s">
        <v>3328</v>
      </c>
      <c r="U785" s="163">
        <v>46</v>
      </c>
      <c r="V785" s="163" t="s">
        <v>6353</v>
      </c>
      <c r="W785" s="163">
        <v>1</v>
      </c>
      <c r="X785" s="163"/>
      <c r="Y785" s="164" t="s">
        <v>26</v>
      </c>
      <c r="Z785" s="164" t="s">
        <v>26</v>
      </c>
      <c r="AA785" s="164" t="s">
        <v>35</v>
      </c>
      <c r="AB785" s="208" t="s">
        <v>2354</v>
      </c>
      <c r="AC785" s="208">
        <v>18</v>
      </c>
      <c r="AD785" s="166"/>
      <c r="AE785" s="166"/>
      <c r="AF785" s="166"/>
      <c r="AG785" s="166"/>
      <c r="AH785" s="166"/>
      <c r="AI785" s="166"/>
      <c r="AJ785" s="166"/>
      <c r="AK785" s="166"/>
      <c r="AL785" s="166"/>
      <c r="AM785" s="166"/>
      <c r="AN785" s="166"/>
      <c r="AO785" s="166" t="s">
        <v>699</v>
      </c>
      <c r="AP785" s="159"/>
      <c r="AQ785" s="159"/>
      <c r="AR785" s="169">
        <f t="shared" si="6"/>
        <v>18</v>
      </c>
      <c r="AS785" s="160">
        <v>0</v>
      </c>
      <c r="AT785" s="160">
        <v>0</v>
      </c>
      <c r="AU785" s="160">
        <v>0</v>
      </c>
      <c r="AV785" s="160">
        <v>0</v>
      </c>
      <c r="AW785" s="160">
        <v>0</v>
      </c>
      <c r="AX785" s="160">
        <v>18</v>
      </c>
      <c r="AY785" s="160">
        <v>0</v>
      </c>
      <c r="AZ785" s="160">
        <v>0</v>
      </c>
      <c r="BA785" s="160">
        <v>0</v>
      </c>
      <c r="BB785" s="160"/>
      <c r="BC785" s="160"/>
      <c r="BD785" s="160"/>
      <c r="BE785" s="160"/>
    </row>
    <row r="786" spans="2:57" ht="16.5" hidden="1" customHeight="1">
      <c r="B786" s="163">
        <v>780</v>
      </c>
      <c r="C786" s="160" t="s">
        <v>72</v>
      </c>
      <c r="D786" s="160" t="s">
        <v>6354</v>
      </c>
      <c r="E786" s="176" t="s">
        <v>28</v>
      </c>
      <c r="F786" s="158" t="s">
        <v>6268</v>
      </c>
      <c r="G786" s="158" t="s">
        <v>6285</v>
      </c>
      <c r="H786" s="159" t="s">
        <v>724</v>
      </c>
      <c r="I786" s="160" t="s">
        <v>6355</v>
      </c>
      <c r="J786" s="218" t="s">
        <v>6356</v>
      </c>
      <c r="K786" s="219">
        <v>39142</v>
      </c>
      <c r="L786" s="220"/>
      <c r="M786" s="160"/>
      <c r="N786" s="158" t="s">
        <v>699</v>
      </c>
      <c r="O786" s="220" t="s">
        <v>6357</v>
      </c>
      <c r="P786" s="158" t="s">
        <v>699</v>
      </c>
      <c r="Q786" s="213">
        <v>1</v>
      </c>
      <c r="R786" s="163">
        <v>2</v>
      </c>
      <c r="S786" s="163">
        <v>17</v>
      </c>
      <c r="T786" s="163" t="s">
        <v>4931</v>
      </c>
      <c r="U786" s="163">
        <v>57</v>
      </c>
      <c r="V786" s="163" t="s">
        <v>6358</v>
      </c>
      <c r="W786" s="163">
        <v>1</v>
      </c>
      <c r="X786" s="163"/>
      <c r="Y786" s="164" t="s">
        <v>26</v>
      </c>
      <c r="Z786" s="164" t="s">
        <v>26</v>
      </c>
      <c r="AA786" s="164" t="s">
        <v>35</v>
      </c>
      <c r="AB786" s="208" t="s">
        <v>2354</v>
      </c>
      <c r="AC786" s="208">
        <v>45</v>
      </c>
      <c r="AD786" s="166"/>
      <c r="AE786" s="166"/>
      <c r="AF786" s="166"/>
      <c r="AG786" s="166"/>
      <c r="AH786" s="166"/>
      <c r="AI786" s="166"/>
      <c r="AJ786" s="166"/>
      <c r="AK786" s="166"/>
      <c r="AL786" s="166"/>
      <c r="AM786" s="166"/>
      <c r="AN786" s="166"/>
      <c r="AO786" s="166" t="s">
        <v>699</v>
      </c>
      <c r="AP786" s="159"/>
      <c r="AQ786" s="159"/>
      <c r="AR786" s="169">
        <f t="shared" si="6"/>
        <v>45</v>
      </c>
      <c r="AS786" s="160">
        <v>0</v>
      </c>
      <c r="AT786" s="160">
        <v>0</v>
      </c>
      <c r="AU786" s="160">
        <v>0</v>
      </c>
      <c r="AV786" s="160">
        <v>2</v>
      </c>
      <c r="AW786" s="160">
        <v>0</v>
      </c>
      <c r="AX786" s="160">
        <v>43</v>
      </c>
      <c r="AY786" s="160">
        <v>0</v>
      </c>
      <c r="AZ786" s="160">
        <v>0</v>
      </c>
      <c r="BA786" s="160">
        <v>0</v>
      </c>
      <c r="BB786" s="160"/>
      <c r="BC786" s="160"/>
      <c r="BD786" s="160"/>
      <c r="BE786" s="160"/>
    </row>
    <row r="787" spans="2:57" ht="16.5" hidden="1" customHeight="1">
      <c r="B787" s="163">
        <v>781</v>
      </c>
      <c r="C787" s="160" t="s">
        <v>73</v>
      </c>
      <c r="D787" s="160" t="s">
        <v>6359</v>
      </c>
      <c r="E787" s="176" t="s">
        <v>28</v>
      </c>
      <c r="F787" s="158" t="s">
        <v>6268</v>
      </c>
      <c r="G787" s="158" t="s">
        <v>6285</v>
      </c>
      <c r="H787" s="159" t="s">
        <v>730</v>
      </c>
      <c r="I787" s="160" t="s">
        <v>6360</v>
      </c>
      <c r="J787" s="218" t="s">
        <v>6361</v>
      </c>
      <c r="K787" s="219">
        <v>31111</v>
      </c>
      <c r="L787" s="220"/>
      <c r="M787" s="160"/>
      <c r="N787" s="158" t="s">
        <v>699</v>
      </c>
      <c r="O787" s="220" t="s">
        <v>6362</v>
      </c>
      <c r="P787" s="158" t="s">
        <v>699</v>
      </c>
      <c r="Q787" s="213">
        <v>2</v>
      </c>
      <c r="R787" s="163">
        <v>2</v>
      </c>
      <c r="S787" s="163">
        <v>16</v>
      </c>
      <c r="T787" s="163" t="s">
        <v>2384</v>
      </c>
      <c r="U787" s="163">
        <v>37</v>
      </c>
      <c r="V787" s="163" t="s">
        <v>6363</v>
      </c>
      <c r="W787" s="163">
        <v>1</v>
      </c>
      <c r="X787" s="163"/>
      <c r="Y787" s="164" t="s">
        <v>26</v>
      </c>
      <c r="Z787" s="164" t="s">
        <v>26</v>
      </c>
      <c r="AA787" s="164" t="s">
        <v>35</v>
      </c>
      <c r="AB787" s="208" t="s">
        <v>2354</v>
      </c>
      <c r="AC787" s="208">
        <v>27</v>
      </c>
      <c r="AD787" s="166"/>
      <c r="AE787" s="166"/>
      <c r="AF787" s="166"/>
      <c r="AG787" s="166"/>
      <c r="AH787" s="166"/>
      <c r="AI787" s="166"/>
      <c r="AJ787" s="166"/>
      <c r="AK787" s="166"/>
      <c r="AL787" s="166"/>
      <c r="AM787" s="166"/>
      <c r="AN787" s="166"/>
      <c r="AO787" s="166" t="s">
        <v>699</v>
      </c>
      <c r="AP787" s="159"/>
      <c r="AQ787" s="159"/>
      <c r="AR787" s="169">
        <f t="shared" si="6"/>
        <v>27</v>
      </c>
      <c r="AS787" s="160">
        <v>0</v>
      </c>
      <c r="AT787" s="160">
        <v>0</v>
      </c>
      <c r="AU787" s="160">
        <v>0</v>
      </c>
      <c r="AV787" s="160">
        <v>0</v>
      </c>
      <c r="AW787" s="160">
        <v>1</v>
      </c>
      <c r="AX787" s="160">
        <v>26</v>
      </c>
      <c r="AY787" s="160">
        <v>0</v>
      </c>
      <c r="AZ787" s="160">
        <v>0</v>
      </c>
      <c r="BA787" s="160">
        <v>0</v>
      </c>
      <c r="BB787" s="160"/>
      <c r="BC787" s="160"/>
      <c r="BD787" s="160"/>
      <c r="BE787" s="160"/>
    </row>
    <row r="788" spans="2:57" ht="16.5" hidden="1" customHeight="1">
      <c r="B788" s="163">
        <v>782</v>
      </c>
      <c r="C788" s="160" t="s">
        <v>74</v>
      </c>
      <c r="D788" s="160" t="s">
        <v>6364</v>
      </c>
      <c r="E788" s="176" t="s">
        <v>28</v>
      </c>
      <c r="F788" s="158" t="s">
        <v>6268</v>
      </c>
      <c r="G788" s="158" t="s">
        <v>6285</v>
      </c>
      <c r="H788" s="159" t="s">
        <v>727</v>
      </c>
      <c r="I788" s="160" t="s">
        <v>6365</v>
      </c>
      <c r="J788" s="218" t="s">
        <v>6366</v>
      </c>
      <c r="K788" s="219">
        <v>38961</v>
      </c>
      <c r="L788" s="220"/>
      <c r="M788" s="160"/>
      <c r="N788" s="158" t="s">
        <v>699</v>
      </c>
      <c r="O788" s="220" t="s">
        <v>6367</v>
      </c>
      <c r="P788" s="158" t="s">
        <v>699</v>
      </c>
      <c r="Q788" s="213">
        <v>2</v>
      </c>
      <c r="R788" s="163">
        <v>1</v>
      </c>
      <c r="S788" s="163">
        <v>13</v>
      </c>
      <c r="T788" s="163" t="s">
        <v>5715</v>
      </c>
      <c r="U788" s="163">
        <v>47</v>
      </c>
      <c r="V788" s="163" t="s">
        <v>6368</v>
      </c>
      <c r="W788" s="163">
        <v>2</v>
      </c>
      <c r="X788" s="163"/>
      <c r="Y788" s="164" t="s">
        <v>26</v>
      </c>
      <c r="Z788" s="164" t="s">
        <v>26</v>
      </c>
      <c r="AA788" s="164" t="s">
        <v>35</v>
      </c>
      <c r="AB788" s="208" t="s">
        <v>2354</v>
      </c>
      <c r="AC788" s="208">
        <v>16</v>
      </c>
      <c r="AD788" s="166"/>
      <c r="AE788" s="166"/>
      <c r="AF788" s="166"/>
      <c r="AG788" s="166"/>
      <c r="AH788" s="166"/>
      <c r="AI788" s="166"/>
      <c r="AJ788" s="166"/>
      <c r="AK788" s="166"/>
      <c r="AL788" s="166"/>
      <c r="AM788" s="166"/>
      <c r="AN788" s="166"/>
      <c r="AO788" s="166" t="s">
        <v>699</v>
      </c>
      <c r="AP788" s="159"/>
      <c r="AQ788" s="159"/>
      <c r="AR788" s="169">
        <f t="shared" si="6"/>
        <v>16</v>
      </c>
      <c r="AS788" s="160">
        <v>0</v>
      </c>
      <c r="AT788" s="160">
        <v>0</v>
      </c>
      <c r="AU788" s="160">
        <v>0</v>
      </c>
      <c r="AV788" s="160">
        <v>0</v>
      </c>
      <c r="AW788" s="160">
        <v>0</v>
      </c>
      <c r="AX788" s="160">
        <v>0</v>
      </c>
      <c r="AY788" s="160">
        <v>0</v>
      </c>
      <c r="AZ788" s="160">
        <v>0</v>
      </c>
      <c r="BA788" s="160">
        <v>16</v>
      </c>
      <c r="BB788" s="160"/>
      <c r="BC788" s="160"/>
      <c r="BD788" s="160"/>
      <c r="BE788" s="160"/>
    </row>
    <row r="789" spans="2:57" ht="16.5" hidden="1" customHeight="1">
      <c r="B789" s="163">
        <v>783</v>
      </c>
      <c r="C789" s="160" t="s">
        <v>125</v>
      </c>
      <c r="D789" s="160" t="s">
        <v>6369</v>
      </c>
      <c r="E789" s="176" t="s">
        <v>28</v>
      </c>
      <c r="F789" s="158" t="s">
        <v>6268</v>
      </c>
      <c r="G789" s="158" t="s">
        <v>6269</v>
      </c>
      <c r="H789" s="159" t="s">
        <v>784</v>
      </c>
      <c r="I789" s="160" t="s">
        <v>6370</v>
      </c>
      <c r="J789" s="218" t="s">
        <v>6371</v>
      </c>
      <c r="K789" s="219">
        <v>40969</v>
      </c>
      <c r="L789" s="220"/>
      <c r="M789" s="160"/>
      <c r="N789" s="158" t="s">
        <v>699</v>
      </c>
      <c r="O789" s="220" t="s">
        <v>6372</v>
      </c>
      <c r="P789" s="158" t="s">
        <v>699</v>
      </c>
      <c r="Q789" s="213">
        <v>2</v>
      </c>
      <c r="R789" s="163">
        <v>1</v>
      </c>
      <c r="S789" s="163">
        <v>19</v>
      </c>
      <c r="T789" s="163" t="s">
        <v>2590</v>
      </c>
      <c r="U789" s="163">
        <v>119</v>
      </c>
      <c r="V789" s="163" t="s">
        <v>6373</v>
      </c>
      <c r="W789" s="163">
        <v>2</v>
      </c>
      <c r="X789" s="163"/>
      <c r="Y789" s="164" t="s">
        <v>26</v>
      </c>
      <c r="Z789" s="164" t="s">
        <v>26</v>
      </c>
      <c r="AA789" s="164"/>
      <c r="AB789" s="221" t="s">
        <v>2338</v>
      </c>
      <c r="AC789" s="208">
        <v>70</v>
      </c>
      <c r="AD789" s="166"/>
      <c r="AE789" s="166"/>
      <c r="AF789" s="166"/>
      <c r="AG789" s="166"/>
      <c r="AH789" s="166"/>
      <c r="AI789" s="166"/>
      <c r="AJ789" s="166"/>
      <c r="AK789" s="166"/>
      <c r="AL789" s="166"/>
      <c r="AM789" s="166"/>
      <c r="AN789" s="166"/>
      <c r="AO789" s="166" t="s">
        <v>699</v>
      </c>
      <c r="AP789" s="159"/>
      <c r="AQ789" s="159"/>
      <c r="AR789" s="169">
        <f t="shared" si="6"/>
        <v>70</v>
      </c>
      <c r="AS789" s="160">
        <v>0</v>
      </c>
      <c r="AT789" s="160">
        <v>0</v>
      </c>
      <c r="AU789" s="160">
        <v>0</v>
      </c>
      <c r="AV789" s="160">
        <v>66</v>
      </c>
      <c r="AW789" s="160">
        <v>4</v>
      </c>
      <c r="AX789" s="160">
        <v>0</v>
      </c>
      <c r="AY789" s="160">
        <v>0</v>
      </c>
      <c r="AZ789" s="160">
        <v>0</v>
      </c>
      <c r="BA789" s="160">
        <v>0</v>
      </c>
      <c r="BB789" s="160"/>
      <c r="BC789" s="160"/>
      <c r="BD789" s="160"/>
      <c r="BE789" s="160"/>
    </row>
    <row r="790" spans="2:57" ht="16.5" hidden="1" customHeight="1">
      <c r="B790" s="163">
        <v>784</v>
      </c>
      <c r="C790" s="160" t="s">
        <v>126</v>
      </c>
      <c r="D790" s="160" t="s">
        <v>6374</v>
      </c>
      <c r="E790" s="176" t="s">
        <v>28</v>
      </c>
      <c r="F790" s="158" t="s">
        <v>6268</v>
      </c>
      <c r="G790" s="158" t="s">
        <v>6269</v>
      </c>
      <c r="H790" s="159" t="s">
        <v>727</v>
      </c>
      <c r="I790" s="160" t="s">
        <v>6375</v>
      </c>
      <c r="J790" s="218" t="s">
        <v>6376</v>
      </c>
      <c r="K790" s="219">
        <v>30329</v>
      </c>
      <c r="L790" s="220"/>
      <c r="M790" s="160"/>
      <c r="N790" s="158" t="s">
        <v>699</v>
      </c>
      <c r="O790" s="220" t="s">
        <v>6377</v>
      </c>
      <c r="P790" s="158" t="s">
        <v>699</v>
      </c>
      <c r="Q790" s="213">
        <v>3</v>
      </c>
      <c r="R790" s="163">
        <v>1</v>
      </c>
      <c r="S790" s="163">
        <v>10</v>
      </c>
      <c r="T790" s="163" t="s">
        <v>4140</v>
      </c>
      <c r="U790" s="163">
        <v>51</v>
      </c>
      <c r="V790" s="163" t="s">
        <v>6378</v>
      </c>
      <c r="W790" s="163">
        <v>2</v>
      </c>
      <c r="X790" s="163"/>
      <c r="Y790" s="164" t="s">
        <v>26</v>
      </c>
      <c r="Z790" s="164" t="s">
        <v>26</v>
      </c>
      <c r="AA790" s="164" t="s">
        <v>35</v>
      </c>
      <c r="AB790" s="208" t="s">
        <v>2354</v>
      </c>
      <c r="AC790" s="208">
        <v>35</v>
      </c>
      <c r="AD790" s="166"/>
      <c r="AE790" s="166"/>
      <c r="AF790" s="166"/>
      <c r="AG790" s="166"/>
      <c r="AH790" s="166"/>
      <c r="AI790" s="166"/>
      <c r="AJ790" s="166"/>
      <c r="AK790" s="166"/>
      <c r="AL790" s="166"/>
      <c r="AM790" s="166"/>
      <c r="AN790" s="166"/>
      <c r="AO790" s="166" t="s">
        <v>699</v>
      </c>
      <c r="AP790" s="159"/>
      <c r="AQ790" s="159"/>
      <c r="AR790" s="169">
        <f t="shared" si="6"/>
        <v>35</v>
      </c>
      <c r="AS790" s="160">
        <v>0</v>
      </c>
      <c r="AT790" s="160">
        <v>0</v>
      </c>
      <c r="AU790" s="160">
        <v>0</v>
      </c>
      <c r="AV790" s="160">
        <v>23</v>
      </c>
      <c r="AW790" s="160">
        <v>12</v>
      </c>
      <c r="AX790" s="160">
        <v>0</v>
      </c>
      <c r="AY790" s="160">
        <v>0</v>
      </c>
      <c r="AZ790" s="160">
        <v>0</v>
      </c>
      <c r="BA790" s="160">
        <v>0</v>
      </c>
      <c r="BB790" s="160"/>
      <c r="BC790" s="160"/>
      <c r="BD790" s="160"/>
      <c r="BE790" s="160"/>
    </row>
    <row r="791" spans="2:57" ht="16.5" hidden="1" customHeight="1">
      <c r="B791" s="163">
        <v>785</v>
      </c>
      <c r="C791" s="160" t="s">
        <v>127</v>
      </c>
      <c r="D791" s="160" t="s">
        <v>6379</v>
      </c>
      <c r="E791" s="176" t="s">
        <v>28</v>
      </c>
      <c r="F791" s="158" t="s">
        <v>6268</v>
      </c>
      <c r="G791" s="158" t="s">
        <v>6269</v>
      </c>
      <c r="H791" s="159" t="s">
        <v>727</v>
      </c>
      <c r="I791" s="160" t="s">
        <v>6380</v>
      </c>
      <c r="J791" s="218" t="s">
        <v>6381</v>
      </c>
      <c r="K791" s="219">
        <v>23032</v>
      </c>
      <c r="L791" s="220"/>
      <c r="M791" s="160"/>
      <c r="N791" s="158" t="s">
        <v>699</v>
      </c>
      <c r="O791" s="220" t="s">
        <v>6382</v>
      </c>
      <c r="P791" s="158" t="s">
        <v>699</v>
      </c>
      <c r="Q791" s="213">
        <v>2</v>
      </c>
      <c r="R791" s="163">
        <v>1</v>
      </c>
      <c r="S791" s="163">
        <v>23</v>
      </c>
      <c r="T791" s="163" t="s">
        <v>2710</v>
      </c>
      <c r="U791" s="163">
        <v>33</v>
      </c>
      <c r="V791" s="163" t="s">
        <v>6383</v>
      </c>
      <c r="W791" s="163">
        <v>1</v>
      </c>
      <c r="X791" s="163"/>
      <c r="Y791" s="164" t="s">
        <v>26</v>
      </c>
      <c r="Z791" s="164" t="s">
        <v>26</v>
      </c>
      <c r="AA791" s="164"/>
      <c r="AB791" s="221" t="s">
        <v>2338</v>
      </c>
      <c r="AC791" s="208">
        <v>31</v>
      </c>
      <c r="AD791" s="166"/>
      <c r="AE791" s="166"/>
      <c r="AF791" s="166"/>
      <c r="AG791" s="166"/>
      <c r="AH791" s="166"/>
      <c r="AI791" s="166"/>
      <c r="AJ791" s="166"/>
      <c r="AK791" s="166"/>
      <c r="AL791" s="166"/>
      <c r="AM791" s="166"/>
      <c r="AN791" s="166"/>
      <c r="AO791" s="166" t="s">
        <v>699</v>
      </c>
      <c r="AP791" s="159"/>
      <c r="AQ791" s="159"/>
      <c r="AR791" s="169">
        <f t="shared" si="6"/>
        <v>31</v>
      </c>
      <c r="AS791" s="160">
        <v>0</v>
      </c>
      <c r="AT791" s="160">
        <v>0</v>
      </c>
      <c r="AU791" s="160">
        <v>0</v>
      </c>
      <c r="AV791" s="160">
        <v>28</v>
      </c>
      <c r="AW791" s="160">
        <v>3</v>
      </c>
      <c r="AX791" s="160">
        <v>0</v>
      </c>
      <c r="AY791" s="160">
        <v>0</v>
      </c>
      <c r="AZ791" s="160">
        <v>0</v>
      </c>
      <c r="BA791" s="160">
        <v>0</v>
      </c>
      <c r="BB791" s="160"/>
      <c r="BC791" s="160"/>
      <c r="BD791" s="160"/>
      <c r="BE791" s="160"/>
    </row>
    <row r="792" spans="2:57" ht="16.5" hidden="1" customHeight="1">
      <c r="B792" s="163">
        <v>786</v>
      </c>
      <c r="C792" s="160" t="s">
        <v>128</v>
      </c>
      <c r="D792" s="160" t="s">
        <v>6384</v>
      </c>
      <c r="E792" s="176" t="s">
        <v>28</v>
      </c>
      <c r="F792" s="158" t="s">
        <v>6268</v>
      </c>
      <c r="G792" s="158" t="s">
        <v>6269</v>
      </c>
      <c r="H792" s="159" t="s">
        <v>730</v>
      </c>
      <c r="I792" s="160" t="s">
        <v>6385</v>
      </c>
      <c r="J792" s="218" t="s">
        <v>6386</v>
      </c>
      <c r="K792" s="219">
        <v>34339</v>
      </c>
      <c r="L792" s="220"/>
      <c r="M792" s="160"/>
      <c r="N792" s="158" t="s">
        <v>699</v>
      </c>
      <c r="O792" s="220" t="s">
        <v>6387</v>
      </c>
      <c r="P792" s="158" t="s">
        <v>699</v>
      </c>
      <c r="Q792" s="213">
        <v>1</v>
      </c>
      <c r="R792" s="163">
        <v>2</v>
      </c>
      <c r="S792" s="163">
        <v>17</v>
      </c>
      <c r="T792" s="163" t="s">
        <v>5715</v>
      </c>
      <c r="U792" s="163">
        <v>57</v>
      </c>
      <c r="V792" s="163" t="s">
        <v>6388</v>
      </c>
      <c r="W792" s="163">
        <v>1</v>
      </c>
      <c r="X792" s="163"/>
      <c r="Y792" s="164" t="s">
        <v>26</v>
      </c>
      <c r="Z792" s="164" t="s">
        <v>26</v>
      </c>
      <c r="AA792" s="164" t="s">
        <v>35</v>
      </c>
      <c r="AB792" s="208" t="s">
        <v>2354</v>
      </c>
      <c r="AC792" s="208">
        <v>34</v>
      </c>
      <c r="AD792" s="166"/>
      <c r="AE792" s="166"/>
      <c r="AF792" s="166"/>
      <c r="AG792" s="166"/>
      <c r="AH792" s="166"/>
      <c r="AI792" s="166"/>
      <c r="AJ792" s="166"/>
      <c r="AK792" s="166"/>
      <c r="AL792" s="166"/>
      <c r="AM792" s="166"/>
      <c r="AN792" s="166"/>
      <c r="AO792" s="166" t="s">
        <v>699</v>
      </c>
      <c r="AP792" s="159"/>
      <c r="AQ792" s="159"/>
      <c r="AR792" s="169">
        <f t="shared" si="6"/>
        <v>34</v>
      </c>
      <c r="AS792" s="160">
        <v>0</v>
      </c>
      <c r="AT792" s="160">
        <v>0</v>
      </c>
      <c r="AU792" s="160">
        <v>0</v>
      </c>
      <c r="AV792" s="160">
        <v>34</v>
      </c>
      <c r="AW792" s="160">
        <v>0</v>
      </c>
      <c r="AX792" s="160">
        <v>0</v>
      </c>
      <c r="AY792" s="160">
        <v>0</v>
      </c>
      <c r="AZ792" s="160">
        <v>0</v>
      </c>
      <c r="BA792" s="160">
        <v>0</v>
      </c>
      <c r="BB792" s="160"/>
      <c r="BC792" s="160"/>
      <c r="BD792" s="160"/>
      <c r="BE792" s="160"/>
    </row>
    <row r="793" spans="2:57" ht="16.5" hidden="1" customHeight="1">
      <c r="B793" s="163">
        <v>787</v>
      </c>
      <c r="C793" s="160" t="s">
        <v>129</v>
      </c>
      <c r="D793" s="160" t="s">
        <v>6389</v>
      </c>
      <c r="E793" s="176" t="s">
        <v>28</v>
      </c>
      <c r="F793" s="158" t="s">
        <v>6268</v>
      </c>
      <c r="G793" s="158" t="s">
        <v>6269</v>
      </c>
      <c r="H793" s="159" t="s">
        <v>727</v>
      </c>
      <c r="I793" s="160" t="s">
        <v>6390</v>
      </c>
      <c r="J793" s="218" t="s">
        <v>6391</v>
      </c>
      <c r="K793" s="219">
        <v>33970</v>
      </c>
      <c r="L793" s="220"/>
      <c r="M793" s="160"/>
      <c r="N793" s="158" t="s">
        <v>699</v>
      </c>
      <c r="O793" s="220" t="s">
        <v>6392</v>
      </c>
      <c r="P793" s="158" t="s">
        <v>699</v>
      </c>
      <c r="Q793" s="213">
        <v>2</v>
      </c>
      <c r="R793" s="163">
        <v>1</v>
      </c>
      <c r="S793" s="163">
        <v>11</v>
      </c>
      <c r="T793" s="163" t="s">
        <v>4650</v>
      </c>
      <c r="U793" s="163">
        <v>45</v>
      </c>
      <c r="V793" s="163" t="s">
        <v>6393</v>
      </c>
      <c r="W793" s="163">
        <v>2</v>
      </c>
      <c r="X793" s="163"/>
      <c r="Y793" s="164" t="s">
        <v>26</v>
      </c>
      <c r="Z793" s="164" t="s">
        <v>26</v>
      </c>
      <c r="AA793" s="164" t="s">
        <v>35</v>
      </c>
      <c r="AB793" s="208" t="s">
        <v>2354</v>
      </c>
      <c r="AC793" s="208">
        <v>13</v>
      </c>
      <c r="AD793" s="166"/>
      <c r="AE793" s="166"/>
      <c r="AF793" s="166"/>
      <c r="AG793" s="166"/>
      <c r="AH793" s="166"/>
      <c r="AI793" s="166"/>
      <c r="AJ793" s="166"/>
      <c r="AK793" s="166"/>
      <c r="AL793" s="166"/>
      <c r="AM793" s="166"/>
      <c r="AN793" s="166"/>
      <c r="AO793" s="166" t="s">
        <v>699</v>
      </c>
      <c r="AP793" s="159"/>
      <c r="AQ793" s="159"/>
      <c r="AR793" s="169">
        <f t="shared" si="6"/>
        <v>13</v>
      </c>
      <c r="AS793" s="160">
        <v>0</v>
      </c>
      <c r="AT793" s="160">
        <v>0</v>
      </c>
      <c r="AU793" s="160">
        <v>0</v>
      </c>
      <c r="AV793" s="160">
        <v>13</v>
      </c>
      <c r="AW793" s="160">
        <v>0</v>
      </c>
      <c r="AX793" s="160">
        <v>0</v>
      </c>
      <c r="AY793" s="160">
        <v>0</v>
      </c>
      <c r="AZ793" s="160">
        <v>0</v>
      </c>
      <c r="BA793" s="160">
        <v>0</v>
      </c>
      <c r="BB793" s="160"/>
      <c r="BC793" s="160"/>
      <c r="BD793" s="160"/>
      <c r="BE793" s="160"/>
    </row>
    <row r="794" spans="2:57" ht="16.5" hidden="1" customHeight="1">
      <c r="B794" s="163">
        <v>788</v>
      </c>
      <c r="C794" s="160" t="s">
        <v>25</v>
      </c>
      <c r="D794" s="160" t="s">
        <v>6394</v>
      </c>
      <c r="E794" s="176" t="s">
        <v>28</v>
      </c>
      <c r="F794" s="158" t="s">
        <v>6268</v>
      </c>
      <c r="G794" s="158" t="s">
        <v>6395</v>
      </c>
      <c r="H794" s="159" t="s">
        <v>730</v>
      </c>
      <c r="I794" s="160" t="s">
        <v>6396</v>
      </c>
      <c r="J794" s="218" t="s">
        <v>6397</v>
      </c>
      <c r="K794" s="219">
        <v>23744</v>
      </c>
      <c r="L794" s="220"/>
      <c r="M794" s="160"/>
      <c r="N794" s="158" t="s">
        <v>699</v>
      </c>
      <c r="O794" s="220" t="s">
        <v>6398</v>
      </c>
      <c r="P794" s="158" t="s">
        <v>699</v>
      </c>
      <c r="Q794" s="213">
        <v>1</v>
      </c>
      <c r="R794" s="163">
        <v>1</v>
      </c>
      <c r="S794" s="163">
        <v>9</v>
      </c>
      <c r="T794" s="163" t="s">
        <v>2493</v>
      </c>
      <c r="U794" s="163">
        <v>21</v>
      </c>
      <c r="V794" s="163" t="s">
        <v>6399</v>
      </c>
      <c r="W794" s="163">
        <v>1</v>
      </c>
      <c r="X794" s="163"/>
      <c r="Y794" s="164" t="s">
        <v>26</v>
      </c>
      <c r="Z794" s="164" t="s">
        <v>26</v>
      </c>
      <c r="AA794" s="164"/>
      <c r="AB794" s="221" t="s">
        <v>2338</v>
      </c>
      <c r="AC794" s="208">
        <v>23</v>
      </c>
      <c r="AD794" s="166"/>
      <c r="AE794" s="166"/>
      <c r="AF794" s="166"/>
      <c r="AG794" s="166"/>
      <c r="AH794" s="166"/>
      <c r="AI794" s="166"/>
      <c r="AJ794" s="166"/>
      <c r="AK794" s="166"/>
      <c r="AL794" s="166"/>
      <c r="AM794" s="166"/>
      <c r="AN794" s="166"/>
      <c r="AO794" s="166" t="s">
        <v>699</v>
      </c>
      <c r="AP794" s="159"/>
      <c r="AQ794" s="159"/>
      <c r="AR794" s="169">
        <f t="shared" si="6"/>
        <v>23</v>
      </c>
      <c r="AS794" s="160">
        <v>0</v>
      </c>
      <c r="AT794" s="160">
        <v>0</v>
      </c>
      <c r="AU794" s="160">
        <v>0</v>
      </c>
      <c r="AV794" s="160">
        <v>3</v>
      </c>
      <c r="AW794" s="160">
        <v>1</v>
      </c>
      <c r="AX794" s="160">
        <v>19</v>
      </c>
      <c r="AY794" s="160">
        <v>0</v>
      </c>
      <c r="AZ794" s="160">
        <v>0</v>
      </c>
      <c r="BA794" s="160">
        <v>0</v>
      </c>
      <c r="BB794" s="160"/>
      <c r="BC794" s="160"/>
      <c r="BD794" s="160"/>
      <c r="BE794" s="160"/>
    </row>
    <row r="795" spans="2:57" ht="16.5" hidden="1" customHeight="1">
      <c r="B795" s="163">
        <v>789</v>
      </c>
      <c r="C795" s="160" t="s">
        <v>221</v>
      </c>
      <c r="D795" s="160" t="s">
        <v>6400</v>
      </c>
      <c r="E795" s="176" t="s">
        <v>28</v>
      </c>
      <c r="F795" s="158" t="s">
        <v>6268</v>
      </c>
      <c r="G795" s="158" t="s">
        <v>6291</v>
      </c>
      <c r="H795" s="159" t="s">
        <v>727</v>
      </c>
      <c r="I795" s="160" t="s">
        <v>6401</v>
      </c>
      <c r="J795" s="218" t="s">
        <v>6402</v>
      </c>
      <c r="K795" s="219">
        <v>40909</v>
      </c>
      <c r="L795" s="220"/>
      <c r="M795" s="160"/>
      <c r="N795" s="158" t="s">
        <v>699</v>
      </c>
      <c r="O795" s="220" t="s">
        <v>6403</v>
      </c>
      <c r="P795" s="158" t="s">
        <v>699</v>
      </c>
      <c r="Q795" s="213">
        <v>1</v>
      </c>
      <c r="R795" s="163">
        <v>1</v>
      </c>
      <c r="S795" s="163">
        <v>10</v>
      </c>
      <c r="T795" s="163" t="s">
        <v>3281</v>
      </c>
      <c r="U795" s="163">
        <v>44</v>
      </c>
      <c r="V795" s="163" t="s">
        <v>6404</v>
      </c>
      <c r="W795" s="163">
        <v>1</v>
      </c>
      <c r="X795" s="163"/>
      <c r="Y795" s="164" t="s">
        <v>26</v>
      </c>
      <c r="Z795" s="164" t="s">
        <v>26</v>
      </c>
      <c r="AA795" s="164" t="s">
        <v>35</v>
      </c>
      <c r="AB795" s="208" t="s">
        <v>2354</v>
      </c>
      <c r="AC795" s="208">
        <v>27</v>
      </c>
      <c r="AD795" s="166"/>
      <c r="AE795" s="166"/>
      <c r="AF795" s="166"/>
      <c r="AG795" s="166"/>
      <c r="AH795" s="166"/>
      <c r="AI795" s="166"/>
      <c r="AJ795" s="166"/>
      <c r="AK795" s="166"/>
      <c r="AL795" s="166"/>
      <c r="AM795" s="166"/>
      <c r="AN795" s="166"/>
      <c r="AO795" s="166" t="s">
        <v>699</v>
      </c>
      <c r="AP795" s="159"/>
      <c r="AQ795" s="159"/>
      <c r="AR795" s="169">
        <f t="shared" si="6"/>
        <v>27</v>
      </c>
      <c r="AS795" s="160">
        <v>0</v>
      </c>
      <c r="AT795" s="160">
        <v>0</v>
      </c>
      <c r="AU795" s="160">
        <v>0</v>
      </c>
      <c r="AV795" s="160">
        <v>23</v>
      </c>
      <c r="AW795" s="160">
        <v>2</v>
      </c>
      <c r="AX795" s="160">
        <v>2</v>
      </c>
      <c r="AY795" s="160">
        <v>0</v>
      </c>
      <c r="AZ795" s="160">
        <v>0</v>
      </c>
      <c r="BA795" s="160">
        <v>0</v>
      </c>
      <c r="BB795" s="160"/>
      <c r="BC795" s="160"/>
      <c r="BD795" s="160"/>
      <c r="BE795" s="160"/>
    </row>
    <row r="796" spans="2:57" ht="16.5" hidden="1" customHeight="1">
      <c r="B796" s="163">
        <v>790</v>
      </c>
      <c r="C796" s="160" t="s">
        <v>299</v>
      </c>
      <c r="D796" s="160" t="s">
        <v>6405</v>
      </c>
      <c r="E796" s="176" t="s">
        <v>28</v>
      </c>
      <c r="F796" s="158" t="s">
        <v>6268</v>
      </c>
      <c r="G796" s="158" t="s">
        <v>6315</v>
      </c>
      <c r="H796" s="159" t="s">
        <v>724</v>
      </c>
      <c r="I796" s="160" t="s">
        <v>6406</v>
      </c>
      <c r="J796" s="218" t="s">
        <v>6407</v>
      </c>
      <c r="K796" s="219">
        <v>6211</v>
      </c>
      <c r="L796" s="220"/>
      <c r="M796" s="160"/>
      <c r="N796" s="158" t="s">
        <v>699</v>
      </c>
      <c r="O796" s="220" t="s">
        <v>6408</v>
      </c>
      <c r="P796" s="158" t="s">
        <v>699</v>
      </c>
      <c r="Q796" s="213">
        <v>1</v>
      </c>
      <c r="R796" s="163">
        <v>2</v>
      </c>
      <c r="S796" s="163">
        <v>14</v>
      </c>
      <c r="T796" s="163" t="s">
        <v>2840</v>
      </c>
      <c r="U796" s="163">
        <v>89</v>
      </c>
      <c r="V796" s="163" t="s">
        <v>6409</v>
      </c>
      <c r="W796" s="163">
        <v>2</v>
      </c>
      <c r="X796" s="163"/>
      <c r="Y796" s="164" t="s">
        <v>26</v>
      </c>
      <c r="Z796" s="164" t="s">
        <v>26</v>
      </c>
      <c r="AA796" s="164" t="s">
        <v>35</v>
      </c>
      <c r="AB796" s="208" t="s">
        <v>2354</v>
      </c>
      <c r="AC796" s="208">
        <v>66</v>
      </c>
      <c r="AD796" s="166"/>
      <c r="AE796" s="166"/>
      <c r="AF796" s="166"/>
      <c r="AG796" s="166"/>
      <c r="AH796" s="166"/>
      <c r="AI796" s="166"/>
      <c r="AJ796" s="166"/>
      <c r="AK796" s="166"/>
      <c r="AL796" s="166"/>
      <c r="AM796" s="166"/>
      <c r="AN796" s="166"/>
      <c r="AO796" s="166" t="s">
        <v>699</v>
      </c>
      <c r="AP796" s="159"/>
      <c r="AQ796" s="159"/>
      <c r="AR796" s="169">
        <f t="shared" si="6"/>
        <v>66</v>
      </c>
      <c r="AS796" s="160">
        <v>0</v>
      </c>
      <c r="AT796" s="160">
        <v>0</v>
      </c>
      <c r="AU796" s="160">
        <v>0</v>
      </c>
      <c r="AV796" s="160">
        <v>4</v>
      </c>
      <c r="AW796" s="160">
        <v>3</v>
      </c>
      <c r="AX796" s="160">
        <v>0</v>
      </c>
      <c r="AY796" s="160">
        <v>0</v>
      </c>
      <c r="AZ796" s="160">
        <v>0</v>
      </c>
      <c r="BA796" s="160">
        <v>59</v>
      </c>
      <c r="BB796" s="160"/>
      <c r="BC796" s="160"/>
      <c r="BD796" s="160"/>
      <c r="BE796" s="160"/>
    </row>
    <row r="797" spans="2:57" ht="16.5" hidden="1" customHeight="1">
      <c r="B797" s="163">
        <v>791</v>
      </c>
      <c r="C797" s="160" t="s">
        <v>300</v>
      </c>
      <c r="D797" s="160" t="s">
        <v>6410</v>
      </c>
      <c r="E797" s="176" t="s">
        <v>28</v>
      </c>
      <c r="F797" s="158" t="s">
        <v>6268</v>
      </c>
      <c r="G797" s="158" t="s">
        <v>6315</v>
      </c>
      <c r="H797" s="159" t="s">
        <v>724</v>
      </c>
      <c r="I797" s="160" t="s">
        <v>6411</v>
      </c>
      <c r="J797" s="218" t="s">
        <v>6407</v>
      </c>
      <c r="K797" s="219">
        <v>27400</v>
      </c>
      <c r="L797" s="220"/>
      <c r="M797" s="160"/>
      <c r="N797" s="158" t="s">
        <v>699</v>
      </c>
      <c r="O797" s="220" t="s">
        <v>6412</v>
      </c>
      <c r="P797" s="158" t="s">
        <v>699</v>
      </c>
      <c r="Q797" s="213" t="s">
        <v>6413</v>
      </c>
      <c r="R797" s="163">
        <v>1</v>
      </c>
      <c r="S797" s="163">
        <v>1</v>
      </c>
      <c r="T797" s="213">
        <v>8</v>
      </c>
      <c r="U797" s="163">
        <v>25</v>
      </c>
      <c r="V797" s="213">
        <v>82</v>
      </c>
      <c r="W797" s="163">
        <v>1</v>
      </c>
      <c r="X797" s="163"/>
      <c r="Y797" s="164" t="s">
        <v>26</v>
      </c>
      <c r="Z797" s="164" t="s">
        <v>26</v>
      </c>
      <c r="AA797" s="164"/>
      <c r="AB797" s="221" t="s">
        <v>2338</v>
      </c>
      <c r="AC797" s="208">
        <v>0</v>
      </c>
      <c r="AD797" s="166"/>
      <c r="AE797" s="166"/>
      <c r="AF797" s="166"/>
      <c r="AG797" s="166"/>
      <c r="AH797" s="166"/>
      <c r="AI797" s="166"/>
      <c r="AJ797" s="166"/>
      <c r="AK797" s="166"/>
      <c r="AL797" s="166"/>
      <c r="AM797" s="166"/>
      <c r="AN797" s="166"/>
      <c r="AO797" s="166" t="s">
        <v>699</v>
      </c>
      <c r="AP797" s="159"/>
      <c r="AQ797" s="159"/>
      <c r="AR797" s="169">
        <f t="shared" si="6"/>
        <v>0</v>
      </c>
      <c r="AS797" s="160">
        <v>0</v>
      </c>
      <c r="AT797" s="160">
        <v>0</v>
      </c>
      <c r="AU797" s="160">
        <v>0</v>
      </c>
      <c r="AV797" s="160">
        <v>0</v>
      </c>
      <c r="AW797" s="160">
        <v>0</v>
      </c>
      <c r="AX797" s="160">
        <v>0</v>
      </c>
      <c r="AY797" s="160">
        <v>0</v>
      </c>
      <c r="AZ797" s="160">
        <v>0</v>
      </c>
      <c r="BA797" s="160">
        <v>0</v>
      </c>
      <c r="BB797" s="160"/>
      <c r="BC797" s="160"/>
      <c r="BD797" s="160"/>
      <c r="BE797" s="160"/>
    </row>
    <row r="798" spans="2:57" ht="16.5" hidden="1" customHeight="1">
      <c r="B798" s="163">
        <v>792</v>
      </c>
      <c r="C798" s="160" t="s">
        <v>222</v>
      </c>
      <c r="D798" s="160" t="s">
        <v>6414</v>
      </c>
      <c r="E798" s="176" t="s">
        <v>28</v>
      </c>
      <c r="F798" s="158" t="s">
        <v>6268</v>
      </c>
      <c r="G798" s="158" t="s">
        <v>6291</v>
      </c>
      <c r="H798" s="159" t="s">
        <v>724</v>
      </c>
      <c r="I798" s="160" t="s">
        <v>6415</v>
      </c>
      <c r="J798" s="218" t="s">
        <v>6416</v>
      </c>
      <c r="K798" s="219">
        <v>30337</v>
      </c>
      <c r="L798" s="220"/>
      <c r="M798" s="160"/>
      <c r="N798" s="158" t="s">
        <v>699</v>
      </c>
      <c r="O798" s="220" t="s">
        <v>6417</v>
      </c>
      <c r="P798" s="158" t="s">
        <v>699</v>
      </c>
      <c r="Q798" s="213">
        <v>6</v>
      </c>
      <c r="R798" s="163">
        <v>2</v>
      </c>
      <c r="S798" s="163">
        <v>16</v>
      </c>
      <c r="T798" s="163" t="s">
        <v>2527</v>
      </c>
      <c r="U798" s="163">
        <v>66</v>
      </c>
      <c r="V798" s="163" t="s">
        <v>6418</v>
      </c>
      <c r="W798" s="163">
        <v>1</v>
      </c>
      <c r="X798" s="163"/>
      <c r="Y798" s="164" t="s">
        <v>26</v>
      </c>
      <c r="Z798" s="164" t="s">
        <v>26</v>
      </c>
      <c r="AA798" s="164"/>
      <c r="AB798" s="221" t="s">
        <v>2338</v>
      </c>
      <c r="AC798" s="208">
        <v>91</v>
      </c>
      <c r="AD798" s="166"/>
      <c r="AE798" s="166"/>
      <c r="AF798" s="166"/>
      <c r="AG798" s="166"/>
      <c r="AH798" s="166"/>
      <c r="AI798" s="166"/>
      <c r="AJ798" s="166"/>
      <c r="AK798" s="166"/>
      <c r="AL798" s="166"/>
      <c r="AM798" s="166"/>
      <c r="AN798" s="166"/>
      <c r="AO798" s="166" t="s">
        <v>699</v>
      </c>
      <c r="AP798" s="159"/>
      <c r="AQ798" s="159"/>
      <c r="AR798" s="169">
        <f t="shared" si="6"/>
        <v>91</v>
      </c>
      <c r="AS798" s="160">
        <v>0</v>
      </c>
      <c r="AT798" s="160">
        <v>0</v>
      </c>
      <c r="AU798" s="160">
        <v>0</v>
      </c>
      <c r="AV798" s="160">
        <v>80</v>
      </c>
      <c r="AW798" s="160">
        <v>0</v>
      </c>
      <c r="AX798" s="160">
        <v>0</v>
      </c>
      <c r="AY798" s="160">
        <v>0</v>
      </c>
      <c r="AZ798" s="160">
        <v>0</v>
      </c>
      <c r="BA798" s="160">
        <v>11</v>
      </c>
      <c r="BB798" s="160"/>
      <c r="BC798" s="160"/>
      <c r="BD798" s="160"/>
      <c r="BE798" s="160"/>
    </row>
    <row r="799" spans="2:57" ht="16.5" hidden="1" customHeight="1">
      <c r="B799" s="163">
        <v>793</v>
      </c>
      <c r="C799" s="160" t="s">
        <v>130</v>
      </c>
      <c r="D799" s="160" t="s">
        <v>6419</v>
      </c>
      <c r="E799" s="176" t="s">
        <v>28</v>
      </c>
      <c r="F799" s="158" t="s">
        <v>6268</v>
      </c>
      <c r="G799" s="158" t="s">
        <v>6269</v>
      </c>
      <c r="H799" s="159" t="s">
        <v>724</v>
      </c>
      <c r="I799" s="160" t="s">
        <v>6420</v>
      </c>
      <c r="J799" s="218" t="s">
        <v>6421</v>
      </c>
      <c r="K799" s="219">
        <v>35814</v>
      </c>
      <c r="L799" s="220"/>
      <c r="M799" s="160"/>
      <c r="N799" s="158" t="s">
        <v>699</v>
      </c>
      <c r="O799" s="220" t="s">
        <v>6422</v>
      </c>
      <c r="P799" s="158" t="s">
        <v>699</v>
      </c>
      <c r="Q799" s="213">
        <v>1</v>
      </c>
      <c r="R799" s="163">
        <v>1</v>
      </c>
      <c r="S799" s="163">
        <v>10</v>
      </c>
      <c r="T799" s="163" t="s">
        <v>4311</v>
      </c>
      <c r="U799" s="163">
        <v>65</v>
      </c>
      <c r="V799" s="163" t="s">
        <v>6423</v>
      </c>
      <c r="W799" s="163">
        <v>1</v>
      </c>
      <c r="X799" s="163"/>
      <c r="Y799" s="164" t="s">
        <v>26</v>
      </c>
      <c r="Z799" s="164" t="s">
        <v>26</v>
      </c>
      <c r="AA799" s="164" t="s">
        <v>35</v>
      </c>
      <c r="AB799" s="208" t="s">
        <v>2354</v>
      </c>
      <c r="AC799" s="208">
        <v>50</v>
      </c>
      <c r="AD799" s="166"/>
      <c r="AE799" s="166"/>
      <c r="AF799" s="166"/>
      <c r="AG799" s="166"/>
      <c r="AH799" s="166"/>
      <c r="AI799" s="166"/>
      <c r="AJ799" s="166"/>
      <c r="AK799" s="166"/>
      <c r="AL799" s="166"/>
      <c r="AM799" s="166"/>
      <c r="AN799" s="166"/>
      <c r="AO799" s="166" t="s">
        <v>699</v>
      </c>
      <c r="AP799" s="159"/>
      <c r="AQ799" s="159"/>
      <c r="AR799" s="169">
        <f t="shared" si="6"/>
        <v>50</v>
      </c>
      <c r="AS799" s="160">
        <v>0</v>
      </c>
      <c r="AT799" s="160">
        <v>0</v>
      </c>
      <c r="AU799" s="160">
        <v>0</v>
      </c>
      <c r="AV799" s="160">
        <v>0</v>
      </c>
      <c r="AW799" s="160">
        <v>0</v>
      </c>
      <c r="AX799" s="160">
        <v>50</v>
      </c>
      <c r="AY799" s="160">
        <v>0</v>
      </c>
      <c r="AZ799" s="160">
        <v>0</v>
      </c>
      <c r="BA799" s="160">
        <v>0</v>
      </c>
      <c r="BB799" s="160"/>
      <c r="BC799" s="160"/>
      <c r="BD799" s="160"/>
      <c r="BE799" s="160"/>
    </row>
    <row r="800" spans="2:57" ht="16.5" hidden="1" customHeight="1">
      <c r="B800" s="163">
        <v>794</v>
      </c>
      <c r="C800" s="160" t="s">
        <v>131</v>
      </c>
      <c r="D800" s="160" t="s">
        <v>6424</v>
      </c>
      <c r="E800" s="176" t="s">
        <v>28</v>
      </c>
      <c r="F800" s="158" t="s">
        <v>6268</v>
      </c>
      <c r="G800" s="158" t="s">
        <v>6269</v>
      </c>
      <c r="H800" s="159" t="s">
        <v>730</v>
      </c>
      <c r="I800" s="160" t="s">
        <v>6425</v>
      </c>
      <c r="J800" s="218" t="s">
        <v>6426</v>
      </c>
      <c r="K800" s="219">
        <v>35796</v>
      </c>
      <c r="L800" s="220"/>
      <c r="M800" s="160"/>
      <c r="N800" s="158" t="s">
        <v>699</v>
      </c>
      <c r="O800" s="220" t="s">
        <v>6427</v>
      </c>
      <c r="P800" s="158" t="s">
        <v>699</v>
      </c>
      <c r="Q800" s="213">
        <v>2</v>
      </c>
      <c r="R800" s="163">
        <v>2</v>
      </c>
      <c r="S800" s="163">
        <v>12</v>
      </c>
      <c r="T800" s="163" t="s">
        <v>5051</v>
      </c>
      <c r="U800" s="163">
        <v>55</v>
      </c>
      <c r="V800" s="163" t="s">
        <v>6428</v>
      </c>
      <c r="W800" s="163">
        <v>1</v>
      </c>
      <c r="X800" s="163"/>
      <c r="Y800" s="164" t="s">
        <v>26</v>
      </c>
      <c r="Z800" s="164" t="s">
        <v>26</v>
      </c>
      <c r="AA800" s="164" t="s">
        <v>35</v>
      </c>
      <c r="AB800" s="208" t="s">
        <v>2354</v>
      </c>
      <c r="AC800" s="208">
        <v>38</v>
      </c>
      <c r="AD800" s="166"/>
      <c r="AE800" s="166"/>
      <c r="AF800" s="166"/>
      <c r="AG800" s="166"/>
      <c r="AH800" s="166"/>
      <c r="AI800" s="166"/>
      <c r="AJ800" s="166"/>
      <c r="AK800" s="166"/>
      <c r="AL800" s="166"/>
      <c r="AM800" s="166"/>
      <c r="AN800" s="166"/>
      <c r="AO800" s="166" t="s">
        <v>699</v>
      </c>
      <c r="AP800" s="159"/>
      <c r="AQ800" s="159"/>
      <c r="AR800" s="169">
        <f t="shared" si="6"/>
        <v>38</v>
      </c>
      <c r="AS800" s="160">
        <v>0</v>
      </c>
      <c r="AT800" s="160">
        <v>0</v>
      </c>
      <c r="AU800" s="160">
        <v>0</v>
      </c>
      <c r="AV800" s="160">
        <v>38</v>
      </c>
      <c r="AW800" s="160">
        <v>0</v>
      </c>
      <c r="AX800" s="160">
        <v>0</v>
      </c>
      <c r="AY800" s="160">
        <v>0</v>
      </c>
      <c r="AZ800" s="160">
        <v>0</v>
      </c>
      <c r="BA800" s="160">
        <v>0</v>
      </c>
      <c r="BB800" s="160"/>
      <c r="BC800" s="160"/>
      <c r="BD800" s="160"/>
      <c r="BE800" s="160"/>
    </row>
    <row r="801" spans="2:57" ht="16.5" hidden="1" customHeight="1">
      <c r="B801" s="163">
        <v>795</v>
      </c>
      <c r="C801" s="160" t="s">
        <v>132</v>
      </c>
      <c r="D801" s="160" t="s">
        <v>6429</v>
      </c>
      <c r="E801" s="176" t="s">
        <v>28</v>
      </c>
      <c r="F801" s="158" t="s">
        <v>6268</v>
      </c>
      <c r="G801" s="158" t="s">
        <v>6269</v>
      </c>
      <c r="H801" s="159" t="s">
        <v>727</v>
      </c>
      <c r="I801" s="160" t="s">
        <v>6430</v>
      </c>
      <c r="J801" s="218" t="s">
        <v>6431</v>
      </c>
      <c r="K801" s="219">
        <v>35432</v>
      </c>
      <c r="L801" s="220"/>
      <c r="M801" s="160"/>
      <c r="N801" s="158" t="s">
        <v>699</v>
      </c>
      <c r="O801" s="220" t="s">
        <v>6432</v>
      </c>
      <c r="P801" s="158" t="s">
        <v>699</v>
      </c>
      <c r="Q801" s="213">
        <v>1</v>
      </c>
      <c r="R801" s="163">
        <v>1</v>
      </c>
      <c r="S801" s="163">
        <v>15</v>
      </c>
      <c r="T801" s="163" t="s">
        <v>2336</v>
      </c>
      <c r="U801" s="163">
        <v>35</v>
      </c>
      <c r="V801" s="163" t="s">
        <v>6433</v>
      </c>
      <c r="W801" s="163">
        <v>1</v>
      </c>
      <c r="X801" s="163"/>
      <c r="Y801" s="164" t="s">
        <v>26</v>
      </c>
      <c r="Z801" s="164" t="s">
        <v>26</v>
      </c>
      <c r="AA801" s="164" t="s">
        <v>35</v>
      </c>
      <c r="AB801" s="208" t="s">
        <v>2354</v>
      </c>
      <c r="AC801" s="208">
        <v>20</v>
      </c>
      <c r="AD801" s="166"/>
      <c r="AE801" s="166"/>
      <c r="AF801" s="166"/>
      <c r="AG801" s="166"/>
      <c r="AH801" s="166"/>
      <c r="AI801" s="166"/>
      <c r="AJ801" s="166"/>
      <c r="AK801" s="166"/>
      <c r="AL801" s="166"/>
      <c r="AM801" s="166"/>
      <c r="AN801" s="166"/>
      <c r="AO801" s="166" t="s">
        <v>699</v>
      </c>
      <c r="AP801" s="159"/>
      <c r="AQ801" s="159"/>
      <c r="AR801" s="169">
        <f t="shared" si="6"/>
        <v>20</v>
      </c>
      <c r="AS801" s="160">
        <v>0</v>
      </c>
      <c r="AT801" s="160">
        <v>0</v>
      </c>
      <c r="AU801" s="160">
        <v>0</v>
      </c>
      <c r="AV801" s="160">
        <v>12</v>
      </c>
      <c r="AW801" s="160">
        <v>8</v>
      </c>
      <c r="AX801" s="160">
        <v>0</v>
      </c>
      <c r="AY801" s="160">
        <v>0</v>
      </c>
      <c r="AZ801" s="160">
        <v>0</v>
      </c>
      <c r="BA801" s="160">
        <v>0</v>
      </c>
      <c r="BB801" s="160"/>
      <c r="BC801" s="160"/>
      <c r="BD801" s="160"/>
      <c r="BE801" s="160"/>
    </row>
    <row r="802" spans="2:57" ht="16.5" hidden="1" customHeight="1">
      <c r="B802" s="163">
        <v>796</v>
      </c>
      <c r="C802" s="160" t="s">
        <v>223</v>
      </c>
      <c r="D802" s="160" t="s">
        <v>6434</v>
      </c>
      <c r="E802" s="176" t="s">
        <v>28</v>
      </c>
      <c r="F802" s="158" t="s">
        <v>6268</v>
      </c>
      <c r="G802" s="158" t="s">
        <v>6291</v>
      </c>
      <c r="H802" s="159" t="s">
        <v>730</v>
      </c>
      <c r="I802" s="160" t="s">
        <v>6435</v>
      </c>
      <c r="J802" s="218" t="s">
        <v>6436</v>
      </c>
      <c r="K802" s="219">
        <v>39099</v>
      </c>
      <c r="L802" s="220"/>
      <c r="M802" s="160"/>
      <c r="N802" s="158" t="s">
        <v>699</v>
      </c>
      <c r="O802" s="220" t="s">
        <v>6437</v>
      </c>
      <c r="P802" s="158" t="s">
        <v>699</v>
      </c>
      <c r="Q802" s="213">
        <v>1</v>
      </c>
      <c r="R802" s="213">
        <v>0</v>
      </c>
      <c r="S802" s="163">
        <v>15</v>
      </c>
      <c r="T802" s="163" t="s">
        <v>4890</v>
      </c>
      <c r="U802" s="163">
        <v>55</v>
      </c>
      <c r="V802" s="163" t="s">
        <v>6438</v>
      </c>
      <c r="W802" s="163">
        <v>1</v>
      </c>
      <c r="X802" s="163"/>
      <c r="Y802" s="164" t="s">
        <v>26</v>
      </c>
      <c r="Z802" s="164" t="s">
        <v>26</v>
      </c>
      <c r="AA802" s="164" t="s">
        <v>35</v>
      </c>
      <c r="AB802" s="208" t="s">
        <v>2354</v>
      </c>
      <c r="AC802" s="208">
        <v>37</v>
      </c>
      <c r="AD802" s="166"/>
      <c r="AE802" s="166"/>
      <c r="AF802" s="166"/>
      <c r="AG802" s="166"/>
      <c r="AH802" s="166"/>
      <c r="AI802" s="166"/>
      <c r="AJ802" s="166"/>
      <c r="AK802" s="166"/>
      <c r="AL802" s="166"/>
      <c r="AM802" s="166"/>
      <c r="AN802" s="166"/>
      <c r="AO802" s="166" t="s">
        <v>699</v>
      </c>
      <c r="AP802" s="159"/>
      <c r="AQ802" s="159"/>
      <c r="AR802" s="169">
        <f t="shared" si="6"/>
        <v>37</v>
      </c>
      <c r="AS802" s="160">
        <v>2</v>
      </c>
      <c r="AT802" s="160">
        <v>0</v>
      </c>
      <c r="AU802" s="160">
        <v>0</v>
      </c>
      <c r="AV802" s="160">
        <v>4</v>
      </c>
      <c r="AW802" s="160">
        <v>1</v>
      </c>
      <c r="AX802" s="160">
        <v>0</v>
      </c>
      <c r="AY802" s="160">
        <v>0</v>
      </c>
      <c r="AZ802" s="160">
        <v>0</v>
      </c>
      <c r="BA802" s="160">
        <v>30</v>
      </c>
      <c r="BB802" s="160"/>
      <c r="BC802" s="160"/>
      <c r="BD802" s="160"/>
      <c r="BE802" s="160"/>
    </row>
    <row r="803" spans="2:57" ht="16.5" hidden="1" customHeight="1">
      <c r="B803" s="163">
        <v>797</v>
      </c>
      <c r="C803" s="160" t="s">
        <v>224</v>
      </c>
      <c r="D803" s="160" t="s">
        <v>6439</v>
      </c>
      <c r="E803" s="176" t="s">
        <v>28</v>
      </c>
      <c r="F803" s="158" t="s">
        <v>6268</v>
      </c>
      <c r="G803" s="158" t="s">
        <v>6291</v>
      </c>
      <c r="H803" s="159" t="s">
        <v>727</v>
      </c>
      <c r="I803" s="160" t="s">
        <v>6440</v>
      </c>
      <c r="J803" s="218" t="s">
        <v>6436</v>
      </c>
      <c r="K803" s="219">
        <v>39448</v>
      </c>
      <c r="L803" s="220"/>
      <c r="M803" s="160"/>
      <c r="N803" s="158" t="s">
        <v>699</v>
      </c>
      <c r="O803" s="220" t="s">
        <v>6441</v>
      </c>
      <c r="P803" s="158" t="s">
        <v>699</v>
      </c>
      <c r="Q803" s="213">
        <v>3</v>
      </c>
      <c r="R803" s="163">
        <v>2</v>
      </c>
      <c r="S803" s="163">
        <v>15</v>
      </c>
      <c r="T803" s="163" t="s">
        <v>2728</v>
      </c>
      <c r="U803" s="163">
        <v>37</v>
      </c>
      <c r="V803" s="163" t="s">
        <v>5574</v>
      </c>
      <c r="W803" s="163">
        <v>1</v>
      </c>
      <c r="X803" s="163"/>
      <c r="Y803" s="164" t="s">
        <v>26</v>
      </c>
      <c r="Z803" s="164" t="s">
        <v>26</v>
      </c>
      <c r="AA803" s="164" t="s">
        <v>35</v>
      </c>
      <c r="AB803" s="208" t="s">
        <v>2354</v>
      </c>
      <c r="AC803" s="208">
        <v>28</v>
      </c>
      <c r="AD803" s="166"/>
      <c r="AE803" s="166"/>
      <c r="AF803" s="166"/>
      <c r="AG803" s="166"/>
      <c r="AH803" s="166"/>
      <c r="AI803" s="166"/>
      <c r="AJ803" s="166"/>
      <c r="AK803" s="166"/>
      <c r="AL803" s="166"/>
      <c r="AM803" s="166"/>
      <c r="AN803" s="166"/>
      <c r="AO803" s="166" t="s">
        <v>699</v>
      </c>
      <c r="AP803" s="159"/>
      <c r="AQ803" s="159"/>
      <c r="AR803" s="169">
        <f t="shared" si="6"/>
        <v>28</v>
      </c>
      <c r="AS803" s="160">
        <v>0</v>
      </c>
      <c r="AT803" s="160">
        <v>0</v>
      </c>
      <c r="AU803" s="160">
        <v>0</v>
      </c>
      <c r="AV803" s="160">
        <v>21</v>
      </c>
      <c r="AW803" s="160">
        <v>7</v>
      </c>
      <c r="AX803" s="160">
        <v>0</v>
      </c>
      <c r="AY803" s="160">
        <v>0</v>
      </c>
      <c r="AZ803" s="160">
        <v>0</v>
      </c>
      <c r="BA803" s="160">
        <v>0</v>
      </c>
      <c r="BB803" s="160"/>
      <c r="BC803" s="160"/>
      <c r="BD803" s="160"/>
      <c r="BE803" s="160"/>
    </row>
    <row r="804" spans="2:57" ht="16.5" hidden="1" customHeight="1">
      <c r="B804" s="163">
        <v>798</v>
      </c>
      <c r="C804" s="160" t="s">
        <v>133</v>
      </c>
      <c r="D804" s="160" t="s">
        <v>6442</v>
      </c>
      <c r="E804" s="176" t="s">
        <v>28</v>
      </c>
      <c r="F804" s="158" t="s">
        <v>6268</v>
      </c>
      <c r="G804" s="158" t="s">
        <v>6269</v>
      </c>
      <c r="H804" s="159" t="s">
        <v>724</v>
      </c>
      <c r="I804" s="160" t="s">
        <v>6443</v>
      </c>
      <c r="J804" s="218" t="s">
        <v>6444</v>
      </c>
      <c r="K804" s="219">
        <v>38718</v>
      </c>
      <c r="L804" s="220"/>
      <c r="M804" s="160"/>
      <c r="N804" s="158" t="s">
        <v>699</v>
      </c>
      <c r="O804" s="220" t="s">
        <v>6445</v>
      </c>
      <c r="P804" s="158" t="s">
        <v>699</v>
      </c>
      <c r="Q804" s="213">
        <v>2</v>
      </c>
      <c r="R804" s="163">
        <v>1</v>
      </c>
      <c r="S804" s="163">
        <v>20</v>
      </c>
      <c r="T804" s="163" t="s">
        <v>2650</v>
      </c>
      <c r="U804" s="163">
        <v>68</v>
      </c>
      <c r="V804" s="163" t="s">
        <v>6446</v>
      </c>
      <c r="W804" s="163">
        <v>1</v>
      </c>
      <c r="X804" s="163"/>
      <c r="Y804" s="164" t="s">
        <v>26</v>
      </c>
      <c r="Z804" s="164" t="s">
        <v>26</v>
      </c>
      <c r="AA804" s="164" t="s">
        <v>35</v>
      </c>
      <c r="AB804" s="208" t="s">
        <v>2354</v>
      </c>
      <c r="AC804" s="208">
        <v>54</v>
      </c>
      <c r="AD804" s="166"/>
      <c r="AE804" s="166"/>
      <c r="AF804" s="166"/>
      <c r="AG804" s="166"/>
      <c r="AH804" s="166"/>
      <c r="AI804" s="166"/>
      <c r="AJ804" s="166"/>
      <c r="AK804" s="166"/>
      <c r="AL804" s="166"/>
      <c r="AM804" s="166"/>
      <c r="AN804" s="166"/>
      <c r="AO804" s="166" t="s">
        <v>699</v>
      </c>
      <c r="AP804" s="159"/>
      <c r="AQ804" s="159"/>
      <c r="AR804" s="169">
        <f t="shared" si="6"/>
        <v>54</v>
      </c>
      <c r="AS804" s="160">
        <v>0</v>
      </c>
      <c r="AT804" s="160">
        <v>0</v>
      </c>
      <c r="AU804" s="160">
        <v>0</v>
      </c>
      <c r="AV804" s="160">
        <v>12</v>
      </c>
      <c r="AW804" s="160">
        <v>0</v>
      </c>
      <c r="AX804" s="160">
        <v>42</v>
      </c>
      <c r="AY804" s="160">
        <v>0</v>
      </c>
      <c r="AZ804" s="160">
        <v>0</v>
      </c>
      <c r="BA804" s="160">
        <v>0</v>
      </c>
      <c r="BB804" s="160"/>
      <c r="BC804" s="160"/>
      <c r="BD804" s="160"/>
      <c r="BE804" s="160"/>
    </row>
    <row r="805" spans="2:57" ht="16.5" hidden="1" customHeight="1">
      <c r="B805" s="163">
        <v>799</v>
      </c>
      <c r="C805" s="160" t="s">
        <v>134</v>
      </c>
      <c r="D805" s="160" t="s">
        <v>6447</v>
      </c>
      <c r="E805" s="176" t="s">
        <v>28</v>
      </c>
      <c r="F805" s="158" t="s">
        <v>6268</v>
      </c>
      <c r="G805" s="158" t="s">
        <v>6269</v>
      </c>
      <c r="H805" s="159" t="s">
        <v>730</v>
      </c>
      <c r="I805" s="160" t="s">
        <v>6448</v>
      </c>
      <c r="J805" s="218" t="s">
        <v>6444</v>
      </c>
      <c r="K805" s="219">
        <v>38718</v>
      </c>
      <c r="L805" s="220"/>
      <c r="M805" s="160"/>
      <c r="N805" s="158" t="s">
        <v>699</v>
      </c>
      <c r="O805" s="220" t="s">
        <v>6449</v>
      </c>
      <c r="P805" s="158" t="s">
        <v>699</v>
      </c>
      <c r="Q805" s="213">
        <v>1</v>
      </c>
      <c r="R805" s="163">
        <v>1</v>
      </c>
      <c r="S805" s="163">
        <v>17</v>
      </c>
      <c r="T805" s="163" t="s">
        <v>2407</v>
      </c>
      <c r="U805" s="163">
        <v>44</v>
      </c>
      <c r="V805" s="163" t="s">
        <v>2520</v>
      </c>
      <c r="W805" s="163">
        <v>1</v>
      </c>
      <c r="X805" s="163"/>
      <c r="Y805" s="164" t="s">
        <v>26</v>
      </c>
      <c r="Z805" s="164" t="s">
        <v>26</v>
      </c>
      <c r="AA805" s="164" t="s">
        <v>35</v>
      </c>
      <c r="AB805" s="208" t="s">
        <v>2354</v>
      </c>
      <c r="AC805" s="208">
        <v>36</v>
      </c>
      <c r="AD805" s="166"/>
      <c r="AE805" s="166"/>
      <c r="AF805" s="166"/>
      <c r="AG805" s="166"/>
      <c r="AH805" s="166"/>
      <c r="AI805" s="166"/>
      <c r="AJ805" s="166"/>
      <c r="AK805" s="166"/>
      <c r="AL805" s="166"/>
      <c r="AM805" s="166"/>
      <c r="AN805" s="166"/>
      <c r="AO805" s="166" t="s">
        <v>699</v>
      </c>
      <c r="AP805" s="159"/>
      <c r="AQ805" s="159"/>
      <c r="AR805" s="169">
        <f t="shared" si="6"/>
        <v>36</v>
      </c>
      <c r="AS805" s="160">
        <v>2</v>
      </c>
      <c r="AT805" s="160">
        <v>0</v>
      </c>
      <c r="AU805" s="160">
        <v>0</v>
      </c>
      <c r="AV805" s="160">
        <v>34</v>
      </c>
      <c r="AW805" s="160">
        <v>0</v>
      </c>
      <c r="AX805" s="160">
        <v>0</v>
      </c>
      <c r="AY805" s="160">
        <v>0</v>
      </c>
      <c r="AZ805" s="160">
        <v>0</v>
      </c>
      <c r="BA805" s="160">
        <v>0</v>
      </c>
      <c r="BB805" s="160"/>
      <c r="BC805" s="160"/>
      <c r="BD805" s="160"/>
      <c r="BE805" s="160"/>
    </row>
    <row r="806" spans="2:57" ht="16.5" hidden="1" customHeight="1">
      <c r="B806" s="163">
        <v>800</v>
      </c>
      <c r="C806" s="160" t="s">
        <v>225</v>
      </c>
      <c r="D806" s="160" t="s">
        <v>6450</v>
      </c>
      <c r="E806" s="176" t="s">
        <v>28</v>
      </c>
      <c r="F806" s="158" t="s">
        <v>6268</v>
      </c>
      <c r="G806" s="158" t="s">
        <v>6291</v>
      </c>
      <c r="H806" s="159" t="s">
        <v>727</v>
      </c>
      <c r="I806" s="160" t="s">
        <v>6451</v>
      </c>
      <c r="J806" s="218" t="s">
        <v>6452</v>
      </c>
      <c r="K806" s="219">
        <v>39083</v>
      </c>
      <c r="L806" s="220"/>
      <c r="M806" s="160"/>
      <c r="N806" s="158" t="s">
        <v>699</v>
      </c>
      <c r="O806" s="220" t="s">
        <v>6453</v>
      </c>
      <c r="P806" s="158" t="s">
        <v>699</v>
      </c>
      <c r="Q806" s="213">
        <v>2</v>
      </c>
      <c r="R806" s="163">
        <v>1</v>
      </c>
      <c r="S806" s="163">
        <v>14</v>
      </c>
      <c r="T806" s="163" t="s">
        <v>2384</v>
      </c>
      <c r="U806" s="163">
        <v>34</v>
      </c>
      <c r="V806" s="163" t="s">
        <v>6454</v>
      </c>
      <c r="W806" s="163">
        <v>1</v>
      </c>
      <c r="X806" s="163"/>
      <c r="Y806" s="164" t="s">
        <v>26</v>
      </c>
      <c r="Z806" s="164" t="s">
        <v>26</v>
      </c>
      <c r="AA806" s="164"/>
      <c r="AB806" s="221" t="s">
        <v>2338</v>
      </c>
      <c r="AC806" s="208">
        <v>12</v>
      </c>
      <c r="AD806" s="166"/>
      <c r="AE806" s="166"/>
      <c r="AF806" s="166"/>
      <c r="AG806" s="166"/>
      <c r="AH806" s="166"/>
      <c r="AI806" s="166"/>
      <c r="AJ806" s="166"/>
      <c r="AK806" s="166"/>
      <c r="AL806" s="166"/>
      <c r="AM806" s="166"/>
      <c r="AN806" s="166"/>
      <c r="AO806" s="166" t="s">
        <v>699</v>
      </c>
      <c r="AP806" s="159"/>
      <c r="AQ806" s="159"/>
      <c r="AR806" s="169">
        <f t="shared" si="6"/>
        <v>12</v>
      </c>
      <c r="AS806" s="160">
        <v>0</v>
      </c>
      <c r="AT806" s="160">
        <v>0</v>
      </c>
      <c r="AU806" s="160">
        <v>0</v>
      </c>
      <c r="AV806" s="160">
        <v>9</v>
      </c>
      <c r="AW806" s="160">
        <v>3</v>
      </c>
      <c r="AX806" s="160">
        <v>0</v>
      </c>
      <c r="AY806" s="160">
        <v>0</v>
      </c>
      <c r="AZ806" s="160">
        <v>0</v>
      </c>
      <c r="BA806" s="160">
        <v>0</v>
      </c>
      <c r="BB806" s="160"/>
      <c r="BC806" s="160"/>
      <c r="BD806" s="160"/>
      <c r="BE806" s="160"/>
    </row>
    <row r="807" spans="2:57" ht="16.5" hidden="1" customHeight="1">
      <c r="B807" s="163">
        <v>801</v>
      </c>
      <c r="C807" s="160" t="s">
        <v>135</v>
      </c>
      <c r="D807" s="160" t="s">
        <v>6455</v>
      </c>
      <c r="E807" s="176" t="s">
        <v>28</v>
      </c>
      <c r="F807" s="158" t="s">
        <v>6268</v>
      </c>
      <c r="G807" s="158" t="s">
        <v>6269</v>
      </c>
      <c r="H807" s="159" t="s">
        <v>724</v>
      </c>
      <c r="I807" s="160" t="s">
        <v>6456</v>
      </c>
      <c r="J807" s="218" t="s">
        <v>6457</v>
      </c>
      <c r="K807" s="219">
        <v>37987</v>
      </c>
      <c r="L807" s="220"/>
      <c r="M807" s="160"/>
      <c r="N807" s="158" t="s">
        <v>699</v>
      </c>
      <c r="O807" s="220" t="s">
        <v>6458</v>
      </c>
      <c r="P807" s="158" t="s">
        <v>699</v>
      </c>
      <c r="Q807" s="213">
        <v>2</v>
      </c>
      <c r="R807" s="163">
        <v>1</v>
      </c>
      <c r="S807" s="163">
        <v>18</v>
      </c>
      <c r="T807" s="163" t="s">
        <v>3219</v>
      </c>
      <c r="U807" s="163">
        <v>70</v>
      </c>
      <c r="V807" s="163" t="s">
        <v>6459</v>
      </c>
      <c r="W807" s="163">
        <v>1</v>
      </c>
      <c r="X807" s="163"/>
      <c r="Y807" s="164" t="s">
        <v>26</v>
      </c>
      <c r="Z807" s="164" t="s">
        <v>26</v>
      </c>
      <c r="AA807" s="164" t="s">
        <v>35</v>
      </c>
      <c r="AB807" s="208" t="s">
        <v>2354</v>
      </c>
      <c r="AC807" s="208">
        <v>60</v>
      </c>
      <c r="AD807" s="166"/>
      <c r="AE807" s="166"/>
      <c r="AF807" s="166"/>
      <c r="AG807" s="166"/>
      <c r="AH807" s="166"/>
      <c r="AI807" s="166"/>
      <c r="AJ807" s="166"/>
      <c r="AK807" s="166"/>
      <c r="AL807" s="166"/>
      <c r="AM807" s="166"/>
      <c r="AN807" s="166"/>
      <c r="AO807" s="166" t="s">
        <v>699</v>
      </c>
      <c r="AP807" s="159"/>
      <c r="AQ807" s="159"/>
      <c r="AR807" s="169">
        <f t="shared" si="6"/>
        <v>60</v>
      </c>
      <c r="AS807" s="160">
        <v>0</v>
      </c>
      <c r="AT807" s="160">
        <v>0</v>
      </c>
      <c r="AU807" s="160">
        <v>0</v>
      </c>
      <c r="AV807" s="160">
        <v>11</v>
      </c>
      <c r="AW807" s="160">
        <v>0</v>
      </c>
      <c r="AX807" s="160">
        <v>0</v>
      </c>
      <c r="AY807" s="160">
        <v>0</v>
      </c>
      <c r="AZ807" s="160">
        <v>0</v>
      </c>
      <c r="BA807" s="160">
        <v>49</v>
      </c>
      <c r="BB807" s="160"/>
      <c r="BC807" s="160"/>
      <c r="BD807" s="160"/>
      <c r="BE807" s="160"/>
    </row>
    <row r="808" spans="2:57" ht="16.5" hidden="1" customHeight="1">
      <c r="B808" s="163">
        <v>802</v>
      </c>
      <c r="C808" s="160" t="s">
        <v>136</v>
      </c>
      <c r="D808" s="160" t="s">
        <v>6460</v>
      </c>
      <c r="E808" s="176" t="s">
        <v>28</v>
      </c>
      <c r="F808" s="158" t="s">
        <v>6268</v>
      </c>
      <c r="G808" s="158" t="s">
        <v>6269</v>
      </c>
      <c r="H808" s="159" t="s">
        <v>730</v>
      </c>
      <c r="I808" s="160" t="s">
        <v>6461</v>
      </c>
      <c r="J808" s="218" t="s">
        <v>6462</v>
      </c>
      <c r="K808" s="219">
        <v>38718</v>
      </c>
      <c r="L808" s="220"/>
      <c r="M808" s="160"/>
      <c r="N808" s="158" t="s">
        <v>699</v>
      </c>
      <c r="O808" s="220" t="s">
        <v>6463</v>
      </c>
      <c r="P808" s="158" t="s">
        <v>699</v>
      </c>
      <c r="Q808" s="213">
        <v>1</v>
      </c>
      <c r="R808" s="163">
        <v>1</v>
      </c>
      <c r="S808" s="163">
        <v>13</v>
      </c>
      <c r="T808" s="163" t="s">
        <v>4890</v>
      </c>
      <c r="U808" s="163">
        <v>57</v>
      </c>
      <c r="V808" s="163" t="s">
        <v>6464</v>
      </c>
      <c r="W808" s="163">
        <v>1</v>
      </c>
      <c r="X808" s="163"/>
      <c r="Y808" s="164" t="s">
        <v>26</v>
      </c>
      <c r="Z808" s="164" t="s">
        <v>26</v>
      </c>
      <c r="AA808" s="164" t="s">
        <v>35</v>
      </c>
      <c r="AB808" s="208" t="s">
        <v>2354</v>
      </c>
      <c r="AC808" s="208">
        <v>40</v>
      </c>
      <c r="AD808" s="166"/>
      <c r="AE808" s="166"/>
      <c r="AF808" s="166"/>
      <c r="AG808" s="166"/>
      <c r="AH808" s="166"/>
      <c r="AI808" s="166"/>
      <c r="AJ808" s="166"/>
      <c r="AK808" s="166"/>
      <c r="AL808" s="166"/>
      <c r="AM808" s="166"/>
      <c r="AN808" s="166"/>
      <c r="AO808" s="166" t="s">
        <v>699</v>
      </c>
      <c r="AP808" s="159"/>
      <c r="AQ808" s="159"/>
      <c r="AR808" s="169">
        <f t="shared" si="6"/>
        <v>40</v>
      </c>
      <c r="AS808" s="160">
        <v>0</v>
      </c>
      <c r="AT808" s="160">
        <v>0</v>
      </c>
      <c r="AU808" s="160">
        <v>0</v>
      </c>
      <c r="AV808" s="160">
        <v>40</v>
      </c>
      <c r="AW808" s="160">
        <v>0</v>
      </c>
      <c r="AX808" s="160">
        <v>0</v>
      </c>
      <c r="AY808" s="160">
        <v>0</v>
      </c>
      <c r="AZ808" s="160">
        <v>0</v>
      </c>
      <c r="BA808" s="160">
        <v>0</v>
      </c>
      <c r="BB808" s="160"/>
      <c r="BC808" s="160"/>
      <c r="BD808" s="160"/>
      <c r="BE808" s="160"/>
    </row>
    <row r="809" spans="2:57" ht="16.5" hidden="1" customHeight="1">
      <c r="B809" s="163">
        <v>803</v>
      </c>
      <c r="C809" s="160" t="s">
        <v>137</v>
      </c>
      <c r="D809" s="160" t="s">
        <v>6465</v>
      </c>
      <c r="E809" s="176" t="s">
        <v>28</v>
      </c>
      <c r="F809" s="158" t="s">
        <v>6268</v>
      </c>
      <c r="G809" s="158" t="s">
        <v>6269</v>
      </c>
      <c r="H809" s="159" t="s">
        <v>727</v>
      </c>
      <c r="I809" s="160" t="s">
        <v>6466</v>
      </c>
      <c r="J809" s="218" t="s">
        <v>6467</v>
      </c>
      <c r="K809" s="219">
        <v>36161</v>
      </c>
      <c r="L809" s="220"/>
      <c r="M809" s="160"/>
      <c r="N809" s="158" t="s">
        <v>699</v>
      </c>
      <c r="O809" s="220" t="s">
        <v>6468</v>
      </c>
      <c r="P809" s="158" t="s">
        <v>699</v>
      </c>
      <c r="Q809" s="213">
        <v>1</v>
      </c>
      <c r="R809" s="163">
        <v>3</v>
      </c>
      <c r="S809" s="163">
        <v>14</v>
      </c>
      <c r="T809" s="163" t="s">
        <v>3936</v>
      </c>
      <c r="U809" s="163">
        <v>54</v>
      </c>
      <c r="V809" s="163" t="s">
        <v>6469</v>
      </c>
      <c r="W809" s="163">
        <v>2</v>
      </c>
      <c r="X809" s="163"/>
      <c r="Y809" s="164" t="s">
        <v>26</v>
      </c>
      <c r="Z809" s="164" t="s">
        <v>26</v>
      </c>
      <c r="AA809" s="164" t="s">
        <v>35</v>
      </c>
      <c r="AB809" s="208" t="s">
        <v>2354</v>
      </c>
      <c r="AC809" s="208">
        <v>36</v>
      </c>
      <c r="AD809" s="166"/>
      <c r="AE809" s="166"/>
      <c r="AF809" s="166"/>
      <c r="AG809" s="166"/>
      <c r="AH809" s="166"/>
      <c r="AI809" s="166"/>
      <c r="AJ809" s="166"/>
      <c r="AK809" s="166"/>
      <c r="AL809" s="166"/>
      <c r="AM809" s="166"/>
      <c r="AN809" s="166"/>
      <c r="AO809" s="166" t="s">
        <v>699</v>
      </c>
      <c r="AP809" s="159"/>
      <c r="AQ809" s="159"/>
      <c r="AR809" s="169">
        <f t="shared" si="6"/>
        <v>36</v>
      </c>
      <c r="AS809" s="160">
        <v>0</v>
      </c>
      <c r="AT809" s="160">
        <v>0</v>
      </c>
      <c r="AU809" s="160">
        <v>0</v>
      </c>
      <c r="AV809" s="160">
        <v>0</v>
      </c>
      <c r="AW809" s="160">
        <v>21</v>
      </c>
      <c r="AX809" s="160">
        <v>0</v>
      </c>
      <c r="AY809" s="160">
        <v>0</v>
      </c>
      <c r="AZ809" s="160">
        <v>0</v>
      </c>
      <c r="BA809" s="160">
        <v>15</v>
      </c>
      <c r="BB809" s="160"/>
      <c r="BC809" s="160"/>
      <c r="BD809" s="160"/>
      <c r="BE809" s="160"/>
    </row>
    <row r="810" spans="2:57" ht="16.5" hidden="1" customHeight="1">
      <c r="B810" s="163">
        <v>804</v>
      </c>
      <c r="C810" s="160" t="s">
        <v>301</v>
      </c>
      <c r="D810" s="160" t="s">
        <v>6470</v>
      </c>
      <c r="E810" s="176" t="s">
        <v>28</v>
      </c>
      <c r="F810" s="158" t="s">
        <v>6268</v>
      </c>
      <c r="G810" s="158" t="s">
        <v>6315</v>
      </c>
      <c r="H810" s="159" t="s">
        <v>724</v>
      </c>
      <c r="I810" s="160" t="s">
        <v>6471</v>
      </c>
      <c r="J810" s="218" t="s">
        <v>6472</v>
      </c>
      <c r="K810" s="219">
        <v>29614</v>
      </c>
      <c r="L810" s="220"/>
      <c r="M810" s="160"/>
      <c r="N810" s="158" t="s">
        <v>699</v>
      </c>
      <c r="O810" s="220" t="s">
        <v>6473</v>
      </c>
      <c r="P810" s="158" t="s">
        <v>699</v>
      </c>
      <c r="Q810" s="213">
        <v>2</v>
      </c>
      <c r="R810" s="163">
        <v>1</v>
      </c>
      <c r="S810" s="163">
        <v>21</v>
      </c>
      <c r="T810" s="163" t="s">
        <v>2351</v>
      </c>
      <c r="U810" s="163">
        <v>60</v>
      </c>
      <c r="V810" s="163" t="s">
        <v>6474</v>
      </c>
      <c r="W810" s="163">
        <v>9</v>
      </c>
      <c r="X810" s="163"/>
      <c r="Y810" s="164" t="s">
        <v>26</v>
      </c>
      <c r="Z810" s="164" t="s">
        <v>26</v>
      </c>
      <c r="AA810" s="164"/>
      <c r="AB810" s="221" t="s">
        <v>2338</v>
      </c>
      <c r="AC810" s="208">
        <v>31</v>
      </c>
      <c r="AD810" s="166"/>
      <c r="AE810" s="166"/>
      <c r="AF810" s="166"/>
      <c r="AG810" s="166"/>
      <c r="AH810" s="166"/>
      <c r="AI810" s="166"/>
      <c r="AJ810" s="166"/>
      <c r="AK810" s="166"/>
      <c r="AL810" s="166"/>
      <c r="AM810" s="166"/>
      <c r="AN810" s="166"/>
      <c r="AO810" s="166" t="s">
        <v>699</v>
      </c>
      <c r="AP810" s="159"/>
      <c r="AQ810" s="159"/>
      <c r="AR810" s="169">
        <f t="shared" si="6"/>
        <v>31</v>
      </c>
      <c r="AS810" s="160">
        <v>0</v>
      </c>
      <c r="AT810" s="160">
        <v>0</v>
      </c>
      <c r="AU810" s="160">
        <v>0</v>
      </c>
      <c r="AV810" s="160">
        <v>19</v>
      </c>
      <c r="AW810" s="160">
        <v>3</v>
      </c>
      <c r="AX810" s="160">
        <v>0</v>
      </c>
      <c r="AY810" s="160">
        <v>9</v>
      </c>
      <c r="AZ810" s="160">
        <v>0</v>
      </c>
      <c r="BA810" s="160">
        <v>0</v>
      </c>
      <c r="BB810" s="160"/>
      <c r="BC810" s="160"/>
      <c r="BD810" s="160"/>
      <c r="BE810" s="160"/>
    </row>
    <row r="811" spans="2:57" ht="16.5" hidden="1" customHeight="1">
      <c r="B811" s="163">
        <v>805</v>
      </c>
      <c r="C811" s="160" t="s">
        <v>302</v>
      </c>
      <c r="D811" s="160" t="s">
        <v>6475</v>
      </c>
      <c r="E811" s="176" t="s">
        <v>28</v>
      </c>
      <c r="F811" s="158" t="s">
        <v>6268</v>
      </c>
      <c r="G811" s="158" t="s">
        <v>6315</v>
      </c>
      <c r="H811" s="159" t="s">
        <v>730</v>
      </c>
      <c r="I811" s="160" t="s">
        <v>6476</v>
      </c>
      <c r="J811" s="218" t="s">
        <v>6477</v>
      </c>
      <c r="K811" s="219">
        <v>39083</v>
      </c>
      <c r="L811" s="220"/>
      <c r="M811" s="160"/>
      <c r="N811" s="158" t="s">
        <v>699</v>
      </c>
      <c r="O811" s="220" t="s">
        <v>6478</v>
      </c>
      <c r="P811" s="158" t="s">
        <v>699</v>
      </c>
      <c r="Q811" s="213">
        <v>1</v>
      </c>
      <c r="R811" s="163">
        <v>1</v>
      </c>
      <c r="S811" s="163">
        <v>16</v>
      </c>
      <c r="T811" s="163" t="s">
        <v>2892</v>
      </c>
      <c r="U811" s="163">
        <v>63</v>
      </c>
      <c r="V811" s="163" t="s">
        <v>6479</v>
      </c>
      <c r="W811" s="163">
        <v>1</v>
      </c>
      <c r="X811" s="163"/>
      <c r="Y811" s="164" t="s">
        <v>26</v>
      </c>
      <c r="Z811" s="164" t="s">
        <v>26</v>
      </c>
      <c r="AA811" s="164" t="s">
        <v>35</v>
      </c>
      <c r="AB811" s="208" t="s">
        <v>2354</v>
      </c>
      <c r="AC811" s="208">
        <v>48</v>
      </c>
      <c r="AD811" s="166"/>
      <c r="AE811" s="166"/>
      <c r="AF811" s="166"/>
      <c r="AG811" s="166"/>
      <c r="AH811" s="166"/>
      <c r="AI811" s="166"/>
      <c r="AJ811" s="166"/>
      <c r="AK811" s="166"/>
      <c r="AL811" s="166"/>
      <c r="AM811" s="166"/>
      <c r="AN811" s="166"/>
      <c r="AO811" s="166" t="s">
        <v>699</v>
      </c>
      <c r="AP811" s="159"/>
      <c r="AQ811" s="159"/>
      <c r="AR811" s="169">
        <f t="shared" si="6"/>
        <v>48</v>
      </c>
      <c r="AS811" s="160">
        <v>0</v>
      </c>
      <c r="AT811" s="160">
        <v>0</v>
      </c>
      <c r="AU811" s="160">
        <v>0</v>
      </c>
      <c r="AV811" s="160">
        <v>4</v>
      </c>
      <c r="AW811" s="160">
        <v>0</v>
      </c>
      <c r="AX811" s="160">
        <v>0</v>
      </c>
      <c r="AY811" s="160">
        <v>0</v>
      </c>
      <c r="AZ811" s="160">
        <v>0</v>
      </c>
      <c r="BA811" s="160">
        <v>44</v>
      </c>
      <c r="BB811" s="160"/>
      <c r="BC811" s="160"/>
      <c r="BD811" s="160"/>
      <c r="BE811" s="160"/>
    </row>
    <row r="812" spans="2:57" ht="16.5" hidden="1" customHeight="1">
      <c r="B812" s="163">
        <v>806</v>
      </c>
      <c r="C812" s="160" t="s">
        <v>303</v>
      </c>
      <c r="D812" s="160" t="s">
        <v>6480</v>
      </c>
      <c r="E812" s="176" t="s">
        <v>28</v>
      </c>
      <c r="F812" s="158" t="s">
        <v>6268</v>
      </c>
      <c r="G812" s="158" t="s">
        <v>6315</v>
      </c>
      <c r="H812" s="159" t="s">
        <v>727</v>
      </c>
      <c r="I812" s="160" t="s">
        <v>6481</v>
      </c>
      <c r="J812" s="218" t="s">
        <v>6482</v>
      </c>
      <c r="K812" s="219">
        <v>39083</v>
      </c>
      <c r="L812" s="220"/>
      <c r="M812" s="160"/>
      <c r="N812" s="158" t="s">
        <v>699</v>
      </c>
      <c r="O812" s="220" t="s">
        <v>6483</v>
      </c>
      <c r="P812" s="158" t="s">
        <v>699</v>
      </c>
      <c r="Q812" s="213">
        <v>2</v>
      </c>
      <c r="R812" s="163">
        <v>1</v>
      </c>
      <c r="S812" s="163">
        <v>9</v>
      </c>
      <c r="T812" s="163" t="s">
        <v>2664</v>
      </c>
      <c r="U812" s="163">
        <v>59</v>
      </c>
      <c r="V812" s="163" t="s">
        <v>6484</v>
      </c>
      <c r="W812" s="163">
        <v>2</v>
      </c>
      <c r="X812" s="163"/>
      <c r="Y812" s="164" t="s">
        <v>26</v>
      </c>
      <c r="Z812" s="164" t="s">
        <v>26</v>
      </c>
      <c r="AA812" s="164" t="s">
        <v>35</v>
      </c>
      <c r="AB812" s="208" t="s">
        <v>2354</v>
      </c>
      <c r="AC812" s="208">
        <v>49</v>
      </c>
      <c r="AD812" s="166"/>
      <c r="AE812" s="166"/>
      <c r="AF812" s="166"/>
      <c r="AG812" s="166"/>
      <c r="AH812" s="166"/>
      <c r="AI812" s="166"/>
      <c r="AJ812" s="166"/>
      <c r="AK812" s="166"/>
      <c r="AL812" s="166"/>
      <c r="AM812" s="166"/>
      <c r="AN812" s="166"/>
      <c r="AO812" s="166" t="s">
        <v>699</v>
      </c>
      <c r="AP812" s="159"/>
      <c r="AQ812" s="159"/>
      <c r="AR812" s="169">
        <f t="shared" si="6"/>
        <v>49</v>
      </c>
      <c r="AS812" s="160">
        <v>0</v>
      </c>
      <c r="AT812" s="160">
        <v>0</v>
      </c>
      <c r="AU812" s="160">
        <v>0</v>
      </c>
      <c r="AV812" s="160">
        <v>2</v>
      </c>
      <c r="AW812" s="160">
        <v>16</v>
      </c>
      <c r="AX812" s="160">
        <v>18</v>
      </c>
      <c r="AY812" s="160">
        <v>13</v>
      </c>
      <c r="AZ812" s="160">
        <v>0</v>
      </c>
      <c r="BA812" s="160">
        <v>0</v>
      </c>
      <c r="BB812" s="160"/>
      <c r="BC812" s="160"/>
      <c r="BD812" s="160"/>
      <c r="BE812" s="160"/>
    </row>
    <row r="813" spans="2:57" ht="16.5" hidden="1" customHeight="1">
      <c r="B813" s="163">
        <v>807</v>
      </c>
      <c r="C813" s="160" t="s">
        <v>138</v>
      </c>
      <c r="D813" s="160" t="s">
        <v>6485</v>
      </c>
      <c r="E813" s="176" t="s">
        <v>28</v>
      </c>
      <c r="F813" s="158" t="s">
        <v>6268</v>
      </c>
      <c r="G813" s="158" t="s">
        <v>6269</v>
      </c>
      <c r="H813" s="159" t="s">
        <v>727</v>
      </c>
      <c r="I813" s="160" t="s">
        <v>6486</v>
      </c>
      <c r="J813" s="218" t="s">
        <v>6487</v>
      </c>
      <c r="K813" s="219">
        <v>36161</v>
      </c>
      <c r="L813" s="220"/>
      <c r="M813" s="160"/>
      <c r="N813" s="158" t="s">
        <v>699</v>
      </c>
      <c r="O813" s="220" t="s">
        <v>6488</v>
      </c>
      <c r="P813" s="158" t="s">
        <v>699</v>
      </c>
      <c r="Q813" s="213">
        <v>3</v>
      </c>
      <c r="R813" s="163">
        <v>1</v>
      </c>
      <c r="S813" s="163">
        <v>15</v>
      </c>
      <c r="T813" s="163" t="s">
        <v>3281</v>
      </c>
      <c r="U813" s="163">
        <v>49</v>
      </c>
      <c r="V813" s="163" t="s">
        <v>6489</v>
      </c>
      <c r="W813" s="163">
        <v>2</v>
      </c>
      <c r="X813" s="163"/>
      <c r="Y813" s="164" t="s">
        <v>26</v>
      </c>
      <c r="Z813" s="164" t="s">
        <v>26</v>
      </c>
      <c r="AA813" s="164" t="s">
        <v>35</v>
      </c>
      <c r="AB813" s="208" t="s">
        <v>2354</v>
      </c>
      <c r="AC813" s="208">
        <v>34</v>
      </c>
      <c r="AD813" s="166"/>
      <c r="AE813" s="166"/>
      <c r="AF813" s="166"/>
      <c r="AG813" s="166"/>
      <c r="AH813" s="166"/>
      <c r="AI813" s="166"/>
      <c r="AJ813" s="166"/>
      <c r="AK813" s="166"/>
      <c r="AL813" s="166"/>
      <c r="AM813" s="166"/>
      <c r="AN813" s="166"/>
      <c r="AO813" s="166" t="s">
        <v>699</v>
      </c>
      <c r="AP813" s="159"/>
      <c r="AQ813" s="159"/>
      <c r="AR813" s="169">
        <f t="shared" si="6"/>
        <v>34</v>
      </c>
      <c r="AS813" s="160">
        <v>0</v>
      </c>
      <c r="AT813" s="160">
        <v>0</v>
      </c>
      <c r="AU813" s="160">
        <v>0</v>
      </c>
      <c r="AV813" s="160">
        <v>17</v>
      </c>
      <c r="AW813" s="160">
        <v>17</v>
      </c>
      <c r="AX813" s="160">
        <v>0</v>
      </c>
      <c r="AY813" s="160">
        <v>0</v>
      </c>
      <c r="AZ813" s="160">
        <v>0</v>
      </c>
      <c r="BA813" s="160">
        <v>0</v>
      </c>
      <c r="BB813" s="160"/>
      <c r="BC813" s="160"/>
      <c r="BD813" s="160"/>
      <c r="BE813" s="160"/>
    </row>
    <row r="814" spans="2:57" ht="16.5" hidden="1" customHeight="1">
      <c r="B814" s="163">
        <v>808</v>
      </c>
      <c r="C814" s="160" t="s">
        <v>139</v>
      </c>
      <c r="D814" s="160" t="s">
        <v>6490</v>
      </c>
      <c r="E814" s="176" t="s">
        <v>28</v>
      </c>
      <c r="F814" s="158" t="s">
        <v>6268</v>
      </c>
      <c r="G814" s="158" t="s">
        <v>6269</v>
      </c>
      <c r="H814" s="159" t="s">
        <v>730</v>
      </c>
      <c r="I814" s="160" t="s">
        <v>6491</v>
      </c>
      <c r="J814" s="218" t="s">
        <v>6492</v>
      </c>
      <c r="K814" s="219">
        <v>33608</v>
      </c>
      <c r="L814" s="220"/>
      <c r="M814" s="160"/>
      <c r="N814" s="158" t="s">
        <v>699</v>
      </c>
      <c r="O814" s="220" t="s">
        <v>6493</v>
      </c>
      <c r="P814" s="158" t="s">
        <v>699</v>
      </c>
      <c r="Q814" s="213">
        <v>2</v>
      </c>
      <c r="R814" s="163">
        <v>3</v>
      </c>
      <c r="S814" s="163">
        <v>18</v>
      </c>
      <c r="T814" s="163" t="s">
        <v>2977</v>
      </c>
      <c r="U814" s="163">
        <v>25</v>
      </c>
      <c r="V814" s="163" t="s">
        <v>6494</v>
      </c>
      <c r="W814" s="163">
        <v>1</v>
      </c>
      <c r="X814" s="163"/>
      <c r="Y814" s="164" t="s">
        <v>26</v>
      </c>
      <c r="Z814" s="164" t="s">
        <v>26</v>
      </c>
      <c r="AA814" s="164"/>
      <c r="AB814" s="221" t="s">
        <v>2338</v>
      </c>
      <c r="AC814" s="208">
        <v>31</v>
      </c>
      <c r="AD814" s="166"/>
      <c r="AE814" s="166"/>
      <c r="AF814" s="166"/>
      <c r="AG814" s="166"/>
      <c r="AH814" s="166"/>
      <c r="AI814" s="166"/>
      <c r="AJ814" s="166"/>
      <c r="AK814" s="166"/>
      <c r="AL814" s="166"/>
      <c r="AM814" s="166"/>
      <c r="AN814" s="166"/>
      <c r="AO814" s="166" t="s">
        <v>699</v>
      </c>
      <c r="AP814" s="159"/>
      <c r="AQ814" s="159"/>
      <c r="AR814" s="169">
        <f t="shared" si="6"/>
        <v>31</v>
      </c>
      <c r="AS814" s="160">
        <v>0</v>
      </c>
      <c r="AT814" s="160">
        <v>0</v>
      </c>
      <c r="AU814" s="160">
        <v>0</v>
      </c>
      <c r="AV814" s="160">
        <v>1</v>
      </c>
      <c r="AW814" s="160">
        <v>0</v>
      </c>
      <c r="AX814" s="160">
        <v>0</v>
      </c>
      <c r="AY814" s="160">
        <v>0</v>
      </c>
      <c r="AZ814" s="160">
        <v>0</v>
      </c>
      <c r="BA814" s="160">
        <v>30</v>
      </c>
      <c r="BB814" s="160"/>
      <c r="BC814" s="160"/>
      <c r="BD814" s="160"/>
      <c r="BE814" s="160"/>
    </row>
    <row r="815" spans="2:57" ht="16.5" hidden="1" customHeight="1">
      <c r="B815" s="163">
        <v>809</v>
      </c>
      <c r="C815" s="160" t="s">
        <v>140</v>
      </c>
      <c r="D815" s="160" t="s">
        <v>6495</v>
      </c>
      <c r="E815" s="176" t="s">
        <v>28</v>
      </c>
      <c r="F815" s="158" t="s">
        <v>6268</v>
      </c>
      <c r="G815" s="158" t="s">
        <v>6269</v>
      </c>
      <c r="H815" s="159" t="s">
        <v>730</v>
      </c>
      <c r="I815" s="160" t="s">
        <v>6496</v>
      </c>
      <c r="J815" s="218" t="s">
        <v>6497</v>
      </c>
      <c r="K815" s="219">
        <v>33618</v>
      </c>
      <c r="L815" s="220"/>
      <c r="M815" s="160"/>
      <c r="N815" s="158" t="s">
        <v>699</v>
      </c>
      <c r="O815" s="220" t="s">
        <v>6498</v>
      </c>
      <c r="P815" s="158" t="s">
        <v>699</v>
      </c>
      <c r="Q815" s="213">
        <v>1</v>
      </c>
      <c r="R815" s="163">
        <v>1</v>
      </c>
      <c r="S815" s="163">
        <v>19</v>
      </c>
      <c r="T815" s="163" t="s">
        <v>2336</v>
      </c>
      <c r="U815" s="163">
        <v>45</v>
      </c>
      <c r="V815" s="163" t="s">
        <v>6499</v>
      </c>
      <c r="W815" s="163">
        <v>1</v>
      </c>
      <c r="X815" s="163"/>
      <c r="Y815" s="164" t="s">
        <v>26</v>
      </c>
      <c r="Z815" s="164" t="s">
        <v>26</v>
      </c>
      <c r="AA815" s="164" t="s">
        <v>35</v>
      </c>
      <c r="AB815" s="208" t="s">
        <v>2354</v>
      </c>
      <c r="AC815" s="208">
        <v>36</v>
      </c>
      <c r="AD815" s="166"/>
      <c r="AE815" s="166"/>
      <c r="AF815" s="166"/>
      <c r="AG815" s="166"/>
      <c r="AH815" s="166"/>
      <c r="AI815" s="166"/>
      <c r="AJ815" s="166"/>
      <c r="AK815" s="166"/>
      <c r="AL815" s="166"/>
      <c r="AM815" s="166"/>
      <c r="AN815" s="166"/>
      <c r="AO815" s="166" t="s">
        <v>699</v>
      </c>
      <c r="AP815" s="159"/>
      <c r="AQ815" s="159"/>
      <c r="AR815" s="169">
        <f t="shared" si="6"/>
        <v>36</v>
      </c>
      <c r="AS815" s="160">
        <v>0</v>
      </c>
      <c r="AT815" s="160">
        <v>0</v>
      </c>
      <c r="AU815" s="160">
        <v>0</v>
      </c>
      <c r="AV815" s="160">
        <v>35</v>
      </c>
      <c r="AW815" s="160">
        <v>0</v>
      </c>
      <c r="AX815" s="160">
        <v>1</v>
      </c>
      <c r="AY815" s="160">
        <v>0</v>
      </c>
      <c r="AZ815" s="160">
        <v>0</v>
      </c>
      <c r="BA815" s="160">
        <v>0</v>
      </c>
      <c r="BB815" s="160"/>
      <c r="BC815" s="160"/>
      <c r="BD815" s="160"/>
      <c r="BE815" s="160"/>
    </row>
    <row r="816" spans="2:57" ht="16.5" hidden="1" customHeight="1">
      <c r="B816" s="163">
        <v>810</v>
      </c>
      <c r="C816" s="160" t="s">
        <v>141</v>
      </c>
      <c r="D816" s="160" t="s">
        <v>6500</v>
      </c>
      <c r="E816" s="176" t="s">
        <v>28</v>
      </c>
      <c r="F816" s="158" t="s">
        <v>6268</v>
      </c>
      <c r="G816" s="158" t="s">
        <v>6269</v>
      </c>
      <c r="H816" s="159" t="s">
        <v>727</v>
      </c>
      <c r="I816" s="160" t="s">
        <v>6501</v>
      </c>
      <c r="J816" s="218" t="s">
        <v>6502</v>
      </c>
      <c r="K816" s="219">
        <v>28863</v>
      </c>
      <c r="L816" s="220"/>
      <c r="M816" s="160"/>
      <c r="N816" s="158" t="s">
        <v>699</v>
      </c>
      <c r="O816" s="220" t="s">
        <v>6503</v>
      </c>
      <c r="P816" s="158" t="s">
        <v>699</v>
      </c>
      <c r="Q816" s="213">
        <v>3</v>
      </c>
      <c r="R816" s="163">
        <v>1</v>
      </c>
      <c r="S816" s="163">
        <v>11</v>
      </c>
      <c r="T816" s="163" t="s">
        <v>2691</v>
      </c>
      <c r="U816" s="163">
        <v>57</v>
      </c>
      <c r="V816" s="163" t="s">
        <v>6504</v>
      </c>
      <c r="W816" s="163">
        <v>2</v>
      </c>
      <c r="X816" s="163"/>
      <c r="Y816" s="164" t="s">
        <v>26</v>
      </c>
      <c r="Z816" s="164" t="s">
        <v>26</v>
      </c>
      <c r="AA816" s="164" t="s">
        <v>35</v>
      </c>
      <c r="AB816" s="208" t="s">
        <v>2354</v>
      </c>
      <c r="AC816" s="208">
        <v>55</v>
      </c>
      <c r="AD816" s="166"/>
      <c r="AE816" s="166"/>
      <c r="AF816" s="166"/>
      <c r="AG816" s="166"/>
      <c r="AH816" s="166"/>
      <c r="AI816" s="166"/>
      <c r="AJ816" s="166"/>
      <c r="AK816" s="166"/>
      <c r="AL816" s="166"/>
      <c r="AM816" s="166"/>
      <c r="AN816" s="166"/>
      <c r="AO816" s="166" t="s">
        <v>699</v>
      </c>
      <c r="AP816" s="159"/>
      <c r="AQ816" s="159"/>
      <c r="AR816" s="169">
        <f t="shared" si="6"/>
        <v>55</v>
      </c>
      <c r="AS816" s="160">
        <v>0</v>
      </c>
      <c r="AT816" s="160">
        <v>0</v>
      </c>
      <c r="AU816" s="160">
        <v>0</v>
      </c>
      <c r="AV816" s="160">
        <v>1</v>
      </c>
      <c r="AW816" s="160">
        <v>20</v>
      </c>
      <c r="AX816" s="160">
        <v>22</v>
      </c>
      <c r="AY816" s="160">
        <v>10</v>
      </c>
      <c r="AZ816" s="160">
        <v>0</v>
      </c>
      <c r="BA816" s="160">
        <v>2</v>
      </c>
      <c r="BB816" s="160"/>
      <c r="BC816" s="160"/>
      <c r="BD816" s="160"/>
      <c r="BE816" s="160"/>
    </row>
    <row r="817" spans="2:57" ht="16.5" hidden="1" customHeight="1">
      <c r="B817" s="163">
        <v>811</v>
      </c>
      <c r="C817" s="160" t="s">
        <v>226</v>
      </c>
      <c r="D817" s="160" t="s">
        <v>6505</v>
      </c>
      <c r="E817" s="176" t="s">
        <v>28</v>
      </c>
      <c r="F817" s="158" t="s">
        <v>6268</v>
      </c>
      <c r="G817" s="158" t="s">
        <v>6291</v>
      </c>
      <c r="H817" s="159" t="s">
        <v>724</v>
      </c>
      <c r="I817" s="160" t="s">
        <v>6506</v>
      </c>
      <c r="J817" s="218" t="s">
        <v>6507</v>
      </c>
      <c r="K817" s="219">
        <v>37639</v>
      </c>
      <c r="L817" s="220"/>
      <c r="M817" s="160"/>
      <c r="N817" s="158" t="s">
        <v>699</v>
      </c>
      <c r="O817" s="220" t="s">
        <v>6508</v>
      </c>
      <c r="P817" s="158" t="s">
        <v>699</v>
      </c>
      <c r="Q817" s="213">
        <v>1</v>
      </c>
      <c r="R817" s="163">
        <v>1</v>
      </c>
      <c r="S817" s="163">
        <v>21</v>
      </c>
      <c r="T817" s="163" t="s">
        <v>2445</v>
      </c>
      <c r="U817" s="163">
        <v>58</v>
      </c>
      <c r="V817" s="163" t="s">
        <v>6509</v>
      </c>
      <c r="W817" s="163">
        <v>1</v>
      </c>
      <c r="X817" s="163"/>
      <c r="Y817" s="164" t="s">
        <v>26</v>
      </c>
      <c r="Z817" s="164" t="s">
        <v>26</v>
      </c>
      <c r="AA817" s="164" t="s">
        <v>35</v>
      </c>
      <c r="AB817" s="208" t="s">
        <v>2354</v>
      </c>
      <c r="AC817" s="208">
        <v>51</v>
      </c>
      <c r="AD817" s="166"/>
      <c r="AE817" s="166"/>
      <c r="AF817" s="166"/>
      <c r="AG817" s="166"/>
      <c r="AH817" s="166"/>
      <c r="AI817" s="166"/>
      <c r="AJ817" s="166"/>
      <c r="AK817" s="166"/>
      <c r="AL817" s="166"/>
      <c r="AM817" s="166"/>
      <c r="AN817" s="166"/>
      <c r="AO817" s="166" t="s">
        <v>699</v>
      </c>
      <c r="AP817" s="159"/>
      <c r="AQ817" s="159"/>
      <c r="AR817" s="169">
        <f t="shared" si="6"/>
        <v>51</v>
      </c>
      <c r="AS817" s="160">
        <v>0</v>
      </c>
      <c r="AT817" s="160">
        <v>0</v>
      </c>
      <c r="AU817" s="160">
        <v>0</v>
      </c>
      <c r="AV817" s="160">
        <v>21</v>
      </c>
      <c r="AW817" s="160">
        <v>0</v>
      </c>
      <c r="AX817" s="160">
        <v>0</v>
      </c>
      <c r="AY817" s="160">
        <v>0</v>
      </c>
      <c r="AZ817" s="160">
        <v>0</v>
      </c>
      <c r="BA817" s="160">
        <v>30</v>
      </c>
      <c r="BB817" s="160"/>
      <c r="BC817" s="160"/>
      <c r="BD817" s="160"/>
      <c r="BE817" s="160"/>
    </row>
    <row r="818" spans="2:57" ht="16.5" hidden="1" customHeight="1">
      <c r="B818" s="163">
        <v>812</v>
      </c>
      <c r="C818" s="160" t="s">
        <v>227</v>
      </c>
      <c r="D818" s="160" t="s">
        <v>6510</v>
      </c>
      <c r="E818" s="176" t="s">
        <v>28</v>
      </c>
      <c r="F818" s="158" t="s">
        <v>6268</v>
      </c>
      <c r="G818" s="158" t="s">
        <v>6291</v>
      </c>
      <c r="H818" s="159" t="s">
        <v>730</v>
      </c>
      <c r="I818" s="160" t="s">
        <v>6511</v>
      </c>
      <c r="J818" s="218" t="s">
        <v>6512</v>
      </c>
      <c r="K818" s="219">
        <v>37257</v>
      </c>
      <c r="L818" s="220"/>
      <c r="M818" s="160"/>
      <c r="N818" s="158" t="s">
        <v>699</v>
      </c>
      <c r="O818" s="220" t="s">
        <v>6513</v>
      </c>
      <c r="P818" s="158" t="s">
        <v>699</v>
      </c>
      <c r="Q818" s="213">
        <v>1</v>
      </c>
      <c r="R818" s="163">
        <v>1</v>
      </c>
      <c r="S818" s="163">
        <v>19</v>
      </c>
      <c r="T818" s="163" t="s">
        <v>3281</v>
      </c>
      <c r="U818" s="163">
        <v>59</v>
      </c>
      <c r="V818" s="163" t="s">
        <v>6514</v>
      </c>
      <c r="W818" s="163">
        <v>1</v>
      </c>
      <c r="X818" s="163"/>
      <c r="Y818" s="164" t="s">
        <v>26</v>
      </c>
      <c r="Z818" s="164" t="s">
        <v>26</v>
      </c>
      <c r="AA818" s="164" t="s">
        <v>35</v>
      </c>
      <c r="AB818" s="208" t="s">
        <v>2354</v>
      </c>
      <c r="AC818" s="208">
        <v>50</v>
      </c>
      <c r="AD818" s="166"/>
      <c r="AE818" s="166"/>
      <c r="AF818" s="166"/>
      <c r="AG818" s="166"/>
      <c r="AH818" s="166"/>
      <c r="AI818" s="166"/>
      <c r="AJ818" s="166"/>
      <c r="AK818" s="166"/>
      <c r="AL818" s="166"/>
      <c r="AM818" s="166"/>
      <c r="AN818" s="166"/>
      <c r="AO818" s="166" t="s">
        <v>699</v>
      </c>
      <c r="AP818" s="159"/>
      <c r="AQ818" s="159"/>
      <c r="AR818" s="169">
        <f t="shared" si="6"/>
        <v>50</v>
      </c>
      <c r="AS818" s="160">
        <v>0</v>
      </c>
      <c r="AT818" s="160">
        <v>0</v>
      </c>
      <c r="AU818" s="160">
        <v>0</v>
      </c>
      <c r="AV818" s="160">
        <v>50</v>
      </c>
      <c r="AW818" s="160">
        <v>0</v>
      </c>
      <c r="AX818" s="160">
        <v>0</v>
      </c>
      <c r="AY818" s="160">
        <v>0</v>
      </c>
      <c r="AZ818" s="160">
        <v>0</v>
      </c>
      <c r="BA818" s="160">
        <v>0</v>
      </c>
      <c r="BB818" s="160"/>
      <c r="BC818" s="160"/>
      <c r="BD818" s="160"/>
      <c r="BE818" s="160"/>
    </row>
    <row r="819" spans="2:57" ht="16.5" hidden="1" customHeight="1">
      <c r="B819" s="163">
        <v>813</v>
      </c>
      <c r="C819" s="160" t="s">
        <v>228</v>
      </c>
      <c r="D819" s="160" t="s">
        <v>6515</v>
      </c>
      <c r="E819" s="176" t="s">
        <v>28</v>
      </c>
      <c r="F819" s="158" t="s">
        <v>6268</v>
      </c>
      <c r="G819" s="158" t="s">
        <v>6291</v>
      </c>
      <c r="H819" s="159" t="s">
        <v>727</v>
      </c>
      <c r="I819" s="160" t="s">
        <v>6516</v>
      </c>
      <c r="J819" s="218" t="s">
        <v>6517</v>
      </c>
      <c r="K819" s="219">
        <v>37257</v>
      </c>
      <c r="L819" s="220"/>
      <c r="M819" s="160"/>
      <c r="N819" s="158" t="s">
        <v>699</v>
      </c>
      <c r="O819" s="220" t="s">
        <v>6518</v>
      </c>
      <c r="P819" s="158" t="s">
        <v>699</v>
      </c>
      <c r="Q819" s="213">
        <v>1</v>
      </c>
      <c r="R819" s="163">
        <v>1</v>
      </c>
      <c r="S819" s="163">
        <v>10</v>
      </c>
      <c r="T819" s="163" t="s">
        <v>2840</v>
      </c>
      <c r="U819" s="163">
        <v>60</v>
      </c>
      <c r="V819" s="163" t="s">
        <v>6519</v>
      </c>
      <c r="W819" s="163">
        <v>2</v>
      </c>
      <c r="X819" s="163"/>
      <c r="Y819" s="164" t="s">
        <v>26</v>
      </c>
      <c r="Z819" s="164" t="s">
        <v>26</v>
      </c>
      <c r="AA819" s="164" t="s">
        <v>35</v>
      </c>
      <c r="AB819" s="208" t="s">
        <v>2354</v>
      </c>
      <c r="AC819" s="208">
        <v>47</v>
      </c>
      <c r="AD819" s="166"/>
      <c r="AE819" s="166"/>
      <c r="AF819" s="166"/>
      <c r="AG819" s="166"/>
      <c r="AH819" s="166"/>
      <c r="AI819" s="166"/>
      <c r="AJ819" s="166"/>
      <c r="AK819" s="166"/>
      <c r="AL819" s="166"/>
      <c r="AM819" s="166"/>
      <c r="AN819" s="166"/>
      <c r="AO819" s="166" t="s">
        <v>699</v>
      </c>
      <c r="AP819" s="159"/>
      <c r="AQ819" s="159"/>
      <c r="AR819" s="169">
        <f t="shared" si="6"/>
        <v>47</v>
      </c>
      <c r="AS819" s="160">
        <v>0</v>
      </c>
      <c r="AT819" s="160">
        <v>0</v>
      </c>
      <c r="AU819" s="160">
        <v>0</v>
      </c>
      <c r="AV819" s="160">
        <v>24</v>
      </c>
      <c r="AW819" s="160">
        <v>23</v>
      </c>
      <c r="AX819" s="160">
        <v>0</v>
      </c>
      <c r="AY819" s="160">
        <v>0</v>
      </c>
      <c r="AZ819" s="160">
        <v>0</v>
      </c>
      <c r="BA819" s="160">
        <v>0</v>
      </c>
      <c r="BB819" s="160"/>
      <c r="BC819" s="160"/>
      <c r="BD819" s="160"/>
      <c r="BE819" s="160"/>
    </row>
    <row r="820" spans="2:57" ht="16.5" hidden="1" customHeight="1">
      <c r="B820" s="163">
        <v>814</v>
      </c>
      <c r="C820" s="160" t="s">
        <v>142</v>
      </c>
      <c r="D820" s="160" t="s">
        <v>6520</v>
      </c>
      <c r="E820" s="176" t="s">
        <v>28</v>
      </c>
      <c r="F820" s="158" t="s">
        <v>6268</v>
      </c>
      <c r="G820" s="158" t="s">
        <v>6269</v>
      </c>
      <c r="H820" s="159" t="s">
        <v>730</v>
      </c>
      <c r="I820" s="160" t="s">
        <v>6521</v>
      </c>
      <c r="J820" s="218" t="s">
        <v>6522</v>
      </c>
      <c r="K820" s="219">
        <v>37987</v>
      </c>
      <c r="L820" s="220"/>
      <c r="M820" s="160"/>
      <c r="N820" s="158" t="s">
        <v>699</v>
      </c>
      <c r="O820" s="220" t="s">
        <v>6523</v>
      </c>
      <c r="P820" s="158" t="s">
        <v>699</v>
      </c>
      <c r="Q820" s="213">
        <v>2</v>
      </c>
      <c r="R820" s="163">
        <v>1</v>
      </c>
      <c r="S820" s="163">
        <v>15</v>
      </c>
      <c r="T820" s="163" t="s">
        <v>4311</v>
      </c>
      <c r="U820" s="163">
        <v>49</v>
      </c>
      <c r="V820" s="163" t="s">
        <v>6438</v>
      </c>
      <c r="W820" s="163">
        <v>1</v>
      </c>
      <c r="X820" s="163"/>
      <c r="Y820" s="164" t="s">
        <v>26</v>
      </c>
      <c r="Z820" s="164" t="s">
        <v>26</v>
      </c>
      <c r="AA820" s="164" t="s">
        <v>35</v>
      </c>
      <c r="AB820" s="208" t="s">
        <v>2354</v>
      </c>
      <c r="AC820" s="208">
        <v>43</v>
      </c>
      <c r="AD820" s="166"/>
      <c r="AE820" s="166"/>
      <c r="AF820" s="166"/>
      <c r="AG820" s="166"/>
      <c r="AH820" s="166"/>
      <c r="AI820" s="166"/>
      <c r="AJ820" s="166"/>
      <c r="AK820" s="166"/>
      <c r="AL820" s="166"/>
      <c r="AM820" s="166"/>
      <c r="AN820" s="166"/>
      <c r="AO820" s="166" t="s">
        <v>699</v>
      </c>
      <c r="AP820" s="159"/>
      <c r="AQ820" s="159"/>
      <c r="AR820" s="169">
        <f t="shared" si="6"/>
        <v>43</v>
      </c>
      <c r="AS820" s="160">
        <v>0</v>
      </c>
      <c r="AT820" s="160">
        <v>0</v>
      </c>
      <c r="AU820" s="160">
        <v>0</v>
      </c>
      <c r="AV820" s="160">
        <v>43</v>
      </c>
      <c r="AW820" s="160">
        <v>0</v>
      </c>
      <c r="AX820" s="160">
        <v>0</v>
      </c>
      <c r="AY820" s="160">
        <v>0</v>
      </c>
      <c r="AZ820" s="160">
        <v>0</v>
      </c>
      <c r="BA820" s="160">
        <v>0</v>
      </c>
      <c r="BB820" s="160"/>
      <c r="BC820" s="160"/>
      <c r="BD820" s="160"/>
      <c r="BE820" s="160"/>
    </row>
    <row r="821" spans="2:57" ht="16.5" hidden="1" customHeight="1">
      <c r="B821" s="163">
        <v>815</v>
      </c>
      <c r="C821" s="160" t="s">
        <v>143</v>
      </c>
      <c r="D821" s="160" t="s">
        <v>6524</v>
      </c>
      <c r="E821" s="176" t="s">
        <v>28</v>
      </c>
      <c r="F821" s="158" t="s">
        <v>6268</v>
      </c>
      <c r="G821" s="158" t="s">
        <v>6269</v>
      </c>
      <c r="H821" s="159" t="s">
        <v>727</v>
      </c>
      <c r="I821" s="160" t="s">
        <v>6525</v>
      </c>
      <c r="J821" s="218" t="s">
        <v>6526</v>
      </c>
      <c r="K821" s="219">
        <v>37987</v>
      </c>
      <c r="L821" s="220"/>
      <c r="M821" s="160"/>
      <c r="N821" s="158" t="s">
        <v>699</v>
      </c>
      <c r="O821" s="220" t="s">
        <v>6527</v>
      </c>
      <c r="P821" s="158" t="s">
        <v>699</v>
      </c>
      <c r="Q821" s="213">
        <v>1</v>
      </c>
      <c r="R821" s="163">
        <v>1</v>
      </c>
      <c r="S821" s="163">
        <v>12</v>
      </c>
      <c r="T821" s="163" t="s">
        <v>2650</v>
      </c>
      <c r="U821" s="163">
        <v>51</v>
      </c>
      <c r="V821" s="163" t="s">
        <v>6528</v>
      </c>
      <c r="W821" s="163">
        <v>2</v>
      </c>
      <c r="X821" s="163"/>
      <c r="Y821" s="164" t="s">
        <v>26</v>
      </c>
      <c r="Z821" s="164" t="s">
        <v>26</v>
      </c>
      <c r="AA821" s="164" t="s">
        <v>35</v>
      </c>
      <c r="AB821" s="208" t="s">
        <v>2354</v>
      </c>
      <c r="AC821" s="208">
        <v>50</v>
      </c>
      <c r="AD821" s="166"/>
      <c r="AE821" s="166"/>
      <c r="AF821" s="166"/>
      <c r="AG821" s="166"/>
      <c r="AH821" s="166"/>
      <c r="AI821" s="166"/>
      <c r="AJ821" s="166"/>
      <c r="AK821" s="166"/>
      <c r="AL821" s="166"/>
      <c r="AM821" s="166"/>
      <c r="AN821" s="166"/>
      <c r="AO821" s="166" t="s">
        <v>699</v>
      </c>
      <c r="AP821" s="159"/>
      <c r="AQ821" s="159"/>
      <c r="AR821" s="169">
        <f t="shared" si="6"/>
        <v>50</v>
      </c>
      <c r="AS821" s="160">
        <v>0</v>
      </c>
      <c r="AT821" s="160">
        <v>0</v>
      </c>
      <c r="AU821" s="160">
        <v>0</v>
      </c>
      <c r="AV821" s="160">
        <v>23</v>
      </c>
      <c r="AW821" s="160">
        <v>27</v>
      </c>
      <c r="AX821" s="160">
        <v>0</v>
      </c>
      <c r="AY821" s="160">
        <v>0</v>
      </c>
      <c r="AZ821" s="160">
        <v>0</v>
      </c>
      <c r="BA821" s="160">
        <v>0</v>
      </c>
      <c r="BB821" s="160"/>
      <c r="BC821" s="160"/>
      <c r="BD821" s="160"/>
      <c r="BE821" s="160"/>
    </row>
    <row r="822" spans="2:57" ht="16.5" hidden="1" customHeight="1">
      <c r="B822" s="163">
        <v>816</v>
      </c>
      <c r="C822" s="160" t="s">
        <v>75</v>
      </c>
      <c r="D822" s="160" t="s">
        <v>6529</v>
      </c>
      <c r="E822" s="176" t="s">
        <v>28</v>
      </c>
      <c r="F822" s="158" t="s">
        <v>6268</v>
      </c>
      <c r="G822" s="158" t="s">
        <v>6285</v>
      </c>
      <c r="H822" s="159" t="s">
        <v>727</v>
      </c>
      <c r="I822" s="160" t="s">
        <v>6530</v>
      </c>
      <c r="J822" s="218" t="s">
        <v>6531</v>
      </c>
      <c r="K822" s="219">
        <v>24839</v>
      </c>
      <c r="L822" s="220"/>
      <c r="M822" s="160"/>
      <c r="N822" s="158" t="s">
        <v>699</v>
      </c>
      <c r="O822" s="220" t="s">
        <v>6532</v>
      </c>
      <c r="P822" s="158" t="s">
        <v>699</v>
      </c>
      <c r="Q822" s="213">
        <v>1</v>
      </c>
      <c r="R822" s="163">
        <v>2</v>
      </c>
      <c r="S822" s="163">
        <v>17</v>
      </c>
      <c r="T822" s="163" t="s">
        <v>2369</v>
      </c>
      <c r="U822" s="163">
        <v>31</v>
      </c>
      <c r="V822" s="163" t="s">
        <v>6533</v>
      </c>
      <c r="W822" s="163">
        <v>1</v>
      </c>
      <c r="X822" s="163"/>
      <c r="Y822" s="164" t="s">
        <v>26</v>
      </c>
      <c r="Z822" s="164" t="s">
        <v>26</v>
      </c>
      <c r="AA822" s="164"/>
      <c r="AB822" s="221" t="s">
        <v>2338</v>
      </c>
      <c r="AC822" s="208">
        <v>18</v>
      </c>
      <c r="AD822" s="166"/>
      <c r="AE822" s="166"/>
      <c r="AF822" s="166"/>
      <c r="AG822" s="166"/>
      <c r="AH822" s="166"/>
      <c r="AI822" s="166"/>
      <c r="AJ822" s="166"/>
      <c r="AK822" s="166"/>
      <c r="AL822" s="166"/>
      <c r="AM822" s="166"/>
      <c r="AN822" s="166"/>
      <c r="AO822" s="166" t="s">
        <v>699</v>
      </c>
      <c r="AP822" s="159"/>
      <c r="AQ822" s="159"/>
      <c r="AR822" s="169">
        <f t="shared" si="6"/>
        <v>18</v>
      </c>
      <c r="AS822" s="160">
        <v>1</v>
      </c>
      <c r="AT822" s="160">
        <v>0</v>
      </c>
      <c r="AU822" s="160">
        <v>0</v>
      </c>
      <c r="AV822" s="160">
        <v>0</v>
      </c>
      <c r="AW822" s="160">
        <v>3</v>
      </c>
      <c r="AX822" s="160">
        <v>0</v>
      </c>
      <c r="AY822" s="160">
        <v>0</v>
      </c>
      <c r="AZ822" s="160">
        <v>0</v>
      </c>
      <c r="BA822" s="160">
        <v>14</v>
      </c>
      <c r="BB822" s="160"/>
      <c r="BC822" s="160"/>
      <c r="BD822" s="160"/>
      <c r="BE822" s="160"/>
    </row>
    <row r="823" spans="2:57" ht="16.5" hidden="1" customHeight="1">
      <c r="B823" s="163">
        <v>817</v>
      </c>
      <c r="C823" s="160" t="s">
        <v>76</v>
      </c>
      <c r="D823" s="160" t="s">
        <v>6534</v>
      </c>
      <c r="E823" s="176" t="s">
        <v>28</v>
      </c>
      <c r="F823" s="158" t="s">
        <v>6268</v>
      </c>
      <c r="G823" s="158" t="s">
        <v>6285</v>
      </c>
      <c r="H823" s="159" t="s">
        <v>727</v>
      </c>
      <c r="I823" s="160" t="s">
        <v>6535</v>
      </c>
      <c r="J823" s="218" t="s">
        <v>6536</v>
      </c>
      <c r="K823" s="219">
        <v>33239</v>
      </c>
      <c r="L823" s="220"/>
      <c r="M823" s="160"/>
      <c r="N823" s="158" t="s">
        <v>699</v>
      </c>
      <c r="O823" s="220" t="s">
        <v>6537</v>
      </c>
      <c r="P823" s="158" t="s">
        <v>699</v>
      </c>
      <c r="Q823" s="213">
        <v>2</v>
      </c>
      <c r="R823" s="163">
        <v>1</v>
      </c>
      <c r="S823" s="163">
        <v>13</v>
      </c>
      <c r="T823" s="163" t="s">
        <v>2527</v>
      </c>
      <c r="U823" s="163">
        <v>30</v>
      </c>
      <c r="V823" s="163" t="s">
        <v>6538</v>
      </c>
      <c r="W823" s="163">
        <v>1</v>
      </c>
      <c r="X823" s="163"/>
      <c r="Y823" s="164" t="s">
        <v>26</v>
      </c>
      <c r="Z823" s="164" t="s">
        <v>26</v>
      </c>
      <c r="AA823" s="164" t="s">
        <v>35</v>
      </c>
      <c r="AB823" s="208" t="s">
        <v>2354</v>
      </c>
      <c r="AC823" s="208">
        <v>21</v>
      </c>
      <c r="AD823" s="166"/>
      <c r="AE823" s="166"/>
      <c r="AF823" s="166"/>
      <c r="AG823" s="166"/>
      <c r="AH823" s="166"/>
      <c r="AI823" s="166"/>
      <c r="AJ823" s="166"/>
      <c r="AK823" s="166"/>
      <c r="AL823" s="166"/>
      <c r="AM823" s="166"/>
      <c r="AN823" s="166"/>
      <c r="AO823" s="166" t="s">
        <v>699</v>
      </c>
      <c r="AP823" s="159"/>
      <c r="AQ823" s="159"/>
      <c r="AR823" s="169">
        <f t="shared" si="6"/>
        <v>21</v>
      </c>
      <c r="AS823" s="160">
        <v>0</v>
      </c>
      <c r="AT823" s="160">
        <v>0</v>
      </c>
      <c r="AU823" s="160">
        <v>0</v>
      </c>
      <c r="AV823" s="160">
        <v>1</v>
      </c>
      <c r="AW823" s="160">
        <v>6</v>
      </c>
      <c r="AX823" s="160">
        <v>0</v>
      </c>
      <c r="AY823" s="160">
        <v>0</v>
      </c>
      <c r="AZ823" s="160">
        <v>0</v>
      </c>
      <c r="BA823" s="160">
        <v>14</v>
      </c>
      <c r="BB823" s="160"/>
      <c r="BC823" s="160"/>
      <c r="BD823" s="160"/>
      <c r="BE823" s="160"/>
    </row>
    <row r="824" spans="2:57" ht="16.5" hidden="1" customHeight="1">
      <c r="B824" s="163">
        <v>818</v>
      </c>
      <c r="C824" s="160" t="s">
        <v>304</v>
      </c>
      <c r="D824" s="160" t="s">
        <v>6539</v>
      </c>
      <c r="E824" s="176" t="s">
        <v>28</v>
      </c>
      <c r="F824" s="158" t="s">
        <v>6268</v>
      </c>
      <c r="G824" s="158" t="s">
        <v>6315</v>
      </c>
      <c r="H824" s="159" t="s">
        <v>730</v>
      </c>
      <c r="I824" s="160" t="s">
        <v>6540</v>
      </c>
      <c r="J824" s="218" t="s">
        <v>6541</v>
      </c>
      <c r="K824" s="219">
        <v>34703</v>
      </c>
      <c r="L824" s="220"/>
      <c r="M824" s="160"/>
      <c r="N824" s="158" t="s">
        <v>699</v>
      </c>
      <c r="O824" s="220" t="s">
        <v>6542</v>
      </c>
      <c r="P824" s="158" t="s">
        <v>699</v>
      </c>
      <c r="Q824" s="213">
        <v>2</v>
      </c>
      <c r="R824" s="163">
        <v>1</v>
      </c>
      <c r="S824" s="163">
        <v>14</v>
      </c>
      <c r="T824" s="163" t="s">
        <v>2818</v>
      </c>
      <c r="U824" s="163">
        <v>18</v>
      </c>
      <c r="V824" s="163" t="s">
        <v>6543</v>
      </c>
      <c r="W824" s="163">
        <v>1</v>
      </c>
      <c r="X824" s="163"/>
      <c r="Y824" s="164" t="s">
        <v>26</v>
      </c>
      <c r="Z824" s="164" t="s">
        <v>26</v>
      </c>
      <c r="AA824" s="164"/>
      <c r="AB824" s="221" t="s">
        <v>2338</v>
      </c>
      <c r="AC824" s="208">
        <v>20</v>
      </c>
      <c r="AD824" s="166"/>
      <c r="AE824" s="166"/>
      <c r="AF824" s="166"/>
      <c r="AG824" s="166"/>
      <c r="AH824" s="166"/>
      <c r="AI824" s="166"/>
      <c r="AJ824" s="166"/>
      <c r="AK824" s="166"/>
      <c r="AL824" s="166"/>
      <c r="AM824" s="166"/>
      <c r="AN824" s="166"/>
      <c r="AO824" s="166" t="s">
        <v>699</v>
      </c>
      <c r="AP824" s="159"/>
      <c r="AQ824" s="159"/>
      <c r="AR824" s="169">
        <f t="shared" si="6"/>
        <v>20</v>
      </c>
      <c r="AS824" s="160">
        <v>1</v>
      </c>
      <c r="AT824" s="160">
        <v>0</v>
      </c>
      <c r="AU824" s="160">
        <v>0</v>
      </c>
      <c r="AV824" s="160">
        <v>19</v>
      </c>
      <c r="AW824" s="160">
        <v>0</v>
      </c>
      <c r="AX824" s="160">
        <v>0</v>
      </c>
      <c r="AY824" s="160">
        <v>0</v>
      </c>
      <c r="AZ824" s="160">
        <v>0</v>
      </c>
      <c r="BA824" s="160">
        <v>0</v>
      </c>
      <c r="BB824" s="160"/>
      <c r="BC824" s="160"/>
      <c r="BD824" s="160"/>
      <c r="BE824" s="160"/>
    </row>
    <row r="825" spans="2:57" ht="16.5" hidden="1" customHeight="1">
      <c r="B825" s="163">
        <v>819</v>
      </c>
      <c r="C825" s="160" t="s">
        <v>305</v>
      </c>
      <c r="D825" s="160" t="s">
        <v>6544</v>
      </c>
      <c r="E825" s="176" t="s">
        <v>28</v>
      </c>
      <c r="F825" s="158" t="s">
        <v>6268</v>
      </c>
      <c r="G825" s="158" t="s">
        <v>6315</v>
      </c>
      <c r="H825" s="159" t="s">
        <v>727</v>
      </c>
      <c r="I825" s="160" t="s">
        <v>6545</v>
      </c>
      <c r="J825" s="218" t="s">
        <v>6546</v>
      </c>
      <c r="K825" s="219">
        <v>29224</v>
      </c>
      <c r="L825" s="220"/>
      <c r="M825" s="160"/>
      <c r="N825" s="158" t="s">
        <v>699</v>
      </c>
      <c r="O825" s="220" t="s">
        <v>6547</v>
      </c>
      <c r="P825" s="158" t="s">
        <v>699</v>
      </c>
      <c r="Q825" s="213">
        <v>3</v>
      </c>
      <c r="R825" s="163">
        <v>1</v>
      </c>
      <c r="S825" s="163">
        <v>13</v>
      </c>
      <c r="T825" s="163" t="s">
        <v>2905</v>
      </c>
      <c r="U825" s="163">
        <v>24</v>
      </c>
      <c r="V825" s="163" t="s">
        <v>6548</v>
      </c>
      <c r="W825" s="163">
        <v>1</v>
      </c>
      <c r="X825" s="163"/>
      <c r="Y825" s="164" t="s">
        <v>26</v>
      </c>
      <c r="Z825" s="164" t="s">
        <v>26</v>
      </c>
      <c r="AA825" s="164"/>
      <c r="AB825" s="221" t="s">
        <v>2338</v>
      </c>
      <c r="AC825" s="208">
        <v>14</v>
      </c>
      <c r="AD825" s="166"/>
      <c r="AE825" s="166"/>
      <c r="AF825" s="166"/>
      <c r="AG825" s="166"/>
      <c r="AH825" s="166"/>
      <c r="AI825" s="166"/>
      <c r="AJ825" s="166"/>
      <c r="AK825" s="166"/>
      <c r="AL825" s="166"/>
      <c r="AM825" s="166"/>
      <c r="AN825" s="166"/>
      <c r="AO825" s="166" t="s">
        <v>699</v>
      </c>
      <c r="AP825" s="159"/>
      <c r="AQ825" s="159"/>
      <c r="AR825" s="169">
        <f t="shared" si="6"/>
        <v>14</v>
      </c>
      <c r="AS825" s="160">
        <v>0</v>
      </c>
      <c r="AT825" s="160">
        <v>0</v>
      </c>
      <c r="AU825" s="160">
        <v>0</v>
      </c>
      <c r="AV825" s="160">
        <v>1</v>
      </c>
      <c r="AW825" s="160">
        <v>0</v>
      </c>
      <c r="AX825" s="160">
        <v>13</v>
      </c>
      <c r="AY825" s="160">
        <v>0</v>
      </c>
      <c r="AZ825" s="160">
        <v>0</v>
      </c>
      <c r="BA825" s="160">
        <v>0</v>
      </c>
      <c r="BB825" s="160"/>
      <c r="BC825" s="160"/>
      <c r="BD825" s="160"/>
      <c r="BE825" s="160"/>
    </row>
    <row r="826" spans="2:57" ht="16.5" hidden="1" customHeight="1">
      <c r="B826" s="163">
        <v>820</v>
      </c>
      <c r="C826" s="160" t="s">
        <v>306</v>
      </c>
      <c r="D826" s="160" t="s">
        <v>6549</v>
      </c>
      <c r="E826" s="176" t="s">
        <v>28</v>
      </c>
      <c r="F826" s="158" t="s">
        <v>6268</v>
      </c>
      <c r="G826" s="158" t="s">
        <v>6315</v>
      </c>
      <c r="H826" s="159" t="s">
        <v>724</v>
      </c>
      <c r="I826" s="160" t="s">
        <v>6550</v>
      </c>
      <c r="J826" s="218" t="s">
        <v>6551</v>
      </c>
      <c r="K826" s="219">
        <v>20116</v>
      </c>
      <c r="L826" s="220"/>
      <c r="M826" s="160"/>
      <c r="N826" s="158" t="s">
        <v>699</v>
      </c>
      <c r="O826" s="220" t="s">
        <v>6552</v>
      </c>
      <c r="P826" s="158" t="s">
        <v>699</v>
      </c>
      <c r="Q826" s="213">
        <v>2</v>
      </c>
      <c r="R826" s="163">
        <v>1</v>
      </c>
      <c r="S826" s="163">
        <v>28</v>
      </c>
      <c r="T826" s="163" t="s">
        <v>2399</v>
      </c>
      <c r="U826" s="163">
        <v>64</v>
      </c>
      <c r="V826" s="163" t="s">
        <v>6553</v>
      </c>
      <c r="W826" s="213">
        <v>0</v>
      </c>
      <c r="X826" s="213"/>
      <c r="Y826" s="164" t="s">
        <v>26</v>
      </c>
      <c r="Z826" s="164" t="s">
        <v>26</v>
      </c>
      <c r="AA826" s="164" t="s">
        <v>35</v>
      </c>
      <c r="AB826" s="208" t="s">
        <v>2354</v>
      </c>
      <c r="AC826" s="208">
        <v>56</v>
      </c>
      <c r="AD826" s="166"/>
      <c r="AE826" s="166"/>
      <c r="AF826" s="166"/>
      <c r="AG826" s="166"/>
      <c r="AH826" s="166"/>
      <c r="AI826" s="166"/>
      <c r="AJ826" s="166"/>
      <c r="AK826" s="166"/>
      <c r="AL826" s="166"/>
      <c r="AM826" s="166"/>
      <c r="AN826" s="166"/>
      <c r="AO826" s="166" t="s">
        <v>699</v>
      </c>
      <c r="AP826" s="159"/>
      <c r="AQ826" s="159"/>
      <c r="AR826" s="169">
        <f t="shared" si="6"/>
        <v>56</v>
      </c>
      <c r="AS826" s="160">
        <v>0</v>
      </c>
      <c r="AT826" s="160">
        <v>0</v>
      </c>
      <c r="AU826" s="160">
        <v>0</v>
      </c>
      <c r="AV826" s="160">
        <v>3</v>
      </c>
      <c r="AW826" s="160">
        <v>10</v>
      </c>
      <c r="AX826" s="160">
        <v>43</v>
      </c>
      <c r="AY826" s="160">
        <v>0</v>
      </c>
      <c r="AZ826" s="160">
        <v>0</v>
      </c>
      <c r="BA826" s="160">
        <v>0</v>
      </c>
      <c r="BB826" s="160"/>
      <c r="BC826" s="160"/>
      <c r="BD826" s="160"/>
      <c r="BE826" s="160"/>
    </row>
    <row r="827" spans="2:57" ht="16.5" hidden="1" customHeight="1">
      <c r="B827" s="163">
        <v>821</v>
      </c>
      <c r="C827" s="160" t="s">
        <v>77</v>
      </c>
      <c r="D827" s="160" t="s">
        <v>6554</v>
      </c>
      <c r="E827" s="176" t="s">
        <v>28</v>
      </c>
      <c r="F827" s="158" t="s">
        <v>6268</v>
      </c>
      <c r="G827" s="158" t="s">
        <v>6285</v>
      </c>
      <c r="H827" s="159" t="s">
        <v>724</v>
      </c>
      <c r="I827" s="160" t="s">
        <v>6555</v>
      </c>
      <c r="J827" s="218" t="s">
        <v>6556</v>
      </c>
      <c r="K827" s="219">
        <v>23381</v>
      </c>
      <c r="L827" s="220"/>
      <c r="M827" s="160"/>
      <c r="N827" s="158" t="s">
        <v>699</v>
      </c>
      <c r="O827" s="220" t="s">
        <v>6557</v>
      </c>
      <c r="P827" s="158" t="s">
        <v>699</v>
      </c>
      <c r="Q827" s="213">
        <v>2</v>
      </c>
      <c r="R827" s="163">
        <v>2</v>
      </c>
      <c r="S827" s="163">
        <v>21</v>
      </c>
      <c r="T827" s="163" t="s">
        <v>6558</v>
      </c>
      <c r="U827" s="163">
        <v>67</v>
      </c>
      <c r="V827" s="163" t="s">
        <v>6559</v>
      </c>
      <c r="W827" s="213">
        <v>0</v>
      </c>
      <c r="X827" s="213"/>
      <c r="Y827" s="164" t="s">
        <v>26</v>
      </c>
      <c r="Z827" s="164" t="s">
        <v>26</v>
      </c>
      <c r="AA827" s="164"/>
      <c r="AB827" s="221" t="s">
        <v>2338</v>
      </c>
      <c r="AC827" s="208">
        <v>65</v>
      </c>
      <c r="AD827" s="166"/>
      <c r="AE827" s="166"/>
      <c r="AF827" s="166"/>
      <c r="AG827" s="166"/>
      <c r="AH827" s="166"/>
      <c r="AI827" s="166"/>
      <c r="AJ827" s="166"/>
      <c r="AK827" s="166"/>
      <c r="AL827" s="166"/>
      <c r="AM827" s="166"/>
      <c r="AN827" s="166"/>
      <c r="AO827" s="166" t="s">
        <v>699</v>
      </c>
      <c r="AP827" s="159"/>
      <c r="AQ827" s="159"/>
      <c r="AR827" s="169">
        <f t="shared" si="6"/>
        <v>65</v>
      </c>
      <c r="AS827" s="160">
        <v>0</v>
      </c>
      <c r="AT827" s="160">
        <v>0</v>
      </c>
      <c r="AU827" s="160">
        <v>0</v>
      </c>
      <c r="AV827" s="160">
        <v>46</v>
      </c>
      <c r="AW827" s="160">
        <v>3</v>
      </c>
      <c r="AX827" s="160">
        <v>16</v>
      </c>
      <c r="AY827" s="160">
        <v>0</v>
      </c>
      <c r="AZ827" s="160">
        <v>0</v>
      </c>
      <c r="BA827" s="160">
        <v>0</v>
      </c>
      <c r="BB827" s="160"/>
      <c r="BC827" s="160"/>
      <c r="BD827" s="160"/>
      <c r="BE827" s="160"/>
    </row>
    <row r="828" spans="2:57" ht="16.5" hidden="1" customHeight="1">
      <c r="B828" s="163">
        <v>822</v>
      </c>
      <c r="C828" s="160" t="s">
        <v>78</v>
      </c>
      <c r="D828" s="160" t="s">
        <v>6560</v>
      </c>
      <c r="E828" s="176" t="s">
        <v>28</v>
      </c>
      <c r="F828" s="158" t="s">
        <v>6268</v>
      </c>
      <c r="G828" s="158" t="s">
        <v>6285</v>
      </c>
      <c r="H828" s="159" t="s">
        <v>730</v>
      </c>
      <c r="I828" s="160" t="s">
        <v>6561</v>
      </c>
      <c r="J828" s="218" t="s">
        <v>6556</v>
      </c>
      <c r="K828" s="219">
        <v>22677</v>
      </c>
      <c r="L828" s="220"/>
      <c r="M828" s="160"/>
      <c r="N828" s="158" t="s">
        <v>699</v>
      </c>
      <c r="O828" s="220" t="s">
        <v>6562</v>
      </c>
      <c r="P828" s="158" t="s">
        <v>699</v>
      </c>
      <c r="Q828" s="213">
        <v>1</v>
      </c>
      <c r="R828" s="163">
        <v>1</v>
      </c>
      <c r="S828" s="163">
        <v>8</v>
      </c>
      <c r="T828" s="163" t="s">
        <v>2802</v>
      </c>
      <c r="U828" s="163">
        <v>23</v>
      </c>
      <c r="V828" s="163" t="s">
        <v>6563</v>
      </c>
      <c r="W828" s="163">
        <v>1</v>
      </c>
      <c r="X828" s="163"/>
      <c r="Y828" s="164" t="s">
        <v>26</v>
      </c>
      <c r="Z828" s="164" t="s">
        <v>26</v>
      </c>
      <c r="AA828" s="164"/>
      <c r="AB828" s="221" t="s">
        <v>2338</v>
      </c>
      <c r="AC828" s="208">
        <v>25</v>
      </c>
      <c r="AD828" s="166"/>
      <c r="AE828" s="166"/>
      <c r="AF828" s="166"/>
      <c r="AG828" s="166"/>
      <c r="AH828" s="166"/>
      <c r="AI828" s="166"/>
      <c r="AJ828" s="166"/>
      <c r="AK828" s="166"/>
      <c r="AL828" s="166"/>
      <c r="AM828" s="166"/>
      <c r="AN828" s="166"/>
      <c r="AO828" s="166" t="s">
        <v>699</v>
      </c>
      <c r="AP828" s="159"/>
      <c r="AQ828" s="159"/>
      <c r="AR828" s="169">
        <f t="shared" si="6"/>
        <v>25</v>
      </c>
      <c r="AS828" s="160">
        <v>0</v>
      </c>
      <c r="AT828" s="160">
        <v>0</v>
      </c>
      <c r="AU828" s="160">
        <v>0</v>
      </c>
      <c r="AV828" s="160">
        <v>24</v>
      </c>
      <c r="AW828" s="160">
        <v>1</v>
      </c>
      <c r="AX828" s="160">
        <v>0</v>
      </c>
      <c r="AY828" s="160">
        <v>0</v>
      </c>
      <c r="AZ828" s="160">
        <v>0</v>
      </c>
      <c r="BA828" s="160">
        <v>0</v>
      </c>
      <c r="BB828" s="160"/>
      <c r="BC828" s="160"/>
      <c r="BD828" s="160"/>
      <c r="BE828" s="160"/>
    </row>
    <row r="829" spans="2:57" ht="16.5" hidden="1" customHeight="1">
      <c r="B829" s="163">
        <v>823</v>
      </c>
      <c r="C829" s="160" t="s">
        <v>307</v>
      </c>
      <c r="D829" s="160" t="s">
        <v>6564</v>
      </c>
      <c r="E829" s="176" t="s">
        <v>28</v>
      </c>
      <c r="F829" s="158" t="s">
        <v>6268</v>
      </c>
      <c r="G829" s="158" t="s">
        <v>6315</v>
      </c>
      <c r="H829" s="159" t="s">
        <v>730</v>
      </c>
      <c r="I829" s="160" t="s">
        <v>6565</v>
      </c>
      <c r="J829" s="218" t="s">
        <v>6551</v>
      </c>
      <c r="K829" s="219">
        <v>20116</v>
      </c>
      <c r="L829" s="220"/>
      <c r="M829" s="160"/>
      <c r="N829" s="158" t="s">
        <v>699</v>
      </c>
      <c r="O829" s="220" t="s">
        <v>6566</v>
      </c>
      <c r="P829" s="158" t="s">
        <v>699</v>
      </c>
      <c r="Q829" s="213">
        <v>2</v>
      </c>
      <c r="R829" s="213">
        <v>0</v>
      </c>
      <c r="S829" s="163">
        <v>9</v>
      </c>
      <c r="T829" s="163" t="s">
        <v>5204</v>
      </c>
      <c r="U829" s="163">
        <v>31</v>
      </c>
      <c r="V829" s="163" t="s">
        <v>6567</v>
      </c>
      <c r="W829" s="163">
        <v>1</v>
      </c>
      <c r="X829" s="163"/>
      <c r="Y829" s="164" t="s">
        <v>26</v>
      </c>
      <c r="Z829" s="164" t="s">
        <v>26</v>
      </c>
      <c r="AA829" s="164"/>
      <c r="AB829" s="221" t="s">
        <v>2338</v>
      </c>
      <c r="AC829" s="208">
        <v>22</v>
      </c>
      <c r="AD829" s="166"/>
      <c r="AE829" s="166"/>
      <c r="AF829" s="166"/>
      <c r="AG829" s="166"/>
      <c r="AH829" s="166"/>
      <c r="AI829" s="166"/>
      <c r="AJ829" s="166"/>
      <c r="AK829" s="166"/>
      <c r="AL829" s="166"/>
      <c r="AM829" s="166"/>
      <c r="AN829" s="166"/>
      <c r="AO829" s="166" t="s">
        <v>699</v>
      </c>
      <c r="AP829" s="159"/>
      <c r="AQ829" s="159"/>
      <c r="AR829" s="169">
        <f t="shared" si="6"/>
        <v>22</v>
      </c>
      <c r="AS829" s="160">
        <v>0</v>
      </c>
      <c r="AT829" s="160">
        <v>0</v>
      </c>
      <c r="AU829" s="160">
        <v>0</v>
      </c>
      <c r="AV829" s="160">
        <v>22</v>
      </c>
      <c r="AW829" s="160">
        <v>0</v>
      </c>
      <c r="AX829" s="160">
        <v>0</v>
      </c>
      <c r="AY829" s="160">
        <v>0</v>
      </c>
      <c r="AZ829" s="160">
        <v>0</v>
      </c>
      <c r="BA829" s="160">
        <v>0</v>
      </c>
      <c r="BB829" s="160"/>
      <c r="BC829" s="160"/>
      <c r="BD829" s="160"/>
      <c r="BE829" s="160"/>
    </row>
    <row r="830" spans="2:57" ht="16.5" hidden="1" customHeight="1">
      <c r="B830" s="163">
        <v>824</v>
      </c>
      <c r="C830" s="160" t="s">
        <v>144</v>
      </c>
      <c r="D830" s="160" t="s">
        <v>6568</v>
      </c>
      <c r="E830" s="176" t="s">
        <v>28</v>
      </c>
      <c r="F830" s="158" t="s">
        <v>6268</v>
      </c>
      <c r="G830" s="158" t="s">
        <v>6269</v>
      </c>
      <c r="H830" s="159" t="s">
        <v>724</v>
      </c>
      <c r="I830" s="160" t="s">
        <v>6569</v>
      </c>
      <c r="J830" s="218" t="s">
        <v>6570</v>
      </c>
      <c r="K830" s="219">
        <v>26324</v>
      </c>
      <c r="L830" s="220"/>
      <c r="M830" s="160"/>
      <c r="N830" s="158" t="s">
        <v>699</v>
      </c>
      <c r="O830" s="220" t="s">
        <v>6571</v>
      </c>
      <c r="P830" s="158" t="s">
        <v>699</v>
      </c>
      <c r="Q830" s="213">
        <v>3</v>
      </c>
      <c r="R830" s="163">
        <v>2</v>
      </c>
      <c r="S830" s="163">
        <v>24</v>
      </c>
      <c r="T830" s="163" t="s">
        <v>5894</v>
      </c>
      <c r="U830" s="163">
        <v>62</v>
      </c>
      <c r="V830" s="163" t="s">
        <v>6572</v>
      </c>
      <c r="W830" s="163">
        <v>1</v>
      </c>
      <c r="X830" s="163"/>
      <c r="Y830" s="164" t="s">
        <v>26</v>
      </c>
      <c r="Z830" s="164" t="s">
        <v>26</v>
      </c>
      <c r="AA830" s="164" t="s">
        <v>35</v>
      </c>
      <c r="AB830" s="208" t="s">
        <v>2354</v>
      </c>
      <c r="AC830" s="208">
        <v>58</v>
      </c>
      <c r="AD830" s="166"/>
      <c r="AE830" s="166"/>
      <c r="AF830" s="166"/>
      <c r="AG830" s="166"/>
      <c r="AH830" s="166"/>
      <c r="AI830" s="166"/>
      <c r="AJ830" s="166"/>
      <c r="AK830" s="166"/>
      <c r="AL830" s="166"/>
      <c r="AM830" s="166"/>
      <c r="AN830" s="166"/>
      <c r="AO830" s="166" t="s">
        <v>699</v>
      </c>
      <c r="AP830" s="159"/>
      <c r="AQ830" s="159"/>
      <c r="AR830" s="169">
        <f t="shared" si="6"/>
        <v>58</v>
      </c>
      <c r="AS830" s="160">
        <v>0</v>
      </c>
      <c r="AT830" s="160">
        <v>0</v>
      </c>
      <c r="AU830" s="160">
        <v>0</v>
      </c>
      <c r="AV830" s="160">
        <v>0</v>
      </c>
      <c r="AW830" s="160">
        <v>0</v>
      </c>
      <c r="AX830" s="160">
        <v>58</v>
      </c>
      <c r="AY830" s="160">
        <v>0</v>
      </c>
      <c r="AZ830" s="160">
        <v>0</v>
      </c>
      <c r="BA830" s="160">
        <v>0</v>
      </c>
      <c r="BB830" s="160"/>
      <c r="BC830" s="160"/>
      <c r="BD830" s="160"/>
      <c r="BE830" s="160"/>
    </row>
    <row r="831" spans="2:57" ht="16.5" hidden="1" customHeight="1">
      <c r="B831" s="163">
        <v>825</v>
      </c>
      <c r="C831" s="160" t="s">
        <v>145</v>
      </c>
      <c r="D831" s="160" t="s">
        <v>6573</v>
      </c>
      <c r="E831" s="176" t="s">
        <v>28</v>
      </c>
      <c r="F831" s="158" t="s">
        <v>6268</v>
      </c>
      <c r="G831" s="158" t="s">
        <v>6269</v>
      </c>
      <c r="H831" s="159" t="s">
        <v>730</v>
      </c>
      <c r="I831" s="160" t="s">
        <v>6574</v>
      </c>
      <c r="J831" s="218" t="s">
        <v>6570</v>
      </c>
      <c r="K831" s="219">
        <v>24840</v>
      </c>
      <c r="L831" s="220"/>
      <c r="M831" s="160"/>
      <c r="N831" s="158" t="s">
        <v>699</v>
      </c>
      <c r="O831" s="220" t="s">
        <v>6575</v>
      </c>
      <c r="P831" s="158" t="s">
        <v>699</v>
      </c>
      <c r="Q831" s="213">
        <v>1</v>
      </c>
      <c r="R831" s="213">
        <v>0</v>
      </c>
      <c r="S831" s="163">
        <v>8</v>
      </c>
      <c r="T831" s="163" t="s">
        <v>5204</v>
      </c>
      <c r="U831" s="163">
        <v>33</v>
      </c>
      <c r="V831" s="163" t="s">
        <v>5344</v>
      </c>
      <c r="W831" s="213">
        <v>1</v>
      </c>
      <c r="X831" s="213"/>
      <c r="Y831" s="164" t="s">
        <v>26</v>
      </c>
      <c r="Z831" s="164" t="s">
        <v>26</v>
      </c>
      <c r="AA831" s="164"/>
      <c r="AB831" s="221" t="s">
        <v>2338</v>
      </c>
      <c r="AC831" s="208">
        <v>23</v>
      </c>
      <c r="AD831" s="166"/>
      <c r="AE831" s="166"/>
      <c r="AF831" s="166"/>
      <c r="AG831" s="166"/>
      <c r="AH831" s="166"/>
      <c r="AI831" s="166"/>
      <c r="AJ831" s="166"/>
      <c r="AK831" s="166"/>
      <c r="AL831" s="166"/>
      <c r="AM831" s="166"/>
      <c r="AN831" s="166"/>
      <c r="AO831" s="166" t="s">
        <v>699</v>
      </c>
      <c r="AP831" s="159"/>
      <c r="AQ831" s="159"/>
      <c r="AR831" s="169">
        <f t="shared" si="6"/>
        <v>23</v>
      </c>
      <c r="AS831" s="160">
        <v>3</v>
      </c>
      <c r="AT831" s="160">
        <v>0</v>
      </c>
      <c r="AU831" s="160">
        <v>0</v>
      </c>
      <c r="AV831" s="160">
        <v>0</v>
      </c>
      <c r="AW831" s="160">
        <v>0</v>
      </c>
      <c r="AX831" s="160">
        <v>0</v>
      </c>
      <c r="AY831" s="160">
        <v>0</v>
      </c>
      <c r="AZ831" s="160">
        <v>0</v>
      </c>
      <c r="BA831" s="160">
        <v>20</v>
      </c>
      <c r="BB831" s="160"/>
      <c r="BC831" s="160"/>
      <c r="BD831" s="160"/>
      <c r="BE831" s="160"/>
    </row>
    <row r="832" spans="2:57" ht="16.5" hidden="1" customHeight="1">
      <c r="B832" s="163">
        <v>826</v>
      </c>
      <c r="C832" s="160" t="s">
        <v>308</v>
      </c>
      <c r="D832" s="160" t="s">
        <v>6576</v>
      </c>
      <c r="E832" s="176" t="s">
        <v>28</v>
      </c>
      <c r="F832" s="158" t="s">
        <v>6268</v>
      </c>
      <c r="G832" s="158" t="s">
        <v>6315</v>
      </c>
      <c r="H832" s="159" t="s">
        <v>727</v>
      </c>
      <c r="I832" s="160" t="s">
        <v>6577</v>
      </c>
      <c r="J832" s="218" t="s">
        <v>6578</v>
      </c>
      <c r="K832" s="219">
        <v>24108</v>
      </c>
      <c r="L832" s="220"/>
      <c r="M832" s="160"/>
      <c r="N832" s="158" t="s">
        <v>699</v>
      </c>
      <c r="O832" s="220" t="s">
        <v>6579</v>
      </c>
      <c r="P832" s="158" t="s">
        <v>699</v>
      </c>
      <c r="Q832" s="213">
        <v>2</v>
      </c>
      <c r="R832" s="163">
        <v>1</v>
      </c>
      <c r="S832" s="163">
        <v>10</v>
      </c>
      <c r="T832" s="163" t="s">
        <v>2610</v>
      </c>
      <c r="U832" s="163">
        <v>13</v>
      </c>
      <c r="V832" s="163" t="s">
        <v>3589</v>
      </c>
      <c r="W832" s="163">
        <v>1</v>
      </c>
      <c r="X832" s="163"/>
      <c r="Y832" s="164" t="s">
        <v>26</v>
      </c>
      <c r="Z832" s="164" t="s">
        <v>26</v>
      </c>
      <c r="AA832" s="164"/>
      <c r="AB832" s="221" t="s">
        <v>2338</v>
      </c>
      <c r="AC832" s="208">
        <v>11</v>
      </c>
      <c r="AD832" s="166"/>
      <c r="AE832" s="166"/>
      <c r="AF832" s="166"/>
      <c r="AG832" s="166"/>
      <c r="AH832" s="166"/>
      <c r="AI832" s="166"/>
      <c r="AJ832" s="166"/>
      <c r="AK832" s="166"/>
      <c r="AL832" s="166"/>
      <c r="AM832" s="166"/>
      <c r="AN832" s="166"/>
      <c r="AO832" s="166" t="s">
        <v>699</v>
      </c>
      <c r="AP832" s="159"/>
      <c r="AQ832" s="159"/>
      <c r="AR832" s="169">
        <f t="shared" si="6"/>
        <v>11</v>
      </c>
      <c r="AS832" s="160">
        <v>0</v>
      </c>
      <c r="AT832" s="160">
        <v>0</v>
      </c>
      <c r="AU832" s="160">
        <v>0</v>
      </c>
      <c r="AV832" s="160">
        <v>1</v>
      </c>
      <c r="AW832" s="160">
        <v>5</v>
      </c>
      <c r="AX832" s="160">
        <v>0</v>
      </c>
      <c r="AY832" s="160">
        <v>0</v>
      </c>
      <c r="AZ832" s="160">
        <v>0</v>
      </c>
      <c r="BA832" s="160">
        <v>5</v>
      </c>
      <c r="BB832" s="160"/>
      <c r="BC832" s="160"/>
      <c r="BD832" s="160"/>
      <c r="BE832" s="160"/>
    </row>
    <row r="833" spans="2:57" ht="16.5" hidden="1" customHeight="1">
      <c r="B833" s="163">
        <v>827</v>
      </c>
      <c r="C833" s="160" t="s">
        <v>79</v>
      </c>
      <c r="D833" s="160" t="s">
        <v>6580</v>
      </c>
      <c r="E833" s="176" t="s">
        <v>28</v>
      </c>
      <c r="F833" s="158" t="s">
        <v>6268</v>
      </c>
      <c r="G833" s="158" t="s">
        <v>6285</v>
      </c>
      <c r="H833" s="159" t="s">
        <v>727</v>
      </c>
      <c r="I833" s="160" t="s">
        <v>6581</v>
      </c>
      <c r="J833" s="218" t="s">
        <v>6582</v>
      </c>
      <c r="K833" s="219">
        <v>33970</v>
      </c>
      <c r="L833" s="220"/>
      <c r="M833" s="160"/>
      <c r="N833" s="158" t="s">
        <v>699</v>
      </c>
      <c r="O833" s="220" t="s">
        <v>6583</v>
      </c>
      <c r="P833" s="158" t="s">
        <v>699</v>
      </c>
      <c r="Q833" s="213">
        <v>2</v>
      </c>
      <c r="R833" s="163">
        <v>1</v>
      </c>
      <c r="S833" s="163">
        <v>10</v>
      </c>
      <c r="T833" s="163" t="s">
        <v>2469</v>
      </c>
      <c r="U833" s="163">
        <v>20</v>
      </c>
      <c r="V833" s="163" t="s">
        <v>6584</v>
      </c>
      <c r="W833" s="163">
        <v>1</v>
      </c>
      <c r="X833" s="163"/>
      <c r="Y833" s="164" t="s">
        <v>26</v>
      </c>
      <c r="Z833" s="164" t="s">
        <v>26</v>
      </c>
      <c r="AA833" s="164"/>
      <c r="AB833" s="221" t="s">
        <v>2338</v>
      </c>
      <c r="AC833" s="208">
        <v>20</v>
      </c>
      <c r="AD833" s="166"/>
      <c r="AE833" s="166"/>
      <c r="AF833" s="166"/>
      <c r="AG833" s="166"/>
      <c r="AH833" s="166"/>
      <c r="AI833" s="166"/>
      <c r="AJ833" s="166"/>
      <c r="AK833" s="166"/>
      <c r="AL833" s="166"/>
      <c r="AM833" s="166"/>
      <c r="AN833" s="166"/>
      <c r="AO833" s="166" t="s">
        <v>699</v>
      </c>
      <c r="AP833" s="159"/>
      <c r="AQ833" s="159"/>
      <c r="AR833" s="169">
        <f t="shared" si="6"/>
        <v>20</v>
      </c>
      <c r="AS833" s="160">
        <v>0</v>
      </c>
      <c r="AT833" s="160">
        <v>0</v>
      </c>
      <c r="AU833" s="160">
        <v>0</v>
      </c>
      <c r="AV833" s="160">
        <v>8</v>
      </c>
      <c r="AW833" s="160">
        <v>1</v>
      </c>
      <c r="AX833" s="160">
        <v>11</v>
      </c>
      <c r="AY833" s="160">
        <v>0</v>
      </c>
      <c r="AZ833" s="160">
        <v>0</v>
      </c>
      <c r="BA833" s="160">
        <v>0</v>
      </c>
      <c r="BB833" s="160"/>
      <c r="BC833" s="160"/>
      <c r="BD833" s="160"/>
      <c r="BE833" s="160"/>
    </row>
    <row r="834" spans="2:57" ht="16.5" hidden="1" customHeight="1">
      <c r="B834" s="163">
        <v>828</v>
      </c>
      <c r="C834" s="160" t="s">
        <v>27</v>
      </c>
      <c r="D834" s="160" t="s">
        <v>6585</v>
      </c>
      <c r="E834" s="176" t="s">
        <v>28</v>
      </c>
      <c r="F834" s="158" t="s">
        <v>6268</v>
      </c>
      <c r="G834" s="158" t="s">
        <v>6395</v>
      </c>
      <c r="H834" s="159" t="s">
        <v>727</v>
      </c>
      <c r="I834" s="160" t="s">
        <v>6586</v>
      </c>
      <c r="J834" s="218" t="s">
        <v>6587</v>
      </c>
      <c r="K834" s="219">
        <v>35075</v>
      </c>
      <c r="L834" s="220"/>
      <c r="M834" s="160"/>
      <c r="N834" s="158" t="s">
        <v>699</v>
      </c>
      <c r="O834" s="220" t="s">
        <v>6588</v>
      </c>
      <c r="P834" s="158" t="s">
        <v>699</v>
      </c>
      <c r="Q834" s="213">
        <v>1</v>
      </c>
      <c r="R834" s="163">
        <v>1</v>
      </c>
      <c r="S834" s="163">
        <v>11</v>
      </c>
      <c r="T834" s="163" t="s">
        <v>3646</v>
      </c>
      <c r="U834" s="163">
        <v>41</v>
      </c>
      <c r="V834" s="163" t="s">
        <v>6589</v>
      </c>
      <c r="W834" s="163">
        <v>1</v>
      </c>
      <c r="X834" s="163"/>
      <c r="Y834" s="164" t="s">
        <v>26</v>
      </c>
      <c r="Z834" s="164" t="s">
        <v>26</v>
      </c>
      <c r="AA834" s="164"/>
      <c r="AB834" s="221" t="s">
        <v>2338</v>
      </c>
      <c r="AC834" s="208">
        <v>32</v>
      </c>
      <c r="AD834" s="166"/>
      <c r="AE834" s="166"/>
      <c r="AF834" s="166"/>
      <c r="AG834" s="166"/>
      <c r="AH834" s="166"/>
      <c r="AI834" s="166"/>
      <c r="AJ834" s="166"/>
      <c r="AK834" s="166"/>
      <c r="AL834" s="166"/>
      <c r="AM834" s="166"/>
      <c r="AN834" s="166"/>
      <c r="AO834" s="166" t="s">
        <v>699</v>
      </c>
      <c r="AP834" s="159"/>
      <c r="AQ834" s="159"/>
      <c r="AR834" s="169">
        <f t="shared" si="6"/>
        <v>32</v>
      </c>
      <c r="AS834" s="160">
        <v>0</v>
      </c>
      <c r="AT834" s="160">
        <v>0</v>
      </c>
      <c r="AU834" s="160">
        <v>0</v>
      </c>
      <c r="AV834" s="160">
        <v>16</v>
      </c>
      <c r="AW834" s="160">
        <v>6</v>
      </c>
      <c r="AX834" s="160">
        <v>0</v>
      </c>
      <c r="AY834" s="160">
        <v>0</v>
      </c>
      <c r="AZ834" s="160">
        <v>0</v>
      </c>
      <c r="BA834" s="160">
        <v>10</v>
      </c>
      <c r="BB834" s="160"/>
      <c r="BC834" s="160"/>
      <c r="BD834" s="160"/>
      <c r="BE834" s="160"/>
    </row>
    <row r="835" spans="2:57" ht="16.5" hidden="1" customHeight="1">
      <c r="B835" s="163">
        <v>829</v>
      </c>
      <c r="C835" s="160" t="s">
        <v>229</v>
      </c>
      <c r="D835" s="160" t="s">
        <v>6590</v>
      </c>
      <c r="E835" s="176" t="s">
        <v>28</v>
      </c>
      <c r="F835" s="158" t="s">
        <v>6268</v>
      </c>
      <c r="G835" s="158" t="s">
        <v>6291</v>
      </c>
      <c r="H835" s="159" t="s">
        <v>727</v>
      </c>
      <c r="I835" s="160" t="s">
        <v>6591</v>
      </c>
      <c r="J835" s="218" t="s">
        <v>6592</v>
      </c>
      <c r="K835" s="219">
        <v>37987</v>
      </c>
      <c r="L835" s="220"/>
      <c r="M835" s="160"/>
      <c r="N835" s="158" t="s">
        <v>699</v>
      </c>
      <c r="O835" s="220" t="s">
        <v>6593</v>
      </c>
      <c r="P835" s="158" t="s">
        <v>699</v>
      </c>
      <c r="Q835" s="213">
        <v>2</v>
      </c>
      <c r="R835" s="163">
        <v>1</v>
      </c>
      <c r="S835" s="163">
        <v>12</v>
      </c>
      <c r="T835" s="163" t="s">
        <v>3718</v>
      </c>
      <c r="U835" s="163">
        <v>30</v>
      </c>
      <c r="V835" s="163" t="s">
        <v>6594</v>
      </c>
      <c r="W835" s="163">
        <v>1</v>
      </c>
      <c r="X835" s="163"/>
      <c r="Y835" s="164" t="s">
        <v>26</v>
      </c>
      <c r="Z835" s="164" t="s">
        <v>26</v>
      </c>
      <c r="AA835" s="164" t="s">
        <v>35</v>
      </c>
      <c r="AB835" s="208" t="s">
        <v>2354</v>
      </c>
      <c r="AC835" s="208">
        <v>16</v>
      </c>
      <c r="AD835" s="166"/>
      <c r="AE835" s="166"/>
      <c r="AF835" s="166"/>
      <c r="AG835" s="166"/>
      <c r="AH835" s="166"/>
      <c r="AI835" s="166"/>
      <c r="AJ835" s="166"/>
      <c r="AK835" s="166"/>
      <c r="AL835" s="166"/>
      <c r="AM835" s="166"/>
      <c r="AN835" s="166"/>
      <c r="AO835" s="166" t="s">
        <v>699</v>
      </c>
      <c r="AP835" s="159"/>
      <c r="AQ835" s="159"/>
      <c r="AR835" s="169">
        <f t="shared" si="6"/>
        <v>16</v>
      </c>
      <c r="AS835" s="160">
        <v>0</v>
      </c>
      <c r="AT835" s="160">
        <v>0</v>
      </c>
      <c r="AU835" s="160">
        <v>0</v>
      </c>
      <c r="AV835" s="160">
        <v>3</v>
      </c>
      <c r="AW835" s="160">
        <v>2</v>
      </c>
      <c r="AX835" s="160">
        <v>11</v>
      </c>
      <c r="AY835" s="160">
        <v>0</v>
      </c>
      <c r="AZ835" s="160">
        <v>0</v>
      </c>
      <c r="BA835" s="160">
        <v>0</v>
      </c>
      <c r="BB835" s="160"/>
      <c r="BC835" s="160"/>
      <c r="BD835" s="160"/>
      <c r="BE835" s="160"/>
    </row>
    <row r="836" spans="2:57" ht="16.5" hidden="1" customHeight="1">
      <c r="B836" s="163">
        <v>830</v>
      </c>
      <c r="C836" s="160" t="s">
        <v>29</v>
      </c>
      <c r="D836" s="160" t="s">
        <v>6595</v>
      </c>
      <c r="E836" s="176" t="s">
        <v>28</v>
      </c>
      <c r="F836" s="158" t="s">
        <v>6268</v>
      </c>
      <c r="G836" s="158" t="s">
        <v>6395</v>
      </c>
      <c r="H836" s="159" t="s">
        <v>730</v>
      </c>
      <c r="I836" s="160" t="s">
        <v>6596</v>
      </c>
      <c r="J836" s="218" t="s">
        <v>6597</v>
      </c>
      <c r="K836" s="219">
        <v>38718</v>
      </c>
      <c r="L836" s="220"/>
      <c r="M836" s="160"/>
      <c r="N836" s="158" t="s">
        <v>699</v>
      </c>
      <c r="O836" s="220" t="s">
        <v>6598</v>
      </c>
      <c r="P836" s="158" t="s">
        <v>699</v>
      </c>
      <c r="Q836" s="213">
        <v>2</v>
      </c>
      <c r="R836" s="163">
        <v>1</v>
      </c>
      <c r="S836" s="163">
        <v>20</v>
      </c>
      <c r="T836" s="163" t="s">
        <v>2798</v>
      </c>
      <c r="U836" s="163">
        <v>50</v>
      </c>
      <c r="V836" s="163" t="s">
        <v>6599</v>
      </c>
      <c r="W836" s="163">
        <v>1</v>
      </c>
      <c r="X836" s="163"/>
      <c r="Y836" s="164" t="s">
        <v>26</v>
      </c>
      <c r="Z836" s="164" t="s">
        <v>26</v>
      </c>
      <c r="AA836" s="164"/>
      <c r="AB836" s="221" t="s">
        <v>2338</v>
      </c>
      <c r="AC836" s="208">
        <v>32</v>
      </c>
      <c r="AD836" s="166"/>
      <c r="AE836" s="166"/>
      <c r="AF836" s="166"/>
      <c r="AG836" s="166"/>
      <c r="AH836" s="166"/>
      <c r="AI836" s="166"/>
      <c r="AJ836" s="166"/>
      <c r="AK836" s="166"/>
      <c r="AL836" s="166"/>
      <c r="AM836" s="166"/>
      <c r="AN836" s="166"/>
      <c r="AO836" s="166" t="s">
        <v>699</v>
      </c>
      <c r="AP836" s="159"/>
      <c r="AQ836" s="159"/>
      <c r="AR836" s="169">
        <f t="shared" si="6"/>
        <v>32</v>
      </c>
      <c r="AS836" s="160">
        <v>0</v>
      </c>
      <c r="AT836" s="160">
        <v>0</v>
      </c>
      <c r="AU836" s="160">
        <v>0</v>
      </c>
      <c r="AV836" s="160">
        <v>14</v>
      </c>
      <c r="AW836" s="160">
        <v>0</v>
      </c>
      <c r="AX836" s="160">
        <v>0</v>
      </c>
      <c r="AY836" s="160">
        <v>18</v>
      </c>
      <c r="AZ836" s="160">
        <v>0</v>
      </c>
      <c r="BA836" s="160">
        <v>0</v>
      </c>
      <c r="BB836" s="160"/>
      <c r="BC836" s="160"/>
      <c r="BD836" s="160"/>
      <c r="BE836" s="160"/>
    </row>
    <row r="837" spans="2:57" ht="16.5" hidden="1" customHeight="1">
      <c r="B837" s="163">
        <v>831</v>
      </c>
      <c r="C837" s="160" t="s">
        <v>30</v>
      </c>
      <c r="D837" s="160" t="s">
        <v>6600</v>
      </c>
      <c r="E837" s="176" t="s">
        <v>28</v>
      </c>
      <c r="F837" s="158" t="s">
        <v>6268</v>
      </c>
      <c r="G837" s="158" t="s">
        <v>6395</v>
      </c>
      <c r="H837" s="159" t="s">
        <v>730</v>
      </c>
      <c r="I837" s="160" t="s">
        <v>6601</v>
      </c>
      <c r="J837" s="218" t="s">
        <v>6602</v>
      </c>
      <c r="K837" s="219">
        <v>33611</v>
      </c>
      <c r="L837" s="220"/>
      <c r="M837" s="160"/>
      <c r="N837" s="158" t="s">
        <v>699</v>
      </c>
      <c r="O837" s="220" t="s">
        <v>6603</v>
      </c>
      <c r="P837" s="158" t="s">
        <v>699</v>
      </c>
      <c r="Q837" s="213">
        <v>3</v>
      </c>
      <c r="R837" s="163">
        <v>1</v>
      </c>
      <c r="S837" s="163">
        <v>12</v>
      </c>
      <c r="T837" s="163" t="s">
        <v>2673</v>
      </c>
      <c r="U837" s="163">
        <v>28</v>
      </c>
      <c r="V837" s="163" t="s">
        <v>6604</v>
      </c>
      <c r="W837" s="163">
        <v>1</v>
      </c>
      <c r="X837" s="163"/>
      <c r="Y837" s="164" t="s">
        <v>26</v>
      </c>
      <c r="Z837" s="164" t="s">
        <v>26</v>
      </c>
      <c r="AA837" s="164"/>
      <c r="AB837" s="221" t="s">
        <v>2338</v>
      </c>
      <c r="AC837" s="208">
        <v>20</v>
      </c>
      <c r="AD837" s="166"/>
      <c r="AE837" s="166"/>
      <c r="AF837" s="166"/>
      <c r="AG837" s="166"/>
      <c r="AH837" s="166"/>
      <c r="AI837" s="166"/>
      <c r="AJ837" s="166"/>
      <c r="AK837" s="166"/>
      <c r="AL837" s="166"/>
      <c r="AM837" s="166"/>
      <c r="AN837" s="166"/>
      <c r="AO837" s="166" t="s">
        <v>699</v>
      </c>
      <c r="AP837" s="159"/>
      <c r="AQ837" s="159"/>
      <c r="AR837" s="169">
        <f t="shared" si="6"/>
        <v>20</v>
      </c>
      <c r="AS837" s="160">
        <v>0</v>
      </c>
      <c r="AT837" s="160">
        <v>0</v>
      </c>
      <c r="AU837" s="160">
        <v>0</v>
      </c>
      <c r="AV837" s="160">
        <v>0</v>
      </c>
      <c r="AW837" s="160">
        <v>0</v>
      </c>
      <c r="AX837" s="160">
        <v>0</v>
      </c>
      <c r="AY837" s="160">
        <v>0</v>
      </c>
      <c r="AZ837" s="160">
        <v>0</v>
      </c>
      <c r="BA837" s="160">
        <v>20</v>
      </c>
      <c r="BB837" s="160"/>
      <c r="BC837" s="160"/>
      <c r="BD837" s="160"/>
      <c r="BE837" s="160"/>
    </row>
    <row r="838" spans="2:57" ht="16.5" hidden="1" customHeight="1">
      <c r="B838" s="163">
        <v>832</v>
      </c>
      <c r="C838" s="160" t="s">
        <v>31</v>
      </c>
      <c r="D838" s="160" t="s">
        <v>6605</v>
      </c>
      <c r="E838" s="176" t="s">
        <v>28</v>
      </c>
      <c r="F838" s="158" t="s">
        <v>6268</v>
      </c>
      <c r="G838" s="158" t="s">
        <v>6395</v>
      </c>
      <c r="H838" s="159" t="s">
        <v>727</v>
      </c>
      <c r="I838" s="160" t="s">
        <v>6606</v>
      </c>
      <c r="J838" s="218" t="s">
        <v>6607</v>
      </c>
      <c r="K838" s="219">
        <v>29969</v>
      </c>
      <c r="L838" s="220"/>
      <c r="M838" s="160"/>
      <c r="N838" s="158" t="s">
        <v>699</v>
      </c>
      <c r="O838" s="220" t="s">
        <v>6608</v>
      </c>
      <c r="P838" s="158" t="s">
        <v>699</v>
      </c>
      <c r="Q838" s="213">
        <v>3</v>
      </c>
      <c r="R838" s="163">
        <v>1</v>
      </c>
      <c r="S838" s="163">
        <v>11</v>
      </c>
      <c r="T838" s="163" t="s">
        <v>2673</v>
      </c>
      <c r="U838" s="163">
        <v>24</v>
      </c>
      <c r="V838" s="163" t="s">
        <v>6609</v>
      </c>
      <c r="W838" s="163">
        <v>1</v>
      </c>
      <c r="X838" s="163"/>
      <c r="Y838" s="164" t="s">
        <v>26</v>
      </c>
      <c r="Z838" s="164" t="s">
        <v>26</v>
      </c>
      <c r="AA838" s="164"/>
      <c r="AB838" s="221" t="s">
        <v>2338</v>
      </c>
      <c r="AC838" s="208">
        <v>11</v>
      </c>
      <c r="AD838" s="166"/>
      <c r="AE838" s="166"/>
      <c r="AF838" s="166"/>
      <c r="AG838" s="166"/>
      <c r="AH838" s="166"/>
      <c r="AI838" s="166"/>
      <c r="AJ838" s="166"/>
      <c r="AK838" s="166"/>
      <c r="AL838" s="166"/>
      <c r="AM838" s="166"/>
      <c r="AN838" s="166"/>
      <c r="AO838" s="166" t="s">
        <v>699</v>
      </c>
      <c r="AP838" s="159"/>
      <c r="AQ838" s="159"/>
      <c r="AR838" s="169">
        <f t="shared" si="6"/>
        <v>11</v>
      </c>
      <c r="AS838" s="160">
        <v>0</v>
      </c>
      <c r="AT838" s="160">
        <v>0</v>
      </c>
      <c r="AU838" s="160">
        <v>0</v>
      </c>
      <c r="AV838" s="160">
        <v>0</v>
      </c>
      <c r="AW838" s="160">
        <v>2</v>
      </c>
      <c r="AX838" s="160">
        <v>9</v>
      </c>
      <c r="AY838" s="160">
        <v>0</v>
      </c>
      <c r="AZ838" s="160">
        <v>0</v>
      </c>
      <c r="BA838" s="160">
        <v>0</v>
      </c>
      <c r="BB838" s="160"/>
      <c r="BC838" s="160"/>
      <c r="BD838" s="160"/>
      <c r="BE838" s="160"/>
    </row>
    <row r="839" spans="2:57" ht="16.5" hidden="1" customHeight="1">
      <c r="B839" s="163">
        <v>833</v>
      </c>
      <c r="C839" s="160" t="s">
        <v>309</v>
      </c>
      <c r="D839" s="160" t="s">
        <v>6610</v>
      </c>
      <c r="E839" s="176" t="s">
        <v>28</v>
      </c>
      <c r="F839" s="158" t="s">
        <v>6268</v>
      </c>
      <c r="G839" s="158" t="s">
        <v>6315</v>
      </c>
      <c r="H839" s="159" t="s">
        <v>727</v>
      </c>
      <c r="I839" s="160" t="s">
        <v>6611</v>
      </c>
      <c r="J839" s="218" t="s">
        <v>6612</v>
      </c>
      <c r="K839" s="219">
        <v>13882</v>
      </c>
      <c r="L839" s="220"/>
      <c r="M839" s="160"/>
      <c r="N839" s="158" t="s">
        <v>699</v>
      </c>
      <c r="O839" s="220" t="s">
        <v>6613</v>
      </c>
      <c r="P839" s="158" t="s">
        <v>699</v>
      </c>
      <c r="Q839" s="213">
        <v>2</v>
      </c>
      <c r="R839" s="163">
        <v>1</v>
      </c>
      <c r="S839" s="163">
        <v>12</v>
      </c>
      <c r="T839" s="163" t="s">
        <v>3382</v>
      </c>
      <c r="U839" s="163">
        <v>42</v>
      </c>
      <c r="V839" s="163" t="s">
        <v>6614</v>
      </c>
      <c r="W839" s="163">
        <v>2</v>
      </c>
      <c r="X839" s="163"/>
      <c r="Y839" s="164" t="s">
        <v>26</v>
      </c>
      <c r="Z839" s="164" t="s">
        <v>26</v>
      </c>
      <c r="AA839" s="164" t="s">
        <v>35</v>
      </c>
      <c r="AB839" s="208" t="s">
        <v>2354</v>
      </c>
      <c r="AC839" s="208">
        <v>20</v>
      </c>
      <c r="AD839" s="166"/>
      <c r="AE839" s="166"/>
      <c r="AF839" s="166"/>
      <c r="AG839" s="166"/>
      <c r="AH839" s="166"/>
      <c r="AI839" s="166"/>
      <c r="AJ839" s="166"/>
      <c r="AK839" s="166"/>
      <c r="AL839" s="166"/>
      <c r="AM839" s="166"/>
      <c r="AN839" s="166"/>
      <c r="AO839" s="166" t="s">
        <v>699</v>
      </c>
      <c r="AP839" s="159"/>
      <c r="AQ839" s="159"/>
      <c r="AR839" s="169">
        <f t="shared" si="6"/>
        <v>20</v>
      </c>
      <c r="AS839" s="160">
        <v>0</v>
      </c>
      <c r="AT839" s="160">
        <v>0</v>
      </c>
      <c r="AU839" s="160">
        <v>0</v>
      </c>
      <c r="AV839" s="160">
        <v>7</v>
      </c>
      <c r="AW839" s="160">
        <v>4</v>
      </c>
      <c r="AX839" s="160">
        <v>0</v>
      </c>
      <c r="AY839" s="160">
        <v>0</v>
      </c>
      <c r="AZ839" s="160">
        <v>0</v>
      </c>
      <c r="BA839" s="160">
        <v>9</v>
      </c>
      <c r="BB839" s="160"/>
      <c r="BC839" s="160"/>
      <c r="BD839" s="160"/>
      <c r="BE839" s="160"/>
    </row>
    <row r="840" spans="2:57" ht="16.5" hidden="1" customHeight="1">
      <c r="B840" s="163">
        <v>834</v>
      </c>
      <c r="C840" s="160" t="s">
        <v>230</v>
      </c>
      <c r="D840" s="160" t="s">
        <v>6615</v>
      </c>
      <c r="E840" s="176" t="s">
        <v>28</v>
      </c>
      <c r="F840" s="158" t="s">
        <v>6268</v>
      </c>
      <c r="G840" s="158" t="s">
        <v>6291</v>
      </c>
      <c r="H840" s="159" t="s">
        <v>730</v>
      </c>
      <c r="I840" s="160" t="s">
        <v>6616</v>
      </c>
      <c r="J840" s="218" t="s">
        <v>6617</v>
      </c>
      <c r="K840" s="219">
        <v>40909</v>
      </c>
      <c r="L840" s="220"/>
      <c r="M840" s="160"/>
      <c r="N840" s="158" t="s">
        <v>699</v>
      </c>
      <c r="O840" s="220" t="s">
        <v>6618</v>
      </c>
      <c r="P840" s="158" t="s">
        <v>699</v>
      </c>
      <c r="Q840" s="213">
        <v>2</v>
      </c>
      <c r="R840" s="163">
        <v>1</v>
      </c>
      <c r="S840" s="163">
        <v>12</v>
      </c>
      <c r="T840" s="163" t="s">
        <v>2384</v>
      </c>
      <c r="U840" s="163">
        <v>38</v>
      </c>
      <c r="V840" s="163" t="s">
        <v>6619</v>
      </c>
      <c r="W840" s="163">
        <v>1</v>
      </c>
      <c r="X840" s="163"/>
      <c r="Y840" s="164" t="s">
        <v>26</v>
      </c>
      <c r="Z840" s="164" t="s">
        <v>26</v>
      </c>
      <c r="AA840" s="164"/>
      <c r="AB840" s="221" t="s">
        <v>2338</v>
      </c>
      <c r="AC840" s="208">
        <v>30</v>
      </c>
      <c r="AD840" s="166"/>
      <c r="AE840" s="166"/>
      <c r="AF840" s="166"/>
      <c r="AG840" s="166"/>
      <c r="AH840" s="166"/>
      <c r="AI840" s="166"/>
      <c r="AJ840" s="166"/>
      <c r="AK840" s="166"/>
      <c r="AL840" s="166"/>
      <c r="AM840" s="166"/>
      <c r="AN840" s="166"/>
      <c r="AO840" s="166" t="s">
        <v>699</v>
      </c>
      <c r="AP840" s="159"/>
      <c r="AQ840" s="159"/>
      <c r="AR840" s="169">
        <f t="shared" si="6"/>
        <v>30</v>
      </c>
      <c r="AS840" s="160">
        <v>2</v>
      </c>
      <c r="AT840" s="160">
        <v>0</v>
      </c>
      <c r="AU840" s="160">
        <v>0</v>
      </c>
      <c r="AV840" s="160">
        <v>28</v>
      </c>
      <c r="AW840" s="160">
        <v>0</v>
      </c>
      <c r="AX840" s="160">
        <v>0</v>
      </c>
      <c r="AY840" s="160">
        <v>0</v>
      </c>
      <c r="AZ840" s="160">
        <v>0</v>
      </c>
      <c r="BA840" s="160">
        <v>0</v>
      </c>
      <c r="BB840" s="160"/>
      <c r="BC840" s="160"/>
      <c r="BD840" s="160"/>
      <c r="BE840" s="160"/>
    </row>
    <row r="841" spans="2:57" ht="16.5" hidden="1" customHeight="1">
      <c r="B841" s="163">
        <v>835</v>
      </c>
      <c r="C841" s="160" t="s">
        <v>146</v>
      </c>
      <c r="D841" s="160" t="s">
        <v>6620</v>
      </c>
      <c r="E841" s="176" t="s">
        <v>28</v>
      </c>
      <c r="F841" s="158" t="s">
        <v>6268</v>
      </c>
      <c r="G841" s="158" t="s">
        <v>6269</v>
      </c>
      <c r="H841" s="159" t="s">
        <v>730</v>
      </c>
      <c r="I841" s="160" t="s">
        <v>6621</v>
      </c>
      <c r="J841" s="218" t="s">
        <v>6622</v>
      </c>
      <c r="K841" s="219">
        <v>30688</v>
      </c>
      <c r="L841" s="220"/>
      <c r="M841" s="160"/>
      <c r="N841" s="158" t="s">
        <v>699</v>
      </c>
      <c r="O841" s="220" t="s">
        <v>6623</v>
      </c>
      <c r="P841" s="158" t="s">
        <v>699</v>
      </c>
      <c r="Q841" s="213">
        <v>3</v>
      </c>
      <c r="R841" s="163">
        <v>1</v>
      </c>
      <c r="S841" s="163">
        <v>18</v>
      </c>
      <c r="T841" s="163" t="s">
        <v>2977</v>
      </c>
      <c r="U841" s="163">
        <v>20</v>
      </c>
      <c r="V841" s="163" t="s">
        <v>6624</v>
      </c>
      <c r="W841" s="163">
        <v>1</v>
      </c>
      <c r="X841" s="163"/>
      <c r="Y841" s="164" t="s">
        <v>26</v>
      </c>
      <c r="Z841" s="164" t="s">
        <v>26</v>
      </c>
      <c r="AA841" s="164"/>
      <c r="AB841" s="221" t="s">
        <v>2338</v>
      </c>
      <c r="AC841" s="208">
        <v>24</v>
      </c>
      <c r="AD841" s="166"/>
      <c r="AE841" s="166"/>
      <c r="AF841" s="166"/>
      <c r="AG841" s="166"/>
      <c r="AH841" s="166"/>
      <c r="AI841" s="166"/>
      <c r="AJ841" s="166"/>
      <c r="AK841" s="166"/>
      <c r="AL841" s="166"/>
      <c r="AM841" s="166"/>
      <c r="AN841" s="166"/>
      <c r="AO841" s="166" t="s">
        <v>699</v>
      </c>
      <c r="AP841" s="159"/>
      <c r="AQ841" s="159"/>
      <c r="AR841" s="169">
        <f t="shared" si="6"/>
        <v>24</v>
      </c>
      <c r="AS841" s="160">
        <v>0</v>
      </c>
      <c r="AT841" s="160">
        <v>0</v>
      </c>
      <c r="AU841" s="160">
        <v>0</v>
      </c>
      <c r="AV841" s="160">
        <v>23</v>
      </c>
      <c r="AW841" s="160">
        <v>0</v>
      </c>
      <c r="AX841" s="160">
        <v>0</v>
      </c>
      <c r="AY841" s="160">
        <v>0</v>
      </c>
      <c r="AZ841" s="160">
        <v>0</v>
      </c>
      <c r="BA841" s="160">
        <v>1</v>
      </c>
      <c r="BB841" s="160"/>
      <c r="BC841" s="160"/>
      <c r="BD841" s="160"/>
      <c r="BE841" s="160"/>
    </row>
    <row r="842" spans="2:57" ht="16.5" hidden="1" customHeight="1">
      <c r="B842" s="163">
        <v>836</v>
      </c>
      <c r="C842" s="160" t="s">
        <v>147</v>
      </c>
      <c r="D842" s="160" t="s">
        <v>6625</v>
      </c>
      <c r="E842" s="176" t="s">
        <v>28</v>
      </c>
      <c r="F842" s="158" t="s">
        <v>6268</v>
      </c>
      <c r="G842" s="158" t="s">
        <v>6269</v>
      </c>
      <c r="H842" s="159" t="s">
        <v>727</v>
      </c>
      <c r="I842" s="160" t="s">
        <v>6626</v>
      </c>
      <c r="J842" s="218" t="s">
        <v>6627</v>
      </c>
      <c r="K842" s="219">
        <v>31048</v>
      </c>
      <c r="L842" s="220"/>
      <c r="M842" s="160"/>
      <c r="N842" s="158" t="s">
        <v>699</v>
      </c>
      <c r="O842" s="220" t="s">
        <v>6628</v>
      </c>
      <c r="P842" s="158" t="s">
        <v>699</v>
      </c>
      <c r="Q842" s="213">
        <v>3</v>
      </c>
      <c r="R842" s="163">
        <v>1</v>
      </c>
      <c r="S842" s="163">
        <v>11</v>
      </c>
      <c r="T842" s="163" t="s">
        <v>2351</v>
      </c>
      <c r="U842" s="163">
        <v>44</v>
      </c>
      <c r="V842" s="163" t="s">
        <v>6629</v>
      </c>
      <c r="W842" s="213">
        <v>0</v>
      </c>
      <c r="X842" s="213"/>
      <c r="Y842" s="164" t="s">
        <v>26</v>
      </c>
      <c r="Z842" s="164" t="s">
        <v>26</v>
      </c>
      <c r="AA842" s="164" t="s">
        <v>35</v>
      </c>
      <c r="AB842" s="208" t="s">
        <v>2354</v>
      </c>
      <c r="AC842" s="208">
        <v>24</v>
      </c>
      <c r="AD842" s="166"/>
      <c r="AE842" s="166"/>
      <c r="AF842" s="166"/>
      <c r="AG842" s="166"/>
      <c r="AH842" s="166"/>
      <c r="AI842" s="166"/>
      <c r="AJ842" s="166"/>
      <c r="AK842" s="166"/>
      <c r="AL842" s="166"/>
      <c r="AM842" s="166"/>
      <c r="AN842" s="166"/>
      <c r="AO842" s="166" t="s">
        <v>699</v>
      </c>
      <c r="AP842" s="159"/>
      <c r="AQ842" s="159"/>
      <c r="AR842" s="169">
        <f t="shared" si="6"/>
        <v>24</v>
      </c>
      <c r="AS842" s="160">
        <v>0</v>
      </c>
      <c r="AT842" s="160">
        <v>0</v>
      </c>
      <c r="AU842" s="160">
        <v>0</v>
      </c>
      <c r="AV842" s="160">
        <v>23</v>
      </c>
      <c r="AW842" s="160">
        <v>1</v>
      </c>
      <c r="AX842" s="160">
        <v>0</v>
      </c>
      <c r="AY842" s="160">
        <v>0</v>
      </c>
      <c r="AZ842" s="160">
        <v>0</v>
      </c>
      <c r="BA842" s="160">
        <v>0</v>
      </c>
      <c r="BB842" s="160"/>
      <c r="BC842" s="160"/>
      <c r="BD842" s="160"/>
      <c r="BE842" s="160"/>
    </row>
    <row r="843" spans="2:57" ht="16.5" hidden="1" customHeight="1">
      <c r="B843" s="163">
        <v>837</v>
      </c>
      <c r="C843" s="160" t="s">
        <v>148</v>
      </c>
      <c r="D843" s="160" t="s">
        <v>6630</v>
      </c>
      <c r="E843" s="176" t="s">
        <v>28</v>
      </c>
      <c r="F843" s="158" t="s">
        <v>6268</v>
      </c>
      <c r="G843" s="158" t="s">
        <v>6269</v>
      </c>
      <c r="H843" s="159" t="s">
        <v>727</v>
      </c>
      <c r="I843" s="160" t="s">
        <v>6631</v>
      </c>
      <c r="J843" s="218" t="s">
        <v>6632</v>
      </c>
      <c r="K843" s="219">
        <v>41640</v>
      </c>
      <c r="L843" s="220"/>
      <c r="M843" s="160"/>
      <c r="N843" s="158" t="s">
        <v>699</v>
      </c>
      <c r="O843" s="220" t="s">
        <v>6633</v>
      </c>
      <c r="P843" s="158" t="s">
        <v>699</v>
      </c>
      <c r="Q843" s="213">
        <v>2</v>
      </c>
      <c r="R843" s="163">
        <v>1</v>
      </c>
      <c r="S843" s="163">
        <v>14</v>
      </c>
      <c r="T843" s="163" t="s">
        <v>6634</v>
      </c>
      <c r="U843" s="163">
        <v>75</v>
      </c>
      <c r="V843" s="163" t="s">
        <v>6635</v>
      </c>
      <c r="W843" s="163">
        <v>1</v>
      </c>
      <c r="X843" s="163"/>
      <c r="Y843" s="164" t="s">
        <v>26</v>
      </c>
      <c r="Z843" s="164" t="s">
        <v>26</v>
      </c>
      <c r="AA843" s="164" t="s">
        <v>87</v>
      </c>
      <c r="AB843" s="208" t="s">
        <v>2354</v>
      </c>
      <c r="AC843" s="208">
        <v>62</v>
      </c>
      <c r="AD843" s="166"/>
      <c r="AE843" s="166"/>
      <c r="AF843" s="166"/>
      <c r="AG843" s="166"/>
      <c r="AH843" s="166"/>
      <c r="AI843" s="166"/>
      <c r="AJ843" s="166"/>
      <c r="AK843" s="166"/>
      <c r="AL843" s="166"/>
      <c r="AM843" s="166"/>
      <c r="AN843" s="166"/>
      <c r="AO843" s="166" t="s">
        <v>699</v>
      </c>
      <c r="AP843" s="159"/>
      <c r="AQ843" s="159"/>
      <c r="AR843" s="169">
        <f t="shared" si="6"/>
        <v>62</v>
      </c>
      <c r="AS843" s="160">
        <v>0</v>
      </c>
      <c r="AT843" s="160">
        <v>0</v>
      </c>
      <c r="AU843" s="160">
        <v>0</v>
      </c>
      <c r="AV843" s="160">
        <v>7</v>
      </c>
      <c r="AW843" s="160">
        <v>16</v>
      </c>
      <c r="AX843" s="160">
        <v>22</v>
      </c>
      <c r="AY843" s="160">
        <v>17</v>
      </c>
      <c r="AZ843" s="160">
        <v>0</v>
      </c>
      <c r="BA843" s="160">
        <v>0</v>
      </c>
      <c r="BB843" s="160"/>
      <c r="BC843" s="160"/>
      <c r="BD843" s="160"/>
      <c r="BE843" s="160"/>
    </row>
    <row r="844" spans="2:57" ht="16.5" hidden="1" customHeight="1">
      <c r="B844" s="163">
        <v>838</v>
      </c>
      <c r="C844" s="160" t="s">
        <v>231</v>
      </c>
      <c r="D844" s="160" t="s">
        <v>6636</v>
      </c>
      <c r="E844" s="176" t="s">
        <v>28</v>
      </c>
      <c r="F844" s="158" t="s">
        <v>6268</v>
      </c>
      <c r="G844" s="158" t="s">
        <v>6291</v>
      </c>
      <c r="H844" s="159" t="s">
        <v>724</v>
      </c>
      <c r="I844" s="160" t="s">
        <v>6637</v>
      </c>
      <c r="J844" s="218" t="s">
        <v>6638</v>
      </c>
      <c r="K844" s="219">
        <v>34347</v>
      </c>
      <c r="L844" s="220"/>
      <c r="M844" s="160"/>
      <c r="N844" s="158" t="s">
        <v>699</v>
      </c>
      <c r="O844" s="220" t="s">
        <v>6639</v>
      </c>
      <c r="P844" s="158" t="s">
        <v>699</v>
      </c>
      <c r="Q844" s="213">
        <v>2</v>
      </c>
      <c r="R844" s="163">
        <v>2</v>
      </c>
      <c r="S844" s="163">
        <v>33</v>
      </c>
      <c r="T844" s="163" t="s">
        <v>2851</v>
      </c>
      <c r="U844" s="163">
        <v>69</v>
      </c>
      <c r="V844" s="163" t="s">
        <v>6640</v>
      </c>
      <c r="W844" s="213">
        <v>0</v>
      </c>
      <c r="X844" s="213"/>
      <c r="Y844" s="164" t="s">
        <v>26</v>
      </c>
      <c r="Z844" s="164" t="s">
        <v>26</v>
      </c>
      <c r="AA844" s="164"/>
      <c r="AB844" s="221" t="s">
        <v>2338</v>
      </c>
      <c r="AC844" s="208">
        <v>0</v>
      </c>
      <c r="AD844" s="166"/>
      <c r="AE844" s="166"/>
      <c r="AF844" s="166"/>
      <c r="AG844" s="166"/>
      <c r="AH844" s="166"/>
      <c r="AI844" s="166"/>
      <c r="AJ844" s="166"/>
      <c r="AK844" s="166"/>
      <c r="AL844" s="166"/>
      <c r="AM844" s="166"/>
      <c r="AN844" s="166"/>
      <c r="AO844" s="166" t="s">
        <v>699</v>
      </c>
      <c r="AP844" s="159"/>
      <c r="AQ844" s="159"/>
      <c r="AR844" s="169">
        <f t="shared" si="6"/>
        <v>0</v>
      </c>
      <c r="AS844" s="160">
        <v>0</v>
      </c>
      <c r="AT844" s="160">
        <v>0</v>
      </c>
      <c r="AU844" s="160">
        <v>0</v>
      </c>
      <c r="AV844" s="160">
        <v>0</v>
      </c>
      <c r="AW844" s="160">
        <v>0</v>
      </c>
      <c r="AX844" s="160">
        <v>0</v>
      </c>
      <c r="AY844" s="160">
        <v>0</v>
      </c>
      <c r="AZ844" s="160">
        <v>0</v>
      </c>
      <c r="BA844" s="160">
        <v>0</v>
      </c>
      <c r="BB844" s="160"/>
      <c r="BC844" s="160"/>
      <c r="BD844" s="160"/>
      <c r="BE844" s="160"/>
    </row>
    <row r="845" spans="2:57" ht="16.5" hidden="1" customHeight="1">
      <c r="B845" s="163">
        <v>839</v>
      </c>
      <c r="C845" s="160" t="s">
        <v>232</v>
      </c>
      <c r="D845" s="160" t="s">
        <v>6641</v>
      </c>
      <c r="E845" s="176" t="s">
        <v>28</v>
      </c>
      <c r="F845" s="158" t="s">
        <v>6268</v>
      </c>
      <c r="G845" s="158" t="s">
        <v>6291</v>
      </c>
      <c r="H845" s="159" t="s">
        <v>724</v>
      </c>
      <c r="I845" s="160" t="s">
        <v>6642</v>
      </c>
      <c r="J845" s="218" t="s">
        <v>6643</v>
      </c>
      <c r="K845" s="219">
        <v>41275</v>
      </c>
      <c r="L845" s="220"/>
      <c r="M845" s="160"/>
      <c r="N845" s="158" t="s">
        <v>699</v>
      </c>
      <c r="O845" s="220" t="s">
        <v>6644</v>
      </c>
      <c r="P845" s="158" t="s">
        <v>699</v>
      </c>
      <c r="Q845" s="213">
        <v>2</v>
      </c>
      <c r="R845" s="163">
        <v>1</v>
      </c>
      <c r="S845" s="163">
        <v>13</v>
      </c>
      <c r="T845" s="163" t="s">
        <v>3739</v>
      </c>
      <c r="U845" s="163">
        <v>75</v>
      </c>
      <c r="V845" s="163" t="s">
        <v>6645</v>
      </c>
      <c r="W845" s="163">
        <v>1</v>
      </c>
      <c r="X845" s="163"/>
      <c r="Y845" s="164" t="s">
        <v>26</v>
      </c>
      <c r="Z845" s="164" t="s">
        <v>26</v>
      </c>
      <c r="AA845" s="164" t="s">
        <v>35</v>
      </c>
      <c r="AB845" s="208" t="s">
        <v>2354</v>
      </c>
      <c r="AC845" s="208">
        <v>58</v>
      </c>
      <c r="AD845" s="166"/>
      <c r="AE845" s="166"/>
      <c r="AF845" s="166"/>
      <c r="AG845" s="166"/>
      <c r="AH845" s="166"/>
      <c r="AI845" s="166"/>
      <c r="AJ845" s="166"/>
      <c r="AK845" s="166"/>
      <c r="AL845" s="166"/>
      <c r="AM845" s="166"/>
      <c r="AN845" s="166"/>
      <c r="AO845" s="166" t="s">
        <v>699</v>
      </c>
      <c r="AP845" s="159"/>
      <c r="AQ845" s="159"/>
      <c r="AR845" s="169">
        <f t="shared" si="6"/>
        <v>58</v>
      </c>
      <c r="AS845" s="160">
        <v>0</v>
      </c>
      <c r="AT845" s="160">
        <v>0</v>
      </c>
      <c r="AU845" s="160">
        <v>0</v>
      </c>
      <c r="AV845" s="160">
        <v>0</v>
      </c>
      <c r="AW845" s="160">
        <v>2</v>
      </c>
      <c r="AX845" s="160">
        <v>0</v>
      </c>
      <c r="AY845" s="160">
        <v>0</v>
      </c>
      <c r="AZ845" s="160">
        <v>0</v>
      </c>
      <c r="BA845" s="160">
        <v>56</v>
      </c>
      <c r="BB845" s="160"/>
      <c r="BC845" s="160"/>
      <c r="BD845" s="160"/>
      <c r="BE845" s="160"/>
    </row>
    <row r="846" spans="2:57" ht="16.5" hidden="1" customHeight="1">
      <c r="B846" s="163">
        <v>840</v>
      </c>
      <c r="C846" s="160" t="s">
        <v>149</v>
      </c>
      <c r="D846" s="160" t="s">
        <v>6646</v>
      </c>
      <c r="E846" s="176" t="s">
        <v>28</v>
      </c>
      <c r="F846" s="158" t="s">
        <v>6268</v>
      </c>
      <c r="G846" s="158" t="s">
        <v>6269</v>
      </c>
      <c r="H846" s="159" t="s">
        <v>730</v>
      </c>
      <c r="I846" s="160" t="s">
        <v>6647</v>
      </c>
      <c r="J846" s="218" t="s">
        <v>6648</v>
      </c>
      <c r="K846" s="219">
        <v>40909</v>
      </c>
      <c r="L846" s="220"/>
      <c r="M846" s="160"/>
      <c r="N846" s="158" t="s">
        <v>699</v>
      </c>
      <c r="O846" s="220" t="s">
        <v>6649</v>
      </c>
      <c r="P846" s="158" t="s">
        <v>699</v>
      </c>
      <c r="Q846" s="213">
        <v>2</v>
      </c>
      <c r="R846" s="163">
        <v>1</v>
      </c>
      <c r="S846" s="163">
        <v>11</v>
      </c>
      <c r="T846" s="163" t="s">
        <v>2745</v>
      </c>
      <c r="U846" s="163">
        <v>56</v>
      </c>
      <c r="V846" s="163" t="s">
        <v>6650</v>
      </c>
      <c r="W846" s="163">
        <v>1</v>
      </c>
      <c r="X846" s="163"/>
      <c r="Y846" s="164" t="s">
        <v>26</v>
      </c>
      <c r="Z846" s="164" t="s">
        <v>26</v>
      </c>
      <c r="AA846" s="164" t="s">
        <v>35</v>
      </c>
      <c r="AB846" s="208" t="s">
        <v>2354</v>
      </c>
      <c r="AC846" s="208">
        <v>43</v>
      </c>
      <c r="AD846" s="166"/>
      <c r="AE846" s="166"/>
      <c r="AF846" s="166"/>
      <c r="AG846" s="166"/>
      <c r="AH846" s="166"/>
      <c r="AI846" s="166"/>
      <c r="AJ846" s="166"/>
      <c r="AK846" s="166"/>
      <c r="AL846" s="166"/>
      <c r="AM846" s="166"/>
      <c r="AN846" s="166"/>
      <c r="AO846" s="166" t="s">
        <v>699</v>
      </c>
      <c r="AP846" s="159"/>
      <c r="AQ846" s="159"/>
      <c r="AR846" s="169">
        <f t="shared" si="6"/>
        <v>43</v>
      </c>
      <c r="AS846" s="160">
        <v>5</v>
      </c>
      <c r="AT846" s="160">
        <v>0</v>
      </c>
      <c r="AU846" s="160">
        <v>0</v>
      </c>
      <c r="AV846" s="160">
        <v>38</v>
      </c>
      <c r="AW846" s="160">
        <v>0</v>
      </c>
      <c r="AX846" s="160">
        <v>0</v>
      </c>
      <c r="AY846" s="160">
        <v>0</v>
      </c>
      <c r="AZ846" s="160">
        <v>0</v>
      </c>
      <c r="BA846" s="160">
        <v>0</v>
      </c>
      <c r="BB846" s="160"/>
      <c r="BC846" s="160"/>
      <c r="BD846" s="160"/>
      <c r="BE846" s="160"/>
    </row>
    <row r="847" spans="2:57" ht="16.5" hidden="1" customHeight="1">
      <c r="B847" s="163">
        <v>841</v>
      </c>
      <c r="C847" s="160" t="s">
        <v>150</v>
      </c>
      <c r="D847" s="160" t="s">
        <v>6651</v>
      </c>
      <c r="E847" s="176" t="s">
        <v>28</v>
      </c>
      <c r="F847" s="158" t="s">
        <v>6268</v>
      </c>
      <c r="G847" s="158" t="s">
        <v>6269</v>
      </c>
      <c r="H847" s="159" t="s">
        <v>727</v>
      </c>
      <c r="I847" s="160" t="s">
        <v>6652</v>
      </c>
      <c r="J847" s="218" t="s">
        <v>6653</v>
      </c>
      <c r="K847" s="219">
        <v>40544</v>
      </c>
      <c r="L847" s="220"/>
      <c r="M847" s="160"/>
      <c r="N847" s="158" t="s">
        <v>699</v>
      </c>
      <c r="O847" s="220" t="s">
        <v>6654</v>
      </c>
      <c r="P847" s="158" t="s">
        <v>699</v>
      </c>
      <c r="Q847" s="213">
        <v>1</v>
      </c>
      <c r="R847" s="163">
        <v>1</v>
      </c>
      <c r="S847" s="163">
        <v>20</v>
      </c>
      <c r="T847" s="163" t="s">
        <v>2508</v>
      </c>
      <c r="U847" s="163">
        <v>68</v>
      </c>
      <c r="V847" s="163" t="s">
        <v>6655</v>
      </c>
      <c r="W847" s="163">
        <v>1</v>
      </c>
      <c r="X847" s="163"/>
      <c r="Y847" s="164" t="s">
        <v>26</v>
      </c>
      <c r="Z847" s="164" t="s">
        <v>26</v>
      </c>
      <c r="AA847" s="164" t="s">
        <v>87</v>
      </c>
      <c r="AB847" s="208" t="s">
        <v>2354</v>
      </c>
      <c r="AC847" s="208">
        <v>55</v>
      </c>
      <c r="AD847" s="166"/>
      <c r="AE847" s="166"/>
      <c r="AF847" s="166"/>
      <c r="AG847" s="166"/>
      <c r="AH847" s="166"/>
      <c r="AI847" s="166"/>
      <c r="AJ847" s="166"/>
      <c r="AK847" s="166"/>
      <c r="AL847" s="166"/>
      <c r="AM847" s="166"/>
      <c r="AN847" s="166"/>
      <c r="AO847" s="166" t="s">
        <v>699</v>
      </c>
      <c r="AP847" s="159"/>
      <c r="AQ847" s="159"/>
      <c r="AR847" s="169">
        <f t="shared" si="6"/>
        <v>55</v>
      </c>
      <c r="AS847" s="160">
        <v>0</v>
      </c>
      <c r="AT847" s="160">
        <v>2</v>
      </c>
      <c r="AU847" s="160">
        <v>0</v>
      </c>
      <c r="AV847" s="160">
        <v>27</v>
      </c>
      <c r="AW847" s="160">
        <v>18</v>
      </c>
      <c r="AX847" s="160">
        <v>0</v>
      </c>
      <c r="AY847" s="160">
        <v>8</v>
      </c>
      <c r="AZ847" s="160">
        <v>0</v>
      </c>
      <c r="BA847" s="160">
        <v>0</v>
      </c>
      <c r="BB847" s="160"/>
      <c r="BC847" s="160"/>
      <c r="BD847" s="160"/>
      <c r="BE847" s="160"/>
    </row>
    <row r="848" spans="2:57" ht="16.5" hidden="1" customHeight="1">
      <c r="B848" s="163">
        <v>842</v>
      </c>
      <c r="C848" s="160" t="s">
        <v>80</v>
      </c>
      <c r="D848" s="160" t="s">
        <v>6656</v>
      </c>
      <c r="E848" s="176" t="s">
        <v>28</v>
      </c>
      <c r="F848" s="158" t="s">
        <v>6268</v>
      </c>
      <c r="G848" s="158" t="s">
        <v>6285</v>
      </c>
      <c r="H848" s="159" t="s">
        <v>727</v>
      </c>
      <c r="I848" s="160" t="s">
        <v>6657</v>
      </c>
      <c r="J848" s="218" t="s">
        <v>6658</v>
      </c>
      <c r="K848" s="219">
        <v>13162</v>
      </c>
      <c r="L848" s="220"/>
      <c r="M848" s="160"/>
      <c r="N848" s="158" t="s">
        <v>699</v>
      </c>
      <c r="O848" s="220" t="s">
        <v>6659</v>
      </c>
      <c r="P848" s="158" t="s">
        <v>699</v>
      </c>
      <c r="Q848" s="213">
        <v>2</v>
      </c>
      <c r="R848" s="163">
        <v>1</v>
      </c>
      <c r="S848" s="163">
        <v>12</v>
      </c>
      <c r="T848" s="163" t="s">
        <v>2559</v>
      </c>
      <c r="U848" s="163">
        <v>16</v>
      </c>
      <c r="V848" s="163" t="s">
        <v>6660</v>
      </c>
      <c r="W848" s="163">
        <v>1</v>
      </c>
      <c r="X848" s="163"/>
      <c r="Y848" s="164" t="s">
        <v>26</v>
      </c>
      <c r="Z848" s="164" t="s">
        <v>26</v>
      </c>
      <c r="AA848" s="164"/>
      <c r="AB848" s="221" t="s">
        <v>2338</v>
      </c>
      <c r="AC848" s="208">
        <v>20</v>
      </c>
      <c r="AD848" s="166"/>
      <c r="AE848" s="166"/>
      <c r="AF848" s="166"/>
      <c r="AG848" s="166"/>
      <c r="AH848" s="166"/>
      <c r="AI848" s="166"/>
      <c r="AJ848" s="166"/>
      <c r="AK848" s="166"/>
      <c r="AL848" s="166"/>
      <c r="AM848" s="166"/>
      <c r="AN848" s="166"/>
      <c r="AO848" s="166" t="s">
        <v>699</v>
      </c>
      <c r="AP848" s="159"/>
      <c r="AQ848" s="159"/>
      <c r="AR848" s="169">
        <f t="shared" si="6"/>
        <v>20</v>
      </c>
      <c r="AS848" s="160">
        <v>0</v>
      </c>
      <c r="AT848" s="160">
        <v>0</v>
      </c>
      <c r="AU848" s="160">
        <v>0</v>
      </c>
      <c r="AV848" s="160">
        <v>0</v>
      </c>
      <c r="AW848" s="160">
        <v>4</v>
      </c>
      <c r="AX848" s="160">
        <v>16</v>
      </c>
      <c r="AY848" s="160">
        <v>0</v>
      </c>
      <c r="AZ848" s="160">
        <v>0</v>
      </c>
      <c r="BA848" s="160">
        <v>0</v>
      </c>
      <c r="BB848" s="160"/>
      <c r="BC848" s="160"/>
      <c r="BD848" s="160"/>
      <c r="BE848" s="160"/>
    </row>
    <row r="849" spans="2:57" ht="16.5" hidden="1" customHeight="1">
      <c r="B849" s="163">
        <v>843</v>
      </c>
      <c r="C849" s="160" t="s">
        <v>32</v>
      </c>
      <c r="D849" s="160" t="s">
        <v>6661</v>
      </c>
      <c r="E849" s="176" t="s">
        <v>28</v>
      </c>
      <c r="F849" s="158" t="s">
        <v>6268</v>
      </c>
      <c r="G849" s="158" t="s">
        <v>6395</v>
      </c>
      <c r="H849" s="159" t="s">
        <v>727</v>
      </c>
      <c r="I849" s="160" t="s">
        <v>6662</v>
      </c>
      <c r="J849" s="218" t="s">
        <v>6663</v>
      </c>
      <c r="K849" s="219">
        <v>31778</v>
      </c>
      <c r="L849" s="220"/>
      <c r="M849" s="160"/>
      <c r="N849" s="158" t="s">
        <v>699</v>
      </c>
      <c r="O849" s="220" t="s">
        <v>6664</v>
      </c>
      <c r="P849" s="158" t="s">
        <v>699</v>
      </c>
      <c r="Q849" s="213">
        <v>2</v>
      </c>
      <c r="R849" s="163">
        <v>1</v>
      </c>
      <c r="S849" s="163">
        <v>9</v>
      </c>
      <c r="T849" s="163" t="s">
        <v>3674</v>
      </c>
      <c r="U849" s="163">
        <v>14</v>
      </c>
      <c r="V849" s="163" t="s">
        <v>6665</v>
      </c>
      <c r="W849" s="163">
        <v>1</v>
      </c>
      <c r="X849" s="163"/>
      <c r="Y849" s="164" t="s">
        <v>26</v>
      </c>
      <c r="Z849" s="164" t="s">
        <v>26</v>
      </c>
      <c r="AA849" s="164"/>
      <c r="AB849" s="221" t="s">
        <v>2338</v>
      </c>
      <c r="AC849" s="208">
        <v>8</v>
      </c>
      <c r="AD849" s="166"/>
      <c r="AE849" s="166"/>
      <c r="AF849" s="166"/>
      <c r="AG849" s="166"/>
      <c r="AH849" s="166"/>
      <c r="AI849" s="166"/>
      <c r="AJ849" s="166"/>
      <c r="AK849" s="166"/>
      <c r="AL849" s="166"/>
      <c r="AM849" s="166"/>
      <c r="AN849" s="166"/>
      <c r="AO849" s="166" t="s">
        <v>699</v>
      </c>
      <c r="AP849" s="159"/>
      <c r="AQ849" s="159"/>
      <c r="AR849" s="169">
        <f t="shared" si="6"/>
        <v>8</v>
      </c>
      <c r="AS849" s="160">
        <v>0</v>
      </c>
      <c r="AT849" s="160">
        <v>0</v>
      </c>
      <c r="AU849" s="160">
        <v>0</v>
      </c>
      <c r="AV849" s="160">
        <v>6</v>
      </c>
      <c r="AW849" s="160">
        <v>2</v>
      </c>
      <c r="AX849" s="160">
        <v>0</v>
      </c>
      <c r="AY849" s="160">
        <v>0</v>
      </c>
      <c r="AZ849" s="160">
        <v>0</v>
      </c>
      <c r="BA849" s="160">
        <v>0</v>
      </c>
      <c r="BB849" s="160"/>
      <c r="BC849" s="160"/>
      <c r="BD849" s="160"/>
      <c r="BE849" s="160"/>
    </row>
    <row r="850" spans="2:57" ht="16.5" hidden="1" customHeight="1">
      <c r="B850" s="163">
        <v>844</v>
      </c>
      <c r="C850" s="160" t="s">
        <v>310</v>
      </c>
      <c r="D850" s="160" t="s">
        <v>6666</v>
      </c>
      <c r="E850" s="176" t="s">
        <v>28</v>
      </c>
      <c r="F850" s="158" t="s">
        <v>6268</v>
      </c>
      <c r="G850" s="158" t="s">
        <v>6315</v>
      </c>
      <c r="H850" s="159" t="s">
        <v>727</v>
      </c>
      <c r="I850" s="160" t="s">
        <v>6667</v>
      </c>
      <c r="J850" s="218" t="s">
        <v>6668</v>
      </c>
      <c r="K850" s="219">
        <v>32158</v>
      </c>
      <c r="L850" s="220"/>
      <c r="M850" s="160"/>
      <c r="N850" s="158" t="s">
        <v>699</v>
      </c>
      <c r="O850" s="220" t="s">
        <v>6669</v>
      </c>
      <c r="P850" s="158" t="s">
        <v>699</v>
      </c>
      <c r="Q850" s="213">
        <v>3</v>
      </c>
      <c r="R850" s="163">
        <v>2</v>
      </c>
      <c r="S850" s="163">
        <v>16</v>
      </c>
      <c r="T850" s="163" t="s">
        <v>2431</v>
      </c>
      <c r="U850" s="163">
        <v>24</v>
      </c>
      <c r="V850" s="163" t="s">
        <v>6670</v>
      </c>
      <c r="W850" s="163">
        <v>2</v>
      </c>
      <c r="X850" s="163"/>
      <c r="Y850" s="164" t="s">
        <v>26</v>
      </c>
      <c r="Z850" s="164" t="s">
        <v>26</v>
      </c>
      <c r="AA850" s="164"/>
      <c r="AB850" s="221" t="s">
        <v>2338</v>
      </c>
      <c r="AC850" s="208">
        <v>12</v>
      </c>
      <c r="AD850" s="166"/>
      <c r="AE850" s="166"/>
      <c r="AF850" s="166"/>
      <c r="AG850" s="166"/>
      <c r="AH850" s="166"/>
      <c r="AI850" s="166"/>
      <c r="AJ850" s="166"/>
      <c r="AK850" s="166"/>
      <c r="AL850" s="166"/>
      <c r="AM850" s="166"/>
      <c r="AN850" s="166"/>
      <c r="AO850" s="166" t="s">
        <v>699</v>
      </c>
      <c r="AP850" s="159"/>
      <c r="AQ850" s="159"/>
      <c r="AR850" s="169">
        <f t="shared" si="6"/>
        <v>12</v>
      </c>
      <c r="AS850" s="160">
        <v>0</v>
      </c>
      <c r="AT850" s="160">
        <v>0</v>
      </c>
      <c r="AU850" s="160">
        <v>0</v>
      </c>
      <c r="AV850" s="160">
        <v>3</v>
      </c>
      <c r="AW850" s="160">
        <v>0</v>
      </c>
      <c r="AX850" s="160">
        <v>0</v>
      </c>
      <c r="AY850" s="160">
        <v>0</v>
      </c>
      <c r="AZ850" s="160">
        <v>0</v>
      </c>
      <c r="BA850" s="160">
        <v>9</v>
      </c>
      <c r="BB850" s="160"/>
      <c r="BC850" s="160"/>
      <c r="BD850" s="160"/>
      <c r="BE850" s="160"/>
    </row>
    <row r="851" spans="2:57" ht="16.5" hidden="1" customHeight="1">
      <c r="B851" s="163">
        <v>845</v>
      </c>
      <c r="C851" s="160" t="s">
        <v>311</v>
      </c>
      <c r="D851" s="160" t="s">
        <v>6671</v>
      </c>
      <c r="E851" s="176" t="s">
        <v>28</v>
      </c>
      <c r="F851" s="158" t="s">
        <v>6268</v>
      </c>
      <c r="G851" s="158" t="s">
        <v>6315</v>
      </c>
      <c r="H851" s="159" t="s">
        <v>724</v>
      </c>
      <c r="I851" s="160" t="s">
        <v>6672</v>
      </c>
      <c r="J851" s="218" t="s">
        <v>6673</v>
      </c>
      <c r="K851" s="219">
        <v>28498</v>
      </c>
      <c r="L851" s="220"/>
      <c r="M851" s="160"/>
      <c r="N851" s="158" t="s">
        <v>699</v>
      </c>
      <c r="O851" s="220" t="s">
        <v>6674</v>
      </c>
      <c r="P851" s="158" t="s">
        <v>699</v>
      </c>
      <c r="Q851" s="213">
        <v>4</v>
      </c>
      <c r="R851" s="163">
        <v>3</v>
      </c>
      <c r="S851" s="163">
        <v>22</v>
      </c>
      <c r="T851" s="163" t="s">
        <v>6558</v>
      </c>
      <c r="U851" s="163">
        <v>67</v>
      </c>
      <c r="V851" s="163" t="s">
        <v>6675</v>
      </c>
      <c r="W851" s="163">
        <v>2</v>
      </c>
      <c r="X851" s="163"/>
      <c r="Y851" s="164" t="s">
        <v>26</v>
      </c>
      <c r="Z851" s="164" t="s">
        <v>26</v>
      </c>
      <c r="AA851" s="164" t="s">
        <v>35</v>
      </c>
      <c r="AB851" s="208" t="s">
        <v>2354</v>
      </c>
      <c r="AC851" s="208">
        <v>58</v>
      </c>
      <c r="AD851" s="166"/>
      <c r="AE851" s="166"/>
      <c r="AF851" s="166"/>
      <c r="AG851" s="166"/>
      <c r="AH851" s="166"/>
      <c r="AI851" s="166"/>
      <c r="AJ851" s="166"/>
      <c r="AK851" s="166"/>
      <c r="AL851" s="166"/>
      <c r="AM851" s="166"/>
      <c r="AN851" s="166"/>
      <c r="AO851" s="166" t="s">
        <v>699</v>
      </c>
      <c r="AP851" s="159"/>
      <c r="AQ851" s="159"/>
      <c r="AR851" s="169">
        <f t="shared" si="6"/>
        <v>58</v>
      </c>
      <c r="AS851" s="160">
        <v>0</v>
      </c>
      <c r="AT851" s="160">
        <v>0</v>
      </c>
      <c r="AU851" s="160">
        <v>0</v>
      </c>
      <c r="AV851" s="160">
        <v>3</v>
      </c>
      <c r="AW851" s="160">
        <v>1</v>
      </c>
      <c r="AX851" s="160">
        <v>0</v>
      </c>
      <c r="AY851" s="160">
        <v>0</v>
      </c>
      <c r="AZ851" s="160">
        <v>0</v>
      </c>
      <c r="BA851" s="160">
        <v>54</v>
      </c>
      <c r="BB851" s="160"/>
      <c r="BC851" s="160"/>
      <c r="BD851" s="160"/>
      <c r="BE851" s="160"/>
    </row>
    <row r="852" spans="2:57" ht="16.5" hidden="1" customHeight="1">
      <c r="B852" s="163">
        <v>846</v>
      </c>
      <c r="C852" s="160" t="s">
        <v>312</v>
      </c>
      <c r="D852" s="160" t="s">
        <v>6676</v>
      </c>
      <c r="E852" s="176" t="s">
        <v>28</v>
      </c>
      <c r="F852" s="158" t="s">
        <v>6268</v>
      </c>
      <c r="G852" s="158" t="s">
        <v>6315</v>
      </c>
      <c r="H852" s="159" t="s">
        <v>730</v>
      </c>
      <c r="I852" s="160" t="s">
        <v>6677</v>
      </c>
      <c r="J852" s="218" t="s">
        <v>6673</v>
      </c>
      <c r="K852" s="219">
        <v>24126</v>
      </c>
      <c r="L852" s="220"/>
      <c r="M852" s="160"/>
      <c r="N852" s="158" t="s">
        <v>699</v>
      </c>
      <c r="O852" s="220" t="s">
        <v>6678</v>
      </c>
      <c r="P852" s="158" t="s">
        <v>699</v>
      </c>
      <c r="Q852" s="213">
        <v>2</v>
      </c>
      <c r="R852" s="213">
        <v>0</v>
      </c>
      <c r="S852" s="163">
        <v>16</v>
      </c>
      <c r="T852" s="163" t="s">
        <v>6679</v>
      </c>
      <c r="U852" s="163">
        <v>33</v>
      </c>
      <c r="V852" s="163" t="s">
        <v>6680</v>
      </c>
      <c r="W852" s="163">
        <v>1</v>
      </c>
      <c r="X852" s="163"/>
      <c r="Y852" s="164" t="s">
        <v>26</v>
      </c>
      <c r="Z852" s="164" t="s">
        <v>26</v>
      </c>
      <c r="AA852" s="164"/>
      <c r="AB852" s="221" t="s">
        <v>2338</v>
      </c>
      <c r="AC852" s="208">
        <v>32</v>
      </c>
      <c r="AD852" s="166"/>
      <c r="AE852" s="166"/>
      <c r="AF852" s="166"/>
      <c r="AG852" s="166"/>
      <c r="AH852" s="166"/>
      <c r="AI852" s="166"/>
      <c r="AJ852" s="166"/>
      <c r="AK852" s="166"/>
      <c r="AL852" s="166"/>
      <c r="AM852" s="166"/>
      <c r="AN852" s="166"/>
      <c r="AO852" s="166" t="s">
        <v>699</v>
      </c>
      <c r="AP852" s="159"/>
      <c r="AQ852" s="159"/>
      <c r="AR852" s="169">
        <f t="shared" si="6"/>
        <v>32</v>
      </c>
      <c r="AS852" s="160">
        <v>0</v>
      </c>
      <c r="AT852" s="160">
        <v>0</v>
      </c>
      <c r="AU852" s="160">
        <v>0</v>
      </c>
      <c r="AV852" s="160">
        <v>5</v>
      </c>
      <c r="AW852" s="160">
        <v>8</v>
      </c>
      <c r="AX852" s="160">
        <v>0</v>
      </c>
      <c r="AY852" s="160">
        <v>0</v>
      </c>
      <c r="AZ852" s="160">
        <v>0</v>
      </c>
      <c r="BA852" s="160">
        <v>19</v>
      </c>
      <c r="BB852" s="160"/>
      <c r="BC852" s="160"/>
      <c r="BD852" s="160"/>
      <c r="BE852" s="160"/>
    </row>
    <row r="853" spans="2:57" ht="16.5" hidden="1" customHeight="1">
      <c r="B853" s="163">
        <v>847</v>
      </c>
      <c r="C853" s="160" t="s">
        <v>33</v>
      </c>
      <c r="D853" s="160" t="s">
        <v>6681</v>
      </c>
      <c r="E853" s="176" t="s">
        <v>28</v>
      </c>
      <c r="F853" s="158" t="s">
        <v>6268</v>
      </c>
      <c r="G853" s="158" t="s">
        <v>6395</v>
      </c>
      <c r="H853" s="159" t="s">
        <v>727</v>
      </c>
      <c r="I853" s="160" t="s">
        <v>6682</v>
      </c>
      <c r="J853" s="218" t="s">
        <v>6683</v>
      </c>
      <c r="K853" s="219">
        <v>23015</v>
      </c>
      <c r="L853" s="220"/>
      <c r="M853" s="160"/>
      <c r="N853" s="158" t="s">
        <v>699</v>
      </c>
      <c r="O853" s="220" t="s">
        <v>6684</v>
      </c>
      <c r="P853" s="158" t="s">
        <v>699</v>
      </c>
      <c r="Q853" s="213">
        <v>2</v>
      </c>
      <c r="R853" s="163">
        <v>2</v>
      </c>
      <c r="S853" s="163">
        <v>12</v>
      </c>
      <c r="T853" s="163" t="s">
        <v>4719</v>
      </c>
      <c r="U853" s="163">
        <v>33</v>
      </c>
      <c r="V853" s="163" t="s">
        <v>6685</v>
      </c>
      <c r="W853" s="163">
        <v>1</v>
      </c>
      <c r="X853" s="163"/>
      <c r="Y853" s="164" t="s">
        <v>26</v>
      </c>
      <c r="Z853" s="164" t="s">
        <v>26</v>
      </c>
      <c r="AA853" s="164"/>
      <c r="AB853" s="221" t="s">
        <v>2338</v>
      </c>
      <c r="AC853" s="208">
        <v>29</v>
      </c>
      <c r="AD853" s="166"/>
      <c r="AE853" s="166"/>
      <c r="AF853" s="166"/>
      <c r="AG853" s="166"/>
      <c r="AH853" s="166"/>
      <c r="AI853" s="166"/>
      <c r="AJ853" s="166"/>
      <c r="AK853" s="166"/>
      <c r="AL853" s="166"/>
      <c r="AM853" s="166"/>
      <c r="AN853" s="166"/>
      <c r="AO853" s="166" t="s">
        <v>699</v>
      </c>
      <c r="AP853" s="159"/>
      <c r="AQ853" s="159"/>
      <c r="AR853" s="169">
        <f t="shared" si="6"/>
        <v>29</v>
      </c>
      <c r="AS853" s="160">
        <v>0</v>
      </c>
      <c r="AT853" s="160">
        <v>0</v>
      </c>
      <c r="AU853" s="160">
        <v>0</v>
      </c>
      <c r="AV853" s="160">
        <v>6</v>
      </c>
      <c r="AW853" s="160">
        <v>6</v>
      </c>
      <c r="AX853" s="160">
        <v>17</v>
      </c>
      <c r="AY853" s="160">
        <v>0</v>
      </c>
      <c r="AZ853" s="160">
        <v>0</v>
      </c>
      <c r="BA853" s="160">
        <v>0</v>
      </c>
      <c r="BB853" s="160"/>
      <c r="BC853" s="160"/>
      <c r="BD853" s="160"/>
      <c r="BE853" s="160"/>
    </row>
    <row r="854" spans="2:57" ht="16.5" hidden="1" customHeight="1">
      <c r="B854" s="163">
        <v>848</v>
      </c>
      <c r="C854" s="160" t="s">
        <v>81</v>
      </c>
      <c r="D854" s="160" t="s">
        <v>6686</v>
      </c>
      <c r="E854" s="176" t="s">
        <v>28</v>
      </c>
      <c r="F854" s="158" t="s">
        <v>6268</v>
      </c>
      <c r="G854" s="158" t="s">
        <v>6285</v>
      </c>
      <c r="H854" s="159" t="s">
        <v>727</v>
      </c>
      <c r="I854" s="160" t="s">
        <v>6687</v>
      </c>
      <c r="J854" s="218" t="s">
        <v>6688</v>
      </c>
      <c r="K854" s="219">
        <v>39083</v>
      </c>
      <c r="L854" s="220"/>
      <c r="M854" s="160"/>
      <c r="N854" s="158" t="s">
        <v>699</v>
      </c>
      <c r="O854" s="220" t="s">
        <v>6689</v>
      </c>
      <c r="P854" s="158" t="s">
        <v>699</v>
      </c>
      <c r="Q854" s="213">
        <v>1</v>
      </c>
      <c r="R854" s="163">
        <v>1</v>
      </c>
      <c r="S854" s="163">
        <v>8</v>
      </c>
      <c r="T854" s="163" t="s">
        <v>5422</v>
      </c>
      <c r="U854" s="163">
        <v>22</v>
      </c>
      <c r="V854" s="163" t="s">
        <v>2706</v>
      </c>
      <c r="W854" s="163">
        <v>1</v>
      </c>
      <c r="X854" s="163"/>
      <c r="Y854" s="164" t="s">
        <v>26</v>
      </c>
      <c r="Z854" s="164" t="s">
        <v>26</v>
      </c>
      <c r="AA854" s="164"/>
      <c r="AB854" s="221" t="s">
        <v>2338</v>
      </c>
      <c r="AC854" s="208">
        <v>23</v>
      </c>
      <c r="AD854" s="166"/>
      <c r="AE854" s="166"/>
      <c r="AF854" s="166"/>
      <c r="AG854" s="166"/>
      <c r="AH854" s="166"/>
      <c r="AI854" s="166"/>
      <c r="AJ854" s="166"/>
      <c r="AK854" s="166"/>
      <c r="AL854" s="166"/>
      <c r="AM854" s="166"/>
      <c r="AN854" s="166"/>
      <c r="AO854" s="166" t="s">
        <v>699</v>
      </c>
      <c r="AP854" s="159"/>
      <c r="AQ854" s="159"/>
      <c r="AR854" s="169">
        <f t="shared" si="6"/>
        <v>23</v>
      </c>
      <c r="AS854" s="160">
        <v>0</v>
      </c>
      <c r="AT854" s="160">
        <v>0</v>
      </c>
      <c r="AU854" s="160">
        <v>0</v>
      </c>
      <c r="AV854" s="160">
        <v>16</v>
      </c>
      <c r="AW854" s="160">
        <v>7</v>
      </c>
      <c r="AX854" s="160">
        <v>0</v>
      </c>
      <c r="AY854" s="160">
        <v>0</v>
      </c>
      <c r="AZ854" s="160">
        <v>0</v>
      </c>
      <c r="BA854" s="160">
        <v>0</v>
      </c>
      <c r="BB854" s="160"/>
      <c r="BC854" s="160"/>
      <c r="BD854" s="160"/>
      <c r="BE854" s="160"/>
    </row>
    <row r="855" spans="2:57" ht="16.5" hidden="1" customHeight="1">
      <c r="B855" s="163">
        <v>849</v>
      </c>
      <c r="C855" s="160" t="s">
        <v>82</v>
      </c>
      <c r="D855" s="160" t="s">
        <v>6690</v>
      </c>
      <c r="E855" s="176" t="s">
        <v>28</v>
      </c>
      <c r="F855" s="158" t="s">
        <v>6268</v>
      </c>
      <c r="G855" s="158" t="s">
        <v>6285</v>
      </c>
      <c r="H855" s="159" t="s">
        <v>724</v>
      </c>
      <c r="I855" s="160" t="s">
        <v>6691</v>
      </c>
      <c r="J855" s="218" t="s">
        <v>6692</v>
      </c>
      <c r="K855" s="219">
        <v>33250</v>
      </c>
      <c r="L855" s="220"/>
      <c r="M855" s="160"/>
      <c r="N855" s="158" t="s">
        <v>699</v>
      </c>
      <c r="O855" s="220" t="s">
        <v>6693</v>
      </c>
      <c r="P855" s="158" t="s">
        <v>699</v>
      </c>
      <c r="Q855" s="213">
        <v>2</v>
      </c>
      <c r="R855" s="163">
        <v>1</v>
      </c>
      <c r="S855" s="163">
        <v>23</v>
      </c>
      <c r="T855" s="163" t="s">
        <v>2735</v>
      </c>
      <c r="U855" s="163">
        <v>47</v>
      </c>
      <c r="V855" s="163" t="s">
        <v>6694</v>
      </c>
      <c r="W855" s="163">
        <v>5</v>
      </c>
      <c r="X855" s="163"/>
      <c r="Y855" s="164" t="s">
        <v>26</v>
      </c>
      <c r="Z855" s="164" t="s">
        <v>26</v>
      </c>
      <c r="AA855" s="164"/>
      <c r="AB855" s="221" t="s">
        <v>2338</v>
      </c>
      <c r="AC855" s="208">
        <v>52</v>
      </c>
      <c r="AD855" s="166"/>
      <c r="AE855" s="166"/>
      <c r="AF855" s="166"/>
      <c r="AG855" s="166"/>
      <c r="AH855" s="166"/>
      <c r="AI855" s="166"/>
      <c r="AJ855" s="166"/>
      <c r="AK855" s="166"/>
      <c r="AL855" s="166"/>
      <c r="AM855" s="166"/>
      <c r="AN855" s="166"/>
      <c r="AO855" s="166" t="s">
        <v>699</v>
      </c>
      <c r="AP855" s="159"/>
      <c r="AQ855" s="159"/>
      <c r="AR855" s="169">
        <f t="shared" si="6"/>
        <v>52</v>
      </c>
      <c r="AS855" s="160">
        <v>0</v>
      </c>
      <c r="AT855" s="160">
        <v>0</v>
      </c>
      <c r="AU855" s="160">
        <v>0</v>
      </c>
      <c r="AV855" s="160">
        <v>6</v>
      </c>
      <c r="AW855" s="160">
        <v>0</v>
      </c>
      <c r="AX855" s="160">
        <v>46</v>
      </c>
      <c r="AY855" s="160">
        <v>0</v>
      </c>
      <c r="AZ855" s="160">
        <v>0</v>
      </c>
      <c r="BA855" s="160">
        <v>0</v>
      </c>
      <c r="BB855" s="160"/>
      <c r="BC855" s="160"/>
      <c r="BD855" s="160"/>
      <c r="BE855" s="160"/>
    </row>
    <row r="856" spans="2:57" ht="16.5" hidden="1" customHeight="1">
      <c r="B856" s="163">
        <v>850</v>
      </c>
      <c r="C856" s="160" t="s">
        <v>233</v>
      </c>
      <c r="D856" s="160" t="s">
        <v>6695</v>
      </c>
      <c r="E856" s="176" t="s">
        <v>28</v>
      </c>
      <c r="F856" s="158" t="s">
        <v>6268</v>
      </c>
      <c r="G856" s="158" t="s">
        <v>6291</v>
      </c>
      <c r="H856" s="159" t="s">
        <v>730</v>
      </c>
      <c r="I856" s="160" t="s">
        <v>6696</v>
      </c>
      <c r="J856" s="218" t="s">
        <v>6697</v>
      </c>
      <c r="K856" s="219">
        <v>38718</v>
      </c>
      <c r="L856" s="220"/>
      <c r="M856" s="160"/>
      <c r="N856" s="158" t="s">
        <v>699</v>
      </c>
      <c r="O856" s="220" t="s">
        <v>6698</v>
      </c>
      <c r="P856" s="158" t="s">
        <v>699</v>
      </c>
      <c r="Q856" s="213">
        <v>2</v>
      </c>
      <c r="R856" s="163">
        <v>1</v>
      </c>
      <c r="S856" s="163">
        <v>13</v>
      </c>
      <c r="T856" s="163" t="s">
        <v>2445</v>
      </c>
      <c r="U856" s="163">
        <v>43</v>
      </c>
      <c r="V856" s="163" t="s">
        <v>6699</v>
      </c>
      <c r="W856" s="163">
        <v>1</v>
      </c>
      <c r="X856" s="163"/>
      <c r="Y856" s="164" t="s">
        <v>26</v>
      </c>
      <c r="Z856" s="164" t="s">
        <v>26</v>
      </c>
      <c r="AA856" s="164" t="s">
        <v>35</v>
      </c>
      <c r="AB856" s="208" t="s">
        <v>2354</v>
      </c>
      <c r="AC856" s="208">
        <v>40</v>
      </c>
      <c r="AD856" s="166"/>
      <c r="AE856" s="166"/>
      <c r="AF856" s="166"/>
      <c r="AG856" s="166"/>
      <c r="AH856" s="166"/>
      <c r="AI856" s="166"/>
      <c r="AJ856" s="166"/>
      <c r="AK856" s="166"/>
      <c r="AL856" s="166"/>
      <c r="AM856" s="166"/>
      <c r="AN856" s="166"/>
      <c r="AO856" s="166" t="s">
        <v>699</v>
      </c>
      <c r="AP856" s="159"/>
      <c r="AQ856" s="159"/>
      <c r="AR856" s="169">
        <f t="shared" si="6"/>
        <v>40</v>
      </c>
      <c r="AS856" s="160">
        <v>0</v>
      </c>
      <c r="AT856" s="160">
        <v>0</v>
      </c>
      <c r="AU856" s="160">
        <v>0</v>
      </c>
      <c r="AV856" s="160">
        <v>38</v>
      </c>
      <c r="AW856" s="160">
        <v>2</v>
      </c>
      <c r="AX856" s="160">
        <v>0</v>
      </c>
      <c r="AY856" s="160">
        <v>0</v>
      </c>
      <c r="AZ856" s="160">
        <v>0</v>
      </c>
      <c r="BA856" s="160">
        <v>0</v>
      </c>
      <c r="BB856" s="160"/>
      <c r="BC856" s="160"/>
      <c r="BD856" s="160"/>
      <c r="BE856" s="160"/>
    </row>
    <row r="857" spans="2:57" ht="16.5" hidden="1" customHeight="1">
      <c r="B857" s="163">
        <v>851</v>
      </c>
      <c r="C857" s="160" t="s">
        <v>234</v>
      </c>
      <c r="D857" s="160" t="s">
        <v>6700</v>
      </c>
      <c r="E857" s="176" t="s">
        <v>28</v>
      </c>
      <c r="F857" s="158" t="s">
        <v>6268</v>
      </c>
      <c r="G857" s="158" t="s">
        <v>6291</v>
      </c>
      <c r="H857" s="159" t="s">
        <v>727</v>
      </c>
      <c r="I857" s="160" t="s">
        <v>6701</v>
      </c>
      <c r="J857" s="218" t="s">
        <v>6697</v>
      </c>
      <c r="K857" s="219">
        <v>38718</v>
      </c>
      <c r="L857" s="220"/>
      <c r="M857" s="160"/>
      <c r="N857" s="158" t="s">
        <v>699</v>
      </c>
      <c r="O857" s="220" t="s">
        <v>6702</v>
      </c>
      <c r="P857" s="158" t="s">
        <v>699</v>
      </c>
      <c r="Q857" s="213">
        <v>2</v>
      </c>
      <c r="R857" s="163">
        <v>2</v>
      </c>
      <c r="S857" s="163">
        <v>10</v>
      </c>
      <c r="T857" s="163" t="s">
        <v>3281</v>
      </c>
      <c r="U857" s="163">
        <v>58</v>
      </c>
      <c r="V857" s="163" t="s">
        <v>6703</v>
      </c>
      <c r="W857" s="163">
        <v>2</v>
      </c>
      <c r="X857" s="163"/>
      <c r="Y857" s="164" t="s">
        <v>26</v>
      </c>
      <c r="Z857" s="164" t="s">
        <v>26</v>
      </c>
      <c r="AA857" s="164" t="s">
        <v>35</v>
      </c>
      <c r="AB857" s="208" t="s">
        <v>2354</v>
      </c>
      <c r="AC857" s="208">
        <v>44</v>
      </c>
      <c r="AD857" s="166"/>
      <c r="AE857" s="166"/>
      <c r="AF857" s="166"/>
      <c r="AG857" s="166"/>
      <c r="AH857" s="166"/>
      <c r="AI857" s="166"/>
      <c r="AJ857" s="166"/>
      <c r="AK857" s="166"/>
      <c r="AL857" s="166"/>
      <c r="AM857" s="166"/>
      <c r="AN857" s="166"/>
      <c r="AO857" s="166" t="s">
        <v>699</v>
      </c>
      <c r="AP857" s="159"/>
      <c r="AQ857" s="159"/>
      <c r="AR857" s="169">
        <f t="shared" si="6"/>
        <v>44</v>
      </c>
      <c r="AS857" s="160">
        <v>0</v>
      </c>
      <c r="AT857" s="160">
        <v>0</v>
      </c>
      <c r="AU857" s="160">
        <v>0</v>
      </c>
      <c r="AV857" s="160">
        <v>2</v>
      </c>
      <c r="AW857" s="160">
        <v>22</v>
      </c>
      <c r="AX857" s="160">
        <v>0</v>
      </c>
      <c r="AY857" s="160">
        <v>0</v>
      </c>
      <c r="AZ857" s="160">
        <v>0</v>
      </c>
      <c r="BA857" s="160">
        <v>20</v>
      </c>
      <c r="BB857" s="160"/>
      <c r="BC857" s="160"/>
      <c r="BD857" s="160"/>
      <c r="BE857" s="160"/>
    </row>
    <row r="858" spans="2:57" ht="16.5" hidden="1" customHeight="1">
      <c r="B858" s="163">
        <v>852</v>
      </c>
      <c r="C858" s="160" t="s">
        <v>235</v>
      </c>
      <c r="D858" s="160" t="s">
        <v>6704</v>
      </c>
      <c r="E858" s="176" t="s">
        <v>28</v>
      </c>
      <c r="F858" s="158" t="s">
        <v>6268</v>
      </c>
      <c r="G858" s="158" t="s">
        <v>6291</v>
      </c>
      <c r="H858" s="159" t="s">
        <v>730</v>
      </c>
      <c r="I858" s="160" t="s">
        <v>6705</v>
      </c>
      <c r="J858" s="218" t="s">
        <v>6706</v>
      </c>
      <c r="K858" s="219">
        <v>38354</v>
      </c>
      <c r="L858" s="220"/>
      <c r="M858" s="160"/>
      <c r="N858" s="158" t="s">
        <v>699</v>
      </c>
      <c r="O858" s="220" t="s">
        <v>6707</v>
      </c>
      <c r="P858" s="158" t="s">
        <v>699</v>
      </c>
      <c r="Q858" s="213">
        <v>2</v>
      </c>
      <c r="R858" s="163">
        <v>1</v>
      </c>
      <c r="S858" s="163">
        <v>17</v>
      </c>
      <c r="T858" s="163" t="s">
        <v>2857</v>
      </c>
      <c r="U858" s="163">
        <v>45</v>
      </c>
      <c r="V858" s="163" t="s">
        <v>6708</v>
      </c>
      <c r="W858" s="163">
        <v>1</v>
      </c>
      <c r="X858" s="163"/>
      <c r="Y858" s="164" t="s">
        <v>26</v>
      </c>
      <c r="Z858" s="164" t="s">
        <v>26</v>
      </c>
      <c r="AA858" s="164" t="s">
        <v>35</v>
      </c>
      <c r="AB858" s="208" t="s">
        <v>2354</v>
      </c>
      <c r="AC858" s="208">
        <v>42</v>
      </c>
      <c r="AD858" s="166"/>
      <c r="AE858" s="166"/>
      <c r="AF858" s="166"/>
      <c r="AG858" s="166"/>
      <c r="AH858" s="166"/>
      <c r="AI858" s="166"/>
      <c r="AJ858" s="166"/>
      <c r="AK858" s="166"/>
      <c r="AL858" s="166"/>
      <c r="AM858" s="166"/>
      <c r="AN858" s="166"/>
      <c r="AO858" s="166" t="s">
        <v>699</v>
      </c>
      <c r="AP858" s="159"/>
      <c r="AQ858" s="159"/>
      <c r="AR858" s="169">
        <f t="shared" si="6"/>
        <v>42</v>
      </c>
      <c r="AS858" s="160">
        <v>0</v>
      </c>
      <c r="AT858" s="160">
        <v>0</v>
      </c>
      <c r="AU858" s="160">
        <v>0</v>
      </c>
      <c r="AV858" s="160">
        <v>42</v>
      </c>
      <c r="AW858" s="160">
        <v>0</v>
      </c>
      <c r="AX858" s="160">
        <v>0</v>
      </c>
      <c r="AY858" s="160">
        <v>0</v>
      </c>
      <c r="AZ858" s="160">
        <v>0</v>
      </c>
      <c r="BA858" s="160">
        <v>0</v>
      </c>
      <c r="BB858" s="160"/>
      <c r="BC858" s="160"/>
      <c r="BD858" s="160"/>
      <c r="BE858" s="160"/>
    </row>
    <row r="859" spans="2:57" ht="16.5" hidden="1" customHeight="1">
      <c r="B859" s="163">
        <v>853</v>
      </c>
      <c r="C859" s="160" t="s">
        <v>236</v>
      </c>
      <c r="D859" s="160" t="s">
        <v>6709</v>
      </c>
      <c r="E859" s="176" t="s">
        <v>28</v>
      </c>
      <c r="F859" s="158" t="s">
        <v>6268</v>
      </c>
      <c r="G859" s="158" t="s">
        <v>6291</v>
      </c>
      <c r="H859" s="159" t="s">
        <v>727</v>
      </c>
      <c r="I859" s="160" t="s">
        <v>6710</v>
      </c>
      <c r="J859" s="218" t="s">
        <v>6706</v>
      </c>
      <c r="K859" s="219">
        <v>38353</v>
      </c>
      <c r="L859" s="220"/>
      <c r="M859" s="160"/>
      <c r="N859" s="158" t="s">
        <v>699</v>
      </c>
      <c r="O859" s="220" t="s">
        <v>6711</v>
      </c>
      <c r="P859" s="158" t="s">
        <v>699</v>
      </c>
      <c r="Q859" s="213">
        <v>2</v>
      </c>
      <c r="R859" s="163">
        <v>1</v>
      </c>
      <c r="S859" s="163">
        <v>22</v>
      </c>
      <c r="T859" s="163" t="s">
        <v>4140</v>
      </c>
      <c r="U859" s="163">
        <v>52</v>
      </c>
      <c r="V859" s="163" t="s">
        <v>6712</v>
      </c>
      <c r="W859" s="163">
        <v>2</v>
      </c>
      <c r="X859" s="163"/>
      <c r="Y859" s="164" t="s">
        <v>26</v>
      </c>
      <c r="Z859" s="164" t="s">
        <v>26</v>
      </c>
      <c r="AA859" s="164" t="s">
        <v>35</v>
      </c>
      <c r="AB859" s="208" t="s">
        <v>2354</v>
      </c>
      <c r="AC859" s="208">
        <v>45</v>
      </c>
      <c r="AD859" s="166"/>
      <c r="AE859" s="166"/>
      <c r="AF859" s="166"/>
      <c r="AG859" s="166"/>
      <c r="AH859" s="166"/>
      <c r="AI859" s="166"/>
      <c r="AJ859" s="166"/>
      <c r="AK859" s="166"/>
      <c r="AL859" s="166"/>
      <c r="AM859" s="166"/>
      <c r="AN859" s="166"/>
      <c r="AO859" s="166" t="s">
        <v>699</v>
      </c>
      <c r="AP859" s="159"/>
      <c r="AQ859" s="159"/>
      <c r="AR859" s="169">
        <f t="shared" si="6"/>
        <v>45</v>
      </c>
      <c r="AS859" s="160">
        <v>0</v>
      </c>
      <c r="AT859" s="160">
        <v>0</v>
      </c>
      <c r="AU859" s="160">
        <v>0</v>
      </c>
      <c r="AV859" s="160">
        <v>28</v>
      </c>
      <c r="AW859" s="160">
        <v>17</v>
      </c>
      <c r="AX859" s="160">
        <v>0</v>
      </c>
      <c r="AY859" s="160">
        <v>0</v>
      </c>
      <c r="AZ859" s="160">
        <v>0</v>
      </c>
      <c r="BA859" s="160">
        <v>0</v>
      </c>
      <c r="BB859" s="160"/>
      <c r="BC859" s="160"/>
      <c r="BD859" s="160"/>
      <c r="BE859" s="160"/>
    </row>
    <row r="860" spans="2:57" ht="16.5" hidden="1" customHeight="1">
      <c r="B860" s="163">
        <v>854</v>
      </c>
      <c r="C860" s="160" t="s">
        <v>237</v>
      </c>
      <c r="D860" s="160" t="s">
        <v>6713</v>
      </c>
      <c r="E860" s="176" t="s">
        <v>28</v>
      </c>
      <c r="F860" s="158" t="s">
        <v>6268</v>
      </c>
      <c r="G860" s="158" t="s">
        <v>6291</v>
      </c>
      <c r="H860" s="159" t="s">
        <v>730</v>
      </c>
      <c r="I860" s="160" t="s">
        <v>6714</v>
      </c>
      <c r="J860" s="218" t="s">
        <v>6715</v>
      </c>
      <c r="K860" s="219">
        <v>45292</v>
      </c>
      <c r="L860" s="220"/>
      <c r="M860" s="160"/>
      <c r="N860" s="158" t="s">
        <v>699</v>
      </c>
      <c r="O860" s="220" t="s">
        <v>6716</v>
      </c>
      <c r="P860" s="158" t="s">
        <v>699</v>
      </c>
      <c r="Q860" s="213">
        <v>2</v>
      </c>
      <c r="R860" s="163">
        <v>2</v>
      </c>
      <c r="S860" s="163">
        <v>24</v>
      </c>
      <c r="T860" s="163" t="s">
        <v>2823</v>
      </c>
      <c r="U860" s="163">
        <v>21</v>
      </c>
      <c r="V860" s="163" t="s">
        <v>4304</v>
      </c>
      <c r="W860" s="163">
        <v>3</v>
      </c>
      <c r="X860" s="163"/>
      <c r="Y860" s="164" t="s">
        <v>26</v>
      </c>
      <c r="Z860" s="164" t="s">
        <v>26</v>
      </c>
      <c r="AA860" s="164"/>
      <c r="AB860" s="221" t="s">
        <v>2338</v>
      </c>
      <c r="AC860" s="208">
        <v>12</v>
      </c>
      <c r="AD860" s="166"/>
      <c r="AE860" s="166"/>
      <c r="AF860" s="166"/>
      <c r="AG860" s="166"/>
      <c r="AH860" s="166"/>
      <c r="AI860" s="166"/>
      <c r="AJ860" s="166"/>
      <c r="AK860" s="166"/>
      <c r="AL860" s="166"/>
      <c r="AM860" s="166"/>
      <c r="AN860" s="166"/>
      <c r="AO860" s="166" t="s">
        <v>699</v>
      </c>
      <c r="AP860" s="159"/>
      <c r="AQ860" s="159"/>
      <c r="AR860" s="169">
        <f t="shared" si="6"/>
        <v>12</v>
      </c>
      <c r="AS860" s="160">
        <v>12</v>
      </c>
      <c r="AT860" s="160">
        <v>0</v>
      </c>
      <c r="AU860" s="160">
        <v>0</v>
      </c>
      <c r="AV860" s="160">
        <v>0</v>
      </c>
      <c r="AW860" s="160">
        <v>0</v>
      </c>
      <c r="AX860" s="160">
        <v>0</v>
      </c>
      <c r="AY860" s="160">
        <v>0</v>
      </c>
      <c r="AZ860" s="160">
        <v>0</v>
      </c>
      <c r="BA860" s="160">
        <v>0</v>
      </c>
      <c r="BB860" s="160"/>
      <c r="BC860" s="160"/>
      <c r="BD860" s="160"/>
      <c r="BE860" s="160"/>
    </row>
    <row r="861" spans="2:57" ht="16.5" hidden="1" customHeight="1">
      <c r="B861" s="163">
        <v>855</v>
      </c>
      <c r="C861" s="160" t="s">
        <v>238</v>
      </c>
      <c r="D861" s="160" t="s">
        <v>6717</v>
      </c>
      <c r="E861" s="176" t="s">
        <v>28</v>
      </c>
      <c r="F861" s="158" t="s">
        <v>6268</v>
      </c>
      <c r="G861" s="158" t="s">
        <v>6291</v>
      </c>
      <c r="H861" s="159" t="s">
        <v>727</v>
      </c>
      <c r="I861" s="160" t="s">
        <v>6718</v>
      </c>
      <c r="J861" s="218" t="s">
        <v>6715</v>
      </c>
      <c r="K861" s="219">
        <v>45292</v>
      </c>
      <c r="L861" s="220"/>
      <c r="M861" s="160"/>
      <c r="N861" s="158" t="s">
        <v>699</v>
      </c>
      <c r="O861" s="220" t="s">
        <v>6719</v>
      </c>
      <c r="P861" s="158" t="s">
        <v>699</v>
      </c>
      <c r="Q861" s="213">
        <v>2</v>
      </c>
      <c r="R861" s="213" t="s">
        <v>6413</v>
      </c>
      <c r="S861" s="213" t="s">
        <v>6413</v>
      </c>
      <c r="T861" s="163" t="s">
        <v>2384</v>
      </c>
      <c r="U861" s="163">
        <v>30</v>
      </c>
      <c r="V861" s="163" t="s">
        <v>6720</v>
      </c>
      <c r="W861" s="213" t="s">
        <v>6413</v>
      </c>
      <c r="X861" s="213"/>
      <c r="Y861" s="164" t="s">
        <v>26</v>
      </c>
      <c r="Z861" s="164" t="s">
        <v>26</v>
      </c>
      <c r="AA861" s="164"/>
      <c r="AB861" s="221" t="s">
        <v>2338</v>
      </c>
      <c r="AC861" s="208">
        <v>29</v>
      </c>
      <c r="AD861" s="166"/>
      <c r="AE861" s="166"/>
      <c r="AF861" s="166"/>
      <c r="AG861" s="166"/>
      <c r="AH861" s="166"/>
      <c r="AI861" s="166"/>
      <c r="AJ861" s="166"/>
      <c r="AK861" s="166"/>
      <c r="AL861" s="166"/>
      <c r="AM861" s="166"/>
      <c r="AN861" s="166"/>
      <c r="AO861" s="166"/>
      <c r="AP861" s="159" t="s">
        <v>6721</v>
      </c>
      <c r="AQ861" s="159"/>
      <c r="AR861" s="169">
        <f t="shared" si="6"/>
        <v>29</v>
      </c>
      <c r="AS861" s="160">
        <v>29</v>
      </c>
      <c r="AT861" s="160">
        <v>0</v>
      </c>
      <c r="AU861" s="160">
        <v>0</v>
      </c>
      <c r="AV861" s="160">
        <v>0</v>
      </c>
      <c r="AW861" s="160">
        <v>0</v>
      </c>
      <c r="AX861" s="160">
        <v>0</v>
      </c>
      <c r="AY861" s="160">
        <v>0</v>
      </c>
      <c r="AZ861" s="160">
        <v>0</v>
      </c>
      <c r="BA861" s="160">
        <v>0</v>
      </c>
      <c r="BB861" s="160"/>
      <c r="BC861" s="160"/>
      <c r="BD861" s="160"/>
      <c r="BE861" s="160"/>
    </row>
    <row r="862" spans="2:57" ht="16.5" hidden="1" customHeight="1">
      <c r="B862" s="163">
        <v>856</v>
      </c>
      <c r="C862" s="160" t="s">
        <v>151</v>
      </c>
      <c r="D862" s="160" t="s">
        <v>6722</v>
      </c>
      <c r="E862" s="176" t="s">
        <v>28</v>
      </c>
      <c r="F862" s="158" t="s">
        <v>6268</v>
      </c>
      <c r="G862" s="158" t="s">
        <v>6269</v>
      </c>
      <c r="H862" s="159" t="s">
        <v>724</v>
      </c>
      <c r="I862" s="160" t="s">
        <v>6723</v>
      </c>
      <c r="J862" s="218" t="s">
        <v>6724</v>
      </c>
      <c r="K862" s="219">
        <v>35442</v>
      </c>
      <c r="L862" s="220"/>
      <c r="M862" s="160"/>
      <c r="N862" s="158" t="s">
        <v>699</v>
      </c>
      <c r="O862" s="220" t="s">
        <v>6725</v>
      </c>
      <c r="P862" s="158" t="s">
        <v>699</v>
      </c>
      <c r="Q862" s="213">
        <v>3</v>
      </c>
      <c r="R862" s="163">
        <v>1</v>
      </c>
      <c r="S862" s="163">
        <v>14</v>
      </c>
      <c r="T862" s="163" t="s">
        <v>2414</v>
      </c>
      <c r="U862" s="163">
        <v>86</v>
      </c>
      <c r="V862" s="163" t="s">
        <v>6726</v>
      </c>
      <c r="W862" s="163">
        <v>2</v>
      </c>
      <c r="X862" s="163"/>
      <c r="Y862" s="164" t="s">
        <v>26</v>
      </c>
      <c r="Z862" s="164" t="s">
        <v>26</v>
      </c>
      <c r="AA862" s="164" t="s">
        <v>35</v>
      </c>
      <c r="AB862" s="208" t="s">
        <v>2354</v>
      </c>
      <c r="AC862" s="208">
        <v>56</v>
      </c>
      <c r="AD862" s="166"/>
      <c r="AE862" s="166"/>
      <c r="AF862" s="166"/>
      <c r="AG862" s="166"/>
      <c r="AH862" s="166"/>
      <c r="AI862" s="166"/>
      <c r="AJ862" s="166"/>
      <c r="AK862" s="166"/>
      <c r="AL862" s="166"/>
      <c r="AM862" s="166"/>
      <c r="AN862" s="166"/>
      <c r="AO862" s="166" t="s">
        <v>699</v>
      </c>
      <c r="AP862" s="159"/>
      <c r="AQ862" s="159"/>
      <c r="AR862" s="169">
        <f t="shared" si="6"/>
        <v>56</v>
      </c>
      <c r="AS862" s="160">
        <v>0</v>
      </c>
      <c r="AT862" s="160">
        <v>0</v>
      </c>
      <c r="AU862" s="160">
        <v>0</v>
      </c>
      <c r="AV862" s="160">
        <v>0</v>
      </c>
      <c r="AW862" s="160">
        <v>0</v>
      </c>
      <c r="AX862" s="160">
        <v>56</v>
      </c>
      <c r="AY862" s="160">
        <v>0</v>
      </c>
      <c r="AZ862" s="160">
        <v>0</v>
      </c>
      <c r="BA862" s="160">
        <v>0</v>
      </c>
      <c r="BB862" s="160"/>
      <c r="BC862" s="160"/>
      <c r="BD862" s="160"/>
      <c r="BE862" s="160"/>
    </row>
    <row r="863" spans="2:57" ht="16.5" hidden="1" customHeight="1">
      <c r="B863" s="163">
        <v>857</v>
      </c>
      <c r="C863" s="160" t="s">
        <v>152</v>
      </c>
      <c r="D863" s="160" t="s">
        <v>6727</v>
      </c>
      <c r="E863" s="176" t="s">
        <v>28</v>
      </c>
      <c r="F863" s="158" t="s">
        <v>6268</v>
      </c>
      <c r="G863" s="158" t="s">
        <v>6269</v>
      </c>
      <c r="H863" s="159" t="s">
        <v>730</v>
      </c>
      <c r="I863" s="160" t="s">
        <v>6728</v>
      </c>
      <c r="J863" s="218" t="s">
        <v>6729</v>
      </c>
      <c r="K863" s="219">
        <v>35069</v>
      </c>
      <c r="L863" s="220"/>
      <c r="M863" s="160"/>
      <c r="N863" s="158" t="s">
        <v>699</v>
      </c>
      <c r="O863" s="220" t="s">
        <v>6730</v>
      </c>
      <c r="P863" s="158" t="s">
        <v>699</v>
      </c>
      <c r="Q863" s="213">
        <v>2</v>
      </c>
      <c r="R863" s="163">
        <v>1</v>
      </c>
      <c r="S863" s="163">
        <v>13</v>
      </c>
      <c r="T863" s="163" t="s">
        <v>4347</v>
      </c>
      <c r="U863" s="163">
        <v>53</v>
      </c>
      <c r="V863" s="163" t="s">
        <v>6731</v>
      </c>
      <c r="W863" s="163">
        <v>1</v>
      </c>
      <c r="X863" s="163"/>
      <c r="Y863" s="164" t="s">
        <v>26</v>
      </c>
      <c r="Z863" s="164" t="s">
        <v>26</v>
      </c>
      <c r="AA863" s="164" t="s">
        <v>35</v>
      </c>
      <c r="AB863" s="208" t="s">
        <v>2354</v>
      </c>
      <c r="AC863" s="208">
        <v>43</v>
      </c>
      <c r="AD863" s="166"/>
      <c r="AE863" s="166"/>
      <c r="AF863" s="166"/>
      <c r="AG863" s="166"/>
      <c r="AH863" s="166"/>
      <c r="AI863" s="166"/>
      <c r="AJ863" s="166"/>
      <c r="AK863" s="166"/>
      <c r="AL863" s="166"/>
      <c r="AM863" s="166"/>
      <c r="AN863" s="166"/>
      <c r="AO863" s="166" t="s">
        <v>699</v>
      </c>
      <c r="AP863" s="159"/>
      <c r="AQ863" s="159"/>
      <c r="AR863" s="169">
        <f t="shared" si="6"/>
        <v>43</v>
      </c>
      <c r="AS863" s="160">
        <v>0</v>
      </c>
      <c r="AT863" s="160">
        <v>0</v>
      </c>
      <c r="AU863" s="160">
        <v>0</v>
      </c>
      <c r="AV863" s="160">
        <v>40</v>
      </c>
      <c r="AW863" s="160">
        <v>3</v>
      </c>
      <c r="AX863" s="160">
        <v>0</v>
      </c>
      <c r="AY863" s="160">
        <v>0</v>
      </c>
      <c r="AZ863" s="160">
        <v>0</v>
      </c>
      <c r="BA863" s="160">
        <v>0</v>
      </c>
      <c r="BB863" s="160"/>
      <c r="BC863" s="160"/>
      <c r="BD863" s="160"/>
      <c r="BE863" s="160"/>
    </row>
    <row r="864" spans="2:57" ht="16.5" hidden="1" customHeight="1">
      <c r="B864" s="163">
        <v>858</v>
      </c>
      <c r="C864" s="160" t="s">
        <v>153</v>
      </c>
      <c r="D864" s="160" t="s">
        <v>6732</v>
      </c>
      <c r="E864" s="176" t="s">
        <v>28</v>
      </c>
      <c r="F864" s="158" t="s">
        <v>6268</v>
      </c>
      <c r="G864" s="158" t="s">
        <v>6269</v>
      </c>
      <c r="H864" s="159" t="s">
        <v>727</v>
      </c>
      <c r="I864" s="160" t="s">
        <v>6733</v>
      </c>
      <c r="J864" s="218" t="s">
        <v>6734</v>
      </c>
      <c r="K864" s="219">
        <v>34700</v>
      </c>
      <c r="L864" s="220"/>
      <c r="M864" s="160"/>
      <c r="N864" s="158" t="s">
        <v>699</v>
      </c>
      <c r="O864" s="220" t="s">
        <v>6735</v>
      </c>
      <c r="P864" s="158" t="s">
        <v>699</v>
      </c>
      <c r="Q864" s="213">
        <v>4</v>
      </c>
      <c r="R864" s="163">
        <v>2</v>
      </c>
      <c r="S864" s="163">
        <v>11</v>
      </c>
      <c r="T864" s="163" t="s">
        <v>4347</v>
      </c>
      <c r="U864" s="163">
        <v>41</v>
      </c>
      <c r="V864" s="163" t="s">
        <v>6736</v>
      </c>
      <c r="W864" s="163">
        <v>2</v>
      </c>
      <c r="X864" s="163"/>
      <c r="Y864" s="164" t="s">
        <v>26</v>
      </c>
      <c r="Z864" s="164" t="s">
        <v>26</v>
      </c>
      <c r="AA864" s="164" t="s">
        <v>35</v>
      </c>
      <c r="AB864" s="208" t="s">
        <v>2354</v>
      </c>
      <c r="AC864" s="208">
        <v>43</v>
      </c>
      <c r="AD864" s="166"/>
      <c r="AE864" s="166"/>
      <c r="AF864" s="166"/>
      <c r="AG864" s="166"/>
      <c r="AH864" s="166"/>
      <c r="AI864" s="166"/>
      <c r="AJ864" s="166"/>
      <c r="AK864" s="166"/>
      <c r="AL864" s="166"/>
      <c r="AM864" s="166"/>
      <c r="AN864" s="166"/>
      <c r="AO864" s="166" t="s">
        <v>699</v>
      </c>
      <c r="AP864" s="159"/>
      <c r="AQ864" s="159"/>
      <c r="AR864" s="169">
        <f t="shared" si="6"/>
        <v>43</v>
      </c>
      <c r="AS864" s="160">
        <v>0</v>
      </c>
      <c r="AT864" s="160">
        <v>0</v>
      </c>
      <c r="AU864" s="160">
        <v>0</v>
      </c>
      <c r="AV864" s="160">
        <v>3</v>
      </c>
      <c r="AW864" s="160">
        <v>9</v>
      </c>
      <c r="AX864" s="160">
        <v>9</v>
      </c>
      <c r="AY864" s="160">
        <v>0</v>
      </c>
      <c r="AZ864" s="160">
        <v>0</v>
      </c>
      <c r="BA864" s="160">
        <v>22</v>
      </c>
      <c r="BB864" s="160"/>
      <c r="BC864" s="160"/>
      <c r="BD864" s="160"/>
      <c r="BE864" s="160"/>
    </row>
    <row r="865" spans="2:57" ht="16.5" hidden="1" customHeight="1">
      <c r="B865" s="163">
        <v>859</v>
      </c>
      <c r="C865" s="160" t="s">
        <v>154</v>
      </c>
      <c r="D865" s="160" t="s">
        <v>6737</v>
      </c>
      <c r="E865" s="176" t="s">
        <v>28</v>
      </c>
      <c r="F865" s="158" t="s">
        <v>6268</v>
      </c>
      <c r="G865" s="158" t="s">
        <v>6269</v>
      </c>
      <c r="H865" s="159" t="s">
        <v>724</v>
      </c>
      <c r="I865" s="160" t="s">
        <v>6738</v>
      </c>
      <c r="J865" s="218" t="s">
        <v>6739</v>
      </c>
      <c r="K865" s="219">
        <v>37622</v>
      </c>
      <c r="L865" s="220"/>
      <c r="M865" s="160"/>
      <c r="N865" s="158" t="s">
        <v>699</v>
      </c>
      <c r="O865" s="220" t="s">
        <v>6740</v>
      </c>
      <c r="P865" s="158" t="s">
        <v>699</v>
      </c>
      <c r="Q865" s="213">
        <v>4</v>
      </c>
      <c r="R865" s="163">
        <v>1</v>
      </c>
      <c r="S865" s="163">
        <v>22</v>
      </c>
      <c r="T865" s="163" t="s">
        <v>2399</v>
      </c>
      <c r="U865" s="163">
        <v>69</v>
      </c>
      <c r="V865" s="163" t="s">
        <v>6741</v>
      </c>
      <c r="W865" s="163">
        <v>1</v>
      </c>
      <c r="X865" s="163"/>
      <c r="Y865" s="164" t="s">
        <v>26</v>
      </c>
      <c r="Z865" s="164" t="s">
        <v>26</v>
      </c>
      <c r="AA865" s="164" t="s">
        <v>35</v>
      </c>
      <c r="AB865" s="208" t="s">
        <v>2354</v>
      </c>
      <c r="AC865" s="208">
        <v>54</v>
      </c>
      <c r="AD865" s="166"/>
      <c r="AE865" s="166"/>
      <c r="AF865" s="166"/>
      <c r="AG865" s="166"/>
      <c r="AH865" s="166"/>
      <c r="AI865" s="166"/>
      <c r="AJ865" s="166"/>
      <c r="AK865" s="166"/>
      <c r="AL865" s="166"/>
      <c r="AM865" s="166"/>
      <c r="AN865" s="166"/>
      <c r="AO865" s="166" t="s">
        <v>699</v>
      </c>
      <c r="AP865" s="159"/>
      <c r="AQ865" s="159"/>
      <c r="AR865" s="169">
        <f t="shared" si="6"/>
        <v>54</v>
      </c>
      <c r="AS865" s="160">
        <v>0</v>
      </c>
      <c r="AT865" s="160">
        <v>0</v>
      </c>
      <c r="AU865" s="160">
        <v>0</v>
      </c>
      <c r="AV865" s="160">
        <v>2</v>
      </c>
      <c r="AW865" s="160">
        <v>0</v>
      </c>
      <c r="AX865" s="160">
        <v>45</v>
      </c>
      <c r="AY865" s="160">
        <v>7</v>
      </c>
      <c r="AZ865" s="160">
        <v>0</v>
      </c>
      <c r="BA865" s="160">
        <v>0</v>
      </c>
      <c r="BB865" s="160"/>
      <c r="BC865" s="160"/>
      <c r="BD865" s="160"/>
      <c r="BE865" s="160"/>
    </row>
    <row r="866" spans="2:57" ht="16.5" hidden="1" customHeight="1">
      <c r="B866" s="163">
        <v>860</v>
      </c>
      <c r="C866" s="160" t="s">
        <v>155</v>
      </c>
      <c r="D866" s="160" t="s">
        <v>6742</v>
      </c>
      <c r="E866" s="176" t="s">
        <v>28</v>
      </c>
      <c r="F866" s="158" t="s">
        <v>6268</v>
      </c>
      <c r="G866" s="158" t="s">
        <v>6269</v>
      </c>
      <c r="H866" s="159" t="s">
        <v>730</v>
      </c>
      <c r="I866" s="160" t="s">
        <v>6743</v>
      </c>
      <c r="J866" s="218" t="s">
        <v>6744</v>
      </c>
      <c r="K866" s="219">
        <v>34700</v>
      </c>
      <c r="L866" s="220"/>
      <c r="M866" s="160"/>
      <c r="N866" s="158" t="s">
        <v>699</v>
      </c>
      <c r="O866" s="220" t="s">
        <v>6745</v>
      </c>
      <c r="P866" s="158" t="s">
        <v>699</v>
      </c>
      <c r="Q866" s="213">
        <v>2</v>
      </c>
      <c r="R866" s="163">
        <v>1</v>
      </c>
      <c r="S866" s="163">
        <v>17</v>
      </c>
      <c r="T866" s="163" t="s">
        <v>2857</v>
      </c>
      <c r="U866" s="163">
        <v>45</v>
      </c>
      <c r="V866" s="163" t="s">
        <v>6746</v>
      </c>
      <c r="W866" s="163">
        <v>1</v>
      </c>
      <c r="X866" s="163"/>
      <c r="Y866" s="164" t="s">
        <v>26</v>
      </c>
      <c r="Z866" s="164" t="s">
        <v>26</v>
      </c>
      <c r="AA866" s="164" t="s">
        <v>35</v>
      </c>
      <c r="AB866" s="208" t="s">
        <v>2354</v>
      </c>
      <c r="AC866" s="208">
        <v>37</v>
      </c>
      <c r="AD866" s="166"/>
      <c r="AE866" s="166"/>
      <c r="AF866" s="166"/>
      <c r="AG866" s="166"/>
      <c r="AH866" s="166"/>
      <c r="AI866" s="166"/>
      <c r="AJ866" s="166"/>
      <c r="AK866" s="166"/>
      <c r="AL866" s="166"/>
      <c r="AM866" s="166"/>
      <c r="AN866" s="166"/>
      <c r="AO866" s="166" t="s">
        <v>699</v>
      </c>
      <c r="AP866" s="159"/>
      <c r="AQ866" s="159"/>
      <c r="AR866" s="169">
        <f t="shared" si="6"/>
        <v>37</v>
      </c>
      <c r="AS866" s="160">
        <v>0</v>
      </c>
      <c r="AT866" s="160">
        <v>0</v>
      </c>
      <c r="AU866" s="160">
        <v>0</v>
      </c>
      <c r="AV866" s="160">
        <v>37</v>
      </c>
      <c r="AW866" s="160">
        <v>0</v>
      </c>
      <c r="AX866" s="160">
        <v>0</v>
      </c>
      <c r="AY866" s="160">
        <v>0</v>
      </c>
      <c r="AZ866" s="160">
        <v>0</v>
      </c>
      <c r="BA866" s="160">
        <v>0</v>
      </c>
      <c r="BB866" s="160"/>
      <c r="BC866" s="160"/>
      <c r="BD866" s="160"/>
      <c r="BE866" s="160"/>
    </row>
    <row r="867" spans="2:57" ht="16.5" hidden="1" customHeight="1">
      <c r="B867" s="163">
        <v>861</v>
      </c>
      <c r="C867" s="160" t="s">
        <v>156</v>
      </c>
      <c r="D867" s="160" t="s">
        <v>6747</v>
      </c>
      <c r="E867" s="176" t="s">
        <v>28</v>
      </c>
      <c r="F867" s="158" t="s">
        <v>6268</v>
      </c>
      <c r="G867" s="158" t="s">
        <v>6269</v>
      </c>
      <c r="H867" s="159" t="s">
        <v>727</v>
      </c>
      <c r="I867" s="160" t="s">
        <v>6748</v>
      </c>
      <c r="J867" s="218" t="s">
        <v>6749</v>
      </c>
      <c r="K867" s="219">
        <v>34700</v>
      </c>
      <c r="L867" s="220"/>
      <c r="M867" s="160"/>
      <c r="N867" s="158" t="s">
        <v>699</v>
      </c>
      <c r="O867" s="220" t="s">
        <v>6750</v>
      </c>
      <c r="P867" s="158" t="s">
        <v>699</v>
      </c>
      <c r="Q867" s="213">
        <v>3</v>
      </c>
      <c r="R867" s="163">
        <v>2</v>
      </c>
      <c r="S867" s="163">
        <v>12</v>
      </c>
      <c r="T867" s="163" t="s">
        <v>4140</v>
      </c>
      <c r="U867" s="163">
        <v>52</v>
      </c>
      <c r="V867" s="163" t="s">
        <v>6751</v>
      </c>
      <c r="W867" s="163">
        <v>2</v>
      </c>
      <c r="X867" s="163"/>
      <c r="Y867" s="164" t="s">
        <v>26</v>
      </c>
      <c r="Z867" s="164" t="s">
        <v>26</v>
      </c>
      <c r="AA867" s="164" t="s">
        <v>35</v>
      </c>
      <c r="AB867" s="208" t="s">
        <v>2354</v>
      </c>
      <c r="AC867" s="208">
        <v>27</v>
      </c>
      <c r="AD867" s="166"/>
      <c r="AE867" s="166"/>
      <c r="AF867" s="166"/>
      <c r="AG867" s="166"/>
      <c r="AH867" s="166"/>
      <c r="AI867" s="166"/>
      <c r="AJ867" s="166"/>
      <c r="AK867" s="166"/>
      <c r="AL867" s="166"/>
      <c r="AM867" s="166"/>
      <c r="AN867" s="166"/>
      <c r="AO867" s="166" t="s">
        <v>699</v>
      </c>
      <c r="AP867" s="159"/>
      <c r="AQ867" s="159"/>
      <c r="AR867" s="169">
        <f t="shared" si="6"/>
        <v>27</v>
      </c>
      <c r="AS867" s="160">
        <v>0</v>
      </c>
      <c r="AT867" s="160">
        <v>0</v>
      </c>
      <c r="AU867" s="160">
        <v>0</v>
      </c>
      <c r="AV867" s="160">
        <v>0</v>
      </c>
      <c r="AW867" s="160">
        <v>9</v>
      </c>
      <c r="AX867" s="160">
        <v>18</v>
      </c>
      <c r="AY867" s="160">
        <v>0</v>
      </c>
      <c r="AZ867" s="160">
        <v>0</v>
      </c>
      <c r="BA867" s="160">
        <v>0</v>
      </c>
      <c r="BB867" s="160"/>
      <c r="BC867" s="160"/>
      <c r="BD867" s="160"/>
      <c r="BE867" s="160"/>
    </row>
    <row r="868" spans="2:57" ht="16.5" hidden="1" customHeight="1">
      <c r="B868" s="163">
        <v>862</v>
      </c>
      <c r="C868" s="160" t="s">
        <v>157</v>
      </c>
      <c r="D868" s="160" t="s">
        <v>6752</v>
      </c>
      <c r="E868" s="176" t="s">
        <v>28</v>
      </c>
      <c r="F868" s="158" t="s">
        <v>6268</v>
      </c>
      <c r="G868" s="158" t="s">
        <v>6269</v>
      </c>
      <c r="H868" s="159" t="s">
        <v>727</v>
      </c>
      <c r="I868" s="160" t="s">
        <v>6753</v>
      </c>
      <c r="J868" s="218" t="s">
        <v>6754</v>
      </c>
      <c r="K868" s="219">
        <v>35065</v>
      </c>
      <c r="L868" s="220"/>
      <c r="M868" s="160"/>
      <c r="N868" s="158" t="s">
        <v>699</v>
      </c>
      <c r="O868" s="220" t="s">
        <v>6755</v>
      </c>
      <c r="P868" s="158" t="s">
        <v>699</v>
      </c>
      <c r="Q868" s="213">
        <v>2</v>
      </c>
      <c r="R868" s="163">
        <v>1</v>
      </c>
      <c r="S868" s="163">
        <v>18</v>
      </c>
      <c r="T868" s="163" t="s">
        <v>3427</v>
      </c>
      <c r="U868" s="163">
        <v>25</v>
      </c>
      <c r="V868" s="163" t="s">
        <v>6756</v>
      </c>
      <c r="W868" s="163">
        <v>1</v>
      </c>
      <c r="X868" s="163"/>
      <c r="Y868" s="164" t="s">
        <v>26</v>
      </c>
      <c r="Z868" s="164" t="s">
        <v>26</v>
      </c>
      <c r="AA868" s="164"/>
      <c r="AB868" s="221" t="s">
        <v>2338</v>
      </c>
      <c r="AC868" s="208">
        <v>16</v>
      </c>
      <c r="AD868" s="166"/>
      <c r="AE868" s="166"/>
      <c r="AF868" s="166"/>
      <c r="AG868" s="166"/>
      <c r="AH868" s="166"/>
      <c r="AI868" s="166"/>
      <c r="AJ868" s="166"/>
      <c r="AK868" s="166"/>
      <c r="AL868" s="166"/>
      <c r="AM868" s="166"/>
      <c r="AN868" s="166"/>
      <c r="AO868" s="166" t="s">
        <v>699</v>
      </c>
      <c r="AP868" s="159"/>
      <c r="AQ868" s="159"/>
      <c r="AR868" s="169">
        <f t="shared" si="6"/>
        <v>16</v>
      </c>
      <c r="AS868" s="160">
        <v>0</v>
      </c>
      <c r="AT868" s="160">
        <v>0</v>
      </c>
      <c r="AU868" s="160">
        <v>0</v>
      </c>
      <c r="AV868" s="160">
        <v>16</v>
      </c>
      <c r="AW868" s="160">
        <v>0</v>
      </c>
      <c r="AX868" s="160">
        <v>0</v>
      </c>
      <c r="AY868" s="160">
        <v>0</v>
      </c>
      <c r="AZ868" s="160">
        <v>0</v>
      </c>
      <c r="BA868" s="160">
        <v>0</v>
      </c>
      <c r="BB868" s="160"/>
      <c r="BC868" s="160"/>
      <c r="BD868" s="160"/>
      <c r="BE868" s="160"/>
    </row>
    <row r="869" spans="2:57" ht="16.5" hidden="1" customHeight="1">
      <c r="B869" s="163">
        <v>863</v>
      </c>
      <c r="C869" s="160" t="s">
        <v>158</v>
      </c>
      <c r="D869" s="160" t="s">
        <v>6757</v>
      </c>
      <c r="E869" s="176" t="s">
        <v>28</v>
      </c>
      <c r="F869" s="158" t="s">
        <v>6268</v>
      </c>
      <c r="G869" s="158" t="s">
        <v>6269</v>
      </c>
      <c r="H869" s="159" t="s">
        <v>724</v>
      </c>
      <c r="I869" s="160" t="s">
        <v>6758</v>
      </c>
      <c r="J869" s="218" t="s">
        <v>6759</v>
      </c>
      <c r="K869" s="219">
        <v>35800</v>
      </c>
      <c r="L869" s="220"/>
      <c r="M869" s="160"/>
      <c r="N869" s="158" t="s">
        <v>699</v>
      </c>
      <c r="O869" s="220" t="s">
        <v>6760</v>
      </c>
      <c r="P869" s="158" t="s">
        <v>699</v>
      </c>
      <c r="Q869" s="213">
        <v>1</v>
      </c>
      <c r="R869" s="163">
        <v>1</v>
      </c>
      <c r="S869" s="163">
        <v>24</v>
      </c>
      <c r="T869" s="163" t="s">
        <v>5715</v>
      </c>
      <c r="U869" s="163">
        <v>72</v>
      </c>
      <c r="V869" s="163" t="s">
        <v>6761</v>
      </c>
      <c r="W869" s="163">
        <v>1</v>
      </c>
      <c r="X869" s="163"/>
      <c r="Y869" s="164" t="s">
        <v>26</v>
      </c>
      <c r="Z869" s="164" t="s">
        <v>26</v>
      </c>
      <c r="AA869" s="164" t="s">
        <v>35</v>
      </c>
      <c r="AB869" s="208" t="s">
        <v>2354</v>
      </c>
      <c r="AC869" s="208">
        <v>51</v>
      </c>
      <c r="AD869" s="166"/>
      <c r="AE869" s="166"/>
      <c r="AF869" s="166"/>
      <c r="AG869" s="166"/>
      <c r="AH869" s="166"/>
      <c r="AI869" s="166"/>
      <c r="AJ869" s="166"/>
      <c r="AK869" s="166"/>
      <c r="AL869" s="166"/>
      <c r="AM869" s="166"/>
      <c r="AN869" s="166"/>
      <c r="AO869" s="166" t="s">
        <v>699</v>
      </c>
      <c r="AP869" s="159"/>
      <c r="AQ869" s="159"/>
      <c r="AR869" s="169">
        <f t="shared" si="6"/>
        <v>51</v>
      </c>
      <c r="AS869" s="160">
        <v>0</v>
      </c>
      <c r="AT869" s="160">
        <v>0</v>
      </c>
      <c r="AU869" s="160">
        <v>0</v>
      </c>
      <c r="AV869" s="160">
        <v>15</v>
      </c>
      <c r="AW869" s="160">
        <v>0</v>
      </c>
      <c r="AX869" s="160">
        <v>0</v>
      </c>
      <c r="AY869" s="160">
        <v>0</v>
      </c>
      <c r="AZ869" s="160">
        <v>0</v>
      </c>
      <c r="BA869" s="160">
        <v>36</v>
      </c>
      <c r="BB869" s="160"/>
      <c r="BC869" s="160"/>
      <c r="BD869" s="160"/>
      <c r="BE869" s="160"/>
    </row>
    <row r="870" spans="2:57" ht="16.5" hidden="1" customHeight="1">
      <c r="B870" s="163">
        <v>864</v>
      </c>
      <c r="C870" s="160" t="s">
        <v>159</v>
      </c>
      <c r="D870" s="160" t="s">
        <v>6762</v>
      </c>
      <c r="E870" s="176" t="s">
        <v>28</v>
      </c>
      <c r="F870" s="158" t="s">
        <v>6268</v>
      </c>
      <c r="G870" s="158" t="s">
        <v>6269</v>
      </c>
      <c r="H870" s="159" t="s">
        <v>730</v>
      </c>
      <c r="I870" s="160" t="s">
        <v>6763</v>
      </c>
      <c r="J870" s="218" t="s">
        <v>6764</v>
      </c>
      <c r="K870" s="219">
        <v>34716</v>
      </c>
      <c r="L870" s="220"/>
      <c r="M870" s="160"/>
      <c r="N870" s="158" t="s">
        <v>699</v>
      </c>
      <c r="O870" s="220" t="s">
        <v>6765</v>
      </c>
      <c r="P870" s="158" t="s">
        <v>699</v>
      </c>
      <c r="Q870" s="213">
        <v>2</v>
      </c>
      <c r="R870" s="163">
        <v>1</v>
      </c>
      <c r="S870" s="163">
        <v>14</v>
      </c>
      <c r="T870" s="163" t="s">
        <v>2478</v>
      </c>
      <c r="U870" s="163">
        <v>28</v>
      </c>
      <c r="V870" s="163" t="s">
        <v>6766</v>
      </c>
      <c r="W870" s="163">
        <v>1</v>
      </c>
      <c r="X870" s="163"/>
      <c r="Y870" s="164" t="s">
        <v>26</v>
      </c>
      <c r="Z870" s="164" t="s">
        <v>26</v>
      </c>
      <c r="AA870" s="164"/>
      <c r="AB870" s="221" t="s">
        <v>2338</v>
      </c>
      <c r="AC870" s="208">
        <v>35</v>
      </c>
      <c r="AD870" s="166"/>
      <c r="AE870" s="166"/>
      <c r="AF870" s="166"/>
      <c r="AG870" s="166"/>
      <c r="AH870" s="166"/>
      <c r="AI870" s="166"/>
      <c r="AJ870" s="166"/>
      <c r="AK870" s="166"/>
      <c r="AL870" s="166"/>
      <c r="AM870" s="166"/>
      <c r="AN870" s="166"/>
      <c r="AO870" s="166" t="s">
        <v>699</v>
      </c>
      <c r="AP870" s="159"/>
      <c r="AQ870" s="159"/>
      <c r="AR870" s="169">
        <f t="shared" si="6"/>
        <v>35</v>
      </c>
      <c r="AS870" s="160">
        <v>0</v>
      </c>
      <c r="AT870" s="160">
        <v>0</v>
      </c>
      <c r="AU870" s="160">
        <v>0</v>
      </c>
      <c r="AV870" s="160">
        <v>5</v>
      </c>
      <c r="AW870" s="160">
        <v>0</v>
      </c>
      <c r="AX870" s="160">
        <v>30</v>
      </c>
      <c r="AY870" s="160">
        <v>0</v>
      </c>
      <c r="AZ870" s="160">
        <v>0</v>
      </c>
      <c r="BA870" s="160">
        <v>0</v>
      </c>
      <c r="BB870" s="160"/>
      <c r="BC870" s="160"/>
      <c r="BD870" s="160"/>
      <c r="BE870" s="160"/>
    </row>
    <row r="871" spans="2:57" ht="16.5" hidden="1" customHeight="1">
      <c r="B871" s="163">
        <v>865</v>
      </c>
      <c r="C871" s="160" t="s">
        <v>160</v>
      </c>
      <c r="D871" s="160" t="s">
        <v>6767</v>
      </c>
      <c r="E871" s="176" t="s">
        <v>28</v>
      </c>
      <c r="F871" s="158" t="s">
        <v>6268</v>
      </c>
      <c r="G871" s="158" t="s">
        <v>6269</v>
      </c>
      <c r="H871" s="159" t="s">
        <v>727</v>
      </c>
      <c r="I871" s="160" t="s">
        <v>6768</v>
      </c>
      <c r="J871" s="218" t="s">
        <v>6769</v>
      </c>
      <c r="K871" s="219">
        <v>34700</v>
      </c>
      <c r="L871" s="220"/>
      <c r="M871" s="160"/>
      <c r="N871" s="158" t="s">
        <v>699</v>
      </c>
      <c r="O871" s="220" t="s">
        <v>6770</v>
      </c>
      <c r="P871" s="158" t="s">
        <v>699</v>
      </c>
      <c r="Q871" s="213">
        <v>2</v>
      </c>
      <c r="R871" s="163">
        <v>1</v>
      </c>
      <c r="S871" s="163">
        <v>12</v>
      </c>
      <c r="T871" s="163" t="s">
        <v>3427</v>
      </c>
      <c r="U871" s="163">
        <v>29</v>
      </c>
      <c r="V871" s="163" t="s">
        <v>6771</v>
      </c>
      <c r="W871" s="163">
        <v>1</v>
      </c>
      <c r="X871" s="163"/>
      <c r="Y871" s="164" t="s">
        <v>26</v>
      </c>
      <c r="Z871" s="164" t="s">
        <v>26</v>
      </c>
      <c r="AA871" s="164"/>
      <c r="AB871" s="221" t="s">
        <v>2338</v>
      </c>
      <c r="AC871" s="208">
        <v>24</v>
      </c>
      <c r="AD871" s="166"/>
      <c r="AE871" s="166"/>
      <c r="AF871" s="166"/>
      <c r="AG871" s="166"/>
      <c r="AH871" s="166"/>
      <c r="AI871" s="166"/>
      <c r="AJ871" s="166"/>
      <c r="AK871" s="166"/>
      <c r="AL871" s="166"/>
      <c r="AM871" s="166"/>
      <c r="AN871" s="166"/>
      <c r="AO871" s="166" t="s">
        <v>699</v>
      </c>
      <c r="AP871" s="159"/>
      <c r="AQ871" s="159"/>
      <c r="AR871" s="169">
        <f t="shared" si="6"/>
        <v>24</v>
      </c>
      <c r="AS871" s="160">
        <v>1</v>
      </c>
      <c r="AT871" s="160">
        <v>0</v>
      </c>
      <c r="AU871" s="160">
        <v>0</v>
      </c>
      <c r="AV871" s="160">
        <v>20</v>
      </c>
      <c r="AW871" s="160">
        <v>3</v>
      </c>
      <c r="AX871" s="160">
        <v>0</v>
      </c>
      <c r="AY871" s="160">
        <v>0</v>
      </c>
      <c r="AZ871" s="160">
        <v>0</v>
      </c>
      <c r="BA871" s="160">
        <v>0</v>
      </c>
      <c r="BB871" s="160"/>
      <c r="BC871" s="160"/>
      <c r="BD871" s="160"/>
      <c r="BE871" s="160"/>
    </row>
    <row r="872" spans="2:57" ht="16.5" hidden="1" customHeight="1">
      <c r="B872" s="163">
        <v>866</v>
      </c>
      <c r="C872" s="160" t="s">
        <v>34</v>
      </c>
      <c r="D872" s="160" t="s">
        <v>6772</v>
      </c>
      <c r="E872" s="176" t="s">
        <v>28</v>
      </c>
      <c r="F872" s="158" t="s">
        <v>6268</v>
      </c>
      <c r="G872" s="158" t="s">
        <v>6395</v>
      </c>
      <c r="H872" s="159" t="s">
        <v>730</v>
      </c>
      <c r="I872" s="160" t="s">
        <v>6773</v>
      </c>
      <c r="J872" s="218" t="s">
        <v>6774</v>
      </c>
      <c r="K872" s="219">
        <v>36164</v>
      </c>
      <c r="L872" s="220"/>
      <c r="M872" s="160"/>
      <c r="N872" s="158" t="s">
        <v>699</v>
      </c>
      <c r="O872" s="220" t="s">
        <v>6775</v>
      </c>
      <c r="P872" s="158" t="s">
        <v>699</v>
      </c>
      <c r="Q872" s="213">
        <v>2</v>
      </c>
      <c r="R872" s="163">
        <v>1</v>
      </c>
      <c r="S872" s="163">
        <v>17</v>
      </c>
      <c r="T872" s="163" t="s">
        <v>5715</v>
      </c>
      <c r="U872" s="163">
        <v>57</v>
      </c>
      <c r="V872" s="163" t="s">
        <v>6776</v>
      </c>
      <c r="W872" s="163">
        <v>1</v>
      </c>
      <c r="X872" s="163"/>
      <c r="Y872" s="164" t="s">
        <v>26</v>
      </c>
      <c r="Z872" s="164" t="s">
        <v>26</v>
      </c>
      <c r="AA872" s="164" t="s">
        <v>35</v>
      </c>
      <c r="AB872" s="208" t="s">
        <v>2354</v>
      </c>
      <c r="AC872" s="208">
        <v>40</v>
      </c>
      <c r="AD872" s="166"/>
      <c r="AE872" s="166"/>
      <c r="AF872" s="166"/>
      <c r="AG872" s="166"/>
      <c r="AH872" s="166"/>
      <c r="AI872" s="166"/>
      <c r="AJ872" s="166"/>
      <c r="AK872" s="166"/>
      <c r="AL872" s="166"/>
      <c r="AM872" s="166"/>
      <c r="AN872" s="166"/>
      <c r="AO872" s="166" t="s">
        <v>699</v>
      </c>
      <c r="AP872" s="159"/>
      <c r="AQ872" s="159"/>
      <c r="AR872" s="169">
        <f t="shared" si="6"/>
        <v>40</v>
      </c>
      <c r="AS872" s="160">
        <v>0</v>
      </c>
      <c r="AT872" s="160">
        <v>0</v>
      </c>
      <c r="AU872" s="160">
        <v>0</v>
      </c>
      <c r="AV872" s="160">
        <v>7</v>
      </c>
      <c r="AW872" s="160">
        <v>1</v>
      </c>
      <c r="AX872" s="160">
        <v>32</v>
      </c>
      <c r="AY872" s="160">
        <v>0</v>
      </c>
      <c r="AZ872" s="160">
        <v>0</v>
      </c>
      <c r="BA872" s="160">
        <v>0</v>
      </c>
      <c r="BB872" s="160"/>
      <c r="BC872" s="160"/>
      <c r="BD872" s="160"/>
      <c r="BE872" s="160"/>
    </row>
    <row r="873" spans="2:57" ht="16.5" hidden="1" customHeight="1">
      <c r="B873" s="163">
        <v>867</v>
      </c>
      <c r="C873" s="160" t="s">
        <v>36</v>
      </c>
      <c r="D873" s="160" t="s">
        <v>6777</v>
      </c>
      <c r="E873" s="176" t="s">
        <v>28</v>
      </c>
      <c r="F873" s="158" t="s">
        <v>6268</v>
      </c>
      <c r="G873" s="158" t="s">
        <v>6395</v>
      </c>
      <c r="H873" s="159" t="s">
        <v>727</v>
      </c>
      <c r="I873" s="160" t="s">
        <v>6778</v>
      </c>
      <c r="J873" s="218" t="s">
        <v>6779</v>
      </c>
      <c r="K873" s="219">
        <v>36175</v>
      </c>
      <c r="L873" s="220"/>
      <c r="M873" s="160"/>
      <c r="N873" s="158" t="s">
        <v>699</v>
      </c>
      <c r="O873" s="220" t="s">
        <v>6780</v>
      </c>
      <c r="P873" s="158" t="s">
        <v>699</v>
      </c>
      <c r="Q873" s="213">
        <v>2</v>
      </c>
      <c r="R873" s="163">
        <v>1</v>
      </c>
      <c r="S873" s="163">
        <v>22</v>
      </c>
      <c r="T873" s="163" t="s">
        <v>4890</v>
      </c>
      <c r="U873" s="163">
        <v>38</v>
      </c>
      <c r="V873" s="163" t="s">
        <v>6781</v>
      </c>
      <c r="W873" s="163">
        <v>2</v>
      </c>
      <c r="X873" s="163"/>
      <c r="Y873" s="164" t="s">
        <v>26</v>
      </c>
      <c r="Z873" s="164" t="s">
        <v>26</v>
      </c>
      <c r="AA873" s="164" t="s">
        <v>35</v>
      </c>
      <c r="AB873" s="208" t="s">
        <v>2354</v>
      </c>
      <c r="AC873" s="208">
        <v>39</v>
      </c>
      <c r="AD873" s="166"/>
      <c r="AE873" s="166"/>
      <c r="AF873" s="166"/>
      <c r="AG873" s="166"/>
      <c r="AH873" s="166"/>
      <c r="AI873" s="166"/>
      <c r="AJ873" s="166"/>
      <c r="AK873" s="166"/>
      <c r="AL873" s="166"/>
      <c r="AM873" s="166"/>
      <c r="AN873" s="166"/>
      <c r="AO873" s="166" t="s">
        <v>699</v>
      </c>
      <c r="AP873" s="159"/>
      <c r="AQ873" s="159"/>
      <c r="AR873" s="169">
        <f t="shared" si="6"/>
        <v>39</v>
      </c>
      <c r="AS873" s="160">
        <v>0</v>
      </c>
      <c r="AT873" s="160">
        <v>0</v>
      </c>
      <c r="AU873" s="160">
        <v>0</v>
      </c>
      <c r="AV873" s="160">
        <v>6</v>
      </c>
      <c r="AW873" s="160">
        <v>9</v>
      </c>
      <c r="AX873" s="160">
        <v>24</v>
      </c>
      <c r="AY873" s="160">
        <v>0</v>
      </c>
      <c r="AZ873" s="160">
        <v>0</v>
      </c>
      <c r="BA873" s="160">
        <v>0</v>
      </c>
      <c r="BB873" s="160"/>
      <c r="BC873" s="160"/>
      <c r="BD873" s="160"/>
      <c r="BE873" s="160"/>
    </row>
    <row r="874" spans="2:57" ht="16.5" hidden="1" customHeight="1">
      <c r="B874" s="163">
        <v>868</v>
      </c>
      <c r="C874" s="160" t="s">
        <v>83</v>
      </c>
      <c r="D874" s="160" t="s">
        <v>6782</v>
      </c>
      <c r="E874" s="176" t="s">
        <v>28</v>
      </c>
      <c r="F874" s="158" t="s">
        <v>6268</v>
      </c>
      <c r="G874" s="158" t="s">
        <v>6285</v>
      </c>
      <c r="H874" s="159" t="s">
        <v>784</v>
      </c>
      <c r="I874" s="160" t="s">
        <v>6783</v>
      </c>
      <c r="J874" s="218" t="s">
        <v>6784</v>
      </c>
      <c r="K874" s="219">
        <v>19373</v>
      </c>
      <c r="L874" s="220"/>
      <c r="M874" s="160"/>
      <c r="N874" s="158" t="s">
        <v>699</v>
      </c>
      <c r="O874" s="220" t="s">
        <v>6785</v>
      </c>
      <c r="P874" s="158" t="s">
        <v>699</v>
      </c>
      <c r="Q874" s="213">
        <v>3</v>
      </c>
      <c r="R874" s="163">
        <v>1</v>
      </c>
      <c r="S874" s="163">
        <v>19</v>
      </c>
      <c r="T874" s="163" t="s">
        <v>5922</v>
      </c>
      <c r="U874" s="163">
        <v>51</v>
      </c>
      <c r="V874" s="163" t="s">
        <v>6786</v>
      </c>
      <c r="W874" s="163">
        <v>1</v>
      </c>
      <c r="X874" s="163"/>
      <c r="Y874" s="164" t="s">
        <v>26</v>
      </c>
      <c r="Z874" s="164" t="s">
        <v>26</v>
      </c>
      <c r="AA874" s="164"/>
      <c r="AB874" s="221" t="s">
        <v>2338</v>
      </c>
      <c r="AC874" s="208">
        <v>52</v>
      </c>
      <c r="AD874" s="166"/>
      <c r="AE874" s="166"/>
      <c r="AF874" s="166"/>
      <c r="AG874" s="166"/>
      <c r="AH874" s="166"/>
      <c r="AI874" s="166"/>
      <c r="AJ874" s="166"/>
      <c r="AK874" s="166"/>
      <c r="AL874" s="166"/>
      <c r="AM874" s="166"/>
      <c r="AN874" s="166"/>
      <c r="AO874" s="166" t="s">
        <v>699</v>
      </c>
      <c r="AP874" s="159"/>
      <c r="AQ874" s="159"/>
      <c r="AR874" s="169">
        <f t="shared" si="6"/>
        <v>52</v>
      </c>
      <c r="AS874" s="160">
        <v>0</v>
      </c>
      <c r="AT874" s="160">
        <v>0</v>
      </c>
      <c r="AU874" s="160">
        <v>0</v>
      </c>
      <c r="AV874" s="160">
        <v>52</v>
      </c>
      <c r="AW874" s="160">
        <v>0</v>
      </c>
      <c r="AX874" s="160">
        <v>0</v>
      </c>
      <c r="AY874" s="160">
        <v>0</v>
      </c>
      <c r="AZ874" s="160">
        <v>0</v>
      </c>
      <c r="BA874" s="160">
        <v>0</v>
      </c>
      <c r="BB874" s="160"/>
      <c r="BC874" s="160"/>
      <c r="BD874" s="160"/>
      <c r="BE874" s="160"/>
    </row>
    <row r="875" spans="2:57" ht="16.5" hidden="1" customHeight="1">
      <c r="B875" s="163">
        <v>869</v>
      </c>
      <c r="C875" s="160" t="s">
        <v>313</v>
      </c>
      <c r="D875" s="160" t="s">
        <v>6787</v>
      </c>
      <c r="E875" s="176" t="s">
        <v>28</v>
      </c>
      <c r="F875" s="158" t="s">
        <v>6268</v>
      </c>
      <c r="G875" s="158" t="s">
        <v>6315</v>
      </c>
      <c r="H875" s="159" t="s">
        <v>727</v>
      </c>
      <c r="I875" s="160" t="s">
        <v>6788</v>
      </c>
      <c r="J875" s="218" t="s">
        <v>6789</v>
      </c>
      <c r="K875" s="219">
        <v>22282</v>
      </c>
      <c r="L875" s="220"/>
      <c r="M875" s="160"/>
      <c r="N875" s="158" t="s">
        <v>699</v>
      </c>
      <c r="O875" s="220" t="s">
        <v>6790</v>
      </c>
      <c r="P875" s="158" t="s">
        <v>699</v>
      </c>
      <c r="Q875" s="213">
        <v>3</v>
      </c>
      <c r="R875" s="163">
        <v>1</v>
      </c>
      <c r="S875" s="163">
        <v>10</v>
      </c>
      <c r="T875" s="163" t="s">
        <v>2892</v>
      </c>
      <c r="U875" s="163">
        <v>55</v>
      </c>
      <c r="V875" s="163" t="s">
        <v>6791</v>
      </c>
      <c r="W875" s="163">
        <v>1</v>
      </c>
      <c r="X875" s="163"/>
      <c r="Y875" s="164" t="s">
        <v>26</v>
      </c>
      <c r="Z875" s="164" t="s">
        <v>26</v>
      </c>
      <c r="AA875" s="164" t="s">
        <v>35</v>
      </c>
      <c r="AB875" s="208" t="s">
        <v>2354</v>
      </c>
      <c r="AC875" s="208">
        <v>45</v>
      </c>
      <c r="AD875" s="166"/>
      <c r="AE875" s="166"/>
      <c r="AF875" s="166"/>
      <c r="AG875" s="166"/>
      <c r="AH875" s="166"/>
      <c r="AI875" s="166"/>
      <c r="AJ875" s="166"/>
      <c r="AK875" s="166"/>
      <c r="AL875" s="166"/>
      <c r="AM875" s="166"/>
      <c r="AN875" s="166"/>
      <c r="AO875" s="166" t="s">
        <v>699</v>
      </c>
      <c r="AP875" s="159"/>
      <c r="AQ875" s="159"/>
      <c r="AR875" s="169">
        <f t="shared" si="6"/>
        <v>45</v>
      </c>
      <c r="AS875" s="160">
        <v>1</v>
      </c>
      <c r="AT875" s="160">
        <v>0</v>
      </c>
      <c r="AU875" s="160">
        <v>0</v>
      </c>
      <c r="AV875" s="160">
        <v>19</v>
      </c>
      <c r="AW875" s="160">
        <v>25</v>
      </c>
      <c r="AX875" s="160">
        <v>0</v>
      </c>
      <c r="AY875" s="160">
        <v>0</v>
      </c>
      <c r="AZ875" s="160">
        <v>0</v>
      </c>
      <c r="BA875" s="160">
        <v>0</v>
      </c>
      <c r="BB875" s="160"/>
      <c r="BC875" s="160"/>
      <c r="BD875" s="160"/>
      <c r="BE875" s="160"/>
    </row>
    <row r="876" spans="2:57" ht="16.5" hidden="1" customHeight="1">
      <c r="B876" s="163">
        <v>870</v>
      </c>
      <c r="C876" s="160" t="s">
        <v>37</v>
      </c>
      <c r="D876" s="160" t="s">
        <v>6792</v>
      </c>
      <c r="E876" s="176" t="s">
        <v>28</v>
      </c>
      <c r="F876" s="158" t="s">
        <v>6268</v>
      </c>
      <c r="G876" s="158" t="s">
        <v>6395</v>
      </c>
      <c r="H876" s="159" t="s">
        <v>727</v>
      </c>
      <c r="I876" s="160" t="s">
        <v>6793</v>
      </c>
      <c r="J876" s="218" t="s">
        <v>6794</v>
      </c>
      <c r="K876" s="219">
        <v>36526</v>
      </c>
      <c r="L876" s="220"/>
      <c r="M876" s="160"/>
      <c r="N876" s="158" t="s">
        <v>699</v>
      </c>
      <c r="O876" s="220" t="s">
        <v>6795</v>
      </c>
      <c r="P876" s="158" t="s">
        <v>699</v>
      </c>
      <c r="Q876" s="213">
        <v>2</v>
      </c>
      <c r="R876" s="163">
        <v>1</v>
      </c>
      <c r="S876" s="163">
        <v>17</v>
      </c>
      <c r="T876" s="163" t="s">
        <v>2673</v>
      </c>
      <c r="U876" s="163">
        <v>25</v>
      </c>
      <c r="V876" s="163" t="s">
        <v>6796</v>
      </c>
      <c r="W876" s="163">
        <v>1</v>
      </c>
      <c r="X876" s="163"/>
      <c r="Y876" s="164" t="s">
        <v>26</v>
      </c>
      <c r="Z876" s="164" t="s">
        <v>26</v>
      </c>
      <c r="AA876" s="164"/>
      <c r="AB876" s="221" t="s">
        <v>2338</v>
      </c>
      <c r="AC876" s="208">
        <v>8</v>
      </c>
      <c r="AD876" s="166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 t="s">
        <v>699</v>
      </c>
      <c r="AP876" s="159"/>
      <c r="AQ876" s="159"/>
      <c r="AR876" s="169">
        <f t="shared" si="6"/>
        <v>8</v>
      </c>
      <c r="AS876" s="160">
        <v>0</v>
      </c>
      <c r="AT876" s="160">
        <v>0</v>
      </c>
      <c r="AU876" s="160">
        <v>0</v>
      </c>
      <c r="AV876" s="160">
        <v>0</v>
      </c>
      <c r="AW876" s="160">
        <v>8</v>
      </c>
      <c r="AX876" s="160">
        <v>0</v>
      </c>
      <c r="AY876" s="160">
        <v>0</v>
      </c>
      <c r="AZ876" s="160">
        <v>0</v>
      </c>
      <c r="BA876" s="160">
        <v>0</v>
      </c>
      <c r="BB876" s="160"/>
      <c r="BC876" s="160"/>
      <c r="BD876" s="160"/>
      <c r="BE876" s="160"/>
    </row>
    <row r="877" spans="2:57" ht="16.5" hidden="1" customHeight="1">
      <c r="B877" s="163">
        <v>871</v>
      </c>
      <c r="C877" s="160" t="s">
        <v>314</v>
      </c>
      <c r="D877" s="160" t="s">
        <v>6797</v>
      </c>
      <c r="E877" s="176" t="s">
        <v>28</v>
      </c>
      <c r="F877" s="158" t="s">
        <v>6268</v>
      </c>
      <c r="G877" s="158" t="s">
        <v>6315</v>
      </c>
      <c r="H877" s="159" t="s">
        <v>727</v>
      </c>
      <c r="I877" s="160" t="s">
        <v>6798</v>
      </c>
      <c r="J877" s="218" t="s">
        <v>6799</v>
      </c>
      <c r="K877" s="219">
        <v>37987</v>
      </c>
      <c r="L877" s="220"/>
      <c r="M877" s="160"/>
      <c r="N877" s="158" t="s">
        <v>699</v>
      </c>
      <c r="O877" s="220" t="s">
        <v>6800</v>
      </c>
      <c r="P877" s="158" t="s">
        <v>699</v>
      </c>
      <c r="Q877" s="213">
        <v>5</v>
      </c>
      <c r="R877" s="163">
        <v>1</v>
      </c>
      <c r="S877" s="163">
        <v>12</v>
      </c>
      <c r="T877" s="163" t="s">
        <v>3281</v>
      </c>
      <c r="U877" s="163">
        <v>52</v>
      </c>
      <c r="V877" s="163" t="s">
        <v>6801</v>
      </c>
      <c r="W877" s="163">
        <v>2</v>
      </c>
      <c r="X877" s="163"/>
      <c r="Y877" s="164" t="s">
        <v>26</v>
      </c>
      <c r="Z877" s="164" t="s">
        <v>26</v>
      </c>
      <c r="AA877" s="164" t="s">
        <v>35</v>
      </c>
      <c r="AB877" s="208" t="s">
        <v>2354</v>
      </c>
      <c r="AC877" s="208">
        <v>52</v>
      </c>
      <c r="AD877" s="166"/>
      <c r="AE877" s="166"/>
      <c r="AF877" s="166"/>
      <c r="AG877" s="166"/>
      <c r="AH877" s="166"/>
      <c r="AI877" s="166"/>
      <c r="AJ877" s="166"/>
      <c r="AK877" s="166"/>
      <c r="AL877" s="166"/>
      <c r="AM877" s="166"/>
      <c r="AN877" s="166"/>
      <c r="AO877" s="166" t="s">
        <v>699</v>
      </c>
      <c r="AP877" s="159"/>
      <c r="AQ877" s="159"/>
      <c r="AR877" s="169">
        <f t="shared" si="6"/>
        <v>52</v>
      </c>
      <c r="AS877" s="160">
        <v>0</v>
      </c>
      <c r="AT877" s="160">
        <v>0</v>
      </c>
      <c r="AU877" s="160">
        <v>0</v>
      </c>
      <c r="AV877" s="160">
        <v>8</v>
      </c>
      <c r="AW877" s="160">
        <v>26</v>
      </c>
      <c r="AX877" s="160">
        <v>18</v>
      </c>
      <c r="AY877" s="160">
        <v>0</v>
      </c>
      <c r="AZ877" s="160">
        <v>0</v>
      </c>
      <c r="BA877" s="160">
        <v>0</v>
      </c>
      <c r="BB877" s="160"/>
      <c r="BC877" s="160"/>
      <c r="BD877" s="160"/>
      <c r="BE877" s="160"/>
    </row>
    <row r="878" spans="2:57" ht="16.5" hidden="1" customHeight="1">
      <c r="B878" s="163">
        <v>872</v>
      </c>
      <c r="C878" s="160" t="s">
        <v>315</v>
      </c>
      <c r="D878" s="160" t="s">
        <v>6802</v>
      </c>
      <c r="E878" s="176" t="s">
        <v>28</v>
      </c>
      <c r="F878" s="158" t="s">
        <v>6268</v>
      </c>
      <c r="G878" s="158" t="s">
        <v>6315</v>
      </c>
      <c r="H878" s="159" t="s">
        <v>727</v>
      </c>
      <c r="I878" s="160" t="s">
        <v>6803</v>
      </c>
      <c r="J878" s="218" t="s">
        <v>6804</v>
      </c>
      <c r="K878" s="219">
        <v>32143</v>
      </c>
      <c r="L878" s="220"/>
      <c r="M878" s="160"/>
      <c r="N878" s="158" t="s">
        <v>699</v>
      </c>
      <c r="O878" s="220" t="s">
        <v>6805</v>
      </c>
      <c r="P878" s="158" t="s">
        <v>699</v>
      </c>
      <c r="Q878" s="213">
        <v>2</v>
      </c>
      <c r="R878" s="163">
        <v>1</v>
      </c>
      <c r="S878" s="163">
        <v>8</v>
      </c>
      <c r="T878" s="163" t="s">
        <v>2673</v>
      </c>
      <c r="U878" s="163">
        <v>21</v>
      </c>
      <c r="V878" s="163" t="s">
        <v>6806</v>
      </c>
      <c r="W878" s="163">
        <v>1</v>
      </c>
      <c r="X878" s="163"/>
      <c r="Y878" s="164" t="s">
        <v>26</v>
      </c>
      <c r="Z878" s="164" t="s">
        <v>26</v>
      </c>
      <c r="AA878" s="164"/>
      <c r="AB878" s="221" t="s">
        <v>2338</v>
      </c>
      <c r="AC878" s="208">
        <v>17</v>
      </c>
      <c r="AD878" s="166"/>
      <c r="AE878" s="166"/>
      <c r="AF878" s="166"/>
      <c r="AG878" s="166"/>
      <c r="AH878" s="166"/>
      <c r="AI878" s="166"/>
      <c r="AJ878" s="166"/>
      <c r="AK878" s="166"/>
      <c r="AL878" s="166"/>
      <c r="AM878" s="166"/>
      <c r="AN878" s="166"/>
      <c r="AO878" s="166" t="s">
        <v>699</v>
      </c>
      <c r="AP878" s="159"/>
      <c r="AQ878" s="159"/>
      <c r="AR878" s="169">
        <f t="shared" si="6"/>
        <v>17</v>
      </c>
      <c r="AS878" s="160">
        <v>0</v>
      </c>
      <c r="AT878" s="160">
        <v>0</v>
      </c>
      <c r="AU878" s="160">
        <v>0</v>
      </c>
      <c r="AV878" s="160">
        <v>5</v>
      </c>
      <c r="AW878" s="160">
        <v>0</v>
      </c>
      <c r="AX878" s="160">
        <v>12</v>
      </c>
      <c r="AY878" s="160">
        <v>0</v>
      </c>
      <c r="AZ878" s="160">
        <v>0</v>
      </c>
      <c r="BA878" s="160">
        <v>0</v>
      </c>
      <c r="BB878" s="160"/>
      <c r="BC878" s="160"/>
      <c r="BD878" s="160"/>
      <c r="BE878" s="160"/>
    </row>
    <row r="879" spans="2:57" ht="16.5" hidden="1" customHeight="1">
      <c r="B879" s="163">
        <v>873</v>
      </c>
      <c r="C879" s="160" t="s">
        <v>161</v>
      </c>
      <c r="D879" s="160" t="s">
        <v>6807</v>
      </c>
      <c r="E879" s="176" t="s">
        <v>28</v>
      </c>
      <c r="F879" s="158" t="s">
        <v>6268</v>
      </c>
      <c r="G879" s="158" t="s">
        <v>6269</v>
      </c>
      <c r="H879" s="159" t="s">
        <v>730</v>
      </c>
      <c r="I879" s="160" t="s">
        <v>6808</v>
      </c>
      <c r="J879" s="218" t="s">
        <v>6809</v>
      </c>
      <c r="K879" s="219">
        <v>33977</v>
      </c>
      <c r="L879" s="220"/>
      <c r="M879" s="160"/>
      <c r="N879" s="158" t="s">
        <v>699</v>
      </c>
      <c r="O879" s="220" t="s">
        <v>6810</v>
      </c>
      <c r="P879" s="158" t="s">
        <v>699</v>
      </c>
      <c r="Q879" s="213">
        <v>2</v>
      </c>
      <c r="R879" s="163">
        <v>2</v>
      </c>
      <c r="S879" s="163">
        <v>19</v>
      </c>
      <c r="T879" s="163" t="s">
        <v>6811</v>
      </c>
      <c r="U879" s="163">
        <v>78</v>
      </c>
      <c r="V879" s="163" t="s">
        <v>6812</v>
      </c>
      <c r="W879" s="163">
        <v>1</v>
      </c>
      <c r="X879" s="163"/>
      <c r="Y879" s="164" t="s">
        <v>26</v>
      </c>
      <c r="Z879" s="164" t="s">
        <v>26</v>
      </c>
      <c r="AA879" s="164" t="s">
        <v>35</v>
      </c>
      <c r="AB879" s="208" t="s">
        <v>2354</v>
      </c>
      <c r="AC879" s="208">
        <v>58</v>
      </c>
      <c r="AD879" s="166"/>
      <c r="AE879" s="166"/>
      <c r="AF879" s="166"/>
      <c r="AG879" s="166"/>
      <c r="AH879" s="166"/>
      <c r="AI879" s="166"/>
      <c r="AJ879" s="166"/>
      <c r="AK879" s="166"/>
      <c r="AL879" s="166"/>
      <c r="AM879" s="166"/>
      <c r="AN879" s="166"/>
      <c r="AO879" s="166" t="s">
        <v>699</v>
      </c>
      <c r="AP879" s="159"/>
      <c r="AQ879" s="159"/>
      <c r="AR879" s="169">
        <f t="shared" si="6"/>
        <v>58</v>
      </c>
      <c r="AS879" s="160">
        <v>0</v>
      </c>
      <c r="AT879" s="160">
        <v>0</v>
      </c>
      <c r="AU879" s="160">
        <v>0</v>
      </c>
      <c r="AV879" s="160">
        <v>56</v>
      </c>
      <c r="AW879" s="160">
        <v>2</v>
      </c>
      <c r="AX879" s="160">
        <v>0</v>
      </c>
      <c r="AY879" s="160">
        <v>0</v>
      </c>
      <c r="AZ879" s="160">
        <v>0</v>
      </c>
      <c r="BA879" s="160">
        <v>0</v>
      </c>
      <c r="BB879" s="160"/>
      <c r="BC879" s="160"/>
      <c r="BD879" s="160"/>
      <c r="BE879" s="160"/>
    </row>
    <row r="880" spans="2:57" ht="16.5" hidden="1" customHeight="1">
      <c r="B880" s="163">
        <v>874</v>
      </c>
      <c r="C880" s="160" t="s">
        <v>162</v>
      </c>
      <c r="D880" s="160" t="s">
        <v>6813</v>
      </c>
      <c r="E880" s="176" t="s">
        <v>28</v>
      </c>
      <c r="F880" s="158" t="s">
        <v>6268</v>
      </c>
      <c r="G880" s="158" t="s">
        <v>6269</v>
      </c>
      <c r="H880" s="159" t="s">
        <v>727</v>
      </c>
      <c r="I880" s="160" t="s">
        <v>6814</v>
      </c>
      <c r="J880" s="218" t="s">
        <v>6815</v>
      </c>
      <c r="K880" s="219">
        <v>33616</v>
      </c>
      <c r="L880" s="220"/>
      <c r="M880" s="160"/>
      <c r="N880" s="158" t="s">
        <v>699</v>
      </c>
      <c r="O880" s="220" t="s">
        <v>6816</v>
      </c>
      <c r="P880" s="158" t="s">
        <v>699</v>
      </c>
      <c r="Q880" s="213">
        <v>3</v>
      </c>
      <c r="R880" s="163">
        <v>1</v>
      </c>
      <c r="S880" s="163">
        <v>12</v>
      </c>
      <c r="T880" s="163" t="s">
        <v>3024</v>
      </c>
      <c r="U880" s="163">
        <v>37</v>
      </c>
      <c r="V880" s="163" t="s">
        <v>6817</v>
      </c>
      <c r="W880" s="163">
        <v>1</v>
      </c>
      <c r="X880" s="163"/>
      <c r="Y880" s="164" t="s">
        <v>26</v>
      </c>
      <c r="Z880" s="164" t="s">
        <v>26</v>
      </c>
      <c r="AA880" s="164" t="s">
        <v>35</v>
      </c>
      <c r="AB880" s="208" t="s">
        <v>2354</v>
      </c>
      <c r="AC880" s="208">
        <v>21</v>
      </c>
      <c r="AD880" s="166"/>
      <c r="AE880" s="166"/>
      <c r="AF880" s="166"/>
      <c r="AG880" s="166"/>
      <c r="AH880" s="166"/>
      <c r="AI880" s="166"/>
      <c r="AJ880" s="166"/>
      <c r="AK880" s="166"/>
      <c r="AL880" s="166"/>
      <c r="AM880" s="166"/>
      <c r="AN880" s="166"/>
      <c r="AO880" s="166" t="s">
        <v>699</v>
      </c>
      <c r="AP880" s="159"/>
      <c r="AQ880" s="159"/>
      <c r="AR880" s="169">
        <f t="shared" si="6"/>
        <v>21</v>
      </c>
      <c r="AS880" s="160">
        <v>0</v>
      </c>
      <c r="AT880" s="160">
        <v>0</v>
      </c>
      <c r="AU880" s="160">
        <v>0</v>
      </c>
      <c r="AV880" s="160">
        <v>21</v>
      </c>
      <c r="AW880" s="160">
        <v>0</v>
      </c>
      <c r="AX880" s="160">
        <v>0</v>
      </c>
      <c r="AY880" s="160">
        <v>0</v>
      </c>
      <c r="AZ880" s="160">
        <v>0</v>
      </c>
      <c r="BA880" s="160">
        <v>0</v>
      </c>
      <c r="BB880" s="160"/>
      <c r="BC880" s="160"/>
      <c r="BD880" s="160"/>
      <c r="BE880" s="160"/>
    </row>
    <row r="881" spans="2:57" ht="16.5" hidden="1" customHeight="1">
      <c r="B881" s="163">
        <v>875</v>
      </c>
      <c r="C881" s="160" t="s">
        <v>239</v>
      </c>
      <c r="D881" s="160" t="s">
        <v>6818</v>
      </c>
      <c r="E881" s="176" t="s">
        <v>28</v>
      </c>
      <c r="F881" s="158" t="s">
        <v>6268</v>
      </c>
      <c r="G881" s="158" t="s">
        <v>6291</v>
      </c>
      <c r="H881" s="159" t="s">
        <v>730</v>
      </c>
      <c r="I881" s="160" t="s">
        <v>6819</v>
      </c>
      <c r="J881" s="218" t="s">
        <v>6820</v>
      </c>
      <c r="K881" s="219">
        <v>35811</v>
      </c>
      <c r="L881" s="220"/>
      <c r="M881" s="160"/>
      <c r="N881" s="158" t="s">
        <v>699</v>
      </c>
      <c r="O881" s="220" t="s">
        <v>6821</v>
      </c>
      <c r="P881" s="158" t="s">
        <v>699</v>
      </c>
      <c r="Q881" s="213">
        <v>1</v>
      </c>
      <c r="R881" s="163">
        <v>2</v>
      </c>
      <c r="S881" s="163">
        <v>23</v>
      </c>
      <c r="T881" s="163" t="s">
        <v>2802</v>
      </c>
      <c r="U881" s="163">
        <v>28</v>
      </c>
      <c r="V881" s="163" t="s">
        <v>4453</v>
      </c>
      <c r="W881" s="163">
        <v>1</v>
      </c>
      <c r="X881" s="163"/>
      <c r="Y881" s="164" t="s">
        <v>26</v>
      </c>
      <c r="Z881" s="164" t="s">
        <v>26</v>
      </c>
      <c r="AA881" s="164"/>
      <c r="AB881" s="221" t="s">
        <v>2338</v>
      </c>
      <c r="AC881" s="208">
        <v>38</v>
      </c>
      <c r="AD881" s="166"/>
      <c r="AE881" s="166"/>
      <c r="AF881" s="166"/>
      <c r="AG881" s="166"/>
      <c r="AH881" s="166"/>
      <c r="AI881" s="166"/>
      <c r="AJ881" s="166"/>
      <c r="AK881" s="166"/>
      <c r="AL881" s="166"/>
      <c r="AM881" s="166"/>
      <c r="AN881" s="166"/>
      <c r="AO881" s="166" t="s">
        <v>699</v>
      </c>
      <c r="AP881" s="159"/>
      <c r="AQ881" s="159"/>
      <c r="AR881" s="169">
        <f t="shared" si="6"/>
        <v>38</v>
      </c>
      <c r="AS881" s="160">
        <v>0</v>
      </c>
      <c r="AT881" s="160">
        <v>0</v>
      </c>
      <c r="AU881" s="160">
        <v>0</v>
      </c>
      <c r="AV881" s="160">
        <v>0</v>
      </c>
      <c r="AW881" s="160">
        <v>4</v>
      </c>
      <c r="AX881" s="160">
        <v>34</v>
      </c>
      <c r="AY881" s="160">
        <v>0</v>
      </c>
      <c r="AZ881" s="160">
        <v>0</v>
      </c>
      <c r="BA881" s="160">
        <v>0</v>
      </c>
      <c r="BB881" s="160"/>
      <c r="BC881" s="160"/>
      <c r="BD881" s="160"/>
      <c r="BE881" s="160"/>
    </row>
    <row r="882" spans="2:57" ht="16.5" hidden="1" customHeight="1">
      <c r="B882" s="163">
        <v>876</v>
      </c>
      <c r="C882" s="160" t="s">
        <v>316</v>
      </c>
      <c r="D882" s="160" t="s">
        <v>6822</v>
      </c>
      <c r="E882" s="176" t="s">
        <v>28</v>
      </c>
      <c r="F882" s="158" t="s">
        <v>6268</v>
      </c>
      <c r="G882" s="158" t="s">
        <v>6315</v>
      </c>
      <c r="H882" s="159" t="s">
        <v>727</v>
      </c>
      <c r="I882" s="160" t="s">
        <v>6823</v>
      </c>
      <c r="J882" s="218" t="s">
        <v>6824</v>
      </c>
      <c r="K882" s="219">
        <v>20090</v>
      </c>
      <c r="L882" s="220"/>
      <c r="M882" s="160"/>
      <c r="N882" s="158" t="s">
        <v>699</v>
      </c>
      <c r="O882" s="220" t="s">
        <v>6825</v>
      </c>
      <c r="P882" s="158" t="s">
        <v>699</v>
      </c>
      <c r="Q882" s="213">
        <v>2</v>
      </c>
      <c r="R882" s="163">
        <v>1</v>
      </c>
      <c r="S882" s="163">
        <v>9</v>
      </c>
      <c r="T882" s="163" t="s">
        <v>3077</v>
      </c>
      <c r="U882" s="163">
        <v>22</v>
      </c>
      <c r="V882" s="163" t="s">
        <v>6826</v>
      </c>
      <c r="W882" s="163">
        <v>1</v>
      </c>
      <c r="X882" s="163"/>
      <c r="Y882" s="164" t="s">
        <v>26</v>
      </c>
      <c r="Z882" s="164" t="s">
        <v>26</v>
      </c>
      <c r="AA882" s="164"/>
      <c r="AB882" s="221" t="s">
        <v>2338</v>
      </c>
      <c r="AC882" s="208">
        <v>13</v>
      </c>
      <c r="AD882" s="166"/>
      <c r="AE882" s="166"/>
      <c r="AF882" s="166"/>
      <c r="AG882" s="166"/>
      <c r="AH882" s="166"/>
      <c r="AI882" s="166"/>
      <c r="AJ882" s="166"/>
      <c r="AK882" s="166"/>
      <c r="AL882" s="166"/>
      <c r="AM882" s="166"/>
      <c r="AN882" s="166"/>
      <c r="AO882" s="166" t="s">
        <v>699</v>
      </c>
      <c r="AP882" s="159"/>
      <c r="AQ882" s="159"/>
      <c r="AR882" s="169">
        <f t="shared" si="6"/>
        <v>13</v>
      </c>
      <c r="AS882" s="160">
        <v>0</v>
      </c>
      <c r="AT882" s="160">
        <v>0</v>
      </c>
      <c r="AU882" s="160">
        <v>0</v>
      </c>
      <c r="AV882" s="160">
        <v>9</v>
      </c>
      <c r="AW882" s="160">
        <v>4</v>
      </c>
      <c r="AX882" s="160">
        <v>0</v>
      </c>
      <c r="AY882" s="160">
        <v>0</v>
      </c>
      <c r="AZ882" s="160">
        <v>0</v>
      </c>
      <c r="BA882" s="160">
        <v>0</v>
      </c>
      <c r="BB882" s="160"/>
      <c r="BC882" s="160"/>
      <c r="BD882" s="160"/>
      <c r="BE882" s="160"/>
    </row>
    <row r="883" spans="2:57" ht="16.5" hidden="1" customHeight="1">
      <c r="B883" s="163">
        <v>877</v>
      </c>
      <c r="C883" s="160" t="s">
        <v>317</v>
      </c>
      <c r="D883" s="160" t="s">
        <v>6827</v>
      </c>
      <c r="E883" s="176" t="s">
        <v>28</v>
      </c>
      <c r="F883" s="158" t="s">
        <v>6268</v>
      </c>
      <c r="G883" s="158" t="s">
        <v>6315</v>
      </c>
      <c r="H883" s="159" t="s">
        <v>730</v>
      </c>
      <c r="I883" s="160" t="s">
        <v>6828</v>
      </c>
      <c r="J883" s="218" t="s">
        <v>6829</v>
      </c>
      <c r="K883" s="219">
        <v>29607</v>
      </c>
      <c r="L883" s="220"/>
      <c r="M883" s="160"/>
      <c r="N883" s="158" t="s">
        <v>699</v>
      </c>
      <c r="O883" s="220" t="s">
        <v>6830</v>
      </c>
      <c r="P883" s="158" t="s">
        <v>699</v>
      </c>
      <c r="Q883" s="213">
        <v>2</v>
      </c>
      <c r="R883" s="163">
        <v>1</v>
      </c>
      <c r="S883" s="163">
        <v>27</v>
      </c>
      <c r="T883" s="163" t="s">
        <v>2453</v>
      </c>
      <c r="U883" s="163">
        <v>20</v>
      </c>
      <c r="V883" s="163" t="s">
        <v>6831</v>
      </c>
      <c r="W883" s="163">
        <v>1</v>
      </c>
      <c r="X883" s="163"/>
      <c r="Y883" s="164" t="s">
        <v>26</v>
      </c>
      <c r="Z883" s="164" t="s">
        <v>26</v>
      </c>
      <c r="AA883" s="164"/>
      <c r="AB883" s="221" t="s">
        <v>2338</v>
      </c>
      <c r="AC883" s="208">
        <v>30</v>
      </c>
      <c r="AD883" s="166"/>
      <c r="AE883" s="166"/>
      <c r="AF883" s="166"/>
      <c r="AG883" s="166"/>
      <c r="AH883" s="166"/>
      <c r="AI883" s="166"/>
      <c r="AJ883" s="166"/>
      <c r="AK883" s="166"/>
      <c r="AL883" s="166"/>
      <c r="AM883" s="166"/>
      <c r="AN883" s="166"/>
      <c r="AO883" s="166" t="s">
        <v>699</v>
      </c>
      <c r="AP883" s="159"/>
      <c r="AQ883" s="159"/>
      <c r="AR883" s="169">
        <f t="shared" si="6"/>
        <v>30</v>
      </c>
      <c r="AS883" s="160">
        <v>0</v>
      </c>
      <c r="AT883" s="160">
        <v>0</v>
      </c>
      <c r="AU883" s="160">
        <v>0</v>
      </c>
      <c r="AV883" s="160">
        <v>30</v>
      </c>
      <c r="AW883" s="160">
        <v>0</v>
      </c>
      <c r="AX883" s="160">
        <v>0</v>
      </c>
      <c r="AY883" s="160">
        <v>0</v>
      </c>
      <c r="AZ883" s="160">
        <v>0</v>
      </c>
      <c r="BA883" s="160">
        <v>0</v>
      </c>
      <c r="BB883" s="160"/>
      <c r="BC883" s="160"/>
      <c r="BD883" s="160"/>
      <c r="BE883" s="160"/>
    </row>
    <row r="884" spans="2:57" ht="16.5" hidden="1" customHeight="1">
      <c r="B884" s="163">
        <v>878</v>
      </c>
      <c r="C884" s="160" t="s">
        <v>318</v>
      </c>
      <c r="D884" s="160" t="s">
        <v>6832</v>
      </c>
      <c r="E884" s="176" t="s">
        <v>28</v>
      </c>
      <c r="F884" s="158" t="s">
        <v>6268</v>
      </c>
      <c r="G884" s="158" t="s">
        <v>6315</v>
      </c>
      <c r="H884" s="159" t="s">
        <v>727</v>
      </c>
      <c r="I884" s="160" t="s">
        <v>6833</v>
      </c>
      <c r="J884" s="218" t="s">
        <v>6834</v>
      </c>
      <c r="K884" s="219">
        <v>20822</v>
      </c>
      <c r="L884" s="220"/>
      <c r="M884" s="160"/>
      <c r="N884" s="158" t="s">
        <v>699</v>
      </c>
      <c r="O884" s="220" t="s">
        <v>6835</v>
      </c>
      <c r="P884" s="158" t="s">
        <v>699</v>
      </c>
      <c r="Q884" s="213">
        <v>2</v>
      </c>
      <c r="R884" s="163">
        <v>1</v>
      </c>
      <c r="S884" s="163">
        <v>17</v>
      </c>
      <c r="T884" s="163" t="s">
        <v>2478</v>
      </c>
      <c r="U884" s="163">
        <v>27</v>
      </c>
      <c r="V884" s="163" t="s">
        <v>6836</v>
      </c>
      <c r="W884" s="163">
        <v>1</v>
      </c>
      <c r="X884" s="163"/>
      <c r="Y884" s="164" t="s">
        <v>26</v>
      </c>
      <c r="Z884" s="164" t="s">
        <v>26</v>
      </c>
      <c r="AA884" s="164"/>
      <c r="AB884" s="221" t="s">
        <v>2338</v>
      </c>
      <c r="AC884" s="208">
        <v>14</v>
      </c>
      <c r="AD884" s="166"/>
      <c r="AE884" s="166"/>
      <c r="AF884" s="166"/>
      <c r="AG884" s="166"/>
      <c r="AH884" s="166"/>
      <c r="AI884" s="166"/>
      <c r="AJ884" s="166"/>
      <c r="AK884" s="166"/>
      <c r="AL884" s="166"/>
      <c r="AM884" s="166"/>
      <c r="AN884" s="166"/>
      <c r="AO884" s="166" t="s">
        <v>699</v>
      </c>
      <c r="AP884" s="159"/>
      <c r="AQ884" s="159"/>
      <c r="AR884" s="169">
        <f t="shared" si="6"/>
        <v>14</v>
      </c>
      <c r="AS884" s="160">
        <v>0</v>
      </c>
      <c r="AT884" s="160">
        <v>0</v>
      </c>
      <c r="AU884" s="160">
        <v>0</v>
      </c>
      <c r="AV884" s="160">
        <v>2</v>
      </c>
      <c r="AW884" s="160">
        <v>0</v>
      </c>
      <c r="AX884" s="160">
        <v>12</v>
      </c>
      <c r="AY884" s="160">
        <v>0</v>
      </c>
      <c r="AZ884" s="160">
        <v>0</v>
      </c>
      <c r="BA884" s="160">
        <v>0</v>
      </c>
      <c r="BB884" s="160"/>
      <c r="BC884" s="160"/>
      <c r="BD884" s="160"/>
      <c r="BE884" s="160"/>
    </row>
    <row r="885" spans="2:57" ht="16.5" hidden="1" customHeight="1">
      <c r="B885" s="163">
        <v>879</v>
      </c>
      <c r="C885" s="160" t="s">
        <v>240</v>
      </c>
      <c r="D885" s="160" t="s">
        <v>6837</v>
      </c>
      <c r="E885" s="176" t="s">
        <v>28</v>
      </c>
      <c r="F885" s="158" t="s">
        <v>6268</v>
      </c>
      <c r="G885" s="158" t="s">
        <v>6291</v>
      </c>
      <c r="H885" s="159" t="s">
        <v>724</v>
      </c>
      <c r="I885" s="160" t="s">
        <v>6838</v>
      </c>
      <c r="J885" s="218" t="s">
        <v>6839</v>
      </c>
      <c r="K885" s="219">
        <v>38718</v>
      </c>
      <c r="L885" s="220"/>
      <c r="M885" s="160"/>
      <c r="N885" s="158" t="s">
        <v>699</v>
      </c>
      <c r="O885" s="220" t="s">
        <v>6840</v>
      </c>
      <c r="P885" s="158" t="s">
        <v>699</v>
      </c>
      <c r="Q885" s="213">
        <v>1</v>
      </c>
      <c r="R885" s="163">
        <v>1</v>
      </c>
      <c r="S885" s="163">
        <v>30</v>
      </c>
      <c r="T885" s="163" t="s">
        <v>2650</v>
      </c>
      <c r="U885" s="163">
        <v>74</v>
      </c>
      <c r="V885" s="163" t="s">
        <v>6841</v>
      </c>
      <c r="W885" s="163">
        <v>1</v>
      </c>
      <c r="X885" s="163"/>
      <c r="Y885" s="164" t="s">
        <v>26</v>
      </c>
      <c r="Z885" s="164" t="s">
        <v>26</v>
      </c>
      <c r="AA885" s="164" t="s">
        <v>35</v>
      </c>
      <c r="AB885" s="208" t="s">
        <v>2354</v>
      </c>
      <c r="AC885" s="208">
        <v>45</v>
      </c>
      <c r="AD885" s="166"/>
      <c r="AE885" s="166"/>
      <c r="AF885" s="166"/>
      <c r="AG885" s="166"/>
      <c r="AH885" s="166"/>
      <c r="AI885" s="166"/>
      <c r="AJ885" s="166"/>
      <c r="AK885" s="166"/>
      <c r="AL885" s="166"/>
      <c r="AM885" s="166"/>
      <c r="AN885" s="166"/>
      <c r="AO885" s="166" t="s">
        <v>699</v>
      </c>
      <c r="AP885" s="159"/>
      <c r="AQ885" s="159"/>
      <c r="AR885" s="169">
        <f t="shared" si="6"/>
        <v>45</v>
      </c>
      <c r="AS885" s="160">
        <v>0</v>
      </c>
      <c r="AT885" s="160">
        <v>0</v>
      </c>
      <c r="AU885" s="160">
        <v>0</v>
      </c>
      <c r="AV885" s="160">
        <v>1</v>
      </c>
      <c r="AW885" s="160">
        <v>0</v>
      </c>
      <c r="AX885" s="160">
        <v>0</v>
      </c>
      <c r="AY885" s="160">
        <v>0</v>
      </c>
      <c r="AZ885" s="160">
        <v>0</v>
      </c>
      <c r="BA885" s="160">
        <v>44</v>
      </c>
      <c r="BB885" s="160"/>
      <c r="BC885" s="160"/>
      <c r="BD885" s="160"/>
      <c r="BE885" s="160"/>
    </row>
    <row r="886" spans="2:57" ht="16.5" hidden="1" customHeight="1">
      <c r="B886" s="163">
        <v>880</v>
      </c>
      <c r="C886" s="160" t="s">
        <v>241</v>
      </c>
      <c r="D886" s="160" t="s">
        <v>6842</v>
      </c>
      <c r="E886" s="176" t="s">
        <v>28</v>
      </c>
      <c r="F886" s="158" t="s">
        <v>6268</v>
      </c>
      <c r="G886" s="158" t="s">
        <v>6291</v>
      </c>
      <c r="H886" s="159" t="s">
        <v>727</v>
      </c>
      <c r="I886" s="160" t="s">
        <v>6843</v>
      </c>
      <c r="J886" s="218" t="s">
        <v>6844</v>
      </c>
      <c r="K886" s="219">
        <v>38718</v>
      </c>
      <c r="L886" s="220"/>
      <c r="M886" s="160"/>
      <c r="N886" s="158" t="s">
        <v>699</v>
      </c>
      <c r="O886" s="220" t="s">
        <v>6845</v>
      </c>
      <c r="P886" s="158" t="s">
        <v>699</v>
      </c>
      <c r="Q886" s="213">
        <v>3</v>
      </c>
      <c r="R886" s="163">
        <v>1</v>
      </c>
      <c r="S886" s="163">
        <v>15</v>
      </c>
      <c r="T886" s="163" t="s">
        <v>4696</v>
      </c>
      <c r="U886" s="163">
        <v>71</v>
      </c>
      <c r="V886" s="163" t="s">
        <v>6846</v>
      </c>
      <c r="W886" s="163">
        <v>2</v>
      </c>
      <c r="X886" s="163"/>
      <c r="Y886" s="164" t="s">
        <v>26</v>
      </c>
      <c r="Z886" s="164" t="s">
        <v>26</v>
      </c>
      <c r="AA886" s="164" t="s">
        <v>35</v>
      </c>
      <c r="AB886" s="208" t="s">
        <v>2354</v>
      </c>
      <c r="AC886" s="208">
        <v>61</v>
      </c>
      <c r="AD886" s="166"/>
      <c r="AE886" s="166"/>
      <c r="AF886" s="166"/>
      <c r="AG886" s="166"/>
      <c r="AH886" s="166"/>
      <c r="AI886" s="166"/>
      <c r="AJ886" s="166"/>
      <c r="AK886" s="166"/>
      <c r="AL886" s="166"/>
      <c r="AM886" s="166"/>
      <c r="AN886" s="166"/>
      <c r="AO886" s="166" t="s">
        <v>699</v>
      </c>
      <c r="AP886" s="159"/>
      <c r="AQ886" s="159"/>
      <c r="AR886" s="169">
        <f t="shared" si="6"/>
        <v>61</v>
      </c>
      <c r="AS886" s="160">
        <v>0</v>
      </c>
      <c r="AT886" s="160">
        <v>0</v>
      </c>
      <c r="AU886" s="160">
        <v>0</v>
      </c>
      <c r="AV886" s="160">
        <v>28</v>
      </c>
      <c r="AW886" s="160">
        <v>21</v>
      </c>
      <c r="AX886" s="160">
        <v>0</v>
      </c>
      <c r="AY886" s="160">
        <v>12</v>
      </c>
      <c r="AZ886" s="160">
        <v>0</v>
      </c>
      <c r="BA886" s="160">
        <v>0</v>
      </c>
      <c r="BB886" s="160"/>
      <c r="BC886" s="160"/>
      <c r="BD886" s="160"/>
      <c r="BE886" s="160"/>
    </row>
    <row r="887" spans="2:57" ht="16.5" hidden="1" customHeight="1">
      <c r="B887" s="163">
        <v>881</v>
      </c>
      <c r="C887" s="160" t="s">
        <v>242</v>
      </c>
      <c r="D887" s="160" t="s">
        <v>6847</v>
      </c>
      <c r="E887" s="176" t="s">
        <v>28</v>
      </c>
      <c r="F887" s="158" t="s">
        <v>6268</v>
      </c>
      <c r="G887" s="158" t="s">
        <v>6291</v>
      </c>
      <c r="H887" s="159" t="s">
        <v>727</v>
      </c>
      <c r="I887" s="160" t="s">
        <v>6848</v>
      </c>
      <c r="J887" s="218" t="s">
        <v>6849</v>
      </c>
      <c r="K887" s="219">
        <v>38718</v>
      </c>
      <c r="L887" s="220"/>
      <c r="M887" s="160"/>
      <c r="N887" s="158" t="s">
        <v>699</v>
      </c>
      <c r="O887" s="220" t="s">
        <v>6850</v>
      </c>
      <c r="P887" s="158" t="s">
        <v>699</v>
      </c>
      <c r="Q887" s="213">
        <v>2</v>
      </c>
      <c r="R887" s="163">
        <v>1</v>
      </c>
      <c r="S887" s="163">
        <v>15</v>
      </c>
      <c r="T887" s="163" t="s">
        <v>5715</v>
      </c>
      <c r="U887" s="163">
        <v>50</v>
      </c>
      <c r="V887" s="163" t="s">
        <v>6851</v>
      </c>
      <c r="W887" s="163">
        <v>2</v>
      </c>
      <c r="X887" s="163"/>
      <c r="Y887" s="164" t="s">
        <v>26</v>
      </c>
      <c r="Z887" s="164" t="s">
        <v>26</v>
      </c>
      <c r="AA887" s="164" t="s">
        <v>35</v>
      </c>
      <c r="AB887" s="208" t="s">
        <v>2354</v>
      </c>
      <c r="AC887" s="208">
        <v>36</v>
      </c>
      <c r="AD887" s="166"/>
      <c r="AE887" s="166"/>
      <c r="AF887" s="166"/>
      <c r="AG887" s="166"/>
      <c r="AH887" s="166"/>
      <c r="AI887" s="166"/>
      <c r="AJ887" s="166"/>
      <c r="AK887" s="166"/>
      <c r="AL887" s="166"/>
      <c r="AM887" s="166"/>
      <c r="AN887" s="166"/>
      <c r="AO887" s="166" t="s">
        <v>699</v>
      </c>
      <c r="AP887" s="159"/>
      <c r="AQ887" s="159"/>
      <c r="AR887" s="169">
        <f t="shared" si="6"/>
        <v>36</v>
      </c>
      <c r="AS887" s="160">
        <v>0</v>
      </c>
      <c r="AT887" s="160">
        <v>0</v>
      </c>
      <c r="AU887" s="160">
        <v>0</v>
      </c>
      <c r="AV887" s="160">
        <v>5</v>
      </c>
      <c r="AW887" s="160">
        <v>7</v>
      </c>
      <c r="AX887" s="160">
        <v>0</v>
      </c>
      <c r="AY887" s="160">
        <v>0</v>
      </c>
      <c r="AZ887" s="160">
        <v>0</v>
      </c>
      <c r="BA887" s="160">
        <v>24</v>
      </c>
      <c r="BB887" s="160"/>
      <c r="BC887" s="160"/>
      <c r="BD887" s="160"/>
      <c r="BE887" s="160"/>
    </row>
    <row r="888" spans="2:57" ht="16.5" hidden="1" customHeight="1">
      <c r="B888" s="163">
        <v>882</v>
      </c>
      <c r="C888" s="160" t="s">
        <v>163</v>
      </c>
      <c r="D888" s="160" t="s">
        <v>6852</v>
      </c>
      <c r="E888" s="176" t="s">
        <v>28</v>
      </c>
      <c r="F888" s="158" t="s">
        <v>6268</v>
      </c>
      <c r="G888" s="158" t="s">
        <v>6269</v>
      </c>
      <c r="H888" s="159" t="s">
        <v>727</v>
      </c>
      <c r="I888" s="160" t="s">
        <v>6853</v>
      </c>
      <c r="J888" s="218" t="s">
        <v>6854</v>
      </c>
      <c r="K888" s="219">
        <v>17913</v>
      </c>
      <c r="L888" s="220"/>
      <c r="M888" s="160"/>
      <c r="N888" s="158" t="s">
        <v>699</v>
      </c>
      <c r="O888" s="220" t="s">
        <v>6855</v>
      </c>
      <c r="P888" s="158" t="s">
        <v>699</v>
      </c>
      <c r="Q888" s="213">
        <v>3</v>
      </c>
      <c r="R888" s="163">
        <v>2</v>
      </c>
      <c r="S888" s="163">
        <v>10</v>
      </c>
      <c r="T888" s="163" t="s">
        <v>3513</v>
      </c>
      <c r="U888" s="163">
        <v>49</v>
      </c>
      <c r="V888" s="163" t="s">
        <v>6856</v>
      </c>
      <c r="W888" s="163">
        <v>3</v>
      </c>
      <c r="X888" s="163"/>
      <c r="Y888" s="164" t="s">
        <v>26</v>
      </c>
      <c r="Z888" s="164" t="s">
        <v>26</v>
      </c>
      <c r="AA888" s="164" t="s">
        <v>35</v>
      </c>
      <c r="AB888" s="208" t="s">
        <v>2354</v>
      </c>
      <c r="AC888" s="208">
        <v>36</v>
      </c>
      <c r="AD888" s="166"/>
      <c r="AE888" s="166"/>
      <c r="AF888" s="166"/>
      <c r="AG888" s="166"/>
      <c r="AH888" s="166"/>
      <c r="AI888" s="166"/>
      <c r="AJ888" s="166"/>
      <c r="AK888" s="166"/>
      <c r="AL888" s="166"/>
      <c r="AM888" s="166"/>
      <c r="AN888" s="166"/>
      <c r="AO888" s="166" t="s">
        <v>699</v>
      </c>
      <c r="AP888" s="159"/>
      <c r="AQ888" s="159"/>
      <c r="AR888" s="169">
        <f t="shared" si="6"/>
        <v>36</v>
      </c>
      <c r="AS888" s="160">
        <v>0</v>
      </c>
      <c r="AT888" s="160">
        <v>0</v>
      </c>
      <c r="AU888" s="160">
        <v>0</v>
      </c>
      <c r="AV888" s="160">
        <v>17</v>
      </c>
      <c r="AW888" s="160">
        <v>2</v>
      </c>
      <c r="AX888" s="160">
        <v>0</v>
      </c>
      <c r="AY888" s="160">
        <v>0</v>
      </c>
      <c r="AZ888" s="160">
        <v>8</v>
      </c>
      <c r="BA888" s="160">
        <v>9</v>
      </c>
      <c r="BB888" s="160"/>
      <c r="BC888" s="160"/>
      <c r="BD888" s="160"/>
      <c r="BE888" s="160"/>
    </row>
    <row r="889" spans="2:57" ht="16.5" hidden="1" customHeight="1">
      <c r="B889" s="163">
        <v>883</v>
      </c>
      <c r="C889" s="160" t="s">
        <v>164</v>
      </c>
      <c r="D889" s="160" t="s">
        <v>6857</v>
      </c>
      <c r="E889" s="176" t="s">
        <v>28</v>
      </c>
      <c r="F889" s="158" t="s">
        <v>6268</v>
      </c>
      <c r="G889" s="158" t="s">
        <v>6269</v>
      </c>
      <c r="H889" s="159" t="s">
        <v>730</v>
      </c>
      <c r="I889" s="160" t="s">
        <v>6858</v>
      </c>
      <c r="J889" s="218" t="s">
        <v>6859</v>
      </c>
      <c r="K889" s="219">
        <v>34358</v>
      </c>
      <c r="L889" s="220"/>
      <c r="M889" s="160"/>
      <c r="N889" s="158" t="s">
        <v>699</v>
      </c>
      <c r="O889" s="220" t="s">
        <v>6860</v>
      </c>
      <c r="P889" s="158" t="s">
        <v>699</v>
      </c>
      <c r="Q889" s="213">
        <v>4</v>
      </c>
      <c r="R889" s="163">
        <v>1</v>
      </c>
      <c r="S889" s="163">
        <v>16</v>
      </c>
      <c r="T889" s="163" t="s">
        <v>3281</v>
      </c>
      <c r="U889" s="163">
        <v>62</v>
      </c>
      <c r="V889" s="163" t="s">
        <v>6861</v>
      </c>
      <c r="W889" s="163">
        <v>1</v>
      </c>
      <c r="X889" s="163"/>
      <c r="Y889" s="164" t="s">
        <v>26</v>
      </c>
      <c r="Z889" s="164" t="s">
        <v>26</v>
      </c>
      <c r="AA889" s="164" t="s">
        <v>35</v>
      </c>
      <c r="AB889" s="208" t="s">
        <v>2354</v>
      </c>
      <c r="AC889" s="208">
        <v>46</v>
      </c>
      <c r="AD889" s="166"/>
      <c r="AE889" s="166"/>
      <c r="AF889" s="166"/>
      <c r="AG889" s="166"/>
      <c r="AH889" s="166"/>
      <c r="AI889" s="166"/>
      <c r="AJ889" s="166"/>
      <c r="AK889" s="166"/>
      <c r="AL889" s="166"/>
      <c r="AM889" s="166"/>
      <c r="AN889" s="166"/>
      <c r="AO889" s="166" t="s">
        <v>699</v>
      </c>
      <c r="AP889" s="159"/>
      <c r="AQ889" s="159"/>
      <c r="AR889" s="169">
        <f t="shared" si="6"/>
        <v>46</v>
      </c>
      <c r="AS889" s="160">
        <v>0</v>
      </c>
      <c r="AT889" s="160">
        <v>0</v>
      </c>
      <c r="AU889" s="160">
        <v>0</v>
      </c>
      <c r="AV889" s="160">
        <v>8</v>
      </c>
      <c r="AW889" s="160">
        <v>1</v>
      </c>
      <c r="AX889" s="160">
        <v>37</v>
      </c>
      <c r="AY889" s="160">
        <v>0</v>
      </c>
      <c r="AZ889" s="160">
        <v>0</v>
      </c>
      <c r="BA889" s="160">
        <v>0</v>
      </c>
      <c r="BB889" s="160"/>
      <c r="BC889" s="160"/>
      <c r="BD889" s="160"/>
      <c r="BE889" s="160"/>
    </row>
    <row r="890" spans="2:57" ht="16.5" hidden="1" customHeight="1">
      <c r="B890" s="163">
        <v>884</v>
      </c>
      <c r="C890" s="160" t="s">
        <v>319</v>
      </c>
      <c r="D890" s="160" t="s">
        <v>6862</v>
      </c>
      <c r="E890" s="176" t="s">
        <v>28</v>
      </c>
      <c r="F890" s="158" t="s">
        <v>6268</v>
      </c>
      <c r="G890" s="158" t="s">
        <v>6315</v>
      </c>
      <c r="H890" s="159" t="s">
        <v>727</v>
      </c>
      <c r="I890" s="160" t="s">
        <v>6863</v>
      </c>
      <c r="J890" s="218" t="s">
        <v>6864</v>
      </c>
      <c r="K890" s="219">
        <v>36526</v>
      </c>
      <c r="L890" s="220"/>
      <c r="M890" s="160"/>
      <c r="N890" s="158" t="s">
        <v>699</v>
      </c>
      <c r="O890" s="220" t="s">
        <v>6865</v>
      </c>
      <c r="P890" s="158" t="s">
        <v>699</v>
      </c>
      <c r="Q890" s="213">
        <v>3</v>
      </c>
      <c r="R890" s="163">
        <v>1</v>
      </c>
      <c r="S890" s="163">
        <v>24</v>
      </c>
      <c r="T890" s="163" t="s">
        <v>3936</v>
      </c>
      <c r="U890" s="163">
        <v>51</v>
      </c>
      <c r="V890" s="163" t="s">
        <v>6866</v>
      </c>
      <c r="W890" s="163">
        <v>2</v>
      </c>
      <c r="X890" s="163"/>
      <c r="Y890" s="164" t="s">
        <v>26</v>
      </c>
      <c r="Z890" s="164" t="s">
        <v>26</v>
      </c>
      <c r="AA890" s="164" t="s">
        <v>35</v>
      </c>
      <c r="AB890" s="208" t="s">
        <v>2354</v>
      </c>
      <c r="AC890" s="208">
        <v>42</v>
      </c>
      <c r="AD890" s="166"/>
      <c r="AE890" s="166"/>
      <c r="AF890" s="166"/>
      <c r="AG890" s="166"/>
      <c r="AH890" s="166"/>
      <c r="AI890" s="166"/>
      <c r="AJ890" s="166"/>
      <c r="AK890" s="166"/>
      <c r="AL890" s="166"/>
      <c r="AM890" s="166"/>
      <c r="AN890" s="166"/>
      <c r="AO890" s="166" t="s">
        <v>699</v>
      </c>
      <c r="AP890" s="159"/>
      <c r="AQ890" s="159"/>
      <c r="AR890" s="169">
        <f t="shared" si="6"/>
        <v>42</v>
      </c>
      <c r="AS890" s="160">
        <v>0</v>
      </c>
      <c r="AT890" s="160">
        <v>0</v>
      </c>
      <c r="AU890" s="160">
        <v>0</v>
      </c>
      <c r="AV890" s="160">
        <v>0</v>
      </c>
      <c r="AW890" s="160">
        <v>23</v>
      </c>
      <c r="AX890" s="160">
        <v>0</v>
      </c>
      <c r="AY890" s="160">
        <v>0</v>
      </c>
      <c r="AZ890" s="160">
        <v>0</v>
      </c>
      <c r="BA890" s="160">
        <v>19</v>
      </c>
      <c r="BB890" s="160"/>
      <c r="BC890" s="160"/>
      <c r="BD890" s="160"/>
      <c r="BE890" s="160"/>
    </row>
    <row r="891" spans="2:57" ht="16.5" hidden="1" customHeight="1">
      <c r="B891" s="163">
        <v>885</v>
      </c>
      <c r="C891" s="160" t="s">
        <v>38</v>
      </c>
      <c r="D891" s="160" t="s">
        <v>6867</v>
      </c>
      <c r="E891" s="176" t="s">
        <v>28</v>
      </c>
      <c r="F891" s="158" t="s">
        <v>6268</v>
      </c>
      <c r="G891" s="158" t="s">
        <v>6395</v>
      </c>
      <c r="H891" s="159" t="s">
        <v>730</v>
      </c>
      <c r="I891" s="160" t="s">
        <v>6868</v>
      </c>
      <c r="J891" s="218" t="s">
        <v>6869</v>
      </c>
      <c r="K891" s="219">
        <v>33974</v>
      </c>
      <c r="L891" s="220"/>
      <c r="M891" s="160"/>
      <c r="N891" s="158" t="s">
        <v>699</v>
      </c>
      <c r="O891" s="220" t="s">
        <v>6870</v>
      </c>
      <c r="P891" s="158" t="s">
        <v>699</v>
      </c>
      <c r="Q891" s="213">
        <v>2</v>
      </c>
      <c r="R891" s="163">
        <v>1</v>
      </c>
      <c r="S891" s="163">
        <v>17</v>
      </c>
      <c r="T891" s="163" t="s">
        <v>2710</v>
      </c>
      <c r="U891" s="163">
        <v>37</v>
      </c>
      <c r="V891" s="163" t="s">
        <v>6871</v>
      </c>
      <c r="W891" s="163">
        <v>1</v>
      </c>
      <c r="X891" s="163"/>
      <c r="Y891" s="164" t="s">
        <v>26</v>
      </c>
      <c r="Z891" s="164" t="s">
        <v>26</v>
      </c>
      <c r="AA891" s="164"/>
      <c r="AB891" s="221" t="s">
        <v>2338</v>
      </c>
      <c r="AC891" s="208">
        <v>44</v>
      </c>
      <c r="AD891" s="166"/>
      <c r="AE891" s="166"/>
      <c r="AF891" s="166"/>
      <c r="AG891" s="166"/>
      <c r="AH891" s="166"/>
      <c r="AI891" s="166"/>
      <c r="AJ891" s="166"/>
      <c r="AK891" s="166"/>
      <c r="AL891" s="166"/>
      <c r="AM891" s="166"/>
      <c r="AN891" s="166"/>
      <c r="AO891" s="166" t="s">
        <v>699</v>
      </c>
      <c r="AP891" s="159"/>
      <c r="AQ891" s="159"/>
      <c r="AR891" s="169">
        <f t="shared" si="6"/>
        <v>44</v>
      </c>
      <c r="AS891" s="160">
        <v>0</v>
      </c>
      <c r="AT891" s="160">
        <v>0</v>
      </c>
      <c r="AU891" s="160">
        <v>0</v>
      </c>
      <c r="AV891" s="160">
        <v>44</v>
      </c>
      <c r="AW891" s="160">
        <v>0</v>
      </c>
      <c r="AX891" s="160">
        <v>0</v>
      </c>
      <c r="AY891" s="160">
        <v>0</v>
      </c>
      <c r="AZ891" s="160">
        <v>0</v>
      </c>
      <c r="BA891" s="160">
        <v>0</v>
      </c>
      <c r="BB891" s="160"/>
      <c r="BC891" s="160"/>
      <c r="BD891" s="160"/>
      <c r="BE891" s="160"/>
    </row>
    <row r="892" spans="2:57" ht="16.5" hidden="1" customHeight="1">
      <c r="B892" s="163">
        <v>886</v>
      </c>
      <c r="C892" s="160" t="s">
        <v>39</v>
      </c>
      <c r="D892" s="160" t="s">
        <v>6872</v>
      </c>
      <c r="E892" s="176" t="s">
        <v>28</v>
      </c>
      <c r="F892" s="158" t="s">
        <v>6268</v>
      </c>
      <c r="G892" s="158" t="s">
        <v>6395</v>
      </c>
      <c r="H892" s="159" t="s">
        <v>727</v>
      </c>
      <c r="I892" s="160" t="s">
        <v>6873</v>
      </c>
      <c r="J892" s="218" t="s">
        <v>6874</v>
      </c>
      <c r="K892" s="219">
        <v>33970</v>
      </c>
      <c r="L892" s="220"/>
      <c r="M892" s="160"/>
      <c r="N892" s="158" t="s">
        <v>699</v>
      </c>
      <c r="O892" s="220" t="s">
        <v>6875</v>
      </c>
      <c r="P892" s="158" t="s">
        <v>699</v>
      </c>
      <c r="Q892" s="213">
        <v>2</v>
      </c>
      <c r="R892" s="163">
        <v>1</v>
      </c>
      <c r="S892" s="163">
        <v>14</v>
      </c>
      <c r="T892" s="163" t="s">
        <v>2575</v>
      </c>
      <c r="U892" s="163">
        <v>29</v>
      </c>
      <c r="V892" s="163" t="s">
        <v>6876</v>
      </c>
      <c r="W892" s="163">
        <v>2</v>
      </c>
      <c r="X892" s="163"/>
      <c r="Y892" s="164" t="s">
        <v>26</v>
      </c>
      <c r="Z892" s="164" t="s">
        <v>26</v>
      </c>
      <c r="AA892" s="164"/>
      <c r="AB892" s="221" t="s">
        <v>2338</v>
      </c>
      <c r="AC892" s="208">
        <v>22</v>
      </c>
      <c r="AD892" s="166"/>
      <c r="AE892" s="166"/>
      <c r="AF892" s="166"/>
      <c r="AG892" s="166"/>
      <c r="AH892" s="166"/>
      <c r="AI892" s="166"/>
      <c r="AJ892" s="166"/>
      <c r="AK892" s="166"/>
      <c r="AL892" s="166"/>
      <c r="AM892" s="166"/>
      <c r="AN892" s="166"/>
      <c r="AO892" s="166" t="s">
        <v>699</v>
      </c>
      <c r="AP892" s="159"/>
      <c r="AQ892" s="159"/>
      <c r="AR892" s="169">
        <f t="shared" si="6"/>
        <v>22</v>
      </c>
      <c r="AS892" s="160">
        <v>12</v>
      </c>
      <c r="AT892" s="160">
        <v>0</v>
      </c>
      <c r="AU892" s="160">
        <v>0</v>
      </c>
      <c r="AV892" s="160">
        <v>0</v>
      </c>
      <c r="AW892" s="160">
        <v>0</v>
      </c>
      <c r="AX892" s="160">
        <v>10</v>
      </c>
      <c r="AY892" s="160">
        <v>0</v>
      </c>
      <c r="AZ892" s="160">
        <v>0</v>
      </c>
      <c r="BA892" s="160">
        <v>0</v>
      </c>
      <c r="BB892" s="160"/>
      <c r="BC892" s="160"/>
      <c r="BD892" s="160"/>
      <c r="BE892" s="160"/>
    </row>
    <row r="893" spans="2:57" ht="16.5" hidden="1" customHeight="1">
      <c r="B893" s="163">
        <v>887</v>
      </c>
      <c r="C893" s="160" t="s">
        <v>165</v>
      </c>
      <c r="D893" s="160" t="s">
        <v>6877</v>
      </c>
      <c r="E893" s="176" t="s">
        <v>28</v>
      </c>
      <c r="F893" s="158" t="s">
        <v>6268</v>
      </c>
      <c r="G893" s="158" t="s">
        <v>6269</v>
      </c>
      <c r="H893" s="159" t="s">
        <v>730</v>
      </c>
      <c r="I893" s="160" t="s">
        <v>6878</v>
      </c>
      <c r="J893" s="218" t="s">
        <v>6879</v>
      </c>
      <c r="K893" s="219">
        <v>29981</v>
      </c>
      <c r="L893" s="220"/>
      <c r="M893" s="160"/>
      <c r="N893" s="158" t="s">
        <v>699</v>
      </c>
      <c r="O893" s="220" t="s">
        <v>6880</v>
      </c>
      <c r="P893" s="158" t="s">
        <v>699</v>
      </c>
      <c r="Q893" s="213">
        <v>3</v>
      </c>
      <c r="R893" s="163">
        <v>1</v>
      </c>
      <c r="S893" s="163">
        <v>14</v>
      </c>
      <c r="T893" s="163" t="s">
        <v>5422</v>
      </c>
      <c r="U893" s="163">
        <v>28</v>
      </c>
      <c r="V893" s="163" t="s">
        <v>6881</v>
      </c>
      <c r="W893" s="163">
        <v>2</v>
      </c>
      <c r="X893" s="163"/>
      <c r="Y893" s="164" t="s">
        <v>26</v>
      </c>
      <c r="Z893" s="164" t="s">
        <v>26</v>
      </c>
      <c r="AA893" s="164"/>
      <c r="AB893" s="221" t="s">
        <v>2338</v>
      </c>
      <c r="AC893" s="208">
        <v>36</v>
      </c>
      <c r="AD893" s="166"/>
      <c r="AE893" s="166"/>
      <c r="AF893" s="166"/>
      <c r="AG893" s="166"/>
      <c r="AH893" s="166"/>
      <c r="AI893" s="166"/>
      <c r="AJ893" s="166"/>
      <c r="AK893" s="166"/>
      <c r="AL893" s="166"/>
      <c r="AM893" s="166"/>
      <c r="AN893" s="166"/>
      <c r="AO893" s="166" t="s">
        <v>699</v>
      </c>
      <c r="AP893" s="159"/>
      <c r="AQ893" s="159"/>
      <c r="AR893" s="169">
        <f t="shared" si="6"/>
        <v>36</v>
      </c>
      <c r="AS893" s="160">
        <v>0</v>
      </c>
      <c r="AT893" s="160">
        <v>0</v>
      </c>
      <c r="AU893" s="160">
        <v>0</v>
      </c>
      <c r="AV893" s="160">
        <v>29</v>
      </c>
      <c r="AW893" s="160">
        <v>7</v>
      </c>
      <c r="AX893" s="160">
        <v>0</v>
      </c>
      <c r="AY893" s="160">
        <v>0</v>
      </c>
      <c r="AZ893" s="160">
        <v>0</v>
      </c>
      <c r="BA893" s="160">
        <v>0</v>
      </c>
      <c r="BB893" s="160"/>
      <c r="BC893" s="160"/>
      <c r="BD893" s="160"/>
      <c r="BE893" s="160"/>
    </row>
    <row r="894" spans="2:57" ht="16.5" hidden="1" customHeight="1">
      <c r="B894" s="163">
        <v>888</v>
      </c>
      <c r="C894" s="160" t="s">
        <v>166</v>
      </c>
      <c r="D894" s="160" t="s">
        <v>6882</v>
      </c>
      <c r="E894" s="176" t="s">
        <v>28</v>
      </c>
      <c r="F894" s="158" t="s">
        <v>6268</v>
      </c>
      <c r="G894" s="158" t="s">
        <v>6269</v>
      </c>
      <c r="H894" s="159" t="s">
        <v>727</v>
      </c>
      <c r="I894" s="160" t="s">
        <v>6883</v>
      </c>
      <c r="J894" s="218" t="s">
        <v>6884</v>
      </c>
      <c r="K894" s="219">
        <v>29615</v>
      </c>
      <c r="L894" s="220"/>
      <c r="M894" s="160"/>
      <c r="N894" s="158" t="s">
        <v>699</v>
      </c>
      <c r="O894" s="220" t="s">
        <v>6885</v>
      </c>
      <c r="P894" s="158" t="s">
        <v>699</v>
      </c>
      <c r="Q894" s="213">
        <v>3</v>
      </c>
      <c r="R894" s="163">
        <v>3</v>
      </c>
      <c r="S894" s="163">
        <v>15</v>
      </c>
      <c r="T894" s="163" t="s">
        <v>2478</v>
      </c>
      <c r="U894" s="163">
        <v>25</v>
      </c>
      <c r="V894" s="163" t="s">
        <v>6886</v>
      </c>
      <c r="W894" s="163">
        <v>1</v>
      </c>
      <c r="X894" s="163"/>
      <c r="Y894" s="164" t="s">
        <v>26</v>
      </c>
      <c r="Z894" s="164" t="s">
        <v>26</v>
      </c>
      <c r="AA894" s="164"/>
      <c r="AB894" s="221" t="s">
        <v>2338</v>
      </c>
      <c r="AC894" s="208">
        <v>22</v>
      </c>
      <c r="AD894" s="166"/>
      <c r="AE894" s="166"/>
      <c r="AF894" s="166"/>
      <c r="AG894" s="166"/>
      <c r="AH894" s="166"/>
      <c r="AI894" s="166"/>
      <c r="AJ894" s="166"/>
      <c r="AK894" s="166"/>
      <c r="AL894" s="166"/>
      <c r="AM894" s="166"/>
      <c r="AN894" s="166"/>
      <c r="AO894" s="166" t="s">
        <v>699</v>
      </c>
      <c r="AP894" s="159"/>
      <c r="AQ894" s="159"/>
      <c r="AR894" s="169">
        <f t="shared" si="6"/>
        <v>22</v>
      </c>
      <c r="AS894" s="160">
        <v>0</v>
      </c>
      <c r="AT894" s="160">
        <v>0</v>
      </c>
      <c r="AU894" s="160">
        <v>0</v>
      </c>
      <c r="AV894" s="160">
        <v>0</v>
      </c>
      <c r="AW894" s="160">
        <v>13</v>
      </c>
      <c r="AX894" s="160">
        <v>0</v>
      </c>
      <c r="AY894" s="160">
        <v>0</v>
      </c>
      <c r="AZ894" s="160">
        <v>0</v>
      </c>
      <c r="BA894" s="160">
        <v>9</v>
      </c>
      <c r="BB894" s="160"/>
      <c r="BC894" s="160"/>
      <c r="BD894" s="160"/>
      <c r="BE894" s="160"/>
    </row>
    <row r="895" spans="2:57" ht="16.5" hidden="1" customHeight="1">
      <c r="B895" s="163">
        <v>889</v>
      </c>
      <c r="C895" s="160" t="s">
        <v>320</v>
      </c>
      <c r="D895" s="160" t="s">
        <v>6887</v>
      </c>
      <c r="E895" s="176" t="s">
        <v>28</v>
      </c>
      <c r="F895" s="158" t="s">
        <v>6268</v>
      </c>
      <c r="G895" s="158" t="s">
        <v>6315</v>
      </c>
      <c r="H895" s="159" t="s">
        <v>727</v>
      </c>
      <c r="I895" s="160" t="s">
        <v>6888</v>
      </c>
      <c r="J895" s="218" t="s">
        <v>6889</v>
      </c>
      <c r="K895" s="219">
        <v>33987</v>
      </c>
      <c r="L895" s="220"/>
      <c r="M895" s="160"/>
      <c r="N895" s="158" t="s">
        <v>699</v>
      </c>
      <c r="O895" s="220" t="s">
        <v>6890</v>
      </c>
      <c r="P895" s="158" t="s">
        <v>699</v>
      </c>
      <c r="Q895" s="213">
        <v>2</v>
      </c>
      <c r="R895" s="163">
        <v>2</v>
      </c>
      <c r="S895" s="163">
        <v>11</v>
      </c>
      <c r="T895" s="163" t="s">
        <v>2431</v>
      </c>
      <c r="U895" s="163">
        <v>24</v>
      </c>
      <c r="V895" s="163" t="s">
        <v>6891</v>
      </c>
      <c r="W895" s="163">
        <v>2</v>
      </c>
      <c r="X895" s="163"/>
      <c r="Y895" s="164" t="s">
        <v>26</v>
      </c>
      <c r="Z895" s="164" t="s">
        <v>26</v>
      </c>
      <c r="AA895" s="164"/>
      <c r="AB895" s="221" t="s">
        <v>2338</v>
      </c>
      <c r="AC895" s="208">
        <v>18</v>
      </c>
      <c r="AD895" s="166"/>
      <c r="AE895" s="166"/>
      <c r="AF895" s="166"/>
      <c r="AG895" s="166"/>
      <c r="AH895" s="166"/>
      <c r="AI895" s="166"/>
      <c r="AJ895" s="166"/>
      <c r="AK895" s="166"/>
      <c r="AL895" s="166"/>
      <c r="AM895" s="166"/>
      <c r="AN895" s="166"/>
      <c r="AO895" s="166" t="s">
        <v>699</v>
      </c>
      <c r="AP895" s="159"/>
      <c r="AQ895" s="159"/>
      <c r="AR895" s="169">
        <f t="shared" si="6"/>
        <v>18</v>
      </c>
      <c r="AS895" s="160">
        <v>0</v>
      </c>
      <c r="AT895" s="160">
        <v>0</v>
      </c>
      <c r="AU895" s="160">
        <v>0</v>
      </c>
      <c r="AV895" s="160">
        <v>1</v>
      </c>
      <c r="AW895" s="160">
        <v>7</v>
      </c>
      <c r="AX895" s="160">
        <v>10</v>
      </c>
      <c r="AY895" s="160">
        <v>0</v>
      </c>
      <c r="AZ895" s="160">
        <v>0</v>
      </c>
      <c r="BA895" s="160">
        <v>0</v>
      </c>
      <c r="BB895" s="160"/>
      <c r="BC895" s="160"/>
      <c r="BD895" s="160"/>
      <c r="BE895" s="160"/>
    </row>
    <row r="896" spans="2:57" ht="16.5" hidden="1" customHeight="1">
      <c r="B896" s="163">
        <v>890</v>
      </c>
      <c r="C896" s="160" t="s">
        <v>321</v>
      </c>
      <c r="D896" s="160" t="s">
        <v>6892</v>
      </c>
      <c r="E896" s="176" t="s">
        <v>28</v>
      </c>
      <c r="F896" s="158" t="s">
        <v>6268</v>
      </c>
      <c r="G896" s="158" t="s">
        <v>6315</v>
      </c>
      <c r="H896" s="159" t="s">
        <v>727</v>
      </c>
      <c r="I896" s="160" t="s">
        <v>6893</v>
      </c>
      <c r="J896" s="218" t="s">
        <v>6894</v>
      </c>
      <c r="K896" s="219">
        <v>25210</v>
      </c>
      <c r="L896" s="220"/>
      <c r="M896" s="160"/>
      <c r="N896" s="158" t="s">
        <v>699</v>
      </c>
      <c r="O896" s="220" t="s">
        <v>6895</v>
      </c>
      <c r="P896" s="158" t="s">
        <v>699</v>
      </c>
      <c r="Q896" s="213">
        <v>2</v>
      </c>
      <c r="R896" s="163">
        <v>1</v>
      </c>
      <c r="S896" s="163">
        <v>4</v>
      </c>
      <c r="T896" s="163" t="s">
        <v>2452</v>
      </c>
      <c r="U896" s="163">
        <v>18</v>
      </c>
      <c r="V896" s="163" t="s">
        <v>6896</v>
      </c>
      <c r="W896" s="163">
        <v>1</v>
      </c>
      <c r="X896" s="163"/>
      <c r="Y896" s="164" t="s">
        <v>26</v>
      </c>
      <c r="Z896" s="164" t="s">
        <v>26</v>
      </c>
      <c r="AA896" s="164"/>
      <c r="AB896" s="221" t="s">
        <v>2338</v>
      </c>
      <c r="AC896" s="208">
        <v>15</v>
      </c>
      <c r="AD896" s="166"/>
      <c r="AE896" s="166"/>
      <c r="AF896" s="166"/>
      <c r="AG896" s="166"/>
      <c r="AH896" s="166"/>
      <c r="AI896" s="166"/>
      <c r="AJ896" s="166"/>
      <c r="AK896" s="166"/>
      <c r="AL896" s="166"/>
      <c r="AM896" s="166"/>
      <c r="AN896" s="166"/>
      <c r="AO896" s="166" t="s">
        <v>699</v>
      </c>
      <c r="AP896" s="159"/>
      <c r="AQ896" s="159"/>
      <c r="AR896" s="169">
        <f t="shared" si="6"/>
        <v>15</v>
      </c>
      <c r="AS896" s="160">
        <v>0</v>
      </c>
      <c r="AT896" s="160">
        <v>0</v>
      </c>
      <c r="AU896" s="160">
        <v>0</v>
      </c>
      <c r="AV896" s="160">
        <v>7</v>
      </c>
      <c r="AW896" s="160">
        <v>0</v>
      </c>
      <c r="AX896" s="160">
        <v>8</v>
      </c>
      <c r="AY896" s="160">
        <v>0</v>
      </c>
      <c r="AZ896" s="160">
        <v>0</v>
      </c>
      <c r="BA896" s="160">
        <v>0</v>
      </c>
      <c r="BB896" s="160"/>
      <c r="BC896" s="160"/>
      <c r="BD896" s="160"/>
      <c r="BE896" s="160"/>
    </row>
    <row r="897" spans="2:57" ht="16.5" hidden="1" customHeight="1">
      <c r="B897" s="163">
        <v>891</v>
      </c>
      <c r="C897" s="160" t="s">
        <v>167</v>
      </c>
      <c r="D897" s="160" t="s">
        <v>6897</v>
      </c>
      <c r="E897" s="176" t="s">
        <v>28</v>
      </c>
      <c r="F897" s="158" t="s">
        <v>6268</v>
      </c>
      <c r="G897" s="158" t="s">
        <v>6269</v>
      </c>
      <c r="H897" s="159" t="s">
        <v>724</v>
      </c>
      <c r="I897" s="160" t="s">
        <v>6898</v>
      </c>
      <c r="J897" s="218" t="s">
        <v>6899</v>
      </c>
      <c r="K897" s="219">
        <v>39814</v>
      </c>
      <c r="L897" s="220"/>
      <c r="M897" s="160"/>
      <c r="N897" s="158" t="s">
        <v>699</v>
      </c>
      <c r="O897" s="220" t="s">
        <v>6900</v>
      </c>
      <c r="P897" s="158" t="s">
        <v>699</v>
      </c>
      <c r="Q897" s="213">
        <v>3</v>
      </c>
      <c r="R897" s="163">
        <v>1</v>
      </c>
      <c r="S897" s="163">
        <v>15</v>
      </c>
      <c r="T897" s="163" t="s">
        <v>4347</v>
      </c>
      <c r="U897" s="163">
        <v>66</v>
      </c>
      <c r="V897" s="163" t="s">
        <v>6901</v>
      </c>
      <c r="W897" s="163">
        <v>1</v>
      </c>
      <c r="X897" s="163"/>
      <c r="Y897" s="164" t="s">
        <v>26</v>
      </c>
      <c r="Z897" s="164" t="s">
        <v>26</v>
      </c>
      <c r="AA897" s="164" t="s">
        <v>35</v>
      </c>
      <c r="AB897" s="208" t="s">
        <v>2354</v>
      </c>
      <c r="AC897" s="208">
        <v>48</v>
      </c>
      <c r="AD897" s="166"/>
      <c r="AE897" s="166"/>
      <c r="AF897" s="166"/>
      <c r="AG897" s="166"/>
      <c r="AH897" s="166"/>
      <c r="AI897" s="166"/>
      <c r="AJ897" s="166"/>
      <c r="AK897" s="166"/>
      <c r="AL897" s="166"/>
      <c r="AM897" s="166"/>
      <c r="AN897" s="166"/>
      <c r="AO897" s="166" t="s">
        <v>699</v>
      </c>
      <c r="AP897" s="159"/>
      <c r="AQ897" s="159"/>
      <c r="AR897" s="169">
        <f t="shared" si="6"/>
        <v>48</v>
      </c>
      <c r="AS897" s="160">
        <v>0</v>
      </c>
      <c r="AT897" s="160">
        <v>0</v>
      </c>
      <c r="AU897" s="160">
        <v>0</v>
      </c>
      <c r="AV897" s="160">
        <v>1</v>
      </c>
      <c r="AW897" s="160">
        <v>0</v>
      </c>
      <c r="AX897" s="160">
        <v>0</v>
      </c>
      <c r="AY897" s="160">
        <v>0</v>
      </c>
      <c r="AZ897" s="160">
        <v>0</v>
      </c>
      <c r="BA897" s="160">
        <v>47</v>
      </c>
      <c r="BB897" s="160"/>
      <c r="BC897" s="160"/>
      <c r="BD897" s="160"/>
      <c r="BE897" s="160"/>
    </row>
    <row r="898" spans="2:57" ht="16.5" hidden="1" customHeight="1">
      <c r="B898" s="163">
        <v>892</v>
      </c>
      <c r="C898" s="160" t="s">
        <v>168</v>
      </c>
      <c r="D898" s="160" t="s">
        <v>6902</v>
      </c>
      <c r="E898" s="176" t="s">
        <v>28</v>
      </c>
      <c r="F898" s="158" t="s">
        <v>6268</v>
      </c>
      <c r="G898" s="158" t="s">
        <v>6269</v>
      </c>
      <c r="H898" s="159" t="s">
        <v>727</v>
      </c>
      <c r="I898" s="160" t="s">
        <v>6903</v>
      </c>
      <c r="J898" s="218" t="s">
        <v>6904</v>
      </c>
      <c r="K898" s="219">
        <v>31052</v>
      </c>
      <c r="L898" s="220"/>
      <c r="M898" s="160"/>
      <c r="N898" s="158" t="s">
        <v>699</v>
      </c>
      <c r="O898" s="220" t="s">
        <v>6905</v>
      </c>
      <c r="P898" s="158" t="s">
        <v>699</v>
      </c>
      <c r="Q898" s="213">
        <v>3</v>
      </c>
      <c r="R898" s="163">
        <v>2</v>
      </c>
      <c r="S898" s="163">
        <v>11</v>
      </c>
      <c r="T898" s="163" t="s">
        <v>3440</v>
      </c>
      <c r="U898" s="163">
        <v>53</v>
      </c>
      <c r="V898" s="163" t="s">
        <v>6906</v>
      </c>
      <c r="W898" s="163">
        <v>1</v>
      </c>
      <c r="X898" s="163"/>
      <c r="Y898" s="164" t="s">
        <v>26</v>
      </c>
      <c r="Z898" s="164" t="s">
        <v>26</v>
      </c>
      <c r="AA898" s="164" t="s">
        <v>35</v>
      </c>
      <c r="AB898" s="208" t="s">
        <v>2354</v>
      </c>
      <c r="AC898" s="208">
        <v>29</v>
      </c>
      <c r="AD898" s="166"/>
      <c r="AE898" s="166"/>
      <c r="AF898" s="166"/>
      <c r="AG898" s="166"/>
      <c r="AH898" s="166"/>
      <c r="AI898" s="166"/>
      <c r="AJ898" s="166"/>
      <c r="AK898" s="166"/>
      <c r="AL898" s="166"/>
      <c r="AM898" s="166"/>
      <c r="AN898" s="166"/>
      <c r="AO898" s="166" t="s">
        <v>699</v>
      </c>
      <c r="AP898" s="159"/>
      <c r="AQ898" s="159"/>
      <c r="AR898" s="169">
        <f t="shared" si="6"/>
        <v>29</v>
      </c>
      <c r="AS898" s="160">
        <v>0</v>
      </c>
      <c r="AT898" s="160">
        <v>0</v>
      </c>
      <c r="AU898" s="160">
        <v>0</v>
      </c>
      <c r="AV898" s="160">
        <v>7</v>
      </c>
      <c r="AW898" s="160">
        <v>1</v>
      </c>
      <c r="AX898" s="160">
        <v>0</v>
      </c>
      <c r="AY898" s="160">
        <v>0</v>
      </c>
      <c r="AZ898" s="160">
        <v>0</v>
      </c>
      <c r="BA898" s="160">
        <v>21</v>
      </c>
      <c r="BB898" s="160"/>
      <c r="BC898" s="160"/>
      <c r="BD898" s="160"/>
      <c r="BE898" s="160"/>
    </row>
    <row r="899" spans="2:57" ht="16.5" hidden="1" customHeight="1">
      <c r="B899" s="163">
        <v>893</v>
      </c>
      <c r="C899" s="160" t="s">
        <v>243</v>
      </c>
      <c r="D899" s="160" t="s">
        <v>6907</v>
      </c>
      <c r="E899" s="176" t="s">
        <v>28</v>
      </c>
      <c r="F899" s="158" t="s">
        <v>6268</v>
      </c>
      <c r="G899" s="158" t="s">
        <v>6291</v>
      </c>
      <c r="H899" s="159" t="s">
        <v>727</v>
      </c>
      <c r="I899" s="160" t="s">
        <v>6908</v>
      </c>
      <c r="J899" s="218" t="s">
        <v>6909</v>
      </c>
      <c r="K899" s="219">
        <v>45292</v>
      </c>
      <c r="L899" s="220"/>
      <c r="M899" s="160"/>
      <c r="N899" s="158" t="s">
        <v>699</v>
      </c>
      <c r="O899" s="220" t="s">
        <v>6910</v>
      </c>
      <c r="P899" s="158" t="s">
        <v>699</v>
      </c>
      <c r="Q899" s="213">
        <v>1</v>
      </c>
      <c r="R899" s="163">
        <v>1</v>
      </c>
      <c r="S899" s="163">
        <v>19</v>
      </c>
      <c r="T899" s="163" t="s">
        <v>3440</v>
      </c>
      <c r="U899" s="163">
        <v>50</v>
      </c>
      <c r="V899" s="163" t="s">
        <v>6911</v>
      </c>
      <c r="W899" s="163">
        <v>1</v>
      </c>
      <c r="X899" s="163"/>
      <c r="Y899" s="164" t="s">
        <v>26</v>
      </c>
      <c r="Z899" s="164" t="s">
        <v>26</v>
      </c>
      <c r="AA899" s="164" t="s">
        <v>35</v>
      </c>
      <c r="AB899" s="208" t="s">
        <v>2354</v>
      </c>
      <c r="AC899" s="208">
        <v>46</v>
      </c>
      <c r="AD899" s="166"/>
      <c r="AE899" s="166"/>
      <c r="AF899" s="166"/>
      <c r="AG899" s="166"/>
      <c r="AH899" s="166"/>
      <c r="AI899" s="166"/>
      <c r="AJ899" s="166"/>
      <c r="AK899" s="166"/>
      <c r="AL899" s="166"/>
      <c r="AM899" s="166"/>
      <c r="AN899" s="166"/>
      <c r="AO899" s="166" t="s">
        <v>699</v>
      </c>
      <c r="AP899" s="159"/>
      <c r="AQ899" s="159"/>
      <c r="AR899" s="169">
        <f t="shared" si="6"/>
        <v>46</v>
      </c>
      <c r="AS899" s="160">
        <v>0</v>
      </c>
      <c r="AT899" s="160">
        <v>0</v>
      </c>
      <c r="AU899" s="160">
        <v>0</v>
      </c>
      <c r="AV899" s="160">
        <v>0</v>
      </c>
      <c r="AW899" s="160">
        <v>46</v>
      </c>
      <c r="AX899" s="160">
        <v>0</v>
      </c>
      <c r="AY899" s="160">
        <v>0</v>
      </c>
      <c r="AZ899" s="160">
        <v>0</v>
      </c>
      <c r="BA899" s="160">
        <v>0</v>
      </c>
      <c r="BB899" s="160"/>
      <c r="BC899" s="160"/>
      <c r="BD899" s="160"/>
      <c r="BE899" s="160"/>
    </row>
    <row r="900" spans="2:57" ht="16.5" hidden="1" customHeight="1">
      <c r="B900" s="163">
        <v>894</v>
      </c>
      <c r="C900" s="160" t="s">
        <v>244</v>
      </c>
      <c r="D900" s="160" t="s">
        <v>6912</v>
      </c>
      <c r="E900" s="176" t="s">
        <v>28</v>
      </c>
      <c r="F900" s="158" t="s">
        <v>6268</v>
      </c>
      <c r="G900" s="158" t="s">
        <v>6291</v>
      </c>
      <c r="H900" s="159" t="s">
        <v>730</v>
      </c>
      <c r="I900" s="160" t="s">
        <v>6913</v>
      </c>
      <c r="J900" s="218" t="s">
        <v>6914</v>
      </c>
      <c r="K900" s="219">
        <v>40544</v>
      </c>
      <c r="L900" s="220"/>
      <c r="M900" s="160"/>
      <c r="N900" s="158" t="s">
        <v>699</v>
      </c>
      <c r="O900" s="220" t="s">
        <v>6915</v>
      </c>
      <c r="P900" s="158" t="s">
        <v>699</v>
      </c>
      <c r="Q900" s="213">
        <v>2</v>
      </c>
      <c r="R900" s="163">
        <v>1</v>
      </c>
      <c r="S900" s="163">
        <v>10</v>
      </c>
      <c r="T900" s="163" t="s">
        <v>2351</v>
      </c>
      <c r="U900" s="163">
        <v>57</v>
      </c>
      <c r="V900" s="163" t="s">
        <v>6916</v>
      </c>
      <c r="W900" s="163">
        <v>1</v>
      </c>
      <c r="X900" s="163"/>
      <c r="Y900" s="164" t="s">
        <v>26</v>
      </c>
      <c r="Z900" s="164" t="s">
        <v>26</v>
      </c>
      <c r="AA900" s="164" t="s">
        <v>35</v>
      </c>
      <c r="AB900" s="208" t="s">
        <v>2354</v>
      </c>
      <c r="AC900" s="208">
        <v>38</v>
      </c>
      <c r="AD900" s="166"/>
      <c r="AE900" s="166"/>
      <c r="AF900" s="166"/>
      <c r="AG900" s="166"/>
      <c r="AH900" s="166"/>
      <c r="AI900" s="166"/>
      <c r="AJ900" s="166"/>
      <c r="AK900" s="166"/>
      <c r="AL900" s="166"/>
      <c r="AM900" s="166"/>
      <c r="AN900" s="166"/>
      <c r="AO900" s="166" t="s">
        <v>699</v>
      </c>
      <c r="AP900" s="159"/>
      <c r="AQ900" s="159"/>
      <c r="AR900" s="169">
        <f t="shared" si="6"/>
        <v>38</v>
      </c>
      <c r="AS900" s="160">
        <v>0</v>
      </c>
      <c r="AT900" s="160">
        <v>0</v>
      </c>
      <c r="AU900" s="160">
        <v>0</v>
      </c>
      <c r="AV900" s="160">
        <v>37</v>
      </c>
      <c r="AW900" s="160">
        <v>1</v>
      </c>
      <c r="AX900" s="160">
        <v>0</v>
      </c>
      <c r="AY900" s="160">
        <v>0</v>
      </c>
      <c r="AZ900" s="160">
        <v>0</v>
      </c>
      <c r="BA900" s="160">
        <v>0</v>
      </c>
      <c r="BB900" s="160"/>
      <c r="BC900" s="160"/>
      <c r="BD900" s="160"/>
      <c r="BE900" s="160"/>
    </row>
    <row r="901" spans="2:57" ht="16.5" hidden="1" customHeight="1">
      <c r="B901" s="163">
        <v>895</v>
      </c>
      <c r="C901" s="160" t="s">
        <v>245</v>
      </c>
      <c r="D901" s="160" t="s">
        <v>6917</v>
      </c>
      <c r="E901" s="176" t="s">
        <v>28</v>
      </c>
      <c r="F901" s="158" t="s">
        <v>6268</v>
      </c>
      <c r="G901" s="158" t="s">
        <v>6291</v>
      </c>
      <c r="H901" s="159" t="s">
        <v>730</v>
      </c>
      <c r="I901" s="160" t="s">
        <v>6918</v>
      </c>
      <c r="J901" s="218" t="s">
        <v>6914</v>
      </c>
      <c r="K901" s="219">
        <v>41640</v>
      </c>
      <c r="L901" s="220"/>
      <c r="M901" s="160"/>
      <c r="N901" s="158" t="s">
        <v>699</v>
      </c>
      <c r="O901" s="220" t="s">
        <v>6919</v>
      </c>
      <c r="P901" s="158" t="s">
        <v>699</v>
      </c>
      <c r="Q901" s="213" t="s">
        <v>6413</v>
      </c>
      <c r="R901" s="213" t="s">
        <v>6413</v>
      </c>
      <c r="S901" s="213" t="s">
        <v>6413</v>
      </c>
      <c r="T901" s="163" t="s">
        <v>2430</v>
      </c>
      <c r="U901" s="163">
        <v>30</v>
      </c>
      <c r="V901" s="163" t="s">
        <v>6920</v>
      </c>
      <c r="W901" s="213" t="s">
        <v>6413</v>
      </c>
      <c r="X901" s="213"/>
      <c r="Y901" s="164" t="s">
        <v>26</v>
      </c>
      <c r="Z901" s="164" t="s">
        <v>26</v>
      </c>
      <c r="AA901" s="164"/>
      <c r="AB901" s="221" t="s">
        <v>2338</v>
      </c>
      <c r="AC901" s="208">
        <v>0</v>
      </c>
      <c r="AD901" s="166"/>
      <c r="AE901" s="166"/>
      <c r="AF901" s="166"/>
      <c r="AG901" s="166"/>
      <c r="AH901" s="166"/>
      <c r="AI901" s="166"/>
      <c r="AJ901" s="166"/>
      <c r="AK901" s="166"/>
      <c r="AL901" s="166"/>
      <c r="AM901" s="166"/>
      <c r="AN901" s="166"/>
      <c r="AO901" s="166">
        <v>1</v>
      </c>
      <c r="AP901" s="159" t="s">
        <v>6921</v>
      </c>
      <c r="AQ901" s="159"/>
      <c r="AR901" s="169">
        <f t="shared" si="6"/>
        <v>0</v>
      </c>
      <c r="AS901" s="160">
        <v>0</v>
      </c>
      <c r="AT901" s="160">
        <v>0</v>
      </c>
      <c r="AU901" s="160">
        <v>0</v>
      </c>
      <c r="AV901" s="160">
        <v>0</v>
      </c>
      <c r="AW901" s="160">
        <v>0</v>
      </c>
      <c r="AX901" s="160">
        <v>0</v>
      </c>
      <c r="AY901" s="160">
        <v>0</v>
      </c>
      <c r="AZ901" s="160">
        <v>0</v>
      </c>
      <c r="BA901" s="160">
        <v>0</v>
      </c>
      <c r="BB901" s="160"/>
      <c r="BC901" s="160"/>
      <c r="BD901" s="160"/>
      <c r="BE901" s="160"/>
    </row>
    <row r="902" spans="2:57" ht="16.5" hidden="1" customHeight="1">
      <c r="B902" s="163">
        <v>896</v>
      </c>
      <c r="C902" s="160" t="s">
        <v>246</v>
      </c>
      <c r="D902" s="160" t="s">
        <v>6922</v>
      </c>
      <c r="E902" s="176" t="s">
        <v>28</v>
      </c>
      <c r="F902" s="158" t="s">
        <v>6268</v>
      </c>
      <c r="G902" s="158" t="s">
        <v>6291</v>
      </c>
      <c r="H902" s="159" t="s">
        <v>727</v>
      </c>
      <c r="I902" s="160" t="s">
        <v>6923</v>
      </c>
      <c r="J902" s="218" t="s">
        <v>6924</v>
      </c>
      <c r="K902" s="219">
        <v>40544</v>
      </c>
      <c r="L902" s="220"/>
      <c r="M902" s="160"/>
      <c r="N902" s="158" t="s">
        <v>699</v>
      </c>
      <c r="O902" s="220" t="s">
        <v>6925</v>
      </c>
      <c r="P902" s="158" t="s">
        <v>699</v>
      </c>
      <c r="Q902" s="213">
        <v>1</v>
      </c>
      <c r="R902" s="163">
        <v>1</v>
      </c>
      <c r="S902" s="163">
        <v>10</v>
      </c>
      <c r="T902" s="163" t="s">
        <v>3290</v>
      </c>
      <c r="U902" s="163">
        <v>61</v>
      </c>
      <c r="V902" s="163" t="s">
        <v>6926</v>
      </c>
      <c r="W902" s="163">
        <v>2</v>
      </c>
      <c r="X902" s="163"/>
      <c r="Y902" s="164" t="s">
        <v>26</v>
      </c>
      <c r="Z902" s="164" t="s">
        <v>26</v>
      </c>
      <c r="AA902" s="164" t="s">
        <v>35</v>
      </c>
      <c r="AB902" s="208" t="s">
        <v>2354</v>
      </c>
      <c r="AC902" s="208">
        <v>23</v>
      </c>
      <c r="AD902" s="166"/>
      <c r="AE902" s="166"/>
      <c r="AF902" s="166"/>
      <c r="AG902" s="166"/>
      <c r="AH902" s="166"/>
      <c r="AI902" s="166"/>
      <c r="AJ902" s="166"/>
      <c r="AK902" s="166"/>
      <c r="AL902" s="166"/>
      <c r="AM902" s="166"/>
      <c r="AN902" s="166"/>
      <c r="AO902" s="166" t="s">
        <v>699</v>
      </c>
      <c r="AP902" s="159"/>
      <c r="AQ902" s="159"/>
      <c r="AR902" s="169">
        <f t="shared" si="6"/>
        <v>23</v>
      </c>
      <c r="AS902" s="160">
        <v>0</v>
      </c>
      <c r="AT902" s="160">
        <v>0</v>
      </c>
      <c r="AU902" s="160">
        <v>0</v>
      </c>
      <c r="AV902" s="160">
        <v>23</v>
      </c>
      <c r="AW902" s="160">
        <v>0</v>
      </c>
      <c r="AX902" s="160">
        <v>0</v>
      </c>
      <c r="AY902" s="160">
        <v>0</v>
      </c>
      <c r="AZ902" s="160">
        <v>0</v>
      </c>
      <c r="BA902" s="160">
        <v>0</v>
      </c>
      <c r="BB902" s="160"/>
      <c r="BC902" s="160"/>
      <c r="BD902" s="160"/>
      <c r="BE902" s="160"/>
    </row>
    <row r="903" spans="2:57" ht="16.5" hidden="1" customHeight="1">
      <c r="B903" s="163">
        <v>897</v>
      </c>
      <c r="C903" s="160" t="s">
        <v>169</v>
      </c>
      <c r="D903" s="160" t="s">
        <v>6927</v>
      </c>
      <c r="E903" s="176" t="s">
        <v>28</v>
      </c>
      <c r="F903" s="158" t="s">
        <v>6268</v>
      </c>
      <c r="G903" s="158" t="s">
        <v>6269</v>
      </c>
      <c r="H903" s="159" t="s">
        <v>730</v>
      </c>
      <c r="I903" s="160" t="s">
        <v>6928</v>
      </c>
      <c r="J903" s="218" t="s">
        <v>6929</v>
      </c>
      <c r="K903" s="219">
        <v>31064</v>
      </c>
      <c r="L903" s="220"/>
      <c r="M903" s="160"/>
      <c r="N903" s="158" t="s">
        <v>699</v>
      </c>
      <c r="O903" s="220" t="s">
        <v>6930</v>
      </c>
      <c r="P903" s="158" t="s">
        <v>699</v>
      </c>
      <c r="Q903" s="213">
        <v>3</v>
      </c>
      <c r="R903" s="163">
        <v>1</v>
      </c>
      <c r="S903" s="163">
        <v>17</v>
      </c>
      <c r="T903" s="163" t="s">
        <v>2977</v>
      </c>
      <c r="U903" s="163">
        <v>23</v>
      </c>
      <c r="V903" s="163" t="s">
        <v>6931</v>
      </c>
      <c r="W903" s="163">
        <v>1</v>
      </c>
      <c r="X903" s="163"/>
      <c r="Y903" s="164" t="s">
        <v>26</v>
      </c>
      <c r="Z903" s="164" t="s">
        <v>26</v>
      </c>
      <c r="AA903" s="164"/>
      <c r="AB903" s="221" t="s">
        <v>2338</v>
      </c>
      <c r="AC903" s="208">
        <v>28</v>
      </c>
      <c r="AD903" s="166"/>
      <c r="AE903" s="166"/>
      <c r="AF903" s="166"/>
      <c r="AG903" s="166"/>
      <c r="AH903" s="166"/>
      <c r="AI903" s="166"/>
      <c r="AJ903" s="166"/>
      <c r="AK903" s="166"/>
      <c r="AL903" s="166"/>
      <c r="AM903" s="166"/>
      <c r="AN903" s="166"/>
      <c r="AO903" s="166" t="s">
        <v>699</v>
      </c>
      <c r="AP903" s="159"/>
      <c r="AQ903" s="159"/>
      <c r="AR903" s="169">
        <f t="shared" si="6"/>
        <v>28</v>
      </c>
      <c r="AS903" s="160">
        <v>0</v>
      </c>
      <c r="AT903" s="160">
        <v>0</v>
      </c>
      <c r="AU903" s="160">
        <v>0</v>
      </c>
      <c r="AV903" s="160">
        <v>28</v>
      </c>
      <c r="AW903" s="160">
        <v>0</v>
      </c>
      <c r="AX903" s="160">
        <v>0</v>
      </c>
      <c r="AY903" s="160">
        <v>0</v>
      </c>
      <c r="AZ903" s="160">
        <v>0</v>
      </c>
      <c r="BA903" s="160">
        <v>0</v>
      </c>
      <c r="BB903" s="160"/>
      <c r="BC903" s="160"/>
      <c r="BD903" s="160"/>
      <c r="BE903" s="160"/>
    </row>
    <row r="904" spans="2:57" ht="16.5" hidden="1" customHeight="1">
      <c r="B904" s="163">
        <v>898</v>
      </c>
      <c r="C904" s="160" t="s">
        <v>170</v>
      </c>
      <c r="D904" s="160" t="s">
        <v>6932</v>
      </c>
      <c r="E904" s="176" t="s">
        <v>28</v>
      </c>
      <c r="F904" s="158" t="s">
        <v>6268</v>
      </c>
      <c r="G904" s="158" t="s">
        <v>6269</v>
      </c>
      <c r="H904" s="159" t="s">
        <v>727</v>
      </c>
      <c r="I904" s="160" t="s">
        <v>6933</v>
      </c>
      <c r="J904" s="218" t="s">
        <v>6934</v>
      </c>
      <c r="K904" s="219">
        <v>29588</v>
      </c>
      <c r="L904" s="220"/>
      <c r="M904" s="160"/>
      <c r="N904" s="158" t="s">
        <v>699</v>
      </c>
      <c r="O904" s="220" t="s">
        <v>6935</v>
      </c>
      <c r="P904" s="158" t="s">
        <v>699</v>
      </c>
      <c r="Q904" s="213">
        <v>3</v>
      </c>
      <c r="R904" s="163">
        <v>1</v>
      </c>
      <c r="S904" s="163">
        <v>14</v>
      </c>
      <c r="T904" s="163" t="s">
        <v>2543</v>
      </c>
      <c r="U904" s="163">
        <v>39</v>
      </c>
      <c r="V904" s="163" t="s">
        <v>6936</v>
      </c>
      <c r="W904" s="163">
        <v>1</v>
      </c>
      <c r="X904" s="163"/>
      <c r="Y904" s="164" t="s">
        <v>26</v>
      </c>
      <c r="Z904" s="164" t="s">
        <v>26</v>
      </c>
      <c r="AA904" s="164" t="s">
        <v>35</v>
      </c>
      <c r="AB904" s="208" t="s">
        <v>2354</v>
      </c>
      <c r="AC904" s="208">
        <v>32</v>
      </c>
      <c r="AD904" s="166"/>
      <c r="AE904" s="166"/>
      <c r="AF904" s="166"/>
      <c r="AG904" s="166"/>
      <c r="AH904" s="166"/>
      <c r="AI904" s="166"/>
      <c r="AJ904" s="166"/>
      <c r="AK904" s="166"/>
      <c r="AL904" s="166"/>
      <c r="AM904" s="166"/>
      <c r="AN904" s="166"/>
      <c r="AO904" s="166" t="s">
        <v>699</v>
      </c>
      <c r="AP904" s="159"/>
      <c r="AQ904" s="159"/>
      <c r="AR904" s="169">
        <f t="shared" si="6"/>
        <v>32</v>
      </c>
      <c r="AS904" s="160">
        <v>0</v>
      </c>
      <c r="AT904" s="160">
        <v>0</v>
      </c>
      <c r="AU904" s="160">
        <v>0</v>
      </c>
      <c r="AV904" s="160">
        <v>3</v>
      </c>
      <c r="AW904" s="160">
        <v>10</v>
      </c>
      <c r="AX904" s="160">
        <v>0</v>
      </c>
      <c r="AY904" s="160">
        <v>0</v>
      </c>
      <c r="AZ904" s="160">
        <v>0</v>
      </c>
      <c r="BA904" s="160">
        <v>19</v>
      </c>
      <c r="BB904" s="160"/>
      <c r="BC904" s="160"/>
      <c r="BD904" s="160"/>
      <c r="BE904" s="160"/>
    </row>
    <row r="905" spans="2:57" ht="16.5" hidden="1" customHeight="1">
      <c r="B905" s="163">
        <v>899</v>
      </c>
      <c r="C905" s="160" t="s">
        <v>171</v>
      </c>
      <c r="D905" s="160" t="s">
        <v>6937</v>
      </c>
      <c r="E905" s="176" t="s">
        <v>28</v>
      </c>
      <c r="F905" s="158" t="s">
        <v>6268</v>
      </c>
      <c r="G905" s="158" t="s">
        <v>6269</v>
      </c>
      <c r="H905" s="159" t="s">
        <v>730</v>
      </c>
      <c r="I905" s="160" t="s">
        <v>6938</v>
      </c>
      <c r="J905" s="218" t="s">
        <v>6939</v>
      </c>
      <c r="K905" s="219">
        <v>36180</v>
      </c>
      <c r="L905" s="220"/>
      <c r="M905" s="160"/>
      <c r="N905" s="158" t="s">
        <v>699</v>
      </c>
      <c r="O905" s="220" t="s">
        <v>6940</v>
      </c>
      <c r="P905" s="158" t="s">
        <v>699</v>
      </c>
      <c r="Q905" s="213">
        <v>4</v>
      </c>
      <c r="R905" s="163">
        <v>1</v>
      </c>
      <c r="S905" s="163">
        <v>20</v>
      </c>
      <c r="T905" s="163" t="s">
        <v>4890</v>
      </c>
      <c r="U905" s="163">
        <v>54</v>
      </c>
      <c r="V905" s="163" t="s">
        <v>6941</v>
      </c>
      <c r="W905" s="163">
        <v>1</v>
      </c>
      <c r="X905" s="163"/>
      <c r="Y905" s="164" t="s">
        <v>26</v>
      </c>
      <c r="Z905" s="164" t="s">
        <v>26</v>
      </c>
      <c r="AA905" s="164" t="s">
        <v>35</v>
      </c>
      <c r="AB905" s="208" t="s">
        <v>2354</v>
      </c>
      <c r="AC905" s="208">
        <v>36</v>
      </c>
      <c r="AD905" s="166"/>
      <c r="AE905" s="166"/>
      <c r="AF905" s="166"/>
      <c r="AG905" s="166"/>
      <c r="AH905" s="166"/>
      <c r="AI905" s="166"/>
      <c r="AJ905" s="166"/>
      <c r="AK905" s="166"/>
      <c r="AL905" s="166"/>
      <c r="AM905" s="166"/>
      <c r="AN905" s="166"/>
      <c r="AO905" s="166" t="s">
        <v>699</v>
      </c>
      <c r="AP905" s="159"/>
      <c r="AQ905" s="159"/>
      <c r="AR905" s="169">
        <f t="shared" si="6"/>
        <v>36</v>
      </c>
      <c r="AS905" s="160">
        <v>0</v>
      </c>
      <c r="AT905" s="160">
        <v>0</v>
      </c>
      <c r="AU905" s="160">
        <v>0</v>
      </c>
      <c r="AV905" s="160">
        <v>36</v>
      </c>
      <c r="AW905" s="160">
        <v>0</v>
      </c>
      <c r="AX905" s="160">
        <v>0</v>
      </c>
      <c r="AY905" s="160">
        <v>0</v>
      </c>
      <c r="AZ905" s="160">
        <v>0</v>
      </c>
      <c r="BA905" s="160">
        <v>0</v>
      </c>
      <c r="BB905" s="160"/>
      <c r="BC905" s="160"/>
      <c r="BD905" s="160"/>
      <c r="BE905" s="160"/>
    </row>
    <row r="906" spans="2:57" ht="16.5" hidden="1" customHeight="1">
      <c r="B906" s="163">
        <v>900</v>
      </c>
      <c r="C906" s="160" t="s">
        <v>40</v>
      </c>
      <c r="D906" s="160" t="s">
        <v>6942</v>
      </c>
      <c r="E906" s="176" t="s">
        <v>28</v>
      </c>
      <c r="F906" s="158" t="s">
        <v>6268</v>
      </c>
      <c r="G906" s="158" t="s">
        <v>6395</v>
      </c>
      <c r="H906" s="159" t="s">
        <v>727</v>
      </c>
      <c r="I906" s="160" t="s">
        <v>6943</v>
      </c>
      <c r="J906" s="218" t="s">
        <v>6944</v>
      </c>
      <c r="K906" s="219">
        <v>38353</v>
      </c>
      <c r="L906" s="220"/>
      <c r="M906" s="160"/>
      <c r="N906" s="158" t="s">
        <v>699</v>
      </c>
      <c r="O906" s="220" t="s">
        <v>6945</v>
      </c>
      <c r="P906" s="158" t="s">
        <v>699</v>
      </c>
      <c r="Q906" s="213">
        <v>4</v>
      </c>
      <c r="R906" s="163">
        <v>1</v>
      </c>
      <c r="S906" s="163">
        <v>15</v>
      </c>
      <c r="T906" s="163" t="s">
        <v>2710</v>
      </c>
      <c r="U906" s="163">
        <v>32</v>
      </c>
      <c r="V906" s="163" t="s">
        <v>6946</v>
      </c>
      <c r="W906" s="163">
        <v>2</v>
      </c>
      <c r="X906" s="163"/>
      <c r="Y906" s="164" t="s">
        <v>26</v>
      </c>
      <c r="Z906" s="164" t="s">
        <v>26</v>
      </c>
      <c r="AA906" s="164"/>
      <c r="AB906" s="221" t="s">
        <v>2338</v>
      </c>
      <c r="AC906" s="208">
        <v>11</v>
      </c>
      <c r="AD906" s="166"/>
      <c r="AE906" s="166"/>
      <c r="AF906" s="166"/>
      <c r="AG906" s="166"/>
      <c r="AH906" s="166"/>
      <c r="AI906" s="166"/>
      <c r="AJ906" s="166"/>
      <c r="AK906" s="166"/>
      <c r="AL906" s="166"/>
      <c r="AM906" s="166"/>
      <c r="AN906" s="166"/>
      <c r="AO906" s="166" t="s">
        <v>699</v>
      </c>
      <c r="AP906" s="159"/>
      <c r="AQ906" s="159"/>
      <c r="AR906" s="169">
        <f t="shared" si="6"/>
        <v>11</v>
      </c>
      <c r="AS906" s="160">
        <v>0</v>
      </c>
      <c r="AT906" s="160">
        <v>0</v>
      </c>
      <c r="AU906" s="160">
        <v>0</v>
      </c>
      <c r="AV906" s="160">
        <v>0</v>
      </c>
      <c r="AW906" s="160">
        <v>0</v>
      </c>
      <c r="AX906" s="160">
        <v>11</v>
      </c>
      <c r="AY906" s="160">
        <v>0</v>
      </c>
      <c r="AZ906" s="160">
        <v>0</v>
      </c>
      <c r="BA906" s="160">
        <v>0</v>
      </c>
      <c r="BB906" s="160"/>
      <c r="BC906" s="160"/>
      <c r="BD906" s="160"/>
      <c r="BE906" s="160"/>
    </row>
    <row r="907" spans="2:57" ht="16.5" hidden="1" customHeight="1">
      <c r="B907" s="163">
        <v>901</v>
      </c>
      <c r="C907" s="160" t="s">
        <v>322</v>
      </c>
      <c r="D907" s="160" t="s">
        <v>6947</v>
      </c>
      <c r="E907" s="176" t="s">
        <v>28</v>
      </c>
      <c r="F907" s="158" t="s">
        <v>6268</v>
      </c>
      <c r="G907" s="158" t="s">
        <v>6315</v>
      </c>
      <c r="H907" s="159" t="s">
        <v>727</v>
      </c>
      <c r="I907" s="160" t="s">
        <v>6948</v>
      </c>
      <c r="J907" s="218" t="s">
        <v>6949</v>
      </c>
      <c r="K907" s="219">
        <v>25948</v>
      </c>
      <c r="L907" s="220"/>
      <c r="M907" s="160"/>
      <c r="N907" s="158" t="s">
        <v>699</v>
      </c>
      <c r="O907" s="220" t="s">
        <v>6950</v>
      </c>
      <c r="P907" s="158" t="s">
        <v>699</v>
      </c>
      <c r="Q907" s="213">
        <v>2</v>
      </c>
      <c r="R907" s="163">
        <v>1</v>
      </c>
      <c r="S907" s="163">
        <v>9</v>
      </c>
      <c r="T907" s="163" t="s">
        <v>2798</v>
      </c>
      <c r="U907" s="163">
        <v>38</v>
      </c>
      <c r="V907" s="163" t="s">
        <v>6951</v>
      </c>
      <c r="W907" s="163">
        <v>2</v>
      </c>
      <c r="X907" s="163"/>
      <c r="Y907" s="164" t="s">
        <v>26</v>
      </c>
      <c r="Z907" s="164" t="s">
        <v>26</v>
      </c>
      <c r="AA907" s="164" t="s">
        <v>35</v>
      </c>
      <c r="AB907" s="208" t="s">
        <v>2354</v>
      </c>
      <c r="AC907" s="208">
        <v>25</v>
      </c>
      <c r="AD907" s="166"/>
      <c r="AE907" s="166"/>
      <c r="AF907" s="166"/>
      <c r="AG907" s="166"/>
      <c r="AH907" s="166"/>
      <c r="AI907" s="166"/>
      <c r="AJ907" s="166"/>
      <c r="AK907" s="166"/>
      <c r="AL907" s="166"/>
      <c r="AM907" s="166"/>
      <c r="AN907" s="166"/>
      <c r="AO907" s="166" t="s">
        <v>699</v>
      </c>
      <c r="AP907" s="159"/>
      <c r="AQ907" s="159"/>
      <c r="AR907" s="169">
        <f t="shared" si="6"/>
        <v>25</v>
      </c>
      <c r="AS907" s="160">
        <v>1</v>
      </c>
      <c r="AT907" s="160">
        <v>0</v>
      </c>
      <c r="AU907" s="160">
        <v>0</v>
      </c>
      <c r="AV907" s="160">
        <v>0</v>
      </c>
      <c r="AW907" s="160">
        <v>8</v>
      </c>
      <c r="AX907" s="160">
        <v>0</v>
      </c>
      <c r="AY907" s="160">
        <v>0</v>
      </c>
      <c r="AZ907" s="160">
        <v>0</v>
      </c>
      <c r="BA907" s="160">
        <v>16</v>
      </c>
      <c r="BB907" s="160"/>
      <c r="BC907" s="160"/>
      <c r="BD907" s="160"/>
      <c r="BE907" s="160"/>
    </row>
    <row r="908" spans="2:57" ht="16.5" hidden="1" customHeight="1">
      <c r="B908" s="163">
        <v>902</v>
      </c>
      <c r="C908" s="160" t="s">
        <v>172</v>
      </c>
      <c r="D908" s="160" t="s">
        <v>6952</v>
      </c>
      <c r="E908" s="176" t="s">
        <v>28</v>
      </c>
      <c r="F908" s="158" t="s">
        <v>6268</v>
      </c>
      <c r="G908" s="158" t="s">
        <v>6269</v>
      </c>
      <c r="H908" s="159" t="s">
        <v>724</v>
      </c>
      <c r="I908" s="160" t="s">
        <v>6953</v>
      </c>
      <c r="J908" s="218" t="s">
        <v>6954</v>
      </c>
      <c r="K908" s="219">
        <v>33239</v>
      </c>
      <c r="L908" s="220"/>
      <c r="M908" s="160"/>
      <c r="N908" s="158" t="s">
        <v>699</v>
      </c>
      <c r="O908" s="220" t="s">
        <v>6955</v>
      </c>
      <c r="P908" s="158" t="s">
        <v>699</v>
      </c>
      <c r="Q908" s="213">
        <v>1</v>
      </c>
      <c r="R908" s="163">
        <v>1</v>
      </c>
      <c r="S908" s="163">
        <v>21</v>
      </c>
      <c r="T908" s="163">
        <v>4</v>
      </c>
      <c r="U908" s="163">
        <v>49</v>
      </c>
      <c r="V908" s="163">
        <v>35</v>
      </c>
      <c r="W908" s="163">
        <v>1</v>
      </c>
      <c r="X908" s="163"/>
      <c r="Y908" s="164" t="s">
        <v>26</v>
      </c>
      <c r="Z908" s="164" t="s">
        <v>26</v>
      </c>
      <c r="AA908" s="164"/>
      <c r="AB908" s="221" t="s">
        <v>2338</v>
      </c>
      <c r="AC908" s="208">
        <v>46</v>
      </c>
      <c r="AD908" s="166"/>
      <c r="AE908" s="166"/>
      <c r="AF908" s="166"/>
      <c r="AG908" s="166"/>
      <c r="AH908" s="166"/>
      <c r="AI908" s="166"/>
      <c r="AJ908" s="166"/>
      <c r="AK908" s="166"/>
      <c r="AL908" s="166"/>
      <c r="AM908" s="166"/>
      <c r="AN908" s="166"/>
      <c r="AO908" s="166" t="s">
        <v>699</v>
      </c>
      <c r="AP908" s="159"/>
      <c r="AQ908" s="159"/>
      <c r="AR908" s="169">
        <f t="shared" si="6"/>
        <v>46</v>
      </c>
      <c r="AS908" s="160">
        <v>0</v>
      </c>
      <c r="AT908" s="160">
        <v>0</v>
      </c>
      <c r="AU908" s="160">
        <v>0</v>
      </c>
      <c r="AV908" s="160">
        <v>46</v>
      </c>
      <c r="AW908" s="160">
        <v>0</v>
      </c>
      <c r="AX908" s="160">
        <v>0</v>
      </c>
      <c r="AY908" s="160">
        <v>0</v>
      </c>
      <c r="AZ908" s="160">
        <v>0</v>
      </c>
      <c r="BA908" s="160">
        <v>0</v>
      </c>
      <c r="BB908" s="160"/>
      <c r="BC908" s="160"/>
      <c r="BD908" s="160"/>
      <c r="BE908" s="160"/>
    </row>
    <row r="909" spans="2:57" ht="16.5" hidden="1" customHeight="1">
      <c r="B909" s="163">
        <v>903</v>
      </c>
      <c r="C909" s="160" t="s">
        <v>84</v>
      </c>
      <c r="D909" s="160" t="s">
        <v>6956</v>
      </c>
      <c r="E909" s="176" t="s">
        <v>28</v>
      </c>
      <c r="F909" s="158" t="s">
        <v>6268</v>
      </c>
      <c r="G909" s="158" t="s">
        <v>6285</v>
      </c>
      <c r="H909" s="159" t="s">
        <v>727</v>
      </c>
      <c r="I909" s="160" t="s">
        <v>6957</v>
      </c>
      <c r="J909" s="218" t="s">
        <v>6958</v>
      </c>
      <c r="K909" s="219">
        <v>4019</v>
      </c>
      <c r="L909" s="220"/>
      <c r="M909" s="160"/>
      <c r="N909" s="158" t="s">
        <v>699</v>
      </c>
      <c r="O909" s="220" t="s">
        <v>6959</v>
      </c>
      <c r="P909" s="158" t="s">
        <v>699</v>
      </c>
      <c r="Q909" s="213">
        <v>3</v>
      </c>
      <c r="R909" s="163">
        <v>2</v>
      </c>
      <c r="S909" s="163">
        <v>9</v>
      </c>
      <c r="T909" s="163" t="s">
        <v>2790</v>
      </c>
      <c r="U909" s="163">
        <v>22</v>
      </c>
      <c r="V909" s="163" t="s">
        <v>6960</v>
      </c>
      <c r="W909" s="163">
        <v>1</v>
      </c>
      <c r="X909" s="163"/>
      <c r="Y909" s="164" t="s">
        <v>26</v>
      </c>
      <c r="Z909" s="164" t="s">
        <v>26</v>
      </c>
      <c r="AA909" s="164"/>
      <c r="AB909" s="221" t="s">
        <v>2338</v>
      </c>
      <c r="AC909" s="208">
        <v>19</v>
      </c>
      <c r="AD909" s="166"/>
      <c r="AE909" s="166"/>
      <c r="AF909" s="166"/>
      <c r="AG909" s="166"/>
      <c r="AH909" s="166"/>
      <c r="AI909" s="166"/>
      <c r="AJ909" s="166"/>
      <c r="AK909" s="166"/>
      <c r="AL909" s="166"/>
      <c r="AM909" s="166"/>
      <c r="AN909" s="166"/>
      <c r="AO909" s="166" t="s">
        <v>699</v>
      </c>
      <c r="AP909" s="159"/>
      <c r="AQ909" s="159"/>
      <c r="AR909" s="169">
        <f t="shared" si="6"/>
        <v>19</v>
      </c>
      <c r="AS909" s="160">
        <v>0</v>
      </c>
      <c r="AT909" s="160">
        <v>0</v>
      </c>
      <c r="AU909" s="160">
        <v>0</v>
      </c>
      <c r="AV909" s="160">
        <v>11</v>
      </c>
      <c r="AW909" s="160">
        <v>0</v>
      </c>
      <c r="AX909" s="160">
        <v>8</v>
      </c>
      <c r="AY909" s="160">
        <v>0</v>
      </c>
      <c r="AZ909" s="160">
        <v>0</v>
      </c>
      <c r="BA909" s="160">
        <v>0</v>
      </c>
      <c r="BB909" s="160"/>
      <c r="BC909" s="160"/>
      <c r="BD909" s="160"/>
      <c r="BE909" s="160"/>
    </row>
    <row r="910" spans="2:57" ht="16.5" hidden="1" customHeight="1">
      <c r="B910" s="163">
        <v>904</v>
      </c>
      <c r="C910" s="160" t="s">
        <v>173</v>
      </c>
      <c r="D910" s="160" t="s">
        <v>6961</v>
      </c>
      <c r="E910" s="176" t="s">
        <v>28</v>
      </c>
      <c r="F910" s="158" t="s">
        <v>6268</v>
      </c>
      <c r="G910" s="158" t="s">
        <v>6269</v>
      </c>
      <c r="H910" s="159" t="s">
        <v>730</v>
      </c>
      <c r="I910" s="160" t="s">
        <v>6962</v>
      </c>
      <c r="J910" s="218" t="s">
        <v>6963</v>
      </c>
      <c r="K910" s="219">
        <v>18994</v>
      </c>
      <c r="L910" s="220"/>
      <c r="M910" s="160"/>
      <c r="N910" s="158" t="s">
        <v>699</v>
      </c>
      <c r="O910" s="220" t="s">
        <v>6964</v>
      </c>
      <c r="P910" s="158" t="s">
        <v>699</v>
      </c>
      <c r="Q910" s="213">
        <v>3</v>
      </c>
      <c r="R910" s="163">
        <v>2</v>
      </c>
      <c r="S910" s="163">
        <v>25</v>
      </c>
      <c r="T910" s="163" t="s">
        <v>2430</v>
      </c>
      <c r="U910" s="163">
        <v>22</v>
      </c>
      <c r="V910" s="163" t="s">
        <v>6965</v>
      </c>
      <c r="W910" s="163">
        <v>1</v>
      </c>
      <c r="X910" s="163"/>
      <c r="Y910" s="164" t="s">
        <v>26</v>
      </c>
      <c r="Z910" s="164" t="s">
        <v>26</v>
      </c>
      <c r="AA910" s="164"/>
      <c r="AB910" s="221" t="s">
        <v>2338</v>
      </c>
      <c r="AC910" s="208">
        <v>17</v>
      </c>
      <c r="AD910" s="166"/>
      <c r="AE910" s="166"/>
      <c r="AF910" s="166"/>
      <c r="AG910" s="166"/>
      <c r="AH910" s="166"/>
      <c r="AI910" s="166"/>
      <c r="AJ910" s="166"/>
      <c r="AK910" s="166"/>
      <c r="AL910" s="166"/>
      <c r="AM910" s="166"/>
      <c r="AN910" s="166"/>
      <c r="AO910" s="166" t="s">
        <v>699</v>
      </c>
      <c r="AP910" s="159"/>
      <c r="AQ910" s="159"/>
      <c r="AR910" s="169">
        <f t="shared" si="6"/>
        <v>17</v>
      </c>
      <c r="AS910" s="160">
        <v>0</v>
      </c>
      <c r="AT910" s="160">
        <v>0</v>
      </c>
      <c r="AU910" s="160">
        <v>0</v>
      </c>
      <c r="AV910" s="160">
        <v>17</v>
      </c>
      <c r="AW910" s="160">
        <v>0</v>
      </c>
      <c r="AX910" s="160">
        <v>0</v>
      </c>
      <c r="AY910" s="160">
        <v>0</v>
      </c>
      <c r="AZ910" s="160">
        <v>0</v>
      </c>
      <c r="BA910" s="160">
        <v>0</v>
      </c>
      <c r="BB910" s="160"/>
      <c r="BC910" s="160"/>
      <c r="BD910" s="160"/>
      <c r="BE910" s="160"/>
    </row>
    <row r="911" spans="2:57" ht="16.5" hidden="1" customHeight="1">
      <c r="B911" s="163">
        <v>905</v>
      </c>
      <c r="C911" s="160" t="s">
        <v>174</v>
      </c>
      <c r="D911" s="160" t="s">
        <v>6966</v>
      </c>
      <c r="E911" s="176" t="s">
        <v>28</v>
      </c>
      <c r="F911" s="158" t="s">
        <v>6268</v>
      </c>
      <c r="G911" s="158" t="s">
        <v>6269</v>
      </c>
      <c r="H911" s="159" t="s">
        <v>727</v>
      </c>
      <c r="I911" s="160" t="s">
        <v>6967</v>
      </c>
      <c r="J911" s="218" t="s">
        <v>6963</v>
      </c>
      <c r="K911" s="219">
        <v>16803</v>
      </c>
      <c r="L911" s="220"/>
      <c r="M911" s="160"/>
      <c r="N911" s="158" t="s">
        <v>699</v>
      </c>
      <c r="O911" s="220" t="s">
        <v>6968</v>
      </c>
      <c r="P911" s="158" t="s">
        <v>699</v>
      </c>
      <c r="Q911" s="213">
        <v>1</v>
      </c>
      <c r="R911" s="213">
        <v>0</v>
      </c>
      <c r="S911" s="163">
        <v>3</v>
      </c>
      <c r="T911" s="163" t="s">
        <v>2527</v>
      </c>
      <c r="U911" s="163">
        <v>22</v>
      </c>
      <c r="V911" s="163" t="s">
        <v>6969</v>
      </c>
      <c r="W911" s="213">
        <v>0</v>
      </c>
      <c r="X911" s="213"/>
      <c r="Y911" s="164" t="s">
        <v>26</v>
      </c>
      <c r="Z911" s="164" t="s">
        <v>26</v>
      </c>
      <c r="AA911" s="164" t="s">
        <v>35</v>
      </c>
      <c r="AB911" s="208" t="s">
        <v>2354</v>
      </c>
      <c r="AC911" s="208">
        <v>18</v>
      </c>
      <c r="AD911" s="166"/>
      <c r="AE911" s="166"/>
      <c r="AF911" s="166"/>
      <c r="AG911" s="166"/>
      <c r="AH911" s="166"/>
      <c r="AI911" s="166"/>
      <c r="AJ911" s="166"/>
      <c r="AK911" s="166"/>
      <c r="AL911" s="166"/>
      <c r="AM911" s="166"/>
      <c r="AN911" s="166"/>
      <c r="AO911" s="166" t="s">
        <v>699</v>
      </c>
      <c r="AP911" s="159"/>
      <c r="AQ911" s="159"/>
      <c r="AR911" s="169">
        <f t="shared" si="6"/>
        <v>18</v>
      </c>
      <c r="AS911" s="160">
        <v>18</v>
      </c>
      <c r="AT911" s="160">
        <v>0</v>
      </c>
      <c r="AU911" s="160">
        <v>0</v>
      </c>
      <c r="AV911" s="160">
        <v>0</v>
      </c>
      <c r="AW911" s="160">
        <v>0</v>
      </c>
      <c r="AX911" s="160">
        <v>0</v>
      </c>
      <c r="AY911" s="160">
        <v>0</v>
      </c>
      <c r="AZ911" s="160">
        <v>0</v>
      </c>
      <c r="BA911" s="160">
        <v>0</v>
      </c>
      <c r="BB911" s="160"/>
      <c r="BC911" s="160"/>
      <c r="BD911" s="160"/>
      <c r="BE911" s="160"/>
    </row>
    <row r="912" spans="2:57" ht="16.5" hidden="1" customHeight="1">
      <c r="B912" s="163">
        <v>906</v>
      </c>
      <c r="C912" s="160" t="s">
        <v>175</v>
      </c>
      <c r="D912" s="160" t="s">
        <v>6970</v>
      </c>
      <c r="E912" s="176" t="s">
        <v>28</v>
      </c>
      <c r="F912" s="158" t="s">
        <v>6268</v>
      </c>
      <c r="G912" s="158" t="s">
        <v>6269</v>
      </c>
      <c r="H912" s="159" t="s">
        <v>730</v>
      </c>
      <c r="I912" s="160" t="s">
        <v>6971</v>
      </c>
      <c r="J912" s="218" t="s">
        <v>6972</v>
      </c>
      <c r="K912" s="219">
        <v>33253</v>
      </c>
      <c r="L912" s="220"/>
      <c r="M912" s="160"/>
      <c r="N912" s="158" t="s">
        <v>699</v>
      </c>
      <c r="O912" s="220" t="s">
        <v>6973</v>
      </c>
      <c r="P912" s="158" t="s">
        <v>699</v>
      </c>
      <c r="Q912" s="213">
        <v>2</v>
      </c>
      <c r="R912" s="163">
        <v>2</v>
      </c>
      <c r="S912" s="163">
        <v>16</v>
      </c>
      <c r="T912" s="163" t="s">
        <v>6974</v>
      </c>
      <c r="U912" s="163">
        <v>83</v>
      </c>
      <c r="V912" s="163" t="s">
        <v>4884</v>
      </c>
      <c r="W912" s="163">
        <v>1</v>
      </c>
      <c r="X912" s="163"/>
      <c r="Y912" s="164" t="s">
        <v>26</v>
      </c>
      <c r="Z912" s="164" t="s">
        <v>26</v>
      </c>
      <c r="AA912" s="164" t="s">
        <v>35</v>
      </c>
      <c r="AB912" s="208" t="s">
        <v>2354</v>
      </c>
      <c r="AC912" s="208">
        <v>62</v>
      </c>
      <c r="AD912" s="166"/>
      <c r="AE912" s="166"/>
      <c r="AF912" s="166"/>
      <c r="AG912" s="166"/>
      <c r="AH912" s="166"/>
      <c r="AI912" s="166"/>
      <c r="AJ912" s="166"/>
      <c r="AK912" s="166"/>
      <c r="AL912" s="166"/>
      <c r="AM912" s="166"/>
      <c r="AN912" s="166"/>
      <c r="AO912" s="166" t="s">
        <v>699</v>
      </c>
      <c r="AP912" s="159"/>
      <c r="AQ912" s="159"/>
      <c r="AR912" s="169">
        <f t="shared" si="6"/>
        <v>62</v>
      </c>
      <c r="AS912" s="160">
        <v>0</v>
      </c>
      <c r="AT912" s="160">
        <v>0</v>
      </c>
      <c r="AU912" s="160">
        <v>0</v>
      </c>
      <c r="AV912" s="160">
        <v>59</v>
      </c>
      <c r="AW912" s="160">
        <v>3</v>
      </c>
      <c r="AX912" s="160">
        <v>0</v>
      </c>
      <c r="AY912" s="160">
        <v>0</v>
      </c>
      <c r="AZ912" s="160">
        <v>0</v>
      </c>
      <c r="BA912" s="160">
        <v>0</v>
      </c>
      <c r="BB912" s="160"/>
      <c r="BC912" s="160"/>
      <c r="BD912" s="160"/>
      <c r="BE912" s="160"/>
    </row>
    <row r="913" spans="2:57" ht="16.5" hidden="1" customHeight="1">
      <c r="B913" s="163">
        <v>907</v>
      </c>
      <c r="C913" s="160" t="s">
        <v>176</v>
      </c>
      <c r="D913" s="160" t="s">
        <v>6975</v>
      </c>
      <c r="E913" s="176" t="s">
        <v>28</v>
      </c>
      <c r="F913" s="158" t="s">
        <v>6268</v>
      </c>
      <c r="G913" s="158" t="s">
        <v>6269</v>
      </c>
      <c r="H913" s="159" t="s">
        <v>727</v>
      </c>
      <c r="I913" s="160" t="s">
        <v>6976</v>
      </c>
      <c r="J913" s="218" t="s">
        <v>6977</v>
      </c>
      <c r="K913" s="219">
        <v>26665</v>
      </c>
      <c r="L913" s="220"/>
      <c r="M913" s="160"/>
      <c r="N913" s="158" t="s">
        <v>699</v>
      </c>
      <c r="O913" s="220" t="s">
        <v>6978</v>
      </c>
      <c r="P913" s="158" t="s">
        <v>699</v>
      </c>
      <c r="Q913" s="213">
        <v>2</v>
      </c>
      <c r="R913" s="163">
        <v>1</v>
      </c>
      <c r="S913" s="163">
        <v>12</v>
      </c>
      <c r="T913" s="163" t="s">
        <v>4140</v>
      </c>
      <c r="U913" s="163">
        <v>49</v>
      </c>
      <c r="V913" s="163" t="s">
        <v>6979</v>
      </c>
      <c r="W913" s="163">
        <v>2</v>
      </c>
      <c r="X913" s="163"/>
      <c r="Y913" s="164" t="s">
        <v>26</v>
      </c>
      <c r="Z913" s="164" t="s">
        <v>26</v>
      </c>
      <c r="AA913" s="164" t="s">
        <v>35</v>
      </c>
      <c r="AB913" s="208" t="s">
        <v>2354</v>
      </c>
      <c r="AC913" s="208">
        <v>36</v>
      </c>
      <c r="AD913" s="166"/>
      <c r="AE913" s="166"/>
      <c r="AF913" s="166"/>
      <c r="AG913" s="166"/>
      <c r="AH913" s="166"/>
      <c r="AI913" s="166"/>
      <c r="AJ913" s="166"/>
      <c r="AK913" s="166"/>
      <c r="AL913" s="166"/>
      <c r="AM913" s="166"/>
      <c r="AN913" s="166"/>
      <c r="AO913" s="166" t="s">
        <v>699</v>
      </c>
      <c r="AP913" s="159"/>
      <c r="AQ913" s="159"/>
      <c r="AR913" s="169">
        <f t="shared" si="6"/>
        <v>36</v>
      </c>
      <c r="AS913" s="160">
        <v>0</v>
      </c>
      <c r="AT913" s="160">
        <v>0</v>
      </c>
      <c r="AU913" s="160">
        <v>0</v>
      </c>
      <c r="AV913" s="160">
        <v>13</v>
      </c>
      <c r="AW913" s="160">
        <v>23</v>
      </c>
      <c r="AX913" s="160">
        <v>0</v>
      </c>
      <c r="AY913" s="160">
        <v>0</v>
      </c>
      <c r="AZ913" s="160">
        <v>0</v>
      </c>
      <c r="BA913" s="160">
        <v>0</v>
      </c>
      <c r="BB913" s="160"/>
      <c r="BC913" s="160"/>
      <c r="BD913" s="160"/>
      <c r="BE913" s="160"/>
    </row>
    <row r="914" spans="2:57" ht="16.5" hidden="1" customHeight="1">
      <c r="B914" s="163">
        <v>908</v>
      </c>
      <c r="C914" s="160" t="s">
        <v>247</v>
      </c>
      <c r="D914" s="160" t="s">
        <v>6980</v>
      </c>
      <c r="E914" s="176" t="s">
        <v>28</v>
      </c>
      <c r="F914" s="158" t="s">
        <v>6268</v>
      </c>
      <c r="G914" s="158" t="s">
        <v>6291</v>
      </c>
      <c r="H914" s="159" t="s">
        <v>727</v>
      </c>
      <c r="I914" s="160" t="s">
        <v>6981</v>
      </c>
      <c r="J914" s="218" t="s">
        <v>6982</v>
      </c>
      <c r="K914" s="219">
        <v>40179</v>
      </c>
      <c r="L914" s="220"/>
      <c r="M914" s="160"/>
      <c r="N914" s="158" t="s">
        <v>699</v>
      </c>
      <c r="O914" s="220" t="s">
        <v>6983</v>
      </c>
      <c r="P914" s="158" t="s">
        <v>699</v>
      </c>
      <c r="Q914" s="213">
        <v>4</v>
      </c>
      <c r="R914" s="163">
        <v>1</v>
      </c>
      <c r="S914" s="163">
        <v>15</v>
      </c>
      <c r="T914" s="163" t="s">
        <v>3440</v>
      </c>
      <c r="U914" s="163">
        <v>62</v>
      </c>
      <c r="V914" s="163" t="s">
        <v>6984</v>
      </c>
      <c r="W914" s="163">
        <v>2</v>
      </c>
      <c r="X914" s="163"/>
      <c r="Y914" s="164" t="s">
        <v>26</v>
      </c>
      <c r="Z914" s="164" t="s">
        <v>26</v>
      </c>
      <c r="AA914" s="164" t="s">
        <v>35</v>
      </c>
      <c r="AB914" s="208" t="s">
        <v>2354</v>
      </c>
      <c r="AC914" s="208">
        <v>37</v>
      </c>
      <c r="AD914" s="166"/>
      <c r="AE914" s="166"/>
      <c r="AF914" s="166"/>
      <c r="AG914" s="166"/>
      <c r="AH914" s="166"/>
      <c r="AI914" s="166"/>
      <c r="AJ914" s="166"/>
      <c r="AK914" s="166"/>
      <c r="AL914" s="166"/>
      <c r="AM914" s="166"/>
      <c r="AN914" s="166"/>
      <c r="AO914" s="166" t="s">
        <v>699</v>
      </c>
      <c r="AP914" s="159"/>
      <c r="AQ914" s="159"/>
      <c r="AR914" s="169">
        <f t="shared" si="6"/>
        <v>37</v>
      </c>
      <c r="AS914" s="160">
        <v>15</v>
      </c>
      <c r="AT914" s="160">
        <v>0</v>
      </c>
      <c r="AU914" s="160">
        <v>0</v>
      </c>
      <c r="AV914" s="160">
        <v>21</v>
      </c>
      <c r="AW914" s="160">
        <v>1</v>
      </c>
      <c r="AX914" s="160">
        <v>0</v>
      </c>
      <c r="AY914" s="160">
        <v>0</v>
      </c>
      <c r="AZ914" s="160">
        <v>0</v>
      </c>
      <c r="BA914" s="160">
        <v>0</v>
      </c>
      <c r="BB914" s="160"/>
      <c r="BC914" s="160"/>
      <c r="BD914" s="160"/>
      <c r="BE914" s="160"/>
    </row>
    <row r="915" spans="2:57" ht="16.5" hidden="1" customHeight="1">
      <c r="B915" s="163">
        <v>909</v>
      </c>
      <c r="C915" s="160" t="s">
        <v>248</v>
      </c>
      <c r="D915" s="160" t="s">
        <v>6985</v>
      </c>
      <c r="E915" s="176" t="s">
        <v>28</v>
      </c>
      <c r="F915" s="158" t="s">
        <v>6268</v>
      </c>
      <c r="G915" s="158" t="s">
        <v>6291</v>
      </c>
      <c r="H915" s="159" t="s">
        <v>727</v>
      </c>
      <c r="I915" s="160" t="s">
        <v>6986</v>
      </c>
      <c r="J915" s="218" t="s">
        <v>6987</v>
      </c>
      <c r="K915" s="219">
        <v>40909</v>
      </c>
      <c r="L915" s="220"/>
      <c r="M915" s="160"/>
      <c r="N915" s="158" t="s">
        <v>699</v>
      </c>
      <c r="O915" s="220" t="s">
        <v>6988</v>
      </c>
      <c r="P915" s="158" t="s">
        <v>699</v>
      </c>
      <c r="Q915" s="213">
        <v>2</v>
      </c>
      <c r="R915" s="163">
        <v>1</v>
      </c>
      <c r="S915" s="163">
        <v>8</v>
      </c>
      <c r="T915" s="163" t="s">
        <v>2571</v>
      </c>
      <c r="U915" s="163">
        <v>55</v>
      </c>
      <c r="V915" s="163" t="s">
        <v>6989</v>
      </c>
      <c r="W915" s="163">
        <v>1</v>
      </c>
      <c r="X915" s="163"/>
      <c r="Y915" s="164" t="s">
        <v>26</v>
      </c>
      <c r="Z915" s="164" t="s">
        <v>26</v>
      </c>
      <c r="AA915" s="164" t="s">
        <v>35</v>
      </c>
      <c r="AB915" s="208" t="s">
        <v>2354</v>
      </c>
      <c r="AC915" s="208">
        <v>39</v>
      </c>
      <c r="AD915" s="166"/>
      <c r="AE915" s="166"/>
      <c r="AF915" s="166"/>
      <c r="AG915" s="166"/>
      <c r="AH915" s="166"/>
      <c r="AI915" s="166"/>
      <c r="AJ915" s="166"/>
      <c r="AK915" s="166"/>
      <c r="AL915" s="166"/>
      <c r="AM915" s="166"/>
      <c r="AN915" s="166"/>
      <c r="AO915" s="166" t="s">
        <v>699</v>
      </c>
      <c r="AP915" s="159"/>
      <c r="AQ915" s="159"/>
      <c r="AR915" s="169">
        <f t="shared" si="6"/>
        <v>39</v>
      </c>
      <c r="AS915" s="160">
        <v>0</v>
      </c>
      <c r="AT915" s="160">
        <v>0</v>
      </c>
      <c r="AU915" s="160">
        <v>0</v>
      </c>
      <c r="AV915" s="160">
        <v>15</v>
      </c>
      <c r="AW915" s="160">
        <v>12</v>
      </c>
      <c r="AX915" s="160">
        <v>0</v>
      </c>
      <c r="AY915" s="160">
        <v>12</v>
      </c>
      <c r="AZ915" s="160">
        <v>0</v>
      </c>
      <c r="BA915" s="160">
        <v>0</v>
      </c>
      <c r="BB915" s="160"/>
      <c r="BC915" s="160"/>
      <c r="BD915" s="160"/>
      <c r="BE915" s="160"/>
    </row>
    <row r="916" spans="2:57" ht="16.5" hidden="1" customHeight="1">
      <c r="B916" s="163">
        <v>910</v>
      </c>
      <c r="C916" s="160" t="s">
        <v>249</v>
      </c>
      <c r="D916" s="160" t="s">
        <v>6990</v>
      </c>
      <c r="E916" s="176" t="s">
        <v>28</v>
      </c>
      <c r="F916" s="158" t="s">
        <v>6268</v>
      </c>
      <c r="G916" s="158" t="s">
        <v>6291</v>
      </c>
      <c r="H916" s="159" t="s">
        <v>727</v>
      </c>
      <c r="I916" s="160" t="s">
        <v>6991</v>
      </c>
      <c r="J916" s="218" t="s">
        <v>6992</v>
      </c>
      <c r="K916" s="219">
        <v>36892</v>
      </c>
      <c r="L916" s="220"/>
      <c r="M916" s="160"/>
      <c r="N916" s="158" t="s">
        <v>699</v>
      </c>
      <c r="O916" s="220" t="s">
        <v>6993</v>
      </c>
      <c r="P916" s="158" t="s">
        <v>699</v>
      </c>
      <c r="Q916" s="213">
        <v>4</v>
      </c>
      <c r="R916" s="163">
        <v>1</v>
      </c>
      <c r="S916" s="163">
        <v>9</v>
      </c>
      <c r="T916" s="163" t="s">
        <v>4311</v>
      </c>
      <c r="U916" s="163">
        <v>46</v>
      </c>
      <c r="V916" s="163" t="s">
        <v>6994</v>
      </c>
      <c r="W916" s="163">
        <v>2</v>
      </c>
      <c r="X916" s="163"/>
      <c r="Y916" s="164" t="s">
        <v>26</v>
      </c>
      <c r="Z916" s="164" t="s">
        <v>26</v>
      </c>
      <c r="AA916" s="164" t="s">
        <v>35</v>
      </c>
      <c r="AB916" s="208" t="s">
        <v>2354</v>
      </c>
      <c r="AC916" s="208">
        <v>21</v>
      </c>
      <c r="AD916" s="166"/>
      <c r="AE916" s="166"/>
      <c r="AF916" s="166"/>
      <c r="AG916" s="166"/>
      <c r="AH916" s="166"/>
      <c r="AI916" s="166"/>
      <c r="AJ916" s="166"/>
      <c r="AK916" s="166"/>
      <c r="AL916" s="166"/>
      <c r="AM916" s="166"/>
      <c r="AN916" s="166"/>
      <c r="AO916" s="166" t="s">
        <v>699</v>
      </c>
      <c r="AP916" s="159"/>
      <c r="AQ916" s="159"/>
      <c r="AR916" s="169">
        <f t="shared" si="6"/>
        <v>21</v>
      </c>
      <c r="AS916" s="160">
        <v>0</v>
      </c>
      <c r="AT916" s="160">
        <v>0</v>
      </c>
      <c r="AU916" s="160">
        <v>0</v>
      </c>
      <c r="AV916" s="160">
        <v>11</v>
      </c>
      <c r="AW916" s="160">
        <v>10</v>
      </c>
      <c r="AX916" s="160">
        <v>0</v>
      </c>
      <c r="AY916" s="160">
        <v>0</v>
      </c>
      <c r="AZ916" s="160">
        <v>0</v>
      </c>
      <c r="BA916" s="160">
        <v>0</v>
      </c>
      <c r="BB916" s="160"/>
      <c r="BC916" s="160"/>
      <c r="BD916" s="160"/>
      <c r="BE916" s="160"/>
    </row>
    <row r="917" spans="2:57" ht="16.5" hidden="1" customHeight="1">
      <c r="B917" s="163">
        <v>911</v>
      </c>
      <c r="C917" s="160" t="s">
        <v>250</v>
      </c>
      <c r="D917" s="160" t="s">
        <v>6995</v>
      </c>
      <c r="E917" s="176" t="s">
        <v>28</v>
      </c>
      <c r="F917" s="158" t="s">
        <v>6268</v>
      </c>
      <c r="G917" s="158" t="s">
        <v>6291</v>
      </c>
      <c r="H917" s="159" t="s">
        <v>730</v>
      </c>
      <c r="I917" s="160" t="s">
        <v>6996</v>
      </c>
      <c r="J917" s="218" t="s">
        <v>6997</v>
      </c>
      <c r="K917" s="219">
        <v>41640</v>
      </c>
      <c r="L917" s="220"/>
      <c r="M917" s="160"/>
      <c r="N917" s="158" t="s">
        <v>699</v>
      </c>
      <c r="O917" s="220" t="s">
        <v>6998</v>
      </c>
      <c r="P917" s="158" t="s">
        <v>699</v>
      </c>
      <c r="Q917" s="213">
        <v>2</v>
      </c>
      <c r="R917" s="163">
        <v>1</v>
      </c>
      <c r="S917" s="163">
        <v>15</v>
      </c>
      <c r="T917" s="163" t="s">
        <v>2758</v>
      </c>
      <c r="U917" s="163">
        <v>33</v>
      </c>
      <c r="V917" s="163" t="s">
        <v>6999</v>
      </c>
      <c r="W917" s="163">
        <v>1</v>
      </c>
      <c r="X917" s="163"/>
      <c r="Y917" s="164" t="s">
        <v>26</v>
      </c>
      <c r="Z917" s="164" t="s">
        <v>26</v>
      </c>
      <c r="AA917" s="164"/>
      <c r="AB917" s="221" t="s">
        <v>2338</v>
      </c>
      <c r="AC917" s="208">
        <v>26</v>
      </c>
      <c r="AD917" s="166"/>
      <c r="AE917" s="166"/>
      <c r="AF917" s="166"/>
      <c r="AG917" s="166"/>
      <c r="AH917" s="166"/>
      <c r="AI917" s="166"/>
      <c r="AJ917" s="166"/>
      <c r="AK917" s="166"/>
      <c r="AL917" s="166"/>
      <c r="AM917" s="166"/>
      <c r="AN917" s="166"/>
      <c r="AO917" s="166" t="s">
        <v>699</v>
      </c>
      <c r="AP917" s="159"/>
      <c r="AQ917" s="159"/>
      <c r="AR917" s="169">
        <f t="shared" si="6"/>
        <v>26</v>
      </c>
      <c r="AS917" s="160">
        <v>0</v>
      </c>
      <c r="AT917" s="160">
        <v>0</v>
      </c>
      <c r="AU917" s="160">
        <v>0</v>
      </c>
      <c r="AV917" s="160">
        <v>26</v>
      </c>
      <c r="AW917" s="160">
        <v>0</v>
      </c>
      <c r="AX917" s="160">
        <v>0</v>
      </c>
      <c r="AY917" s="160">
        <v>0</v>
      </c>
      <c r="AZ917" s="160">
        <v>0</v>
      </c>
      <c r="BA917" s="160">
        <v>0</v>
      </c>
      <c r="BB917" s="160"/>
      <c r="BC917" s="160"/>
      <c r="BD917" s="160"/>
      <c r="BE917" s="160"/>
    </row>
    <row r="918" spans="2:57" ht="16.5" hidden="1" customHeight="1">
      <c r="B918" s="163">
        <v>912</v>
      </c>
      <c r="C918" s="160" t="s">
        <v>251</v>
      </c>
      <c r="D918" s="160" t="s">
        <v>7000</v>
      </c>
      <c r="E918" s="176" t="s">
        <v>28</v>
      </c>
      <c r="F918" s="158" t="s">
        <v>6268</v>
      </c>
      <c r="G918" s="158" t="s">
        <v>6291</v>
      </c>
      <c r="H918" s="159" t="s">
        <v>727</v>
      </c>
      <c r="I918" s="160" t="s">
        <v>7001</v>
      </c>
      <c r="J918" s="218" t="s">
        <v>7002</v>
      </c>
      <c r="K918" s="219">
        <v>41640</v>
      </c>
      <c r="L918" s="220"/>
      <c r="M918" s="160"/>
      <c r="N918" s="158" t="s">
        <v>699</v>
      </c>
      <c r="O918" s="220" t="s">
        <v>7003</v>
      </c>
      <c r="P918" s="158" t="s">
        <v>699</v>
      </c>
      <c r="Q918" s="213">
        <v>1</v>
      </c>
      <c r="R918" s="163">
        <v>1</v>
      </c>
      <c r="S918" s="163">
        <v>16</v>
      </c>
      <c r="T918" s="163" t="s">
        <v>4584</v>
      </c>
      <c r="U918" s="163">
        <v>64</v>
      </c>
      <c r="V918" s="163" t="s">
        <v>7004</v>
      </c>
      <c r="W918" s="163">
        <v>1</v>
      </c>
      <c r="X918" s="163"/>
      <c r="Y918" s="164" t="s">
        <v>26</v>
      </c>
      <c r="Z918" s="164" t="s">
        <v>26</v>
      </c>
      <c r="AA918" s="164" t="s">
        <v>87</v>
      </c>
      <c r="AB918" s="208" t="s">
        <v>2354</v>
      </c>
      <c r="AC918" s="208">
        <v>37</v>
      </c>
      <c r="AD918" s="166"/>
      <c r="AE918" s="166"/>
      <c r="AF918" s="166"/>
      <c r="AG918" s="166"/>
      <c r="AH918" s="166"/>
      <c r="AI918" s="166"/>
      <c r="AJ918" s="166"/>
      <c r="AK918" s="166"/>
      <c r="AL918" s="166"/>
      <c r="AM918" s="166"/>
      <c r="AN918" s="166"/>
      <c r="AO918" s="166" t="s">
        <v>699</v>
      </c>
      <c r="AP918" s="159"/>
      <c r="AQ918" s="159"/>
      <c r="AR918" s="169">
        <f t="shared" si="6"/>
        <v>37</v>
      </c>
      <c r="AS918" s="160">
        <v>0</v>
      </c>
      <c r="AT918" s="160">
        <v>0</v>
      </c>
      <c r="AU918" s="160">
        <v>0</v>
      </c>
      <c r="AV918" s="160">
        <v>1</v>
      </c>
      <c r="AW918" s="160">
        <v>1</v>
      </c>
      <c r="AX918" s="160">
        <v>0</v>
      </c>
      <c r="AY918" s="160">
        <v>10</v>
      </c>
      <c r="AZ918" s="160">
        <v>0</v>
      </c>
      <c r="BA918" s="160">
        <v>25</v>
      </c>
      <c r="BB918" s="160"/>
      <c r="BC918" s="160"/>
      <c r="BD918" s="160"/>
      <c r="BE918" s="160"/>
    </row>
    <row r="919" spans="2:57" ht="16.5" hidden="1" customHeight="1">
      <c r="B919" s="163">
        <v>913</v>
      </c>
      <c r="C919" s="160" t="s">
        <v>41</v>
      </c>
      <c r="D919" s="160" t="s">
        <v>7005</v>
      </c>
      <c r="E919" s="176" t="s">
        <v>28</v>
      </c>
      <c r="F919" s="158" t="s">
        <v>6268</v>
      </c>
      <c r="G919" s="158" t="s">
        <v>6395</v>
      </c>
      <c r="H919" s="159" t="s">
        <v>727</v>
      </c>
      <c r="I919" s="160" t="s">
        <v>7006</v>
      </c>
      <c r="J919" s="218" t="s">
        <v>7007</v>
      </c>
      <c r="K919" s="219">
        <v>42005</v>
      </c>
      <c r="L919" s="220"/>
      <c r="M919" s="160"/>
      <c r="N919" s="158" t="s">
        <v>699</v>
      </c>
      <c r="O919" s="220" t="s">
        <v>7008</v>
      </c>
      <c r="P919" s="158" t="s">
        <v>699</v>
      </c>
      <c r="Q919" s="213">
        <v>2</v>
      </c>
      <c r="R919" s="163">
        <v>1</v>
      </c>
      <c r="S919" s="163">
        <v>9</v>
      </c>
      <c r="T919" s="163" t="s">
        <v>3391</v>
      </c>
      <c r="U919" s="163">
        <v>65</v>
      </c>
      <c r="V919" s="163" t="s">
        <v>7009</v>
      </c>
      <c r="W919" s="163">
        <v>2</v>
      </c>
      <c r="X919" s="163"/>
      <c r="Y919" s="164" t="s">
        <v>26</v>
      </c>
      <c r="Z919" s="164" t="s">
        <v>26</v>
      </c>
      <c r="AA919" s="164" t="s">
        <v>35</v>
      </c>
      <c r="AB919" s="208" t="s">
        <v>2354</v>
      </c>
      <c r="AC919" s="208">
        <v>53</v>
      </c>
      <c r="AD919" s="166"/>
      <c r="AE919" s="166"/>
      <c r="AF919" s="166"/>
      <c r="AG919" s="166"/>
      <c r="AH919" s="166"/>
      <c r="AI919" s="166"/>
      <c r="AJ919" s="166"/>
      <c r="AK919" s="166"/>
      <c r="AL919" s="166"/>
      <c r="AM919" s="166"/>
      <c r="AN919" s="166"/>
      <c r="AO919" s="166" t="s">
        <v>699</v>
      </c>
      <c r="AP919" s="159"/>
      <c r="AQ919" s="159"/>
      <c r="AR919" s="169">
        <f t="shared" si="6"/>
        <v>53</v>
      </c>
      <c r="AS919" s="160">
        <v>0</v>
      </c>
      <c r="AT919" s="160">
        <v>0</v>
      </c>
      <c r="AU919" s="160">
        <v>0</v>
      </c>
      <c r="AV919" s="160">
        <v>1</v>
      </c>
      <c r="AW919" s="160">
        <v>13</v>
      </c>
      <c r="AX919" s="160">
        <v>33</v>
      </c>
      <c r="AY919" s="160">
        <v>6</v>
      </c>
      <c r="AZ919" s="160">
        <v>0</v>
      </c>
      <c r="BA919" s="160">
        <v>0</v>
      </c>
      <c r="BB919" s="160"/>
      <c r="BC919" s="160"/>
      <c r="BD919" s="160"/>
      <c r="BE919" s="160"/>
    </row>
    <row r="920" spans="2:57" ht="16.5" hidden="1" customHeight="1">
      <c r="B920" s="163">
        <v>914</v>
      </c>
      <c r="C920" s="160" t="s">
        <v>177</v>
      </c>
      <c r="D920" s="160" t="s">
        <v>7010</v>
      </c>
      <c r="E920" s="176" t="s">
        <v>28</v>
      </c>
      <c r="F920" s="158" t="s">
        <v>6268</v>
      </c>
      <c r="G920" s="158" t="s">
        <v>6269</v>
      </c>
      <c r="H920" s="159" t="s">
        <v>727</v>
      </c>
      <c r="I920" s="160" t="s">
        <v>7011</v>
      </c>
      <c r="J920" s="218" t="s">
        <v>7012</v>
      </c>
      <c r="K920" s="219">
        <v>35796</v>
      </c>
      <c r="L920" s="220"/>
      <c r="M920" s="160"/>
      <c r="N920" s="158" t="s">
        <v>699</v>
      </c>
      <c r="O920" s="220" t="s">
        <v>7013</v>
      </c>
      <c r="P920" s="158" t="s">
        <v>699</v>
      </c>
      <c r="Q920" s="213">
        <v>2</v>
      </c>
      <c r="R920" s="163">
        <v>2</v>
      </c>
      <c r="S920" s="163">
        <v>9</v>
      </c>
      <c r="T920" s="163" t="s">
        <v>3370</v>
      </c>
      <c r="U920" s="163">
        <v>58</v>
      </c>
      <c r="V920" s="163" t="s">
        <v>7014</v>
      </c>
      <c r="W920" s="163">
        <v>2</v>
      </c>
      <c r="X920" s="163"/>
      <c r="Y920" s="164" t="s">
        <v>26</v>
      </c>
      <c r="Z920" s="164" t="s">
        <v>26</v>
      </c>
      <c r="AA920" s="164" t="s">
        <v>35</v>
      </c>
      <c r="AB920" s="208" t="s">
        <v>2354</v>
      </c>
      <c r="AC920" s="208">
        <v>20</v>
      </c>
      <c r="AD920" s="166"/>
      <c r="AE920" s="166"/>
      <c r="AF920" s="166"/>
      <c r="AG920" s="166"/>
      <c r="AH920" s="166"/>
      <c r="AI920" s="166"/>
      <c r="AJ920" s="166"/>
      <c r="AK920" s="166"/>
      <c r="AL920" s="166"/>
      <c r="AM920" s="166"/>
      <c r="AN920" s="166"/>
      <c r="AO920" s="166" t="s">
        <v>699</v>
      </c>
      <c r="AP920" s="159"/>
      <c r="AQ920" s="159"/>
      <c r="AR920" s="169">
        <f t="shared" si="6"/>
        <v>20</v>
      </c>
      <c r="AS920" s="160">
        <v>0</v>
      </c>
      <c r="AT920" s="160">
        <v>0</v>
      </c>
      <c r="AU920" s="160">
        <v>0</v>
      </c>
      <c r="AV920" s="160">
        <v>19</v>
      </c>
      <c r="AW920" s="160">
        <v>1</v>
      </c>
      <c r="AX920" s="160">
        <v>0</v>
      </c>
      <c r="AY920" s="160">
        <v>0</v>
      </c>
      <c r="AZ920" s="160">
        <v>0</v>
      </c>
      <c r="BA920" s="160">
        <v>0</v>
      </c>
      <c r="BB920" s="160"/>
      <c r="BC920" s="160"/>
      <c r="BD920" s="160"/>
      <c r="BE920" s="160"/>
    </row>
    <row r="921" spans="2:57" ht="16.5" hidden="1" customHeight="1">
      <c r="B921" s="163">
        <v>915</v>
      </c>
      <c r="C921" s="160" t="s">
        <v>42</v>
      </c>
      <c r="D921" s="160" t="s">
        <v>7015</v>
      </c>
      <c r="E921" s="176" t="s">
        <v>28</v>
      </c>
      <c r="F921" s="158" t="s">
        <v>6268</v>
      </c>
      <c r="G921" s="158" t="s">
        <v>6395</v>
      </c>
      <c r="H921" s="159" t="s">
        <v>724</v>
      </c>
      <c r="I921" s="160" t="s">
        <v>7016</v>
      </c>
      <c r="J921" s="218" t="s">
        <v>6397</v>
      </c>
      <c r="K921" s="219">
        <v>33256</v>
      </c>
      <c r="L921" s="220"/>
      <c r="M921" s="160"/>
      <c r="N921" s="158" t="s">
        <v>699</v>
      </c>
      <c r="O921" s="220" t="s">
        <v>7017</v>
      </c>
      <c r="P921" s="158" t="s">
        <v>699</v>
      </c>
      <c r="Q921" s="213">
        <v>4</v>
      </c>
      <c r="R921" s="163">
        <v>1</v>
      </c>
      <c r="S921" s="163">
        <v>19</v>
      </c>
      <c r="T921" s="163" t="s">
        <v>4049</v>
      </c>
      <c r="U921" s="163">
        <v>56</v>
      </c>
      <c r="V921" s="163" t="s">
        <v>7018</v>
      </c>
      <c r="W921" s="163">
        <v>3</v>
      </c>
      <c r="X921" s="163"/>
      <c r="Y921" s="164" t="s">
        <v>26</v>
      </c>
      <c r="Z921" s="164" t="s">
        <v>26</v>
      </c>
      <c r="AA921" s="164"/>
      <c r="AB921" s="221" t="s">
        <v>2338</v>
      </c>
      <c r="AC921" s="208">
        <v>60</v>
      </c>
      <c r="AD921" s="166"/>
      <c r="AE921" s="166"/>
      <c r="AF921" s="166"/>
      <c r="AG921" s="166"/>
      <c r="AH921" s="166"/>
      <c r="AI921" s="166"/>
      <c r="AJ921" s="166"/>
      <c r="AK921" s="166"/>
      <c r="AL921" s="166"/>
      <c r="AM921" s="166"/>
      <c r="AN921" s="166"/>
      <c r="AO921" s="166" t="s">
        <v>699</v>
      </c>
      <c r="AP921" s="159"/>
      <c r="AQ921" s="159"/>
      <c r="AR921" s="169">
        <f t="shared" si="6"/>
        <v>60</v>
      </c>
      <c r="AS921" s="160">
        <v>0</v>
      </c>
      <c r="AT921" s="160">
        <v>0</v>
      </c>
      <c r="AU921" s="160">
        <v>0</v>
      </c>
      <c r="AV921" s="160">
        <v>26</v>
      </c>
      <c r="AW921" s="160">
        <v>2</v>
      </c>
      <c r="AX921" s="160">
        <v>32</v>
      </c>
      <c r="AY921" s="160">
        <v>0</v>
      </c>
      <c r="AZ921" s="160">
        <v>0</v>
      </c>
      <c r="BA921" s="160">
        <v>0</v>
      </c>
      <c r="BB921" s="160"/>
      <c r="BC921" s="160"/>
      <c r="BD921" s="160"/>
      <c r="BE921" s="160"/>
    </row>
    <row r="922" spans="2:57" ht="16.5" hidden="1" customHeight="1">
      <c r="B922" s="163">
        <v>916</v>
      </c>
      <c r="C922" s="160" t="s">
        <v>178</v>
      </c>
      <c r="D922" s="160" t="s">
        <v>7019</v>
      </c>
      <c r="E922" s="176" t="s">
        <v>28</v>
      </c>
      <c r="F922" s="158" t="s">
        <v>6268</v>
      </c>
      <c r="G922" s="158" t="s">
        <v>6269</v>
      </c>
      <c r="H922" s="159" t="s">
        <v>727</v>
      </c>
      <c r="I922" s="160" t="s">
        <v>7020</v>
      </c>
      <c r="J922" s="218" t="s">
        <v>7021</v>
      </c>
      <c r="K922" s="219">
        <v>33631</v>
      </c>
      <c r="L922" s="220"/>
      <c r="M922" s="160"/>
      <c r="N922" s="158" t="s">
        <v>699</v>
      </c>
      <c r="O922" s="220" t="s">
        <v>7022</v>
      </c>
      <c r="P922" s="158" t="s">
        <v>699</v>
      </c>
      <c r="Q922" s="213">
        <v>2</v>
      </c>
      <c r="R922" s="163">
        <v>1</v>
      </c>
      <c r="S922" s="163">
        <v>14</v>
      </c>
      <c r="T922" s="163" t="s">
        <v>4650</v>
      </c>
      <c r="U922" s="163">
        <v>45</v>
      </c>
      <c r="V922" s="163" t="s">
        <v>7023</v>
      </c>
      <c r="W922" s="163">
        <v>2</v>
      </c>
      <c r="X922" s="163"/>
      <c r="Y922" s="164" t="s">
        <v>26</v>
      </c>
      <c r="Z922" s="164" t="s">
        <v>26</v>
      </c>
      <c r="AA922" s="164" t="s">
        <v>35</v>
      </c>
      <c r="AB922" s="208" t="s">
        <v>2354</v>
      </c>
      <c r="AC922" s="208">
        <v>21</v>
      </c>
      <c r="AD922" s="166"/>
      <c r="AE922" s="166"/>
      <c r="AF922" s="166"/>
      <c r="AG922" s="166"/>
      <c r="AH922" s="166"/>
      <c r="AI922" s="166"/>
      <c r="AJ922" s="166"/>
      <c r="AK922" s="166"/>
      <c r="AL922" s="166"/>
      <c r="AM922" s="166"/>
      <c r="AN922" s="166"/>
      <c r="AO922" s="166" t="s">
        <v>699</v>
      </c>
      <c r="AP922" s="159"/>
      <c r="AQ922" s="159"/>
      <c r="AR922" s="169">
        <f t="shared" si="6"/>
        <v>21</v>
      </c>
      <c r="AS922" s="160">
        <v>0</v>
      </c>
      <c r="AT922" s="160">
        <v>0</v>
      </c>
      <c r="AU922" s="160">
        <v>0</v>
      </c>
      <c r="AV922" s="160">
        <v>21</v>
      </c>
      <c r="AW922" s="160">
        <v>0</v>
      </c>
      <c r="AX922" s="160">
        <v>0</v>
      </c>
      <c r="AY922" s="160">
        <v>0</v>
      </c>
      <c r="AZ922" s="160">
        <v>0</v>
      </c>
      <c r="BA922" s="160">
        <v>0</v>
      </c>
      <c r="BB922" s="160"/>
      <c r="BC922" s="160"/>
      <c r="BD922" s="160"/>
      <c r="BE922" s="160"/>
    </row>
    <row r="923" spans="2:57" ht="16.5" hidden="1" customHeight="1">
      <c r="B923" s="163">
        <v>917</v>
      </c>
      <c r="C923" s="160" t="s">
        <v>179</v>
      </c>
      <c r="D923" s="160" t="s">
        <v>7024</v>
      </c>
      <c r="E923" s="176" t="s">
        <v>28</v>
      </c>
      <c r="F923" s="158" t="s">
        <v>6268</v>
      </c>
      <c r="G923" s="158" t="s">
        <v>6269</v>
      </c>
      <c r="H923" s="159" t="s">
        <v>727</v>
      </c>
      <c r="I923" s="160" t="s">
        <v>7025</v>
      </c>
      <c r="J923" s="218" t="s">
        <v>7026</v>
      </c>
      <c r="K923" s="219">
        <v>34335</v>
      </c>
      <c r="L923" s="220"/>
      <c r="M923" s="160"/>
      <c r="N923" s="158" t="s">
        <v>699</v>
      </c>
      <c r="O923" s="220" t="s">
        <v>7027</v>
      </c>
      <c r="P923" s="158" t="s">
        <v>699</v>
      </c>
      <c r="Q923" s="213">
        <v>2</v>
      </c>
      <c r="R923" s="163">
        <v>1</v>
      </c>
      <c r="S923" s="163">
        <v>12</v>
      </c>
      <c r="T923" s="163" t="s">
        <v>5051</v>
      </c>
      <c r="U923" s="163">
        <v>47</v>
      </c>
      <c r="V923" s="163" t="s">
        <v>7028</v>
      </c>
      <c r="W923" s="163">
        <v>2</v>
      </c>
      <c r="X923" s="163"/>
      <c r="Y923" s="164" t="s">
        <v>26</v>
      </c>
      <c r="Z923" s="164" t="s">
        <v>26</v>
      </c>
      <c r="AA923" s="164" t="s">
        <v>35</v>
      </c>
      <c r="AB923" s="208" t="s">
        <v>2354</v>
      </c>
      <c r="AC923" s="208">
        <v>21</v>
      </c>
      <c r="AD923" s="166"/>
      <c r="AE923" s="166"/>
      <c r="AF923" s="166"/>
      <c r="AG923" s="166"/>
      <c r="AH923" s="166"/>
      <c r="AI923" s="166"/>
      <c r="AJ923" s="166"/>
      <c r="AK923" s="166"/>
      <c r="AL923" s="166"/>
      <c r="AM923" s="166"/>
      <c r="AN923" s="166"/>
      <c r="AO923" s="166" t="s">
        <v>699</v>
      </c>
      <c r="AP923" s="159"/>
      <c r="AQ923" s="159"/>
      <c r="AR923" s="169">
        <f t="shared" si="6"/>
        <v>21</v>
      </c>
      <c r="AS923" s="160">
        <v>0</v>
      </c>
      <c r="AT923" s="160">
        <v>0</v>
      </c>
      <c r="AU923" s="160">
        <v>0</v>
      </c>
      <c r="AV923" s="160">
        <v>21</v>
      </c>
      <c r="AW923" s="160">
        <v>0</v>
      </c>
      <c r="AX923" s="160">
        <v>0</v>
      </c>
      <c r="AY923" s="160">
        <v>0</v>
      </c>
      <c r="AZ923" s="160">
        <v>0</v>
      </c>
      <c r="BA923" s="160">
        <v>0</v>
      </c>
      <c r="BB923" s="160"/>
      <c r="BC923" s="160"/>
      <c r="BD923" s="160"/>
      <c r="BE923" s="160"/>
    </row>
    <row r="924" spans="2:57" ht="16.5" hidden="1" customHeight="1">
      <c r="B924" s="163">
        <v>918</v>
      </c>
      <c r="C924" s="160" t="s">
        <v>180</v>
      </c>
      <c r="D924" s="160" t="s">
        <v>7029</v>
      </c>
      <c r="E924" s="176" t="s">
        <v>28</v>
      </c>
      <c r="F924" s="158" t="s">
        <v>6268</v>
      </c>
      <c r="G924" s="158" t="s">
        <v>6269</v>
      </c>
      <c r="H924" s="159" t="s">
        <v>730</v>
      </c>
      <c r="I924" s="160" t="s">
        <v>7030</v>
      </c>
      <c r="J924" s="218" t="s">
        <v>7031</v>
      </c>
      <c r="K924" s="219">
        <v>29244</v>
      </c>
      <c r="L924" s="220"/>
      <c r="M924" s="160"/>
      <c r="N924" s="158" t="s">
        <v>699</v>
      </c>
      <c r="O924" s="220" t="s">
        <v>7032</v>
      </c>
      <c r="P924" s="158" t="s">
        <v>699</v>
      </c>
      <c r="Q924" s="213">
        <v>1</v>
      </c>
      <c r="R924" s="163">
        <v>2</v>
      </c>
      <c r="S924" s="163">
        <v>15</v>
      </c>
      <c r="T924" s="163" t="s">
        <v>2453</v>
      </c>
      <c r="U924" s="163">
        <v>21</v>
      </c>
      <c r="V924" s="163" t="s">
        <v>7033</v>
      </c>
      <c r="W924" s="163">
        <v>1</v>
      </c>
      <c r="X924" s="163"/>
      <c r="Y924" s="164" t="s">
        <v>26</v>
      </c>
      <c r="Z924" s="164" t="s">
        <v>26</v>
      </c>
      <c r="AA924" s="164"/>
      <c r="AB924" s="221" t="s">
        <v>2338</v>
      </c>
      <c r="AC924" s="208">
        <v>23</v>
      </c>
      <c r="AD924" s="166"/>
      <c r="AE924" s="166"/>
      <c r="AF924" s="166"/>
      <c r="AG924" s="166"/>
      <c r="AH924" s="166"/>
      <c r="AI924" s="166"/>
      <c r="AJ924" s="166"/>
      <c r="AK924" s="166"/>
      <c r="AL924" s="166"/>
      <c r="AM924" s="166"/>
      <c r="AN924" s="166"/>
      <c r="AO924" s="166" t="s">
        <v>699</v>
      </c>
      <c r="AP924" s="159"/>
      <c r="AQ924" s="159"/>
      <c r="AR924" s="169">
        <f t="shared" si="6"/>
        <v>23</v>
      </c>
      <c r="AS924" s="160">
        <v>0</v>
      </c>
      <c r="AT924" s="160">
        <v>0</v>
      </c>
      <c r="AU924" s="160">
        <v>0</v>
      </c>
      <c r="AV924" s="160">
        <v>23</v>
      </c>
      <c r="AW924" s="160">
        <v>0</v>
      </c>
      <c r="AX924" s="160">
        <v>0</v>
      </c>
      <c r="AY924" s="160">
        <v>0</v>
      </c>
      <c r="AZ924" s="160">
        <v>0</v>
      </c>
      <c r="BA924" s="160">
        <v>0</v>
      </c>
      <c r="BB924" s="160"/>
      <c r="BC924" s="160"/>
      <c r="BD924" s="160"/>
      <c r="BE924" s="160"/>
    </row>
    <row r="925" spans="2:57" ht="16.5" hidden="1" customHeight="1">
      <c r="B925" s="163">
        <v>919</v>
      </c>
      <c r="C925" s="160" t="s">
        <v>323</v>
      </c>
      <c r="D925" s="160" t="s">
        <v>7034</v>
      </c>
      <c r="E925" s="176" t="s">
        <v>28</v>
      </c>
      <c r="F925" s="158" t="s">
        <v>6268</v>
      </c>
      <c r="G925" s="158" t="s">
        <v>6315</v>
      </c>
      <c r="H925" s="159" t="s">
        <v>727</v>
      </c>
      <c r="I925" s="160" t="s">
        <v>7035</v>
      </c>
      <c r="J925" s="218" t="s">
        <v>7036</v>
      </c>
      <c r="K925" s="219">
        <v>24490</v>
      </c>
      <c r="L925" s="220"/>
      <c r="M925" s="160"/>
      <c r="N925" s="158" t="s">
        <v>699</v>
      </c>
      <c r="O925" s="220" t="s">
        <v>7037</v>
      </c>
      <c r="P925" s="158" t="s">
        <v>699</v>
      </c>
      <c r="Q925" s="213">
        <v>2</v>
      </c>
      <c r="R925" s="163">
        <v>2</v>
      </c>
      <c r="S925" s="163">
        <v>13</v>
      </c>
      <c r="T925" s="163" t="s">
        <v>3672</v>
      </c>
      <c r="U925" s="163">
        <v>22</v>
      </c>
      <c r="V925" s="163" t="s">
        <v>6494</v>
      </c>
      <c r="W925" s="163">
        <v>2</v>
      </c>
      <c r="X925" s="163"/>
      <c r="Y925" s="164" t="s">
        <v>26</v>
      </c>
      <c r="Z925" s="164" t="s">
        <v>26</v>
      </c>
      <c r="AA925" s="164"/>
      <c r="AB925" s="221" t="s">
        <v>2338</v>
      </c>
      <c r="AC925" s="208">
        <v>21</v>
      </c>
      <c r="AD925" s="166"/>
      <c r="AE925" s="166"/>
      <c r="AF925" s="166"/>
      <c r="AG925" s="166"/>
      <c r="AH925" s="166"/>
      <c r="AI925" s="166"/>
      <c r="AJ925" s="166"/>
      <c r="AK925" s="166"/>
      <c r="AL925" s="166"/>
      <c r="AM925" s="166"/>
      <c r="AN925" s="166"/>
      <c r="AO925" s="166" t="s">
        <v>699</v>
      </c>
      <c r="AP925" s="159"/>
      <c r="AQ925" s="159"/>
      <c r="AR925" s="169">
        <f t="shared" si="6"/>
        <v>21</v>
      </c>
      <c r="AS925" s="160">
        <v>0</v>
      </c>
      <c r="AT925" s="160">
        <v>0</v>
      </c>
      <c r="AU925" s="160">
        <v>0</v>
      </c>
      <c r="AV925" s="160">
        <v>16</v>
      </c>
      <c r="AW925" s="160">
        <v>5</v>
      </c>
      <c r="AX925" s="160">
        <v>0</v>
      </c>
      <c r="AY925" s="160">
        <v>0</v>
      </c>
      <c r="AZ925" s="160">
        <v>0</v>
      </c>
      <c r="BA925" s="160">
        <v>0</v>
      </c>
      <c r="BB925" s="160"/>
      <c r="BC925" s="160"/>
      <c r="BD925" s="160"/>
      <c r="BE925" s="160"/>
    </row>
    <row r="926" spans="2:57" ht="16.5" hidden="1" customHeight="1">
      <c r="B926" s="163">
        <v>920</v>
      </c>
      <c r="C926" s="160" t="s">
        <v>43</v>
      </c>
      <c r="D926" s="160" t="s">
        <v>7038</v>
      </c>
      <c r="E926" s="176" t="s">
        <v>28</v>
      </c>
      <c r="F926" s="158" t="s">
        <v>6268</v>
      </c>
      <c r="G926" s="158" t="s">
        <v>6395</v>
      </c>
      <c r="H926" s="159" t="s">
        <v>727</v>
      </c>
      <c r="I926" s="160" t="s">
        <v>7039</v>
      </c>
      <c r="J926" s="218" t="s">
        <v>7040</v>
      </c>
      <c r="K926" s="219">
        <v>35431</v>
      </c>
      <c r="L926" s="220"/>
      <c r="M926" s="160"/>
      <c r="N926" s="158" t="s">
        <v>699</v>
      </c>
      <c r="O926" s="220" t="s">
        <v>7041</v>
      </c>
      <c r="P926" s="158" t="s">
        <v>699</v>
      </c>
      <c r="Q926" s="213">
        <v>2</v>
      </c>
      <c r="R926" s="163">
        <v>1</v>
      </c>
      <c r="S926" s="163">
        <v>9</v>
      </c>
      <c r="T926" s="163" t="s">
        <v>2470</v>
      </c>
      <c r="U926" s="163">
        <v>15</v>
      </c>
      <c r="V926" s="163" t="s">
        <v>7042</v>
      </c>
      <c r="W926" s="163">
        <v>1</v>
      </c>
      <c r="X926" s="163"/>
      <c r="Y926" s="164" t="s">
        <v>26</v>
      </c>
      <c r="Z926" s="164" t="s">
        <v>26</v>
      </c>
      <c r="AA926" s="164"/>
      <c r="AB926" s="221" t="s">
        <v>2338</v>
      </c>
      <c r="AC926" s="208">
        <v>7</v>
      </c>
      <c r="AD926" s="166"/>
      <c r="AE926" s="166"/>
      <c r="AF926" s="166"/>
      <c r="AG926" s="166"/>
      <c r="AH926" s="166"/>
      <c r="AI926" s="166"/>
      <c r="AJ926" s="166"/>
      <c r="AK926" s="166"/>
      <c r="AL926" s="166"/>
      <c r="AM926" s="166"/>
      <c r="AN926" s="166"/>
      <c r="AO926" s="166" t="s">
        <v>699</v>
      </c>
      <c r="AP926" s="159"/>
      <c r="AQ926" s="159"/>
      <c r="AR926" s="169">
        <f t="shared" si="6"/>
        <v>7</v>
      </c>
      <c r="AS926" s="160">
        <v>0</v>
      </c>
      <c r="AT926" s="160">
        <v>0</v>
      </c>
      <c r="AU926" s="160">
        <v>0</v>
      </c>
      <c r="AV926" s="160">
        <v>3</v>
      </c>
      <c r="AW926" s="160">
        <v>0</v>
      </c>
      <c r="AX926" s="160">
        <v>4</v>
      </c>
      <c r="AY926" s="160">
        <v>0</v>
      </c>
      <c r="AZ926" s="160">
        <v>0</v>
      </c>
      <c r="BA926" s="160">
        <v>0</v>
      </c>
      <c r="BB926" s="160"/>
      <c r="BC926" s="160"/>
      <c r="BD926" s="160"/>
      <c r="BE926" s="160"/>
    </row>
    <row r="927" spans="2:57" ht="16.5" hidden="1" customHeight="1">
      <c r="B927" s="163">
        <v>921</v>
      </c>
      <c r="C927" s="160" t="s">
        <v>181</v>
      </c>
      <c r="D927" s="160" t="s">
        <v>7043</v>
      </c>
      <c r="E927" s="176" t="s">
        <v>28</v>
      </c>
      <c r="F927" s="158" t="s">
        <v>6268</v>
      </c>
      <c r="G927" s="158" t="s">
        <v>6269</v>
      </c>
      <c r="H927" s="159" t="s">
        <v>727</v>
      </c>
      <c r="I927" s="160" t="s">
        <v>7044</v>
      </c>
      <c r="J927" s="218" t="s">
        <v>7045</v>
      </c>
      <c r="K927" s="219">
        <v>36161</v>
      </c>
      <c r="L927" s="220"/>
      <c r="M927" s="160"/>
      <c r="N927" s="158" t="s">
        <v>699</v>
      </c>
      <c r="O927" s="220" t="s">
        <v>7046</v>
      </c>
      <c r="P927" s="158" t="s">
        <v>699</v>
      </c>
      <c r="Q927" s="213">
        <v>2</v>
      </c>
      <c r="R927" s="163">
        <v>2</v>
      </c>
      <c r="S927" s="163">
        <v>12</v>
      </c>
      <c r="T927" s="163" t="s">
        <v>3382</v>
      </c>
      <c r="U927" s="163">
        <v>40</v>
      </c>
      <c r="V927" s="163" t="s">
        <v>7047</v>
      </c>
      <c r="W927" s="163">
        <v>1</v>
      </c>
      <c r="X927" s="163"/>
      <c r="Y927" s="164" t="s">
        <v>26</v>
      </c>
      <c r="Z927" s="164" t="s">
        <v>26</v>
      </c>
      <c r="AA927" s="164" t="s">
        <v>35</v>
      </c>
      <c r="AB927" s="208" t="s">
        <v>2354</v>
      </c>
      <c r="AC927" s="208">
        <v>5</v>
      </c>
      <c r="AD927" s="166"/>
      <c r="AE927" s="166"/>
      <c r="AF927" s="166"/>
      <c r="AG927" s="166"/>
      <c r="AH927" s="166"/>
      <c r="AI927" s="166"/>
      <c r="AJ927" s="166"/>
      <c r="AK927" s="166"/>
      <c r="AL927" s="166"/>
      <c r="AM927" s="166"/>
      <c r="AN927" s="166"/>
      <c r="AO927" s="166" t="s">
        <v>699</v>
      </c>
      <c r="AP927" s="159"/>
      <c r="AQ927" s="159"/>
      <c r="AR927" s="169">
        <f t="shared" si="6"/>
        <v>5</v>
      </c>
      <c r="AS927" s="160">
        <v>0</v>
      </c>
      <c r="AT927" s="160">
        <v>0</v>
      </c>
      <c r="AU927" s="160">
        <v>0</v>
      </c>
      <c r="AV927" s="160">
        <v>2</v>
      </c>
      <c r="AW927" s="160">
        <v>0</v>
      </c>
      <c r="AX927" s="160">
        <v>0</v>
      </c>
      <c r="AY927" s="160">
        <v>3</v>
      </c>
      <c r="AZ927" s="160">
        <v>0</v>
      </c>
      <c r="BA927" s="160">
        <v>0</v>
      </c>
      <c r="BB927" s="160"/>
      <c r="BC927" s="160"/>
      <c r="BD927" s="160"/>
      <c r="BE927" s="160"/>
    </row>
    <row r="928" spans="2:57" ht="16.5" hidden="1" customHeight="1">
      <c r="B928" s="163">
        <v>922</v>
      </c>
      <c r="C928" s="160" t="s">
        <v>182</v>
      </c>
      <c r="D928" s="160" t="s">
        <v>7048</v>
      </c>
      <c r="E928" s="176" t="s">
        <v>28</v>
      </c>
      <c r="F928" s="158" t="s">
        <v>6268</v>
      </c>
      <c r="G928" s="158" t="s">
        <v>6269</v>
      </c>
      <c r="H928" s="159" t="s">
        <v>727</v>
      </c>
      <c r="I928" s="160" t="s">
        <v>7049</v>
      </c>
      <c r="J928" s="218" t="s">
        <v>7050</v>
      </c>
      <c r="K928" s="219">
        <v>42736</v>
      </c>
      <c r="L928" s="220"/>
      <c r="M928" s="160"/>
      <c r="N928" s="158" t="s">
        <v>699</v>
      </c>
      <c r="O928" s="220" t="s">
        <v>7051</v>
      </c>
      <c r="P928" s="158" t="s">
        <v>699</v>
      </c>
      <c r="Q928" s="213">
        <v>2</v>
      </c>
      <c r="R928" s="163">
        <v>1</v>
      </c>
      <c r="S928" s="163">
        <v>16</v>
      </c>
      <c r="T928" s="163" t="s">
        <v>4488</v>
      </c>
      <c r="U928" s="163">
        <v>65</v>
      </c>
      <c r="V928" s="163" t="s">
        <v>7052</v>
      </c>
      <c r="W928" s="163">
        <v>1</v>
      </c>
      <c r="X928" s="163"/>
      <c r="Y928" s="164" t="s">
        <v>26</v>
      </c>
      <c r="Z928" s="164" t="s">
        <v>26</v>
      </c>
      <c r="AA928" s="164" t="s">
        <v>87</v>
      </c>
      <c r="AB928" s="208" t="s">
        <v>2354</v>
      </c>
      <c r="AC928" s="208">
        <v>40</v>
      </c>
      <c r="AD928" s="166"/>
      <c r="AE928" s="166"/>
      <c r="AF928" s="166"/>
      <c r="AG928" s="166"/>
      <c r="AH928" s="166"/>
      <c r="AI928" s="166"/>
      <c r="AJ928" s="166"/>
      <c r="AK928" s="166"/>
      <c r="AL928" s="166"/>
      <c r="AM928" s="166"/>
      <c r="AN928" s="166"/>
      <c r="AO928" s="166" t="s">
        <v>699</v>
      </c>
      <c r="AP928" s="159"/>
      <c r="AQ928" s="159"/>
      <c r="AR928" s="169">
        <f t="shared" si="6"/>
        <v>40</v>
      </c>
      <c r="AS928" s="160">
        <v>0</v>
      </c>
      <c r="AT928" s="160">
        <v>0</v>
      </c>
      <c r="AU928" s="160">
        <v>0</v>
      </c>
      <c r="AV928" s="160">
        <v>29</v>
      </c>
      <c r="AW928" s="160">
        <v>6</v>
      </c>
      <c r="AX928" s="160">
        <v>0</v>
      </c>
      <c r="AY928" s="160">
        <v>5</v>
      </c>
      <c r="AZ928" s="160">
        <v>0</v>
      </c>
      <c r="BA928" s="160">
        <v>0</v>
      </c>
      <c r="BB928" s="160"/>
      <c r="BC928" s="160"/>
      <c r="BD928" s="160"/>
      <c r="BE928" s="160"/>
    </row>
    <row r="929" spans="2:57" ht="16.5" hidden="1" customHeight="1">
      <c r="B929" s="163">
        <v>923</v>
      </c>
      <c r="C929" s="160" t="s">
        <v>324</v>
      </c>
      <c r="D929" s="160" t="s">
        <v>7053</v>
      </c>
      <c r="E929" s="176" t="s">
        <v>28</v>
      </c>
      <c r="F929" s="158" t="s">
        <v>6268</v>
      </c>
      <c r="G929" s="158" t="s">
        <v>6315</v>
      </c>
      <c r="H929" s="159" t="s">
        <v>727</v>
      </c>
      <c r="I929" s="160" t="s">
        <v>7054</v>
      </c>
      <c r="J929" s="218" t="s">
        <v>7055</v>
      </c>
      <c r="K929" s="219">
        <v>16452</v>
      </c>
      <c r="L929" s="220"/>
      <c r="M929" s="160"/>
      <c r="N929" s="158" t="s">
        <v>699</v>
      </c>
      <c r="O929" s="220" t="s">
        <v>7056</v>
      </c>
      <c r="P929" s="158" t="s">
        <v>699</v>
      </c>
      <c r="Q929" s="213">
        <v>2</v>
      </c>
      <c r="R929" s="163">
        <v>2</v>
      </c>
      <c r="S929" s="163">
        <v>8</v>
      </c>
      <c r="T929" s="163" t="s">
        <v>3219</v>
      </c>
      <c r="U929" s="163">
        <v>43</v>
      </c>
      <c r="V929" s="163" t="s">
        <v>7057</v>
      </c>
      <c r="W929" s="163">
        <v>1</v>
      </c>
      <c r="X929" s="163"/>
      <c r="Y929" s="164" t="s">
        <v>26</v>
      </c>
      <c r="Z929" s="164" t="s">
        <v>26</v>
      </c>
      <c r="AA929" s="164"/>
      <c r="AB929" s="221" t="s">
        <v>2338</v>
      </c>
      <c r="AC929" s="208">
        <v>15</v>
      </c>
      <c r="AD929" s="166"/>
      <c r="AE929" s="166"/>
      <c r="AF929" s="166"/>
      <c r="AG929" s="166"/>
      <c r="AH929" s="166"/>
      <c r="AI929" s="166"/>
      <c r="AJ929" s="166"/>
      <c r="AK929" s="166"/>
      <c r="AL929" s="166"/>
      <c r="AM929" s="166"/>
      <c r="AN929" s="166"/>
      <c r="AO929" s="166" t="s">
        <v>699</v>
      </c>
      <c r="AP929" s="159"/>
      <c r="AQ929" s="159"/>
      <c r="AR929" s="169">
        <f t="shared" si="6"/>
        <v>15</v>
      </c>
      <c r="AS929" s="160">
        <v>0</v>
      </c>
      <c r="AT929" s="160">
        <v>0</v>
      </c>
      <c r="AU929" s="160">
        <v>0</v>
      </c>
      <c r="AV929" s="160">
        <v>1</v>
      </c>
      <c r="AW929" s="160">
        <v>7</v>
      </c>
      <c r="AX929" s="160">
        <v>7</v>
      </c>
      <c r="AY929" s="160">
        <v>0</v>
      </c>
      <c r="AZ929" s="160">
        <v>0</v>
      </c>
      <c r="BA929" s="160">
        <v>0</v>
      </c>
      <c r="BB929" s="160"/>
      <c r="BC929" s="160"/>
      <c r="BD929" s="160"/>
      <c r="BE929" s="160"/>
    </row>
    <row r="930" spans="2:57" ht="16.5" hidden="1" customHeight="1">
      <c r="B930" s="163">
        <v>924</v>
      </c>
      <c r="C930" s="160" t="s">
        <v>85</v>
      </c>
      <c r="D930" s="160" t="s">
        <v>7058</v>
      </c>
      <c r="E930" s="176" t="s">
        <v>28</v>
      </c>
      <c r="F930" s="158" t="s">
        <v>6268</v>
      </c>
      <c r="G930" s="158" t="s">
        <v>6285</v>
      </c>
      <c r="H930" s="159" t="s">
        <v>727</v>
      </c>
      <c r="I930" s="160" t="s">
        <v>7059</v>
      </c>
      <c r="J930" s="218" t="s">
        <v>7060</v>
      </c>
      <c r="K930" s="219">
        <v>19008</v>
      </c>
      <c r="L930" s="220"/>
      <c r="M930" s="160"/>
      <c r="N930" s="158" t="s">
        <v>699</v>
      </c>
      <c r="O930" s="220" t="s">
        <v>7061</v>
      </c>
      <c r="P930" s="158" t="s">
        <v>699</v>
      </c>
      <c r="Q930" s="213">
        <v>4</v>
      </c>
      <c r="R930" s="163">
        <v>1</v>
      </c>
      <c r="S930" s="163">
        <v>8</v>
      </c>
      <c r="T930" s="163" t="s">
        <v>2798</v>
      </c>
      <c r="U930" s="163">
        <v>39</v>
      </c>
      <c r="V930" s="163" t="s">
        <v>7062</v>
      </c>
      <c r="W930" s="163">
        <v>1</v>
      </c>
      <c r="X930" s="163"/>
      <c r="Y930" s="164" t="s">
        <v>26</v>
      </c>
      <c r="Z930" s="164" t="s">
        <v>26</v>
      </c>
      <c r="AA930" s="164" t="s">
        <v>35</v>
      </c>
      <c r="AB930" s="208" t="s">
        <v>2354</v>
      </c>
      <c r="AC930" s="208">
        <v>21</v>
      </c>
      <c r="AD930" s="166"/>
      <c r="AE930" s="166"/>
      <c r="AF930" s="166"/>
      <c r="AG930" s="166"/>
      <c r="AH930" s="166"/>
      <c r="AI930" s="166"/>
      <c r="AJ930" s="166"/>
      <c r="AK930" s="166"/>
      <c r="AL930" s="166"/>
      <c r="AM930" s="166"/>
      <c r="AN930" s="166"/>
      <c r="AO930" s="166" t="s">
        <v>699</v>
      </c>
      <c r="AP930" s="159"/>
      <c r="AQ930" s="159"/>
      <c r="AR930" s="169">
        <f t="shared" si="6"/>
        <v>21</v>
      </c>
      <c r="AS930" s="160">
        <v>0</v>
      </c>
      <c r="AT930" s="160">
        <v>0</v>
      </c>
      <c r="AU930" s="160">
        <v>0</v>
      </c>
      <c r="AV930" s="160">
        <v>15</v>
      </c>
      <c r="AW930" s="160">
        <v>3</v>
      </c>
      <c r="AX930" s="160">
        <v>3</v>
      </c>
      <c r="AY930" s="160">
        <v>0</v>
      </c>
      <c r="AZ930" s="160">
        <v>0</v>
      </c>
      <c r="BA930" s="160">
        <v>0</v>
      </c>
      <c r="BB930" s="160"/>
      <c r="BC930" s="160"/>
      <c r="BD930" s="160"/>
      <c r="BE930" s="160"/>
    </row>
    <row r="931" spans="2:57" ht="16.5" hidden="1" customHeight="1">
      <c r="B931" s="163">
        <v>925</v>
      </c>
      <c r="C931" s="160" t="s">
        <v>183</v>
      </c>
      <c r="D931" s="160" t="s">
        <v>7063</v>
      </c>
      <c r="E931" s="176" t="s">
        <v>28</v>
      </c>
      <c r="F931" s="158" t="s">
        <v>6268</v>
      </c>
      <c r="G931" s="158" t="s">
        <v>6269</v>
      </c>
      <c r="H931" s="159" t="s">
        <v>727</v>
      </c>
      <c r="I931" s="160" t="s">
        <v>7064</v>
      </c>
      <c r="J931" s="218" t="s">
        <v>7065</v>
      </c>
      <c r="K931" s="219">
        <v>33970</v>
      </c>
      <c r="L931" s="220"/>
      <c r="M931" s="160"/>
      <c r="N931" s="158" t="s">
        <v>699</v>
      </c>
      <c r="O931" s="220" t="s">
        <v>7066</v>
      </c>
      <c r="P931" s="158" t="s">
        <v>699</v>
      </c>
      <c r="Q931" s="213">
        <v>3</v>
      </c>
      <c r="R931" s="163">
        <v>1</v>
      </c>
      <c r="S931" s="163">
        <v>18</v>
      </c>
      <c r="T931" s="163" t="s">
        <v>2414</v>
      </c>
      <c r="U931" s="163">
        <v>66</v>
      </c>
      <c r="V931" s="163" t="s">
        <v>7067</v>
      </c>
      <c r="W931" s="163">
        <v>2</v>
      </c>
      <c r="X931" s="163"/>
      <c r="Y931" s="164" t="s">
        <v>26</v>
      </c>
      <c r="Z931" s="164" t="s">
        <v>26</v>
      </c>
      <c r="AA931" s="164" t="s">
        <v>35</v>
      </c>
      <c r="AB931" s="208" t="s">
        <v>2354</v>
      </c>
      <c r="AC931" s="208">
        <v>24</v>
      </c>
      <c r="AD931" s="166"/>
      <c r="AE931" s="166"/>
      <c r="AF931" s="166"/>
      <c r="AG931" s="166"/>
      <c r="AH931" s="166"/>
      <c r="AI931" s="166"/>
      <c r="AJ931" s="166"/>
      <c r="AK931" s="166"/>
      <c r="AL931" s="166"/>
      <c r="AM931" s="166"/>
      <c r="AN931" s="166"/>
      <c r="AO931" s="166" t="s">
        <v>699</v>
      </c>
      <c r="AP931" s="159"/>
      <c r="AQ931" s="159"/>
      <c r="AR931" s="169">
        <f t="shared" si="6"/>
        <v>24</v>
      </c>
      <c r="AS931" s="160">
        <v>0</v>
      </c>
      <c r="AT931" s="160">
        <v>0</v>
      </c>
      <c r="AU931" s="160">
        <v>0</v>
      </c>
      <c r="AV931" s="160">
        <v>24</v>
      </c>
      <c r="AW931" s="160">
        <v>0</v>
      </c>
      <c r="AX931" s="160">
        <v>0</v>
      </c>
      <c r="AY931" s="160">
        <v>0</v>
      </c>
      <c r="AZ931" s="160">
        <v>0</v>
      </c>
      <c r="BA931" s="160">
        <v>0</v>
      </c>
      <c r="BB931" s="160"/>
      <c r="BC931" s="160"/>
      <c r="BD931" s="160"/>
      <c r="BE931" s="160"/>
    </row>
    <row r="932" spans="2:57" ht="16.5" hidden="1" customHeight="1">
      <c r="B932" s="163">
        <v>926</v>
      </c>
      <c r="C932" s="160" t="s">
        <v>325</v>
      </c>
      <c r="D932" s="160" t="s">
        <v>7068</v>
      </c>
      <c r="E932" s="176" t="s">
        <v>28</v>
      </c>
      <c r="F932" s="158" t="s">
        <v>6268</v>
      </c>
      <c r="G932" s="158" t="s">
        <v>6315</v>
      </c>
      <c r="H932" s="159" t="s">
        <v>724</v>
      </c>
      <c r="I932" s="160" t="s">
        <v>7069</v>
      </c>
      <c r="J932" s="218" t="s">
        <v>7070</v>
      </c>
      <c r="K932" s="219">
        <v>24857</v>
      </c>
      <c r="L932" s="220"/>
      <c r="M932" s="160"/>
      <c r="N932" s="158" t="s">
        <v>699</v>
      </c>
      <c r="O932" s="220" t="s">
        <v>7071</v>
      </c>
      <c r="P932" s="158" t="s">
        <v>699</v>
      </c>
      <c r="Q932" s="213">
        <v>2</v>
      </c>
      <c r="R932" s="163">
        <v>1</v>
      </c>
      <c r="S932" s="163">
        <v>14</v>
      </c>
      <c r="T932" s="163" t="s">
        <v>3024</v>
      </c>
      <c r="U932" s="163">
        <v>54</v>
      </c>
      <c r="V932" s="163" t="s">
        <v>7072</v>
      </c>
      <c r="W932" s="163">
        <v>1</v>
      </c>
      <c r="X932" s="163"/>
      <c r="Y932" s="164" t="s">
        <v>26</v>
      </c>
      <c r="Z932" s="164" t="s">
        <v>26</v>
      </c>
      <c r="AA932" s="164"/>
      <c r="AB932" s="221" t="s">
        <v>2338</v>
      </c>
      <c r="AC932" s="208">
        <v>31</v>
      </c>
      <c r="AD932" s="166"/>
      <c r="AE932" s="166"/>
      <c r="AF932" s="166"/>
      <c r="AG932" s="166"/>
      <c r="AH932" s="166"/>
      <c r="AI932" s="166"/>
      <c r="AJ932" s="166"/>
      <c r="AK932" s="166"/>
      <c r="AL932" s="166"/>
      <c r="AM932" s="166"/>
      <c r="AN932" s="166"/>
      <c r="AO932" s="166" t="s">
        <v>699</v>
      </c>
      <c r="AP932" s="159"/>
      <c r="AQ932" s="159"/>
      <c r="AR932" s="169">
        <f t="shared" si="6"/>
        <v>31</v>
      </c>
      <c r="AS932" s="160">
        <v>1</v>
      </c>
      <c r="AT932" s="160">
        <v>0</v>
      </c>
      <c r="AU932" s="160">
        <v>0</v>
      </c>
      <c r="AV932" s="160">
        <v>17</v>
      </c>
      <c r="AW932" s="160">
        <v>0</v>
      </c>
      <c r="AX932" s="160">
        <v>0</v>
      </c>
      <c r="AY932" s="160">
        <v>0</v>
      </c>
      <c r="AZ932" s="160">
        <v>0</v>
      </c>
      <c r="BA932" s="160">
        <v>13</v>
      </c>
      <c r="BB932" s="160"/>
      <c r="BC932" s="160"/>
      <c r="BD932" s="160"/>
      <c r="BE932" s="160"/>
    </row>
    <row r="933" spans="2:57" ht="16.5" hidden="1" customHeight="1">
      <c r="B933" s="163">
        <v>927</v>
      </c>
      <c r="C933" s="160" t="s">
        <v>326</v>
      </c>
      <c r="D933" s="160" t="s">
        <v>7073</v>
      </c>
      <c r="E933" s="176" t="s">
        <v>28</v>
      </c>
      <c r="F933" s="158" t="s">
        <v>6268</v>
      </c>
      <c r="G933" s="158" t="s">
        <v>6315</v>
      </c>
      <c r="H933" s="159" t="s">
        <v>727</v>
      </c>
      <c r="I933" s="160" t="s">
        <v>7074</v>
      </c>
      <c r="J933" s="218" t="s">
        <v>7070</v>
      </c>
      <c r="K933" s="219">
        <v>24125</v>
      </c>
      <c r="L933" s="220"/>
      <c r="M933" s="160"/>
      <c r="N933" s="158" t="s">
        <v>699</v>
      </c>
      <c r="O933" s="220" t="s">
        <v>7075</v>
      </c>
      <c r="P933" s="158" t="s">
        <v>699</v>
      </c>
      <c r="Q933" s="213">
        <v>3</v>
      </c>
      <c r="R933" s="163">
        <v>2</v>
      </c>
      <c r="S933" s="163">
        <v>3</v>
      </c>
      <c r="T933" s="163" t="s">
        <v>3024</v>
      </c>
      <c r="U933" s="163">
        <v>45</v>
      </c>
      <c r="V933" s="163" t="s">
        <v>7076</v>
      </c>
      <c r="W933" s="163">
        <v>2</v>
      </c>
      <c r="X933" s="163"/>
      <c r="Y933" s="164" t="s">
        <v>26</v>
      </c>
      <c r="Z933" s="164" t="s">
        <v>26</v>
      </c>
      <c r="AA933" s="164" t="s">
        <v>35</v>
      </c>
      <c r="AB933" s="208" t="s">
        <v>2354</v>
      </c>
      <c r="AC933" s="208">
        <v>43</v>
      </c>
      <c r="AD933" s="166"/>
      <c r="AE933" s="166"/>
      <c r="AF933" s="166"/>
      <c r="AG933" s="166"/>
      <c r="AH933" s="166"/>
      <c r="AI933" s="166"/>
      <c r="AJ933" s="166"/>
      <c r="AK933" s="166"/>
      <c r="AL933" s="166"/>
      <c r="AM933" s="166"/>
      <c r="AN933" s="166"/>
      <c r="AO933" s="166" t="s">
        <v>699</v>
      </c>
      <c r="AP933" s="159"/>
      <c r="AQ933" s="159"/>
      <c r="AR933" s="169">
        <f t="shared" si="6"/>
        <v>43</v>
      </c>
      <c r="AS933" s="160">
        <v>8</v>
      </c>
      <c r="AT933" s="160">
        <v>0</v>
      </c>
      <c r="AU933" s="160">
        <v>0</v>
      </c>
      <c r="AV933" s="160">
        <v>11</v>
      </c>
      <c r="AW933" s="160">
        <v>8</v>
      </c>
      <c r="AX933" s="160">
        <v>0</v>
      </c>
      <c r="AY933" s="160">
        <v>0</v>
      </c>
      <c r="AZ933" s="160">
        <v>0</v>
      </c>
      <c r="BA933" s="160">
        <v>16</v>
      </c>
      <c r="BB933" s="160"/>
      <c r="BC933" s="160"/>
      <c r="BD933" s="160"/>
      <c r="BE933" s="160"/>
    </row>
    <row r="934" spans="2:57" ht="16.5" hidden="1" customHeight="1">
      <c r="B934" s="163">
        <v>928</v>
      </c>
      <c r="C934" s="160" t="s">
        <v>252</v>
      </c>
      <c r="D934" s="160" t="s">
        <v>7077</v>
      </c>
      <c r="E934" s="176" t="s">
        <v>28</v>
      </c>
      <c r="F934" s="158" t="s">
        <v>6268</v>
      </c>
      <c r="G934" s="158" t="s">
        <v>6291</v>
      </c>
      <c r="H934" s="159" t="s">
        <v>784</v>
      </c>
      <c r="I934" s="160" t="s">
        <v>7078</v>
      </c>
      <c r="J934" s="218" t="s">
        <v>7079</v>
      </c>
      <c r="K934" s="219">
        <v>24474</v>
      </c>
      <c r="L934" s="220"/>
      <c r="M934" s="160"/>
      <c r="N934" s="158" t="s">
        <v>699</v>
      </c>
      <c r="O934" s="220" t="s">
        <v>7080</v>
      </c>
      <c r="P934" s="158" t="s">
        <v>699</v>
      </c>
      <c r="Q934" s="213">
        <v>3</v>
      </c>
      <c r="R934" s="163">
        <v>1</v>
      </c>
      <c r="S934" s="163">
        <v>7</v>
      </c>
      <c r="T934" s="163" t="s">
        <v>5204</v>
      </c>
      <c r="U934" s="163">
        <v>31</v>
      </c>
      <c r="V934" s="163" t="s">
        <v>2584</v>
      </c>
      <c r="W934" s="163">
        <v>1</v>
      </c>
      <c r="X934" s="163"/>
      <c r="Y934" s="164" t="s">
        <v>26</v>
      </c>
      <c r="Z934" s="164" t="s">
        <v>26</v>
      </c>
      <c r="AA934" s="164"/>
      <c r="AB934" s="221" t="s">
        <v>2338</v>
      </c>
      <c r="AC934" s="208">
        <v>28</v>
      </c>
      <c r="AD934" s="166"/>
      <c r="AE934" s="166"/>
      <c r="AF934" s="166"/>
      <c r="AG934" s="166"/>
      <c r="AH934" s="166"/>
      <c r="AI934" s="166"/>
      <c r="AJ934" s="166"/>
      <c r="AK934" s="166"/>
      <c r="AL934" s="166"/>
      <c r="AM934" s="166"/>
      <c r="AN934" s="166"/>
      <c r="AO934" s="166"/>
      <c r="AP934" s="159"/>
      <c r="AQ934" s="159"/>
      <c r="AR934" s="169">
        <f t="shared" si="6"/>
        <v>28</v>
      </c>
      <c r="AS934" s="160">
        <v>10</v>
      </c>
      <c r="AT934" s="160">
        <v>0</v>
      </c>
      <c r="AU934" s="160">
        <v>0</v>
      </c>
      <c r="AV934" s="160">
        <v>18</v>
      </c>
      <c r="AW934" s="160">
        <v>0</v>
      </c>
      <c r="AX934" s="160">
        <v>0</v>
      </c>
      <c r="AY934" s="160">
        <v>0</v>
      </c>
      <c r="AZ934" s="160">
        <v>0</v>
      </c>
      <c r="BA934" s="160">
        <v>0</v>
      </c>
      <c r="BB934" s="160"/>
      <c r="BC934" s="160"/>
      <c r="BD934" s="160"/>
      <c r="BE934" s="160"/>
    </row>
    <row r="935" spans="2:57" ht="16.5" hidden="1" customHeight="1">
      <c r="B935" s="163">
        <v>929</v>
      </c>
      <c r="C935" s="160" t="s">
        <v>184</v>
      </c>
      <c r="D935" s="160" t="s">
        <v>7081</v>
      </c>
      <c r="E935" s="176" t="s">
        <v>28</v>
      </c>
      <c r="F935" s="158" t="s">
        <v>6268</v>
      </c>
      <c r="G935" s="158" t="s">
        <v>6269</v>
      </c>
      <c r="H935" s="159" t="s">
        <v>727</v>
      </c>
      <c r="I935" s="160" t="s">
        <v>7082</v>
      </c>
      <c r="J935" s="218" t="s">
        <v>7083</v>
      </c>
      <c r="K935" s="219">
        <v>34335</v>
      </c>
      <c r="L935" s="220"/>
      <c r="M935" s="160"/>
      <c r="N935" s="158" t="s">
        <v>699</v>
      </c>
      <c r="O935" s="220" t="s">
        <v>7084</v>
      </c>
      <c r="P935" s="158" t="s">
        <v>699</v>
      </c>
      <c r="Q935" s="213">
        <v>1</v>
      </c>
      <c r="R935" s="163">
        <v>2</v>
      </c>
      <c r="S935" s="163">
        <v>20</v>
      </c>
      <c r="T935" s="163" t="s">
        <v>2610</v>
      </c>
      <c r="U935" s="163">
        <v>16</v>
      </c>
      <c r="V935" s="163" t="s">
        <v>5732</v>
      </c>
      <c r="W935" s="163">
        <v>1</v>
      </c>
      <c r="X935" s="163"/>
      <c r="Y935" s="164" t="s">
        <v>26</v>
      </c>
      <c r="Z935" s="164" t="s">
        <v>26</v>
      </c>
      <c r="AA935" s="164"/>
      <c r="AB935" s="221" t="s">
        <v>2338</v>
      </c>
      <c r="AC935" s="208">
        <v>17</v>
      </c>
      <c r="AD935" s="166"/>
      <c r="AE935" s="166"/>
      <c r="AF935" s="166"/>
      <c r="AG935" s="166"/>
      <c r="AH935" s="166"/>
      <c r="AI935" s="166"/>
      <c r="AJ935" s="166"/>
      <c r="AK935" s="166"/>
      <c r="AL935" s="166"/>
      <c r="AM935" s="166"/>
      <c r="AN935" s="166"/>
      <c r="AO935" s="166" t="s">
        <v>699</v>
      </c>
      <c r="AP935" s="159"/>
      <c r="AQ935" s="159"/>
      <c r="AR935" s="169">
        <f t="shared" si="6"/>
        <v>17</v>
      </c>
      <c r="AS935" s="160">
        <v>0</v>
      </c>
      <c r="AT935" s="160">
        <v>0</v>
      </c>
      <c r="AU935" s="160">
        <v>0</v>
      </c>
      <c r="AV935" s="160">
        <v>10</v>
      </c>
      <c r="AW935" s="160">
        <v>1</v>
      </c>
      <c r="AX935" s="160">
        <v>0</v>
      </c>
      <c r="AY935" s="160">
        <v>0</v>
      </c>
      <c r="AZ935" s="160">
        <v>0</v>
      </c>
      <c r="BA935" s="160">
        <v>6</v>
      </c>
      <c r="BB935" s="160"/>
      <c r="BC935" s="160"/>
      <c r="BD935" s="160"/>
      <c r="BE935" s="160"/>
    </row>
    <row r="936" spans="2:57" ht="16.5" hidden="1" customHeight="1">
      <c r="B936" s="163">
        <v>930</v>
      </c>
      <c r="C936" s="160" t="s">
        <v>253</v>
      </c>
      <c r="D936" s="160" t="s">
        <v>7085</v>
      </c>
      <c r="E936" s="176" t="s">
        <v>28</v>
      </c>
      <c r="F936" s="158" t="s">
        <v>6268</v>
      </c>
      <c r="G936" s="158" t="s">
        <v>6291</v>
      </c>
      <c r="H936" s="159" t="s">
        <v>730</v>
      </c>
      <c r="I936" s="160" t="s">
        <v>7086</v>
      </c>
      <c r="J936" s="218" t="s">
        <v>7087</v>
      </c>
      <c r="K936" s="219">
        <v>34358</v>
      </c>
      <c r="L936" s="220"/>
      <c r="M936" s="160"/>
      <c r="N936" s="158" t="s">
        <v>699</v>
      </c>
      <c r="O936" s="220" t="s">
        <v>7088</v>
      </c>
      <c r="P936" s="158" t="s">
        <v>699</v>
      </c>
      <c r="Q936" s="213">
        <v>2</v>
      </c>
      <c r="R936" s="163">
        <v>1</v>
      </c>
      <c r="S936" s="163">
        <v>18</v>
      </c>
      <c r="T936" s="163" t="s">
        <v>2758</v>
      </c>
      <c r="U936" s="163">
        <v>32</v>
      </c>
      <c r="V936" s="163" t="s">
        <v>7089</v>
      </c>
      <c r="W936" s="163">
        <v>1</v>
      </c>
      <c r="X936" s="163"/>
      <c r="Y936" s="164" t="s">
        <v>26</v>
      </c>
      <c r="Z936" s="164" t="s">
        <v>26</v>
      </c>
      <c r="AA936" s="164"/>
      <c r="AB936" s="221" t="s">
        <v>2338</v>
      </c>
      <c r="AC936" s="208">
        <v>41</v>
      </c>
      <c r="AD936" s="166"/>
      <c r="AE936" s="166"/>
      <c r="AF936" s="166"/>
      <c r="AG936" s="166"/>
      <c r="AH936" s="166"/>
      <c r="AI936" s="166"/>
      <c r="AJ936" s="166"/>
      <c r="AK936" s="166"/>
      <c r="AL936" s="166"/>
      <c r="AM936" s="166"/>
      <c r="AN936" s="166"/>
      <c r="AO936" s="166" t="s">
        <v>699</v>
      </c>
      <c r="AP936" s="159"/>
      <c r="AQ936" s="159"/>
      <c r="AR936" s="169">
        <f t="shared" si="6"/>
        <v>41</v>
      </c>
      <c r="AS936" s="160">
        <v>0</v>
      </c>
      <c r="AT936" s="160">
        <v>0</v>
      </c>
      <c r="AU936" s="160">
        <v>0</v>
      </c>
      <c r="AV936" s="160">
        <v>2</v>
      </c>
      <c r="AW936" s="160">
        <v>1</v>
      </c>
      <c r="AX936" s="160">
        <v>0</v>
      </c>
      <c r="AY936" s="160">
        <v>0</v>
      </c>
      <c r="AZ936" s="160">
        <v>0</v>
      </c>
      <c r="BA936" s="160">
        <v>38</v>
      </c>
      <c r="BB936" s="160"/>
      <c r="BC936" s="160"/>
      <c r="BD936" s="160"/>
      <c r="BE936" s="160"/>
    </row>
    <row r="937" spans="2:57" ht="16.5" hidden="1" customHeight="1">
      <c r="B937" s="163">
        <v>931</v>
      </c>
      <c r="C937" s="160" t="s">
        <v>254</v>
      </c>
      <c r="D937" s="160" t="s">
        <v>7090</v>
      </c>
      <c r="E937" s="176" t="s">
        <v>28</v>
      </c>
      <c r="F937" s="158" t="s">
        <v>6268</v>
      </c>
      <c r="G937" s="158" t="s">
        <v>6291</v>
      </c>
      <c r="H937" s="159" t="s">
        <v>727</v>
      </c>
      <c r="I937" s="160" t="s">
        <v>7091</v>
      </c>
      <c r="J937" s="218" t="s">
        <v>7092</v>
      </c>
      <c r="K937" s="219">
        <v>34700</v>
      </c>
      <c r="L937" s="220"/>
      <c r="M937" s="160"/>
      <c r="N937" s="158" t="s">
        <v>699</v>
      </c>
      <c r="O937" s="220" t="s">
        <v>7093</v>
      </c>
      <c r="P937" s="158" t="s">
        <v>699</v>
      </c>
      <c r="Q937" s="213">
        <v>2</v>
      </c>
      <c r="R937" s="163">
        <v>2</v>
      </c>
      <c r="S937" s="163">
        <v>17</v>
      </c>
      <c r="T937" s="163" t="s">
        <v>2599</v>
      </c>
      <c r="U937" s="163">
        <v>37</v>
      </c>
      <c r="V937" s="163" t="s">
        <v>7094</v>
      </c>
      <c r="W937" s="163">
        <v>1</v>
      </c>
      <c r="X937" s="163"/>
      <c r="Y937" s="164" t="s">
        <v>26</v>
      </c>
      <c r="Z937" s="164" t="s">
        <v>26</v>
      </c>
      <c r="AA937" s="164" t="s">
        <v>35</v>
      </c>
      <c r="AB937" s="208" t="s">
        <v>2354</v>
      </c>
      <c r="AC937" s="208">
        <v>34</v>
      </c>
      <c r="AD937" s="166"/>
      <c r="AE937" s="166"/>
      <c r="AF937" s="166"/>
      <c r="AG937" s="166"/>
      <c r="AH937" s="166"/>
      <c r="AI937" s="166"/>
      <c r="AJ937" s="166"/>
      <c r="AK937" s="166"/>
      <c r="AL937" s="166"/>
      <c r="AM937" s="166"/>
      <c r="AN937" s="166"/>
      <c r="AO937" s="166" t="s">
        <v>699</v>
      </c>
      <c r="AP937" s="159"/>
      <c r="AQ937" s="159"/>
      <c r="AR937" s="169">
        <f t="shared" si="6"/>
        <v>34</v>
      </c>
      <c r="AS937" s="160">
        <v>0</v>
      </c>
      <c r="AT937" s="160">
        <v>0</v>
      </c>
      <c r="AU937" s="160">
        <v>0</v>
      </c>
      <c r="AV937" s="160">
        <v>6</v>
      </c>
      <c r="AW937" s="160">
        <v>15</v>
      </c>
      <c r="AX937" s="160">
        <v>0</v>
      </c>
      <c r="AY937" s="160">
        <v>0</v>
      </c>
      <c r="AZ937" s="160">
        <v>0</v>
      </c>
      <c r="BA937" s="160">
        <v>13</v>
      </c>
      <c r="BB937" s="160"/>
      <c r="BC937" s="160"/>
      <c r="BD937" s="160"/>
      <c r="BE937" s="160"/>
    </row>
    <row r="938" spans="2:57" ht="16.5" hidden="1" customHeight="1">
      <c r="B938" s="163">
        <v>932</v>
      </c>
      <c r="C938" s="160" t="s">
        <v>255</v>
      </c>
      <c r="D938" s="160" t="s">
        <v>7095</v>
      </c>
      <c r="E938" s="176" t="s">
        <v>28</v>
      </c>
      <c r="F938" s="158" t="s">
        <v>6268</v>
      </c>
      <c r="G938" s="158" t="s">
        <v>6291</v>
      </c>
      <c r="H938" s="159" t="s">
        <v>727</v>
      </c>
      <c r="I938" s="160" t="s">
        <v>7096</v>
      </c>
      <c r="J938" s="218" t="s">
        <v>7097</v>
      </c>
      <c r="K938" s="219">
        <v>39083</v>
      </c>
      <c r="L938" s="220"/>
      <c r="M938" s="160"/>
      <c r="N938" s="158" t="s">
        <v>699</v>
      </c>
      <c r="O938" s="220" t="s">
        <v>7098</v>
      </c>
      <c r="P938" s="158" t="s">
        <v>699</v>
      </c>
      <c r="Q938" s="213">
        <v>2</v>
      </c>
      <c r="R938" s="163">
        <v>1</v>
      </c>
      <c r="S938" s="163">
        <v>8</v>
      </c>
      <c r="T938" s="163" t="s">
        <v>2593</v>
      </c>
      <c r="U938" s="163">
        <v>24</v>
      </c>
      <c r="V938" s="163" t="s">
        <v>7099</v>
      </c>
      <c r="W938" s="163">
        <v>1</v>
      </c>
      <c r="X938" s="163"/>
      <c r="Y938" s="164" t="s">
        <v>26</v>
      </c>
      <c r="Z938" s="164" t="s">
        <v>26</v>
      </c>
      <c r="AA938" s="164"/>
      <c r="AB938" s="221" t="s">
        <v>2338</v>
      </c>
      <c r="AC938" s="208">
        <v>19</v>
      </c>
      <c r="AD938" s="166"/>
      <c r="AE938" s="166"/>
      <c r="AF938" s="166"/>
      <c r="AG938" s="166"/>
      <c r="AH938" s="166"/>
      <c r="AI938" s="166"/>
      <c r="AJ938" s="166"/>
      <c r="AK938" s="166"/>
      <c r="AL938" s="166"/>
      <c r="AM938" s="166"/>
      <c r="AN938" s="166"/>
      <c r="AO938" s="166" t="s">
        <v>699</v>
      </c>
      <c r="AP938" s="159"/>
      <c r="AQ938" s="159"/>
      <c r="AR938" s="169">
        <f t="shared" si="6"/>
        <v>19</v>
      </c>
      <c r="AS938" s="160">
        <v>12</v>
      </c>
      <c r="AT938" s="160">
        <v>0</v>
      </c>
      <c r="AU938" s="160">
        <v>0</v>
      </c>
      <c r="AV938" s="160">
        <v>1</v>
      </c>
      <c r="AW938" s="160">
        <v>2</v>
      </c>
      <c r="AX938" s="160">
        <v>4</v>
      </c>
      <c r="AY938" s="160">
        <v>0</v>
      </c>
      <c r="AZ938" s="160">
        <v>0</v>
      </c>
      <c r="BA938" s="160">
        <v>0</v>
      </c>
      <c r="BB938" s="160"/>
      <c r="BC938" s="160"/>
      <c r="BD938" s="160"/>
      <c r="BE938" s="160"/>
    </row>
    <row r="939" spans="2:57" ht="16.5" hidden="1" customHeight="1">
      <c r="B939" s="163">
        <v>933</v>
      </c>
      <c r="C939" s="160" t="s">
        <v>44</v>
      </c>
      <c r="D939" s="160" t="s">
        <v>7100</v>
      </c>
      <c r="E939" s="176" t="s">
        <v>28</v>
      </c>
      <c r="F939" s="158" t="s">
        <v>6268</v>
      </c>
      <c r="G939" s="158" t="s">
        <v>6395</v>
      </c>
      <c r="H939" s="159" t="s">
        <v>724</v>
      </c>
      <c r="I939" s="160" t="s">
        <v>7101</v>
      </c>
      <c r="J939" s="218" t="s">
        <v>7102</v>
      </c>
      <c r="K939" s="219">
        <v>36165</v>
      </c>
      <c r="L939" s="220"/>
      <c r="M939" s="160"/>
      <c r="N939" s="158" t="s">
        <v>699</v>
      </c>
      <c r="O939" s="220" t="s">
        <v>7103</v>
      </c>
      <c r="P939" s="158" t="s">
        <v>699</v>
      </c>
      <c r="Q939" s="213">
        <v>2</v>
      </c>
      <c r="R939" s="163">
        <v>1</v>
      </c>
      <c r="S939" s="163">
        <v>16</v>
      </c>
      <c r="T939" s="163" t="s">
        <v>4211</v>
      </c>
      <c r="U939" s="163">
        <v>92</v>
      </c>
      <c r="V939" s="163" t="s">
        <v>7104</v>
      </c>
      <c r="W939" s="163">
        <v>1</v>
      </c>
      <c r="X939" s="163"/>
      <c r="Y939" s="164" t="s">
        <v>26</v>
      </c>
      <c r="Z939" s="164" t="s">
        <v>26</v>
      </c>
      <c r="AA939" s="164" t="s">
        <v>35</v>
      </c>
      <c r="AB939" s="208" t="s">
        <v>2354</v>
      </c>
      <c r="AC939" s="208">
        <v>53</v>
      </c>
      <c r="AD939" s="166"/>
      <c r="AE939" s="166"/>
      <c r="AF939" s="166"/>
      <c r="AG939" s="166"/>
      <c r="AH939" s="166"/>
      <c r="AI939" s="166"/>
      <c r="AJ939" s="166"/>
      <c r="AK939" s="166"/>
      <c r="AL939" s="166"/>
      <c r="AM939" s="166"/>
      <c r="AN939" s="166"/>
      <c r="AO939" s="166" t="s">
        <v>699</v>
      </c>
      <c r="AP939" s="159"/>
      <c r="AQ939" s="159"/>
      <c r="AR939" s="169">
        <f t="shared" si="6"/>
        <v>53</v>
      </c>
      <c r="AS939" s="160">
        <v>0</v>
      </c>
      <c r="AT939" s="160">
        <v>0</v>
      </c>
      <c r="AU939" s="160">
        <v>0</v>
      </c>
      <c r="AV939" s="160">
        <v>0</v>
      </c>
      <c r="AW939" s="160">
        <v>9</v>
      </c>
      <c r="AX939" s="160">
        <v>0</v>
      </c>
      <c r="AY939" s="160">
        <v>0</v>
      </c>
      <c r="AZ939" s="160">
        <v>0</v>
      </c>
      <c r="BA939" s="160">
        <v>44</v>
      </c>
      <c r="BB939" s="160"/>
      <c r="BC939" s="160"/>
      <c r="BD939" s="160"/>
      <c r="BE939" s="160"/>
    </row>
    <row r="940" spans="2:57" ht="16.5" hidden="1" customHeight="1">
      <c r="B940" s="163">
        <v>934</v>
      </c>
      <c r="C940" s="160" t="s">
        <v>45</v>
      </c>
      <c r="D940" s="160" t="s">
        <v>7105</v>
      </c>
      <c r="E940" s="176" t="s">
        <v>28</v>
      </c>
      <c r="F940" s="158" t="s">
        <v>6268</v>
      </c>
      <c r="G940" s="158" t="s">
        <v>6395</v>
      </c>
      <c r="H940" s="159" t="s">
        <v>730</v>
      </c>
      <c r="I940" s="160" t="s">
        <v>7106</v>
      </c>
      <c r="J940" s="218" t="s">
        <v>7107</v>
      </c>
      <c r="K940" s="219">
        <v>36189</v>
      </c>
      <c r="L940" s="220"/>
      <c r="M940" s="160"/>
      <c r="N940" s="158" t="s">
        <v>699</v>
      </c>
      <c r="O940" s="220" t="s">
        <v>7108</v>
      </c>
      <c r="P940" s="158" t="s">
        <v>699</v>
      </c>
      <c r="Q940" s="213">
        <v>1</v>
      </c>
      <c r="R940" s="163">
        <v>3</v>
      </c>
      <c r="S940" s="163">
        <v>12</v>
      </c>
      <c r="T940" s="163" t="s">
        <v>5051</v>
      </c>
      <c r="U940" s="163">
        <v>54</v>
      </c>
      <c r="V940" s="163" t="s">
        <v>7109</v>
      </c>
      <c r="W940" s="163">
        <v>2</v>
      </c>
      <c r="X940" s="163"/>
      <c r="Y940" s="164" t="s">
        <v>26</v>
      </c>
      <c r="Z940" s="164" t="s">
        <v>26</v>
      </c>
      <c r="AA940" s="164" t="s">
        <v>35</v>
      </c>
      <c r="AB940" s="208" t="s">
        <v>2354</v>
      </c>
      <c r="AC940" s="208">
        <v>41</v>
      </c>
      <c r="AD940" s="166"/>
      <c r="AE940" s="166"/>
      <c r="AF940" s="166"/>
      <c r="AG940" s="166"/>
      <c r="AH940" s="166"/>
      <c r="AI940" s="166"/>
      <c r="AJ940" s="166"/>
      <c r="AK940" s="166"/>
      <c r="AL940" s="166"/>
      <c r="AM940" s="166"/>
      <c r="AN940" s="166"/>
      <c r="AO940" s="166" t="s">
        <v>699</v>
      </c>
      <c r="AP940" s="159"/>
      <c r="AQ940" s="159"/>
      <c r="AR940" s="169">
        <f t="shared" si="6"/>
        <v>41</v>
      </c>
      <c r="AS940" s="160">
        <v>2</v>
      </c>
      <c r="AT940" s="160">
        <v>2</v>
      </c>
      <c r="AU940" s="160">
        <v>0</v>
      </c>
      <c r="AV940" s="160">
        <v>0</v>
      </c>
      <c r="AW940" s="160">
        <v>0</v>
      </c>
      <c r="AX940" s="160">
        <v>0</v>
      </c>
      <c r="AY940" s="160">
        <v>0</v>
      </c>
      <c r="AZ940" s="160">
        <v>0</v>
      </c>
      <c r="BA940" s="160">
        <v>37</v>
      </c>
      <c r="BB940" s="160"/>
      <c r="BC940" s="160"/>
      <c r="BD940" s="160"/>
      <c r="BE940" s="160"/>
    </row>
    <row r="941" spans="2:57" ht="16.5" hidden="1" customHeight="1">
      <c r="B941" s="163">
        <v>935</v>
      </c>
      <c r="C941" s="160" t="s">
        <v>46</v>
      </c>
      <c r="D941" s="160" t="s">
        <v>7110</v>
      </c>
      <c r="E941" s="176" t="s">
        <v>28</v>
      </c>
      <c r="F941" s="158" t="s">
        <v>6268</v>
      </c>
      <c r="G941" s="158" t="s">
        <v>6395</v>
      </c>
      <c r="H941" s="159" t="s">
        <v>727</v>
      </c>
      <c r="I941" s="160" t="s">
        <v>7111</v>
      </c>
      <c r="J941" s="218" t="s">
        <v>7112</v>
      </c>
      <c r="K941" s="219">
        <v>36161</v>
      </c>
      <c r="L941" s="220"/>
      <c r="M941" s="160"/>
      <c r="N941" s="158" t="s">
        <v>699</v>
      </c>
      <c r="O941" s="220" t="s">
        <v>7113</v>
      </c>
      <c r="P941" s="158" t="s">
        <v>699</v>
      </c>
      <c r="Q941" s="213">
        <v>1</v>
      </c>
      <c r="R941" s="163">
        <v>2</v>
      </c>
      <c r="S941" s="163">
        <v>17</v>
      </c>
      <c r="T941" s="163" t="s">
        <v>5715</v>
      </c>
      <c r="U941" s="163">
        <v>51</v>
      </c>
      <c r="V941" s="163" t="s">
        <v>7114</v>
      </c>
      <c r="W941" s="163">
        <v>2</v>
      </c>
      <c r="X941" s="163"/>
      <c r="Y941" s="164" t="s">
        <v>26</v>
      </c>
      <c r="Z941" s="164" t="s">
        <v>26</v>
      </c>
      <c r="AA941" s="164" t="s">
        <v>35</v>
      </c>
      <c r="AB941" s="208" t="s">
        <v>2354</v>
      </c>
      <c r="AC941" s="208">
        <v>14</v>
      </c>
      <c r="AD941" s="166"/>
      <c r="AE941" s="166"/>
      <c r="AF941" s="166"/>
      <c r="AG941" s="166"/>
      <c r="AH941" s="166"/>
      <c r="AI941" s="166"/>
      <c r="AJ941" s="166"/>
      <c r="AK941" s="166"/>
      <c r="AL941" s="166"/>
      <c r="AM941" s="166"/>
      <c r="AN941" s="166"/>
      <c r="AO941" s="166" t="s">
        <v>699</v>
      </c>
      <c r="AP941" s="159"/>
      <c r="AQ941" s="159"/>
      <c r="AR941" s="169">
        <f t="shared" si="6"/>
        <v>14</v>
      </c>
      <c r="AS941" s="160">
        <v>0</v>
      </c>
      <c r="AT941" s="160">
        <v>0</v>
      </c>
      <c r="AU941" s="160">
        <v>0</v>
      </c>
      <c r="AV941" s="160">
        <v>3</v>
      </c>
      <c r="AW941" s="160">
        <v>0</v>
      </c>
      <c r="AX941" s="160">
        <v>11</v>
      </c>
      <c r="AY941" s="160">
        <v>0</v>
      </c>
      <c r="AZ941" s="160">
        <v>0</v>
      </c>
      <c r="BA941" s="160">
        <v>0</v>
      </c>
      <c r="BB941" s="160"/>
      <c r="BC941" s="160"/>
      <c r="BD941" s="160"/>
      <c r="BE941" s="160"/>
    </row>
    <row r="942" spans="2:57" ht="16.5" hidden="1" customHeight="1">
      <c r="B942" s="163">
        <v>936</v>
      </c>
      <c r="C942" s="160" t="s">
        <v>185</v>
      </c>
      <c r="D942" s="160" t="s">
        <v>7115</v>
      </c>
      <c r="E942" s="176" t="s">
        <v>28</v>
      </c>
      <c r="F942" s="158" t="s">
        <v>6268</v>
      </c>
      <c r="G942" s="158" t="s">
        <v>6269</v>
      </c>
      <c r="H942" s="159" t="s">
        <v>727</v>
      </c>
      <c r="I942" s="160" t="s">
        <v>7116</v>
      </c>
      <c r="J942" s="218" t="s">
        <v>7117</v>
      </c>
      <c r="K942" s="219">
        <v>37622</v>
      </c>
      <c r="L942" s="220"/>
      <c r="M942" s="160"/>
      <c r="N942" s="158" t="s">
        <v>699</v>
      </c>
      <c r="O942" s="220" t="s">
        <v>7118</v>
      </c>
      <c r="P942" s="158" t="s">
        <v>699</v>
      </c>
      <c r="Q942" s="213">
        <v>2</v>
      </c>
      <c r="R942" s="163">
        <v>1</v>
      </c>
      <c r="S942" s="163">
        <v>10</v>
      </c>
      <c r="T942" s="163" t="s">
        <v>2453</v>
      </c>
      <c r="U942" s="163">
        <v>16</v>
      </c>
      <c r="V942" s="163" t="s">
        <v>7119</v>
      </c>
      <c r="W942" s="163">
        <v>1</v>
      </c>
      <c r="X942" s="163"/>
      <c r="Y942" s="164" t="s">
        <v>26</v>
      </c>
      <c r="Z942" s="164" t="s">
        <v>26</v>
      </c>
      <c r="AA942" s="164"/>
      <c r="AB942" s="221" t="s">
        <v>2338</v>
      </c>
      <c r="AC942" s="208">
        <v>15</v>
      </c>
      <c r="AD942" s="166"/>
      <c r="AE942" s="166"/>
      <c r="AF942" s="166"/>
      <c r="AG942" s="166"/>
      <c r="AH942" s="166"/>
      <c r="AI942" s="166"/>
      <c r="AJ942" s="166"/>
      <c r="AK942" s="166"/>
      <c r="AL942" s="166"/>
      <c r="AM942" s="166"/>
      <c r="AN942" s="166"/>
      <c r="AO942" s="166" t="s">
        <v>699</v>
      </c>
      <c r="AP942" s="159"/>
      <c r="AQ942" s="159"/>
      <c r="AR942" s="169">
        <f t="shared" si="6"/>
        <v>15</v>
      </c>
      <c r="AS942" s="160">
        <v>0</v>
      </c>
      <c r="AT942" s="160">
        <v>0</v>
      </c>
      <c r="AU942" s="160">
        <v>0</v>
      </c>
      <c r="AV942" s="160">
        <v>13</v>
      </c>
      <c r="AW942" s="160">
        <v>2</v>
      </c>
      <c r="AX942" s="160">
        <v>0</v>
      </c>
      <c r="AY942" s="160">
        <v>0</v>
      </c>
      <c r="AZ942" s="160">
        <v>0</v>
      </c>
      <c r="BA942" s="160">
        <v>0</v>
      </c>
      <c r="BB942" s="160"/>
      <c r="BC942" s="160"/>
      <c r="BD942" s="160"/>
      <c r="BE942" s="160"/>
    </row>
    <row r="943" spans="2:57" ht="16.5" hidden="1" customHeight="1">
      <c r="B943" s="163">
        <v>937</v>
      </c>
      <c r="C943" s="160" t="s">
        <v>256</v>
      </c>
      <c r="D943" s="160" t="s">
        <v>7120</v>
      </c>
      <c r="E943" s="176" t="s">
        <v>28</v>
      </c>
      <c r="F943" s="158" t="s">
        <v>6268</v>
      </c>
      <c r="G943" s="158" t="s">
        <v>6291</v>
      </c>
      <c r="H943" s="159" t="s">
        <v>727</v>
      </c>
      <c r="I943" s="160" t="s">
        <v>7121</v>
      </c>
      <c r="J943" s="218" t="s">
        <v>7122</v>
      </c>
      <c r="K943" s="219">
        <v>39083</v>
      </c>
      <c r="L943" s="220"/>
      <c r="M943" s="160"/>
      <c r="N943" s="158" t="s">
        <v>699</v>
      </c>
      <c r="O943" s="220" t="s">
        <v>7123</v>
      </c>
      <c r="P943" s="158" t="s">
        <v>699</v>
      </c>
      <c r="Q943" s="213">
        <v>2</v>
      </c>
      <c r="R943" s="163">
        <v>1</v>
      </c>
      <c r="S943" s="163">
        <v>11</v>
      </c>
      <c r="T943" s="163" t="s">
        <v>2994</v>
      </c>
      <c r="U943" s="163">
        <v>19</v>
      </c>
      <c r="V943" s="163" t="s">
        <v>3257</v>
      </c>
      <c r="W943" s="163">
        <v>1</v>
      </c>
      <c r="X943" s="163"/>
      <c r="Y943" s="164" t="s">
        <v>26</v>
      </c>
      <c r="Z943" s="164" t="s">
        <v>26</v>
      </c>
      <c r="AA943" s="164"/>
      <c r="AB943" s="221" t="s">
        <v>2338</v>
      </c>
      <c r="AC943" s="208">
        <v>10</v>
      </c>
      <c r="AD943" s="166"/>
      <c r="AE943" s="166"/>
      <c r="AF943" s="166"/>
      <c r="AG943" s="166"/>
      <c r="AH943" s="166"/>
      <c r="AI943" s="166"/>
      <c r="AJ943" s="166"/>
      <c r="AK943" s="166"/>
      <c r="AL943" s="166"/>
      <c r="AM943" s="166"/>
      <c r="AN943" s="166"/>
      <c r="AO943" s="166" t="s">
        <v>699</v>
      </c>
      <c r="AP943" s="159"/>
      <c r="AQ943" s="159"/>
      <c r="AR943" s="169">
        <f t="shared" si="6"/>
        <v>10</v>
      </c>
      <c r="AS943" s="160">
        <v>0</v>
      </c>
      <c r="AT943" s="160">
        <v>0</v>
      </c>
      <c r="AU943" s="160">
        <v>0</v>
      </c>
      <c r="AV943" s="160">
        <v>0</v>
      </c>
      <c r="AW943" s="160">
        <v>4</v>
      </c>
      <c r="AX943" s="160">
        <v>0</v>
      </c>
      <c r="AY943" s="160">
        <v>0</v>
      </c>
      <c r="AZ943" s="160">
        <v>0</v>
      </c>
      <c r="BA943" s="160">
        <v>6</v>
      </c>
      <c r="BB943" s="160"/>
      <c r="BC943" s="160"/>
      <c r="BD943" s="160"/>
      <c r="BE943" s="160"/>
    </row>
    <row r="944" spans="2:57" ht="16.5" hidden="1" customHeight="1">
      <c r="B944" s="163">
        <v>938</v>
      </c>
      <c r="C944" s="160" t="s">
        <v>186</v>
      </c>
      <c r="D944" s="160" t="s">
        <v>7124</v>
      </c>
      <c r="E944" s="176" t="s">
        <v>28</v>
      </c>
      <c r="F944" s="158" t="s">
        <v>6268</v>
      </c>
      <c r="G944" s="158" t="s">
        <v>6269</v>
      </c>
      <c r="H944" s="159" t="s">
        <v>730</v>
      </c>
      <c r="I944" s="160" t="s">
        <v>7125</v>
      </c>
      <c r="J944" s="218" t="s">
        <v>7126</v>
      </c>
      <c r="K944" s="219">
        <v>38718</v>
      </c>
      <c r="L944" s="220"/>
      <c r="M944" s="160"/>
      <c r="N944" s="158" t="s">
        <v>699</v>
      </c>
      <c r="O944" s="220" t="s">
        <v>7127</v>
      </c>
      <c r="P944" s="158" t="s">
        <v>699</v>
      </c>
      <c r="Q944" s="213">
        <v>2</v>
      </c>
      <c r="R944" s="163">
        <v>2</v>
      </c>
      <c r="S944" s="163">
        <v>12</v>
      </c>
      <c r="T944" s="163" t="s">
        <v>3382</v>
      </c>
      <c r="U944" s="163">
        <v>48</v>
      </c>
      <c r="V944" s="163" t="s">
        <v>7128</v>
      </c>
      <c r="W944" s="163">
        <v>1</v>
      </c>
      <c r="X944" s="163"/>
      <c r="Y944" s="164" t="s">
        <v>26</v>
      </c>
      <c r="Z944" s="164" t="s">
        <v>26</v>
      </c>
      <c r="AA944" s="164" t="s">
        <v>35</v>
      </c>
      <c r="AB944" s="208" t="s">
        <v>2354</v>
      </c>
      <c r="AC944" s="208">
        <v>46</v>
      </c>
      <c r="AD944" s="166"/>
      <c r="AE944" s="166"/>
      <c r="AF944" s="166"/>
      <c r="AG944" s="166"/>
      <c r="AH944" s="166"/>
      <c r="AI944" s="166"/>
      <c r="AJ944" s="166"/>
      <c r="AK944" s="166"/>
      <c r="AL944" s="166"/>
      <c r="AM944" s="166"/>
      <c r="AN944" s="166"/>
      <c r="AO944" s="166" t="s">
        <v>699</v>
      </c>
      <c r="AP944" s="159"/>
      <c r="AQ944" s="159"/>
      <c r="AR944" s="169">
        <f t="shared" si="6"/>
        <v>46</v>
      </c>
      <c r="AS944" s="160">
        <v>0</v>
      </c>
      <c r="AT944" s="160">
        <v>0</v>
      </c>
      <c r="AU944" s="160">
        <v>0</v>
      </c>
      <c r="AV944" s="160">
        <v>45</v>
      </c>
      <c r="AW944" s="160">
        <v>1</v>
      </c>
      <c r="AX944" s="160">
        <v>0</v>
      </c>
      <c r="AY944" s="160">
        <v>0</v>
      </c>
      <c r="AZ944" s="160">
        <v>0</v>
      </c>
      <c r="BA944" s="160">
        <v>0</v>
      </c>
      <c r="BB944" s="160"/>
      <c r="BC944" s="160"/>
      <c r="BD944" s="160"/>
      <c r="BE944" s="160"/>
    </row>
    <row r="945" spans="2:57" ht="16.5" hidden="1" customHeight="1">
      <c r="B945" s="163">
        <v>939</v>
      </c>
      <c r="C945" s="160" t="s">
        <v>187</v>
      </c>
      <c r="D945" s="160" t="s">
        <v>7129</v>
      </c>
      <c r="E945" s="176" t="s">
        <v>28</v>
      </c>
      <c r="F945" s="158" t="s">
        <v>6268</v>
      </c>
      <c r="G945" s="158" t="s">
        <v>6269</v>
      </c>
      <c r="H945" s="159" t="s">
        <v>727</v>
      </c>
      <c r="I945" s="160" t="s">
        <v>7130</v>
      </c>
      <c r="J945" s="218" t="s">
        <v>7131</v>
      </c>
      <c r="K945" s="219">
        <v>38353</v>
      </c>
      <c r="L945" s="220"/>
      <c r="M945" s="160"/>
      <c r="N945" s="158" t="s">
        <v>699</v>
      </c>
      <c r="O945" s="220" t="s">
        <v>7132</v>
      </c>
      <c r="P945" s="158" t="s">
        <v>699</v>
      </c>
      <c r="Q945" s="213">
        <v>2</v>
      </c>
      <c r="R945" s="163">
        <v>2</v>
      </c>
      <c r="S945" s="163">
        <v>10</v>
      </c>
      <c r="T945" s="163" t="s">
        <v>3527</v>
      </c>
      <c r="U945" s="163">
        <v>57</v>
      </c>
      <c r="V945" s="163" t="s">
        <v>7133</v>
      </c>
      <c r="W945" s="163">
        <v>2</v>
      </c>
      <c r="X945" s="163"/>
      <c r="Y945" s="164" t="s">
        <v>26</v>
      </c>
      <c r="Z945" s="164" t="s">
        <v>26</v>
      </c>
      <c r="AA945" s="164" t="s">
        <v>35</v>
      </c>
      <c r="AB945" s="208" t="s">
        <v>2354</v>
      </c>
      <c r="AC945" s="208">
        <v>61</v>
      </c>
      <c r="AD945" s="166"/>
      <c r="AE945" s="166"/>
      <c r="AF945" s="166"/>
      <c r="AG945" s="166"/>
      <c r="AH945" s="166"/>
      <c r="AI945" s="166"/>
      <c r="AJ945" s="166"/>
      <c r="AK945" s="166"/>
      <c r="AL945" s="166"/>
      <c r="AM945" s="166"/>
      <c r="AN945" s="166"/>
      <c r="AO945" s="166" t="s">
        <v>699</v>
      </c>
      <c r="AP945" s="159"/>
      <c r="AQ945" s="159"/>
      <c r="AR945" s="169">
        <f t="shared" si="6"/>
        <v>61</v>
      </c>
      <c r="AS945" s="160">
        <v>0</v>
      </c>
      <c r="AT945" s="160">
        <v>0</v>
      </c>
      <c r="AU945" s="160">
        <v>0</v>
      </c>
      <c r="AV945" s="160">
        <v>25</v>
      </c>
      <c r="AW945" s="160">
        <v>24</v>
      </c>
      <c r="AX945" s="160">
        <v>0</v>
      </c>
      <c r="AY945" s="160">
        <v>12</v>
      </c>
      <c r="AZ945" s="160">
        <v>0</v>
      </c>
      <c r="BA945" s="160">
        <v>0</v>
      </c>
      <c r="BB945" s="160"/>
      <c r="BC945" s="160"/>
      <c r="BD945" s="160"/>
      <c r="BE945" s="160"/>
    </row>
    <row r="946" spans="2:57" ht="16.5" hidden="1" customHeight="1">
      <c r="B946" s="163">
        <v>940</v>
      </c>
      <c r="C946" s="160" t="s">
        <v>327</v>
      </c>
      <c r="D946" s="160" t="s">
        <v>7134</v>
      </c>
      <c r="E946" s="176" t="s">
        <v>28</v>
      </c>
      <c r="F946" s="158" t="s">
        <v>6268</v>
      </c>
      <c r="G946" s="158" t="s">
        <v>6315</v>
      </c>
      <c r="H946" s="159" t="s">
        <v>724</v>
      </c>
      <c r="I946" s="160" t="s">
        <v>7135</v>
      </c>
      <c r="J946" s="218" t="s">
        <v>7136</v>
      </c>
      <c r="K946" s="219">
        <v>28498</v>
      </c>
      <c r="L946" s="220"/>
      <c r="M946" s="160"/>
      <c r="N946" s="158" t="s">
        <v>699</v>
      </c>
      <c r="O946" s="220" t="s">
        <v>7137</v>
      </c>
      <c r="P946" s="158" t="s">
        <v>699</v>
      </c>
      <c r="Q946" s="213">
        <v>3</v>
      </c>
      <c r="R946" s="163">
        <v>1</v>
      </c>
      <c r="S946" s="163">
        <v>23</v>
      </c>
      <c r="T946" s="163" t="s">
        <v>5894</v>
      </c>
      <c r="U946" s="163">
        <v>66</v>
      </c>
      <c r="V946" s="163" t="s">
        <v>7138</v>
      </c>
      <c r="W946" s="163">
        <v>5</v>
      </c>
      <c r="X946" s="163"/>
      <c r="Y946" s="164" t="s">
        <v>26</v>
      </c>
      <c r="Z946" s="164" t="s">
        <v>26</v>
      </c>
      <c r="AA946" s="164"/>
      <c r="AB946" s="221" t="s">
        <v>2338</v>
      </c>
      <c r="AC946" s="208">
        <v>60</v>
      </c>
      <c r="AD946" s="166"/>
      <c r="AE946" s="166"/>
      <c r="AF946" s="166"/>
      <c r="AG946" s="166"/>
      <c r="AH946" s="166"/>
      <c r="AI946" s="166"/>
      <c r="AJ946" s="166"/>
      <c r="AK946" s="166"/>
      <c r="AL946" s="166"/>
      <c r="AM946" s="166"/>
      <c r="AN946" s="166"/>
      <c r="AO946" s="166" t="s">
        <v>699</v>
      </c>
      <c r="AP946" s="159"/>
      <c r="AQ946" s="159"/>
      <c r="AR946" s="169">
        <f t="shared" si="6"/>
        <v>60</v>
      </c>
      <c r="AS946" s="160">
        <v>0</v>
      </c>
      <c r="AT946" s="160">
        <v>3</v>
      </c>
      <c r="AU946" s="160">
        <v>0</v>
      </c>
      <c r="AV946" s="160">
        <v>17</v>
      </c>
      <c r="AW946" s="160">
        <v>1</v>
      </c>
      <c r="AX946" s="160">
        <v>0</v>
      </c>
      <c r="AY946" s="160">
        <v>0</v>
      </c>
      <c r="AZ946" s="160">
        <v>0</v>
      </c>
      <c r="BA946" s="160">
        <v>39</v>
      </c>
      <c r="BB946" s="160"/>
      <c r="BC946" s="160"/>
      <c r="BD946" s="160"/>
      <c r="BE946" s="160"/>
    </row>
    <row r="947" spans="2:57" ht="16.5" hidden="1" customHeight="1">
      <c r="B947" s="163">
        <v>941</v>
      </c>
      <c r="C947" s="160" t="s">
        <v>328</v>
      </c>
      <c r="D947" s="160" t="s">
        <v>7139</v>
      </c>
      <c r="E947" s="176" t="s">
        <v>28</v>
      </c>
      <c r="F947" s="158" t="s">
        <v>6268</v>
      </c>
      <c r="G947" s="158" t="s">
        <v>6315</v>
      </c>
      <c r="H947" s="159" t="s">
        <v>730</v>
      </c>
      <c r="I947" s="160" t="s">
        <v>7140</v>
      </c>
      <c r="J947" s="218" t="s">
        <v>7141</v>
      </c>
      <c r="K947" s="219">
        <v>27057</v>
      </c>
      <c r="L947" s="220"/>
      <c r="M947" s="160"/>
      <c r="N947" s="158" t="s">
        <v>699</v>
      </c>
      <c r="O947" s="220" t="s">
        <v>7142</v>
      </c>
      <c r="P947" s="158" t="s">
        <v>699</v>
      </c>
      <c r="Q947" s="213">
        <v>1</v>
      </c>
      <c r="R947" s="163">
        <v>1</v>
      </c>
      <c r="S947" s="163">
        <v>10</v>
      </c>
      <c r="T947" s="163" t="s">
        <v>2551</v>
      </c>
      <c r="U947" s="163">
        <v>26</v>
      </c>
      <c r="V947" s="163" t="s">
        <v>7143</v>
      </c>
      <c r="W947" s="163">
        <v>1</v>
      </c>
      <c r="X947" s="163"/>
      <c r="Y947" s="164" t="s">
        <v>26</v>
      </c>
      <c r="Z947" s="164" t="s">
        <v>26</v>
      </c>
      <c r="AA947" s="164"/>
      <c r="AB947" s="221" t="s">
        <v>2338</v>
      </c>
      <c r="AC947" s="208">
        <v>29</v>
      </c>
      <c r="AD947" s="166"/>
      <c r="AE947" s="166"/>
      <c r="AF947" s="166"/>
      <c r="AG947" s="166"/>
      <c r="AH947" s="166"/>
      <c r="AI947" s="166"/>
      <c r="AJ947" s="166"/>
      <c r="AK947" s="166"/>
      <c r="AL947" s="166"/>
      <c r="AM947" s="166"/>
      <c r="AN947" s="166"/>
      <c r="AO947" s="166" t="s">
        <v>699</v>
      </c>
      <c r="AP947" s="159"/>
      <c r="AQ947" s="159"/>
      <c r="AR947" s="169">
        <f t="shared" si="6"/>
        <v>29</v>
      </c>
      <c r="AS947" s="160">
        <v>0</v>
      </c>
      <c r="AT947" s="160">
        <v>0</v>
      </c>
      <c r="AU947" s="160">
        <v>0</v>
      </c>
      <c r="AV947" s="160">
        <v>25</v>
      </c>
      <c r="AW947" s="160">
        <v>4</v>
      </c>
      <c r="AX947" s="160">
        <v>0</v>
      </c>
      <c r="AY947" s="160">
        <v>0</v>
      </c>
      <c r="AZ947" s="160">
        <v>0</v>
      </c>
      <c r="BA947" s="160">
        <v>0</v>
      </c>
      <c r="BB947" s="160"/>
      <c r="BC947" s="160"/>
      <c r="BD947" s="160"/>
      <c r="BE947" s="160"/>
    </row>
    <row r="948" spans="2:57" ht="16.5" hidden="1" customHeight="1">
      <c r="B948" s="163">
        <v>942</v>
      </c>
      <c r="C948" s="160" t="s">
        <v>329</v>
      </c>
      <c r="D948" s="160" t="s">
        <v>7144</v>
      </c>
      <c r="E948" s="176" t="s">
        <v>28</v>
      </c>
      <c r="F948" s="158" t="s">
        <v>6268</v>
      </c>
      <c r="G948" s="158" t="s">
        <v>6315</v>
      </c>
      <c r="H948" s="159" t="s">
        <v>727</v>
      </c>
      <c r="I948" s="160" t="s">
        <v>7145</v>
      </c>
      <c r="J948" s="218" t="s">
        <v>7146</v>
      </c>
      <c r="K948" s="219">
        <v>29602</v>
      </c>
      <c r="L948" s="220"/>
      <c r="M948" s="160"/>
      <c r="N948" s="158" t="s">
        <v>699</v>
      </c>
      <c r="O948" s="220" t="s">
        <v>7147</v>
      </c>
      <c r="P948" s="158" t="s">
        <v>699</v>
      </c>
      <c r="Q948" s="213">
        <v>3</v>
      </c>
      <c r="R948" s="163">
        <v>1</v>
      </c>
      <c r="S948" s="163">
        <v>12</v>
      </c>
      <c r="T948" s="163" t="s">
        <v>2384</v>
      </c>
      <c r="U948" s="163">
        <v>38</v>
      </c>
      <c r="V948" s="163" t="s">
        <v>7148</v>
      </c>
      <c r="W948" s="163">
        <v>2</v>
      </c>
      <c r="X948" s="163"/>
      <c r="Y948" s="164" t="s">
        <v>26</v>
      </c>
      <c r="Z948" s="164" t="s">
        <v>26</v>
      </c>
      <c r="AA948" s="164" t="s">
        <v>35</v>
      </c>
      <c r="AB948" s="208" t="s">
        <v>2354</v>
      </c>
      <c r="AC948" s="208">
        <v>33</v>
      </c>
      <c r="AD948" s="166"/>
      <c r="AE948" s="166"/>
      <c r="AF948" s="166"/>
      <c r="AG948" s="166"/>
      <c r="AH948" s="166"/>
      <c r="AI948" s="166"/>
      <c r="AJ948" s="166"/>
      <c r="AK948" s="166"/>
      <c r="AL948" s="166"/>
      <c r="AM948" s="166"/>
      <c r="AN948" s="166"/>
      <c r="AO948" s="166" t="s">
        <v>699</v>
      </c>
      <c r="AP948" s="159"/>
      <c r="AQ948" s="159"/>
      <c r="AR948" s="169">
        <f t="shared" si="6"/>
        <v>33</v>
      </c>
      <c r="AS948" s="160">
        <v>0</v>
      </c>
      <c r="AT948" s="160">
        <v>0</v>
      </c>
      <c r="AU948" s="160">
        <v>0</v>
      </c>
      <c r="AV948" s="160">
        <v>19</v>
      </c>
      <c r="AW948" s="160">
        <v>1</v>
      </c>
      <c r="AX948" s="160">
        <v>0</v>
      </c>
      <c r="AY948" s="160">
        <v>13</v>
      </c>
      <c r="AZ948" s="160">
        <v>0</v>
      </c>
      <c r="BA948" s="160">
        <v>0</v>
      </c>
      <c r="BB948" s="160"/>
      <c r="BC948" s="160"/>
      <c r="BD948" s="160"/>
      <c r="BE948" s="160"/>
    </row>
    <row r="949" spans="2:57" ht="16.5" hidden="1" customHeight="1">
      <c r="B949" s="163">
        <v>943</v>
      </c>
      <c r="C949" s="160" t="s">
        <v>86</v>
      </c>
      <c r="D949" s="160" t="s">
        <v>7149</v>
      </c>
      <c r="E949" s="176" t="s">
        <v>28</v>
      </c>
      <c r="F949" s="158" t="s">
        <v>6268</v>
      </c>
      <c r="G949" s="158" t="s">
        <v>6285</v>
      </c>
      <c r="H949" s="159" t="s">
        <v>727</v>
      </c>
      <c r="I949" s="160" t="s">
        <v>7150</v>
      </c>
      <c r="J949" s="218" t="s">
        <v>7151</v>
      </c>
      <c r="K949" s="219">
        <v>8767</v>
      </c>
      <c r="L949" s="220"/>
      <c r="M949" s="160"/>
      <c r="N949" s="158" t="s">
        <v>699</v>
      </c>
      <c r="O949" s="220" t="s">
        <v>7152</v>
      </c>
      <c r="P949" s="158" t="s">
        <v>699</v>
      </c>
      <c r="Q949" s="213">
        <v>3</v>
      </c>
      <c r="R949" s="163">
        <v>1</v>
      </c>
      <c r="S949" s="163">
        <v>12</v>
      </c>
      <c r="T949" s="163" t="s">
        <v>7153</v>
      </c>
      <c r="U949" s="163">
        <v>69</v>
      </c>
      <c r="V949" s="163" t="s">
        <v>7154</v>
      </c>
      <c r="W949" s="163">
        <v>1</v>
      </c>
      <c r="X949" s="163"/>
      <c r="Y949" s="164" t="s">
        <v>26</v>
      </c>
      <c r="Z949" s="164" t="s">
        <v>26</v>
      </c>
      <c r="AA949" s="164" t="s">
        <v>87</v>
      </c>
      <c r="AB949" s="208" t="s">
        <v>2354</v>
      </c>
      <c r="AC949" s="208">
        <v>63</v>
      </c>
      <c r="AD949" s="166"/>
      <c r="AE949" s="166"/>
      <c r="AF949" s="166"/>
      <c r="AG949" s="166"/>
      <c r="AH949" s="166"/>
      <c r="AI949" s="166"/>
      <c r="AJ949" s="166"/>
      <c r="AK949" s="166"/>
      <c r="AL949" s="166"/>
      <c r="AM949" s="166"/>
      <c r="AN949" s="166"/>
      <c r="AO949" s="166" t="s">
        <v>699</v>
      </c>
      <c r="AP949" s="159"/>
      <c r="AQ949" s="159"/>
      <c r="AR949" s="169">
        <f t="shared" si="6"/>
        <v>63</v>
      </c>
      <c r="AS949" s="160">
        <v>14</v>
      </c>
      <c r="AT949" s="160">
        <v>0</v>
      </c>
      <c r="AU949" s="160">
        <v>0</v>
      </c>
      <c r="AV949" s="160">
        <v>18</v>
      </c>
      <c r="AW949" s="160">
        <v>14</v>
      </c>
      <c r="AX949" s="160">
        <v>0</v>
      </c>
      <c r="AY949" s="160">
        <v>0</v>
      </c>
      <c r="AZ949" s="160">
        <v>0</v>
      </c>
      <c r="BA949" s="160">
        <v>17</v>
      </c>
      <c r="BB949" s="160"/>
      <c r="BC949" s="160"/>
      <c r="BD949" s="160"/>
      <c r="BE949" s="160"/>
    </row>
    <row r="950" spans="2:57" ht="16.5" hidden="1" customHeight="1">
      <c r="B950" s="163">
        <v>944</v>
      </c>
      <c r="C950" s="160" t="s">
        <v>47</v>
      </c>
      <c r="D950" s="160" t="s">
        <v>7155</v>
      </c>
      <c r="E950" s="176" t="s">
        <v>28</v>
      </c>
      <c r="F950" s="158" t="s">
        <v>6268</v>
      </c>
      <c r="G950" s="158" t="s">
        <v>6395</v>
      </c>
      <c r="H950" s="159" t="s">
        <v>727</v>
      </c>
      <c r="I950" s="160" t="s">
        <v>7156</v>
      </c>
      <c r="J950" s="218" t="s">
        <v>7157</v>
      </c>
      <c r="K950" s="219">
        <v>34729</v>
      </c>
      <c r="L950" s="220"/>
      <c r="M950" s="160"/>
      <c r="N950" s="158" t="s">
        <v>699</v>
      </c>
      <c r="O950" s="220" t="s">
        <v>7158</v>
      </c>
      <c r="P950" s="158" t="s">
        <v>699</v>
      </c>
      <c r="Q950" s="213">
        <v>2</v>
      </c>
      <c r="R950" s="163">
        <v>1</v>
      </c>
      <c r="S950" s="163">
        <v>10</v>
      </c>
      <c r="T950" s="163" t="s">
        <v>2593</v>
      </c>
      <c r="U950" s="163">
        <v>25</v>
      </c>
      <c r="V950" s="163" t="s">
        <v>7159</v>
      </c>
      <c r="W950" s="163">
        <v>1</v>
      </c>
      <c r="X950" s="163"/>
      <c r="Y950" s="164" t="s">
        <v>26</v>
      </c>
      <c r="Z950" s="164" t="s">
        <v>26</v>
      </c>
      <c r="AA950" s="164"/>
      <c r="AB950" s="221" t="s">
        <v>2338</v>
      </c>
      <c r="AC950" s="208">
        <v>27</v>
      </c>
      <c r="AD950" s="166"/>
      <c r="AE950" s="166"/>
      <c r="AF950" s="166"/>
      <c r="AG950" s="166"/>
      <c r="AH950" s="166"/>
      <c r="AI950" s="166"/>
      <c r="AJ950" s="166"/>
      <c r="AK950" s="166"/>
      <c r="AL950" s="166"/>
      <c r="AM950" s="166"/>
      <c r="AN950" s="166"/>
      <c r="AO950" s="166" t="s">
        <v>699</v>
      </c>
      <c r="AP950" s="159"/>
      <c r="AQ950" s="159"/>
      <c r="AR950" s="169">
        <f t="shared" si="6"/>
        <v>27</v>
      </c>
      <c r="AS950" s="160">
        <v>0</v>
      </c>
      <c r="AT950" s="160">
        <v>0</v>
      </c>
      <c r="AU950" s="160">
        <v>0</v>
      </c>
      <c r="AV950" s="160">
        <v>13</v>
      </c>
      <c r="AW950" s="160">
        <v>4</v>
      </c>
      <c r="AX950" s="160">
        <v>0</v>
      </c>
      <c r="AY950" s="160">
        <v>0</v>
      </c>
      <c r="AZ950" s="160">
        <v>0</v>
      </c>
      <c r="BA950" s="160">
        <v>10</v>
      </c>
      <c r="BB950" s="160"/>
      <c r="BC950" s="160"/>
      <c r="BD950" s="160"/>
      <c r="BE950" s="160"/>
    </row>
    <row r="951" spans="2:57" ht="16.5" hidden="1" customHeight="1">
      <c r="B951" s="163">
        <v>945</v>
      </c>
      <c r="C951" s="160" t="s">
        <v>257</v>
      </c>
      <c r="D951" s="160" t="s">
        <v>7160</v>
      </c>
      <c r="E951" s="176" t="s">
        <v>28</v>
      </c>
      <c r="F951" s="158" t="s">
        <v>6268</v>
      </c>
      <c r="G951" s="158" t="s">
        <v>6291</v>
      </c>
      <c r="H951" s="159" t="s">
        <v>730</v>
      </c>
      <c r="I951" s="160" t="s">
        <v>7161</v>
      </c>
      <c r="J951" s="218" t="s">
        <v>7162</v>
      </c>
      <c r="K951" s="219">
        <v>33974</v>
      </c>
      <c r="L951" s="220"/>
      <c r="M951" s="160"/>
      <c r="N951" s="158" t="s">
        <v>699</v>
      </c>
      <c r="O951" s="220" t="s">
        <v>7163</v>
      </c>
      <c r="P951" s="158" t="s">
        <v>699</v>
      </c>
      <c r="Q951" s="213">
        <v>1</v>
      </c>
      <c r="R951" s="163">
        <v>1</v>
      </c>
      <c r="S951" s="163">
        <v>21</v>
      </c>
      <c r="T951" s="163" t="s">
        <v>2384</v>
      </c>
      <c r="U951" s="163">
        <v>41</v>
      </c>
      <c r="V951" s="163" t="s">
        <v>7164</v>
      </c>
      <c r="W951" s="163">
        <v>1</v>
      </c>
      <c r="X951" s="163"/>
      <c r="Y951" s="164" t="s">
        <v>26</v>
      </c>
      <c r="Z951" s="164" t="s">
        <v>26</v>
      </c>
      <c r="AA951" s="164"/>
      <c r="AB951" s="221" t="s">
        <v>2338</v>
      </c>
      <c r="AC951" s="208">
        <v>35</v>
      </c>
      <c r="AD951" s="166"/>
      <c r="AE951" s="166"/>
      <c r="AF951" s="166"/>
      <c r="AG951" s="166"/>
      <c r="AH951" s="166"/>
      <c r="AI951" s="166"/>
      <c r="AJ951" s="166"/>
      <c r="AK951" s="166"/>
      <c r="AL951" s="166"/>
      <c r="AM951" s="166"/>
      <c r="AN951" s="166"/>
      <c r="AO951" s="166" t="s">
        <v>699</v>
      </c>
      <c r="AP951" s="159"/>
      <c r="AQ951" s="159"/>
      <c r="AR951" s="169">
        <f t="shared" si="6"/>
        <v>35</v>
      </c>
      <c r="AS951" s="160">
        <v>0</v>
      </c>
      <c r="AT951" s="160">
        <v>0</v>
      </c>
      <c r="AU951" s="160">
        <v>0</v>
      </c>
      <c r="AV951" s="160">
        <v>35</v>
      </c>
      <c r="AW951" s="160">
        <v>0</v>
      </c>
      <c r="AX951" s="160">
        <v>0</v>
      </c>
      <c r="AY951" s="160">
        <v>0</v>
      </c>
      <c r="AZ951" s="160">
        <v>0</v>
      </c>
      <c r="BA951" s="160">
        <v>0</v>
      </c>
      <c r="BB951" s="160"/>
      <c r="BC951" s="160"/>
      <c r="BD951" s="160"/>
      <c r="BE951" s="160"/>
    </row>
    <row r="952" spans="2:57" ht="16.5" hidden="1" customHeight="1">
      <c r="B952" s="163">
        <v>946</v>
      </c>
      <c r="C952" s="160" t="s">
        <v>258</v>
      </c>
      <c r="D952" s="160" t="s">
        <v>7165</v>
      </c>
      <c r="E952" s="176" t="s">
        <v>28</v>
      </c>
      <c r="F952" s="158" t="s">
        <v>6268</v>
      </c>
      <c r="G952" s="158" t="s">
        <v>6291</v>
      </c>
      <c r="H952" s="159" t="s">
        <v>727</v>
      </c>
      <c r="I952" s="160" t="s">
        <v>7166</v>
      </c>
      <c r="J952" s="218" t="s">
        <v>7167</v>
      </c>
      <c r="K952" s="219">
        <v>33258</v>
      </c>
      <c r="L952" s="220"/>
      <c r="M952" s="160"/>
      <c r="N952" s="158" t="s">
        <v>699</v>
      </c>
      <c r="O952" s="220" t="s">
        <v>7168</v>
      </c>
      <c r="P952" s="158" t="s">
        <v>699</v>
      </c>
      <c r="Q952" s="213">
        <v>3</v>
      </c>
      <c r="R952" s="163">
        <v>2</v>
      </c>
      <c r="S952" s="163">
        <v>14</v>
      </c>
      <c r="T952" s="163" t="s">
        <v>4890</v>
      </c>
      <c r="U952" s="163">
        <v>46</v>
      </c>
      <c r="V952" s="163" t="s">
        <v>7169</v>
      </c>
      <c r="W952" s="163">
        <v>2</v>
      </c>
      <c r="X952" s="163"/>
      <c r="Y952" s="164" t="s">
        <v>26</v>
      </c>
      <c r="Z952" s="164" t="s">
        <v>26</v>
      </c>
      <c r="AA952" s="164" t="s">
        <v>35</v>
      </c>
      <c r="AB952" s="208" t="s">
        <v>2354</v>
      </c>
      <c r="AC952" s="208">
        <v>26</v>
      </c>
      <c r="AD952" s="166"/>
      <c r="AE952" s="166"/>
      <c r="AF952" s="166"/>
      <c r="AG952" s="166"/>
      <c r="AH952" s="166"/>
      <c r="AI952" s="166"/>
      <c r="AJ952" s="166"/>
      <c r="AK952" s="166"/>
      <c r="AL952" s="166"/>
      <c r="AM952" s="166"/>
      <c r="AN952" s="166"/>
      <c r="AO952" s="166" t="s">
        <v>699</v>
      </c>
      <c r="AP952" s="159"/>
      <c r="AQ952" s="159"/>
      <c r="AR952" s="169">
        <f t="shared" si="6"/>
        <v>26</v>
      </c>
      <c r="AS952" s="160">
        <v>0</v>
      </c>
      <c r="AT952" s="160">
        <v>0</v>
      </c>
      <c r="AU952" s="160">
        <v>0</v>
      </c>
      <c r="AV952" s="160">
        <v>17</v>
      </c>
      <c r="AW952" s="160">
        <v>9</v>
      </c>
      <c r="AX952" s="160">
        <v>0</v>
      </c>
      <c r="AY952" s="160">
        <v>0</v>
      </c>
      <c r="AZ952" s="160">
        <v>0</v>
      </c>
      <c r="BA952" s="160">
        <v>0</v>
      </c>
      <c r="BB952" s="160"/>
      <c r="BC952" s="160"/>
      <c r="BD952" s="160"/>
      <c r="BE952" s="160"/>
    </row>
    <row r="953" spans="2:57" ht="16.5" hidden="1" customHeight="1">
      <c r="B953" s="163">
        <v>947</v>
      </c>
      <c r="C953" s="160" t="s">
        <v>88</v>
      </c>
      <c r="D953" s="160" t="s">
        <v>7170</v>
      </c>
      <c r="E953" s="176" t="s">
        <v>28</v>
      </c>
      <c r="F953" s="158" t="s">
        <v>6268</v>
      </c>
      <c r="G953" s="158" t="s">
        <v>6285</v>
      </c>
      <c r="H953" s="159" t="s">
        <v>724</v>
      </c>
      <c r="I953" s="160" t="s">
        <v>7171</v>
      </c>
      <c r="J953" s="218" t="s">
        <v>7172</v>
      </c>
      <c r="K953" s="219">
        <v>13546</v>
      </c>
      <c r="L953" s="220"/>
      <c r="M953" s="160"/>
      <c r="N953" s="158" t="s">
        <v>699</v>
      </c>
      <c r="O953" s="220" t="s">
        <v>7173</v>
      </c>
      <c r="P953" s="158" t="s">
        <v>699</v>
      </c>
      <c r="Q953" s="213">
        <v>3</v>
      </c>
      <c r="R953" s="213">
        <v>0</v>
      </c>
      <c r="S953" s="163">
        <v>26</v>
      </c>
      <c r="T953" s="163" t="s">
        <v>2840</v>
      </c>
      <c r="U953" s="163">
        <v>87</v>
      </c>
      <c r="V953" s="163" t="s">
        <v>7174</v>
      </c>
      <c r="W953" s="163">
        <v>1</v>
      </c>
      <c r="X953" s="163"/>
      <c r="Y953" s="164" t="s">
        <v>26</v>
      </c>
      <c r="Z953" s="164" t="s">
        <v>26</v>
      </c>
      <c r="AA953" s="164" t="s">
        <v>35</v>
      </c>
      <c r="AB953" s="208" t="s">
        <v>2354</v>
      </c>
      <c r="AC953" s="208">
        <v>61</v>
      </c>
      <c r="AD953" s="166"/>
      <c r="AE953" s="166"/>
      <c r="AF953" s="166"/>
      <c r="AG953" s="166"/>
      <c r="AH953" s="166"/>
      <c r="AI953" s="166"/>
      <c r="AJ953" s="166"/>
      <c r="AK953" s="166"/>
      <c r="AL953" s="166"/>
      <c r="AM953" s="166"/>
      <c r="AN953" s="166"/>
      <c r="AO953" s="166" t="s">
        <v>699</v>
      </c>
      <c r="AP953" s="159"/>
      <c r="AQ953" s="159"/>
      <c r="AR953" s="169">
        <f t="shared" si="6"/>
        <v>61</v>
      </c>
      <c r="AS953" s="160">
        <v>0</v>
      </c>
      <c r="AT953" s="160">
        <v>0</v>
      </c>
      <c r="AU953" s="160">
        <v>0</v>
      </c>
      <c r="AV953" s="160">
        <v>2</v>
      </c>
      <c r="AW953" s="160">
        <v>0</v>
      </c>
      <c r="AX953" s="160">
        <v>59</v>
      </c>
      <c r="AY953" s="160">
        <v>0</v>
      </c>
      <c r="AZ953" s="160">
        <v>0</v>
      </c>
      <c r="BA953" s="160">
        <v>0</v>
      </c>
      <c r="BB953" s="160"/>
      <c r="BC953" s="160"/>
      <c r="BD953" s="160"/>
      <c r="BE953" s="160"/>
    </row>
    <row r="954" spans="2:57" ht="16.5" hidden="1" customHeight="1">
      <c r="B954" s="163">
        <v>948</v>
      </c>
      <c r="C954" s="160" t="s">
        <v>89</v>
      </c>
      <c r="D954" s="160" t="s">
        <v>7175</v>
      </c>
      <c r="E954" s="176" t="s">
        <v>28</v>
      </c>
      <c r="F954" s="158" t="s">
        <v>6268</v>
      </c>
      <c r="G954" s="158" t="s">
        <v>6285</v>
      </c>
      <c r="H954" s="159" t="s">
        <v>724</v>
      </c>
      <c r="I954" s="160" t="s">
        <v>7176</v>
      </c>
      <c r="J954" s="218" t="s">
        <v>7172</v>
      </c>
      <c r="K954" s="219">
        <v>27060</v>
      </c>
      <c r="L954" s="220"/>
      <c r="M954" s="160"/>
      <c r="N954" s="158" t="s">
        <v>699</v>
      </c>
      <c r="O954" s="220" t="s">
        <v>7173</v>
      </c>
      <c r="P954" s="158" t="s">
        <v>699</v>
      </c>
      <c r="Q954" s="213" t="s">
        <v>6413</v>
      </c>
      <c r="R954" s="213" t="s">
        <v>6413</v>
      </c>
      <c r="S954" s="213" t="s">
        <v>6413</v>
      </c>
      <c r="T954" s="213">
        <v>12</v>
      </c>
      <c r="U954" s="163">
        <v>28</v>
      </c>
      <c r="V954" s="213">
        <v>291</v>
      </c>
      <c r="W954" s="213" t="s">
        <v>6413</v>
      </c>
      <c r="X954" s="213"/>
      <c r="Y954" s="164" t="s">
        <v>26</v>
      </c>
      <c r="Z954" s="164" t="s">
        <v>26</v>
      </c>
      <c r="AA954" s="164"/>
      <c r="AB954" s="221" t="s">
        <v>2338</v>
      </c>
      <c r="AC954" s="208">
        <v>0</v>
      </c>
      <c r="AD954" s="166"/>
      <c r="AE954" s="166"/>
      <c r="AF954" s="166"/>
      <c r="AG954" s="166"/>
      <c r="AH954" s="166"/>
      <c r="AI954" s="166"/>
      <c r="AJ954" s="166"/>
      <c r="AK954" s="166"/>
      <c r="AL954" s="166"/>
      <c r="AM954" s="166"/>
      <c r="AN954" s="166"/>
      <c r="AO954" s="166">
        <v>1</v>
      </c>
      <c r="AP954" s="159" t="s">
        <v>7177</v>
      </c>
      <c r="AQ954" s="159"/>
      <c r="AR954" s="169">
        <f t="shared" si="6"/>
        <v>0</v>
      </c>
      <c r="AS954" s="160">
        <v>0</v>
      </c>
      <c r="AT954" s="160">
        <v>0</v>
      </c>
      <c r="AU954" s="160">
        <v>0</v>
      </c>
      <c r="AV954" s="160">
        <v>0</v>
      </c>
      <c r="AW954" s="160">
        <v>0</v>
      </c>
      <c r="AX954" s="160">
        <v>0</v>
      </c>
      <c r="AY954" s="160">
        <v>0</v>
      </c>
      <c r="AZ954" s="160">
        <v>0</v>
      </c>
      <c r="BA954" s="160">
        <v>0</v>
      </c>
      <c r="BB954" s="160"/>
      <c r="BC954" s="160"/>
      <c r="BD954" s="160"/>
      <c r="BE954" s="160"/>
    </row>
    <row r="955" spans="2:57" ht="16.5" hidden="1" customHeight="1">
      <c r="B955" s="163">
        <v>949</v>
      </c>
      <c r="C955" s="160" t="s">
        <v>330</v>
      </c>
      <c r="D955" s="160" t="s">
        <v>7178</v>
      </c>
      <c r="E955" s="176" t="s">
        <v>28</v>
      </c>
      <c r="F955" s="158" t="s">
        <v>6268</v>
      </c>
      <c r="G955" s="158" t="s">
        <v>6315</v>
      </c>
      <c r="H955" s="159" t="s">
        <v>724</v>
      </c>
      <c r="I955" s="160" t="s">
        <v>7179</v>
      </c>
      <c r="J955" s="218" t="s">
        <v>7180</v>
      </c>
      <c r="K955" s="219">
        <v>17533</v>
      </c>
      <c r="L955" s="220"/>
      <c r="M955" s="160"/>
      <c r="N955" s="158" t="s">
        <v>699</v>
      </c>
      <c r="O955" s="220" t="s">
        <v>7181</v>
      </c>
      <c r="P955" s="158" t="s">
        <v>699</v>
      </c>
      <c r="Q955" s="213">
        <v>4</v>
      </c>
      <c r="R955" s="163">
        <v>1</v>
      </c>
      <c r="S955" s="163">
        <v>13</v>
      </c>
      <c r="T955" s="163" t="s">
        <v>5894</v>
      </c>
      <c r="U955" s="163">
        <v>63</v>
      </c>
      <c r="V955" s="163" t="s">
        <v>7182</v>
      </c>
      <c r="W955" s="163">
        <v>16</v>
      </c>
      <c r="X955" s="163"/>
      <c r="Y955" s="164" t="s">
        <v>26</v>
      </c>
      <c r="Z955" s="164" t="s">
        <v>26</v>
      </c>
      <c r="AA955" s="164"/>
      <c r="AB955" s="221" t="s">
        <v>2338</v>
      </c>
      <c r="AC955" s="208">
        <v>58</v>
      </c>
      <c r="AD955" s="166"/>
      <c r="AE955" s="166"/>
      <c r="AF955" s="166"/>
      <c r="AG955" s="166"/>
      <c r="AH955" s="166"/>
      <c r="AI955" s="166"/>
      <c r="AJ955" s="166"/>
      <c r="AK955" s="166"/>
      <c r="AL955" s="166"/>
      <c r="AM955" s="166"/>
      <c r="AN955" s="166"/>
      <c r="AO955" s="166" t="s">
        <v>699</v>
      </c>
      <c r="AP955" s="159"/>
      <c r="AQ955" s="159"/>
      <c r="AR955" s="169">
        <f t="shared" si="6"/>
        <v>58</v>
      </c>
      <c r="AS955" s="160">
        <v>0</v>
      </c>
      <c r="AT955" s="160">
        <v>0</v>
      </c>
      <c r="AU955" s="160">
        <v>0</v>
      </c>
      <c r="AV955" s="160">
        <v>21</v>
      </c>
      <c r="AW955" s="160">
        <v>6</v>
      </c>
      <c r="AX955" s="160">
        <v>0</v>
      </c>
      <c r="AY955" s="160">
        <v>0</v>
      </c>
      <c r="AZ955" s="160">
        <v>0</v>
      </c>
      <c r="BA955" s="160">
        <v>31</v>
      </c>
      <c r="BB955" s="160"/>
      <c r="BC955" s="160"/>
      <c r="BD955" s="160"/>
      <c r="BE955" s="160"/>
    </row>
    <row r="956" spans="2:57" ht="16.5" hidden="1" customHeight="1">
      <c r="B956" s="163">
        <v>950</v>
      </c>
      <c r="C956" s="160" t="s">
        <v>331</v>
      </c>
      <c r="D956" s="160" t="s">
        <v>7183</v>
      </c>
      <c r="E956" s="176" t="s">
        <v>28</v>
      </c>
      <c r="F956" s="158" t="s">
        <v>6268</v>
      </c>
      <c r="G956" s="158" t="s">
        <v>6315</v>
      </c>
      <c r="H956" s="159" t="s">
        <v>730</v>
      </c>
      <c r="I956" s="160" t="s">
        <v>7184</v>
      </c>
      <c r="J956" s="218" t="s">
        <v>7185</v>
      </c>
      <c r="K956" s="219">
        <v>16815</v>
      </c>
      <c r="L956" s="220"/>
      <c r="M956" s="160"/>
      <c r="N956" s="158" t="s">
        <v>699</v>
      </c>
      <c r="O956" s="220" t="s">
        <v>7186</v>
      </c>
      <c r="P956" s="158" t="s">
        <v>699</v>
      </c>
      <c r="Q956" s="213">
        <v>2</v>
      </c>
      <c r="R956" s="163">
        <v>1</v>
      </c>
      <c r="S956" s="163">
        <v>17</v>
      </c>
      <c r="T956" s="163" t="s">
        <v>2384</v>
      </c>
      <c r="U956" s="163">
        <v>38</v>
      </c>
      <c r="V956" s="163" t="s">
        <v>7187</v>
      </c>
      <c r="W956" s="163">
        <v>1</v>
      </c>
      <c r="X956" s="163"/>
      <c r="Y956" s="164" t="s">
        <v>26</v>
      </c>
      <c r="Z956" s="164" t="s">
        <v>26</v>
      </c>
      <c r="AA956" s="164" t="s">
        <v>35</v>
      </c>
      <c r="AB956" s="208" t="s">
        <v>2354</v>
      </c>
      <c r="AC956" s="208">
        <v>29</v>
      </c>
      <c r="AD956" s="166"/>
      <c r="AE956" s="166"/>
      <c r="AF956" s="166"/>
      <c r="AG956" s="166"/>
      <c r="AH956" s="166"/>
      <c r="AI956" s="166"/>
      <c r="AJ956" s="166"/>
      <c r="AK956" s="166"/>
      <c r="AL956" s="166"/>
      <c r="AM956" s="166"/>
      <c r="AN956" s="166"/>
      <c r="AO956" s="166" t="s">
        <v>699</v>
      </c>
      <c r="AP956" s="159"/>
      <c r="AQ956" s="159"/>
      <c r="AR956" s="169">
        <f t="shared" si="6"/>
        <v>29</v>
      </c>
      <c r="AS956" s="160">
        <v>0</v>
      </c>
      <c r="AT956" s="160">
        <v>0</v>
      </c>
      <c r="AU956" s="160">
        <v>0</v>
      </c>
      <c r="AV956" s="160">
        <v>26</v>
      </c>
      <c r="AW956" s="160">
        <v>3</v>
      </c>
      <c r="AX956" s="160">
        <v>0</v>
      </c>
      <c r="AY956" s="160">
        <v>0</v>
      </c>
      <c r="AZ956" s="160">
        <v>0</v>
      </c>
      <c r="BA956" s="160">
        <v>0</v>
      </c>
      <c r="BB956" s="160"/>
      <c r="BC956" s="160"/>
      <c r="BD956" s="160"/>
      <c r="BE956" s="160"/>
    </row>
    <row r="957" spans="2:57" ht="16.5" hidden="1" customHeight="1">
      <c r="B957" s="163">
        <v>951</v>
      </c>
      <c r="C957" s="160" t="s">
        <v>259</v>
      </c>
      <c r="D957" s="160" t="s">
        <v>7188</v>
      </c>
      <c r="E957" s="176" t="s">
        <v>28</v>
      </c>
      <c r="F957" s="158" t="s">
        <v>6268</v>
      </c>
      <c r="G957" s="158" t="s">
        <v>6291</v>
      </c>
      <c r="H957" s="159" t="s">
        <v>724</v>
      </c>
      <c r="I957" s="160" t="s">
        <v>7189</v>
      </c>
      <c r="J957" s="218" t="s">
        <v>7190</v>
      </c>
      <c r="K957" s="219">
        <v>33610</v>
      </c>
      <c r="L957" s="220"/>
      <c r="M957" s="160"/>
      <c r="N957" s="158" t="s">
        <v>699</v>
      </c>
      <c r="O957" s="220" t="s">
        <v>7191</v>
      </c>
      <c r="P957" s="158" t="s">
        <v>699</v>
      </c>
      <c r="Q957" s="213">
        <v>3</v>
      </c>
      <c r="R957" s="163">
        <v>1</v>
      </c>
      <c r="S957" s="163">
        <v>11</v>
      </c>
      <c r="T957" s="163" t="s">
        <v>2527</v>
      </c>
      <c r="U957" s="163">
        <v>114</v>
      </c>
      <c r="V957" s="163" t="s">
        <v>7192</v>
      </c>
      <c r="W957" s="163">
        <v>1</v>
      </c>
      <c r="X957" s="163"/>
      <c r="Y957" s="164" t="s">
        <v>26</v>
      </c>
      <c r="Z957" s="164" t="s">
        <v>26</v>
      </c>
      <c r="AA957" s="164"/>
      <c r="AB957" s="221" t="s">
        <v>2338</v>
      </c>
      <c r="AC957" s="208">
        <v>64</v>
      </c>
      <c r="AD957" s="166"/>
      <c r="AE957" s="166"/>
      <c r="AF957" s="166"/>
      <c r="AG957" s="166"/>
      <c r="AH957" s="166"/>
      <c r="AI957" s="166"/>
      <c r="AJ957" s="166"/>
      <c r="AK957" s="166"/>
      <c r="AL957" s="166"/>
      <c r="AM957" s="166"/>
      <c r="AN957" s="166"/>
      <c r="AO957" s="166" t="s">
        <v>699</v>
      </c>
      <c r="AP957" s="159"/>
      <c r="AQ957" s="159"/>
      <c r="AR957" s="169">
        <f t="shared" si="6"/>
        <v>64</v>
      </c>
      <c r="AS957" s="160">
        <v>0</v>
      </c>
      <c r="AT957" s="160">
        <v>0</v>
      </c>
      <c r="AU957" s="160">
        <v>0</v>
      </c>
      <c r="AV957" s="160">
        <v>64</v>
      </c>
      <c r="AW957" s="160">
        <v>0</v>
      </c>
      <c r="AX957" s="160">
        <v>0</v>
      </c>
      <c r="AY957" s="160">
        <v>0</v>
      </c>
      <c r="AZ957" s="160">
        <v>0</v>
      </c>
      <c r="BA957" s="160">
        <v>0</v>
      </c>
      <c r="BB957" s="160"/>
      <c r="BC957" s="160"/>
      <c r="BD957" s="160"/>
      <c r="BE957" s="160"/>
    </row>
    <row r="958" spans="2:57" ht="16.5" hidden="1" customHeight="1">
      <c r="B958" s="163">
        <v>952</v>
      </c>
      <c r="C958" s="160" t="s">
        <v>188</v>
      </c>
      <c r="D958" s="200"/>
      <c r="E958" s="176" t="s">
        <v>28</v>
      </c>
      <c r="F958" s="158" t="s">
        <v>6268</v>
      </c>
      <c r="G958" s="223" t="e">
        <v>#N/A</v>
      </c>
      <c r="H958" s="159" t="s">
        <v>724</v>
      </c>
      <c r="I958" s="160" t="s">
        <v>7193</v>
      </c>
      <c r="J958" s="220" t="e">
        <v>#N/A</v>
      </c>
      <c r="K958" s="220" t="e">
        <v>#N/A</v>
      </c>
      <c r="L958" s="220"/>
      <c r="M958" s="160"/>
      <c r="N958" s="158" t="s">
        <v>699</v>
      </c>
      <c r="O958" s="220" t="e">
        <v>#N/A</v>
      </c>
      <c r="P958" s="158" t="s">
        <v>699</v>
      </c>
      <c r="Q958" s="213" t="s">
        <v>6413</v>
      </c>
      <c r="R958" s="213" t="s">
        <v>6413</v>
      </c>
      <c r="S958" s="213" t="s">
        <v>6413</v>
      </c>
      <c r="T958" s="213" t="s">
        <v>6413</v>
      </c>
      <c r="U958" s="213" t="s">
        <v>6413</v>
      </c>
      <c r="V958" s="213" t="s">
        <v>6413</v>
      </c>
      <c r="W958" s="213" t="s">
        <v>6413</v>
      </c>
      <c r="X958" s="213"/>
      <c r="Y958" s="164" t="s">
        <v>26</v>
      </c>
      <c r="Z958" s="164" t="s">
        <v>26</v>
      </c>
      <c r="AA958" s="164"/>
      <c r="AB958" s="221" t="s">
        <v>2338</v>
      </c>
      <c r="AC958" s="208">
        <v>0</v>
      </c>
      <c r="AD958" s="166"/>
      <c r="AE958" s="166"/>
      <c r="AF958" s="166"/>
      <c r="AG958" s="166"/>
      <c r="AH958" s="166"/>
      <c r="AI958" s="166"/>
      <c r="AJ958" s="166"/>
      <c r="AK958" s="166"/>
      <c r="AL958" s="166"/>
      <c r="AM958" s="166"/>
      <c r="AN958" s="166"/>
      <c r="AO958" s="166">
        <v>1</v>
      </c>
      <c r="AP958" s="159" t="s">
        <v>7194</v>
      </c>
      <c r="AQ958" s="159"/>
      <c r="AR958" s="169">
        <f t="shared" si="6"/>
        <v>0</v>
      </c>
      <c r="AS958" s="160">
        <v>0</v>
      </c>
      <c r="AT958" s="160">
        <v>0</v>
      </c>
      <c r="AU958" s="160">
        <v>0</v>
      </c>
      <c r="AV958" s="160">
        <v>0</v>
      </c>
      <c r="AW958" s="160">
        <v>0</v>
      </c>
      <c r="AX958" s="160">
        <v>0</v>
      </c>
      <c r="AY958" s="160">
        <v>0</v>
      </c>
      <c r="AZ958" s="160">
        <v>0</v>
      </c>
      <c r="BA958" s="160">
        <v>0</v>
      </c>
      <c r="BB958" s="160"/>
      <c r="BC958" s="160"/>
      <c r="BD958" s="160"/>
      <c r="BE958" s="160"/>
    </row>
    <row r="959" spans="2:57" ht="16.5" hidden="1" customHeight="1">
      <c r="B959" s="163">
        <v>953</v>
      </c>
      <c r="C959" s="160" t="s">
        <v>190</v>
      </c>
      <c r="D959" s="200"/>
      <c r="E959" s="176" t="s">
        <v>28</v>
      </c>
      <c r="F959" s="158" t="s">
        <v>6268</v>
      </c>
      <c r="G959" s="223" t="e">
        <v>#N/A</v>
      </c>
      <c r="H959" s="159" t="s">
        <v>730</v>
      </c>
      <c r="I959" s="160" t="s">
        <v>7195</v>
      </c>
      <c r="J959" s="220" t="e">
        <v>#N/A</v>
      </c>
      <c r="K959" s="220" t="e">
        <v>#N/A</v>
      </c>
      <c r="L959" s="220"/>
      <c r="M959" s="160"/>
      <c r="N959" s="158" t="s">
        <v>699</v>
      </c>
      <c r="O959" s="220" t="e">
        <v>#N/A</v>
      </c>
      <c r="P959" s="158" t="s">
        <v>699</v>
      </c>
      <c r="Q959" s="213" t="s">
        <v>6413</v>
      </c>
      <c r="R959" s="213" t="s">
        <v>6413</v>
      </c>
      <c r="S959" s="213" t="s">
        <v>6413</v>
      </c>
      <c r="T959" s="213" t="s">
        <v>6413</v>
      </c>
      <c r="U959" s="213" t="s">
        <v>6413</v>
      </c>
      <c r="V959" s="213" t="s">
        <v>6413</v>
      </c>
      <c r="W959" s="213" t="s">
        <v>6413</v>
      </c>
      <c r="X959" s="213"/>
      <c r="Y959" s="164" t="s">
        <v>26</v>
      </c>
      <c r="Z959" s="164" t="s">
        <v>26</v>
      </c>
      <c r="AA959" s="164"/>
      <c r="AB959" s="221" t="s">
        <v>2338</v>
      </c>
      <c r="AC959" s="208">
        <v>0</v>
      </c>
      <c r="AD959" s="166"/>
      <c r="AE959" s="166"/>
      <c r="AF959" s="166"/>
      <c r="AG959" s="166"/>
      <c r="AH959" s="166"/>
      <c r="AI959" s="166"/>
      <c r="AJ959" s="166"/>
      <c r="AK959" s="166"/>
      <c r="AL959" s="166"/>
      <c r="AM959" s="166"/>
      <c r="AN959" s="166"/>
      <c r="AO959" s="166">
        <v>1</v>
      </c>
      <c r="AP959" s="159" t="s">
        <v>7194</v>
      </c>
      <c r="AQ959" s="159"/>
      <c r="AR959" s="169">
        <f t="shared" si="6"/>
        <v>0</v>
      </c>
      <c r="AS959" s="160">
        <v>0</v>
      </c>
      <c r="AT959" s="160">
        <v>0</v>
      </c>
      <c r="AU959" s="160">
        <v>0</v>
      </c>
      <c r="AV959" s="160">
        <v>0</v>
      </c>
      <c r="AW959" s="160">
        <v>0</v>
      </c>
      <c r="AX959" s="160">
        <v>0</v>
      </c>
      <c r="AY959" s="160">
        <v>0</v>
      </c>
      <c r="AZ959" s="160">
        <v>0</v>
      </c>
      <c r="BA959" s="160">
        <v>0</v>
      </c>
      <c r="BB959" s="160"/>
      <c r="BC959" s="160"/>
      <c r="BD959" s="160"/>
      <c r="BE959" s="160"/>
    </row>
    <row r="960" spans="2:57" ht="16.5" hidden="1" customHeight="1">
      <c r="B960" s="163">
        <v>954</v>
      </c>
      <c r="C960" s="160" t="s">
        <v>332</v>
      </c>
      <c r="D960" s="160" t="s">
        <v>7196</v>
      </c>
      <c r="E960" s="176" t="s">
        <v>28</v>
      </c>
      <c r="F960" s="158" t="s">
        <v>6268</v>
      </c>
      <c r="G960" s="158" t="s">
        <v>6315</v>
      </c>
      <c r="H960" s="159" t="s">
        <v>727</v>
      </c>
      <c r="I960" s="160" t="s">
        <v>7197</v>
      </c>
      <c r="J960" s="218" t="s">
        <v>7198</v>
      </c>
      <c r="K960" s="219">
        <v>32154</v>
      </c>
      <c r="L960" s="220"/>
      <c r="M960" s="160"/>
      <c r="N960" s="158" t="s">
        <v>699</v>
      </c>
      <c r="O960" s="220" t="s">
        <v>7199</v>
      </c>
      <c r="P960" s="158" t="s">
        <v>699</v>
      </c>
      <c r="Q960" s="213">
        <v>1</v>
      </c>
      <c r="R960" s="163">
        <v>1</v>
      </c>
      <c r="S960" s="163">
        <v>14</v>
      </c>
      <c r="T960" s="163" t="s">
        <v>2361</v>
      </c>
      <c r="U960" s="163">
        <v>31</v>
      </c>
      <c r="V960" s="163" t="s">
        <v>7200</v>
      </c>
      <c r="W960" s="163">
        <v>1</v>
      </c>
      <c r="X960" s="163"/>
      <c r="Y960" s="164" t="s">
        <v>26</v>
      </c>
      <c r="Z960" s="164" t="s">
        <v>26</v>
      </c>
      <c r="AA960" s="164"/>
      <c r="AB960" s="221" t="s">
        <v>2338</v>
      </c>
      <c r="AC960" s="208">
        <v>12</v>
      </c>
      <c r="AD960" s="166"/>
      <c r="AE960" s="166"/>
      <c r="AF960" s="166"/>
      <c r="AG960" s="166"/>
      <c r="AH960" s="166"/>
      <c r="AI960" s="166"/>
      <c r="AJ960" s="166"/>
      <c r="AK960" s="166"/>
      <c r="AL960" s="166"/>
      <c r="AM960" s="166"/>
      <c r="AN960" s="166"/>
      <c r="AO960" s="166" t="s">
        <v>699</v>
      </c>
      <c r="AP960" s="159"/>
      <c r="AQ960" s="159"/>
      <c r="AR960" s="169">
        <f t="shared" si="6"/>
        <v>12</v>
      </c>
      <c r="AS960" s="160">
        <v>0</v>
      </c>
      <c r="AT960" s="160">
        <v>0</v>
      </c>
      <c r="AU960" s="160">
        <v>0</v>
      </c>
      <c r="AV960" s="160">
        <v>0</v>
      </c>
      <c r="AW960" s="160">
        <v>0</v>
      </c>
      <c r="AX960" s="160">
        <v>12</v>
      </c>
      <c r="AY960" s="160">
        <v>0</v>
      </c>
      <c r="AZ960" s="160">
        <v>0</v>
      </c>
      <c r="BA960" s="160">
        <v>0</v>
      </c>
      <c r="BB960" s="160"/>
      <c r="BC960" s="160"/>
      <c r="BD960" s="160"/>
      <c r="BE960" s="160"/>
    </row>
    <row r="961" spans="2:57" ht="16.5" hidden="1" customHeight="1">
      <c r="B961" s="163">
        <v>955</v>
      </c>
      <c r="C961" s="160" t="s">
        <v>333</v>
      </c>
      <c r="D961" s="160" t="s">
        <v>7201</v>
      </c>
      <c r="E961" s="176" t="s">
        <v>28</v>
      </c>
      <c r="F961" s="158" t="s">
        <v>6268</v>
      </c>
      <c r="G961" s="158" t="s">
        <v>6315</v>
      </c>
      <c r="H961" s="159" t="s">
        <v>727</v>
      </c>
      <c r="I961" s="160" t="s">
        <v>7202</v>
      </c>
      <c r="J961" s="218" t="s">
        <v>7203</v>
      </c>
      <c r="K961" s="219">
        <v>29969</v>
      </c>
      <c r="L961" s="220"/>
      <c r="M961" s="160"/>
      <c r="N961" s="158" t="s">
        <v>699</v>
      </c>
      <c r="O961" s="220" t="s">
        <v>7204</v>
      </c>
      <c r="P961" s="158" t="s">
        <v>699</v>
      </c>
      <c r="Q961" s="213">
        <v>3</v>
      </c>
      <c r="R961" s="163">
        <v>1</v>
      </c>
      <c r="S961" s="163">
        <v>10</v>
      </c>
      <c r="T961" s="163" t="s">
        <v>2802</v>
      </c>
      <c r="U961" s="163">
        <v>23</v>
      </c>
      <c r="V961" s="163" t="s">
        <v>7205</v>
      </c>
      <c r="W961" s="163">
        <v>1</v>
      </c>
      <c r="X961" s="163"/>
      <c r="Y961" s="164" t="s">
        <v>26</v>
      </c>
      <c r="Z961" s="164" t="s">
        <v>26</v>
      </c>
      <c r="AA961" s="164"/>
      <c r="AB961" s="221" t="s">
        <v>2338</v>
      </c>
      <c r="AC961" s="208">
        <v>25</v>
      </c>
      <c r="AD961" s="166"/>
      <c r="AE961" s="166"/>
      <c r="AF961" s="166"/>
      <c r="AG961" s="166"/>
      <c r="AH961" s="166"/>
      <c r="AI961" s="166"/>
      <c r="AJ961" s="166"/>
      <c r="AK961" s="166"/>
      <c r="AL961" s="166"/>
      <c r="AM961" s="166"/>
      <c r="AN961" s="166"/>
      <c r="AO961" s="166" t="s">
        <v>699</v>
      </c>
      <c r="AP961" s="159"/>
      <c r="AQ961" s="159"/>
      <c r="AR961" s="169">
        <f t="shared" si="6"/>
        <v>25</v>
      </c>
      <c r="AS961" s="160">
        <v>0</v>
      </c>
      <c r="AT961" s="160">
        <v>0</v>
      </c>
      <c r="AU961" s="160">
        <v>0</v>
      </c>
      <c r="AV961" s="160">
        <v>9</v>
      </c>
      <c r="AW961" s="160">
        <v>4</v>
      </c>
      <c r="AX961" s="160">
        <v>0</v>
      </c>
      <c r="AY961" s="160">
        <v>0</v>
      </c>
      <c r="AZ961" s="160">
        <v>0</v>
      </c>
      <c r="BA961" s="160">
        <v>12</v>
      </c>
      <c r="BB961" s="160"/>
      <c r="BC961" s="160"/>
      <c r="BD961" s="160"/>
      <c r="BE961" s="160"/>
    </row>
    <row r="962" spans="2:57" ht="16.5" hidden="1" customHeight="1">
      <c r="B962" s="163">
        <v>956</v>
      </c>
      <c r="C962" s="160" t="s">
        <v>48</v>
      </c>
      <c r="D962" s="160" t="s">
        <v>7206</v>
      </c>
      <c r="E962" s="176" t="s">
        <v>28</v>
      </c>
      <c r="F962" s="158" t="s">
        <v>6268</v>
      </c>
      <c r="G962" s="158" t="s">
        <v>6395</v>
      </c>
      <c r="H962" s="159" t="s">
        <v>784</v>
      </c>
      <c r="I962" s="160" t="s">
        <v>7207</v>
      </c>
      <c r="J962" s="218" t="s">
        <v>7208</v>
      </c>
      <c r="K962" s="219">
        <v>45292</v>
      </c>
      <c r="L962" s="220"/>
      <c r="M962" s="160"/>
      <c r="N962" s="158" t="s">
        <v>699</v>
      </c>
      <c r="O962" s="220" t="s">
        <v>7209</v>
      </c>
      <c r="P962" s="158" t="s">
        <v>699</v>
      </c>
      <c r="Q962" s="213">
        <v>1</v>
      </c>
      <c r="R962" s="213">
        <v>0</v>
      </c>
      <c r="S962" s="163">
        <v>7</v>
      </c>
      <c r="T962" s="163">
        <v>7</v>
      </c>
      <c r="U962" s="163">
        <v>9</v>
      </c>
      <c r="V962" s="213" t="s">
        <v>6413</v>
      </c>
      <c r="W962" s="213">
        <v>0</v>
      </c>
      <c r="X962" s="213"/>
      <c r="Y962" s="164" t="s">
        <v>26</v>
      </c>
      <c r="Z962" s="164" t="s">
        <v>26</v>
      </c>
      <c r="AA962" s="164"/>
      <c r="AB962" s="221" t="s">
        <v>2338</v>
      </c>
      <c r="AC962" s="208">
        <v>13</v>
      </c>
      <c r="AD962" s="166"/>
      <c r="AE962" s="166"/>
      <c r="AF962" s="166"/>
      <c r="AG962" s="166"/>
      <c r="AH962" s="166"/>
      <c r="AI962" s="166"/>
      <c r="AJ962" s="166"/>
      <c r="AK962" s="166"/>
      <c r="AL962" s="166"/>
      <c r="AM962" s="166"/>
      <c r="AN962" s="166"/>
      <c r="AO962" s="166" t="s">
        <v>699</v>
      </c>
      <c r="AP962" s="159" t="s">
        <v>7210</v>
      </c>
      <c r="AQ962" s="159"/>
      <c r="AR962" s="169">
        <f t="shared" si="6"/>
        <v>13</v>
      </c>
      <c r="AS962" s="160">
        <v>13</v>
      </c>
      <c r="AT962" s="160">
        <v>0</v>
      </c>
      <c r="AU962" s="160">
        <v>0</v>
      </c>
      <c r="AV962" s="160">
        <v>0</v>
      </c>
      <c r="AW962" s="160">
        <v>0</v>
      </c>
      <c r="AX962" s="160">
        <v>0</v>
      </c>
      <c r="AY962" s="160">
        <v>0</v>
      </c>
      <c r="AZ962" s="160">
        <v>0</v>
      </c>
      <c r="BA962" s="160">
        <v>0</v>
      </c>
      <c r="BB962" s="160"/>
      <c r="BC962" s="160"/>
      <c r="BD962" s="160"/>
      <c r="BE962" s="160"/>
    </row>
    <row r="963" spans="2:57" ht="16.5" hidden="1" customHeight="1">
      <c r="B963" s="163">
        <v>957</v>
      </c>
      <c r="C963" s="160" t="s">
        <v>191</v>
      </c>
      <c r="D963" s="160" t="s">
        <v>7211</v>
      </c>
      <c r="E963" s="176" t="s">
        <v>28</v>
      </c>
      <c r="F963" s="158" t="s">
        <v>6268</v>
      </c>
      <c r="G963" s="158" t="s">
        <v>6269</v>
      </c>
      <c r="H963" s="159" t="s">
        <v>724</v>
      </c>
      <c r="I963" s="160" t="s">
        <v>7212</v>
      </c>
      <c r="J963" s="218" t="s">
        <v>7213</v>
      </c>
      <c r="K963" s="219">
        <v>34358</v>
      </c>
      <c r="L963" s="220"/>
      <c r="M963" s="160"/>
      <c r="N963" s="158" t="s">
        <v>699</v>
      </c>
      <c r="O963" s="220" t="s">
        <v>7214</v>
      </c>
      <c r="P963" s="158" t="s">
        <v>699</v>
      </c>
      <c r="Q963" s="213">
        <v>2</v>
      </c>
      <c r="R963" s="163">
        <v>1</v>
      </c>
      <c r="S963" s="163">
        <v>13</v>
      </c>
      <c r="T963" s="163" t="s">
        <v>5894</v>
      </c>
      <c r="U963" s="163">
        <v>77</v>
      </c>
      <c r="V963" s="163" t="s">
        <v>7215</v>
      </c>
      <c r="W963" s="163">
        <v>2</v>
      </c>
      <c r="X963" s="163"/>
      <c r="Y963" s="164" t="s">
        <v>26</v>
      </c>
      <c r="Z963" s="164" t="s">
        <v>26</v>
      </c>
      <c r="AA963" s="164" t="s">
        <v>35</v>
      </c>
      <c r="AB963" s="208" t="s">
        <v>2354</v>
      </c>
      <c r="AC963" s="208">
        <v>64</v>
      </c>
      <c r="AD963" s="166"/>
      <c r="AE963" s="166"/>
      <c r="AF963" s="166"/>
      <c r="AG963" s="166"/>
      <c r="AH963" s="166"/>
      <c r="AI963" s="166"/>
      <c r="AJ963" s="166"/>
      <c r="AK963" s="166"/>
      <c r="AL963" s="166"/>
      <c r="AM963" s="166"/>
      <c r="AN963" s="166"/>
      <c r="AO963" s="166" t="s">
        <v>699</v>
      </c>
      <c r="AP963" s="159"/>
      <c r="AQ963" s="159"/>
      <c r="AR963" s="169">
        <f t="shared" si="6"/>
        <v>64</v>
      </c>
      <c r="AS963" s="160">
        <v>0</v>
      </c>
      <c r="AT963" s="160">
        <v>0</v>
      </c>
      <c r="AU963" s="160">
        <v>0</v>
      </c>
      <c r="AV963" s="160">
        <v>9</v>
      </c>
      <c r="AW963" s="160">
        <v>0</v>
      </c>
      <c r="AX963" s="160">
        <v>0</v>
      </c>
      <c r="AY963" s="160">
        <v>0</v>
      </c>
      <c r="AZ963" s="160">
        <v>0</v>
      </c>
      <c r="BA963" s="160">
        <v>55</v>
      </c>
      <c r="BB963" s="160"/>
      <c r="BC963" s="160"/>
      <c r="BD963" s="160"/>
      <c r="BE963" s="160"/>
    </row>
    <row r="964" spans="2:57" ht="16.5" hidden="1" customHeight="1">
      <c r="B964" s="163">
        <v>958</v>
      </c>
      <c r="C964" s="160" t="s">
        <v>260</v>
      </c>
      <c r="D964" s="200"/>
      <c r="E964" s="176" t="s">
        <v>28</v>
      </c>
      <c r="F964" s="158" t="s">
        <v>6268</v>
      </c>
      <c r="G964" s="158" t="s">
        <v>6291</v>
      </c>
      <c r="H964" s="159" t="s">
        <v>784</v>
      </c>
      <c r="I964" s="160" t="s">
        <v>7216</v>
      </c>
      <c r="J964" s="220" t="e">
        <v>#N/A</v>
      </c>
      <c r="K964" s="220" t="e">
        <v>#N/A</v>
      </c>
      <c r="L964" s="220"/>
      <c r="M964" s="160"/>
      <c r="N964" s="158" t="s">
        <v>699</v>
      </c>
      <c r="O964" s="220" t="e">
        <v>#N/A</v>
      </c>
      <c r="P964" s="158" t="s">
        <v>699</v>
      </c>
      <c r="Q964" s="213" t="s">
        <v>6413</v>
      </c>
      <c r="R964" s="213" t="s">
        <v>6413</v>
      </c>
      <c r="S964" s="213" t="s">
        <v>6413</v>
      </c>
      <c r="T964" s="213" t="s">
        <v>6413</v>
      </c>
      <c r="U964" s="213" t="s">
        <v>6413</v>
      </c>
      <c r="V964" s="213" t="s">
        <v>6413</v>
      </c>
      <c r="W964" s="213" t="s">
        <v>6413</v>
      </c>
      <c r="X964" s="213"/>
      <c r="Y964" s="164" t="s">
        <v>26</v>
      </c>
      <c r="Z964" s="164" t="s">
        <v>26</v>
      </c>
      <c r="AA964" s="164"/>
      <c r="AB964" s="221" t="s">
        <v>2338</v>
      </c>
      <c r="AC964" s="208">
        <v>0</v>
      </c>
      <c r="AD964" s="166"/>
      <c r="AE964" s="166"/>
      <c r="AF964" s="166"/>
      <c r="AG964" s="166"/>
      <c r="AH964" s="166"/>
      <c r="AI964" s="166"/>
      <c r="AJ964" s="166"/>
      <c r="AK964" s="166"/>
      <c r="AL964" s="166"/>
      <c r="AM964" s="166"/>
      <c r="AN964" s="166"/>
      <c r="AO964" s="166">
        <v>1</v>
      </c>
      <c r="AP964" s="159" t="s">
        <v>7217</v>
      </c>
      <c r="AQ964" s="159"/>
      <c r="AR964" s="169">
        <f t="shared" si="6"/>
        <v>0</v>
      </c>
      <c r="AS964" s="160">
        <v>0</v>
      </c>
      <c r="AT964" s="160">
        <v>0</v>
      </c>
      <c r="AU964" s="160">
        <v>0</v>
      </c>
      <c r="AV964" s="160">
        <v>0</v>
      </c>
      <c r="AW964" s="160">
        <v>0</v>
      </c>
      <c r="AX964" s="160">
        <v>0</v>
      </c>
      <c r="AY964" s="160">
        <v>0</v>
      </c>
      <c r="AZ964" s="160">
        <v>0</v>
      </c>
      <c r="BA964" s="160">
        <v>0</v>
      </c>
      <c r="BB964" s="160"/>
      <c r="BC964" s="160"/>
      <c r="BD964" s="160"/>
      <c r="BE964" s="160"/>
    </row>
    <row r="965" spans="2:57" ht="16.5" hidden="1" customHeight="1">
      <c r="B965" s="163">
        <v>959</v>
      </c>
      <c r="C965" s="160" t="s">
        <v>261</v>
      </c>
      <c r="D965" s="160" t="s">
        <v>7218</v>
      </c>
      <c r="E965" s="176" t="s">
        <v>28</v>
      </c>
      <c r="F965" s="158" t="s">
        <v>6268</v>
      </c>
      <c r="G965" s="158" t="s">
        <v>6291</v>
      </c>
      <c r="H965" s="159" t="s">
        <v>730</v>
      </c>
      <c r="I965" s="160" t="s">
        <v>7219</v>
      </c>
      <c r="J965" s="218" t="s">
        <v>7220</v>
      </c>
      <c r="K965" s="219">
        <v>38353</v>
      </c>
      <c r="L965" s="220"/>
      <c r="M965" s="160"/>
      <c r="N965" s="158" t="s">
        <v>699</v>
      </c>
      <c r="O965" s="220" t="s">
        <v>7221</v>
      </c>
      <c r="P965" s="158" t="s">
        <v>699</v>
      </c>
      <c r="Q965" s="213">
        <v>2</v>
      </c>
      <c r="R965" s="163">
        <v>1</v>
      </c>
      <c r="S965" s="163">
        <v>13</v>
      </c>
      <c r="T965" s="163" t="s">
        <v>2399</v>
      </c>
      <c r="U965" s="163">
        <v>60</v>
      </c>
      <c r="V965" s="163" t="s">
        <v>7222</v>
      </c>
      <c r="W965" s="163">
        <v>1</v>
      </c>
      <c r="X965" s="163"/>
      <c r="Y965" s="164" t="s">
        <v>26</v>
      </c>
      <c r="Z965" s="164" t="s">
        <v>26</v>
      </c>
      <c r="AA965" s="164" t="s">
        <v>35</v>
      </c>
      <c r="AB965" s="208" t="s">
        <v>2354</v>
      </c>
      <c r="AC965" s="208">
        <v>41</v>
      </c>
      <c r="AD965" s="166"/>
      <c r="AE965" s="166"/>
      <c r="AF965" s="166"/>
      <c r="AG965" s="166"/>
      <c r="AH965" s="166"/>
      <c r="AI965" s="166"/>
      <c r="AJ965" s="166"/>
      <c r="AK965" s="166"/>
      <c r="AL965" s="166"/>
      <c r="AM965" s="166"/>
      <c r="AN965" s="166"/>
      <c r="AO965" s="166" t="s">
        <v>699</v>
      </c>
      <c r="AP965" s="159"/>
      <c r="AQ965" s="159"/>
      <c r="AR965" s="169">
        <f t="shared" si="6"/>
        <v>41</v>
      </c>
      <c r="AS965" s="160">
        <v>0</v>
      </c>
      <c r="AT965" s="160">
        <v>0</v>
      </c>
      <c r="AU965" s="160">
        <v>0</v>
      </c>
      <c r="AV965" s="160">
        <v>3</v>
      </c>
      <c r="AW965" s="160">
        <v>0</v>
      </c>
      <c r="AX965" s="160">
        <v>38</v>
      </c>
      <c r="AY965" s="160">
        <v>0</v>
      </c>
      <c r="AZ965" s="160">
        <v>0</v>
      </c>
      <c r="BA965" s="160">
        <v>0</v>
      </c>
      <c r="BB965" s="160"/>
      <c r="BC965" s="160"/>
      <c r="BD965" s="160"/>
      <c r="BE965" s="160"/>
    </row>
    <row r="966" spans="2:57" ht="16.5" hidden="1" customHeight="1">
      <c r="B966" s="163">
        <v>960</v>
      </c>
      <c r="C966" s="160" t="s">
        <v>262</v>
      </c>
      <c r="D966" s="160" t="s">
        <v>7223</v>
      </c>
      <c r="E966" s="176" t="s">
        <v>28</v>
      </c>
      <c r="F966" s="158" t="s">
        <v>6268</v>
      </c>
      <c r="G966" s="158" t="s">
        <v>6291</v>
      </c>
      <c r="H966" s="159" t="s">
        <v>724</v>
      </c>
      <c r="I966" s="160" t="s">
        <v>7224</v>
      </c>
      <c r="J966" s="218" t="s">
        <v>7225</v>
      </c>
      <c r="K966" s="219">
        <v>38718</v>
      </c>
      <c r="L966" s="220"/>
      <c r="M966" s="160"/>
      <c r="N966" s="158" t="s">
        <v>699</v>
      </c>
      <c r="O966" s="220" t="s">
        <v>7226</v>
      </c>
      <c r="P966" s="158" t="s">
        <v>699</v>
      </c>
      <c r="Q966" s="213">
        <v>2</v>
      </c>
      <c r="R966" s="163">
        <v>1</v>
      </c>
      <c r="S966" s="163">
        <v>15</v>
      </c>
      <c r="T966" s="163" t="s">
        <v>2650</v>
      </c>
      <c r="U966" s="163">
        <v>75</v>
      </c>
      <c r="V966" s="163" t="s">
        <v>7227</v>
      </c>
      <c r="W966" s="163">
        <v>1</v>
      </c>
      <c r="X966" s="163"/>
      <c r="Y966" s="164" t="s">
        <v>26</v>
      </c>
      <c r="Z966" s="164" t="s">
        <v>26</v>
      </c>
      <c r="AA966" s="164" t="s">
        <v>35</v>
      </c>
      <c r="AB966" s="208" t="s">
        <v>2354</v>
      </c>
      <c r="AC966" s="208">
        <v>54</v>
      </c>
      <c r="AD966" s="166"/>
      <c r="AE966" s="166"/>
      <c r="AF966" s="166"/>
      <c r="AG966" s="166"/>
      <c r="AH966" s="166"/>
      <c r="AI966" s="166"/>
      <c r="AJ966" s="166"/>
      <c r="AK966" s="166"/>
      <c r="AL966" s="166"/>
      <c r="AM966" s="166"/>
      <c r="AN966" s="166"/>
      <c r="AO966" s="166" t="s">
        <v>699</v>
      </c>
      <c r="AP966" s="159"/>
      <c r="AQ966" s="159"/>
      <c r="AR966" s="169">
        <f t="shared" si="6"/>
        <v>54</v>
      </c>
      <c r="AS966" s="160">
        <v>0</v>
      </c>
      <c r="AT966" s="160">
        <v>0</v>
      </c>
      <c r="AU966" s="160">
        <v>0</v>
      </c>
      <c r="AV966" s="160">
        <v>0</v>
      </c>
      <c r="AW966" s="160">
        <v>2</v>
      </c>
      <c r="AX966" s="160">
        <v>52</v>
      </c>
      <c r="AY966" s="160">
        <v>0</v>
      </c>
      <c r="AZ966" s="160">
        <v>0</v>
      </c>
      <c r="BA966" s="160">
        <v>0</v>
      </c>
      <c r="BB966" s="160"/>
      <c r="BC966" s="160"/>
      <c r="BD966" s="160"/>
      <c r="BE966" s="160"/>
    </row>
    <row r="967" spans="2:57" ht="16.5" hidden="1" customHeight="1">
      <c r="B967" s="163">
        <v>961</v>
      </c>
      <c r="C967" s="160" t="s">
        <v>263</v>
      </c>
      <c r="D967" s="160" t="s">
        <v>7228</v>
      </c>
      <c r="E967" s="176" t="s">
        <v>28</v>
      </c>
      <c r="F967" s="158" t="s">
        <v>6268</v>
      </c>
      <c r="G967" s="158" t="s">
        <v>6291</v>
      </c>
      <c r="H967" s="159" t="s">
        <v>727</v>
      </c>
      <c r="I967" s="160" t="s">
        <v>7229</v>
      </c>
      <c r="J967" s="218" t="s">
        <v>7230</v>
      </c>
      <c r="K967" s="219">
        <v>39083</v>
      </c>
      <c r="L967" s="220"/>
      <c r="M967" s="160"/>
      <c r="N967" s="158" t="s">
        <v>699</v>
      </c>
      <c r="O967" s="220" t="s">
        <v>7231</v>
      </c>
      <c r="P967" s="158" t="s">
        <v>699</v>
      </c>
      <c r="Q967" s="213">
        <v>3</v>
      </c>
      <c r="R967" s="163">
        <v>2</v>
      </c>
      <c r="S967" s="163">
        <v>16</v>
      </c>
      <c r="T967" s="163" t="s">
        <v>4883</v>
      </c>
      <c r="U967" s="163">
        <v>66</v>
      </c>
      <c r="V967" s="163" t="s">
        <v>7232</v>
      </c>
      <c r="W967" s="163">
        <v>2</v>
      </c>
      <c r="X967" s="163"/>
      <c r="Y967" s="164" t="s">
        <v>26</v>
      </c>
      <c r="Z967" s="164" t="s">
        <v>26</v>
      </c>
      <c r="AA967" s="164" t="s">
        <v>35</v>
      </c>
      <c r="AB967" s="208" t="s">
        <v>2354</v>
      </c>
      <c r="AC967" s="208">
        <v>51</v>
      </c>
      <c r="AD967" s="166"/>
      <c r="AE967" s="166"/>
      <c r="AF967" s="166"/>
      <c r="AG967" s="166"/>
      <c r="AH967" s="166"/>
      <c r="AI967" s="166"/>
      <c r="AJ967" s="166"/>
      <c r="AK967" s="166"/>
      <c r="AL967" s="166"/>
      <c r="AM967" s="166"/>
      <c r="AN967" s="166"/>
      <c r="AO967" s="166" t="s">
        <v>699</v>
      </c>
      <c r="AP967" s="159"/>
      <c r="AQ967" s="159"/>
      <c r="AR967" s="169">
        <f t="shared" si="6"/>
        <v>51</v>
      </c>
      <c r="AS967" s="160">
        <v>0</v>
      </c>
      <c r="AT967" s="160">
        <v>0</v>
      </c>
      <c r="AU967" s="160">
        <v>0</v>
      </c>
      <c r="AV967" s="160">
        <v>30</v>
      </c>
      <c r="AW967" s="160">
        <v>12</v>
      </c>
      <c r="AX967" s="160">
        <v>0</v>
      </c>
      <c r="AY967" s="160">
        <v>9</v>
      </c>
      <c r="AZ967" s="160">
        <v>0</v>
      </c>
      <c r="BA967" s="160">
        <v>0</v>
      </c>
      <c r="BB967" s="160"/>
      <c r="BC967" s="160"/>
      <c r="BD967" s="160"/>
      <c r="BE967" s="160"/>
    </row>
    <row r="968" spans="2:57" ht="16.5" hidden="1" customHeight="1">
      <c r="B968" s="163">
        <v>962</v>
      </c>
      <c r="C968" s="160" t="s">
        <v>90</v>
      </c>
      <c r="D968" s="160" t="s">
        <v>7233</v>
      </c>
      <c r="E968" s="176" t="s">
        <v>28</v>
      </c>
      <c r="F968" s="158" t="s">
        <v>6268</v>
      </c>
      <c r="G968" s="158" t="s">
        <v>6285</v>
      </c>
      <c r="H968" s="159" t="s">
        <v>730</v>
      </c>
      <c r="I968" s="160" t="s">
        <v>7234</v>
      </c>
      <c r="J968" s="218" t="s">
        <v>7235</v>
      </c>
      <c r="K968" s="219">
        <v>31426</v>
      </c>
      <c r="L968" s="220"/>
      <c r="M968" s="160"/>
      <c r="N968" s="158" t="s">
        <v>699</v>
      </c>
      <c r="O968" s="220" t="s">
        <v>7236</v>
      </c>
      <c r="P968" s="158" t="s">
        <v>699</v>
      </c>
      <c r="Q968" s="213">
        <v>3</v>
      </c>
      <c r="R968" s="163">
        <v>1</v>
      </c>
      <c r="S968" s="163">
        <v>25</v>
      </c>
      <c r="T968" s="163" t="s">
        <v>2758</v>
      </c>
      <c r="U968" s="163">
        <v>36</v>
      </c>
      <c r="V968" s="163" t="s">
        <v>7237</v>
      </c>
      <c r="W968" s="163">
        <v>1</v>
      </c>
      <c r="X968" s="163"/>
      <c r="Y968" s="164" t="s">
        <v>26</v>
      </c>
      <c r="Z968" s="164" t="s">
        <v>26</v>
      </c>
      <c r="AA968" s="164"/>
      <c r="AB968" s="221" t="s">
        <v>2338</v>
      </c>
      <c r="AC968" s="208">
        <v>29</v>
      </c>
      <c r="AD968" s="166"/>
      <c r="AE968" s="166"/>
      <c r="AF968" s="166"/>
      <c r="AG968" s="166"/>
      <c r="AH968" s="166"/>
      <c r="AI968" s="166"/>
      <c r="AJ968" s="166"/>
      <c r="AK968" s="166"/>
      <c r="AL968" s="166"/>
      <c r="AM968" s="166"/>
      <c r="AN968" s="166"/>
      <c r="AO968" s="166" t="s">
        <v>699</v>
      </c>
      <c r="AP968" s="159"/>
      <c r="AQ968" s="159"/>
      <c r="AR968" s="169">
        <f t="shared" si="6"/>
        <v>29</v>
      </c>
      <c r="AS968" s="160">
        <v>0</v>
      </c>
      <c r="AT968" s="160">
        <v>0</v>
      </c>
      <c r="AU968" s="160">
        <v>0</v>
      </c>
      <c r="AV968" s="160">
        <v>1</v>
      </c>
      <c r="AW968" s="160">
        <v>0</v>
      </c>
      <c r="AX968" s="160">
        <v>0</v>
      </c>
      <c r="AY968" s="160">
        <v>0</v>
      </c>
      <c r="AZ968" s="160">
        <v>0</v>
      </c>
      <c r="BA968" s="160">
        <v>28</v>
      </c>
      <c r="BB968" s="160"/>
      <c r="BC968" s="160"/>
      <c r="BD968" s="160"/>
      <c r="BE968" s="160"/>
    </row>
    <row r="969" spans="2:57" ht="16.5" hidden="1" customHeight="1">
      <c r="B969" s="163">
        <v>963</v>
      </c>
      <c r="C969" s="160" t="s">
        <v>91</v>
      </c>
      <c r="D969" s="160" t="s">
        <v>7238</v>
      </c>
      <c r="E969" s="176" t="s">
        <v>28</v>
      </c>
      <c r="F969" s="158" t="s">
        <v>6268</v>
      </c>
      <c r="G969" s="158" t="s">
        <v>6285</v>
      </c>
      <c r="H969" s="159" t="s">
        <v>727</v>
      </c>
      <c r="I969" s="160" t="s">
        <v>7239</v>
      </c>
      <c r="J969" s="218" t="s">
        <v>7240</v>
      </c>
      <c r="K969" s="219">
        <v>31413</v>
      </c>
      <c r="L969" s="220"/>
      <c r="M969" s="160"/>
      <c r="N969" s="158" t="s">
        <v>699</v>
      </c>
      <c r="O969" s="220" t="s">
        <v>7241</v>
      </c>
      <c r="P969" s="158" t="s">
        <v>699</v>
      </c>
      <c r="Q969" s="213">
        <v>3</v>
      </c>
      <c r="R969" s="163">
        <v>1</v>
      </c>
      <c r="S969" s="163">
        <v>16</v>
      </c>
      <c r="T969" s="163" t="s">
        <v>2445</v>
      </c>
      <c r="U969" s="163">
        <v>42</v>
      </c>
      <c r="V969" s="163" t="s">
        <v>7242</v>
      </c>
      <c r="W969" s="163">
        <v>1</v>
      </c>
      <c r="X969" s="163"/>
      <c r="Y969" s="164" t="s">
        <v>26</v>
      </c>
      <c r="Z969" s="164" t="s">
        <v>26</v>
      </c>
      <c r="AA969" s="164" t="s">
        <v>35</v>
      </c>
      <c r="AB969" s="208" t="s">
        <v>2354</v>
      </c>
      <c r="AC969" s="208">
        <v>27</v>
      </c>
      <c r="AD969" s="166"/>
      <c r="AE969" s="166"/>
      <c r="AF969" s="166"/>
      <c r="AG969" s="166"/>
      <c r="AH969" s="166"/>
      <c r="AI969" s="166"/>
      <c r="AJ969" s="166"/>
      <c r="AK969" s="166"/>
      <c r="AL969" s="166"/>
      <c r="AM969" s="166"/>
      <c r="AN969" s="166"/>
      <c r="AO969" s="166" t="s">
        <v>699</v>
      </c>
      <c r="AP969" s="159"/>
      <c r="AQ969" s="159"/>
      <c r="AR969" s="169">
        <f t="shared" si="6"/>
        <v>27</v>
      </c>
      <c r="AS969" s="160">
        <v>0</v>
      </c>
      <c r="AT969" s="160">
        <v>0</v>
      </c>
      <c r="AU969" s="160">
        <v>0</v>
      </c>
      <c r="AV969" s="160">
        <v>8</v>
      </c>
      <c r="AW969" s="160">
        <v>2</v>
      </c>
      <c r="AX969" s="160">
        <v>17</v>
      </c>
      <c r="AY969" s="160">
        <v>0</v>
      </c>
      <c r="AZ969" s="160">
        <v>0</v>
      </c>
      <c r="BA969" s="160">
        <v>0</v>
      </c>
      <c r="BB969" s="160"/>
      <c r="BC969" s="160"/>
      <c r="BD969" s="160"/>
      <c r="BE969" s="160"/>
    </row>
    <row r="970" spans="2:57" ht="16.5" hidden="1" customHeight="1">
      <c r="B970" s="163">
        <v>964</v>
      </c>
      <c r="C970" s="160" t="s">
        <v>49</v>
      </c>
      <c r="D970" s="160" t="s">
        <v>7243</v>
      </c>
      <c r="E970" s="176" t="s">
        <v>28</v>
      </c>
      <c r="F970" s="158" t="s">
        <v>6268</v>
      </c>
      <c r="G970" s="158" t="s">
        <v>6395</v>
      </c>
      <c r="H970" s="159" t="s">
        <v>730</v>
      </c>
      <c r="I970" s="160" t="s">
        <v>7244</v>
      </c>
      <c r="J970" s="218" t="s">
        <v>7245</v>
      </c>
      <c r="K970" s="219">
        <v>29976</v>
      </c>
      <c r="L970" s="220"/>
      <c r="M970" s="160"/>
      <c r="N970" s="158" t="s">
        <v>699</v>
      </c>
      <c r="O970" s="220" t="s">
        <v>7246</v>
      </c>
      <c r="P970" s="158" t="s">
        <v>699</v>
      </c>
      <c r="Q970" s="213">
        <v>2</v>
      </c>
      <c r="R970" s="163">
        <v>4</v>
      </c>
      <c r="S970" s="163">
        <v>18</v>
      </c>
      <c r="T970" s="163" t="s">
        <v>4232</v>
      </c>
      <c r="U970" s="163">
        <v>35</v>
      </c>
      <c r="V970" s="163" t="s">
        <v>7247</v>
      </c>
      <c r="W970" s="163">
        <v>1</v>
      </c>
      <c r="X970" s="163"/>
      <c r="Y970" s="164" t="s">
        <v>26</v>
      </c>
      <c r="Z970" s="164" t="s">
        <v>26</v>
      </c>
      <c r="AA970" s="164"/>
      <c r="AB970" s="221" t="s">
        <v>2338</v>
      </c>
      <c r="AC970" s="208">
        <v>35</v>
      </c>
      <c r="AD970" s="166"/>
      <c r="AE970" s="166"/>
      <c r="AF970" s="166"/>
      <c r="AG970" s="166"/>
      <c r="AH970" s="166"/>
      <c r="AI970" s="166"/>
      <c r="AJ970" s="166"/>
      <c r="AK970" s="166"/>
      <c r="AL970" s="166"/>
      <c r="AM970" s="166"/>
      <c r="AN970" s="166"/>
      <c r="AO970" s="166" t="s">
        <v>699</v>
      </c>
      <c r="AP970" s="159"/>
      <c r="AQ970" s="159"/>
      <c r="AR970" s="169">
        <f t="shared" si="6"/>
        <v>35</v>
      </c>
      <c r="AS970" s="160">
        <v>0</v>
      </c>
      <c r="AT970" s="160">
        <v>0</v>
      </c>
      <c r="AU970" s="160">
        <v>0</v>
      </c>
      <c r="AV970" s="160">
        <v>5</v>
      </c>
      <c r="AW970" s="160">
        <v>0</v>
      </c>
      <c r="AX970" s="160">
        <v>0</v>
      </c>
      <c r="AY970" s="160">
        <v>0</v>
      </c>
      <c r="AZ970" s="160">
        <v>0</v>
      </c>
      <c r="BA970" s="160">
        <v>30</v>
      </c>
      <c r="BB970" s="160"/>
      <c r="BC970" s="160"/>
      <c r="BD970" s="160"/>
      <c r="BE970" s="160"/>
    </row>
    <row r="971" spans="2:57" ht="16.5" hidden="1" customHeight="1">
      <c r="B971" s="163">
        <v>965</v>
      </c>
      <c r="C971" s="160" t="s">
        <v>92</v>
      </c>
      <c r="D971" s="160" t="s">
        <v>7248</v>
      </c>
      <c r="E971" s="176" t="s">
        <v>28</v>
      </c>
      <c r="F971" s="158" t="s">
        <v>6268</v>
      </c>
      <c r="G971" s="158" t="s">
        <v>6285</v>
      </c>
      <c r="H971" s="159" t="s">
        <v>727</v>
      </c>
      <c r="I971" s="160" t="s">
        <v>7249</v>
      </c>
      <c r="J971" s="218" t="s">
        <v>7250</v>
      </c>
      <c r="K971" s="219">
        <v>29222</v>
      </c>
      <c r="L971" s="220"/>
      <c r="M971" s="160"/>
      <c r="N971" s="158" t="s">
        <v>699</v>
      </c>
      <c r="O971" s="220" t="s">
        <v>7251</v>
      </c>
      <c r="P971" s="158" t="s">
        <v>699</v>
      </c>
      <c r="Q971" s="213">
        <v>3</v>
      </c>
      <c r="R971" s="163">
        <v>1</v>
      </c>
      <c r="S971" s="163">
        <v>6</v>
      </c>
      <c r="T971" s="163" t="s">
        <v>4140</v>
      </c>
      <c r="U971" s="163">
        <v>50</v>
      </c>
      <c r="V971" s="163" t="s">
        <v>7252</v>
      </c>
      <c r="W971" s="163">
        <v>2</v>
      </c>
      <c r="X971" s="163"/>
      <c r="Y971" s="164" t="s">
        <v>26</v>
      </c>
      <c r="Z971" s="164" t="s">
        <v>26</v>
      </c>
      <c r="AA971" s="164" t="s">
        <v>35</v>
      </c>
      <c r="AB971" s="208" t="s">
        <v>2354</v>
      </c>
      <c r="AC971" s="208">
        <v>30</v>
      </c>
      <c r="AD971" s="166"/>
      <c r="AE971" s="166"/>
      <c r="AF971" s="166"/>
      <c r="AG971" s="166"/>
      <c r="AH971" s="166"/>
      <c r="AI971" s="166"/>
      <c r="AJ971" s="166"/>
      <c r="AK971" s="166"/>
      <c r="AL971" s="166"/>
      <c r="AM971" s="166"/>
      <c r="AN971" s="166"/>
      <c r="AO971" s="166" t="s">
        <v>699</v>
      </c>
      <c r="AP971" s="159"/>
      <c r="AQ971" s="159"/>
      <c r="AR971" s="169">
        <f t="shared" si="6"/>
        <v>30</v>
      </c>
      <c r="AS971" s="160">
        <v>0</v>
      </c>
      <c r="AT971" s="160">
        <v>0</v>
      </c>
      <c r="AU971" s="160">
        <v>0</v>
      </c>
      <c r="AV971" s="160">
        <v>4</v>
      </c>
      <c r="AW971" s="160">
        <v>4</v>
      </c>
      <c r="AX971" s="160">
        <v>0</v>
      </c>
      <c r="AY971" s="160">
        <v>0</v>
      </c>
      <c r="AZ971" s="160">
        <v>0</v>
      </c>
      <c r="BA971" s="160">
        <v>22</v>
      </c>
      <c r="BB971" s="160"/>
      <c r="BC971" s="160"/>
      <c r="BD971" s="160"/>
      <c r="BE971" s="160"/>
    </row>
    <row r="972" spans="2:57" ht="16.5" hidden="1" customHeight="1">
      <c r="B972" s="163">
        <v>966</v>
      </c>
      <c r="C972" s="160" t="s">
        <v>50</v>
      </c>
      <c r="D972" s="160" t="s">
        <v>7253</v>
      </c>
      <c r="E972" s="176" t="s">
        <v>28</v>
      </c>
      <c r="F972" s="158" t="s">
        <v>6268</v>
      </c>
      <c r="G972" s="158" t="s">
        <v>6395</v>
      </c>
      <c r="H972" s="159" t="s">
        <v>784</v>
      </c>
      <c r="I972" s="160" t="s">
        <v>7254</v>
      </c>
      <c r="J972" s="218" t="s">
        <v>7255</v>
      </c>
      <c r="K972" s="219">
        <v>22669</v>
      </c>
      <c r="L972" s="220"/>
      <c r="M972" s="160"/>
      <c r="N972" s="158" t="s">
        <v>699</v>
      </c>
      <c r="O972" s="220" t="s">
        <v>7256</v>
      </c>
      <c r="P972" s="158" t="s">
        <v>699</v>
      </c>
      <c r="Q972" s="213">
        <v>3</v>
      </c>
      <c r="R972" s="163">
        <v>2</v>
      </c>
      <c r="S972" s="163">
        <v>24</v>
      </c>
      <c r="T972" s="163" t="s">
        <v>2571</v>
      </c>
      <c r="U972" s="163">
        <v>69</v>
      </c>
      <c r="V972" s="163" t="s">
        <v>7257</v>
      </c>
      <c r="W972" s="163">
        <v>2</v>
      </c>
      <c r="X972" s="163"/>
      <c r="Y972" s="164" t="s">
        <v>26</v>
      </c>
      <c r="Z972" s="164" t="s">
        <v>26</v>
      </c>
      <c r="AA972" s="164"/>
      <c r="AB972" s="221" t="s">
        <v>2338</v>
      </c>
      <c r="AC972" s="208">
        <v>65</v>
      </c>
      <c r="AD972" s="166"/>
      <c r="AE972" s="166"/>
      <c r="AF972" s="166"/>
      <c r="AG972" s="166"/>
      <c r="AH972" s="166"/>
      <c r="AI972" s="166"/>
      <c r="AJ972" s="166"/>
      <c r="AK972" s="166"/>
      <c r="AL972" s="166"/>
      <c r="AM972" s="166"/>
      <c r="AN972" s="166"/>
      <c r="AO972" s="166" t="s">
        <v>699</v>
      </c>
      <c r="AP972" s="159"/>
      <c r="AQ972" s="159"/>
      <c r="AR972" s="169">
        <f t="shared" si="6"/>
        <v>65</v>
      </c>
      <c r="AS972" s="160">
        <v>0</v>
      </c>
      <c r="AT972" s="160">
        <v>0</v>
      </c>
      <c r="AU972" s="160">
        <v>0</v>
      </c>
      <c r="AV972" s="160">
        <v>7</v>
      </c>
      <c r="AW972" s="160">
        <v>0</v>
      </c>
      <c r="AX972" s="160">
        <v>0</v>
      </c>
      <c r="AY972" s="160">
        <v>0</v>
      </c>
      <c r="AZ972" s="160">
        <v>0</v>
      </c>
      <c r="BA972" s="160">
        <v>58</v>
      </c>
      <c r="BB972" s="160"/>
      <c r="BC972" s="160"/>
      <c r="BD972" s="160"/>
      <c r="BE972" s="160"/>
    </row>
    <row r="973" spans="2:57" ht="16.5" hidden="1" customHeight="1">
      <c r="B973" s="163">
        <v>967</v>
      </c>
      <c r="C973" s="160" t="s">
        <v>264</v>
      </c>
      <c r="D973" s="160" t="s">
        <v>7258</v>
      </c>
      <c r="E973" s="176" t="s">
        <v>28</v>
      </c>
      <c r="F973" s="158" t="s">
        <v>6268</v>
      </c>
      <c r="G973" s="158" t="s">
        <v>6291</v>
      </c>
      <c r="H973" s="159" t="s">
        <v>730</v>
      </c>
      <c r="I973" s="160" t="s">
        <v>7259</v>
      </c>
      <c r="J973" s="218" t="s">
        <v>7260</v>
      </c>
      <c r="K973" s="219">
        <v>44562</v>
      </c>
      <c r="L973" s="220"/>
      <c r="M973" s="160"/>
      <c r="N973" s="158" t="s">
        <v>699</v>
      </c>
      <c r="O973" s="220" t="s">
        <v>7261</v>
      </c>
      <c r="P973" s="158" t="s">
        <v>699</v>
      </c>
      <c r="Q973" s="213">
        <v>1</v>
      </c>
      <c r="R973" s="163">
        <v>1</v>
      </c>
      <c r="S973" s="163">
        <v>33</v>
      </c>
      <c r="T973" s="163" t="s">
        <v>6558</v>
      </c>
      <c r="U973" s="163">
        <v>70</v>
      </c>
      <c r="V973" s="163" t="s">
        <v>7262</v>
      </c>
      <c r="W973" s="163">
        <v>1</v>
      </c>
      <c r="X973" s="163"/>
      <c r="Y973" s="164" t="s">
        <v>26</v>
      </c>
      <c r="Z973" s="164" t="s">
        <v>26</v>
      </c>
      <c r="AA973" s="164" t="s">
        <v>35</v>
      </c>
      <c r="AB973" s="208" t="s">
        <v>2354</v>
      </c>
      <c r="AC973" s="208">
        <v>48</v>
      </c>
      <c r="AD973" s="166"/>
      <c r="AE973" s="166"/>
      <c r="AF973" s="166"/>
      <c r="AG973" s="166"/>
      <c r="AH973" s="166"/>
      <c r="AI973" s="166"/>
      <c r="AJ973" s="166"/>
      <c r="AK973" s="166"/>
      <c r="AL973" s="166"/>
      <c r="AM973" s="166"/>
      <c r="AN973" s="166"/>
      <c r="AO973" s="166" t="s">
        <v>699</v>
      </c>
      <c r="AP973" s="159"/>
      <c r="AQ973" s="159"/>
      <c r="AR973" s="169">
        <f t="shared" si="6"/>
        <v>48</v>
      </c>
      <c r="AS973" s="160">
        <v>0</v>
      </c>
      <c r="AT973" s="160">
        <v>0</v>
      </c>
      <c r="AU973" s="160">
        <v>0</v>
      </c>
      <c r="AV973" s="160">
        <v>1</v>
      </c>
      <c r="AW973" s="160">
        <v>0</v>
      </c>
      <c r="AX973" s="160">
        <v>0</v>
      </c>
      <c r="AY973" s="160">
        <v>0</v>
      </c>
      <c r="AZ973" s="160">
        <v>0</v>
      </c>
      <c r="BA973" s="160">
        <v>47</v>
      </c>
      <c r="BB973" s="160"/>
      <c r="BC973" s="160"/>
      <c r="BD973" s="160"/>
      <c r="BE973" s="160"/>
    </row>
    <row r="974" spans="2:57" ht="16.5" hidden="1" customHeight="1">
      <c r="B974" s="163">
        <v>968</v>
      </c>
      <c r="C974" s="160" t="s">
        <v>265</v>
      </c>
      <c r="D974" s="160" t="s">
        <v>7263</v>
      </c>
      <c r="E974" s="176" t="s">
        <v>28</v>
      </c>
      <c r="F974" s="158" t="s">
        <v>6268</v>
      </c>
      <c r="G974" s="158" t="s">
        <v>6291</v>
      </c>
      <c r="H974" s="159" t="s">
        <v>727</v>
      </c>
      <c r="I974" s="160" t="s">
        <v>7264</v>
      </c>
      <c r="J974" s="218" t="s">
        <v>7265</v>
      </c>
      <c r="K974" s="219">
        <v>40544</v>
      </c>
      <c r="L974" s="220"/>
      <c r="M974" s="160"/>
      <c r="N974" s="158" t="s">
        <v>699</v>
      </c>
      <c r="O974" s="220" t="s">
        <v>7266</v>
      </c>
      <c r="P974" s="158" t="s">
        <v>699</v>
      </c>
      <c r="Q974" s="213">
        <v>2</v>
      </c>
      <c r="R974" s="163">
        <v>2</v>
      </c>
      <c r="S974" s="163">
        <v>16</v>
      </c>
      <c r="T974" s="163" t="s">
        <v>2360</v>
      </c>
      <c r="U974" s="163">
        <v>39</v>
      </c>
      <c r="V974" s="163" t="s">
        <v>7267</v>
      </c>
      <c r="W974" s="163">
        <v>1</v>
      </c>
      <c r="X974" s="163"/>
      <c r="Y974" s="164" t="s">
        <v>26</v>
      </c>
      <c r="Z974" s="164" t="s">
        <v>26</v>
      </c>
      <c r="AA974" s="164" t="s">
        <v>35</v>
      </c>
      <c r="AB974" s="208" t="s">
        <v>2354</v>
      </c>
      <c r="AC974" s="208">
        <v>19</v>
      </c>
      <c r="AD974" s="166"/>
      <c r="AE974" s="166"/>
      <c r="AF974" s="166"/>
      <c r="AG974" s="166"/>
      <c r="AH974" s="166"/>
      <c r="AI974" s="166"/>
      <c r="AJ974" s="166"/>
      <c r="AK974" s="166"/>
      <c r="AL974" s="166"/>
      <c r="AM974" s="166"/>
      <c r="AN974" s="166"/>
      <c r="AO974" s="166" t="s">
        <v>699</v>
      </c>
      <c r="AP974" s="159"/>
      <c r="AQ974" s="159"/>
      <c r="AR974" s="169">
        <f t="shared" si="6"/>
        <v>19</v>
      </c>
      <c r="AS974" s="160">
        <v>3</v>
      </c>
      <c r="AT974" s="160">
        <v>0</v>
      </c>
      <c r="AU974" s="160">
        <v>0</v>
      </c>
      <c r="AV974" s="160">
        <v>10</v>
      </c>
      <c r="AW974" s="160">
        <v>0</v>
      </c>
      <c r="AX974" s="160">
        <v>0</v>
      </c>
      <c r="AY974" s="160">
        <v>0</v>
      </c>
      <c r="AZ974" s="160">
        <v>0</v>
      </c>
      <c r="BA974" s="160">
        <v>6</v>
      </c>
      <c r="BB974" s="160"/>
      <c r="BC974" s="160"/>
      <c r="BD974" s="160"/>
      <c r="BE974" s="160"/>
    </row>
    <row r="975" spans="2:57" ht="16.5" hidden="1" customHeight="1">
      <c r="B975" s="163">
        <v>969</v>
      </c>
      <c r="C975" s="160" t="s">
        <v>266</v>
      </c>
      <c r="D975" s="160" t="s">
        <v>7268</v>
      </c>
      <c r="E975" s="176" t="s">
        <v>28</v>
      </c>
      <c r="F975" s="158" t="s">
        <v>6268</v>
      </c>
      <c r="G975" s="158" t="s">
        <v>6291</v>
      </c>
      <c r="H975" s="159" t="s">
        <v>727</v>
      </c>
      <c r="I975" s="160" t="s">
        <v>7269</v>
      </c>
      <c r="J975" s="218" t="s">
        <v>7270</v>
      </c>
      <c r="K975" s="219">
        <v>44562</v>
      </c>
      <c r="L975" s="220"/>
      <c r="M975" s="160"/>
      <c r="N975" s="158" t="s">
        <v>699</v>
      </c>
      <c r="O975" s="220" t="s">
        <v>7271</v>
      </c>
      <c r="P975" s="158" t="s">
        <v>699</v>
      </c>
      <c r="Q975" s="213">
        <v>1</v>
      </c>
      <c r="R975" s="213">
        <v>0</v>
      </c>
      <c r="S975" s="163">
        <v>9</v>
      </c>
      <c r="T975" s="163" t="s">
        <v>2831</v>
      </c>
      <c r="U975" s="163">
        <v>28</v>
      </c>
      <c r="V975" s="163" t="s">
        <v>7272</v>
      </c>
      <c r="W975" s="163">
        <v>1</v>
      </c>
      <c r="X975" s="163"/>
      <c r="Y975" s="164" t="s">
        <v>26</v>
      </c>
      <c r="Z975" s="164" t="s">
        <v>26</v>
      </c>
      <c r="AA975" s="164"/>
      <c r="AB975" s="221" t="s">
        <v>2338</v>
      </c>
      <c r="AC975" s="208">
        <v>0</v>
      </c>
      <c r="AD975" s="166"/>
      <c r="AE975" s="166"/>
      <c r="AF975" s="166"/>
      <c r="AG975" s="166"/>
      <c r="AH975" s="166"/>
      <c r="AI975" s="166"/>
      <c r="AJ975" s="166"/>
      <c r="AK975" s="166"/>
      <c r="AL975" s="166"/>
      <c r="AM975" s="166"/>
      <c r="AN975" s="166"/>
      <c r="AO975" s="166" t="s">
        <v>699</v>
      </c>
      <c r="AP975" s="159"/>
      <c r="AQ975" s="159"/>
      <c r="AR975" s="169">
        <f t="shared" si="6"/>
        <v>0</v>
      </c>
      <c r="AS975" s="160">
        <v>0</v>
      </c>
      <c r="AT975" s="160">
        <v>0</v>
      </c>
      <c r="AU975" s="160">
        <v>0</v>
      </c>
      <c r="AV975" s="160">
        <v>0</v>
      </c>
      <c r="AW975" s="160">
        <v>0</v>
      </c>
      <c r="AX975" s="160">
        <v>0</v>
      </c>
      <c r="AY975" s="160">
        <v>0</v>
      </c>
      <c r="AZ975" s="160">
        <v>0</v>
      </c>
      <c r="BA975" s="160">
        <v>0</v>
      </c>
      <c r="BB975" s="160"/>
      <c r="BC975" s="160"/>
      <c r="BD975" s="160"/>
      <c r="BE975" s="160"/>
    </row>
    <row r="976" spans="2:57" ht="16.5" hidden="1" customHeight="1">
      <c r="B976" s="163">
        <v>970</v>
      </c>
      <c r="C976" s="160" t="s">
        <v>192</v>
      </c>
      <c r="D976" s="160" t="s">
        <v>7273</v>
      </c>
      <c r="E976" s="176" t="s">
        <v>28</v>
      </c>
      <c r="F976" s="158" t="s">
        <v>6268</v>
      </c>
      <c r="G976" s="158" t="s">
        <v>6269</v>
      </c>
      <c r="H976" s="159" t="s">
        <v>727</v>
      </c>
      <c r="I976" s="160" t="s">
        <v>7274</v>
      </c>
      <c r="J976" s="218" t="s">
        <v>7275</v>
      </c>
      <c r="K976" s="219">
        <v>38353</v>
      </c>
      <c r="L976" s="220"/>
      <c r="M976" s="160"/>
      <c r="N976" s="158" t="s">
        <v>699</v>
      </c>
      <c r="O976" s="220" t="s">
        <v>7276</v>
      </c>
      <c r="P976" s="158" t="s">
        <v>699</v>
      </c>
      <c r="Q976" s="213">
        <v>2</v>
      </c>
      <c r="R976" s="163">
        <v>1</v>
      </c>
      <c r="S976" s="163">
        <v>10</v>
      </c>
      <c r="T976" s="163" t="s">
        <v>2758</v>
      </c>
      <c r="U976" s="163">
        <v>30</v>
      </c>
      <c r="V976" s="163" t="s">
        <v>7277</v>
      </c>
      <c r="W976" s="163">
        <v>2</v>
      </c>
      <c r="X976" s="163"/>
      <c r="Y976" s="164" t="s">
        <v>26</v>
      </c>
      <c r="Z976" s="164" t="s">
        <v>26</v>
      </c>
      <c r="AA976" s="164"/>
      <c r="AB976" s="221" t="s">
        <v>2338</v>
      </c>
      <c r="AC976" s="208">
        <v>20</v>
      </c>
      <c r="AD976" s="166"/>
      <c r="AE976" s="166"/>
      <c r="AF976" s="166"/>
      <c r="AG976" s="166"/>
      <c r="AH976" s="166"/>
      <c r="AI976" s="166"/>
      <c r="AJ976" s="166"/>
      <c r="AK976" s="166"/>
      <c r="AL976" s="166"/>
      <c r="AM976" s="166"/>
      <c r="AN976" s="166"/>
      <c r="AO976" s="166" t="s">
        <v>699</v>
      </c>
      <c r="AP976" s="159"/>
      <c r="AQ976" s="159"/>
      <c r="AR976" s="169">
        <f t="shared" si="6"/>
        <v>20</v>
      </c>
      <c r="AS976" s="160">
        <v>0</v>
      </c>
      <c r="AT976" s="160">
        <v>0</v>
      </c>
      <c r="AU976" s="160">
        <v>0</v>
      </c>
      <c r="AV976" s="160">
        <v>10</v>
      </c>
      <c r="AW976" s="160">
        <v>0</v>
      </c>
      <c r="AX976" s="160">
        <v>0</v>
      </c>
      <c r="AY976" s="160">
        <v>0</v>
      </c>
      <c r="AZ976" s="160">
        <v>0</v>
      </c>
      <c r="BA976" s="160">
        <v>10</v>
      </c>
      <c r="BB976" s="160"/>
      <c r="BC976" s="160"/>
      <c r="BD976" s="160"/>
      <c r="BE976" s="160"/>
    </row>
    <row r="977" spans="2:57" ht="16.5" hidden="1" customHeight="1">
      <c r="B977" s="163">
        <v>971</v>
      </c>
      <c r="C977" s="160" t="s">
        <v>334</v>
      </c>
      <c r="D977" s="160" t="s">
        <v>7278</v>
      </c>
      <c r="E977" s="176" t="s">
        <v>28</v>
      </c>
      <c r="F977" s="158" t="s">
        <v>6268</v>
      </c>
      <c r="G977" s="158" t="s">
        <v>6315</v>
      </c>
      <c r="H977" s="159" t="s">
        <v>727</v>
      </c>
      <c r="I977" s="160" t="s">
        <v>7279</v>
      </c>
      <c r="J977" s="218" t="s">
        <v>7280</v>
      </c>
      <c r="K977" s="219">
        <v>33970</v>
      </c>
      <c r="L977" s="220"/>
      <c r="M977" s="160"/>
      <c r="N977" s="158" t="s">
        <v>699</v>
      </c>
      <c r="O977" s="220" t="s">
        <v>7281</v>
      </c>
      <c r="P977" s="158" t="s">
        <v>699</v>
      </c>
      <c r="Q977" s="213">
        <v>1</v>
      </c>
      <c r="R977" s="163">
        <v>1</v>
      </c>
      <c r="S977" s="163">
        <v>8</v>
      </c>
      <c r="T977" s="163" t="s">
        <v>2384</v>
      </c>
      <c r="U977" s="163">
        <v>36</v>
      </c>
      <c r="V977" s="163" t="s">
        <v>7282</v>
      </c>
      <c r="W977" s="163">
        <v>1</v>
      </c>
      <c r="X977" s="163"/>
      <c r="Y977" s="164" t="s">
        <v>26</v>
      </c>
      <c r="Z977" s="164" t="s">
        <v>26</v>
      </c>
      <c r="AA977" s="164" t="s">
        <v>35</v>
      </c>
      <c r="AB977" s="208" t="s">
        <v>2354</v>
      </c>
      <c r="AC977" s="208">
        <v>20</v>
      </c>
      <c r="AD977" s="166"/>
      <c r="AE977" s="166"/>
      <c r="AF977" s="166"/>
      <c r="AG977" s="166"/>
      <c r="AH977" s="166"/>
      <c r="AI977" s="166"/>
      <c r="AJ977" s="166"/>
      <c r="AK977" s="166"/>
      <c r="AL977" s="166"/>
      <c r="AM977" s="166"/>
      <c r="AN977" s="166"/>
      <c r="AO977" s="166" t="s">
        <v>699</v>
      </c>
      <c r="AP977" s="159"/>
      <c r="AQ977" s="159"/>
      <c r="AR977" s="169">
        <f t="shared" si="6"/>
        <v>20</v>
      </c>
      <c r="AS977" s="160">
        <v>3</v>
      </c>
      <c r="AT977" s="160">
        <v>0</v>
      </c>
      <c r="AU977" s="160">
        <v>0</v>
      </c>
      <c r="AV977" s="160">
        <v>1</v>
      </c>
      <c r="AW977" s="160">
        <v>7</v>
      </c>
      <c r="AX977" s="160">
        <v>0</v>
      </c>
      <c r="AY977" s="160">
        <v>0</v>
      </c>
      <c r="AZ977" s="160">
        <v>0</v>
      </c>
      <c r="BA977" s="160">
        <v>9</v>
      </c>
      <c r="BB977" s="160"/>
      <c r="BC977" s="160"/>
      <c r="BD977" s="160"/>
      <c r="BE977" s="160"/>
    </row>
    <row r="978" spans="2:57" ht="16.5" hidden="1" customHeight="1">
      <c r="B978" s="163">
        <v>972</v>
      </c>
      <c r="C978" s="160" t="s">
        <v>193</v>
      </c>
      <c r="D978" s="160" t="s">
        <v>7283</v>
      </c>
      <c r="E978" s="176" t="s">
        <v>28</v>
      </c>
      <c r="F978" s="158" t="s">
        <v>6268</v>
      </c>
      <c r="G978" s="158" t="s">
        <v>6269</v>
      </c>
      <c r="H978" s="159" t="s">
        <v>730</v>
      </c>
      <c r="I978" s="160" t="s">
        <v>7284</v>
      </c>
      <c r="J978" s="218" t="s">
        <v>7285</v>
      </c>
      <c r="K978" s="219">
        <v>33973</v>
      </c>
      <c r="L978" s="220"/>
      <c r="M978" s="160"/>
      <c r="N978" s="158" t="s">
        <v>699</v>
      </c>
      <c r="O978" s="220" t="s">
        <v>7286</v>
      </c>
      <c r="P978" s="158" t="s">
        <v>699</v>
      </c>
      <c r="Q978" s="213">
        <v>2</v>
      </c>
      <c r="R978" s="163">
        <v>1</v>
      </c>
      <c r="S978" s="163">
        <v>21</v>
      </c>
      <c r="T978" s="163" t="s">
        <v>2493</v>
      </c>
      <c r="U978" s="163">
        <v>23</v>
      </c>
      <c r="V978" s="163" t="s">
        <v>7287</v>
      </c>
      <c r="W978" s="163">
        <v>1</v>
      </c>
      <c r="X978" s="163"/>
      <c r="Y978" s="164" t="s">
        <v>26</v>
      </c>
      <c r="Z978" s="164" t="s">
        <v>26</v>
      </c>
      <c r="AA978" s="164"/>
      <c r="AB978" s="221" t="s">
        <v>2338</v>
      </c>
      <c r="AC978" s="208">
        <v>21</v>
      </c>
      <c r="AD978" s="166"/>
      <c r="AE978" s="166"/>
      <c r="AF978" s="166"/>
      <c r="AG978" s="166"/>
      <c r="AH978" s="166"/>
      <c r="AI978" s="166"/>
      <c r="AJ978" s="166"/>
      <c r="AK978" s="166"/>
      <c r="AL978" s="166"/>
      <c r="AM978" s="166"/>
      <c r="AN978" s="166"/>
      <c r="AO978" s="166" t="s">
        <v>699</v>
      </c>
      <c r="AP978" s="159"/>
      <c r="AQ978" s="159"/>
      <c r="AR978" s="169">
        <f t="shared" si="6"/>
        <v>21</v>
      </c>
      <c r="AS978" s="160">
        <v>0</v>
      </c>
      <c r="AT978" s="160">
        <v>0</v>
      </c>
      <c r="AU978" s="160">
        <v>0</v>
      </c>
      <c r="AV978" s="160">
        <v>21</v>
      </c>
      <c r="AW978" s="160">
        <v>0</v>
      </c>
      <c r="AX978" s="160">
        <v>0</v>
      </c>
      <c r="AY978" s="160">
        <v>0</v>
      </c>
      <c r="AZ978" s="160">
        <v>0</v>
      </c>
      <c r="BA978" s="160">
        <v>0</v>
      </c>
      <c r="BB978" s="160"/>
      <c r="BC978" s="160"/>
      <c r="BD978" s="160"/>
      <c r="BE978" s="160"/>
    </row>
    <row r="979" spans="2:57" ht="16.5" hidden="1" customHeight="1">
      <c r="B979" s="163">
        <v>973</v>
      </c>
      <c r="C979" s="160" t="s">
        <v>194</v>
      </c>
      <c r="D979" s="160" t="s">
        <v>7288</v>
      </c>
      <c r="E979" s="176" t="s">
        <v>28</v>
      </c>
      <c r="F979" s="158" t="s">
        <v>6268</v>
      </c>
      <c r="G979" s="158" t="s">
        <v>6269</v>
      </c>
      <c r="H979" s="159" t="s">
        <v>727</v>
      </c>
      <c r="I979" s="160" t="s">
        <v>7289</v>
      </c>
      <c r="J979" s="218" t="s">
        <v>7290</v>
      </c>
      <c r="K979" s="219">
        <v>35093</v>
      </c>
      <c r="L979" s="220"/>
      <c r="M979" s="160"/>
      <c r="N979" s="158" t="s">
        <v>699</v>
      </c>
      <c r="O979" s="220" t="s">
        <v>7291</v>
      </c>
      <c r="P979" s="158" t="s">
        <v>699</v>
      </c>
      <c r="Q979" s="213">
        <v>1</v>
      </c>
      <c r="R979" s="163">
        <v>1</v>
      </c>
      <c r="S979" s="163">
        <v>10</v>
      </c>
      <c r="T979" s="163" t="s">
        <v>2493</v>
      </c>
      <c r="U979" s="163">
        <v>19</v>
      </c>
      <c r="V979" s="163" t="s">
        <v>7292</v>
      </c>
      <c r="W979" s="163">
        <v>1</v>
      </c>
      <c r="X979" s="163"/>
      <c r="Y979" s="164" t="s">
        <v>26</v>
      </c>
      <c r="Z979" s="164" t="s">
        <v>26</v>
      </c>
      <c r="AA979" s="164"/>
      <c r="AB979" s="221" t="s">
        <v>2338</v>
      </c>
      <c r="AC979" s="208">
        <v>15</v>
      </c>
      <c r="AD979" s="166"/>
      <c r="AE979" s="166"/>
      <c r="AF979" s="166"/>
      <c r="AG979" s="166"/>
      <c r="AH979" s="166"/>
      <c r="AI979" s="166"/>
      <c r="AJ979" s="166"/>
      <c r="AK979" s="166"/>
      <c r="AL979" s="166"/>
      <c r="AM979" s="166"/>
      <c r="AN979" s="166"/>
      <c r="AO979" s="166" t="s">
        <v>699</v>
      </c>
      <c r="AP979" s="159"/>
      <c r="AQ979" s="159"/>
      <c r="AR979" s="169">
        <f t="shared" si="6"/>
        <v>15</v>
      </c>
      <c r="AS979" s="160">
        <v>0</v>
      </c>
      <c r="AT979" s="160">
        <v>0</v>
      </c>
      <c r="AU979" s="160">
        <v>0</v>
      </c>
      <c r="AV979" s="160">
        <v>7</v>
      </c>
      <c r="AW979" s="160">
        <v>0</v>
      </c>
      <c r="AX979" s="160">
        <v>0</v>
      </c>
      <c r="AY979" s="160">
        <v>1</v>
      </c>
      <c r="AZ979" s="160">
        <v>0</v>
      </c>
      <c r="BA979" s="160">
        <v>7</v>
      </c>
      <c r="BB979" s="160"/>
      <c r="BC979" s="160"/>
      <c r="BD979" s="160"/>
      <c r="BE979" s="160"/>
    </row>
    <row r="980" spans="2:57" ht="16.5" hidden="1" customHeight="1">
      <c r="B980" s="163">
        <v>974</v>
      </c>
      <c r="C980" s="160" t="s">
        <v>195</v>
      </c>
      <c r="D980" s="160" t="s">
        <v>7293</v>
      </c>
      <c r="E980" s="176" t="s">
        <v>28</v>
      </c>
      <c r="F980" s="158" t="s">
        <v>6268</v>
      </c>
      <c r="G980" s="158" t="s">
        <v>6269</v>
      </c>
      <c r="H980" s="159" t="s">
        <v>727</v>
      </c>
      <c r="I980" s="160" t="s">
        <v>7294</v>
      </c>
      <c r="J980" s="218" t="s">
        <v>7295</v>
      </c>
      <c r="K980" s="219">
        <v>12424</v>
      </c>
      <c r="L980" s="220"/>
      <c r="M980" s="160"/>
      <c r="N980" s="158" t="s">
        <v>699</v>
      </c>
      <c r="O980" s="220" t="s">
        <v>7296</v>
      </c>
      <c r="P980" s="158" t="s">
        <v>699</v>
      </c>
      <c r="Q980" s="213">
        <v>3</v>
      </c>
      <c r="R980" s="163">
        <v>2</v>
      </c>
      <c r="S980" s="163">
        <v>33</v>
      </c>
      <c r="T980" s="163" t="s">
        <v>4931</v>
      </c>
      <c r="U980" s="163">
        <v>40</v>
      </c>
      <c r="V980" s="163" t="s">
        <v>7297</v>
      </c>
      <c r="W980" s="163">
        <v>2</v>
      </c>
      <c r="X980" s="163"/>
      <c r="Y980" s="164" t="s">
        <v>26</v>
      </c>
      <c r="Z980" s="164" t="s">
        <v>26</v>
      </c>
      <c r="AA980" s="164" t="s">
        <v>35</v>
      </c>
      <c r="AB980" s="208" t="s">
        <v>2354</v>
      </c>
      <c r="AC980" s="208">
        <v>29</v>
      </c>
      <c r="AD980" s="166"/>
      <c r="AE980" s="166"/>
      <c r="AF980" s="166"/>
      <c r="AG980" s="166"/>
      <c r="AH980" s="166"/>
      <c r="AI980" s="166"/>
      <c r="AJ980" s="166"/>
      <c r="AK980" s="166"/>
      <c r="AL980" s="166"/>
      <c r="AM980" s="166"/>
      <c r="AN980" s="166"/>
      <c r="AO980" s="166" t="s">
        <v>699</v>
      </c>
      <c r="AP980" s="159"/>
      <c r="AQ980" s="159"/>
      <c r="AR980" s="169">
        <f t="shared" si="6"/>
        <v>29</v>
      </c>
      <c r="AS980" s="160">
        <v>0</v>
      </c>
      <c r="AT980" s="160">
        <v>0</v>
      </c>
      <c r="AU980" s="160">
        <v>0</v>
      </c>
      <c r="AV980" s="160">
        <v>8</v>
      </c>
      <c r="AW980" s="160">
        <v>3</v>
      </c>
      <c r="AX980" s="160">
        <v>0</v>
      </c>
      <c r="AY980" s="160">
        <v>0</v>
      </c>
      <c r="AZ980" s="160">
        <v>0</v>
      </c>
      <c r="BA980" s="160">
        <v>18</v>
      </c>
      <c r="BB980" s="160"/>
      <c r="BC980" s="160"/>
      <c r="BD980" s="160"/>
      <c r="BE980" s="160"/>
    </row>
    <row r="981" spans="2:57" ht="16.5" hidden="1" customHeight="1">
      <c r="B981" s="163">
        <v>975</v>
      </c>
      <c r="C981" s="160" t="s">
        <v>335</v>
      </c>
      <c r="D981" s="160" t="s">
        <v>7298</v>
      </c>
      <c r="E981" s="176" t="s">
        <v>28</v>
      </c>
      <c r="F981" s="158" t="s">
        <v>6268</v>
      </c>
      <c r="G981" s="158" t="s">
        <v>6315</v>
      </c>
      <c r="H981" s="159" t="s">
        <v>727</v>
      </c>
      <c r="I981" s="160" t="s">
        <v>7299</v>
      </c>
      <c r="J981" s="218" t="s">
        <v>7300</v>
      </c>
      <c r="K981" s="219">
        <v>37274</v>
      </c>
      <c r="L981" s="220"/>
      <c r="M981" s="160"/>
      <c r="N981" s="158" t="s">
        <v>699</v>
      </c>
      <c r="O981" s="220" t="s">
        <v>7301</v>
      </c>
      <c r="P981" s="158" t="s">
        <v>699</v>
      </c>
      <c r="Q981" s="213">
        <v>2</v>
      </c>
      <c r="R981" s="163">
        <v>1</v>
      </c>
      <c r="S981" s="163">
        <v>10</v>
      </c>
      <c r="T981" s="163" t="s">
        <v>2361</v>
      </c>
      <c r="U981" s="163">
        <v>29</v>
      </c>
      <c r="V981" s="163" t="s">
        <v>7302</v>
      </c>
      <c r="W981" s="163">
        <v>1</v>
      </c>
      <c r="X981" s="163"/>
      <c r="Y981" s="164" t="s">
        <v>26</v>
      </c>
      <c r="Z981" s="164" t="s">
        <v>26</v>
      </c>
      <c r="AA981" s="164"/>
      <c r="AB981" s="221" t="s">
        <v>2338</v>
      </c>
      <c r="AC981" s="208">
        <v>19</v>
      </c>
      <c r="AD981" s="166"/>
      <c r="AE981" s="166"/>
      <c r="AF981" s="166"/>
      <c r="AG981" s="166"/>
      <c r="AH981" s="166"/>
      <c r="AI981" s="166"/>
      <c r="AJ981" s="166"/>
      <c r="AK981" s="166"/>
      <c r="AL981" s="166"/>
      <c r="AM981" s="166"/>
      <c r="AN981" s="166"/>
      <c r="AO981" s="166" t="s">
        <v>699</v>
      </c>
      <c r="AP981" s="159"/>
      <c r="AQ981" s="159"/>
      <c r="AR981" s="169">
        <f t="shared" si="6"/>
        <v>19</v>
      </c>
      <c r="AS981" s="160">
        <v>0</v>
      </c>
      <c r="AT981" s="160">
        <v>0</v>
      </c>
      <c r="AU981" s="160">
        <v>0</v>
      </c>
      <c r="AV981" s="160">
        <v>0</v>
      </c>
      <c r="AW981" s="160">
        <v>19</v>
      </c>
      <c r="AX981" s="160">
        <v>0</v>
      </c>
      <c r="AY981" s="160">
        <v>0</v>
      </c>
      <c r="AZ981" s="160">
        <v>0</v>
      </c>
      <c r="BA981" s="160">
        <v>0</v>
      </c>
      <c r="BB981" s="160"/>
      <c r="BC981" s="160"/>
      <c r="BD981" s="160"/>
      <c r="BE981" s="160"/>
    </row>
    <row r="982" spans="2:57" ht="16.5" hidden="1" customHeight="1">
      <c r="B982" s="163">
        <v>976</v>
      </c>
      <c r="C982" s="160" t="s">
        <v>93</v>
      </c>
      <c r="D982" s="160" t="s">
        <v>7303</v>
      </c>
      <c r="E982" s="176" t="s">
        <v>28</v>
      </c>
      <c r="F982" s="158" t="s">
        <v>6268</v>
      </c>
      <c r="G982" s="158" t="s">
        <v>6285</v>
      </c>
      <c r="H982" s="159" t="s">
        <v>730</v>
      </c>
      <c r="I982" s="160" t="s">
        <v>7304</v>
      </c>
      <c r="J982" s="218" t="s">
        <v>7305</v>
      </c>
      <c r="K982" s="219">
        <v>39083</v>
      </c>
      <c r="L982" s="220"/>
      <c r="M982" s="160"/>
      <c r="N982" s="158" t="s">
        <v>699</v>
      </c>
      <c r="O982" s="220" t="s">
        <v>7306</v>
      </c>
      <c r="P982" s="158" t="s">
        <v>699</v>
      </c>
      <c r="Q982" s="213">
        <v>1</v>
      </c>
      <c r="R982" s="163">
        <v>1</v>
      </c>
      <c r="S982" s="163">
        <v>15</v>
      </c>
      <c r="T982" s="163" t="s">
        <v>3513</v>
      </c>
      <c r="U982" s="163">
        <v>57</v>
      </c>
      <c r="V982" s="163" t="s">
        <v>7307</v>
      </c>
      <c r="W982" s="163">
        <v>1</v>
      </c>
      <c r="X982" s="163"/>
      <c r="Y982" s="164" t="s">
        <v>26</v>
      </c>
      <c r="Z982" s="164" t="s">
        <v>26</v>
      </c>
      <c r="AA982" s="164" t="s">
        <v>35</v>
      </c>
      <c r="AB982" s="208" t="s">
        <v>2354</v>
      </c>
      <c r="AC982" s="208">
        <v>47</v>
      </c>
      <c r="AD982" s="166"/>
      <c r="AE982" s="166"/>
      <c r="AF982" s="166"/>
      <c r="AG982" s="166"/>
      <c r="AH982" s="166"/>
      <c r="AI982" s="166"/>
      <c r="AJ982" s="166"/>
      <c r="AK982" s="166"/>
      <c r="AL982" s="166"/>
      <c r="AM982" s="166"/>
      <c r="AN982" s="166"/>
      <c r="AO982" s="166" t="s">
        <v>699</v>
      </c>
      <c r="AP982" s="159"/>
      <c r="AQ982" s="159"/>
      <c r="AR982" s="169">
        <f t="shared" si="6"/>
        <v>47</v>
      </c>
      <c r="AS982" s="160">
        <v>12</v>
      </c>
      <c r="AT982" s="160">
        <v>0</v>
      </c>
      <c r="AU982" s="160">
        <v>0</v>
      </c>
      <c r="AV982" s="160">
        <v>2</v>
      </c>
      <c r="AW982" s="160">
        <v>0</v>
      </c>
      <c r="AX982" s="160">
        <v>33</v>
      </c>
      <c r="AY982" s="160">
        <v>0</v>
      </c>
      <c r="AZ982" s="160">
        <v>0</v>
      </c>
      <c r="BA982" s="160">
        <v>0</v>
      </c>
      <c r="BB982" s="160"/>
      <c r="BC982" s="160"/>
      <c r="BD982" s="160"/>
      <c r="BE982" s="160"/>
    </row>
    <row r="983" spans="2:57" ht="16.5" hidden="1" customHeight="1">
      <c r="B983" s="163">
        <v>977</v>
      </c>
      <c r="C983" s="160" t="s">
        <v>94</v>
      </c>
      <c r="D983" s="160" t="s">
        <v>7308</v>
      </c>
      <c r="E983" s="176" t="s">
        <v>28</v>
      </c>
      <c r="F983" s="158" t="s">
        <v>6268</v>
      </c>
      <c r="G983" s="158" t="s">
        <v>6285</v>
      </c>
      <c r="H983" s="159" t="s">
        <v>727</v>
      </c>
      <c r="I983" s="160" t="s">
        <v>7309</v>
      </c>
      <c r="J983" s="218" t="s">
        <v>7310</v>
      </c>
      <c r="K983" s="219">
        <v>39083</v>
      </c>
      <c r="L983" s="220"/>
      <c r="M983" s="160"/>
      <c r="N983" s="158" t="s">
        <v>699</v>
      </c>
      <c r="O983" s="220" t="s">
        <v>7311</v>
      </c>
      <c r="P983" s="158" t="s">
        <v>699</v>
      </c>
      <c r="Q983" s="213">
        <v>3</v>
      </c>
      <c r="R983" s="163">
        <v>1</v>
      </c>
      <c r="S983" s="163">
        <v>11</v>
      </c>
      <c r="T983" s="163" t="s">
        <v>3874</v>
      </c>
      <c r="U983" s="163">
        <v>64</v>
      </c>
      <c r="V983" s="163" t="s">
        <v>7312</v>
      </c>
      <c r="W983" s="163">
        <v>1</v>
      </c>
      <c r="X983" s="163"/>
      <c r="Y983" s="164" t="s">
        <v>26</v>
      </c>
      <c r="Z983" s="164" t="s">
        <v>26</v>
      </c>
      <c r="AA983" s="164" t="s">
        <v>87</v>
      </c>
      <c r="AB983" s="208" t="s">
        <v>2354</v>
      </c>
      <c r="AC983" s="208">
        <v>51</v>
      </c>
      <c r="AD983" s="166"/>
      <c r="AE983" s="166"/>
      <c r="AF983" s="166"/>
      <c r="AG983" s="166"/>
      <c r="AH983" s="166"/>
      <c r="AI983" s="166"/>
      <c r="AJ983" s="166"/>
      <c r="AK983" s="166"/>
      <c r="AL983" s="166"/>
      <c r="AM983" s="166"/>
      <c r="AN983" s="166"/>
      <c r="AO983" s="166" t="s">
        <v>699</v>
      </c>
      <c r="AP983" s="159"/>
      <c r="AQ983" s="159"/>
      <c r="AR983" s="169">
        <f t="shared" si="6"/>
        <v>51</v>
      </c>
      <c r="AS983" s="160">
        <v>13</v>
      </c>
      <c r="AT983" s="160">
        <v>0</v>
      </c>
      <c r="AU983" s="160">
        <v>0</v>
      </c>
      <c r="AV983" s="160">
        <v>0</v>
      </c>
      <c r="AW983" s="160">
        <v>21</v>
      </c>
      <c r="AX983" s="160">
        <v>0</v>
      </c>
      <c r="AY983" s="160">
        <v>0</v>
      </c>
      <c r="AZ983" s="160">
        <v>0</v>
      </c>
      <c r="BA983" s="160">
        <v>17</v>
      </c>
      <c r="BB983" s="160"/>
      <c r="BC983" s="160"/>
      <c r="BD983" s="160"/>
      <c r="BE983" s="160"/>
    </row>
    <row r="984" spans="2:57" ht="16.5" hidden="1" customHeight="1">
      <c r="B984" s="163">
        <v>978</v>
      </c>
      <c r="C984" s="160" t="s">
        <v>51</v>
      </c>
      <c r="D984" s="160" t="s">
        <v>7313</v>
      </c>
      <c r="E984" s="176" t="s">
        <v>28</v>
      </c>
      <c r="F984" s="158" t="s">
        <v>6268</v>
      </c>
      <c r="G984" s="158" t="s">
        <v>6395</v>
      </c>
      <c r="H984" s="159" t="s">
        <v>724</v>
      </c>
      <c r="I984" s="160" t="s">
        <v>7314</v>
      </c>
      <c r="J984" s="218" t="s">
        <v>7315</v>
      </c>
      <c r="K984" s="219">
        <v>31075</v>
      </c>
      <c r="L984" s="220"/>
      <c r="M984" s="160"/>
      <c r="N984" s="158" t="s">
        <v>699</v>
      </c>
      <c r="O984" s="220" t="s">
        <v>7316</v>
      </c>
      <c r="P984" s="158" t="s">
        <v>699</v>
      </c>
      <c r="Q984" s="213">
        <v>4</v>
      </c>
      <c r="R984" s="163">
        <v>4</v>
      </c>
      <c r="S984" s="163">
        <v>15</v>
      </c>
      <c r="T984" s="163" t="s">
        <v>2445</v>
      </c>
      <c r="U984" s="163">
        <v>53</v>
      </c>
      <c r="V984" s="163" t="s">
        <v>7317</v>
      </c>
      <c r="W984" s="163">
        <v>1</v>
      </c>
      <c r="X984" s="163"/>
      <c r="Y984" s="164" t="s">
        <v>26</v>
      </c>
      <c r="Z984" s="164" t="s">
        <v>26</v>
      </c>
      <c r="AA984" s="164"/>
      <c r="AB984" s="221" t="s">
        <v>2338</v>
      </c>
      <c r="AC984" s="208">
        <v>64</v>
      </c>
      <c r="AD984" s="166"/>
      <c r="AE984" s="166"/>
      <c r="AF984" s="166"/>
      <c r="AG984" s="166"/>
      <c r="AH984" s="166"/>
      <c r="AI984" s="166"/>
      <c r="AJ984" s="166"/>
      <c r="AK984" s="166"/>
      <c r="AL984" s="166"/>
      <c r="AM984" s="166"/>
      <c r="AN984" s="166"/>
      <c r="AO984" s="166" t="s">
        <v>699</v>
      </c>
      <c r="AP984" s="159"/>
      <c r="AQ984" s="159"/>
      <c r="AR984" s="169">
        <f t="shared" si="6"/>
        <v>64</v>
      </c>
      <c r="AS984" s="160">
        <v>0</v>
      </c>
      <c r="AT984" s="160">
        <v>0</v>
      </c>
      <c r="AU984" s="160">
        <v>0</v>
      </c>
      <c r="AV984" s="160">
        <v>64</v>
      </c>
      <c r="AW984" s="160">
        <v>0</v>
      </c>
      <c r="AX984" s="160">
        <v>0</v>
      </c>
      <c r="AY984" s="160">
        <v>0</v>
      </c>
      <c r="AZ984" s="160">
        <v>0</v>
      </c>
      <c r="BA984" s="160">
        <v>0</v>
      </c>
      <c r="BB984" s="160"/>
      <c r="BC984" s="160"/>
      <c r="BD984" s="160"/>
      <c r="BE984" s="160"/>
    </row>
    <row r="985" spans="2:57" ht="16.5" hidden="1" customHeight="1">
      <c r="B985" s="163">
        <v>979</v>
      </c>
      <c r="C985" s="160" t="s">
        <v>95</v>
      </c>
      <c r="D985" s="160" t="s">
        <v>7318</v>
      </c>
      <c r="E985" s="176" t="s">
        <v>28</v>
      </c>
      <c r="F985" s="158" t="s">
        <v>6268</v>
      </c>
      <c r="G985" s="158" t="s">
        <v>6285</v>
      </c>
      <c r="H985" s="159" t="s">
        <v>727</v>
      </c>
      <c r="I985" s="160" t="s">
        <v>7319</v>
      </c>
      <c r="J985" s="218" t="s">
        <v>7320</v>
      </c>
      <c r="K985" s="219">
        <v>17899</v>
      </c>
      <c r="L985" s="220"/>
      <c r="M985" s="160"/>
      <c r="N985" s="158" t="s">
        <v>699</v>
      </c>
      <c r="O985" s="220" t="s">
        <v>7321</v>
      </c>
      <c r="P985" s="158" t="s">
        <v>699</v>
      </c>
      <c r="Q985" s="213">
        <v>3</v>
      </c>
      <c r="R985" s="163">
        <v>1</v>
      </c>
      <c r="S985" s="163">
        <v>12</v>
      </c>
      <c r="T985" s="163" t="s">
        <v>2610</v>
      </c>
      <c r="U985" s="163">
        <v>14</v>
      </c>
      <c r="V985" s="163" t="s">
        <v>7322</v>
      </c>
      <c r="W985" s="163">
        <v>1</v>
      </c>
      <c r="X985" s="163"/>
      <c r="Y985" s="164" t="s">
        <v>26</v>
      </c>
      <c r="Z985" s="164" t="s">
        <v>26</v>
      </c>
      <c r="AA985" s="164"/>
      <c r="AB985" s="221" t="s">
        <v>2338</v>
      </c>
      <c r="AC985" s="208">
        <v>18</v>
      </c>
      <c r="AD985" s="166"/>
      <c r="AE985" s="166"/>
      <c r="AF985" s="166"/>
      <c r="AG985" s="166"/>
      <c r="AH985" s="166"/>
      <c r="AI985" s="166"/>
      <c r="AJ985" s="166"/>
      <c r="AK985" s="166"/>
      <c r="AL985" s="166"/>
      <c r="AM985" s="166"/>
      <c r="AN985" s="166"/>
      <c r="AO985" s="166" t="s">
        <v>699</v>
      </c>
      <c r="AP985" s="159"/>
      <c r="AQ985" s="159"/>
      <c r="AR985" s="169">
        <f t="shared" si="6"/>
        <v>18</v>
      </c>
      <c r="AS985" s="160">
        <v>0</v>
      </c>
      <c r="AT985" s="160">
        <v>0</v>
      </c>
      <c r="AU985" s="160">
        <v>0</v>
      </c>
      <c r="AV985" s="160">
        <v>13</v>
      </c>
      <c r="AW985" s="160">
        <v>5</v>
      </c>
      <c r="AX985" s="160">
        <v>0</v>
      </c>
      <c r="AY985" s="160">
        <v>0</v>
      </c>
      <c r="AZ985" s="160">
        <v>0</v>
      </c>
      <c r="BA985" s="160">
        <v>0</v>
      </c>
      <c r="BB985" s="160"/>
      <c r="BC985" s="160"/>
      <c r="BD985" s="160"/>
      <c r="BE985" s="160"/>
    </row>
    <row r="986" spans="2:57" ht="16.5" hidden="1" customHeight="1">
      <c r="B986" s="163">
        <v>980</v>
      </c>
      <c r="C986" s="160" t="s">
        <v>267</v>
      </c>
      <c r="D986" s="160" t="s">
        <v>7323</v>
      </c>
      <c r="E986" s="176" t="s">
        <v>28</v>
      </c>
      <c r="F986" s="158" t="s">
        <v>6268</v>
      </c>
      <c r="G986" s="158" t="s">
        <v>6291</v>
      </c>
      <c r="H986" s="159" t="s">
        <v>730</v>
      </c>
      <c r="I986" s="160" t="s">
        <v>7324</v>
      </c>
      <c r="J986" s="218" t="s">
        <v>7325</v>
      </c>
      <c r="K986" s="219">
        <v>38718</v>
      </c>
      <c r="L986" s="220"/>
      <c r="M986" s="160"/>
      <c r="N986" s="158" t="s">
        <v>699</v>
      </c>
      <c r="O986" s="220" t="s">
        <v>7326</v>
      </c>
      <c r="P986" s="158" t="s">
        <v>699</v>
      </c>
      <c r="Q986" s="213">
        <v>3</v>
      </c>
      <c r="R986" s="163">
        <v>1</v>
      </c>
      <c r="S986" s="163">
        <v>11</v>
      </c>
      <c r="T986" s="163" t="s">
        <v>2430</v>
      </c>
      <c r="U986" s="163">
        <v>20</v>
      </c>
      <c r="V986" s="163" t="s">
        <v>4275</v>
      </c>
      <c r="W986" s="163">
        <v>1</v>
      </c>
      <c r="X986" s="163"/>
      <c r="Y986" s="164" t="s">
        <v>26</v>
      </c>
      <c r="Z986" s="164" t="s">
        <v>26</v>
      </c>
      <c r="AA986" s="164"/>
      <c r="AB986" s="221" t="s">
        <v>2338</v>
      </c>
      <c r="AC986" s="208">
        <v>26</v>
      </c>
      <c r="AD986" s="166"/>
      <c r="AE986" s="166"/>
      <c r="AF986" s="166"/>
      <c r="AG986" s="166"/>
      <c r="AH986" s="166"/>
      <c r="AI986" s="166"/>
      <c r="AJ986" s="166"/>
      <c r="AK986" s="166"/>
      <c r="AL986" s="166"/>
      <c r="AM986" s="166"/>
      <c r="AN986" s="166"/>
      <c r="AO986" s="166" t="s">
        <v>699</v>
      </c>
      <c r="AP986" s="159"/>
      <c r="AQ986" s="159"/>
      <c r="AR986" s="169">
        <f t="shared" si="6"/>
        <v>26</v>
      </c>
      <c r="AS986" s="160">
        <v>0</v>
      </c>
      <c r="AT986" s="160">
        <v>0</v>
      </c>
      <c r="AU986" s="160">
        <v>10</v>
      </c>
      <c r="AV986" s="160">
        <v>5</v>
      </c>
      <c r="AW986" s="160">
        <v>0</v>
      </c>
      <c r="AX986" s="160">
        <v>11</v>
      </c>
      <c r="AY986" s="160">
        <v>0</v>
      </c>
      <c r="AZ986" s="160">
        <v>0</v>
      </c>
      <c r="BA986" s="160">
        <v>0</v>
      </c>
      <c r="BB986" s="160"/>
      <c r="BC986" s="160"/>
      <c r="BD986" s="160"/>
      <c r="BE986" s="160"/>
    </row>
    <row r="987" spans="2:57" ht="16.5" hidden="1" customHeight="1">
      <c r="B987" s="163">
        <v>981</v>
      </c>
      <c r="C987" s="160" t="s">
        <v>268</v>
      </c>
      <c r="D987" s="160" t="s">
        <v>7327</v>
      </c>
      <c r="E987" s="176" t="s">
        <v>28</v>
      </c>
      <c r="F987" s="158" t="s">
        <v>6268</v>
      </c>
      <c r="G987" s="158" t="s">
        <v>6291</v>
      </c>
      <c r="H987" s="159" t="s">
        <v>727</v>
      </c>
      <c r="I987" s="160" t="s">
        <v>7328</v>
      </c>
      <c r="J987" s="218" t="s">
        <v>7329</v>
      </c>
      <c r="K987" s="219">
        <v>35091</v>
      </c>
      <c r="L987" s="220"/>
      <c r="M987" s="160"/>
      <c r="N987" s="158" t="s">
        <v>699</v>
      </c>
      <c r="O987" s="220" t="s">
        <v>7330</v>
      </c>
      <c r="P987" s="158" t="s">
        <v>699</v>
      </c>
      <c r="Q987" s="213">
        <v>3</v>
      </c>
      <c r="R987" s="163">
        <v>1</v>
      </c>
      <c r="S987" s="163">
        <v>10</v>
      </c>
      <c r="T987" s="163" t="s">
        <v>2543</v>
      </c>
      <c r="U987" s="163">
        <v>43</v>
      </c>
      <c r="V987" s="163" t="s">
        <v>7331</v>
      </c>
      <c r="W987" s="163">
        <v>2</v>
      </c>
      <c r="X987" s="163"/>
      <c r="Y987" s="164" t="s">
        <v>26</v>
      </c>
      <c r="Z987" s="164" t="s">
        <v>26</v>
      </c>
      <c r="AA987" s="164"/>
      <c r="AB987" s="221" t="s">
        <v>2338</v>
      </c>
      <c r="AC987" s="208">
        <v>7</v>
      </c>
      <c r="AD987" s="166"/>
      <c r="AE987" s="166"/>
      <c r="AF987" s="166"/>
      <c r="AG987" s="166"/>
      <c r="AH987" s="166"/>
      <c r="AI987" s="166"/>
      <c r="AJ987" s="166"/>
      <c r="AK987" s="166"/>
      <c r="AL987" s="166"/>
      <c r="AM987" s="166"/>
      <c r="AN987" s="166"/>
      <c r="AO987" s="166" t="s">
        <v>699</v>
      </c>
      <c r="AP987" s="159"/>
      <c r="AQ987" s="159"/>
      <c r="AR987" s="169">
        <f t="shared" si="6"/>
        <v>7</v>
      </c>
      <c r="AS987" s="160">
        <v>0</v>
      </c>
      <c r="AT987" s="160">
        <v>0</v>
      </c>
      <c r="AU987" s="160">
        <v>0</v>
      </c>
      <c r="AV987" s="160">
        <v>0</v>
      </c>
      <c r="AW987" s="160">
        <v>7</v>
      </c>
      <c r="AX987" s="160">
        <v>0</v>
      </c>
      <c r="AY987" s="160">
        <v>0</v>
      </c>
      <c r="AZ987" s="160">
        <v>0</v>
      </c>
      <c r="BA987" s="160">
        <v>0</v>
      </c>
      <c r="BB987" s="160"/>
      <c r="BC987" s="160"/>
      <c r="BD987" s="160"/>
      <c r="BE987" s="160"/>
    </row>
    <row r="988" spans="2:57" ht="16.5" hidden="1" customHeight="1">
      <c r="B988" s="163">
        <v>982</v>
      </c>
      <c r="C988" s="160" t="s">
        <v>269</v>
      </c>
      <c r="D988" s="160" t="s">
        <v>7332</v>
      </c>
      <c r="E988" s="176" t="s">
        <v>28</v>
      </c>
      <c r="F988" s="158" t="s">
        <v>6268</v>
      </c>
      <c r="G988" s="158" t="s">
        <v>6291</v>
      </c>
      <c r="H988" s="159" t="s">
        <v>730</v>
      </c>
      <c r="I988" s="160" t="s">
        <v>7333</v>
      </c>
      <c r="J988" s="218" t="s">
        <v>7334</v>
      </c>
      <c r="K988" s="219">
        <v>38353</v>
      </c>
      <c r="L988" s="220"/>
      <c r="M988" s="160"/>
      <c r="N988" s="158" t="s">
        <v>699</v>
      </c>
      <c r="O988" s="220" t="s">
        <v>7335</v>
      </c>
      <c r="P988" s="158" t="s">
        <v>699</v>
      </c>
      <c r="Q988" s="213">
        <v>1</v>
      </c>
      <c r="R988" s="163">
        <v>1</v>
      </c>
      <c r="S988" s="163">
        <v>14</v>
      </c>
      <c r="T988" s="163" t="s">
        <v>3672</v>
      </c>
      <c r="U988" s="163">
        <v>28</v>
      </c>
      <c r="V988" s="163" t="s">
        <v>7336</v>
      </c>
      <c r="W988" s="163">
        <v>1</v>
      </c>
      <c r="X988" s="163"/>
      <c r="Y988" s="164" t="s">
        <v>26</v>
      </c>
      <c r="Z988" s="164" t="s">
        <v>26</v>
      </c>
      <c r="AA988" s="164"/>
      <c r="AB988" s="221" t="s">
        <v>2338</v>
      </c>
      <c r="AC988" s="208">
        <v>40</v>
      </c>
      <c r="AD988" s="166"/>
      <c r="AE988" s="166"/>
      <c r="AF988" s="166"/>
      <c r="AG988" s="166"/>
      <c r="AH988" s="166"/>
      <c r="AI988" s="166"/>
      <c r="AJ988" s="166"/>
      <c r="AK988" s="166"/>
      <c r="AL988" s="166"/>
      <c r="AM988" s="166"/>
      <c r="AN988" s="166"/>
      <c r="AO988" s="166" t="s">
        <v>699</v>
      </c>
      <c r="AP988" s="159"/>
      <c r="AQ988" s="159"/>
      <c r="AR988" s="169">
        <f t="shared" si="6"/>
        <v>40</v>
      </c>
      <c r="AS988" s="160">
        <v>0</v>
      </c>
      <c r="AT988" s="160">
        <v>0</v>
      </c>
      <c r="AU988" s="160">
        <v>0</v>
      </c>
      <c r="AV988" s="160">
        <v>40</v>
      </c>
      <c r="AW988" s="160">
        <v>0</v>
      </c>
      <c r="AX988" s="160">
        <v>0</v>
      </c>
      <c r="AY988" s="160">
        <v>0</v>
      </c>
      <c r="AZ988" s="160">
        <v>0</v>
      </c>
      <c r="BA988" s="160">
        <v>0</v>
      </c>
      <c r="BB988" s="160"/>
      <c r="BC988" s="160"/>
      <c r="BD988" s="160"/>
      <c r="BE988" s="160"/>
    </row>
    <row r="989" spans="2:57" ht="16.5" hidden="1" customHeight="1">
      <c r="B989" s="163">
        <v>983</v>
      </c>
      <c r="C989" s="160" t="s">
        <v>270</v>
      </c>
      <c r="D989" s="160" t="s">
        <v>7337</v>
      </c>
      <c r="E989" s="176" t="s">
        <v>28</v>
      </c>
      <c r="F989" s="158" t="s">
        <v>6268</v>
      </c>
      <c r="G989" s="158" t="s">
        <v>6291</v>
      </c>
      <c r="H989" s="159" t="s">
        <v>727</v>
      </c>
      <c r="I989" s="160" t="s">
        <v>7338</v>
      </c>
      <c r="J989" s="218" t="s">
        <v>7339</v>
      </c>
      <c r="K989" s="219">
        <v>37257</v>
      </c>
      <c r="L989" s="220"/>
      <c r="M989" s="160"/>
      <c r="N989" s="158" t="s">
        <v>699</v>
      </c>
      <c r="O989" s="220" t="s">
        <v>7340</v>
      </c>
      <c r="P989" s="158" t="s">
        <v>699</v>
      </c>
      <c r="Q989" s="213">
        <v>1</v>
      </c>
      <c r="R989" s="163">
        <v>1</v>
      </c>
      <c r="S989" s="163">
        <v>15</v>
      </c>
      <c r="T989" s="163" t="s">
        <v>2336</v>
      </c>
      <c r="U989" s="163">
        <v>31</v>
      </c>
      <c r="V989" s="163" t="s">
        <v>7341</v>
      </c>
      <c r="W989" s="163">
        <v>1</v>
      </c>
      <c r="X989" s="163"/>
      <c r="Y989" s="164" t="s">
        <v>26</v>
      </c>
      <c r="Z989" s="164" t="s">
        <v>26</v>
      </c>
      <c r="AA989" s="164"/>
      <c r="AB989" s="221" t="s">
        <v>2338</v>
      </c>
      <c r="AC989" s="208">
        <v>14</v>
      </c>
      <c r="AD989" s="166"/>
      <c r="AE989" s="166"/>
      <c r="AF989" s="166"/>
      <c r="AG989" s="166"/>
      <c r="AH989" s="166"/>
      <c r="AI989" s="166"/>
      <c r="AJ989" s="166"/>
      <c r="AK989" s="166"/>
      <c r="AL989" s="166"/>
      <c r="AM989" s="166"/>
      <c r="AN989" s="166"/>
      <c r="AO989" s="166" t="s">
        <v>699</v>
      </c>
      <c r="AP989" s="159"/>
      <c r="AQ989" s="159"/>
      <c r="AR989" s="169">
        <f t="shared" si="6"/>
        <v>14</v>
      </c>
      <c r="AS989" s="160">
        <v>0</v>
      </c>
      <c r="AT989" s="160">
        <v>0</v>
      </c>
      <c r="AU989" s="160">
        <v>0</v>
      </c>
      <c r="AV989" s="160">
        <v>8</v>
      </c>
      <c r="AW989" s="160">
        <v>4</v>
      </c>
      <c r="AX989" s="160">
        <v>0</v>
      </c>
      <c r="AY989" s="160">
        <v>0</v>
      </c>
      <c r="AZ989" s="160">
        <v>0</v>
      </c>
      <c r="BA989" s="160">
        <v>2</v>
      </c>
      <c r="BB989" s="160"/>
      <c r="BC989" s="160"/>
      <c r="BD989" s="160"/>
      <c r="BE989" s="160"/>
    </row>
    <row r="990" spans="2:57" ht="16.5" hidden="1" customHeight="1">
      <c r="B990" s="163">
        <v>984</v>
      </c>
      <c r="C990" s="160" t="s">
        <v>271</v>
      </c>
      <c r="D990" s="160" t="s">
        <v>7342</v>
      </c>
      <c r="E990" s="176" t="s">
        <v>28</v>
      </c>
      <c r="F990" s="158" t="s">
        <v>6268</v>
      </c>
      <c r="G990" s="158" t="s">
        <v>6291</v>
      </c>
      <c r="H990" s="159" t="s">
        <v>724</v>
      </c>
      <c r="I990" s="160" t="s">
        <v>7343</v>
      </c>
      <c r="J990" s="218" t="s">
        <v>7344</v>
      </c>
      <c r="K990" s="219">
        <v>37987</v>
      </c>
      <c r="L990" s="220"/>
      <c r="M990" s="160"/>
      <c r="N990" s="158" t="s">
        <v>699</v>
      </c>
      <c r="O990" s="220" t="s">
        <v>7345</v>
      </c>
      <c r="P990" s="158" t="s">
        <v>699</v>
      </c>
      <c r="Q990" s="213">
        <v>3</v>
      </c>
      <c r="R990" s="163">
        <v>1</v>
      </c>
      <c r="S990" s="163">
        <v>11</v>
      </c>
      <c r="T990" s="163" t="s">
        <v>5051</v>
      </c>
      <c r="U990" s="163">
        <v>67</v>
      </c>
      <c r="V990" s="163" t="s">
        <v>7346</v>
      </c>
      <c r="W990" s="163">
        <v>1</v>
      </c>
      <c r="X990" s="163"/>
      <c r="Y990" s="164" t="s">
        <v>26</v>
      </c>
      <c r="Z990" s="164" t="s">
        <v>26</v>
      </c>
      <c r="AA990" s="164" t="s">
        <v>35</v>
      </c>
      <c r="AB990" s="208" t="s">
        <v>2354</v>
      </c>
      <c r="AC990" s="208">
        <v>42</v>
      </c>
      <c r="AD990" s="166"/>
      <c r="AE990" s="166"/>
      <c r="AF990" s="166"/>
      <c r="AG990" s="166"/>
      <c r="AH990" s="166"/>
      <c r="AI990" s="166"/>
      <c r="AJ990" s="166"/>
      <c r="AK990" s="166"/>
      <c r="AL990" s="166"/>
      <c r="AM990" s="166"/>
      <c r="AN990" s="166"/>
      <c r="AO990" s="166" t="s">
        <v>699</v>
      </c>
      <c r="AP990" s="159"/>
      <c r="AQ990" s="159"/>
      <c r="AR990" s="169">
        <f t="shared" si="6"/>
        <v>42</v>
      </c>
      <c r="AS990" s="160">
        <v>0</v>
      </c>
      <c r="AT990" s="160">
        <v>0</v>
      </c>
      <c r="AU990" s="160">
        <v>0</v>
      </c>
      <c r="AV990" s="160">
        <v>0</v>
      </c>
      <c r="AW990" s="160">
        <v>0</v>
      </c>
      <c r="AX990" s="160">
        <v>42</v>
      </c>
      <c r="AY990" s="160">
        <v>0</v>
      </c>
      <c r="AZ990" s="160">
        <v>0</v>
      </c>
      <c r="BA990" s="160">
        <v>0</v>
      </c>
      <c r="BB990" s="160"/>
      <c r="BC990" s="160"/>
      <c r="BD990" s="160"/>
      <c r="BE990" s="160"/>
    </row>
    <row r="991" spans="2:57" ht="16.5" hidden="1" customHeight="1">
      <c r="B991" s="163">
        <v>985</v>
      </c>
      <c r="C991" s="160" t="s">
        <v>272</v>
      </c>
      <c r="D991" s="160" t="s">
        <v>7347</v>
      </c>
      <c r="E991" s="176" t="s">
        <v>28</v>
      </c>
      <c r="F991" s="158" t="s">
        <v>6268</v>
      </c>
      <c r="G991" s="158" t="s">
        <v>6291</v>
      </c>
      <c r="H991" s="159" t="s">
        <v>730</v>
      </c>
      <c r="I991" s="160" t="s">
        <v>7348</v>
      </c>
      <c r="J991" s="218" t="s">
        <v>7349</v>
      </c>
      <c r="K991" s="219">
        <v>34335</v>
      </c>
      <c r="L991" s="220"/>
      <c r="M991" s="160"/>
      <c r="N991" s="158" t="s">
        <v>699</v>
      </c>
      <c r="O991" s="220" t="s">
        <v>7350</v>
      </c>
      <c r="P991" s="158" t="s">
        <v>699</v>
      </c>
      <c r="Q991" s="213">
        <v>2</v>
      </c>
      <c r="R991" s="163">
        <v>2</v>
      </c>
      <c r="S991" s="163">
        <v>11</v>
      </c>
      <c r="T991" s="163" t="s">
        <v>5922</v>
      </c>
      <c r="U991" s="163">
        <v>47</v>
      </c>
      <c r="V991" s="163" t="s">
        <v>4801</v>
      </c>
      <c r="W991" s="163">
        <v>1</v>
      </c>
      <c r="X991" s="163"/>
      <c r="Y991" s="164" t="s">
        <v>26</v>
      </c>
      <c r="Z991" s="164" t="s">
        <v>26</v>
      </c>
      <c r="AA991" s="164" t="s">
        <v>35</v>
      </c>
      <c r="AB991" s="208" t="s">
        <v>2354</v>
      </c>
      <c r="AC991" s="208">
        <v>37</v>
      </c>
      <c r="AD991" s="166"/>
      <c r="AE991" s="166"/>
      <c r="AF991" s="166"/>
      <c r="AG991" s="166"/>
      <c r="AH991" s="166"/>
      <c r="AI991" s="166"/>
      <c r="AJ991" s="166"/>
      <c r="AK991" s="166"/>
      <c r="AL991" s="166"/>
      <c r="AM991" s="166"/>
      <c r="AN991" s="166"/>
      <c r="AO991" s="166" t="s">
        <v>699</v>
      </c>
      <c r="AP991" s="159"/>
      <c r="AQ991" s="159"/>
      <c r="AR991" s="169">
        <f t="shared" si="6"/>
        <v>37</v>
      </c>
      <c r="AS991" s="160">
        <v>0</v>
      </c>
      <c r="AT991" s="160">
        <v>0</v>
      </c>
      <c r="AU991" s="160">
        <v>0</v>
      </c>
      <c r="AV991" s="160">
        <v>36</v>
      </c>
      <c r="AW991" s="160">
        <v>1</v>
      </c>
      <c r="AX991" s="160">
        <v>0</v>
      </c>
      <c r="AY991" s="160">
        <v>0</v>
      </c>
      <c r="AZ991" s="160">
        <v>0</v>
      </c>
      <c r="BA991" s="160">
        <v>0</v>
      </c>
      <c r="BB991" s="160"/>
      <c r="BC991" s="160"/>
      <c r="BD991" s="160"/>
      <c r="BE991" s="160"/>
    </row>
    <row r="992" spans="2:57" ht="16.5" hidden="1" customHeight="1">
      <c r="B992" s="163">
        <v>986</v>
      </c>
      <c r="C992" s="160" t="s">
        <v>273</v>
      </c>
      <c r="D992" s="160" t="s">
        <v>7351</v>
      </c>
      <c r="E992" s="176" t="s">
        <v>28</v>
      </c>
      <c r="F992" s="158" t="s">
        <v>6268</v>
      </c>
      <c r="G992" s="158" t="s">
        <v>6291</v>
      </c>
      <c r="H992" s="159" t="s">
        <v>727</v>
      </c>
      <c r="I992" s="160" t="s">
        <v>7352</v>
      </c>
      <c r="J992" s="218" t="s">
        <v>7353</v>
      </c>
      <c r="K992" s="219">
        <v>34335</v>
      </c>
      <c r="L992" s="220"/>
      <c r="M992" s="160"/>
      <c r="N992" s="158" t="s">
        <v>699</v>
      </c>
      <c r="O992" s="220" t="s">
        <v>7354</v>
      </c>
      <c r="P992" s="158" t="s">
        <v>699</v>
      </c>
      <c r="Q992" s="213">
        <v>3</v>
      </c>
      <c r="R992" s="163">
        <v>1</v>
      </c>
      <c r="S992" s="163">
        <v>13</v>
      </c>
      <c r="T992" s="163" t="s">
        <v>4883</v>
      </c>
      <c r="U992" s="163">
        <v>76</v>
      </c>
      <c r="V992" s="163" t="s">
        <v>7355</v>
      </c>
      <c r="W992" s="163">
        <v>2</v>
      </c>
      <c r="X992" s="163"/>
      <c r="Y992" s="164" t="s">
        <v>26</v>
      </c>
      <c r="Z992" s="164" t="s">
        <v>26</v>
      </c>
      <c r="AA992" s="164" t="s">
        <v>35</v>
      </c>
      <c r="AB992" s="208" t="s">
        <v>2354</v>
      </c>
      <c r="AC992" s="208">
        <v>36</v>
      </c>
      <c r="AD992" s="166"/>
      <c r="AE992" s="166"/>
      <c r="AF992" s="166"/>
      <c r="AG992" s="166"/>
      <c r="AH992" s="166"/>
      <c r="AI992" s="166"/>
      <c r="AJ992" s="166"/>
      <c r="AK992" s="166"/>
      <c r="AL992" s="166"/>
      <c r="AM992" s="166"/>
      <c r="AN992" s="166"/>
      <c r="AO992" s="166" t="s">
        <v>699</v>
      </c>
      <c r="AP992" s="159"/>
      <c r="AQ992" s="159"/>
      <c r="AR992" s="169">
        <f t="shared" si="6"/>
        <v>36</v>
      </c>
      <c r="AS992" s="160">
        <v>0</v>
      </c>
      <c r="AT992" s="160">
        <v>0</v>
      </c>
      <c r="AU992" s="160">
        <v>0</v>
      </c>
      <c r="AV992" s="160">
        <v>22</v>
      </c>
      <c r="AW992" s="160">
        <v>0</v>
      </c>
      <c r="AX992" s="160">
        <v>0</v>
      </c>
      <c r="AY992" s="160">
        <v>14</v>
      </c>
      <c r="AZ992" s="160">
        <v>0</v>
      </c>
      <c r="BA992" s="160">
        <v>0</v>
      </c>
      <c r="BB992" s="160"/>
      <c r="BC992" s="160"/>
      <c r="BD992" s="160"/>
      <c r="BE992" s="160"/>
    </row>
    <row r="993" spans="2:57" ht="16.5" hidden="1" customHeight="1">
      <c r="B993" s="163">
        <v>987</v>
      </c>
      <c r="C993" s="160" t="s">
        <v>274</v>
      </c>
      <c r="D993" s="160" t="s">
        <v>7356</v>
      </c>
      <c r="E993" s="176" t="s">
        <v>28</v>
      </c>
      <c r="F993" s="158" t="s">
        <v>6268</v>
      </c>
      <c r="G993" s="158" t="s">
        <v>6291</v>
      </c>
      <c r="H993" s="159" t="s">
        <v>724</v>
      </c>
      <c r="I993" s="160" t="s">
        <v>7357</v>
      </c>
      <c r="J993" s="218" t="s">
        <v>7358</v>
      </c>
      <c r="K993" s="219">
        <v>35094</v>
      </c>
      <c r="L993" s="220"/>
      <c r="M993" s="160"/>
      <c r="N993" s="158" t="s">
        <v>699</v>
      </c>
      <c r="O993" s="220" t="s">
        <v>7359</v>
      </c>
      <c r="P993" s="158" t="s">
        <v>699</v>
      </c>
      <c r="Q993" s="213">
        <v>2</v>
      </c>
      <c r="R993" s="163">
        <v>2</v>
      </c>
      <c r="S993" s="163">
        <v>23</v>
      </c>
      <c r="T993" s="163" t="s">
        <v>2445</v>
      </c>
      <c r="U993" s="163">
        <v>57</v>
      </c>
      <c r="V993" s="163" t="s">
        <v>7360</v>
      </c>
      <c r="W993" s="213">
        <v>0</v>
      </c>
      <c r="X993" s="213"/>
      <c r="Y993" s="164" t="s">
        <v>26</v>
      </c>
      <c r="Z993" s="164" t="s">
        <v>26</v>
      </c>
      <c r="AA993" s="164"/>
      <c r="AB993" s="221" t="s">
        <v>2338</v>
      </c>
      <c r="AC993" s="208">
        <v>69</v>
      </c>
      <c r="AD993" s="166"/>
      <c r="AE993" s="166"/>
      <c r="AF993" s="166"/>
      <c r="AG993" s="166"/>
      <c r="AH993" s="166"/>
      <c r="AI993" s="166"/>
      <c r="AJ993" s="166"/>
      <c r="AK993" s="166"/>
      <c r="AL993" s="166"/>
      <c r="AM993" s="166"/>
      <c r="AN993" s="166"/>
      <c r="AO993" s="166" t="s">
        <v>699</v>
      </c>
      <c r="AP993" s="159"/>
      <c r="AQ993" s="159"/>
      <c r="AR993" s="169">
        <f t="shared" si="6"/>
        <v>69</v>
      </c>
      <c r="AS993" s="160">
        <v>0</v>
      </c>
      <c r="AT993" s="160">
        <v>0</v>
      </c>
      <c r="AU993" s="160">
        <v>0</v>
      </c>
      <c r="AV993" s="160">
        <v>37</v>
      </c>
      <c r="AW993" s="160">
        <v>0</v>
      </c>
      <c r="AX993" s="160">
        <v>32</v>
      </c>
      <c r="AY993" s="160">
        <v>0</v>
      </c>
      <c r="AZ993" s="160">
        <v>0</v>
      </c>
      <c r="BA993" s="160">
        <v>0</v>
      </c>
      <c r="BB993" s="160"/>
      <c r="BC993" s="160"/>
      <c r="BD993" s="160"/>
      <c r="BE993" s="160"/>
    </row>
    <row r="994" spans="2:57" ht="16.5" hidden="1" customHeight="1">
      <c r="B994" s="163">
        <v>988</v>
      </c>
      <c r="C994" s="160" t="s">
        <v>196</v>
      </c>
      <c r="D994" s="160" t="s">
        <v>7361</v>
      </c>
      <c r="E994" s="176" t="s">
        <v>28</v>
      </c>
      <c r="F994" s="158" t="s">
        <v>6268</v>
      </c>
      <c r="G994" s="158" t="s">
        <v>6269</v>
      </c>
      <c r="H994" s="159" t="s">
        <v>730</v>
      </c>
      <c r="I994" s="160" t="s">
        <v>7362</v>
      </c>
      <c r="J994" s="218" t="s">
        <v>7363</v>
      </c>
      <c r="K994" s="219">
        <v>36896</v>
      </c>
      <c r="L994" s="220"/>
      <c r="M994" s="160"/>
      <c r="N994" s="158" t="s">
        <v>699</v>
      </c>
      <c r="O994" s="220" t="s">
        <v>7364</v>
      </c>
      <c r="P994" s="158" t="s">
        <v>699</v>
      </c>
      <c r="Q994" s="213">
        <v>1</v>
      </c>
      <c r="R994" s="163">
        <v>1</v>
      </c>
      <c r="S994" s="163">
        <v>13</v>
      </c>
      <c r="T994" s="163" t="s">
        <v>2977</v>
      </c>
      <c r="U994" s="163">
        <v>25</v>
      </c>
      <c r="V994" s="163" t="s">
        <v>7365</v>
      </c>
      <c r="W994" s="163">
        <v>1</v>
      </c>
      <c r="X994" s="163"/>
      <c r="Y994" s="164" t="s">
        <v>26</v>
      </c>
      <c r="Z994" s="164" t="s">
        <v>26</v>
      </c>
      <c r="AA994" s="164"/>
      <c r="AB994" s="221" t="s">
        <v>2338</v>
      </c>
      <c r="AC994" s="208">
        <v>15</v>
      </c>
      <c r="AD994" s="166"/>
      <c r="AE994" s="166"/>
      <c r="AF994" s="166"/>
      <c r="AG994" s="166"/>
      <c r="AH994" s="166"/>
      <c r="AI994" s="166"/>
      <c r="AJ994" s="166"/>
      <c r="AK994" s="166"/>
      <c r="AL994" s="166"/>
      <c r="AM994" s="166"/>
      <c r="AN994" s="166"/>
      <c r="AO994" s="166" t="s">
        <v>699</v>
      </c>
      <c r="AP994" s="159"/>
      <c r="AQ994" s="159"/>
      <c r="AR994" s="169">
        <f t="shared" si="6"/>
        <v>15</v>
      </c>
      <c r="AS994" s="160">
        <v>0</v>
      </c>
      <c r="AT994" s="160">
        <v>0</v>
      </c>
      <c r="AU994" s="160">
        <v>0</v>
      </c>
      <c r="AV994" s="160">
        <v>15</v>
      </c>
      <c r="AW994" s="160">
        <v>0</v>
      </c>
      <c r="AX994" s="160">
        <v>0</v>
      </c>
      <c r="AY994" s="160">
        <v>0</v>
      </c>
      <c r="AZ994" s="160">
        <v>0</v>
      </c>
      <c r="BA994" s="160">
        <v>0</v>
      </c>
      <c r="BB994" s="160"/>
      <c r="BC994" s="160"/>
      <c r="BD994" s="160"/>
      <c r="BE994" s="160"/>
    </row>
    <row r="995" spans="2:57" ht="16.5" hidden="1" customHeight="1">
      <c r="B995" s="163">
        <v>989</v>
      </c>
      <c r="C995" s="160" t="s">
        <v>197</v>
      </c>
      <c r="D995" s="160" t="s">
        <v>7366</v>
      </c>
      <c r="E995" s="176" t="s">
        <v>28</v>
      </c>
      <c r="F995" s="158" t="s">
        <v>6268</v>
      </c>
      <c r="G995" s="158" t="s">
        <v>6269</v>
      </c>
      <c r="H995" s="159" t="s">
        <v>727</v>
      </c>
      <c r="I995" s="160" t="s">
        <v>7367</v>
      </c>
      <c r="J995" s="218" t="s">
        <v>7368</v>
      </c>
      <c r="K995" s="219">
        <v>33612</v>
      </c>
      <c r="L995" s="220"/>
      <c r="M995" s="160"/>
      <c r="N995" s="158" t="s">
        <v>699</v>
      </c>
      <c r="O995" s="220" t="s">
        <v>7369</v>
      </c>
      <c r="P995" s="158" t="s">
        <v>699</v>
      </c>
      <c r="Q995" s="213">
        <v>3</v>
      </c>
      <c r="R995" s="163">
        <v>1</v>
      </c>
      <c r="S995" s="163">
        <v>15</v>
      </c>
      <c r="T995" s="163" t="s">
        <v>3219</v>
      </c>
      <c r="U995" s="163">
        <v>43</v>
      </c>
      <c r="V995" s="163" t="s">
        <v>7370</v>
      </c>
      <c r="W995" s="163">
        <v>2</v>
      </c>
      <c r="X995" s="163"/>
      <c r="Y995" s="164" t="s">
        <v>26</v>
      </c>
      <c r="Z995" s="164" t="s">
        <v>26</v>
      </c>
      <c r="AA995" s="164" t="s">
        <v>35</v>
      </c>
      <c r="AB995" s="208" t="s">
        <v>2354</v>
      </c>
      <c r="AC995" s="208">
        <v>33</v>
      </c>
      <c r="AD995" s="166"/>
      <c r="AE995" s="166"/>
      <c r="AF995" s="166"/>
      <c r="AG995" s="166"/>
      <c r="AH995" s="166"/>
      <c r="AI995" s="166"/>
      <c r="AJ995" s="166"/>
      <c r="AK995" s="166"/>
      <c r="AL995" s="166"/>
      <c r="AM995" s="166"/>
      <c r="AN995" s="166"/>
      <c r="AO995" s="166" t="s">
        <v>699</v>
      </c>
      <c r="AP995" s="159"/>
      <c r="AQ995" s="159"/>
      <c r="AR995" s="169">
        <f t="shared" si="6"/>
        <v>33</v>
      </c>
      <c r="AS995" s="160">
        <v>0</v>
      </c>
      <c r="AT995" s="160">
        <v>0</v>
      </c>
      <c r="AU995" s="160">
        <v>0</v>
      </c>
      <c r="AV995" s="160">
        <v>6</v>
      </c>
      <c r="AW995" s="160">
        <v>12</v>
      </c>
      <c r="AX995" s="160">
        <v>0</v>
      </c>
      <c r="AY995" s="160">
        <v>0</v>
      </c>
      <c r="AZ995" s="160">
        <v>0</v>
      </c>
      <c r="BA995" s="160">
        <v>15</v>
      </c>
      <c r="BB995" s="160"/>
      <c r="BC995" s="160"/>
      <c r="BD995" s="160"/>
      <c r="BE995" s="160"/>
    </row>
    <row r="996" spans="2:57" ht="16.5" hidden="1" customHeight="1">
      <c r="B996" s="163">
        <v>990</v>
      </c>
      <c r="C996" s="160" t="s">
        <v>198</v>
      </c>
      <c r="D996" s="160" t="s">
        <v>7371</v>
      </c>
      <c r="E996" s="176" t="s">
        <v>28</v>
      </c>
      <c r="F996" s="158" t="s">
        <v>6268</v>
      </c>
      <c r="G996" s="158" t="s">
        <v>6269</v>
      </c>
      <c r="H996" s="159" t="s">
        <v>724</v>
      </c>
      <c r="I996" s="160" t="s">
        <v>7372</v>
      </c>
      <c r="J996" s="218" t="s">
        <v>7373</v>
      </c>
      <c r="K996" s="219">
        <v>28519</v>
      </c>
      <c r="L996" s="220"/>
      <c r="M996" s="160"/>
      <c r="N996" s="158" t="s">
        <v>699</v>
      </c>
      <c r="O996" s="220" t="s">
        <v>7374</v>
      </c>
      <c r="P996" s="158" t="s">
        <v>699</v>
      </c>
      <c r="Q996" s="213">
        <v>4</v>
      </c>
      <c r="R996" s="163">
        <v>1</v>
      </c>
      <c r="S996" s="163">
        <v>17</v>
      </c>
      <c r="T996" s="163" t="s">
        <v>3024</v>
      </c>
      <c r="U996" s="163">
        <v>50</v>
      </c>
      <c r="V996" s="163" t="s">
        <v>7375</v>
      </c>
      <c r="W996" s="163">
        <v>1</v>
      </c>
      <c r="X996" s="163"/>
      <c r="Y996" s="164" t="s">
        <v>26</v>
      </c>
      <c r="Z996" s="164" t="s">
        <v>26</v>
      </c>
      <c r="AA996" s="164"/>
      <c r="AB996" s="221" t="s">
        <v>2338</v>
      </c>
      <c r="AC996" s="208">
        <v>52</v>
      </c>
      <c r="AD996" s="166"/>
      <c r="AE996" s="166"/>
      <c r="AF996" s="166"/>
      <c r="AG996" s="166"/>
      <c r="AH996" s="166"/>
      <c r="AI996" s="166"/>
      <c r="AJ996" s="166"/>
      <c r="AK996" s="166"/>
      <c r="AL996" s="166"/>
      <c r="AM996" s="166"/>
      <c r="AN996" s="166"/>
      <c r="AO996" s="166" t="s">
        <v>699</v>
      </c>
      <c r="AP996" s="159"/>
      <c r="AQ996" s="159"/>
      <c r="AR996" s="169">
        <f t="shared" si="6"/>
        <v>52</v>
      </c>
      <c r="AS996" s="160">
        <v>0</v>
      </c>
      <c r="AT996" s="160">
        <v>0</v>
      </c>
      <c r="AU996" s="160">
        <v>0</v>
      </c>
      <c r="AV996" s="160">
        <v>8</v>
      </c>
      <c r="AW996" s="160">
        <v>18</v>
      </c>
      <c r="AX996" s="160">
        <v>26</v>
      </c>
      <c r="AY996" s="160">
        <v>0</v>
      </c>
      <c r="AZ996" s="160">
        <v>0</v>
      </c>
      <c r="BA996" s="160">
        <v>0</v>
      </c>
      <c r="BB996" s="160"/>
      <c r="BC996" s="160"/>
      <c r="BD996" s="160"/>
      <c r="BE996" s="160"/>
    </row>
    <row r="997" spans="2:57" ht="16.5" hidden="1" customHeight="1">
      <c r="B997" s="163">
        <v>991</v>
      </c>
      <c r="C997" s="160" t="s">
        <v>275</v>
      </c>
      <c r="D997" s="160" t="s">
        <v>7376</v>
      </c>
      <c r="E997" s="176" t="s">
        <v>28</v>
      </c>
      <c r="F997" s="158" t="s">
        <v>6268</v>
      </c>
      <c r="G997" s="158" t="s">
        <v>6291</v>
      </c>
      <c r="H997" s="159" t="s">
        <v>727</v>
      </c>
      <c r="I997" s="160" t="s">
        <v>7377</v>
      </c>
      <c r="J997" s="218" t="s">
        <v>7378</v>
      </c>
      <c r="K997" s="219">
        <v>42736</v>
      </c>
      <c r="L997" s="220"/>
      <c r="M997" s="160"/>
      <c r="N997" s="158" t="s">
        <v>699</v>
      </c>
      <c r="O997" s="220" t="s">
        <v>7379</v>
      </c>
      <c r="P997" s="158" t="s">
        <v>699</v>
      </c>
      <c r="Q997" s="213">
        <v>2</v>
      </c>
      <c r="R997" s="163">
        <v>1</v>
      </c>
      <c r="S997" s="163">
        <v>14</v>
      </c>
      <c r="T997" s="163" t="s">
        <v>2840</v>
      </c>
      <c r="U997" s="163">
        <v>56</v>
      </c>
      <c r="V997" s="163" t="s">
        <v>7380</v>
      </c>
      <c r="W997" s="163">
        <v>2</v>
      </c>
      <c r="X997" s="163"/>
      <c r="Y997" s="164" t="s">
        <v>26</v>
      </c>
      <c r="Z997" s="164" t="s">
        <v>26</v>
      </c>
      <c r="AA997" s="164" t="s">
        <v>35</v>
      </c>
      <c r="AB997" s="208" t="s">
        <v>2354</v>
      </c>
      <c r="AC997" s="208">
        <v>26</v>
      </c>
      <c r="AD997" s="166"/>
      <c r="AE997" s="166"/>
      <c r="AF997" s="166"/>
      <c r="AG997" s="166"/>
      <c r="AH997" s="166"/>
      <c r="AI997" s="166"/>
      <c r="AJ997" s="166"/>
      <c r="AK997" s="166"/>
      <c r="AL997" s="166"/>
      <c r="AM997" s="166"/>
      <c r="AN997" s="166"/>
      <c r="AO997" s="166" t="s">
        <v>699</v>
      </c>
      <c r="AP997" s="159"/>
      <c r="AQ997" s="159"/>
      <c r="AR997" s="169">
        <f t="shared" si="6"/>
        <v>26</v>
      </c>
      <c r="AS997" s="160">
        <v>4</v>
      </c>
      <c r="AT997" s="160">
        <v>0</v>
      </c>
      <c r="AU997" s="160">
        <v>0</v>
      </c>
      <c r="AV997" s="160">
        <v>22</v>
      </c>
      <c r="AW997" s="160">
        <v>0</v>
      </c>
      <c r="AX997" s="160">
        <v>0</v>
      </c>
      <c r="AY997" s="160">
        <v>0</v>
      </c>
      <c r="AZ997" s="160">
        <v>0</v>
      </c>
      <c r="BA997" s="160">
        <v>0</v>
      </c>
      <c r="BB997" s="160"/>
      <c r="BC997" s="160"/>
      <c r="BD997" s="160"/>
      <c r="BE997" s="160"/>
    </row>
    <row r="998" spans="2:57" ht="16.5" hidden="1" customHeight="1">
      <c r="B998" s="163">
        <v>992</v>
      </c>
      <c r="C998" s="160" t="s">
        <v>52</v>
      </c>
      <c r="D998" s="160" t="s">
        <v>7381</v>
      </c>
      <c r="E998" s="176" t="s">
        <v>28</v>
      </c>
      <c r="F998" s="158" t="s">
        <v>6268</v>
      </c>
      <c r="G998" s="158" t="s">
        <v>6395</v>
      </c>
      <c r="H998" s="159" t="s">
        <v>727</v>
      </c>
      <c r="I998" s="160" t="s">
        <v>7382</v>
      </c>
      <c r="J998" s="218" t="s">
        <v>7383</v>
      </c>
      <c r="K998" s="219">
        <v>32163</v>
      </c>
      <c r="L998" s="220"/>
      <c r="M998" s="160"/>
      <c r="N998" s="158" t="s">
        <v>699</v>
      </c>
      <c r="O998" s="220" t="s">
        <v>7384</v>
      </c>
      <c r="P998" s="158" t="s">
        <v>699</v>
      </c>
      <c r="Q998" s="213">
        <v>2</v>
      </c>
      <c r="R998" s="163">
        <v>1</v>
      </c>
      <c r="S998" s="163">
        <v>15</v>
      </c>
      <c r="T998" s="163" t="s">
        <v>2543</v>
      </c>
      <c r="U998" s="163">
        <v>40</v>
      </c>
      <c r="V998" s="163" t="s">
        <v>7385</v>
      </c>
      <c r="W998" s="163">
        <v>2</v>
      </c>
      <c r="X998" s="163"/>
      <c r="Y998" s="164" t="s">
        <v>26</v>
      </c>
      <c r="Z998" s="164" t="s">
        <v>26</v>
      </c>
      <c r="AA998" s="164" t="s">
        <v>35</v>
      </c>
      <c r="AB998" s="208" t="s">
        <v>2354</v>
      </c>
      <c r="AC998" s="208">
        <v>18</v>
      </c>
      <c r="AD998" s="166"/>
      <c r="AE998" s="166"/>
      <c r="AF998" s="166"/>
      <c r="AG998" s="166"/>
      <c r="AH998" s="166"/>
      <c r="AI998" s="166"/>
      <c r="AJ998" s="166"/>
      <c r="AK998" s="166"/>
      <c r="AL998" s="166"/>
      <c r="AM998" s="166"/>
      <c r="AN998" s="166"/>
      <c r="AO998" s="166" t="s">
        <v>699</v>
      </c>
      <c r="AP998" s="159"/>
      <c r="AQ998" s="159"/>
      <c r="AR998" s="169">
        <f t="shared" si="6"/>
        <v>18</v>
      </c>
      <c r="AS998" s="160">
        <v>0</v>
      </c>
      <c r="AT998" s="160">
        <v>0</v>
      </c>
      <c r="AU998" s="160">
        <v>0</v>
      </c>
      <c r="AV998" s="160">
        <v>18</v>
      </c>
      <c r="AW998" s="160">
        <v>0</v>
      </c>
      <c r="AX998" s="160">
        <v>0</v>
      </c>
      <c r="AY998" s="160">
        <v>0</v>
      </c>
      <c r="AZ998" s="160">
        <v>0</v>
      </c>
      <c r="BA998" s="160">
        <v>0</v>
      </c>
      <c r="BB998" s="160"/>
      <c r="BC998" s="160"/>
      <c r="BD998" s="160"/>
      <c r="BE998" s="160"/>
    </row>
    <row r="999" spans="2:57" ht="16.5" hidden="1" customHeight="1">
      <c r="B999" s="163">
        <v>993</v>
      </c>
      <c r="C999" s="160" t="s">
        <v>336</v>
      </c>
      <c r="D999" s="160" t="s">
        <v>7386</v>
      </c>
      <c r="E999" s="176" t="s">
        <v>28</v>
      </c>
      <c r="F999" s="158" t="s">
        <v>6268</v>
      </c>
      <c r="G999" s="158" t="s">
        <v>6315</v>
      </c>
      <c r="H999" s="159" t="s">
        <v>724</v>
      </c>
      <c r="I999" s="160" t="s">
        <v>7387</v>
      </c>
      <c r="J999" s="218" t="s">
        <v>7388</v>
      </c>
      <c r="K999" s="219">
        <v>17533</v>
      </c>
      <c r="L999" s="220"/>
      <c r="M999" s="160"/>
      <c r="N999" s="158" t="s">
        <v>699</v>
      </c>
      <c r="O999" s="220" t="s">
        <v>7389</v>
      </c>
      <c r="P999" s="158" t="s">
        <v>699</v>
      </c>
      <c r="Q999" s="213">
        <v>2</v>
      </c>
      <c r="R999" s="163">
        <v>2</v>
      </c>
      <c r="S999" s="163">
        <v>14</v>
      </c>
      <c r="T999" s="163" t="s">
        <v>4049</v>
      </c>
      <c r="U999" s="163">
        <v>57</v>
      </c>
      <c r="V999" s="163" t="s">
        <v>7390</v>
      </c>
      <c r="W999" s="163">
        <v>1</v>
      </c>
      <c r="X999" s="163"/>
      <c r="Y999" s="164" t="s">
        <v>26</v>
      </c>
      <c r="Z999" s="164" t="s">
        <v>26</v>
      </c>
      <c r="AA999" s="164"/>
      <c r="AB999" s="221" t="s">
        <v>2338</v>
      </c>
      <c r="AC999" s="208">
        <v>41</v>
      </c>
      <c r="AD999" s="166"/>
      <c r="AE999" s="166"/>
      <c r="AF999" s="166"/>
      <c r="AG999" s="166"/>
      <c r="AH999" s="166"/>
      <c r="AI999" s="166"/>
      <c r="AJ999" s="166"/>
      <c r="AK999" s="166"/>
      <c r="AL999" s="166"/>
      <c r="AM999" s="166"/>
      <c r="AN999" s="166"/>
      <c r="AO999" s="166" t="s">
        <v>699</v>
      </c>
      <c r="AP999" s="159"/>
      <c r="AQ999" s="159"/>
      <c r="AR999" s="169">
        <f t="shared" si="6"/>
        <v>41</v>
      </c>
      <c r="AS999" s="160">
        <v>2</v>
      </c>
      <c r="AT999" s="160">
        <v>0</v>
      </c>
      <c r="AU999" s="160">
        <v>0</v>
      </c>
      <c r="AV999" s="160">
        <v>4</v>
      </c>
      <c r="AW999" s="160">
        <v>0</v>
      </c>
      <c r="AX999" s="160">
        <v>35</v>
      </c>
      <c r="AY999" s="160">
        <v>0</v>
      </c>
      <c r="AZ999" s="160">
        <v>0</v>
      </c>
      <c r="BA999" s="160">
        <v>0</v>
      </c>
      <c r="BB999" s="160"/>
      <c r="BC999" s="160"/>
      <c r="BD999" s="160"/>
      <c r="BE999" s="160"/>
    </row>
    <row r="1000" spans="2:57" ht="16.5" hidden="1" customHeight="1">
      <c r="B1000" s="163">
        <v>994</v>
      </c>
      <c r="C1000" s="160" t="s">
        <v>337</v>
      </c>
      <c r="D1000" s="160" t="s">
        <v>7391</v>
      </c>
      <c r="E1000" s="176" t="s">
        <v>28</v>
      </c>
      <c r="F1000" s="158" t="s">
        <v>6268</v>
      </c>
      <c r="G1000" s="158" t="s">
        <v>6315</v>
      </c>
      <c r="H1000" s="159" t="s">
        <v>730</v>
      </c>
      <c r="I1000" s="160" t="s">
        <v>7392</v>
      </c>
      <c r="J1000" s="218" t="s">
        <v>7388</v>
      </c>
      <c r="K1000" s="219">
        <v>17533</v>
      </c>
      <c r="L1000" s="220"/>
      <c r="M1000" s="160"/>
      <c r="N1000" s="158" t="s">
        <v>699</v>
      </c>
      <c r="O1000" s="220" t="s">
        <v>7393</v>
      </c>
      <c r="P1000" s="158" t="s">
        <v>699</v>
      </c>
      <c r="Q1000" s="213">
        <v>3</v>
      </c>
      <c r="R1000" s="213">
        <v>0</v>
      </c>
      <c r="S1000" s="163">
        <v>10</v>
      </c>
      <c r="T1000" s="163" t="s">
        <v>3871</v>
      </c>
      <c r="U1000" s="163">
        <v>21</v>
      </c>
      <c r="V1000" s="163" t="s">
        <v>7394</v>
      </c>
      <c r="W1000" s="163">
        <v>2</v>
      </c>
      <c r="X1000" s="163"/>
      <c r="Y1000" s="164" t="s">
        <v>26</v>
      </c>
      <c r="Z1000" s="164" t="s">
        <v>26</v>
      </c>
      <c r="AA1000" s="164"/>
      <c r="AB1000" s="221" t="s">
        <v>2338</v>
      </c>
      <c r="AC1000" s="208">
        <v>20</v>
      </c>
      <c r="AD1000" s="166"/>
      <c r="AE1000" s="166"/>
      <c r="AF1000" s="166"/>
      <c r="AG1000" s="166"/>
      <c r="AH1000" s="166"/>
      <c r="AI1000" s="166"/>
      <c r="AJ1000" s="166"/>
      <c r="AK1000" s="166"/>
      <c r="AL1000" s="166"/>
      <c r="AM1000" s="166"/>
      <c r="AN1000" s="166"/>
      <c r="AO1000" s="166" t="s">
        <v>699</v>
      </c>
      <c r="AP1000" s="159"/>
      <c r="AQ1000" s="159"/>
      <c r="AR1000" s="169">
        <f t="shared" si="6"/>
        <v>20</v>
      </c>
      <c r="AS1000" s="160">
        <v>0</v>
      </c>
      <c r="AT1000" s="160">
        <v>0</v>
      </c>
      <c r="AU1000" s="160">
        <v>0</v>
      </c>
      <c r="AV1000" s="160">
        <v>17</v>
      </c>
      <c r="AW1000" s="160">
        <v>2</v>
      </c>
      <c r="AX1000" s="160">
        <v>0</v>
      </c>
      <c r="AY1000" s="160">
        <v>1</v>
      </c>
      <c r="AZ1000" s="160">
        <v>0</v>
      </c>
      <c r="BA1000" s="160">
        <v>0</v>
      </c>
      <c r="BB1000" s="160"/>
      <c r="BC1000" s="160"/>
      <c r="BD1000" s="160"/>
      <c r="BE1000" s="160"/>
    </row>
    <row r="1001" spans="2:57" ht="16.5" hidden="1" customHeight="1">
      <c r="B1001" s="163">
        <v>995</v>
      </c>
      <c r="C1001" s="160" t="s">
        <v>338</v>
      </c>
      <c r="D1001" s="160" t="s">
        <v>7395</v>
      </c>
      <c r="E1001" s="176" t="s">
        <v>28</v>
      </c>
      <c r="F1001" s="158" t="s">
        <v>6268</v>
      </c>
      <c r="G1001" s="158" t="s">
        <v>6315</v>
      </c>
      <c r="H1001" s="159" t="s">
        <v>727</v>
      </c>
      <c r="I1001" s="160" t="s">
        <v>7396</v>
      </c>
      <c r="J1001" s="218" t="s">
        <v>7397</v>
      </c>
      <c r="K1001" s="219">
        <v>15737</v>
      </c>
      <c r="L1001" s="220"/>
      <c r="M1001" s="160"/>
      <c r="N1001" s="158" t="s">
        <v>699</v>
      </c>
      <c r="O1001" s="220" t="s">
        <v>7398</v>
      </c>
      <c r="P1001" s="158" t="s">
        <v>699</v>
      </c>
      <c r="Q1001" s="213">
        <v>4</v>
      </c>
      <c r="R1001" s="163">
        <v>2</v>
      </c>
      <c r="S1001" s="163">
        <v>10</v>
      </c>
      <c r="T1001" s="163" t="s">
        <v>5436</v>
      </c>
      <c r="U1001" s="163">
        <v>67</v>
      </c>
      <c r="V1001" s="163" t="s">
        <v>7399</v>
      </c>
      <c r="W1001" s="163">
        <v>1</v>
      </c>
      <c r="X1001" s="163"/>
      <c r="Y1001" s="164" t="s">
        <v>26</v>
      </c>
      <c r="Z1001" s="164" t="s">
        <v>26</v>
      </c>
      <c r="AA1001" s="164" t="s">
        <v>35</v>
      </c>
      <c r="AB1001" s="208" t="s">
        <v>2354</v>
      </c>
      <c r="AC1001" s="208">
        <v>47</v>
      </c>
      <c r="AD1001" s="166"/>
      <c r="AE1001" s="166"/>
      <c r="AF1001" s="166"/>
      <c r="AG1001" s="166"/>
      <c r="AH1001" s="166"/>
      <c r="AI1001" s="166"/>
      <c r="AJ1001" s="166"/>
      <c r="AK1001" s="166"/>
      <c r="AL1001" s="166"/>
      <c r="AM1001" s="166"/>
      <c r="AN1001" s="166"/>
      <c r="AO1001" s="166" t="s">
        <v>699</v>
      </c>
      <c r="AP1001" s="159"/>
      <c r="AQ1001" s="159"/>
      <c r="AR1001" s="169">
        <f t="shared" si="6"/>
        <v>47</v>
      </c>
      <c r="AS1001" s="160">
        <v>1</v>
      </c>
      <c r="AT1001" s="160">
        <v>0</v>
      </c>
      <c r="AU1001" s="160">
        <v>0</v>
      </c>
      <c r="AV1001" s="160">
        <v>0</v>
      </c>
      <c r="AW1001" s="160">
        <v>22</v>
      </c>
      <c r="AX1001" s="160">
        <v>0</v>
      </c>
      <c r="AY1001" s="160">
        <v>10</v>
      </c>
      <c r="AZ1001" s="160">
        <v>0</v>
      </c>
      <c r="BA1001" s="160">
        <v>14</v>
      </c>
      <c r="BB1001" s="160"/>
      <c r="BC1001" s="160"/>
      <c r="BD1001" s="160"/>
      <c r="BE1001" s="160"/>
    </row>
    <row r="1002" spans="2:57" ht="16.5" hidden="1" customHeight="1">
      <c r="B1002" s="163">
        <v>996</v>
      </c>
      <c r="C1002" s="160" t="s">
        <v>53</v>
      </c>
      <c r="D1002" s="160" t="s">
        <v>7400</v>
      </c>
      <c r="E1002" s="176" t="s">
        <v>28</v>
      </c>
      <c r="F1002" s="158" t="s">
        <v>6268</v>
      </c>
      <c r="G1002" s="158" t="s">
        <v>6395</v>
      </c>
      <c r="H1002" s="159" t="s">
        <v>727</v>
      </c>
      <c r="I1002" s="160" t="s">
        <v>7401</v>
      </c>
      <c r="J1002" s="218" t="s">
        <v>7402</v>
      </c>
      <c r="K1002" s="219">
        <v>33244</v>
      </c>
      <c r="L1002" s="220"/>
      <c r="M1002" s="160"/>
      <c r="N1002" s="158" t="s">
        <v>699</v>
      </c>
      <c r="O1002" s="220" t="s">
        <v>7403</v>
      </c>
      <c r="P1002" s="158" t="s">
        <v>699</v>
      </c>
      <c r="Q1002" s="213">
        <v>2</v>
      </c>
      <c r="R1002" s="163">
        <v>1</v>
      </c>
      <c r="S1002" s="163">
        <v>19</v>
      </c>
      <c r="T1002" s="163" t="s">
        <v>2392</v>
      </c>
      <c r="U1002" s="163">
        <v>33</v>
      </c>
      <c r="V1002" s="163" t="s">
        <v>7404</v>
      </c>
      <c r="W1002" s="163">
        <v>2</v>
      </c>
      <c r="X1002" s="163"/>
      <c r="Y1002" s="164" t="s">
        <v>26</v>
      </c>
      <c r="Z1002" s="164" t="s">
        <v>26</v>
      </c>
      <c r="AA1002" s="164" t="s">
        <v>35</v>
      </c>
      <c r="AB1002" s="208" t="s">
        <v>2354</v>
      </c>
      <c r="AC1002" s="208">
        <v>26</v>
      </c>
      <c r="AD1002" s="166"/>
      <c r="AE1002" s="166"/>
      <c r="AF1002" s="166"/>
      <c r="AG1002" s="166"/>
      <c r="AH1002" s="166"/>
      <c r="AI1002" s="166"/>
      <c r="AJ1002" s="166"/>
      <c r="AK1002" s="166"/>
      <c r="AL1002" s="166"/>
      <c r="AM1002" s="166"/>
      <c r="AN1002" s="166"/>
      <c r="AO1002" s="166" t="s">
        <v>699</v>
      </c>
      <c r="AP1002" s="159"/>
      <c r="AQ1002" s="159"/>
      <c r="AR1002" s="169">
        <f t="shared" si="6"/>
        <v>26</v>
      </c>
      <c r="AS1002" s="160">
        <v>0</v>
      </c>
      <c r="AT1002" s="160">
        <v>0</v>
      </c>
      <c r="AU1002" s="160">
        <v>0</v>
      </c>
      <c r="AV1002" s="160">
        <v>8</v>
      </c>
      <c r="AW1002" s="160">
        <v>0</v>
      </c>
      <c r="AX1002" s="160">
        <v>18</v>
      </c>
      <c r="AY1002" s="160">
        <v>0</v>
      </c>
      <c r="AZ1002" s="160">
        <v>0</v>
      </c>
      <c r="BA1002" s="160">
        <v>0</v>
      </c>
      <c r="BB1002" s="160"/>
      <c r="BC1002" s="160"/>
      <c r="BD1002" s="160"/>
      <c r="BE1002" s="160"/>
    </row>
    <row r="1003" spans="2:57" ht="16.5" hidden="1" customHeight="1">
      <c r="B1003" s="163">
        <v>997</v>
      </c>
      <c r="C1003" s="160" t="s">
        <v>339</v>
      </c>
      <c r="D1003" s="160" t="s">
        <v>7405</v>
      </c>
      <c r="E1003" s="176" t="s">
        <v>28</v>
      </c>
      <c r="F1003" s="158" t="s">
        <v>6268</v>
      </c>
      <c r="G1003" s="158" t="s">
        <v>6315</v>
      </c>
      <c r="H1003" s="159" t="s">
        <v>727</v>
      </c>
      <c r="I1003" s="160" t="s">
        <v>7406</v>
      </c>
      <c r="J1003" s="218" t="s">
        <v>7407</v>
      </c>
      <c r="K1003" s="219">
        <v>33970</v>
      </c>
      <c r="L1003" s="220"/>
      <c r="M1003" s="160"/>
      <c r="N1003" s="158" t="s">
        <v>699</v>
      </c>
      <c r="O1003" s="220" t="s">
        <v>7408</v>
      </c>
      <c r="P1003" s="158" t="s">
        <v>699</v>
      </c>
      <c r="Q1003" s="213">
        <v>1</v>
      </c>
      <c r="R1003" s="163">
        <v>1</v>
      </c>
      <c r="S1003" s="163">
        <v>9</v>
      </c>
      <c r="T1003" s="163" t="s">
        <v>2392</v>
      </c>
      <c r="U1003" s="163">
        <v>24</v>
      </c>
      <c r="V1003" s="163" t="s">
        <v>7409</v>
      </c>
      <c r="W1003" s="163">
        <v>1</v>
      </c>
      <c r="X1003" s="163"/>
      <c r="Y1003" s="164" t="s">
        <v>26</v>
      </c>
      <c r="Z1003" s="164" t="s">
        <v>26</v>
      </c>
      <c r="AA1003" s="164"/>
      <c r="AB1003" s="221" t="s">
        <v>2338</v>
      </c>
      <c r="AC1003" s="208">
        <v>15</v>
      </c>
      <c r="AD1003" s="166"/>
      <c r="AE1003" s="166"/>
      <c r="AF1003" s="166"/>
      <c r="AG1003" s="166"/>
      <c r="AH1003" s="166"/>
      <c r="AI1003" s="166"/>
      <c r="AJ1003" s="166"/>
      <c r="AK1003" s="166"/>
      <c r="AL1003" s="166"/>
      <c r="AM1003" s="166"/>
      <c r="AN1003" s="166"/>
      <c r="AO1003" s="166" t="s">
        <v>699</v>
      </c>
      <c r="AP1003" s="159"/>
      <c r="AQ1003" s="159"/>
      <c r="AR1003" s="169">
        <f t="shared" si="6"/>
        <v>15</v>
      </c>
      <c r="AS1003" s="160">
        <v>0</v>
      </c>
      <c r="AT1003" s="160">
        <v>0</v>
      </c>
      <c r="AU1003" s="160">
        <v>0</v>
      </c>
      <c r="AV1003" s="160">
        <v>4</v>
      </c>
      <c r="AW1003" s="160">
        <v>3</v>
      </c>
      <c r="AX1003" s="160">
        <v>8</v>
      </c>
      <c r="AY1003" s="160">
        <v>0</v>
      </c>
      <c r="AZ1003" s="160">
        <v>0</v>
      </c>
      <c r="BA1003" s="160">
        <v>0</v>
      </c>
      <c r="BB1003" s="160"/>
      <c r="BC1003" s="160"/>
      <c r="BD1003" s="160"/>
      <c r="BE1003" s="160"/>
    </row>
    <row r="1004" spans="2:57" ht="16.5" hidden="1" customHeight="1">
      <c r="B1004" s="163">
        <v>998</v>
      </c>
      <c r="C1004" s="160" t="s">
        <v>340</v>
      </c>
      <c r="D1004" s="160" t="s">
        <v>7410</v>
      </c>
      <c r="E1004" s="176" t="s">
        <v>28</v>
      </c>
      <c r="F1004" s="158" t="s">
        <v>6268</v>
      </c>
      <c r="G1004" s="158" t="s">
        <v>6315</v>
      </c>
      <c r="H1004" s="159" t="s">
        <v>730</v>
      </c>
      <c r="I1004" s="160" t="s">
        <v>7411</v>
      </c>
      <c r="J1004" s="218" t="s">
        <v>7412</v>
      </c>
      <c r="K1004" s="219">
        <v>6576</v>
      </c>
      <c r="L1004" s="220"/>
      <c r="M1004" s="160"/>
      <c r="N1004" s="158" t="s">
        <v>699</v>
      </c>
      <c r="O1004" s="220" t="s">
        <v>7413</v>
      </c>
      <c r="P1004" s="158" t="s">
        <v>699</v>
      </c>
      <c r="Q1004" s="213">
        <v>3</v>
      </c>
      <c r="R1004" s="163">
        <v>2</v>
      </c>
      <c r="S1004" s="163">
        <v>22</v>
      </c>
      <c r="T1004" s="163" t="s">
        <v>2734</v>
      </c>
      <c r="U1004" s="163">
        <v>32</v>
      </c>
      <c r="V1004" s="163" t="s">
        <v>7414</v>
      </c>
      <c r="W1004" s="163">
        <v>1</v>
      </c>
      <c r="X1004" s="163"/>
      <c r="Y1004" s="164" t="s">
        <v>26</v>
      </c>
      <c r="Z1004" s="164" t="s">
        <v>26</v>
      </c>
      <c r="AA1004" s="164"/>
      <c r="AB1004" s="221" t="s">
        <v>2338</v>
      </c>
      <c r="AC1004" s="208">
        <v>25</v>
      </c>
      <c r="AD1004" s="166"/>
      <c r="AE1004" s="166"/>
      <c r="AF1004" s="166"/>
      <c r="AG1004" s="166"/>
      <c r="AH1004" s="166"/>
      <c r="AI1004" s="166"/>
      <c r="AJ1004" s="166"/>
      <c r="AK1004" s="166"/>
      <c r="AL1004" s="166"/>
      <c r="AM1004" s="166"/>
      <c r="AN1004" s="166"/>
      <c r="AO1004" s="166" t="s">
        <v>699</v>
      </c>
      <c r="AP1004" s="159"/>
      <c r="AQ1004" s="159"/>
      <c r="AR1004" s="169">
        <f t="shared" si="6"/>
        <v>25</v>
      </c>
      <c r="AS1004" s="160">
        <v>0</v>
      </c>
      <c r="AT1004" s="160">
        <v>0</v>
      </c>
      <c r="AU1004" s="160">
        <v>0</v>
      </c>
      <c r="AV1004" s="160">
        <v>21</v>
      </c>
      <c r="AW1004" s="160">
        <v>4</v>
      </c>
      <c r="AX1004" s="160">
        <v>0</v>
      </c>
      <c r="AY1004" s="160">
        <v>0</v>
      </c>
      <c r="AZ1004" s="160">
        <v>0</v>
      </c>
      <c r="BA1004" s="160">
        <v>0</v>
      </c>
      <c r="BB1004" s="160"/>
      <c r="BC1004" s="160"/>
      <c r="BD1004" s="160"/>
      <c r="BE1004" s="160"/>
    </row>
    <row r="1005" spans="2:57" ht="16.5" hidden="1" customHeight="1">
      <c r="B1005" s="163">
        <v>999</v>
      </c>
      <c r="C1005" s="160" t="s">
        <v>276</v>
      </c>
      <c r="D1005" s="160" t="s">
        <v>7415</v>
      </c>
      <c r="E1005" s="176" t="s">
        <v>28</v>
      </c>
      <c r="F1005" s="158" t="s">
        <v>6268</v>
      </c>
      <c r="G1005" s="158" t="s">
        <v>6291</v>
      </c>
      <c r="H1005" s="159" t="s">
        <v>724</v>
      </c>
      <c r="I1005" s="160" t="s">
        <v>7416</v>
      </c>
      <c r="J1005" s="218" t="s">
        <v>7417</v>
      </c>
      <c r="K1005" s="219">
        <v>37987</v>
      </c>
      <c r="L1005" s="220"/>
      <c r="M1005" s="160"/>
      <c r="N1005" s="158" t="s">
        <v>699</v>
      </c>
      <c r="O1005" s="220" t="s">
        <v>7418</v>
      </c>
      <c r="P1005" s="158" t="s">
        <v>699</v>
      </c>
      <c r="Q1005" s="213">
        <v>1</v>
      </c>
      <c r="R1005" s="163">
        <v>1</v>
      </c>
      <c r="S1005" s="163">
        <v>20</v>
      </c>
      <c r="T1005" s="163" t="s">
        <v>6558</v>
      </c>
      <c r="U1005" s="163">
        <v>79</v>
      </c>
      <c r="V1005" s="163" t="s">
        <v>7419</v>
      </c>
      <c r="W1005" s="163">
        <v>1</v>
      </c>
      <c r="X1005" s="163"/>
      <c r="Y1005" s="164" t="s">
        <v>26</v>
      </c>
      <c r="Z1005" s="164" t="s">
        <v>26</v>
      </c>
      <c r="AA1005" s="164" t="s">
        <v>35</v>
      </c>
      <c r="AB1005" s="208" t="s">
        <v>2354</v>
      </c>
      <c r="AC1005" s="208">
        <v>61</v>
      </c>
      <c r="AD1005" s="166"/>
      <c r="AE1005" s="166"/>
      <c r="AF1005" s="166"/>
      <c r="AG1005" s="166"/>
      <c r="AH1005" s="166"/>
      <c r="AI1005" s="166"/>
      <c r="AJ1005" s="166"/>
      <c r="AK1005" s="166"/>
      <c r="AL1005" s="166"/>
      <c r="AM1005" s="166"/>
      <c r="AN1005" s="166"/>
      <c r="AO1005" s="166" t="s">
        <v>699</v>
      </c>
      <c r="AP1005" s="159"/>
      <c r="AQ1005" s="159"/>
      <c r="AR1005" s="169">
        <f t="shared" si="6"/>
        <v>61</v>
      </c>
      <c r="AS1005" s="160">
        <v>0</v>
      </c>
      <c r="AT1005" s="160">
        <v>3</v>
      </c>
      <c r="AU1005" s="160">
        <v>0</v>
      </c>
      <c r="AV1005" s="160">
        <v>4</v>
      </c>
      <c r="AW1005" s="160">
        <v>5</v>
      </c>
      <c r="AX1005" s="160">
        <v>49</v>
      </c>
      <c r="AY1005" s="160">
        <v>0</v>
      </c>
      <c r="AZ1005" s="160">
        <v>0</v>
      </c>
      <c r="BA1005" s="160">
        <v>0</v>
      </c>
      <c r="BB1005" s="160"/>
      <c r="BC1005" s="160"/>
      <c r="BD1005" s="160"/>
      <c r="BE1005" s="160"/>
    </row>
    <row r="1006" spans="2:57" ht="16.5" hidden="1" customHeight="1">
      <c r="B1006" s="163">
        <v>1000</v>
      </c>
      <c r="C1006" s="160" t="s">
        <v>277</v>
      </c>
      <c r="D1006" s="160" t="s">
        <v>7420</v>
      </c>
      <c r="E1006" s="176" t="s">
        <v>28</v>
      </c>
      <c r="F1006" s="158" t="s">
        <v>6268</v>
      </c>
      <c r="G1006" s="158" t="s">
        <v>6291</v>
      </c>
      <c r="H1006" s="159" t="s">
        <v>730</v>
      </c>
      <c r="I1006" s="160" t="s">
        <v>7421</v>
      </c>
      <c r="J1006" s="218" t="s">
        <v>7422</v>
      </c>
      <c r="K1006" s="219">
        <v>36892</v>
      </c>
      <c r="L1006" s="220"/>
      <c r="M1006" s="160"/>
      <c r="N1006" s="158" t="s">
        <v>699</v>
      </c>
      <c r="O1006" s="220" t="s">
        <v>7423</v>
      </c>
      <c r="P1006" s="158" t="s">
        <v>699</v>
      </c>
      <c r="Q1006" s="213">
        <v>3</v>
      </c>
      <c r="R1006" s="163">
        <v>1</v>
      </c>
      <c r="S1006" s="163">
        <v>22</v>
      </c>
      <c r="T1006" s="163" t="s">
        <v>4890</v>
      </c>
      <c r="U1006" s="163">
        <v>54</v>
      </c>
      <c r="V1006" s="163" t="s">
        <v>7424</v>
      </c>
      <c r="W1006" s="163">
        <v>1</v>
      </c>
      <c r="X1006" s="163"/>
      <c r="Y1006" s="164" t="s">
        <v>26</v>
      </c>
      <c r="Z1006" s="164" t="s">
        <v>26</v>
      </c>
      <c r="AA1006" s="164" t="s">
        <v>35</v>
      </c>
      <c r="AB1006" s="208" t="s">
        <v>2354</v>
      </c>
      <c r="AC1006" s="208">
        <v>48</v>
      </c>
      <c r="AD1006" s="166"/>
      <c r="AE1006" s="166"/>
      <c r="AF1006" s="166"/>
      <c r="AG1006" s="166"/>
      <c r="AH1006" s="166"/>
      <c r="AI1006" s="166"/>
      <c r="AJ1006" s="166"/>
      <c r="AK1006" s="166"/>
      <c r="AL1006" s="166"/>
      <c r="AM1006" s="166"/>
      <c r="AN1006" s="166"/>
      <c r="AO1006" s="166" t="s">
        <v>699</v>
      </c>
      <c r="AP1006" s="159"/>
      <c r="AQ1006" s="159"/>
      <c r="AR1006" s="169">
        <f t="shared" si="6"/>
        <v>48</v>
      </c>
      <c r="AS1006" s="160">
        <v>0</v>
      </c>
      <c r="AT1006" s="160">
        <v>0</v>
      </c>
      <c r="AU1006" s="160">
        <v>0</v>
      </c>
      <c r="AV1006" s="160">
        <v>48</v>
      </c>
      <c r="AW1006" s="160">
        <v>0</v>
      </c>
      <c r="AX1006" s="160">
        <v>0</v>
      </c>
      <c r="AY1006" s="160">
        <v>0</v>
      </c>
      <c r="AZ1006" s="160">
        <v>0</v>
      </c>
      <c r="BA1006" s="160">
        <v>0</v>
      </c>
      <c r="BB1006" s="160"/>
      <c r="BC1006" s="160"/>
      <c r="BD1006" s="160"/>
      <c r="BE1006" s="160"/>
    </row>
    <row r="1007" spans="2:57" ht="16.5" hidden="1" customHeight="1">
      <c r="B1007" s="163">
        <v>1001</v>
      </c>
      <c r="C1007" s="160" t="s">
        <v>278</v>
      </c>
      <c r="D1007" s="160" t="s">
        <v>7425</v>
      </c>
      <c r="E1007" s="176" t="s">
        <v>28</v>
      </c>
      <c r="F1007" s="158" t="s">
        <v>6268</v>
      </c>
      <c r="G1007" s="158" t="s">
        <v>6291</v>
      </c>
      <c r="H1007" s="159" t="s">
        <v>727</v>
      </c>
      <c r="I1007" s="160" t="s">
        <v>7426</v>
      </c>
      <c r="J1007" s="218" t="s">
        <v>7427</v>
      </c>
      <c r="K1007" s="219">
        <v>37257</v>
      </c>
      <c r="L1007" s="220"/>
      <c r="M1007" s="160"/>
      <c r="N1007" s="158" t="s">
        <v>699</v>
      </c>
      <c r="O1007" s="220" t="s">
        <v>7428</v>
      </c>
      <c r="P1007" s="158" t="s">
        <v>699</v>
      </c>
      <c r="Q1007" s="213">
        <v>2</v>
      </c>
      <c r="R1007" s="163">
        <v>1</v>
      </c>
      <c r="S1007" s="163">
        <v>12</v>
      </c>
      <c r="T1007" s="163" t="s">
        <v>4347</v>
      </c>
      <c r="U1007" s="163">
        <v>39</v>
      </c>
      <c r="V1007" s="163" t="s">
        <v>7429</v>
      </c>
      <c r="W1007" s="163">
        <v>2</v>
      </c>
      <c r="X1007" s="163"/>
      <c r="Y1007" s="164" t="s">
        <v>26</v>
      </c>
      <c r="Z1007" s="164" t="s">
        <v>26</v>
      </c>
      <c r="AA1007" s="164" t="s">
        <v>35</v>
      </c>
      <c r="AB1007" s="208" t="s">
        <v>2354</v>
      </c>
      <c r="AC1007" s="208">
        <v>23</v>
      </c>
      <c r="AD1007" s="166"/>
      <c r="AE1007" s="166"/>
      <c r="AF1007" s="166"/>
      <c r="AG1007" s="166"/>
      <c r="AH1007" s="166"/>
      <c r="AI1007" s="166"/>
      <c r="AJ1007" s="166"/>
      <c r="AK1007" s="166"/>
      <c r="AL1007" s="166"/>
      <c r="AM1007" s="166"/>
      <c r="AN1007" s="166"/>
      <c r="AO1007" s="166" t="s">
        <v>699</v>
      </c>
      <c r="AP1007" s="159"/>
      <c r="AQ1007" s="159"/>
      <c r="AR1007" s="169">
        <f t="shared" si="6"/>
        <v>23</v>
      </c>
      <c r="AS1007" s="160">
        <v>0</v>
      </c>
      <c r="AT1007" s="160">
        <v>0</v>
      </c>
      <c r="AU1007" s="160">
        <v>0</v>
      </c>
      <c r="AV1007" s="160">
        <v>12</v>
      </c>
      <c r="AW1007" s="160">
        <v>1</v>
      </c>
      <c r="AX1007" s="160">
        <v>10</v>
      </c>
      <c r="AY1007" s="160">
        <v>0</v>
      </c>
      <c r="AZ1007" s="160">
        <v>0</v>
      </c>
      <c r="BA1007" s="160">
        <v>0</v>
      </c>
      <c r="BB1007" s="160"/>
      <c r="BC1007" s="160"/>
      <c r="BD1007" s="160"/>
      <c r="BE1007" s="160"/>
    </row>
    <row r="1008" spans="2:57" ht="16.5" hidden="1" customHeight="1">
      <c r="B1008" s="163">
        <v>1002</v>
      </c>
      <c r="C1008" s="160" t="s">
        <v>96</v>
      </c>
      <c r="D1008" s="160" t="s">
        <v>7430</v>
      </c>
      <c r="E1008" s="176" t="s">
        <v>28</v>
      </c>
      <c r="F1008" s="158" t="s">
        <v>6268</v>
      </c>
      <c r="G1008" s="158" t="s">
        <v>6285</v>
      </c>
      <c r="H1008" s="159" t="s">
        <v>727</v>
      </c>
      <c r="I1008" s="160" t="s">
        <v>7431</v>
      </c>
      <c r="J1008" s="218" t="s">
        <v>7432</v>
      </c>
      <c r="K1008" s="219">
        <v>19360</v>
      </c>
      <c r="L1008" s="220"/>
      <c r="M1008" s="160"/>
      <c r="N1008" s="158" t="s">
        <v>699</v>
      </c>
      <c r="O1008" s="220" t="s">
        <v>7433</v>
      </c>
      <c r="P1008" s="158" t="s">
        <v>699</v>
      </c>
      <c r="Q1008" s="213">
        <v>3</v>
      </c>
      <c r="R1008" s="163">
        <v>2</v>
      </c>
      <c r="S1008" s="163">
        <v>10</v>
      </c>
      <c r="T1008" s="163" t="s">
        <v>4584</v>
      </c>
      <c r="U1008" s="163">
        <v>66</v>
      </c>
      <c r="V1008" s="163" t="s">
        <v>7434</v>
      </c>
      <c r="W1008" s="163">
        <v>1</v>
      </c>
      <c r="X1008" s="163"/>
      <c r="Y1008" s="164" t="s">
        <v>26</v>
      </c>
      <c r="Z1008" s="164" t="s">
        <v>26</v>
      </c>
      <c r="AA1008" s="164" t="s">
        <v>35</v>
      </c>
      <c r="AB1008" s="208" t="s">
        <v>2354</v>
      </c>
      <c r="AC1008" s="208">
        <v>24</v>
      </c>
      <c r="AD1008" s="166"/>
      <c r="AE1008" s="166"/>
      <c r="AF1008" s="166"/>
      <c r="AG1008" s="166"/>
      <c r="AH1008" s="166"/>
      <c r="AI1008" s="166"/>
      <c r="AJ1008" s="166"/>
      <c r="AK1008" s="166"/>
      <c r="AL1008" s="166"/>
      <c r="AM1008" s="166"/>
      <c r="AN1008" s="166"/>
      <c r="AO1008" s="166" t="s">
        <v>699</v>
      </c>
      <c r="AP1008" s="159"/>
      <c r="AQ1008" s="159"/>
      <c r="AR1008" s="169">
        <f t="shared" si="6"/>
        <v>24</v>
      </c>
      <c r="AS1008" s="160">
        <v>0</v>
      </c>
      <c r="AT1008" s="160">
        <v>0</v>
      </c>
      <c r="AU1008" s="160">
        <v>0</v>
      </c>
      <c r="AV1008" s="160">
        <v>8</v>
      </c>
      <c r="AW1008" s="160">
        <v>8</v>
      </c>
      <c r="AX1008" s="160">
        <v>8</v>
      </c>
      <c r="AY1008" s="160">
        <v>0</v>
      </c>
      <c r="AZ1008" s="160">
        <v>0</v>
      </c>
      <c r="BA1008" s="160">
        <v>0</v>
      </c>
      <c r="BB1008" s="160"/>
      <c r="BC1008" s="160"/>
      <c r="BD1008" s="160"/>
      <c r="BE1008" s="160"/>
    </row>
    <row r="1009" spans="2:57" ht="16.5" hidden="1" customHeight="1">
      <c r="B1009" s="163">
        <v>1003</v>
      </c>
      <c r="C1009" s="160" t="s">
        <v>279</v>
      </c>
      <c r="D1009" s="160" t="s">
        <v>7435</v>
      </c>
      <c r="E1009" s="176" t="s">
        <v>28</v>
      </c>
      <c r="F1009" s="158" t="s">
        <v>6268</v>
      </c>
      <c r="G1009" s="158" t="s">
        <v>6291</v>
      </c>
      <c r="H1009" s="159" t="s">
        <v>724</v>
      </c>
      <c r="I1009" s="160" t="s">
        <v>7436</v>
      </c>
      <c r="J1009" s="218" t="s">
        <v>7437</v>
      </c>
      <c r="K1009" s="219">
        <v>26302</v>
      </c>
      <c r="L1009" s="220"/>
      <c r="M1009" s="160"/>
      <c r="N1009" s="158" t="s">
        <v>699</v>
      </c>
      <c r="O1009" s="220" t="s">
        <v>7438</v>
      </c>
      <c r="P1009" s="158" t="s">
        <v>699</v>
      </c>
      <c r="Q1009" s="213">
        <v>1</v>
      </c>
      <c r="R1009" s="163">
        <v>15</v>
      </c>
      <c r="S1009" s="163">
        <v>15</v>
      </c>
      <c r="T1009" s="163" t="s">
        <v>2493</v>
      </c>
      <c r="U1009" s="163">
        <v>30</v>
      </c>
      <c r="V1009" s="163" t="s">
        <v>7439</v>
      </c>
      <c r="W1009" s="163">
        <v>1</v>
      </c>
      <c r="X1009" s="163"/>
      <c r="Y1009" s="164" t="s">
        <v>26</v>
      </c>
      <c r="Z1009" s="164" t="s">
        <v>26</v>
      </c>
      <c r="AA1009" s="164"/>
      <c r="AB1009" s="221" t="s">
        <v>2338</v>
      </c>
      <c r="AC1009" s="208">
        <v>10</v>
      </c>
      <c r="AD1009" s="166"/>
      <c r="AE1009" s="166"/>
      <c r="AF1009" s="166"/>
      <c r="AG1009" s="166"/>
      <c r="AH1009" s="166"/>
      <c r="AI1009" s="166"/>
      <c r="AJ1009" s="166"/>
      <c r="AK1009" s="166"/>
      <c r="AL1009" s="166"/>
      <c r="AM1009" s="166"/>
      <c r="AN1009" s="166"/>
      <c r="AO1009" s="166" t="s">
        <v>699</v>
      </c>
      <c r="AP1009" s="159"/>
      <c r="AQ1009" s="159"/>
      <c r="AR1009" s="169">
        <f t="shared" si="6"/>
        <v>10</v>
      </c>
      <c r="AS1009" s="160">
        <v>0</v>
      </c>
      <c r="AT1009" s="160">
        <v>0</v>
      </c>
      <c r="AU1009" s="160">
        <v>0</v>
      </c>
      <c r="AV1009" s="160">
        <v>10</v>
      </c>
      <c r="AW1009" s="160">
        <v>0</v>
      </c>
      <c r="AX1009" s="160">
        <v>0</v>
      </c>
      <c r="AY1009" s="160">
        <v>0</v>
      </c>
      <c r="AZ1009" s="160">
        <v>0</v>
      </c>
      <c r="BA1009" s="160">
        <v>0</v>
      </c>
      <c r="BB1009" s="160"/>
      <c r="BC1009" s="160"/>
      <c r="BD1009" s="160"/>
      <c r="BE1009" s="160"/>
    </row>
    <row r="1010" spans="2:57" ht="16.5" hidden="1" customHeight="1">
      <c r="B1010" s="163">
        <v>1004</v>
      </c>
      <c r="C1010" s="160" t="s">
        <v>280</v>
      </c>
      <c r="D1010" s="160" t="s">
        <v>7440</v>
      </c>
      <c r="E1010" s="176" t="s">
        <v>28</v>
      </c>
      <c r="F1010" s="158" t="s">
        <v>6268</v>
      </c>
      <c r="G1010" s="158" t="e">
        <v>#N/A</v>
      </c>
      <c r="H1010" s="159" t="s">
        <v>730</v>
      </c>
      <c r="I1010" s="160" t="s">
        <v>7441</v>
      </c>
      <c r="J1010" s="218" t="s">
        <v>7437</v>
      </c>
      <c r="K1010" s="219">
        <v>26302</v>
      </c>
      <c r="L1010" s="220"/>
      <c r="M1010" s="160"/>
      <c r="N1010" s="158" t="s">
        <v>699</v>
      </c>
      <c r="O1010" s="220" t="s">
        <v>7438</v>
      </c>
      <c r="P1010" s="158" t="s">
        <v>699</v>
      </c>
      <c r="Q1010" s="213">
        <v>1</v>
      </c>
      <c r="R1010" s="213">
        <v>1</v>
      </c>
      <c r="S1010" s="213">
        <v>22</v>
      </c>
      <c r="T1010" s="163" t="s">
        <v>3533</v>
      </c>
      <c r="U1010" s="163">
        <v>14</v>
      </c>
      <c r="V1010" s="163" t="s">
        <v>6180</v>
      </c>
      <c r="W1010" s="213">
        <v>1</v>
      </c>
      <c r="X1010" s="213"/>
      <c r="Y1010" s="164" t="s">
        <v>26</v>
      </c>
      <c r="Z1010" s="164" t="s">
        <v>26</v>
      </c>
      <c r="AA1010" s="164"/>
      <c r="AB1010" s="221" t="s">
        <v>2338</v>
      </c>
      <c r="AC1010" s="208">
        <v>0</v>
      </c>
      <c r="AD1010" s="166"/>
      <c r="AE1010" s="166"/>
      <c r="AF1010" s="166"/>
      <c r="AG1010" s="166"/>
      <c r="AH1010" s="166"/>
      <c r="AI1010" s="166"/>
      <c r="AJ1010" s="166"/>
      <c r="AK1010" s="166"/>
      <c r="AL1010" s="166"/>
      <c r="AM1010" s="166"/>
      <c r="AN1010" s="166"/>
      <c r="AO1010" s="166" t="s">
        <v>699</v>
      </c>
      <c r="AP1010" s="159"/>
      <c r="AQ1010" s="159"/>
      <c r="AR1010" s="169">
        <f t="shared" si="6"/>
        <v>0</v>
      </c>
      <c r="AS1010" s="160">
        <v>0</v>
      </c>
      <c r="AT1010" s="160">
        <v>0</v>
      </c>
      <c r="AU1010" s="160">
        <v>0</v>
      </c>
      <c r="AV1010" s="160">
        <v>0</v>
      </c>
      <c r="AW1010" s="160">
        <v>0</v>
      </c>
      <c r="AX1010" s="160">
        <v>0</v>
      </c>
      <c r="AY1010" s="160">
        <v>0</v>
      </c>
      <c r="AZ1010" s="160">
        <v>0</v>
      </c>
      <c r="BA1010" s="160">
        <v>0</v>
      </c>
      <c r="BB1010" s="160"/>
      <c r="BC1010" s="160"/>
      <c r="BD1010" s="160"/>
      <c r="BE1010" s="160"/>
    </row>
    <row r="1011" spans="2:57" ht="16.5" hidden="1" customHeight="1">
      <c r="B1011" s="163">
        <v>1005</v>
      </c>
      <c r="C1011" s="160" t="s">
        <v>199</v>
      </c>
      <c r="D1011" s="160" t="s">
        <v>7442</v>
      </c>
      <c r="E1011" s="176" t="s">
        <v>28</v>
      </c>
      <c r="F1011" s="158" t="s">
        <v>6268</v>
      </c>
      <c r="G1011" s="158" t="s">
        <v>6269</v>
      </c>
      <c r="H1011" s="159" t="s">
        <v>730</v>
      </c>
      <c r="I1011" s="160" t="s">
        <v>7443</v>
      </c>
      <c r="J1011" s="218" t="s">
        <v>7444</v>
      </c>
      <c r="K1011" s="219">
        <v>33239</v>
      </c>
      <c r="L1011" s="220"/>
      <c r="M1011" s="160"/>
      <c r="N1011" s="158" t="s">
        <v>699</v>
      </c>
      <c r="O1011" s="220" t="s">
        <v>7445</v>
      </c>
      <c r="P1011" s="158" t="s">
        <v>699</v>
      </c>
      <c r="Q1011" s="213">
        <v>3</v>
      </c>
      <c r="R1011" s="163">
        <v>3</v>
      </c>
      <c r="S1011" s="163">
        <v>20</v>
      </c>
      <c r="T1011" s="163" t="s">
        <v>6811</v>
      </c>
      <c r="U1011" s="163">
        <v>87</v>
      </c>
      <c r="V1011" s="163" t="s">
        <v>7446</v>
      </c>
      <c r="W1011" s="163">
        <v>1</v>
      </c>
      <c r="X1011" s="163"/>
      <c r="Y1011" s="164" t="s">
        <v>26</v>
      </c>
      <c r="Z1011" s="164" t="s">
        <v>26</v>
      </c>
      <c r="AA1011" s="164" t="s">
        <v>35</v>
      </c>
      <c r="AB1011" s="208" t="s">
        <v>2354</v>
      </c>
      <c r="AC1011" s="208">
        <v>53</v>
      </c>
      <c r="AD1011" s="166"/>
      <c r="AE1011" s="166"/>
      <c r="AF1011" s="166"/>
      <c r="AG1011" s="166"/>
      <c r="AH1011" s="166"/>
      <c r="AI1011" s="166"/>
      <c r="AJ1011" s="166"/>
      <c r="AK1011" s="166"/>
      <c r="AL1011" s="166"/>
      <c r="AM1011" s="166"/>
      <c r="AN1011" s="166"/>
      <c r="AO1011" s="166" t="s">
        <v>699</v>
      </c>
      <c r="AP1011" s="159"/>
      <c r="AQ1011" s="159"/>
      <c r="AR1011" s="169">
        <f t="shared" si="6"/>
        <v>53</v>
      </c>
      <c r="AS1011" s="160">
        <v>0</v>
      </c>
      <c r="AT1011" s="160">
        <v>0</v>
      </c>
      <c r="AU1011" s="160">
        <v>0</v>
      </c>
      <c r="AV1011" s="160">
        <v>53</v>
      </c>
      <c r="AW1011" s="160">
        <v>0</v>
      </c>
      <c r="AX1011" s="160">
        <v>0</v>
      </c>
      <c r="AY1011" s="160">
        <v>0</v>
      </c>
      <c r="AZ1011" s="160">
        <v>0</v>
      </c>
      <c r="BA1011" s="160">
        <v>0</v>
      </c>
      <c r="BB1011" s="160"/>
      <c r="BC1011" s="160"/>
      <c r="BD1011" s="160"/>
      <c r="BE1011" s="160"/>
    </row>
    <row r="1012" spans="2:57" ht="16.5" hidden="1" customHeight="1">
      <c r="B1012" s="163">
        <v>1006</v>
      </c>
      <c r="C1012" s="160" t="s">
        <v>200</v>
      </c>
      <c r="D1012" s="160" t="s">
        <v>7447</v>
      </c>
      <c r="E1012" s="176" t="s">
        <v>28</v>
      </c>
      <c r="F1012" s="158" t="s">
        <v>6268</v>
      </c>
      <c r="G1012" s="158" t="s">
        <v>6269</v>
      </c>
      <c r="H1012" s="159" t="s">
        <v>727</v>
      </c>
      <c r="I1012" s="160" t="s">
        <v>7448</v>
      </c>
      <c r="J1012" s="218" t="s">
        <v>7449</v>
      </c>
      <c r="K1012" s="219">
        <v>32874</v>
      </c>
      <c r="L1012" s="220"/>
      <c r="M1012" s="160"/>
      <c r="N1012" s="158" t="s">
        <v>699</v>
      </c>
      <c r="O1012" s="220" t="s">
        <v>7450</v>
      </c>
      <c r="P1012" s="158" t="s">
        <v>699</v>
      </c>
      <c r="Q1012" s="213">
        <v>2</v>
      </c>
      <c r="R1012" s="163">
        <v>2</v>
      </c>
      <c r="S1012" s="163">
        <v>13</v>
      </c>
      <c r="T1012" s="163" t="s">
        <v>3391</v>
      </c>
      <c r="U1012" s="163">
        <v>63</v>
      </c>
      <c r="V1012" s="163" t="s">
        <v>7451</v>
      </c>
      <c r="W1012" s="163">
        <v>2</v>
      </c>
      <c r="X1012" s="163"/>
      <c r="Y1012" s="164" t="s">
        <v>26</v>
      </c>
      <c r="Z1012" s="164" t="s">
        <v>26</v>
      </c>
      <c r="AA1012" s="164" t="s">
        <v>35</v>
      </c>
      <c r="AB1012" s="208" t="s">
        <v>2354</v>
      </c>
      <c r="AC1012" s="208">
        <v>52</v>
      </c>
      <c r="AD1012" s="166"/>
      <c r="AE1012" s="166"/>
      <c r="AF1012" s="166"/>
      <c r="AG1012" s="166"/>
      <c r="AH1012" s="166"/>
      <c r="AI1012" s="166"/>
      <c r="AJ1012" s="166"/>
      <c r="AK1012" s="166"/>
      <c r="AL1012" s="166"/>
      <c r="AM1012" s="166"/>
      <c r="AN1012" s="166"/>
      <c r="AO1012" s="166" t="s">
        <v>699</v>
      </c>
      <c r="AP1012" s="159"/>
      <c r="AQ1012" s="159"/>
      <c r="AR1012" s="169">
        <f t="shared" si="6"/>
        <v>52</v>
      </c>
      <c r="AS1012" s="160">
        <v>3</v>
      </c>
      <c r="AT1012" s="160">
        <v>0</v>
      </c>
      <c r="AU1012" s="160">
        <v>0</v>
      </c>
      <c r="AV1012" s="160">
        <v>27</v>
      </c>
      <c r="AW1012" s="160">
        <v>22</v>
      </c>
      <c r="AX1012" s="160">
        <v>0</v>
      </c>
      <c r="AY1012" s="160">
        <v>0</v>
      </c>
      <c r="AZ1012" s="160">
        <v>0</v>
      </c>
      <c r="BA1012" s="160">
        <v>0</v>
      </c>
      <c r="BB1012" s="160"/>
      <c r="BC1012" s="160"/>
      <c r="BD1012" s="160"/>
      <c r="BE1012" s="160"/>
    </row>
    <row r="1013" spans="2:57" ht="16.5" hidden="1" customHeight="1">
      <c r="B1013" s="163">
        <v>1007</v>
      </c>
      <c r="C1013" s="160" t="s">
        <v>341</v>
      </c>
      <c r="D1013" s="160" t="s">
        <v>7452</v>
      </c>
      <c r="E1013" s="176" t="s">
        <v>28</v>
      </c>
      <c r="F1013" s="158" t="s">
        <v>6268</v>
      </c>
      <c r="G1013" s="158" t="s">
        <v>6315</v>
      </c>
      <c r="H1013" s="159" t="s">
        <v>730</v>
      </c>
      <c r="I1013" s="160" t="s">
        <v>7453</v>
      </c>
      <c r="J1013" s="218" t="s">
        <v>7454</v>
      </c>
      <c r="K1013" s="219">
        <v>37274</v>
      </c>
      <c r="L1013" s="220"/>
      <c r="M1013" s="160"/>
      <c r="N1013" s="158" t="s">
        <v>699</v>
      </c>
      <c r="O1013" s="220" t="s">
        <v>7455</v>
      </c>
      <c r="P1013" s="158" t="s">
        <v>699</v>
      </c>
      <c r="Q1013" s="213">
        <v>1</v>
      </c>
      <c r="R1013" s="163">
        <v>1</v>
      </c>
      <c r="S1013" s="163">
        <v>13</v>
      </c>
      <c r="T1013" s="163" t="s">
        <v>2857</v>
      </c>
      <c r="U1013" s="163">
        <v>44</v>
      </c>
      <c r="V1013" s="163" t="s">
        <v>7456</v>
      </c>
      <c r="W1013" s="213">
        <v>0</v>
      </c>
      <c r="X1013" s="213"/>
      <c r="Y1013" s="164" t="s">
        <v>26</v>
      </c>
      <c r="Z1013" s="164" t="s">
        <v>26</v>
      </c>
      <c r="AA1013" s="164"/>
      <c r="AB1013" s="221" t="s">
        <v>2338</v>
      </c>
      <c r="AC1013" s="208">
        <v>42</v>
      </c>
      <c r="AD1013" s="166"/>
      <c r="AE1013" s="166"/>
      <c r="AF1013" s="166"/>
      <c r="AG1013" s="166"/>
      <c r="AH1013" s="166"/>
      <c r="AI1013" s="166"/>
      <c r="AJ1013" s="166"/>
      <c r="AK1013" s="166"/>
      <c r="AL1013" s="166"/>
      <c r="AM1013" s="166"/>
      <c r="AN1013" s="166"/>
      <c r="AO1013" s="166" t="s">
        <v>699</v>
      </c>
      <c r="AP1013" s="159"/>
      <c r="AQ1013" s="159"/>
      <c r="AR1013" s="169">
        <f t="shared" si="6"/>
        <v>42</v>
      </c>
      <c r="AS1013" s="160">
        <v>0</v>
      </c>
      <c r="AT1013" s="160">
        <v>0</v>
      </c>
      <c r="AU1013" s="160">
        <v>0</v>
      </c>
      <c r="AV1013" s="160">
        <v>10</v>
      </c>
      <c r="AW1013" s="160">
        <v>2</v>
      </c>
      <c r="AX1013" s="160">
        <v>0</v>
      </c>
      <c r="AY1013" s="160">
        <v>0</v>
      </c>
      <c r="AZ1013" s="160">
        <v>0</v>
      </c>
      <c r="BA1013" s="160">
        <v>30</v>
      </c>
      <c r="BB1013" s="160"/>
      <c r="BC1013" s="160"/>
      <c r="BD1013" s="160"/>
      <c r="BE1013" s="160"/>
    </row>
    <row r="1014" spans="2:57" ht="16.5" hidden="1" customHeight="1">
      <c r="B1014" s="163">
        <v>1008</v>
      </c>
      <c r="C1014" s="160" t="s">
        <v>342</v>
      </c>
      <c r="D1014" s="160" t="s">
        <v>7457</v>
      </c>
      <c r="E1014" s="176" t="s">
        <v>28</v>
      </c>
      <c r="F1014" s="158" t="s">
        <v>6268</v>
      </c>
      <c r="G1014" s="158" t="s">
        <v>6315</v>
      </c>
      <c r="H1014" s="159" t="s">
        <v>727</v>
      </c>
      <c r="I1014" s="160" t="s">
        <v>7458</v>
      </c>
      <c r="J1014" s="218" t="s">
        <v>7459</v>
      </c>
      <c r="K1014" s="219">
        <v>25218</v>
      </c>
      <c r="L1014" s="220"/>
      <c r="M1014" s="160"/>
      <c r="N1014" s="158" t="s">
        <v>699</v>
      </c>
      <c r="O1014" s="220" t="s">
        <v>7460</v>
      </c>
      <c r="P1014" s="158" t="s">
        <v>699</v>
      </c>
      <c r="Q1014" s="213">
        <v>2</v>
      </c>
      <c r="R1014" s="163">
        <v>1</v>
      </c>
      <c r="S1014" s="163">
        <v>13</v>
      </c>
      <c r="T1014" s="163" t="s">
        <v>4347</v>
      </c>
      <c r="U1014" s="163">
        <v>44</v>
      </c>
      <c r="V1014" s="163" t="s">
        <v>7461</v>
      </c>
      <c r="W1014" s="163">
        <v>1</v>
      </c>
      <c r="X1014" s="163"/>
      <c r="Y1014" s="164" t="s">
        <v>26</v>
      </c>
      <c r="Z1014" s="164" t="s">
        <v>26</v>
      </c>
      <c r="AA1014" s="164" t="s">
        <v>35</v>
      </c>
      <c r="AB1014" s="208" t="s">
        <v>2354</v>
      </c>
      <c r="AC1014" s="208">
        <v>35</v>
      </c>
      <c r="AD1014" s="166"/>
      <c r="AE1014" s="166"/>
      <c r="AF1014" s="166"/>
      <c r="AG1014" s="166"/>
      <c r="AH1014" s="166"/>
      <c r="AI1014" s="166"/>
      <c r="AJ1014" s="166"/>
      <c r="AK1014" s="166"/>
      <c r="AL1014" s="166"/>
      <c r="AM1014" s="166"/>
      <c r="AN1014" s="166"/>
      <c r="AO1014" s="166" t="s">
        <v>699</v>
      </c>
      <c r="AP1014" s="159"/>
      <c r="AQ1014" s="159"/>
      <c r="AR1014" s="169">
        <f t="shared" si="6"/>
        <v>35</v>
      </c>
      <c r="AS1014" s="160">
        <v>0</v>
      </c>
      <c r="AT1014" s="160">
        <v>0</v>
      </c>
      <c r="AU1014" s="160">
        <v>0</v>
      </c>
      <c r="AV1014" s="160">
        <v>11</v>
      </c>
      <c r="AW1014" s="160">
        <v>13</v>
      </c>
      <c r="AX1014" s="160">
        <v>11</v>
      </c>
      <c r="AY1014" s="160">
        <v>0</v>
      </c>
      <c r="AZ1014" s="160">
        <v>0</v>
      </c>
      <c r="BA1014" s="160">
        <v>0</v>
      </c>
      <c r="BB1014" s="160"/>
      <c r="BC1014" s="160"/>
      <c r="BD1014" s="160"/>
      <c r="BE1014" s="160"/>
    </row>
    <row r="1015" spans="2:57" ht="16.5" hidden="1" customHeight="1">
      <c r="B1015" s="163">
        <v>1009</v>
      </c>
      <c r="C1015" s="160" t="s">
        <v>97</v>
      </c>
      <c r="D1015" s="160" t="s">
        <v>7462</v>
      </c>
      <c r="E1015" s="176" t="s">
        <v>28</v>
      </c>
      <c r="F1015" s="158" t="s">
        <v>6268</v>
      </c>
      <c r="G1015" s="158" t="s">
        <v>6285</v>
      </c>
      <c r="H1015" s="159" t="s">
        <v>727</v>
      </c>
      <c r="I1015" s="160" t="s">
        <v>7463</v>
      </c>
      <c r="J1015" s="218" t="s">
        <v>7464</v>
      </c>
      <c r="K1015" s="219">
        <v>24473</v>
      </c>
      <c r="L1015" s="220"/>
      <c r="M1015" s="160"/>
      <c r="N1015" s="158" t="s">
        <v>699</v>
      </c>
      <c r="O1015" s="220" t="s">
        <v>7465</v>
      </c>
      <c r="P1015" s="158" t="s">
        <v>699</v>
      </c>
      <c r="Q1015" s="213">
        <v>3</v>
      </c>
      <c r="R1015" s="163">
        <v>2</v>
      </c>
      <c r="S1015" s="163">
        <v>14</v>
      </c>
      <c r="T1015" s="163" t="s">
        <v>4501</v>
      </c>
      <c r="U1015" s="163">
        <v>37</v>
      </c>
      <c r="V1015" s="163" t="s">
        <v>7466</v>
      </c>
      <c r="W1015" s="163">
        <v>2</v>
      </c>
      <c r="X1015" s="163"/>
      <c r="Y1015" s="164" t="s">
        <v>26</v>
      </c>
      <c r="Z1015" s="164" t="s">
        <v>26</v>
      </c>
      <c r="AA1015" s="164" t="s">
        <v>35</v>
      </c>
      <c r="AB1015" s="208" t="s">
        <v>2354</v>
      </c>
      <c r="AC1015" s="208">
        <v>17</v>
      </c>
      <c r="AD1015" s="166"/>
      <c r="AE1015" s="166"/>
      <c r="AF1015" s="166"/>
      <c r="AG1015" s="166"/>
      <c r="AH1015" s="166"/>
      <c r="AI1015" s="166"/>
      <c r="AJ1015" s="166"/>
      <c r="AK1015" s="166"/>
      <c r="AL1015" s="166"/>
      <c r="AM1015" s="166"/>
      <c r="AN1015" s="166"/>
      <c r="AO1015" s="166" t="s">
        <v>699</v>
      </c>
      <c r="AP1015" s="159"/>
      <c r="AQ1015" s="159"/>
      <c r="AR1015" s="169">
        <f t="shared" si="6"/>
        <v>17</v>
      </c>
      <c r="AS1015" s="160">
        <v>0</v>
      </c>
      <c r="AT1015" s="160">
        <v>0</v>
      </c>
      <c r="AU1015" s="160">
        <v>0</v>
      </c>
      <c r="AV1015" s="160">
        <v>3</v>
      </c>
      <c r="AW1015" s="160">
        <v>0</v>
      </c>
      <c r="AX1015" s="160">
        <v>14</v>
      </c>
      <c r="AY1015" s="160">
        <v>0</v>
      </c>
      <c r="AZ1015" s="160">
        <v>0</v>
      </c>
      <c r="BA1015" s="160">
        <v>0</v>
      </c>
      <c r="BB1015" s="160"/>
      <c r="BC1015" s="160"/>
      <c r="BD1015" s="160"/>
      <c r="BE1015" s="160"/>
    </row>
    <row r="1016" spans="2:57" ht="16.5" hidden="1" customHeight="1">
      <c r="B1016" s="163">
        <v>1010</v>
      </c>
      <c r="C1016" s="160" t="s">
        <v>281</v>
      </c>
      <c r="D1016" s="160" t="s">
        <v>7467</v>
      </c>
      <c r="E1016" s="176" t="s">
        <v>28</v>
      </c>
      <c r="F1016" s="158" t="s">
        <v>6268</v>
      </c>
      <c r="G1016" s="158" t="s">
        <v>6291</v>
      </c>
      <c r="H1016" s="159" t="s">
        <v>730</v>
      </c>
      <c r="I1016" s="160" t="s">
        <v>7468</v>
      </c>
      <c r="J1016" s="218" t="s">
        <v>7469</v>
      </c>
      <c r="K1016" s="219">
        <v>38718</v>
      </c>
      <c r="L1016" s="220"/>
      <c r="M1016" s="160"/>
      <c r="N1016" s="158" t="s">
        <v>699</v>
      </c>
      <c r="O1016" s="220" t="s">
        <v>7470</v>
      </c>
      <c r="P1016" s="158" t="s">
        <v>699</v>
      </c>
      <c r="Q1016" s="213">
        <v>3</v>
      </c>
      <c r="R1016" s="163">
        <v>1</v>
      </c>
      <c r="S1016" s="163">
        <v>20</v>
      </c>
      <c r="T1016" s="163" t="s">
        <v>2575</v>
      </c>
      <c r="U1016" s="163">
        <v>37</v>
      </c>
      <c r="V1016" s="163" t="s">
        <v>7471</v>
      </c>
      <c r="W1016" s="163">
        <v>1</v>
      </c>
      <c r="X1016" s="163"/>
      <c r="Y1016" s="164" t="s">
        <v>26</v>
      </c>
      <c r="Z1016" s="164" t="s">
        <v>26</v>
      </c>
      <c r="AA1016" s="164" t="s">
        <v>35</v>
      </c>
      <c r="AB1016" s="208" t="s">
        <v>2354</v>
      </c>
      <c r="AC1016" s="208">
        <v>32</v>
      </c>
      <c r="AD1016" s="166"/>
      <c r="AE1016" s="166"/>
      <c r="AF1016" s="166"/>
      <c r="AG1016" s="166"/>
      <c r="AH1016" s="166"/>
      <c r="AI1016" s="166"/>
      <c r="AJ1016" s="166"/>
      <c r="AK1016" s="166"/>
      <c r="AL1016" s="166"/>
      <c r="AM1016" s="166"/>
      <c r="AN1016" s="166"/>
      <c r="AO1016" s="166" t="s">
        <v>699</v>
      </c>
      <c r="AP1016" s="159"/>
      <c r="AQ1016" s="159"/>
      <c r="AR1016" s="169">
        <f t="shared" si="6"/>
        <v>32</v>
      </c>
      <c r="AS1016" s="160">
        <v>0</v>
      </c>
      <c r="AT1016" s="160">
        <v>0</v>
      </c>
      <c r="AU1016" s="160">
        <v>0</v>
      </c>
      <c r="AV1016" s="160">
        <v>32</v>
      </c>
      <c r="AW1016" s="160">
        <v>0</v>
      </c>
      <c r="AX1016" s="160">
        <v>0</v>
      </c>
      <c r="AY1016" s="160">
        <v>0</v>
      </c>
      <c r="AZ1016" s="160">
        <v>0</v>
      </c>
      <c r="BA1016" s="160">
        <v>0</v>
      </c>
      <c r="BB1016" s="160"/>
      <c r="BC1016" s="160"/>
      <c r="BD1016" s="160"/>
      <c r="BE1016" s="160"/>
    </row>
    <row r="1017" spans="2:57" ht="16.5" hidden="1" customHeight="1">
      <c r="B1017" s="163">
        <v>1011</v>
      </c>
      <c r="C1017" s="160" t="s">
        <v>282</v>
      </c>
      <c r="D1017" s="160" t="s">
        <v>7472</v>
      </c>
      <c r="E1017" s="176" t="s">
        <v>28</v>
      </c>
      <c r="F1017" s="158" t="s">
        <v>6268</v>
      </c>
      <c r="G1017" s="158" t="s">
        <v>6291</v>
      </c>
      <c r="H1017" s="159" t="s">
        <v>727</v>
      </c>
      <c r="I1017" s="160" t="s">
        <v>7473</v>
      </c>
      <c r="J1017" s="218" t="s">
        <v>7474</v>
      </c>
      <c r="K1017" s="219">
        <v>38353</v>
      </c>
      <c r="L1017" s="220"/>
      <c r="M1017" s="160"/>
      <c r="N1017" s="158" t="s">
        <v>699</v>
      </c>
      <c r="O1017" s="220" t="s">
        <v>7475</v>
      </c>
      <c r="P1017" s="158" t="s">
        <v>699</v>
      </c>
      <c r="Q1017" s="213">
        <v>3</v>
      </c>
      <c r="R1017" s="163">
        <v>1</v>
      </c>
      <c r="S1017" s="163">
        <v>15</v>
      </c>
      <c r="T1017" s="163" t="s">
        <v>2599</v>
      </c>
      <c r="U1017" s="163">
        <v>34</v>
      </c>
      <c r="V1017" s="163" t="s">
        <v>7476</v>
      </c>
      <c r="W1017" s="163">
        <v>1</v>
      </c>
      <c r="X1017" s="163"/>
      <c r="Y1017" s="164" t="s">
        <v>26</v>
      </c>
      <c r="Z1017" s="164" t="s">
        <v>26</v>
      </c>
      <c r="AA1017" s="164"/>
      <c r="AB1017" s="221" t="s">
        <v>2338</v>
      </c>
      <c r="AC1017" s="208">
        <v>32</v>
      </c>
      <c r="AD1017" s="166"/>
      <c r="AE1017" s="166"/>
      <c r="AF1017" s="166"/>
      <c r="AG1017" s="166"/>
      <c r="AH1017" s="166"/>
      <c r="AI1017" s="166"/>
      <c r="AJ1017" s="166"/>
      <c r="AK1017" s="166"/>
      <c r="AL1017" s="166"/>
      <c r="AM1017" s="166"/>
      <c r="AN1017" s="166"/>
      <c r="AO1017" s="166" t="s">
        <v>699</v>
      </c>
      <c r="AP1017" s="159"/>
      <c r="AQ1017" s="159"/>
      <c r="AR1017" s="169">
        <f t="shared" si="6"/>
        <v>32</v>
      </c>
      <c r="AS1017" s="160">
        <v>0</v>
      </c>
      <c r="AT1017" s="160">
        <v>0</v>
      </c>
      <c r="AU1017" s="160">
        <v>0</v>
      </c>
      <c r="AV1017" s="160">
        <v>1</v>
      </c>
      <c r="AW1017" s="160">
        <v>6</v>
      </c>
      <c r="AX1017" s="160">
        <v>0</v>
      </c>
      <c r="AY1017" s="160">
        <v>0</v>
      </c>
      <c r="AZ1017" s="160">
        <v>0</v>
      </c>
      <c r="BA1017" s="160">
        <v>25</v>
      </c>
      <c r="BB1017" s="160"/>
      <c r="BC1017" s="160"/>
      <c r="BD1017" s="160"/>
      <c r="BE1017" s="160"/>
    </row>
    <row r="1018" spans="2:57" ht="16.5" hidden="1" customHeight="1">
      <c r="B1018" s="163">
        <v>1012</v>
      </c>
      <c r="C1018" s="160" t="s">
        <v>343</v>
      </c>
      <c r="D1018" s="160" t="s">
        <v>7477</v>
      </c>
      <c r="E1018" s="176" t="s">
        <v>28</v>
      </c>
      <c r="F1018" s="158" t="s">
        <v>6268</v>
      </c>
      <c r="G1018" s="158" t="s">
        <v>6315</v>
      </c>
      <c r="H1018" s="159" t="s">
        <v>724</v>
      </c>
      <c r="I1018" s="160" t="s">
        <v>7478</v>
      </c>
      <c r="J1018" s="218" t="s">
        <v>7479</v>
      </c>
      <c r="K1018" s="219">
        <v>36529</v>
      </c>
      <c r="L1018" s="220"/>
      <c r="M1018" s="160"/>
      <c r="N1018" s="158" t="s">
        <v>699</v>
      </c>
      <c r="O1018" s="220" t="s">
        <v>7480</v>
      </c>
      <c r="P1018" s="158" t="s">
        <v>699</v>
      </c>
      <c r="Q1018" s="213">
        <v>4</v>
      </c>
      <c r="R1018" s="163">
        <v>2</v>
      </c>
      <c r="S1018" s="163">
        <v>23</v>
      </c>
      <c r="T1018" s="163" t="s">
        <v>3024</v>
      </c>
      <c r="U1018" s="163">
        <v>53</v>
      </c>
      <c r="V1018" s="163" t="s">
        <v>7481</v>
      </c>
      <c r="W1018" s="163">
        <v>2</v>
      </c>
      <c r="X1018" s="163"/>
      <c r="Y1018" s="164" t="s">
        <v>26</v>
      </c>
      <c r="Z1018" s="164" t="s">
        <v>26</v>
      </c>
      <c r="AA1018" s="164"/>
      <c r="AB1018" s="221" t="s">
        <v>2338</v>
      </c>
      <c r="AC1018" s="208">
        <v>47</v>
      </c>
      <c r="AD1018" s="166"/>
      <c r="AE1018" s="166"/>
      <c r="AF1018" s="166"/>
      <c r="AG1018" s="166"/>
      <c r="AH1018" s="166"/>
      <c r="AI1018" s="166"/>
      <c r="AJ1018" s="166"/>
      <c r="AK1018" s="166"/>
      <c r="AL1018" s="166"/>
      <c r="AM1018" s="166"/>
      <c r="AN1018" s="166"/>
      <c r="AO1018" s="166" t="s">
        <v>699</v>
      </c>
      <c r="AP1018" s="159"/>
      <c r="AQ1018" s="159"/>
      <c r="AR1018" s="169">
        <f t="shared" si="6"/>
        <v>47</v>
      </c>
      <c r="AS1018" s="160">
        <v>0</v>
      </c>
      <c r="AT1018" s="160">
        <v>0</v>
      </c>
      <c r="AU1018" s="160">
        <v>0</v>
      </c>
      <c r="AV1018" s="160">
        <v>5</v>
      </c>
      <c r="AW1018" s="160">
        <v>2</v>
      </c>
      <c r="AX1018" s="160">
        <v>40</v>
      </c>
      <c r="AY1018" s="160">
        <v>0</v>
      </c>
      <c r="AZ1018" s="160">
        <v>0</v>
      </c>
      <c r="BA1018" s="160">
        <v>0</v>
      </c>
      <c r="BB1018" s="160"/>
      <c r="BC1018" s="160"/>
      <c r="BD1018" s="160"/>
      <c r="BE1018" s="160"/>
    </row>
    <row r="1019" spans="2:57" ht="16.5" hidden="1" customHeight="1">
      <c r="B1019" s="163">
        <v>1013</v>
      </c>
      <c r="C1019" s="160" t="s">
        <v>54</v>
      </c>
      <c r="D1019" s="160" t="s">
        <v>7482</v>
      </c>
      <c r="E1019" s="176" t="s">
        <v>28</v>
      </c>
      <c r="F1019" s="158" t="s">
        <v>6268</v>
      </c>
      <c r="G1019" s="158" t="s">
        <v>6395</v>
      </c>
      <c r="H1019" s="159" t="s">
        <v>784</v>
      </c>
      <c r="I1019" s="160" t="s">
        <v>7483</v>
      </c>
      <c r="J1019" s="218" t="s">
        <v>7484</v>
      </c>
      <c r="K1019" s="219">
        <v>44197</v>
      </c>
      <c r="L1019" s="220"/>
      <c r="M1019" s="160"/>
      <c r="N1019" s="158" t="s">
        <v>699</v>
      </c>
      <c r="O1019" s="220" t="s">
        <v>7485</v>
      </c>
      <c r="P1019" s="158" t="s">
        <v>699</v>
      </c>
      <c r="Q1019" s="213">
        <v>3</v>
      </c>
      <c r="R1019" s="163">
        <v>1</v>
      </c>
      <c r="S1019" s="163">
        <v>25</v>
      </c>
      <c r="T1019" s="163" t="s">
        <v>4525</v>
      </c>
      <c r="U1019" s="163">
        <v>76</v>
      </c>
      <c r="V1019" s="163" t="s">
        <v>7486</v>
      </c>
      <c r="W1019" s="163">
        <v>2</v>
      </c>
      <c r="X1019" s="163"/>
      <c r="Y1019" s="164" t="s">
        <v>26</v>
      </c>
      <c r="Z1019" s="164" t="s">
        <v>26</v>
      </c>
      <c r="AA1019" s="164"/>
      <c r="AB1019" s="221" t="s">
        <v>2338</v>
      </c>
      <c r="AC1019" s="208">
        <v>58</v>
      </c>
      <c r="AD1019" s="166"/>
      <c r="AE1019" s="166"/>
      <c r="AF1019" s="166"/>
      <c r="AG1019" s="166"/>
      <c r="AH1019" s="166"/>
      <c r="AI1019" s="166"/>
      <c r="AJ1019" s="166"/>
      <c r="AK1019" s="166"/>
      <c r="AL1019" s="166"/>
      <c r="AM1019" s="166"/>
      <c r="AN1019" s="166"/>
      <c r="AO1019" s="166" t="s">
        <v>699</v>
      </c>
      <c r="AP1019" s="159"/>
      <c r="AQ1019" s="159"/>
      <c r="AR1019" s="169">
        <f t="shared" si="6"/>
        <v>58</v>
      </c>
      <c r="AS1019" s="160">
        <v>0</v>
      </c>
      <c r="AT1019" s="160">
        <v>0</v>
      </c>
      <c r="AU1019" s="160">
        <v>0</v>
      </c>
      <c r="AV1019" s="160">
        <v>8</v>
      </c>
      <c r="AW1019" s="160">
        <v>0</v>
      </c>
      <c r="AX1019" s="160">
        <v>7</v>
      </c>
      <c r="AY1019" s="160">
        <v>0</v>
      </c>
      <c r="AZ1019" s="160">
        <v>0</v>
      </c>
      <c r="BA1019" s="160">
        <v>43</v>
      </c>
      <c r="BB1019" s="160"/>
      <c r="BC1019" s="160"/>
      <c r="BD1019" s="160"/>
      <c r="BE1019" s="160"/>
    </row>
    <row r="1020" spans="2:57" ht="16.5" hidden="1" customHeight="1">
      <c r="B1020" s="163">
        <v>1014</v>
      </c>
      <c r="C1020" s="160" t="s">
        <v>98</v>
      </c>
      <c r="D1020" s="160" t="s">
        <v>7487</v>
      </c>
      <c r="E1020" s="176" t="s">
        <v>28</v>
      </c>
      <c r="F1020" s="158" t="s">
        <v>6268</v>
      </c>
      <c r="G1020" s="158" t="s">
        <v>6285</v>
      </c>
      <c r="H1020" s="159" t="s">
        <v>727</v>
      </c>
      <c r="I1020" s="160" t="s">
        <v>7488</v>
      </c>
      <c r="J1020" s="218" t="s">
        <v>7489</v>
      </c>
      <c r="K1020" s="219">
        <v>24838</v>
      </c>
      <c r="L1020" s="220"/>
      <c r="M1020" s="160"/>
      <c r="N1020" s="158" t="s">
        <v>699</v>
      </c>
      <c r="O1020" s="220" t="s">
        <v>7490</v>
      </c>
      <c r="P1020" s="158" t="s">
        <v>699</v>
      </c>
      <c r="Q1020" s="213">
        <v>3</v>
      </c>
      <c r="R1020" s="163">
        <v>1</v>
      </c>
      <c r="S1020" s="163">
        <v>13</v>
      </c>
      <c r="T1020" s="163" t="s">
        <v>3077</v>
      </c>
      <c r="U1020" s="163">
        <v>17</v>
      </c>
      <c r="V1020" s="163" t="s">
        <v>6960</v>
      </c>
      <c r="W1020" s="163">
        <v>2</v>
      </c>
      <c r="X1020" s="163"/>
      <c r="Y1020" s="164" t="s">
        <v>26</v>
      </c>
      <c r="Z1020" s="164" t="s">
        <v>26</v>
      </c>
      <c r="AA1020" s="164"/>
      <c r="AB1020" s="221" t="s">
        <v>2338</v>
      </c>
      <c r="AC1020" s="208">
        <v>9</v>
      </c>
      <c r="AD1020" s="166"/>
      <c r="AE1020" s="166"/>
      <c r="AF1020" s="166"/>
      <c r="AG1020" s="166"/>
      <c r="AH1020" s="166"/>
      <c r="AI1020" s="166"/>
      <c r="AJ1020" s="166"/>
      <c r="AK1020" s="166"/>
      <c r="AL1020" s="166"/>
      <c r="AM1020" s="166"/>
      <c r="AN1020" s="166"/>
      <c r="AO1020" s="166" t="s">
        <v>699</v>
      </c>
      <c r="AP1020" s="159"/>
      <c r="AQ1020" s="159"/>
      <c r="AR1020" s="169">
        <f t="shared" si="6"/>
        <v>9</v>
      </c>
      <c r="AS1020" s="160">
        <v>6</v>
      </c>
      <c r="AT1020" s="160">
        <v>0</v>
      </c>
      <c r="AU1020" s="160">
        <v>0</v>
      </c>
      <c r="AV1020" s="160">
        <v>0</v>
      </c>
      <c r="AW1020" s="160">
        <v>3</v>
      </c>
      <c r="AX1020" s="160">
        <v>0</v>
      </c>
      <c r="AY1020" s="160">
        <v>0</v>
      </c>
      <c r="AZ1020" s="160">
        <v>0</v>
      </c>
      <c r="BA1020" s="160">
        <v>0</v>
      </c>
      <c r="BB1020" s="160"/>
      <c r="BC1020" s="160"/>
      <c r="BD1020" s="160"/>
      <c r="BE1020" s="160"/>
    </row>
    <row r="1021" spans="2:57" ht="16.5" hidden="1" customHeight="1">
      <c r="B1021" s="163">
        <v>1015</v>
      </c>
      <c r="C1021" s="160" t="s">
        <v>99</v>
      </c>
      <c r="D1021" s="160" t="s">
        <v>7491</v>
      </c>
      <c r="E1021" s="176" t="s">
        <v>28</v>
      </c>
      <c r="F1021" s="158" t="s">
        <v>6268</v>
      </c>
      <c r="G1021" s="158" t="s">
        <v>6285</v>
      </c>
      <c r="H1021" s="159" t="s">
        <v>784</v>
      </c>
      <c r="I1021" s="160" t="s">
        <v>7492</v>
      </c>
      <c r="J1021" s="218" t="s">
        <v>7493</v>
      </c>
      <c r="K1021" s="219">
        <v>34701</v>
      </c>
      <c r="L1021" s="220"/>
      <c r="M1021" s="160"/>
      <c r="N1021" s="158" t="s">
        <v>699</v>
      </c>
      <c r="O1021" s="220" t="s">
        <v>7494</v>
      </c>
      <c r="P1021" s="158" t="s">
        <v>699</v>
      </c>
      <c r="Q1021" s="213">
        <v>4</v>
      </c>
      <c r="R1021" s="163">
        <v>1</v>
      </c>
      <c r="S1021" s="163">
        <v>3</v>
      </c>
      <c r="T1021" s="163" t="s">
        <v>2702</v>
      </c>
      <c r="U1021" s="163">
        <v>82</v>
      </c>
      <c r="V1021" s="163" t="s">
        <v>7495</v>
      </c>
      <c r="W1021" s="163">
        <v>1</v>
      </c>
      <c r="X1021" s="163"/>
      <c r="Y1021" s="164" t="s">
        <v>26</v>
      </c>
      <c r="Z1021" s="164" t="s">
        <v>26</v>
      </c>
      <c r="AA1021" s="164"/>
      <c r="AB1021" s="221" t="s">
        <v>2338</v>
      </c>
      <c r="AC1021" s="208">
        <v>57</v>
      </c>
      <c r="AD1021" s="166"/>
      <c r="AE1021" s="166"/>
      <c r="AF1021" s="166"/>
      <c r="AG1021" s="166"/>
      <c r="AH1021" s="166"/>
      <c r="AI1021" s="166"/>
      <c r="AJ1021" s="166"/>
      <c r="AK1021" s="166"/>
      <c r="AL1021" s="166"/>
      <c r="AM1021" s="166"/>
      <c r="AN1021" s="166"/>
      <c r="AO1021" s="166" t="s">
        <v>699</v>
      </c>
      <c r="AP1021" s="159"/>
      <c r="AQ1021" s="159"/>
      <c r="AR1021" s="169">
        <f t="shared" si="6"/>
        <v>57</v>
      </c>
      <c r="AS1021" s="160">
        <v>0</v>
      </c>
      <c r="AT1021" s="160">
        <v>0</v>
      </c>
      <c r="AU1021" s="160">
        <v>0</v>
      </c>
      <c r="AV1021" s="160">
        <v>57</v>
      </c>
      <c r="AW1021" s="160">
        <v>0</v>
      </c>
      <c r="AX1021" s="160">
        <v>0</v>
      </c>
      <c r="AY1021" s="160">
        <v>0</v>
      </c>
      <c r="AZ1021" s="160">
        <v>0</v>
      </c>
      <c r="BA1021" s="160">
        <v>0</v>
      </c>
      <c r="BB1021" s="160"/>
      <c r="BC1021" s="160"/>
      <c r="BD1021" s="160"/>
      <c r="BE1021" s="160"/>
    </row>
    <row r="1022" spans="2:57" ht="16.5" hidden="1" customHeight="1">
      <c r="B1022" s="163">
        <v>1016</v>
      </c>
      <c r="C1022" s="160" t="s">
        <v>201</v>
      </c>
      <c r="D1022" s="160" t="s">
        <v>7496</v>
      </c>
      <c r="E1022" s="176" t="s">
        <v>28</v>
      </c>
      <c r="F1022" s="158" t="s">
        <v>6268</v>
      </c>
      <c r="G1022" s="158" t="s">
        <v>6269</v>
      </c>
      <c r="H1022" s="159" t="s">
        <v>727</v>
      </c>
      <c r="I1022" s="160" t="s">
        <v>7497</v>
      </c>
      <c r="J1022" s="218" t="s">
        <v>7498</v>
      </c>
      <c r="K1022" s="219">
        <v>44562</v>
      </c>
      <c r="L1022" s="220"/>
      <c r="M1022" s="160"/>
      <c r="N1022" s="158" t="s">
        <v>699</v>
      </c>
      <c r="O1022" s="220" t="s">
        <v>7499</v>
      </c>
      <c r="P1022" s="158" t="s">
        <v>699</v>
      </c>
      <c r="Q1022" s="213">
        <v>3</v>
      </c>
      <c r="R1022" s="163">
        <v>1</v>
      </c>
      <c r="S1022" s="163">
        <v>20</v>
      </c>
      <c r="T1022" s="163" t="s">
        <v>4635</v>
      </c>
      <c r="U1022" s="163">
        <v>60</v>
      </c>
      <c r="V1022" s="163" t="s">
        <v>7500</v>
      </c>
      <c r="W1022" s="163">
        <v>1</v>
      </c>
      <c r="X1022" s="163"/>
      <c r="Y1022" s="164" t="s">
        <v>26</v>
      </c>
      <c r="Z1022" s="164" t="s">
        <v>26</v>
      </c>
      <c r="AA1022" s="164" t="s">
        <v>35</v>
      </c>
      <c r="AB1022" s="208" t="s">
        <v>2354</v>
      </c>
      <c r="AC1022" s="208">
        <v>77</v>
      </c>
      <c r="AD1022" s="166"/>
      <c r="AE1022" s="166"/>
      <c r="AF1022" s="166"/>
      <c r="AG1022" s="166"/>
      <c r="AH1022" s="166"/>
      <c r="AI1022" s="166"/>
      <c r="AJ1022" s="166"/>
      <c r="AK1022" s="166"/>
      <c r="AL1022" s="166"/>
      <c r="AM1022" s="166"/>
      <c r="AN1022" s="166"/>
      <c r="AO1022" s="166" t="s">
        <v>699</v>
      </c>
      <c r="AP1022" s="159"/>
      <c r="AQ1022" s="159"/>
      <c r="AR1022" s="169">
        <f t="shared" si="6"/>
        <v>77</v>
      </c>
      <c r="AS1022" s="160">
        <v>0</v>
      </c>
      <c r="AT1022" s="160">
        <v>0</v>
      </c>
      <c r="AU1022" s="160">
        <v>0</v>
      </c>
      <c r="AV1022" s="160">
        <v>15</v>
      </c>
      <c r="AW1022" s="160">
        <v>0</v>
      </c>
      <c r="AX1022" s="160">
        <v>30</v>
      </c>
      <c r="AY1022" s="160">
        <v>18</v>
      </c>
      <c r="AZ1022" s="160">
        <v>0</v>
      </c>
      <c r="BA1022" s="160">
        <v>14</v>
      </c>
      <c r="BB1022" s="160"/>
      <c r="BC1022" s="160"/>
      <c r="BD1022" s="160"/>
      <c r="BE1022" s="160"/>
    </row>
    <row r="1023" spans="2:57" ht="16.5" hidden="1" customHeight="1">
      <c r="B1023" s="163">
        <v>1017</v>
      </c>
      <c r="C1023" s="160" t="s">
        <v>55</v>
      </c>
      <c r="D1023" s="160" t="s">
        <v>7501</v>
      </c>
      <c r="E1023" s="176" t="s">
        <v>28</v>
      </c>
      <c r="F1023" s="158" t="s">
        <v>6268</v>
      </c>
      <c r="G1023" s="158" t="s">
        <v>6395</v>
      </c>
      <c r="H1023" s="159" t="s">
        <v>727</v>
      </c>
      <c r="I1023" s="160" t="s">
        <v>7502</v>
      </c>
      <c r="J1023" s="218" t="s">
        <v>7503</v>
      </c>
      <c r="K1023" s="219">
        <v>25934</v>
      </c>
      <c r="L1023" s="220"/>
      <c r="M1023" s="160"/>
      <c r="N1023" s="158" t="s">
        <v>699</v>
      </c>
      <c r="O1023" s="220" t="s">
        <v>7504</v>
      </c>
      <c r="P1023" s="158" t="s">
        <v>699</v>
      </c>
      <c r="Q1023" s="213">
        <v>3</v>
      </c>
      <c r="R1023" s="163">
        <v>1</v>
      </c>
      <c r="S1023" s="163">
        <v>12</v>
      </c>
      <c r="T1023" s="163" t="s">
        <v>2478</v>
      </c>
      <c r="U1023" s="163">
        <v>23</v>
      </c>
      <c r="V1023" s="163" t="s">
        <v>4534</v>
      </c>
      <c r="W1023" s="213">
        <v>0</v>
      </c>
      <c r="X1023" s="213"/>
      <c r="Y1023" s="164" t="s">
        <v>26</v>
      </c>
      <c r="Z1023" s="164" t="s">
        <v>26</v>
      </c>
      <c r="AA1023" s="164"/>
      <c r="AB1023" s="221" t="s">
        <v>2338</v>
      </c>
      <c r="AC1023" s="208">
        <v>23</v>
      </c>
      <c r="AD1023" s="166"/>
      <c r="AE1023" s="166"/>
      <c r="AF1023" s="166"/>
      <c r="AG1023" s="166"/>
      <c r="AH1023" s="166"/>
      <c r="AI1023" s="166"/>
      <c r="AJ1023" s="166"/>
      <c r="AK1023" s="166"/>
      <c r="AL1023" s="166"/>
      <c r="AM1023" s="166"/>
      <c r="AN1023" s="166"/>
      <c r="AO1023" s="166" t="s">
        <v>699</v>
      </c>
      <c r="AP1023" s="159"/>
      <c r="AQ1023" s="159"/>
      <c r="AR1023" s="169">
        <f t="shared" si="6"/>
        <v>23</v>
      </c>
      <c r="AS1023" s="160">
        <v>0</v>
      </c>
      <c r="AT1023" s="160">
        <v>0</v>
      </c>
      <c r="AU1023" s="160">
        <v>0</v>
      </c>
      <c r="AV1023" s="160">
        <v>1</v>
      </c>
      <c r="AW1023" s="160">
        <v>10</v>
      </c>
      <c r="AX1023" s="160">
        <v>12</v>
      </c>
      <c r="AY1023" s="160">
        <v>0</v>
      </c>
      <c r="AZ1023" s="160">
        <v>0</v>
      </c>
      <c r="BA1023" s="160">
        <v>0</v>
      </c>
      <c r="BB1023" s="160"/>
      <c r="BC1023" s="160"/>
      <c r="BD1023" s="160"/>
      <c r="BE1023" s="160"/>
    </row>
    <row r="1024" spans="2:57" ht="16.5" hidden="1" customHeight="1">
      <c r="B1024" s="163">
        <v>1018</v>
      </c>
      <c r="C1024" s="160" t="s">
        <v>100</v>
      </c>
      <c r="D1024" s="160" t="s">
        <v>7505</v>
      </c>
      <c r="E1024" s="176" t="s">
        <v>28</v>
      </c>
      <c r="F1024" s="158" t="s">
        <v>6268</v>
      </c>
      <c r="G1024" s="158" t="s">
        <v>6285</v>
      </c>
      <c r="H1024" s="159" t="s">
        <v>727</v>
      </c>
      <c r="I1024" s="160" t="s">
        <v>7506</v>
      </c>
      <c r="J1024" s="218" t="s">
        <v>7507</v>
      </c>
      <c r="K1024" s="219">
        <v>28856</v>
      </c>
      <c r="L1024" s="220"/>
      <c r="M1024" s="160"/>
      <c r="N1024" s="158" t="s">
        <v>699</v>
      </c>
      <c r="O1024" s="220" t="s">
        <v>7508</v>
      </c>
      <c r="P1024" s="158" t="s">
        <v>699</v>
      </c>
      <c r="Q1024" s="213">
        <v>3</v>
      </c>
      <c r="R1024" s="163">
        <v>1</v>
      </c>
      <c r="S1024" s="163">
        <v>14</v>
      </c>
      <c r="T1024" s="163" t="s">
        <v>2857</v>
      </c>
      <c r="U1024" s="163">
        <v>37</v>
      </c>
      <c r="V1024" s="163" t="s">
        <v>7509</v>
      </c>
      <c r="W1024" s="163">
        <v>1</v>
      </c>
      <c r="X1024" s="163"/>
      <c r="Y1024" s="164" t="s">
        <v>26</v>
      </c>
      <c r="Z1024" s="164" t="s">
        <v>26</v>
      </c>
      <c r="AA1024" s="164"/>
      <c r="AB1024" s="221" t="s">
        <v>2338</v>
      </c>
      <c r="AC1024" s="208">
        <v>12</v>
      </c>
      <c r="AD1024" s="166"/>
      <c r="AE1024" s="166"/>
      <c r="AF1024" s="166"/>
      <c r="AG1024" s="166"/>
      <c r="AH1024" s="166"/>
      <c r="AI1024" s="166"/>
      <c r="AJ1024" s="166"/>
      <c r="AK1024" s="166"/>
      <c r="AL1024" s="166"/>
      <c r="AM1024" s="166"/>
      <c r="AN1024" s="166"/>
      <c r="AO1024" s="166" t="s">
        <v>699</v>
      </c>
      <c r="AP1024" s="159"/>
      <c r="AQ1024" s="159"/>
      <c r="AR1024" s="169">
        <f t="shared" ref="AR1024:AR1091" si="7">SUM(AS1024:BB1024)</f>
        <v>12</v>
      </c>
      <c r="AS1024" s="160">
        <v>0</v>
      </c>
      <c r="AT1024" s="160">
        <v>0</v>
      </c>
      <c r="AU1024" s="160">
        <v>0</v>
      </c>
      <c r="AV1024" s="160">
        <v>11</v>
      </c>
      <c r="AW1024" s="160">
        <v>1</v>
      </c>
      <c r="AX1024" s="160">
        <v>0</v>
      </c>
      <c r="AY1024" s="160">
        <v>0</v>
      </c>
      <c r="AZ1024" s="160">
        <v>0</v>
      </c>
      <c r="BA1024" s="160">
        <v>0</v>
      </c>
      <c r="BB1024" s="160"/>
      <c r="BC1024" s="160"/>
      <c r="BD1024" s="160"/>
      <c r="BE1024" s="160"/>
    </row>
    <row r="1025" spans="2:57" ht="16.5" hidden="1" customHeight="1">
      <c r="B1025" s="163">
        <v>1019</v>
      </c>
      <c r="C1025" s="160" t="s">
        <v>283</v>
      </c>
      <c r="D1025" s="160" t="s">
        <v>7510</v>
      </c>
      <c r="E1025" s="176" t="s">
        <v>28</v>
      </c>
      <c r="F1025" s="158" t="s">
        <v>6268</v>
      </c>
      <c r="G1025" s="158" t="s">
        <v>6291</v>
      </c>
      <c r="H1025" s="159" t="s">
        <v>727</v>
      </c>
      <c r="I1025" s="160" t="s">
        <v>7511</v>
      </c>
      <c r="J1025" s="218" t="s">
        <v>7512</v>
      </c>
      <c r="K1025" s="219">
        <v>25204</v>
      </c>
      <c r="L1025" s="220"/>
      <c r="M1025" s="160"/>
      <c r="N1025" s="158" t="s">
        <v>699</v>
      </c>
      <c r="O1025" s="220" t="s">
        <v>7513</v>
      </c>
      <c r="P1025" s="158" t="s">
        <v>699</v>
      </c>
      <c r="Q1025" s="213">
        <v>1</v>
      </c>
      <c r="R1025" s="163">
        <v>1</v>
      </c>
      <c r="S1025" s="163">
        <v>11</v>
      </c>
      <c r="T1025" s="163" t="s">
        <v>2478</v>
      </c>
      <c r="U1025" s="163">
        <v>23</v>
      </c>
      <c r="V1025" s="163" t="s">
        <v>7514</v>
      </c>
      <c r="W1025" s="163">
        <v>1</v>
      </c>
      <c r="X1025" s="163"/>
      <c r="Y1025" s="164" t="s">
        <v>26</v>
      </c>
      <c r="Z1025" s="164" t="s">
        <v>26</v>
      </c>
      <c r="AA1025" s="164"/>
      <c r="AB1025" s="221" t="s">
        <v>2338</v>
      </c>
      <c r="AC1025" s="208">
        <v>17</v>
      </c>
      <c r="AD1025" s="166"/>
      <c r="AE1025" s="166"/>
      <c r="AF1025" s="166"/>
      <c r="AG1025" s="166"/>
      <c r="AH1025" s="166"/>
      <c r="AI1025" s="166"/>
      <c r="AJ1025" s="166"/>
      <c r="AK1025" s="166"/>
      <c r="AL1025" s="166"/>
      <c r="AM1025" s="166"/>
      <c r="AN1025" s="166"/>
      <c r="AO1025" s="166" t="s">
        <v>699</v>
      </c>
      <c r="AP1025" s="159"/>
      <c r="AQ1025" s="159"/>
      <c r="AR1025" s="169">
        <f t="shared" si="7"/>
        <v>17</v>
      </c>
      <c r="AS1025" s="160">
        <v>0</v>
      </c>
      <c r="AT1025" s="160">
        <v>0</v>
      </c>
      <c r="AU1025" s="160">
        <v>0</v>
      </c>
      <c r="AV1025" s="160">
        <v>0</v>
      </c>
      <c r="AW1025" s="160">
        <v>8</v>
      </c>
      <c r="AX1025" s="160">
        <v>0</v>
      </c>
      <c r="AY1025" s="160">
        <v>0</v>
      </c>
      <c r="AZ1025" s="160">
        <v>0</v>
      </c>
      <c r="BA1025" s="160">
        <v>9</v>
      </c>
      <c r="BB1025" s="160"/>
      <c r="BC1025" s="160"/>
      <c r="BD1025" s="160"/>
      <c r="BE1025" s="160"/>
    </row>
    <row r="1026" spans="2:57" ht="16.5" hidden="1" customHeight="1">
      <c r="B1026" s="163">
        <v>1020</v>
      </c>
      <c r="C1026" s="160" t="s">
        <v>56</v>
      </c>
      <c r="D1026" s="160" t="s">
        <v>7515</v>
      </c>
      <c r="E1026" s="176" t="s">
        <v>28</v>
      </c>
      <c r="F1026" s="158" t="s">
        <v>6268</v>
      </c>
      <c r="G1026" s="158" t="s">
        <v>6395</v>
      </c>
      <c r="H1026" s="159" t="s">
        <v>724</v>
      </c>
      <c r="I1026" s="160" t="s">
        <v>7516</v>
      </c>
      <c r="J1026" s="218" t="s">
        <v>7517</v>
      </c>
      <c r="K1026" s="219">
        <v>29974</v>
      </c>
      <c r="L1026" s="220"/>
      <c r="M1026" s="160"/>
      <c r="N1026" s="158" t="s">
        <v>699</v>
      </c>
      <c r="O1026" s="220" t="s">
        <v>7518</v>
      </c>
      <c r="P1026" s="158" t="s">
        <v>699</v>
      </c>
      <c r="Q1026" s="213">
        <v>2</v>
      </c>
      <c r="R1026" s="163">
        <v>1</v>
      </c>
      <c r="S1026" s="163">
        <v>13</v>
      </c>
      <c r="T1026" s="163" t="s">
        <v>4744</v>
      </c>
      <c r="U1026" s="163">
        <v>74</v>
      </c>
      <c r="V1026" s="163" t="s">
        <v>7519</v>
      </c>
      <c r="W1026" s="163">
        <v>1</v>
      </c>
      <c r="X1026" s="163"/>
      <c r="Y1026" s="164" t="s">
        <v>26</v>
      </c>
      <c r="Z1026" s="164" t="s">
        <v>26</v>
      </c>
      <c r="AA1026" s="164" t="s">
        <v>35</v>
      </c>
      <c r="AB1026" s="208" t="s">
        <v>2354</v>
      </c>
      <c r="AC1026" s="208">
        <v>47</v>
      </c>
      <c r="AD1026" s="166"/>
      <c r="AE1026" s="166"/>
      <c r="AF1026" s="166"/>
      <c r="AG1026" s="166"/>
      <c r="AH1026" s="166"/>
      <c r="AI1026" s="166"/>
      <c r="AJ1026" s="166"/>
      <c r="AK1026" s="166"/>
      <c r="AL1026" s="166"/>
      <c r="AM1026" s="166"/>
      <c r="AN1026" s="166"/>
      <c r="AO1026" s="166" t="s">
        <v>699</v>
      </c>
      <c r="AP1026" s="159"/>
      <c r="AQ1026" s="159"/>
      <c r="AR1026" s="169">
        <f t="shared" si="7"/>
        <v>47</v>
      </c>
      <c r="AS1026" s="160">
        <v>1</v>
      </c>
      <c r="AT1026" s="160">
        <v>0</v>
      </c>
      <c r="AU1026" s="160">
        <v>0</v>
      </c>
      <c r="AV1026" s="160">
        <v>3</v>
      </c>
      <c r="AW1026" s="160">
        <v>0</v>
      </c>
      <c r="AX1026" s="160">
        <v>43</v>
      </c>
      <c r="AY1026" s="160">
        <v>0</v>
      </c>
      <c r="AZ1026" s="160">
        <v>0</v>
      </c>
      <c r="BA1026" s="160">
        <v>0</v>
      </c>
      <c r="BB1026" s="160"/>
      <c r="BC1026" s="160"/>
      <c r="BD1026" s="160"/>
      <c r="BE1026" s="160"/>
    </row>
    <row r="1027" spans="2:57" ht="16.5" hidden="1" customHeight="1">
      <c r="B1027" s="163">
        <v>1021</v>
      </c>
      <c r="C1027" s="160" t="s">
        <v>101</v>
      </c>
      <c r="D1027" s="160" t="s">
        <v>7520</v>
      </c>
      <c r="E1027" s="176" t="s">
        <v>28</v>
      </c>
      <c r="F1027" s="158" t="s">
        <v>6268</v>
      </c>
      <c r="G1027" s="158" t="s">
        <v>6285</v>
      </c>
      <c r="H1027" s="159" t="s">
        <v>730</v>
      </c>
      <c r="I1027" s="160" t="s">
        <v>7521</v>
      </c>
      <c r="J1027" s="218" t="s">
        <v>7522</v>
      </c>
      <c r="K1027" s="219">
        <v>32877</v>
      </c>
      <c r="L1027" s="220"/>
      <c r="M1027" s="160"/>
      <c r="N1027" s="158" t="s">
        <v>699</v>
      </c>
      <c r="O1027" s="220" t="s">
        <v>7523</v>
      </c>
      <c r="P1027" s="158" t="s">
        <v>699</v>
      </c>
      <c r="Q1027" s="213">
        <v>1</v>
      </c>
      <c r="R1027" s="163">
        <v>1</v>
      </c>
      <c r="S1027" s="163">
        <v>18</v>
      </c>
      <c r="T1027" s="163" t="s">
        <v>2920</v>
      </c>
      <c r="U1027" s="163">
        <v>24</v>
      </c>
      <c r="V1027" s="163" t="s">
        <v>5118</v>
      </c>
      <c r="W1027" s="163">
        <v>1</v>
      </c>
      <c r="X1027" s="163"/>
      <c r="Y1027" s="164" t="s">
        <v>26</v>
      </c>
      <c r="Z1027" s="164" t="s">
        <v>26</v>
      </c>
      <c r="AA1027" s="164"/>
      <c r="AB1027" s="221" t="s">
        <v>2338</v>
      </c>
      <c r="AC1027" s="208">
        <v>31</v>
      </c>
      <c r="AD1027" s="166"/>
      <c r="AE1027" s="166"/>
      <c r="AF1027" s="166"/>
      <c r="AG1027" s="166"/>
      <c r="AH1027" s="166"/>
      <c r="AI1027" s="166"/>
      <c r="AJ1027" s="166"/>
      <c r="AK1027" s="166"/>
      <c r="AL1027" s="166"/>
      <c r="AM1027" s="166"/>
      <c r="AN1027" s="166"/>
      <c r="AO1027" s="166" t="s">
        <v>699</v>
      </c>
      <c r="AP1027" s="159"/>
      <c r="AQ1027" s="159"/>
      <c r="AR1027" s="169">
        <f t="shared" si="7"/>
        <v>31</v>
      </c>
      <c r="AS1027" s="160">
        <v>0</v>
      </c>
      <c r="AT1027" s="160">
        <v>0</v>
      </c>
      <c r="AU1027" s="160">
        <v>0</v>
      </c>
      <c r="AV1027" s="160">
        <v>7</v>
      </c>
      <c r="AW1027" s="160">
        <v>4</v>
      </c>
      <c r="AX1027" s="160">
        <v>20</v>
      </c>
      <c r="AY1027" s="160">
        <v>0</v>
      </c>
      <c r="AZ1027" s="160">
        <v>0</v>
      </c>
      <c r="BA1027" s="160">
        <v>0</v>
      </c>
      <c r="BB1027" s="160"/>
      <c r="BC1027" s="160"/>
      <c r="BD1027" s="160"/>
      <c r="BE1027" s="160"/>
    </row>
    <row r="1028" spans="2:57" ht="16.5" hidden="1" customHeight="1">
      <c r="B1028" s="163">
        <v>1022</v>
      </c>
      <c r="C1028" s="160" t="s">
        <v>102</v>
      </c>
      <c r="D1028" s="160" t="s">
        <v>7524</v>
      </c>
      <c r="E1028" s="176" t="s">
        <v>28</v>
      </c>
      <c r="F1028" s="158" t="s">
        <v>6268</v>
      </c>
      <c r="G1028" s="158" t="s">
        <v>6285</v>
      </c>
      <c r="H1028" s="159" t="s">
        <v>727</v>
      </c>
      <c r="I1028" s="160" t="s">
        <v>7525</v>
      </c>
      <c r="J1028" s="218" t="s">
        <v>7526</v>
      </c>
      <c r="K1028" s="219">
        <v>31057</v>
      </c>
      <c r="L1028" s="220"/>
      <c r="M1028" s="160"/>
      <c r="N1028" s="158" t="s">
        <v>699</v>
      </c>
      <c r="O1028" s="220" t="s">
        <v>7527</v>
      </c>
      <c r="P1028" s="158" t="s">
        <v>699</v>
      </c>
      <c r="Q1028" s="213">
        <v>4</v>
      </c>
      <c r="R1028" s="163">
        <v>1</v>
      </c>
      <c r="S1028" s="163">
        <v>13</v>
      </c>
      <c r="T1028" s="163" t="s">
        <v>4347</v>
      </c>
      <c r="U1028" s="163">
        <v>45</v>
      </c>
      <c r="V1028" s="163" t="s">
        <v>7528</v>
      </c>
      <c r="W1028" s="163">
        <v>2</v>
      </c>
      <c r="X1028" s="163"/>
      <c r="Y1028" s="164" t="s">
        <v>26</v>
      </c>
      <c r="Z1028" s="164" t="s">
        <v>26</v>
      </c>
      <c r="AA1028" s="164" t="s">
        <v>35</v>
      </c>
      <c r="AB1028" s="208" t="s">
        <v>2354</v>
      </c>
      <c r="AC1028" s="208">
        <v>30</v>
      </c>
      <c r="AD1028" s="166"/>
      <c r="AE1028" s="166"/>
      <c r="AF1028" s="166"/>
      <c r="AG1028" s="166"/>
      <c r="AH1028" s="166"/>
      <c r="AI1028" s="166"/>
      <c r="AJ1028" s="166"/>
      <c r="AK1028" s="166"/>
      <c r="AL1028" s="166"/>
      <c r="AM1028" s="166"/>
      <c r="AN1028" s="166"/>
      <c r="AO1028" s="166" t="s">
        <v>699</v>
      </c>
      <c r="AP1028" s="159"/>
      <c r="AQ1028" s="159"/>
      <c r="AR1028" s="169">
        <f t="shared" si="7"/>
        <v>30</v>
      </c>
      <c r="AS1028" s="160">
        <v>0</v>
      </c>
      <c r="AT1028" s="160">
        <v>0</v>
      </c>
      <c r="AU1028" s="160">
        <v>0</v>
      </c>
      <c r="AV1028" s="160">
        <v>30</v>
      </c>
      <c r="AW1028" s="160">
        <v>0</v>
      </c>
      <c r="AX1028" s="160">
        <v>0</v>
      </c>
      <c r="AY1028" s="160">
        <v>0</v>
      </c>
      <c r="AZ1028" s="160">
        <v>0</v>
      </c>
      <c r="BA1028" s="160">
        <v>0</v>
      </c>
      <c r="BB1028" s="160"/>
      <c r="BC1028" s="160"/>
      <c r="BD1028" s="160"/>
      <c r="BE1028" s="160"/>
    </row>
    <row r="1029" spans="2:57" ht="16.5" hidden="1" customHeight="1">
      <c r="B1029" s="163">
        <v>1023</v>
      </c>
      <c r="C1029" s="160" t="s">
        <v>344</v>
      </c>
      <c r="D1029" s="200"/>
      <c r="E1029" s="176" t="s">
        <v>28</v>
      </c>
      <c r="F1029" s="158" t="s">
        <v>6268</v>
      </c>
      <c r="G1029" s="158" t="s">
        <v>6315</v>
      </c>
      <c r="H1029" s="159" t="s">
        <v>730</v>
      </c>
      <c r="I1029" s="160" t="s">
        <v>7529</v>
      </c>
      <c r="J1029" s="218" t="s">
        <v>7530</v>
      </c>
      <c r="K1029" s="219">
        <v>24500</v>
      </c>
      <c r="L1029" s="220"/>
      <c r="M1029" s="160"/>
      <c r="N1029" s="158" t="s">
        <v>699</v>
      </c>
      <c r="O1029" s="220" t="s">
        <v>7531</v>
      </c>
      <c r="P1029" s="158" t="s">
        <v>699</v>
      </c>
      <c r="Q1029" s="213">
        <v>2</v>
      </c>
      <c r="R1029" s="213">
        <v>2</v>
      </c>
      <c r="S1029" s="213">
        <v>7</v>
      </c>
      <c r="T1029" s="213">
        <v>6</v>
      </c>
      <c r="U1029" s="213">
        <v>19</v>
      </c>
      <c r="V1029" s="213">
        <v>106</v>
      </c>
      <c r="W1029" s="213">
        <v>1</v>
      </c>
      <c r="X1029" s="213"/>
      <c r="Y1029" s="164" t="s">
        <v>26</v>
      </c>
      <c r="Z1029" s="164" t="s">
        <v>26</v>
      </c>
      <c r="AA1029" s="164"/>
      <c r="AB1029" s="221" t="s">
        <v>2338</v>
      </c>
      <c r="AC1029" s="208">
        <v>15</v>
      </c>
      <c r="AD1029" s="166"/>
      <c r="AE1029" s="166"/>
      <c r="AF1029" s="166"/>
      <c r="AG1029" s="166"/>
      <c r="AH1029" s="166"/>
      <c r="AI1029" s="166"/>
      <c r="AJ1029" s="166"/>
      <c r="AK1029" s="166"/>
      <c r="AL1029" s="166"/>
      <c r="AM1029" s="166"/>
      <c r="AN1029" s="166"/>
      <c r="AO1029" s="166">
        <v>1</v>
      </c>
      <c r="AP1029" s="159" t="s">
        <v>7194</v>
      </c>
      <c r="AQ1029" s="159" t="s">
        <v>7194</v>
      </c>
      <c r="AR1029" s="169">
        <f t="shared" si="7"/>
        <v>15</v>
      </c>
      <c r="AS1029" s="160">
        <v>0</v>
      </c>
      <c r="AT1029" s="160">
        <v>0</v>
      </c>
      <c r="AU1029" s="160">
        <v>0</v>
      </c>
      <c r="AV1029" s="160">
        <v>3</v>
      </c>
      <c r="AW1029" s="160">
        <v>0</v>
      </c>
      <c r="AX1029" s="160">
        <v>12</v>
      </c>
      <c r="AY1029" s="160">
        <v>0</v>
      </c>
      <c r="AZ1029" s="160">
        <v>0</v>
      </c>
      <c r="BA1029" s="160">
        <v>0</v>
      </c>
      <c r="BB1029" s="160"/>
      <c r="BC1029" s="160"/>
      <c r="BD1029" s="160"/>
      <c r="BE1029" s="160"/>
    </row>
    <row r="1030" spans="2:57" ht="16.5" hidden="1" customHeight="1">
      <c r="B1030" s="163">
        <v>1024</v>
      </c>
      <c r="C1030" s="160" t="s">
        <v>103</v>
      </c>
      <c r="D1030" s="200"/>
      <c r="E1030" s="176" t="s">
        <v>28</v>
      </c>
      <c r="F1030" s="158" t="s">
        <v>6268</v>
      </c>
      <c r="G1030" s="158" t="s">
        <v>6285</v>
      </c>
      <c r="H1030" s="159" t="s">
        <v>727</v>
      </c>
      <c r="I1030" s="160" t="s">
        <v>7532</v>
      </c>
      <c r="J1030" s="218" t="s">
        <v>7533</v>
      </c>
      <c r="K1030" s="219">
        <v>6576</v>
      </c>
      <c r="L1030" s="220"/>
      <c r="M1030" s="160"/>
      <c r="N1030" s="158" t="s">
        <v>699</v>
      </c>
      <c r="O1030" s="220" t="s">
        <v>7534</v>
      </c>
      <c r="P1030" s="158" t="s">
        <v>699</v>
      </c>
      <c r="Q1030" s="213">
        <v>1</v>
      </c>
      <c r="R1030" s="213">
        <v>1</v>
      </c>
      <c r="S1030" s="213">
        <v>6</v>
      </c>
      <c r="T1030" s="213">
        <v>7</v>
      </c>
      <c r="U1030" s="213">
        <v>11</v>
      </c>
      <c r="V1030" s="213">
        <v>50</v>
      </c>
      <c r="W1030" s="213">
        <v>1</v>
      </c>
      <c r="X1030" s="213"/>
      <c r="Y1030" s="164" t="s">
        <v>26</v>
      </c>
      <c r="Z1030" s="164" t="s">
        <v>26</v>
      </c>
      <c r="AA1030" s="164"/>
      <c r="AB1030" s="221" t="s">
        <v>2338</v>
      </c>
      <c r="AC1030" s="208">
        <v>9</v>
      </c>
      <c r="AD1030" s="166"/>
      <c r="AE1030" s="166"/>
      <c r="AF1030" s="166"/>
      <c r="AG1030" s="166"/>
      <c r="AH1030" s="166"/>
      <c r="AI1030" s="166"/>
      <c r="AJ1030" s="166"/>
      <c r="AK1030" s="166"/>
      <c r="AL1030" s="166"/>
      <c r="AM1030" s="166"/>
      <c r="AN1030" s="166"/>
      <c r="AO1030" s="166" t="s">
        <v>699</v>
      </c>
      <c r="AP1030" s="159"/>
      <c r="AQ1030" s="159"/>
      <c r="AR1030" s="169">
        <f t="shared" si="7"/>
        <v>9</v>
      </c>
      <c r="AS1030" s="160">
        <v>0</v>
      </c>
      <c r="AT1030" s="160">
        <v>0</v>
      </c>
      <c r="AU1030" s="160">
        <v>0</v>
      </c>
      <c r="AV1030" s="160">
        <v>5</v>
      </c>
      <c r="AW1030" s="160">
        <v>4</v>
      </c>
      <c r="AX1030" s="160">
        <v>0</v>
      </c>
      <c r="AY1030" s="160">
        <v>0</v>
      </c>
      <c r="AZ1030" s="160">
        <v>0</v>
      </c>
      <c r="BA1030" s="160">
        <v>0</v>
      </c>
      <c r="BB1030" s="160"/>
      <c r="BC1030" s="160"/>
      <c r="BD1030" s="160"/>
      <c r="BE1030" s="160"/>
    </row>
    <row r="1031" spans="2:57" ht="16.5" hidden="1" customHeight="1">
      <c r="B1031" s="163">
        <v>1025</v>
      </c>
      <c r="C1031" s="160" t="s">
        <v>202</v>
      </c>
      <c r="D1031" s="160" t="s">
        <v>7535</v>
      </c>
      <c r="E1031" s="176" t="s">
        <v>28</v>
      </c>
      <c r="F1031" s="158" t="s">
        <v>6268</v>
      </c>
      <c r="G1031" s="158" t="s">
        <v>6269</v>
      </c>
      <c r="H1031" s="159" t="s">
        <v>724</v>
      </c>
      <c r="I1031" s="160" t="s">
        <v>7536</v>
      </c>
      <c r="J1031" s="218" t="s">
        <v>7537</v>
      </c>
      <c r="K1031" s="219">
        <v>29244</v>
      </c>
      <c r="L1031" s="220"/>
      <c r="M1031" s="160"/>
      <c r="N1031" s="158" t="s">
        <v>699</v>
      </c>
      <c r="O1031" s="220" t="s">
        <v>7538</v>
      </c>
      <c r="P1031" s="158" t="s">
        <v>699</v>
      </c>
      <c r="Q1031" s="213">
        <v>3</v>
      </c>
      <c r="R1031" s="163">
        <v>1</v>
      </c>
      <c r="S1031" s="163">
        <v>33</v>
      </c>
      <c r="T1031" s="163" t="s">
        <v>5894</v>
      </c>
      <c r="U1031" s="163">
        <v>71</v>
      </c>
      <c r="V1031" s="163" t="s">
        <v>7539</v>
      </c>
      <c r="W1031" s="163">
        <v>1</v>
      </c>
      <c r="X1031" s="163"/>
      <c r="Y1031" s="164" t="s">
        <v>26</v>
      </c>
      <c r="Z1031" s="164" t="s">
        <v>26</v>
      </c>
      <c r="AA1031" s="164" t="s">
        <v>35</v>
      </c>
      <c r="AB1031" s="208" t="s">
        <v>2354</v>
      </c>
      <c r="AC1031" s="208">
        <v>58</v>
      </c>
      <c r="AD1031" s="166"/>
      <c r="AE1031" s="166"/>
      <c r="AF1031" s="166"/>
      <c r="AG1031" s="166"/>
      <c r="AH1031" s="166"/>
      <c r="AI1031" s="166"/>
      <c r="AJ1031" s="166"/>
      <c r="AK1031" s="166"/>
      <c r="AL1031" s="166"/>
      <c r="AM1031" s="166"/>
      <c r="AN1031" s="166"/>
      <c r="AO1031" s="166" t="s">
        <v>699</v>
      </c>
      <c r="AP1031" s="159"/>
      <c r="AQ1031" s="159"/>
      <c r="AR1031" s="169">
        <f t="shared" si="7"/>
        <v>58</v>
      </c>
      <c r="AS1031" s="160">
        <v>0</v>
      </c>
      <c r="AT1031" s="160">
        <v>0</v>
      </c>
      <c r="AU1031" s="160">
        <v>0</v>
      </c>
      <c r="AV1031" s="160">
        <v>6</v>
      </c>
      <c r="AW1031" s="160">
        <v>2</v>
      </c>
      <c r="AX1031" s="160">
        <v>50</v>
      </c>
      <c r="AY1031" s="160">
        <v>0</v>
      </c>
      <c r="AZ1031" s="160">
        <v>0</v>
      </c>
      <c r="BA1031" s="160">
        <v>0</v>
      </c>
      <c r="BB1031" s="160"/>
      <c r="BC1031" s="160"/>
      <c r="BD1031" s="160"/>
      <c r="BE1031" s="160"/>
    </row>
    <row r="1032" spans="2:57" ht="16.5" hidden="1" customHeight="1">
      <c r="B1032" s="163">
        <v>1026</v>
      </c>
      <c r="C1032" s="160" t="s">
        <v>203</v>
      </c>
      <c r="D1032" s="160" t="s">
        <v>7540</v>
      </c>
      <c r="E1032" s="176" t="s">
        <v>28</v>
      </c>
      <c r="F1032" s="158" t="s">
        <v>6268</v>
      </c>
      <c r="G1032" s="158" t="s">
        <v>6269</v>
      </c>
      <c r="H1032" s="159" t="s">
        <v>730</v>
      </c>
      <c r="I1032" s="160" t="s">
        <v>7541</v>
      </c>
      <c r="J1032" s="218" t="s">
        <v>7542</v>
      </c>
      <c r="K1032" s="219">
        <v>29244</v>
      </c>
      <c r="L1032" s="220"/>
      <c r="M1032" s="160"/>
      <c r="N1032" s="158" t="s">
        <v>699</v>
      </c>
      <c r="O1032" s="220" t="s">
        <v>7543</v>
      </c>
      <c r="P1032" s="158" t="s">
        <v>699</v>
      </c>
      <c r="Q1032" s="213">
        <v>2</v>
      </c>
      <c r="R1032" s="163">
        <v>1</v>
      </c>
      <c r="S1032" s="163">
        <v>17</v>
      </c>
      <c r="T1032" s="163" t="s">
        <v>2551</v>
      </c>
      <c r="U1032" s="163">
        <v>25</v>
      </c>
      <c r="V1032" s="163" t="s">
        <v>7544</v>
      </c>
      <c r="W1032" s="163">
        <v>1</v>
      </c>
      <c r="X1032" s="163"/>
      <c r="Y1032" s="164" t="s">
        <v>26</v>
      </c>
      <c r="Z1032" s="164" t="s">
        <v>26</v>
      </c>
      <c r="AA1032" s="164"/>
      <c r="AB1032" s="221" t="s">
        <v>2338</v>
      </c>
      <c r="AC1032" s="208">
        <v>19</v>
      </c>
      <c r="AD1032" s="166"/>
      <c r="AE1032" s="166"/>
      <c r="AF1032" s="166"/>
      <c r="AG1032" s="166"/>
      <c r="AH1032" s="166"/>
      <c r="AI1032" s="166"/>
      <c r="AJ1032" s="166"/>
      <c r="AK1032" s="166"/>
      <c r="AL1032" s="166"/>
      <c r="AM1032" s="166"/>
      <c r="AN1032" s="166"/>
      <c r="AO1032" s="166" t="s">
        <v>699</v>
      </c>
      <c r="AP1032" s="159"/>
      <c r="AQ1032" s="159"/>
      <c r="AR1032" s="169">
        <f t="shared" si="7"/>
        <v>19</v>
      </c>
      <c r="AS1032" s="160">
        <v>0</v>
      </c>
      <c r="AT1032" s="160">
        <v>0</v>
      </c>
      <c r="AU1032" s="160">
        <v>0</v>
      </c>
      <c r="AV1032" s="160">
        <v>19</v>
      </c>
      <c r="AW1032" s="160">
        <v>0</v>
      </c>
      <c r="AX1032" s="160">
        <v>0</v>
      </c>
      <c r="AY1032" s="160">
        <v>0</v>
      </c>
      <c r="AZ1032" s="160">
        <v>0</v>
      </c>
      <c r="BA1032" s="160">
        <v>0</v>
      </c>
      <c r="BB1032" s="160"/>
      <c r="BC1032" s="160"/>
      <c r="BD1032" s="160"/>
      <c r="BE1032" s="160"/>
    </row>
    <row r="1033" spans="2:57" ht="16.5" hidden="1" customHeight="1">
      <c r="B1033" s="163">
        <v>1027</v>
      </c>
      <c r="C1033" s="160" t="s">
        <v>104</v>
      </c>
      <c r="D1033" s="160" t="s">
        <v>7545</v>
      </c>
      <c r="E1033" s="176" t="s">
        <v>28</v>
      </c>
      <c r="F1033" s="158" t="s">
        <v>6268</v>
      </c>
      <c r="G1033" s="158" t="s">
        <v>6285</v>
      </c>
      <c r="H1033" s="159" t="s">
        <v>730</v>
      </c>
      <c r="I1033" s="160" t="s">
        <v>7546</v>
      </c>
      <c r="J1033" s="218" t="s">
        <v>7547</v>
      </c>
      <c r="K1033" s="219">
        <v>24840</v>
      </c>
      <c r="L1033" s="220"/>
      <c r="M1033" s="160"/>
      <c r="N1033" s="158" t="s">
        <v>699</v>
      </c>
      <c r="O1033" s="220" t="s">
        <v>7548</v>
      </c>
      <c r="P1033" s="158" t="s">
        <v>699</v>
      </c>
      <c r="Q1033" s="213">
        <v>2</v>
      </c>
      <c r="R1033" s="163">
        <v>1</v>
      </c>
      <c r="S1033" s="163">
        <v>11</v>
      </c>
      <c r="T1033" s="163" t="s">
        <v>2610</v>
      </c>
      <c r="U1033" s="163">
        <v>25</v>
      </c>
      <c r="V1033" s="163" t="s">
        <v>7549</v>
      </c>
      <c r="W1033" s="163">
        <v>1</v>
      </c>
      <c r="X1033" s="163"/>
      <c r="Y1033" s="164" t="s">
        <v>26</v>
      </c>
      <c r="Z1033" s="164" t="s">
        <v>26</v>
      </c>
      <c r="AA1033" s="164"/>
      <c r="AB1033" s="221" t="s">
        <v>2338</v>
      </c>
      <c r="AC1033" s="208">
        <v>25</v>
      </c>
      <c r="AD1033" s="166"/>
      <c r="AE1033" s="166"/>
      <c r="AF1033" s="166"/>
      <c r="AG1033" s="166"/>
      <c r="AH1033" s="166"/>
      <c r="AI1033" s="166"/>
      <c r="AJ1033" s="166"/>
      <c r="AK1033" s="166"/>
      <c r="AL1033" s="166"/>
      <c r="AM1033" s="166"/>
      <c r="AN1033" s="166"/>
      <c r="AO1033" s="166" t="s">
        <v>699</v>
      </c>
      <c r="AP1033" s="159"/>
      <c r="AQ1033" s="159"/>
      <c r="AR1033" s="169">
        <f t="shared" si="7"/>
        <v>25</v>
      </c>
      <c r="AS1033" s="160">
        <v>0</v>
      </c>
      <c r="AT1033" s="160">
        <v>0</v>
      </c>
      <c r="AU1033" s="160">
        <v>0</v>
      </c>
      <c r="AV1033" s="160">
        <v>0</v>
      </c>
      <c r="AW1033" s="160">
        <v>0</v>
      </c>
      <c r="AX1033" s="160">
        <v>0</v>
      </c>
      <c r="AY1033" s="160">
        <v>0</v>
      </c>
      <c r="AZ1033" s="160">
        <v>0</v>
      </c>
      <c r="BA1033" s="160">
        <v>25</v>
      </c>
      <c r="BB1033" s="160"/>
      <c r="BC1033" s="160"/>
      <c r="BD1033" s="160"/>
      <c r="BE1033" s="160"/>
    </row>
    <row r="1034" spans="2:57" ht="16.5" hidden="1" customHeight="1">
      <c r="B1034" s="163">
        <v>1028</v>
      </c>
      <c r="C1034" s="160" t="s">
        <v>105</v>
      </c>
      <c r="D1034" s="160" t="s">
        <v>7550</v>
      </c>
      <c r="E1034" s="176" t="s">
        <v>28</v>
      </c>
      <c r="F1034" s="158" t="s">
        <v>6268</v>
      </c>
      <c r="G1034" s="158" t="s">
        <v>6285</v>
      </c>
      <c r="H1034" s="159" t="s">
        <v>724</v>
      </c>
      <c r="I1034" s="160" t="s">
        <v>7551</v>
      </c>
      <c r="J1034" s="218" t="s">
        <v>7552</v>
      </c>
      <c r="K1034" s="219">
        <v>28144</v>
      </c>
      <c r="L1034" s="220"/>
      <c r="M1034" s="160"/>
      <c r="N1034" s="158" t="s">
        <v>699</v>
      </c>
      <c r="O1034" s="220" t="s">
        <v>7553</v>
      </c>
      <c r="P1034" s="158" t="s">
        <v>699</v>
      </c>
      <c r="Q1034" s="213">
        <v>8</v>
      </c>
      <c r="R1034" s="163">
        <v>1</v>
      </c>
      <c r="S1034" s="163">
        <v>10</v>
      </c>
      <c r="T1034" s="163" t="s">
        <v>5894</v>
      </c>
      <c r="U1034" s="163">
        <v>77</v>
      </c>
      <c r="V1034" s="163" t="s">
        <v>7554</v>
      </c>
      <c r="W1034" s="163">
        <v>3</v>
      </c>
      <c r="X1034" s="163"/>
      <c r="Y1034" s="164" t="s">
        <v>26</v>
      </c>
      <c r="Z1034" s="164" t="s">
        <v>26</v>
      </c>
      <c r="AA1034" s="164"/>
      <c r="AB1034" s="221" t="s">
        <v>2338</v>
      </c>
      <c r="AC1034" s="208">
        <v>107</v>
      </c>
      <c r="AD1034" s="166"/>
      <c r="AE1034" s="166"/>
      <c r="AF1034" s="166"/>
      <c r="AG1034" s="166"/>
      <c r="AH1034" s="166"/>
      <c r="AI1034" s="166"/>
      <c r="AJ1034" s="166"/>
      <c r="AK1034" s="166"/>
      <c r="AL1034" s="166"/>
      <c r="AM1034" s="166"/>
      <c r="AN1034" s="166"/>
      <c r="AO1034" s="166" t="s">
        <v>699</v>
      </c>
      <c r="AP1034" s="159"/>
      <c r="AQ1034" s="159"/>
      <c r="AR1034" s="169">
        <f t="shared" si="7"/>
        <v>107</v>
      </c>
      <c r="AS1034" s="160">
        <v>0</v>
      </c>
      <c r="AT1034" s="160">
        <v>0</v>
      </c>
      <c r="AU1034" s="160">
        <v>0</v>
      </c>
      <c r="AV1034" s="160">
        <v>21</v>
      </c>
      <c r="AW1034" s="160">
        <v>0</v>
      </c>
      <c r="AX1034" s="160">
        <v>86</v>
      </c>
      <c r="AY1034" s="160">
        <v>0</v>
      </c>
      <c r="AZ1034" s="160">
        <v>0</v>
      </c>
      <c r="BA1034" s="160">
        <v>0</v>
      </c>
      <c r="BB1034" s="160"/>
      <c r="BC1034" s="160"/>
      <c r="BD1034" s="160"/>
      <c r="BE1034" s="160"/>
    </row>
    <row r="1035" spans="2:57" ht="16.5" hidden="1" customHeight="1">
      <c r="B1035" s="163">
        <v>1029</v>
      </c>
      <c r="C1035" s="160" t="s">
        <v>106</v>
      </c>
      <c r="D1035" s="160" t="s">
        <v>7555</v>
      </c>
      <c r="E1035" s="176" t="s">
        <v>28</v>
      </c>
      <c r="F1035" s="158" t="s">
        <v>6268</v>
      </c>
      <c r="G1035" s="158" t="s">
        <v>6285</v>
      </c>
      <c r="H1035" s="159" t="s">
        <v>724</v>
      </c>
      <c r="I1035" s="160" t="s">
        <v>7556</v>
      </c>
      <c r="J1035" s="218" t="s">
        <v>7557</v>
      </c>
      <c r="K1035" s="219">
        <v>30337</v>
      </c>
      <c r="L1035" s="220"/>
      <c r="M1035" s="160"/>
      <c r="N1035" s="158" t="s">
        <v>699</v>
      </c>
      <c r="O1035" s="220" t="s">
        <v>7558</v>
      </c>
      <c r="P1035" s="158" t="s">
        <v>699</v>
      </c>
      <c r="Q1035" s="213">
        <v>5</v>
      </c>
      <c r="R1035" s="163">
        <v>2</v>
      </c>
      <c r="S1035" s="163">
        <v>24</v>
      </c>
      <c r="T1035" s="163" t="s">
        <v>6558</v>
      </c>
      <c r="U1035" s="163">
        <v>67</v>
      </c>
      <c r="V1035" s="163" t="s">
        <v>7559</v>
      </c>
      <c r="W1035" s="163">
        <v>2</v>
      </c>
      <c r="X1035" s="163"/>
      <c r="Y1035" s="164" t="s">
        <v>26</v>
      </c>
      <c r="Z1035" s="164" t="s">
        <v>26</v>
      </c>
      <c r="AA1035" s="164" t="s">
        <v>35</v>
      </c>
      <c r="AB1035" s="208" t="s">
        <v>2354</v>
      </c>
      <c r="AC1035" s="208">
        <v>40</v>
      </c>
      <c r="AD1035" s="166"/>
      <c r="AE1035" s="166"/>
      <c r="AF1035" s="166"/>
      <c r="AG1035" s="166"/>
      <c r="AH1035" s="166"/>
      <c r="AI1035" s="166"/>
      <c r="AJ1035" s="166"/>
      <c r="AK1035" s="166"/>
      <c r="AL1035" s="166"/>
      <c r="AM1035" s="166"/>
      <c r="AN1035" s="166"/>
      <c r="AO1035" s="166" t="s">
        <v>699</v>
      </c>
      <c r="AP1035" s="159"/>
      <c r="AQ1035" s="159"/>
      <c r="AR1035" s="169">
        <f t="shared" si="7"/>
        <v>40</v>
      </c>
      <c r="AS1035" s="160">
        <v>12</v>
      </c>
      <c r="AT1035" s="160">
        <v>11</v>
      </c>
      <c r="AU1035" s="160">
        <v>0</v>
      </c>
      <c r="AV1035" s="160">
        <v>17</v>
      </c>
      <c r="AW1035" s="160">
        <v>0</v>
      </c>
      <c r="AX1035" s="160">
        <v>0</v>
      </c>
      <c r="AY1035" s="160">
        <v>0</v>
      </c>
      <c r="AZ1035" s="160">
        <v>0</v>
      </c>
      <c r="BA1035" s="160">
        <v>0</v>
      </c>
      <c r="BB1035" s="160"/>
      <c r="BC1035" s="160"/>
      <c r="BD1035" s="160"/>
      <c r="BE1035" s="160"/>
    </row>
    <row r="1036" spans="2:57" ht="16.5" hidden="1" customHeight="1">
      <c r="B1036" s="163">
        <v>1030</v>
      </c>
      <c r="C1036" s="160" t="s">
        <v>284</v>
      </c>
      <c r="D1036" s="160" t="s">
        <v>7560</v>
      </c>
      <c r="E1036" s="176" t="s">
        <v>28</v>
      </c>
      <c r="F1036" s="158" t="s">
        <v>6268</v>
      </c>
      <c r="G1036" s="158" t="s">
        <v>6291</v>
      </c>
      <c r="H1036" s="159" t="s">
        <v>727</v>
      </c>
      <c r="I1036" s="160" t="s">
        <v>7561</v>
      </c>
      <c r="J1036" s="218" t="s">
        <v>7562</v>
      </c>
      <c r="K1036" s="219">
        <v>16803</v>
      </c>
      <c r="L1036" s="220"/>
      <c r="M1036" s="160"/>
      <c r="N1036" s="158" t="s">
        <v>699</v>
      </c>
      <c r="O1036" s="220" t="s">
        <v>7563</v>
      </c>
      <c r="P1036" s="158" t="s">
        <v>699</v>
      </c>
      <c r="Q1036" s="213">
        <v>3</v>
      </c>
      <c r="R1036" s="163">
        <v>1</v>
      </c>
      <c r="S1036" s="163">
        <v>14</v>
      </c>
      <c r="T1036" s="163" t="s">
        <v>2599</v>
      </c>
      <c r="U1036" s="163">
        <v>38</v>
      </c>
      <c r="V1036" s="163" t="s">
        <v>7564</v>
      </c>
      <c r="W1036" s="163">
        <v>2</v>
      </c>
      <c r="X1036" s="163"/>
      <c r="Y1036" s="164" t="s">
        <v>26</v>
      </c>
      <c r="Z1036" s="164" t="s">
        <v>26</v>
      </c>
      <c r="AA1036" s="164"/>
      <c r="AB1036" s="221" t="s">
        <v>2338</v>
      </c>
      <c r="AC1036" s="208">
        <v>17</v>
      </c>
      <c r="AD1036" s="166"/>
      <c r="AE1036" s="166"/>
      <c r="AF1036" s="166"/>
      <c r="AG1036" s="166"/>
      <c r="AH1036" s="166"/>
      <c r="AI1036" s="166"/>
      <c r="AJ1036" s="166"/>
      <c r="AK1036" s="166"/>
      <c r="AL1036" s="166"/>
      <c r="AM1036" s="166"/>
      <c r="AN1036" s="166"/>
      <c r="AO1036" s="166" t="s">
        <v>699</v>
      </c>
      <c r="AP1036" s="159"/>
      <c r="AQ1036" s="159"/>
      <c r="AR1036" s="169">
        <f t="shared" si="7"/>
        <v>17</v>
      </c>
      <c r="AS1036" s="160">
        <v>0</v>
      </c>
      <c r="AT1036" s="160">
        <v>0</v>
      </c>
      <c r="AU1036" s="160">
        <v>0</v>
      </c>
      <c r="AV1036" s="160">
        <v>11</v>
      </c>
      <c r="AW1036" s="160">
        <v>3</v>
      </c>
      <c r="AX1036" s="160">
        <v>0</v>
      </c>
      <c r="AY1036" s="160">
        <v>0</v>
      </c>
      <c r="AZ1036" s="160">
        <v>0</v>
      </c>
      <c r="BA1036" s="160">
        <v>3</v>
      </c>
      <c r="BB1036" s="160"/>
      <c r="BC1036" s="160"/>
      <c r="BD1036" s="160"/>
      <c r="BE1036" s="160"/>
    </row>
    <row r="1037" spans="2:57" ht="16.5" hidden="1" customHeight="1">
      <c r="B1037" s="163">
        <v>1031</v>
      </c>
      <c r="C1037" s="160" t="s">
        <v>107</v>
      </c>
      <c r="D1037" s="160" t="s">
        <v>7565</v>
      </c>
      <c r="E1037" s="176" t="s">
        <v>28</v>
      </c>
      <c r="F1037" s="158" t="s">
        <v>6268</v>
      </c>
      <c r="G1037" s="158" t="s">
        <v>6285</v>
      </c>
      <c r="H1037" s="159" t="s">
        <v>724</v>
      </c>
      <c r="I1037" s="160" t="s">
        <v>7566</v>
      </c>
      <c r="J1037" s="218" t="s">
        <v>7567</v>
      </c>
      <c r="K1037" s="219">
        <v>19380</v>
      </c>
      <c r="L1037" s="220"/>
      <c r="M1037" s="160"/>
      <c r="N1037" s="158" t="s">
        <v>699</v>
      </c>
      <c r="O1037" s="220" t="s">
        <v>7568</v>
      </c>
      <c r="P1037" s="158" t="s">
        <v>699</v>
      </c>
      <c r="Q1037" s="213">
        <v>3</v>
      </c>
      <c r="R1037" s="163">
        <v>3</v>
      </c>
      <c r="S1037" s="163">
        <v>19</v>
      </c>
      <c r="T1037" s="163" t="s">
        <v>3976</v>
      </c>
      <c r="U1037" s="163">
        <v>77</v>
      </c>
      <c r="V1037" s="163" t="s">
        <v>5197</v>
      </c>
      <c r="W1037" s="163">
        <v>1</v>
      </c>
      <c r="X1037" s="163"/>
      <c r="Y1037" s="164" t="s">
        <v>26</v>
      </c>
      <c r="Z1037" s="164" t="s">
        <v>26</v>
      </c>
      <c r="AA1037" s="164" t="s">
        <v>35</v>
      </c>
      <c r="AB1037" s="208" t="s">
        <v>2354</v>
      </c>
      <c r="AC1037" s="208">
        <v>48</v>
      </c>
      <c r="AD1037" s="166"/>
      <c r="AE1037" s="166"/>
      <c r="AF1037" s="166"/>
      <c r="AG1037" s="166"/>
      <c r="AH1037" s="166"/>
      <c r="AI1037" s="166"/>
      <c r="AJ1037" s="166"/>
      <c r="AK1037" s="166"/>
      <c r="AL1037" s="166"/>
      <c r="AM1037" s="166"/>
      <c r="AN1037" s="166"/>
      <c r="AO1037" s="166" t="s">
        <v>699</v>
      </c>
      <c r="AP1037" s="159"/>
      <c r="AQ1037" s="159"/>
      <c r="AR1037" s="169">
        <f t="shared" si="7"/>
        <v>48</v>
      </c>
      <c r="AS1037" s="160">
        <v>0</v>
      </c>
      <c r="AT1037" s="160">
        <v>0</v>
      </c>
      <c r="AU1037" s="160">
        <v>0</v>
      </c>
      <c r="AV1037" s="160">
        <v>48</v>
      </c>
      <c r="AW1037" s="160">
        <v>0</v>
      </c>
      <c r="AX1037" s="160">
        <v>0</v>
      </c>
      <c r="AY1037" s="160">
        <v>0</v>
      </c>
      <c r="AZ1037" s="160">
        <v>0</v>
      </c>
      <c r="BA1037" s="160">
        <v>0</v>
      </c>
      <c r="BB1037" s="160"/>
      <c r="BC1037" s="160"/>
      <c r="BD1037" s="160"/>
      <c r="BE1037" s="160"/>
    </row>
    <row r="1038" spans="2:57" ht="16.5" hidden="1" customHeight="1">
      <c r="B1038" s="163">
        <v>1032</v>
      </c>
      <c r="C1038" s="160" t="s">
        <v>108</v>
      </c>
      <c r="D1038" s="160" t="s">
        <v>7569</v>
      </c>
      <c r="E1038" s="176" t="s">
        <v>28</v>
      </c>
      <c r="F1038" s="158" t="s">
        <v>6268</v>
      </c>
      <c r="G1038" s="158" t="s">
        <v>6285</v>
      </c>
      <c r="H1038" s="159" t="s">
        <v>730</v>
      </c>
      <c r="I1038" s="160" t="s">
        <v>7570</v>
      </c>
      <c r="J1038" s="218" t="s">
        <v>7567</v>
      </c>
      <c r="K1038" s="219">
        <v>16457</v>
      </c>
      <c r="L1038" s="220"/>
      <c r="M1038" s="160"/>
      <c r="N1038" s="158" t="s">
        <v>699</v>
      </c>
      <c r="O1038" s="220" t="s">
        <v>7571</v>
      </c>
      <c r="P1038" s="158" t="s">
        <v>699</v>
      </c>
      <c r="Q1038" s="213">
        <v>1</v>
      </c>
      <c r="R1038" s="213">
        <v>0</v>
      </c>
      <c r="S1038" s="163">
        <v>3</v>
      </c>
      <c r="T1038" s="163" t="s">
        <v>2493</v>
      </c>
      <c r="U1038" s="163">
        <v>19</v>
      </c>
      <c r="V1038" s="163" t="s">
        <v>3009</v>
      </c>
      <c r="W1038" s="163">
        <v>1</v>
      </c>
      <c r="X1038" s="163"/>
      <c r="Y1038" s="164" t="s">
        <v>26</v>
      </c>
      <c r="Z1038" s="164" t="s">
        <v>26</v>
      </c>
      <c r="AA1038" s="164"/>
      <c r="AB1038" s="221" t="s">
        <v>2338</v>
      </c>
      <c r="AC1038" s="208">
        <v>17</v>
      </c>
      <c r="AD1038" s="166"/>
      <c r="AE1038" s="166"/>
      <c r="AF1038" s="166"/>
      <c r="AG1038" s="166"/>
      <c r="AH1038" s="166"/>
      <c r="AI1038" s="166"/>
      <c r="AJ1038" s="166"/>
      <c r="AK1038" s="166"/>
      <c r="AL1038" s="166"/>
      <c r="AM1038" s="166"/>
      <c r="AN1038" s="166"/>
      <c r="AO1038" s="166" t="s">
        <v>699</v>
      </c>
      <c r="AP1038" s="159"/>
      <c r="AQ1038" s="159"/>
      <c r="AR1038" s="169">
        <f t="shared" si="7"/>
        <v>17</v>
      </c>
      <c r="AS1038" s="160">
        <v>0</v>
      </c>
      <c r="AT1038" s="160">
        <v>0</v>
      </c>
      <c r="AU1038" s="160">
        <v>0</v>
      </c>
      <c r="AV1038" s="160">
        <v>0</v>
      </c>
      <c r="AW1038" s="160">
        <v>0</v>
      </c>
      <c r="AX1038" s="160">
        <v>17</v>
      </c>
      <c r="AY1038" s="160">
        <v>0</v>
      </c>
      <c r="AZ1038" s="160">
        <v>0</v>
      </c>
      <c r="BA1038" s="160">
        <v>0</v>
      </c>
      <c r="BB1038" s="160"/>
      <c r="BC1038" s="160"/>
      <c r="BD1038" s="160"/>
      <c r="BE1038" s="160"/>
    </row>
    <row r="1039" spans="2:57" ht="16.5" hidden="1" customHeight="1">
      <c r="B1039" s="163">
        <v>1033</v>
      </c>
      <c r="C1039" s="160" t="s">
        <v>285</v>
      </c>
      <c r="D1039" s="200"/>
      <c r="E1039" s="176" t="s">
        <v>28</v>
      </c>
      <c r="F1039" s="158" t="s">
        <v>6268</v>
      </c>
      <c r="G1039" s="158" t="s">
        <v>6291</v>
      </c>
      <c r="H1039" s="159" t="s">
        <v>727</v>
      </c>
      <c r="I1039" s="160" t="s">
        <v>7572</v>
      </c>
      <c r="J1039" s="218" t="s">
        <v>7573</v>
      </c>
      <c r="K1039" s="219">
        <v>24838</v>
      </c>
      <c r="L1039" s="220"/>
      <c r="M1039" s="160"/>
      <c r="N1039" s="158" t="s">
        <v>699</v>
      </c>
      <c r="O1039" s="220" t="s">
        <v>7574</v>
      </c>
      <c r="P1039" s="158" t="s">
        <v>699</v>
      </c>
      <c r="Q1039" s="213">
        <v>3</v>
      </c>
      <c r="R1039" s="213">
        <v>1</v>
      </c>
      <c r="S1039" s="213">
        <v>14</v>
      </c>
      <c r="T1039" s="213">
        <v>8</v>
      </c>
      <c r="U1039" s="213">
        <v>15</v>
      </c>
      <c r="V1039" s="213">
        <v>42</v>
      </c>
      <c r="W1039" s="213">
        <v>1</v>
      </c>
      <c r="X1039" s="213"/>
      <c r="Y1039" s="164" t="s">
        <v>26</v>
      </c>
      <c r="Z1039" s="164" t="s">
        <v>26</v>
      </c>
      <c r="AA1039" s="164"/>
      <c r="AB1039" s="221" t="s">
        <v>2338</v>
      </c>
      <c r="AC1039" s="208">
        <v>5</v>
      </c>
      <c r="AD1039" s="166"/>
      <c r="AE1039" s="166"/>
      <c r="AF1039" s="166"/>
      <c r="AG1039" s="166"/>
      <c r="AH1039" s="166"/>
      <c r="AI1039" s="166"/>
      <c r="AJ1039" s="166"/>
      <c r="AK1039" s="166"/>
      <c r="AL1039" s="166"/>
      <c r="AM1039" s="166"/>
      <c r="AN1039" s="166"/>
      <c r="AO1039" s="166" t="s">
        <v>699</v>
      </c>
      <c r="AP1039" s="159"/>
      <c r="AQ1039" s="159"/>
      <c r="AR1039" s="169">
        <f t="shared" si="7"/>
        <v>5</v>
      </c>
      <c r="AS1039" s="160">
        <v>0</v>
      </c>
      <c r="AT1039" s="160">
        <v>0</v>
      </c>
      <c r="AU1039" s="160">
        <v>0</v>
      </c>
      <c r="AV1039" s="160">
        <v>1</v>
      </c>
      <c r="AW1039" s="160">
        <v>2</v>
      </c>
      <c r="AX1039" s="160">
        <v>2</v>
      </c>
      <c r="AY1039" s="160">
        <v>0</v>
      </c>
      <c r="AZ1039" s="160">
        <v>0</v>
      </c>
      <c r="BA1039" s="160">
        <v>0</v>
      </c>
      <c r="BB1039" s="160"/>
      <c r="BC1039" s="160"/>
      <c r="BD1039" s="160"/>
      <c r="BE1039" s="160"/>
    </row>
    <row r="1040" spans="2:57" ht="16.5" hidden="1" customHeight="1">
      <c r="B1040" s="163">
        <v>1034</v>
      </c>
      <c r="C1040" s="160" t="s">
        <v>109</v>
      </c>
      <c r="D1040" s="200"/>
      <c r="E1040" s="176" t="s">
        <v>28</v>
      </c>
      <c r="F1040" s="158" t="s">
        <v>6268</v>
      </c>
      <c r="G1040" s="158" t="s">
        <v>6285</v>
      </c>
      <c r="H1040" s="159" t="s">
        <v>727</v>
      </c>
      <c r="I1040" s="160" t="s">
        <v>7575</v>
      </c>
      <c r="J1040" s="218" t="s">
        <v>7576</v>
      </c>
      <c r="K1040" s="219">
        <v>7325</v>
      </c>
      <c r="L1040" s="220"/>
      <c r="M1040" s="160"/>
      <c r="N1040" s="158" t="s">
        <v>699</v>
      </c>
      <c r="O1040" s="220" t="s">
        <v>7577</v>
      </c>
      <c r="P1040" s="158" t="s">
        <v>699</v>
      </c>
      <c r="Q1040" s="213">
        <v>2</v>
      </c>
      <c r="R1040" s="213">
        <v>1</v>
      </c>
      <c r="S1040" s="213">
        <v>13</v>
      </c>
      <c r="T1040" s="213">
        <v>27</v>
      </c>
      <c r="U1040" s="213">
        <v>46</v>
      </c>
      <c r="V1040" s="213">
        <v>458</v>
      </c>
      <c r="W1040" s="213">
        <v>1</v>
      </c>
      <c r="X1040" s="213"/>
      <c r="Y1040" s="164" t="s">
        <v>26</v>
      </c>
      <c r="Z1040" s="164" t="s">
        <v>26</v>
      </c>
      <c r="AA1040" s="164" t="s">
        <v>35</v>
      </c>
      <c r="AB1040" s="208" t="s">
        <v>2354</v>
      </c>
      <c r="AC1040" s="208">
        <v>22</v>
      </c>
      <c r="AD1040" s="166"/>
      <c r="AE1040" s="166"/>
      <c r="AF1040" s="166"/>
      <c r="AG1040" s="166"/>
      <c r="AH1040" s="166"/>
      <c r="AI1040" s="166"/>
      <c r="AJ1040" s="166"/>
      <c r="AK1040" s="166"/>
      <c r="AL1040" s="166"/>
      <c r="AM1040" s="166"/>
      <c r="AN1040" s="166"/>
      <c r="AO1040" s="166" t="s">
        <v>699</v>
      </c>
      <c r="AP1040" s="159"/>
      <c r="AQ1040" s="159"/>
      <c r="AR1040" s="169">
        <f t="shared" si="7"/>
        <v>22</v>
      </c>
      <c r="AS1040" s="160">
        <v>0</v>
      </c>
      <c r="AT1040" s="160">
        <v>0</v>
      </c>
      <c r="AU1040" s="160">
        <v>0</v>
      </c>
      <c r="AV1040" s="160">
        <v>0</v>
      </c>
      <c r="AW1040" s="160">
        <v>7</v>
      </c>
      <c r="AX1040" s="160">
        <v>0</v>
      </c>
      <c r="AY1040" s="160">
        <v>0</v>
      </c>
      <c r="AZ1040" s="160">
        <v>0</v>
      </c>
      <c r="BA1040" s="160">
        <v>15</v>
      </c>
      <c r="BB1040" s="160"/>
      <c r="BC1040" s="160"/>
      <c r="BD1040" s="160"/>
      <c r="BE1040" s="160"/>
    </row>
    <row r="1041" spans="2:57" ht="16.5" hidden="1" customHeight="1">
      <c r="B1041" s="163">
        <v>1035</v>
      </c>
      <c r="C1041" s="160" t="s">
        <v>345</v>
      </c>
      <c r="D1041" s="200"/>
      <c r="E1041" s="176" t="s">
        <v>28</v>
      </c>
      <c r="F1041" s="158" t="s">
        <v>6268</v>
      </c>
      <c r="G1041" s="158" t="s">
        <v>6315</v>
      </c>
      <c r="H1041" s="159" t="s">
        <v>727</v>
      </c>
      <c r="I1041" s="160" t="s">
        <v>7578</v>
      </c>
      <c r="J1041" s="218" t="s">
        <v>7579</v>
      </c>
      <c r="K1041" s="219">
        <v>17900</v>
      </c>
      <c r="L1041" s="220"/>
      <c r="M1041" s="160"/>
      <c r="N1041" s="158" t="s">
        <v>699</v>
      </c>
      <c r="O1041" s="220" t="s">
        <v>7580</v>
      </c>
      <c r="P1041" s="158" t="s">
        <v>699</v>
      </c>
      <c r="Q1041" s="213">
        <v>4</v>
      </c>
      <c r="R1041" s="213">
        <v>1</v>
      </c>
      <c r="S1041" s="213">
        <v>14</v>
      </c>
      <c r="T1041" s="213">
        <v>6</v>
      </c>
      <c r="U1041" s="213">
        <v>12</v>
      </c>
      <c r="V1041" s="213">
        <v>58</v>
      </c>
      <c r="W1041" s="213">
        <v>1</v>
      </c>
      <c r="X1041" s="213"/>
      <c r="Y1041" s="164" t="s">
        <v>26</v>
      </c>
      <c r="Z1041" s="164" t="s">
        <v>26</v>
      </c>
      <c r="AA1041" s="164"/>
      <c r="AB1041" s="221" t="s">
        <v>2338</v>
      </c>
      <c r="AC1041" s="208">
        <v>9</v>
      </c>
      <c r="AD1041" s="166"/>
      <c r="AE1041" s="166"/>
      <c r="AF1041" s="166"/>
      <c r="AG1041" s="166"/>
      <c r="AH1041" s="166"/>
      <c r="AI1041" s="166"/>
      <c r="AJ1041" s="166"/>
      <c r="AK1041" s="166"/>
      <c r="AL1041" s="166"/>
      <c r="AM1041" s="166"/>
      <c r="AN1041" s="166"/>
      <c r="AO1041" s="166" t="s">
        <v>699</v>
      </c>
      <c r="AP1041" s="159"/>
      <c r="AQ1041" s="159"/>
      <c r="AR1041" s="169">
        <f t="shared" si="7"/>
        <v>9</v>
      </c>
      <c r="AS1041" s="160">
        <v>0</v>
      </c>
      <c r="AT1041" s="160">
        <v>0</v>
      </c>
      <c r="AU1041" s="160">
        <v>0</v>
      </c>
      <c r="AV1041" s="160">
        <v>7</v>
      </c>
      <c r="AW1041" s="160">
        <v>2</v>
      </c>
      <c r="AX1041" s="160">
        <v>0</v>
      </c>
      <c r="AY1041" s="160">
        <v>0</v>
      </c>
      <c r="AZ1041" s="160">
        <v>0</v>
      </c>
      <c r="BA1041" s="160">
        <v>0</v>
      </c>
      <c r="BB1041" s="160"/>
      <c r="BC1041" s="160"/>
      <c r="BD1041" s="160"/>
      <c r="BE1041" s="160"/>
    </row>
    <row r="1042" spans="2:57" ht="16.5" hidden="1" customHeight="1">
      <c r="B1042" s="163">
        <v>1036</v>
      </c>
      <c r="C1042" s="160" t="s">
        <v>110</v>
      </c>
      <c r="D1042" s="160" t="s">
        <v>7581</v>
      </c>
      <c r="E1042" s="176" t="s">
        <v>28</v>
      </c>
      <c r="F1042" s="158" t="s">
        <v>6268</v>
      </c>
      <c r="G1042" s="158" t="s">
        <v>6285</v>
      </c>
      <c r="H1042" s="159" t="s">
        <v>727</v>
      </c>
      <c r="I1042" s="160" t="s">
        <v>7582</v>
      </c>
      <c r="J1042" s="218" t="s">
        <v>7583</v>
      </c>
      <c r="K1042" s="219">
        <v>17901</v>
      </c>
      <c r="L1042" s="220"/>
      <c r="M1042" s="160"/>
      <c r="N1042" s="158" t="s">
        <v>699</v>
      </c>
      <c r="O1042" s="220" t="s">
        <v>7584</v>
      </c>
      <c r="P1042" s="158" t="s">
        <v>699</v>
      </c>
      <c r="Q1042" s="213">
        <v>2</v>
      </c>
      <c r="R1042" s="213">
        <v>0</v>
      </c>
      <c r="S1042" s="163">
        <v>10</v>
      </c>
      <c r="T1042" s="163" t="s">
        <v>2470</v>
      </c>
      <c r="U1042" s="163">
        <v>12</v>
      </c>
      <c r="V1042" s="163" t="s">
        <v>7585</v>
      </c>
      <c r="W1042" s="163">
        <v>1</v>
      </c>
      <c r="X1042" s="163"/>
      <c r="Y1042" s="164" t="s">
        <v>26</v>
      </c>
      <c r="Z1042" s="164" t="s">
        <v>26</v>
      </c>
      <c r="AA1042" s="164"/>
      <c r="AB1042" s="221" t="s">
        <v>2338</v>
      </c>
      <c r="AC1042" s="208">
        <v>8</v>
      </c>
      <c r="AD1042" s="166"/>
      <c r="AE1042" s="166"/>
      <c r="AF1042" s="166"/>
      <c r="AG1042" s="166"/>
      <c r="AH1042" s="166"/>
      <c r="AI1042" s="166"/>
      <c r="AJ1042" s="166"/>
      <c r="AK1042" s="166"/>
      <c r="AL1042" s="166"/>
      <c r="AM1042" s="166"/>
      <c r="AN1042" s="166"/>
      <c r="AO1042" s="166" t="s">
        <v>699</v>
      </c>
      <c r="AP1042" s="159"/>
      <c r="AQ1042" s="159"/>
      <c r="AR1042" s="169">
        <f t="shared" si="7"/>
        <v>8</v>
      </c>
      <c r="AS1042" s="160">
        <v>0</v>
      </c>
      <c r="AT1042" s="160">
        <v>0</v>
      </c>
      <c r="AU1042" s="160">
        <v>0</v>
      </c>
      <c r="AV1042" s="160">
        <v>2</v>
      </c>
      <c r="AW1042" s="160">
        <v>0</v>
      </c>
      <c r="AX1042" s="160">
        <v>0</v>
      </c>
      <c r="AY1042" s="160">
        <v>0</v>
      </c>
      <c r="AZ1042" s="160">
        <v>0</v>
      </c>
      <c r="BA1042" s="160">
        <v>6</v>
      </c>
      <c r="BB1042" s="160"/>
      <c r="BC1042" s="160"/>
      <c r="BD1042" s="160"/>
      <c r="BE1042" s="160"/>
    </row>
    <row r="1043" spans="2:57" ht="16.5" hidden="1" customHeight="1">
      <c r="B1043" s="163">
        <v>1037</v>
      </c>
      <c r="C1043" s="160" t="s">
        <v>204</v>
      </c>
      <c r="D1043" s="160" t="s">
        <v>7586</v>
      </c>
      <c r="E1043" s="176" t="s">
        <v>28</v>
      </c>
      <c r="F1043" s="158" t="s">
        <v>6268</v>
      </c>
      <c r="G1043" s="158" t="s">
        <v>6269</v>
      </c>
      <c r="H1043" s="159" t="s">
        <v>724</v>
      </c>
      <c r="I1043" s="160" t="s">
        <v>7587</v>
      </c>
      <c r="J1043" s="218" t="s">
        <v>7588</v>
      </c>
      <c r="K1043" s="219">
        <v>40910</v>
      </c>
      <c r="L1043" s="220"/>
      <c r="M1043" s="160"/>
      <c r="N1043" s="158" t="s">
        <v>699</v>
      </c>
      <c r="O1043" s="220" t="s">
        <v>7589</v>
      </c>
      <c r="P1043" s="158" t="s">
        <v>699</v>
      </c>
      <c r="Q1043" s="213" t="s">
        <v>6413</v>
      </c>
      <c r="R1043" s="163">
        <v>2</v>
      </c>
      <c r="S1043" s="163">
        <v>5</v>
      </c>
      <c r="T1043" s="163">
        <v>3</v>
      </c>
      <c r="U1043" s="163">
        <v>7</v>
      </c>
      <c r="V1043" s="163">
        <v>21</v>
      </c>
      <c r="W1043" s="163">
        <v>1</v>
      </c>
      <c r="X1043" s="163"/>
      <c r="Y1043" s="164" t="s">
        <v>26</v>
      </c>
      <c r="Z1043" s="164" t="s">
        <v>26</v>
      </c>
      <c r="AA1043" s="164"/>
      <c r="AB1043" s="221" t="s">
        <v>2338</v>
      </c>
      <c r="AC1043" s="208">
        <v>0</v>
      </c>
      <c r="AD1043" s="166"/>
      <c r="AE1043" s="166"/>
      <c r="AF1043" s="166"/>
      <c r="AG1043" s="166"/>
      <c r="AH1043" s="166"/>
      <c r="AI1043" s="166"/>
      <c r="AJ1043" s="166"/>
      <c r="AK1043" s="166"/>
      <c r="AL1043" s="166"/>
      <c r="AM1043" s="166"/>
      <c r="AN1043" s="166"/>
      <c r="AO1043" s="166" t="s">
        <v>699</v>
      </c>
      <c r="AP1043" s="159"/>
      <c r="AQ1043" s="159"/>
      <c r="AR1043" s="169">
        <f t="shared" si="7"/>
        <v>0</v>
      </c>
      <c r="AS1043" s="160">
        <v>0</v>
      </c>
      <c r="AT1043" s="160">
        <v>0</v>
      </c>
      <c r="AU1043" s="160">
        <v>0</v>
      </c>
      <c r="AV1043" s="160">
        <v>0</v>
      </c>
      <c r="AW1043" s="160">
        <v>0</v>
      </c>
      <c r="AX1043" s="160">
        <v>0</v>
      </c>
      <c r="AY1043" s="160">
        <v>0</v>
      </c>
      <c r="AZ1043" s="160">
        <v>0</v>
      </c>
      <c r="BA1043" s="160">
        <v>0</v>
      </c>
      <c r="BB1043" s="160"/>
      <c r="BC1043" s="160"/>
      <c r="BD1043" s="160"/>
      <c r="BE1043" s="160"/>
    </row>
    <row r="1044" spans="2:57" ht="16.5" hidden="1" customHeight="1">
      <c r="B1044" s="163">
        <v>1038</v>
      </c>
      <c r="C1044" s="160" t="s">
        <v>205</v>
      </c>
      <c r="D1044" s="160" t="s">
        <v>7590</v>
      </c>
      <c r="E1044" s="176" t="s">
        <v>28</v>
      </c>
      <c r="F1044" s="158" t="s">
        <v>6268</v>
      </c>
      <c r="G1044" s="158" t="s">
        <v>6269</v>
      </c>
      <c r="H1044" s="159" t="s">
        <v>730</v>
      </c>
      <c r="I1044" s="160" t="s">
        <v>7591</v>
      </c>
      <c r="J1044" s="218" t="s">
        <v>7588</v>
      </c>
      <c r="K1044" s="219">
        <v>42736</v>
      </c>
      <c r="L1044" s="220"/>
      <c r="M1044" s="160"/>
      <c r="N1044" s="158" t="s">
        <v>699</v>
      </c>
      <c r="O1044" s="220" t="s">
        <v>7592</v>
      </c>
      <c r="P1044" s="158" t="s">
        <v>699</v>
      </c>
      <c r="Q1044" s="213" t="s">
        <v>6413</v>
      </c>
      <c r="R1044" s="163">
        <v>2</v>
      </c>
      <c r="S1044" s="163">
        <v>5</v>
      </c>
      <c r="T1044" s="163">
        <v>3</v>
      </c>
      <c r="U1044" s="163">
        <v>4</v>
      </c>
      <c r="V1044" s="163">
        <v>28</v>
      </c>
      <c r="W1044" s="163">
        <v>1</v>
      </c>
      <c r="X1044" s="163"/>
      <c r="Y1044" s="164" t="s">
        <v>26</v>
      </c>
      <c r="Z1044" s="164" t="s">
        <v>26</v>
      </c>
      <c r="AA1044" s="164"/>
      <c r="AB1044" s="221" t="s">
        <v>2338</v>
      </c>
      <c r="AC1044" s="208">
        <v>0</v>
      </c>
      <c r="AD1044" s="166"/>
      <c r="AE1044" s="166"/>
      <c r="AF1044" s="166"/>
      <c r="AG1044" s="166"/>
      <c r="AH1044" s="166"/>
      <c r="AI1044" s="166"/>
      <c r="AJ1044" s="166"/>
      <c r="AK1044" s="166"/>
      <c r="AL1044" s="166"/>
      <c r="AM1044" s="166"/>
      <c r="AN1044" s="166"/>
      <c r="AO1044" s="166" t="s">
        <v>699</v>
      </c>
      <c r="AP1044" s="159"/>
      <c r="AQ1044" s="159"/>
      <c r="AR1044" s="169">
        <f t="shared" si="7"/>
        <v>0</v>
      </c>
      <c r="AS1044" s="160">
        <v>0</v>
      </c>
      <c r="AT1044" s="160">
        <v>0</v>
      </c>
      <c r="AU1044" s="160">
        <v>0</v>
      </c>
      <c r="AV1044" s="160">
        <v>0</v>
      </c>
      <c r="AW1044" s="160">
        <v>0</v>
      </c>
      <c r="AX1044" s="160">
        <v>0</v>
      </c>
      <c r="AY1044" s="160">
        <v>0</v>
      </c>
      <c r="AZ1044" s="160">
        <v>0</v>
      </c>
      <c r="BA1044" s="160">
        <v>0</v>
      </c>
      <c r="BB1044" s="160"/>
      <c r="BC1044" s="160"/>
      <c r="BD1044" s="160"/>
      <c r="BE1044" s="160"/>
    </row>
    <row r="1045" spans="2:57" ht="16.5" hidden="1" customHeight="1">
      <c r="B1045" s="163">
        <v>1039</v>
      </c>
      <c r="C1045" s="160" t="s">
        <v>57</v>
      </c>
      <c r="D1045" s="160" t="s">
        <v>7593</v>
      </c>
      <c r="E1045" s="176" t="s">
        <v>28</v>
      </c>
      <c r="F1045" s="158" t="s">
        <v>6268</v>
      </c>
      <c r="G1045" s="158" t="s">
        <v>6395</v>
      </c>
      <c r="H1045" s="159" t="s">
        <v>727</v>
      </c>
      <c r="I1045" s="160" t="s">
        <v>7594</v>
      </c>
      <c r="J1045" s="218" t="s">
        <v>7595</v>
      </c>
      <c r="K1045" s="219">
        <v>24838</v>
      </c>
      <c r="L1045" s="220"/>
      <c r="M1045" s="160"/>
      <c r="N1045" s="158" t="s">
        <v>699</v>
      </c>
      <c r="O1045" s="220" t="s">
        <v>7596</v>
      </c>
      <c r="P1045" s="158" t="s">
        <v>699</v>
      </c>
      <c r="Q1045" s="213">
        <v>4</v>
      </c>
      <c r="R1045" s="163">
        <v>1</v>
      </c>
      <c r="S1045" s="163">
        <v>9</v>
      </c>
      <c r="T1045" s="163" t="s">
        <v>2802</v>
      </c>
      <c r="U1045" s="163">
        <v>22</v>
      </c>
      <c r="V1045" s="163" t="s">
        <v>7597</v>
      </c>
      <c r="W1045" s="163">
        <v>1</v>
      </c>
      <c r="X1045" s="163"/>
      <c r="Y1045" s="164" t="s">
        <v>26</v>
      </c>
      <c r="Z1045" s="164" t="s">
        <v>26</v>
      </c>
      <c r="AA1045" s="164"/>
      <c r="AB1045" s="221" t="s">
        <v>2338</v>
      </c>
      <c r="AC1045" s="208">
        <v>18</v>
      </c>
      <c r="AD1045" s="166"/>
      <c r="AE1045" s="166"/>
      <c r="AF1045" s="166"/>
      <c r="AG1045" s="166"/>
      <c r="AH1045" s="166"/>
      <c r="AI1045" s="166"/>
      <c r="AJ1045" s="166"/>
      <c r="AK1045" s="166"/>
      <c r="AL1045" s="166"/>
      <c r="AM1045" s="166"/>
      <c r="AN1045" s="166"/>
      <c r="AO1045" s="166" t="s">
        <v>699</v>
      </c>
      <c r="AP1045" s="159"/>
      <c r="AQ1045" s="159"/>
      <c r="AR1045" s="169">
        <f t="shared" si="7"/>
        <v>18</v>
      </c>
      <c r="AS1045" s="160">
        <v>0</v>
      </c>
      <c r="AT1045" s="160">
        <v>0</v>
      </c>
      <c r="AU1045" s="160">
        <v>0</v>
      </c>
      <c r="AV1045" s="160">
        <v>8</v>
      </c>
      <c r="AW1045" s="160">
        <v>7</v>
      </c>
      <c r="AX1045" s="160">
        <v>0</v>
      </c>
      <c r="AY1045" s="160">
        <v>0</v>
      </c>
      <c r="AZ1045" s="160">
        <v>0</v>
      </c>
      <c r="BA1045" s="160">
        <v>3</v>
      </c>
      <c r="BB1045" s="160"/>
      <c r="BC1045" s="160"/>
      <c r="BD1045" s="160"/>
      <c r="BE1045" s="160"/>
    </row>
    <row r="1046" spans="2:57" ht="16.5" hidden="1" customHeight="1">
      <c r="B1046" s="163">
        <v>1040</v>
      </c>
      <c r="C1046" s="160" t="s">
        <v>206</v>
      </c>
      <c r="D1046" s="160" t="s">
        <v>7598</v>
      </c>
      <c r="E1046" s="176" t="s">
        <v>28</v>
      </c>
      <c r="F1046" s="158" t="s">
        <v>6268</v>
      </c>
      <c r="G1046" s="158" t="s">
        <v>6269</v>
      </c>
      <c r="H1046" s="159" t="s">
        <v>724</v>
      </c>
      <c r="I1046" s="160" t="s">
        <v>7599</v>
      </c>
      <c r="J1046" s="218" t="s">
        <v>7600</v>
      </c>
      <c r="K1046" s="219">
        <v>26313</v>
      </c>
      <c r="L1046" s="220"/>
      <c r="M1046" s="160"/>
      <c r="N1046" s="158" t="s">
        <v>699</v>
      </c>
      <c r="O1046" s="220" t="s">
        <v>7601</v>
      </c>
      <c r="P1046" s="158" t="s">
        <v>699</v>
      </c>
      <c r="Q1046" s="213">
        <v>2</v>
      </c>
      <c r="R1046" s="163">
        <v>2</v>
      </c>
      <c r="S1046" s="163">
        <v>23</v>
      </c>
      <c r="T1046" s="163" t="s">
        <v>2399</v>
      </c>
      <c r="U1046" s="163">
        <v>64</v>
      </c>
      <c r="V1046" s="163" t="s">
        <v>7602</v>
      </c>
      <c r="W1046" s="163">
        <v>1</v>
      </c>
      <c r="X1046" s="163"/>
      <c r="Y1046" s="164" t="s">
        <v>26</v>
      </c>
      <c r="Z1046" s="164" t="s">
        <v>26</v>
      </c>
      <c r="AA1046" s="164"/>
      <c r="AB1046" s="221" t="s">
        <v>2338</v>
      </c>
      <c r="AC1046" s="208">
        <v>49</v>
      </c>
      <c r="AD1046" s="166"/>
      <c r="AE1046" s="166"/>
      <c r="AF1046" s="166"/>
      <c r="AG1046" s="166"/>
      <c r="AH1046" s="166"/>
      <c r="AI1046" s="166"/>
      <c r="AJ1046" s="166"/>
      <c r="AK1046" s="166"/>
      <c r="AL1046" s="166"/>
      <c r="AM1046" s="166"/>
      <c r="AN1046" s="166"/>
      <c r="AO1046" s="166" t="s">
        <v>699</v>
      </c>
      <c r="AP1046" s="159"/>
      <c r="AQ1046" s="159"/>
      <c r="AR1046" s="169">
        <f t="shared" si="7"/>
        <v>49</v>
      </c>
      <c r="AS1046" s="160">
        <v>0</v>
      </c>
      <c r="AT1046" s="160">
        <v>0</v>
      </c>
      <c r="AU1046" s="160">
        <v>0</v>
      </c>
      <c r="AV1046" s="160">
        <v>3</v>
      </c>
      <c r="AW1046" s="160">
        <v>4</v>
      </c>
      <c r="AX1046" s="160">
        <v>0</v>
      </c>
      <c r="AY1046" s="160">
        <v>0</v>
      </c>
      <c r="AZ1046" s="160">
        <v>0</v>
      </c>
      <c r="BA1046" s="160">
        <v>42</v>
      </c>
      <c r="BB1046" s="160"/>
      <c r="BC1046" s="160"/>
      <c r="BD1046" s="160"/>
      <c r="BE1046" s="160"/>
    </row>
    <row r="1047" spans="2:57" ht="16.5" hidden="1" customHeight="1">
      <c r="B1047" s="163">
        <v>1041</v>
      </c>
      <c r="C1047" s="160" t="s">
        <v>207</v>
      </c>
      <c r="D1047" s="160" t="s">
        <v>7603</v>
      </c>
      <c r="E1047" s="176" t="s">
        <v>28</v>
      </c>
      <c r="F1047" s="158" t="s">
        <v>6268</v>
      </c>
      <c r="G1047" s="158" t="s">
        <v>6269</v>
      </c>
      <c r="H1047" s="159" t="s">
        <v>724</v>
      </c>
      <c r="I1047" s="160" t="s">
        <v>7604</v>
      </c>
      <c r="J1047" s="218" t="s">
        <v>7605</v>
      </c>
      <c r="K1047" s="219">
        <v>30318</v>
      </c>
      <c r="L1047" s="220"/>
      <c r="M1047" s="160"/>
      <c r="N1047" s="158" t="s">
        <v>699</v>
      </c>
      <c r="O1047" s="220" t="s">
        <v>7606</v>
      </c>
      <c r="P1047" s="158" t="s">
        <v>699</v>
      </c>
      <c r="Q1047" s="213">
        <v>3</v>
      </c>
      <c r="R1047" s="163">
        <v>1</v>
      </c>
      <c r="S1047" s="163">
        <v>15</v>
      </c>
      <c r="T1047" s="163" t="s">
        <v>3024</v>
      </c>
      <c r="U1047" s="163">
        <v>52</v>
      </c>
      <c r="V1047" s="163" t="s">
        <v>7607</v>
      </c>
      <c r="W1047" s="163">
        <v>1</v>
      </c>
      <c r="X1047" s="163"/>
      <c r="Y1047" s="164" t="s">
        <v>26</v>
      </c>
      <c r="Z1047" s="164" t="s">
        <v>26</v>
      </c>
      <c r="AA1047" s="164"/>
      <c r="AB1047" s="221" t="s">
        <v>2338</v>
      </c>
      <c r="AC1047" s="208">
        <v>46</v>
      </c>
      <c r="AD1047" s="166"/>
      <c r="AE1047" s="166"/>
      <c r="AF1047" s="166"/>
      <c r="AG1047" s="166"/>
      <c r="AH1047" s="166"/>
      <c r="AI1047" s="166"/>
      <c r="AJ1047" s="166"/>
      <c r="AK1047" s="166"/>
      <c r="AL1047" s="166"/>
      <c r="AM1047" s="166"/>
      <c r="AN1047" s="166"/>
      <c r="AO1047" s="166" t="s">
        <v>699</v>
      </c>
      <c r="AP1047" s="159"/>
      <c r="AQ1047" s="159"/>
      <c r="AR1047" s="169">
        <f t="shared" si="7"/>
        <v>46</v>
      </c>
      <c r="AS1047" s="160">
        <v>0</v>
      </c>
      <c r="AT1047" s="160">
        <v>0</v>
      </c>
      <c r="AU1047" s="160">
        <v>0</v>
      </c>
      <c r="AV1047" s="160">
        <v>4</v>
      </c>
      <c r="AW1047" s="160">
        <v>0</v>
      </c>
      <c r="AX1047" s="160">
        <v>0</v>
      </c>
      <c r="AY1047" s="160">
        <v>0</v>
      </c>
      <c r="AZ1047" s="160">
        <v>0</v>
      </c>
      <c r="BA1047" s="160">
        <v>42</v>
      </c>
      <c r="BB1047" s="160"/>
      <c r="BC1047" s="160"/>
      <c r="BD1047" s="160"/>
      <c r="BE1047" s="160"/>
    </row>
    <row r="1048" spans="2:57" ht="16.5" hidden="1" customHeight="1">
      <c r="B1048" s="163">
        <v>1042</v>
      </c>
      <c r="C1048" s="160" t="s">
        <v>346</v>
      </c>
      <c r="D1048" s="160" t="s">
        <v>7608</v>
      </c>
      <c r="E1048" s="176" t="s">
        <v>28</v>
      </c>
      <c r="F1048" s="158" t="s">
        <v>6268</v>
      </c>
      <c r="G1048" s="158" t="s">
        <v>6315</v>
      </c>
      <c r="H1048" s="159" t="s">
        <v>727</v>
      </c>
      <c r="I1048" s="160" t="s">
        <v>7609</v>
      </c>
      <c r="J1048" s="218" t="s">
        <v>7610</v>
      </c>
      <c r="K1048" s="219">
        <v>16452</v>
      </c>
      <c r="L1048" s="220"/>
      <c r="M1048" s="160"/>
      <c r="N1048" s="158" t="s">
        <v>699</v>
      </c>
      <c r="O1048" s="220" t="s">
        <v>7611</v>
      </c>
      <c r="P1048" s="158" t="s">
        <v>699</v>
      </c>
      <c r="Q1048" s="213">
        <v>3</v>
      </c>
      <c r="R1048" s="163">
        <v>1</v>
      </c>
      <c r="S1048" s="163">
        <v>11</v>
      </c>
      <c r="T1048" s="163" t="s">
        <v>2575</v>
      </c>
      <c r="U1048" s="163">
        <v>37</v>
      </c>
      <c r="V1048" s="163" t="s">
        <v>7612</v>
      </c>
      <c r="W1048" s="163">
        <v>1</v>
      </c>
      <c r="X1048" s="163"/>
      <c r="Y1048" s="164" t="s">
        <v>26</v>
      </c>
      <c r="Z1048" s="164" t="s">
        <v>26</v>
      </c>
      <c r="AA1048" s="164"/>
      <c r="AB1048" s="221" t="s">
        <v>2338</v>
      </c>
      <c r="AC1048" s="208">
        <v>20</v>
      </c>
      <c r="AD1048" s="166"/>
      <c r="AE1048" s="166"/>
      <c r="AF1048" s="166"/>
      <c r="AG1048" s="166"/>
      <c r="AH1048" s="166"/>
      <c r="AI1048" s="166"/>
      <c r="AJ1048" s="166"/>
      <c r="AK1048" s="166"/>
      <c r="AL1048" s="166"/>
      <c r="AM1048" s="166"/>
      <c r="AN1048" s="166"/>
      <c r="AO1048" s="166" t="s">
        <v>699</v>
      </c>
      <c r="AP1048" s="159"/>
      <c r="AQ1048" s="159"/>
      <c r="AR1048" s="169">
        <f t="shared" si="7"/>
        <v>20</v>
      </c>
      <c r="AS1048" s="160">
        <v>0</v>
      </c>
      <c r="AT1048" s="160">
        <v>0</v>
      </c>
      <c r="AU1048" s="160">
        <v>0</v>
      </c>
      <c r="AV1048" s="160">
        <v>14</v>
      </c>
      <c r="AW1048" s="160">
        <v>5</v>
      </c>
      <c r="AX1048" s="160">
        <v>0</v>
      </c>
      <c r="AY1048" s="160">
        <v>1</v>
      </c>
      <c r="AZ1048" s="160">
        <v>0</v>
      </c>
      <c r="BA1048" s="160">
        <v>0</v>
      </c>
      <c r="BB1048" s="160"/>
      <c r="BC1048" s="160"/>
      <c r="BD1048" s="160"/>
      <c r="BE1048" s="160"/>
    </row>
    <row r="1049" spans="2:57" ht="16.5" hidden="1" customHeight="1">
      <c r="B1049" s="163">
        <v>1043</v>
      </c>
      <c r="C1049" s="160" t="s">
        <v>208</v>
      </c>
      <c r="D1049" s="200"/>
      <c r="E1049" s="176" t="s">
        <v>28</v>
      </c>
      <c r="F1049" s="158" t="s">
        <v>6268</v>
      </c>
      <c r="G1049" s="158" t="s">
        <v>6269</v>
      </c>
      <c r="H1049" s="159" t="s">
        <v>724</v>
      </c>
      <c r="I1049" s="160" t="s">
        <v>1411</v>
      </c>
      <c r="J1049" s="218" t="s">
        <v>7613</v>
      </c>
      <c r="K1049" s="219">
        <v>29970</v>
      </c>
      <c r="L1049" s="220"/>
      <c r="M1049" s="160"/>
      <c r="N1049" s="158"/>
      <c r="O1049" s="220" t="s">
        <v>7614</v>
      </c>
      <c r="P1049" s="158"/>
      <c r="Q1049" s="213">
        <v>2</v>
      </c>
      <c r="R1049" s="213">
        <v>1</v>
      </c>
      <c r="S1049" s="213">
        <v>18</v>
      </c>
      <c r="T1049" s="213">
        <v>27</v>
      </c>
      <c r="U1049" s="213">
        <v>56</v>
      </c>
      <c r="V1049" s="213">
        <v>576</v>
      </c>
      <c r="W1049" s="213">
        <v>1</v>
      </c>
      <c r="X1049" s="213"/>
      <c r="Y1049" s="164" t="s">
        <v>26</v>
      </c>
      <c r="Z1049" s="164" t="s">
        <v>26</v>
      </c>
      <c r="AA1049" s="164"/>
      <c r="AB1049" s="221" t="s">
        <v>2338</v>
      </c>
      <c r="AC1049" s="208">
        <v>50</v>
      </c>
      <c r="AD1049" s="166"/>
      <c r="AE1049" s="166"/>
      <c r="AF1049" s="166"/>
      <c r="AG1049" s="166"/>
      <c r="AH1049" s="166"/>
      <c r="AI1049" s="166"/>
      <c r="AJ1049" s="166"/>
      <c r="AK1049" s="166"/>
      <c r="AL1049" s="166"/>
      <c r="AM1049" s="166"/>
      <c r="AN1049" s="166"/>
      <c r="AO1049" s="166"/>
      <c r="AP1049" s="159"/>
      <c r="AQ1049" s="159"/>
      <c r="AR1049" s="169">
        <f t="shared" si="7"/>
        <v>50</v>
      </c>
      <c r="AS1049" s="160">
        <v>0</v>
      </c>
      <c r="AT1049" s="160">
        <v>0</v>
      </c>
      <c r="AU1049" s="160">
        <v>0</v>
      </c>
      <c r="AV1049" s="160">
        <v>0</v>
      </c>
      <c r="AW1049" s="160">
        <v>0</v>
      </c>
      <c r="AX1049" s="160">
        <v>50</v>
      </c>
      <c r="AY1049" s="160">
        <v>0</v>
      </c>
      <c r="AZ1049" s="160">
        <v>0</v>
      </c>
      <c r="BA1049" s="160">
        <v>0</v>
      </c>
      <c r="BB1049" s="160"/>
      <c r="BC1049" s="160"/>
      <c r="BD1049" s="160"/>
      <c r="BE1049" s="160"/>
    </row>
    <row r="1050" spans="2:57" ht="16.5" hidden="1" customHeight="1">
      <c r="B1050" s="163">
        <v>1044</v>
      </c>
      <c r="C1050" s="160" t="s">
        <v>209</v>
      </c>
      <c r="D1050" s="160" t="s">
        <v>7615</v>
      </c>
      <c r="E1050" s="176" t="s">
        <v>28</v>
      </c>
      <c r="F1050" s="158" t="s">
        <v>6268</v>
      </c>
      <c r="G1050" s="158" t="s">
        <v>6269</v>
      </c>
      <c r="H1050" s="159" t="s">
        <v>724</v>
      </c>
      <c r="I1050" s="160" t="s">
        <v>7616</v>
      </c>
      <c r="J1050" s="218" t="s">
        <v>7617</v>
      </c>
      <c r="K1050" s="219">
        <v>31803</v>
      </c>
      <c r="L1050" s="220"/>
      <c r="M1050" s="160"/>
      <c r="N1050" s="158" t="s">
        <v>699</v>
      </c>
      <c r="O1050" s="220" t="s">
        <v>7618</v>
      </c>
      <c r="P1050" s="158" t="s">
        <v>699</v>
      </c>
      <c r="Q1050" s="213">
        <v>4</v>
      </c>
      <c r="R1050" s="163">
        <v>1</v>
      </c>
      <c r="S1050" s="163">
        <v>28</v>
      </c>
      <c r="T1050" s="163" t="s">
        <v>3024</v>
      </c>
      <c r="U1050" s="163">
        <v>51</v>
      </c>
      <c r="V1050" s="163" t="s">
        <v>7619</v>
      </c>
      <c r="W1050" s="163">
        <v>1</v>
      </c>
      <c r="X1050" s="163"/>
      <c r="Y1050" s="164" t="s">
        <v>26</v>
      </c>
      <c r="Z1050" s="164" t="s">
        <v>26</v>
      </c>
      <c r="AA1050" s="164"/>
      <c r="AB1050" s="221" t="s">
        <v>2338</v>
      </c>
      <c r="AC1050" s="208">
        <v>47</v>
      </c>
      <c r="AD1050" s="166"/>
      <c r="AE1050" s="166"/>
      <c r="AF1050" s="166"/>
      <c r="AG1050" s="166"/>
      <c r="AH1050" s="166"/>
      <c r="AI1050" s="166"/>
      <c r="AJ1050" s="166"/>
      <c r="AK1050" s="166"/>
      <c r="AL1050" s="166"/>
      <c r="AM1050" s="166"/>
      <c r="AN1050" s="166"/>
      <c r="AO1050" s="166" t="s">
        <v>699</v>
      </c>
      <c r="AP1050" s="159"/>
      <c r="AQ1050" s="159"/>
      <c r="AR1050" s="169">
        <f t="shared" si="7"/>
        <v>47</v>
      </c>
      <c r="AS1050" s="160">
        <v>0</v>
      </c>
      <c r="AT1050" s="160">
        <v>0</v>
      </c>
      <c r="AU1050" s="160">
        <v>0</v>
      </c>
      <c r="AV1050" s="160">
        <v>7</v>
      </c>
      <c r="AW1050" s="160">
        <v>2</v>
      </c>
      <c r="AX1050" s="160">
        <v>0</v>
      </c>
      <c r="AY1050" s="160">
        <v>0</v>
      </c>
      <c r="AZ1050" s="160">
        <v>0</v>
      </c>
      <c r="BA1050" s="160">
        <v>38</v>
      </c>
      <c r="BB1050" s="160"/>
      <c r="BC1050" s="160"/>
      <c r="BD1050" s="160"/>
      <c r="BE1050" s="160"/>
    </row>
    <row r="1051" spans="2:57" ht="16.5" hidden="1" customHeight="1">
      <c r="B1051" s="163">
        <v>1045</v>
      </c>
      <c r="C1051" s="160" t="s">
        <v>286</v>
      </c>
      <c r="D1051" s="160" t="s">
        <v>7620</v>
      </c>
      <c r="E1051" s="176" t="s">
        <v>28</v>
      </c>
      <c r="F1051" s="158" t="s">
        <v>6268</v>
      </c>
      <c r="G1051" s="158" t="s">
        <v>6291</v>
      </c>
      <c r="H1051" s="159" t="s">
        <v>730</v>
      </c>
      <c r="I1051" s="160" t="s">
        <v>7621</v>
      </c>
      <c r="J1051" s="218" t="s">
        <v>7622</v>
      </c>
      <c r="K1051" s="219">
        <v>24845</v>
      </c>
      <c r="L1051" s="220"/>
      <c r="M1051" s="160"/>
      <c r="N1051" s="158" t="s">
        <v>699</v>
      </c>
      <c r="O1051" s="220" t="s">
        <v>7623</v>
      </c>
      <c r="P1051" s="158" t="s">
        <v>699</v>
      </c>
      <c r="Q1051" s="213">
        <v>3</v>
      </c>
      <c r="R1051" s="163">
        <v>1</v>
      </c>
      <c r="S1051" s="163">
        <v>19</v>
      </c>
      <c r="T1051" s="163" t="s">
        <v>2551</v>
      </c>
      <c r="U1051" s="163">
        <v>24</v>
      </c>
      <c r="V1051" s="163" t="s">
        <v>7624</v>
      </c>
      <c r="W1051" s="163">
        <v>1</v>
      </c>
      <c r="X1051" s="163"/>
      <c r="Y1051" s="164" t="s">
        <v>26</v>
      </c>
      <c r="Z1051" s="164" t="s">
        <v>26</v>
      </c>
      <c r="AA1051" s="164"/>
      <c r="AB1051" s="221" t="s">
        <v>2338</v>
      </c>
      <c r="AC1051" s="208">
        <v>19</v>
      </c>
      <c r="AD1051" s="166"/>
      <c r="AE1051" s="166"/>
      <c r="AF1051" s="166"/>
      <c r="AG1051" s="166"/>
      <c r="AH1051" s="166"/>
      <c r="AI1051" s="166"/>
      <c r="AJ1051" s="166"/>
      <c r="AK1051" s="166"/>
      <c r="AL1051" s="166"/>
      <c r="AM1051" s="166"/>
      <c r="AN1051" s="166"/>
      <c r="AO1051" s="166" t="s">
        <v>699</v>
      </c>
      <c r="AP1051" s="159"/>
      <c r="AQ1051" s="159"/>
      <c r="AR1051" s="169">
        <f t="shared" si="7"/>
        <v>19</v>
      </c>
      <c r="AS1051" s="160">
        <v>0</v>
      </c>
      <c r="AT1051" s="160">
        <v>0</v>
      </c>
      <c r="AU1051" s="160">
        <v>0</v>
      </c>
      <c r="AV1051" s="160">
        <v>19</v>
      </c>
      <c r="AW1051" s="160">
        <v>0</v>
      </c>
      <c r="AX1051" s="160">
        <v>0</v>
      </c>
      <c r="AY1051" s="160">
        <v>0</v>
      </c>
      <c r="AZ1051" s="160">
        <v>0</v>
      </c>
      <c r="BA1051" s="160">
        <v>0</v>
      </c>
      <c r="BB1051" s="160"/>
      <c r="BC1051" s="160"/>
      <c r="BD1051" s="160"/>
      <c r="BE1051" s="160"/>
    </row>
    <row r="1052" spans="2:57" ht="16.5" hidden="1" customHeight="1">
      <c r="B1052" s="163">
        <v>1046</v>
      </c>
      <c r="C1052" s="160" t="s">
        <v>111</v>
      </c>
      <c r="D1052" s="160" t="s">
        <v>7625</v>
      </c>
      <c r="E1052" s="176" t="s">
        <v>28</v>
      </c>
      <c r="F1052" s="158" t="s">
        <v>6268</v>
      </c>
      <c r="G1052" s="158" t="s">
        <v>6285</v>
      </c>
      <c r="H1052" s="159" t="s">
        <v>727</v>
      </c>
      <c r="I1052" s="160" t="s">
        <v>7626</v>
      </c>
      <c r="J1052" s="218" t="s">
        <v>7627</v>
      </c>
      <c r="K1052" s="219">
        <v>21551</v>
      </c>
      <c r="L1052" s="220"/>
      <c r="M1052" s="160"/>
      <c r="N1052" s="158" t="s">
        <v>699</v>
      </c>
      <c r="O1052" s="220" t="s">
        <v>7628</v>
      </c>
      <c r="P1052" s="158" t="s">
        <v>699</v>
      </c>
      <c r="Q1052" s="213">
        <v>1</v>
      </c>
      <c r="R1052" s="213">
        <v>0</v>
      </c>
      <c r="S1052" s="163">
        <v>10</v>
      </c>
      <c r="T1052" s="163" t="s">
        <v>2430</v>
      </c>
      <c r="U1052" s="163">
        <v>10</v>
      </c>
      <c r="V1052" s="163" t="s">
        <v>4696</v>
      </c>
      <c r="W1052" s="163">
        <v>1</v>
      </c>
      <c r="X1052" s="163"/>
      <c r="Y1052" s="164" t="s">
        <v>26</v>
      </c>
      <c r="Z1052" s="164" t="s">
        <v>26</v>
      </c>
      <c r="AA1052" s="164"/>
      <c r="AB1052" s="221" t="s">
        <v>2338</v>
      </c>
      <c r="AC1052" s="208">
        <v>7</v>
      </c>
      <c r="AD1052" s="166"/>
      <c r="AE1052" s="166"/>
      <c r="AF1052" s="166"/>
      <c r="AG1052" s="166"/>
      <c r="AH1052" s="166"/>
      <c r="AI1052" s="166"/>
      <c r="AJ1052" s="166"/>
      <c r="AK1052" s="166"/>
      <c r="AL1052" s="166"/>
      <c r="AM1052" s="166"/>
      <c r="AN1052" s="166"/>
      <c r="AO1052" s="166" t="s">
        <v>699</v>
      </c>
      <c r="AP1052" s="159"/>
      <c r="AQ1052" s="159"/>
      <c r="AR1052" s="169">
        <f t="shared" si="7"/>
        <v>7</v>
      </c>
      <c r="AS1052" s="160">
        <v>0</v>
      </c>
      <c r="AT1052" s="160">
        <v>0</v>
      </c>
      <c r="AU1052" s="160">
        <v>0</v>
      </c>
      <c r="AV1052" s="160">
        <v>0</v>
      </c>
      <c r="AW1052" s="160">
        <v>2</v>
      </c>
      <c r="AX1052" s="160">
        <v>5</v>
      </c>
      <c r="AY1052" s="160">
        <v>0</v>
      </c>
      <c r="AZ1052" s="160">
        <v>0</v>
      </c>
      <c r="BA1052" s="160">
        <v>0</v>
      </c>
      <c r="BB1052" s="160"/>
      <c r="BC1052" s="160"/>
      <c r="BD1052" s="160"/>
      <c r="BE1052" s="160"/>
    </row>
    <row r="1053" spans="2:57" ht="16.5" hidden="1" customHeight="1">
      <c r="B1053" s="163">
        <v>1047</v>
      </c>
      <c r="C1053" s="160" t="s">
        <v>58</v>
      </c>
      <c r="D1053" s="160" t="s">
        <v>7629</v>
      </c>
      <c r="E1053" s="176" t="s">
        <v>28</v>
      </c>
      <c r="F1053" s="158" t="s">
        <v>6268</v>
      </c>
      <c r="G1053" s="158" t="s">
        <v>6395</v>
      </c>
      <c r="H1053" s="159" t="s">
        <v>730</v>
      </c>
      <c r="I1053" s="160" t="s">
        <v>7630</v>
      </c>
      <c r="J1053" s="218" t="s">
        <v>7631</v>
      </c>
      <c r="K1053" s="219">
        <v>24857</v>
      </c>
      <c r="L1053" s="220"/>
      <c r="M1053" s="160"/>
      <c r="N1053" s="158" t="s">
        <v>699</v>
      </c>
      <c r="O1053" s="220" t="s">
        <v>7632</v>
      </c>
      <c r="P1053" s="158" t="s">
        <v>699</v>
      </c>
      <c r="Q1053" s="213">
        <v>2</v>
      </c>
      <c r="R1053" s="163">
        <v>1</v>
      </c>
      <c r="S1053" s="163">
        <v>24</v>
      </c>
      <c r="T1053" s="163" t="s">
        <v>2673</v>
      </c>
      <c r="U1053" s="163">
        <v>31</v>
      </c>
      <c r="V1053" s="163" t="s">
        <v>7633</v>
      </c>
      <c r="W1053" s="163">
        <v>1</v>
      </c>
      <c r="X1053" s="163"/>
      <c r="Y1053" s="164" t="s">
        <v>26</v>
      </c>
      <c r="Z1053" s="164" t="s">
        <v>26</v>
      </c>
      <c r="AA1053" s="164"/>
      <c r="AB1053" s="221" t="s">
        <v>2338</v>
      </c>
      <c r="AC1053" s="208">
        <v>23</v>
      </c>
      <c r="AD1053" s="166"/>
      <c r="AE1053" s="166"/>
      <c r="AF1053" s="166"/>
      <c r="AG1053" s="166"/>
      <c r="AH1053" s="166"/>
      <c r="AI1053" s="166"/>
      <c r="AJ1053" s="166"/>
      <c r="AK1053" s="166"/>
      <c r="AL1053" s="166"/>
      <c r="AM1053" s="166"/>
      <c r="AN1053" s="166"/>
      <c r="AO1053" s="166" t="s">
        <v>699</v>
      </c>
      <c r="AP1053" s="159"/>
      <c r="AQ1053" s="159"/>
      <c r="AR1053" s="169">
        <f t="shared" si="7"/>
        <v>23</v>
      </c>
      <c r="AS1053" s="160">
        <v>0</v>
      </c>
      <c r="AT1053" s="160">
        <v>0</v>
      </c>
      <c r="AU1053" s="160">
        <v>0</v>
      </c>
      <c r="AV1053" s="160">
        <v>2</v>
      </c>
      <c r="AW1053" s="160">
        <v>0</v>
      </c>
      <c r="AX1053" s="160">
        <v>0</v>
      </c>
      <c r="AY1053" s="160">
        <v>0</v>
      </c>
      <c r="AZ1053" s="160">
        <v>0</v>
      </c>
      <c r="BA1053" s="160">
        <v>21</v>
      </c>
      <c r="BB1053" s="160"/>
      <c r="BC1053" s="160"/>
      <c r="BD1053" s="160"/>
      <c r="BE1053" s="160"/>
    </row>
    <row r="1054" spans="2:57" ht="16.5" hidden="1" customHeight="1">
      <c r="B1054" s="163">
        <v>1048</v>
      </c>
      <c r="C1054" s="160" t="s">
        <v>59</v>
      </c>
      <c r="D1054" s="160" t="s">
        <v>7634</v>
      </c>
      <c r="E1054" s="176" t="s">
        <v>28</v>
      </c>
      <c r="F1054" s="158" t="s">
        <v>6268</v>
      </c>
      <c r="G1054" s="158" t="s">
        <v>6395</v>
      </c>
      <c r="H1054" s="159" t="s">
        <v>724</v>
      </c>
      <c r="I1054" s="160" t="s">
        <v>7635</v>
      </c>
      <c r="J1054" s="218" t="s">
        <v>7636</v>
      </c>
      <c r="K1054" s="219">
        <v>29611</v>
      </c>
      <c r="L1054" s="220"/>
      <c r="M1054" s="160"/>
      <c r="N1054" s="158" t="s">
        <v>699</v>
      </c>
      <c r="O1054" s="220" t="s">
        <v>7637</v>
      </c>
      <c r="P1054" s="158" t="s">
        <v>699</v>
      </c>
      <c r="Q1054" s="213">
        <v>3</v>
      </c>
      <c r="R1054" s="163">
        <v>1</v>
      </c>
      <c r="S1054" s="163">
        <v>16</v>
      </c>
      <c r="T1054" s="163" t="s">
        <v>2445</v>
      </c>
      <c r="U1054" s="163">
        <v>59</v>
      </c>
      <c r="V1054" s="163" t="s">
        <v>7638</v>
      </c>
      <c r="W1054" s="163">
        <v>1</v>
      </c>
      <c r="X1054" s="163"/>
      <c r="Y1054" s="164" t="s">
        <v>26</v>
      </c>
      <c r="Z1054" s="164" t="s">
        <v>26</v>
      </c>
      <c r="AA1054" s="164"/>
      <c r="AB1054" s="221" t="s">
        <v>2338</v>
      </c>
      <c r="AC1054" s="208">
        <v>44</v>
      </c>
      <c r="AD1054" s="166"/>
      <c r="AE1054" s="166"/>
      <c r="AF1054" s="166"/>
      <c r="AG1054" s="166"/>
      <c r="AH1054" s="166"/>
      <c r="AI1054" s="166"/>
      <c r="AJ1054" s="166"/>
      <c r="AK1054" s="166"/>
      <c r="AL1054" s="166"/>
      <c r="AM1054" s="166"/>
      <c r="AN1054" s="166"/>
      <c r="AO1054" s="166" t="s">
        <v>699</v>
      </c>
      <c r="AP1054" s="159"/>
      <c r="AQ1054" s="159"/>
      <c r="AR1054" s="169">
        <f t="shared" si="7"/>
        <v>44</v>
      </c>
      <c r="AS1054" s="160">
        <v>0</v>
      </c>
      <c r="AT1054" s="160">
        <v>0</v>
      </c>
      <c r="AU1054" s="160">
        <v>0</v>
      </c>
      <c r="AV1054" s="160">
        <v>0</v>
      </c>
      <c r="AW1054" s="160">
        <v>0</v>
      </c>
      <c r="AX1054" s="160">
        <v>44</v>
      </c>
      <c r="AY1054" s="160">
        <v>0</v>
      </c>
      <c r="AZ1054" s="160">
        <v>0</v>
      </c>
      <c r="BA1054" s="160">
        <v>0</v>
      </c>
      <c r="BB1054" s="160"/>
      <c r="BC1054" s="160"/>
      <c r="BD1054" s="160"/>
      <c r="BE1054" s="160"/>
    </row>
    <row r="1055" spans="2:57" ht="16.5" hidden="1" customHeight="1">
      <c r="B1055" s="163">
        <v>1049</v>
      </c>
      <c r="C1055" s="160" t="s">
        <v>60</v>
      </c>
      <c r="D1055" s="160" t="s">
        <v>7639</v>
      </c>
      <c r="E1055" s="176" t="s">
        <v>28</v>
      </c>
      <c r="F1055" s="158" t="s">
        <v>6268</v>
      </c>
      <c r="G1055" s="158" t="s">
        <v>6395</v>
      </c>
      <c r="H1055" s="159" t="s">
        <v>727</v>
      </c>
      <c r="I1055" s="160" t="s">
        <v>7640</v>
      </c>
      <c r="J1055" s="218" t="s">
        <v>7641</v>
      </c>
      <c r="K1055" s="219">
        <v>28856</v>
      </c>
      <c r="L1055" s="220"/>
      <c r="M1055" s="160"/>
      <c r="N1055" s="158" t="s">
        <v>699</v>
      </c>
      <c r="O1055" s="220" t="s">
        <v>7642</v>
      </c>
      <c r="P1055" s="158" t="s">
        <v>699</v>
      </c>
      <c r="Q1055" s="213">
        <v>2</v>
      </c>
      <c r="R1055" s="163">
        <v>1</v>
      </c>
      <c r="S1055" s="163">
        <v>12</v>
      </c>
      <c r="T1055" s="163" t="s">
        <v>2543</v>
      </c>
      <c r="U1055" s="163">
        <v>45</v>
      </c>
      <c r="V1055" s="163" t="s">
        <v>7643</v>
      </c>
      <c r="W1055" s="163">
        <v>2</v>
      </c>
      <c r="X1055" s="163"/>
      <c r="Y1055" s="164" t="s">
        <v>26</v>
      </c>
      <c r="Z1055" s="164" t="s">
        <v>26</v>
      </c>
      <c r="AA1055" s="164" t="s">
        <v>35</v>
      </c>
      <c r="AB1055" s="208" t="s">
        <v>2354</v>
      </c>
      <c r="AC1055" s="208">
        <v>17</v>
      </c>
      <c r="AD1055" s="166"/>
      <c r="AE1055" s="166"/>
      <c r="AF1055" s="166"/>
      <c r="AG1055" s="166"/>
      <c r="AH1055" s="166"/>
      <c r="AI1055" s="166"/>
      <c r="AJ1055" s="166"/>
      <c r="AK1055" s="166"/>
      <c r="AL1055" s="166"/>
      <c r="AM1055" s="166"/>
      <c r="AN1055" s="166"/>
      <c r="AO1055" s="166" t="s">
        <v>699</v>
      </c>
      <c r="AP1055" s="159"/>
      <c r="AQ1055" s="159"/>
      <c r="AR1055" s="169">
        <f t="shared" si="7"/>
        <v>17</v>
      </c>
      <c r="AS1055" s="160">
        <v>0</v>
      </c>
      <c r="AT1055" s="160">
        <v>0</v>
      </c>
      <c r="AU1055" s="160">
        <v>0</v>
      </c>
      <c r="AV1055" s="160">
        <v>17</v>
      </c>
      <c r="AW1055" s="160">
        <v>0</v>
      </c>
      <c r="AX1055" s="160">
        <v>0</v>
      </c>
      <c r="AY1055" s="160">
        <v>0</v>
      </c>
      <c r="AZ1055" s="160">
        <v>0</v>
      </c>
      <c r="BA1055" s="160">
        <v>0</v>
      </c>
      <c r="BB1055" s="160"/>
      <c r="BC1055" s="160"/>
      <c r="BD1055" s="160"/>
      <c r="BE1055" s="160"/>
    </row>
    <row r="1056" spans="2:57" ht="16.5" hidden="1" customHeight="1">
      <c r="B1056" s="163">
        <v>1050</v>
      </c>
      <c r="C1056" s="160" t="s">
        <v>61</v>
      </c>
      <c r="D1056" s="160" t="s">
        <v>7644</v>
      </c>
      <c r="E1056" s="176" t="s">
        <v>28</v>
      </c>
      <c r="F1056" s="158" t="s">
        <v>6268</v>
      </c>
      <c r="G1056" s="158" t="s">
        <v>6395</v>
      </c>
      <c r="H1056" s="159" t="s">
        <v>730</v>
      </c>
      <c r="I1056" s="160" t="s">
        <v>7645</v>
      </c>
      <c r="J1056" s="218" t="s">
        <v>7315</v>
      </c>
      <c r="K1056" s="219">
        <v>23390</v>
      </c>
      <c r="L1056" s="220"/>
      <c r="M1056" s="160"/>
      <c r="N1056" s="158" t="s">
        <v>699</v>
      </c>
      <c r="O1056" s="220" t="s">
        <v>7646</v>
      </c>
      <c r="P1056" s="158" t="s">
        <v>699</v>
      </c>
      <c r="Q1056" s="213">
        <v>2</v>
      </c>
      <c r="R1056" s="213">
        <v>0</v>
      </c>
      <c r="S1056" s="163">
        <v>8</v>
      </c>
      <c r="T1056" s="163" t="s">
        <v>2735</v>
      </c>
      <c r="U1056" s="163">
        <v>31</v>
      </c>
      <c r="V1056" s="163" t="s">
        <v>7647</v>
      </c>
      <c r="W1056" s="163">
        <v>1</v>
      </c>
      <c r="X1056" s="163"/>
      <c r="Y1056" s="164" t="s">
        <v>26</v>
      </c>
      <c r="Z1056" s="164" t="s">
        <v>26</v>
      </c>
      <c r="AA1056" s="164"/>
      <c r="AB1056" s="221" t="s">
        <v>2338</v>
      </c>
      <c r="AC1056" s="208">
        <v>25</v>
      </c>
      <c r="AD1056" s="166"/>
      <c r="AE1056" s="166"/>
      <c r="AF1056" s="166"/>
      <c r="AG1056" s="166"/>
      <c r="AH1056" s="166"/>
      <c r="AI1056" s="166"/>
      <c r="AJ1056" s="166"/>
      <c r="AK1056" s="166"/>
      <c r="AL1056" s="166"/>
      <c r="AM1056" s="166"/>
      <c r="AN1056" s="166"/>
      <c r="AO1056" s="166" t="s">
        <v>699</v>
      </c>
      <c r="AP1056" s="159"/>
      <c r="AQ1056" s="159"/>
      <c r="AR1056" s="169">
        <f t="shared" si="7"/>
        <v>25</v>
      </c>
      <c r="AS1056" s="160">
        <v>0</v>
      </c>
      <c r="AT1056" s="160">
        <v>0</v>
      </c>
      <c r="AU1056" s="160">
        <v>0</v>
      </c>
      <c r="AV1056" s="160">
        <v>0</v>
      </c>
      <c r="AW1056" s="160">
        <v>3</v>
      </c>
      <c r="AX1056" s="160">
        <v>22</v>
      </c>
      <c r="AY1056" s="160">
        <v>0</v>
      </c>
      <c r="AZ1056" s="160">
        <v>0</v>
      </c>
      <c r="BA1056" s="160">
        <v>0</v>
      </c>
      <c r="BB1056" s="160"/>
      <c r="BC1056" s="160"/>
      <c r="BD1056" s="160"/>
      <c r="BE1056" s="160"/>
    </row>
    <row r="1057" spans="2:57" ht="16.5" hidden="1" customHeight="1">
      <c r="B1057" s="163">
        <v>1051</v>
      </c>
      <c r="C1057" s="160" t="s">
        <v>62</v>
      </c>
      <c r="D1057" s="160" t="s">
        <v>7648</v>
      </c>
      <c r="E1057" s="176" t="s">
        <v>28</v>
      </c>
      <c r="F1057" s="158" t="s">
        <v>6268</v>
      </c>
      <c r="G1057" s="158" t="s">
        <v>6395</v>
      </c>
      <c r="H1057" s="159" t="s">
        <v>727</v>
      </c>
      <c r="I1057" s="160" t="s">
        <v>7649</v>
      </c>
      <c r="J1057" s="218" t="s">
        <v>7650</v>
      </c>
      <c r="K1057" s="219">
        <v>6960</v>
      </c>
      <c r="L1057" s="220"/>
      <c r="M1057" s="160"/>
      <c r="N1057" s="158" t="s">
        <v>699</v>
      </c>
      <c r="O1057" s="220" t="s">
        <v>7651</v>
      </c>
      <c r="P1057" s="158" t="s">
        <v>699</v>
      </c>
      <c r="Q1057" s="213">
        <v>3</v>
      </c>
      <c r="R1057" s="163">
        <v>1</v>
      </c>
      <c r="S1057" s="163">
        <v>11</v>
      </c>
      <c r="T1057" s="163" t="s">
        <v>2369</v>
      </c>
      <c r="U1057" s="163">
        <v>36</v>
      </c>
      <c r="V1057" s="163" t="s">
        <v>7652</v>
      </c>
      <c r="W1057" s="163">
        <v>1</v>
      </c>
      <c r="X1057" s="163"/>
      <c r="Y1057" s="164" t="s">
        <v>26</v>
      </c>
      <c r="Z1057" s="164" t="s">
        <v>26</v>
      </c>
      <c r="AA1057" s="164"/>
      <c r="AB1057" s="221" t="s">
        <v>2338</v>
      </c>
      <c r="AC1057" s="208">
        <v>38</v>
      </c>
      <c r="AD1057" s="166"/>
      <c r="AE1057" s="166"/>
      <c r="AF1057" s="166"/>
      <c r="AG1057" s="166"/>
      <c r="AH1057" s="166"/>
      <c r="AI1057" s="166"/>
      <c r="AJ1057" s="166"/>
      <c r="AK1057" s="166"/>
      <c r="AL1057" s="166"/>
      <c r="AM1057" s="166"/>
      <c r="AN1057" s="166"/>
      <c r="AO1057" s="166" t="s">
        <v>699</v>
      </c>
      <c r="AP1057" s="159"/>
      <c r="AQ1057" s="159"/>
      <c r="AR1057" s="169">
        <f t="shared" si="7"/>
        <v>38</v>
      </c>
      <c r="AS1057" s="160">
        <v>0</v>
      </c>
      <c r="AT1057" s="160">
        <v>0</v>
      </c>
      <c r="AU1057" s="160">
        <v>0</v>
      </c>
      <c r="AV1057" s="160">
        <v>13</v>
      </c>
      <c r="AW1057" s="160">
        <v>14</v>
      </c>
      <c r="AX1057" s="160">
        <v>0</v>
      </c>
      <c r="AY1057" s="160">
        <v>0</v>
      </c>
      <c r="AZ1057" s="160">
        <v>0</v>
      </c>
      <c r="BA1057" s="160">
        <v>11</v>
      </c>
      <c r="BB1057" s="160"/>
      <c r="BC1057" s="160"/>
      <c r="BD1057" s="160"/>
      <c r="BE1057" s="160"/>
    </row>
    <row r="1058" spans="2:57" ht="16.5" hidden="1" customHeight="1">
      <c r="B1058" s="163">
        <v>1052</v>
      </c>
      <c r="C1058" s="160" t="s">
        <v>63</v>
      </c>
      <c r="D1058" s="160" t="s">
        <v>7653</v>
      </c>
      <c r="E1058" s="176" t="s">
        <v>28</v>
      </c>
      <c r="F1058" s="158" t="s">
        <v>6268</v>
      </c>
      <c r="G1058" s="158" t="s">
        <v>6395</v>
      </c>
      <c r="H1058" s="159" t="s">
        <v>730</v>
      </c>
      <c r="I1058" s="160" t="s">
        <v>7654</v>
      </c>
      <c r="J1058" s="218" t="s">
        <v>7655</v>
      </c>
      <c r="K1058" s="219">
        <v>31064</v>
      </c>
      <c r="L1058" s="220"/>
      <c r="M1058" s="160"/>
      <c r="N1058" s="158" t="s">
        <v>699</v>
      </c>
      <c r="O1058" s="220" t="s">
        <v>7656</v>
      </c>
      <c r="P1058" s="158" t="s">
        <v>699</v>
      </c>
      <c r="Q1058" s="213">
        <v>2</v>
      </c>
      <c r="R1058" s="163">
        <v>1</v>
      </c>
      <c r="S1058" s="163">
        <v>15</v>
      </c>
      <c r="T1058" s="163" t="s">
        <v>2470</v>
      </c>
      <c r="U1058" s="163">
        <v>22</v>
      </c>
      <c r="V1058" s="163" t="s">
        <v>7657</v>
      </c>
      <c r="W1058" s="163">
        <v>1</v>
      </c>
      <c r="X1058" s="163"/>
      <c r="Y1058" s="164" t="s">
        <v>26</v>
      </c>
      <c r="Z1058" s="164" t="s">
        <v>26</v>
      </c>
      <c r="AA1058" s="164"/>
      <c r="AB1058" s="221" t="s">
        <v>2338</v>
      </c>
      <c r="AC1058" s="208">
        <v>16</v>
      </c>
      <c r="AD1058" s="166"/>
      <c r="AE1058" s="166"/>
      <c r="AF1058" s="166"/>
      <c r="AG1058" s="166"/>
      <c r="AH1058" s="166"/>
      <c r="AI1058" s="166"/>
      <c r="AJ1058" s="166"/>
      <c r="AK1058" s="166"/>
      <c r="AL1058" s="166"/>
      <c r="AM1058" s="166"/>
      <c r="AN1058" s="166"/>
      <c r="AO1058" s="166" t="s">
        <v>699</v>
      </c>
      <c r="AP1058" s="159"/>
      <c r="AQ1058" s="159"/>
      <c r="AR1058" s="169">
        <f t="shared" si="7"/>
        <v>16</v>
      </c>
      <c r="AS1058" s="160">
        <v>0</v>
      </c>
      <c r="AT1058" s="160">
        <v>0</v>
      </c>
      <c r="AU1058" s="160">
        <v>0</v>
      </c>
      <c r="AV1058" s="160">
        <v>0</v>
      </c>
      <c r="AW1058" s="160">
        <v>2</v>
      </c>
      <c r="AX1058" s="160">
        <v>0</v>
      </c>
      <c r="AY1058" s="160">
        <v>0</v>
      </c>
      <c r="AZ1058" s="160">
        <v>0</v>
      </c>
      <c r="BA1058" s="160">
        <v>14</v>
      </c>
      <c r="BB1058" s="160"/>
      <c r="BC1058" s="160"/>
      <c r="BD1058" s="160"/>
      <c r="BE1058" s="160"/>
    </row>
    <row r="1059" spans="2:57" ht="16.5" hidden="1" customHeight="1">
      <c r="B1059" s="163">
        <v>1053</v>
      </c>
      <c r="C1059" s="160" t="s">
        <v>64</v>
      </c>
      <c r="D1059" s="160" t="s">
        <v>7658</v>
      </c>
      <c r="E1059" s="176" t="s">
        <v>28</v>
      </c>
      <c r="F1059" s="158" t="s">
        <v>6268</v>
      </c>
      <c r="G1059" s="158" t="s">
        <v>6395</v>
      </c>
      <c r="H1059" s="159" t="s">
        <v>727</v>
      </c>
      <c r="I1059" s="160" t="s">
        <v>7659</v>
      </c>
      <c r="J1059" s="218" t="s">
        <v>7660</v>
      </c>
      <c r="K1059" s="219">
        <v>17899</v>
      </c>
      <c r="L1059" s="220"/>
      <c r="M1059" s="160"/>
      <c r="N1059" s="158" t="s">
        <v>699</v>
      </c>
      <c r="O1059" s="220" t="s">
        <v>7661</v>
      </c>
      <c r="P1059" s="158" t="s">
        <v>699</v>
      </c>
      <c r="Q1059" s="213">
        <v>4</v>
      </c>
      <c r="R1059" s="163">
        <v>1</v>
      </c>
      <c r="S1059" s="163">
        <v>15</v>
      </c>
      <c r="T1059" s="163" t="s">
        <v>2618</v>
      </c>
      <c r="U1059" s="163">
        <v>25</v>
      </c>
      <c r="V1059" s="163" t="s">
        <v>7662</v>
      </c>
      <c r="W1059" s="163">
        <v>1</v>
      </c>
      <c r="X1059" s="163"/>
      <c r="Y1059" s="164" t="s">
        <v>26</v>
      </c>
      <c r="Z1059" s="164" t="s">
        <v>26</v>
      </c>
      <c r="AA1059" s="164"/>
      <c r="AB1059" s="221" t="s">
        <v>2338</v>
      </c>
      <c r="AC1059" s="208">
        <v>10</v>
      </c>
      <c r="AD1059" s="166"/>
      <c r="AE1059" s="166"/>
      <c r="AF1059" s="166"/>
      <c r="AG1059" s="166"/>
      <c r="AH1059" s="166"/>
      <c r="AI1059" s="166"/>
      <c r="AJ1059" s="166"/>
      <c r="AK1059" s="166"/>
      <c r="AL1059" s="166"/>
      <c r="AM1059" s="166"/>
      <c r="AN1059" s="166"/>
      <c r="AO1059" s="166" t="s">
        <v>699</v>
      </c>
      <c r="AP1059" s="159"/>
      <c r="AQ1059" s="159"/>
      <c r="AR1059" s="169">
        <f t="shared" si="7"/>
        <v>10</v>
      </c>
      <c r="AS1059" s="160">
        <v>1</v>
      </c>
      <c r="AT1059" s="160">
        <v>0</v>
      </c>
      <c r="AU1059" s="160">
        <v>0</v>
      </c>
      <c r="AV1059" s="160">
        <v>9</v>
      </c>
      <c r="AW1059" s="160">
        <v>0</v>
      </c>
      <c r="AX1059" s="160">
        <v>0</v>
      </c>
      <c r="AY1059" s="160">
        <v>0</v>
      </c>
      <c r="AZ1059" s="160">
        <v>0</v>
      </c>
      <c r="BA1059" s="160">
        <v>0</v>
      </c>
      <c r="BB1059" s="160"/>
      <c r="BC1059" s="160"/>
      <c r="BD1059" s="160"/>
      <c r="BE1059" s="160"/>
    </row>
    <row r="1060" spans="2:57" ht="16.5" hidden="1" customHeight="1">
      <c r="B1060" s="163">
        <v>1054</v>
      </c>
      <c r="C1060" s="160" t="s">
        <v>287</v>
      </c>
      <c r="D1060" s="160" t="s">
        <v>7663</v>
      </c>
      <c r="E1060" s="176" t="s">
        <v>28</v>
      </c>
      <c r="F1060" s="158" t="s">
        <v>6268</v>
      </c>
      <c r="G1060" s="158" t="s">
        <v>6291</v>
      </c>
      <c r="H1060" s="159" t="s">
        <v>727</v>
      </c>
      <c r="I1060" s="160" t="s">
        <v>7664</v>
      </c>
      <c r="J1060" s="218" t="s">
        <v>7665</v>
      </c>
      <c r="K1060" s="219">
        <v>17542</v>
      </c>
      <c r="L1060" s="220"/>
      <c r="M1060" s="160"/>
      <c r="N1060" s="158" t="s">
        <v>699</v>
      </c>
      <c r="O1060" s="220" t="s">
        <v>7666</v>
      </c>
      <c r="P1060" s="158" t="s">
        <v>699</v>
      </c>
      <c r="Q1060" s="213">
        <v>2</v>
      </c>
      <c r="R1060" s="163">
        <v>1</v>
      </c>
      <c r="S1060" s="163">
        <v>15</v>
      </c>
      <c r="T1060" s="163" t="s">
        <v>3936</v>
      </c>
      <c r="U1060" s="163">
        <v>48</v>
      </c>
      <c r="V1060" s="163" t="s">
        <v>7667</v>
      </c>
      <c r="W1060" s="163">
        <v>2</v>
      </c>
      <c r="X1060" s="163"/>
      <c r="Y1060" s="164" t="s">
        <v>26</v>
      </c>
      <c r="Z1060" s="164" t="s">
        <v>26</v>
      </c>
      <c r="AA1060" s="164" t="s">
        <v>35</v>
      </c>
      <c r="AB1060" s="208" t="s">
        <v>2354</v>
      </c>
      <c r="AC1060" s="208">
        <v>38</v>
      </c>
      <c r="AD1060" s="166"/>
      <c r="AE1060" s="166"/>
      <c r="AF1060" s="166"/>
      <c r="AG1060" s="166"/>
      <c r="AH1060" s="166"/>
      <c r="AI1060" s="166"/>
      <c r="AJ1060" s="166"/>
      <c r="AK1060" s="166"/>
      <c r="AL1060" s="166"/>
      <c r="AM1060" s="166"/>
      <c r="AN1060" s="166"/>
      <c r="AO1060" s="166" t="s">
        <v>699</v>
      </c>
      <c r="AP1060" s="159"/>
      <c r="AQ1060" s="159"/>
      <c r="AR1060" s="169">
        <f t="shared" si="7"/>
        <v>38</v>
      </c>
      <c r="AS1060" s="160">
        <v>0</v>
      </c>
      <c r="AT1060" s="160">
        <v>0</v>
      </c>
      <c r="AU1060" s="160">
        <v>0</v>
      </c>
      <c r="AV1060" s="160">
        <v>29</v>
      </c>
      <c r="AW1060" s="160">
        <v>9</v>
      </c>
      <c r="AX1060" s="160">
        <v>0</v>
      </c>
      <c r="AY1060" s="160">
        <v>0</v>
      </c>
      <c r="AZ1060" s="160">
        <v>0</v>
      </c>
      <c r="BA1060" s="160">
        <v>0</v>
      </c>
      <c r="BB1060" s="160"/>
      <c r="BC1060" s="160"/>
      <c r="BD1060" s="160"/>
      <c r="BE1060" s="160"/>
    </row>
    <row r="1061" spans="2:57" ht="16.5" hidden="1" customHeight="1">
      <c r="B1061" s="163">
        <v>1055</v>
      </c>
      <c r="C1061" s="160" t="s">
        <v>112</v>
      </c>
      <c r="D1061" s="160" t="s">
        <v>7668</v>
      </c>
      <c r="E1061" s="176" t="s">
        <v>28</v>
      </c>
      <c r="F1061" s="158" t="s">
        <v>6268</v>
      </c>
      <c r="G1061" s="158" t="s">
        <v>6285</v>
      </c>
      <c r="H1061" s="159" t="s">
        <v>724</v>
      </c>
      <c r="I1061" s="160" t="s">
        <v>7669</v>
      </c>
      <c r="J1061" s="218" t="s">
        <v>7670</v>
      </c>
      <c r="K1061" s="219">
        <v>19754</v>
      </c>
      <c r="L1061" s="220"/>
      <c r="M1061" s="160"/>
      <c r="N1061" s="158" t="s">
        <v>699</v>
      </c>
      <c r="O1061" s="220" t="s">
        <v>7671</v>
      </c>
      <c r="P1061" s="158" t="s">
        <v>699</v>
      </c>
      <c r="Q1061" s="213">
        <v>2</v>
      </c>
      <c r="R1061" s="163">
        <v>2</v>
      </c>
      <c r="S1061" s="163">
        <v>21</v>
      </c>
      <c r="T1061" s="163" t="s">
        <v>2650</v>
      </c>
      <c r="U1061" s="163">
        <v>63</v>
      </c>
      <c r="V1061" s="163" t="s">
        <v>7672</v>
      </c>
      <c r="W1061" s="163">
        <v>1</v>
      </c>
      <c r="X1061" s="163"/>
      <c r="Y1061" s="164" t="s">
        <v>26</v>
      </c>
      <c r="Z1061" s="164" t="s">
        <v>26</v>
      </c>
      <c r="AA1061" s="164" t="s">
        <v>35</v>
      </c>
      <c r="AB1061" s="208" t="s">
        <v>2354</v>
      </c>
      <c r="AC1061" s="208">
        <v>64</v>
      </c>
      <c r="AD1061" s="166"/>
      <c r="AE1061" s="166"/>
      <c r="AF1061" s="166"/>
      <c r="AG1061" s="166"/>
      <c r="AH1061" s="166"/>
      <c r="AI1061" s="166"/>
      <c r="AJ1061" s="166"/>
      <c r="AK1061" s="166"/>
      <c r="AL1061" s="166"/>
      <c r="AM1061" s="166"/>
      <c r="AN1061" s="166"/>
      <c r="AO1061" s="166" t="s">
        <v>699</v>
      </c>
      <c r="AP1061" s="159"/>
      <c r="AQ1061" s="159"/>
      <c r="AR1061" s="169">
        <f t="shared" si="7"/>
        <v>64</v>
      </c>
      <c r="AS1061" s="160">
        <v>0</v>
      </c>
      <c r="AT1061" s="160">
        <v>0</v>
      </c>
      <c r="AU1061" s="160">
        <v>0</v>
      </c>
      <c r="AV1061" s="160">
        <v>22</v>
      </c>
      <c r="AW1061" s="160">
        <v>5</v>
      </c>
      <c r="AX1061" s="160">
        <v>37</v>
      </c>
      <c r="AY1061" s="160">
        <v>0</v>
      </c>
      <c r="AZ1061" s="160">
        <v>0</v>
      </c>
      <c r="BA1061" s="160">
        <v>0</v>
      </c>
      <c r="BB1061" s="160"/>
      <c r="BC1061" s="160"/>
      <c r="BD1061" s="160"/>
      <c r="BE1061" s="160"/>
    </row>
    <row r="1062" spans="2:57" ht="16.5" hidden="1" customHeight="1">
      <c r="B1062" s="163">
        <v>1056</v>
      </c>
      <c r="C1062" s="160" t="s">
        <v>113</v>
      </c>
      <c r="D1062" s="160" t="s">
        <v>7673</v>
      </c>
      <c r="E1062" s="176" t="s">
        <v>28</v>
      </c>
      <c r="F1062" s="158" t="s">
        <v>6268</v>
      </c>
      <c r="G1062" s="158" t="s">
        <v>6285</v>
      </c>
      <c r="H1062" s="159" t="s">
        <v>730</v>
      </c>
      <c r="I1062" s="160" t="s">
        <v>7674</v>
      </c>
      <c r="J1062" s="218" t="s">
        <v>7670</v>
      </c>
      <c r="K1062" s="219">
        <v>19741</v>
      </c>
      <c r="L1062" s="220"/>
      <c r="M1062" s="160"/>
      <c r="N1062" s="158" t="s">
        <v>699</v>
      </c>
      <c r="O1062" s="220" t="s">
        <v>7675</v>
      </c>
      <c r="P1062" s="158" t="s">
        <v>699</v>
      </c>
      <c r="Q1062" s="213">
        <v>1</v>
      </c>
      <c r="R1062" s="213">
        <v>0</v>
      </c>
      <c r="S1062" s="163">
        <v>9</v>
      </c>
      <c r="T1062" s="163" t="s">
        <v>2452</v>
      </c>
      <c r="U1062" s="163">
        <v>21</v>
      </c>
      <c r="V1062" s="163" t="s">
        <v>7676</v>
      </c>
      <c r="W1062" s="163">
        <v>1</v>
      </c>
      <c r="X1062" s="163"/>
      <c r="Y1062" s="164" t="s">
        <v>26</v>
      </c>
      <c r="Z1062" s="164" t="s">
        <v>26</v>
      </c>
      <c r="AA1062" s="164"/>
      <c r="AB1062" s="221" t="s">
        <v>2338</v>
      </c>
      <c r="AC1062" s="208">
        <v>18</v>
      </c>
      <c r="AD1062" s="166"/>
      <c r="AE1062" s="166"/>
      <c r="AF1062" s="166"/>
      <c r="AG1062" s="166"/>
      <c r="AH1062" s="166"/>
      <c r="AI1062" s="166"/>
      <c r="AJ1062" s="166"/>
      <c r="AK1062" s="166"/>
      <c r="AL1062" s="166"/>
      <c r="AM1062" s="166"/>
      <c r="AN1062" s="166"/>
      <c r="AO1062" s="166" t="s">
        <v>699</v>
      </c>
      <c r="AP1062" s="159"/>
      <c r="AQ1062" s="159"/>
      <c r="AR1062" s="169">
        <f t="shared" si="7"/>
        <v>18</v>
      </c>
      <c r="AS1062" s="160">
        <v>0</v>
      </c>
      <c r="AT1062" s="160">
        <v>0</v>
      </c>
      <c r="AU1062" s="160">
        <v>0</v>
      </c>
      <c r="AV1062" s="160">
        <v>1</v>
      </c>
      <c r="AW1062" s="160">
        <v>0</v>
      </c>
      <c r="AX1062" s="160">
        <v>17</v>
      </c>
      <c r="AY1062" s="160">
        <v>0</v>
      </c>
      <c r="AZ1062" s="160">
        <v>0</v>
      </c>
      <c r="BA1062" s="160">
        <v>0</v>
      </c>
      <c r="BB1062" s="160"/>
      <c r="BC1062" s="160"/>
      <c r="BD1062" s="160"/>
      <c r="BE1062" s="160"/>
    </row>
    <row r="1063" spans="2:57" ht="16.5" hidden="1" customHeight="1">
      <c r="B1063" s="163">
        <v>1057</v>
      </c>
      <c r="C1063" s="160" t="s">
        <v>288</v>
      </c>
      <c r="D1063" s="160" t="s">
        <v>7677</v>
      </c>
      <c r="E1063" s="176" t="s">
        <v>28</v>
      </c>
      <c r="F1063" s="158" t="s">
        <v>6268</v>
      </c>
      <c r="G1063" s="158" t="s">
        <v>6291</v>
      </c>
      <c r="H1063" s="159" t="s">
        <v>724</v>
      </c>
      <c r="I1063" s="160" t="s">
        <v>7678</v>
      </c>
      <c r="J1063" s="218" t="s">
        <v>7679</v>
      </c>
      <c r="K1063" s="219">
        <v>27056</v>
      </c>
      <c r="L1063" s="220"/>
      <c r="M1063" s="160"/>
      <c r="N1063" s="158" t="s">
        <v>699</v>
      </c>
      <c r="O1063" s="220" t="s">
        <v>7680</v>
      </c>
      <c r="P1063" s="158" t="s">
        <v>699</v>
      </c>
      <c r="Q1063" s="213">
        <v>3</v>
      </c>
      <c r="R1063" s="163">
        <v>1</v>
      </c>
      <c r="S1063" s="163">
        <v>20</v>
      </c>
      <c r="T1063" s="163" t="s">
        <v>2840</v>
      </c>
      <c r="U1063" s="163">
        <v>83</v>
      </c>
      <c r="V1063" s="163" t="s">
        <v>7681</v>
      </c>
      <c r="W1063" s="163">
        <v>2</v>
      </c>
      <c r="X1063" s="163"/>
      <c r="Y1063" s="164" t="s">
        <v>26</v>
      </c>
      <c r="Z1063" s="164" t="s">
        <v>26</v>
      </c>
      <c r="AA1063" s="164" t="s">
        <v>35</v>
      </c>
      <c r="AB1063" s="208" t="s">
        <v>2354</v>
      </c>
      <c r="AC1063" s="208">
        <v>51</v>
      </c>
      <c r="AD1063" s="166"/>
      <c r="AE1063" s="166"/>
      <c r="AF1063" s="166"/>
      <c r="AG1063" s="166"/>
      <c r="AH1063" s="166"/>
      <c r="AI1063" s="166"/>
      <c r="AJ1063" s="166"/>
      <c r="AK1063" s="166"/>
      <c r="AL1063" s="166"/>
      <c r="AM1063" s="166"/>
      <c r="AN1063" s="166"/>
      <c r="AO1063" s="166" t="s">
        <v>699</v>
      </c>
      <c r="AP1063" s="159"/>
      <c r="AQ1063" s="159"/>
      <c r="AR1063" s="169">
        <f t="shared" si="7"/>
        <v>51</v>
      </c>
      <c r="AS1063" s="160">
        <v>0</v>
      </c>
      <c r="AT1063" s="160">
        <v>2</v>
      </c>
      <c r="AU1063" s="160">
        <v>0</v>
      </c>
      <c r="AV1063" s="160">
        <v>27</v>
      </c>
      <c r="AW1063" s="160">
        <v>0</v>
      </c>
      <c r="AX1063" s="160">
        <v>0</v>
      </c>
      <c r="AY1063" s="160">
        <v>0</v>
      </c>
      <c r="AZ1063" s="160">
        <v>0</v>
      </c>
      <c r="BA1063" s="160">
        <v>22</v>
      </c>
      <c r="BB1063" s="160"/>
      <c r="BC1063" s="160"/>
      <c r="BD1063" s="160"/>
      <c r="BE1063" s="160"/>
    </row>
    <row r="1064" spans="2:57" ht="16.5" hidden="1" customHeight="1">
      <c r="B1064" s="163">
        <v>1058</v>
      </c>
      <c r="C1064" s="160" t="s">
        <v>289</v>
      </c>
      <c r="D1064" s="160" t="s">
        <v>7682</v>
      </c>
      <c r="E1064" s="176" t="s">
        <v>28</v>
      </c>
      <c r="F1064" s="158" t="s">
        <v>6268</v>
      </c>
      <c r="G1064" s="158" t="s">
        <v>6291</v>
      </c>
      <c r="H1064" s="159" t="s">
        <v>724</v>
      </c>
      <c r="I1064" s="160" t="s">
        <v>7683</v>
      </c>
      <c r="J1064" s="218" t="s">
        <v>7684</v>
      </c>
      <c r="K1064" s="219">
        <v>18658</v>
      </c>
      <c r="L1064" s="220"/>
      <c r="M1064" s="160"/>
      <c r="N1064" s="158" t="s">
        <v>699</v>
      </c>
      <c r="O1064" s="220" t="s">
        <v>7685</v>
      </c>
      <c r="P1064" s="158" t="s">
        <v>699</v>
      </c>
      <c r="Q1064" s="213">
        <v>7</v>
      </c>
      <c r="R1064" s="163">
        <v>2</v>
      </c>
      <c r="S1064" s="163">
        <v>42</v>
      </c>
      <c r="T1064" s="163" t="s">
        <v>2757</v>
      </c>
      <c r="U1064" s="163">
        <v>75</v>
      </c>
      <c r="V1064" s="163" t="s">
        <v>7686</v>
      </c>
      <c r="W1064" s="163">
        <v>1</v>
      </c>
      <c r="X1064" s="163"/>
      <c r="Y1064" s="164" t="s">
        <v>26</v>
      </c>
      <c r="Z1064" s="164" t="s">
        <v>26</v>
      </c>
      <c r="AA1064" s="164"/>
      <c r="AB1064" s="221" t="s">
        <v>2338</v>
      </c>
      <c r="AC1064" s="208">
        <v>69</v>
      </c>
      <c r="AD1064" s="166"/>
      <c r="AE1064" s="166"/>
      <c r="AF1064" s="166"/>
      <c r="AG1064" s="166"/>
      <c r="AH1064" s="166"/>
      <c r="AI1064" s="166"/>
      <c r="AJ1064" s="166"/>
      <c r="AK1064" s="166"/>
      <c r="AL1064" s="166"/>
      <c r="AM1064" s="166"/>
      <c r="AN1064" s="166"/>
      <c r="AO1064" s="166" t="s">
        <v>699</v>
      </c>
      <c r="AP1064" s="159"/>
      <c r="AQ1064" s="159"/>
      <c r="AR1064" s="169">
        <f t="shared" si="7"/>
        <v>69</v>
      </c>
      <c r="AS1064" s="160">
        <v>26</v>
      </c>
      <c r="AT1064" s="160">
        <v>0</v>
      </c>
      <c r="AU1064" s="160">
        <v>0</v>
      </c>
      <c r="AV1064" s="160">
        <v>10</v>
      </c>
      <c r="AW1064" s="160">
        <v>0</v>
      </c>
      <c r="AX1064" s="160">
        <v>0</v>
      </c>
      <c r="AY1064" s="160">
        <v>0</v>
      </c>
      <c r="AZ1064" s="160">
        <v>0</v>
      </c>
      <c r="BA1064" s="160">
        <v>33</v>
      </c>
      <c r="BB1064" s="160"/>
      <c r="BC1064" s="160"/>
      <c r="BD1064" s="160"/>
      <c r="BE1064" s="160"/>
    </row>
    <row r="1065" spans="2:57" ht="16.5" hidden="1" customHeight="1">
      <c r="B1065" s="163">
        <v>1059</v>
      </c>
      <c r="C1065" s="160" t="s">
        <v>290</v>
      </c>
      <c r="D1065" s="160" t="s">
        <v>7687</v>
      </c>
      <c r="E1065" s="176" t="s">
        <v>28</v>
      </c>
      <c r="F1065" s="158" t="s">
        <v>6268</v>
      </c>
      <c r="G1065" s="158" t="s">
        <v>6291</v>
      </c>
      <c r="H1065" s="159" t="s">
        <v>724</v>
      </c>
      <c r="I1065" s="160" t="s">
        <v>7688</v>
      </c>
      <c r="J1065" s="218" t="s">
        <v>7689</v>
      </c>
      <c r="K1065" s="219">
        <v>26684</v>
      </c>
      <c r="L1065" s="220"/>
      <c r="M1065" s="160"/>
      <c r="N1065" s="158" t="s">
        <v>699</v>
      </c>
      <c r="O1065" s="220" t="s">
        <v>7690</v>
      </c>
      <c r="P1065" s="158" t="s">
        <v>699</v>
      </c>
      <c r="Q1065" s="213">
        <v>6</v>
      </c>
      <c r="R1065" s="163">
        <v>1</v>
      </c>
      <c r="S1065" s="163">
        <v>30</v>
      </c>
      <c r="T1065" s="163" t="s">
        <v>3024</v>
      </c>
      <c r="U1065" s="163">
        <v>49</v>
      </c>
      <c r="V1065" s="163" t="s">
        <v>7691</v>
      </c>
      <c r="W1065" s="163">
        <v>1</v>
      </c>
      <c r="X1065" s="163"/>
      <c r="Y1065" s="164" t="s">
        <v>26</v>
      </c>
      <c r="Z1065" s="164" t="s">
        <v>26</v>
      </c>
      <c r="AA1065" s="164"/>
      <c r="AB1065" s="221" t="s">
        <v>2338</v>
      </c>
      <c r="AC1065" s="208">
        <v>50</v>
      </c>
      <c r="AD1065" s="166"/>
      <c r="AE1065" s="166"/>
      <c r="AF1065" s="166"/>
      <c r="AG1065" s="166"/>
      <c r="AH1065" s="166"/>
      <c r="AI1065" s="166"/>
      <c r="AJ1065" s="166"/>
      <c r="AK1065" s="166"/>
      <c r="AL1065" s="166"/>
      <c r="AM1065" s="166"/>
      <c r="AN1065" s="166"/>
      <c r="AO1065" s="166" t="s">
        <v>699</v>
      </c>
      <c r="AP1065" s="159"/>
      <c r="AQ1065" s="159"/>
      <c r="AR1065" s="169">
        <f t="shared" si="7"/>
        <v>50</v>
      </c>
      <c r="AS1065" s="160">
        <v>0</v>
      </c>
      <c r="AT1065" s="160">
        <v>0</v>
      </c>
      <c r="AU1065" s="160">
        <v>0</v>
      </c>
      <c r="AV1065" s="160">
        <v>2</v>
      </c>
      <c r="AW1065" s="160">
        <v>0</v>
      </c>
      <c r="AX1065" s="160">
        <v>48</v>
      </c>
      <c r="AY1065" s="160">
        <v>0</v>
      </c>
      <c r="AZ1065" s="160">
        <v>0</v>
      </c>
      <c r="BA1065" s="160">
        <v>0</v>
      </c>
      <c r="BB1065" s="160"/>
      <c r="BC1065" s="160"/>
      <c r="BD1065" s="160"/>
      <c r="BE1065" s="160"/>
    </row>
    <row r="1066" spans="2:57" ht="16.5" hidden="1" customHeight="1">
      <c r="B1066" s="163">
        <v>1060</v>
      </c>
      <c r="C1066" s="160" t="s">
        <v>291</v>
      </c>
      <c r="D1066" s="160" t="s">
        <v>7692</v>
      </c>
      <c r="E1066" s="176" t="s">
        <v>28</v>
      </c>
      <c r="F1066" s="158" t="s">
        <v>6268</v>
      </c>
      <c r="G1066" s="158" t="s">
        <v>6291</v>
      </c>
      <c r="H1066" s="159" t="s">
        <v>730</v>
      </c>
      <c r="I1066" s="160" t="s">
        <v>7693</v>
      </c>
      <c r="J1066" s="218" t="s">
        <v>7694</v>
      </c>
      <c r="K1066" s="219">
        <v>16803</v>
      </c>
      <c r="L1066" s="220"/>
      <c r="M1066" s="160"/>
      <c r="N1066" s="158" t="s">
        <v>699</v>
      </c>
      <c r="O1066" s="220" t="s">
        <v>7695</v>
      </c>
      <c r="P1066" s="158" t="s">
        <v>699</v>
      </c>
      <c r="Q1066" s="213">
        <v>1</v>
      </c>
      <c r="R1066" s="163">
        <v>1</v>
      </c>
      <c r="S1066" s="163">
        <v>14</v>
      </c>
      <c r="T1066" s="163" t="s">
        <v>6558</v>
      </c>
      <c r="U1066" s="163">
        <v>61</v>
      </c>
      <c r="V1066" s="163" t="s">
        <v>7696</v>
      </c>
      <c r="W1066" s="163">
        <v>1</v>
      </c>
      <c r="X1066" s="163"/>
      <c r="Y1066" s="164" t="s">
        <v>26</v>
      </c>
      <c r="Z1066" s="164" t="s">
        <v>26</v>
      </c>
      <c r="AA1066" s="164" t="s">
        <v>35</v>
      </c>
      <c r="AB1066" s="208" t="s">
        <v>2354</v>
      </c>
      <c r="AC1066" s="208">
        <v>46</v>
      </c>
      <c r="AD1066" s="166"/>
      <c r="AE1066" s="166"/>
      <c r="AF1066" s="166"/>
      <c r="AG1066" s="166"/>
      <c r="AH1066" s="166"/>
      <c r="AI1066" s="166"/>
      <c r="AJ1066" s="166"/>
      <c r="AK1066" s="166"/>
      <c r="AL1066" s="166"/>
      <c r="AM1066" s="166"/>
      <c r="AN1066" s="166"/>
      <c r="AO1066" s="166" t="s">
        <v>699</v>
      </c>
      <c r="AP1066" s="159"/>
      <c r="AQ1066" s="159"/>
      <c r="AR1066" s="169">
        <f t="shared" si="7"/>
        <v>46</v>
      </c>
      <c r="AS1066" s="160">
        <v>0</v>
      </c>
      <c r="AT1066" s="160">
        <v>0</v>
      </c>
      <c r="AU1066" s="160">
        <v>0</v>
      </c>
      <c r="AV1066" s="160">
        <v>0</v>
      </c>
      <c r="AW1066" s="160">
        <v>0</v>
      </c>
      <c r="AX1066" s="160">
        <v>0</v>
      </c>
      <c r="AY1066" s="160">
        <v>0</v>
      </c>
      <c r="AZ1066" s="160">
        <v>0</v>
      </c>
      <c r="BA1066" s="160">
        <v>46</v>
      </c>
      <c r="BB1066" s="160"/>
      <c r="BC1066" s="160"/>
      <c r="BD1066" s="160"/>
      <c r="BE1066" s="160"/>
    </row>
    <row r="1067" spans="2:57" ht="16.5" hidden="1" customHeight="1">
      <c r="B1067" s="163">
        <v>1061</v>
      </c>
      <c r="C1067" s="160" t="s">
        <v>292</v>
      </c>
      <c r="D1067" s="160" t="s">
        <v>7697</v>
      </c>
      <c r="E1067" s="176" t="s">
        <v>28</v>
      </c>
      <c r="F1067" s="158" t="s">
        <v>6268</v>
      </c>
      <c r="G1067" s="158" t="s">
        <v>6291</v>
      </c>
      <c r="H1067" s="159" t="s">
        <v>727</v>
      </c>
      <c r="I1067" s="160" t="s">
        <v>7698</v>
      </c>
      <c r="J1067" s="218" t="s">
        <v>7699</v>
      </c>
      <c r="K1067" s="219">
        <v>9876</v>
      </c>
      <c r="L1067" s="220"/>
      <c r="M1067" s="160"/>
      <c r="N1067" s="158" t="s">
        <v>699</v>
      </c>
      <c r="O1067" s="220" t="s">
        <v>7700</v>
      </c>
      <c r="P1067" s="158" t="s">
        <v>699</v>
      </c>
      <c r="Q1067" s="213">
        <v>4</v>
      </c>
      <c r="R1067" s="163">
        <v>1</v>
      </c>
      <c r="S1067" s="163">
        <v>23</v>
      </c>
      <c r="T1067" s="163" t="s">
        <v>2802</v>
      </c>
      <c r="U1067" s="163">
        <v>21</v>
      </c>
      <c r="V1067" s="163" t="s">
        <v>7701</v>
      </c>
      <c r="W1067" s="163">
        <v>1</v>
      </c>
      <c r="X1067" s="163"/>
      <c r="Y1067" s="164" t="s">
        <v>26</v>
      </c>
      <c r="Z1067" s="164" t="s">
        <v>26</v>
      </c>
      <c r="AA1067" s="164"/>
      <c r="AB1067" s="221" t="s">
        <v>2338</v>
      </c>
      <c r="AC1067" s="208">
        <v>12</v>
      </c>
      <c r="AD1067" s="166"/>
      <c r="AE1067" s="166"/>
      <c r="AF1067" s="166"/>
      <c r="AG1067" s="166"/>
      <c r="AH1067" s="166"/>
      <c r="AI1067" s="166"/>
      <c r="AJ1067" s="166"/>
      <c r="AK1067" s="166"/>
      <c r="AL1067" s="166"/>
      <c r="AM1067" s="166"/>
      <c r="AN1067" s="166"/>
      <c r="AO1067" s="166" t="s">
        <v>699</v>
      </c>
      <c r="AP1067" s="159"/>
      <c r="AQ1067" s="159"/>
      <c r="AR1067" s="169">
        <f t="shared" si="7"/>
        <v>12</v>
      </c>
      <c r="AS1067" s="160">
        <v>0</v>
      </c>
      <c r="AT1067" s="160">
        <v>0</v>
      </c>
      <c r="AU1067" s="160">
        <v>0</v>
      </c>
      <c r="AV1067" s="160">
        <v>0</v>
      </c>
      <c r="AW1067" s="160">
        <v>2</v>
      </c>
      <c r="AX1067" s="160">
        <v>10</v>
      </c>
      <c r="AY1067" s="160">
        <v>0</v>
      </c>
      <c r="AZ1067" s="160">
        <v>0</v>
      </c>
      <c r="BA1067" s="160">
        <v>0</v>
      </c>
      <c r="BB1067" s="160"/>
      <c r="BC1067" s="160"/>
      <c r="BD1067" s="160"/>
      <c r="BE1067" s="160"/>
    </row>
    <row r="1068" spans="2:57" ht="16.5" hidden="1" customHeight="1">
      <c r="B1068" s="163">
        <v>1062</v>
      </c>
      <c r="C1068" s="160" t="s">
        <v>65</v>
      </c>
      <c r="D1068" s="160" t="s">
        <v>7702</v>
      </c>
      <c r="E1068" s="176" t="s">
        <v>28</v>
      </c>
      <c r="F1068" s="158" t="s">
        <v>6268</v>
      </c>
      <c r="G1068" s="158" t="s">
        <v>6395</v>
      </c>
      <c r="H1068" s="159" t="s">
        <v>727</v>
      </c>
      <c r="I1068" s="160" t="s">
        <v>7703</v>
      </c>
      <c r="J1068" s="218" t="s">
        <v>7704</v>
      </c>
      <c r="K1068" s="219">
        <v>24108</v>
      </c>
      <c r="L1068" s="220"/>
      <c r="M1068" s="160"/>
      <c r="N1068" s="158" t="s">
        <v>699</v>
      </c>
      <c r="O1068" s="220" t="s">
        <v>7705</v>
      </c>
      <c r="P1068" s="158" t="s">
        <v>699</v>
      </c>
      <c r="Q1068" s="213">
        <v>2</v>
      </c>
      <c r="R1068" s="163">
        <v>1</v>
      </c>
      <c r="S1068" s="163">
        <v>6</v>
      </c>
      <c r="T1068" s="163" t="s">
        <v>2430</v>
      </c>
      <c r="U1068" s="163">
        <v>10</v>
      </c>
      <c r="V1068" s="163" t="s">
        <v>3398</v>
      </c>
      <c r="W1068" s="163">
        <v>1</v>
      </c>
      <c r="X1068" s="163"/>
      <c r="Y1068" s="164" t="s">
        <v>26</v>
      </c>
      <c r="Z1068" s="164" t="s">
        <v>26</v>
      </c>
      <c r="AA1068" s="164"/>
      <c r="AB1068" s="221" t="s">
        <v>2338</v>
      </c>
      <c r="AC1068" s="208">
        <v>11</v>
      </c>
      <c r="AD1068" s="166"/>
      <c r="AE1068" s="166"/>
      <c r="AF1068" s="166"/>
      <c r="AG1068" s="166"/>
      <c r="AH1068" s="166"/>
      <c r="AI1068" s="166"/>
      <c r="AJ1068" s="166"/>
      <c r="AK1068" s="166"/>
      <c r="AL1068" s="166"/>
      <c r="AM1068" s="166"/>
      <c r="AN1068" s="166"/>
      <c r="AO1068" s="166" t="s">
        <v>699</v>
      </c>
      <c r="AP1068" s="159"/>
      <c r="AQ1068" s="159"/>
      <c r="AR1068" s="169">
        <f t="shared" si="7"/>
        <v>11</v>
      </c>
      <c r="AS1068" s="160">
        <v>0</v>
      </c>
      <c r="AT1068" s="160">
        <v>0</v>
      </c>
      <c r="AU1068" s="160">
        <v>0</v>
      </c>
      <c r="AV1068" s="160">
        <v>4</v>
      </c>
      <c r="AW1068" s="160">
        <v>2</v>
      </c>
      <c r="AX1068" s="160">
        <v>5</v>
      </c>
      <c r="AY1068" s="160">
        <v>0</v>
      </c>
      <c r="AZ1068" s="160">
        <v>0</v>
      </c>
      <c r="BA1068" s="160">
        <v>0</v>
      </c>
      <c r="BB1068" s="160"/>
      <c r="BC1068" s="160"/>
      <c r="BD1068" s="160"/>
      <c r="BE1068" s="160"/>
    </row>
    <row r="1069" spans="2:57" ht="16.5" hidden="1" customHeight="1">
      <c r="B1069" s="163">
        <v>1063</v>
      </c>
      <c r="C1069" s="160" t="s">
        <v>66</v>
      </c>
      <c r="D1069" s="160" t="s">
        <v>7706</v>
      </c>
      <c r="E1069" s="176" t="s">
        <v>28</v>
      </c>
      <c r="F1069" s="158" t="s">
        <v>6268</v>
      </c>
      <c r="G1069" s="158" t="s">
        <v>6395</v>
      </c>
      <c r="H1069" s="159" t="s">
        <v>730</v>
      </c>
      <c r="I1069" s="160" t="s">
        <v>7707</v>
      </c>
      <c r="J1069" s="218" t="s">
        <v>7708</v>
      </c>
      <c r="K1069" s="219">
        <v>32515</v>
      </c>
      <c r="L1069" s="220"/>
      <c r="M1069" s="160"/>
      <c r="N1069" s="158" t="s">
        <v>699</v>
      </c>
      <c r="O1069" s="220" t="s">
        <v>7709</v>
      </c>
      <c r="P1069" s="158" t="s">
        <v>699</v>
      </c>
      <c r="Q1069" s="213">
        <v>2</v>
      </c>
      <c r="R1069" s="163">
        <v>1</v>
      </c>
      <c r="S1069" s="163">
        <v>14</v>
      </c>
      <c r="T1069" s="163" t="s">
        <v>2977</v>
      </c>
      <c r="U1069" s="163">
        <v>25</v>
      </c>
      <c r="V1069" s="163" t="s">
        <v>7710</v>
      </c>
      <c r="W1069" s="163">
        <v>1</v>
      </c>
      <c r="X1069" s="163"/>
      <c r="Y1069" s="164" t="s">
        <v>26</v>
      </c>
      <c r="Z1069" s="164" t="s">
        <v>26</v>
      </c>
      <c r="AA1069" s="164"/>
      <c r="AB1069" s="221" t="s">
        <v>2338</v>
      </c>
      <c r="AC1069" s="208">
        <v>30</v>
      </c>
      <c r="AD1069" s="166"/>
      <c r="AE1069" s="166"/>
      <c r="AF1069" s="166"/>
      <c r="AG1069" s="166"/>
      <c r="AH1069" s="166"/>
      <c r="AI1069" s="166"/>
      <c r="AJ1069" s="166"/>
      <c r="AK1069" s="166"/>
      <c r="AL1069" s="166"/>
      <c r="AM1069" s="166"/>
      <c r="AN1069" s="166"/>
      <c r="AO1069" s="166" t="s">
        <v>699</v>
      </c>
      <c r="AP1069" s="159"/>
      <c r="AQ1069" s="159"/>
      <c r="AR1069" s="169">
        <f t="shared" si="7"/>
        <v>30</v>
      </c>
      <c r="AS1069" s="160">
        <v>0</v>
      </c>
      <c r="AT1069" s="160">
        <v>0</v>
      </c>
      <c r="AU1069" s="160">
        <v>0</v>
      </c>
      <c r="AV1069" s="160">
        <v>8</v>
      </c>
      <c r="AW1069" s="160">
        <v>3</v>
      </c>
      <c r="AX1069" s="160">
        <v>0</v>
      </c>
      <c r="AY1069" s="160">
        <v>0</v>
      </c>
      <c r="AZ1069" s="160">
        <v>0</v>
      </c>
      <c r="BA1069" s="160">
        <v>19</v>
      </c>
      <c r="BB1069" s="160"/>
      <c r="BC1069" s="160"/>
      <c r="BD1069" s="160"/>
      <c r="BE1069" s="160"/>
    </row>
    <row r="1070" spans="2:57" ht="16.5" hidden="1" customHeight="1">
      <c r="B1070" s="163">
        <v>1064</v>
      </c>
      <c r="C1070" s="160" t="s">
        <v>293</v>
      </c>
      <c r="D1070" s="160" t="s">
        <v>7711</v>
      </c>
      <c r="E1070" s="176" t="s">
        <v>28</v>
      </c>
      <c r="F1070" s="158" t="s">
        <v>6268</v>
      </c>
      <c r="G1070" s="158" t="s">
        <v>6291</v>
      </c>
      <c r="H1070" s="159" t="s">
        <v>724</v>
      </c>
      <c r="I1070" s="160" t="s">
        <v>7712</v>
      </c>
      <c r="J1070" s="218" t="s">
        <v>7713</v>
      </c>
      <c r="K1070" s="219">
        <v>32150</v>
      </c>
      <c r="L1070" s="220"/>
      <c r="M1070" s="160"/>
      <c r="N1070" s="158" t="s">
        <v>699</v>
      </c>
      <c r="O1070" s="220" t="s">
        <v>7714</v>
      </c>
      <c r="P1070" s="158" t="s">
        <v>699</v>
      </c>
      <c r="Q1070" s="213">
        <v>3</v>
      </c>
      <c r="R1070" s="163">
        <v>1</v>
      </c>
      <c r="S1070" s="163">
        <v>26</v>
      </c>
      <c r="T1070" s="163" t="s">
        <v>3024</v>
      </c>
      <c r="U1070" s="163">
        <v>52</v>
      </c>
      <c r="V1070" s="163" t="s">
        <v>7715</v>
      </c>
      <c r="W1070" s="163">
        <v>1</v>
      </c>
      <c r="X1070" s="163"/>
      <c r="Y1070" s="164" t="s">
        <v>26</v>
      </c>
      <c r="Z1070" s="164" t="s">
        <v>26</v>
      </c>
      <c r="AA1070" s="164" t="s">
        <v>35</v>
      </c>
      <c r="AB1070" s="208" t="s">
        <v>2354</v>
      </c>
      <c r="AC1070" s="208">
        <v>46</v>
      </c>
      <c r="AD1070" s="166"/>
      <c r="AE1070" s="166"/>
      <c r="AF1070" s="166"/>
      <c r="AG1070" s="166"/>
      <c r="AH1070" s="166"/>
      <c r="AI1070" s="166"/>
      <c r="AJ1070" s="166"/>
      <c r="AK1070" s="166"/>
      <c r="AL1070" s="166"/>
      <c r="AM1070" s="166"/>
      <c r="AN1070" s="166"/>
      <c r="AO1070" s="166" t="s">
        <v>699</v>
      </c>
      <c r="AP1070" s="159"/>
      <c r="AQ1070" s="159"/>
      <c r="AR1070" s="169">
        <f t="shared" si="7"/>
        <v>46</v>
      </c>
      <c r="AS1070" s="160">
        <v>0</v>
      </c>
      <c r="AT1070" s="160">
        <v>0</v>
      </c>
      <c r="AU1070" s="160">
        <v>0</v>
      </c>
      <c r="AV1070" s="160">
        <v>1</v>
      </c>
      <c r="AW1070" s="160">
        <v>1</v>
      </c>
      <c r="AX1070" s="160">
        <v>0</v>
      </c>
      <c r="AY1070" s="160">
        <v>0</v>
      </c>
      <c r="AZ1070" s="160">
        <v>0</v>
      </c>
      <c r="BA1070" s="160">
        <v>44</v>
      </c>
      <c r="BB1070" s="160"/>
      <c r="BC1070" s="160"/>
      <c r="BD1070" s="160"/>
      <c r="BE1070" s="160"/>
    </row>
    <row r="1071" spans="2:57" ht="16.5" hidden="1" customHeight="1">
      <c r="B1071" s="163">
        <v>1065</v>
      </c>
      <c r="C1071" s="160" t="s">
        <v>294</v>
      </c>
      <c r="D1071" s="160" t="s">
        <v>7716</v>
      </c>
      <c r="E1071" s="176" t="s">
        <v>28</v>
      </c>
      <c r="F1071" s="158" t="s">
        <v>6268</v>
      </c>
      <c r="G1071" s="158" t="s">
        <v>6291</v>
      </c>
      <c r="H1071" s="159" t="s">
        <v>730</v>
      </c>
      <c r="I1071" s="160" t="s">
        <v>7717</v>
      </c>
      <c r="J1071" s="218" t="s">
        <v>7718</v>
      </c>
      <c r="K1071" s="219">
        <v>25217</v>
      </c>
      <c r="L1071" s="220"/>
      <c r="M1071" s="160"/>
      <c r="N1071" s="158" t="s">
        <v>699</v>
      </c>
      <c r="O1071" s="220" t="s">
        <v>7719</v>
      </c>
      <c r="P1071" s="158" t="s">
        <v>699</v>
      </c>
      <c r="Q1071" s="213">
        <v>3</v>
      </c>
      <c r="R1071" s="163">
        <v>1</v>
      </c>
      <c r="S1071" s="163">
        <v>16</v>
      </c>
      <c r="T1071" s="163" t="s">
        <v>3672</v>
      </c>
      <c r="U1071" s="163">
        <v>26</v>
      </c>
      <c r="V1071" s="163" t="s">
        <v>7720</v>
      </c>
      <c r="W1071" s="163">
        <v>1</v>
      </c>
      <c r="X1071" s="163"/>
      <c r="Y1071" s="164" t="s">
        <v>26</v>
      </c>
      <c r="Z1071" s="164" t="s">
        <v>26</v>
      </c>
      <c r="AA1071" s="164"/>
      <c r="AB1071" s="221" t="s">
        <v>2338</v>
      </c>
      <c r="AC1071" s="208">
        <v>36</v>
      </c>
      <c r="AD1071" s="166"/>
      <c r="AE1071" s="166"/>
      <c r="AF1071" s="166"/>
      <c r="AG1071" s="166"/>
      <c r="AH1071" s="166"/>
      <c r="AI1071" s="166"/>
      <c r="AJ1071" s="166"/>
      <c r="AK1071" s="166"/>
      <c r="AL1071" s="166"/>
      <c r="AM1071" s="166"/>
      <c r="AN1071" s="166"/>
      <c r="AO1071" s="166" t="s">
        <v>699</v>
      </c>
      <c r="AP1071" s="159"/>
      <c r="AQ1071" s="159"/>
      <c r="AR1071" s="169">
        <f t="shared" si="7"/>
        <v>36</v>
      </c>
      <c r="AS1071" s="160">
        <v>0</v>
      </c>
      <c r="AT1071" s="160">
        <v>0</v>
      </c>
      <c r="AU1071" s="160">
        <v>0</v>
      </c>
      <c r="AV1071" s="160">
        <v>4</v>
      </c>
      <c r="AW1071" s="160">
        <v>11</v>
      </c>
      <c r="AX1071" s="160">
        <v>21</v>
      </c>
      <c r="AY1071" s="160">
        <v>0</v>
      </c>
      <c r="AZ1071" s="160">
        <v>0</v>
      </c>
      <c r="BA1071" s="160">
        <v>0</v>
      </c>
      <c r="BB1071" s="160"/>
      <c r="BC1071" s="160"/>
      <c r="BD1071" s="160"/>
      <c r="BE1071" s="160"/>
    </row>
    <row r="1072" spans="2:57" ht="16.5" hidden="1" customHeight="1">
      <c r="B1072" s="163">
        <v>1066</v>
      </c>
      <c r="C1072" s="160" t="s">
        <v>295</v>
      </c>
      <c r="D1072" s="160" t="s">
        <v>7721</v>
      </c>
      <c r="E1072" s="176" t="s">
        <v>28</v>
      </c>
      <c r="F1072" s="158" t="s">
        <v>6268</v>
      </c>
      <c r="G1072" s="158" t="s">
        <v>6291</v>
      </c>
      <c r="H1072" s="159" t="s">
        <v>727</v>
      </c>
      <c r="I1072" s="160" t="s">
        <v>7722</v>
      </c>
      <c r="J1072" s="218" t="s">
        <v>7723</v>
      </c>
      <c r="K1072" s="219">
        <v>29610</v>
      </c>
      <c r="L1072" s="220"/>
      <c r="M1072" s="160"/>
      <c r="N1072" s="158" t="s">
        <v>699</v>
      </c>
      <c r="O1072" s="220" t="s">
        <v>7724</v>
      </c>
      <c r="P1072" s="158" t="s">
        <v>699</v>
      </c>
      <c r="Q1072" s="213">
        <v>2</v>
      </c>
      <c r="R1072" s="163">
        <v>1</v>
      </c>
      <c r="S1072" s="163">
        <v>10</v>
      </c>
      <c r="T1072" s="163" t="s">
        <v>2384</v>
      </c>
      <c r="U1072" s="163">
        <v>29</v>
      </c>
      <c r="V1072" s="163" t="s">
        <v>7725</v>
      </c>
      <c r="W1072" s="163">
        <v>2</v>
      </c>
      <c r="X1072" s="163"/>
      <c r="Y1072" s="164" t="s">
        <v>26</v>
      </c>
      <c r="Z1072" s="164" t="s">
        <v>26</v>
      </c>
      <c r="AA1072" s="164" t="s">
        <v>35</v>
      </c>
      <c r="AB1072" s="208" t="s">
        <v>2354</v>
      </c>
      <c r="AC1072" s="208">
        <v>35</v>
      </c>
      <c r="AD1072" s="166"/>
      <c r="AE1072" s="166"/>
      <c r="AF1072" s="166"/>
      <c r="AG1072" s="166"/>
      <c r="AH1072" s="166"/>
      <c r="AI1072" s="166"/>
      <c r="AJ1072" s="166"/>
      <c r="AK1072" s="166"/>
      <c r="AL1072" s="166"/>
      <c r="AM1072" s="166"/>
      <c r="AN1072" s="166"/>
      <c r="AO1072" s="166" t="s">
        <v>699</v>
      </c>
      <c r="AP1072" s="159"/>
      <c r="AQ1072" s="159"/>
      <c r="AR1072" s="169">
        <f t="shared" si="7"/>
        <v>35</v>
      </c>
      <c r="AS1072" s="160">
        <v>0</v>
      </c>
      <c r="AT1072" s="160">
        <v>0</v>
      </c>
      <c r="AU1072" s="160">
        <v>0</v>
      </c>
      <c r="AV1072" s="160">
        <v>28</v>
      </c>
      <c r="AW1072" s="160">
        <v>6</v>
      </c>
      <c r="AX1072" s="160">
        <v>0</v>
      </c>
      <c r="AY1072" s="160">
        <v>1</v>
      </c>
      <c r="AZ1072" s="160">
        <v>0</v>
      </c>
      <c r="BA1072" s="160">
        <v>0</v>
      </c>
      <c r="BB1072" s="160"/>
      <c r="BC1072" s="160"/>
      <c r="BD1072" s="160"/>
      <c r="BE1072" s="160"/>
    </row>
    <row r="1073" spans="2:57" ht="16.5" hidden="1" customHeight="1">
      <c r="B1073" s="163">
        <v>1067</v>
      </c>
      <c r="C1073" s="160" t="s">
        <v>347</v>
      </c>
      <c r="D1073" s="160" t="s">
        <v>7726</v>
      </c>
      <c r="E1073" s="176" t="s">
        <v>28</v>
      </c>
      <c r="F1073" s="158" t="s">
        <v>6268</v>
      </c>
      <c r="G1073" s="158" t="s">
        <v>6315</v>
      </c>
      <c r="H1073" s="159" t="s">
        <v>724</v>
      </c>
      <c r="I1073" s="160" t="s">
        <v>7727</v>
      </c>
      <c r="J1073" s="218" t="s">
        <v>7728</v>
      </c>
      <c r="K1073" s="219">
        <v>22653</v>
      </c>
      <c r="L1073" s="220"/>
      <c r="M1073" s="160"/>
      <c r="N1073" s="158" t="s">
        <v>699</v>
      </c>
      <c r="O1073" s="220" t="s">
        <v>7729</v>
      </c>
      <c r="P1073" s="158" t="s">
        <v>699</v>
      </c>
      <c r="Q1073" s="213">
        <v>2</v>
      </c>
      <c r="R1073" s="163">
        <v>1</v>
      </c>
      <c r="S1073" s="163">
        <v>19</v>
      </c>
      <c r="T1073" s="163" t="s">
        <v>3024</v>
      </c>
      <c r="U1073" s="163">
        <v>47</v>
      </c>
      <c r="V1073" s="163" t="s">
        <v>7730</v>
      </c>
      <c r="W1073" s="163">
        <v>1</v>
      </c>
      <c r="X1073" s="163"/>
      <c r="Y1073" s="164" t="s">
        <v>26</v>
      </c>
      <c r="Z1073" s="164" t="s">
        <v>26</v>
      </c>
      <c r="AA1073" s="164"/>
      <c r="AB1073" s="221" t="s">
        <v>2338</v>
      </c>
      <c r="AC1073" s="208">
        <v>27</v>
      </c>
      <c r="AD1073" s="166"/>
      <c r="AE1073" s="166"/>
      <c r="AF1073" s="166"/>
      <c r="AG1073" s="166"/>
      <c r="AH1073" s="166"/>
      <c r="AI1073" s="166"/>
      <c r="AJ1073" s="166"/>
      <c r="AK1073" s="166"/>
      <c r="AL1073" s="166"/>
      <c r="AM1073" s="166"/>
      <c r="AN1073" s="166"/>
      <c r="AO1073" s="166" t="s">
        <v>699</v>
      </c>
      <c r="AP1073" s="159"/>
      <c r="AQ1073" s="159"/>
      <c r="AR1073" s="169">
        <f t="shared" si="7"/>
        <v>27</v>
      </c>
      <c r="AS1073" s="160">
        <v>0</v>
      </c>
      <c r="AT1073" s="160">
        <v>0</v>
      </c>
      <c r="AU1073" s="160">
        <v>0</v>
      </c>
      <c r="AV1073" s="160">
        <v>27</v>
      </c>
      <c r="AW1073" s="160">
        <v>0</v>
      </c>
      <c r="AX1073" s="160">
        <v>0</v>
      </c>
      <c r="AY1073" s="160">
        <v>0</v>
      </c>
      <c r="AZ1073" s="160">
        <v>0</v>
      </c>
      <c r="BA1073" s="160">
        <v>0</v>
      </c>
      <c r="BB1073" s="160"/>
      <c r="BC1073" s="160"/>
      <c r="BD1073" s="160"/>
      <c r="BE1073" s="160"/>
    </row>
    <row r="1074" spans="2:57" ht="16.5" hidden="1" customHeight="1">
      <c r="B1074" s="163">
        <v>1068</v>
      </c>
      <c r="C1074" s="160" t="s">
        <v>348</v>
      </c>
      <c r="D1074" s="160" t="s">
        <v>7731</v>
      </c>
      <c r="E1074" s="176" t="s">
        <v>28</v>
      </c>
      <c r="F1074" s="158" t="s">
        <v>6268</v>
      </c>
      <c r="G1074" s="158" t="s">
        <v>6315</v>
      </c>
      <c r="H1074" s="159" t="s">
        <v>730</v>
      </c>
      <c r="I1074" s="160" t="s">
        <v>7732</v>
      </c>
      <c r="J1074" s="218" t="s">
        <v>7733</v>
      </c>
      <c r="K1074" s="219">
        <v>23020</v>
      </c>
      <c r="L1074" s="220"/>
      <c r="M1074" s="160"/>
      <c r="N1074" s="158" t="s">
        <v>699</v>
      </c>
      <c r="O1074" s="220">
        <v>422538844</v>
      </c>
      <c r="P1074" s="158" t="s">
        <v>699</v>
      </c>
      <c r="Q1074" s="213">
        <v>2</v>
      </c>
      <c r="R1074" s="163">
        <v>1</v>
      </c>
      <c r="S1074" s="163">
        <v>10</v>
      </c>
      <c r="T1074" s="163" t="s">
        <v>2422</v>
      </c>
      <c r="U1074" s="163">
        <v>12</v>
      </c>
      <c r="V1074" s="163" t="s">
        <v>5922</v>
      </c>
      <c r="W1074" s="163">
        <v>1</v>
      </c>
      <c r="X1074" s="163"/>
      <c r="Y1074" s="164" t="s">
        <v>26</v>
      </c>
      <c r="Z1074" s="164" t="s">
        <v>26</v>
      </c>
      <c r="AA1074" s="164"/>
      <c r="AB1074" s="221" t="s">
        <v>2338</v>
      </c>
      <c r="AC1074" s="208">
        <v>9</v>
      </c>
      <c r="AD1074" s="166"/>
      <c r="AE1074" s="166"/>
      <c r="AF1074" s="166"/>
      <c r="AG1074" s="166"/>
      <c r="AH1074" s="166"/>
      <c r="AI1074" s="166"/>
      <c r="AJ1074" s="166"/>
      <c r="AK1074" s="166"/>
      <c r="AL1074" s="166"/>
      <c r="AM1074" s="166"/>
      <c r="AN1074" s="166"/>
      <c r="AO1074" s="166" t="s">
        <v>699</v>
      </c>
      <c r="AP1074" s="159"/>
      <c r="AQ1074" s="159"/>
      <c r="AR1074" s="169">
        <f t="shared" si="7"/>
        <v>9</v>
      </c>
      <c r="AS1074" s="160">
        <v>0</v>
      </c>
      <c r="AT1074" s="160">
        <v>0</v>
      </c>
      <c r="AU1074" s="160">
        <v>0</v>
      </c>
      <c r="AV1074" s="160">
        <v>0</v>
      </c>
      <c r="AW1074" s="160">
        <v>0</v>
      </c>
      <c r="AX1074" s="160">
        <v>9</v>
      </c>
      <c r="AY1074" s="160">
        <v>0</v>
      </c>
      <c r="AZ1074" s="160">
        <v>0</v>
      </c>
      <c r="BA1074" s="160">
        <v>0</v>
      </c>
      <c r="BB1074" s="160"/>
      <c r="BC1074" s="160"/>
      <c r="BD1074" s="160"/>
      <c r="BE1074" s="160"/>
    </row>
    <row r="1075" spans="2:57" ht="16.5" hidden="1" customHeight="1">
      <c r="B1075" s="163">
        <v>1069</v>
      </c>
      <c r="C1075" s="160" t="s">
        <v>210</v>
      </c>
      <c r="D1075" s="160" t="s">
        <v>7734</v>
      </c>
      <c r="E1075" s="176" t="s">
        <v>28</v>
      </c>
      <c r="F1075" s="158" t="s">
        <v>6268</v>
      </c>
      <c r="G1075" s="158" t="s">
        <v>6269</v>
      </c>
      <c r="H1075" s="159" t="s">
        <v>724</v>
      </c>
      <c r="I1075" s="160" t="s">
        <v>7735</v>
      </c>
      <c r="J1075" s="218" t="s">
        <v>7736</v>
      </c>
      <c r="K1075" s="219">
        <v>22649</v>
      </c>
      <c r="L1075" s="220"/>
      <c r="M1075" s="160"/>
      <c r="N1075" s="158" t="s">
        <v>699</v>
      </c>
      <c r="O1075" s="220" t="s">
        <v>7737</v>
      </c>
      <c r="P1075" s="158" t="s">
        <v>699</v>
      </c>
      <c r="Q1075" s="213">
        <v>2</v>
      </c>
      <c r="R1075" s="163">
        <v>1</v>
      </c>
      <c r="S1075" s="163">
        <v>19</v>
      </c>
      <c r="T1075" s="163" t="s">
        <v>2840</v>
      </c>
      <c r="U1075" s="163">
        <v>87</v>
      </c>
      <c r="V1075" s="163" t="s">
        <v>7738</v>
      </c>
      <c r="W1075" s="163">
        <v>1</v>
      </c>
      <c r="X1075" s="163"/>
      <c r="Y1075" s="164" t="s">
        <v>26</v>
      </c>
      <c r="Z1075" s="164" t="s">
        <v>26</v>
      </c>
      <c r="AA1075" s="164" t="s">
        <v>35</v>
      </c>
      <c r="AB1075" s="208" t="s">
        <v>2354</v>
      </c>
      <c r="AC1075" s="208">
        <v>60</v>
      </c>
      <c r="AD1075" s="166"/>
      <c r="AE1075" s="166"/>
      <c r="AF1075" s="166"/>
      <c r="AG1075" s="166"/>
      <c r="AH1075" s="166"/>
      <c r="AI1075" s="166"/>
      <c r="AJ1075" s="166"/>
      <c r="AK1075" s="166"/>
      <c r="AL1075" s="166"/>
      <c r="AM1075" s="166"/>
      <c r="AN1075" s="166"/>
      <c r="AO1075" s="166" t="s">
        <v>699</v>
      </c>
      <c r="AP1075" s="159"/>
      <c r="AQ1075" s="159"/>
      <c r="AR1075" s="169">
        <f t="shared" si="7"/>
        <v>60</v>
      </c>
      <c r="AS1075" s="160">
        <v>0</v>
      </c>
      <c r="AT1075" s="160">
        <v>0</v>
      </c>
      <c r="AU1075" s="160">
        <v>0</v>
      </c>
      <c r="AV1075" s="160">
        <v>10</v>
      </c>
      <c r="AW1075" s="160">
        <v>0</v>
      </c>
      <c r="AX1075" s="160">
        <v>50</v>
      </c>
      <c r="AY1075" s="160">
        <v>0</v>
      </c>
      <c r="AZ1075" s="160">
        <v>0</v>
      </c>
      <c r="BA1075" s="160">
        <v>0</v>
      </c>
      <c r="BB1075" s="160"/>
      <c r="BC1075" s="160"/>
      <c r="BD1075" s="160"/>
      <c r="BE1075" s="160"/>
    </row>
    <row r="1076" spans="2:57" ht="16.5" hidden="1" customHeight="1">
      <c r="B1076" s="163">
        <v>1070</v>
      </c>
      <c r="C1076" s="160" t="s">
        <v>349</v>
      </c>
      <c r="D1076" s="160" t="s">
        <v>7739</v>
      </c>
      <c r="E1076" s="176" t="s">
        <v>28</v>
      </c>
      <c r="F1076" s="158" t="s">
        <v>6268</v>
      </c>
      <c r="G1076" s="158" t="s">
        <v>6315</v>
      </c>
      <c r="H1076" s="159" t="s">
        <v>724</v>
      </c>
      <c r="I1076" s="160" t="s">
        <v>7740</v>
      </c>
      <c r="J1076" s="218" t="s">
        <v>7741</v>
      </c>
      <c r="K1076" s="219">
        <v>23020</v>
      </c>
      <c r="L1076" s="220"/>
      <c r="M1076" s="160"/>
      <c r="N1076" s="158" t="s">
        <v>699</v>
      </c>
      <c r="O1076" s="220" t="s">
        <v>7742</v>
      </c>
      <c r="P1076" s="158" t="s">
        <v>699</v>
      </c>
      <c r="Q1076" s="213">
        <v>7</v>
      </c>
      <c r="R1076" s="163">
        <v>1</v>
      </c>
      <c r="S1076" s="163">
        <v>22</v>
      </c>
      <c r="T1076" s="163" t="s">
        <v>4488</v>
      </c>
      <c r="U1076" s="163">
        <v>99</v>
      </c>
      <c r="V1076" s="163" t="s">
        <v>7743</v>
      </c>
      <c r="W1076" s="213">
        <v>0</v>
      </c>
      <c r="X1076" s="213"/>
      <c r="Y1076" s="164" t="s">
        <v>26</v>
      </c>
      <c r="Z1076" s="164" t="s">
        <v>26</v>
      </c>
      <c r="AA1076" s="164" t="s">
        <v>35</v>
      </c>
      <c r="AB1076" s="208" t="s">
        <v>2354</v>
      </c>
      <c r="AC1076" s="208">
        <v>94</v>
      </c>
      <c r="AD1076" s="166"/>
      <c r="AE1076" s="166"/>
      <c r="AF1076" s="166"/>
      <c r="AG1076" s="166"/>
      <c r="AH1076" s="166"/>
      <c r="AI1076" s="166"/>
      <c r="AJ1076" s="166"/>
      <c r="AK1076" s="166"/>
      <c r="AL1076" s="166"/>
      <c r="AM1076" s="166"/>
      <c r="AN1076" s="166"/>
      <c r="AO1076" s="166" t="s">
        <v>699</v>
      </c>
      <c r="AP1076" s="159"/>
      <c r="AQ1076" s="159"/>
      <c r="AR1076" s="169">
        <f t="shared" si="7"/>
        <v>94</v>
      </c>
      <c r="AS1076" s="160">
        <v>0</v>
      </c>
      <c r="AT1076" s="160">
        <v>0</v>
      </c>
      <c r="AU1076" s="160">
        <v>0</v>
      </c>
      <c r="AV1076" s="160">
        <v>10</v>
      </c>
      <c r="AW1076" s="160">
        <v>34</v>
      </c>
      <c r="AX1076" s="160">
        <v>50</v>
      </c>
      <c r="AY1076" s="160">
        <v>0</v>
      </c>
      <c r="AZ1076" s="160">
        <v>0</v>
      </c>
      <c r="BA1076" s="160">
        <v>0</v>
      </c>
      <c r="BB1076" s="160"/>
      <c r="BC1076" s="160"/>
      <c r="BD1076" s="160"/>
      <c r="BE1076" s="160"/>
    </row>
    <row r="1077" spans="2:57" ht="16.5" hidden="1" customHeight="1">
      <c r="B1077" s="163">
        <v>1071</v>
      </c>
      <c r="C1077" s="160" t="s">
        <v>350</v>
      </c>
      <c r="D1077" s="160" t="s">
        <v>7744</v>
      </c>
      <c r="E1077" s="176" t="s">
        <v>28</v>
      </c>
      <c r="F1077" s="158" t="s">
        <v>6268</v>
      </c>
      <c r="G1077" s="158" t="s">
        <v>6315</v>
      </c>
      <c r="H1077" s="159" t="s">
        <v>724</v>
      </c>
      <c r="I1077" s="160" t="s">
        <v>7745</v>
      </c>
      <c r="J1077" s="218" t="s">
        <v>7746</v>
      </c>
      <c r="K1077" s="219">
        <v>25225</v>
      </c>
      <c r="L1077" s="220"/>
      <c r="M1077" s="160"/>
      <c r="N1077" s="158" t="s">
        <v>699</v>
      </c>
      <c r="O1077" s="220" t="s">
        <v>7747</v>
      </c>
      <c r="P1077" s="158" t="s">
        <v>699</v>
      </c>
      <c r="Q1077" s="213">
        <v>4</v>
      </c>
      <c r="R1077" s="163">
        <v>1</v>
      </c>
      <c r="S1077" s="163">
        <v>21</v>
      </c>
      <c r="T1077" s="163" t="s">
        <v>4205</v>
      </c>
      <c r="U1077" s="163">
        <v>90</v>
      </c>
      <c r="V1077" s="163" t="s">
        <v>7748</v>
      </c>
      <c r="W1077" s="213">
        <v>0</v>
      </c>
      <c r="X1077" s="213"/>
      <c r="Y1077" s="164" t="s">
        <v>26</v>
      </c>
      <c r="Z1077" s="164" t="s">
        <v>26</v>
      </c>
      <c r="AA1077" s="164" t="s">
        <v>35</v>
      </c>
      <c r="AB1077" s="208" t="s">
        <v>2354</v>
      </c>
      <c r="AC1077" s="208">
        <v>57</v>
      </c>
      <c r="AD1077" s="166"/>
      <c r="AE1077" s="166"/>
      <c r="AF1077" s="166"/>
      <c r="AG1077" s="166"/>
      <c r="AH1077" s="166"/>
      <c r="AI1077" s="166"/>
      <c r="AJ1077" s="166"/>
      <c r="AK1077" s="166"/>
      <c r="AL1077" s="166"/>
      <c r="AM1077" s="166"/>
      <c r="AN1077" s="166"/>
      <c r="AO1077" s="166" t="s">
        <v>699</v>
      </c>
      <c r="AP1077" s="159"/>
      <c r="AQ1077" s="159"/>
      <c r="AR1077" s="169">
        <f t="shared" si="7"/>
        <v>57</v>
      </c>
      <c r="AS1077" s="160">
        <v>0</v>
      </c>
      <c r="AT1077" s="160">
        <v>0</v>
      </c>
      <c r="AU1077" s="160">
        <v>0</v>
      </c>
      <c r="AV1077" s="160">
        <v>3</v>
      </c>
      <c r="AW1077" s="160">
        <v>0</v>
      </c>
      <c r="AX1077" s="160">
        <v>0</v>
      </c>
      <c r="AY1077" s="160">
        <v>0</v>
      </c>
      <c r="AZ1077" s="160">
        <v>0</v>
      </c>
      <c r="BA1077" s="160">
        <v>54</v>
      </c>
      <c r="BB1077" s="160"/>
      <c r="BC1077" s="160"/>
      <c r="BD1077" s="160"/>
      <c r="BE1077" s="160"/>
    </row>
    <row r="1078" spans="2:57" ht="16.5" hidden="1" customHeight="1">
      <c r="B1078" s="163">
        <v>1072</v>
      </c>
      <c r="C1078" s="160" t="s">
        <v>351</v>
      </c>
      <c r="D1078" s="160" t="s">
        <v>7749</v>
      </c>
      <c r="E1078" s="176" t="s">
        <v>28</v>
      </c>
      <c r="F1078" s="158" t="s">
        <v>6268</v>
      </c>
      <c r="G1078" s="158" t="s">
        <v>6315</v>
      </c>
      <c r="H1078" s="159" t="s">
        <v>730</v>
      </c>
      <c r="I1078" s="160" t="s">
        <v>7750</v>
      </c>
      <c r="J1078" s="218" t="s">
        <v>7751</v>
      </c>
      <c r="K1078" s="219">
        <v>25217</v>
      </c>
      <c r="L1078" s="220"/>
      <c r="M1078" s="160"/>
      <c r="N1078" s="158" t="s">
        <v>699</v>
      </c>
      <c r="O1078" s="220" t="s">
        <v>7752</v>
      </c>
      <c r="P1078" s="158" t="s">
        <v>699</v>
      </c>
      <c r="Q1078" s="213">
        <v>5</v>
      </c>
      <c r="R1078" s="163">
        <v>1</v>
      </c>
      <c r="S1078" s="163">
        <v>16</v>
      </c>
      <c r="T1078" s="163" t="s">
        <v>2840</v>
      </c>
      <c r="U1078" s="163">
        <v>69</v>
      </c>
      <c r="V1078" s="163" t="s">
        <v>4613</v>
      </c>
      <c r="W1078" s="163">
        <v>2</v>
      </c>
      <c r="X1078" s="163"/>
      <c r="Y1078" s="164" t="s">
        <v>26</v>
      </c>
      <c r="Z1078" s="164" t="s">
        <v>26</v>
      </c>
      <c r="AA1078" s="164" t="s">
        <v>35</v>
      </c>
      <c r="AB1078" s="208" t="s">
        <v>2354</v>
      </c>
      <c r="AC1078" s="208">
        <v>47</v>
      </c>
      <c r="AD1078" s="166"/>
      <c r="AE1078" s="166"/>
      <c r="AF1078" s="166"/>
      <c r="AG1078" s="166"/>
      <c r="AH1078" s="166"/>
      <c r="AI1078" s="166"/>
      <c r="AJ1078" s="166"/>
      <c r="AK1078" s="166"/>
      <c r="AL1078" s="166"/>
      <c r="AM1078" s="166"/>
      <c r="AN1078" s="166"/>
      <c r="AO1078" s="166" t="s">
        <v>699</v>
      </c>
      <c r="AP1078" s="159"/>
      <c r="AQ1078" s="159"/>
      <c r="AR1078" s="169">
        <f t="shared" si="7"/>
        <v>47</v>
      </c>
      <c r="AS1078" s="160">
        <v>0</v>
      </c>
      <c r="AT1078" s="160">
        <v>0</v>
      </c>
      <c r="AU1078" s="160">
        <v>0</v>
      </c>
      <c r="AV1078" s="160">
        <v>0</v>
      </c>
      <c r="AW1078" s="160">
        <v>2</v>
      </c>
      <c r="AX1078" s="160">
        <v>0</v>
      </c>
      <c r="AY1078" s="160">
        <v>0</v>
      </c>
      <c r="AZ1078" s="160">
        <v>0</v>
      </c>
      <c r="BA1078" s="160">
        <v>45</v>
      </c>
      <c r="BB1078" s="160"/>
      <c r="BC1078" s="160"/>
      <c r="BD1078" s="160"/>
      <c r="BE1078" s="160"/>
    </row>
    <row r="1079" spans="2:57" ht="16.5" hidden="1" customHeight="1">
      <c r="B1079" s="163">
        <v>1073</v>
      </c>
      <c r="C1079" s="160" t="s">
        <v>114</v>
      </c>
      <c r="D1079" s="160" t="s">
        <v>7753</v>
      </c>
      <c r="E1079" s="176" t="s">
        <v>28</v>
      </c>
      <c r="F1079" s="158" t="s">
        <v>6268</v>
      </c>
      <c r="G1079" s="158" t="s">
        <v>6285</v>
      </c>
      <c r="H1079" s="159" t="s">
        <v>730</v>
      </c>
      <c r="I1079" s="160" t="s">
        <v>7754</v>
      </c>
      <c r="J1079" s="218" t="s">
        <v>7755</v>
      </c>
      <c r="K1079" s="219">
        <v>20116</v>
      </c>
      <c r="L1079" s="220"/>
      <c r="M1079" s="160"/>
      <c r="N1079" s="158" t="s">
        <v>699</v>
      </c>
      <c r="O1079" s="220" t="s">
        <v>7756</v>
      </c>
      <c r="P1079" s="158" t="s">
        <v>699</v>
      </c>
      <c r="Q1079" s="213">
        <v>2</v>
      </c>
      <c r="R1079" s="163">
        <v>1</v>
      </c>
      <c r="S1079" s="163">
        <v>12</v>
      </c>
      <c r="T1079" s="163" t="s">
        <v>2399</v>
      </c>
      <c r="U1079" s="163">
        <v>59</v>
      </c>
      <c r="V1079" s="163" t="s">
        <v>7757</v>
      </c>
      <c r="W1079" s="163">
        <v>1</v>
      </c>
      <c r="X1079" s="163"/>
      <c r="Y1079" s="164" t="s">
        <v>26</v>
      </c>
      <c r="Z1079" s="164" t="s">
        <v>26</v>
      </c>
      <c r="AA1079" s="164" t="s">
        <v>35</v>
      </c>
      <c r="AB1079" s="208" t="s">
        <v>2354</v>
      </c>
      <c r="AC1079" s="208">
        <v>35</v>
      </c>
      <c r="AD1079" s="166"/>
      <c r="AE1079" s="166"/>
      <c r="AF1079" s="166"/>
      <c r="AG1079" s="166"/>
      <c r="AH1079" s="166"/>
      <c r="AI1079" s="166"/>
      <c r="AJ1079" s="166"/>
      <c r="AK1079" s="166"/>
      <c r="AL1079" s="166"/>
      <c r="AM1079" s="166"/>
      <c r="AN1079" s="166"/>
      <c r="AO1079" s="166" t="s">
        <v>699</v>
      </c>
      <c r="AP1079" s="159"/>
      <c r="AQ1079" s="159"/>
      <c r="AR1079" s="169">
        <f t="shared" si="7"/>
        <v>35</v>
      </c>
      <c r="AS1079" s="160">
        <v>0</v>
      </c>
      <c r="AT1079" s="160">
        <v>0</v>
      </c>
      <c r="AU1079" s="160">
        <v>0</v>
      </c>
      <c r="AV1079" s="160">
        <v>0</v>
      </c>
      <c r="AW1079" s="160">
        <v>5</v>
      </c>
      <c r="AX1079" s="160">
        <v>0</v>
      </c>
      <c r="AY1079" s="160">
        <v>0</v>
      </c>
      <c r="AZ1079" s="160">
        <v>0</v>
      </c>
      <c r="BA1079" s="160">
        <v>30</v>
      </c>
      <c r="BB1079" s="160"/>
      <c r="BC1079" s="160"/>
      <c r="BD1079" s="160"/>
      <c r="BE1079" s="160"/>
    </row>
    <row r="1080" spans="2:57" ht="16.5" hidden="1" customHeight="1">
      <c r="B1080" s="163">
        <v>1074</v>
      </c>
      <c r="C1080" s="160" t="s">
        <v>115</v>
      </c>
      <c r="D1080" s="200"/>
      <c r="E1080" s="176" t="s">
        <v>28</v>
      </c>
      <c r="F1080" s="158" t="s">
        <v>6268</v>
      </c>
      <c r="G1080" s="223" t="e">
        <v>#N/A</v>
      </c>
      <c r="H1080" s="159" t="s">
        <v>724</v>
      </c>
      <c r="I1080" s="160" t="s">
        <v>7758</v>
      </c>
      <c r="J1080" s="220" t="e">
        <v>#N/A</v>
      </c>
      <c r="K1080" s="220" t="e">
        <v>#N/A</v>
      </c>
      <c r="L1080" s="220"/>
      <c r="M1080" s="160"/>
      <c r="N1080" s="158" t="s">
        <v>699</v>
      </c>
      <c r="O1080" s="220" t="e">
        <v>#N/A</v>
      </c>
      <c r="P1080" s="158" t="s">
        <v>699</v>
      </c>
      <c r="Q1080" s="213" t="s">
        <v>6413</v>
      </c>
      <c r="R1080" s="213" t="s">
        <v>6413</v>
      </c>
      <c r="S1080" s="213" t="s">
        <v>6413</v>
      </c>
      <c r="T1080" s="213" t="s">
        <v>6413</v>
      </c>
      <c r="U1080" s="213" t="s">
        <v>6413</v>
      </c>
      <c r="V1080" s="213" t="s">
        <v>6413</v>
      </c>
      <c r="W1080" s="213" t="s">
        <v>6413</v>
      </c>
      <c r="X1080" s="213"/>
      <c r="Y1080" s="164" t="s">
        <v>26</v>
      </c>
      <c r="Z1080" s="164" t="s">
        <v>26</v>
      </c>
      <c r="AA1080" s="164"/>
      <c r="AB1080" s="221" t="s">
        <v>2338</v>
      </c>
      <c r="AC1080" s="208">
        <v>0</v>
      </c>
      <c r="AD1080" s="166"/>
      <c r="AE1080" s="166"/>
      <c r="AF1080" s="166"/>
      <c r="AG1080" s="166"/>
      <c r="AH1080" s="166"/>
      <c r="AI1080" s="166"/>
      <c r="AJ1080" s="166"/>
      <c r="AK1080" s="166"/>
      <c r="AL1080" s="166"/>
      <c r="AM1080" s="166"/>
      <c r="AN1080" s="166"/>
      <c r="AO1080" s="166">
        <v>1</v>
      </c>
      <c r="AP1080" s="159" t="s">
        <v>7194</v>
      </c>
      <c r="AQ1080" s="159"/>
      <c r="AR1080" s="169">
        <f t="shared" si="7"/>
        <v>0</v>
      </c>
      <c r="AS1080" s="160">
        <v>0</v>
      </c>
      <c r="AT1080" s="160">
        <v>0</v>
      </c>
      <c r="AU1080" s="160">
        <v>0</v>
      </c>
      <c r="AV1080" s="160">
        <v>0</v>
      </c>
      <c r="AW1080" s="160">
        <v>0</v>
      </c>
      <c r="AX1080" s="160">
        <v>0</v>
      </c>
      <c r="AY1080" s="160">
        <v>0</v>
      </c>
      <c r="AZ1080" s="160">
        <v>0</v>
      </c>
      <c r="BA1080" s="160">
        <v>0</v>
      </c>
      <c r="BB1080" s="160"/>
      <c r="BC1080" s="160"/>
      <c r="BD1080" s="160"/>
      <c r="BE1080" s="160"/>
    </row>
    <row r="1081" spans="2:57" ht="16.5" hidden="1" customHeight="1">
      <c r="B1081" s="163">
        <v>1075</v>
      </c>
      <c r="C1081" s="160" t="s">
        <v>116</v>
      </c>
      <c r="D1081" s="200"/>
      <c r="E1081" s="176" t="s">
        <v>28</v>
      </c>
      <c r="F1081" s="158" t="s">
        <v>6268</v>
      </c>
      <c r="G1081" s="223" t="e">
        <v>#N/A</v>
      </c>
      <c r="H1081" s="159" t="s">
        <v>730</v>
      </c>
      <c r="I1081" s="160" t="s">
        <v>7759</v>
      </c>
      <c r="J1081" s="220" t="e">
        <v>#N/A</v>
      </c>
      <c r="K1081" s="220" t="e">
        <v>#N/A</v>
      </c>
      <c r="L1081" s="220"/>
      <c r="M1081" s="160"/>
      <c r="N1081" s="158" t="s">
        <v>699</v>
      </c>
      <c r="O1081" s="220" t="e">
        <v>#N/A</v>
      </c>
      <c r="P1081" s="158" t="s">
        <v>699</v>
      </c>
      <c r="Q1081" s="213" t="s">
        <v>6413</v>
      </c>
      <c r="R1081" s="213" t="s">
        <v>6413</v>
      </c>
      <c r="S1081" s="213" t="s">
        <v>6413</v>
      </c>
      <c r="T1081" s="213" t="s">
        <v>6413</v>
      </c>
      <c r="U1081" s="213" t="s">
        <v>6413</v>
      </c>
      <c r="V1081" s="213" t="s">
        <v>6413</v>
      </c>
      <c r="W1081" s="213" t="s">
        <v>6413</v>
      </c>
      <c r="X1081" s="213"/>
      <c r="Y1081" s="164" t="s">
        <v>26</v>
      </c>
      <c r="Z1081" s="164" t="s">
        <v>26</v>
      </c>
      <c r="AA1081" s="164"/>
      <c r="AB1081" s="221" t="s">
        <v>2338</v>
      </c>
      <c r="AC1081" s="208">
        <v>0</v>
      </c>
      <c r="AD1081" s="166"/>
      <c r="AE1081" s="166"/>
      <c r="AF1081" s="166"/>
      <c r="AG1081" s="166"/>
      <c r="AH1081" s="166"/>
      <c r="AI1081" s="166"/>
      <c r="AJ1081" s="166"/>
      <c r="AK1081" s="166"/>
      <c r="AL1081" s="166"/>
      <c r="AM1081" s="166"/>
      <c r="AN1081" s="166"/>
      <c r="AO1081" s="166">
        <v>1</v>
      </c>
      <c r="AP1081" s="159" t="s">
        <v>7194</v>
      </c>
      <c r="AQ1081" s="159"/>
      <c r="AR1081" s="169">
        <f t="shared" si="7"/>
        <v>0</v>
      </c>
      <c r="AS1081" s="160">
        <v>0</v>
      </c>
      <c r="AT1081" s="160">
        <v>0</v>
      </c>
      <c r="AU1081" s="160">
        <v>0</v>
      </c>
      <c r="AV1081" s="160">
        <v>0</v>
      </c>
      <c r="AW1081" s="160">
        <v>0</v>
      </c>
      <c r="AX1081" s="160">
        <v>0</v>
      </c>
      <c r="AY1081" s="160">
        <v>0</v>
      </c>
      <c r="AZ1081" s="160">
        <v>0</v>
      </c>
      <c r="BA1081" s="160">
        <v>0</v>
      </c>
      <c r="BB1081" s="160"/>
      <c r="BC1081" s="160"/>
      <c r="BD1081" s="160"/>
      <c r="BE1081" s="160"/>
    </row>
    <row r="1082" spans="2:57" ht="16.5" hidden="1" customHeight="1">
      <c r="B1082" s="163">
        <v>1076</v>
      </c>
      <c r="C1082" s="160" t="s">
        <v>296</v>
      </c>
      <c r="D1082" s="160" t="s">
        <v>7760</v>
      </c>
      <c r="E1082" s="176" t="s">
        <v>28</v>
      </c>
      <c r="F1082" s="158" t="s">
        <v>6268</v>
      </c>
      <c r="G1082" s="158" t="s">
        <v>6291</v>
      </c>
      <c r="H1082" s="159" t="s">
        <v>727</v>
      </c>
      <c r="I1082" s="160" t="s">
        <v>7761</v>
      </c>
      <c r="J1082" s="218" t="s">
        <v>7762</v>
      </c>
      <c r="K1082" s="219">
        <v>23031</v>
      </c>
      <c r="L1082" s="220"/>
      <c r="M1082" s="160"/>
      <c r="N1082" s="158" t="s">
        <v>699</v>
      </c>
      <c r="O1082" s="220" t="s">
        <v>7763</v>
      </c>
      <c r="P1082" s="158" t="s">
        <v>699</v>
      </c>
      <c r="Q1082" s="213">
        <v>2</v>
      </c>
      <c r="R1082" s="213">
        <v>0</v>
      </c>
      <c r="S1082" s="163">
        <v>8</v>
      </c>
      <c r="T1082" s="163" t="s">
        <v>2920</v>
      </c>
      <c r="U1082" s="163">
        <v>12</v>
      </c>
      <c r="V1082" s="163" t="s">
        <v>7764</v>
      </c>
      <c r="W1082" s="163">
        <v>1</v>
      </c>
      <c r="X1082" s="163"/>
      <c r="Y1082" s="164" t="s">
        <v>26</v>
      </c>
      <c r="Z1082" s="164" t="s">
        <v>26</v>
      </c>
      <c r="AA1082" s="164"/>
      <c r="AB1082" s="221" t="s">
        <v>2338</v>
      </c>
      <c r="AC1082" s="208">
        <v>9</v>
      </c>
      <c r="AD1082" s="166"/>
      <c r="AE1082" s="166"/>
      <c r="AF1082" s="166"/>
      <c r="AG1082" s="166"/>
      <c r="AH1082" s="166"/>
      <c r="AI1082" s="166"/>
      <c r="AJ1082" s="166"/>
      <c r="AK1082" s="166"/>
      <c r="AL1082" s="166"/>
      <c r="AM1082" s="166"/>
      <c r="AN1082" s="166"/>
      <c r="AO1082" s="166" t="s">
        <v>699</v>
      </c>
      <c r="AP1082" s="159"/>
      <c r="AQ1082" s="159"/>
      <c r="AR1082" s="169">
        <f t="shared" si="7"/>
        <v>9</v>
      </c>
      <c r="AS1082" s="160">
        <v>0</v>
      </c>
      <c r="AT1082" s="160">
        <v>0</v>
      </c>
      <c r="AU1082" s="160">
        <v>0</v>
      </c>
      <c r="AV1082" s="160">
        <v>5</v>
      </c>
      <c r="AW1082" s="160">
        <v>4</v>
      </c>
      <c r="AX1082" s="160">
        <v>0</v>
      </c>
      <c r="AY1082" s="160">
        <v>0</v>
      </c>
      <c r="AZ1082" s="160">
        <v>0</v>
      </c>
      <c r="BA1082" s="160">
        <v>0</v>
      </c>
      <c r="BB1082" s="160"/>
      <c r="BC1082" s="160"/>
      <c r="BD1082" s="160"/>
      <c r="BE1082" s="160"/>
    </row>
    <row r="1083" spans="2:57" ht="16.5" hidden="1" customHeight="1">
      <c r="B1083" s="163">
        <v>1077</v>
      </c>
      <c r="C1083" s="160" t="s">
        <v>211</v>
      </c>
      <c r="D1083" s="160" t="s">
        <v>7765</v>
      </c>
      <c r="E1083" s="176" t="s">
        <v>28</v>
      </c>
      <c r="F1083" s="158" t="s">
        <v>6268</v>
      </c>
      <c r="G1083" s="158" t="s">
        <v>6269</v>
      </c>
      <c r="H1083" s="159" t="s">
        <v>724</v>
      </c>
      <c r="I1083" s="160" t="s">
        <v>7766</v>
      </c>
      <c r="J1083" s="218" t="s">
        <v>7767</v>
      </c>
      <c r="K1083" s="219">
        <v>29974</v>
      </c>
      <c r="L1083" s="220"/>
      <c r="M1083" s="160"/>
      <c r="N1083" s="158" t="s">
        <v>699</v>
      </c>
      <c r="O1083" s="220" t="s">
        <v>7768</v>
      </c>
      <c r="P1083" s="158" t="s">
        <v>699</v>
      </c>
      <c r="Q1083" s="213">
        <v>2</v>
      </c>
      <c r="R1083" s="163">
        <v>4</v>
      </c>
      <c r="S1083" s="163">
        <v>20</v>
      </c>
      <c r="T1083" s="163" t="s">
        <v>2745</v>
      </c>
      <c r="U1083" s="163">
        <v>69</v>
      </c>
      <c r="V1083" s="163" t="s">
        <v>7769</v>
      </c>
      <c r="W1083" s="163">
        <v>1</v>
      </c>
      <c r="X1083" s="163"/>
      <c r="Y1083" s="164" t="s">
        <v>26</v>
      </c>
      <c r="Z1083" s="164" t="s">
        <v>26</v>
      </c>
      <c r="AA1083" s="164" t="s">
        <v>35</v>
      </c>
      <c r="AB1083" s="208" t="s">
        <v>2354</v>
      </c>
      <c r="AC1083" s="208">
        <v>69</v>
      </c>
      <c r="AD1083" s="166"/>
      <c r="AE1083" s="166"/>
      <c r="AF1083" s="166"/>
      <c r="AG1083" s="166"/>
      <c r="AH1083" s="166"/>
      <c r="AI1083" s="166"/>
      <c r="AJ1083" s="166"/>
      <c r="AK1083" s="166"/>
      <c r="AL1083" s="166"/>
      <c r="AM1083" s="166"/>
      <c r="AN1083" s="166"/>
      <c r="AO1083" s="166" t="s">
        <v>699</v>
      </c>
      <c r="AP1083" s="159"/>
      <c r="AQ1083" s="159"/>
      <c r="AR1083" s="169">
        <f t="shared" si="7"/>
        <v>69</v>
      </c>
      <c r="AS1083" s="160">
        <v>0</v>
      </c>
      <c r="AT1083" s="160">
        <v>0</v>
      </c>
      <c r="AU1083" s="160">
        <v>0</v>
      </c>
      <c r="AV1083" s="160">
        <v>1</v>
      </c>
      <c r="AW1083" s="160">
        <v>13</v>
      </c>
      <c r="AX1083" s="160">
        <v>0</v>
      </c>
      <c r="AY1083" s="160">
        <v>0</v>
      </c>
      <c r="AZ1083" s="160">
        <v>0</v>
      </c>
      <c r="BA1083" s="160">
        <v>55</v>
      </c>
      <c r="BB1083" s="160"/>
      <c r="BC1083" s="160"/>
      <c r="BD1083" s="160"/>
      <c r="BE1083" s="160"/>
    </row>
    <row r="1084" spans="2:57" ht="16.5" hidden="1" customHeight="1">
      <c r="B1084" s="163">
        <v>1078</v>
      </c>
      <c r="C1084" s="160" t="s">
        <v>117</v>
      </c>
      <c r="D1084" s="160" t="s">
        <v>7770</v>
      </c>
      <c r="E1084" s="176" t="s">
        <v>28</v>
      </c>
      <c r="F1084" s="158" t="s">
        <v>6268</v>
      </c>
      <c r="G1084" s="158" t="s">
        <v>6285</v>
      </c>
      <c r="H1084" s="159" t="s">
        <v>730</v>
      </c>
      <c r="I1084" s="160" t="s">
        <v>7771</v>
      </c>
      <c r="J1084" s="218" t="s">
        <v>7772</v>
      </c>
      <c r="K1084" s="219">
        <v>19739</v>
      </c>
      <c r="L1084" s="220"/>
      <c r="M1084" s="160"/>
      <c r="N1084" s="158" t="s">
        <v>699</v>
      </c>
      <c r="O1084" s="220" t="s">
        <v>7773</v>
      </c>
      <c r="P1084" s="158" t="s">
        <v>699</v>
      </c>
      <c r="Q1084" s="213">
        <v>3</v>
      </c>
      <c r="R1084" s="163">
        <v>1</v>
      </c>
      <c r="S1084" s="163">
        <v>15</v>
      </c>
      <c r="T1084" s="163" t="s">
        <v>4232</v>
      </c>
      <c r="U1084" s="163">
        <v>29</v>
      </c>
      <c r="V1084" s="163" t="s">
        <v>7774</v>
      </c>
      <c r="W1084" s="163">
        <v>1</v>
      </c>
      <c r="X1084" s="163"/>
      <c r="Y1084" s="164" t="s">
        <v>26</v>
      </c>
      <c r="Z1084" s="164" t="s">
        <v>26</v>
      </c>
      <c r="AA1084" s="164"/>
      <c r="AB1084" s="221" t="s">
        <v>2338</v>
      </c>
      <c r="AC1084" s="208">
        <v>21</v>
      </c>
      <c r="AD1084" s="166"/>
      <c r="AE1084" s="166"/>
      <c r="AF1084" s="166"/>
      <c r="AG1084" s="166"/>
      <c r="AH1084" s="166"/>
      <c r="AI1084" s="166"/>
      <c r="AJ1084" s="166"/>
      <c r="AK1084" s="166"/>
      <c r="AL1084" s="166"/>
      <c r="AM1084" s="166"/>
      <c r="AN1084" s="166"/>
      <c r="AO1084" s="166" t="s">
        <v>699</v>
      </c>
      <c r="AP1084" s="159"/>
      <c r="AQ1084" s="159"/>
      <c r="AR1084" s="169">
        <f t="shared" si="7"/>
        <v>21</v>
      </c>
      <c r="AS1084" s="160">
        <v>0</v>
      </c>
      <c r="AT1084" s="160">
        <v>0</v>
      </c>
      <c r="AU1084" s="160">
        <v>0</v>
      </c>
      <c r="AV1084" s="160">
        <v>20</v>
      </c>
      <c r="AW1084" s="160">
        <v>0</v>
      </c>
      <c r="AX1084" s="160">
        <v>1</v>
      </c>
      <c r="AY1084" s="160">
        <v>0</v>
      </c>
      <c r="AZ1084" s="160">
        <v>0</v>
      </c>
      <c r="BA1084" s="160">
        <v>0</v>
      </c>
      <c r="BB1084" s="160"/>
      <c r="BC1084" s="160"/>
      <c r="BD1084" s="160"/>
      <c r="BE1084" s="160"/>
    </row>
    <row r="1085" spans="2:57" ht="16.5" hidden="1" customHeight="1">
      <c r="B1085" s="163">
        <v>1079</v>
      </c>
      <c r="C1085" s="160" t="s">
        <v>118</v>
      </c>
      <c r="D1085" s="160" t="s">
        <v>7775</v>
      </c>
      <c r="E1085" s="176" t="s">
        <v>28</v>
      </c>
      <c r="F1085" s="158" t="s">
        <v>6268</v>
      </c>
      <c r="G1085" s="158" t="s">
        <v>6285</v>
      </c>
      <c r="H1085" s="159" t="s">
        <v>730</v>
      </c>
      <c r="I1085" s="160" t="s">
        <v>7776</v>
      </c>
      <c r="J1085" s="218" t="s">
        <v>7777</v>
      </c>
      <c r="K1085" s="219">
        <v>18659</v>
      </c>
      <c r="L1085" s="220"/>
      <c r="M1085" s="160"/>
      <c r="N1085" s="158" t="s">
        <v>699</v>
      </c>
      <c r="O1085" s="220" t="s">
        <v>7778</v>
      </c>
      <c r="P1085" s="158" t="s">
        <v>699</v>
      </c>
      <c r="Q1085" s="213">
        <v>1</v>
      </c>
      <c r="R1085" s="163">
        <v>1</v>
      </c>
      <c r="S1085" s="163">
        <v>18</v>
      </c>
      <c r="T1085" s="163" t="s">
        <v>2610</v>
      </c>
      <c r="U1085" s="163">
        <v>23</v>
      </c>
      <c r="V1085" s="163" t="s">
        <v>7779</v>
      </c>
      <c r="W1085" s="163">
        <v>1</v>
      </c>
      <c r="X1085" s="163"/>
      <c r="Y1085" s="164" t="s">
        <v>26</v>
      </c>
      <c r="Z1085" s="164" t="s">
        <v>26</v>
      </c>
      <c r="AA1085" s="164"/>
      <c r="AB1085" s="221" t="s">
        <v>2338</v>
      </c>
      <c r="AC1085" s="208">
        <v>23</v>
      </c>
      <c r="AD1085" s="166"/>
      <c r="AE1085" s="166"/>
      <c r="AF1085" s="166"/>
      <c r="AG1085" s="166"/>
      <c r="AH1085" s="166"/>
      <c r="AI1085" s="166"/>
      <c r="AJ1085" s="166"/>
      <c r="AK1085" s="166"/>
      <c r="AL1085" s="166"/>
      <c r="AM1085" s="166"/>
      <c r="AN1085" s="166"/>
      <c r="AO1085" s="166" t="s">
        <v>699</v>
      </c>
      <c r="AP1085" s="159"/>
      <c r="AQ1085" s="159"/>
      <c r="AR1085" s="169">
        <f t="shared" si="7"/>
        <v>23</v>
      </c>
      <c r="AS1085" s="160">
        <v>0</v>
      </c>
      <c r="AT1085" s="160">
        <v>0</v>
      </c>
      <c r="AU1085" s="160">
        <v>0</v>
      </c>
      <c r="AV1085" s="160">
        <v>4</v>
      </c>
      <c r="AW1085" s="160">
        <v>0</v>
      </c>
      <c r="AX1085" s="160">
        <v>19</v>
      </c>
      <c r="AY1085" s="160">
        <v>0</v>
      </c>
      <c r="AZ1085" s="160">
        <v>0</v>
      </c>
      <c r="BA1085" s="160">
        <v>0</v>
      </c>
      <c r="BB1085" s="160"/>
      <c r="BC1085" s="160"/>
      <c r="BD1085" s="160"/>
      <c r="BE1085" s="160"/>
    </row>
    <row r="1086" spans="2:57" ht="16.5" hidden="1" customHeight="1">
      <c r="B1086" s="163">
        <v>1080</v>
      </c>
      <c r="C1086" s="160" t="s">
        <v>212</v>
      </c>
      <c r="D1086" s="160" t="s">
        <v>7780</v>
      </c>
      <c r="E1086" s="176" t="s">
        <v>28</v>
      </c>
      <c r="F1086" s="158" t="s">
        <v>6268</v>
      </c>
      <c r="G1086" s="158" t="s">
        <v>6269</v>
      </c>
      <c r="H1086" s="159" t="s">
        <v>727</v>
      </c>
      <c r="I1086" s="160" t="s">
        <v>7781</v>
      </c>
      <c r="J1086" s="218" t="s">
        <v>7782</v>
      </c>
      <c r="K1086" s="219">
        <v>33623</v>
      </c>
      <c r="L1086" s="220"/>
      <c r="M1086" s="160"/>
      <c r="N1086" s="158" t="s">
        <v>699</v>
      </c>
      <c r="O1086" s="220" t="s">
        <v>7783</v>
      </c>
      <c r="P1086" s="158" t="s">
        <v>699</v>
      </c>
      <c r="Q1086" s="213">
        <v>3</v>
      </c>
      <c r="R1086" s="163">
        <v>3</v>
      </c>
      <c r="S1086" s="163">
        <v>8</v>
      </c>
      <c r="T1086" s="163" t="s">
        <v>7784</v>
      </c>
      <c r="U1086" s="163">
        <v>74</v>
      </c>
      <c r="V1086" s="163" t="s">
        <v>7785</v>
      </c>
      <c r="W1086" s="163">
        <v>3</v>
      </c>
      <c r="X1086" s="163"/>
      <c r="Y1086" s="164" t="s">
        <v>26</v>
      </c>
      <c r="Z1086" s="164" t="s">
        <v>26</v>
      </c>
      <c r="AA1086" s="164" t="s">
        <v>87</v>
      </c>
      <c r="AB1086" s="208" t="s">
        <v>2354</v>
      </c>
      <c r="AC1086" s="208">
        <v>56</v>
      </c>
      <c r="AD1086" s="166"/>
      <c r="AE1086" s="166"/>
      <c r="AF1086" s="166"/>
      <c r="AG1086" s="166"/>
      <c r="AH1086" s="166"/>
      <c r="AI1086" s="166"/>
      <c r="AJ1086" s="166"/>
      <c r="AK1086" s="166"/>
      <c r="AL1086" s="166"/>
      <c r="AM1086" s="166"/>
      <c r="AN1086" s="166"/>
      <c r="AO1086" s="166" t="s">
        <v>699</v>
      </c>
      <c r="AP1086" s="159"/>
      <c r="AQ1086" s="159"/>
      <c r="AR1086" s="169">
        <f t="shared" si="7"/>
        <v>56</v>
      </c>
      <c r="AS1086" s="160">
        <v>0</v>
      </c>
      <c r="AT1086" s="160">
        <v>0</v>
      </c>
      <c r="AU1086" s="160">
        <v>0</v>
      </c>
      <c r="AV1086" s="160">
        <v>23</v>
      </c>
      <c r="AW1086" s="160">
        <v>18</v>
      </c>
      <c r="AX1086" s="160">
        <v>0</v>
      </c>
      <c r="AY1086" s="160">
        <v>15</v>
      </c>
      <c r="AZ1086" s="160">
        <v>0</v>
      </c>
      <c r="BA1086" s="160">
        <v>0</v>
      </c>
      <c r="BB1086" s="160"/>
      <c r="BC1086" s="160"/>
      <c r="BD1086" s="160"/>
      <c r="BE1086" s="160"/>
    </row>
    <row r="1087" spans="2:57" ht="16.5" hidden="1" customHeight="1">
      <c r="B1087" s="163">
        <v>1081</v>
      </c>
      <c r="C1087" s="160" t="s">
        <v>352</v>
      </c>
      <c r="D1087" s="160" t="s">
        <v>7786</v>
      </c>
      <c r="E1087" s="176" t="s">
        <v>28</v>
      </c>
      <c r="F1087" s="158" t="s">
        <v>6268</v>
      </c>
      <c r="G1087" s="158" t="s">
        <v>6315</v>
      </c>
      <c r="H1087" s="159" t="s">
        <v>724</v>
      </c>
      <c r="I1087" s="160" t="s">
        <v>7787</v>
      </c>
      <c r="J1087" s="218" t="s">
        <v>7788</v>
      </c>
      <c r="K1087" s="219" t="s">
        <v>7789</v>
      </c>
      <c r="L1087" s="220"/>
      <c r="M1087" s="160"/>
      <c r="N1087" s="158" t="s">
        <v>699</v>
      </c>
      <c r="O1087" s="220" t="s">
        <v>7790</v>
      </c>
      <c r="P1087" s="158" t="s">
        <v>699</v>
      </c>
      <c r="Q1087" s="213">
        <v>4</v>
      </c>
      <c r="R1087" s="163">
        <v>3</v>
      </c>
      <c r="S1087" s="163">
        <v>33</v>
      </c>
      <c r="T1087" s="163" t="s">
        <v>2399</v>
      </c>
      <c r="U1087" s="163">
        <v>63</v>
      </c>
      <c r="V1087" s="163" t="s">
        <v>7791</v>
      </c>
      <c r="W1087" s="163">
        <v>1</v>
      </c>
      <c r="X1087" s="163"/>
      <c r="Y1087" s="164" t="s">
        <v>26</v>
      </c>
      <c r="Z1087" s="164" t="s">
        <v>26</v>
      </c>
      <c r="AA1087" s="164" t="s">
        <v>35</v>
      </c>
      <c r="AB1087" s="208" t="s">
        <v>2354</v>
      </c>
      <c r="AC1087" s="208">
        <v>61</v>
      </c>
      <c r="AD1087" s="166"/>
      <c r="AE1087" s="166"/>
      <c r="AF1087" s="166"/>
      <c r="AG1087" s="166"/>
      <c r="AH1087" s="166"/>
      <c r="AI1087" s="166"/>
      <c r="AJ1087" s="166"/>
      <c r="AK1087" s="166"/>
      <c r="AL1087" s="166"/>
      <c r="AM1087" s="166"/>
      <c r="AN1087" s="166"/>
      <c r="AO1087" s="166" t="s">
        <v>699</v>
      </c>
      <c r="AP1087" s="159"/>
      <c r="AQ1087" s="159"/>
      <c r="AR1087" s="169">
        <f t="shared" si="7"/>
        <v>61</v>
      </c>
      <c r="AS1087" s="160">
        <v>0</v>
      </c>
      <c r="AT1087" s="160">
        <v>0</v>
      </c>
      <c r="AU1087" s="160">
        <v>0</v>
      </c>
      <c r="AV1087" s="160">
        <v>34</v>
      </c>
      <c r="AW1087" s="160">
        <v>27</v>
      </c>
      <c r="AX1087" s="160">
        <v>0</v>
      </c>
      <c r="AY1087" s="160">
        <v>0</v>
      </c>
      <c r="AZ1087" s="160">
        <v>0</v>
      </c>
      <c r="BA1087" s="160">
        <v>0</v>
      </c>
      <c r="BB1087" s="160"/>
      <c r="BC1087" s="160"/>
      <c r="BD1087" s="160"/>
      <c r="BE1087" s="160"/>
    </row>
    <row r="1088" spans="2:57" ht="16.5" hidden="1" customHeight="1">
      <c r="B1088" s="163">
        <v>1082</v>
      </c>
      <c r="C1088" s="160" t="s">
        <v>353</v>
      </c>
      <c r="D1088" s="160" t="s">
        <v>7792</v>
      </c>
      <c r="E1088" s="176" t="s">
        <v>28</v>
      </c>
      <c r="F1088" s="158" t="s">
        <v>6268</v>
      </c>
      <c r="G1088" s="158" t="s">
        <v>6315</v>
      </c>
      <c r="H1088" s="159" t="s">
        <v>730</v>
      </c>
      <c r="I1088" s="160" t="s">
        <v>7793</v>
      </c>
      <c r="J1088" s="218" t="s">
        <v>7788</v>
      </c>
      <c r="K1088" s="219" t="s">
        <v>7789</v>
      </c>
      <c r="L1088" s="220"/>
      <c r="M1088" s="160"/>
      <c r="N1088" s="158" t="s">
        <v>699</v>
      </c>
      <c r="O1088" s="220" t="s">
        <v>7794</v>
      </c>
      <c r="P1088" s="158" t="s">
        <v>699</v>
      </c>
      <c r="Q1088" s="213">
        <v>2</v>
      </c>
      <c r="R1088" s="163">
        <v>3</v>
      </c>
      <c r="S1088" s="163">
        <v>17</v>
      </c>
      <c r="T1088" s="163" t="s">
        <v>2551</v>
      </c>
      <c r="U1088" s="163">
        <v>27</v>
      </c>
      <c r="V1088" s="163" t="s">
        <v>7795</v>
      </c>
      <c r="W1088" s="163">
        <v>1</v>
      </c>
      <c r="X1088" s="163"/>
      <c r="Y1088" s="164" t="s">
        <v>26</v>
      </c>
      <c r="Z1088" s="164" t="s">
        <v>26</v>
      </c>
      <c r="AA1088" s="164"/>
      <c r="AB1088" s="221" t="s">
        <v>2338</v>
      </c>
      <c r="AC1088" s="208">
        <v>23</v>
      </c>
      <c r="AD1088" s="166"/>
      <c r="AE1088" s="166"/>
      <c r="AF1088" s="166"/>
      <c r="AG1088" s="166"/>
      <c r="AH1088" s="166"/>
      <c r="AI1088" s="166"/>
      <c r="AJ1088" s="166"/>
      <c r="AK1088" s="166"/>
      <c r="AL1088" s="166"/>
      <c r="AM1088" s="166"/>
      <c r="AN1088" s="166"/>
      <c r="AO1088" s="166" t="s">
        <v>699</v>
      </c>
      <c r="AP1088" s="159"/>
      <c r="AQ1088" s="159"/>
      <c r="AR1088" s="169">
        <f t="shared" si="7"/>
        <v>23</v>
      </c>
      <c r="AS1088" s="160">
        <v>0</v>
      </c>
      <c r="AT1088" s="160">
        <v>0</v>
      </c>
      <c r="AU1088" s="160">
        <v>0</v>
      </c>
      <c r="AV1088" s="160">
        <v>2</v>
      </c>
      <c r="AW1088" s="160">
        <v>2</v>
      </c>
      <c r="AX1088" s="160">
        <v>0</v>
      </c>
      <c r="AY1088" s="160">
        <v>0</v>
      </c>
      <c r="AZ1088" s="160">
        <v>0</v>
      </c>
      <c r="BA1088" s="160">
        <v>19</v>
      </c>
      <c r="BB1088" s="160"/>
      <c r="BC1088" s="160"/>
      <c r="BD1088" s="160"/>
      <c r="BE1088" s="160"/>
    </row>
    <row r="1089" spans="2:57" ht="16.5" hidden="1" customHeight="1">
      <c r="B1089" s="163">
        <v>1083</v>
      </c>
      <c r="C1089" s="160" t="s">
        <v>67</v>
      </c>
      <c r="D1089" s="160" t="s">
        <v>7796</v>
      </c>
      <c r="E1089" s="176" t="s">
        <v>28</v>
      </c>
      <c r="F1089" s="158" t="s">
        <v>6268</v>
      </c>
      <c r="G1089" s="158" t="s">
        <v>6395</v>
      </c>
      <c r="H1089" s="159" t="s">
        <v>730</v>
      </c>
      <c r="I1089" s="160" t="s">
        <v>7797</v>
      </c>
      <c r="J1089" s="218" t="s">
        <v>7798</v>
      </c>
      <c r="K1089" s="219">
        <v>25574</v>
      </c>
      <c r="L1089" s="220"/>
      <c r="M1089" s="160"/>
      <c r="N1089" s="158" t="s">
        <v>699</v>
      </c>
      <c r="O1089" s="220" t="s">
        <v>7799</v>
      </c>
      <c r="P1089" s="158" t="s">
        <v>699</v>
      </c>
      <c r="Q1089" s="213">
        <v>2</v>
      </c>
      <c r="R1089" s="163">
        <v>1</v>
      </c>
      <c r="S1089" s="163">
        <v>15</v>
      </c>
      <c r="T1089" s="163" t="s">
        <v>2470</v>
      </c>
      <c r="U1089" s="163">
        <v>25</v>
      </c>
      <c r="V1089" s="163" t="s">
        <v>3488</v>
      </c>
      <c r="W1089" s="163">
        <v>1</v>
      </c>
      <c r="X1089" s="163"/>
      <c r="Y1089" s="164" t="s">
        <v>26</v>
      </c>
      <c r="Z1089" s="164" t="s">
        <v>26</v>
      </c>
      <c r="AA1089" s="164"/>
      <c r="AB1089" s="221" t="s">
        <v>2338</v>
      </c>
      <c r="AC1089" s="208">
        <v>19</v>
      </c>
      <c r="AD1089" s="166"/>
      <c r="AE1089" s="166"/>
      <c r="AF1089" s="166"/>
      <c r="AG1089" s="166"/>
      <c r="AH1089" s="166"/>
      <c r="AI1089" s="166"/>
      <c r="AJ1089" s="166"/>
      <c r="AK1089" s="166"/>
      <c r="AL1089" s="166"/>
      <c r="AM1089" s="166"/>
      <c r="AN1089" s="166"/>
      <c r="AO1089" s="166" t="s">
        <v>699</v>
      </c>
      <c r="AP1089" s="159"/>
      <c r="AQ1089" s="159"/>
      <c r="AR1089" s="169">
        <f t="shared" si="7"/>
        <v>19</v>
      </c>
      <c r="AS1089" s="160">
        <v>0</v>
      </c>
      <c r="AT1089" s="160">
        <v>0</v>
      </c>
      <c r="AU1089" s="160">
        <v>0</v>
      </c>
      <c r="AV1089" s="160">
        <v>2</v>
      </c>
      <c r="AW1089" s="160">
        <v>0</v>
      </c>
      <c r="AX1089" s="160">
        <v>17</v>
      </c>
      <c r="AY1089" s="160">
        <v>0</v>
      </c>
      <c r="AZ1089" s="160">
        <v>0</v>
      </c>
      <c r="BA1089" s="160">
        <v>0</v>
      </c>
      <c r="BB1089" s="160"/>
      <c r="BC1089" s="160"/>
      <c r="BD1089" s="160"/>
      <c r="BE1089" s="160"/>
    </row>
    <row r="1090" spans="2:57" ht="16.5" hidden="1" customHeight="1">
      <c r="B1090" s="163">
        <v>1084</v>
      </c>
      <c r="C1090" s="160" t="s">
        <v>68</v>
      </c>
      <c r="D1090" s="160" t="s">
        <v>7800</v>
      </c>
      <c r="E1090" s="176" t="s">
        <v>28</v>
      </c>
      <c r="F1090" s="158" t="s">
        <v>6268</v>
      </c>
      <c r="G1090" s="158" t="s">
        <v>6395</v>
      </c>
      <c r="H1090" s="159" t="s">
        <v>727</v>
      </c>
      <c r="I1090" s="160" t="s">
        <v>7801</v>
      </c>
      <c r="J1090" s="218" t="s">
        <v>7802</v>
      </c>
      <c r="K1090" s="219">
        <v>13165</v>
      </c>
      <c r="L1090" s="220"/>
      <c r="M1090" s="160"/>
      <c r="N1090" s="158" t="s">
        <v>699</v>
      </c>
      <c r="O1090" s="220" t="s">
        <v>7803</v>
      </c>
      <c r="P1090" s="158" t="s">
        <v>699</v>
      </c>
      <c r="Q1090" s="213">
        <v>3</v>
      </c>
      <c r="R1090" s="163">
        <v>2</v>
      </c>
      <c r="S1090" s="163">
        <v>10</v>
      </c>
      <c r="T1090" s="163" t="s">
        <v>2977</v>
      </c>
      <c r="U1090" s="163">
        <v>19</v>
      </c>
      <c r="V1090" s="163" t="s">
        <v>7804</v>
      </c>
      <c r="W1090" s="163">
        <v>1</v>
      </c>
      <c r="X1090" s="163"/>
      <c r="Y1090" s="164" t="s">
        <v>26</v>
      </c>
      <c r="Z1090" s="164" t="s">
        <v>26</v>
      </c>
      <c r="AA1090" s="164"/>
      <c r="AB1090" s="221" t="s">
        <v>2338</v>
      </c>
      <c r="AC1090" s="208">
        <v>21</v>
      </c>
      <c r="AD1090" s="166"/>
      <c r="AE1090" s="166"/>
      <c r="AF1090" s="166"/>
      <c r="AG1090" s="166"/>
      <c r="AH1090" s="166"/>
      <c r="AI1090" s="166"/>
      <c r="AJ1090" s="166"/>
      <c r="AK1090" s="166"/>
      <c r="AL1090" s="166"/>
      <c r="AM1090" s="166"/>
      <c r="AN1090" s="166"/>
      <c r="AO1090" s="166" t="s">
        <v>699</v>
      </c>
      <c r="AP1090" s="159"/>
      <c r="AQ1090" s="159"/>
      <c r="AR1090" s="169">
        <f t="shared" si="7"/>
        <v>21</v>
      </c>
      <c r="AS1090" s="160">
        <v>0</v>
      </c>
      <c r="AT1090" s="160">
        <v>0</v>
      </c>
      <c r="AU1090" s="160">
        <v>0</v>
      </c>
      <c r="AV1090" s="160">
        <v>20</v>
      </c>
      <c r="AW1090" s="160">
        <v>1</v>
      </c>
      <c r="AX1090" s="160">
        <v>0</v>
      </c>
      <c r="AY1090" s="160">
        <v>0</v>
      </c>
      <c r="AZ1090" s="160">
        <v>0</v>
      </c>
      <c r="BA1090" s="160">
        <v>0</v>
      </c>
      <c r="BB1090" s="160"/>
      <c r="BC1090" s="160"/>
      <c r="BD1090" s="160"/>
      <c r="BE1090" s="160"/>
    </row>
    <row r="1091" spans="2:57" ht="16.5" hidden="1" customHeight="1">
      <c r="B1091" s="163">
        <v>1085</v>
      </c>
      <c r="C1091" s="160" t="s">
        <v>297</v>
      </c>
      <c r="D1091" s="160" t="s">
        <v>7805</v>
      </c>
      <c r="E1091" s="176" t="s">
        <v>28</v>
      </c>
      <c r="F1091" s="158" t="s">
        <v>6268</v>
      </c>
      <c r="G1091" s="158" t="s">
        <v>6291</v>
      </c>
      <c r="H1091" s="159" t="s">
        <v>727</v>
      </c>
      <c r="I1091" s="160" t="s">
        <v>7806</v>
      </c>
      <c r="J1091" s="218" t="s">
        <v>7807</v>
      </c>
      <c r="K1091" s="219">
        <v>22647</v>
      </c>
      <c r="L1091" s="220"/>
      <c r="M1091" s="160"/>
      <c r="N1091" s="158" t="s">
        <v>699</v>
      </c>
      <c r="O1091" s="220" t="s">
        <v>7808</v>
      </c>
      <c r="P1091" s="158" t="s">
        <v>699</v>
      </c>
      <c r="Q1091" s="213">
        <v>2</v>
      </c>
      <c r="R1091" s="163">
        <v>1</v>
      </c>
      <c r="S1091" s="163">
        <v>11</v>
      </c>
      <c r="T1091" s="163" t="s">
        <v>3976</v>
      </c>
      <c r="U1091" s="163">
        <v>65</v>
      </c>
      <c r="V1091" s="163" t="s">
        <v>7809</v>
      </c>
      <c r="W1091" s="163">
        <v>1</v>
      </c>
      <c r="X1091" s="163"/>
      <c r="Y1091" s="164" t="s">
        <v>26</v>
      </c>
      <c r="Z1091" s="164" t="s">
        <v>26</v>
      </c>
      <c r="AA1091" s="164" t="s">
        <v>35</v>
      </c>
      <c r="AB1091" s="208" t="s">
        <v>2354</v>
      </c>
      <c r="AC1091" s="208">
        <v>44</v>
      </c>
      <c r="AD1091" s="166"/>
      <c r="AE1091" s="166"/>
      <c r="AF1091" s="166"/>
      <c r="AG1091" s="166"/>
      <c r="AH1091" s="166"/>
      <c r="AI1091" s="166"/>
      <c r="AJ1091" s="166"/>
      <c r="AK1091" s="166"/>
      <c r="AL1091" s="166"/>
      <c r="AM1091" s="166"/>
      <c r="AN1091" s="166"/>
      <c r="AO1091" s="166" t="s">
        <v>699</v>
      </c>
      <c r="AP1091" s="159"/>
      <c r="AQ1091" s="159"/>
      <c r="AR1091" s="169">
        <f t="shared" si="7"/>
        <v>44</v>
      </c>
      <c r="AS1091" s="160">
        <v>0</v>
      </c>
      <c r="AT1091" s="160">
        <v>0</v>
      </c>
      <c r="AU1091" s="160">
        <v>0</v>
      </c>
      <c r="AV1091" s="160">
        <v>42</v>
      </c>
      <c r="AW1091" s="160">
        <v>0</v>
      </c>
      <c r="AX1091" s="160">
        <v>0</v>
      </c>
      <c r="AY1091" s="160">
        <v>2</v>
      </c>
      <c r="AZ1091" s="160">
        <v>0</v>
      </c>
      <c r="BA1091" s="160">
        <v>0</v>
      </c>
      <c r="BB1091" s="160"/>
      <c r="BC1091" s="160"/>
      <c r="BD1091" s="160"/>
      <c r="BE1091" s="160"/>
    </row>
    <row r="1092" spans="2:57" ht="15" customHeight="1">
      <c r="B1092" s="113"/>
      <c r="C1092" s="113"/>
      <c r="D1092" s="113"/>
      <c r="E1092" s="113"/>
      <c r="F1092" s="113"/>
      <c r="G1092" s="113"/>
      <c r="H1092" s="113"/>
      <c r="I1092" s="113"/>
      <c r="J1092" s="113"/>
      <c r="K1092" s="113"/>
      <c r="L1092" s="113"/>
      <c r="M1092" s="113"/>
      <c r="N1092" s="113"/>
      <c r="O1092" s="113"/>
      <c r="P1092" s="113"/>
      <c r="Q1092" s="113"/>
      <c r="R1092" s="113"/>
      <c r="S1092" s="113"/>
      <c r="T1092" s="113"/>
      <c r="U1092" s="113"/>
      <c r="V1092" s="113"/>
      <c r="W1092" s="113"/>
      <c r="X1092" s="113"/>
      <c r="Y1092" s="113"/>
      <c r="Z1092" s="113"/>
      <c r="AA1092" s="113"/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/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/>
      <c r="BB1092" s="113"/>
      <c r="BC1092" s="113"/>
      <c r="BD1092" s="113"/>
      <c r="BE1092" s="113"/>
    </row>
  </sheetData>
  <autoFilter ref="C3:BE1091" xr:uid="{00000000-0009-0000-0000-000005000000}">
    <filterColumn colId="2">
      <filters>
        <filter val="Y"/>
      </filters>
    </filterColumn>
    <filterColumn colId="4">
      <filters>
        <filter val="아산"/>
        <filter val="홍성"/>
      </filters>
    </filterColumn>
    <sortState xmlns:xlrd2="http://schemas.microsoft.com/office/spreadsheetml/2017/richdata2" ref="C3:BE1091">
      <sortCondition ref="C3:C1091"/>
    </sortState>
  </autoFilter>
  <mergeCells count="6">
    <mergeCell ref="AR1:BB1"/>
    <mergeCell ref="AE2:AH2"/>
    <mergeCell ref="AI2:AL2"/>
    <mergeCell ref="AS2:AT2"/>
    <mergeCell ref="AV2:AW2"/>
    <mergeCell ref="AX2:AZ2"/>
  </mergeCells>
  <phoneticPr fontId="4" type="noConversion"/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F10A-5C2A-4524-9786-0A489790D455}">
  <sheetPr codeName="Sheet3"/>
  <dimension ref="A1:AO765"/>
  <sheetViews>
    <sheetView zoomScale="115" zoomScaleNormal="115" workbookViewId="0">
      <selection activeCell="U22" sqref="U22"/>
    </sheetView>
  </sheetViews>
  <sheetFormatPr defaultColWidth="9" defaultRowHeight="13.5"/>
  <cols>
    <col min="1" max="1" width="15.375" style="225" bestFit="1" customWidth="1"/>
    <col min="2" max="2" width="13" style="225" customWidth="1"/>
    <col min="3" max="3" width="6.75" style="225" customWidth="1"/>
    <col min="4" max="4" width="7.125" style="225" bestFit="1" customWidth="1"/>
    <col min="5" max="5" width="7.25" style="225" customWidth="1"/>
    <col min="6" max="6" width="9" style="226" bestFit="1" customWidth="1"/>
    <col min="7" max="7" width="31.875" style="224" customWidth="1"/>
    <col min="8" max="8" width="38" style="224" hidden="1" customWidth="1"/>
    <col min="9" max="9" width="14.375" style="225" hidden="1" customWidth="1"/>
    <col min="10" max="10" width="8.25" style="225" hidden="1" customWidth="1"/>
    <col min="11" max="11" width="6.375" style="225" hidden="1" customWidth="1"/>
    <col min="12" max="12" width="14.875" style="225" hidden="1" customWidth="1"/>
    <col min="13" max="13" width="22.25" style="224" hidden="1" customWidth="1"/>
    <col min="14" max="14" width="7.125" style="294" customWidth="1"/>
    <col min="15" max="20" width="8.625" style="294" customWidth="1"/>
    <col min="21" max="21" width="10.75" style="295" customWidth="1"/>
    <col min="22" max="23" width="9.625" style="228" customWidth="1"/>
    <col min="24" max="24" width="11.375" style="296" customWidth="1"/>
    <col min="25" max="25" width="8.625" style="228" customWidth="1"/>
    <col min="26" max="26" width="13.875" style="228" customWidth="1"/>
    <col min="27" max="27" width="43.125" style="226" customWidth="1"/>
    <col min="28" max="28" width="9.75" style="225" customWidth="1"/>
    <col min="29" max="29" width="14" style="225" customWidth="1"/>
    <col min="30" max="32" width="13.875" style="224" customWidth="1"/>
    <col min="33" max="34" width="11.625" style="224" customWidth="1"/>
    <col min="35" max="38" width="12.375" style="224" customWidth="1"/>
    <col min="39" max="39" width="33.125" style="226" customWidth="1"/>
    <col min="40" max="16384" width="9" style="224"/>
  </cols>
  <sheetData>
    <row r="1" spans="1:41">
      <c r="A1" s="224"/>
      <c r="B1" s="224"/>
      <c r="J1" s="224"/>
      <c r="K1" s="224"/>
      <c r="N1" s="224"/>
      <c r="O1" s="227"/>
      <c r="P1" s="224"/>
      <c r="Q1" s="228"/>
      <c r="R1" s="228"/>
      <c r="S1" s="228"/>
      <c r="T1" s="224"/>
      <c r="U1" s="225"/>
      <c r="V1" s="224"/>
      <c r="W1" s="224"/>
      <c r="X1" s="228"/>
      <c r="AB1" s="588" t="s">
        <v>7810</v>
      </c>
      <c r="AC1" s="588"/>
      <c r="AD1" s="588"/>
      <c r="AE1" s="588"/>
      <c r="AF1" s="588"/>
      <c r="AG1" s="588"/>
      <c r="AH1" s="588"/>
      <c r="AI1" s="588"/>
      <c r="AJ1" s="588"/>
      <c r="AK1" s="588"/>
      <c r="AL1" s="589"/>
    </row>
    <row r="2" spans="1:41">
      <c r="A2" s="224"/>
      <c r="B2" s="224"/>
      <c r="J2" s="224"/>
      <c r="K2" s="224"/>
      <c r="N2" s="224"/>
      <c r="O2" s="227"/>
      <c r="P2" s="224"/>
      <c r="Q2" s="228"/>
      <c r="R2" s="228"/>
      <c r="S2" s="228"/>
      <c r="T2" s="224"/>
      <c r="U2" s="225"/>
      <c r="V2" s="224"/>
      <c r="W2" s="224"/>
      <c r="X2" s="228"/>
      <c r="AB2" s="229" t="s">
        <v>7811</v>
      </c>
      <c r="AC2" s="588" t="s">
        <v>7812</v>
      </c>
      <c r="AD2" s="588"/>
      <c r="AE2" s="229" t="s">
        <v>7813</v>
      </c>
      <c r="AF2" s="588" t="s">
        <v>7814</v>
      </c>
      <c r="AG2" s="588"/>
      <c r="AH2" s="588" t="s">
        <v>7815</v>
      </c>
      <c r="AI2" s="588"/>
      <c r="AJ2" s="588"/>
      <c r="AK2" s="229" t="s">
        <v>7816</v>
      </c>
      <c r="AL2" s="229" t="s">
        <v>7817</v>
      </c>
    </row>
    <row r="3" spans="1:41" ht="40.5">
      <c r="A3" s="230" t="s">
        <v>7818</v>
      </c>
      <c r="B3" s="230" t="s">
        <v>7819</v>
      </c>
      <c r="C3" s="231" t="s">
        <v>7820</v>
      </c>
      <c r="D3" s="232" t="s">
        <v>7821</v>
      </c>
      <c r="E3" s="232" t="s">
        <v>7822</v>
      </c>
      <c r="F3" s="233" t="s">
        <v>7823</v>
      </c>
      <c r="G3" s="234" t="s">
        <v>7824</v>
      </c>
      <c r="H3" s="234" t="s">
        <v>7825</v>
      </c>
      <c r="I3" s="231" t="s">
        <v>7826</v>
      </c>
      <c r="J3" s="235" t="s">
        <v>7827</v>
      </c>
      <c r="K3" s="235" t="s">
        <v>7828</v>
      </c>
      <c r="L3" s="235" t="s">
        <v>7829</v>
      </c>
      <c r="M3" s="236" t="s">
        <v>7830</v>
      </c>
      <c r="N3" s="237" t="s">
        <v>2293</v>
      </c>
      <c r="O3" s="235" t="s">
        <v>2294</v>
      </c>
      <c r="P3" s="235" t="s">
        <v>7831</v>
      </c>
      <c r="Q3" s="235" t="s">
        <v>7832</v>
      </c>
      <c r="R3" s="234" t="s">
        <v>7833</v>
      </c>
      <c r="S3" s="234" t="s">
        <v>7834</v>
      </c>
      <c r="T3" s="235" t="s">
        <v>7835</v>
      </c>
      <c r="U3" s="238" t="s">
        <v>7836</v>
      </c>
      <c r="V3" s="239" t="s">
        <v>7837</v>
      </c>
      <c r="W3" s="240" t="s">
        <v>7838</v>
      </c>
      <c r="X3" s="237" t="s">
        <v>7839</v>
      </c>
      <c r="Y3" s="237" t="s">
        <v>7840</v>
      </c>
      <c r="Z3" s="237" t="s">
        <v>7841</v>
      </c>
      <c r="AA3" s="241" t="s">
        <v>7842</v>
      </c>
      <c r="AB3" s="242" t="s">
        <v>7843</v>
      </c>
      <c r="AC3" s="243" t="s">
        <v>2316</v>
      </c>
      <c r="AD3" s="243" t="s">
        <v>2317</v>
      </c>
      <c r="AE3" s="229" t="s">
        <v>7844</v>
      </c>
      <c r="AF3" s="243" t="s">
        <v>7845</v>
      </c>
      <c r="AG3" s="243" t="s">
        <v>7846</v>
      </c>
      <c r="AH3" s="243" t="s">
        <v>7847</v>
      </c>
      <c r="AI3" s="243" t="s">
        <v>7848</v>
      </c>
      <c r="AJ3" s="229" t="s">
        <v>2323</v>
      </c>
      <c r="AK3" s="229" t="s">
        <v>2324</v>
      </c>
      <c r="AL3" s="243" t="s">
        <v>7849</v>
      </c>
      <c r="AM3" s="244" t="s">
        <v>7850</v>
      </c>
      <c r="AN3" s="244" t="s">
        <v>7851</v>
      </c>
      <c r="AO3" s="244" t="s">
        <v>7852</v>
      </c>
    </row>
    <row r="4" spans="1:41" s="259" customFormat="1">
      <c r="A4" s="245" t="s">
        <v>722</v>
      </c>
      <c r="B4" s="245" t="s">
        <v>2329</v>
      </c>
      <c r="C4" s="245" t="s">
        <v>7853</v>
      </c>
      <c r="D4" s="245" t="s">
        <v>2233</v>
      </c>
      <c r="E4" s="245" t="s">
        <v>723</v>
      </c>
      <c r="F4" s="246" t="s">
        <v>724</v>
      </c>
      <c r="G4" s="247" t="s">
        <v>725</v>
      </c>
      <c r="H4" s="247" t="s">
        <v>2330</v>
      </c>
      <c r="I4" s="248">
        <v>38833</v>
      </c>
      <c r="J4" s="245" t="s">
        <v>2331</v>
      </c>
      <c r="K4" s="245" t="s">
        <v>2332</v>
      </c>
      <c r="L4" s="245" t="s">
        <v>2333</v>
      </c>
      <c r="M4" s="247" t="s">
        <v>2334</v>
      </c>
      <c r="N4" s="249">
        <v>2</v>
      </c>
      <c r="O4" s="250" t="s">
        <v>2335</v>
      </c>
      <c r="P4" s="250">
        <v>9</v>
      </c>
      <c r="Q4" s="250" t="s">
        <v>2336</v>
      </c>
      <c r="R4" s="251">
        <v>57</v>
      </c>
      <c r="S4" s="250" t="s">
        <v>2337</v>
      </c>
      <c r="T4" s="250">
        <v>1</v>
      </c>
      <c r="U4" s="252" t="s">
        <v>7854</v>
      </c>
      <c r="V4" s="253" t="s">
        <v>26</v>
      </c>
      <c r="W4" s="253" t="s">
        <v>7855</v>
      </c>
      <c r="X4" s="254" t="s">
        <v>7856</v>
      </c>
      <c r="Y4" s="255">
        <v>39</v>
      </c>
      <c r="Z4" s="255"/>
      <c r="AA4" s="256" t="s">
        <v>699</v>
      </c>
      <c r="AB4" s="257">
        <f t="shared" ref="AB4:AB67" si="0">SUM(AC4:AL4)</f>
        <v>39</v>
      </c>
      <c r="AC4" s="258">
        <v>0</v>
      </c>
      <c r="AD4" s="247">
        <v>0</v>
      </c>
      <c r="AE4" s="247">
        <v>0</v>
      </c>
      <c r="AF4" s="258">
        <v>4</v>
      </c>
      <c r="AG4" s="258">
        <v>2</v>
      </c>
      <c r="AH4" s="247">
        <v>24</v>
      </c>
      <c r="AI4" s="247">
        <v>0</v>
      </c>
      <c r="AJ4" s="247">
        <v>0</v>
      </c>
      <c r="AK4" s="247">
        <v>0</v>
      </c>
      <c r="AL4" s="247">
        <v>9</v>
      </c>
      <c r="AM4" s="246" t="s">
        <v>7857</v>
      </c>
      <c r="AN4" s="247"/>
      <c r="AO4" s="247"/>
    </row>
    <row r="5" spans="1:41" s="259" customFormat="1">
      <c r="A5" s="245" t="s">
        <v>726</v>
      </c>
      <c r="B5" s="245" t="s">
        <v>2340</v>
      </c>
      <c r="C5" s="245" t="s">
        <v>7858</v>
      </c>
      <c r="D5" s="245" t="s">
        <v>2233</v>
      </c>
      <c r="E5" s="245" t="s">
        <v>723</v>
      </c>
      <c r="F5" s="246" t="s">
        <v>7859</v>
      </c>
      <c r="G5" s="247" t="s">
        <v>728</v>
      </c>
      <c r="H5" s="247" t="s">
        <v>2341</v>
      </c>
      <c r="I5" s="248">
        <v>45717</v>
      </c>
      <c r="J5" s="245" t="s">
        <v>2342</v>
      </c>
      <c r="K5" s="245" t="s">
        <v>2332</v>
      </c>
      <c r="L5" s="245" t="s">
        <v>2343</v>
      </c>
      <c r="M5" s="247" t="s">
        <v>2344</v>
      </c>
      <c r="N5" s="249">
        <v>2</v>
      </c>
      <c r="O5" s="250" t="s">
        <v>2345</v>
      </c>
      <c r="P5" s="250">
        <v>11</v>
      </c>
      <c r="Q5" s="250" t="s">
        <v>2336</v>
      </c>
      <c r="R5" s="251">
        <v>32</v>
      </c>
      <c r="S5" s="250" t="s">
        <v>2346</v>
      </c>
      <c r="T5" s="250">
        <v>1</v>
      </c>
      <c r="U5" s="252" t="s">
        <v>7860</v>
      </c>
      <c r="V5" s="253" t="s">
        <v>26</v>
      </c>
      <c r="W5" s="253" t="s">
        <v>7855</v>
      </c>
      <c r="X5" s="254" t="s">
        <v>7856</v>
      </c>
      <c r="Y5" s="255">
        <v>73</v>
      </c>
      <c r="Z5" s="255"/>
      <c r="AA5" s="256" t="s">
        <v>7861</v>
      </c>
      <c r="AB5" s="257">
        <f t="shared" si="0"/>
        <v>73</v>
      </c>
      <c r="AC5" s="258">
        <v>0</v>
      </c>
      <c r="AD5" s="247">
        <v>0</v>
      </c>
      <c r="AE5" s="247">
        <v>0</v>
      </c>
      <c r="AF5" s="258">
        <v>0</v>
      </c>
      <c r="AG5" s="258">
        <v>73</v>
      </c>
      <c r="AH5" s="247">
        <v>0</v>
      </c>
      <c r="AI5" s="247">
        <v>0</v>
      </c>
      <c r="AJ5" s="247">
        <v>0</v>
      </c>
      <c r="AK5" s="247">
        <v>0</v>
      </c>
      <c r="AL5" s="247">
        <v>0</v>
      </c>
      <c r="AM5" s="246" t="s">
        <v>7860</v>
      </c>
      <c r="AN5" s="247"/>
      <c r="AO5" s="247"/>
    </row>
    <row r="6" spans="1:41">
      <c r="A6" s="245" t="s">
        <v>729</v>
      </c>
      <c r="B6" s="245" t="s">
        <v>2347</v>
      </c>
      <c r="C6" s="245" t="s">
        <v>7853</v>
      </c>
      <c r="D6" s="245" t="s">
        <v>2233</v>
      </c>
      <c r="E6" s="245" t="s">
        <v>723</v>
      </c>
      <c r="F6" s="246" t="s">
        <v>730</v>
      </c>
      <c r="G6" s="247" t="s">
        <v>731</v>
      </c>
      <c r="H6" s="247" t="s">
        <v>2348</v>
      </c>
      <c r="I6" s="248">
        <v>38777</v>
      </c>
      <c r="J6" s="245" t="s">
        <v>2349</v>
      </c>
      <c r="K6" s="245" t="s">
        <v>2332</v>
      </c>
      <c r="L6" s="245" t="s">
        <v>699</v>
      </c>
      <c r="M6" s="247" t="s">
        <v>699</v>
      </c>
      <c r="N6" s="249">
        <v>2</v>
      </c>
      <c r="O6" s="250" t="s">
        <v>2350</v>
      </c>
      <c r="P6" s="250">
        <v>15</v>
      </c>
      <c r="Q6" s="250" t="s">
        <v>2351</v>
      </c>
      <c r="R6" s="251">
        <v>59</v>
      </c>
      <c r="S6" s="250" t="s">
        <v>2352</v>
      </c>
      <c r="T6" s="250">
        <v>1</v>
      </c>
      <c r="U6" s="252" t="s">
        <v>7854</v>
      </c>
      <c r="V6" s="253" t="s">
        <v>2353</v>
      </c>
      <c r="W6" s="260" t="s">
        <v>35</v>
      </c>
      <c r="X6" s="254" t="s">
        <v>7862</v>
      </c>
      <c r="Y6" s="255">
        <v>34</v>
      </c>
      <c r="Z6" s="255"/>
      <c r="AA6" s="256" t="s">
        <v>699</v>
      </c>
      <c r="AB6" s="257">
        <f t="shared" si="0"/>
        <v>34</v>
      </c>
      <c r="AC6" s="258">
        <v>0</v>
      </c>
      <c r="AD6" s="247">
        <v>0</v>
      </c>
      <c r="AE6" s="247">
        <v>0</v>
      </c>
      <c r="AF6" s="258">
        <v>0</v>
      </c>
      <c r="AG6" s="258">
        <v>1</v>
      </c>
      <c r="AH6" s="247">
        <v>29</v>
      </c>
      <c r="AI6" s="247">
        <v>3</v>
      </c>
      <c r="AJ6" s="247">
        <v>0</v>
      </c>
      <c r="AK6" s="247">
        <v>0</v>
      </c>
      <c r="AL6" s="247">
        <v>1</v>
      </c>
      <c r="AM6" s="246" t="s">
        <v>7863</v>
      </c>
      <c r="AN6" s="247"/>
      <c r="AO6" s="247"/>
    </row>
    <row r="7" spans="1:41">
      <c r="A7" s="245" t="s">
        <v>732</v>
      </c>
      <c r="B7" s="245"/>
      <c r="C7" s="245" t="s">
        <v>7853</v>
      </c>
      <c r="D7" s="245" t="s">
        <v>2233</v>
      </c>
      <c r="E7" s="245" t="s">
        <v>723</v>
      </c>
      <c r="F7" s="246" t="s">
        <v>727</v>
      </c>
      <c r="G7" s="247" t="s">
        <v>733</v>
      </c>
      <c r="H7" s="247" t="s">
        <v>2356</v>
      </c>
      <c r="I7" s="248">
        <v>38777</v>
      </c>
      <c r="J7" s="245" t="s">
        <v>2357</v>
      </c>
      <c r="K7" s="245" t="s">
        <v>2332</v>
      </c>
      <c r="L7" s="245" t="s">
        <v>2358</v>
      </c>
      <c r="M7" s="247" t="s">
        <v>2359</v>
      </c>
      <c r="N7" s="249">
        <v>10</v>
      </c>
      <c r="O7" s="250" t="s">
        <v>2360</v>
      </c>
      <c r="P7" s="250">
        <v>7</v>
      </c>
      <c r="Q7" s="250" t="s">
        <v>7864</v>
      </c>
      <c r="R7" s="251">
        <v>49</v>
      </c>
      <c r="S7" s="250" t="s">
        <v>7865</v>
      </c>
      <c r="T7" s="250">
        <v>1</v>
      </c>
      <c r="U7" s="252" t="s">
        <v>7854</v>
      </c>
      <c r="V7" s="253" t="s">
        <v>26</v>
      </c>
      <c r="W7" s="260" t="s">
        <v>35</v>
      </c>
      <c r="X7" s="254" t="s">
        <v>7862</v>
      </c>
      <c r="Y7" s="255">
        <v>29</v>
      </c>
      <c r="Z7" s="255"/>
      <c r="AA7" s="256" t="s">
        <v>699</v>
      </c>
      <c r="AB7" s="257">
        <f t="shared" si="0"/>
        <v>29</v>
      </c>
      <c r="AC7" s="258">
        <v>0</v>
      </c>
      <c r="AD7" s="247">
        <v>4</v>
      </c>
      <c r="AE7" s="247">
        <v>0</v>
      </c>
      <c r="AF7" s="258">
        <v>0</v>
      </c>
      <c r="AG7" s="258">
        <v>4</v>
      </c>
      <c r="AH7" s="247">
        <v>2</v>
      </c>
      <c r="AI7" s="247">
        <v>15</v>
      </c>
      <c r="AJ7" s="247">
        <v>0</v>
      </c>
      <c r="AK7" s="247">
        <v>0</v>
      </c>
      <c r="AL7" s="247">
        <v>4</v>
      </c>
      <c r="AM7" s="246" t="s">
        <v>7857</v>
      </c>
      <c r="AN7" s="247"/>
      <c r="AO7" s="247"/>
    </row>
    <row r="8" spans="1:41">
      <c r="A8" s="245" t="s">
        <v>734</v>
      </c>
      <c r="B8" s="245" t="s">
        <v>2363</v>
      </c>
      <c r="C8" s="245" t="s">
        <v>7853</v>
      </c>
      <c r="D8" s="245" t="s">
        <v>2233</v>
      </c>
      <c r="E8" s="245" t="s">
        <v>723</v>
      </c>
      <c r="F8" s="246" t="s">
        <v>727</v>
      </c>
      <c r="G8" s="247" t="s">
        <v>735</v>
      </c>
      <c r="H8" s="247" t="s">
        <v>2364</v>
      </c>
      <c r="I8" s="248">
        <v>8553</v>
      </c>
      <c r="J8" s="245"/>
      <c r="K8" s="245"/>
      <c r="L8" s="245" t="s">
        <v>2366</v>
      </c>
      <c r="M8" s="247" t="s">
        <v>2367</v>
      </c>
      <c r="N8" s="249">
        <v>8</v>
      </c>
      <c r="O8" s="250" t="s">
        <v>2368</v>
      </c>
      <c r="P8" s="250">
        <v>6</v>
      </c>
      <c r="Q8" s="250" t="s">
        <v>2369</v>
      </c>
      <c r="R8" s="251">
        <v>31</v>
      </c>
      <c r="S8" s="250" t="s">
        <v>2370</v>
      </c>
      <c r="T8" s="250">
        <v>1</v>
      </c>
      <c r="U8" s="252" t="s">
        <v>7854</v>
      </c>
      <c r="V8" s="253" t="s">
        <v>26</v>
      </c>
      <c r="W8" s="260" t="s">
        <v>35</v>
      </c>
      <c r="X8" s="254" t="s">
        <v>7862</v>
      </c>
      <c r="Y8" s="255">
        <v>33</v>
      </c>
      <c r="Z8" s="255"/>
      <c r="AA8" s="256" t="s">
        <v>699</v>
      </c>
      <c r="AB8" s="257">
        <f t="shared" si="0"/>
        <v>33</v>
      </c>
      <c r="AC8" s="258">
        <v>0</v>
      </c>
      <c r="AD8" s="247">
        <v>0</v>
      </c>
      <c r="AE8" s="247">
        <v>0</v>
      </c>
      <c r="AF8" s="258">
        <v>0</v>
      </c>
      <c r="AG8" s="258">
        <v>0</v>
      </c>
      <c r="AH8" s="247">
        <v>23</v>
      </c>
      <c r="AI8" s="247">
        <v>1</v>
      </c>
      <c r="AJ8" s="247">
        <v>0</v>
      </c>
      <c r="AK8" s="247">
        <v>0</v>
      </c>
      <c r="AL8" s="247">
        <v>9</v>
      </c>
      <c r="AM8" s="246" t="s">
        <v>7857</v>
      </c>
      <c r="AN8" s="247"/>
      <c r="AO8" s="247"/>
    </row>
    <row r="9" spans="1:41">
      <c r="A9" s="245" t="s">
        <v>736</v>
      </c>
      <c r="B9" s="245" t="s">
        <v>2371</v>
      </c>
      <c r="C9" s="245" t="s">
        <v>7853</v>
      </c>
      <c r="D9" s="245" t="s">
        <v>2233</v>
      </c>
      <c r="E9" s="245" t="s">
        <v>723</v>
      </c>
      <c r="F9" s="246" t="s">
        <v>727</v>
      </c>
      <c r="G9" s="247" t="s">
        <v>737</v>
      </c>
      <c r="H9" s="247" t="s">
        <v>2372</v>
      </c>
      <c r="I9" s="248">
        <v>38412</v>
      </c>
      <c r="J9" s="245" t="s">
        <v>2373</v>
      </c>
      <c r="K9" s="245" t="s">
        <v>2332</v>
      </c>
      <c r="L9" s="245" t="s">
        <v>2374</v>
      </c>
      <c r="M9" s="247" t="s">
        <v>2375</v>
      </c>
      <c r="N9" s="249">
        <v>3</v>
      </c>
      <c r="O9" s="250" t="s">
        <v>2376</v>
      </c>
      <c r="P9" s="250">
        <v>11</v>
      </c>
      <c r="Q9" s="250" t="s">
        <v>2377</v>
      </c>
      <c r="R9" s="251">
        <v>28</v>
      </c>
      <c r="S9" s="250" t="s">
        <v>2378</v>
      </c>
      <c r="T9" s="250">
        <v>1</v>
      </c>
      <c r="U9" s="252" t="s">
        <v>7854</v>
      </c>
      <c r="V9" s="253" t="s">
        <v>2353</v>
      </c>
      <c r="W9" s="260" t="s">
        <v>35</v>
      </c>
      <c r="X9" s="254" t="s">
        <v>7862</v>
      </c>
      <c r="Y9" s="255">
        <v>29</v>
      </c>
      <c r="Z9" s="255"/>
      <c r="AA9" s="256" t="s">
        <v>699</v>
      </c>
      <c r="AB9" s="257">
        <f t="shared" si="0"/>
        <v>29</v>
      </c>
      <c r="AC9" s="258">
        <v>0</v>
      </c>
      <c r="AD9" s="247">
        <v>0</v>
      </c>
      <c r="AE9" s="247">
        <v>0</v>
      </c>
      <c r="AF9" s="258">
        <v>3</v>
      </c>
      <c r="AG9" s="258">
        <v>1</v>
      </c>
      <c r="AH9" s="247">
        <v>11</v>
      </c>
      <c r="AI9" s="247">
        <v>3</v>
      </c>
      <c r="AJ9" s="247">
        <v>0</v>
      </c>
      <c r="AK9" s="247">
        <v>0</v>
      </c>
      <c r="AL9" s="247">
        <v>11</v>
      </c>
      <c r="AM9" s="246" t="s">
        <v>7857</v>
      </c>
      <c r="AN9" s="247"/>
      <c r="AO9" s="247"/>
    </row>
    <row r="10" spans="1:41">
      <c r="A10" s="245" t="s">
        <v>738</v>
      </c>
      <c r="B10" s="245" t="s">
        <v>2379</v>
      </c>
      <c r="C10" s="245" t="s">
        <v>7853</v>
      </c>
      <c r="D10" s="245" t="s">
        <v>2233</v>
      </c>
      <c r="E10" s="245" t="s">
        <v>723</v>
      </c>
      <c r="F10" s="246" t="s">
        <v>730</v>
      </c>
      <c r="G10" s="247" t="s">
        <v>739</v>
      </c>
      <c r="H10" s="247" t="s">
        <v>2380</v>
      </c>
      <c r="I10" s="248">
        <v>36586</v>
      </c>
      <c r="J10" s="245"/>
      <c r="K10" s="245"/>
      <c r="L10" s="245" t="s">
        <v>2382</v>
      </c>
      <c r="M10" s="247"/>
      <c r="N10" s="249">
        <v>2</v>
      </c>
      <c r="O10" s="250" t="s">
        <v>2383</v>
      </c>
      <c r="P10" s="250">
        <v>17</v>
      </c>
      <c r="Q10" s="250" t="s">
        <v>2384</v>
      </c>
      <c r="R10" s="251">
        <v>49</v>
      </c>
      <c r="S10" s="250" t="s">
        <v>2385</v>
      </c>
      <c r="T10" s="250">
        <v>1</v>
      </c>
      <c r="U10" s="252" t="s">
        <v>7854</v>
      </c>
      <c r="V10" s="253" t="s">
        <v>26</v>
      </c>
      <c r="W10" s="260" t="s">
        <v>35</v>
      </c>
      <c r="X10" s="254" t="s">
        <v>7862</v>
      </c>
      <c r="Y10" s="255">
        <v>41</v>
      </c>
      <c r="Z10" s="255"/>
      <c r="AA10" s="256" t="s">
        <v>699</v>
      </c>
      <c r="AB10" s="257">
        <f t="shared" si="0"/>
        <v>41</v>
      </c>
      <c r="AC10" s="258">
        <v>0</v>
      </c>
      <c r="AD10" s="247">
        <v>0</v>
      </c>
      <c r="AE10" s="247">
        <v>0</v>
      </c>
      <c r="AF10" s="258">
        <v>0</v>
      </c>
      <c r="AG10" s="258">
        <v>1</v>
      </c>
      <c r="AH10" s="247">
        <v>32</v>
      </c>
      <c r="AI10" s="247">
        <v>3</v>
      </c>
      <c r="AJ10" s="247">
        <v>0</v>
      </c>
      <c r="AK10" s="247">
        <v>0</v>
      </c>
      <c r="AL10" s="247">
        <v>5</v>
      </c>
      <c r="AM10" s="246" t="s">
        <v>7863</v>
      </c>
      <c r="AN10" s="247"/>
      <c r="AO10" s="247"/>
    </row>
    <row r="11" spans="1:41">
      <c r="A11" s="245" t="s">
        <v>740</v>
      </c>
      <c r="B11" s="245" t="s">
        <v>2386</v>
      </c>
      <c r="C11" s="245" t="s">
        <v>7853</v>
      </c>
      <c r="D11" s="245" t="s">
        <v>2233</v>
      </c>
      <c r="E11" s="245" t="s">
        <v>723</v>
      </c>
      <c r="F11" s="246" t="s">
        <v>727</v>
      </c>
      <c r="G11" s="247" t="s">
        <v>741</v>
      </c>
      <c r="H11" s="247" t="s">
        <v>2387</v>
      </c>
      <c r="I11" s="248">
        <v>34947</v>
      </c>
      <c r="J11" s="245"/>
      <c r="K11" s="245"/>
      <c r="L11" s="245" t="s">
        <v>2389</v>
      </c>
      <c r="M11" s="247" t="s">
        <v>2390</v>
      </c>
      <c r="N11" s="249">
        <v>4</v>
      </c>
      <c r="O11" s="250" t="s">
        <v>2391</v>
      </c>
      <c r="P11" s="250">
        <v>11</v>
      </c>
      <c r="Q11" s="250" t="s">
        <v>2392</v>
      </c>
      <c r="R11" s="251">
        <v>25</v>
      </c>
      <c r="S11" s="250" t="s">
        <v>2393</v>
      </c>
      <c r="T11" s="250">
        <v>1</v>
      </c>
      <c r="U11" s="252" t="s">
        <v>7854</v>
      </c>
      <c r="V11" s="253" t="s">
        <v>26</v>
      </c>
      <c r="W11" s="253" t="s">
        <v>7855</v>
      </c>
      <c r="X11" s="254" t="s">
        <v>7856</v>
      </c>
      <c r="Y11" s="255">
        <v>30</v>
      </c>
      <c r="Z11" s="255"/>
      <c r="AA11" s="256" t="s">
        <v>699</v>
      </c>
      <c r="AB11" s="257">
        <f t="shared" si="0"/>
        <v>30</v>
      </c>
      <c r="AC11" s="258">
        <v>0</v>
      </c>
      <c r="AD11" s="247">
        <v>0</v>
      </c>
      <c r="AE11" s="247">
        <v>0</v>
      </c>
      <c r="AF11" s="258">
        <v>0</v>
      </c>
      <c r="AG11" s="258">
        <v>0</v>
      </c>
      <c r="AH11" s="247">
        <v>25</v>
      </c>
      <c r="AI11" s="247">
        <v>1</v>
      </c>
      <c r="AJ11" s="247">
        <v>0</v>
      </c>
      <c r="AK11" s="247">
        <v>0</v>
      </c>
      <c r="AL11" s="247">
        <v>4</v>
      </c>
      <c r="AM11" s="246" t="s">
        <v>7863</v>
      </c>
      <c r="AN11" s="247"/>
      <c r="AO11" s="247"/>
    </row>
    <row r="12" spans="1:41">
      <c r="A12" s="245" t="s">
        <v>742</v>
      </c>
      <c r="B12" s="245" t="s">
        <v>2394</v>
      </c>
      <c r="C12" s="245" t="s">
        <v>7853</v>
      </c>
      <c r="D12" s="245" t="s">
        <v>2233</v>
      </c>
      <c r="E12" s="245" t="s">
        <v>723</v>
      </c>
      <c r="F12" s="246" t="s">
        <v>724</v>
      </c>
      <c r="G12" s="247" t="s">
        <v>743</v>
      </c>
      <c r="H12" s="247" t="s">
        <v>2395</v>
      </c>
      <c r="I12" s="248">
        <v>33306</v>
      </c>
      <c r="J12" s="245" t="s">
        <v>2396</v>
      </c>
      <c r="K12" s="245" t="s">
        <v>2332</v>
      </c>
      <c r="L12" s="245" t="s">
        <v>2397</v>
      </c>
      <c r="M12" s="247"/>
      <c r="N12" s="249">
        <v>4</v>
      </c>
      <c r="O12" s="250" t="s">
        <v>2398</v>
      </c>
      <c r="P12" s="250">
        <v>18</v>
      </c>
      <c r="Q12" s="250" t="s">
        <v>2399</v>
      </c>
      <c r="R12" s="251">
        <v>76</v>
      </c>
      <c r="S12" s="250" t="s">
        <v>2400</v>
      </c>
      <c r="T12" s="250">
        <v>1</v>
      </c>
      <c r="U12" s="252" t="s">
        <v>7854</v>
      </c>
      <c r="V12" s="253" t="s">
        <v>26</v>
      </c>
      <c r="W12" s="260" t="s">
        <v>35</v>
      </c>
      <c r="X12" s="254" t="s">
        <v>7862</v>
      </c>
      <c r="Y12" s="255">
        <v>54</v>
      </c>
      <c r="Z12" s="255"/>
      <c r="AA12" s="256" t="s">
        <v>699</v>
      </c>
      <c r="AB12" s="257">
        <f t="shared" si="0"/>
        <v>54</v>
      </c>
      <c r="AC12" s="258">
        <v>0</v>
      </c>
      <c r="AD12" s="247">
        <v>0</v>
      </c>
      <c r="AE12" s="247">
        <v>0</v>
      </c>
      <c r="AF12" s="258">
        <v>4</v>
      </c>
      <c r="AG12" s="258">
        <v>4</v>
      </c>
      <c r="AH12" s="247">
        <v>46</v>
      </c>
      <c r="AI12" s="247">
        <v>0</v>
      </c>
      <c r="AJ12" s="247">
        <v>0</v>
      </c>
      <c r="AK12" s="247">
        <v>0</v>
      </c>
      <c r="AL12" s="247">
        <v>0</v>
      </c>
      <c r="AM12" s="246" t="s">
        <v>7863</v>
      </c>
      <c r="AN12" s="247"/>
      <c r="AO12" s="247"/>
    </row>
    <row r="13" spans="1:41">
      <c r="A13" s="245" t="s">
        <v>744</v>
      </c>
      <c r="B13" s="245" t="s">
        <v>2401</v>
      </c>
      <c r="C13" s="245" t="s">
        <v>7853</v>
      </c>
      <c r="D13" s="245" t="s">
        <v>2233</v>
      </c>
      <c r="E13" s="245" t="s">
        <v>723</v>
      </c>
      <c r="F13" s="246" t="s">
        <v>730</v>
      </c>
      <c r="G13" s="247" t="s">
        <v>745</v>
      </c>
      <c r="H13" s="247" t="s">
        <v>2402</v>
      </c>
      <c r="I13" s="248">
        <v>32752</v>
      </c>
      <c r="J13" s="245" t="s">
        <v>2403</v>
      </c>
      <c r="K13" s="245" t="s">
        <v>2332</v>
      </c>
      <c r="L13" s="245" t="s">
        <v>2404</v>
      </c>
      <c r="M13" s="247" t="s">
        <v>2405</v>
      </c>
      <c r="N13" s="249">
        <v>4</v>
      </c>
      <c r="O13" s="250" t="s">
        <v>2406</v>
      </c>
      <c r="P13" s="250">
        <v>13</v>
      </c>
      <c r="Q13" s="250" t="s">
        <v>2407</v>
      </c>
      <c r="R13" s="251">
        <v>55</v>
      </c>
      <c r="S13" s="250" t="s">
        <v>2408</v>
      </c>
      <c r="T13" s="250">
        <v>1</v>
      </c>
      <c r="U13" s="252" t="s">
        <v>7854</v>
      </c>
      <c r="V13" s="253" t="s">
        <v>26</v>
      </c>
      <c r="W13" s="260" t="s">
        <v>35</v>
      </c>
      <c r="X13" s="254" t="s">
        <v>7862</v>
      </c>
      <c r="Y13" s="255">
        <v>35</v>
      </c>
      <c r="Z13" s="255"/>
      <c r="AA13" s="256" t="s">
        <v>699</v>
      </c>
      <c r="AB13" s="257">
        <f t="shared" si="0"/>
        <v>35</v>
      </c>
      <c r="AC13" s="258">
        <v>0</v>
      </c>
      <c r="AD13" s="247">
        <v>0</v>
      </c>
      <c r="AE13" s="247">
        <v>0</v>
      </c>
      <c r="AF13" s="258">
        <v>0</v>
      </c>
      <c r="AG13" s="258">
        <v>1</v>
      </c>
      <c r="AH13" s="247">
        <v>0</v>
      </c>
      <c r="AI13" s="247">
        <v>3</v>
      </c>
      <c r="AJ13" s="247">
        <v>0</v>
      </c>
      <c r="AK13" s="247">
        <v>0</v>
      </c>
      <c r="AL13" s="247">
        <v>31</v>
      </c>
      <c r="AM13" s="246" t="s">
        <v>7857</v>
      </c>
      <c r="AN13" s="247"/>
      <c r="AO13" s="247"/>
    </row>
    <row r="14" spans="1:41">
      <c r="A14" s="245" t="s">
        <v>746</v>
      </c>
      <c r="B14" s="245"/>
      <c r="C14" s="245" t="s">
        <v>7853</v>
      </c>
      <c r="D14" s="245" t="s">
        <v>2233</v>
      </c>
      <c r="E14" s="245" t="s">
        <v>723</v>
      </c>
      <c r="F14" s="246" t="s">
        <v>727</v>
      </c>
      <c r="G14" s="247" t="s">
        <v>747</v>
      </c>
      <c r="H14" s="247" t="s">
        <v>2409</v>
      </c>
      <c r="I14" s="248">
        <v>32758</v>
      </c>
      <c r="J14" s="245"/>
      <c r="K14" s="245"/>
      <c r="L14" s="245" t="s">
        <v>2411</v>
      </c>
      <c r="M14" s="247" t="s">
        <v>2412</v>
      </c>
      <c r="N14" s="249">
        <v>4</v>
      </c>
      <c r="O14" s="250" t="s">
        <v>2413</v>
      </c>
      <c r="P14" s="250">
        <v>5</v>
      </c>
      <c r="Q14" s="250" t="s">
        <v>7866</v>
      </c>
      <c r="R14" s="251">
        <v>83</v>
      </c>
      <c r="S14" s="250" t="s">
        <v>7867</v>
      </c>
      <c r="T14" s="250">
        <v>2</v>
      </c>
      <c r="U14" s="252" t="s">
        <v>7854</v>
      </c>
      <c r="V14" s="253" t="s">
        <v>26</v>
      </c>
      <c r="W14" s="260" t="s">
        <v>87</v>
      </c>
      <c r="X14" s="254" t="s">
        <v>7862</v>
      </c>
      <c r="Y14" s="255">
        <v>51</v>
      </c>
      <c r="Z14" s="255"/>
      <c r="AA14" s="256" t="s">
        <v>699</v>
      </c>
      <c r="AB14" s="257">
        <f t="shared" si="0"/>
        <v>51</v>
      </c>
      <c r="AC14" s="258">
        <v>0</v>
      </c>
      <c r="AD14" s="247">
        <v>2</v>
      </c>
      <c r="AE14" s="247">
        <v>0</v>
      </c>
      <c r="AF14" s="258">
        <v>0</v>
      </c>
      <c r="AG14" s="258">
        <v>3</v>
      </c>
      <c r="AH14" s="247">
        <v>41</v>
      </c>
      <c r="AI14" s="247">
        <v>4</v>
      </c>
      <c r="AJ14" s="247">
        <v>0</v>
      </c>
      <c r="AK14" s="247">
        <v>0</v>
      </c>
      <c r="AL14" s="247">
        <v>1</v>
      </c>
      <c r="AM14" s="246" t="s">
        <v>7857</v>
      </c>
      <c r="AN14" s="247"/>
      <c r="AO14" s="247"/>
    </row>
    <row r="15" spans="1:41">
      <c r="A15" s="245" t="s">
        <v>748</v>
      </c>
      <c r="B15" s="245" t="s">
        <v>2416</v>
      </c>
      <c r="C15" s="245" t="s">
        <v>7853</v>
      </c>
      <c r="D15" s="245" t="s">
        <v>2233</v>
      </c>
      <c r="E15" s="245" t="s">
        <v>749</v>
      </c>
      <c r="F15" s="246" t="s">
        <v>730</v>
      </c>
      <c r="G15" s="247" t="s">
        <v>750</v>
      </c>
      <c r="H15" s="247" t="s">
        <v>2417</v>
      </c>
      <c r="I15" s="248">
        <v>25490</v>
      </c>
      <c r="J15" s="245" t="s">
        <v>2418</v>
      </c>
      <c r="K15" s="245" t="s">
        <v>2332</v>
      </c>
      <c r="L15" s="245" t="s">
        <v>2419</v>
      </c>
      <c r="M15" s="247" t="s">
        <v>2420</v>
      </c>
      <c r="N15" s="249">
        <v>2</v>
      </c>
      <c r="O15" s="250" t="s">
        <v>2421</v>
      </c>
      <c r="P15" s="261">
        <v>3</v>
      </c>
      <c r="Q15" s="250" t="s">
        <v>2422</v>
      </c>
      <c r="R15" s="251">
        <v>9</v>
      </c>
      <c r="S15" s="250" t="s">
        <v>2423</v>
      </c>
      <c r="T15" s="261">
        <v>1</v>
      </c>
      <c r="U15" s="252" t="s">
        <v>7854</v>
      </c>
      <c r="V15" s="253" t="s">
        <v>2353</v>
      </c>
      <c r="W15" s="253" t="s">
        <v>7855</v>
      </c>
      <c r="X15" s="254" t="s">
        <v>7856</v>
      </c>
      <c r="Y15" s="255">
        <v>8</v>
      </c>
      <c r="Z15" s="255"/>
      <c r="AA15" s="256" t="s">
        <v>699</v>
      </c>
      <c r="AB15" s="257">
        <f t="shared" si="0"/>
        <v>8</v>
      </c>
      <c r="AC15" s="258">
        <v>0</v>
      </c>
      <c r="AD15" s="247">
        <v>2</v>
      </c>
      <c r="AE15" s="247">
        <v>0</v>
      </c>
      <c r="AF15" s="258">
        <v>0</v>
      </c>
      <c r="AG15" s="258">
        <v>0</v>
      </c>
      <c r="AH15" s="247">
        <v>4</v>
      </c>
      <c r="AI15" s="247">
        <v>2</v>
      </c>
      <c r="AJ15" s="247">
        <v>0</v>
      </c>
      <c r="AK15" s="247">
        <v>0</v>
      </c>
      <c r="AL15" s="247">
        <v>0</v>
      </c>
      <c r="AM15" s="246" t="s">
        <v>7868</v>
      </c>
      <c r="AN15" s="247"/>
      <c r="AO15" s="247"/>
    </row>
    <row r="16" spans="1:41">
      <c r="A16" s="245" t="s">
        <v>751</v>
      </c>
      <c r="B16" s="245" t="s">
        <v>2424</v>
      </c>
      <c r="C16" s="245" t="s">
        <v>7853</v>
      </c>
      <c r="D16" s="245" t="s">
        <v>2233</v>
      </c>
      <c r="E16" s="245" t="s">
        <v>749</v>
      </c>
      <c r="F16" s="246" t="s">
        <v>727</v>
      </c>
      <c r="G16" s="247" t="s">
        <v>752</v>
      </c>
      <c r="H16" s="247" t="s">
        <v>2425</v>
      </c>
      <c r="I16" s="248">
        <v>16577</v>
      </c>
      <c r="J16" s="245" t="s">
        <v>2426</v>
      </c>
      <c r="K16" s="245" t="s">
        <v>2332</v>
      </c>
      <c r="L16" s="245" t="s">
        <v>2427</v>
      </c>
      <c r="M16" s="247" t="s">
        <v>2428</v>
      </c>
      <c r="N16" s="249">
        <v>2</v>
      </c>
      <c r="O16" s="250" t="s">
        <v>2429</v>
      </c>
      <c r="P16" s="261">
        <v>5</v>
      </c>
      <c r="Q16" s="250" t="s">
        <v>2430</v>
      </c>
      <c r="R16" s="251">
        <v>11</v>
      </c>
      <c r="S16" s="250" t="s">
        <v>2431</v>
      </c>
      <c r="T16" s="261"/>
      <c r="U16" s="252" t="s">
        <v>7854</v>
      </c>
      <c r="V16" s="253" t="s">
        <v>2353</v>
      </c>
      <c r="W16" s="253" t="s">
        <v>7855</v>
      </c>
      <c r="X16" s="254" t="s">
        <v>7856</v>
      </c>
      <c r="Y16" s="255">
        <v>12</v>
      </c>
      <c r="Z16" s="255"/>
      <c r="AA16" s="256" t="s">
        <v>699</v>
      </c>
      <c r="AB16" s="257">
        <f t="shared" si="0"/>
        <v>12</v>
      </c>
      <c r="AC16" s="258">
        <v>0</v>
      </c>
      <c r="AD16" s="247">
        <v>0</v>
      </c>
      <c r="AE16" s="247">
        <v>0</v>
      </c>
      <c r="AF16" s="258">
        <v>0</v>
      </c>
      <c r="AG16" s="258">
        <v>0</v>
      </c>
      <c r="AH16" s="247">
        <v>0</v>
      </c>
      <c r="AI16" s="247">
        <v>8</v>
      </c>
      <c r="AJ16" s="247">
        <v>0</v>
      </c>
      <c r="AK16" s="247">
        <v>0</v>
      </c>
      <c r="AL16" s="247">
        <v>4</v>
      </c>
      <c r="AM16" s="246" t="s">
        <v>7868</v>
      </c>
      <c r="AN16" s="247"/>
      <c r="AO16" s="247"/>
    </row>
    <row r="17" spans="1:41">
      <c r="A17" s="245" t="s">
        <v>753</v>
      </c>
      <c r="B17" s="245" t="s">
        <v>2432</v>
      </c>
      <c r="C17" s="245" t="s">
        <v>7853</v>
      </c>
      <c r="D17" s="245" t="s">
        <v>2233</v>
      </c>
      <c r="E17" s="245" t="s">
        <v>749</v>
      </c>
      <c r="F17" s="246" t="s">
        <v>727</v>
      </c>
      <c r="G17" s="247" t="s">
        <v>754</v>
      </c>
      <c r="H17" s="247" t="s">
        <v>2433</v>
      </c>
      <c r="I17" s="248">
        <v>7108</v>
      </c>
      <c r="J17" s="245"/>
      <c r="K17" s="245"/>
      <c r="L17" s="245" t="s">
        <v>2435</v>
      </c>
      <c r="M17" s="247" t="s">
        <v>2436</v>
      </c>
      <c r="N17" s="249">
        <v>3</v>
      </c>
      <c r="O17" s="250" t="s">
        <v>2437</v>
      </c>
      <c r="P17" s="261">
        <v>6</v>
      </c>
      <c r="Q17" s="250" t="s">
        <v>2430</v>
      </c>
      <c r="R17" s="251">
        <v>18</v>
      </c>
      <c r="S17" s="250" t="s">
        <v>2438</v>
      </c>
      <c r="T17" s="261">
        <v>2</v>
      </c>
      <c r="U17" s="252" t="s">
        <v>7854</v>
      </c>
      <c r="V17" s="253" t="s">
        <v>2353</v>
      </c>
      <c r="W17" s="253" t="s">
        <v>7855</v>
      </c>
      <c r="X17" s="254" t="s">
        <v>7856</v>
      </c>
      <c r="Y17" s="255">
        <v>10</v>
      </c>
      <c r="Z17" s="255"/>
      <c r="AA17" s="256" t="s">
        <v>699</v>
      </c>
      <c r="AB17" s="257">
        <f t="shared" si="0"/>
        <v>10</v>
      </c>
      <c r="AC17" s="258">
        <v>0</v>
      </c>
      <c r="AD17" s="247">
        <v>0</v>
      </c>
      <c r="AE17" s="247">
        <v>0</v>
      </c>
      <c r="AF17" s="258">
        <v>0</v>
      </c>
      <c r="AG17" s="258">
        <v>0</v>
      </c>
      <c r="AH17" s="247">
        <v>8</v>
      </c>
      <c r="AI17" s="247">
        <v>1</v>
      </c>
      <c r="AJ17" s="247">
        <v>0</v>
      </c>
      <c r="AK17" s="247">
        <v>0</v>
      </c>
      <c r="AL17" s="247">
        <v>1</v>
      </c>
      <c r="AM17" s="246" t="s">
        <v>7863</v>
      </c>
      <c r="AN17" s="247"/>
      <c r="AO17" s="247"/>
    </row>
    <row r="18" spans="1:41">
      <c r="A18" s="245" t="s">
        <v>755</v>
      </c>
      <c r="B18" s="245" t="s">
        <v>2439</v>
      </c>
      <c r="C18" s="245" t="s">
        <v>7853</v>
      </c>
      <c r="D18" s="245" t="s">
        <v>2233</v>
      </c>
      <c r="E18" s="245" t="s">
        <v>749</v>
      </c>
      <c r="F18" s="246" t="s">
        <v>724</v>
      </c>
      <c r="G18" s="247" t="s">
        <v>756</v>
      </c>
      <c r="H18" s="247" t="s">
        <v>2440</v>
      </c>
      <c r="I18" s="248">
        <v>8167</v>
      </c>
      <c r="J18" s="245"/>
      <c r="K18" s="245"/>
      <c r="L18" s="245" t="s">
        <v>2442</v>
      </c>
      <c r="M18" s="247" t="s">
        <v>2443</v>
      </c>
      <c r="N18" s="249">
        <v>7</v>
      </c>
      <c r="O18" s="250" t="s">
        <v>2444</v>
      </c>
      <c r="P18" s="261">
        <v>22</v>
      </c>
      <c r="Q18" s="250" t="s">
        <v>2445</v>
      </c>
      <c r="R18" s="251">
        <v>65</v>
      </c>
      <c r="S18" s="250" t="s">
        <v>2446</v>
      </c>
      <c r="T18" s="261">
        <v>1</v>
      </c>
      <c r="U18" s="252" t="s">
        <v>7854</v>
      </c>
      <c r="V18" s="253" t="s">
        <v>26</v>
      </c>
      <c r="W18" s="253" t="s">
        <v>7855</v>
      </c>
      <c r="X18" s="254" t="s">
        <v>7856</v>
      </c>
      <c r="Y18" s="255">
        <v>53</v>
      </c>
      <c r="Z18" s="255"/>
      <c r="AA18" s="256" t="s">
        <v>699</v>
      </c>
      <c r="AB18" s="257">
        <f t="shared" si="0"/>
        <v>53</v>
      </c>
      <c r="AC18" s="258">
        <v>0</v>
      </c>
      <c r="AD18" s="247">
        <v>0</v>
      </c>
      <c r="AE18" s="247">
        <v>0</v>
      </c>
      <c r="AF18" s="258">
        <v>1</v>
      </c>
      <c r="AG18" s="258">
        <v>0</v>
      </c>
      <c r="AH18" s="247">
        <v>30</v>
      </c>
      <c r="AI18" s="247">
        <v>9</v>
      </c>
      <c r="AJ18" s="247">
        <v>0</v>
      </c>
      <c r="AK18" s="247">
        <v>0</v>
      </c>
      <c r="AL18" s="247">
        <v>13</v>
      </c>
      <c r="AM18" s="246" t="s">
        <v>7868</v>
      </c>
      <c r="AN18" s="247"/>
      <c r="AO18" s="247"/>
    </row>
    <row r="19" spans="1:41">
      <c r="A19" s="245" t="s">
        <v>757</v>
      </c>
      <c r="B19" s="245" t="s">
        <v>2447</v>
      </c>
      <c r="C19" s="245" t="s">
        <v>7853</v>
      </c>
      <c r="D19" s="245" t="s">
        <v>2233</v>
      </c>
      <c r="E19" s="245" t="s">
        <v>749</v>
      </c>
      <c r="F19" s="246" t="s">
        <v>727</v>
      </c>
      <c r="G19" s="247" t="s">
        <v>758</v>
      </c>
      <c r="H19" s="247" t="s">
        <v>2448</v>
      </c>
      <c r="I19" s="248">
        <v>24523</v>
      </c>
      <c r="J19" s="245" t="s">
        <v>2449</v>
      </c>
      <c r="K19" s="245" t="s">
        <v>2332</v>
      </c>
      <c r="L19" s="245" t="s">
        <v>2450</v>
      </c>
      <c r="M19" s="247" t="s">
        <v>2451</v>
      </c>
      <c r="N19" s="249">
        <v>2</v>
      </c>
      <c r="O19" s="250" t="s">
        <v>2452</v>
      </c>
      <c r="P19" s="261">
        <v>6</v>
      </c>
      <c r="Q19" s="250" t="s">
        <v>2453</v>
      </c>
      <c r="R19" s="251">
        <v>15</v>
      </c>
      <c r="S19" s="250" t="s">
        <v>2454</v>
      </c>
      <c r="T19" s="261">
        <v>1</v>
      </c>
      <c r="U19" s="252" t="s">
        <v>7854</v>
      </c>
      <c r="V19" s="253" t="s">
        <v>26</v>
      </c>
      <c r="W19" s="253" t="s">
        <v>7855</v>
      </c>
      <c r="X19" s="254" t="s">
        <v>7856</v>
      </c>
      <c r="Y19" s="255">
        <v>31</v>
      </c>
      <c r="Z19" s="255"/>
      <c r="AA19" s="256" t="s">
        <v>699</v>
      </c>
      <c r="AB19" s="257">
        <f t="shared" si="0"/>
        <v>31</v>
      </c>
      <c r="AC19" s="258">
        <v>0</v>
      </c>
      <c r="AD19" s="247">
        <v>9</v>
      </c>
      <c r="AE19" s="247">
        <v>0</v>
      </c>
      <c r="AF19" s="258">
        <v>0</v>
      </c>
      <c r="AG19" s="258">
        <v>0</v>
      </c>
      <c r="AH19" s="247">
        <v>21</v>
      </c>
      <c r="AI19" s="247">
        <v>1</v>
      </c>
      <c r="AJ19" s="247">
        <v>0</v>
      </c>
      <c r="AK19" s="247">
        <v>0</v>
      </c>
      <c r="AL19" s="247">
        <v>0</v>
      </c>
      <c r="AM19" s="246" t="s">
        <v>7868</v>
      </c>
      <c r="AN19" s="247"/>
      <c r="AO19" s="247"/>
    </row>
    <row r="20" spans="1:41">
      <c r="A20" s="245" t="s">
        <v>759</v>
      </c>
      <c r="B20" s="245" t="s">
        <v>2455</v>
      </c>
      <c r="C20" s="245" t="s">
        <v>7853</v>
      </c>
      <c r="D20" s="245" t="s">
        <v>2233</v>
      </c>
      <c r="E20" s="245" t="s">
        <v>749</v>
      </c>
      <c r="F20" s="246" t="s">
        <v>727</v>
      </c>
      <c r="G20" s="247" t="s">
        <v>760</v>
      </c>
      <c r="H20" s="247" t="s">
        <v>2456</v>
      </c>
      <c r="I20" s="248">
        <v>13993</v>
      </c>
      <c r="J20" s="245"/>
      <c r="K20" s="245"/>
      <c r="L20" s="245" t="s">
        <v>699</v>
      </c>
      <c r="M20" s="247" t="s">
        <v>699</v>
      </c>
      <c r="N20" s="249">
        <v>4</v>
      </c>
      <c r="O20" s="250" t="s">
        <v>2457</v>
      </c>
      <c r="P20" s="261">
        <v>7</v>
      </c>
      <c r="Q20" s="250" t="s">
        <v>2445</v>
      </c>
      <c r="R20" s="251">
        <v>33</v>
      </c>
      <c r="S20" s="250" t="s">
        <v>2458</v>
      </c>
      <c r="T20" s="261"/>
      <c r="U20" s="252" t="s">
        <v>7869</v>
      </c>
      <c r="V20" s="253" t="s">
        <v>26</v>
      </c>
      <c r="W20" s="253" t="s">
        <v>7855</v>
      </c>
      <c r="X20" s="254" t="s">
        <v>7856</v>
      </c>
      <c r="Y20" s="255">
        <v>0</v>
      </c>
      <c r="Z20" s="255"/>
      <c r="AA20" s="256" t="s">
        <v>699</v>
      </c>
      <c r="AB20" s="257">
        <f t="shared" si="0"/>
        <v>0</v>
      </c>
      <c r="AC20" s="258">
        <v>0</v>
      </c>
      <c r="AD20" s="247">
        <v>0</v>
      </c>
      <c r="AE20" s="247">
        <v>0</v>
      </c>
      <c r="AF20" s="258">
        <v>0</v>
      </c>
      <c r="AG20" s="258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  <c r="AM20" s="246" t="s">
        <v>7869</v>
      </c>
      <c r="AN20" s="247"/>
      <c r="AO20" s="247"/>
    </row>
    <row r="21" spans="1:41">
      <c r="A21" s="245" t="s">
        <v>761</v>
      </c>
      <c r="B21" s="245" t="s">
        <v>2459</v>
      </c>
      <c r="C21" s="245" t="s">
        <v>7853</v>
      </c>
      <c r="D21" s="245" t="s">
        <v>2233</v>
      </c>
      <c r="E21" s="245" t="s">
        <v>749</v>
      </c>
      <c r="F21" s="246" t="s">
        <v>724</v>
      </c>
      <c r="G21" s="247" t="s">
        <v>762</v>
      </c>
      <c r="H21" s="247" t="s">
        <v>2460</v>
      </c>
      <c r="I21" s="248">
        <v>29285</v>
      </c>
      <c r="J21" s="245" t="s">
        <v>2461</v>
      </c>
      <c r="K21" s="245" t="s">
        <v>2332</v>
      </c>
      <c r="L21" s="245" t="s">
        <v>2462</v>
      </c>
      <c r="M21" s="247" t="s">
        <v>2463</v>
      </c>
      <c r="N21" s="249">
        <v>5</v>
      </c>
      <c r="O21" s="250" t="s">
        <v>2464</v>
      </c>
      <c r="P21" s="261">
        <v>27</v>
      </c>
      <c r="Q21" s="250" t="s">
        <v>2465</v>
      </c>
      <c r="R21" s="251">
        <v>44</v>
      </c>
      <c r="S21" s="250" t="s">
        <v>2466</v>
      </c>
      <c r="T21" s="261">
        <v>1</v>
      </c>
      <c r="U21" s="252" t="s">
        <v>7854</v>
      </c>
      <c r="V21" s="253" t="s">
        <v>26</v>
      </c>
      <c r="W21" s="253" t="s">
        <v>7855</v>
      </c>
      <c r="X21" s="254" t="s">
        <v>7856</v>
      </c>
      <c r="Y21" s="255">
        <v>36</v>
      </c>
      <c r="Z21" s="255"/>
      <c r="AA21" s="256" t="s">
        <v>699</v>
      </c>
      <c r="AB21" s="257">
        <f t="shared" si="0"/>
        <v>36</v>
      </c>
      <c r="AC21" s="258">
        <v>0</v>
      </c>
      <c r="AD21" s="247">
        <v>0</v>
      </c>
      <c r="AE21" s="247">
        <v>0</v>
      </c>
      <c r="AF21" s="258">
        <v>0</v>
      </c>
      <c r="AG21" s="258">
        <v>0</v>
      </c>
      <c r="AH21" s="247">
        <v>27</v>
      </c>
      <c r="AI21" s="247">
        <v>0</v>
      </c>
      <c r="AJ21" s="247">
        <v>0</v>
      </c>
      <c r="AK21" s="247">
        <v>0</v>
      </c>
      <c r="AL21" s="247">
        <v>9</v>
      </c>
      <c r="AM21" s="246" t="s">
        <v>7868</v>
      </c>
      <c r="AN21" s="247"/>
      <c r="AO21" s="247"/>
    </row>
    <row r="22" spans="1:41">
      <c r="A22" s="245" t="s">
        <v>763</v>
      </c>
      <c r="B22" s="245" t="s">
        <v>2467</v>
      </c>
      <c r="C22" s="245" t="s">
        <v>7853</v>
      </c>
      <c r="D22" s="245" t="s">
        <v>2233</v>
      </c>
      <c r="E22" s="245" t="s">
        <v>749</v>
      </c>
      <c r="F22" s="246" t="s">
        <v>727</v>
      </c>
      <c r="G22" s="247" t="s">
        <v>764</v>
      </c>
      <c r="H22" s="247" t="s">
        <v>2468</v>
      </c>
      <c r="I22" s="248">
        <v>14758</v>
      </c>
      <c r="J22" s="245"/>
      <c r="K22" s="245"/>
      <c r="L22" s="245" t="s">
        <v>699</v>
      </c>
      <c r="M22" s="247" t="s">
        <v>699</v>
      </c>
      <c r="N22" s="249">
        <v>3</v>
      </c>
      <c r="O22" s="250" t="s">
        <v>2469</v>
      </c>
      <c r="P22" s="261">
        <v>8</v>
      </c>
      <c r="Q22" s="250" t="s">
        <v>2470</v>
      </c>
      <c r="R22" s="251">
        <v>12</v>
      </c>
      <c r="S22" s="250" t="s">
        <v>2471</v>
      </c>
      <c r="T22" s="261">
        <v>1</v>
      </c>
      <c r="U22" s="252" t="s">
        <v>7854</v>
      </c>
      <c r="V22" s="253" t="s">
        <v>2353</v>
      </c>
      <c r="W22" s="253" t="s">
        <v>7855</v>
      </c>
      <c r="X22" s="254" t="s">
        <v>7856</v>
      </c>
      <c r="Y22" s="255">
        <v>13</v>
      </c>
      <c r="Z22" s="255"/>
      <c r="AA22" s="256" t="s">
        <v>699</v>
      </c>
      <c r="AB22" s="257">
        <f t="shared" si="0"/>
        <v>13</v>
      </c>
      <c r="AC22" s="258">
        <v>0</v>
      </c>
      <c r="AD22" s="247">
        <v>0</v>
      </c>
      <c r="AE22" s="247">
        <v>0</v>
      </c>
      <c r="AF22" s="258">
        <v>0</v>
      </c>
      <c r="AG22" s="258">
        <v>0</v>
      </c>
      <c r="AH22" s="247">
        <v>6</v>
      </c>
      <c r="AI22" s="247">
        <v>0</v>
      </c>
      <c r="AJ22" s="247">
        <v>0</v>
      </c>
      <c r="AK22" s="247">
        <v>0</v>
      </c>
      <c r="AL22" s="247">
        <v>7</v>
      </c>
      <c r="AM22" s="246" t="s">
        <v>7868</v>
      </c>
      <c r="AN22" s="247"/>
      <c r="AO22" s="247"/>
    </row>
    <row r="23" spans="1:41">
      <c r="A23" s="245" t="s">
        <v>765</v>
      </c>
      <c r="B23" s="245" t="s">
        <v>2472</v>
      </c>
      <c r="C23" s="245" t="s">
        <v>7853</v>
      </c>
      <c r="D23" s="245" t="s">
        <v>2233</v>
      </c>
      <c r="E23" s="245" t="s">
        <v>749</v>
      </c>
      <c r="F23" s="246" t="s">
        <v>724</v>
      </c>
      <c r="G23" s="247" t="s">
        <v>766</v>
      </c>
      <c r="H23" s="247" t="s">
        <v>2473</v>
      </c>
      <c r="I23" s="248">
        <v>26372</v>
      </c>
      <c r="J23" s="245" t="s">
        <v>2474</v>
      </c>
      <c r="K23" s="245" t="s">
        <v>2332</v>
      </c>
      <c r="L23" s="245" t="s">
        <v>2475</v>
      </c>
      <c r="M23" s="247" t="s">
        <v>2476</v>
      </c>
      <c r="N23" s="249">
        <v>5</v>
      </c>
      <c r="O23" s="250" t="s">
        <v>2477</v>
      </c>
      <c r="P23" s="261">
        <v>12</v>
      </c>
      <c r="Q23" s="250" t="s">
        <v>2478</v>
      </c>
      <c r="R23" s="251">
        <v>38</v>
      </c>
      <c r="S23" s="250" t="s">
        <v>2479</v>
      </c>
      <c r="T23" s="261"/>
      <c r="U23" s="252" t="s">
        <v>7854</v>
      </c>
      <c r="V23" s="253" t="s">
        <v>26</v>
      </c>
      <c r="W23" s="253" t="s">
        <v>7855</v>
      </c>
      <c r="X23" s="254" t="s">
        <v>7856</v>
      </c>
      <c r="Y23" s="255">
        <v>42</v>
      </c>
      <c r="Z23" s="255"/>
      <c r="AA23" s="256" t="s">
        <v>699</v>
      </c>
      <c r="AB23" s="257">
        <f t="shared" si="0"/>
        <v>42</v>
      </c>
      <c r="AC23" s="258">
        <v>0</v>
      </c>
      <c r="AD23" s="247">
        <v>0</v>
      </c>
      <c r="AE23" s="247">
        <v>0</v>
      </c>
      <c r="AF23" s="258">
        <v>3</v>
      </c>
      <c r="AG23" s="258">
        <v>0</v>
      </c>
      <c r="AH23" s="247">
        <v>17</v>
      </c>
      <c r="AI23" s="247">
        <v>8</v>
      </c>
      <c r="AJ23" s="247">
        <v>0</v>
      </c>
      <c r="AK23" s="247">
        <v>0</v>
      </c>
      <c r="AL23" s="247">
        <v>14</v>
      </c>
      <c r="AM23" s="246" t="s">
        <v>7868</v>
      </c>
      <c r="AN23" s="247"/>
      <c r="AO23" s="247"/>
    </row>
    <row r="24" spans="1:41">
      <c r="A24" s="245" t="s">
        <v>767</v>
      </c>
      <c r="B24" s="245" t="s">
        <v>2480</v>
      </c>
      <c r="C24" s="245" t="s">
        <v>7853</v>
      </c>
      <c r="D24" s="245" t="s">
        <v>2233</v>
      </c>
      <c r="E24" s="245" t="s">
        <v>749</v>
      </c>
      <c r="F24" s="246" t="s">
        <v>727</v>
      </c>
      <c r="G24" s="247" t="s">
        <v>768</v>
      </c>
      <c r="H24" s="247" t="s">
        <v>2481</v>
      </c>
      <c r="I24" s="248">
        <v>16735</v>
      </c>
      <c r="J24" s="245" t="s">
        <v>2482</v>
      </c>
      <c r="K24" s="245" t="s">
        <v>2332</v>
      </c>
      <c r="L24" s="245" t="s">
        <v>2483</v>
      </c>
      <c r="M24" s="247" t="s">
        <v>2484</v>
      </c>
      <c r="N24" s="249">
        <v>3</v>
      </c>
      <c r="O24" s="250" t="s">
        <v>2485</v>
      </c>
      <c r="P24" s="261">
        <v>6</v>
      </c>
      <c r="Q24" s="250" t="s">
        <v>2470</v>
      </c>
      <c r="R24" s="251">
        <v>12</v>
      </c>
      <c r="S24" s="250" t="s">
        <v>2486</v>
      </c>
      <c r="T24" s="261">
        <v>1</v>
      </c>
      <c r="U24" s="252" t="s">
        <v>7854</v>
      </c>
      <c r="V24" s="253" t="s">
        <v>2353</v>
      </c>
      <c r="W24" s="253" t="s">
        <v>7855</v>
      </c>
      <c r="X24" s="254" t="s">
        <v>7856</v>
      </c>
      <c r="Y24" s="255">
        <v>10</v>
      </c>
      <c r="Z24" s="255"/>
      <c r="AA24" s="256" t="s">
        <v>699</v>
      </c>
      <c r="AB24" s="257">
        <f t="shared" si="0"/>
        <v>10</v>
      </c>
      <c r="AC24" s="258">
        <v>0</v>
      </c>
      <c r="AD24" s="247">
        <v>0</v>
      </c>
      <c r="AE24" s="247">
        <v>0</v>
      </c>
      <c r="AF24" s="258">
        <v>0</v>
      </c>
      <c r="AG24" s="258">
        <v>0</v>
      </c>
      <c r="AH24" s="247">
        <v>2</v>
      </c>
      <c r="AI24" s="247">
        <v>7</v>
      </c>
      <c r="AJ24" s="247">
        <v>0</v>
      </c>
      <c r="AK24" s="247">
        <v>0</v>
      </c>
      <c r="AL24" s="247">
        <v>1</v>
      </c>
      <c r="AM24" s="246" t="s">
        <v>7868</v>
      </c>
      <c r="AN24" s="247"/>
      <c r="AO24" s="247"/>
    </row>
    <row r="25" spans="1:41">
      <c r="A25" s="245" t="s">
        <v>769</v>
      </c>
      <c r="B25" s="245" t="s">
        <v>2487</v>
      </c>
      <c r="C25" s="245" t="s">
        <v>7853</v>
      </c>
      <c r="D25" s="245" t="s">
        <v>2233</v>
      </c>
      <c r="E25" s="245" t="s">
        <v>749</v>
      </c>
      <c r="F25" s="246" t="s">
        <v>730</v>
      </c>
      <c r="G25" s="247" t="s">
        <v>770</v>
      </c>
      <c r="H25" s="247" t="s">
        <v>2488</v>
      </c>
      <c r="I25" s="248">
        <v>24819</v>
      </c>
      <c r="J25" s="245"/>
      <c r="K25" s="245"/>
      <c r="L25" s="245" t="s">
        <v>2490</v>
      </c>
      <c r="M25" s="247" t="s">
        <v>2491</v>
      </c>
      <c r="N25" s="249">
        <v>3</v>
      </c>
      <c r="O25" s="250" t="s">
        <v>2492</v>
      </c>
      <c r="P25" s="261">
        <v>7</v>
      </c>
      <c r="Q25" s="250" t="s">
        <v>2493</v>
      </c>
      <c r="R25" s="251">
        <v>19</v>
      </c>
      <c r="S25" s="250" t="s">
        <v>2494</v>
      </c>
      <c r="T25" s="261">
        <v>1</v>
      </c>
      <c r="U25" s="252" t="s">
        <v>7854</v>
      </c>
      <c r="V25" s="253" t="s">
        <v>26</v>
      </c>
      <c r="W25" s="253" t="s">
        <v>7855</v>
      </c>
      <c r="X25" s="254" t="s">
        <v>7856</v>
      </c>
      <c r="Y25" s="255">
        <v>16</v>
      </c>
      <c r="Z25" s="255"/>
      <c r="AA25" s="256" t="s">
        <v>699</v>
      </c>
      <c r="AB25" s="257">
        <f t="shared" si="0"/>
        <v>16</v>
      </c>
      <c r="AC25" s="258">
        <v>0</v>
      </c>
      <c r="AD25" s="247">
        <v>12</v>
      </c>
      <c r="AE25" s="247">
        <v>0</v>
      </c>
      <c r="AF25" s="258">
        <v>0</v>
      </c>
      <c r="AG25" s="258">
        <v>0</v>
      </c>
      <c r="AH25" s="247">
        <v>0</v>
      </c>
      <c r="AI25" s="247">
        <v>4</v>
      </c>
      <c r="AJ25" s="247">
        <v>0</v>
      </c>
      <c r="AK25" s="247">
        <v>0</v>
      </c>
      <c r="AL25" s="247">
        <v>0</v>
      </c>
      <c r="AM25" s="246" t="s">
        <v>7863</v>
      </c>
      <c r="AN25" s="247"/>
      <c r="AO25" s="247"/>
    </row>
    <row r="26" spans="1:41">
      <c r="A26" s="245" t="s">
        <v>771</v>
      </c>
      <c r="B26" s="245" t="s">
        <v>2495</v>
      </c>
      <c r="C26" s="245" t="s">
        <v>7853</v>
      </c>
      <c r="D26" s="245" t="s">
        <v>2233</v>
      </c>
      <c r="E26" s="245" t="s">
        <v>749</v>
      </c>
      <c r="F26" s="246" t="s">
        <v>724</v>
      </c>
      <c r="G26" s="247" t="s">
        <v>772</v>
      </c>
      <c r="H26" s="247" t="s">
        <v>2496</v>
      </c>
      <c r="I26" s="248">
        <v>12126</v>
      </c>
      <c r="J26" s="245" t="s">
        <v>2497</v>
      </c>
      <c r="K26" s="245" t="s">
        <v>2332</v>
      </c>
      <c r="L26" s="245" t="s">
        <v>2498</v>
      </c>
      <c r="M26" s="247" t="s">
        <v>2499</v>
      </c>
      <c r="N26" s="249">
        <v>18</v>
      </c>
      <c r="O26" s="250" t="s">
        <v>2500</v>
      </c>
      <c r="P26" s="261">
        <v>9</v>
      </c>
      <c r="Q26" s="250" t="s">
        <v>2377</v>
      </c>
      <c r="R26" s="251">
        <v>45</v>
      </c>
      <c r="S26" s="250" t="s">
        <v>2501</v>
      </c>
      <c r="T26" s="261">
        <v>2</v>
      </c>
      <c r="U26" s="252" t="s">
        <v>7854</v>
      </c>
      <c r="V26" s="253" t="s">
        <v>26</v>
      </c>
      <c r="W26" s="253" t="s">
        <v>7855</v>
      </c>
      <c r="X26" s="254" t="s">
        <v>7856</v>
      </c>
      <c r="Y26" s="255">
        <v>55</v>
      </c>
      <c r="Z26" s="255"/>
      <c r="AA26" s="256" t="s">
        <v>699</v>
      </c>
      <c r="AB26" s="257">
        <f t="shared" si="0"/>
        <v>55</v>
      </c>
      <c r="AC26" s="258">
        <v>0</v>
      </c>
      <c r="AD26" s="247">
        <v>0</v>
      </c>
      <c r="AE26" s="247">
        <v>0</v>
      </c>
      <c r="AF26" s="258">
        <v>1</v>
      </c>
      <c r="AG26" s="258">
        <v>0</v>
      </c>
      <c r="AH26" s="247">
        <v>54</v>
      </c>
      <c r="AI26" s="247">
        <v>0</v>
      </c>
      <c r="AJ26" s="247">
        <v>0</v>
      </c>
      <c r="AK26" s="247">
        <v>0</v>
      </c>
      <c r="AL26" s="247">
        <v>0</v>
      </c>
      <c r="AM26" s="246" t="s">
        <v>7868</v>
      </c>
      <c r="AN26" s="247"/>
      <c r="AO26" s="247"/>
    </row>
    <row r="27" spans="1:41">
      <c r="A27" s="245" t="s">
        <v>773</v>
      </c>
      <c r="B27" s="245" t="s">
        <v>2502</v>
      </c>
      <c r="C27" s="245" t="s">
        <v>7853</v>
      </c>
      <c r="D27" s="245" t="s">
        <v>2233</v>
      </c>
      <c r="E27" s="245" t="s">
        <v>749</v>
      </c>
      <c r="F27" s="246" t="s">
        <v>727</v>
      </c>
      <c r="G27" s="247" t="s">
        <v>774</v>
      </c>
      <c r="H27" s="247" t="s">
        <v>2503</v>
      </c>
      <c r="I27" s="248">
        <v>37408</v>
      </c>
      <c r="J27" s="245"/>
      <c r="K27" s="245"/>
      <c r="L27" s="245" t="s">
        <v>2505</v>
      </c>
      <c r="M27" s="247" t="s">
        <v>2506</v>
      </c>
      <c r="N27" s="249">
        <v>3</v>
      </c>
      <c r="O27" s="250" t="s">
        <v>2507</v>
      </c>
      <c r="P27" s="261">
        <v>3</v>
      </c>
      <c r="Q27" s="250" t="s">
        <v>2508</v>
      </c>
      <c r="R27" s="251">
        <v>72</v>
      </c>
      <c r="S27" s="250" t="s">
        <v>2509</v>
      </c>
      <c r="T27" s="261">
        <v>2</v>
      </c>
      <c r="U27" s="252" t="s">
        <v>7854</v>
      </c>
      <c r="V27" s="253" t="s">
        <v>26</v>
      </c>
      <c r="W27" s="260" t="s">
        <v>87</v>
      </c>
      <c r="X27" s="254" t="s">
        <v>7862</v>
      </c>
      <c r="Y27" s="255">
        <v>59</v>
      </c>
      <c r="Z27" s="255"/>
      <c r="AA27" s="256" t="s">
        <v>699</v>
      </c>
      <c r="AB27" s="257">
        <f t="shared" si="0"/>
        <v>59</v>
      </c>
      <c r="AC27" s="258">
        <v>0</v>
      </c>
      <c r="AD27" s="247">
        <v>0</v>
      </c>
      <c r="AE27" s="247">
        <v>0</v>
      </c>
      <c r="AF27" s="258">
        <v>0</v>
      </c>
      <c r="AG27" s="258">
        <v>0</v>
      </c>
      <c r="AH27" s="247">
        <v>46</v>
      </c>
      <c r="AI27" s="247">
        <v>5</v>
      </c>
      <c r="AJ27" s="247">
        <v>0</v>
      </c>
      <c r="AK27" s="247">
        <v>0</v>
      </c>
      <c r="AL27" s="247">
        <v>8</v>
      </c>
      <c r="AM27" s="246" t="s">
        <v>7863</v>
      </c>
      <c r="AN27" s="247"/>
      <c r="AO27" s="247"/>
    </row>
    <row r="28" spans="1:41">
      <c r="A28" s="245" t="s">
        <v>775</v>
      </c>
      <c r="B28" s="245" t="s">
        <v>2510</v>
      </c>
      <c r="C28" s="245" t="s">
        <v>7853</v>
      </c>
      <c r="D28" s="245" t="s">
        <v>2233</v>
      </c>
      <c r="E28" s="245" t="s">
        <v>749</v>
      </c>
      <c r="F28" s="246" t="s">
        <v>724</v>
      </c>
      <c r="G28" s="247" t="s">
        <v>776</v>
      </c>
      <c r="H28" s="247" t="s">
        <v>2511</v>
      </c>
      <c r="I28" s="248">
        <v>10349</v>
      </c>
      <c r="J28" s="245"/>
      <c r="K28" s="245"/>
      <c r="L28" s="245" t="s">
        <v>699</v>
      </c>
      <c r="M28" s="247" t="s">
        <v>699</v>
      </c>
      <c r="N28" s="249">
        <v>5</v>
      </c>
      <c r="O28" s="250" t="s">
        <v>2512</v>
      </c>
      <c r="P28" s="261">
        <v>13</v>
      </c>
      <c r="Q28" s="250" t="s">
        <v>2336</v>
      </c>
      <c r="R28" s="251">
        <v>56</v>
      </c>
      <c r="S28" s="250" t="s">
        <v>2513</v>
      </c>
      <c r="T28" s="261">
        <v>1</v>
      </c>
      <c r="U28" s="252" t="s">
        <v>7854</v>
      </c>
      <c r="V28" s="253" t="s">
        <v>26</v>
      </c>
      <c r="W28" s="253" t="s">
        <v>7855</v>
      </c>
      <c r="X28" s="254" t="s">
        <v>7856</v>
      </c>
      <c r="Y28" s="255">
        <v>35</v>
      </c>
      <c r="Z28" s="255"/>
      <c r="AA28" s="256" t="s">
        <v>699</v>
      </c>
      <c r="AB28" s="257">
        <f t="shared" si="0"/>
        <v>35</v>
      </c>
      <c r="AC28" s="258">
        <v>0</v>
      </c>
      <c r="AD28" s="247">
        <v>0</v>
      </c>
      <c r="AE28" s="247">
        <v>0</v>
      </c>
      <c r="AF28" s="258">
        <v>0</v>
      </c>
      <c r="AG28" s="258">
        <v>0</v>
      </c>
      <c r="AH28" s="247">
        <v>28</v>
      </c>
      <c r="AI28" s="247">
        <v>2</v>
      </c>
      <c r="AJ28" s="247">
        <v>0</v>
      </c>
      <c r="AK28" s="247">
        <v>0</v>
      </c>
      <c r="AL28" s="247">
        <v>5</v>
      </c>
      <c r="AM28" s="246" t="s">
        <v>7868</v>
      </c>
      <c r="AN28" s="247"/>
      <c r="AO28" s="247"/>
    </row>
    <row r="29" spans="1:41">
      <c r="A29" s="245" t="s">
        <v>777</v>
      </c>
      <c r="B29" s="245" t="s">
        <v>2514</v>
      </c>
      <c r="C29" s="245" t="s">
        <v>7853</v>
      </c>
      <c r="D29" s="245" t="s">
        <v>2233</v>
      </c>
      <c r="E29" s="245" t="s">
        <v>749</v>
      </c>
      <c r="F29" s="246" t="s">
        <v>730</v>
      </c>
      <c r="G29" s="247" t="s">
        <v>778</v>
      </c>
      <c r="H29" s="247" t="s">
        <v>2515</v>
      </c>
      <c r="I29" s="248">
        <v>10349</v>
      </c>
      <c r="J29" s="245" t="s">
        <v>2516</v>
      </c>
      <c r="K29" s="245" t="s">
        <v>2332</v>
      </c>
      <c r="L29" s="245" t="s">
        <v>2517</v>
      </c>
      <c r="M29" s="247" t="s">
        <v>2518</v>
      </c>
      <c r="N29" s="249">
        <v>3</v>
      </c>
      <c r="O29" s="250" t="s">
        <v>2519</v>
      </c>
      <c r="P29" s="261">
        <v>13</v>
      </c>
      <c r="Q29" s="250" t="s">
        <v>2336</v>
      </c>
      <c r="R29" s="251">
        <v>51</v>
      </c>
      <c r="S29" s="250" t="s">
        <v>2520</v>
      </c>
      <c r="T29" s="261">
        <v>1</v>
      </c>
      <c r="U29" s="252" t="s">
        <v>7854</v>
      </c>
      <c r="V29" s="253" t="s">
        <v>26</v>
      </c>
      <c r="W29" s="260" t="s">
        <v>35</v>
      </c>
      <c r="X29" s="254" t="s">
        <v>7862</v>
      </c>
      <c r="Y29" s="255">
        <v>35</v>
      </c>
      <c r="Z29" s="255"/>
      <c r="AA29" s="256" t="s">
        <v>699</v>
      </c>
      <c r="AB29" s="257">
        <f t="shared" si="0"/>
        <v>35</v>
      </c>
      <c r="AC29" s="258">
        <v>0</v>
      </c>
      <c r="AD29" s="247">
        <v>0</v>
      </c>
      <c r="AE29" s="247">
        <v>0</v>
      </c>
      <c r="AF29" s="258">
        <v>0</v>
      </c>
      <c r="AG29" s="258">
        <v>0</v>
      </c>
      <c r="AH29" s="247">
        <v>22</v>
      </c>
      <c r="AI29" s="247">
        <v>4</v>
      </c>
      <c r="AJ29" s="247">
        <v>0</v>
      </c>
      <c r="AK29" s="247">
        <v>0</v>
      </c>
      <c r="AL29" s="247">
        <v>9</v>
      </c>
      <c r="AM29" s="246" t="s">
        <v>7863</v>
      </c>
      <c r="AN29" s="247"/>
      <c r="AO29" s="247"/>
    </row>
    <row r="30" spans="1:41">
      <c r="A30" s="245" t="s">
        <v>779</v>
      </c>
      <c r="B30" s="245" t="s">
        <v>2521</v>
      </c>
      <c r="C30" s="245" t="s">
        <v>7853</v>
      </c>
      <c r="D30" s="245" t="s">
        <v>2233</v>
      </c>
      <c r="E30" s="245" t="s">
        <v>749</v>
      </c>
      <c r="F30" s="246" t="s">
        <v>724</v>
      </c>
      <c r="G30" s="247" t="s">
        <v>780</v>
      </c>
      <c r="H30" s="247" t="s">
        <v>2522</v>
      </c>
      <c r="I30" s="248">
        <v>2480</v>
      </c>
      <c r="J30" s="245" t="s">
        <v>2523</v>
      </c>
      <c r="K30" s="245" t="s">
        <v>2332</v>
      </c>
      <c r="L30" s="245" t="s">
        <v>2524</v>
      </c>
      <c r="M30" s="247" t="s">
        <v>2525</v>
      </c>
      <c r="N30" s="249">
        <v>5</v>
      </c>
      <c r="O30" s="250" t="s">
        <v>2526</v>
      </c>
      <c r="P30" s="261">
        <v>12</v>
      </c>
      <c r="Q30" s="250" t="s">
        <v>2527</v>
      </c>
      <c r="R30" s="251">
        <v>41</v>
      </c>
      <c r="S30" s="250" t="s">
        <v>2528</v>
      </c>
      <c r="T30" s="261">
        <v>1</v>
      </c>
      <c r="U30" s="252" t="s">
        <v>7869</v>
      </c>
      <c r="V30" s="253" t="s">
        <v>26</v>
      </c>
      <c r="W30" s="253" t="s">
        <v>7855</v>
      </c>
      <c r="X30" s="254" t="s">
        <v>7856</v>
      </c>
      <c r="Y30" s="255">
        <v>34</v>
      </c>
      <c r="Z30" s="255"/>
      <c r="AA30" s="256" t="s">
        <v>699</v>
      </c>
      <c r="AB30" s="257">
        <f t="shared" si="0"/>
        <v>34</v>
      </c>
      <c r="AC30" s="258">
        <v>0</v>
      </c>
      <c r="AD30" s="247">
        <v>0</v>
      </c>
      <c r="AE30" s="247">
        <v>0</v>
      </c>
      <c r="AF30" s="258">
        <v>2</v>
      </c>
      <c r="AG30" s="258">
        <v>0</v>
      </c>
      <c r="AH30" s="247">
        <v>28</v>
      </c>
      <c r="AI30" s="247">
        <v>0</v>
      </c>
      <c r="AJ30" s="247">
        <v>0</v>
      </c>
      <c r="AK30" s="247">
        <v>0</v>
      </c>
      <c r="AL30" s="247">
        <v>4</v>
      </c>
      <c r="AM30" s="246" t="s">
        <v>7869</v>
      </c>
      <c r="AN30" s="247"/>
      <c r="AO30" s="247"/>
    </row>
    <row r="31" spans="1:41">
      <c r="A31" s="245" t="s">
        <v>781</v>
      </c>
      <c r="B31" s="245" t="s">
        <v>2529</v>
      </c>
      <c r="C31" s="245" t="s">
        <v>7853</v>
      </c>
      <c r="D31" s="245" t="s">
        <v>2233</v>
      </c>
      <c r="E31" s="245" t="s">
        <v>749</v>
      </c>
      <c r="F31" s="246" t="s">
        <v>730</v>
      </c>
      <c r="G31" s="247" t="s">
        <v>782</v>
      </c>
      <c r="H31" s="247" t="s">
        <v>2530</v>
      </c>
      <c r="I31" s="248">
        <v>2480</v>
      </c>
      <c r="J31" s="245" t="s">
        <v>2531</v>
      </c>
      <c r="K31" s="245" t="s">
        <v>2332</v>
      </c>
      <c r="L31" s="245" t="s">
        <v>2532</v>
      </c>
      <c r="M31" s="247" t="s">
        <v>2533</v>
      </c>
      <c r="N31" s="249">
        <v>4</v>
      </c>
      <c r="O31" s="250" t="s">
        <v>2534</v>
      </c>
      <c r="P31" s="261">
        <v>6</v>
      </c>
      <c r="Q31" s="250" t="s">
        <v>2430</v>
      </c>
      <c r="R31" s="251">
        <v>16</v>
      </c>
      <c r="S31" s="250" t="s">
        <v>2535</v>
      </c>
      <c r="T31" s="261">
        <v>1</v>
      </c>
      <c r="U31" s="252" t="s">
        <v>7854</v>
      </c>
      <c r="V31" s="253" t="s">
        <v>2536</v>
      </c>
      <c r="W31" s="253" t="s">
        <v>7855</v>
      </c>
      <c r="X31" s="254" t="s">
        <v>7856</v>
      </c>
      <c r="Y31" s="255">
        <v>15</v>
      </c>
      <c r="Z31" s="255"/>
      <c r="AA31" s="256" t="s">
        <v>699</v>
      </c>
      <c r="AB31" s="257">
        <f t="shared" si="0"/>
        <v>15</v>
      </c>
      <c r="AC31" s="258">
        <v>0</v>
      </c>
      <c r="AD31" s="247">
        <v>0</v>
      </c>
      <c r="AE31" s="247">
        <v>0</v>
      </c>
      <c r="AF31" s="258">
        <v>0</v>
      </c>
      <c r="AG31" s="258">
        <v>0</v>
      </c>
      <c r="AH31" s="247">
        <v>6</v>
      </c>
      <c r="AI31" s="247">
        <v>1</v>
      </c>
      <c r="AJ31" s="247">
        <v>0</v>
      </c>
      <c r="AK31" s="247">
        <v>0</v>
      </c>
      <c r="AL31" s="247">
        <v>8</v>
      </c>
      <c r="AM31" s="246" t="s">
        <v>7857</v>
      </c>
      <c r="AN31" s="247"/>
      <c r="AO31" s="247"/>
    </row>
    <row r="32" spans="1:41">
      <c r="A32" s="245" t="s">
        <v>783</v>
      </c>
      <c r="B32" s="245" t="s">
        <v>2537</v>
      </c>
      <c r="C32" s="245" t="s">
        <v>7853</v>
      </c>
      <c r="D32" s="245" t="s">
        <v>2233</v>
      </c>
      <c r="E32" s="245" t="s">
        <v>749</v>
      </c>
      <c r="F32" s="246" t="s">
        <v>784</v>
      </c>
      <c r="G32" s="247" t="s">
        <v>785</v>
      </c>
      <c r="H32" s="247" t="s">
        <v>2538</v>
      </c>
      <c r="I32" s="248">
        <v>30763</v>
      </c>
      <c r="J32" s="245" t="s">
        <v>2539</v>
      </c>
      <c r="K32" s="245" t="s">
        <v>2332</v>
      </c>
      <c r="L32" s="245" t="s">
        <v>2540</v>
      </c>
      <c r="M32" s="247" t="s">
        <v>2541</v>
      </c>
      <c r="N32" s="249">
        <v>5</v>
      </c>
      <c r="O32" s="250" t="s">
        <v>2542</v>
      </c>
      <c r="P32" s="261">
        <v>10</v>
      </c>
      <c r="Q32" s="250" t="s">
        <v>2543</v>
      </c>
      <c r="R32" s="251">
        <v>51</v>
      </c>
      <c r="S32" s="250" t="s">
        <v>2544</v>
      </c>
      <c r="T32" s="261">
        <v>1</v>
      </c>
      <c r="U32" s="252" t="s">
        <v>7854</v>
      </c>
      <c r="V32" s="253" t="s">
        <v>26</v>
      </c>
      <c r="W32" s="253" t="s">
        <v>7855</v>
      </c>
      <c r="X32" s="254" t="s">
        <v>7856</v>
      </c>
      <c r="Y32" s="255">
        <v>38</v>
      </c>
      <c r="Z32" s="255"/>
      <c r="AA32" s="256" t="s">
        <v>699</v>
      </c>
      <c r="AB32" s="257">
        <f t="shared" si="0"/>
        <v>38</v>
      </c>
      <c r="AC32" s="258">
        <v>0</v>
      </c>
      <c r="AD32" s="247">
        <v>0</v>
      </c>
      <c r="AE32" s="247">
        <v>0</v>
      </c>
      <c r="AF32" s="258">
        <v>3</v>
      </c>
      <c r="AG32" s="258">
        <v>0</v>
      </c>
      <c r="AH32" s="247">
        <v>35</v>
      </c>
      <c r="AI32" s="247">
        <v>0</v>
      </c>
      <c r="AJ32" s="247">
        <v>0</v>
      </c>
      <c r="AK32" s="247">
        <v>0</v>
      </c>
      <c r="AL32" s="247">
        <v>0</v>
      </c>
      <c r="AM32" s="246" t="s">
        <v>7857</v>
      </c>
      <c r="AN32" s="247"/>
      <c r="AO32" s="247"/>
    </row>
    <row r="33" spans="1:41">
      <c r="A33" s="245" t="s">
        <v>786</v>
      </c>
      <c r="B33" s="245" t="s">
        <v>2545</v>
      </c>
      <c r="C33" s="245" t="s">
        <v>7853</v>
      </c>
      <c r="D33" s="245" t="s">
        <v>2233</v>
      </c>
      <c r="E33" s="245" t="s">
        <v>749</v>
      </c>
      <c r="F33" s="246" t="s">
        <v>724</v>
      </c>
      <c r="G33" s="247" t="s">
        <v>787</v>
      </c>
      <c r="H33" s="247" t="s">
        <v>2546</v>
      </c>
      <c r="I33" s="248">
        <v>28931</v>
      </c>
      <c r="J33" s="245" t="s">
        <v>2547</v>
      </c>
      <c r="K33" s="245" t="s">
        <v>2332</v>
      </c>
      <c r="L33" s="245" t="s">
        <v>2548</v>
      </c>
      <c r="M33" s="247" t="s">
        <v>2549</v>
      </c>
      <c r="N33" s="249">
        <v>4</v>
      </c>
      <c r="O33" s="250" t="s">
        <v>2550</v>
      </c>
      <c r="P33" s="261">
        <v>7</v>
      </c>
      <c r="Q33" s="250" t="s">
        <v>2551</v>
      </c>
      <c r="R33" s="251">
        <v>31</v>
      </c>
      <c r="S33" s="250" t="s">
        <v>2552</v>
      </c>
      <c r="T33" s="261">
        <v>5</v>
      </c>
      <c r="U33" s="252" t="s">
        <v>7854</v>
      </c>
      <c r="V33" s="253" t="s">
        <v>26</v>
      </c>
      <c r="W33" s="253" t="s">
        <v>7855</v>
      </c>
      <c r="X33" s="254" t="s">
        <v>7856</v>
      </c>
      <c r="Y33" s="255">
        <v>28</v>
      </c>
      <c r="Z33" s="255"/>
      <c r="AA33" s="256" t="s">
        <v>699</v>
      </c>
      <c r="AB33" s="257">
        <f t="shared" si="0"/>
        <v>28</v>
      </c>
      <c r="AC33" s="258">
        <v>0</v>
      </c>
      <c r="AD33" s="247">
        <v>0</v>
      </c>
      <c r="AE33" s="247">
        <v>0</v>
      </c>
      <c r="AF33" s="258">
        <v>0</v>
      </c>
      <c r="AG33" s="258">
        <v>0</v>
      </c>
      <c r="AH33" s="247">
        <v>28</v>
      </c>
      <c r="AI33" s="247">
        <v>0</v>
      </c>
      <c r="AJ33" s="247">
        <v>0</v>
      </c>
      <c r="AK33" s="247">
        <v>0</v>
      </c>
      <c r="AL33" s="247">
        <v>0</v>
      </c>
      <c r="AM33" s="246" t="s">
        <v>7857</v>
      </c>
      <c r="AN33" s="247"/>
      <c r="AO33" s="247"/>
    </row>
    <row r="34" spans="1:41">
      <c r="A34" s="245" t="s">
        <v>788</v>
      </c>
      <c r="B34" s="245" t="s">
        <v>2553</v>
      </c>
      <c r="C34" s="245" t="s">
        <v>7853</v>
      </c>
      <c r="D34" s="245" t="s">
        <v>2233</v>
      </c>
      <c r="E34" s="245" t="s">
        <v>749</v>
      </c>
      <c r="F34" s="246" t="s">
        <v>727</v>
      </c>
      <c r="G34" s="247" t="s">
        <v>789</v>
      </c>
      <c r="H34" s="247" t="s">
        <v>2554</v>
      </c>
      <c r="I34" s="248">
        <v>2482</v>
      </c>
      <c r="J34" s="245" t="s">
        <v>2555</v>
      </c>
      <c r="K34" s="245" t="s">
        <v>2332</v>
      </c>
      <c r="L34" s="245" t="s">
        <v>2556</v>
      </c>
      <c r="M34" s="247" t="s">
        <v>2557</v>
      </c>
      <c r="N34" s="249">
        <v>5</v>
      </c>
      <c r="O34" s="250" t="s">
        <v>2558</v>
      </c>
      <c r="P34" s="261">
        <v>11</v>
      </c>
      <c r="Q34" s="250" t="s">
        <v>2559</v>
      </c>
      <c r="R34" s="251">
        <v>20</v>
      </c>
      <c r="S34" s="250" t="s">
        <v>2560</v>
      </c>
      <c r="T34" s="261">
        <v>1</v>
      </c>
      <c r="U34" s="252" t="s">
        <v>7854</v>
      </c>
      <c r="V34" s="253" t="s">
        <v>26</v>
      </c>
      <c r="W34" s="253" t="s">
        <v>7855</v>
      </c>
      <c r="X34" s="254" t="s">
        <v>7856</v>
      </c>
      <c r="Y34" s="255">
        <v>18</v>
      </c>
      <c r="Z34" s="255"/>
      <c r="AA34" s="256" t="s">
        <v>699</v>
      </c>
      <c r="AB34" s="257">
        <f t="shared" si="0"/>
        <v>18</v>
      </c>
      <c r="AC34" s="258">
        <v>0</v>
      </c>
      <c r="AD34" s="247">
        <v>0</v>
      </c>
      <c r="AE34" s="247">
        <v>0</v>
      </c>
      <c r="AF34" s="258">
        <v>0</v>
      </c>
      <c r="AG34" s="258">
        <v>0</v>
      </c>
      <c r="AH34" s="247">
        <v>13</v>
      </c>
      <c r="AI34" s="247">
        <v>5</v>
      </c>
      <c r="AJ34" s="247">
        <v>0</v>
      </c>
      <c r="AK34" s="247">
        <v>0</v>
      </c>
      <c r="AL34" s="247">
        <v>0</v>
      </c>
      <c r="AM34" s="246" t="s">
        <v>7857</v>
      </c>
      <c r="AN34" s="247"/>
      <c r="AO34" s="247"/>
    </row>
    <row r="35" spans="1:41">
      <c r="A35" s="245" t="s">
        <v>790</v>
      </c>
      <c r="B35" s="245" t="s">
        <v>2561</v>
      </c>
      <c r="C35" s="245" t="s">
        <v>7853</v>
      </c>
      <c r="D35" s="245" t="s">
        <v>2233</v>
      </c>
      <c r="E35" s="245" t="s">
        <v>749</v>
      </c>
      <c r="F35" s="246" t="s">
        <v>730</v>
      </c>
      <c r="G35" s="247" t="s">
        <v>791</v>
      </c>
      <c r="H35" s="247" t="s">
        <v>2562</v>
      </c>
      <c r="I35" s="248">
        <v>8167</v>
      </c>
      <c r="J35" s="245" t="s">
        <v>2563</v>
      </c>
      <c r="K35" s="245" t="s">
        <v>2332</v>
      </c>
      <c r="L35" s="245" t="s">
        <v>2564</v>
      </c>
      <c r="M35" s="247" t="s">
        <v>2565</v>
      </c>
      <c r="N35" s="249">
        <v>4</v>
      </c>
      <c r="O35" s="250" t="s">
        <v>2566</v>
      </c>
      <c r="P35" s="261">
        <v>16</v>
      </c>
      <c r="Q35" s="250" t="s">
        <v>2567</v>
      </c>
      <c r="R35" s="251">
        <v>42</v>
      </c>
      <c r="S35" s="250" t="s">
        <v>2568</v>
      </c>
      <c r="T35" s="261">
        <v>1</v>
      </c>
      <c r="U35" s="252" t="s">
        <v>7854</v>
      </c>
      <c r="V35" s="253" t="s">
        <v>26</v>
      </c>
      <c r="W35" s="253" t="s">
        <v>7855</v>
      </c>
      <c r="X35" s="254" t="s">
        <v>7856</v>
      </c>
      <c r="Y35" s="255">
        <v>37</v>
      </c>
      <c r="Z35" s="255"/>
      <c r="AA35" s="256" t="s">
        <v>699</v>
      </c>
      <c r="AB35" s="257">
        <f t="shared" si="0"/>
        <v>37</v>
      </c>
      <c r="AC35" s="258">
        <v>0</v>
      </c>
      <c r="AD35" s="247">
        <v>0</v>
      </c>
      <c r="AE35" s="247">
        <v>0</v>
      </c>
      <c r="AF35" s="258">
        <v>0</v>
      </c>
      <c r="AG35" s="258">
        <v>0</v>
      </c>
      <c r="AH35" s="247">
        <v>21</v>
      </c>
      <c r="AI35" s="247">
        <v>3</v>
      </c>
      <c r="AJ35" s="247">
        <v>0</v>
      </c>
      <c r="AK35" s="247">
        <v>0</v>
      </c>
      <c r="AL35" s="247">
        <v>13</v>
      </c>
      <c r="AM35" s="246" t="s">
        <v>7857</v>
      </c>
      <c r="AN35" s="247"/>
      <c r="AO35" s="247"/>
    </row>
    <row r="36" spans="1:41">
      <c r="A36" s="245" t="s">
        <v>792</v>
      </c>
      <c r="B36" s="245" t="s">
        <v>2569</v>
      </c>
      <c r="C36" s="245" t="s">
        <v>7853</v>
      </c>
      <c r="D36" s="245" t="s">
        <v>2233</v>
      </c>
      <c r="E36" s="245" t="s">
        <v>749</v>
      </c>
      <c r="F36" s="246" t="s">
        <v>727</v>
      </c>
      <c r="G36" s="247" t="s">
        <v>793</v>
      </c>
      <c r="H36" s="247" t="s">
        <v>2570</v>
      </c>
      <c r="I36" s="248">
        <v>25715</v>
      </c>
      <c r="J36" s="245"/>
      <c r="K36" s="245"/>
      <c r="L36" s="245" t="s">
        <v>699</v>
      </c>
      <c r="M36" s="247" t="s">
        <v>699</v>
      </c>
      <c r="N36" s="249">
        <v>3</v>
      </c>
      <c r="O36" s="250" t="s">
        <v>2437</v>
      </c>
      <c r="P36" s="261">
        <v>10</v>
      </c>
      <c r="Q36" s="250" t="s">
        <v>2430</v>
      </c>
      <c r="R36" s="251">
        <v>12</v>
      </c>
      <c r="S36" s="250" t="s">
        <v>2571</v>
      </c>
      <c r="T36" s="261">
        <v>1</v>
      </c>
      <c r="U36" s="252" t="s">
        <v>7854</v>
      </c>
      <c r="V36" s="253" t="s">
        <v>2353</v>
      </c>
      <c r="W36" s="253" t="s">
        <v>7855</v>
      </c>
      <c r="X36" s="254" t="s">
        <v>7856</v>
      </c>
      <c r="Y36" s="255">
        <v>13</v>
      </c>
      <c r="Z36" s="255"/>
      <c r="AA36" s="256" t="s">
        <v>699</v>
      </c>
      <c r="AB36" s="257">
        <f t="shared" si="0"/>
        <v>13</v>
      </c>
      <c r="AC36" s="258">
        <v>0</v>
      </c>
      <c r="AD36" s="247">
        <v>0</v>
      </c>
      <c r="AE36" s="247">
        <v>0</v>
      </c>
      <c r="AF36" s="258">
        <v>0</v>
      </c>
      <c r="AG36" s="258">
        <v>0</v>
      </c>
      <c r="AH36" s="247">
        <v>6</v>
      </c>
      <c r="AI36" s="247">
        <v>0</v>
      </c>
      <c r="AJ36" s="247">
        <v>0</v>
      </c>
      <c r="AK36" s="247">
        <v>0</v>
      </c>
      <c r="AL36" s="247">
        <v>7</v>
      </c>
      <c r="AM36" s="246" t="s">
        <v>7868</v>
      </c>
      <c r="AN36" s="247"/>
      <c r="AO36" s="247"/>
    </row>
    <row r="37" spans="1:41">
      <c r="A37" s="245" t="s">
        <v>794</v>
      </c>
      <c r="B37" s="245" t="s">
        <v>2572</v>
      </c>
      <c r="C37" s="245" t="s">
        <v>7853</v>
      </c>
      <c r="D37" s="245" t="s">
        <v>2233</v>
      </c>
      <c r="E37" s="245" t="s">
        <v>749</v>
      </c>
      <c r="F37" s="246" t="s">
        <v>724</v>
      </c>
      <c r="G37" s="247" t="s">
        <v>795</v>
      </c>
      <c r="H37" s="247" t="s">
        <v>2573</v>
      </c>
      <c r="I37" s="248">
        <v>20560</v>
      </c>
      <c r="J37" s="245"/>
      <c r="K37" s="245"/>
      <c r="L37" s="245" t="s">
        <v>699</v>
      </c>
      <c r="M37" s="247" t="s">
        <v>699</v>
      </c>
      <c r="N37" s="249">
        <v>5</v>
      </c>
      <c r="O37" s="250" t="s">
        <v>2574</v>
      </c>
      <c r="P37" s="261">
        <v>19</v>
      </c>
      <c r="Q37" s="250" t="s">
        <v>2575</v>
      </c>
      <c r="R37" s="251">
        <v>53</v>
      </c>
      <c r="S37" s="250" t="s">
        <v>2576</v>
      </c>
      <c r="T37" s="261">
        <v>1</v>
      </c>
      <c r="U37" s="252" t="s">
        <v>7854</v>
      </c>
      <c r="V37" s="253" t="s">
        <v>26</v>
      </c>
      <c r="W37" s="253" t="s">
        <v>7855</v>
      </c>
      <c r="X37" s="254" t="s">
        <v>7856</v>
      </c>
      <c r="Y37" s="255">
        <v>0</v>
      </c>
      <c r="Z37" s="255"/>
      <c r="AA37" s="256" t="s">
        <v>7870</v>
      </c>
      <c r="AB37" s="257">
        <f t="shared" si="0"/>
        <v>0</v>
      </c>
      <c r="AC37" s="258">
        <v>0</v>
      </c>
      <c r="AD37" s="247">
        <v>0</v>
      </c>
      <c r="AE37" s="247">
        <v>0</v>
      </c>
      <c r="AF37" s="258">
        <v>0</v>
      </c>
      <c r="AG37" s="258">
        <v>0</v>
      </c>
      <c r="AH37" s="247">
        <v>0</v>
      </c>
      <c r="AI37" s="247">
        <v>0</v>
      </c>
      <c r="AJ37" s="247">
        <v>0</v>
      </c>
      <c r="AK37" s="247">
        <v>0</v>
      </c>
      <c r="AL37" s="247">
        <v>0</v>
      </c>
      <c r="AM37" s="246" t="s">
        <v>7868</v>
      </c>
      <c r="AN37" s="247"/>
      <c r="AO37" s="247"/>
    </row>
    <row r="38" spans="1:41">
      <c r="A38" s="245" t="s">
        <v>796</v>
      </c>
      <c r="B38" s="245" t="s">
        <v>2577</v>
      </c>
      <c r="C38" s="245" t="s">
        <v>7853</v>
      </c>
      <c r="D38" s="245" t="s">
        <v>2233</v>
      </c>
      <c r="E38" s="245" t="s">
        <v>749</v>
      </c>
      <c r="F38" s="246" t="s">
        <v>730</v>
      </c>
      <c r="G38" s="247" t="s">
        <v>797</v>
      </c>
      <c r="H38" s="247" t="s">
        <v>2573</v>
      </c>
      <c r="I38" s="248">
        <v>19464</v>
      </c>
      <c r="J38" s="245"/>
      <c r="K38" s="245"/>
      <c r="L38" s="245" t="s">
        <v>699</v>
      </c>
      <c r="M38" s="247" t="s">
        <v>699</v>
      </c>
      <c r="N38" s="249">
        <v>3</v>
      </c>
      <c r="O38" s="250" t="s">
        <v>2470</v>
      </c>
      <c r="P38" s="261">
        <v>5</v>
      </c>
      <c r="Q38" s="250" t="s">
        <v>2470</v>
      </c>
      <c r="R38" s="251">
        <v>23</v>
      </c>
      <c r="S38" s="250" t="s">
        <v>2578</v>
      </c>
      <c r="T38" s="261">
        <v>1</v>
      </c>
      <c r="U38" s="252" t="s">
        <v>7854</v>
      </c>
      <c r="V38" s="253" t="s">
        <v>2579</v>
      </c>
      <c r="W38" s="253" t="s">
        <v>7855</v>
      </c>
      <c r="X38" s="254" t="s">
        <v>7856</v>
      </c>
      <c r="Y38" s="255">
        <v>0</v>
      </c>
      <c r="Z38" s="255"/>
      <c r="AA38" s="256" t="s">
        <v>7871</v>
      </c>
      <c r="AB38" s="257">
        <f t="shared" si="0"/>
        <v>0</v>
      </c>
      <c r="AC38" s="258">
        <v>0</v>
      </c>
      <c r="AD38" s="247">
        <v>0</v>
      </c>
      <c r="AE38" s="247">
        <v>0</v>
      </c>
      <c r="AF38" s="258">
        <v>0</v>
      </c>
      <c r="AG38" s="258">
        <v>0</v>
      </c>
      <c r="AH38" s="247">
        <v>0</v>
      </c>
      <c r="AI38" s="247">
        <v>0</v>
      </c>
      <c r="AJ38" s="247">
        <v>0</v>
      </c>
      <c r="AK38" s="247">
        <v>0</v>
      </c>
      <c r="AL38" s="247">
        <v>0</v>
      </c>
      <c r="AM38" s="246" t="s">
        <v>7868</v>
      </c>
      <c r="AN38" s="247"/>
      <c r="AO38" s="247"/>
    </row>
    <row r="39" spans="1:41">
      <c r="A39" s="245" t="s">
        <v>798</v>
      </c>
      <c r="B39" s="245" t="s">
        <v>2581</v>
      </c>
      <c r="C39" s="245" t="s">
        <v>7853</v>
      </c>
      <c r="D39" s="245" t="s">
        <v>2233</v>
      </c>
      <c r="E39" s="245" t="s">
        <v>749</v>
      </c>
      <c r="F39" s="246" t="s">
        <v>784</v>
      </c>
      <c r="G39" s="247" t="s">
        <v>799</v>
      </c>
      <c r="H39" s="247" t="s">
        <v>2582</v>
      </c>
      <c r="I39" s="248">
        <v>45536</v>
      </c>
      <c r="J39" s="245"/>
      <c r="K39" s="245"/>
      <c r="L39" s="245" t="s">
        <v>699</v>
      </c>
      <c r="M39" s="247" t="s">
        <v>699</v>
      </c>
      <c r="N39" s="249">
        <v>2</v>
      </c>
      <c r="O39" s="250" t="s">
        <v>2583</v>
      </c>
      <c r="P39" s="261">
        <v>11</v>
      </c>
      <c r="Q39" s="250" t="s">
        <v>2551</v>
      </c>
      <c r="R39" s="251">
        <v>27</v>
      </c>
      <c r="S39" s="250" t="s">
        <v>2584</v>
      </c>
      <c r="T39" s="261">
        <v>2</v>
      </c>
      <c r="U39" s="252" t="s">
        <v>7854</v>
      </c>
      <c r="V39" s="253" t="s">
        <v>26</v>
      </c>
      <c r="W39" s="253" t="s">
        <v>7855</v>
      </c>
      <c r="X39" s="254" t="s">
        <v>7856</v>
      </c>
      <c r="Y39" s="255">
        <v>0</v>
      </c>
      <c r="Z39" s="255"/>
      <c r="AA39" s="256" t="s">
        <v>699</v>
      </c>
      <c r="AB39" s="257">
        <f t="shared" si="0"/>
        <v>0</v>
      </c>
      <c r="AC39" s="258">
        <v>0</v>
      </c>
      <c r="AD39" s="247">
        <v>0</v>
      </c>
      <c r="AE39" s="247">
        <v>0</v>
      </c>
      <c r="AF39" s="258">
        <v>0</v>
      </c>
      <c r="AG39" s="258">
        <v>0</v>
      </c>
      <c r="AH39" s="247">
        <v>0</v>
      </c>
      <c r="AI39" s="247">
        <v>0</v>
      </c>
      <c r="AJ39" s="247">
        <v>0</v>
      </c>
      <c r="AK39" s="247">
        <v>0</v>
      </c>
      <c r="AL39" s="247">
        <v>0</v>
      </c>
      <c r="AM39" s="246" t="s">
        <v>7857</v>
      </c>
      <c r="AN39" s="247"/>
      <c r="AO39" s="247"/>
    </row>
    <row r="40" spans="1:41">
      <c r="A40" s="245" t="s">
        <v>800</v>
      </c>
      <c r="B40" s="245" t="s">
        <v>2585</v>
      </c>
      <c r="C40" s="245" t="s">
        <v>7853</v>
      </c>
      <c r="D40" s="245" t="s">
        <v>2233</v>
      </c>
      <c r="E40" s="245" t="s">
        <v>749</v>
      </c>
      <c r="F40" s="246" t="s">
        <v>727</v>
      </c>
      <c r="G40" s="247" t="s">
        <v>801</v>
      </c>
      <c r="H40" s="247" t="s">
        <v>2586</v>
      </c>
      <c r="I40" s="248">
        <v>15213</v>
      </c>
      <c r="J40" s="245" t="s">
        <v>2587</v>
      </c>
      <c r="K40" s="245" t="s">
        <v>2332</v>
      </c>
      <c r="L40" s="245" t="s">
        <v>2588</v>
      </c>
      <c r="M40" s="247" t="s">
        <v>2589</v>
      </c>
      <c r="N40" s="249">
        <v>4</v>
      </c>
      <c r="O40" s="250" t="s">
        <v>2469</v>
      </c>
      <c r="P40" s="261">
        <v>4</v>
      </c>
      <c r="Q40" s="250" t="s">
        <v>2430</v>
      </c>
      <c r="R40" s="251">
        <v>12</v>
      </c>
      <c r="S40" s="250" t="s">
        <v>2590</v>
      </c>
      <c r="T40" s="261">
        <v>1</v>
      </c>
      <c r="U40" s="252" t="s">
        <v>7854</v>
      </c>
      <c r="V40" s="253" t="s">
        <v>2353</v>
      </c>
      <c r="W40" s="253" t="s">
        <v>7855</v>
      </c>
      <c r="X40" s="254" t="s">
        <v>7856</v>
      </c>
      <c r="Y40" s="255">
        <v>10</v>
      </c>
      <c r="Z40" s="255"/>
      <c r="AA40" s="256" t="s">
        <v>699</v>
      </c>
      <c r="AB40" s="257">
        <f t="shared" si="0"/>
        <v>10</v>
      </c>
      <c r="AC40" s="258">
        <v>0</v>
      </c>
      <c r="AD40" s="247">
        <v>2</v>
      </c>
      <c r="AE40" s="247">
        <v>0</v>
      </c>
      <c r="AF40" s="258">
        <v>0</v>
      </c>
      <c r="AG40" s="258">
        <v>0</v>
      </c>
      <c r="AH40" s="247">
        <v>5</v>
      </c>
      <c r="AI40" s="247">
        <v>2</v>
      </c>
      <c r="AJ40" s="247">
        <v>0</v>
      </c>
      <c r="AK40" s="247">
        <v>0</v>
      </c>
      <c r="AL40" s="247">
        <v>1</v>
      </c>
      <c r="AM40" s="246" t="s">
        <v>7868</v>
      </c>
      <c r="AN40" s="247"/>
      <c r="AO40" s="247"/>
    </row>
    <row r="41" spans="1:41">
      <c r="A41" s="245" t="s">
        <v>802</v>
      </c>
      <c r="B41" s="245" t="s">
        <v>2591</v>
      </c>
      <c r="C41" s="245" t="s">
        <v>7853</v>
      </c>
      <c r="D41" s="245" t="s">
        <v>2233</v>
      </c>
      <c r="E41" s="245" t="s">
        <v>749</v>
      </c>
      <c r="F41" s="246" t="s">
        <v>727</v>
      </c>
      <c r="G41" s="247" t="s">
        <v>803</v>
      </c>
      <c r="H41" s="247" t="s">
        <v>2592</v>
      </c>
      <c r="I41" s="248">
        <v>14221</v>
      </c>
      <c r="J41" s="245"/>
      <c r="K41" s="245"/>
      <c r="L41" s="245" t="s">
        <v>699</v>
      </c>
      <c r="M41" s="247" t="s">
        <v>699</v>
      </c>
      <c r="N41" s="249">
        <v>2</v>
      </c>
      <c r="O41" s="250" t="s">
        <v>2469</v>
      </c>
      <c r="P41" s="261">
        <v>8</v>
      </c>
      <c r="Q41" s="250" t="s">
        <v>2470</v>
      </c>
      <c r="R41" s="251">
        <v>10</v>
      </c>
      <c r="S41" s="250" t="s">
        <v>2593</v>
      </c>
      <c r="T41" s="261">
        <v>1</v>
      </c>
      <c r="U41" s="252" t="s">
        <v>7854</v>
      </c>
      <c r="V41" s="253" t="s">
        <v>2353</v>
      </c>
      <c r="W41" s="253" t="s">
        <v>7855</v>
      </c>
      <c r="X41" s="254" t="s">
        <v>7856</v>
      </c>
      <c r="Y41" s="255">
        <v>9</v>
      </c>
      <c r="Z41" s="255"/>
      <c r="AA41" s="256" t="s">
        <v>699</v>
      </c>
      <c r="AB41" s="257">
        <f t="shared" si="0"/>
        <v>9</v>
      </c>
      <c r="AC41" s="258">
        <v>0</v>
      </c>
      <c r="AD41" s="247">
        <v>0</v>
      </c>
      <c r="AE41" s="247">
        <v>0</v>
      </c>
      <c r="AF41" s="258">
        <v>0</v>
      </c>
      <c r="AG41" s="258">
        <v>0</v>
      </c>
      <c r="AH41" s="247">
        <v>9</v>
      </c>
      <c r="AI41" s="247">
        <v>0</v>
      </c>
      <c r="AJ41" s="247">
        <v>0</v>
      </c>
      <c r="AK41" s="247">
        <v>0</v>
      </c>
      <c r="AL41" s="247">
        <v>0</v>
      </c>
      <c r="AM41" s="246" t="s">
        <v>7868</v>
      </c>
      <c r="AN41" s="247"/>
      <c r="AO41" s="247"/>
    </row>
    <row r="42" spans="1:41">
      <c r="A42" s="245" t="s">
        <v>804</v>
      </c>
      <c r="B42" s="245" t="s">
        <v>2594</v>
      </c>
      <c r="C42" s="245" t="s">
        <v>7853</v>
      </c>
      <c r="D42" s="245" t="s">
        <v>2233</v>
      </c>
      <c r="E42" s="245" t="s">
        <v>749</v>
      </c>
      <c r="F42" s="246" t="s">
        <v>727</v>
      </c>
      <c r="G42" s="247" t="s">
        <v>805</v>
      </c>
      <c r="H42" s="247" t="s">
        <v>2595</v>
      </c>
      <c r="I42" s="248">
        <v>17486</v>
      </c>
      <c r="J42" s="245" t="s">
        <v>2596</v>
      </c>
      <c r="K42" s="245" t="s">
        <v>2332</v>
      </c>
      <c r="L42" s="245" t="s">
        <v>2597</v>
      </c>
      <c r="M42" s="247" t="s">
        <v>2598</v>
      </c>
      <c r="N42" s="249">
        <v>3</v>
      </c>
      <c r="O42" s="250" t="s">
        <v>2429</v>
      </c>
      <c r="P42" s="261">
        <v>3</v>
      </c>
      <c r="Q42" s="250" t="s">
        <v>2470</v>
      </c>
      <c r="R42" s="251">
        <v>11</v>
      </c>
      <c r="S42" s="250" t="s">
        <v>2599</v>
      </c>
      <c r="T42" s="261">
        <v>1</v>
      </c>
      <c r="U42" s="252" t="s">
        <v>7854</v>
      </c>
      <c r="V42" s="253" t="s">
        <v>2353</v>
      </c>
      <c r="W42" s="253" t="s">
        <v>7855</v>
      </c>
      <c r="X42" s="254" t="s">
        <v>7856</v>
      </c>
      <c r="Y42" s="255">
        <v>13</v>
      </c>
      <c r="Z42" s="255"/>
      <c r="AA42" s="256" t="s">
        <v>699</v>
      </c>
      <c r="AB42" s="257">
        <f t="shared" si="0"/>
        <v>13</v>
      </c>
      <c r="AC42" s="258">
        <v>0</v>
      </c>
      <c r="AD42" s="247">
        <v>1</v>
      </c>
      <c r="AE42" s="247">
        <v>0</v>
      </c>
      <c r="AF42" s="258">
        <v>0</v>
      </c>
      <c r="AG42" s="258">
        <v>0</v>
      </c>
      <c r="AH42" s="247">
        <v>5</v>
      </c>
      <c r="AI42" s="247">
        <v>2</v>
      </c>
      <c r="AJ42" s="247">
        <v>0</v>
      </c>
      <c r="AK42" s="247">
        <v>0</v>
      </c>
      <c r="AL42" s="247">
        <v>5</v>
      </c>
      <c r="AM42" s="246" t="s">
        <v>7868</v>
      </c>
      <c r="AN42" s="247"/>
      <c r="AO42" s="247"/>
    </row>
    <row r="43" spans="1:41">
      <c r="A43" s="245" t="s">
        <v>806</v>
      </c>
      <c r="B43" s="245" t="s">
        <v>2600</v>
      </c>
      <c r="C43" s="245" t="s">
        <v>7853</v>
      </c>
      <c r="D43" s="245" t="s">
        <v>2233</v>
      </c>
      <c r="E43" s="245" t="s">
        <v>749</v>
      </c>
      <c r="F43" s="246" t="s">
        <v>730</v>
      </c>
      <c r="G43" s="247" t="s">
        <v>807</v>
      </c>
      <c r="H43" s="247" t="s">
        <v>2601</v>
      </c>
      <c r="I43" s="248">
        <v>28560</v>
      </c>
      <c r="J43" s="245"/>
      <c r="K43" s="245"/>
      <c r="L43" s="245" t="s">
        <v>699</v>
      </c>
      <c r="M43" s="247" t="s">
        <v>699</v>
      </c>
      <c r="N43" s="249">
        <v>2</v>
      </c>
      <c r="O43" s="250" t="s">
        <v>2602</v>
      </c>
      <c r="P43" s="261">
        <v>7</v>
      </c>
      <c r="Q43" s="250" t="s">
        <v>2603</v>
      </c>
      <c r="R43" s="251">
        <v>11</v>
      </c>
      <c r="S43" s="250" t="s">
        <v>2604</v>
      </c>
      <c r="T43" s="261">
        <v>1</v>
      </c>
      <c r="U43" s="252" t="s">
        <v>7854</v>
      </c>
      <c r="V43" s="253" t="s">
        <v>2353</v>
      </c>
      <c r="W43" s="253" t="s">
        <v>7855</v>
      </c>
      <c r="X43" s="254" t="s">
        <v>7856</v>
      </c>
      <c r="Y43" s="255">
        <v>12</v>
      </c>
      <c r="Z43" s="255"/>
      <c r="AA43" s="256" t="s">
        <v>699</v>
      </c>
      <c r="AB43" s="257">
        <f t="shared" si="0"/>
        <v>12</v>
      </c>
      <c r="AC43" s="258">
        <v>0</v>
      </c>
      <c r="AD43" s="247">
        <v>0</v>
      </c>
      <c r="AE43" s="247">
        <v>0</v>
      </c>
      <c r="AF43" s="258">
        <v>0</v>
      </c>
      <c r="AG43" s="258">
        <v>0</v>
      </c>
      <c r="AH43" s="247">
        <v>3</v>
      </c>
      <c r="AI43" s="247">
        <v>3</v>
      </c>
      <c r="AJ43" s="247">
        <v>0</v>
      </c>
      <c r="AK43" s="247">
        <v>0</v>
      </c>
      <c r="AL43" s="247">
        <v>6</v>
      </c>
      <c r="AM43" s="246" t="s">
        <v>7868</v>
      </c>
      <c r="AN43" s="247"/>
      <c r="AO43" s="247"/>
    </row>
    <row r="44" spans="1:41">
      <c r="A44" s="245" t="s">
        <v>808</v>
      </c>
      <c r="B44" s="245" t="s">
        <v>2605</v>
      </c>
      <c r="C44" s="245" t="s">
        <v>7853</v>
      </c>
      <c r="D44" s="245" t="s">
        <v>2233</v>
      </c>
      <c r="E44" s="245" t="s">
        <v>749</v>
      </c>
      <c r="F44" s="246" t="s">
        <v>727</v>
      </c>
      <c r="G44" s="247" t="s">
        <v>809</v>
      </c>
      <c r="H44" s="247" t="s">
        <v>2606</v>
      </c>
      <c r="I44" s="248">
        <v>7762</v>
      </c>
      <c r="J44" s="245"/>
      <c r="K44" s="245"/>
      <c r="L44" s="245" t="s">
        <v>2608</v>
      </c>
      <c r="M44" s="247" t="s">
        <v>2609</v>
      </c>
      <c r="N44" s="249">
        <v>2</v>
      </c>
      <c r="O44" s="250" t="s">
        <v>2469</v>
      </c>
      <c r="P44" s="261">
        <v>8</v>
      </c>
      <c r="Q44" s="250" t="s">
        <v>2610</v>
      </c>
      <c r="R44" s="251">
        <v>13</v>
      </c>
      <c r="S44" s="250" t="s">
        <v>2611</v>
      </c>
      <c r="T44" s="261">
        <v>1</v>
      </c>
      <c r="U44" s="252" t="s">
        <v>7854</v>
      </c>
      <c r="V44" s="253" t="s">
        <v>2353</v>
      </c>
      <c r="W44" s="253" t="s">
        <v>7855</v>
      </c>
      <c r="X44" s="254" t="s">
        <v>7856</v>
      </c>
      <c r="Y44" s="255">
        <v>10</v>
      </c>
      <c r="Z44" s="255"/>
      <c r="AA44" s="256" t="s">
        <v>699</v>
      </c>
      <c r="AB44" s="257">
        <f t="shared" si="0"/>
        <v>10</v>
      </c>
      <c r="AC44" s="258">
        <v>0</v>
      </c>
      <c r="AD44" s="247">
        <v>0</v>
      </c>
      <c r="AE44" s="247">
        <v>0</v>
      </c>
      <c r="AF44" s="258">
        <v>0</v>
      </c>
      <c r="AG44" s="258">
        <v>0</v>
      </c>
      <c r="AH44" s="247">
        <v>7</v>
      </c>
      <c r="AI44" s="247">
        <v>2</v>
      </c>
      <c r="AJ44" s="247">
        <v>0</v>
      </c>
      <c r="AK44" s="247">
        <v>0</v>
      </c>
      <c r="AL44" s="247">
        <v>1</v>
      </c>
      <c r="AM44" s="246" t="s">
        <v>7868</v>
      </c>
      <c r="AN44" s="247"/>
      <c r="AO44" s="247"/>
    </row>
    <row r="45" spans="1:41">
      <c r="A45" s="245" t="s">
        <v>810</v>
      </c>
      <c r="B45" s="245" t="s">
        <v>2612</v>
      </c>
      <c r="C45" s="245" t="s">
        <v>7853</v>
      </c>
      <c r="D45" s="245" t="s">
        <v>2233</v>
      </c>
      <c r="E45" s="245" t="s">
        <v>749</v>
      </c>
      <c r="F45" s="246" t="s">
        <v>730</v>
      </c>
      <c r="G45" s="247" t="s">
        <v>811</v>
      </c>
      <c r="H45" s="247" t="s">
        <v>2613</v>
      </c>
      <c r="I45" s="248">
        <v>18872</v>
      </c>
      <c r="J45" s="245" t="s">
        <v>2614</v>
      </c>
      <c r="K45" s="245" t="s">
        <v>2332</v>
      </c>
      <c r="L45" s="245" t="s">
        <v>2615</v>
      </c>
      <c r="M45" s="247" t="s">
        <v>2616</v>
      </c>
      <c r="N45" s="249">
        <v>2</v>
      </c>
      <c r="O45" s="250" t="s">
        <v>2617</v>
      </c>
      <c r="P45" s="261">
        <v>14</v>
      </c>
      <c r="Q45" s="250" t="s">
        <v>2618</v>
      </c>
      <c r="R45" s="251">
        <v>34</v>
      </c>
      <c r="S45" s="250" t="s">
        <v>2619</v>
      </c>
      <c r="T45" s="261">
        <v>2</v>
      </c>
      <c r="U45" s="252" t="s">
        <v>7854</v>
      </c>
      <c r="V45" s="253" t="s">
        <v>26</v>
      </c>
      <c r="W45" s="253" t="s">
        <v>7855</v>
      </c>
      <c r="X45" s="254" t="s">
        <v>7856</v>
      </c>
      <c r="Y45" s="255">
        <v>30</v>
      </c>
      <c r="Z45" s="255"/>
      <c r="AA45" s="256" t="s">
        <v>699</v>
      </c>
      <c r="AB45" s="257">
        <f t="shared" si="0"/>
        <v>30</v>
      </c>
      <c r="AC45" s="258">
        <v>0</v>
      </c>
      <c r="AD45" s="247">
        <v>0</v>
      </c>
      <c r="AE45" s="247">
        <v>0</v>
      </c>
      <c r="AF45" s="258">
        <v>0</v>
      </c>
      <c r="AG45" s="258">
        <v>0</v>
      </c>
      <c r="AH45" s="247">
        <v>13</v>
      </c>
      <c r="AI45" s="247">
        <v>7</v>
      </c>
      <c r="AJ45" s="247">
        <v>0</v>
      </c>
      <c r="AK45" s="247">
        <v>0</v>
      </c>
      <c r="AL45" s="247">
        <v>10</v>
      </c>
      <c r="AM45" s="246" t="s">
        <v>7868</v>
      </c>
      <c r="AN45" s="247"/>
      <c r="AO45" s="247"/>
    </row>
    <row r="46" spans="1:41">
      <c r="A46" s="245" t="s">
        <v>812</v>
      </c>
      <c r="B46" s="245" t="s">
        <v>2620</v>
      </c>
      <c r="C46" s="245" t="s">
        <v>7853</v>
      </c>
      <c r="D46" s="245" t="s">
        <v>2233</v>
      </c>
      <c r="E46" s="245" t="s">
        <v>749</v>
      </c>
      <c r="F46" s="246" t="s">
        <v>730</v>
      </c>
      <c r="G46" s="247" t="s">
        <v>813</v>
      </c>
      <c r="H46" s="247" t="s">
        <v>2621</v>
      </c>
      <c r="I46" s="248">
        <v>28920</v>
      </c>
      <c r="J46" s="245"/>
      <c r="K46" s="245"/>
      <c r="L46" s="245" t="s">
        <v>2623</v>
      </c>
      <c r="M46" s="247" t="s">
        <v>2624</v>
      </c>
      <c r="N46" s="249">
        <v>2</v>
      </c>
      <c r="O46" s="250" t="s">
        <v>2625</v>
      </c>
      <c r="P46" s="261">
        <v>6</v>
      </c>
      <c r="Q46" s="250" t="s">
        <v>2603</v>
      </c>
      <c r="R46" s="251">
        <v>10</v>
      </c>
      <c r="S46" s="250" t="s">
        <v>2626</v>
      </c>
      <c r="T46" s="261">
        <v>1</v>
      </c>
      <c r="U46" s="252" t="s">
        <v>7854</v>
      </c>
      <c r="V46" s="253" t="s">
        <v>2353</v>
      </c>
      <c r="W46" s="253" t="s">
        <v>7855</v>
      </c>
      <c r="X46" s="254" t="s">
        <v>7856</v>
      </c>
      <c r="Y46" s="255">
        <v>11</v>
      </c>
      <c r="Z46" s="255"/>
      <c r="AA46" s="256" t="s">
        <v>699</v>
      </c>
      <c r="AB46" s="257">
        <f t="shared" si="0"/>
        <v>11</v>
      </c>
      <c r="AC46" s="258">
        <v>0</v>
      </c>
      <c r="AD46" s="247">
        <v>0</v>
      </c>
      <c r="AE46" s="247">
        <v>0</v>
      </c>
      <c r="AF46" s="258">
        <v>0</v>
      </c>
      <c r="AG46" s="258">
        <v>0</v>
      </c>
      <c r="AH46" s="247">
        <v>1</v>
      </c>
      <c r="AI46" s="247">
        <v>4</v>
      </c>
      <c r="AJ46" s="247">
        <v>0</v>
      </c>
      <c r="AK46" s="247">
        <v>0</v>
      </c>
      <c r="AL46" s="247">
        <v>6</v>
      </c>
      <c r="AM46" s="246" t="s">
        <v>7868</v>
      </c>
      <c r="AN46" s="247"/>
      <c r="AO46" s="247"/>
    </row>
    <row r="47" spans="1:41">
      <c r="A47" s="245" t="s">
        <v>814</v>
      </c>
      <c r="B47" s="245"/>
      <c r="C47" s="245" t="s">
        <v>7853</v>
      </c>
      <c r="D47" s="245" t="s">
        <v>2233</v>
      </c>
      <c r="E47" s="245" t="s">
        <v>749</v>
      </c>
      <c r="F47" s="246" t="s">
        <v>727</v>
      </c>
      <c r="G47" s="247" t="s">
        <v>815</v>
      </c>
      <c r="H47" s="247" t="s">
        <v>2627</v>
      </c>
      <c r="I47" s="248">
        <v>20584</v>
      </c>
      <c r="J47" s="245" t="s">
        <v>2628</v>
      </c>
      <c r="K47" s="245" t="s">
        <v>2332</v>
      </c>
      <c r="L47" s="245" t="s">
        <v>2629</v>
      </c>
      <c r="M47" s="247" t="s">
        <v>2630</v>
      </c>
      <c r="N47" s="249">
        <v>3</v>
      </c>
      <c r="O47" s="250" t="s">
        <v>2453</v>
      </c>
      <c r="P47" s="261">
        <v>1</v>
      </c>
      <c r="Q47" s="250">
        <v>6</v>
      </c>
      <c r="R47" s="251">
        <v>16</v>
      </c>
      <c r="S47" s="250">
        <v>49</v>
      </c>
      <c r="T47" s="261">
        <v>1</v>
      </c>
      <c r="U47" s="252" t="s">
        <v>7854</v>
      </c>
      <c r="V47" s="253" t="s">
        <v>2353</v>
      </c>
      <c r="W47" s="253" t="s">
        <v>7855</v>
      </c>
      <c r="X47" s="254" t="s">
        <v>7856</v>
      </c>
      <c r="Y47" s="255">
        <v>8</v>
      </c>
      <c r="Z47" s="255"/>
      <c r="AA47" s="256" t="s">
        <v>699</v>
      </c>
      <c r="AB47" s="257">
        <f t="shared" si="0"/>
        <v>8</v>
      </c>
      <c r="AC47" s="258">
        <v>0</v>
      </c>
      <c r="AD47" s="247">
        <v>1</v>
      </c>
      <c r="AE47" s="247">
        <v>0</v>
      </c>
      <c r="AF47" s="258">
        <v>0</v>
      </c>
      <c r="AG47" s="258">
        <v>0</v>
      </c>
      <c r="AH47" s="247">
        <v>5</v>
      </c>
      <c r="AI47" s="247">
        <v>1</v>
      </c>
      <c r="AJ47" s="247">
        <v>0</v>
      </c>
      <c r="AK47" s="247">
        <v>0</v>
      </c>
      <c r="AL47" s="247">
        <v>1</v>
      </c>
      <c r="AM47" s="246" t="s">
        <v>7872</v>
      </c>
      <c r="AN47" s="247"/>
      <c r="AO47" s="247"/>
    </row>
    <row r="48" spans="1:41">
      <c r="A48" s="245" t="s">
        <v>816</v>
      </c>
      <c r="B48" s="245" t="s">
        <v>2631</v>
      </c>
      <c r="C48" s="245" t="s">
        <v>7853</v>
      </c>
      <c r="D48" s="245" t="s">
        <v>2233</v>
      </c>
      <c r="E48" s="245" t="s">
        <v>749</v>
      </c>
      <c r="F48" s="246" t="s">
        <v>727</v>
      </c>
      <c r="G48" s="247" t="s">
        <v>817</v>
      </c>
      <c r="H48" s="247" t="s">
        <v>2632</v>
      </c>
      <c r="I48" s="248">
        <v>18171</v>
      </c>
      <c r="J48" s="245" t="s">
        <v>2633</v>
      </c>
      <c r="K48" s="245" t="s">
        <v>2332</v>
      </c>
      <c r="L48" s="245" t="s">
        <v>2634</v>
      </c>
      <c r="M48" s="247" t="s">
        <v>2635</v>
      </c>
      <c r="N48" s="249">
        <v>4</v>
      </c>
      <c r="O48" s="250" t="s">
        <v>2469</v>
      </c>
      <c r="P48" s="261">
        <v>4</v>
      </c>
      <c r="Q48" s="250" t="s">
        <v>2430</v>
      </c>
      <c r="R48" s="251">
        <v>14</v>
      </c>
      <c r="S48" s="250" t="s">
        <v>2636</v>
      </c>
      <c r="T48" s="261">
        <v>1</v>
      </c>
      <c r="U48" s="252" t="s">
        <v>7854</v>
      </c>
      <c r="V48" s="253" t="s">
        <v>2353</v>
      </c>
      <c r="W48" s="253" t="s">
        <v>7855</v>
      </c>
      <c r="X48" s="254" t="s">
        <v>7856</v>
      </c>
      <c r="Y48" s="255">
        <v>5</v>
      </c>
      <c r="Z48" s="255"/>
      <c r="AA48" s="256" t="s">
        <v>699</v>
      </c>
      <c r="AB48" s="257">
        <f t="shared" si="0"/>
        <v>5</v>
      </c>
      <c r="AC48" s="258">
        <v>0</v>
      </c>
      <c r="AD48" s="247">
        <v>0</v>
      </c>
      <c r="AE48" s="247">
        <v>0</v>
      </c>
      <c r="AF48" s="258">
        <v>0</v>
      </c>
      <c r="AG48" s="258">
        <v>0</v>
      </c>
      <c r="AH48" s="247">
        <v>5</v>
      </c>
      <c r="AI48" s="247">
        <v>0</v>
      </c>
      <c r="AJ48" s="247">
        <v>0</v>
      </c>
      <c r="AK48" s="247">
        <v>0</v>
      </c>
      <c r="AL48" s="247">
        <v>0</v>
      </c>
      <c r="AM48" s="246" t="s">
        <v>7868</v>
      </c>
      <c r="AN48" s="247"/>
      <c r="AO48" s="247"/>
    </row>
    <row r="49" spans="1:41">
      <c r="A49" s="245" t="s">
        <v>818</v>
      </c>
      <c r="B49" s="245" t="s">
        <v>2637</v>
      </c>
      <c r="C49" s="245" t="s">
        <v>7853</v>
      </c>
      <c r="D49" s="245" t="s">
        <v>2233</v>
      </c>
      <c r="E49" s="245" t="s">
        <v>749</v>
      </c>
      <c r="F49" s="246" t="s">
        <v>727</v>
      </c>
      <c r="G49" s="247" t="s">
        <v>819</v>
      </c>
      <c r="H49" s="247" t="s">
        <v>2638</v>
      </c>
      <c r="I49" s="248">
        <v>24584</v>
      </c>
      <c r="J49" s="245"/>
      <c r="K49" s="245"/>
      <c r="L49" s="245" t="s">
        <v>699</v>
      </c>
      <c r="M49" s="247" t="s">
        <v>699</v>
      </c>
      <c r="N49" s="249">
        <v>3</v>
      </c>
      <c r="O49" s="250" t="s">
        <v>2453</v>
      </c>
      <c r="P49" s="261">
        <v>4</v>
      </c>
      <c r="Q49" s="250" t="s">
        <v>2470</v>
      </c>
      <c r="R49" s="251">
        <v>15</v>
      </c>
      <c r="S49" s="250" t="s">
        <v>2639</v>
      </c>
      <c r="T49" s="261">
        <v>1</v>
      </c>
      <c r="U49" s="252" t="s">
        <v>7854</v>
      </c>
      <c r="V49" s="253" t="s">
        <v>2353</v>
      </c>
      <c r="W49" s="253" t="s">
        <v>7855</v>
      </c>
      <c r="X49" s="254" t="s">
        <v>7856</v>
      </c>
      <c r="Y49" s="255">
        <v>14</v>
      </c>
      <c r="Z49" s="255"/>
      <c r="AA49" s="256" t="s">
        <v>699</v>
      </c>
      <c r="AB49" s="257">
        <f t="shared" si="0"/>
        <v>14</v>
      </c>
      <c r="AC49" s="258">
        <v>0</v>
      </c>
      <c r="AD49" s="247">
        <v>0</v>
      </c>
      <c r="AE49" s="247">
        <v>0</v>
      </c>
      <c r="AF49" s="258">
        <v>1</v>
      </c>
      <c r="AG49" s="258">
        <v>0</v>
      </c>
      <c r="AH49" s="247">
        <v>7</v>
      </c>
      <c r="AI49" s="247">
        <v>4</v>
      </c>
      <c r="AJ49" s="247">
        <v>0</v>
      </c>
      <c r="AK49" s="247">
        <v>0</v>
      </c>
      <c r="AL49" s="247">
        <v>2</v>
      </c>
      <c r="AM49" s="246" t="s">
        <v>7868</v>
      </c>
      <c r="AN49" s="247"/>
      <c r="AO49" s="247"/>
    </row>
    <row r="50" spans="1:41">
      <c r="A50" s="245" t="s">
        <v>820</v>
      </c>
      <c r="B50" s="245" t="s">
        <v>2640</v>
      </c>
      <c r="C50" s="245" t="s">
        <v>7853</v>
      </c>
      <c r="D50" s="245" t="s">
        <v>2233</v>
      </c>
      <c r="E50" s="245" t="s">
        <v>749</v>
      </c>
      <c r="F50" s="246" t="s">
        <v>727</v>
      </c>
      <c r="G50" s="247" t="s">
        <v>821</v>
      </c>
      <c r="H50" s="247" t="s">
        <v>2641</v>
      </c>
      <c r="I50" s="248">
        <v>22402</v>
      </c>
      <c r="J50" s="245"/>
      <c r="K50" s="245"/>
      <c r="L50" s="245" t="s">
        <v>699</v>
      </c>
      <c r="M50" s="247" t="s">
        <v>699</v>
      </c>
      <c r="N50" s="249">
        <v>5</v>
      </c>
      <c r="O50" s="250" t="s">
        <v>2642</v>
      </c>
      <c r="P50" s="261">
        <v>12</v>
      </c>
      <c r="Q50" s="250" t="s">
        <v>2643</v>
      </c>
      <c r="R50" s="251">
        <v>37</v>
      </c>
      <c r="S50" s="250" t="s">
        <v>2644</v>
      </c>
      <c r="T50" s="261">
        <v>2</v>
      </c>
      <c r="U50" s="252" t="s">
        <v>7854</v>
      </c>
      <c r="V50" s="253" t="s">
        <v>26</v>
      </c>
      <c r="W50" s="260" t="s">
        <v>35</v>
      </c>
      <c r="X50" s="254" t="s">
        <v>7862</v>
      </c>
      <c r="Y50" s="255">
        <v>43</v>
      </c>
      <c r="Z50" s="255"/>
      <c r="AA50" s="256" t="s">
        <v>699</v>
      </c>
      <c r="AB50" s="257">
        <f t="shared" si="0"/>
        <v>43</v>
      </c>
      <c r="AC50" s="258">
        <v>0</v>
      </c>
      <c r="AD50" s="247">
        <v>0</v>
      </c>
      <c r="AE50" s="247">
        <v>0</v>
      </c>
      <c r="AF50" s="258">
        <v>0</v>
      </c>
      <c r="AG50" s="258">
        <v>0</v>
      </c>
      <c r="AH50" s="247">
        <v>37</v>
      </c>
      <c r="AI50" s="247">
        <v>2</v>
      </c>
      <c r="AJ50" s="247">
        <v>0</v>
      </c>
      <c r="AK50" s="247">
        <v>0</v>
      </c>
      <c r="AL50" s="247">
        <v>4</v>
      </c>
      <c r="AM50" s="246" t="s">
        <v>7868</v>
      </c>
      <c r="AN50" s="247"/>
      <c r="AO50" s="247"/>
    </row>
    <row r="51" spans="1:41">
      <c r="A51" s="245" t="s">
        <v>822</v>
      </c>
      <c r="B51" s="245" t="s">
        <v>2645</v>
      </c>
      <c r="C51" s="245" t="s">
        <v>7853</v>
      </c>
      <c r="D51" s="245" t="s">
        <v>2233</v>
      </c>
      <c r="E51" s="245" t="s">
        <v>749</v>
      </c>
      <c r="F51" s="246" t="s">
        <v>727</v>
      </c>
      <c r="G51" s="247" t="s">
        <v>823</v>
      </c>
      <c r="H51" s="247" t="s">
        <v>2646</v>
      </c>
      <c r="I51" s="248">
        <v>10023</v>
      </c>
      <c r="J51" s="245" t="s">
        <v>2647</v>
      </c>
      <c r="K51" s="245" t="s">
        <v>2332</v>
      </c>
      <c r="L51" s="245" t="s">
        <v>2648</v>
      </c>
      <c r="M51" s="247" t="s">
        <v>2649</v>
      </c>
      <c r="N51" s="249">
        <v>4</v>
      </c>
      <c r="O51" s="250" t="s">
        <v>2559</v>
      </c>
      <c r="P51" s="261">
        <v>4</v>
      </c>
      <c r="Q51" s="250" t="s">
        <v>2470</v>
      </c>
      <c r="R51" s="251">
        <v>12</v>
      </c>
      <c r="S51" s="250" t="s">
        <v>2650</v>
      </c>
      <c r="T51" s="261">
        <v>1</v>
      </c>
      <c r="U51" s="252" t="s">
        <v>7854</v>
      </c>
      <c r="V51" s="253" t="s">
        <v>2353</v>
      </c>
      <c r="W51" s="253" t="s">
        <v>7855</v>
      </c>
      <c r="X51" s="254" t="s">
        <v>7856</v>
      </c>
      <c r="Y51" s="255">
        <v>10</v>
      </c>
      <c r="Z51" s="255"/>
      <c r="AA51" s="256" t="s">
        <v>699</v>
      </c>
      <c r="AB51" s="257">
        <f t="shared" si="0"/>
        <v>10</v>
      </c>
      <c r="AC51" s="258">
        <v>0</v>
      </c>
      <c r="AD51" s="247">
        <v>0</v>
      </c>
      <c r="AE51" s="247">
        <v>0</v>
      </c>
      <c r="AF51" s="258">
        <v>0</v>
      </c>
      <c r="AG51" s="258">
        <v>0</v>
      </c>
      <c r="AH51" s="247">
        <v>6</v>
      </c>
      <c r="AI51" s="247">
        <v>2</v>
      </c>
      <c r="AJ51" s="247">
        <v>0</v>
      </c>
      <c r="AK51" s="247">
        <v>0</v>
      </c>
      <c r="AL51" s="247">
        <v>2</v>
      </c>
      <c r="AM51" s="246" t="s">
        <v>7868</v>
      </c>
      <c r="AN51" s="247"/>
      <c r="AO51" s="247"/>
    </row>
    <row r="52" spans="1:41">
      <c r="A52" s="245" t="s">
        <v>824</v>
      </c>
      <c r="B52" s="245" t="s">
        <v>2651</v>
      </c>
      <c r="C52" s="245" t="s">
        <v>7853</v>
      </c>
      <c r="D52" s="245" t="s">
        <v>2233</v>
      </c>
      <c r="E52" s="245" t="s">
        <v>749</v>
      </c>
      <c r="F52" s="246" t="s">
        <v>730</v>
      </c>
      <c r="G52" s="247" t="s">
        <v>825</v>
      </c>
      <c r="H52" s="247" t="s">
        <v>2652</v>
      </c>
      <c r="I52" s="248">
        <v>26001</v>
      </c>
      <c r="J52" s="245"/>
      <c r="K52" s="245"/>
      <c r="L52" s="245" t="s">
        <v>2654</v>
      </c>
      <c r="M52" s="247" t="s">
        <v>2655</v>
      </c>
      <c r="N52" s="249">
        <v>4</v>
      </c>
      <c r="O52" s="250" t="s">
        <v>2656</v>
      </c>
      <c r="P52" s="261">
        <v>9</v>
      </c>
      <c r="Q52" s="250" t="s">
        <v>2610</v>
      </c>
      <c r="R52" s="251">
        <v>17</v>
      </c>
      <c r="S52" s="250" t="s">
        <v>2657</v>
      </c>
      <c r="T52" s="261">
        <v>1</v>
      </c>
      <c r="U52" s="252" t="s">
        <v>7854</v>
      </c>
      <c r="V52" s="253" t="s">
        <v>2353</v>
      </c>
      <c r="W52" s="253" t="s">
        <v>7855</v>
      </c>
      <c r="X52" s="254" t="s">
        <v>7856</v>
      </c>
      <c r="Y52" s="255">
        <v>21</v>
      </c>
      <c r="Z52" s="255"/>
      <c r="AA52" s="256" t="s">
        <v>699</v>
      </c>
      <c r="AB52" s="257">
        <f t="shared" si="0"/>
        <v>21</v>
      </c>
      <c r="AC52" s="258">
        <v>0</v>
      </c>
      <c r="AD52" s="247">
        <v>9</v>
      </c>
      <c r="AE52" s="247">
        <v>0</v>
      </c>
      <c r="AF52" s="258">
        <v>2</v>
      </c>
      <c r="AG52" s="258">
        <v>0</v>
      </c>
      <c r="AH52" s="247">
        <v>7</v>
      </c>
      <c r="AI52" s="247">
        <v>3</v>
      </c>
      <c r="AJ52" s="247">
        <v>0</v>
      </c>
      <c r="AK52" s="247">
        <v>0</v>
      </c>
      <c r="AL52" s="247">
        <v>0</v>
      </c>
      <c r="AM52" s="246" t="s">
        <v>7868</v>
      </c>
      <c r="AN52" s="247"/>
      <c r="AO52" s="247"/>
    </row>
    <row r="53" spans="1:41">
      <c r="A53" s="245" t="s">
        <v>826</v>
      </c>
      <c r="B53" s="245" t="s">
        <v>2658</v>
      </c>
      <c r="C53" s="245" t="s">
        <v>7853</v>
      </c>
      <c r="D53" s="245" t="s">
        <v>2233</v>
      </c>
      <c r="E53" s="245" t="s">
        <v>749</v>
      </c>
      <c r="F53" s="246" t="s">
        <v>727</v>
      </c>
      <c r="G53" s="247" t="s">
        <v>7873</v>
      </c>
      <c r="H53" s="247" t="s">
        <v>2659</v>
      </c>
      <c r="I53" s="248">
        <v>9267</v>
      </c>
      <c r="J53" s="245" t="s">
        <v>2660</v>
      </c>
      <c r="K53" s="245" t="s">
        <v>2332</v>
      </c>
      <c r="L53" s="245" t="s">
        <v>2661</v>
      </c>
      <c r="M53" s="247" t="s">
        <v>2662</v>
      </c>
      <c r="N53" s="249">
        <v>2</v>
      </c>
      <c r="O53" s="250" t="s">
        <v>2663</v>
      </c>
      <c r="P53" s="261">
        <v>5</v>
      </c>
      <c r="Q53" s="250" t="s">
        <v>2470</v>
      </c>
      <c r="R53" s="251">
        <v>13</v>
      </c>
      <c r="S53" s="250" t="s">
        <v>2664</v>
      </c>
      <c r="T53" s="261">
        <v>1</v>
      </c>
      <c r="U53" s="252" t="s">
        <v>7854</v>
      </c>
      <c r="V53" s="253" t="s">
        <v>2353</v>
      </c>
      <c r="W53" s="253" t="s">
        <v>7855</v>
      </c>
      <c r="X53" s="254" t="s">
        <v>7856</v>
      </c>
      <c r="Y53" s="255">
        <v>13</v>
      </c>
      <c r="Z53" s="255"/>
      <c r="AA53" s="256" t="s">
        <v>699</v>
      </c>
      <c r="AB53" s="257">
        <f t="shared" si="0"/>
        <v>13</v>
      </c>
      <c r="AC53" s="258">
        <v>0</v>
      </c>
      <c r="AD53" s="247">
        <v>0</v>
      </c>
      <c r="AE53" s="247">
        <v>0</v>
      </c>
      <c r="AF53" s="258">
        <v>0</v>
      </c>
      <c r="AG53" s="258">
        <v>0</v>
      </c>
      <c r="AH53" s="247">
        <v>10</v>
      </c>
      <c r="AI53" s="247">
        <v>2</v>
      </c>
      <c r="AJ53" s="247">
        <v>0</v>
      </c>
      <c r="AK53" s="247">
        <v>0</v>
      </c>
      <c r="AL53" s="247">
        <v>1</v>
      </c>
      <c r="AM53" s="246" t="s">
        <v>7868</v>
      </c>
      <c r="AN53" s="247"/>
      <c r="AO53" s="247"/>
    </row>
    <row r="54" spans="1:41">
      <c r="A54" s="245" t="s">
        <v>828</v>
      </c>
      <c r="B54" s="245" t="s">
        <v>2665</v>
      </c>
      <c r="C54" s="245" t="s">
        <v>7853</v>
      </c>
      <c r="D54" s="245" t="s">
        <v>2233</v>
      </c>
      <c r="E54" s="245" t="s">
        <v>749</v>
      </c>
      <c r="F54" s="246" t="s">
        <v>730</v>
      </c>
      <c r="G54" s="247" t="s">
        <v>829</v>
      </c>
      <c r="H54" s="247" t="s">
        <v>2666</v>
      </c>
      <c r="I54" s="248">
        <v>19099</v>
      </c>
      <c r="J54" s="245"/>
      <c r="K54" s="245"/>
      <c r="L54" s="245" t="s">
        <v>2668</v>
      </c>
      <c r="M54" s="247" t="s">
        <v>2669</v>
      </c>
      <c r="N54" s="249">
        <v>4</v>
      </c>
      <c r="O54" s="250">
        <v>14</v>
      </c>
      <c r="P54" s="261">
        <v>8</v>
      </c>
      <c r="Q54" s="250" t="s">
        <v>2470</v>
      </c>
      <c r="R54" s="251">
        <v>18</v>
      </c>
      <c r="S54" s="250" t="s">
        <v>2670</v>
      </c>
      <c r="T54" s="261">
        <v>1</v>
      </c>
      <c r="U54" s="252" t="s">
        <v>7854</v>
      </c>
      <c r="V54" s="253" t="s">
        <v>26</v>
      </c>
      <c r="W54" s="253" t="s">
        <v>7855</v>
      </c>
      <c r="X54" s="254" t="s">
        <v>7856</v>
      </c>
      <c r="Y54" s="255">
        <v>19</v>
      </c>
      <c r="Z54" s="255"/>
      <c r="AA54" s="256" t="s">
        <v>699</v>
      </c>
      <c r="AB54" s="257">
        <f t="shared" si="0"/>
        <v>19</v>
      </c>
      <c r="AC54" s="258">
        <v>0</v>
      </c>
      <c r="AD54" s="247">
        <v>4</v>
      </c>
      <c r="AE54" s="247">
        <v>0</v>
      </c>
      <c r="AF54" s="258">
        <v>0</v>
      </c>
      <c r="AG54" s="258">
        <v>0</v>
      </c>
      <c r="AH54" s="247">
        <v>10</v>
      </c>
      <c r="AI54" s="247">
        <v>0</v>
      </c>
      <c r="AJ54" s="247">
        <v>0</v>
      </c>
      <c r="AK54" s="247">
        <v>0</v>
      </c>
      <c r="AL54" s="247">
        <v>5</v>
      </c>
      <c r="AM54" s="246" t="s">
        <v>7868</v>
      </c>
      <c r="AN54" s="247"/>
      <c r="AO54" s="247"/>
    </row>
    <row r="55" spans="1:41">
      <c r="A55" s="245" t="s">
        <v>830</v>
      </c>
      <c r="B55" s="245" t="s">
        <v>2671</v>
      </c>
      <c r="C55" s="245" t="s">
        <v>7853</v>
      </c>
      <c r="D55" s="245" t="s">
        <v>2233</v>
      </c>
      <c r="E55" s="245" t="s">
        <v>749</v>
      </c>
      <c r="F55" s="246" t="s">
        <v>727</v>
      </c>
      <c r="G55" s="247" t="s">
        <v>831</v>
      </c>
      <c r="H55" s="247" t="s">
        <v>2672</v>
      </c>
      <c r="I55" s="248">
        <v>5222</v>
      </c>
      <c r="J55" s="245"/>
      <c r="K55" s="245"/>
      <c r="L55" s="245" t="s">
        <v>699</v>
      </c>
      <c r="M55" s="247" t="s">
        <v>699</v>
      </c>
      <c r="N55" s="249">
        <v>4</v>
      </c>
      <c r="O55" s="250" t="s">
        <v>2673</v>
      </c>
      <c r="P55" s="261">
        <v>8</v>
      </c>
      <c r="Q55" s="250" t="s">
        <v>2470</v>
      </c>
      <c r="R55" s="251">
        <v>14</v>
      </c>
      <c r="S55" s="250" t="s">
        <v>2674</v>
      </c>
      <c r="T55" s="261">
        <v>1</v>
      </c>
      <c r="U55" s="252" t="s">
        <v>7854</v>
      </c>
      <c r="V55" s="253" t="s">
        <v>2353</v>
      </c>
      <c r="W55" s="253" t="s">
        <v>7855</v>
      </c>
      <c r="X55" s="254" t="s">
        <v>7856</v>
      </c>
      <c r="Y55" s="255">
        <v>25</v>
      </c>
      <c r="Z55" s="255"/>
      <c r="AA55" s="256" t="s">
        <v>699</v>
      </c>
      <c r="AB55" s="257">
        <f t="shared" si="0"/>
        <v>25</v>
      </c>
      <c r="AC55" s="258">
        <v>0</v>
      </c>
      <c r="AD55" s="247">
        <v>0</v>
      </c>
      <c r="AE55" s="247">
        <v>0</v>
      </c>
      <c r="AF55" s="258">
        <v>0</v>
      </c>
      <c r="AG55" s="258">
        <v>0</v>
      </c>
      <c r="AH55" s="247">
        <v>17</v>
      </c>
      <c r="AI55" s="247">
        <v>3</v>
      </c>
      <c r="AJ55" s="247">
        <v>0</v>
      </c>
      <c r="AK55" s="247">
        <v>0</v>
      </c>
      <c r="AL55" s="247">
        <v>5</v>
      </c>
      <c r="AM55" s="246" t="s">
        <v>7868</v>
      </c>
      <c r="AN55" s="247"/>
      <c r="AO55" s="247"/>
    </row>
    <row r="56" spans="1:41">
      <c r="A56" s="245" t="s">
        <v>832</v>
      </c>
      <c r="B56" s="245" t="s">
        <v>2675</v>
      </c>
      <c r="C56" s="245" t="s">
        <v>7853</v>
      </c>
      <c r="D56" s="245" t="s">
        <v>2233</v>
      </c>
      <c r="E56" s="245" t="s">
        <v>749</v>
      </c>
      <c r="F56" s="246" t="s">
        <v>727</v>
      </c>
      <c r="G56" s="247" t="s">
        <v>7874</v>
      </c>
      <c r="H56" s="247" t="s">
        <v>2676</v>
      </c>
      <c r="I56" s="248">
        <v>8536</v>
      </c>
      <c r="J56" s="245" t="s">
        <v>2677</v>
      </c>
      <c r="K56" s="245" t="s">
        <v>2332</v>
      </c>
      <c r="L56" s="245" t="s">
        <v>2678</v>
      </c>
      <c r="M56" s="247" t="s">
        <v>2679</v>
      </c>
      <c r="N56" s="249">
        <v>4</v>
      </c>
      <c r="O56" s="250" t="s">
        <v>2680</v>
      </c>
      <c r="P56" s="261">
        <v>3</v>
      </c>
      <c r="Q56" s="250" t="s">
        <v>2470</v>
      </c>
      <c r="R56" s="251">
        <v>11</v>
      </c>
      <c r="S56" s="250" t="s">
        <v>2508</v>
      </c>
      <c r="T56" s="261">
        <v>1</v>
      </c>
      <c r="U56" s="252" t="s">
        <v>7854</v>
      </c>
      <c r="V56" s="253" t="s">
        <v>2353</v>
      </c>
      <c r="W56" s="253" t="s">
        <v>7855</v>
      </c>
      <c r="X56" s="254" t="s">
        <v>7856</v>
      </c>
      <c r="Y56" s="255">
        <v>9</v>
      </c>
      <c r="Z56" s="255"/>
      <c r="AA56" s="256" t="s">
        <v>699</v>
      </c>
      <c r="AB56" s="257">
        <f t="shared" si="0"/>
        <v>9</v>
      </c>
      <c r="AC56" s="258">
        <v>0</v>
      </c>
      <c r="AD56" s="247">
        <v>0</v>
      </c>
      <c r="AE56" s="247">
        <v>0</v>
      </c>
      <c r="AF56" s="258">
        <v>0</v>
      </c>
      <c r="AG56" s="258">
        <v>0</v>
      </c>
      <c r="AH56" s="247">
        <v>2</v>
      </c>
      <c r="AI56" s="247">
        <v>6</v>
      </c>
      <c r="AJ56" s="247">
        <v>0</v>
      </c>
      <c r="AK56" s="247">
        <v>0</v>
      </c>
      <c r="AL56" s="247">
        <v>1</v>
      </c>
      <c r="AM56" s="246" t="s">
        <v>7868</v>
      </c>
      <c r="AN56" s="247"/>
      <c r="AO56" s="247"/>
    </row>
    <row r="57" spans="1:41">
      <c r="A57" s="245" t="s">
        <v>834</v>
      </c>
      <c r="B57" s="245" t="s">
        <v>2681</v>
      </c>
      <c r="C57" s="245" t="s">
        <v>7853</v>
      </c>
      <c r="D57" s="245" t="s">
        <v>2233</v>
      </c>
      <c r="E57" s="245" t="s">
        <v>749</v>
      </c>
      <c r="F57" s="246" t="s">
        <v>730</v>
      </c>
      <c r="G57" s="247" t="s">
        <v>835</v>
      </c>
      <c r="H57" s="247" t="s">
        <v>2682</v>
      </c>
      <c r="I57" s="248">
        <v>30016</v>
      </c>
      <c r="J57" s="245"/>
      <c r="K57" s="245"/>
      <c r="L57" s="245" t="s">
        <v>699</v>
      </c>
      <c r="M57" s="247" t="s">
        <v>699</v>
      </c>
      <c r="N57" s="249">
        <v>3</v>
      </c>
      <c r="O57" s="250" t="s">
        <v>2683</v>
      </c>
      <c r="P57" s="261">
        <v>10</v>
      </c>
      <c r="Q57" s="250" t="s">
        <v>2422</v>
      </c>
      <c r="R57" s="251">
        <v>10</v>
      </c>
      <c r="S57" s="250" t="s">
        <v>2684</v>
      </c>
      <c r="T57" s="261">
        <v>1</v>
      </c>
      <c r="U57" s="252" t="s">
        <v>7854</v>
      </c>
      <c r="V57" s="253" t="s">
        <v>2353</v>
      </c>
      <c r="W57" s="253" t="s">
        <v>7855</v>
      </c>
      <c r="X57" s="254" t="s">
        <v>7856</v>
      </c>
      <c r="Y57" s="255">
        <v>9</v>
      </c>
      <c r="Z57" s="255"/>
      <c r="AA57" s="256" t="s">
        <v>699</v>
      </c>
      <c r="AB57" s="257">
        <f t="shared" si="0"/>
        <v>9</v>
      </c>
      <c r="AC57" s="258">
        <v>0</v>
      </c>
      <c r="AD57" s="247">
        <v>0</v>
      </c>
      <c r="AE57" s="247">
        <v>0</v>
      </c>
      <c r="AF57" s="258">
        <v>0</v>
      </c>
      <c r="AG57" s="258">
        <v>0</v>
      </c>
      <c r="AH57" s="247">
        <v>7</v>
      </c>
      <c r="AI57" s="247">
        <v>2</v>
      </c>
      <c r="AJ57" s="247">
        <v>0</v>
      </c>
      <c r="AK57" s="247">
        <v>0</v>
      </c>
      <c r="AL57" s="247">
        <v>0</v>
      </c>
      <c r="AM57" s="246" t="s">
        <v>7868</v>
      </c>
      <c r="AN57" s="247"/>
      <c r="AO57" s="247"/>
    </row>
    <row r="58" spans="1:41">
      <c r="A58" s="245" t="s">
        <v>836</v>
      </c>
      <c r="B58" s="245" t="s">
        <v>2685</v>
      </c>
      <c r="C58" s="245" t="s">
        <v>7853</v>
      </c>
      <c r="D58" s="245" t="s">
        <v>2233</v>
      </c>
      <c r="E58" s="245" t="s">
        <v>749</v>
      </c>
      <c r="F58" s="246" t="s">
        <v>727</v>
      </c>
      <c r="G58" s="247" t="s">
        <v>837</v>
      </c>
      <c r="H58" s="247" t="s">
        <v>2686</v>
      </c>
      <c r="I58" s="248">
        <v>4870</v>
      </c>
      <c r="J58" s="245"/>
      <c r="K58" s="245"/>
      <c r="L58" s="245" t="s">
        <v>2688</v>
      </c>
      <c r="M58" s="247" t="s">
        <v>2689</v>
      </c>
      <c r="N58" s="249">
        <v>3</v>
      </c>
      <c r="O58" s="250" t="s">
        <v>2690</v>
      </c>
      <c r="P58" s="261">
        <v>5</v>
      </c>
      <c r="Q58" s="250" t="s">
        <v>2470</v>
      </c>
      <c r="R58" s="251">
        <v>13</v>
      </c>
      <c r="S58" s="250" t="s">
        <v>2691</v>
      </c>
      <c r="T58" s="261">
        <v>1</v>
      </c>
      <c r="U58" s="252" t="s">
        <v>7854</v>
      </c>
      <c r="V58" s="253" t="s">
        <v>2353</v>
      </c>
      <c r="W58" s="253" t="s">
        <v>7855</v>
      </c>
      <c r="X58" s="254" t="s">
        <v>7856</v>
      </c>
      <c r="Y58" s="255">
        <v>14</v>
      </c>
      <c r="Z58" s="255"/>
      <c r="AA58" s="256" t="s">
        <v>699</v>
      </c>
      <c r="AB58" s="257">
        <f t="shared" si="0"/>
        <v>14</v>
      </c>
      <c r="AC58" s="258">
        <v>0</v>
      </c>
      <c r="AD58" s="247">
        <v>1</v>
      </c>
      <c r="AE58" s="247">
        <v>0</v>
      </c>
      <c r="AF58" s="258">
        <v>0</v>
      </c>
      <c r="AG58" s="258">
        <v>0</v>
      </c>
      <c r="AH58" s="247">
        <v>6</v>
      </c>
      <c r="AI58" s="247">
        <v>1</v>
      </c>
      <c r="AJ58" s="247">
        <v>0</v>
      </c>
      <c r="AK58" s="247">
        <v>0</v>
      </c>
      <c r="AL58" s="247">
        <v>6</v>
      </c>
      <c r="AM58" s="246" t="s">
        <v>7868</v>
      </c>
      <c r="AN58" s="247"/>
      <c r="AO58" s="247"/>
    </row>
    <row r="59" spans="1:41">
      <c r="A59" s="245" t="s">
        <v>838</v>
      </c>
      <c r="B59" s="245" t="s">
        <v>2692</v>
      </c>
      <c r="C59" s="245" t="s">
        <v>7853</v>
      </c>
      <c r="D59" s="245" t="s">
        <v>2233</v>
      </c>
      <c r="E59" s="245" t="s">
        <v>749</v>
      </c>
      <c r="F59" s="246" t="s">
        <v>730</v>
      </c>
      <c r="G59" s="247" t="s">
        <v>839</v>
      </c>
      <c r="H59" s="247" t="s">
        <v>2693</v>
      </c>
      <c r="I59" s="248">
        <v>20059</v>
      </c>
      <c r="J59" s="245"/>
      <c r="K59" s="245"/>
      <c r="L59" s="245" t="s">
        <v>2695</v>
      </c>
      <c r="M59" s="247" t="s">
        <v>2696</v>
      </c>
      <c r="N59" s="249">
        <v>3</v>
      </c>
      <c r="O59" s="250" t="s">
        <v>2683</v>
      </c>
      <c r="P59" s="261">
        <v>5</v>
      </c>
      <c r="Q59" s="250" t="s">
        <v>2422</v>
      </c>
      <c r="R59" s="251">
        <v>11</v>
      </c>
      <c r="S59" s="250" t="s">
        <v>2423</v>
      </c>
      <c r="T59" s="261">
        <v>1</v>
      </c>
      <c r="U59" s="252" t="s">
        <v>7854</v>
      </c>
      <c r="V59" s="253" t="s">
        <v>2353</v>
      </c>
      <c r="W59" s="253" t="s">
        <v>7855</v>
      </c>
      <c r="X59" s="254" t="s">
        <v>7856</v>
      </c>
      <c r="Y59" s="255">
        <v>8</v>
      </c>
      <c r="Z59" s="255"/>
      <c r="AA59" s="256" t="s">
        <v>699</v>
      </c>
      <c r="AB59" s="257">
        <f t="shared" si="0"/>
        <v>8</v>
      </c>
      <c r="AC59" s="258">
        <v>0</v>
      </c>
      <c r="AD59" s="247">
        <v>0</v>
      </c>
      <c r="AE59" s="247">
        <v>0</v>
      </c>
      <c r="AF59" s="258">
        <v>0</v>
      </c>
      <c r="AG59" s="258">
        <v>0</v>
      </c>
      <c r="AH59" s="247">
        <v>4</v>
      </c>
      <c r="AI59" s="247">
        <v>4</v>
      </c>
      <c r="AJ59" s="247">
        <v>0</v>
      </c>
      <c r="AK59" s="247">
        <v>0</v>
      </c>
      <c r="AL59" s="247">
        <v>0</v>
      </c>
      <c r="AM59" s="246" t="s">
        <v>7868</v>
      </c>
      <c r="AN59" s="247"/>
      <c r="AO59" s="247"/>
    </row>
    <row r="60" spans="1:41">
      <c r="A60" s="245" t="s">
        <v>840</v>
      </c>
      <c r="B60" s="245" t="s">
        <v>2697</v>
      </c>
      <c r="C60" s="245" t="s">
        <v>7853</v>
      </c>
      <c r="D60" s="245" t="s">
        <v>2233</v>
      </c>
      <c r="E60" s="245" t="s">
        <v>749</v>
      </c>
      <c r="F60" s="246" t="s">
        <v>727</v>
      </c>
      <c r="G60" s="247" t="s">
        <v>841</v>
      </c>
      <c r="H60" s="247" t="s">
        <v>2698</v>
      </c>
      <c r="I60" s="248">
        <v>8179</v>
      </c>
      <c r="J60" s="245" t="s">
        <v>2699</v>
      </c>
      <c r="K60" s="245" t="s">
        <v>2332</v>
      </c>
      <c r="L60" s="245" t="s">
        <v>2700</v>
      </c>
      <c r="M60" s="247" t="s">
        <v>2701</v>
      </c>
      <c r="N60" s="249">
        <v>3</v>
      </c>
      <c r="O60" s="250" t="s">
        <v>2680</v>
      </c>
      <c r="P60" s="261">
        <v>5</v>
      </c>
      <c r="Q60" s="250" t="s">
        <v>2430</v>
      </c>
      <c r="R60" s="251">
        <v>12</v>
      </c>
      <c r="S60" s="250" t="s">
        <v>2702</v>
      </c>
      <c r="T60" s="261">
        <v>1</v>
      </c>
      <c r="U60" s="252" t="s">
        <v>7854</v>
      </c>
      <c r="V60" s="253" t="s">
        <v>2353</v>
      </c>
      <c r="W60" s="253" t="s">
        <v>7855</v>
      </c>
      <c r="X60" s="254" t="s">
        <v>7856</v>
      </c>
      <c r="Y60" s="255">
        <v>10</v>
      </c>
      <c r="Z60" s="255"/>
      <c r="AA60" s="256" t="s">
        <v>699</v>
      </c>
      <c r="AB60" s="257">
        <f t="shared" si="0"/>
        <v>10</v>
      </c>
      <c r="AC60" s="258">
        <v>0</v>
      </c>
      <c r="AD60" s="247">
        <v>0</v>
      </c>
      <c r="AE60" s="247">
        <v>0</v>
      </c>
      <c r="AF60" s="258">
        <v>0</v>
      </c>
      <c r="AG60" s="258">
        <v>0</v>
      </c>
      <c r="AH60" s="247">
        <v>7</v>
      </c>
      <c r="AI60" s="247">
        <v>3</v>
      </c>
      <c r="AJ60" s="247">
        <v>0</v>
      </c>
      <c r="AK60" s="247">
        <v>0</v>
      </c>
      <c r="AL60" s="247">
        <v>0</v>
      </c>
      <c r="AM60" s="246" t="s">
        <v>7868</v>
      </c>
      <c r="AN60" s="247"/>
      <c r="AO60" s="247"/>
    </row>
    <row r="61" spans="1:41">
      <c r="A61" s="245" t="s">
        <v>842</v>
      </c>
      <c r="B61" s="245" t="s">
        <v>2703</v>
      </c>
      <c r="C61" s="245" t="s">
        <v>7853</v>
      </c>
      <c r="D61" s="245" t="s">
        <v>2233</v>
      </c>
      <c r="E61" s="245" t="s">
        <v>749</v>
      </c>
      <c r="F61" s="246" t="s">
        <v>724</v>
      </c>
      <c r="G61" s="247" t="s">
        <v>843</v>
      </c>
      <c r="H61" s="247" t="s">
        <v>2704</v>
      </c>
      <c r="I61" s="248">
        <v>34474</v>
      </c>
      <c r="J61" s="245"/>
      <c r="K61" s="245"/>
      <c r="L61" s="245" t="s">
        <v>699</v>
      </c>
      <c r="M61" s="247" t="s">
        <v>699</v>
      </c>
      <c r="N61" s="249">
        <v>4</v>
      </c>
      <c r="O61" s="250" t="s">
        <v>2705</v>
      </c>
      <c r="P61" s="261">
        <v>9</v>
      </c>
      <c r="Q61" s="250" t="s">
        <v>2551</v>
      </c>
      <c r="R61" s="251">
        <v>38</v>
      </c>
      <c r="S61" s="250" t="s">
        <v>2706</v>
      </c>
      <c r="T61" s="261">
        <v>1</v>
      </c>
      <c r="U61" s="252" t="s">
        <v>7854</v>
      </c>
      <c r="V61" s="253" t="s">
        <v>26</v>
      </c>
      <c r="W61" s="253" t="s">
        <v>7855</v>
      </c>
      <c r="X61" s="254" t="s">
        <v>7856</v>
      </c>
      <c r="Y61" s="255">
        <v>29</v>
      </c>
      <c r="Z61" s="255"/>
      <c r="AA61" s="256" t="s">
        <v>699</v>
      </c>
      <c r="AB61" s="257">
        <f t="shared" si="0"/>
        <v>29</v>
      </c>
      <c r="AC61" s="258">
        <v>0</v>
      </c>
      <c r="AD61" s="247">
        <v>1</v>
      </c>
      <c r="AE61" s="247">
        <v>0</v>
      </c>
      <c r="AF61" s="258">
        <v>0</v>
      </c>
      <c r="AG61" s="258">
        <v>0</v>
      </c>
      <c r="AH61" s="247">
        <v>19</v>
      </c>
      <c r="AI61" s="247">
        <v>0</v>
      </c>
      <c r="AJ61" s="247">
        <v>0</v>
      </c>
      <c r="AK61" s="247">
        <v>0</v>
      </c>
      <c r="AL61" s="247">
        <v>9</v>
      </c>
      <c r="AM61" s="246" t="s">
        <v>7868</v>
      </c>
      <c r="AN61" s="247"/>
      <c r="AO61" s="247"/>
    </row>
    <row r="62" spans="1:41">
      <c r="A62" s="245" t="s">
        <v>844</v>
      </c>
      <c r="B62" s="245" t="s">
        <v>2707</v>
      </c>
      <c r="C62" s="245" t="s">
        <v>7853</v>
      </c>
      <c r="D62" s="245" t="s">
        <v>2233</v>
      </c>
      <c r="E62" s="245" t="s">
        <v>749</v>
      </c>
      <c r="F62" s="246" t="s">
        <v>730</v>
      </c>
      <c r="G62" s="247" t="s">
        <v>845</v>
      </c>
      <c r="H62" s="247" t="s">
        <v>2708</v>
      </c>
      <c r="I62" s="248">
        <v>19467</v>
      </c>
      <c r="J62" s="245"/>
      <c r="K62" s="245"/>
      <c r="L62" s="245" t="s">
        <v>699</v>
      </c>
      <c r="M62" s="247" t="s">
        <v>699</v>
      </c>
      <c r="N62" s="249">
        <v>3</v>
      </c>
      <c r="O62" s="250" t="s">
        <v>2709</v>
      </c>
      <c r="P62" s="261">
        <v>2</v>
      </c>
      <c r="Q62" s="250" t="s">
        <v>2603</v>
      </c>
      <c r="R62" s="251">
        <v>10</v>
      </c>
      <c r="S62" s="250" t="s">
        <v>2710</v>
      </c>
      <c r="T62" s="261">
        <v>1</v>
      </c>
      <c r="U62" s="252" t="s">
        <v>7854</v>
      </c>
      <c r="V62" s="253" t="s">
        <v>2711</v>
      </c>
      <c r="W62" s="253" t="s">
        <v>7855</v>
      </c>
      <c r="X62" s="254" t="s">
        <v>7856</v>
      </c>
      <c r="Y62" s="255">
        <v>12</v>
      </c>
      <c r="Z62" s="255"/>
      <c r="AA62" s="256" t="s">
        <v>7875</v>
      </c>
      <c r="AB62" s="257">
        <f t="shared" si="0"/>
        <v>12</v>
      </c>
      <c r="AC62" s="258">
        <v>0</v>
      </c>
      <c r="AD62" s="247">
        <v>0</v>
      </c>
      <c r="AE62" s="247">
        <v>0</v>
      </c>
      <c r="AF62" s="258">
        <v>0</v>
      </c>
      <c r="AG62" s="258">
        <v>0</v>
      </c>
      <c r="AH62" s="247">
        <v>5</v>
      </c>
      <c r="AI62" s="247">
        <v>2</v>
      </c>
      <c r="AJ62" s="247">
        <v>0</v>
      </c>
      <c r="AK62" s="247">
        <v>0</v>
      </c>
      <c r="AL62" s="247">
        <v>5</v>
      </c>
      <c r="AM62" s="246" t="s">
        <v>7868</v>
      </c>
      <c r="AN62" s="247"/>
      <c r="AO62" s="247"/>
    </row>
    <row r="63" spans="1:41">
      <c r="A63" s="245" t="s">
        <v>846</v>
      </c>
      <c r="B63" s="245" t="s">
        <v>2713</v>
      </c>
      <c r="C63" s="245" t="s">
        <v>7853</v>
      </c>
      <c r="D63" s="245" t="s">
        <v>2233</v>
      </c>
      <c r="E63" s="245" t="s">
        <v>749</v>
      </c>
      <c r="F63" s="246" t="s">
        <v>727</v>
      </c>
      <c r="G63" s="247" t="s">
        <v>847</v>
      </c>
      <c r="H63" s="247" t="s">
        <v>2708</v>
      </c>
      <c r="I63" s="248">
        <v>10684</v>
      </c>
      <c r="J63" s="245" t="s">
        <v>2714</v>
      </c>
      <c r="K63" s="245" t="s">
        <v>2332</v>
      </c>
      <c r="L63" s="245" t="s">
        <v>2715</v>
      </c>
      <c r="M63" s="247" t="s">
        <v>2716</v>
      </c>
      <c r="N63" s="249">
        <v>3</v>
      </c>
      <c r="O63" s="250" t="s">
        <v>2717</v>
      </c>
      <c r="P63" s="261">
        <v>10</v>
      </c>
      <c r="Q63" s="250" t="s">
        <v>2470</v>
      </c>
      <c r="R63" s="251">
        <v>14</v>
      </c>
      <c r="S63" s="250" t="s">
        <v>2718</v>
      </c>
      <c r="T63" s="261">
        <v>2</v>
      </c>
      <c r="U63" s="252" t="s">
        <v>7860</v>
      </c>
      <c r="V63" s="253" t="s">
        <v>2353</v>
      </c>
      <c r="W63" s="253" t="s">
        <v>7855</v>
      </c>
      <c r="X63" s="254" t="s">
        <v>7856</v>
      </c>
      <c r="Y63" s="255">
        <v>9</v>
      </c>
      <c r="Z63" s="255"/>
      <c r="AA63" s="256" t="s">
        <v>7875</v>
      </c>
      <c r="AB63" s="257">
        <f t="shared" si="0"/>
        <v>9</v>
      </c>
      <c r="AC63" s="258">
        <v>0</v>
      </c>
      <c r="AD63" s="247">
        <v>1</v>
      </c>
      <c r="AE63" s="247">
        <v>0</v>
      </c>
      <c r="AF63" s="258">
        <v>1</v>
      </c>
      <c r="AG63" s="258">
        <v>0</v>
      </c>
      <c r="AH63" s="247">
        <v>3</v>
      </c>
      <c r="AI63" s="247">
        <v>3</v>
      </c>
      <c r="AJ63" s="247">
        <v>0</v>
      </c>
      <c r="AK63" s="247">
        <v>0</v>
      </c>
      <c r="AL63" s="247">
        <v>1</v>
      </c>
      <c r="AM63" s="246" t="s">
        <v>7860</v>
      </c>
      <c r="AN63" s="247"/>
      <c r="AO63" s="247"/>
    </row>
    <row r="64" spans="1:41">
      <c r="A64" s="245" t="s">
        <v>848</v>
      </c>
      <c r="B64" s="245"/>
      <c r="C64" s="245" t="s">
        <v>7858</v>
      </c>
      <c r="D64" s="245" t="s">
        <v>2233</v>
      </c>
      <c r="E64" s="245" t="s">
        <v>749</v>
      </c>
      <c r="F64" s="246" t="s">
        <v>7859</v>
      </c>
      <c r="G64" s="262" t="s">
        <v>849</v>
      </c>
      <c r="H64" s="263" t="s">
        <v>2719</v>
      </c>
      <c r="I64" s="264">
        <v>17486</v>
      </c>
      <c r="J64" s="245" t="s">
        <v>2720</v>
      </c>
      <c r="K64" s="245" t="s">
        <v>2332</v>
      </c>
      <c r="L64" s="245" t="s">
        <v>2721</v>
      </c>
      <c r="M64" s="247" t="s">
        <v>2722</v>
      </c>
      <c r="N64" s="249">
        <v>4</v>
      </c>
      <c r="O64" s="250" t="s">
        <v>2453</v>
      </c>
      <c r="P64" s="261"/>
      <c r="Q64" s="250" t="s">
        <v>7876</v>
      </c>
      <c r="R64" s="251" t="s">
        <v>7877</v>
      </c>
      <c r="S64" s="250" t="s">
        <v>7878</v>
      </c>
      <c r="T64" s="261">
        <v>1</v>
      </c>
      <c r="U64" s="252" t="s">
        <v>7854</v>
      </c>
      <c r="V64" s="253" t="s">
        <v>2353</v>
      </c>
      <c r="W64" s="253" t="s">
        <v>7855</v>
      </c>
      <c r="X64" s="254" t="s">
        <v>7856</v>
      </c>
      <c r="Y64" s="255">
        <v>10</v>
      </c>
      <c r="Z64" s="255"/>
      <c r="AA64" s="256" t="s">
        <v>7879</v>
      </c>
      <c r="AB64" s="257">
        <f t="shared" si="0"/>
        <v>10</v>
      </c>
      <c r="AC64" s="258">
        <v>0</v>
      </c>
      <c r="AD64" s="247">
        <v>0</v>
      </c>
      <c r="AE64" s="247">
        <v>0</v>
      </c>
      <c r="AF64" s="258">
        <v>0</v>
      </c>
      <c r="AG64" s="258">
        <v>0</v>
      </c>
      <c r="AH64" s="247">
        <v>6</v>
      </c>
      <c r="AI64" s="247">
        <v>1</v>
      </c>
      <c r="AJ64" s="247">
        <v>0</v>
      </c>
      <c r="AK64" s="247">
        <v>0</v>
      </c>
      <c r="AL64" s="247">
        <v>3</v>
      </c>
      <c r="AM64" s="246" t="s">
        <v>7868</v>
      </c>
      <c r="AN64" s="247"/>
      <c r="AO64" s="247"/>
    </row>
    <row r="65" spans="1:41">
      <c r="A65" s="245" t="s">
        <v>850</v>
      </c>
      <c r="B65" s="245" t="s">
        <v>2723</v>
      </c>
      <c r="C65" s="245" t="s">
        <v>7853</v>
      </c>
      <c r="D65" s="245" t="s">
        <v>2233</v>
      </c>
      <c r="E65" s="245" t="s">
        <v>749</v>
      </c>
      <c r="F65" s="246" t="s">
        <v>727</v>
      </c>
      <c r="G65" s="247" t="s">
        <v>851</v>
      </c>
      <c r="H65" s="247" t="s">
        <v>2724</v>
      </c>
      <c r="I65" s="248">
        <v>22890</v>
      </c>
      <c r="J65" s="245" t="s">
        <v>2725</v>
      </c>
      <c r="K65" s="245" t="s">
        <v>2332</v>
      </c>
      <c r="L65" s="245" t="s">
        <v>2726</v>
      </c>
      <c r="M65" s="247" t="s">
        <v>2727</v>
      </c>
      <c r="N65" s="249">
        <v>3</v>
      </c>
      <c r="O65" s="250" t="s">
        <v>2690</v>
      </c>
      <c r="P65" s="261">
        <v>6</v>
      </c>
      <c r="Q65" s="250" t="s">
        <v>2430</v>
      </c>
      <c r="R65" s="251">
        <v>11</v>
      </c>
      <c r="S65" s="250" t="s">
        <v>2728</v>
      </c>
      <c r="T65" s="261">
        <v>1</v>
      </c>
      <c r="U65" s="252" t="s">
        <v>7854</v>
      </c>
      <c r="V65" s="253" t="s">
        <v>2353</v>
      </c>
      <c r="W65" s="253" t="s">
        <v>7855</v>
      </c>
      <c r="X65" s="254" t="s">
        <v>7856</v>
      </c>
      <c r="Y65" s="255">
        <v>13</v>
      </c>
      <c r="Z65" s="255"/>
      <c r="AA65" s="256" t="s">
        <v>699</v>
      </c>
      <c r="AB65" s="257">
        <f t="shared" si="0"/>
        <v>13</v>
      </c>
      <c r="AC65" s="258">
        <v>0</v>
      </c>
      <c r="AD65" s="247">
        <v>1</v>
      </c>
      <c r="AE65" s="247">
        <v>0</v>
      </c>
      <c r="AF65" s="258">
        <v>0</v>
      </c>
      <c r="AG65" s="258">
        <v>0</v>
      </c>
      <c r="AH65" s="247">
        <v>6</v>
      </c>
      <c r="AI65" s="247">
        <v>3</v>
      </c>
      <c r="AJ65" s="247">
        <v>0</v>
      </c>
      <c r="AK65" s="247">
        <v>0</v>
      </c>
      <c r="AL65" s="247">
        <v>3</v>
      </c>
      <c r="AM65" s="246" t="s">
        <v>7868</v>
      </c>
      <c r="AN65" s="247"/>
      <c r="AO65" s="247"/>
    </row>
    <row r="66" spans="1:41">
      <c r="A66" s="245" t="s">
        <v>852</v>
      </c>
      <c r="B66" s="245" t="s">
        <v>2729</v>
      </c>
      <c r="C66" s="245" t="s">
        <v>7853</v>
      </c>
      <c r="D66" s="245" t="s">
        <v>2233</v>
      </c>
      <c r="E66" s="245" t="s">
        <v>749</v>
      </c>
      <c r="F66" s="246" t="s">
        <v>724</v>
      </c>
      <c r="G66" s="247" t="s">
        <v>853</v>
      </c>
      <c r="H66" s="247" t="s">
        <v>2730</v>
      </c>
      <c r="I66" s="248">
        <v>31837</v>
      </c>
      <c r="J66" s="245" t="s">
        <v>2731</v>
      </c>
      <c r="K66" s="245" t="s">
        <v>2332</v>
      </c>
      <c r="L66" s="245" t="s">
        <v>2732</v>
      </c>
      <c r="M66" s="247" t="s">
        <v>2733</v>
      </c>
      <c r="N66" s="249">
        <v>10</v>
      </c>
      <c r="O66" s="250" t="s">
        <v>2734</v>
      </c>
      <c r="P66" s="261">
        <v>34</v>
      </c>
      <c r="Q66" s="250" t="s">
        <v>2735</v>
      </c>
      <c r="R66" s="251">
        <v>40</v>
      </c>
      <c r="S66" s="250" t="s">
        <v>2736</v>
      </c>
      <c r="T66" s="261">
        <v>3</v>
      </c>
      <c r="U66" s="252" t="s">
        <v>7854</v>
      </c>
      <c r="V66" s="253" t="s">
        <v>26</v>
      </c>
      <c r="W66" s="253" t="s">
        <v>7855</v>
      </c>
      <c r="X66" s="254" t="s">
        <v>7856</v>
      </c>
      <c r="Y66" s="255">
        <v>57</v>
      </c>
      <c r="Z66" s="255"/>
      <c r="AA66" s="256" t="s">
        <v>699</v>
      </c>
      <c r="AB66" s="257">
        <f t="shared" si="0"/>
        <v>57</v>
      </c>
      <c r="AC66" s="258">
        <v>0</v>
      </c>
      <c r="AD66" s="247">
        <v>0</v>
      </c>
      <c r="AE66" s="247">
        <v>0</v>
      </c>
      <c r="AF66" s="258">
        <v>3</v>
      </c>
      <c r="AG66" s="258">
        <v>0</v>
      </c>
      <c r="AH66" s="247">
        <v>27</v>
      </c>
      <c r="AI66" s="247">
        <v>27</v>
      </c>
      <c r="AJ66" s="247">
        <v>0</v>
      </c>
      <c r="AK66" s="247">
        <v>0</v>
      </c>
      <c r="AL66" s="247">
        <v>0</v>
      </c>
      <c r="AM66" s="246" t="s">
        <v>7868</v>
      </c>
      <c r="AN66" s="247"/>
      <c r="AO66" s="247"/>
    </row>
    <row r="67" spans="1:41">
      <c r="A67" s="245" t="s">
        <v>854</v>
      </c>
      <c r="B67" s="245"/>
      <c r="C67" s="245" t="s">
        <v>7853</v>
      </c>
      <c r="D67" s="245" t="s">
        <v>2233</v>
      </c>
      <c r="E67" s="245" t="s">
        <v>749</v>
      </c>
      <c r="F67" s="246" t="s">
        <v>727</v>
      </c>
      <c r="G67" s="247" t="s">
        <v>855</v>
      </c>
      <c r="H67" s="247" t="s">
        <v>2737</v>
      </c>
      <c r="I67" s="248">
        <v>7792</v>
      </c>
      <c r="J67" s="245" t="s">
        <v>2738</v>
      </c>
      <c r="K67" s="245" t="s">
        <v>2332</v>
      </c>
      <c r="L67" s="245" t="s">
        <v>2739</v>
      </c>
      <c r="M67" s="247" t="s">
        <v>2740</v>
      </c>
      <c r="N67" s="249">
        <v>3</v>
      </c>
      <c r="O67" s="250" t="s">
        <v>2741</v>
      </c>
      <c r="P67" s="261">
        <v>1</v>
      </c>
      <c r="Q67" s="250">
        <v>6</v>
      </c>
      <c r="R67" s="251">
        <v>21</v>
      </c>
      <c r="S67" s="250">
        <v>27</v>
      </c>
      <c r="T67" s="261">
        <v>1</v>
      </c>
      <c r="U67" s="252" t="s">
        <v>7854</v>
      </c>
      <c r="V67" s="253" t="s">
        <v>2353</v>
      </c>
      <c r="W67" s="253" t="s">
        <v>7855</v>
      </c>
      <c r="X67" s="254" t="s">
        <v>7856</v>
      </c>
      <c r="Y67" s="255">
        <v>14</v>
      </c>
      <c r="Z67" s="255"/>
      <c r="AA67" s="256" t="s">
        <v>699</v>
      </c>
      <c r="AB67" s="257">
        <f t="shared" si="0"/>
        <v>14</v>
      </c>
      <c r="AC67" s="258">
        <v>0</v>
      </c>
      <c r="AD67" s="247">
        <v>0</v>
      </c>
      <c r="AE67" s="247">
        <v>0</v>
      </c>
      <c r="AF67" s="258">
        <v>0</v>
      </c>
      <c r="AG67" s="258">
        <v>0</v>
      </c>
      <c r="AH67" s="247">
        <v>6</v>
      </c>
      <c r="AI67" s="247">
        <v>5</v>
      </c>
      <c r="AJ67" s="247">
        <v>0</v>
      </c>
      <c r="AK67" s="247">
        <v>0</v>
      </c>
      <c r="AL67" s="247">
        <v>3</v>
      </c>
      <c r="AM67" s="246" t="s">
        <v>7868</v>
      </c>
      <c r="AN67" s="247"/>
      <c r="AO67" s="247"/>
    </row>
    <row r="68" spans="1:41">
      <c r="A68" s="245" t="s">
        <v>856</v>
      </c>
      <c r="B68" s="245" t="s">
        <v>2742</v>
      </c>
      <c r="C68" s="245" t="s">
        <v>7853</v>
      </c>
      <c r="D68" s="245" t="s">
        <v>2233</v>
      </c>
      <c r="E68" s="245" t="s">
        <v>749</v>
      </c>
      <c r="F68" s="246" t="s">
        <v>727</v>
      </c>
      <c r="G68" s="247" t="s">
        <v>857</v>
      </c>
      <c r="H68" s="247" t="s">
        <v>2743</v>
      </c>
      <c r="I68" s="248">
        <v>18171</v>
      </c>
      <c r="J68" s="245"/>
      <c r="K68" s="245"/>
      <c r="L68" s="245" t="s">
        <v>699</v>
      </c>
      <c r="M68" s="247" t="s">
        <v>699</v>
      </c>
      <c r="N68" s="249">
        <v>3</v>
      </c>
      <c r="O68" s="250" t="s">
        <v>2744</v>
      </c>
      <c r="P68" s="261">
        <v>5</v>
      </c>
      <c r="Q68" s="250" t="s">
        <v>2470</v>
      </c>
      <c r="R68" s="251">
        <v>15</v>
      </c>
      <c r="S68" s="250" t="s">
        <v>2745</v>
      </c>
      <c r="T68" s="261">
        <v>1</v>
      </c>
      <c r="U68" s="252" t="s">
        <v>7854</v>
      </c>
      <c r="V68" s="253" t="s">
        <v>2353</v>
      </c>
      <c r="W68" s="253" t="s">
        <v>7855</v>
      </c>
      <c r="X68" s="254" t="s">
        <v>7856</v>
      </c>
      <c r="Y68" s="255">
        <v>17</v>
      </c>
      <c r="Z68" s="255"/>
      <c r="AA68" s="256" t="s">
        <v>699</v>
      </c>
      <c r="AB68" s="257">
        <f t="shared" ref="AB68:AB131" si="1">SUM(AC68:AL68)</f>
        <v>17</v>
      </c>
      <c r="AC68" s="258">
        <v>0</v>
      </c>
      <c r="AD68" s="247">
        <v>1</v>
      </c>
      <c r="AE68" s="247">
        <v>0</v>
      </c>
      <c r="AF68" s="258">
        <v>0</v>
      </c>
      <c r="AG68" s="258">
        <v>0</v>
      </c>
      <c r="AH68" s="247">
        <v>8</v>
      </c>
      <c r="AI68" s="247">
        <v>2</v>
      </c>
      <c r="AJ68" s="247">
        <v>0</v>
      </c>
      <c r="AK68" s="247">
        <v>0</v>
      </c>
      <c r="AL68" s="247">
        <v>6</v>
      </c>
      <c r="AM68" s="246" t="s">
        <v>7868</v>
      </c>
      <c r="AN68" s="247"/>
      <c r="AO68" s="247"/>
    </row>
    <row r="69" spans="1:41">
      <c r="A69" s="245" t="s">
        <v>858</v>
      </c>
      <c r="B69" s="245" t="s">
        <v>2746</v>
      </c>
      <c r="C69" s="245" t="s">
        <v>7853</v>
      </c>
      <c r="D69" s="245" t="s">
        <v>2233</v>
      </c>
      <c r="E69" s="245" t="s">
        <v>859</v>
      </c>
      <c r="F69" s="246" t="s">
        <v>727</v>
      </c>
      <c r="G69" s="247" t="s">
        <v>860</v>
      </c>
      <c r="H69" s="247" t="s">
        <v>2747</v>
      </c>
      <c r="I69" s="248">
        <v>11433</v>
      </c>
      <c r="J69" s="245" t="s">
        <v>2748</v>
      </c>
      <c r="K69" s="245" t="s">
        <v>2332</v>
      </c>
      <c r="L69" s="245" t="s">
        <v>2749</v>
      </c>
      <c r="M69" s="247" t="s">
        <v>2750</v>
      </c>
      <c r="N69" s="249">
        <v>3</v>
      </c>
      <c r="O69" s="250" t="s">
        <v>2663</v>
      </c>
      <c r="P69" s="261">
        <v>3</v>
      </c>
      <c r="Q69" s="250" t="s">
        <v>2470</v>
      </c>
      <c r="R69" s="251">
        <v>11</v>
      </c>
      <c r="S69" s="250" t="s">
        <v>2751</v>
      </c>
      <c r="T69" s="261">
        <v>1</v>
      </c>
      <c r="U69" s="252" t="s">
        <v>7854</v>
      </c>
      <c r="V69" s="253" t="s">
        <v>2353</v>
      </c>
      <c r="W69" s="253" t="s">
        <v>7855</v>
      </c>
      <c r="X69" s="254" t="s">
        <v>7856</v>
      </c>
      <c r="Y69" s="255">
        <v>6</v>
      </c>
      <c r="Z69" s="255"/>
      <c r="AA69" s="256" t="s">
        <v>699</v>
      </c>
      <c r="AB69" s="257">
        <f t="shared" si="1"/>
        <v>6</v>
      </c>
      <c r="AC69" s="258">
        <v>0</v>
      </c>
      <c r="AD69" s="247">
        <v>0</v>
      </c>
      <c r="AE69" s="247">
        <v>0</v>
      </c>
      <c r="AF69" s="258">
        <v>0</v>
      </c>
      <c r="AG69" s="258">
        <v>0</v>
      </c>
      <c r="AH69" s="247">
        <v>0</v>
      </c>
      <c r="AI69" s="247">
        <v>0</v>
      </c>
      <c r="AJ69" s="247">
        <v>0</v>
      </c>
      <c r="AK69" s="247">
        <v>0</v>
      </c>
      <c r="AL69" s="247">
        <v>6</v>
      </c>
      <c r="AM69" s="246" t="s">
        <v>7863</v>
      </c>
      <c r="AN69" s="247"/>
      <c r="AO69" s="247"/>
    </row>
    <row r="70" spans="1:41">
      <c r="A70" s="245" t="s">
        <v>861</v>
      </c>
      <c r="B70" s="245" t="s">
        <v>2752</v>
      </c>
      <c r="C70" s="245" t="s">
        <v>7853</v>
      </c>
      <c r="D70" s="245" t="s">
        <v>2233</v>
      </c>
      <c r="E70" s="245" t="s">
        <v>859</v>
      </c>
      <c r="F70" s="246" t="s">
        <v>724</v>
      </c>
      <c r="G70" s="247" t="s">
        <v>862</v>
      </c>
      <c r="H70" s="247" t="s">
        <v>2753</v>
      </c>
      <c r="I70" s="265">
        <v>19159</v>
      </c>
      <c r="J70" s="245" t="s">
        <v>2754</v>
      </c>
      <c r="K70" s="245" t="s">
        <v>2332</v>
      </c>
      <c r="L70" s="245" t="s">
        <v>2755</v>
      </c>
      <c r="M70" s="247" t="s">
        <v>2756</v>
      </c>
      <c r="N70" s="249">
        <v>2</v>
      </c>
      <c r="O70" s="250" t="s">
        <v>2757</v>
      </c>
      <c r="P70" s="261">
        <v>14</v>
      </c>
      <c r="Q70" s="250" t="s">
        <v>2758</v>
      </c>
      <c r="R70" s="251">
        <v>41</v>
      </c>
      <c r="S70" s="250" t="s">
        <v>2759</v>
      </c>
      <c r="T70" s="261">
        <v>2</v>
      </c>
      <c r="U70" s="252" t="s">
        <v>7854</v>
      </c>
      <c r="V70" s="253" t="s">
        <v>26</v>
      </c>
      <c r="W70" s="253" t="s">
        <v>7855</v>
      </c>
      <c r="X70" s="254" t="s">
        <v>7856</v>
      </c>
      <c r="Y70" s="255">
        <v>30</v>
      </c>
      <c r="Z70" s="255"/>
      <c r="AA70" s="256" t="s">
        <v>7880</v>
      </c>
      <c r="AB70" s="257">
        <f t="shared" si="1"/>
        <v>30</v>
      </c>
      <c r="AC70" s="258">
        <v>0</v>
      </c>
      <c r="AD70" s="247">
        <v>0</v>
      </c>
      <c r="AE70" s="247">
        <v>0</v>
      </c>
      <c r="AF70" s="258">
        <v>0</v>
      </c>
      <c r="AG70" s="258">
        <v>0</v>
      </c>
      <c r="AH70" s="247">
        <v>0</v>
      </c>
      <c r="AI70" s="247">
        <v>0</v>
      </c>
      <c r="AJ70" s="247">
        <v>0</v>
      </c>
      <c r="AK70" s="247">
        <v>0</v>
      </c>
      <c r="AL70" s="247">
        <v>30</v>
      </c>
      <c r="AM70" s="246" t="s">
        <v>7857</v>
      </c>
      <c r="AN70" s="247"/>
      <c r="AO70" s="247"/>
    </row>
    <row r="71" spans="1:41">
      <c r="A71" s="245" t="s">
        <v>863</v>
      </c>
      <c r="B71" s="245" t="s">
        <v>2760</v>
      </c>
      <c r="C71" s="245" t="s">
        <v>7853</v>
      </c>
      <c r="D71" s="245" t="s">
        <v>2233</v>
      </c>
      <c r="E71" s="245" t="s">
        <v>859</v>
      </c>
      <c r="F71" s="246" t="s">
        <v>730</v>
      </c>
      <c r="G71" s="247" t="s">
        <v>864</v>
      </c>
      <c r="H71" s="247" t="s">
        <v>2761</v>
      </c>
      <c r="I71" s="248">
        <v>18891</v>
      </c>
      <c r="J71" s="245"/>
      <c r="K71" s="245"/>
      <c r="L71" s="245" t="s">
        <v>2763</v>
      </c>
      <c r="M71" s="247" t="s">
        <v>2764</v>
      </c>
      <c r="N71" s="249">
        <v>4</v>
      </c>
      <c r="O71" s="250" t="s">
        <v>2765</v>
      </c>
      <c r="P71" s="261">
        <v>12</v>
      </c>
      <c r="Q71" s="250" t="s">
        <v>2673</v>
      </c>
      <c r="R71" s="251">
        <v>31</v>
      </c>
      <c r="S71" s="250" t="s">
        <v>2766</v>
      </c>
      <c r="T71" s="261">
        <v>1</v>
      </c>
      <c r="U71" s="252" t="s">
        <v>7854</v>
      </c>
      <c r="V71" s="253" t="s">
        <v>26</v>
      </c>
      <c r="W71" s="253" t="s">
        <v>7855</v>
      </c>
      <c r="X71" s="254" t="s">
        <v>7856</v>
      </c>
      <c r="Y71" s="255">
        <v>34</v>
      </c>
      <c r="Z71" s="255"/>
      <c r="AA71" s="256" t="s">
        <v>699</v>
      </c>
      <c r="AB71" s="257">
        <f t="shared" si="1"/>
        <v>34</v>
      </c>
      <c r="AC71" s="258">
        <v>0</v>
      </c>
      <c r="AD71" s="247">
        <v>11</v>
      </c>
      <c r="AE71" s="247">
        <v>0</v>
      </c>
      <c r="AF71" s="258">
        <v>0</v>
      </c>
      <c r="AG71" s="258">
        <v>0</v>
      </c>
      <c r="AH71" s="247">
        <v>0</v>
      </c>
      <c r="AI71" s="247">
        <v>1</v>
      </c>
      <c r="AJ71" s="247">
        <v>0</v>
      </c>
      <c r="AK71" s="247">
        <v>0</v>
      </c>
      <c r="AL71" s="247">
        <v>22</v>
      </c>
      <c r="AM71" s="246" t="s">
        <v>7857</v>
      </c>
      <c r="AN71" s="247"/>
      <c r="AO71" s="247"/>
    </row>
    <row r="72" spans="1:41">
      <c r="A72" s="245" t="s">
        <v>865</v>
      </c>
      <c r="B72" s="245" t="s">
        <v>2767</v>
      </c>
      <c r="C72" s="245" t="s">
        <v>7853</v>
      </c>
      <c r="D72" s="245" t="s">
        <v>2233</v>
      </c>
      <c r="E72" s="245" t="s">
        <v>859</v>
      </c>
      <c r="F72" s="246" t="s">
        <v>727</v>
      </c>
      <c r="G72" s="247" t="s">
        <v>866</v>
      </c>
      <c r="H72" s="247" t="s">
        <v>2768</v>
      </c>
      <c r="I72" s="248">
        <v>23437</v>
      </c>
      <c r="J72" s="245"/>
      <c r="K72" s="245"/>
      <c r="L72" s="245" t="s">
        <v>2770</v>
      </c>
      <c r="M72" s="247" t="s">
        <v>2771</v>
      </c>
      <c r="N72" s="249">
        <v>2</v>
      </c>
      <c r="O72" s="250" t="s">
        <v>2772</v>
      </c>
      <c r="P72" s="261">
        <v>8</v>
      </c>
      <c r="Q72" s="250" t="s">
        <v>2610</v>
      </c>
      <c r="R72" s="251">
        <v>14</v>
      </c>
      <c r="S72" s="250" t="s">
        <v>2773</v>
      </c>
      <c r="T72" s="261">
        <v>1</v>
      </c>
      <c r="U72" s="252" t="s">
        <v>7869</v>
      </c>
      <c r="V72" s="253" t="s">
        <v>2353</v>
      </c>
      <c r="W72" s="253" t="s">
        <v>7855</v>
      </c>
      <c r="X72" s="254" t="s">
        <v>7856</v>
      </c>
      <c r="Y72" s="255">
        <v>6</v>
      </c>
      <c r="Z72" s="255"/>
      <c r="AA72" s="256" t="s">
        <v>699</v>
      </c>
      <c r="AB72" s="257">
        <f t="shared" si="1"/>
        <v>6</v>
      </c>
      <c r="AC72" s="258">
        <v>0</v>
      </c>
      <c r="AD72" s="247">
        <v>0</v>
      </c>
      <c r="AE72" s="247">
        <v>0</v>
      </c>
      <c r="AF72" s="258">
        <v>0</v>
      </c>
      <c r="AG72" s="258">
        <v>0</v>
      </c>
      <c r="AH72" s="247">
        <v>0</v>
      </c>
      <c r="AI72" s="247">
        <v>0</v>
      </c>
      <c r="AJ72" s="247">
        <v>0</v>
      </c>
      <c r="AK72" s="247">
        <v>0</v>
      </c>
      <c r="AL72" s="247">
        <v>6</v>
      </c>
      <c r="AM72" s="246" t="s">
        <v>7869</v>
      </c>
      <c r="AN72" s="247"/>
      <c r="AO72" s="247"/>
    </row>
    <row r="73" spans="1:41">
      <c r="A73" s="245" t="s">
        <v>867</v>
      </c>
      <c r="B73" s="245" t="s">
        <v>2774</v>
      </c>
      <c r="C73" s="245" t="s">
        <v>7853</v>
      </c>
      <c r="D73" s="245" t="s">
        <v>2233</v>
      </c>
      <c r="E73" s="245" t="s">
        <v>859</v>
      </c>
      <c r="F73" s="246" t="s">
        <v>724</v>
      </c>
      <c r="G73" s="247" t="s">
        <v>868</v>
      </c>
      <c r="H73" s="247" t="s">
        <v>2775</v>
      </c>
      <c r="I73" s="248">
        <v>16497</v>
      </c>
      <c r="J73" s="245" t="s">
        <v>2776</v>
      </c>
      <c r="K73" s="245" t="s">
        <v>2332</v>
      </c>
      <c r="L73" s="245" t="s">
        <v>2777</v>
      </c>
      <c r="M73" s="247" t="s">
        <v>2778</v>
      </c>
      <c r="N73" s="249">
        <v>3</v>
      </c>
      <c r="O73" s="250" t="s">
        <v>2779</v>
      </c>
      <c r="P73" s="261">
        <v>14</v>
      </c>
      <c r="Q73" s="250" t="s">
        <v>2492</v>
      </c>
      <c r="R73" s="251">
        <v>33</v>
      </c>
      <c r="S73" s="250" t="s">
        <v>2780</v>
      </c>
      <c r="T73" s="261">
        <v>7</v>
      </c>
      <c r="U73" s="252" t="s">
        <v>7854</v>
      </c>
      <c r="V73" s="253" t="s">
        <v>26</v>
      </c>
      <c r="W73" s="253" t="s">
        <v>7855</v>
      </c>
      <c r="X73" s="254" t="s">
        <v>7856</v>
      </c>
      <c r="Y73" s="255">
        <v>38</v>
      </c>
      <c r="Z73" s="255"/>
      <c r="AA73" s="256" t="s">
        <v>699</v>
      </c>
      <c r="AB73" s="257">
        <f t="shared" si="1"/>
        <v>38</v>
      </c>
      <c r="AC73" s="258">
        <v>0</v>
      </c>
      <c r="AD73" s="247">
        <v>24</v>
      </c>
      <c r="AE73" s="247">
        <v>0</v>
      </c>
      <c r="AF73" s="258">
        <v>0</v>
      </c>
      <c r="AG73" s="258">
        <v>0</v>
      </c>
      <c r="AH73" s="247">
        <v>0</v>
      </c>
      <c r="AI73" s="247">
        <v>0</v>
      </c>
      <c r="AJ73" s="247">
        <v>0</v>
      </c>
      <c r="AK73" s="247">
        <v>0</v>
      </c>
      <c r="AL73" s="247">
        <v>14</v>
      </c>
      <c r="AM73" s="246" t="s">
        <v>7863</v>
      </c>
      <c r="AN73" s="247"/>
      <c r="AO73" s="247"/>
    </row>
    <row r="74" spans="1:41">
      <c r="A74" s="245" t="s">
        <v>869</v>
      </c>
      <c r="B74" s="245" t="s">
        <v>2781</v>
      </c>
      <c r="C74" s="245" t="s">
        <v>7853</v>
      </c>
      <c r="D74" s="245" t="s">
        <v>2233</v>
      </c>
      <c r="E74" s="245" t="s">
        <v>859</v>
      </c>
      <c r="F74" s="246" t="s">
        <v>724</v>
      </c>
      <c r="G74" s="247" t="s">
        <v>870</v>
      </c>
      <c r="H74" s="247" t="s">
        <v>2782</v>
      </c>
      <c r="I74" s="248">
        <v>20893</v>
      </c>
      <c r="J74" s="245"/>
      <c r="K74" s="245"/>
      <c r="L74" s="245" t="s">
        <v>699</v>
      </c>
      <c r="M74" s="247" t="s">
        <v>699</v>
      </c>
      <c r="N74" s="249">
        <v>3</v>
      </c>
      <c r="O74" s="250" t="s">
        <v>2783</v>
      </c>
      <c r="P74" s="261">
        <v>12</v>
      </c>
      <c r="Q74" s="250" t="s">
        <v>2758</v>
      </c>
      <c r="R74" s="251">
        <v>44</v>
      </c>
      <c r="S74" s="250" t="s">
        <v>2784</v>
      </c>
      <c r="T74" s="261">
        <v>1</v>
      </c>
      <c r="U74" s="252" t="s">
        <v>7854</v>
      </c>
      <c r="V74" s="253" t="s">
        <v>26</v>
      </c>
      <c r="W74" s="253" t="s">
        <v>7855</v>
      </c>
      <c r="X74" s="254" t="s">
        <v>7856</v>
      </c>
      <c r="Y74" s="255">
        <v>34</v>
      </c>
      <c r="Z74" s="255"/>
      <c r="AA74" s="256" t="s">
        <v>699</v>
      </c>
      <c r="AB74" s="257">
        <f t="shared" si="1"/>
        <v>34</v>
      </c>
      <c r="AC74" s="258">
        <v>0</v>
      </c>
      <c r="AD74" s="247">
        <v>0</v>
      </c>
      <c r="AE74" s="247">
        <v>0</v>
      </c>
      <c r="AF74" s="258">
        <v>0</v>
      </c>
      <c r="AG74" s="258">
        <v>0</v>
      </c>
      <c r="AH74" s="247">
        <v>0</v>
      </c>
      <c r="AI74" s="247">
        <v>2</v>
      </c>
      <c r="AJ74" s="247">
        <v>0</v>
      </c>
      <c r="AK74" s="247">
        <v>0</v>
      </c>
      <c r="AL74" s="247">
        <v>32</v>
      </c>
      <c r="AM74" s="246" t="s">
        <v>7857</v>
      </c>
      <c r="AN74" s="247"/>
      <c r="AO74" s="247"/>
    </row>
    <row r="75" spans="1:41">
      <c r="A75" s="245" t="s">
        <v>871</v>
      </c>
      <c r="B75" s="245" t="s">
        <v>2785</v>
      </c>
      <c r="C75" s="245" t="s">
        <v>7853</v>
      </c>
      <c r="D75" s="245" t="s">
        <v>2233</v>
      </c>
      <c r="E75" s="245" t="s">
        <v>859</v>
      </c>
      <c r="F75" s="246" t="s">
        <v>730</v>
      </c>
      <c r="G75" s="247" t="s">
        <v>872</v>
      </c>
      <c r="H75" s="247" t="s">
        <v>2786</v>
      </c>
      <c r="I75" s="248">
        <v>18050</v>
      </c>
      <c r="J75" s="245" t="s">
        <v>2787</v>
      </c>
      <c r="K75" s="245" t="s">
        <v>2332</v>
      </c>
      <c r="L75" s="245" t="s">
        <v>2788</v>
      </c>
      <c r="M75" s="247" t="s">
        <v>2789</v>
      </c>
      <c r="N75" s="249">
        <v>9</v>
      </c>
      <c r="O75" s="250" t="s">
        <v>2550</v>
      </c>
      <c r="P75" s="261">
        <v>29</v>
      </c>
      <c r="Q75" s="250" t="s">
        <v>2790</v>
      </c>
      <c r="R75" s="251">
        <v>25</v>
      </c>
      <c r="S75" s="250" t="s">
        <v>2791</v>
      </c>
      <c r="T75" s="261">
        <v>1</v>
      </c>
      <c r="U75" s="252" t="s">
        <v>7854</v>
      </c>
      <c r="V75" s="253" t="s">
        <v>26</v>
      </c>
      <c r="W75" s="253" t="s">
        <v>7855</v>
      </c>
      <c r="X75" s="254" t="s">
        <v>7856</v>
      </c>
      <c r="Y75" s="255">
        <v>32</v>
      </c>
      <c r="Z75" s="255"/>
      <c r="AA75" s="256" t="s">
        <v>699</v>
      </c>
      <c r="AB75" s="257">
        <f t="shared" si="1"/>
        <v>32</v>
      </c>
      <c r="AC75" s="258">
        <v>0</v>
      </c>
      <c r="AD75" s="247">
        <v>22</v>
      </c>
      <c r="AE75" s="247">
        <v>0</v>
      </c>
      <c r="AF75" s="258">
        <v>0</v>
      </c>
      <c r="AG75" s="258">
        <v>0</v>
      </c>
      <c r="AH75" s="247">
        <v>0</v>
      </c>
      <c r="AI75" s="247">
        <v>2</v>
      </c>
      <c r="AJ75" s="247">
        <v>0</v>
      </c>
      <c r="AK75" s="247">
        <v>0</v>
      </c>
      <c r="AL75" s="247">
        <v>8</v>
      </c>
      <c r="AM75" s="246" t="s">
        <v>7863</v>
      </c>
      <c r="AN75" s="247"/>
      <c r="AO75" s="247"/>
    </row>
    <row r="76" spans="1:41">
      <c r="A76" s="245" t="s">
        <v>873</v>
      </c>
      <c r="B76" s="245" t="s">
        <v>2792</v>
      </c>
      <c r="C76" s="245" t="s">
        <v>7853</v>
      </c>
      <c r="D76" s="245" t="s">
        <v>2233</v>
      </c>
      <c r="E76" s="245" t="s">
        <v>859</v>
      </c>
      <c r="F76" s="246" t="s">
        <v>727</v>
      </c>
      <c r="G76" s="247" t="s">
        <v>874</v>
      </c>
      <c r="H76" s="247" t="s">
        <v>2793</v>
      </c>
      <c r="I76" s="248">
        <v>2632</v>
      </c>
      <c r="J76" s="245" t="s">
        <v>2794</v>
      </c>
      <c r="K76" s="245" t="s">
        <v>2332</v>
      </c>
      <c r="L76" s="245" t="s">
        <v>2795</v>
      </c>
      <c r="M76" s="247" t="s">
        <v>2796</v>
      </c>
      <c r="N76" s="249">
        <v>10</v>
      </c>
      <c r="O76" s="250" t="s">
        <v>2797</v>
      </c>
      <c r="P76" s="261">
        <v>10</v>
      </c>
      <c r="Q76" s="250" t="s">
        <v>2798</v>
      </c>
      <c r="R76" s="251">
        <v>39</v>
      </c>
      <c r="S76" s="250" t="s">
        <v>2799</v>
      </c>
      <c r="T76" s="261">
        <v>1</v>
      </c>
      <c r="U76" s="252" t="s">
        <v>7854</v>
      </c>
      <c r="V76" s="253" t="s">
        <v>26</v>
      </c>
      <c r="W76" s="260" t="s">
        <v>35</v>
      </c>
      <c r="X76" s="254" t="s">
        <v>7862</v>
      </c>
      <c r="Y76" s="255">
        <v>29</v>
      </c>
      <c r="Z76" s="255"/>
      <c r="AA76" s="256" t="s">
        <v>699</v>
      </c>
      <c r="AB76" s="257">
        <f t="shared" si="1"/>
        <v>29</v>
      </c>
      <c r="AC76" s="258">
        <v>0</v>
      </c>
      <c r="AD76" s="247">
        <v>11</v>
      </c>
      <c r="AE76" s="247">
        <v>0</v>
      </c>
      <c r="AF76" s="258">
        <v>0</v>
      </c>
      <c r="AG76" s="258">
        <v>0</v>
      </c>
      <c r="AH76" s="247">
        <v>0</v>
      </c>
      <c r="AI76" s="247">
        <v>3</v>
      </c>
      <c r="AJ76" s="247">
        <v>0</v>
      </c>
      <c r="AK76" s="247">
        <v>0</v>
      </c>
      <c r="AL76" s="247">
        <v>15</v>
      </c>
      <c r="AM76" s="246" t="s">
        <v>7863</v>
      </c>
      <c r="AN76" s="247"/>
      <c r="AO76" s="247"/>
    </row>
    <row r="77" spans="1:41">
      <c r="A77" s="245" t="s">
        <v>875</v>
      </c>
      <c r="B77" s="245" t="s">
        <v>2800</v>
      </c>
      <c r="C77" s="245" t="s">
        <v>7853</v>
      </c>
      <c r="D77" s="245" t="s">
        <v>2233</v>
      </c>
      <c r="E77" s="245" t="s">
        <v>859</v>
      </c>
      <c r="F77" s="246" t="s">
        <v>730</v>
      </c>
      <c r="G77" s="247" t="s">
        <v>876</v>
      </c>
      <c r="H77" s="247" t="s">
        <v>2801</v>
      </c>
      <c r="I77" s="265">
        <v>19159</v>
      </c>
      <c r="J77" s="245"/>
      <c r="K77" s="245"/>
      <c r="L77" s="245" t="s">
        <v>699</v>
      </c>
      <c r="M77" s="247" t="s">
        <v>699</v>
      </c>
      <c r="N77" s="249">
        <v>3</v>
      </c>
      <c r="O77" s="250"/>
      <c r="P77" s="261">
        <v>10</v>
      </c>
      <c r="Q77" s="250" t="s">
        <v>2802</v>
      </c>
      <c r="R77" s="251" t="s">
        <v>7881</v>
      </c>
      <c r="S77" s="250" t="s">
        <v>2803</v>
      </c>
      <c r="T77" s="261">
        <v>1</v>
      </c>
      <c r="U77" s="252" t="s">
        <v>7854</v>
      </c>
      <c r="V77" s="253" t="s">
        <v>2804</v>
      </c>
      <c r="W77" s="253" t="s">
        <v>7855</v>
      </c>
      <c r="X77" s="254" t="s">
        <v>7856</v>
      </c>
      <c r="Y77" s="255">
        <v>15</v>
      </c>
      <c r="Z77" s="255"/>
      <c r="AA77" s="256" t="s">
        <v>7880</v>
      </c>
      <c r="AB77" s="257">
        <f t="shared" si="1"/>
        <v>15</v>
      </c>
      <c r="AC77" s="258">
        <v>0</v>
      </c>
      <c r="AD77" s="247">
        <v>0</v>
      </c>
      <c r="AE77" s="247">
        <v>0</v>
      </c>
      <c r="AF77" s="258">
        <v>0</v>
      </c>
      <c r="AG77" s="258">
        <v>0</v>
      </c>
      <c r="AH77" s="247">
        <v>0</v>
      </c>
      <c r="AI77" s="247">
        <v>0</v>
      </c>
      <c r="AJ77" s="247">
        <v>0</v>
      </c>
      <c r="AK77" s="247">
        <v>0</v>
      </c>
      <c r="AL77" s="247">
        <v>15</v>
      </c>
      <c r="AM77" s="246" t="s">
        <v>7863</v>
      </c>
      <c r="AN77" s="247"/>
      <c r="AO77" s="247"/>
    </row>
    <row r="78" spans="1:41">
      <c r="A78" s="245" t="s">
        <v>877</v>
      </c>
      <c r="B78" s="245"/>
      <c r="C78" s="245" t="s">
        <v>7853</v>
      </c>
      <c r="D78" s="245" t="s">
        <v>2233</v>
      </c>
      <c r="E78" s="245" t="s">
        <v>859</v>
      </c>
      <c r="F78" s="246" t="s">
        <v>727</v>
      </c>
      <c r="G78" s="247" t="s">
        <v>7882</v>
      </c>
      <c r="H78" s="247" t="s">
        <v>2805</v>
      </c>
      <c r="I78" s="248">
        <v>16754</v>
      </c>
      <c r="J78" s="245" t="s">
        <v>2806</v>
      </c>
      <c r="K78" s="245" t="s">
        <v>2332</v>
      </c>
      <c r="L78" s="245" t="s">
        <v>2807</v>
      </c>
      <c r="M78" s="247" t="s">
        <v>2808</v>
      </c>
      <c r="N78" s="249">
        <v>5</v>
      </c>
      <c r="O78" s="250" t="s">
        <v>2368</v>
      </c>
      <c r="P78" s="261">
        <v>8</v>
      </c>
      <c r="Q78" s="250" t="s">
        <v>7883</v>
      </c>
      <c r="R78" s="251" t="s">
        <v>7884</v>
      </c>
      <c r="S78" s="250" t="s">
        <v>7885</v>
      </c>
      <c r="T78" s="261">
        <v>2</v>
      </c>
      <c r="U78" s="252" t="s">
        <v>7854</v>
      </c>
      <c r="V78" s="253" t="s">
        <v>2353</v>
      </c>
      <c r="W78" s="260" t="s">
        <v>35</v>
      </c>
      <c r="X78" s="254" t="s">
        <v>7862</v>
      </c>
      <c r="Y78" s="255">
        <v>37</v>
      </c>
      <c r="Z78" s="255"/>
      <c r="AA78" s="256" t="s">
        <v>699</v>
      </c>
      <c r="AB78" s="257">
        <f t="shared" si="1"/>
        <v>37</v>
      </c>
      <c r="AC78" s="258">
        <v>0</v>
      </c>
      <c r="AD78" s="247">
        <v>0</v>
      </c>
      <c r="AE78" s="247">
        <v>0</v>
      </c>
      <c r="AF78" s="258">
        <v>0</v>
      </c>
      <c r="AG78" s="258">
        <v>0</v>
      </c>
      <c r="AH78" s="247">
        <v>0</v>
      </c>
      <c r="AI78" s="247">
        <v>0</v>
      </c>
      <c r="AJ78" s="247">
        <v>0</v>
      </c>
      <c r="AK78" s="247">
        <v>0</v>
      </c>
      <c r="AL78" s="247">
        <v>37</v>
      </c>
      <c r="AM78" s="246" t="s">
        <v>7857</v>
      </c>
      <c r="AN78" s="247"/>
      <c r="AO78" s="247"/>
    </row>
    <row r="79" spans="1:41">
      <c r="A79" s="245" t="s">
        <v>879</v>
      </c>
      <c r="B79" s="245" t="s">
        <v>2810</v>
      </c>
      <c r="C79" s="245" t="s">
        <v>7853</v>
      </c>
      <c r="D79" s="245" t="s">
        <v>2233</v>
      </c>
      <c r="E79" s="245" t="s">
        <v>859</v>
      </c>
      <c r="F79" s="246" t="s">
        <v>724</v>
      </c>
      <c r="G79" s="247" t="s">
        <v>880</v>
      </c>
      <c r="H79" s="247" t="s">
        <v>2811</v>
      </c>
      <c r="I79" s="248">
        <v>27459</v>
      </c>
      <c r="J79" s="245" t="s">
        <v>2812</v>
      </c>
      <c r="K79" s="245" t="s">
        <v>2332</v>
      </c>
      <c r="L79" s="245" t="s">
        <v>2813</v>
      </c>
      <c r="M79" s="247" t="s">
        <v>2814</v>
      </c>
      <c r="N79" s="249">
        <v>6</v>
      </c>
      <c r="O79" s="250" t="s">
        <v>2815</v>
      </c>
      <c r="P79" s="261">
        <v>8</v>
      </c>
      <c r="Q79" s="250" t="s">
        <v>2452</v>
      </c>
      <c r="R79" s="251">
        <v>30</v>
      </c>
      <c r="S79" s="250" t="s">
        <v>2816</v>
      </c>
      <c r="T79" s="261">
        <v>10</v>
      </c>
      <c r="U79" s="252" t="s">
        <v>7854</v>
      </c>
      <c r="V79" s="253" t="s">
        <v>26</v>
      </c>
      <c r="W79" s="253" t="s">
        <v>7855</v>
      </c>
      <c r="X79" s="254" t="s">
        <v>7856</v>
      </c>
      <c r="Y79" s="255">
        <v>13</v>
      </c>
      <c r="Z79" s="255"/>
      <c r="AA79" s="256" t="s">
        <v>699</v>
      </c>
      <c r="AB79" s="257">
        <f t="shared" si="1"/>
        <v>13</v>
      </c>
      <c r="AC79" s="258">
        <v>0</v>
      </c>
      <c r="AD79" s="247">
        <v>0</v>
      </c>
      <c r="AE79" s="247">
        <v>0</v>
      </c>
      <c r="AF79" s="258">
        <v>0</v>
      </c>
      <c r="AG79" s="258">
        <v>0</v>
      </c>
      <c r="AH79" s="247">
        <v>0</v>
      </c>
      <c r="AI79" s="247">
        <v>0</v>
      </c>
      <c r="AJ79" s="247">
        <v>0</v>
      </c>
      <c r="AK79" s="247">
        <v>0</v>
      </c>
      <c r="AL79" s="247">
        <v>13</v>
      </c>
      <c r="AM79" s="246" t="s">
        <v>7857</v>
      </c>
      <c r="AN79" s="247"/>
      <c r="AO79" s="247"/>
    </row>
    <row r="80" spans="1:41">
      <c r="A80" s="245" t="s">
        <v>881</v>
      </c>
      <c r="B80" s="245"/>
      <c r="C80" s="245" t="s">
        <v>7853</v>
      </c>
      <c r="D80" s="245" t="s">
        <v>2233</v>
      </c>
      <c r="E80" s="245" t="s">
        <v>859</v>
      </c>
      <c r="F80" s="246" t="s">
        <v>727</v>
      </c>
      <c r="G80" s="247" t="s">
        <v>7886</v>
      </c>
      <c r="H80" s="247" t="s">
        <v>2817</v>
      </c>
      <c r="I80" s="248">
        <v>12164</v>
      </c>
      <c r="J80" s="245"/>
      <c r="K80" s="245"/>
      <c r="L80" s="245" t="s">
        <v>699</v>
      </c>
      <c r="M80" s="247" t="s">
        <v>699</v>
      </c>
      <c r="N80" s="249">
        <v>12</v>
      </c>
      <c r="O80" s="250" t="s">
        <v>7887</v>
      </c>
      <c r="P80" s="261">
        <v>3</v>
      </c>
      <c r="Q80" s="250" t="s">
        <v>2818</v>
      </c>
      <c r="R80" s="251" t="s">
        <v>7888</v>
      </c>
      <c r="S80" s="250" t="s">
        <v>2819</v>
      </c>
      <c r="T80" s="261">
        <v>0</v>
      </c>
      <c r="U80" s="252" t="s">
        <v>7860</v>
      </c>
      <c r="V80" s="253" t="s">
        <v>2353</v>
      </c>
      <c r="W80" s="253" t="s">
        <v>7855</v>
      </c>
      <c r="X80" s="254" t="s">
        <v>7856</v>
      </c>
      <c r="Y80" s="255">
        <v>0</v>
      </c>
      <c r="Z80" s="255"/>
      <c r="AA80" s="256" t="s">
        <v>699</v>
      </c>
      <c r="AB80" s="257">
        <f t="shared" si="1"/>
        <v>0</v>
      </c>
      <c r="AC80" s="258">
        <v>0</v>
      </c>
      <c r="AD80" s="247">
        <v>0</v>
      </c>
      <c r="AE80" s="247">
        <v>0</v>
      </c>
      <c r="AF80" s="258">
        <v>0</v>
      </c>
      <c r="AG80" s="258">
        <v>0</v>
      </c>
      <c r="AH80" s="247">
        <v>0</v>
      </c>
      <c r="AI80" s="247">
        <v>0</v>
      </c>
      <c r="AJ80" s="247">
        <v>0</v>
      </c>
      <c r="AK80" s="247">
        <v>0</v>
      </c>
      <c r="AL80" s="247">
        <v>0</v>
      </c>
      <c r="AM80" s="246" t="s">
        <v>7860</v>
      </c>
      <c r="AN80" s="247"/>
      <c r="AO80" s="247"/>
    </row>
    <row r="81" spans="1:41">
      <c r="A81" s="245" t="s">
        <v>883</v>
      </c>
      <c r="B81" s="245" t="s">
        <v>2820</v>
      </c>
      <c r="C81" s="245" t="s">
        <v>7853</v>
      </c>
      <c r="D81" s="245" t="s">
        <v>2233</v>
      </c>
      <c r="E81" s="245" t="s">
        <v>859</v>
      </c>
      <c r="F81" s="246" t="s">
        <v>727</v>
      </c>
      <c r="G81" s="247" t="s">
        <v>884</v>
      </c>
      <c r="H81" s="247" t="s">
        <v>2821</v>
      </c>
      <c r="I81" s="248">
        <v>20548</v>
      </c>
      <c r="J81" s="245"/>
      <c r="K81" s="245"/>
      <c r="L81" s="245" t="s">
        <v>699</v>
      </c>
      <c r="M81" s="247" t="s">
        <v>699</v>
      </c>
      <c r="N81" s="249">
        <v>7</v>
      </c>
      <c r="O81" s="250" t="s">
        <v>2470</v>
      </c>
      <c r="P81" s="261">
        <v>3</v>
      </c>
      <c r="Q81" s="250" t="s">
        <v>2822</v>
      </c>
      <c r="R81" s="251">
        <v>2</v>
      </c>
      <c r="S81" s="250" t="s">
        <v>2823</v>
      </c>
      <c r="T81" s="261">
        <v>0</v>
      </c>
      <c r="U81" s="252" t="s">
        <v>7854</v>
      </c>
      <c r="V81" s="253" t="s">
        <v>2353</v>
      </c>
      <c r="W81" s="253" t="s">
        <v>7855</v>
      </c>
      <c r="X81" s="254" t="s">
        <v>7856</v>
      </c>
      <c r="Y81" s="255">
        <v>5</v>
      </c>
      <c r="Z81" s="255"/>
      <c r="AA81" s="256" t="s">
        <v>699</v>
      </c>
      <c r="AB81" s="257">
        <f t="shared" si="1"/>
        <v>5</v>
      </c>
      <c r="AC81" s="258">
        <v>0</v>
      </c>
      <c r="AD81" s="247">
        <v>0</v>
      </c>
      <c r="AE81" s="247">
        <v>0</v>
      </c>
      <c r="AF81" s="258">
        <v>0</v>
      </c>
      <c r="AG81" s="258">
        <v>0</v>
      </c>
      <c r="AH81" s="247">
        <v>0</v>
      </c>
      <c r="AI81" s="247">
        <v>0</v>
      </c>
      <c r="AJ81" s="247">
        <v>0</v>
      </c>
      <c r="AK81" s="247">
        <v>0</v>
      </c>
      <c r="AL81" s="247">
        <v>5</v>
      </c>
      <c r="AM81" s="246" t="s">
        <v>7872</v>
      </c>
      <c r="AN81" s="247"/>
      <c r="AO81" s="247"/>
    </row>
    <row r="82" spans="1:41">
      <c r="A82" s="245" t="s">
        <v>885</v>
      </c>
      <c r="B82" s="245" t="s">
        <v>2824</v>
      </c>
      <c r="C82" s="245" t="s">
        <v>7853</v>
      </c>
      <c r="D82" s="245" t="s">
        <v>2233</v>
      </c>
      <c r="E82" s="245" t="s">
        <v>859</v>
      </c>
      <c r="F82" s="246" t="s">
        <v>727</v>
      </c>
      <c r="G82" s="247" t="s">
        <v>7889</v>
      </c>
      <c r="H82" s="247" t="s">
        <v>2825</v>
      </c>
      <c r="I82" s="248">
        <v>9284</v>
      </c>
      <c r="J82" s="245"/>
      <c r="K82" s="245"/>
      <c r="L82" s="245" t="s">
        <v>699</v>
      </c>
      <c r="M82" s="247" t="s">
        <v>699</v>
      </c>
      <c r="N82" s="249">
        <v>3</v>
      </c>
      <c r="O82" s="250" t="s">
        <v>7890</v>
      </c>
      <c r="P82" s="261">
        <v>4</v>
      </c>
      <c r="Q82" s="250" t="s">
        <v>2430</v>
      </c>
      <c r="R82" s="251">
        <v>9</v>
      </c>
      <c r="S82" s="250" t="s">
        <v>2465</v>
      </c>
      <c r="T82" s="261">
        <v>1</v>
      </c>
      <c r="U82" s="252" t="s">
        <v>7860</v>
      </c>
      <c r="V82" s="253" t="s">
        <v>2353</v>
      </c>
      <c r="W82" s="253" t="s">
        <v>7855</v>
      </c>
      <c r="X82" s="254" t="s">
        <v>7856</v>
      </c>
      <c r="Y82" s="255">
        <v>12</v>
      </c>
      <c r="Z82" s="255"/>
      <c r="AA82" s="256" t="s">
        <v>699</v>
      </c>
      <c r="AB82" s="257">
        <f t="shared" si="1"/>
        <v>12</v>
      </c>
      <c r="AC82" s="258">
        <v>0</v>
      </c>
      <c r="AD82" s="247">
        <v>0</v>
      </c>
      <c r="AE82" s="247">
        <v>0</v>
      </c>
      <c r="AF82" s="258">
        <v>0</v>
      </c>
      <c r="AG82" s="258">
        <v>0</v>
      </c>
      <c r="AH82" s="247">
        <v>0</v>
      </c>
      <c r="AI82" s="247">
        <v>1</v>
      </c>
      <c r="AJ82" s="247">
        <v>0</v>
      </c>
      <c r="AK82" s="247">
        <v>0</v>
      </c>
      <c r="AL82" s="247">
        <v>11</v>
      </c>
      <c r="AM82" s="246" t="s">
        <v>7860</v>
      </c>
      <c r="AN82" s="247"/>
      <c r="AO82" s="247"/>
    </row>
    <row r="83" spans="1:41">
      <c r="A83" s="245" t="s">
        <v>887</v>
      </c>
      <c r="B83" s="245" t="s">
        <v>2826</v>
      </c>
      <c r="C83" s="245" t="s">
        <v>7853</v>
      </c>
      <c r="D83" s="245" t="s">
        <v>2233</v>
      </c>
      <c r="E83" s="245" t="s">
        <v>859</v>
      </c>
      <c r="F83" s="246" t="s">
        <v>727</v>
      </c>
      <c r="G83" s="247" t="s">
        <v>888</v>
      </c>
      <c r="H83" s="247" t="s">
        <v>2827</v>
      </c>
      <c r="I83" s="248">
        <v>10714</v>
      </c>
      <c r="J83" s="245"/>
      <c r="K83" s="245"/>
      <c r="L83" s="245" t="s">
        <v>699</v>
      </c>
      <c r="M83" s="247" t="s">
        <v>699</v>
      </c>
      <c r="N83" s="249">
        <v>5</v>
      </c>
      <c r="O83" s="250" t="s">
        <v>2744</v>
      </c>
      <c r="P83" s="261">
        <v>6</v>
      </c>
      <c r="Q83" s="250" t="s">
        <v>2430</v>
      </c>
      <c r="R83" s="251">
        <v>12</v>
      </c>
      <c r="S83" s="250" t="s">
        <v>2590</v>
      </c>
      <c r="T83" s="261">
        <v>1</v>
      </c>
      <c r="U83" s="252" t="s">
        <v>7854</v>
      </c>
      <c r="V83" s="253" t="s">
        <v>2353</v>
      </c>
      <c r="W83" s="253" t="s">
        <v>7855</v>
      </c>
      <c r="X83" s="254" t="s">
        <v>7856</v>
      </c>
      <c r="Y83" s="255">
        <v>10</v>
      </c>
      <c r="Z83" s="255"/>
      <c r="AA83" s="256" t="s">
        <v>699</v>
      </c>
      <c r="AB83" s="257">
        <f t="shared" si="1"/>
        <v>10</v>
      </c>
      <c r="AC83" s="258">
        <v>0</v>
      </c>
      <c r="AD83" s="247">
        <v>0</v>
      </c>
      <c r="AE83" s="247">
        <v>0</v>
      </c>
      <c r="AF83" s="258">
        <v>0</v>
      </c>
      <c r="AG83" s="258">
        <v>0</v>
      </c>
      <c r="AH83" s="247">
        <v>0</v>
      </c>
      <c r="AI83" s="247">
        <v>1</v>
      </c>
      <c r="AJ83" s="247">
        <v>0</v>
      </c>
      <c r="AK83" s="247">
        <v>0</v>
      </c>
      <c r="AL83" s="247">
        <v>9</v>
      </c>
      <c r="AM83" s="246" t="s">
        <v>7857</v>
      </c>
      <c r="AN83" s="247"/>
      <c r="AO83" s="247"/>
    </row>
    <row r="84" spans="1:41">
      <c r="A84" s="245" t="s">
        <v>889</v>
      </c>
      <c r="B84" s="245" t="s">
        <v>2828</v>
      </c>
      <c r="C84" s="245" t="s">
        <v>7853</v>
      </c>
      <c r="D84" s="245" t="s">
        <v>2233</v>
      </c>
      <c r="E84" s="245" t="s">
        <v>859</v>
      </c>
      <c r="F84" s="246" t="s">
        <v>730</v>
      </c>
      <c r="G84" s="247" t="s">
        <v>890</v>
      </c>
      <c r="H84" s="247" t="s">
        <v>2829</v>
      </c>
      <c r="I84" s="248">
        <v>25998</v>
      </c>
      <c r="J84" s="245"/>
      <c r="K84" s="245"/>
      <c r="L84" s="245" t="s">
        <v>699</v>
      </c>
      <c r="M84" s="247" t="s">
        <v>699</v>
      </c>
      <c r="N84" s="249">
        <v>3</v>
      </c>
      <c r="O84" s="250" t="s">
        <v>2830</v>
      </c>
      <c r="P84" s="261">
        <v>6</v>
      </c>
      <c r="Q84" s="250" t="s">
        <v>2422</v>
      </c>
      <c r="R84" s="251">
        <v>9</v>
      </c>
      <c r="S84" s="250" t="s">
        <v>2831</v>
      </c>
      <c r="T84" s="261">
        <v>1</v>
      </c>
      <c r="U84" s="252" t="s">
        <v>7854</v>
      </c>
      <c r="V84" s="253" t="s">
        <v>2353</v>
      </c>
      <c r="W84" s="253" t="s">
        <v>7855</v>
      </c>
      <c r="X84" s="254" t="s">
        <v>7856</v>
      </c>
      <c r="Y84" s="255">
        <v>7</v>
      </c>
      <c r="Z84" s="255"/>
      <c r="AA84" s="256" t="s">
        <v>699</v>
      </c>
      <c r="AB84" s="257">
        <f t="shared" si="1"/>
        <v>7</v>
      </c>
      <c r="AC84" s="258">
        <v>0</v>
      </c>
      <c r="AD84" s="247">
        <v>0</v>
      </c>
      <c r="AE84" s="247">
        <v>0</v>
      </c>
      <c r="AF84" s="258">
        <v>0</v>
      </c>
      <c r="AG84" s="258">
        <v>0</v>
      </c>
      <c r="AH84" s="247">
        <v>0</v>
      </c>
      <c r="AI84" s="247">
        <v>0</v>
      </c>
      <c r="AJ84" s="247">
        <v>0</v>
      </c>
      <c r="AK84" s="247">
        <v>0</v>
      </c>
      <c r="AL84" s="247">
        <v>7</v>
      </c>
      <c r="AM84" s="246" t="s">
        <v>7863</v>
      </c>
      <c r="AN84" s="247"/>
      <c r="AO84" s="247"/>
    </row>
    <row r="85" spans="1:41">
      <c r="A85" s="245" t="s">
        <v>891</v>
      </c>
      <c r="B85" s="245" t="s">
        <v>2832</v>
      </c>
      <c r="C85" s="245" t="s">
        <v>7853</v>
      </c>
      <c r="D85" s="245" t="s">
        <v>2233</v>
      </c>
      <c r="E85" s="245" t="s">
        <v>859</v>
      </c>
      <c r="F85" s="246" t="s">
        <v>727</v>
      </c>
      <c r="G85" s="247" t="s">
        <v>892</v>
      </c>
      <c r="H85" s="247" t="s">
        <v>2833</v>
      </c>
      <c r="I85" s="248">
        <v>10703</v>
      </c>
      <c r="J85" s="245"/>
      <c r="K85" s="245"/>
      <c r="L85" s="245" t="s">
        <v>699</v>
      </c>
      <c r="M85" s="247" t="s">
        <v>699</v>
      </c>
      <c r="N85" s="249">
        <v>2</v>
      </c>
      <c r="O85" s="250" t="s">
        <v>2744</v>
      </c>
      <c r="P85" s="261">
        <v>5</v>
      </c>
      <c r="Q85" s="250" t="s">
        <v>2470</v>
      </c>
      <c r="R85" s="251">
        <v>14</v>
      </c>
      <c r="S85" s="250" t="s">
        <v>2566</v>
      </c>
      <c r="T85" s="261">
        <v>1</v>
      </c>
      <c r="U85" s="252" t="s">
        <v>7869</v>
      </c>
      <c r="V85" s="253" t="s">
        <v>2353</v>
      </c>
      <c r="W85" s="253" t="s">
        <v>7855</v>
      </c>
      <c r="X85" s="254" t="s">
        <v>7856</v>
      </c>
      <c r="Y85" s="255">
        <v>15</v>
      </c>
      <c r="Z85" s="255"/>
      <c r="AA85" s="256" t="s">
        <v>699</v>
      </c>
      <c r="AB85" s="257">
        <f t="shared" si="1"/>
        <v>15</v>
      </c>
      <c r="AC85" s="258">
        <v>0</v>
      </c>
      <c r="AD85" s="247">
        <v>0</v>
      </c>
      <c r="AE85" s="247">
        <v>0</v>
      </c>
      <c r="AF85" s="258">
        <v>0</v>
      </c>
      <c r="AG85" s="258">
        <v>0</v>
      </c>
      <c r="AH85" s="247">
        <v>0</v>
      </c>
      <c r="AI85" s="247">
        <v>0</v>
      </c>
      <c r="AJ85" s="247">
        <v>0</v>
      </c>
      <c r="AK85" s="247">
        <v>0</v>
      </c>
      <c r="AL85" s="247">
        <v>15</v>
      </c>
      <c r="AM85" s="246" t="s">
        <v>7869</v>
      </c>
      <c r="AN85" s="247"/>
      <c r="AO85" s="247"/>
    </row>
    <row r="86" spans="1:41">
      <c r="A86" s="245" t="s">
        <v>893</v>
      </c>
      <c r="B86" s="245" t="s">
        <v>2834</v>
      </c>
      <c r="C86" s="245" t="s">
        <v>7853</v>
      </c>
      <c r="D86" s="245" t="s">
        <v>2233</v>
      </c>
      <c r="E86" s="245" t="s">
        <v>859</v>
      </c>
      <c r="F86" s="246" t="s">
        <v>730</v>
      </c>
      <c r="G86" s="247" t="s">
        <v>894</v>
      </c>
      <c r="H86" s="247" t="s">
        <v>2835</v>
      </c>
      <c r="I86" s="248">
        <v>25270</v>
      </c>
      <c r="J86" s="245" t="s">
        <v>2836</v>
      </c>
      <c r="K86" s="245" t="s">
        <v>2332</v>
      </c>
      <c r="L86" s="245" t="s">
        <v>2837</v>
      </c>
      <c r="M86" s="247" t="s">
        <v>2838</v>
      </c>
      <c r="N86" s="249">
        <v>2</v>
      </c>
      <c r="O86" s="250" t="s">
        <v>2839</v>
      </c>
      <c r="P86" s="261">
        <v>5</v>
      </c>
      <c r="Q86" s="250" t="s">
        <v>2603</v>
      </c>
      <c r="R86" s="251">
        <v>11</v>
      </c>
      <c r="S86" s="250" t="s">
        <v>2840</v>
      </c>
      <c r="T86" s="261">
        <v>1</v>
      </c>
      <c r="U86" s="252" t="s">
        <v>7854</v>
      </c>
      <c r="V86" s="253" t="s">
        <v>26</v>
      </c>
      <c r="W86" s="253" t="s">
        <v>7855</v>
      </c>
      <c r="X86" s="254" t="s">
        <v>7856</v>
      </c>
      <c r="Y86" s="255">
        <v>11</v>
      </c>
      <c r="Z86" s="255"/>
      <c r="AA86" s="256" t="s">
        <v>699</v>
      </c>
      <c r="AB86" s="257">
        <f t="shared" si="1"/>
        <v>11</v>
      </c>
      <c r="AC86" s="258">
        <v>0</v>
      </c>
      <c r="AD86" s="247">
        <v>0</v>
      </c>
      <c r="AE86" s="247">
        <v>0</v>
      </c>
      <c r="AF86" s="258">
        <v>0</v>
      </c>
      <c r="AG86" s="258">
        <v>0</v>
      </c>
      <c r="AH86" s="247">
        <v>0</v>
      </c>
      <c r="AI86" s="247">
        <v>2</v>
      </c>
      <c r="AJ86" s="247">
        <v>0</v>
      </c>
      <c r="AK86" s="247">
        <v>0</v>
      </c>
      <c r="AL86" s="247">
        <v>9</v>
      </c>
      <c r="AM86" s="246" t="s">
        <v>7863</v>
      </c>
      <c r="AN86" s="247"/>
      <c r="AO86" s="247"/>
    </row>
    <row r="87" spans="1:41">
      <c r="A87" s="245" t="s">
        <v>895</v>
      </c>
      <c r="B87" s="245" t="s">
        <v>2841</v>
      </c>
      <c r="C87" s="245" t="s">
        <v>7853</v>
      </c>
      <c r="D87" s="245" t="s">
        <v>2233</v>
      </c>
      <c r="E87" s="245" t="s">
        <v>859</v>
      </c>
      <c r="F87" s="246" t="s">
        <v>727</v>
      </c>
      <c r="G87" s="247" t="s">
        <v>896</v>
      </c>
      <c r="H87" s="247" t="s">
        <v>2842</v>
      </c>
      <c r="I87" s="248">
        <v>8902</v>
      </c>
      <c r="J87" s="245" t="s">
        <v>2843</v>
      </c>
      <c r="K87" s="245" t="s">
        <v>2332</v>
      </c>
      <c r="L87" s="245" t="s">
        <v>2807</v>
      </c>
      <c r="M87" s="247" t="s">
        <v>2844</v>
      </c>
      <c r="N87" s="249">
        <v>3</v>
      </c>
      <c r="O87" s="250" t="s">
        <v>2663</v>
      </c>
      <c r="P87" s="261">
        <v>8</v>
      </c>
      <c r="Q87" s="250" t="s">
        <v>2470</v>
      </c>
      <c r="R87" s="251">
        <v>13</v>
      </c>
      <c r="S87" s="250" t="s">
        <v>2845</v>
      </c>
      <c r="T87" s="261">
        <v>1</v>
      </c>
      <c r="U87" s="252" t="s">
        <v>7854</v>
      </c>
      <c r="V87" s="253" t="s">
        <v>2353</v>
      </c>
      <c r="W87" s="253" t="s">
        <v>7855</v>
      </c>
      <c r="X87" s="254" t="s">
        <v>7856</v>
      </c>
      <c r="Y87" s="255">
        <v>16</v>
      </c>
      <c r="Z87" s="255"/>
      <c r="AA87" s="256" t="s">
        <v>699</v>
      </c>
      <c r="AB87" s="257">
        <f t="shared" si="1"/>
        <v>16</v>
      </c>
      <c r="AC87" s="258">
        <v>0</v>
      </c>
      <c r="AD87" s="247">
        <v>0</v>
      </c>
      <c r="AE87" s="247">
        <v>0</v>
      </c>
      <c r="AF87" s="258">
        <v>0</v>
      </c>
      <c r="AG87" s="258">
        <v>0</v>
      </c>
      <c r="AH87" s="247">
        <v>0</v>
      </c>
      <c r="AI87" s="247">
        <v>2</v>
      </c>
      <c r="AJ87" s="247">
        <v>0</v>
      </c>
      <c r="AK87" s="247">
        <v>0</v>
      </c>
      <c r="AL87" s="247">
        <v>14</v>
      </c>
      <c r="AM87" s="246" t="s">
        <v>7863</v>
      </c>
      <c r="AN87" s="247"/>
      <c r="AO87" s="247"/>
    </row>
    <row r="88" spans="1:41">
      <c r="A88" s="245" t="s">
        <v>897</v>
      </c>
      <c r="B88" s="245" t="s">
        <v>2846</v>
      </c>
      <c r="C88" s="245" t="s">
        <v>7853</v>
      </c>
      <c r="D88" s="245" t="s">
        <v>2233</v>
      </c>
      <c r="E88" s="245" t="s">
        <v>859</v>
      </c>
      <c r="F88" s="246" t="s">
        <v>727</v>
      </c>
      <c r="G88" s="247" t="s">
        <v>898</v>
      </c>
      <c r="H88" s="247" t="s">
        <v>2847</v>
      </c>
      <c r="I88" s="248">
        <v>13625</v>
      </c>
      <c r="J88" s="245" t="s">
        <v>2848</v>
      </c>
      <c r="K88" s="245" t="s">
        <v>2332</v>
      </c>
      <c r="L88" s="245" t="s">
        <v>2849</v>
      </c>
      <c r="M88" s="247" t="s">
        <v>2850</v>
      </c>
      <c r="N88" s="249">
        <v>2</v>
      </c>
      <c r="O88" s="250" t="s">
        <v>2534</v>
      </c>
      <c r="P88" s="261">
        <v>10</v>
      </c>
      <c r="Q88" s="250" t="s">
        <v>2430</v>
      </c>
      <c r="R88" s="251">
        <v>11</v>
      </c>
      <c r="S88" s="250" t="s">
        <v>2851</v>
      </c>
      <c r="T88" s="261">
        <v>1</v>
      </c>
      <c r="U88" s="252" t="s">
        <v>7854</v>
      </c>
      <c r="V88" s="253" t="s">
        <v>2353</v>
      </c>
      <c r="W88" s="253" t="s">
        <v>7855</v>
      </c>
      <c r="X88" s="254" t="s">
        <v>7856</v>
      </c>
      <c r="Y88" s="255">
        <v>12</v>
      </c>
      <c r="Z88" s="255"/>
      <c r="AA88" s="256" t="s">
        <v>699</v>
      </c>
      <c r="AB88" s="257">
        <f t="shared" si="1"/>
        <v>12</v>
      </c>
      <c r="AC88" s="258">
        <v>0</v>
      </c>
      <c r="AD88" s="247">
        <v>0</v>
      </c>
      <c r="AE88" s="247">
        <v>0</v>
      </c>
      <c r="AF88" s="258">
        <v>0</v>
      </c>
      <c r="AG88" s="258">
        <v>0</v>
      </c>
      <c r="AH88" s="247">
        <v>0</v>
      </c>
      <c r="AI88" s="247">
        <v>4</v>
      </c>
      <c r="AJ88" s="247">
        <v>0</v>
      </c>
      <c r="AK88" s="247">
        <v>0</v>
      </c>
      <c r="AL88" s="247">
        <v>8</v>
      </c>
      <c r="AM88" s="246" t="s">
        <v>7857</v>
      </c>
      <c r="AN88" s="247"/>
      <c r="AO88" s="247"/>
    </row>
    <row r="89" spans="1:41">
      <c r="A89" s="245" t="s">
        <v>899</v>
      </c>
      <c r="B89" s="245" t="s">
        <v>2852</v>
      </c>
      <c r="C89" s="245" t="s">
        <v>7853</v>
      </c>
      <c r="D89" s="245" t="s">
        <v>2233</v>
      </c>
      <c r="E89" s="245" t="s">
        <v>859</v>
      </c>
      <c r="F89" s="246" t="s">
        <v>727</v>
      </c>
      <c r="G89" s="247" t="s">
        <v>900</v>
      </c>
      <c r="H89" s="247" t="s">
        <v>2853</v>
      </c>
      <c r="I89" s="248">
        <v>15797</v>
      </c>
      <c r="J89" s="245" t="s">
        <v>2854</v>
      </c>
      <c r="K89" s="245" t="s">
        <v>2332</v>
      </c>
      <c r="L89" s="245" t="s">
        <v>2855</v>
      </c>
      <c r="M89" s="247" t="s">
        <v>2856</v>
      </c>
      <c r="N89" s="249">
        <v>4</v>
      </c>
      <c r="O89" s="250" t="s">
        <v>2690</v>
      </c>
      <c r="P89" s="261">
        <v>3</v>
      </c>
      <c r="Q89" s="250" t="s">
        <v>2470</v>
      </c>
      <c r="R89" s="251">
        <v>11</v>
      </c>
      <c r="S89" s="250" t="s">
        <v>2857</v>
      </c>
      <c r="T89" s="261">
        <v>1</v>
      </c>
      <c r="U89" s="252" t="s">
        <v>7854</v>
      </c>
      <c r="V89" s="253" t="s">
        <v>2353</v>
      </c>
      <c r="W89" s="253" t="s">
        <v>7855</v>
      </c>
      <c r="X89" s="254" t="s">
        <v>7856</v>
      </c>
      <c r="Y89" s="255">
        <v>12</v>
      </c>
      <c r="Z89" s="255"/>
      <c r="AA89" s="256" t="s">
        <v>699</v>
      </c>
      <c r="AB89" s="257">
        <f t="shared" si="1"/>
        <v>12</v>
      </c>
      <c r="AC89" s="258">
        <v>0</v>
      </c>
      <c r="AD89" s="247">
        <v>0</v>
      </c>
      <c r="AE89" s="247">
        <v>0</v>
      </c>
      <c r="AF89" s="258">
        <v>0</v>
      </c>
      <c r="AG89" s="258">
        <v>0</v>
      </c>
      <c r="AH89" s="247">
        <v>0</v>
      </c>
      <c r="AI89" s="247">
        <v>4</v>
      </c>
      <c r="AJ89" s="247">
        <v>0</v>
      </c>
      <c r="AK89" s="247">
        <v>0</v>
      </c>
      <c r="AL89" s="247">
        <v>8</v>
      </c>
      <c r="AM89" s="246" t="s">
        <v>7857</v>
      </c>
      <c r="AN89" s="247"/>
      <c r="AO89" s="247"/>
    </row>
    <row r="90" spans="1:41">
      <c r="A90" s="245" t="s">
        <v>901</v>
      </c>
      <c r="B90" s="245" t="s">
        <v>2858</v>
      </c>
      <c r="C90" s="245" t="s">
        <v>7853</v>
      </c>
      <c r="D90" s="245" t="s">
        <v>2233</v>
      </c>
      <c r="E90" s="245" t="s">
        <v>859</v>
      </c>
      <c r="F90" s="246" t="s">
        <v>727</v>
      </c>
      <c r="G90" s="247" t="s">
        <v>902</v>
      </c>
      <c r="H90" s="247" t="s">
        <v>2859</v>
      </c>
      <c r="I90" s="248">
        <v>12523</v>
      </c>
      <c r="J90" s="245" t="s">
        <v>2860</v>
      </c>
      <c r="K90" s="245" t="s">
        <v>2332</v>
      </c>
      <c r="L90" s="245" t="s">
        <v>2861</v>
      </c>
      <c r="M90" s="247" t="s">
        <v>2862</v>
      </c>
      <c r="N90" s="249">
        <v>2</v>
      </c>
      <c r="O90" s="250" t="s">
        <v>2453</v>
      </c>
      <c r="P90" s="261">
        <v>5</v>
      </c>
      <c r="Q90" s="250" t="s">
        <v>2430</v>
      </c>
      <c r="R90" s="251">
        <v>10</v>
      </c>
      <c r="S90" s="250" t="s">
        <v>2527</v>
      </c>
      <c r="T90" s="261">
        <v>1</v>
      </c>
      <c r="U90" s="252" t="s">
        <v>7854</v>
      </c>
      <c r="V90" s="253" t="s">
        <v>2353</v>
      </c>
      <c r="W90" s="253" t="s">
        <v>7855</v>
      </c>
      <c r="X90" s="254" t="s">
        <v>7856</v>
      </c>
      <c r="Y90" s="255">
        <v>9</v>
      </c>
      <c r="Z90" s="255"/>
      <c r="AA90" s="256" t="s">
        <v>699</v>
      </c>
      <c r="AB90" s="257">
        <f t="shared" si="1"/>
        <v>9</v>
      </c>
      <c r="AC90" s="258">
        <v>0</v>
      </c>
      <c r="AD90" s="247">
        <v>0</v>
      </c>
      <c r="AE90" s="247">
        <v>0</v>
      </c>
      <c r="AF90" s="258">
        <v>0</v>
      </c>
      <c r="AG90" s="258">
        <v>0</v>
      </c>
      <c r="AH90" s="247">
        <v>0</v>
      </c>
      <c r="AI90" s="247">
        <v>0</v>
      </c>
      <c r="AJ90" s="247">
        <v>0</v>
      </c>
      <c r="AK90" s="247">
        <v>0</v>
      </c>
      <c r="AL90" s="247">
        <v>9</v>
      </c>
      <c r="AM90" s="246" t="s">
        <v>7863</v>
      </c>
      <c r="AN90" s="247"/>
      <c r="AO90" s="247"/>
    </row>
    <row r="91" spans="1:41">
      <c r="A91" s="245" t="s">
        <v>903</v>
      </c>
      <c r="B91" s="245" t="s">
        <v>2863</v>
      </c>
      <c r="C91" s="245" t="s">
        <v>7853</v>
      </c>
      <c r="D91" s="245" t="s">
        <v>2233</v>
      </c>
      <c r="E91" s="245" t="s">
        <v>859</v>
      </c>
      <c r="F91" s="246" t="s">
        <v>727</v>
      </c>
      <c r="G91" s="247" t="s">
        <v>904</v>
      </c>
      <c r="H91" s="247" t="s">
        <v>2864</v>
      </c>
      <c r="I91" s="248">
        <v>18167</v>
      </c>
      <c r="J91" s="245"/>
      <c r="K91" s="245"/>
      <c r="L91" s="245" t="s">
        <v>699</v>
      </c>
      <c r="M91" s="247" t="s">
        <v>699</v>
      </c>
      <c r="N91" s="249">
        <v>6</v>
      </c>
      <c r="O91" s="250" t="s">
        <v>2865</v>
      </c>
      <c r="P91" s="261">
        <v>6</v>
      </c>
      <c r="Q91" s="250" t="s">
        <v>2470</v>
      </c>
      <c r="R91" s="251">
        <v>14</v>
      </c>
      <c r="S91" s="250" t="s">
        <v>2866</v>
      </c>
      <c r="T91" s="261">
        <v>1</v>
      </c>
      <c r="U91" s="252" t="s">
        <v>7854</v>
      </c>
      <c r="V91" s="253" t="s">
        <v>2353</v>
      </c>
      <c r="W91" s="253" t="s">
        <v>7855</v>
      </c>
      <c r="X91" s="254" t="s">
        <v>7856</v>
      </c>
      <c r="Y91" s="255">
        <v>14</v>
      </c>
      <c r="Z91" s="255"/>
      <c r="AA91" s="256" t="s">
        <v>699</v>
      </c>
      <c r="AB91" s="257">
        <f t="shared" si="1"/>
        <v>14</v>
      </c>
      <c r="AC91" s="258">
        <v>0</v>
      </c>
      <c r="AD91" s="247">
        <v>3</v>
      </c>
      <c r="AE91" s="247">
        <v>0</v>
      </c>
      <c r="AF91" s="258">
        <v>0</v>
      </c>
      <c r="AG91" s="258">
        <v>0</v>
      </c>
      <c r="AH91" s="247">
        <v>0</v>
      </c>
      <c r="AI91" s="247">
        <v>1</v>
      </c>
      <c r="AJ91" s="247">
        <v>0</v>
      </c>
      <c r="AK91" s="247">
        <v>0</v>
      </c>
      <c r="AL91" s="247">
        <v>10</v>
      </c>
      <c r="AM91" s="246" t="s">
        <v>7857</v>
      </c>
      <c r="AN91" s="247"/>
      <c r="AO91" s="247"/>
    </row>
    <row r="92" spans="1:41">
      <c r="A92" s="245" t="s">
        <v>905</v>
      </c>
      <c r="B92" s="245" t="s">
        <v>2867</v>
      </c>
      <c r="C92" s="245" t="s">
        <v>7853</v>
      </c>
      <c r="D92" s="245" t="s">
        <v>2233</v>
      </c>
      <c r="E92" s="245" t="s">
        <v>859</v>
      </c>
      <c r="F92" s="246" t="s">
        <v>730</v>
      </c>
      <c r="G92" s="247" t="s">
        <v>906</v>
      </c>
      <c r="H92" s="247" t="s">
        <v>2868</v>
      </c>
      <c r="I92" s="248">
        <v>29666</v>
      </c>
      <c r="J92" s="245" t="s">
        <v>2869</v>
      </c>
      <c r="K92" s="245" t="s">
        <v>2332</v>
      </c>
      <c r="L92" s="245" t="s">
        <v>2870</v>
      </c>
      <c r="M92" s="247" t="s">
        <v>2871</v>
      </c>
      <c r="N92" s="249">
        <v>3</v>
      </c>
      <c r="O92" s="250" t="s">
        <v>2872</v>
      </c>
      <c r="P92" s="261">
        <v>7</v>
      </c>
      <c r="Q92" s="250" t="s">
        <v>2603</v>
      </c>
      <c r="R92" s="251">
        <v>11</v>
      </c>
      <c r="S92" s="250" t="s">
        <v>2873</v>
      </c>
      <c r="T92" s="261">
        <v>1</v>
      </c>
      <c r="U92" s="252" t="s">
        <v>7854</v>
      </c>
      <c r="V92" s="253" t="s">
        <v>2353</v>
      </c>
      <c r="W92" s="253" t="s">
        <v>7855</v>
      </c>
      <c r="X92" s="254" t="s">
        <v>7856</v>
      </c>
      <c r="Y92" s="255">
        <v>14</v>
      </c>
      <c r="Z92" s="255"/>
      <c r="AA92" s="256" t="s">
        <v>699</v>
      </c>
      <c r="AB92" s="257">
        <f t="shared" si="1"/>
        <v>14</v>
      </c>
      <c r="AC92" s="258">
        <v>0</v>
      </c>
      <c r="AD92" s="247">
        <v>0</v>
      </c>
      <c r="AE92" s="247">
        <v>0</v>
      </c>
      <c r="AF92" s="258">
        <v>0</v>
      </c>
      <c r="AG92" s="258">
        <v>0</v>
      </c>
      <c r="AH92" s="247">
        <v>0</v>
      </c>
      <c r="AI92" s="247">
        <v>4</v>
      </c>
      <c r="AJ92" s="247">
        <v>0</v>
      </c>
      <c r="AK92" s="247">
        <v>0</v>
      </c>
      <c r="AL92" s="247">
        <v>10</v>
      </c>
      <c r="AM92" s="246" t="s">
        <v>7863</v>
      </c>
      <c r="AN92" s="247"/>
      <c r="AO92" s="247"/>
    </row>
    <row r="93" spans="1:41">
      <c r="A93" s="245" t="s">
        <v>907</v>
      </c>
      <c r="B93" s="245" t="s">
        <v>2874</v>
      </c>
      <c r="C93" s="245" t="s">
        <v>7853</v>
      </c>
      <c r="D93" s="245" t="s">
        <v>2233</v>
      </c>
      <c r="E93" s="245" t="s">
        <v>859</v>
      </c>
      <c r="F93" s="246" t="s">
        <v>727</v>
      </c>
      <c r="G93" s="247" t="s">
        <v>908</v>
      </c>
      <c r="H93" s="247" t="s">
        <v>2875</v>
      </c>
      <c r="I93" s="248">
        <v>6301</v>
      </c>
      <c r="J93" s="245"/>
      <c r="K93" s="245"/>
      <c r="L93" s="245" t="s">
        <v>2877</v>
      </c>
      <c r="M93" s="247" t="s">
        <v>2878</v>
      </c>
      <c r="N93" s="249">
        <v>3</v>
      </c>
      <c r="O93" s="250" t="s">
        <v>2618</v>
      </c>
      <c r="P93" s="261">
        <v>10</v>
      </c>
      <c r="Q93" s="250" t="s">
        <v>2470</v>
      </c>
      <c r="R93" s="251">
        <v>12</v>
      </c>
      <c r="S93" s="250" t="s">
        <v>2879</v>
      </c>
      <c r="T93" s="261">
        <v>1</v>
      </c>
      <c r="U93" s="252" t="s">
        <v>7854</v>
      </c>
      <c r="V93" s="253" t="s">
        <v>2353</v>
      </c>
      <c r="W93" s="253" t="s">
        <v>7855</v>
      </c>
      <c r="X93" s="254" t="s">
        <v>7856</v>
      </c>
      <c r="Y93" s="255">
        <v>12</v>
      </c>
      <c r="Z93" s="255"/>
      <c r="AA93" s="256" t="s">
        <v>699</v>
      </c>
      <c r="AB93" s="257">
        <f t="shared" si="1"/>
        <v>12</v>
      </c>
      <c r="AC93" s="258">
        <v>0</v>
      </c>
      <c r="AD93" s="247">
        <v>0</v>
      </c>
      <c r="AE93" s="247">
        <v>0</v>
      </c>
      <c r="AF93" s="258">
        <v>0</v>
      </c>
      <c r="AG93" s="258">
        <v>0</v>
      </c>
      <c r="AH93" s="247">
        <v>0</v>
      </c>
      <c r="AI93" s="247">
        <v>1</v>
      </c>
      <c r="AJ93" s="247">
        <v>0</v>
      </c>
      <c r="AK93" s="247">
        <v>0</v>
      </c>
      <c r="AL93" s="247">
        <v>11</v>
      </c>
      <c r="AM93" s="246" t="s">
        <v>7891</v>
      </c>
      <c r="AN93" s="247"/>
      <c r="AO93" s="247"/>
    </row>
    <row r="94" spans="1:41">
      <c r="A94" s="245" t="s">
        <v>909</v>
      </c>
      <c r="B94" s="245" t="s">
        <v>2880</v>
      </c>
      <c r="C94" s="245" t="s">
        <v>7853</v>
      </c>
      <c r="D94" s="245" t="s">
        <v>2233</v>
      </c>
      <c r="E94" s="245" t="s">
        <v>859</v>
      </c>
      <c r="F94" s="246" t="s">
        <v>730</v>
      </c>
      <c r="G94" s="247" t="s">
        <v>910</v>
      </c>
      <c r="H94" s="247" t="s">
        <v>2881</v>
      </c>
      <c r="I94" s="248">
        <v>19467</v>
      </c>
      <c r="J94" s="245" t="s">
        <v>2882</v>
      </c>
      <c r="K94" s="245" t="s">
        <v>2332</v>
      </c>
      <c r="L94" s="245" t="s">
        <v>2883</v>
      </c>
      <c r="M94" s="247" t="s">
        <v>2884</v>
      </c>
      <c r="N94" s="249">
        <v>4</v>
      </c>
      <c r="O94" s="250" t="s">
        <v>2885</v>
      </c>
      <c r="P94" s="261">
        <v>4</v>
      </c>
      <c r="Q94" s="250" t="s">
        <v>2603</v>
      </c>
      <c r="R94" s="251">
        <v>13</v>
      </c>
      <c r="S94" s="250" t="s">
        <v>2886</v>
      </c>
      <c r="T94" s="261">
        <v>1</v>
      </c>
      <c r="U94" s="252" t="s">
        <v>7854</v>
      </c>
      <c r="V94" s="253" t="s">
        <v>2353</v>
      </c>
      <c r="W94" s="253" t="s">
        <v>7855</v>
      </c>
      <c r="X94" s="254" t="s">
        <v>7856</v>
      </c>
      <c r="Y94" s="255">
        <v>14</v>
      </c>
      <c r="Z94" s="255"/>
      <c r="AA94" s="256" t="s">
        <v>699</v>
      </c>
      <c r="AB94" s="257">
        <f t="shared" si="1"/>
        <v>14</v>
      </c>
      <c r="AC94" s="258">
        <v>0</v>
      </c>
      <c r="AD94" s="247">
        <v>0</v>
      </c>
      <c r="AE94" s="247">
        <v>0</v>
      </c>
      <c r="AF94" s="258">
        <v>0</v>
      </c>
      <c r="AG94" s="258">
        <v>0</v>
      </c>
      <c r="AH94" s="247">
        <v>0</v>
      </c>
      <c r="AI94" s="247">
        <v>1</v>
      </c>
      <c r="AJ94" s="247">
        <v>0</v>
      </c>
      <c r="AK94" s="247">
        <v>0</v>
      </c>
      <c r="AL94" s="247">
        <v>13</v>
      </c>
      <c r="AM94" s="246" t="s">
        <v>7863</v>
      </c>
      <c r="AN94" s="247"/>
      <c r="AO94" s="247"/>
    </row>
    <row r="95" spans="1:41">
      <c r="A95" s="245" t="s">
        <v>911</v>
      </c>
      <c r="B95" s="245" t="s">
        <v>2887</v>
      </c>
      <c r="C95" s="245" t="s">
        <v>7853</v>
      </c>
      <c r="D95" s="245" t="s">
        <v>2233</v>
      </c>
      <c r="E95" s="245" t="s">
        <v>859</v>
      </c>
      <c r="F95" s="246" t="s">
        <v>727</v>
      </c>
      <c r="G95" s="247" t="s">
        <v>912</v>
      </c>
      <c r="H95" s="247" t="s">
        <v>2888</v>
      </c>
      <c r="I95" s="248">
        <v>4505</v>
      </c>
      <c r="J95" s="245"/>
      <c r="K95" s="245"/>
      <c r="L95" s="245" t="s">
        <v>2890</v>
      </c>
      <c r="M95" s="247" t="s">
        <v>2891</v>
      </c>
      <c r="N95" s="249">
        <v>3</v>
      </c>
      <c r="O95" s="250" t="s">
        <v>2485</v>
      </c>
      <c r="P95" s="261">
        <v>5</v>
      </c>
      <c r="Q95" s="250" t="s">
        <v>2470</v>
      </c>
      <c r="R95" s="251">
        <v>15</v>
      </c>
      <c r="S95" s="250" t="s">
        <v>2892</v>
      </c>
      <c r="T95" s="261">
        <v>1</v>
      </c>
      <c r="U95" s="252" t="s">
        <v>7854</v>
      </c>
      <c r="V95" s="253" t="s">
        <v>2353</v>
      </c>
      <c r="W95" s="253" t="s">
        <v>7855</v>
      </c>
      <c r="X95" s="254" t="s">
        <v>7856</v>
      </c>
      <c r="Y95" s="255">
        <v>17</v>
      </c>
      <c r="Z95" s="255"/>
      <c r="AA95" s="256" t="s">
        <v>699</v>
      </c>
      <c r="AB95" s="257">
        <f t="shared" si="1"/>
        <v>17</v>
      </c>
      <c r="AC95" s="258">
        <v>0</v>
      </c>
      <c r="AD95" s="247">
        <v>1</v>
      </c>
      <c r="AE95" s="247">
        <v>0</v>
      </c>
      <c r="AF95" s="258">
        <v>0</v>
      </c>
      <c r="AG95" s="258">
        <v>0</v>
      </c>
      <c r="AH95" s="247">
        <v>0</v>
      </c>
      <c r="AI95" s="247">
        <v>5</v>
      </c>
      <c r="AJ95" s="247">
        <v>0</v>
      </c>
      <c r="AK95" s="247">
        <v>0</v>
      </c>
      <c r="AL95" s="247">
        <v>11</v>
      </c>
      <c r="AM95" s="246" t="s">
        <v>7857</v>
      </c>
      <c r="AN95" s="247"/>
      <c r="AO95" s="247"/>
    </row>
    <row r="96" spans="1:41">
      <c r="A96" s="245" t="s">
        <v>913</v>
      </c>
      <c r="B96" s="245" t="s">
        <v>2893</v>
      </c>
      <c r="C96" s="245" t="s">
        <v>7853</v>
      </c>
      <c r="D96" s="245" t="s">
        <v>2233</v>
      </c>
      <c r="E96" s="245" t="s">
        <v>859</v>
      </c>
      <c r="F96" s="246" t="s">
        <v>730</v>
      </c>
      <c r="G96" s="247" t="s">
        <v>914</v>
      </c>
      <c r="H96" s="247" t="s">
        <v>2894</v>
      </c>
      <c r="I96" s="248">
        <v>20207</v>
      </c>
      <c r="J96" s="245"/>
      <c r="K96" s="245"/>
      <c r="L96" s="245" t="s">
        <v>699</v>
      </c>
      <c r="M96" s="247" t="s">
        <v>699</v>
      </c>
      <c r="N96" s="249">
        <v>2</v>
      </c>
      <c r="O96" s="250" t="s">
        <v>2656</v>
      </c>
      <c r="P96" s="261">
        <v>10</v>
      </c>
      <c r="Q96" s="250" t="s">
        <v>2610</v>
      </c>
      <c r="R96" s="251">
        <v>21</v>
      </c>
      <c r="S96" s="250" t="s">
        <v>2895</v>
      </c>
      <c r="T96" s="261">
        <v>1</v>
      </c>
      <c r="U96" s="252" t="s">
        <v>7854</v>
      </c>
      <c r="V96" s="253" t="s">
        <v>26</v>
      </c>
      <c r="W96" s="253" t="s">
        <v>7855</v>
      </c>
      <c r="X96" s="254" t="s">
        <v>7856</v>
      </c>
      <c r="Y96" s="255">
        <v>19</v>
      </c>
      <c r="Z96" s="255"/>
      <c r="AA96" s="256" t="s">
        <v>699</v>
      </c>
      <c r="AB96" s="257">
        <f t="shared" si="1"/>
        <v>19</v>
      </c>
      <c r="AC96" s="258">
        <v>0</v>
      </c>
      <c r="AD96" s="247">
        <v>0</v>
      </c>
      <c r="AE96" s="247">
        <v>0</v>
      </c>
      <c r="AF96" s="258">
        <v>0</v>
      </c>
      <c r="AG96" s="258">
        <v>0</v>
      </c>
      <c r="AH96" s="247">
        <v>0</v>
      </c>
      <c r="AI96" s="247">
        <v>1</v>
      </c>
      <c r="AJ96" s="247">
        <v>0</v>
      </c>
      <c r="AK96" s="247">
        <v>0</v>
      </c>
      <c r="AL96" s="247">
        <v>18</v>
      </c>
      <c r="AM96" s="246" t="s">
        <v>7863</v>
      </c>
      <c r="AN96" s="247"/>
      <c r="AO96" s="247"/>
    </row>
    <row r="97" spans="1:41">
      <c r="A97" s="245" t="s">
        <v>915</v>
      </c>
      <c r="B97" s="245" t="s">
        <v>2896</v>
      </c>
      <c r="C97" s="245" t="s">
        <v>7853</v>
      </c>
      <c r="D97" s="245" t="s">
        <v>2233</v>
      </c>
      <c r="E97" s="245" t="s">
        <v>859</v>
      </c>
      <c r="F97" s="246" t="s">
        <v>727</v>
      </c>
      <c r="G97" s="247" t="s">
        <v>916</v>
      </c>
      <c r="H97" s="247" t="s">
        <v>2897</v>
      </c>
      <c r="I97" s="248">
        <v>7030</v>
      </c>
      <c r="J97" s="245" t="s">
        <v>2898</v>
      </c>
      <c r="K97" s="245" t="s">
        <v>2332</v>
      </c>
      <c r="L97" s="245" t="s">
        <v>2899</v>
      </c>
      <c r="M97" s="247" t="s">
        <v>2900</v>
      </c>
      <c r="N97" s="249">
        <v>4</v>
      </c>
      <c r="O97" s="250" t="s">
        <v>2567</v>
      </c>
      <c r="P97" s="261">
        <v>7</v>
      </c>
      <c r="Q97" s="250" t="s">
        <v>2469</v>
      </c>
      <c r="R97" s="251">
        <v>19</v>
      </c>
      <c r="S97" s="250" t="s">
        <v>2901</v>
      </c>
      <c r="T97" s="261">
        <v>1</v>
      </c>
      <c r="U97" s="252" t="s">
        <v>7854</v>
      </c>
      <c r="V97" s="253" t="s">
        <v>2536</v>
      </c>
      <c r="W97" s="253" t="s">
        <v>7855</v>
      </c>
      <c r="X97" s="254" t="s">
        <v>7856</v>
      </c>
      <c r="Y97" s="255">
        <v>14</v>
      </c>
      <c r="Z97" s="255"/>
      <c r="AA97" s="256" t="s">
        <v>699</v>
      </c>
      <c r="AB97" s="257">
        <f t="shared" si="1"/>
        <v>14</v>
      </c>
      <c r="AC97" s="258">
        <v>0</v>
      </c>
      <c r="AD97" s="247">
        <v>0</v>
      </c>
      <c r="AE97" s="247">
        <v>0</v>
      </c>
      <c r="AF97" s="258">
        <v>0</v>
      </c>
      <c r="AG97" s="258">
        <v>0</v>
      </c>
      <c r="AH97" s="247">
        <v>0</v>
      </c>
      <c r="AI97" s="247">
        <v>3</v>
      </c>
      <c r="AJ97" s="247">
        <v>0</v>
      </c>
      <c r="AK97" s="247">
        <v>0</v>
      </c>
      <c r="AL97" s="247">
        <v>11</v>
      </c>
      <c r="AM97" s="246" t="s">
        <v>7863</v>
      </c>
      <c r="AN97" s="247"/>
      <c r="AO97" s="247"/>
    </row>
    <row r="98" spans="1:41">
      <c r="A98" s="245" t="s">
        <v>7892</v>
      </c>
      <c r="B98" s="245" t="s">
        <v>2902</v>
      </c>
      <c r="C98" s="245" t="s">
        <v>7853</v>
      </c>
      <c r="D98" s="245" t="s">
        <v>2233</v>
      </c>
      <c r="E98" s="245" t="s">
        <v>918</v>
      </c>
      <c r="F98" s="246" t="s">
        <v>730</v>
      </c>
      <c r="G98" s="247" t="s">
        <v>919</v>
      </c>
      <c r="H98" s="247" t="s">
        <v>2903</v>
      </c>
      <c r="I98" s="248">
        <v>37316</v>
      </c>
      <c r="J98" s="245"/>
      <c r="K98" s="245"/>
      <c r="L98" s="245" t="s">
        <v>699</v>
      </c>
      <c r="M98" s="247" t="s">
        <v>699</v>
      </c>
      <c r="N98" s="249">
        <v>2</v>
      </c>
      <c r="O98" s="250" t="s">
        <v>2904</v>
      </c>
      <c r="P98" s="250">
        <v>14</v>
      </c>
      <c r="Q98" s="250" t="s">
        <v>2603</v>
      </c>
      <c r="R98" s="251" t="s">
        <v>7893</v>
      </c>
      <c r="S98" s="250" t="s">
        <v>2905</v>
      </c>
      <c r="T98" s="250">
        <v>1</v>
      </c>
      <c r="U98" s="252" t="s">
        <v>7854</v>
      </c>
      <c r="V98" s="253" t="s">
        <v>2906</v>
      </c>
      <c r="W98" s="253" t="s">
        <v>7855</v>
      </c>
      <c r="X98" s="254" t="s">
        <v>7856</v>
      </c>
      <c r="Y98" s="255">
        <v>11</v>
      </c>
      <c r="Z98" s="255"/>
      <c r="AA98" s="256" t="s">
        <v>7894</v>
      </c>
      <c r="AB98" s="257">
        <f t="shared" si="1"/>
        <v>11</v>
      </c>
      <c r="AC98" s="258">
        <v>0</v>
      </c>
      <c r="AD98" s="247">
        <v>0</v>
      </c>
      <c r="AE98" s="247">
        <v>0</v>
      </c>
      <c r="AF98" s="258">
        <v>0</v>
      </c>
      <c r="AG98" s="258">
        <v>3</v>
      </c>
      <c r="AH98" s="247">
        <v>5</v>
      </c>
      <c r="AI98" s="247">
        <v>3</v>
      </c>
      <c r="AJ98" s="247">
        <v>0</v>
      </c>
      <c r="AK98" s="247">
        <v>0</v>
      </c>
      <c r="AL98" s="247">
        <v>0</v>
      </c>
      <c r="AM98" s="246" t="s">
        <v>7863</v>
      </c>
      <c r="AN98" s="247"/>
      <c r="AO98" s="247"/>
    </row>
    <row r="99" spans="1:41">
      <c r="A99" s="245" t="s">
        <v>7895</v>
      </c>
      <c r="B99" s="245" t="s">
        <v>2907</v>
      </c>
      <c r="C99" s="245" t="s">
        <v>7853</v>
      </c>
      <c r="D99" s="245" t="s">
        <v>2233</v>
      </c>
      <c r="E99" s="245" t="s">
        <v>918</v>
      </c>
      <c r="F99" s="246" t="s">
        <v>727</v>
      </c>
      <c r="G99" s="247" t="s">
        <v>7896</v>
      </c>
      <c r="H99" s="247" t="s">
        <v>2903</v>
      </c>
      <c r="I99" s="248">
        <v>12936</v>
      </c>
      <c r="J99" s="245" t="s">
        <v>2908</v>
      </c>
      <c r="K99" s="245" t="s">
        <v>2332</v>
      </c>
      <c r="L99" s="245" t="s">
        <v>2909</v>
      </c>
      <c r="M99" s="247" t="s">
        <v>2910</v>
      </c>
      <c r="N99" s="249">
        <v>3</v>
      </c>
      <c r="O99" s="250"/>
      <c r="P99" s="250">
        <v>3</v>
      </c>
      <c r="Q99" s="250" t="s">
        <v>2470</v>
      </c>
      <c r="R99" s="251" t="s">
        <v>7897</v>
      </c>
      <c r="S99" s="250" t="s">
        <v>2911</v>
      </c>
      <c r="T99" s="250">
        <v>1</v>
      </c>
      <c r="U99" s="252" t="s">
        <v>7854</v>
      </c>
      <c r="V99" s="253" t="s">
        <v>2353</v>
      </c>
      <c r="W99" s="253" t="s">
        <v>7855</v>
      </c>
      <c r="X99" s="254" t="s">
        <v>7856</v>
      </c>
      <c r="Y99" s="255">
        <v>11</v>
      </c>
      <c r="Z99" s="255"/>
      <c r="AA99" s="256" t="s">
        <v>7894</v>
      </c>
      <c r="AB99" s="257">
        <f t="shared" si="1"/>
        <v>11</v>
      </c>
      <c r="AC99" s="258">
        <v>0</v>
      </c>
      <c r="AD99" s="247">
        <v>0</v>
      </c>
      <c r="AE99" s="247">
        <v>0</v>
      </c>
      <c r="AF99" s="258">
        <v>0</v>
      </c>
      <c r="AG99" s="258">
        <v>0</v>
      </c>
      <c r="AH99" s="247">
        <v>6</v>
      </c>
      <c r="AI99" s="247">
        <v>5</v>
      </c>
      <c r="AJ99" s="247">
        <v>0</v>
      </c>
      <c r="AK99" s="247">
        <v>0</v>
      </c>
      <c r="AL99" s="247">
        <v>0</v>
      </c>
      <c r="AM99" s="246" t="s">
        <v>7863</v>
      </c>
      <c r="AN99" s="247"/>
      <c r="AO99" s="247"/>
    </row>
    <row r="100" spans="1:41">
      <c r="A100" s="245" t="s">
        <v>922</v>
      </c>
      <c r="B100" s="245"/>
      <c r="C100" s="245" t="s">
        <v>7853</v>
      </c>
      <c r="D100" s="245" t="s">
        <v>2233</v>
      </c>
      <c r="E100" s="245" t="s">
        <v>918</v>
      </c>
      <c r="F100" s="246" t="s">
        <v>727</v>
      </c>
      <c r="G100" s="247" t="s">
        <v>923</v>
      </c>
      <c r="H100" s="247" t="s">
        <v>2912</v>
      </c>
      <c r="I100" s="248">
        <v>20760</v>
      </c>
      <c r="J100" s="245" t="s">
        <v>2913</v>
      </c>
      <c r="K100" s="245" t="s">
        <v>2332</v>
      </c>
      <c r="L100" s="245" t="s">
        <v>2914</v>
      </c>
      <c r="M100" s="247" t="s">
        <v>2915</v>
      </c>
      <c r="N100" s="249">
        <v>4</v>
      </c>
      <c r="O100" s="250" t="s">
        <v>2469</v>
      </c>
      <c r="P100" s="250">
        <v>1</v>
      </c>
      <c r="Q100" s="250" t="s">
        <v>7898</v>
      </c>
      <c r="R100" s="251">
        <v>18</v>
      </c>
      <c r="S100" s="250" t="s">
        <v>7899</v>
      </c>
      <c r="T100" s="250">
        <v>1</v>
      </c>
      <c r="U100" s="252" t="s">
        <v>7854</v>
      </c>
      <c r="V100" s="253" t="s">
        <v>2353</v>
      </c>
      <c r="W100" s="253" t="s">
        <v>7855</v>
      </c>
      <c r="X100" s="254" t="s">
        <v>7856</v>
      </c>
      <c r="Y100" s="255">
        <v>11</v>
      </c>
      <c r="Z100" s="255"/>
      <c r="AA100" s="256" t="s">
        <v>699</v>
      </c>
      <c r="AB100" s="257">
        <f t="shared" si="1"/>
        <v>11</v>
      </c>
      <c r="AC100" s="258">
        <v>0</v>
      </c>
      <c r="AD100" s="247">
        <v>0</v>
      </c>
      <c r="AE100" s="247">
        <v>0</v>
      </c>
      <c r="AF100" s="258">
        <v>0</v>
      </c>
      <c r="AG100" s="258">
        <v>0</v>
      </c>
      <c r="AH100" s="247">
        <v>7</v>
      </c>
      <c r="AI100" s="247">
        <v>2</v>
      </c>
      <c r="AJ100" s="247">
        <v>0</v>
      </c>
      <c r="AK100" s="247">
        <v>0</v>
      </c>
      <c r="AL100" s="247">
        <v>2</v>
      </c>
      <c r="AM100" s="246" t="s">
        <v>7863</v>
      </c>
      <c r="AN100" s="247"/>
      <c r="AO100" s="247"/>
    </row>
    <row r="101" spans="1:41">
      <c r="A101" s="245" t="s">
        <v>924</v>
      </c>
      <c r="B101" s="245" t="s">
        <v>2917</v>
      </c>
      <c r="C101" s="245" t="s">
        <v>7853</v>
      </c>
      <c r="D101" s="245" t="s">
        <v>2233</v>
      </c>
      <c r="E101" s="245" t="s">
        <v>918</v>
      </c>
      <c r="F101" s="246" t="s">
        <v>724</v>
      </c>
      <c r="G101" s="247" t="s">
        <v>925</v>
      </c>
      <c r="H101" s="247" t="s">
        <v>2918</v>
      </c>
      <c r="I101" s="248">
        <v>13261</v>
      </c>
      <c r="J101" s="245"/>
      <c r="K101" s="245"/>
      <c r="L101" s="245" t="s">
        <v>699</v>
      </c>
      <c r="M101" s="247" t="s">
        <v>699</v>
      </c>
      <c r="N101" s="249">
        <v>1</v>
      </c>
      <c r="O101" s="250" t="s">
        <v>2919</v>
      </c>
      <c r="P101" s="250">
        <v>18</v>
      </c>
      <c r="Q101" s="250" t="s">
        <v>2920</v>
      </c>
      <c r="R101" s="251">
        <v>29</v>
      </c>
      <c r="S101" s="250" t="s">
        <v>2921</v>
      </c>
      <c r="T101" s="250">
        <v>1</v>
      </c>
      <c r="U101" s="252" t="s">
        <v>7854</v>
      </c>
      <c r="V101" s="253" t="s">
        <v>26</v>
      </c>
      <c r="W101" s="253" t="s">
        <v>7855</v>
      </c>
      <c r="X101" s="254" t="s">
        <v>7856</v>
      </c>
      <c r="Y101" s="255">
        <v>28</v>
      </c>
      <c r="Z101" s="255"/>
      <c r="AA101" s="256" t="s">
        <v>699</v>
      </c>
      <c r="AB101" s="257">
        <f t="shared" si="1"/>
        <v>28</v>
      </c>
      <c r="AC101" s="258">
        <v>0</v>
      </c>
      <c r="AD101" s="247">
        <v>4</v>
      </c>
      <c r="AE101" s="247">
        <v>0</v>
      </c>
      <c r="AF101" s="258">
        <v>1</v>
      </c>
      <c r="AG101" s="258">
        <v>0</v>
      </c>
      <c r="AH101" s="247">
        <v>15</v>
      </c>
      <c r="AI101" s="247">
        <v>0</v>
      </c>
      <c r="AJ101" s="247">
        <v>0</v>
      </c>
      <c r="AK101" s="247">
        <v>0</v>
      </c>
      <c r="AL101" s="247">
        <v>8</v>
      </c>
      <c r="AM101" s="246" t="s">
        <v>7900</v>
      </c>
      <c r="AN101" s="247"/>
      <c r="AO101" s="247"/>
    </row>
    <row r="102" spans="1:41">
      <c r="A102" s="245" t="s">
        <v>926</v>
      </c>
      <c r="B102" s="245" t="s">
        <v>2922</v>
      </c>
      <c r="C102" s="245" t="s">
        <v>7853</v>
      </c>
      <c r="D102" s="245" t="s">
        <v>2233</v>
      </c>
      <c r="E102" s="245" t="s">
        <v>918</v>
      </c>
      <c r="F102" s="246" t="s">
        <v>727</v>
      </c>
      <c r="G102" s="247" t="s">
        <v>927</v>
      </c>
      <c r="H102" s="247" t="s">
        <v>2923</v>
      </c>
      <c r="I102" s="248">
        <v>14900</v>
      </c>
      <c r="J102" s="245" t="s">
        <v>2924</v>
      </c>
      <c r="K102" s="245" t="s">
        <v>2332</v>
      </c>
      <c r="L102" s="245" t="s">
        <v>2925</v>
      </c>
      <c r="M102" s="247" t="s">
        <v>2926</v>
      </c>
      <c r="N102" s="249">
        <v>2</v>
      </c>
      <c r="O102" s="250" t="s">
        <v>2927</v>
      </c>
      <c r="P102" s="250">
        <v>6</v>
      </c>
      <c r="Q102" s="250" t="s">
        <v>2470</v>
      </c>
      <c r="R102" s="251">
        <v>13</v>
      </c>
      <c r="S102" s="250" t="s">
        <v>2928</v>
      </c>
      <c r="T102" s="250">
        <v>1</v>
      </c>
      <c r="U102" s="252" t="s">
        <v>7854</v>
      </c>
      <c r="V102" s="253" t="s">
        <v>2353</v>
      </c>
      <c r="W102" s="253" t="s">
        <v>7855</v>
      </c>
      <c r="X102" s="254" t="s">
        <v>7856</v>
      </c>
      <c r="Y102" s="255">
        <v>18</v>
      </c>
      <c r="Z102" s="255"/>
      <c r="AA102" s="256" t="s">
        <v>699</v>
      </c>
      <c r="AB102" s="257">
        <f t="shared" si="1"/>
        <v>18</v>
      </c>
      <c r="AC102" s="258">
        <v>0</v>
      </c>
      <c r="AD102" s="247">
        <v>0</v>
      </c>
      <c r="AE102" s="247">
        <v>0</v>
      </c>
      <c r="AF102" s="258">
        <v>0</v>
      </c>
      <c r="AG102" s="258">
        <v>0</v>
      </c>
      <c r="AH102" s="247">
        <v>4</v>
      </c>
      <c r="AI102" s="247">
        <v>6</v>
      </c>
      <c r="AJ102" s="247">
        <v>0</v>
      </c>
      <c r="AK102" s="247">
        <v>0</v>
      </c>
      <c r="AL102" s="247">
        <v>8</v>
      </c>
      <c r="AM102" s="246" t="s">
        <v>7863</v>
      </c>
      <c r="AN102" s="247"/>
      <c r="AO102" s="247"/>
    </row>
    <row r="103" spans="1:41">
      <c r="A103" s="245" t="s">
        <v>928</v>
      </c>
      <c r="B103" s="245" t="s">
        <v>2929</v>
      </c>
      <c r="C103" s="245" t="s">
        <v>7853</v>
      </c>
      <c r="D103" s="245" t="s">
        <v>2233</v>
      </c>
      <c r="E103" s="245" t="s">
        <v>918</v>
      </c>
      <c r="F103" s="246" t="s">
        <v>724</v>
      </c>
      <c r="G103" s="247" t="s">
        <v>929</v>
      </c>
      <c r="H103" s="247" t="s">
        <v>2930</v>
      </c>
      <c r="I103" s="248">
        <v>7451</v>
      </c>
      <c r="J103" s="245"/>
      <c r="K103" s="245"/>
      <c r="L103" s="245" t="s">
        <v>699</v>
      </c>
      <c r="M103" s="247" t="s">
        <v>699</v>
      </c>
      <c r="N103" s="249">
        <v>8</v>
      </c>
      <c r="O103" s="250" t="s">
        <v>2931</v>
      </c>
      <c r="P103" s="250">
        <v>14</v>
      </c>
      <c r="Q103" s="250" t="s">
        <v>2735</v>
      </c>
      <c r="R103" s="251">
        <v>38</v>
      </c>
      <c r="S103" s="250" t="s">
        <v>2932</v>
      </c>
      <c r="T103" s="250">
        <v>11</v>
      </c>
      <c r="U103" s="252" t="s">
        <v>7854</v>
      </c>
      <c r="V103" s="253" t="s">
        <v>26</v>
      </c>
      <c r="W103" s="253" t="s">
        <v>7855</v>
      </c>
      <c r="X103" s="254" t="s">
        <v>7856</v>
      </c>
      <c r="Y103" s="255">
        <v>35</v>
      </c>
      <c r="Z103" s="255"/>
      <c r="AA103" s="256" t="s">
        <v>699</v>
      </c>
      <c r="AB103" s="257">
        <f t="shared" si="1"/>
        <v>35</v>
      </c>
      <c r="AC103" s="258">
        <v>0</v>
      </c>
      <c r="AD103" s="247">
        <v>1</v>
      </c>
      <c r="AE103" s="247">
        <v>0</v>
      </c>
      <c r="AF103" s="258">
        <v>0</v>
      </c>
      <c r="AG103" s="258">
        <v>0</v>
      </c>
      <c r="AH103" s="247">
        <v>22</v>
      </c>
      <c r="AI103" s="247">
        <v>0</v>
      </c>
      <c r="AJ103" s="247">
        <v>0</v>
      </c>
      <c r="AK103" s="247">
        <v>0</v>
      </c>
      <c r="AL103" s="247">
        <v>12</v>
      </c>
      <c r="AM103" s="246" t="s">
        <v>7857</v>
      </c>
      <c r="AN103" s="247"/>
      <c r="AO103" s="247"/>
    </row>
    <row r="104" spans="1:41">
      <c r="A104" s="245" t="s">
        <v>930</v>
      </c>
      <c r="B104" s="245" t="s">
        <v>2933</v>
      </c>
      <c r="C104" s="245" t="s">
        <v>7853</v>
      </c>
      <c r="D104" s="245" t="s">
        <v>2233</v>
      </c>
      <c r="E104" s="245" t="s">
        <v>918</v>
      </c>
      <c r="F104" s="246" t="s">
        <v>730</v>
      </c>
      <c r="G104" s="247" t="s">
        <v>931</v>
      </c>
      <c r="H104" s="247" t="s">
        <v>2934</v>
      </c>
      <c r="I104" s="248">
        <v>13251</v>
      </c>
      <c r="J104" s="245" t="s">
        <v>2935</v>
      </c>
      <c r="K104" s="245" t="s">
        <v>2332</v>
      </c>
      <c r="L104" s="245" t="s">
        <v>2936</v>
      </c>
      <c r="M104" s="247" t="s">
        <v>2937</v>
      </c>
      <c r="N104" s="249">
        <v>3</v>
      </c>
      <c r="O104" s="250" t="s">
        <v>2469</v>
      </c>
      <c r="P104" s="250">
        <v>10</v>
      </c>
      <c r="Q104" s="250" t="s">
        <v>2470</v>
      </c>
      <c r="R104" s="251">
        <v>21</v>
      </c>
      <c r="S104" s="250" t="s">
        <v>2938</v>
      </c>
      <c r="T104" s="250">
        <v>1</v>
      </c>
      <c r="U104" s="252" t="s">
        <v>7854</v>
      </c>
      <c r="V104" s="253" t="s">
        <v>2353</v>
      </c>
      <c r="W104" s="253" t="s">
        <v>7855</v>
      </c>
      <c r="X104" s="254" t="s">
        <v>7856</v>
      </c>
      <c r="Y104" s="255">
        <v>21</v>
      </c>
      <c r="Z104" s="255"/>
      <c r="AA104" s="256" t="s">
        <v>699</v>
      </c>
      <c r="AB104" s="257">
        <f t="shared" si="1"/>
        <v>21</v>
      </c>
      <c r="AC104" s="258">
        <v>0</v>
      </c>
      <c r="AD104" s="247">
        <v>5</v>
      </c>
      <c r="AE104" s="247">
        <v>0</v>
      </c>
      <c r="AF104" s="258">
        <v>0</v>
      </c>
      <c r="AG104" s="258">
        <v>2</v>
      </c>
      <c r="AH104" s="247">
        <v>12</v>
      </c>
      <c r="AI104" s="247">
        <v>2</v>
      </c>
      <c r="AJ104" s="247">
        <v>0</v>
      </c>
      <c r="AK104" s="247">
        <v>0</v>
      </c>
      <c r="AL104" s="247">
        <v>0</v>
      </c>
      <c r="AM104" s="246" t="s">
        <v>7863</v>
      </c>
      <c r="AN104" s="247"/>
      <c r="AO104" s="247"/>
    </row>
    <row r="105" spans="1:41">
      <c r="A105" s="245" t="s">
        <v>932</v>
      </c>
      <c r="B105" s="245" t="s">
        <v>2939</v>
      </c>
      <c r="C105" s="245" t="s">
        <v>7853</v>
      </c>
      <c r="D105" s="245" t="s">
        <v>2233</v>
      </c>
      <c r="E105" s="245" t="s">
        <v>918</v>
      </c>
      <c r="F105" s="246" t="s">
        <v>727</v>
      </c>
      <c r="G105" s="247" t="s">
        <v>933</v>
      </c>
      <c r="H105" s="247" t="s">
        <v>2940</v>
      </c>
      <c r="I105" s="248">
        <v>1919</v>
      </c>
      <c r="J105" s="245" t="s">
        <v>2941</v>
      </c>
      <c r="K105" s="245" t="s">
        <v>2332</v>
      </c>
      <c r="L105" s="245" t="s">
        <v>2942</v>
      </c>
      <c r="M105" s="247" t="s">
        <v>2943</v>
      </c>
      <c r="N105" s="249">
        <v>5</v>
      </c>
      <c r="O105" s="250" t="s">
        <v>2944</v>
      </c>
      <c r="P105" s="250">
        <v>3</v>
      </c>
      <c r="Q105" s="250" t="s">
        <v>2430</v>
      </c>
      <c r="R105" s="251">
        <v>12</v>
      </c>
      <c r="S105" s="250" t="s">
        <v>2945</v>
      </c>
      <c r="T105" s="250">
        <v>1</v>
      </c>
      <c r="U105" s="252" t="s">
        <v>7854</v>
      </c>
      <c r="V105" s="253" t="s">
        <v>2353</v>
      </c>
      <c r="W105" s="253" t="s">
        <v>7855</v>
      </c>
      <c r="X105" s="254" t="s">
        <v>7856</v>
      </c>
      <c r="Y105" s="255">
        <v>18</v>
      </c>
      <c r="Z105" s="255"/>
      <c r="AA105" s="256" t="s">
        <v>699</v>
      </c>
      <c r="AB105" s="257">
        <f t="shared" si="1"/>
        <v>18</v>
      </c>
      <c r="AC105" s="258">
        <v>0</v>
      </c>
      <c r="AD105" s="247">
        <v>0</v>
      </c>
      <c r="AE105" s="247">
        <v>0</v>
      </c>
      <c r="AF105" s="258">
        <v>0</v>
      </c>
      <c r="AG105" s="258">
        <v>0</v>
      </c>
      <c r="AH105" s="247">
        <v>6</v>
      </c>
      <c r="AI105" s="247">
        <v>9</v>
      </c>
      <c r="AJ105" s="247">
        <v>0</v>
      </c>
      <c r="AK105" s="247">
        <v>0</v>
      </c>
      <c r="AL105" s="247">
        <v>3</v>
      </c>
      <c r="AM105" s="246" t="s">
        <v>7863</v>
      </c>
      <c r="AN105" s="247"/>
      <c r="AO105" s="247"/>
    </row>
    <row r="106" spans="1:41">
      <c r="A106" s="245" t="s">
        <v>934</v>
      </c>
      <c r="B106" s="245" t="s">
        <v>2946</v>
      </c>
      <c r="C106" s="245" t="s">
        <v>7853</v>
      </c>
      <c r="D106" s="245" t="s">
        <v>2233</v>
      </c>
      <c r="E106" s="245" t="s">
        <v>918</v>
      </c>
      <c r="F106" s="246" t="s">
        <v>730</v>
      </c>
      <c r="G106" s="247" t="s">
        <v>935</v>
      </c>
      <c r="H106" s="247" t="s">
        <v>2947</v>
      </c>
      <c r="I106" s="248">
        <v>18871</v>
      </c>
      <c r="J106" s="245" t="s">
        <v>2948</v>
      </c>
      <c r="K106" s="245" t="s">
        <v>2332</v>
      </c>
      <c r="L106" s="245" t="s">
        <v>2949</v>
      </c>
      <c r="M106" s="247" t="s">
        <v>2950</v>
      </c>
      <c r="N106" s="249">
        <v>5</v>
      </c>
      <c r="O106" s="250" t="s">
        <v>2951</v>
      </c>
      <c r="P106" s="250">
        <v>10</v>
      </c>
      <c r="Q106" s="250" t="s">
        <v>2916</v>
      </c>
      <c r="R106" s="251">
        <v>20</v>
      </c>
      <c r="S106" s="250" t="s">
        <v>2952</v>
      </c>
      <c r="T106" s="250">
        <v>1</v>
      </c>
      <c r="U106" s="252" t="s">
        <v>7854</v>
      </c>
      <c r="V106" s="253" t="s">
        <v>2536</v>
      </c>
      <c r="W106" s="253" t="s">
        <v>7855</v>
      </c>
      <c r="X106" s="254" t="s">
        <v>7856</v>
      </c>
      <c r="Y106" s="255">
        <v>17</v>
      </c>
      <c r="Z106" s="255"/>
      <c r="AA106" s="256" t="s">
        <v>699</v>
      </c>
      <c r="AB106" s="257">
        <f t="shared" si="1"/>
        <v>17</v>
      </c>
      <c r="AC106" s="258">
        <v>0</v>
      </c>
      <c r="AD106" s="247">
        <v>0</v>
      </c>
      <c r="AE106" s="247">
        <v>0</v>
      </c>
      <c r="AF106" s="258">
        <v>0</v>
      </c>
      <c r="AG106" s="258">
        <v>0</v>
      </c>
      <c r="AH106" s="247">
        <v>6</v>
      </c>
      <c r="AI106" s="247">
        <v>0</v>
      </c>
      <c r="AJ106" s="247">
        <v>0</v>
      </c>
      <c r="AK106" s="247">
        <v>0</v>
      </c>
      <c r="AL106" s="247">
        <v>11</v>
      </c>
      <c r="AM106" s="246" t="s">
        <v>7863</v>
      </c>
      <c r="AN106" s="247"/>
      <c r="AO106" s="247"/>
    </row>
    <row r="107" spans="1:41">
      <c r="A107" s="245" t="s">
        <v>936</v>
      </c>
      <c r="B107" s="245" t="s">
        <v>2953</v>
      </c>
      <c r="C107" s="245" t="s">
        <v>7853</v>
      </c>
      <c r="D107" s="245" t="s">
        <v>2233</v>
      </c>
      <c r="E107" s="245" t="s">
        <v>918</v>
      </c>
      <c r="F107" s="246" t="s">
        <v>727</v>
      </c>
      <c r="G107" s="247" t="s">
        <v>937</v>
      </c>
      <c r="H107" s="247" t="s">
        <v>2954</v>
      </c>
      <c r="I107" s="248">
        <v>16781</v>
      </c>
      <c r="J107" s="245" t="s">
        <v>2955</v>
      </c>
      <c r="K107" s="245" t="s">
        <v>2332</v>
      </c>
      <c r="L107" s="245" t="s">
        <v>2956</v>
      </c>
      <c r="M107" s="247" t="s">
        <v>2957</v>
      </c>
      <c r="N107" s="249">
        <v>5</v>
      </c>
      <c r="O107" s="250" t="s">
        <v>2958</v>
      </c>
      <c r="P107" s="250">
        <v>7</v>
      </c>
      <c r="Q107" s="250" t="s">
        <v>2470</v>
      </c>
      <c r="R107" s="251">
        <v>11</v>
      </c>
      <c r="S107" s="250" t="s">
        <v>2959</v>
      </c>
      <c r="T107" s="250">
        <v>1</v>
      </c>
      <c r="U107" s="252" t="s">
        <v>7854</v>
      </c>
      <c r="V107" s="253" t="s">
        <v>2353</v>
      </c>
      <c r="W107" s="253" t="s">
        <v>7855</v>
      </c>
      <c r="X107" s="254" t="s">
        <v>7856</v>
      </c>
      <c r="Y107" s="255">
        <v>16</v>
      </c>
      <c r="Z107" s="255"/>
      <c r="AA107" s="256" t="s">
        <v>699</v>
      </c>
      <c r="AB107" s="257">
        <f t="shared" si="1"/>
        <v>16</v>
      </c>
      <c r="AC107" s="258">
        <v>0</v>
      </c>
      <c r="AD107" s="247">
        <v>0</v>
      </c>
      <c r="AE107" s="247">
        <v>0</v>
      </c>
      <c r="AF107" s="258">
        <v>0</v>
      </c>
      <c r="AG107" s="258">
        <v>1</v>
      </c>
      <c r="AH107" s="247">
        <v>12</v>
      </c>
      <c r="AI107" s="247">
        <v>0</v>
      </c>
      <c r="AJ107" s="247">
        <v>0</v>
      </c>
      <c r="AK107" s="247">
        <v>0</v>
      </c>
      <c r="AL107" s="247">
        <v>3</v>
      </c>
      <c r="AM107" s="246" t="s">
        <v>7857</v>
      </c>
      <c r="AN107" s="247"/>
      <c r="AO107" s="247"/>
    </row>
    <row r="108" spans="1:41">
      <c r="A108" s="245" t="s">
        <v>938</v>
      </c>
      <c r="B108" s="245" t="s">
        <v>2960</v>
      </c>
      <c r="C108" s="245" t="s">
        <v>7853</v>
      </c>
      <c r="D108" s="245" t="s">
        <v>2233</v>
      </c>
      <c r="E108" s="245" t="s">
        <v>918</v>
      </c>
      <c r="F108" s="246" t="s">
        <v>724</v>
      </c>
      <c r="G108" s="247" t="s">
        <v>939</v>
      </c>
      <c r="H108" s="247" t="s">
        <v>2961</v>
      </c>
      <c r="I108" s="248">
        <v>30379</v>
      </c>
      <c r="J108" s="245" t="s">
        <v>2962</v>
      </c>
      <c r="K108" s="245" t="s">
        <v>2332</v>
      </c>
      <c r="L108" s="245" t="s">
        <v>2963</v>
      </c>
      <c r="M108" s="247" t="s">
        <v>2964</v>
      </c>
      <c r="N108" s="249">
        <v>2</v>
      </c>
      <c r="O108" s="250" t="s">
        <v>2429</v>
      </c>
      <c r="P108" s="250">
        <v>18</v>
      </c>
      <c r="Q108" s="250" t="s">
        <v>2551</v>
      </c>
      <c r="R108" s="251">
        <v>34</v>
      </c>
      <c r="S108" s="250" t="s">
        <v>2965</v>
      </c>
      <c r="T108" s="250">
        <v>1</v>
      </c>
      <c r="U108" s="252" t="s">
        <v>7869</v>
      </c>
      <c r="V108" s="253" t="s">
        <v>26</v>
      </c>
      <c r="W108" s="253" t="s">
        <v>7855</v>
      </c>
      <c r="X108" s="254" t="s">
        <v>7856</v>
      </c>
      <c r="Y108" s="255">
        <v>40</v>
      </c>
      <c r="Z108" s="255"/>
      <c r="AA108" s="256" t="s">
        <v>699</v>
      </c>
      <c r="AB108" s="257">
        <f t="shared" si="1"/>
        <v>40</v>
      </c>
      <c r="AC108" s="258">
        <v>0</v>
      </c>
      <c r="AD108" s="247">
        <v>5</v>
      </c>
      <c r="AE108" s="247">
        <v>0</v>
      </c>
      <c r="AF108" s="258">
        <v>1</v>
      </c>
      <c r="AG108" s="258">
        <v>0</v>
      </c>
      <c r="AH108" s="247">
        <v>18</v>
      </c>
      <c r="AI108" s="247">
        <v>2</v>
      </c>
      <c r="AJ108" s="247">
        <v>0</v>
      </c>
      <c r="AK108" s="247">
        <v>0</v>
      </c>
      <c r="AL108" s="247">
        <v>14</v>
      </c>
      <c r="AM108" s="246" t="s">
        <v>7869</v>
      </c>
      <c r="AN108" s="247"/>
      <c r="AO108" s="247"/>
    </row>
    <row r="109" spans="1:41">
      <c r="A109" s="245" t="s">
        <v>940</v>
      </c>
      <c r="B109" s="245" t="s">
        <v>2966</v>
      </c>
      <c r="C109" s="245" t="s">
        <v>7853</v>
      </c>
      <c r="D109" s="245" t="s">
        <v>2233</v>
      </c>
      <c r="E109" s="245" t="s">
        <v>918</v>
      </c>
      <c r="F109" s="246" t="s">
        <v>730</v>
      </c>
      <c r="G109" s="247" t="s">
        <v>941</v>
      </c>
      <c r="H109" s="247" t="s">
        <v>2961</v>
      </c>
      <c r="I109" s="248">
        <v>29357</v>
      </c>
      <c r="J109" s="245" t="s">
        <v>2967</v>
      </c>
      <c r="K109" s="245" t="s">
        <v>2332</v>
      </c>
      <c r="L109" s="245" t="s">
        <v>2968</v>
      </c>
      <c r="M109" s="247"/>
      <c r="N109" s="249">
        <v>2</v>
      </c>
      <c r="O109" s="250" t="s">
        <v>2969</v>
      </c>
      <c r="P109" s="250">
        <v>2</v>
      </c>
      <c r="Q109" s="250" t="s">
        <v>2430</v>
      </c>
      <c r="R109" s="251">
        <v>13</v>
      </c>
      <c r="S109" s="250" t="s">
        <v>2970</v>
      </c>
      <c r="T109" s="250">
        <v>1</v>
      </c>
      <c r="U109" s="252" t="s">
        <v>7869</v>
      </c>
      <c r="V109" s="253" t="s">
        <v>2353</v>
      </c>
      <c r="W109" s="253" t="s">
        <v>7855</v>
      </c>
      <c r="X109" s="254" t="s">
        <v>7856</v>
      </c>
      <c r="Y109" s="255">
        <v>13</v>
      </c>
      <c r="Z109" s="255"/>
      <c r="AA109" s="256" t="s">
        <v>699</v>
      </c>
      <c r="AB109" s="257">
        <f t="shared" si="1"/>
        <v>13</v>
      </c>
      <c r="AC109" s="258">
        <v>0</v>
      </c>
      <c r="AD109" s="247">
        <v>0</v>
      </c>
      <c r="AE109" s="247">
        <v>0</v>
      </c>
      <c r="AF109" s="258">
        <v>0</v>
      </c>
      <c r="AG109" s="258">
        <v>0</v>
      </c>
      <c r="AH109" s="247">
        <v>10</v>
      </c>
      <c r="AI109" s="247">
        <v>3</v>
      </c>
      <c r="AJ109" s="247">
        <v>0</v>
      </c>
      <c r="AK109" s="247">
        <v>0</v>
      </c>
      <c r="AL109" s="247">
        <v>0</v>
      </c>
      <c r="AM109" s="246" t="s">
        <v>7869</v>
      </c>
      <c r="AN109" s="247"/>
      <c r="AO109" s="247"/>
    </row>
    <row r="110" spans="1:41">
      <c r="A110" s="245" t="s">
        <v>942</v>
      </c>
      <c r="B110" s="245" t="s">
        <v>2971</v>
      </c>
      <c r="C110" s="245" t="s">
        <v>7853</v>
      </c>
      <c r="D110" s="245" t="s">
        <v>2233</v>
      </c>
      <c r="E110" s="245" t="s">
        <v>918</v>
      </c>
      <c r="F110" s="246" t="s">
        <v>7901</v>
      </c>
      <c r="G110" s="247" t="s">
        <v>943</v>
      </c>
      <c r="H110" s="247" t="s">
        <v>2972</v>
      </c>
      <c r="I110" s="248">
        <v>31730</v>
      </c>
      <c r="J110" s="245"/>
      <c r="K110" s="245"/>
      <c r="L110" s="245" t="s">
        <v>699</v>
      </c>
      <c r="M110" s="247" t="s">
        <v>699</v>
      </c>
      <c r="N110" s="249">
        <v>1</v>
      </c>
      <c r="O110" s="250" t="s">
        <v>2969</v>
      </c>
      <c r="P110" s="250">
        <v>3</v>
      </c>
      <c r="Q110" s="250" t="s">
        <v>2973</v>
      </c>
      <c r="R110" s="251">
        <v>14</v>
      </c>
      <c r="S110" s="250" t="s">
        <v>2974</v>
      </c>
      <c r="T110" s="250">
        <v>1</v>
      </c>
      <c r="U110" s="252" t="s">
        <v>7854</v>
      </c>
      <c r="V110" s="253" t="s">
        <v>2353</v>
      </c>
      <c r="W110" s="253" t="s">
        <v>7855</v>
      </c>
      <c r="X110" s="254" t="s">
        <v>7856</v>
      </c>
      <c r="Y110" s="255">
        <v>13</v>
      </c>
      <c r="Z110" s="255"/>
      <c r="AA110" s="256" t="s">
        <v>699</v>
      </c>
      <c r="AB110" s="257">
        <f t="shared" si="1"/>
        <v>13</v>
      </c>
      <c r="AC110" s="258">
        <v>0</v>
      </c>
      <c r="AD110" s="247">
        <v>0</v>
      </c>
      <c r="AE110" s="247">
        <v>0</v>
      </c>
      <c r="AF110" s="258">
        <v>0</v>
      </c>
      <c r="AG110" s="258">
        <v>0</v>
      </c>
      <c r="AH110" s="247">
        <v>1</v>
      </c>
      <c r="AI110" s="247">
        <v>0</v>
      </c>
      <c r="AJ110" s="247">
        <v>0</v>
      </c>
      <c r="AK110" s="247">
        <v>0</v>
      </c>
      <c r="AL110" s="247">
        <v>12</v>
      </c>
      <c r="AM110" s="246" t="s">
        <v>7863</v>
      </c>
      <c r="AN110" s="247"/>
      <c r="AO110" s="247"/>
    </row>
    <row r="111" spans="1:41">
      <c r="A111" s="245" t="s">
        <v>944</v>
      </c>
      <c r="B111" s="245" t="s">
        <v>2975</v>
      </c>
      <c r="C111" s="245" t="s">
        <v>7853</v>
      </c>
      <c r="D111" s="245" t="s">
        <v>2233</v>
      </c>
      <c r="E111" s="245" t="s">
        <v>918</v>
      </c>
      <c r="F111" s="246" t="s">
        <v>7859</v>
      </c>
      <c r="G111" s="247" t="s">
        <v>945</v>
      </c>
      <c r="H111" s="247" t="s">
        <v>2976</v>
      </c>
      <c r="I111" s="248">
        <v>10698</v>
      </c>
      <c r="J111" s="245"/>
      <c r="K111" s="245"/>
      <c r="L111" s="245" t="s">
        <v>699</v>
      </c>
      <c r="M111" s="247" t="s">
        <v>699</v>
      </c>
      <c r="N111" s="249">
        <v>3</v>
      </c>
      <c r="O111" s="250" t="s">
        <v>2977</v>
      </c>
      <c r="P111" s="250">
        <v>8</v>
      </c>
      <c r="Q111" s="250" t="s">
        <v>2453</v>
      </c>
      <c r="R111" s="251">
        <v>15</v>
      </c>
      <c r="S111" s="250" t="s">
        <v>2978</v>
      </c>
      <c r="T111" s="250">
        <v>1</v>
      </c>
      <c r="U111" s="252" t="s">
        <v>7854</v>
      </c>
      <c r="V111" s="253" t="s">
        <v>2353</v>
      </c>
      <c r="W111" s="253" t="s">
        <v>7855</v>
      </c>
      <c r="X111" s="254" t="s">
        <v>7856</v>
      </c>
      <c r="Y111" s="255">
        <v>11</v>
      </c>
      <c r="Z111" s="255"/>
      <c r="AA111" s="256" t="s">
        <v>699</v>
      </c>
      <c r="AB111" s="257">
        <f t="shared" si="1"/>
        <v>11</v>
      </c>
      <c r="AC111" s="258">
        <v>0</v>
      </c>
      <c r="AD111" s="247">
        <v>2</v>
      </c>
      <c r="AE111" s="247">
        <v>0</v>
      </c>
      <c r="AF111" s="258">
        <v>0</v>
      </c>
      <c r="AG111" s="258">
        <v>0</v>
      </c>
      <c r="AH111" s="247">
        <v>4</v>
      </c>
      <c r="AI111" s="247">
        <v>3</v>
      </c>
      <c r="AJ111" s="247">
        <v>0</v>
      </c>
      <c r="AK111" s="247">
        <v>0</v>
      </c>
      <c r="AL111" s="247">
        <v>2</v>
      </c>
      <c r="AM111" s="246" t="s">
        <v>7857</v>
      </c>
      <c r="AN111" s="247"/>
      <c r="AO111" s="247"/>
    </row>
    <row r="112" spans="1:41">
      <c r="A112" s="245" t="s">
        <v>946</v>
      </c>
      <c r="B112" s="245" t="s">
        <v>2979</v>
      </c>
      <c r="C112" s="245" t="s">
        <v>7853</v>
      </c>
      <c r="D112" s="245" t="s">
        <v>2233</v>
      </c>
      <c r="E112" s="245" t="s">
        <v>918</v>
      </c>
      <c r="F112" s="246" t="s">
        <v>727</v>
      </c>
      <c r="G112" s="247" t="s">
        <v>947</v>
      </c>
      <c r="H112" s="247" t="s">
        <v>2980</v>
      </c>
      <c r="I112" s="248">
        <v>11603</v>
      </c>
      <c r="J112" s="245" t="s">
        <v>2981</v>
      </c>
      <c r="K112" s="245" t="s">
        <v>2332</v>
      </c>
      <c r="L112" s="245" t="s">
        <v>2982</v>
      </c>
      <c r="M112" s="247" t="s">
        <v>2983</v>
      </c>
      <c r="N112" s="249">
        <v>3</v>
      </c>
      <c r="O112" s="250" t="s">
        <v>2469</v>
      </c>
      <c r="P112" s="250">
        <v>5</v>
      </c>
      <c r="Q112" s="250" t="s">
        <v>2470</v>
      </c>
      <c r="R112" s="251">
        <v>13</v>
      </c>
      <c r="S112" s="250" t="s">
        <v>2984</v>
      </c>
      <c r="T112" s="250">
        <v>1</v>
      </c>
      <c r="U112" s="252" t="s">
        <v>7854</v>
      </c>
      <c r="V112" s="253" t="s">
        <v>2353</v>
      </c>
      <c r="W112" s="253" t="s">
        <v>7855</v>
      </c>
      <c r="X112" s="254" t="s">
        <v>7856</v>
      </c>
      <c r="Y112" s="255">
        <v>10</v>
      </c>
      <c r="Z112" s="255"/>
      <c r="AA112" s="256" t="s">
        <v>699</v>
      </c>
      <c r="AB112" s="257">
        <f t="shared" si="1"/>
        <v>10</v>
      </c>
      <c r="AC112" s="258">
        <v>0</v>
      </c>
      <c r="AD112" s="247">
        <v>0</v>
      </c>
      <c r="AE112" s="247">
        <v>0</v>
      </c>
      <c r="AF112" s="258">
        <v>0</v>
      </c>
      <c r="AG112" s="258">
        <v>2</v>
      </c>
      <c r="AH112" s="247">
        <v>7</v>
      </c>
      <c r="AI112" s="247">
        <v>0</v>
      </c>
      <c r="AJ112" s="247">
        <v>0</v>
      </c>
      <c r="AK112" s="247">
        <v>0</v>
      </c>
      <c r="AL112" s="247">
        <v>1</v>
      </c>
      <c r="AM112" s="246" t="s">
        <v>7863</v>
      </c>
      <c r="AN112" s="247"/>
      <c r="AO112" s="247"/>
    </row>
    <row r="113" spans="1:41">
      <c r="A113" s="245" t="s">
        <v>948</v>
      </c>
      <c r="B113" s="245" t="s">
        <v>2985</v>
      </c>
      <c r="C113" s="245" t="s">
        <v>7853</v>
      </c>
      <c r="D113" s="245" t="s">
        <v>2233</v>
      </c>
      <c r="E113" s="245" t="s">
        <v>918</v>
      </c>
      <c r="F113" s="246" t="s">
        <v>730</v>
      </c>
      <c r="G113" s="247" t="s">
        <v>949</v>
      </c>
      <c r="H113" s="247" t="s">
        <v>2986</v>
      </c>
      <c r="I113" s="248">
        <v>18172</v>
      </c>
      <c r="J113" s="245" t="s">
        <v>2987</v>
      </c>
      <c r="K113" s="245" t="s">
        <v>2332</v>
      </c>
      <c r="L113" s="245" t="s">
        <v>2988</v>
      </c>
      <c r="M113" s="247" t="s">
        <v>2989</v>
      </c>
      <c r="N113" s="249">
        <v>5</v>
      </c>
      <c r="O113" s="250" t="s">
        <v>2990</v>
      </c>
      <c r="P113" s="250">
        <v>9</v>
      </c>
      <c r="Q113" s="250">
        <v>18</v>
      </c>
      <c r="R113" s="251">
        <v>70</v>
      </c>
      <c r="S113" s="250">
        <v>236</v>
      </c>
      <c r="T113" s="250">
        <v>1</v>
      </c>
      <c r="U113" s="252" t="s">
        <v>7854</v>
      </c>
      <c r="V113" s="253" t="s">
        <v>26</v>
      </c>
      <c r="W113" s="253" t="s">
        <v>7855</v>
      </c>
      <c r="X113" s="254" t="s">
        <v>7856</v>
      </c>
      <c r="Y113" s="255">
        <v>20</v>
      </c>
      <c r="Z113" s="255"/>
      <c r="AA113" s="256" t="s">
        <v>699</v>
      </c>
      <c r="AB113" s="257">
        <f t="shared" si="1"/>
        <v>20</v>
      </c>
      <c r="AC113" s="258">
        <v>0</v>
      </c>
      <c r="AD113" s="247">
        <v>0</v>
      </c>
      <c r="AE113" s="247">
        <v>0</v>
      </c>
      <c r="AF113" s="258">
        <v>1</v>
      </c>
      <c r="AG113" s="258">
        <v>1</v>
      </c>
      <c r="AH113" s="247">
        <v>13</v>
      </c>
      <c r="AI113" s="247">
        <v>0</v>
      </c>
      <c r="AJ113" s="247">
        <v>0</v>
      </c>
      <c r="AK113" s="247">
        <v>0</v>
      </c>
      <c r="AL113" s="247">
        <v>5</v>
      </c>
      <c r="AM113" s="246" t="s">
        <v>7863</v>
      </c>
      <c r="AN113" s="247"/>
      <c r="AO113" s="247"/>
    </row>
    <row r="114" spans="1:41">
      <c r="A114" s="245" t="s">
        <v>950</v>
      </c>
      <c r="B114" s="245" t="s">
        <v>2991</v>
      </c>
      <c r="C114" s="245" t="s">
        <v>7853</v>
      </c>
      <c r="D114" s="245" t="s">
        <v>2233</v>
      </c>
      <c r="E114" s="245" t="s">
        <v>918</v>
      </c>
      <c r="F114" s="246" t="s">
        <v>7901</v>
      </c>
      <c r="G114" s="247" t="s">
        <v>951</v>
      </c>
      <c r="H114" s="247" t="s">
        <v>2992</v>
      </c>
      <c r="I114" s="248">
        <v>23467</v>
      </c>
      <c r="J114" s="245"/>
      <c r="K114" s="245"/>
      <c r="L114" s="245" t="s">
        <v>699</v>
      </c>
      <c r="M114" s="247" t="s">
        <v>699</v>
      </c>
      <c r="N114" s="249">
        <v>3</v>
      </c>
      <c r="O114" s="250" t="s">
        <v>2993</v>
      </c>
      <c r="P114" s="250">
        <v>10</v>
      </c>
      <c r="Q114" s="250" t="s">
        <v>2994</v>
      </c>
      <c r="R114" s="251">
        <v>23</v>
      </c>
      <c r="S114" s="250" t="s">
        <v>2995</v>
      </c>
      <c r="T114" s="250">
        <v>1</v>
      </c>
      <c r="U114" s="252" t="s">
        <v>7854</v>
      </c>
      <c r="V114" s="253" t="s">
        <v>26</v>
      </c>
      <c r="W114" s="253" t="s">
        <v>7855</v>
      </c>
      <c r="X114" s="254" t="s">
        <v>7856</v>
      </c>
      <c r="Y114" s="255">
        <v>16</v>
      </c>
      <c r="Z114" s="255"/>
      <c r="AA114" s="256" t="s">
        <v>699</v>
      </c>
      <c r="AB114" s="257">
        <f t="shared" si="1"/>
        <v>16</v>
      </c>
      <c r="AC114" s="258">
        <v>0</v>
      </c>
      <c r="AD114" s="247">
        <v>6</v>
      </c>
      <c r="AE114" s="247">
        <v>0</v>
      </c>
      <c r="AF114" s="258">
        <v>0</v>
      </c>
      <c r="AG114" s="258">
        <v>2</v>
      </c>
      <c r="AH114" s="247">
        <v>4</v>
      </c>
      <c r="AI114" s="247">
        <v>4</v>
      </c>
      <c r="AJ114" s="247">
        <v>0</v>
      </c>
      <c r="AK114" s="247">
        <v>0</v>
      </c>
      <c r="AL114" s="247">
        <v>0</v>
      </c>
      <c r="AM114" s="246" t="s">
        <v>7863</v>
      </c>
      <c r="AN114" s="247"/>
      <c r="AO114" s="247"/>
    </row>
    <row r="115" spans="1:41">
      <c r="A115" s="245" t="s">
        <v>952</v>
      </c>
      <c r="B115" s="245" t="s">
        <v>2996</v>
      </c>
      <c r="C115" s="245" t="s">
        <v>7853</v>
      </c>
      <c r="D115" s="245" t="s">
        <v>2233</v>
      </c>
      <c r="E115" s="245" t="s">
        <v>918</v>
      </c>
      <c r="F115" s="246" t="s">
        <v>7859</v>
      </c>
      <c r="G115" s="247" t="s">
        <v>953</v>
      </c>
      <c r="H115" s="247" t="s">
        <v>2997</v>
      </c>
      <c r="I115" s="248">
        <v>6358</v>
      </c>
      <c r="J115" s="245"/>
      <c r="K115" s="245" t="s">
        <v>2332</v>
      </c>
      <c r="L115" s="245" t="s">
        <v>2999</v>
      </c>
      <c r="M115" s="247" t="s">
        <v>3000</v>
      </c>
      <c r="N115" s="249">
        <v>5</v>
      </c>
      <c r="O115" s="250" t="s">
        <v>2663</v>
      </c>
      <c r="P115" s="250">
        <v>9</v>
      </c>
      <c r="Q115" s="250" t="s">
        <v>2916</v>
      </c>
      <c r="R115" s="251">
        <v>17</v>
      </c>
      <c r="S115" s="250" t="s">
        <v>3001</v>
      </c>
      <c r="T115" s="250">
        <v>1</v>
      </c>
      <c r="U115" s="252" t="s">
        <v>7854</v>
      </c>
      <c r="V115" s="253" t="s">
        <v>2353</v>
      </c>
      <c r="W115" s="253" t="s">
        <v>7855</v>
      </c>
      <c r="X115" s="254" t="s">
        <v>7856</v>
      </c>
      <c r="Y115" s="255">
        <v>12</v>
      </c>
      <c r="Z115" s="255"/>
      <c r="AA115" s="256" t="s">
        <v>699</v>
      </c>
      <c r="AB115" s="257">
        <f t="shared" si="1"/>
        <v>12</v>
      </c>
      <c r="AC115" s="258">
        <v>0</v>
      </c>
      <c r="AD115" s="247">
        <v>0</v>
      </c>
      <c r="AE115" s="247">
        <v>0</v>
      </c>
      <c r="AF115" s="258">
        <v>0</v>
      </c>
      <c r="AG115" s="258">
        <v>1</v>
      </c>
      <c r="AH115" s="247">
        <v>3</v>
      </c>
      <c r="AI115" s="247">
        <v>5</v>
      </c>
      <c r="AJ115" s="247">
        <v>0</v>
      </c>
      <c r="AK115" s="247">
        <v>0</v>
      </c>
      <c r="AL115" s="247">
        <v>3</v>
      </c>
      <c r="AM115" s="246" t="s">
        <v>7857</v>
      </c>
      <c r="AN115" s="247"/>
      <c r="AO115" s="247"/>
    </row>
    <row r="116" spans="1:41">
      <c r="A116" s="245" t="s">
        <v>954</v>
      </c>
      <c r="B116" s="245" t="s">
        <v>3002</v>
      </c>
      <c r="C116" s="245" t="s">
        <v>7853</v>
      </c>
      <c r="D116" s="245" t="s">
        <v>2233</v>
      </c>
      <c r="E116" s="245" t="s">
        <v>918</v>
      </c>
      <c r="F116" s="246" t="s">
        <v>724</v>
      </c>
      <c r="G116" s="247" t="s">
        <v>7902</v>
      </c>
      <c r="H116" s="247" t="s">
        <v>3003</v>
      </c>
      <c r="I116" s="248">
        <v>27464</v>
      </c>
      <c r="J116" s="245" t="s">
        <v>3004</v>
      </c>
      <c r="K116" s="245" t="s">
        <v>2332</v>
      </c>
      <c r="L116" s="245" t="s">
        <v>3005</v>
      </c>
      <c r="M116" s="247" t="s">
        <v>3006</v>
      </c>
      <c r="N116" s="249">
        <v>3</v>
      </c>
      <c r="O116" s="250" t="s">
        <v>3007</v>
      </c>
      <c r="P116" s="250">
        <v>10</v>
      </c>
      <c r="Q116" s="250" t="s">
        <v>7877</v>
      </c>
      <c r="R116" s="251">
        <v>33</v>
      </c>
      <c r="S116" s="250" t="s">
        <v>7903</v>
      </c>
      <c r="T116" s="250">
        <v>2</v>
      </c>
      <c r="U116" s="252" t="s">
        <v>7854</v>
      </c>
      <c r="V116" s="253" t="s">
        <v>26</v>
      </c>
      <c r="W116" s="253" t="s">
        <v>7855</v>
      </c>
      <c r="X116" s="254" t="s">
        <v>7856</v>
      </c>
      <c r="Y116" s="255">
        <v>49</v>
      </c>
      <c r="Z116" s="255"/>
      <c r="AA116" s="256" t="s">
        <v>699</v>
      </c>
      <c r="AB116" s="257">
        <f t="shared" si="1"/>
        <v>49</v>
      </c>
      <c r="AC116" s="258">
        <v>0</v>
      </c>
      <c r="AD116" s="247">
        <v>0</v>
      </c>
      <c r="AE116" s="247">
        <v>0</v>
      </c>
      <c r="AF116" s="258">
        <v>0</v>
      </c>
      <c r="AG116" s="258">
        <v>0</v>
      </c>
      <c r="AH116" s="247">
        <v>26</v>
      </c>
      <c r="AI116" s="247">
        <v>19</v>
      </c>
      <c r="AJ116" s="247">
        <v>0</v>
      </c>
      <c r="AK116" s="247">
        <v>0</v>
      </c>
      <c r="AL116" s="247">
        <v>4</v>
      </c>
      <c r="AM116" s="246" t="s">
        <v>7857</v>
      </c>
      <c r="AN116" s="247"/>
      <c r="AO116" s="247"/>
    </row>
    <row r="117" spans="1:41">
      <c r="A117" s="245" t="s">
        <v>956</v>
      </c>
      <c r="B117" s="245"/>
      <c r="C117" s="245" t="s">
        <v>7853</v>
      </c>
      <c r="D117" s="245" t="s">
        <v>2233</v>
      </c>
      <c r="E117" s="245" t="s">
        <v>918</v>
      </c>
      <c r="F117" s="246" t="s">
        <v>7904</v>
      </c>
      <c r="G117" s="247" t="s">
        <v>7905</v>
      </c>
      <c r="H117" s="247" t="s">
        <v>3008</v>
      </c>
      <c r="I117" s="248">
        <v>13262</v>
      </c>
      <c r="J117" s="245"/>
      <c r="K117" s="245"/>
      <c r="L117" s="245" t="s">
        <v>699</v>
      </c>
      <c r="M117" s="247" t="s">
        <v>699</v>
      </c>
      <c r="N117" s="249">
        <v>10</v>
      </c>
      <c r="O117" s="250" t="s">
        <v>7906</v>
      </c>
      <c r="P117" s="250">
        <v>13</v>
      </c>
      <c r="Q117" s="250" t="s">
        <v>7907</v>
      </c>
      <c r="R117" s="251" t="s">
        <v>7908</v>
      </c>
      <c r="S117" s="250" t="s">
        <v>7909</v>
      </c>
      <c r="T117" s="250">
        <v>1</v>
      </c>
      <c r="U117" s="252" t="s">
        <v>7869</v>
      </c>
      <c r="V117" s="253" t="s">
        <v>26</v>
      </c>
      <c r="W117" s="253" t="s">
        <v>7855</v>
      </c>
      <c r="X117" s="254" t="s">
        <v>7856</v>
      </c>
      <c r="Y117" s="255">
        <v>0</v>
      </c>
      <c r="Z117" s="255"/>
      <c r="AA117" s="256" t="s">
        <v>699</v>
      </c>
      <c r="AB117" s="257">
        <f t="shared" si="1"/>
        <v>0</v>
      </c>
      <c r="AC117" s="258">
        <v>0</v>
      </c>
      <c r="AD117" s="247">
        <v>0</v>
      </c>
      <c r="AE117" s="247">
        <v>0</v>
      </c>
      <c r="AF117" s="258">
        <v>0</v>
      </c>
      <c r="AG117" s="258">
        <v>0</v>
      </c>
      <c r="AH117" s="247">
        <v>0</v>
      </c>
      <c r="AI117" s="247">
        <v>0</v>
      </c>
      <c r="AJ117" s="247">
        <v>0</v>
      </c>
      <c r="AK117" s="247">
        <v>0</v>
      </c>
      <c r="AL117" s="247">
        <v>0</v>
      </c>
      <c r="AM117" s="246" t="s">
        <v>7869</v>
      </c>
      <c r="AN117" s="247"/>
      <c r="AO117" s="247"/>
    </row>
    <row r="118" spans="1:41">
      <c r="A118" s="245" t="s">
        <v>958</v>
      </c>
      <c r="B118" s="245" t="s">
        <v>3010</v>
      </c>
      <c r="C118" s="245" t="s">
        <v>7853</v>
      </c>
      <c r="D118" s="245" t="s">
        <v>2233</v>
      </c>
      <c r="E118" s="245" t="s">
        <v>918</v>
      </c>
      <c r="F118" s="246" t="s">
        <v>727</v>
      </c>
      <c r="G118" s="247" t="s">
        <v>959</v>
      </c>
      <c r="H118" s="247" t="s">
        <v>3011</v>
      </c>
      <c r="I118" s="248">
        <v>38047</v>
      </c>
      <c r="J118" s="245" t="s">
        <v>3012</v>
      </c>
      <c r="K118" s="245" t="s">
        <v>2332</v>
      </c>
      <c r="L118" s="245" t="s">
        <v>3013</v>
      </c>
      <c r="M118" s="247" t="s">
        <v>3014</v>
      </c>
      <c r="N118" s="249">
        <v>3</v>
      </c>
      <c r="O118" s="250" t="s">
        <v>3015</v>
      </c>
      <c r="P118" s="250">
        <v>9</v>
      </c>
      <c r="Q118" s="250" t="s">
        <v>3016</v>
      </c>
      <c r="R118" s="251">
        <v>65</v>
      </c>
      <c r="S118" s="250" t="s">
        <v>3017</v>
      </c>
      <c r="T118" s="250">
        <v>2</v>
      </c>
      <c r="U118" s="252" t="s">
        <v>7854</v>
      </c>
      <c r="V118" s="253" t="s">
        <v>26</v>
      </c>
      <c r="W118" s="260" t="s">
        <v>87</v>
      </c>
      <c r="X118" s="254" t="s">
        <v>7862</v>
      </c>
      <c r="Y118" s="255">
        <v>57</v>
      </c>
      <c r="Z118" s="255"/>
      <c r="AA118" s="256" t="s">
        <v>699</v>
      </c>
      <c r="AB118" s="257">
        <f t="shared" si="1"/>
        <v>57</v>
      </c>
      <c r="AC118" s="258">
        <v>0</v>
      </c>
      <c r="AD118" s="247">
        <v>0</v>
      </c>
      <c r="AE118" s="247">
        <v>0</v>
      </c>
      <c r="AF118" s="258">
        <v>0</v>
      </c>
      <c r="AG118" s="258">
        <v>0</v>
      </c>
      <c r="AH118" s="247">
        <v>53</v>
      </c>
      <c r="AI118" s="247">
        <v>0</v>
      </c>
      <c r="AJ118" s="247">
        <v>0</v>
      </c>
      <c r="AK118" s="247">
        <v>0</v>
      </c>
      <c r="AL118" s="247">
        <v>4</v>
      </c>
      <c r="AM118" s="246" t="s">
        <v>7857</v>
      </c>
      <c r="AN118" s="247"/>
      <c r="AO118" s="247"/>
    </row>
    <row r="119" spans="1:41">
      <c r="A119" s="245" t="s">
        <v>960</v>
      </c>
      <c r="B119" s="245" t="s">
        <v>3018</v>
      </c>
      <c r="C119" s="245" t="s">
        <v>7853</v>
      </c>
      <c r="D119" s="245" t="s">
        <v>2233</v>
      </c>
      <c r="E119" s="245" t="s">
        <v>918</v>
      </c>
      <c r="F119" s="246" t="s">
        <v>7904</v>
      </c>
      <c r="G119" s="247" t="s">
        <v>961</v>
      </c>
      <c r="H119" s="247" t="s">
        <v>3019</v>
      </c>
      <c r="I119" s="248">
        <v>16897</v>
      </c>
      <c r="J119" s="245"/>
      <c r="K119" s="245"/>
      <c r="L119" s="245" t="s">
        <v>3021</v>
      </c>
      <c r="M119" s="247" t="s">
        <v>3022</v>
      </c>
      <c r="N119" s="249">
        <v>9</v>
      </c>
      <c r="O119" s="250" t="s">
        <v>3023</v>
      </c>
      <c r="P119" s="250">
        <v>24</v>
      </c>
      <c r="Q119" s="250" t="s">
        <v>3024</v>
      </c>
      <c r="R119" s="251">
        <v>58</v>
      </c>
      <c r="S119" s="250" t="s">
        <v>3025</v>
      </c>
      <c r="T119" s="250">
        <v>1</v>
      </c>
      <c r="U119" s="252" t="s">
        <v>7854</v>
      </c>
      <c r="V119" s="253" t="s">
        <v>26</v>
      </c>
      <c r="W119" s="253" t="s">
        <v>7855</v>
      </c>
      <c r="X119" s="254" t="s">
        <v>7856</v>
      </c>
      <c r="Y119" s="255">
        <v>56</v>
      </c>
      <c r="Z119" s="255"/>
      <c r="AA119" s="256" t="s">
        <v>699</v>
      </c>
      <c r="AB119" s="257">
        <f t="shared" si="1"/>
        <v>56</v>
      </c>
      <c r="AC119" s="258">
        <v>0</v>
      </c>
      <c r="AD119" s="247">
        <v>0</v>
      </c>
      <c r="AE119" s="247">
        <v>0</v>
      </c>
      <c r="AF119" s="258">
        <v>29</v>
      </c>
      <c r="AG119" s="258">
        <v>1</v>
      </c>
      <c r="AH119" s="247">
        <v>20</v>
      </c>
      <c r="AI119" s="247">
        <v>0</v>
      </c>
      <c r="AJ119" s="247">
        <v>0</v>
      </c>
      <c r="AK119" s="247">
        <v>0</v>
      </c>
      <c r="AL119" s="247">
        <v>6</v>
      </c>
      <c r="AM119" s="246" t="s">
        <v>7857</v>
      </c>
      <c r="AN119" s="247"/>
      <c r="AO119" s="247"/>
    </row>
    <row r="120" spans="1:41">
      <c r="A120" s="245" t="s">
        <v>962</v>
      </c>
      <c r="B120" s="245" t="s">
        <v>3026</v>
      </c>
      <c r="C120" s="245" t="s">
        <v>7853</v>
      </c>
      <c r="D120" s="245" t="s">
        <v>2233</v>
      </c>
      <c r="E120" s="245" t="s">
        <v>918</v>
      </c>
      <c r="F120" s="246" t="s">
        <v>7901</v>
      </c>
      <c r="G120" s="247" t="s">
        <v>7910</v>
      </c>
      <c r="H120" s="247" t="s">
        <v>3019</v>
      </c>
      <c r="I120" s="248">
        <v>16897</v>
      </c>
      <c r="J120" s="245"/>
      <c r="K120" s="245"/>
      <c r="L120" s="245" t="s">
        <v>699</v>
      </c>
      <c r="M120" s="247" t="s">
        <v>699</v>
      </c>
      <c r="N120" s="249">
        <v>2</v>
      </c>
      <c r="O120" s="250"/>
      <c r="P120" s="250">
        <v>1</v>
      </c>
      <c r="Q120" s="250" t="s">
        <v>2994</v>
      </c>
      <c r="R120" s="251">
        <v>24</v>
      </c>
      <c r="S120" s="250" t="s">
        <v>3027</v>
      </c>
      <c r="T120" s="250">
        <v>1</v>
      </c>
      <c r="U120" s="252" t="s">
        <v>7860</v>
      </c>
      <c r="V120" s="253" t="s">
        <v>2536</v>
      </c>
      <c r="W120" s="253" t="s">
        <v>7855</v>
      </c>
      <c r="X120" s="254" t="s">
        <v>7856</v>
      </c>
      <c r="Y120" s="255">
        <v>22</v>
      </c>
      <c r="Z120" s="255"/>
      <c r="AA120" s="256" t="s">
        <v>699</v>
      </c>
      <c r="AB120" s="257">
        <f t="shared" si="1"/>
        <v>22</v>
      </c>
      <c r="AC120" s="258">
        <v>0</v>
      </c>
      <c r="AD120" s="247">
        <v>0</v>
      </c>
      <c r="AE120" s="247">
        <v>0</v>
      </c>
      <c r="AF120" s="258">
        <v>0</v>
      </c>
      <c r="AG120" s="258">
        <v>1</v>
      </c>
      <c r="AH120" s="247">
        <v>17</v>
      </c>
      <c r="AI120" s="247">
        <v>0</v>
      </c>
      <c r="AJ120" s="247">
        <v>0</v>
      </c>
      <c r="AK120" s="247">
        <v>0</v>
      </c>
      <c r="AL120" s="247">
        <v>4</v>
      </c>
      <c r="AM120" s="246" t="s">
        <v>7860</v>
      </c>
      <c r="AN120" s="247"/>
      <c r="AO120" s="247"/>
    </row>
    <row r="121" spans="1:41">
      <c r="A121" s="245" t="s">
        <v>964</v>
      </c>
      <c r="B121" s="245" t="s">
        <v>3028</v>
      </c>
      <c r="C121" s="245" t="s">
        <v>7853</v>
      </c>
      <c r="D121" s="245" t="s">
        <v>2233</v>
      </c>
      <c r="E121" s="245" t="s">
        <v>918</v>
      </c>
      <c r="F121" s="246" t="s">
        <v>727</v>
      </c>
      <c r="G121" s="247" t="s">
        <v>965</v>
      </c>
      <c r="H121" s="247" t="s">
        <v>3029</v>
      </c>
      <c r="I121" s="248">
        <v>20225</v>
      </c>
      <c r="J121" s="245"/>
      <c r="K121" s="245"/>
      <c r="L121" s="245" t="s">
        <v>699</v>
      </c>
      <c r="M121" s="247" t="s">
        <v>699</v>
      </c>
      <c r="N121" s="249">
        <v>4</v>
      </c>
      <c r="O121" s="250" t="s">
        <v>3030</v>
      </c>
      <c r="P121" s="250">
        <v>6</v>
      </c>
      <c r="Q121" s="250" t="s">
        <v>2643</v>
      </c>
      <c r="R121" s="251">
        <v>36</v>
      </c>
      <c r="S121" s="250" t="s">
        <v>3031</v>
      </c>
      <c r="T121" s="250">
        <v>1</v>
      </c>
      <c r="U121" s="252" t="s">
        <v>7854</v>
      </c>
      <c r="V121" s="253" t="s">
        <v>26</v>
      </c>
      <c r="W121" s="260" t="s">
        <v>35</v>
      </c>
      <c r="X121" s="254" t="s">
        <v>7862</v>
      </c>
      <c r="Y121" s="255">
        <v>28</v>
      </c>
      <c r="Z121" s="255"/>
      <c r="AA121" s="256" t="s">
        <v>699</v>
      </c>
      <c r="AB121" s="257">
        <f t="shared" si="1"/>
        <v>28</v>
      </c>
      <c r="AC121" s="258">
        <v>0</v>
      </c>
      <c r="AD121" s="247">
        <v>0</v>
      </c>
      <c r="AE121" s="247">
        <v>0</v>
      </c>
      <c r="AF121" s="258">
        <v>0</v>
      </c>
      <c r="AG121" s="258">
        <v>0</v>
      </c>
      <c r="AH121" s="247">
        <v>24</v>
      </c>
      <c r="AI121" s="247">
        <v>4</v>
      </c>
      <c r="AJ121" s="247">
        <v>0</v>
      </c>
      <c r="AK121" s="247">
        <v>0</v>
      </c>
      <c r="AL121" s="247">
        <v>0</v>
      </c>
      <c r="AM121" s="246" t="s">
        <v>7863</v>
      </c>
      <c r="AN121" s="247"/>
      <c r="AO121" s="247"/>
    </row>
    <row r="122" spans="1:41">
      <c r="A122" s="245" t="s">
        <v>966</v>
      </c>
      <c r="B122" s="245" t="s">
        <v>3032</v>
      </c>
      <c r="C122" s="245" t="s">
        <v>7853</v>
      </c>
      <c r="D122" s="245" t="s">
        <v>2233</v>
      </c>
      <c r="E122" s="245" t="s">
        <v>918</v>
      </c>
      <c r="F122" s="246" t="s">
        <v>727</v>
      </c>
      <c r="G122" s="247" t="s">
        <v>967</v>
      </c>
      <c r="H122" s="247" t="s">
        <v>3033</v>
      </c>
      <c r="I122" s="248">
        <v>15477</v>
      </c>
      <c r="J122" s="245" t="s">
        <v>3034</v>
      </c>
      <c r="K122" s="245" t="s">
        <v>2332</v>
      </c>
      <c r="L122" s="245" t="s">
        <v>3035</v>
      </c>
      <c r="M122" s="247" t="s">
        <v>3036</v>
      </c>
      <c r="N122" s="249">
        <v>3</v>
      </c>
      <c r="O122" s="250" t="s">
        <v>2977</v>
      </c>
      <c r="P122" s="250">
        <v>8</v>
      </c>
      <c r="Q122" s="250" t="s">
        <v>2470</v>
      </c>
      <c r="R122" s="251">
        <v>12</v>
      </c>
      <c r="S122" s="250" t="s">
        <v>3037</v>
      </c>
      <c r="T122" s="250">
        <v>1</v>
      </c>
      <c r="U122" s="252" t="s">
        <v>7854</v>
      </c>
      <c r="V122" s="253" t="s">
        <v>2353</v>
      </c>
      <c r="W122" s="253" t="s">
        <v>7855</v>
      </c>
      <c r="X122" s="254" t="s">
        <v>7856</v>
      </c>
      <c r="Y122" s="255">
        <v>14</v>
      </c>
      <c r="Z122" s="255"/>
      <c r="AA122" s="256" t="s">
        <v>699</v>
      </c>
      <c r="AB122" s="257">
        <f t="shared" si="1"/>
        <v>14</v>
      </c>
      <c r="AC122" s="258">
        <v>0</v>
      </c>
      <c r="AD122" s="247">
        <v>0</v>
      </c>
      <c r="AE122" s="247">
        <v>0</v>
      </c>
      <c r="AF122" s="258">
        <v>0</v>
      </c>
      <c r="AG122" s="258">
        <v>1</v>
      </c>
      <c r="AH122" s="247">
        <v>8</v>
      </c>
      <c r="AI122" s="247">
        <v>3</v>
      </c>
      <c r="AJ122" s="247">
        <v>0</v>
      </c>
      <c r="AK122" s="247">
        <v>0</v>
      </c>
      <c r="AL122" s="247">
        <v>2</v>
      </c>
      <c r="AM122" s="246" t="s">
        <v>7857</v>
      </c>
      <c r="AN122" s="247"/>
      <c r="AO122" s="247"/>
    </row>
    <row r="123" spans="1:41">
      <c r="A123" s="245" t="s">
        <v>968</v>
      </c>
      <c r="B123" s="245" t="s">
        <v>3038</v>
      </c>
      <c r="C123" s="245" t="s">
        <v>7853</v>
      </c>
      <c r="D123" s="245" t="s">
        <v>2233</v>
      </c>
      <c r="E123" s="245" t="s">
        <v>918</v>
      </c>
      <c r="F123" s="246" t="s">
        <v>727</v>
      </c>
      <c r="G123" s="247" t="s">
        <v>969</v>
      </c>
      <c r="H123" s="247" t="s">
        <v>3039</v>
      </c>
      <c r="I123" s="248">
        <v>4930</v>
      </c>
      <c r="J123" s="245"/>
      <c r="K123" s="245"/>
      <c r="L123" s="245" t="s">
        <v>699</v>
      </c>
      <c r="M123" s="247" t="s">
        <v>699</v>
      </c>
      <c r="N123" s="249">
        <v>4</v>
      </c>
      <c r="O123" s="250" t="s">
        <v>2566</v>
      </c>
      <c r="P123" s="250">
        <v>12</v>
      </c>
      <c r="Q123" s="250" t="s">
        <v>2618</v>
      </c>
      <c r="R123" s="251">
        <v>23</v>
      </c>
      <c r="S123" s="250" t="s">
        <v>3040</v>
      </c>
      <c r="T123" s="250">
        <v>1</v>
      </c>
      <c r="U123" s="252" t="s">
        <v>7854</v>
      </c>
      <c r="V123" s="253" t="s">
        <v>26</v>
      </c>
      <c r="W123" s="253" t="s">
        <v>7855</v>
      </c>
      <c r="X123" s="254" t="s">
        <v>7856</v>
      </c>
      <c r="Y123" s="255">
        <v>22</v>
      </c>
      <c r="Z123" s="255"/>
      <c r="AA123" s="256" t="s">
        <v>699</v>
      </c>
      <c r="AB123" s="257">
        <f t="shared" si="1"/>
        <v>22</v>
      </c>
      <c r="AC123" s="258">
        <v>0</v>
      </c>
      <c r="AD123" s="247">
        <v>3</v>
      </c>
      <c r="AE123" s="247">
        <v>0</v>
      </c>
      <c r="AF123" s="258">
        <v>0</v>
      </c>
      <c r="AG123" s="258">
        <v>1</v>
      </c>
      <c r="AH123" s="247">
        <v>13</v>
      </c>
      <c r="AI123" s="247">
        <v>3</v>
      </c>
      <c r="AJ123" s="247">
        <v>0</v>
      </c>
      <c r="AK123" s="247">
        <v>0</v>
      </c>
      <c r="AL123" s="247">
        <v>2</v>
      </c>
      <c r="AM123" s="246" t="s">
        <v>7857</v>
      </c>
      <c r="AN123" s="247"/>
      <c r="AO123" s="247"/>
    </row>
    <row r="124" spans="1:41">
      <c r="A124" s="245" t="s">
        <v>970</v>
      </c>
      <c r="B124" s="245" t="s">
        <v>3041</v>
      </c>
      <c r="C124" s="245" t="s">
        <v>7853</v>
      </c>
      <c r="D124" s="245" t="s">
        <v>2233</v>
      </c>
      <c r="E124" s="245" t="s">
        <v>918</v>
      </c>
      <c r="F124" s="246" t="s">
        <v>7904</v>
      </c>
      <c r="G124" s="247" t="s">
        <v>971</v>
      </c>
      <c r="H124" s="247" t="s">
        <v>3042</v>
      </c>
      <c r="I124" s="248">
        <v>22710</v>
      </c>
      <c r="J124" s="245" t="s">
        <v>3043</v>
      </c>
      <c r="K124" s="245" t="s">
        <v>2332</v>
      </c>
      <c r="L124" s="245" t="s">
        <v>3044</v>
      </c>
      <c r="M124" s="247" t="s">
        <v>3045</v>
      </c>
      <c r="N124" s="249">
        <v>5</v>
      </c>
      <c r="O124" s="250" t="s">
        <v>2879</v>
      </c>
      <c r="P124" s="250">
        <v>15</v>
      </c>
      <c r="Q124" s="250" t="s">
        <v>2567</v>
      </c>
      <c r="R124" s="251">
        <v>44</v>
      </c>
      <c r="S124" s="250" t="s">
        <v>3046</v>
      </c>
      <c r="T124" s="250">
        <v>1</v>
      </c>
      <c r="U124" s="252" t="s">
        <v>7854</v>
      </c>
      <c r="V124" s="253" t="s">
        <v>26</v>
      </c>
      <c r="W124" s="253" t="s">
        <v>7855</v>
      </c>
      <c r="X124" s="254" t="s">
        <v>7856</v>
      </c>
      <c r="Y124" s="255">
        <v>24</v>
      </c>
      <c r="Z124" s="255"/>
      <c r="AA124" s="256" t="s">
        <v>699</v>
      </c>
      <c r="AB124" s="257">
        <f t="shared" si="1"/>
        <v>24</v>
      </c>
      <c r="AC124" s="258">
        <v>0</v>
      </c>
      <c r="AD124" s="247">
        <v>0</v>
      </c>
      <c r="AE124" s="247">
        <v>0</v>
      </c>
      <c r="AF124" s="258">
        <v>0</v>
      </c>
      <c r="AG124" s="258">
        <v>0</v>
      </c>
      <c r="AH124" s="247">
        <v>20</v>
      </c>
      <c r="AI124" s="247">
        <v>1</v>
      </c>
      <c r="AJ124" s="247">
        <v>0</v>
      </c>
      <c r="AK124" s="247">
        <v>0</v>
      </c>
      <c r="AL124" s="247">
        <v>3</v>
      </c>
      <c r="AM124" s="246" t="s">
        <v>7857</v>
      </c>
      <c r="AN124" s="247"/>
      <c r="AO124" s="247"/>
    </row>
    <row r="125" spans="1:41">
      <c r="A125" s="245" t="s">
        <v>972</v>
      </c>
      <c r="B125" s="245" t="s">
        <v>3047</v>
      </c>
      <c r="C125" s="245" t="s">
        <v>7853</v>
      </c>
      <c r="D125" s="245" t="s">
        <v>2233</v>
      </c>
      <c r="E125" s="245" t="s">
        <v>918</v>
      </c>
      <c r="F125" s="246" t="s">
        <v>724</v>
      </c>
      <c r="G125" s="247" t="s">
        <v>973</v>
      </c>
      <c r="H125" s="247" t="s">
        <v>3048</v>
      </c>
      <c r="I125" s="248">
        <v>29736</v>
      </c>
      <c r="J125" s="245" t="s">
        <v>3049</v>
      </c>
      <c r="K125" s="245" t="s">
        <v>2332</v>
      </c>
      <c r="L125" s="245" t="s">
        <v>3050</v>
      </c>
      <c r="M125" s="247" t="s">
        <v>3051</v>
      </c>
      <c r="N125" s="249">
        <v>3</v>
      </c>
      <c r="O125" s="250" t="s">
        <v>3052</v>
      </c>
      <c r="P125" s="250">
        <v>5</v>
      </c>
      <c r="Q125" s="250" t="s">
        <v>2831</v>
      </c>
      <c r="R125" s="251">
        <v>43</v>
      </c>
      <c r="S125" s="250" t="s">
        <v>3053</v>
      </c>
      <c r="T125" s="250">
        <v>1</v>
      </c>
      <c r="U125" s="252" t="s">
        <v>7854</v>
      </c>
      <c r="V125" s="253" t="s">
        <v>26</v>
      </c>
      <c r="W125" s="253" t="s">
        <v>7855</v>
      </c>
      <c r="X125" s="254" t="s">
        <v>7856</v>
      </c>
      <c r="Y125" s="255">
        <v>48</v>
      </c>
      <c r="Z125" s="255"/>
      <c r="AA125" s="256" t="s">
        <v>699</v>
      </c>
      <c r="AB125" s="257">
        <f t="shared" si="1"/>
        <v>48</v>
      </c>
      <c r="AC125" s="258">
        <v>0</v>
      </c>
      <c r="AD125" s="247">
        <v>0</v>
      </c>
      <c r="AE125" s="247">
        <v>0</v>
      </c>
      <c r="AF125" s="258">
        <v>0</v>
      </c>
      <c r="AG125" s="258">
        <v>3</v>
      </c>
      <c r="AH125" s="247">
        <v>31</v>
      </c>
      <c r="AI125" s="247">
        <v>0</v>
      </c>
      <c r="AJ125" s="247">
        <v>0</v>
      </c>
      <c r="AK125" s="247">
        <v>0</v>
      </c>
      <c r="AL125" s="247">
        <v>14</v>
      </c>
      <c r="AM125" s="246" t="s">
        <v>7857</v>
      </c>
      <c r="AN125" s="247"/>
      <c r="AO125" s="247"/>
    </row>
    <row r="126" spans="1:41">
      <c r="A126" s="245" t="s">
        <v>974</v>
      </c>
      <c r="B126" s="245" t="s">
        <v>3054</v>
      </c>
      <c r="C126" s="245" t="s">
        <v>7853</v>
      </c>
      <c r="D126" s="245" t="s">
        <v>2233</v>
      </c>
      <c r="E126" s="245" t="s">
        <v>918</v>
      </c>
      <c r="F126" s="246" t="s">
        <v>730</v>
      </c>
      <c r="G126" s="247" t="s">
        <v>975</v>
      </c>
      <c r="H126" s="247" t="s">
        <v>3055</v>
      </c>
      <c r="I126" s="248">
        <v>22630</v>
      </c>
      <c r="J126" s="245" t="s">
        <v>3056</v>
      </c>
      <c r="K126" s="245" t="s">
        <v>2332</v>
      </c>
      <c r="L126" s="245" t="s">
        <v>3057</v>
      </c>
      <c r="M126" s="247" t="s">
        <v>3058</v>
      </c>
      <c r="N126" s="249">
        <v>4</v>
      </c>
      <c r="O126" s="250" t="s">
        <v>3059</v>
      </c>
      <c r="P126" s="250">
        <v>14</v>
      </c>
      <c r="Q126" s="250" t="s">
        <v>2599</v>
      </c>
      <c r="R126" s="251">
        <v>47</v>
      </c>
      <c r="S126" s="250" t="s">
        <v>3060</v>
      </c>
      <c r="T126" s="250">
        <v>1</v>
      </c>
      <c r="U126" s="252" t="s">
        <v>7854</v>
      </c>
      <c r="V126" s="253" t="s">
        <v>26</v>
      </c>
      <c r="W126" s="253" t="s">
        <v>7855</v>
      </c>
      <c r="X126" s="254" t="s">
        <v>7856</v>
      </c>
      <c r="Y126" s="255">
        <v>39</v>
      </c>
      <c r="Z126" s="255"/>
      <c r="AA126" s="256" t="s">
        <v>699</v>
      </c>
      <c r="AB126" s="257">
        <f t="shared" si="1"/>
        <v>39</v>
      </c>
      <c r="AC126" s="258">
        <v>0</v>
      </c>
      <c r="AD126" s="247">
        <v>2</v>
      </c>
      <c r="AE126" s="247">
        <v>0</v>
      </c>
      <c r="AF126" s="258">
        <v>0</v>
      </c>
      <c r="AG126" s="258">
        <v>1</v>
      </c>
      <c r="AH126" s="247">
        <v>12</v>
      </c>
      <c r="AI126" s="247">
        <v>15</v>
      </c>
      <c r="AJ126" s="247">
        <v>0</v>
      </c>
      <c r="AK126" s="247">
        <v>0</v>
      </c>
      <c r="AL126" s="247">
        <v>9</v>
      </c>
      <c r="AM126" s="246" t="s">
        <v>7857</v>
      </c>
      <c r="AN126" s="247"/>
      <c r="AO126" s="247"/>
    </row>
    <row r="127" spans="1:41">
      <c r="A127" s="245" t="s">
        <v>976</v>
      </c>
      <c r="B127" s="245" t="s">
        <v>3061</v>
      </c>
      <c r="C127" s="245" t="s">
        <v>7853</v>
      </c>
      <c r="D127" s="245" t="s">
        <v>2233</v>
      </c>
      <c r="E127" s="245" t="s">
        <v>918</v>
      </c>
      <c r="F127" s="246" t="s">
        <v>727</v>
      </c>
      <c r="G127" s="247" t="s">
        <v>977</v>
      </c>
      <c r="H127" s="247" t="s">
        <v>3062</v>
      </c>
      <c r="I127" s="248">
        <v>35490</v>
      </c>
      <c r="J127" s="245"/>
      <c r="K127" s="245"/>
      <c r="L127" s="245" t="s">
        <v>3064</v>
      </c>
      <c r="M127" s="247" t="s">
        <v>3065</v>
      </c>
      <c r="N127" s="249">
        <v>3</v>
      </c>
      <c r="O127" s="250" t="s">
        <v>2892</v>
      </c>
      <c r="P127" s="250">
        <v>9</v>
      </c>
      <c r="Q127" s="250" t="s">
        <v>3066</v>
      </c>
      <c r="R127" s="251">
        <v>50</v>
      </c>
      <c r="S127" s="250" t="s">
        <v>3067</v>
      </c>
      <c r="T127" s="250">
        <v>1</v>
      </c>
      <c r="U127" s="252" t="s">
        <v>7854</v>
      </c>
      <c r="V127" s="253" t="s">
        <v>26</v>
      </c>
      <c r="W127" s="260" t="s">
        <v>35</v>
      </c>
      <c r="X127" s="254" t="s">
        <v>7862</v>
      </c>
      <c r="Y127" s="255">
        <v>42</v>
      </c>
      <c r="Z127" s="255"/>
      <c r="AA127" s="256" t="s">
        <v>699</v>
      </c>
      <c r="AB127" s="257">
        <f t="shared" si="1"/>
        <v>42</v>
      </c>
      <c r="AC127" s="258">
        <v>0</v>
      </c>
      <c r="AD127" s="247">
        <v>1</v>
      </c>
      <c r="AE127" s="247">
        <v>0</v>
      </c>
      <c r="AF127" s="258">
        <v>0</v>
      </c>
      <c r="AG127" s="258">
        <v>2</v>
      </c>
      <c r="AH127" s="247">
        <v>30</v>
      </c>
      <c r="AI127" s="247">
        <v>4</v>
      </c>
      <c r="AJ127" s="247">
        <v>0</v>
      </c>
      <c r="AK127" s="247">
        <v>0</v>
      </c>
      <c r="AL127" s="247">
        <v>5</v>
      </c>
      <c r="AM127" s="246" t="s">
        <v>7863</v>
      </c>
      <c r="AN127" s="247"/>
      <c r="AO127" s="247"/>
    </row>
    <row r="128" spans="1:41">
      <c r="A128" s="245" t="s">
        <v>978</v>
      </c>
      <c r="B128" s="245" t="s">
        <v>3068</v>
      </c>
      <c r="C128" s="245" t="s">
        <v>7853</v>
      </c>
      <c r="D128" s="245" t="s">
        <v>2233</v>
      </c>
      <c r="E128" s="245" t="s">
        <v>918</v>
      </c>
      <c r="F128" s="246" t="s">
        <v>730</v>
      </c>
      <c r="G128" s="247" t="s">
        <v>979</v>
      </c>
      <c r="H128" s="247" t="s">
        <v>3069</v>
      </c>
      <c r="I128" s="248">
        <v>18918</v>
      </c>
      <c r="J128" s="245"/>
      <c r="K128" s="245"/>
      <c r="L128" s="245" t="s">
        <v>3071</v>
      </c>
      <c r="M128" s="247" t="s">
        <v>3072</v>
      </c>
      <c r="N128" s="249">
        <v>5</v>
      </c>
      <c r="O128" s="250" t="s">
        <v>3073</v>
      </c>
      <c r="P128" s="250">
        <v>12</v>
      </c>
      <c r="Q128" s="250" t="s">
        <v>3074</v>
      </c>
      <c r="R128" s="251">
        <v>38</v>
      </c>
      <c r="S128" s="250" t="s">
        <v>3075</v>
      </c>
      <c r="T128" s="250">
        <v>1</v>
      </c>
      <c r="U128" s="252" t="s">
        <v>7854</v>
      </c>
      <c r="V128" s="253" t="s">
        <v>26</v>
      </c>
      <c r="W128" s="253" t="s">
        <v>7855</v>
      </c>
      <c r="X128" s="254" t="s">
        <v>7856</v>
      </c>
      <c r="Y128" s="255">
        <v>27</v>
      </c>
      <c r="Z128" s="255"/>
      <c r="AA128" s="256" t="s">
        <v>699</v>
      </c>
      <c r="AB128" s="257">
        <f t="shared" si="1"/>
        <v>27</v>
      </c>
      <c r="AC128" s="258">
        <v>0</v>
      </c>
      <c r="AD128" s="247">
        <v>5</v>
      </c>
      <c r="AE128" s="247">
        <v>0</v>
      </c>
      <c r="AF128" s="258">
        <v>0</v>
      </c>
      <c r="AG128" s="258">
        <v>0</v>
      </c>
      <c r="AH128" s="247">
        <v>12</v>
      </c>
      <c r="AI128" s="247">
        <v>10</v>
      </c>
      <c r="AJ128" s="247">
        <v>0</v>
      </c>
      <c r="AK128" s="247">
        <v>0</v>
      </c>
      <c r="AL128" s="247">
        <v>0</v>
      </c>
      <c r="AM128" s="246" t="s">
        <v>7863</v>
      </c>
      <c r="AN128" s="247"/>
      <c r="AO128" s="247"/>
    </row>
    <row r="129" spans="1:41">
      <c r="A129" s="245" t="s">
        <v>980</v>
      </c>
      <c r="B129" s="245"/>
      <c r="C129" s="245" t="s">
        <v>7853</v>
      </c>
      <c r="D129" s="245" t="s">
        <v>2233</v>
      </c>
      <c r="E129" s="245" t="s">
        <v>918</v>
      </c>
      <c r="F129" s="246" t="s">
        <v>727</v>
      </c>
      <c r="G129" s="247" t="s">
        <v>981</v>
      </c>
      <c r="H129" s="247" t="s">
        <v>3076</v>
      </c>
      <c r="I129" s="248">
        <v>18171</v>
      </c>
      <c r="J129" s="245"/>
      <c r="K129" s="245"/>
      <c r="L129" s="245" t="s">
        <v>699</v>
      </c>
      <c r="M129" s="247" t="s">
        <v>699</v>
      </c>
      <c r="N129" s="249">
        <v>2</v>
      </c>
      <c r="O129" s="250" t="s">
        <v>3077</v>
      </c>
      <c r="P129" s="250">
        <v>3</v>
      </c>
      <c r="Q129" s="250">
        <v>6</v>
      </c>
      <c r="R129" s="251">
        <v>26</v>
      </c>
      <c r="S129" s="250">
        <v>73</v>
      </c>
      <c r="T129" s="250">
        <v>1</v>
      </c>
      <c r="U129" s="252" t="s">
        <v>7854</v>
      </c>
      <c r="V129" s="253" t="s">
        <v>2353</v>
      </c>
      <c r="W129" s="253" t="s">
        <v>7855</v>
      </c>
      <c r="X129" s="254" t="s">
        <v>7856</v>
      </c>
      <c r="Y129" s="255">
        <v>14</v>
      </c>
      <c r="Z129" s="255"/>
      <c r="AA129" s="256" t="s">
        <v>699</v>
      </c>
      <c r="AB129" s="257">
        <f t="shared" si="1"/>
        <v>14</v>
      </c>
      <c r="AC129" s="258">
        <v>0</v>
      </c>
      <c r="AD129" s="247">
        <v>0</v>
      </c>
      <c r="AE129" s="247">
        <v>0</v>
      </c>
      <c r="AF129" s="258">
        <v>0</v>
      </c>
      <c r="AG129" s="258">
        <v>1</v>
      </c>
      <c r="AH129" s="247">
        <v>8</v>
      </c>
      <c r="AI129" s="247">
        <v>2</v>
      </c>
      <c r="AJ129" s="247">
        <v>0</v>
      </c>
      <c r="AK129" s="247">
        <v>0</v>
      </c>
      <c r="AL129" s="247">
        <v>3</v>
      </c>
      <c r="AM129" s="246" t="s">
        <v>7857</v>
      </c>
      <c r="AN129" s="247"/>
      <c r="AO129" s="247"/>
    </row>
    <row r="130" spans="1:41">
      <c r="A130" s="245" t="s">
        <v>982</v>
      </c>
      <c r="B130" s="245"/>
      <c r="C130" s="245" t="s">
        <v>7853</v>
      </c>
      <c r="D130" s="245" t="s">
        <v>2233</v>
      </c>
      <c r="E130" s="245" t="s">
        <v>918</v>
      </c>
      <c r="F130" s="246" t="s">
        <v>727</v>
      </c>
      <c r="G130" s="247" t="s">
        <v>983</v>
      </c>
      <c r="H130" s="247" t="s">
        <v>3078</v>
      </c>
      <c r="I130" s="248">
        <v>18171</v>
      </c>
      <c r="J130" s="245" t="s">
        <v>3079</v>
      </c>
      <c r="K130" s="245" t="s">
        <v>2332</v>
      </c>
      <c r="L130" s="245" t="s">
        <v>3080</v>
      </c>
      <c r="M130" s="247" t="s">
        <v>3081</v>
      </c>
      <c r="N130" s="249">
        <v>2</v>
      </c>
      <c r="O130" s="250" t="s">
        <v>2758</v>
      </c>
      <c r="P130" s="250">
        <v>3</v>
      </c>
      <c r="Q130" s="250">
        <v>7</v>
      </c>
      <c r="R130" s="251">
        <v>27</v>
      </c>
      <c r="S130" s="250">
        <v>111</v>
      </c>
      <c r="T130" s="250">
        <v>1</v>
      </c>
      <c r="U130" s="252" t="s">
        <v>7854</v>
      </c>
      <c r="V130" s="253" t="s">
        <v>2353</v>
      </c>
      <c r="W130" s="253" t="s">
        <v>7855</v>
      </c>
      <c r="X130" s="254" t="s">
        <v>7856</v>
      </c>
      <c r="Y130" s="255">
        <v>21</v>
      </c>
      <c r="Z130" s="255"/>
      <c r="AA130" s="256" t="s">
        <v>699</v>
      </c>
      <c r="AB130" s="257">
        <f t="shared" si="1"/>
        <v>21</v>
      </c>
      <c r="AC130" s="258">
        <v>0</v>
      </c>
      <c r="AD130" s="247">
        <v>1</v>
      </c>
      <c r="AE130" s="247">
        <v>0</v>
      </c>
      <c r="AF130" s="258">
        <v>0</v>
      </c>
      <c r="AG130" s="258">
        <v>0</v>
      </c>
      <c r="AH130" s="247">
        <v>9</v>
      </c>
      <c r="AI130" s="247">
        <v>3</v>
      </c>
      <c r="AJ130" s="247">
        <v>0</v>
      </c>
      <c r="AK130" s="247">
        <v>0</v>
      </c>
      <c r="AL130" s="247">
        <v>8</v>
      </c>
      <c r="AM130" s="246" t="s">
        <v>7863</v>
      </c>
      <c r="AN130" s="247"/>
      <c r="AO130" s="247"/>
    </row>
    <row r="131" spans="1:41">
      <c r="A131" s="245" t="s">
        <v>984</v>
      </c>
      <c r="B131" s="245"/>
      <c r="C131" s="245" t="s">
        <v>7853</v>
      </c>
      <c r="D131" s="245" t="s">
        <v>2233</v>
      </c>
      <c r="E131" s="245" t="s">
        <v>918</v>
      </c>
      <c r="F131" s="246" t="s">
        <v>727</v>
      </c>
      <c r="G131" s="247" t="s">
        <v>985</v>
      </c>
      <c r="H131" s="247" t="s">
        <v>3082</v>
      </c>
      <c r="I131" s="248">
        <v>18171</v>
      </c>
      <c r="J131" s="245" t="s">
        <v>3083</v>
      </c>
      <c r="K131" s="245" t="s">
        <v>2332</v>
      </c>
      <c r="L131" s="245" t="s">
        <v>3084</v>
      </c>
      <c r="M131" s="247" t="s">
        <v>3085</v>
      </c>
      <c r="N131" s="249">
        <v>3</v>
      </c>
      <c r="O131" s="250" t="s">
        <v>2977</v>
      </c>
      <c r="P131" s="250">
        <v>3</v>
      </c>
      <c r="Q131" s="250" t="s">
        <v>7911</v>
      </c>
      <c r="R131" s="251"/>
      <c r="S131" s="250" t="s">
        <v>7912</v>
      </c>
      <c r="T131" s="250">
        <v>1</v>
      </c>
      <c r="U131" s="252" t="s">
        <v>7854</v>
      </c>
      <c r="V131" s="253" t="s">
        <v>2353</v>
      </c>
      <c r="W131" s="253" t="s">
        <v>7855</v>
      </c>
      <c r="X131" s="254" t="s">
        <v>7856</v>
      </c>
      <c r="Y131" s="255">
        <v>11</v>
      </c>
      <c r="Z131" s="255"/>
      <c r="AA131" s="256" t="s">
        <v>699</v>
      </c>
      <c r="AB131" s="257">
        <f t="shared" si="1"/>
        <v>11</v>
      </c>
      <c r="AC131" s="258">
        <v>0</v>
      </c>
      <c r="AD131" s="247">
        <v>0</v>
      </c>
      <c r="AE131" s="247">
        <v>0</v>
      </c>
      <c r="AF131" s="258">
        <v>0</v>
      </c>
      <c r="AG131" s="258">
        <v>2</v>
      </c>
      <c r="AH131" s="247">
        <v>8</v>
      </c>
      <c r="AI131" s="247">
        <v>0</v>
      </c>
      <c r="AJ131" s="247">
        <v>0</v>
      </c>
      <c r="AK131" s="247">
        <v>0</v>
      </c>
      <c r="AL131" s="247">
        <v>1</v>
      </c>
      <c r="AM131" s="246" t="s">
        <v>7857</v>
      </c>
      <c r="AN131" s="247"/>
      <c r="AO131" s="247"/>
    </row>
    <row r="132" spans="1:41">
      <c r="A132" s="245" t="s">
        <v>986</v>
      </c>
      <c r="B132" s="245" t="s">
        <v>3087</v>
      </c>
      <c r="C132" s="245" t="s">
        <v>7853</v>
      </c>
      <c r="D132" s="245" t="s">
        <v>2233</v>
      </c>
      <c r="E132" s="245" t="s">
        <v>918</v>
      </c>
      <c r="F132" s="246" t="s">
        <v>727</v>
      </c>
      <c r="G132" s="247" t="s">
        <v>987</v>
      </c>
      <c r="H132" s="247" t="s">
        <v>3088</v>
      </c>
      <c r="I132" s="248">
        <v>12613</v>
      </c>
      <c r="J132" s="245"/>
      <c r="K132" s="245"/>
      <c r="L132" s="245" t="s">
        <v>3090</v>
      </c>
      <c r="M132" s="247" t="s">
        <v>3091</v>
      </c>
      <c r="N132" s="249">
        <v>3</v>
      </c>
      <c r="O132" s="250" t="s">
        <v>2744</v>
      </c>
      <c r="P132" s="250">
        <v>5</v>
      </c>
      <c r="Q132" s="250" t="s">
        <v>2430</v>
      </c>
      <c r="R132" s="251">
        <v>12</v>
      </c>
      <c r="S132" s="250" t="s">
        <v>3092</v>
      </c>
      <c r="T132" s="250">
        <v>1</v>
      </c>
      <c r="U132" s="252" t="s">
        <v>7854</v>
      </c>
      <c r="V132" s="253" t="s">
        <v>2353</v>
      </c>
      <c r="W132" s="253" t="s">
        <v>7855</v>
      </c>
      <c r="X132" s="254" t="s">
        <v>7856</v>
      </c>
      <c r="Y132" s="255">
        <v>12</v>
      </c>
      <c r="Z132" s="255"/>
      <c r="AA132" s="256" t="s">
        <v>699</v>
      </c>
      <c r="AB132" s="257">
        <f t="shared" ref="AB132:AB195" si="2">SUM(AC132:AL132)</f>
        <v>12</v>
      </c>
      <c r="AC132" s="258">
        <v>0</v>
      </c>
      <c r="AD132" s="247">
        <v>2</v>
      </c>
      <c r="AE132" s="247">
        <v>0</v>
      </c>
      <c r="AF132" s="258">
        <v>0</v>
      </c>
      <c r="AG132" s="258">
        <v>0</v>
      </c>
      <c r="AH132" s="247">
        <v>5</v>
      </c>
      <c r="AI132" s="247">
        <v>2</v>
      </c>
      <c r="AJ132" s="247">
        <v>0</v>
      </c>
      <c r="AK132" s="247">
        <v>0</v>
      </c>
      <c r="AL132" s="247">
        <v>3</v>
      </c>
      <c r="AM132" s="246" t="s">
        <v>7863</v>
      </c>
      <c r="AN132" s="247"/>
      <c r="AO132" s="247"/>
    </row>
    <row r="133" spans="1:41">
      <c r="A133" s="245" t="s">
        <v>988</v>
      </c>
      <c r="B133" s="245" t="s">
        <v>3093</v>
      </c>
      <c r="C133" s="245" t="s">
        <v>7853</v>
      </c>
      <c r="D133" s="245" t="s">
        <v>2233</v>
      </c>
      <c r="E133" s="245" t="s">
        <v>918</v>
      </c>
      <c r="F133" s="246" t="s">
        <v>727</v>
      </c>
      <c r="G133" s="247" t="s">
        <v>989</v>
      </c>
      <c r="H133" s="247" t="s">
        <v>3094</v>
      </c>
      <c r="I133" s="248">
        <v>12221</v>
      </c>
      <c r="J133" s="245"/>
      <c r="K133" s="245"/>
      <c r="L133" s="245" t="s">
        <v>699</v>
      </c>
      <c r="M133" s="247" t="s">
        <v>699</v>
      </c>
      <c r="N133" s="249">
        <v>3</v>
      </c>
      <c r="O133" s="250" t="s">
        <v>2919</v>
      </c>
      <c r="P133" s="250">
        <v>7</v>
      </c>
      <c r="Q133" s="250" t="s">
        <v>2470</v>
      </c>
      <c r="R133" s="251">
        <v>13</v>
      </c>
      <c r="S133" s="250" t="s">
        <v>3095</v>
      </c>
      <c r="T133" s="250">
        <v>1</v>
      </c>
      <c r="U133" s="252" t="s">
        <v>7854</v>
      </c>
      <c r="V133" s="253" t="s">
        <v>2353</v>
      </c>
      <c r="W133" s="253" t="s">
        <v>7855</v>
      </c>
      <c r="X133" s="254" t="s">
        <v>7856</v>
      </c>
      <c r="Y133" s="255">
        <v>19</v>
      </c>
      <c r="Z133" s="255"/>
      <c r="AA133" s="256" t="s">
        <v>699</v>
      </c>
      <c r="AB133" s="257">
        <f t="shared" si="2"/>
        <v>19</v>
      </c>
      <c r="AC133" s="258">
        <v>0</v>
      </c>
      <c r="AD133" s="247">
        <v>0</v>
      </c>
      <c r="AE133" s="247">
        <v>0</v>
      </c>
      <c r="AF133" s="258">
        <v>0</v>
      </c>
      <c r="AG133" s="258">
        <v>3</v>
      </c>
      <c r="AH133" s="247">
        <v>5</v>
      </c>
      <c r="AI133" s="247">
        <v>0</v>
      </c>
      <c r="AJ133" s="247">
        <v>0</v>
      </c>
      <c r="AK133" s="247">
        <v>0</v>
      </c>
      <c r="AL133" s="247">
        <v>11</v>
      </c>
      <c r="AM133" s="246" t="s">
        <v>7863</v>
      </c>
      <c r="AN133" s="247"/>
      <c r="AO133" s="247"/>
    </row>
    <row r="134" spans="1:41">
      <c r="A134" s="245" t="s">
        <v>990</v>
      </c>
      <c r="B134" s="245" t="s">
        <v>3096</v>
      </c>
      <c r="C134" s="245" t="s">
        <v>7853</v>
      </c>
      <c r="D134" s="245" t="s">
        <v>2233</v>
      </c>
      <c r="E134" s="245" t="s">
        <v>918</v>
      </c>
      <c r="F134" s="246" t="s">
        <v>7859</v>
      </c>
      <c r="G134" s="247" t="s">
        <v>991</v>
      </c>
      <c r="H134" s="247" t="s">
        <v>3097</v>
      </c>
      <c r="I134" s="248">
        <v>12942</v>
      </c>
      <c r="J134" s="245"/>
      <c r="K134" s="245"/>
      <c r="L134" s="245" t="s">
        <v>699</v>
      </c>
      <c r="M134" s="247" t="s">
        <v>699</v>
      </c>
      <c r="N134" s="249">
        <v>3</v>
      </c>
      <c r="O134" s="250" t="s">
        <v>2452</v>
      </c>
      <c r="P134" s="250">
        <v>5</v>
      </c>
      <c r="Q134" s="250" t="s">
        <v>2470</v>
      </c>
      <c r="R134" s="251">
        <v>15</v>
      </c>
      <c r="S134" s="250" t="s">
        <v>3098</v>
      </c>
      <c r="T134" s="250">
        <v>1</v>
      </c>
      <c r="U134" s="252" t="s">
        <v>7854</v>
      </c>
      <c r="V134" s="253" t="s">
        <v>2353</v>
      </c>
      <c r="W134" s="253" t="s">
        <v>7855</v>
      </c>
      <c r="X134" s="254" t="s">
        <v>7856</v>
      </c>
      <c r="Y134" s="255">
        <v>12</v>
      </c>
      <c r="Z134" s="255"/>
      <c r="AA134" s="256" t="s">
        <v>699</v>
      </c>
      <c r="AB134" s="257">
        <f t="shared" si="2"/>
        <v>12</v>
      </c>
      <c r="AC134" s="258">
        <v>0</v>
      </c>
      <c r="AD134" s="247">
        <v>2</v>
      </c>
      <c r="AE134" s="247">
        <v>0</v>
      </c>
      <c r="AF134" s="258">
        <v>0</v>
      </c>
      <c r="AG134" s="258">
        <v>1</v>
      </c>
      <c r="AH134" s="247">
        <v>8</v>
      </c>
      <c r="AI134" s="247">
        <v>0</v>
      </c>
      <c r="AJ134" s="247">
        <v>0</v>
      </c>
      <c r="AK134" s="247">
        <v>0</v>
      </c>
      <c r="AL134" s="247">
        <v>1</v>
      </c>
      <c r="AM134" s="246" t="s">
        <v>7863</v>
      </c>
      <c r="AN134" s="247"/>
      <c r="AO134" s="247"/>
    </row>
    <row r="135" spans="1:41">
      <c r="A135" s="245" t="s">
        <v>992</v>
      </c>
      <c r="B135" s="245" t="s">
        <v>3099</v>
      </c>
      <c r="C135" s="245" t="s">
        <v>7853</v>
      </c>
      <c r="D135" s="245" t="s">
        <v>2233</v>
      </c>
      <c r="E135" s="245" t="s">
        <v>918</v>
      </c>
      <c r="F135" s="246" t="s">
        <v>784</v>
      </c>
      <c r="G135" s="247" t="s">
        <v>993</v>
      </c>
      <c r="H135" s="247" t="s">
        <v>3100</v>
      </c>
      <c r="I135" s="248">
        <v>43160</v>
      </c>
      <c r="J135" s="245"/>
      <c r="K135" s="245"/>
      <c r="L135" s="245" t="s">
        <v>699</v>
      </c>
      <c r="M135" s="247" t="s">
        <v>699</v>
      </c>
      <c r="N135" s="249">
        <v>1</v>
      </c>
      <c r="O135" s="250" t="s">
        <v>3101</v>
      </c>
      <c r="P135" s="250">
        <v>15</v>
      </c>
      <c r="Q135" s="250" t="s">
        <v>2650</v>
      </c>
      <c r="R135" s="251">
        <v>60</v>
      </c>
      <c r="S135" s="250" t="s">
        <v>3102</v>
      </c>
      <c r="T135" s="250">
        <v>1</v>
      </c>
      <c r="U135" s="252" t="s">
        <v>7854</v>
      </c>
      <c r="V135" s="253" t="s">
        <v>2353</v>
      </c>
      <c r="W135" s="253" t="s">
        <v>7855</v>
      </c>
      <c r="X135" s="254" t="s">
        <v>7856</v>
      </c>
      <c r="Y135" s="255">
        <v>50</v>
      </c>
      <c r="Z135" s="255"/>
      <c r="AA135" s="256" t="s">
        <v>699</v>
      </c>
      <c r="AB135" s="257">
        <f t="shared" si="2"/>
        <v>50</v>
      </c>
      <c r="AC135" s="258">
        <v>0</v>
      </c>
      <c r="AD135" s="247">
        <v>0</v>
      </c>
      <c r="AE135" s="247">
        <v>0</v>
      </c>
      <c r="AF135" s="258">
        <v>0</v>
      </c>
      <c r="AG135" s="258">
        <v>0</v>
      </c>
      <c r="AH135" s="247">
        <v>36</v>
      </c>
      <c r="AI135" s="247">
        <v>0</v>
      </c>
      <c r="AJ135" s="247">
        <v>0</v>
      </c>
      <c r="AK135" s="247">
        <v>0</v>
      </c>
      <c r="AL135" s="247">
        <v>14</v>
      </c>
      <c r="AM135" s="246" t="s">
        <v>7857</v>
      </c>
      <c r="AN135" s="247"/>
      <c r="AO135" s="247"/>
    </row>
    <row r="136" spans="1:41">
      <c r="A136" s="245" t="s">
        <v>994</v>
      </c>
      <c r="B136" s="245"/>
      <c r="C136" s="245" t="s">
        <v>7853</v>
      </c>
      <c r="D136" s="245" t="s">
        <v>2233</v>
      </c>
      <c r="E136" s="245" t="s">
        <v>918</v>
      </c>
      <c r="F136" s="246" t="s">
        <v>727</v>
      </c>
      <c r="G136" s="247" t="s">
        <v>995</v>
      </c>
      <c r="H136" s="247" t="s">
        <v>3103</v>
      </c>
      <c r="I136" s="248">
        <v>22012</v>
      </c>
      <c r="J136" s="245" t="s">
        <v>3104</v>
      </c>
      <c r="K136" s="245" t="s">
        <v>2332</v>
      </c>
      <c r="L136" s="245" t="s">
        <v>3105</v>
      </c>
      <c r="M136" s="247" t="s">
        <v>3106</v>
      </c>
      <c r="N136" s="249">
        <v>5</v>
      </c>
      <c r="O136" s="250" t="s">
        <v>2690</v>
      </c>
      <c r="P136" s="250">
        <v>3</v>
      </c>
      <c r="Q136" s="250" t="s">
        <v>7911</v>
      </c>
      <c r="R136" s="251">
        <v>7</v>
      </c>
      <c r="S136" s="250" t="s">
        <v>7913</v>
      </c>
      <c r="T136" s="250">
        <v>1</v>
      </c>
      <c r="U136" s="252" t="s">
        <v>7854</v>
      </c>
      <c r="V136" s="253" t="s">
        <v>2353</v>
      </c>
      <c r="W136" s="253" t="s">
        <v>7855</v>
      </c>
      <c r="X136" s="254" t="s">
        <v>7856</v>
      </c>
      <c r="Y136" s="255">
        <v>15</v>
      </c>
      <c r="Z136" s="255"/>
      <c r="AA136" s="256" t="s">
        <v>699</v>
      </c>
      <c r="AB136" s="257">
        <f t="shared" si="2"/>
        <v>15</v>
      </c>
      <c r="AC136" s="258">
        <v>0</v>
      </c>
      <c r="AD136" s="247">
        <v>2</v>
      </c>
      <c r="AE136" s="247">
        <v>0</v>
      </c>
      <c r="AF136" s="258">
        <v>0</v>
      </c>
      <c r="AG136" s="258">
        <v>2</v>
      </c>
      <c r="AH136" s="247">
        <v>6</v>
      </c>
      <c r="AI136" s="247">
        <v>4</v>
      </c>
      <c r="AJ136" s="247">
        <v>0</v>
      </c>
      <c r="AK136" s="247">
        <v>0</v>
      </c>
      <c r="AL136" s="247">
        <v>1</v>
      </c>
      <c r="AM136" s="246" t="s">
        <v>7857</v>
      </c>
      <c r="AN136" s="247"/>
      <c r="AO136" s="247"/>
    </row>
    <row r="137" spans="1:41">
      <c r="A137" s="245" t="s">
        <v>996</v>
      </c>
      <c r="B137" s="245"/>
      <c r="C137" s="245" t="s">
        <v>7853</v>
      </c>
      <c r="D137" s="245" t="s">
        <v>2233</v>
      </c>
      <c r="E137" s="245" t="s">
        <v>918</v>
      </c>
      <c r="F137" s="246" t="s">
        <v>727</v>
      </c>
      <c r="G137" s="247" t="s">
        <v>997</v>
      </c>
      <c r="H137" s="247" t="s">
        <v>3108</v>
      </c>
      <c r="I137" s="248">
        <v>12946</v>
      </c>
      <c r="J137" s="245" t="s">
        <v>3109</v>
      </c>
      <c r="K137" s="245" t="s">
        <v>2332</v>
      </c>
      <c r="L137" s="245" t="s">
        <v>3110</v>
      </c>
      <c r="M137" s="247" t="s">
        <v>3111</v>
      </c>
      <c r="N137" s="249">
        <v>4</v>
      </c>
      <c r="O137" s="250" t="s">
        <v>2790</v>
      </c>
      <c r="P137" s="250">
        <v>4</v>
      </c>
      <c r="Q137" s="250" t="s">
        <v>7911</v>
      </c>
      <c r="R137" s="251">
        <v>20</v>
      </c>
      <c r="S137" s="250" t="s">
        <v>7914</v>
      </c>
      <c r="T137" s="250">
        <v>1</v>
      </c>
      <c r="U137" s="252" t="s">
        <v>7854</v>
      </c>
      <c r="V137" s="253" t="s">
        <v>2353</v>
      </c>
      <c r="W137" s="253" t="s">
        <v>7855</v>
      </c>
      <c r="X137" s="254" t="s">
        <v>7856</v>
      </c>
      <c r="Y137" s="255">
        <v>8</v>
      </c>
      <c r="Z137" s="255"/>
      <c r="AA137" s="256" t="s">
        <v>699</v>
      </c>
      <c r="AB137" s="257">
        <f t="shared" si="2"/>
        <v>8</v>
      </c>
      <c r="AC137" s="258">
        <v>0</v>
      </c>
      <c r="AD137" s="247">
        <v>0</v>
      </c>
      <c r="AE137" s="247">
        <v>0</v>
      </c>
      <c r="AF137" s="258">
        <v>0</v>
      </c>
      <c r="AG137" s="258">
        <v>0</v>
      </c>
      <c r="AH137" s="247">
        <v>6</v>
      </c>
      <c r="AI137" s="247">
        <v>1</v>
      </c>
      <c r="AJ137" s="247">
        <v>0</v>
      </c>
      <c r="AK137" s="247">
        <v>0</v>
      </c>
      <c r="AL137" s="247">
        <v>1</v>
      </c>
      <c r="AM137" s="246" t="s">
        <v>7863</v>
      </c>
      <c r="AN137" s="247"/>
      <c r="AO137" s="247"/>
    </row>
    <row r="138" spans="1:41">
      <c r="A138" s="245" t="s">
        <v>998</v>
      </c>
      <c r="B138" s="245" t="s">
        <v>3113</v>
      </c>
      <c r="C138" s="245" t="s">
        <v>7853</v>
      </c>
      <c r="D138" s="245" t="s">
        <v>2233</v>
      </c>
      <c r="E138" s="245" t="s">
        <v>918</v>
      </c>
      <c r="F138" s="246" t="s">
        <v>724</v>
      </c>
      <c r="G138" s="247" t="s">
        <v>999</v>
      </c>
      <c r="H138" s="247" t="s">
        <v>3114</v>
      </c>
      <c r="I138" s="248">
        <v>22715</v>
      </c>
      <c r="J138" s="245" t="s">
        <v>3115</v>
      </c>
      <c r="K138" s="245" t="s">
        <v>2332</v>
      </c>
      <c r="L138" s="245" t="s">
        <v>3116</v>
      </c>
      <c r="M138" s="247" t="s">
        <v>3117</v>
      </c>
      <c r="N138" s="249">
        <v>4</v>
      </c>
      <c r="O138" s="250" t="s">
        <v>2626</v>
      </c>
      <c r="P138" s="250">
        <v>5</v>
      </c>
      <c r="Q138" s="250" t="s">
        <v>2527</v>
      </c>
      <c r="R138" s="251">
        <v>41</v>
      </c>
      <c r="S138" s="250" t="s">
        <v>3118</v>
      </c>
      <c r="T138" s="250">
        <v>1</v>
      </c>
      <c r="U138" s="252" t="s">
        <v>7854</v>
      </c>
      <c r="V138" s="253" t="s">
        <v>26</v>
      </c>
      <c r="W138" s="253" t="s">
        <v>7855</v>
      </c>
      <c r="X138" s="254" t="s">
        <v>7856</v>
      </c>
      <c r="Y138" s="255">
        <v>25</v>
      </c>
      <c r="Z138" s="255"/>
      <c r="AA138" s="256" t="s">
        <v>699</v>
      </c>
      <c r="AB138" s="257">
        <f t="shared" si="2"/>
        <v>25</v>
      </c>
      <c r="AC138" s="258">
        <v>0</v>
      </c>
      <c r="AD138" s="247">
        <v>5</v>
      </c>
      <c r="AE138" s="247">
        <v>0</v>
      </c>
      <c r="AF138" s="258">
        <v>0</v>
      </c>
      <c r="AG138" s="258">
        <v>0</v>
      </c>
      <c r="AH138" s="247">
        <v>20</v>
      </c>
      <c r="AI138" s="247">
        <v>0</v>
      </c>
      <c r="AJ138" s="247">
        <v>0</v>
      </c>
      <c r="AK138" s="247">
        <v>0</v>
      </c>
      <c r="AL138" s="247">
        <v>0</v>
      </c>
      <c r="AM138" s="246" t="s">
        <v>7857</v>
      </c>
      <c r="AN138" s="247"/>
      <c r="AO138" s="247"/>
    </row>
    <row r="139" spans="1:41">
      <c r="A139" s="245" t="s">
        <v>1000</v>
      </c>
      <c r="B139" s="245" t="s">
        <v>3119</v>
      </c>
      <c r="C139" s="245" t="s">
        <v>7853</v>
      </c>
      <c r="D139" s="245" t="s">
        <v>2233</v>
      </c>
      <c r="E139" s="245" t="s">
        <v>918</v>
      </c>
      <c r="F139" s="246" t="s">
        <v>730</v>
      </c>
      <c r="G139" s="247" t="s">
        <v>1001</v>
      </c>
      <c r="H139" s="247" t="s">
        <v>3114</v>
      </c>
      <c r="I139" s="248">
        <v>22715</v>
      </c>
      <c r="J139" s="245" t="s">
        <v>3120</v>
      </c>
      <c r="K139" s="245" t="s">
        <v>2332</v>
      </c>
      <c r="L139" s="245" t="s">
        <v>3121</v>
      </c>
      <c r="M139" s="247" t="s">
        <v>3122</v>
      </c>
      <c r="N139" s="249">
        <v>2</v>
      </c>
      <c r="O139" s="250" t="s">
        <v>2478</v>
      </c>
      <c r="P139" s="250">
        <v>4</v>
      </c>
      <c r="Q139" s="250" t="s">
        <v>2551</v>
      </c>
      <c r="R139" s="251">
        <v>24</v>
      </c>
      <c r="S139" s="250" t="s">
        <v>3123</v>
      </c>
      <c r="T139" s="250">
        <v>1</v>
      </c>
      <c r="U139" s="252" t="s">
        <v>7854</v>
      </c>
      <c r="V139" s="253" t="s">
        <v>2353</v>
      </c>
      <c r="W139" s="253" t="s">
        <v>7855</v>
      </c>
      <c r="X139" s="254" t="s">
        <v>7856</v>
      </c>
      <c r="Y139" s="255">
        <v>20</v>
      </c>
      <c r="Z139" s="255"/>
      <c r="AA139" s="256" t="s">
        <v>699</v>
      </c>
      <c r="AB139" s="257">
        <f t="shared" si="2"/>
        <v>20</v>
      </c>
      <c r="AC139" s="258">
        <v>0</v>
      </c>
      <c r="AD139" s="247">
        <v>0</v>
      </c>
      <c r="AE139" s="247">
        <v>0</v>
      </c>
      <c r="AF139" s="258">
        <v>0</v>
      </c>
      <c r="AG139" s="258">
        <v>0</v>
      </c>
      <c r="AH139" s="247">
        <v>12</v>
      </c>
      <c r="AI139" s="247">
        <v>7</v>
      </c>
      <c r="AJ139" s="247">
        <v>0</v>
      </c>
      <c r="AK139" s="247">
        <v>0</v>
      </c>
      <c r="AL139" s="247">
        <v>1</v>
      </c>
      <c r="AM139" s="246" t="s">
        <v>7863</v>
      </c>
      <c r="AN139" s="247"/>
      <c r="AO139" s="247"/>
    </row>
    <row r="140" spans="1:41">
      <c r="A140" s="245" t="s">
        <v>1002</v>
      </c>
      <c r="B140" s="245" t="s">
        <v>3124</v>
      </c>
      <c r="C140" s="245" t="s">
        <v>7853</v>
      </c>
      <c r="D140" s="245" t="s">
        <v>2233</v>
      </c>
      <c r="E140" s="245" t="s">
        <v>918</v>
      </c>
      <c r="F140" s="246" t="s">
        <v>727</v>
      </c>
      <c r="G140" s="247" t="s">
        <v>1003</v>
      </c>
      <c r="H140" s="247" t="s">
        <v>3125</v>
      </c>
      <c r="I140" s="248">
        <v>7031</v>
      </c>
      <c r="J140" s="245" t="s">
        <v>3126</v>
      </c>
      <c r="K140" s="245" t="s">
        <v>2332</v>
      </c>
      <c r="L140" s="245" t="s">
        <v>3127</v>
      </c>
      <c r="M140" s="247" t="s">
        <v>3128</v>
      </c>
      <c r="N140" s="249">
        <v>3</v>
      </c>
      <c r="O140" s="250" t="s">
        <v>3077</v>
      </c>
      <c r="P140" s="250">
        <v>6</v>
      </c>
      <c r="Q140" s="250" t="s">
        <v>2470</v>
      </c>
      <c r="R140" s="251">
        <v>16</v>
      </c>
      <c r="S140" s="250" t="s">
        <v>3129</v>
      </c>
      <c r="T140" s="250">
        <v>1</v>
      </c>
      <c r="U140" s="252" t="s">
        <v>7854</v>
      </c>
      <c r="V140" s="253" t="s">
        <v>2353</v>
      </c>
      <c r="W140" s="253" t="s">
        <v>7855</v>
      </c>
      <c r="X140" s="254" t="s">
        <v>7856</v>
      </c>
      <c r="Y140" s="255">
        <v>16</v>
      </c>
      <c r="Z140" s="255"/>
      <c r="AA140" s="256" t="s">
        <v>699</v>
      </c>
      <c r="AB140" s="257">
        <f t="shared" si="2"/>
        <v>16</v>
      </c>
      <c r="AC140" s="258">
        <v>0</v>
      </c>
      <c r="AD140" s="247">
        <v>0</v>
      </c>
      <c r="AE140" s="247">
        <v>0</v>
      </c>
      <c r="AF140" s="258">
        <v>0</v>
      </c>
      <c r="AG140" s="258">
        <v>1</v>
      </c>
      <c r="AH140" s="247">
        <v>9</v>
      </c>
      <c r="AI140" s="247">
        <v>3</v>
      </c>
      <c r="AJ140" s="247">
        <v>0</v>
      </c>
      <c r="AK140" s="247">
        <v>0</v>
      </c>
      <c r="AL140" s="247">
        <v>3</v>
      </c>
      <c r="AM140" s="246" t="s">
        <v>7891</v>
      </c>
      <c r="AN140" s="247"/>
      <c r="AO140" s="247"/>
    </row>
    <row r="141" spans="1:41">
      <c r="A141" s="245" t="s">
        <v>1004</v>
      </c>
      <c r="B141" s="245" t="s">
        <v>3130</v>
      </c>
      <c r="C141" s="245" t="s">
        <v>7853</v>
      </c>
      <c r="D141" s="245" t="s">
        <v>2233</v>
      </c>
      <c r="E141" s="245" t="s">
        <v>918</v>
      </c>
      <c r="F141" s="246" t="s">
        <v>724</v>
      </c>
      <c r="G141" s="247" t="s">
        <v>1005</v>
      </c>
      <c r="H141" s="247" t="s">
        <v>3131</v>
      </c>
      <c r="I141" s="248">
        <v>27824</v>
      </c>
      <c r="J141" s="245"/>
      <c r="K141" s="245"/>
      <c r="L141" s="245" t="s">
        <v>699</v>
      </c>
      <c r="M141" s="247" t="s">
        <v>699</v>
      </c>
      <c r="N141" s="249">
        <v>1</v>
      </c>
      <c r="O141" s="250" t="s">
        <v>3132</v>
      </c>
      <c r="P141" s="250">
        <v>21</v>
      </c>
      <c r="Q141" s="250" t="s">
        <v>2527</v>
      </c>
      <c r="R141" s="251">
        <v>38</v>
      </c>
      <c r="S141" s="250" t="s">
        <v>3133</v>
      </c>
      <c r="T141" s="250">
        <v>1</v>
      </c>
      <c r="U141" s="252" t="s">
        <v>7854</v>
      </c>
      <c r="V141" s="253" t="s">
        <v>26</v>
      </c>
      <c r="W141" s="253" t="s">
        <v>7855</v>
      </c>
      <c r="X141" s="254" t="s">
        <v>7856</v>
      </c>
      <c r="Y141" s="255">
        <v>38</v>
      </c>
      <c r="Z141" s="255"/>
      <c r="AA141" s="256" t="s">
        <v>699</v>
      </c>
      <c r="AB141" s="257">
        <f t="shared" si="2"/>
        <v>38</v>
      </c>
      <c r="AC141" s="258">
        <v>0</v>
      </c>
      <c r="AD141" s="247">
        <v>0</v>
      </c>
      <c r="AE141" s="247">
        <v>0</v>
      </c>
      <c r="AF141" s="258">
        <v>0</v>
      </c>
      <c r="AG141" s="258">
        <v>0</v>
      </c>
      <c r="AH141" s="247">
        <v>38</v>
      </c>
      <c r="AI141" s="247">
        <v>0</v>
      </c>
      <c r="AJ141" s="247">
        <v>0</v>
      </c>
      <c r="AK141" s="247">
        <v>0</v>
      </c>
      <c r="AL141" s="247">
        <v>0</v>
      </c>
      <c r="AM141" s="246" t="s">
        <v>7857</v>
      </c>
      <c r="AN141" s="247"/>
      <c r="AO141" s="247"/>
    </row>
    <row r="142" spans="1:41">
      <c r="A142" s="245" t="s">
        <v>1006</v>
      </c>
      <c r="B142" s="245" t="s">
        <v>3134</v>
      </c>
      <c r="C142" s="245" t="s">
        <v>7853</v>
      </c>
      <c r="D142" s="245" t="s">
        <v>2233</v>
      </c>
      <c r="E142" s="245" t="s">
        <v>918</v>
      </c>
      <c r="F142" s="246" t="s">
        <v>724</v>
      </c>
      <c r="G142" s="247" t="s">
        <v>1007</v>
      </c>
      <c r="H142" s="247" t="s">
        <v>3135</v>
      </c>
      <c r="I142" s="248">
        <v>24544</v>
      </c>
      <c r="J142" s="245"/>
      <c r="K142" s="245"/>
      <c r="L142" s="245" t="s">
        <v>699</v>
      </c>
      <c r="M142" s="247" t="s">
        <v>699</v>
      </c>
      <c r="N142" s="249">
        <v>10</v>
      </c>
      <c r="O142" s="250" t="s">
        <v>2758</v>
      </c>
      <c r="P142" s="250">
        <v>22</v>
      </c>
      <c r="Q142" s="250" t="s">
        <v>2758</v>
      </c>
      <c r="R142" s="251">
        <v>46</v>
      </c>
      <c r="S142" s="250" t="s">
        <v>3136</v>
      </c>
      <c r="T142" s="250">
        <v>1</v>
      </c>
      <c r="U142" s="252" t="s">
        <v>7854</v>
      </c>
      <c r="V142" s="253" t="s">
        <v>26</v>
      </c>
      <c r="W142" s="253" t="s">
        <v>7855</v>
      </c>
      <c r="X142" s="254" t="s">
        <v>7856</v>
      </c>
      <c r="Y142" s="255">
        <v>0</v>
      </c>
      <c r="Z142" s="255"/>
      <c r="AA142" s="256" t="s">
        <v>699</v>
      </c>
      <c r="AB142" s="257">
        <f t="shared" si="2"/>
        <v>0</v>
      </c>
      <c r="AC142" s="258">
        <v>0</v>
      </c>
      <c r="AD142" s="247">
        <v>0</v>
      </c>
      <c r="AE142" s="247">
        <v>0</v>
      </c>
      <c r="AF142" s="258">
        <v>0</v>
      </c>
      <c r="AG142" s="258">
        <v>0</v>
      </c>
      <c r="AH142" s="247">
        <v>0</v>
      </c>
      <c r="AI142" s="247">
        <v>0</v>
      </c>
      <c r="AJ142" s="247">
        <v>0</v>
      </c>
      <c r="AK142" s="247">
        <v>0</v>
      </c>
      <c r="AL142" s="247">
        <v>0</v>
      </c>
      <c r="AM142" s="246" t="s">
        <v>7857</v>
      </c>
      <c r="AN142" s="247"/>
      <c r="AO142" s="247"/>
    </row>
    <row r="143" spans="1:41">
      <c r="A143" s="245" t="s">
        <v>1008</v>
      </c>
      <c r="B143" s="245" t="s">
        <v>3137</v>
      </c>
      <c r="C143" s="245" t="s">
        <v>7853</v>
      </c>
      <c r="D143" s="245" t="s">
        <v>2233</v>
      </c>
      <c r="E143" s="245" t="s">
        <v>918</v>
      </c>
      <c r="F143" s="246" t="s">
        <v>730</v>
      </c>
      <c r="G143" s="247" t="s">
        <v>1009</v>
      </c>
      <c r="H143" s="247" t="s">
        <v>3131</v>
      </c>
      <c r="I143" s="248">
        <v>25303</v>
      </c>
      <c r="J143" s="245" t="s">
        <v>3138</v>
      </c>
      <c r="K143" s="245" t="s">
        <v>2332</v>
      </c>
      <c r="L143" s="245" t="s">
        <v>3139</v>
      </c>
      <c r="M143" s="247" t="s">
        <v>3140</v>
      </c>
      <c r="N143" s="249">
        <v>1</v>
      </c>
      <c r="O143" s="250" t="s">
        <v>2437</v>
      </c>
      <c r="P143" s="250">
        <v>10</v>
      </c>
      <c r="Q143" s="250" t="s">
        <v>2430</v>
      </c>
      <c r="R143" s="251">
        <v>16</v>
      </c>
      <c r="S143" s="250" t="s">
        <v>3141</v>
      </c>
      <c r="T143" s="250">
        <v>1</v>
      </c>
      <c r="U143" s="252" t="s">
        <v>7854</v>
      </c>
      <c r="V143" s="253" t="s">
        <v>2353</v>
      </c>
      <c r="W143" s="253" t="s">
        <v>7855</v>
      </c>
      <c r="X143" s="254" t="s">
        <v>7856</v>
      </c>
      <c r="Y143" s="255">
        <v>21</v>
      </c>
      <c r="Z143" s="255"/>
      <c r="AA143" s="256" t="s">
        <v>699</v>
      </c>
      <c r="AB143" s="257">
        <f t="shared" si="2"/>
        <v>21</v>
      </c>
      <c r="AC143" s="258">
        <v>0</v>
      </c>
      <c r="AD143" s="247">
        <v>0</v>
      </c>
      <c r="AE143" s="247">
        <v>0</v>
      </c>
      <c r="AF143" s="258">
        <v>0</v>
      </c>
      <c r="AG143" s="258">
        <v>0</v>
      </c>
      <c r="AH143" s="247">
        <v>18</v>
      </c>
      <c r="AI143" s="247">
        <v>3</v>
      </c>
      <c r="AJ143" s="247">
        <v>0</v>
      </c>
      <c r="AK143" s="247">
        <v>0</v>
      </c>
      <c r="AL143" s="247">
        <v>0</v>
      </c>
      <c r="AM143" s="246" t="s">
        <v>7863</v>
      </c>
      <c r="AN143" s="247"/>
      <c r="AO143" s="247"/>
    </row>
    <row r="144" spans="1:41">
      <c r="A144" s="245" t="s">
        <v>1010</v>
      </c>
      <c r="B144" s="245" t="s">
        <v>3142</v>
      </c>
      <c r="C144" s="245" t="s">
        <v>7853</v>
      </c>
      <c r="D144" s="245" t="s">
        <v>2233</v>
      </c>
      <c r="E144" s="245" t="s">
        <v>918</v>
      </c>
      <c r="F144" s="246" t="s">
        <v>727</v>
      </c>
      <c r="G144" s="247" t="s">
        <v>1011</v>
      </c>
      <c r="H144" s="247" t="s">
        <v>3143</v>
      </c>
      <c r="I144" s="248">
        <v>23992</v>
      </c>
      <c r="J144" s="245" t="s">
        <v>3144</v>
      </c>
      <c r="K144" s="245" t="s">
        <v>2332</v>
      </c>
      <c r="L144" s="245" t="s">
        <v>3145</v>
      </c>
      <c r="M144" s="247" t="s">
        <v>3146</v>
      </c>
      <c r="N144" s="249">
        <v>5</v>
      </c>
      <c r="O144" s="250" t="s">
        <v>3147</v>
      </c>
      <c r="P144" s="250">
        <v>3</v>
      </c>
      <c r="Q144" s="250" t="s">
        <v>2758</v>
      </c>
      <c r="R144" s="251">
        <v>26</v>
      </c>
      <c r="S144" s="250" t="s">
        <v>3148</v>
      </c>
      <c r="T144" s="250">
        <v>1</v>
      </c>
      <c r="U144" s="252" t="s">
        <v>7854</v>
      </c>
      <c r="V144" s="253" t="s">
        <v>26</v>
      </c>
      <c r="W144" s="260" t="s">
        <v>35</v>
      </c>
      <c r="X144" s="254" t="s">
        <v>7862</v>
      </c>
      <c r="Y144" s="255">
        <v>35</v>
      </c>
      <c r="Z144" s="255"/>
      <c r="AA144" s="256" t="s">
        <v>699</v>
      </c>
      <c r="AB144" s="257">
        <f t="shared" si="2"/>
        <v>35</v>
      </c>
      <c r="AC144" s="258">
        <v>0</v>
      </c>
      <c r="AD144" s="247">
        <v>0</v>
      </c>
      <c r="AE144" s="247">
        <v>0</v>
      </c>
      <c r="AF144" s="258">
        <v>0</v>
      </c>
      <c r="AG144" s="258">
        <v>0</v>
      </c>
      <c r="AH144" s="247">
        <v>21</v>
      </c>
      <c r="AI144" s="247">
        <v>4</v>
      </c>
      <c r="AJ144" s="247">
        <v>0</v>
      </c>
      <c r="AK144" s="247">
        <v>0</v>
      </c>
      <c r="AL144" s="247">
        <v>10</v>
      </c>
      <c r="AM144" s="246" t="s">
        <v>7857</v>
      </c>
      <c r="AN144" s="247"/>
      <c r="AO144" s="247"/>
    </row>
    <row r="145" spans="1:41">
      <c r="A145" s="245" t="s">
        <v>1012</v>
      </c>
      <c r="B145" s="245" t="s">
        <v>3149</v>
      </c>
      <c r="C145" s="245" t="s">
        <v>7853</v>
      </c>
      <c r="D145" s="245" t="s">
        <v>2233</v>
      </c>
      <c r="E145" s="245" t="s">
        <v>918</v>
      </c>
      <c r="F145" s="246" t="s">
        <v>730</v>
      </c>
      <c r="G145" s="247" t="s">
        <v>1013</v>
      </c>
      <c r="H145" s="247" t="s">
        <v>3150</v>
      </c>
      <c r="I145" s="248">
        <v>22015</v>
      </c>
      <c r="J145" s="245" t="s">
        <v>3151</v>
      </c>
      <c r="K145" s="245" t="s">
        <v>2332</v>
      </c>
      <c r="L145" s="245" t="s">
        <v>3152</v>
      </c>
      <c r="M145" s="247" t="s">
        <v>3153</v>
      </c>
      <c r="N145" s="249">
        <v>4</v>
      </c>
      <c r="O145" s="250" t="s">
        <v>3154</v>
      </c>
      <c r="P145" s="250">
        <v>10</v>
      </c>
      <c r="Q145" s="250" t="s">
        <v>2470</v>
      </c>
      <c r="R145" s="251">
        <v>19</v>
      </c>
      <c r="S145" s="250" t="s">
        <v>3155</v>
      </c>
      <c r="T145" s="250">
        <v>1</v>
      </c>
      <c r="U145" s="252" t="s">
        <v>7854</v>
      </c>
      <c r="V145" s="253" t="s">
        <v>2536</v>
      </c>
      <c r="W145" s="253" t="s">
        <v>7855</v>
      </c>
      <c r="X145" s="254" t="s">
        <v>7856</v>
      </c>
      <c r="Y145" s="255">
        <v>17</v>
      </c>
      <c r="Z145" s="255"/>
      <c r="AA145" s="256" t="s">
        <v>699</v>
      </c>
      <c r="AB145" s="257">
        <f t="shared" si="2"/>
        <v>17</v>
      </c>
      <c r="AC145" s="258">
        <v>0</v>
      </c>
      <c r="AD145" s="247">
        <v>0</v>
      </c>
      <c r="AE145" s="247">
        <v>0</v>
      </c>
      <c r="AF145" s="258">
        <v>1</v>
      </c>
      <c r="AG145" s="258">
        <v>0</v>
      </c>
      <c r="AH145" s="247">
        <v>8</v>
      </c>
      <c r="AI145" s="247">
        <v>4</v>
      </c>
      <c r="AJ145" s="247">
        <v>0</v>
      </c>
      <c r="AK145" s="247">
        <v>0</v>
      </c>
      <c r="AL145" s="247">
        <v>4</v>
      </c>
      <c r="AM145" s="246" t="s">
        <v>7863</v>
      </c>
      <c r="AN145" s="247"/>
      <c r="AO145" s="247"/>
    </row>
    <row r="146" spans="1:41">
      <c r="A146" s="245" t="s">
        <v>1014</v>
      </c>
      <c r="B146" s="245" t="s">
        <v>3156</v>
      </c>
      <c r="C146" s="245" t="s">
        <v>7853</v>
      </c>
      <c r="D146" s="245" t="s">
        <v>2233</v>
      </c>
      <c r="E146" s="245" t="s">
        <v>918</v>
      </c>
      <c r="F146" s="246" t="s">
        <v>727</v>
      </c>
      <c r="G146" s="247" t="s">
        <v>1015</v>
      </c>
      <c r="H146" s="247" t="s">
        <v>3157</v>
      </c>
      <c r="I146" s="248">
        <v>21660</v>
      </c>
      <c r="J146" s="245"/>
      <c r="K146" s="245"/>
      <c r="L146" s="245" t="s">
        <v>699</v>
      </c>
      <c r="M146" s="247" t="s">
        <v>699</v>
      </c>
      <c r="N146" s="249">
        <v>3</v>
      </c>
      <c r="O146" s="250" t="s">
        <v>2485</v>
      </c>
      <c r="P146" s="250">
        <v>4</v>
      </c>
      <c r="Q146" s="250" t="s">
        <v>2470</v>
      </c>
      <c r="R146" s="251">
        <v>13</v>
      </c>
      <c r="S146" s="250" t="s">
        <v>3158</v>
      </c>
      <c r="T146" s="250">
        <v>1</v>
      </c>
      <c r="U146" s="252" t="s">
        <v>7854</v>
      </c>
      <c r="V146" s="253" t="s">
        <v>2353</v>
      </c>
      <c r="W146" s="253" t="s">
        <v>7855</v>
      </c>
      <c r="X146" s="254" t="s">
        <v>7856</v>
      </c>
      <c r="Y146" s="255">
        <v>16</v>
      </c>
      <c r="Z146" s="255"/>
      <c r="AA146" s="256" t="s">
        <v>699</v>
      </c>
      <c r="AB146" s="257">
        <f t="shared" si="2"/>
        <v>16</v>
      </c>
      <c r="AC146" s="258">
        <v>0</v>
      </c>
      <c r="AD146" s="247">
        <v>0</v>
      </c>
      <c r="AE146" s="247">
        <v>0</v>
      </c>
      <c r="AF146" s="258">
        <v>0</v>
      </c>
      <c r="AG146" s="258">
        <v>1</v>
      </c>
      <c r="AH146" s="247">
        <v>6</v>
      </c>
      <c r="AI146" s="247">
        <v>2</v>
      </c>
      <c r="AJ146" s="247">
        <v>0</v>
      </c>
      <c r="AK146" s="247">
        <v>0</v>
      </c>
      <c r="AL146" s="247">
        <v>7</v>
      </c>
      <c r="AM146" s="246" t="s">
        <v>7857</v>
      </c>
      <c r="AN146" s="247"/>
      <c r="AO146" s="247"/>
    </row>
    <row r="147" spans="1:41">
      <c r="A147" s="245" t="s">
        <v>1016</v>
      </c>
      <c r="B147" s="245" t="s">
        <v>3159</v>
      </c>
      <c r="C147" s="245" t="s">
        <v>7853</v>
      </c>
      <c r="D147" s="245" t="s">
        <v>2233</v>
      </c>
      <c r="E147" s="245" t="s">
        <v>918</v>
      </c>
      <c r="F147" s="246" t="s">
        <v>730</v>
      </c>
      <c r="G147" s="247" t="s">
        <v>1017</v>
      </c>
      <c r="H147" s="247" t="s">
        <v>3160</v>
      </c>
      <c r="I147" s="248">
        <v>19115</v>
      </c>
      <c r="J147" s="245" t="s">
        <v>3161</v>
      </c>
      <c r="K147" s="245" t="s">
        <v>2332</v>
      </c>
      <c r="L147" s="245" t="s">
        <v>3162</v>
      </c>
      <c r="M147" s="247"/>
      <c r="N147" s="249">
        <v>6</v>
      </c>
      <c r="O147" s="250" t="s">
        <v>3163</v>
      </c>
      <c r="P147" s="250">
        <v>22</v>
      </c>
      <c r="Q147" s="250" t="s">
        <v>2916</v>
      </c>
      <c r="R147" s="251">
        <v>23</v>
      </c>
      <c r="S147" s="250" t="s">
        <v>2952</v>
      </c>
      <c r="T147" s="250">
        <v>1</v>
      </c>
      <c r="U147" s="252" t="s">
        <v>7854</v>
      </c>
      <c r="V147" s="253" t="s">
        <v>2353</v>
      </c>
      <c r="W147" s="253" t="s">
        <v>7855</v>
      </c>
      <c r="X147" s="254" t="s">
        <v>7856</v>
      </c>
      <c r="Y147" s="255">
        <v>19</v>
      </c>
      <c r="Z147" s="255"/>
      <c r="AA147" s="256" t="s">
        <v>699</v>
      </c>
      <c r="AB147" s="257">
        <f t="shared" si="2"/>
        <v>19</v>
      </c>
      <c r="AC147" s="258">
        <v>0</v>
      </c>
      <c r="AD147" s="247">
        <v>1</v>
      </c>
      <c r="AE147" s="247">
        <v>0</v>
      </c>
      <c r="AF147" s="258">
        <v>0</v>
      </c>
      <c r="AG147" s="258">
        <v>1</v>
      </c>
      <c r="AH147" s="247">
        <v>7</v>
      </c>
      <c r="AI147" s="247">
        <v>0</v>
      </c>
      <c r="AJ147" s="247">
        <v>0</v>
      </c>
      <c r="AK147" s="247">
        <v>0</v>
      </c>
      <c r="AL147" s="247">
        <v>10</v>
      </c>
      <c r="AM147" s="246" t="s">
        <v>7863</v>
      </c>
      <c r="AN147" s="247"/>
      <c r="AO147" s="247"/>
    </row>
    <row r="148" spans="1:41">
      <c r="A148" s="245" t="s">
        <v>1018</v>
      </c>
      <c r="B148" s="245" t="s">
        <v>3164</v>
      </c>
      <c r="C148" s="245" t="s">
        <v>7853</v>
      </c>
      <c r="D148" s="245" t="s">
        <v>2233</v>
      </c>
      <c r="E148" s="245" t="s">
        <v>918</v>
      </c>
      <c r="F148" s="246" t="s">
        <v>727</v>
      </c>
      <c r="G148" s="247" t="s">
        <v>1019</v>
      </c>
      <c r="H148" s="247" t="s">
        <v>3165</v>
      </c>
      <c r="I148" s="248">
        <v>4514</v>
      </c>
      <c r="J148" s="245" t="s">
        <v>3166</v>
      </c>
      <c r="K148" s="245" t="s">
        <v>2332</v>
      </c>
      <c r="L148" s="245" t="s">
        <v>3167</v>
      </c>
      <c r="M148" s="247" t="s">
        <v>3168</v>
      </c>
      <c r="N148" s="249">
        <v>3</v>
      </c>
      <c r="O148" s="250" t="s">
        <v>2429</v>
      </c>
      <c r="P148" s="250">
        <v>5</v>
      </c>
      <c r="Q148" s="250" t="s">
        <v>2470</v>
      </c>
      <c r="R148" s="251">
        <v>16</v>
      </c>
      <c r="S148" s="250" t="s">
        <v>2978</v>
      </c>
      <c r="T148" s="250">
        <v>1</v>
      </c>
      <c r="U148" s="252" t="s">
        <v>7854</v>
      </c>
      <c r="V148" s="253" t="s">
        <v>2353</v>
      </c>
      <c r="W148" s="253" t="s">
        <v>7855</v>
      </c>
      <c r="X148" s="254" t="s">
        <v>7856</v>
      </c>
      <c r="Y148" s="255">
        <v>13</v>
      </c>
      <c r="Z148" s="255"/>
      <c r="AA148" s="256" t="s">
        <v>699</v>
      </c>
      <c r="AB148" s="257">
        <f t="shared" si="2"/>
        <v>13</v>
      </c>
      <c r="AC148" s="258">
        <v>0</v>
      </c>
      <c r="AD148" s="247">
        <v>0</v>
      </c>
      <c r="AE148" s="247">
        <v>0</v>
      </c>
      <c r="AF148" s="258">
        <v>0</v>
      </c>
      <c r="AG148" s="258">
        <v>1</v>
      </c>
      <c r="AH148" s="247">
        <v>3</v>
      </c>
      <c r="AI148" s="247">
        <v>1</v>
      </c>
      <c r="AJ148" s="247">
        <v>0</v>
      </c>
      <c r="AK148" s="247">
        <v>0</v>
      </c>
      <c r="AL148" s="247">
        <v>8</v>
      </c>
      <c r="AM148" s="246" t="s">
        <v>7863</v>
      </c>
      <c r="AN148" s="247"/>
      <c r="AO148" s="247"/>
    </row>
    <row r="149" spans="1:41">
      <c r="A149" s="245" t="s">
        <v>1020</v>
      </c>
      <c r="B149" s="245" t="s">
        <v>3169</v>
      </c>
      <c r="C149" s="245" t="s">
        <v>7853</v>
      </c>
      <c r="D149" s="245" t="s">
        <v>2233</v>
      </c>
      <c r="E149" s="245" t="s">
        <v>918</v>
      </c>
      <c r="F149" s="246" t="s">
        <v>7859</v>
      </c>
      <c r="G149" s="247" t="s">
        <v>1021</v>
      </c>
      <c r="H149" s="247" t="s">
        <v>3170</v>
      </c>
      <c r="I149" s="248">
        <v>19479</v>
      </c>
      <c r="J149" s="245" t="s">
        <v>3171</v>
      </c>
      <c r="K149" s="245" t="s">
        <v>2332</v>
      </c>
      <c r="L149" s="245" t="s">
        <v>3172</v>
      </c>
      <c r="M149" s="247" t="s">
        <v>3173</v>
      </c>
      <c r="N149" s="249">
        <v>4</v>
      </c>
      <c r="O149" s="250" t="s">
        <v>2610</v>
      </c>
      <c r="P149" s="250">
        <v>3</v>
      </c>
      <c r="Q149" s="250" t="s">
        <v>2430</v>
      </c>
      <c r="R149" s="251">
        <v>10</v>
      </c>
      <c r="S149" s="250" t="s">
        <v>3174</v>
      </c>
      <c r="T149" s="250">
        <v>1</v>
      </c>
      <c r="U149" s="252" t="s">
        <v>7854</v>
      </c>
      <c r="V149" s="253" t="s">
        <v>2353</v>
      </c>
      <c r="W149" s="253" t="s">
        <v>7855</v>
      </c>
      <c r="X149" s="254" t="s">
        <v>7856</v>
      </c>
      <c r="Y149" s="255">
        <v>13</v>
      </c>
      <c r="Z149" s="255"/>
      <c r="AA149" s="256" t="s">
        <v>699</v>
      </c>
      <c r="AB149" s="257">
        <f t="shared" si="2"/>
        <v>13</v>
      </c>
      <c r="AC149" s="258">
        <v>0</v>
      </c>
      <c r="AD149" s="247">
        <v>0</v>
      </c>
      <c r="AE149" s="247">
        <v>0</v>
      </c>
      <c r="AF149" s="258">
        <v>0</v>
      </c>
      <c r="AG149" s="258">
        <v>0</v>
      </c>
      <c r="AH149" s="247">
        <v>9</v>
      </c>
      <c r="AI149" s="247">
        <v>2</v>
      </c>
      <c r="AJ149" s="247">
        <v>0</v>
      </c>
      <c r="AK149" s="247">
        <v>0</v>
      </c>
      <c r="AL149" s="247">
        <v>2</v>
      </c>
      <c r="AM149" s="246" t="s">
        <v>7863</v>
      </c>
      <c r="AN149" s="247"/>
      <c r="AO149" s="247"/>
    </row>
    <row r="150" spans="1:41">
      <c r="A150" s="245" t="s">
        <v>1022</v>
      </c>
      <c r="B150" s="245" t="s">
        <v>3175</v>
      </c>
      <c r="C150" s="245" t="s">
        <v>7853</v>
      </c>
      <c r="D150" s="245" t="s">
        <v>2233</v>
      </c>
      <c r="E150" s="245" t="s">
        <v>918</v>
      </c>
      <c r="F150" s="246" t="s">
        <v>727</v>
      </c>
      <c r="G150" s="247" t="s">
        <v>1023</v>
      </c>
      <c r="H150" s="247" t="s">
        <v>3176</v>
      </c>
      <c r="I150" s="248">
        <v>22029</v>
      </c>
      <c r="J150" s="245" t="s">
        <v>3177</v>
      </c>
      <c r="K150" s="245" t="s">
        <v>2332</v>
      </c>
      <c r="L150" s="245" t="s">
        <v>3178</v>
      </c>
      <c r="M150" s="247" t="s">
        <v>3179</v>
      </c>
      <c r="N150" s="249">
        <v>2</v>
      </c>
      <c r="O150" s="250" t="s">
        <v>2470</v>
      </c>
      <c r="P150" s="250">
        <v>7</v>
      </c>
      <c r="Q150" s="250" t="s">
        <v>2430</v>
      </c>
      <c r="R150" s="251">
        <v>11</v>
      </c>
      <c r="S150" s="250" t="s">
        <v>3180</v>
      </c>
      <c r="T150" s="250">
        <v>1</v>
      </c>
      <c r="U150" s="252" t="s">
        <v>7854</v>
      </c>
      <c r="V150" s="253" t="s">
        <v>2353</v>
      </c>
      <c r="W150" s="253" t="s">
        <v>7855</v>
      </c>
      <c r="X150" s="254" t="s">
        <v>7856</v>
      </c>
      <c r="Y150" s="255">
        <v>11</v>
      </c>
      <c r="Z150" s="255"/>
      <c r="AA150" s="256" t="s">
        <v>699</v>
      </c>
      <c r="AB150" s="257">
        <f t="shared" si="2"/>
        <v>11</v>
      </c>
      <c r="AC150" s="258">
        <v>0</v>
      </c>
      <c r="AD150" s="247">
        <v>0</v>
      </c>
      <c r="AE150" s="247">
        <v>0</v>
      </c>
      <c r="AF150" s="258">
        <v>0</v>
      </c>
      <c r="AG150" s="258">
        <v>0</v>
      </c>
      <c r="AH150" s="247">
        <v>7</v>
      </c>
      <c r="AI150" s="247">
        <v>3</v>
      </c>
      <c r="AJ150" s="247">
        <v>0</v>
      </c>
      <c r="AK150" s="247">
        <v>0</v>
      </c>
      <c r="AL150" s="247">
        <v>1</v>
      </c>
      <c r="AM150" s="246" t="s">
        <v>7857</v>
      </c>
      <c r="AN150" s="247"/>
      <c r="AO150" s="247"/>
    </row>
    <row r="151" spans="1:41">
      <c r="A151" s="245" t="s">
        <v>1024</v>
      </c>
      <c r="B151" s="245" t="s">
        <v>3181</v>
      </c>
      <c r="C151" s="245" t="s">
        <v>7853</v>
      </c>
      <c r="D151" s="245" t="s">
        <v>2233</v>
      </c>
      <c r="E151" s="245" t="s">
        <v>918</v>
      </c>
      <c r="F151" s="246" t="s">
        <v>727</v>
      </c>
      <c r="G151" s="247" t="s">
        <v>1025</v>
      </c>
      <c r="H151" s="247" t="s">
        <v>3182</v>
      </c>
      <c r="I151" s="248">
        <v>7412</v>
      </c>
      <c r="J151" s="245" t="s">
        <v>3183</v>
      </c>
      <c r="K151" s="245" t="s">
        <v>2332</v>
      </c>
      <c r="L151" s="245" t="s">
        <v>3184</v>
      </c>
      <c r="M151" s="247" t="s">
        <v>3185</v>
      </c>
      <c r="N151" s="249">
        <v>4</v>
      </c>
      <c r="O151" s="250" t="s">
        <v>2485</v>
      </c>
      <c r="P151" s="250">
        <v>5</v>
      </c>
      <c r="Q151" s="250" t="s">
        <v>2470</v>
      </c>
      <c r="R151" s="251">
        <v>14</v>
      </c>
      <c r="S151" s="250" t="s">
        <v>3186</v>
      </c>
      <c r="T151" s="250">
        <v>1</v>
      </c>
      <c r="U151" s="252" t="s">
        <v>7854</v>
      </c>
      <c r="V151" s="253" t="s">
        <v>2353</v>
      </c>
      <c r="W151" s="253" t="s">
        <v>7855</v>
      </c>
      <c r="X151" s="254" t="s">
        <v>7856</v>
      </c>
      <c r="Y151" s="255">
        <v>12</v>
      </c>
      <c r="Z151" s="255"/>
      <c r="AA151" s="256" t="s">
        <v>699</v>
      </c>
      <c r="AB151" s="257">
        <f t="shared" si="2"/>
        <v>12</v>
      </c>
      <c r="AC151" s="258">
        <v>0</v>
      </c>
      <c r="AD151" s="247">
        <v>1</v>
      </c>
      <c r="AE151" s="247">
        <v>0</v>
      </c>
      <c r="AF151" s="258">
        <v>0</v>
      </c>
      <c r="AG151" s="258">
        <v>0</v>
      </c>
      <c r="AH151" s="247">
        <v>6</v>
      </c>
      <c r="AI151" s="247">
        <v>1</v>
      </c>
      <c r="AJ151" s="247">
        <v>0</v>
      </c>
      <c r="AK151" s="247">
        <v>0</v>
      </c>
      <c r="AL151" s="247">
        <v>4</v>
      </c>
      <c r="AM151" s="246" t="s">
        <v>7863</v>
      </c>
      <c r="AN151" s="247"/>
      <c r="AO151" s="247"/>
    </row>
    <row r="152" spans="1:41">
      <c r="A152" s="245" t="s">
        <v>1026</v>
      </c>
      <c r="B152" s="245"/>
      <c r="C152" s="245" t="s">
        <v>7853</v>
      </c>
      <c r="D152" s="245" t="s">
        <v>2233</v>
      </c>
      <c r="E152" s="245" t="s">
        <v>918</v>
      </c>
      <c r="F152" s="246" t="s">
        <v>727</v>
      </c>
      <c r="G152" s="247" t="s">
        <v>1027</v>
      </c>
      <c r="H152" s="247" t="s">
        <v>3187</v>
      </c>
      <c r="I152" s="248">
        <v>22007</v>
      </c>
      <c r="J152" s="245" t="s">
        <v>3188</v>
      </c>
      <c r="K152" s="245" t="s">
        <v>2332</v>
      </c>
      <c r="L152" s="245" t="s">
        <v>3189</v>
      </c>
      <c r="M152" s="247" t="s">
        <v>3190</v>
      </c>
      <c r="N152" s="249">
        <v>4</v>
      </c>
      <c r="O152" s="250" t="s">
        <v>2690</v>
      </c>
      <c r="P152" s="250">
        <v>3</v>
      </c>
      <c r="Q152" s="250" t="s">
        <v>7911</v>
      </c>
      <c r="R152" s="251">
        <v>22</v>
      </c>
      <c r="S152" s="250" t="s">
        <v>7915</v>
      </c>
      <c r="T152" s="250">
        <v>1</v>
      </c>
      <c r="U152" s="252" t="s">
        <v>7854</v>
      </c>
      <c r="V152" s="253" t="s">
        <v>2353</v>
      </c>
      <c r="W152" s="253" t="s">
        <v>7855</v>
      </c>
      <c r="X152" s="254" t="s">
        <v>7856</v>
      </c>
      <c r="Y152" s="255">
        <v>12</v>
      </c>
      <c r="Z152" s="255"/>
      <c r="AA152" s="256" t="s">
        <v>699</v>
      </c>
      <c r="AB152" s="257">
        <f t="shared" si="2"/>
        <v>12</v>
      </c>
      <c r="AC152" s="258">
        <v>0</v>
      </c>
      <c r="AD152" s="247">
        <v>1</v>
      </c>
      <c r="AE152" s="247">
        <v>0</v>
      </c>
      <c r="AF152" s="258">
        <v>0</v>
      </c>
      <c r="AG152" s="258">
        <v>0</v>
      </c>
      <c r="AH152" s="247">
        <v>10</v>
      </c>
      <c r="AI152" s="247">
        <v>0</v>
      </c>
      <c r="AJ152" s="247">
        <v>0</v>
      </c>
      <c r="AK152" s="247">
        <v>0</v>
      </c>
      <c r="AL152" s="247">
        <v>1</v>
      </c>
      <c r="AM152" s="246" t="s">
        <v>7863</v>
      </c>
      <c r="AN152" s="247"/>
      <c r="AO152" s="247"/>
    </row>
    <row r="153" spans="1:41">
      <c r="A153" s="245" t="s">
        <v>1028</v>
      </c>
      <c r="B153" s="245" t="s">
        <v>3191</v>
      </c>
      <c r="C153" s="245" t="s">
        <v>7853</v>
      </c>
      <c r="D153" s="245" t="s">
        <v>2233</v>
      </c>
      <c r="E153" s="245" t="s">
        <v>918</v>
      </c>
      <c r="F153" s="246" t="s">
        <v>727</v>
      </c>
      <c r="G153" s="247" t="s">
        <v>1029</v>
      </c>
      <c r="H153" s="247" t="s">
        <v>3192</v>
      </c>
      <c r="I153" s="248">
        <v>13311</v>
      </c>
      <c r="J153" s="245" t="s">
        <v>3193</v>
      </c>
      <c r="K153" s="245" t="s">
        <v>2332</v>
      </c>
      <c r="L153" s="245" t="s">
        <v>3194</v>
      </c>
      <c r="M153" s="247" t="s">
        <v>3195</v>
      </c>
      <c r="N153" s="249">
        <v>2</v>
      </c>
      <c r="O153" s="250" t="s">
        <v>3077</v>
      </c>
      <c r="P153" s="250">
        <v>3</v>
      </c>
      <c r="Q153" s="250" t="s">
        <v>2470</v>
      </c>
      <c r="R153" s="251">
        <v>11</v>
      </c>
      <c r="S153" s="250" t="s">
        <v>3196</v>
      </c>
      <c r="T153" s="250">
        <v>1</v>
      </c>
      <c r="U153" s="252" t="s">
        <v>7854</v>
      </c>
      <c r="V153" s="253" t="s">
        <v>2353</v>
      </c>
      <c r="W153" s="253" t="s">
        <v>7855</v>
      </c>
      <c r="X153" s="254" t="s">
        <v>7856</v>
      </c>
      <c r="Y153" s="255">
        <v>14</v>
      </c>
      <c r="Z153" s="255"/>
      <c r="AA153" s="256" t="s">
        <v>699</v>
      </c>
      <c r="AB153" s="257">
        <f t="shared" si="2"/>
        <v>14</v>
      </c>
      <c r="AC153" s="258">
        <v>0</v>
      </c>
      <c r="AD153" s="247">
        <v>0</v>
      </c>
      <c r="AE153" s="247">
        <v>0</v>
      </c>
      <c r="AF153" s="258">
        <v>0</v>
      </c>
      <c r="AG153" s="258">
        <v>0</v>
      </c>
      <c r="AH153" s="247">
        <v>9</v>
      </c>
      <c r="AI153" s="247">
        <v>3</v>
      </c>
      <c r="AJ153" s="247">
        <v>0</v>
      </c>
      <c r="AK153" s="247">
        <v>0</v>
      </c>
      <c r="AL153" s="247">
        <v>2</v>
      </c>
      <c r="AM153" s="246" t="s">
        <v>7863</v>
      </c>
      <c r="AN153" s="247"/>
      <c r="AO153" s="247"/>
    </row>
    <row r="154" spans="1:41">
      <c r="A154" s="245" t="s">
        <v>1030</v>
      </c>
      <c r="B154" s="245" t="s">
        <v>3197</v>
      </c>
      <c r="C154" s="245" t="s">
        <v>7853</v>
      </c>
      <c r="D154" s="245" t="s">
        <v>2233</v>
      </c>
      <c r="E154" s="245" t="s">
        <v>918</v>
      </c>
      <c r="F154" s="246" t="s">
        <v>727</v>
      </c>
      <c r="G154" s="247" t="s">
        <v>1031</v>
      </c>
      <c r="H154" s="247" t="s">
        <v>3198</v>
      </c>
      <c r="I154" s="248">
        <v>21164</v>
      </c>
      <c r="J154" s="245" t="s">
        <v>3199</v>
      </c>
      <c r="K154" s="245" t="s">
        <v>2332</v>
      </c>
      <c r="L154" s="245" t="s">
        <v>3200</v>
      </c>
      <c r="M154" s="247" t="s">
        <v>3201</v>
      </c>
      <c r="N154" s="249">
        <v>2</v>
      </c>
      <c r="O154" s="250" t="s">
        <v>2437</v>
      </c>
      <c r="P154" s="250">
        <v>6</v>
      </c>
      <c r="Q154" s="250" t="s">
        <v>2470</v>
      </c>
      <c r="R154" s="251">
        <v>13</v>
      </c>
      <c r="S154" s="250" t="s">
        <v>3202</v>
      </c>
      <c r="T154" s="250">
        <v>1</v>
      </c>
      <c r="U154" s="252" t="s">
        <v>7854</v>
      </c>
      <c r="V154" s="253" t="s">
        <v>2353</v>
      </c>
      <c r="W154" s="253" t="s">
        <v>7855</v>
      </c>
      <c r="X154" s="254" t="s">
        <v>7856</v>
      </c>
      <c r="Y154" s="255">
        <v>12</v>
      </c>
      <c r="Z154" s="255"/>
      <c r="AA154" s="256" t="s">
        <v>699</v>
      </c>
      <c r="AB154" s="257">
        <f t="shared" si="2"/>
        <v>12</v>
      </c>
      <c r="AC154" s="258">
        <v>0</v>
      </c>
      <c r="AD154" s="247">
        <v>0</v>
      </c>
      <c r="AE154" s="247">
        <v>0</v>
      </c>
      <c r="AF154" s="258">
        <v>0</v>
      </c>
      <c r="AG154" s="258">
        <v>1</v>
      </c>
      <c r="AH154" s="247">
        <v>6</v>
      </c>
      <c r="AI154" s="247">
        <v>2</v>
      </c>
      <c r="AJ154" s="247">
        <v>0</v>
      </c>
      <c r="AK154" s="247">
        <v>0</v>
      </c>
      <c r="AL154" s="247">
        <v>3</v>
      </c>
      <c r="AM154" s="246" t="s">
        <v>7857</v>
      </c>
      <c r="AN154" s="247"/>
      <c r="AO154" s="247"/>
    </row>
    <row r="155" spans="1:41">
      <c r="A155" s="245" t="s">
        <v>1032</v>
      </c>
      <c r="B155" s="245" t="s">
        <v>3203</v>
      </c>
      <c r="C155" s="245" t="s">
        <v>7853</v>
      </c>
      <c r="D155" s="245" t="s">
        <v>2233</v>
      </c>
      <c r="E155" s="245" t="s">
        <v>918</v>
      </c>
      <c r="F155" s="246" t="s">
        <v>724</v>
      </c>
      <c r="G155" s="247" t="s">
        <v>1033</v>
      </c>
      <c r="H155" s="247" t="s">
        <v>3204</v>
      </c>
      <c r="I155" s="248">
        <v>28588</v>
      </c>
      <c r="J155" s="245" t="s">
        <v>3205</v>
      </c>
      <c r="K155" s="245" t="s">
        <v>2332</v>
      </c>
      <c r="L155" s="245" t="s">
        <v>3206</v>
      </c>
      <c r="M155" s="247" t="s">
        <v>3207</v>
      </c>
      <c r="N155" s="249">
        <v>2</v>
      </c>
      <c r="O155" s="250" t="s">
        <v>3208</v>
      </c>
      <c r="P155" s="250">
        <v>13</v>
      </c>
      <c r="Q155" s="250" t="s">
        <v>2802</v>
      </c>
      <c r="R155" s="251">
        <v>30</v>
      </c>
      <c r="S155" s="250" t="s">
        <v>3209</v>
      </c>
      <c r="T155" s="250">
        <v>6</v>
      </c>
      <c r="U155" s="252" t="s">
        <v>7854</v>
      </c>
      <c r="V155" s="253" t="s">
        <v>26</v>
      </c>
      <c r="W155" s="253" t="s">
        <v>7855</v>
      </c>
      <c r="X155" s="254" t="s">
        <v>7856</v>
      </c>
      <c r="Y155" s="255">
        <v>20</v>
      </c>
      <c r="Z155" s="255"/>
      <c r="AA155" s="256" t="s">
        <v>699</v>
      </c>
      <c r="AB155" s="257">
        <f t="shared" si="2"/>
        <v>20</v>
      </c>
      <c r="AC155" s="258">
        <v>0</v>
      </c>
      <c r="AD155" s="247">
        <v>0</v>
      </c>
      <c r="AE155" s="247">
        <v>0</v>
      </c>
      <c r="AF155" s="258">
        <v>0</v>
      </c>
      <c r="AG155" s="258">
        <v>0</v>
      </c>
      <c r="AH155" s="247">
        <v>19</v>
      </c>
      <c r="AI155" s="247">
        <v>1</v>
      </c>
      <c r="AJ155" s="247">
        <v>0</v>
      </c>
      <c r="AK155" s="247">
        <v>0</v>
      </c>
      <c r="AL155" s="247">
        <v>0</v>
      </c>
      <c r="AM155" s="246" t="s">
        <v>7863</v>
      </c>
      <c r="AN155" s="247"/>
      <c r="AO155" s="247"/>
    </row>
    <row r="156" spans="1:41">
      <c r="A156" s="245" t="s">
        <v>1034</v>
      </c>
      <c r="B156" s="245" t="s">
        <v>3210</v>
      </c>
      <c r="C156" s="245" t="s">
        <v>7853</v>
      </c>
      <c r="D156" s="245" t="s">
        <v>2233</v>
      </c>
      <c r="E156" s="245" t="s">
        <v>918</v>
      </c>
      <c r="F156" s="246" t="s">
        <v>724</v>
      </c>
      <c r="G156" s="247" t="s">
        <v>1035</v>
      </c>
      <c r="H156" s="247" t="s">
        <v>3211</v>
      </c>
      <c r="I156" s="248">
        <v>33668</v>
      </c>
      <c r="J156" s="245"/>
      <c r="K156" s="245"/>
      <c r="L156" s="245" t="s">
        <v>3213</v>
      </c>
      <c r="M156" s="247" t="s">
        <v>3214</v>
      </c>
      <c r="N156" s="249">
        <v>6</v>
      </c>
      <c r="O156" s="250" t="s">
        <v>2680</v>
      </c>
      <c r="P156" s="250">
        <v>16</v>
      </c>
      <c r="Q156" s="250" t="s">
        <v>2493</v>
      </c>
      <c r="R156" s="251">
        <v>33</v>
      </c>
      <c r="S156" s="250" t="s">
        <v>3215</v>
      </c>
      <c r="T156" s="250">
        <v>1</v>
      </c>
      <c r="U156" s="252" t="s">
        <v>7854</v>
      </c>
      <c r="V156" s="253" t="s">
        <v>26</v>
      </c>
      <c r="W156" s="253" t="s">
        <v>7855</v>
      </c>
      <c r="X156" s="254" t="s">
        <v>7856</v>
      </c>
      <c r="Y156" s="255">
        <v>33</v>
      </c>
      <c r="Z156" s="255"/>
      <c r="AA156" s="256" t="s">
        <v>699</v>
      </c>
      <c r="AB156" s="257">
        <f t="shared" si="2"/>
        <v>33</v>
      </c>
      <c r="AC156" s="258">
        <v>0</v>
      </c>
      <c r="AD156" s="247">
        <v>0</v>
      </c>
      <c r="AE156" s="247">
        <v>0</v>
      </c>
      <c r="AF156" s="258">
        <v>5</v>
      </c>
      <c r="AG156" s="258">
        <v>1</v>
      </c>
      <c r="AH156" s="247">
        <v>10</v>
      </c>
      <c r="AI156" s="247">
        <v>7</v>
      </c>
      <c r="AJ156" s="247">
        <v>0</v>
      </c>
      <c r="AK156" s="247">
        <v>0</v>
      </c>
      <c r="AL156" s="247">
        <v>10</v>
      </c>
      <c r="AM156" s="246" t="s">
        <v>7857</v>
      </c>
      <c r="AN156" s="247"/>
      <c r="AO156" s="247"/>
    </row>
    <row r="157" spans="1:41">
      <c r="A157" s="245" t="s">
        <v>1036</v>
      </c>
      <c r="B157" s="245" t="s">
        <v>3216</v>
      </c>
      <c r="C157" s="245" t="s">
        <v>7853</v>
      </c>
      <c r="D157" s="245" t="s">
        <v>2233</v>
      </c>
      <c r="E157" s="245" t="s">
        <v>1037</v>
      </c>
      <c r="F157" s="246" t="s">
        <v>7859</v>
      </c>
      <c r="G157" s="247" t="s">
        <v>1038</v>
      </c>
      <c r="H157" s="247" t="s">
        <v>3217</v>
      </c>
      <c r="I157" s="248">
        <v>21285</v>
      </c>
      <c r="J157" s="245"/>
      <c r="K157" s="245"/>
      <c r="L157" s="245" t="s">
        <v>699</v>
      </c>
      <c r="M157" s="247" t="s">
        <v>699</v>
      </c>
      <c r="N157" s="249">
        <v>4</v>
      </c>
      <c r="O157" s="250" t="s">
        <v>3218</v>
      </c>
      <c r="P157" s="261">
        <v>6</v>
      </c>
      <c r="Q157" s="250" t="s">
        <v>3219</v>
      </c>
      <c r="R157" s="251">
        <v>50</v>
      </c>
      <c r="S157" s="250" t="s">
        <v>3220</v>
      </c>
      <c r="T157" s="261">
        <v>1</v>
      </c>
      <c r="U157" s="252" t="s">
        <v>7854</v>
      </c>
      <c r="V157" s="253" t="s">
        <v>26</v>
      </c>
      <c r="W157" s="260" t="s">
        <v>35</v>
      </c>
      <c r="X157" s="254" t="s">
        <v>7862</v>
      </c>
      <c r="Y157" s="255">
        <v>44</v>
      </c>
      <c r="Z157" s="255"/>
      <c r="AA157" s="256" t="s">
        <v>699</v>
      </c>
      <c r="AB157" s="257">
        <f t="shared" si="2"/>
        <v>44</v>
      </c>
      <c r="AC157" s="258">
        <v>0</v>
      </c>
      <c r="AD157" s="247">
        <v>0</v>
      </c>
      <c r="AE157" s="247">
        <v>0</v>
      </c>
      <c r="AF157" s="258">
        <v>0</v>
      </c>
      <c r="AG157" s="258">
        <v>0</v>
      </c>
      <c r="AH157" s="247">
        <v>0</v>
      </c>
      <c r="AI157" s="247">
        <v>5</v>
      </c>
      <c r="AJ157" s="247">
        <v>0</v>
      </c>
      <c r="AK157" s="247">
        <v>0</v>
      </c>
      <c r="AL157" s="247">
        <v>39</v>
      </c>
      <c r="AM157" s="246" t="s">
        <v>7857</v>
      </c>
      <c r="AN157" s="247"/>
      <c r="AO157" s="247"/>
    </row>
    <row r="158" spans="1:41">
      <c r="A158" s="245" t="s">
        <v>1039</v>
      </c>
      <c r="B158" s="245" t="s">
        <v>3221</v>
      </c>
      <c r="C158" s="245" t="s">
        <v>7853</v>
      </c>
      <c r="D158" s="245" t="s">
        <v>2233</v>
      </c>
      <c r="E158" s="245" t="s">
        <v>1037</v>
      </c>
      <c r="F158" s="246" t="s">
        <v>730</v>
      </c>
      <c r="G158" s="247" t="s">
        <v>1040</v>
      </c>
      <c r="H158" s="247" t="s">
        <v>3222</v>
      </c>
      <c r="I158" s="248">
        <v>30414</v>
      </c>
      <c r="J158" s="245" t="s">
        <v>3223</v>
      </c>
      <c r="K158" s="245" t="s">
        <v>2332</v>
      </c>
      <c r="L158" s="245" t="s">
        <v>3224</v>
      </c>
      <c r="M158" s="247" t="s">
        <v>3225</v>
      </c>
      <c r="N158" s="249">
        <v>3</v>
      </c>
      <c r="O158" s="250" t="s">
        <v>3226</v>
      </c>
      <c r="P158" s="261">
        <v>6</v>
      </c>
      <c r="Q158" s="250" t="s">
        <v>2603</v>
      </c>
      <c r="R158" s="251">
        <v>12</v>
      </c>
      <c r="S158" s="250" t="s">
        <v>3227</v>
      </c>
      <c r="T158" s="261">
        <v>1</v>
      </c>
      <c r="U158" s="252" t="s">
        <v>7854</v>
      </c>
      <c r="V158" s="253" t="s">
        <v>2353</v>
      </c>
      <c r="W158" s="253" t="s">
        <v>7855</v>
      </c>
      <c r="X158" s="254" t="s">
        <v>7856</v>
      </c>
      <c r="Y158" s="255">
        <v>15</v>
      </c>
      <c r="Z158" s="255"/>
      <c r="AA158" s="256" t="s">
        <v>699</v>
      </c>
      <c r="AB158" s="257">
        <f t="shared" si="2"/>
        <v>15</v>
      </c>
      <c r="AC158" s="258">
        <v>0</v>
      </c>
      <c r="AD158" s="247">
        <v>0</v>
      </c>
      <c r="AE158" s="247">
        <v>0</v>
      </c>
      <c r="AF158" s="258">
        <v>0</v>
      </c>
      <c r="AG158" s="258">
        <v>0</v>
      </c>
      <c r="AH158" s="247">
        <v>0</v>
      </c>
      <c r="AI158" s="247">
        <v>1</v>
      </c>
      <c r="AJ158" s="247">
        <v>0</v>
      </c>
      <c r="AK158" s="247">
        <v>0</v>
      </c>
      <c r="AL158" s="247">
        <v>14</v>
      </c>
      <c r="AM158" s="246" t="s">
        <v>7857</v>
      </c>
      <c r="AN158" s="247"/>
      <c r="AO158" s="247"/>
    </row>
    <row r="159" spans="1:41">
      <c r="A159" s="245" t="s">
        <v>1041</v>
      </c>
      <c r="B159" s="245" t="s">
        <v>3228</v>
      </c>
      <c r="C159" s="245" t="s">
        <v>7853</v>
      </c>
      <c r="D159" s="245" t="s">
        <v>2233</v>
      </c>
      <c r="E159" s="245" t="s">
        <v>1037</v>
      </c>
      <c r="F159" s="246" t="s">
        <v>727</v>
      </c>
      <c r="G159" s="247" t="s">
        <v>1042</v>
      </c>
      <c r="H159" s="247" t="s">
        <v>3229</v>
      </c>
      <c r="I159" s="248">
        <v>13312</v>
      </c>
      <c r="J159" s="245"/>
      <c r="K159" s="245"/>
      <c r="L159" s="245" t="s">
        <v>699</v>
      </c>
      <c r="M159" s="247" t="s">
        <v>699</v>
      </c>
      <c r="N159" s="249">
        <v>3</v>
      </c>
      <c r="O159" s="250" t="s">
        <v>2492</v>
      </c>
      <c r="P159" s="261">
        <v>7</v>
      </c>
      <c r="Q159" s="250" t="s">
        <v>2470</v>
      </c>
      <c r="R159" s="251">
        <v>13</v>
      </c>
      <c r="S159" s="250" t="s">
        <v>3230</v>
      </c>
      <c r="T159" s="261">
        <v>1</v>
      </c>
      <c r="U159" s="252" t="s">
        <v>7854</v>
      </c>
      <c r="V159" s="253" t="s">
        <v>2353</v>
      </c>
      <c r="W159" s="253" t="s">
        <v>7855</v>
      </c>
      <c r="X159" s="254" t="s">
        <v>7856</v>
      </c>
      <c r="Y159" s="255">
        <v>15</v>
      </c>
      <c r="Z159" s="255"/>
      <c r="AA159" s="256" t="s">
        <v>699</v>
      </c>
      <c r="AB159" s="257">
        <f t="shared" si="2"/>
        <v>15</v>
      </c>
      <c r="AC159" s="258">
        <v>0</v>
      </c>
      <c r="AD159" s="247">
        <v>0</v>
      </c>
      <c r="AE159" s="247">
        <v>0</v>
      </c>
      <c r="AF159" s="258">
        <v>0</v>
      </c>
      <c r="AG159" s="258">
        <v>0</v>
      </c>
      <c r="AH159" s="247">
        <v>0</v>
      </c>
      <c r="AI159" s="247">
        <v>7</v>
      </c>
      <c r="AJ159" s="247">
        <v>0</v>
      </c>
      <c r="AK159" s="247">
        <v>0</v>
      </c>
      <c r="AL159" s="247">
        <v>8</v>
      </c>
      <c r="AM159" s="246" t="s">
        <v>7857</v>
      </c>
      <c r="AN159" s="247"/>
      <c r="AO159" s="247"/>
    </row>
    <row r="160" spans="1:41">
      <c r="A160" s="245" t="s">
        <v>1043</v>
      </c>
      <c r="B160" s="245"/>
      <c r="C160" s="245" t="s">
        <v>7853</v>
      </c>
      <c r="D160" s="245" t="s">
        <v>2233</v>
      </c>
      <c r="E160" s="245" t="s">
        <v>1037</v>
      </c>
      <c r="F160" s="246" t="s">
        <v>727</v>
      </c>
      <c r="G160" s="247" t="s">
        <v>1044</v>
      </c>
      <c r="H160" s="247" t="s">
        <v>3231</v>
      </c>
      <c r="I160" s="248">
        <v>18171</v>
      </c>
      <c r="J160" s="245"/>
      <c r="K160" s="245"/>
      <c r="L160" s="245" t="s">
        <v>699</v>
      </c>
      <c r="M160" s="247" t="s">
        <v>699</v>
      </c>
      <c r="N160" s="249">
        <v>3</v>
      </c>
      <c r="O160" s="250" t="s">
        <v>3232</v>
      </c>
      <c r="P160" s="261">
        <v>6</v>
      </c>
      <c r="Q160" s="250" t="s">
        <v>7916</v>
      </c>
      <c r="R160" s="251" t="s">
        <v>7893</v>
      </c>
      <c r="S160" s="250" t="s">
        <v>7917</v>
      </c>
      <c r="T160" s="261">
        <v>1</v>
      </c>
      <c r="U160" s="252" t="s">
        <v>7854</v>
      </c>
      <c r="V160" s="253" t="s">
        <v>2353</v>
      </c>
      <c r="W160" s="253" t="s">
        <v>7855</v>
      </c>
      <c r="X160" s="254" t="s">
        <v>7856</v>
      </c>
      <c r="Y160" s="255">
        <v>11</v>
      </c>
      <c r="Z160" s="255"/>
      <c r="AA160" s="256" t="s">
        <v>699</v>
      </c>
      <c r="AB160" s="257">
        <f t="shared" si="2"/>
        <v>11</v>
      </c>
      <c r="AC160" s="258">
        <v>0</v>
      </c>
      <c r="AD160" s="247">
        <v>0</v>
      </c>
      <c r="AE160" s="247">
        <v>0</v>
      </c>
      <c r="AF160" s="258">
        <v>0</v>
      </c>
      <c r="AG160" s="258">
        <v>0</v>
      </c>
      <c r="AH160" s="247">
        <v>0</v>
      </c>
      <c r="AI160" s="247">
        <v>2</v>
      </c>
      <c r="AJ160" s="247">
        <v>0</v>
      </c>
      <c r="AK160" s="247">
        <v>0</v>
      </c>
      <c r="AL160" s="247">
        <v>9</v>
      </c>
      <c r="AM160" s="246" t="s">
        <v>7857</v>
      </c>
      <c r="AN160" s="247"/>
      <c r="AO160" s="247"/>
    </row>
    <row r="161" spans="1:41">
      <c r="A161" s="245" t="s">
        <v>1045</v>
      </c>
      <c r="B161" s="245" t="s">
        <v>3233</v>
      </c>
      <c r="C161" s="245" t="s">
        <v>7853</v>
      </c>
      <c r="D161" s="245" t="s">
        <v>2233</v>
      </c>
      <c r="E161" s="245" t="s">
        <v>1037</v>
      </c>
      <c r="F161" s="246" t="s">
        <v>727</v>
      </c>
      <c r="G161" s="247" t="s">
        <v>1046</v>
      </c>
      <c r="H161" s="247" t="s">
        <v>3234</v>
      </c>
      <c r="I161" s="248">
        <v>14107</v>
      </c>
      <c r="J161" s="245" t="s">
        <v>3235</v>
      </c>
      <c r="K161" s="245" t="s">
        <v>2332</v>
      </c>
      <c r="L161" s="245" t="s">
        <v>3236</v>
      </c>
      <c r="M161" s="247" t="s">
        <v>3237</v>
      </c>
      <c r="N161" s="249">
        <v>5</v>
      </c>
      <c r="O161" s="250" t="s">
        <v>3238</v>
      </c>
      <c r="P161" s="261">
        <v>10</v>
      </c>
      <c r="Q161" s="250" t="s">
        <v>3239</v>
      </c>
      <c r="R161" s="251">
        <v>102</v>
      </c>
      <c r="S161" s="250" t="s">
        <v>3240</v>
      </c>
      <c r="T161" s="261">
        <v>1</v>
      </c>
      <c r="U161" s="252" t="s">
        <v>7854</v>
      </c>
      <c r="V161" s="253" t="s">
        <v>26</v>
      </c>
      <c r="W161" s="260" t="s">
        <v>87</v>
      </c>
      <c r="X161" s="254" t="s">
        <v>7862</v>
      </c>
      <c r="Y161" s="255">
        <v>91</v>
      </c>
      <c r="Z161" s="255"/>
      <c r="AA161" s="256" t="s">
        <v>699</v>
      </c>
      <c r="AB161" s="257">
        <f t="shared" si="2"/>
        <v>91</v>
      </c>
      <c r="AC161" s="258">
        <v>0</v>
      </c>
      <c r="AD161" s="247">
        <v>3</v>
      </c>
      <c r="AE161" s="247">
        <v>0</v>
      </c>
      <c r="AF161" s="258">
        <v>0</v>
      </c>
      <c r="AG161" s="258">
        <v>0</v>
      </c>
      <c r="AH161" s="247">
        <v>0</v>
      </c>
      <c r="AI161" s="247">
        <v>8</v>
      </c>
      <c r="AJ161" s="247">
        <v>0</v>
      </c>
      <c r="AK161" s="247">
        <v>0</v>
      </c>
      <c r="AL161" s="247">
        <v>80</v>
      </c>
      <c r="AM161" s="246" t="s">
        <v>7857</v>
      </c>
      <c r="AN161" s="247"/>
      <c r="AO161" s="247"/>
    </row>
    <row r="162" spans="1:41">
      <c r="A162" s="245" t="s">
        <v>1047</v>
      </c>
      <c r="B162" s="245" t="s">
        <v>3241</v>
      </c>
      <c r="C162" s="245" t="s">
        <v>7853</v>
      </c>
      <c r="D162" s="245" t="s">
        <v>2233</v>
      </c>
      <c r="E162" s="245" t="s">
        <v>1037</v>
      </c>
      <c r="F162" s="246" t="s">
        <v>727</v>
      </c>
      <c r="G162" s="247" t="s">
        <v>1048</v>
      </c>
      <c r="H162" s="247" t="s">
        <v>3242</v>
      </c>
      <c r="I162" s="248">
        <v>23165</v>
      </c>
      <c r="J162" s="245"/>
      <c r="K162" s="245"/>
      <c r="L162" s="245" t="s">
        <v>699</v>
      </c>
      <c r="M162" s="247" t="s">
        <v>699</v>
      </c>
      <c r="N162" s="249">
        <v>4</v>
      </c>
      <c r="O162" s="250" t="s">
        <v>2802</v>
      </c>
      <c r="P162" s="261">
        <v>7</v>
      </c>
      <c r="Q162" s="250" t="s">
        <v>2453</v>
      </c>
      <c r="R162" s="251">
        <v>14</v>
      </c>
      <c r="S162" s="250" t="s">
        <v>3243</v>
      </c>
      <c r="T162" s="261">
        <v>1</v>
      </c>
      <c r="U162" s="252" t="s">
        <v>7854</v>
      </c>
      <c r="V162" s="253" t="s">
        <v>2353</v>
      </c>
      <c r="W162" s="253" t="s">
        <v>7855</v>
      </c>
      <c r="X162" s="254" t="s">
        <v>7856</v>
      </c>
      <c r="Y162" s="255">
        <v>18</v>
      </c>
      <c r="Z162" s="255"/>
      <c r="AA162" s="256" t="s">
        <v>699</v>
      </c>
      <c r="AB162" s="257">
        <f t="shared" si="2"/>
        <v>18</v>
      </c>
      <c r="AC162" s="258">
        <v>0</v>
      </c>
      <c r="AD162" s="247">
        <v>0</v>
      </c>
      <c r="AE162" s="247">
        <v>0</v>
      </c>
      <c r="AF162" s="258">
        <v>0</v>
      </c>
      <c r="AG162" s="258">
        <v>0</v>
      </c>
      <c r="AH162" s="247">
        <v>0</v>
      </c>
      <c r="AI162" s="247">
        <v>0</v>
      </c>
      <c r="AJ162" s="247">
        <v>0</v>
      </c>
      <c r="AK162" s="247">
        <v>0</v>
      </c>
      <c r="AL162" s="247">
        <v>18</v>
      </c>
      <c r="AM162" s="246" t="s">
        <v>7857</v>
      </c>
      <c r="AN162" s="247"/>
      <c r="AO162" s="247"/>
    </row>
    <row r="163" spans="1:41">
      <c r="A163" s="245" t="s">
        <v>1049</v>
      </c>
      <c r="B163" s="245" t="s">
        <v>3244</v>
      </c>
      <c r="C163" s="245" t="s">
        <v>7853</v>
      </c>
      <c r="D163" s="245" t="s">
        <v>2233</v>
      </c>
      <c r="E163" s="245" t="s">
        <v>1037</v>
      </c>
      <c r="F163" s="246" t="s">
        <v>724</v>
      </c>
      <c r="G163" s="247" t="s">
        <v>1050</v>
      </c>
      <c r="H163" s="247" t="s">
        <v>3245</v>
      </c>
      <c r="I163" s="248">
        <v>22048</v>
      </c>
      <c r="J163" s="245" t="s">
        <v>3246</v>
      </c>
      <c r="K163" s="245" t="s">
        <v>2332</v>
      </c>
      <c r="L163" s="245" t="s">
        <v>3247</v>
      </c>
      <c r="M163" s="247" t="s">
        <v>3248</v>
      </c>
      <c r="N163" s="249">
        <v>4</v>
      </c>
      <c r="O163" s="250" t="s">
        <v>3249</v>
      </c>
      <c r="P163" s="261">
        <v>17</v>
      </c>
      <c r="Q163" s="250" t="s">
        <v>3066</v>
      </c>
      <c r="R163" s="251">
        <v>72</v>
      </c>
      <c r="S163" s="250" t="s">
        <v>3250</v>
      </c>
      <c r="T163" s="261">
        <v>1</v>
      </c>
      <c r="U163" s="252" t="s">
        <v>7854</v>
      </c>
      <c r="V163" s="253" t="s">
        <v>26</v>
      </c>
      <c r="W163" s="260" t="s">
        <v>35</v>
      </c>
      <c r="X163" s="254" t="s">
        <v>7862</v>
      </c>
      <c r="Y163" s="255">
        <v>43</v>
      </c>
      <c r="Z163" s="255"/>
      <c r="AA163" s="256" t="s">
        <v>699</v>
      </c>
      <c r="AB163" s="257">
        <f t="shared" si="2"/>
        <v>43</v>
      </c>
      <c r="AC163" s="258">
        <v>0</v>
      </c>
      <c r="AD163" s="247">
        <v>0</v>
      </c>
      <c r="AE163" s="247">
        <v>0</v>
      </c>
      <c r="AF163" s="258">
        <v>0</v>
      </c>
      <c r="AG163" s="258">
        <v>0</v>
      </c>
      <c r="AH163" s="247">
        <v>0</v>
      </c>
      <c r="AI163" s="247">
        <v>1</v>
      </c>
      <c r="AJ163" s="247">
        <v>0</v>
      </c>
      <c r="AK163" s="247">
        <v>0</v>
      </c>
      <c r="AL163" s="247">
        <v>42</v>
      </c>
      <c r="AM163" s="246" t="s">
        <v>7857</v>
      </c>
      <c r="AN163" s="247"/>
      <c r="AO163" s="247"/>
    </row>
    <row r="164" spans="1:41">
      <c r="A164" s="245" t="s">
        <v>1051</v>
      </c>
      <c r="B164" s="245" t="s">
        <v>3251</v>
      </c>
      <c r="C164" s="245" t="s">
        <v>7853</v>
      </c>
      <c r="D164" s="245" t="s">
        <v>2233</v>
      </c>
      <c r="E164" s="245" t="s">
        <v>1037</v>
      </c>
      <c r="F164" s="246" t="s">
        <v>784</v>
      </c>
      <c r="G164" s="247" t="s">
        <v>1052</v>
      </c>
      <c r="H164" s="247" t="s">
        <v>3252</v>
      </c>
      <c r="I164" s="248">
        <v>44256</v>
      </c>
      <c r="J164" s="245"/>
      <c r="K164" s="245"/>
      <c r="L164" s="245" t="s">
        <v>3254</v>
      </c>
      <c r="M164" s="247" t="s">
        <v>3255</v>
      </c>
      <c r="N164" s="249">
        <v>3</v>
      </c>
      <c r="O164" s="250" t="s">
        <v>2351</v>
      </c>
      <c r="P164" s="261">
        <v>14</v>
      </c>
      <c r="Q164" s="250" t="s">
        <v>3256</v>
      </c>
      <c r="R164" s="251">
        <v>48</v>
      </c>
      <c r="S164" s="250" t="s">
        <v>3257</v>
      </c>
      <c r="T164" s="261">
        <v>1</v>
      </c>
      <c r="U164" s="252" t="s">
        <v>7854</v>
      </c>
      <c r="V164" s="253" t="s">
        <v>2353</v>
      </c>
      <c r="W164" s="253" t="s">
        <v>7855</v>
      </c>
      <c r="X164" s="254" t="s">
        <v>7856</v>
      </c>
      <c r="Y164" s="255">
        <v>39</v>
      </c>
      <c r="Z164" s="255"/>
      <c r="AA164" s="256" t="s">
        <v>699</v>
      </c>
      <c r="AB164" s="257">
        <f t="shared" si="2"/>
        <v>39</v>
      </c>
      <c r="AC164" s="258">
        <v>0</v>
      </c>
      <c r="AD164" s="247">
        <v>0</v>
      </c>
      <c r="AE164" s="247">
        <v>0</v>
      </c>
      <c r="AF164" s="258">
        <v>0</v>
      </c>
      <c r="AG164" s="258">
        <v>0</v>
      </c>
      <c r="AH164" s="247">
        <v>0</v>
      </c>
      <c r="AI164" s="247">
        <v>2</v>
      </c>
      <c r="AJ164" s="247">
        <v>0</v>
      </c>
      <c r="AK164" s="247">
        <v>0</v>
      </c>
      <c r="AL164" s="247">
        <v>37</v>
      </c>
      <c r="AM164" s="246" t="s">
        <v>7863</v>
      </c>
      <c r="AN164" s="247"/>
      <c r="AO164" s="247"/>
    </row>
    <row r="165" spans="1:41">
      <c r="A165" s="245" t="s">
        <v>1053</v>
      </c>
      <c r="B165" s="245" t="s">
        <v>3258</v>
      </c>
      <c r="C165" s="245" t="s">
        <v>7853</v>
      </c>
      <c r="D165" s="245" t="s">
        <v>2233</v>
      </c>
      <c r="E165" s="245" t="s">
        <v>1037</v>
      </c>
      <c r="F165" s="246" t="s">
        <v>724</v>
      </c>
      <c r="G165" s="247" t="s">
        <v>1054</v>
      </c>
      <c r="H165" s="247" t="s">
        <v>3259</v>
      </c>
      <c r="I165" s="248">
        <v>18872</v>
      </c>
      <c r="J165" s="245" t="s">
        <v>3260</v>
      </c>
      <c r="K165" s="245" t="s">
        <v>2332</v>
      </c>
      <c r="L165" s="245" t="s">
        <v>3261</v>
      </c>
      <c r="M165" s="247" t="s">
        <v>3262</v>
      </c>
      <c r="N165" s="249">
        <v>4</v>
      </c>
      <c r="O165" s="250" t="s">
        <v>2757</v>
      </c>
      <c r="P165" s="261">
        <v>21</v>
      </c>
      <c r="Q165" s="250" t="s">
        <v>3263</v>
      </c>
      <c r="R165" s="251">
        <v>65</v>
      </c>
      <c r="S165" s="250" t="s">
        <v>3264</v>
      </c>
      <c r="T165" s="261">
        <v>0</v>
      </c>
      <c r="U165" s="252" t="s">
        <v>7854</v>
      </c>
      <c r="V165" s="253" t="s">
        <v>26</v>
      </c>
      <c r="W165" s="253" t="s">
        <v>7855</v>
      </c>
      <c r="X165" s="254" t="s">
        <v>7856</v>
      </c>
      <c r="Y165" s="255">
        <v>33</v>
      </c>
      <c r="Z165" s="255"/>
      <c r="AA165" s="256" t="s">
        <v>699</v>
      </c>
      <c r="AB165" s="257">
        <f t="shared" si="2"/>
        <v>33</v>
      </c>
      <c r="AC165" s="258">
        <v>0</v>
      </c>
      <c r="AD165" s="247">
        <v>0</v>
      </c>
      <c r="AE165" s="247">
        <v>0</v>
      </c>
      <c r="AF165" s="258">
        <v>0</v>
      </c>
      <c r="AG165" s="258">
        <v>0</v>
      </c>
      <c r="AH165" s="247">
        <v>0</v>
      </c>
      <c r="AI165" s="247">
        <v>0</v>
      </c>
      <c r="AJ165" s="247">
        <v>0</v>
      </c>
      <c r="AK165" s="247">
        <v>0</v>
      </c>
      <c r="AL165" s="247">
        <v>33</v>
      </c>
      <c r="AM165" s="246" t="s">
        <v>7857</v>
      </c>
      <c r="AN165" s="247"/>
      <c r="AO165" s="247"/>
    </row>
    <row r="166" spans="1:41">
      <c r="A166" s="245" t="s">
        <v>1055</v>
      </c>
      <c r="B166" s="245" t="s">
        <v>3265</v>
      </c>
      <c r="C166" s="245" t="s">
        <v>7853</v>
      </c>
      <c r="D166" s="245" t="s">
        <v>2233</v>
      </c>
      <c r="E166" s="245" t="s">
        <v>1037</v>
      </c>
      <c r="F166" s="246" t="s">
        <v>730</v>
      </c>
      <c r="G166" s="247" t="s">
        <v>1056</v>
      </c>
      <c r="H166" s="247" t="s">
        <v>3266</v>
      </c>
      <c r="I166" s="248">
        <v>17121</v>
      </c>
      <c r="J166" s="245"/>
      <c r="K166" s="245"/>
      <c r="L166" s="245" t="s">
        <v>699</v>
      </c>
      <c r="M166" s="247" t="s">
        <v>699</v>
      </c>
      <c r="N166" s="249">
        <v>6</v>
      </c>
      <c r="O166" s="250" t="s">
        <v>3267</v>
      </c>
      <c r="P166" s="261">
        <v>15</v>
      </c>
      <c r="Q166" s="250" t="s">
        <v>2840</v>
      </c>
      <c r="R166" s="251">
        <v>78</v>
      </c>
      <c r="S166" s="250" t="s">
        <v>3268</v>
      </c>
      <c r="T166" s="261">
        <v>1</v>
      </c>
      <c r="U166" s="252" t="s">
        <v>7854</v>
      </c>
      <c r="V166" s="253" t="s">
        <v>26</v>
      </c>
      <c r="W166" s="260" t="s">
        <v>35</v>
      </c>
      <c r="X166" s="254" t="s">
        <v>7862</v>
      </c>
      <c r="Y166" s="255">
        <v>49</v>
      </c>
      <c r="Z166" s="255"/>
      <c r="AA166" s="256" t="s">
        <v>699</v>
      </c>
      <c r="AB166" s="257">
        <f t="shared" si="2"/>
        <v>49</v>
      </c>
      <c r="AC166" s="258">
        <v>0</v>
      </c>
      <c r="AD166" s="247">
        <v>0</v>
      </c>
      <c r="AE166" s="247">
        <v>0</v>
      </c>
      <c r="AF166" s="258">
        <v>0</v>
      </c>
      <c r="AG166" s="258">
        <v>0</v>
      </c>
      <c r="AH166" s="247">
        <v>0</v>
      </c>
      <c r="AI166" s="247">
        <v>4</v>
      </c>
      <c r="AJ166" s="247">
        <v>0</v>
      </c>
      <c r="AK166" s="247">
        <v>0</v>
      </c>
      <c r="AL166" s="247">
        <v>45</v>
      </c>
      <c r="AM166" s="246" t="s">
        <v>7900</v>
      </c>
      <c r="AN166" s="247"/>
      <c r="AO166" s="247"/>
    </row>
    <row r="167" spans="1:41">
      <c r="A167" s="245" t="s">
        <v>1057</v>
      </c>
      <c r="B167" s="245" t="s">
        <v>3269</v>
      </c>
      <c r="C167" s="245" t="s">
        <v>7853</v>
      </c>
      <c r="D167" s="245" t="s">
        <v>2233</v>
      </c>
      <c r="E167" s="245" t="s">
        <v>1037</v>
      </c>
      <c r="F167" s="246" t="s">
        <v>730</v>
      </c>
      <c r="G167" s="247" t="s">
        <v>1058</v>
      </c>
      <c r="H167" s="247" t="s">
        <v>3270</v>
      </c>
      <c r="I167" s="248">
        <v>32573</v>
      </c>
      <c r="J167" s="245"/>
      <c r="K167" s="245"/>
      <c r="L167" s="245" t="s">
        <v>699</v>
      </c>
      <c r="M167" s="247" t="s">
        <v>699</v>
      </c>
      <c r="N167" s="249">
        <v>1</v>
      </c>
      <c r="O167" s="250" t="s">
        <v>3271</v>
      </c>
      <c r="P167" s="261">
        <v>4</v>
      </c>
      <c r="Q167" s="250" t="s">
        <v>2422</v>
      </c>
      <c r="R167" s="251">
        <v>9</v>
      </c>
      <c r="S167" s="250" t="s">
        <v>2920</v>
      </c>
      <c r="T167" s="261">
        <v>0</v>
      </c>
      <c r="U167" s="252" t="s">
        <v>7854</v>
      </c>
      <c r="V167" s="253" t="s">
        <v>2353</v>
      </c>
      <c r="W167" s="253" t="s">
        <v>7855</v>
      </c>
      <c r="X167" s="254" t="s">
        <v>7856</v>
      </c>
      <c r="Y167" s="255">
        <v>5</v>
      </c>
      <c r="Z167" s="255"/>
      <c r="AA167" s="256" t="s">
        <v>699</v>
      </c>
      <c r="AB167" s="257">
        <f t="shared" si="2"/>
        <v>5</v>
      </c>
      <c r="AC167" s="258">
        <v>0</v>
      </c>
      <c r="AD167" s="247">
        <v>0</v>
      </c>
      <c r="AE167" s="247">
        <v>0</v>
      </c>
      <c r="AF167" s="258">
        <v>0</v>
      </c>
      <c r="AG167" s="258">
        <v>0</v>
      </c>
      <c r="AH167" s="247">
        <v>0</v>
      </c>
      <c r="AI167" s="247">
        <v>4</v>
      </c>
      <c r="AJ167" s="247">
        <v>0</v>
      </c>
      <c r="AK167" s="247">
        <v>0</v>
      </c>
      <c r="AL167" s="247">
        <v>1</v>
      </c>
      <c r="AM167" s="246" t="s">
        <v>7857</v>
      </c>
      <c r="AN167" s="247"/>
      <c r="AO167" s="247"/>
    </row>
    <row r="168" spans="1:41">
      <c r="A168" s="245" t="s">
        <v>1059</v>
      </c>
      <c r="B168" s="245" t="s">
        <v>3272</v>
      </c>
      <c r="C168" s="245" t="s">
        <v>7853</v>
      </c>
      <c r="D168" s="245" t="s">
        <v>2233</v>
      </c>
      <c r="E168" s="245" t="s">
        <v>1037</v>
      </c>
      <c r="F168" s="246" t="s">
        <v>727</v>
      </c>
      <c r="G168" s="247" t="s">
        <v>1060</v>
      </c>
      <c r="H168" s="247" t="s">
        <v>3273</v>
      </c>
      <c r="I168" s="248">
        <v>4889</v>
      </c>
      <c r="J168" s="245"/>
      <c r="K168" s="245"/>
      <c r="L168" s="245" t="s">
        <v>699</v>
      </c>
      <c r="M168" s="247" t="s">
        <v>699</v>
      </c>
      <c r="N168" s="249">
        <v>8</v>
      </c>
      <c r="O168" s="250" t="s">
        <v>3274</v>
      </c>
      <c r="P168" s="261">
        <v>7</v>
      </c>
      <c r="Q168" s="250" t="s">
        <v>2360</v>
      </c>
      <c r="R168" s="251">
        <v>34</v>
      </c>
      <c r="S168" s="250" t="s">
        <v>3275</v>
      </c>
      <c r="T168" s="261">
        <v>2</v>
      </c>
      <c r="U168" s="252" t="s">
        <v>7854</v>
      </c>
      <c r="V168" s="253" t="s">
        <v>2353</v>
      </c>
      <c r="W168" s="260" t="s">
        <v>35</v>
      </c>
      <c r="X168" s="254" t="s">
        <v>7862</v>
      </c>
      <c r="Y168" s="255">
        <v>40</v>
      </c>
      <c r="Z168" s="255"/>
      <c r="AA168" s="256" t="s">
        <v>699</v>
      </c>
      <c r="AB168" s="257">
        <f t="shared" si="2"/>
        <v>40</v>
      </c>
      <c r="AC168" s="258">
        <v>0</v>
      </c>
      <c r="AD168" s="247">
        <v>0</v>
      </c>
      <c r="AE168" s="247">
        <v>0</v>
      </c>
      <c r="AF168" s="258">
        <v>0</v>
      </c>
      <c r="AG168" s="258">
        <v>0</v>
      </c>
      <c r="AH168" s="247">
        <v>0</v>
      </c>
      <c r="AI168" s="247">
        <v>11</v>
      </c>
      <c r="AJ168" s="247">
        <v>0</v>
      </c>
      <c r="AK168" s="247">
        <v>0</v>
      </c>
      <c r="AL168" s="247">
        <v>29</v>
      </c>
      <c r="AM168" s="246" t="s">
        <v>7857</v>
      </c>
      <c r="AN168" s="247"/>
      <c r="AO168" s="247"/>
    </row>
    <row r="169" spans="1:41">
      <c r="A169" s="245" t="s">
        <v>1061</v>
      </c>
      <c r="B169" s="245"/>
      <c r="C169" s="245" t="s">
        <v>7853</v>
      </c>
      <c r="D169" s="245" t="s">
        <v>2233</v>
      </c>
      <c r="E169" s="245" t="s">
        <v>1037</v>
      </c>
      <c r="F169" s="246" t="s">
        <v>7859</v>
      </c>
      <c r="G169" s="247" t="s">
        <v>1062</v>
      </c>
      <c r="H169" s="247" t="s">
        <v>3276</v>
      </c>
      <c r="I169" s="248">
        <v>44256</v>
      </c>
      <c r="J169" s="245" t="s">
        <v>3277</v>
      </c>
      <c r="K169" s="245" t="s">
        <v>2332</v>
      </c>
      <c r="L169" s="245" t="s">
        <v>3278</v>
      </c>
      <c r="M169" s="247" t="s">
        <v>3279</v>
      </c>
      <c r="N169" s="249">
        <v>4</v>
      </c>
      <c r="O169" s="250" t="s">
        <v>3280</v>
      </c>
      <c r="P169" s="261">
        <v>18</v>
      </c>
      <c r="Q169" s="250" t="s">
        <v>7918</v>
      </c>
      <c r="R169" s="251">
        <v>76</v>
      </c>
      <c r="S169" s="250" t="s">
        <v>7919</v>
      </c>
      <c r="T169" s="261">
        <v>1</v>
      </c>
      <c r="U169" s="252" t="s">
        <v>7854</v>
      </c>
      <c r="V169" s="253" t="s">
        <v>2353</v>
      </c>
      <c r="W169" s="260" t="s">
        <v>35</v>
      </c>
      <c r="X169" s="254" t="s">
        <v>7862</v>
      </c>
      <c r="Y169" s="255">
        <v>55</v>
      </c>
      <c r="Z169" s="255"/>
      <c r="AA169" s="256" t="s">
        <v>699</v>
      </c>
      <c r="AB169" s="257">
        <f t="shared" si="2"/>
        <v>55</v>
      </c>
      <c r="AC169" s="258">
        <v>0</v>
      </c>
      <c r="AD169" s="247">
        <v>0</v>
      </c>
      <c r="AE169" s="247">
        <v>0</v>
      </c>
      <c r="AF169" s="258">
        <v>0</v>
      </c>
      <c r="AG169" s="258">
        <v>0</v>
      </c>
      <c r="AH169" s="247">
        <v>52</v>
      </c>
      <c r="AI169" s="247">
        <v>0</v>
      </c>
      <c r="AJ169" s="247">
        <v>0</v>
      </c>
      <c r="AK169" s="247">
        <v>0</v>
      </c>
      <c r="AL169" s="247">
        <v>3</v>
      </c>
      <c r="AM169" s="246" t="s">
        <v>7857</v>
      </c>
      <c r="AN169" s="247"/>
      <c r="AO169" s="247"/>
    </row>
    <row r="170" spans="1:41">
      <c r="A170" s="245" t="s">
        <v>1063</v>
      </c>
      <c r="B170" s="245" t="s">
        <v>3283</v>
      </c>
      <c r="C170" s="245" t="s">
        <v>7853</v>
      </c>
      <c r="D170" s="245" t="s">
        <v>2233</v>
      </c>
      <c r="E170" s="245" t="s">
        <v>1037</v>
      </c>
      <c r="F170" s="246" t="s">
        <v>730</v>
      </c>
      <c r="G170" s="247" t="s">
        <v>1064</v>
      </c>
      <c r="H170" s="247" t="s">
        <v>3284</v>
      </c>
      <c r="I170" s="248">
        <v>10740</v>
      </c>
      <c r="J170" s="245" t="s">
        <v>3285</v>
      </c>
      <c r="K170" s="245" t="s">
        <v>2332</v>
      </c>
      <c r="L170" s="245" t="s">
        <v>3286</v>
      </c>
      <c r="M170" s="247"/>
      <c r="N170" s="249">
        <v>3</v>
      </c>
      <c r="O170" s="250" t="s">
        <v>2421</v>
      </c>
      <c r="P170" s="261">
        <v>8</v>
      </c>
      <c r="Q170" s="250" t="s">
        <v>2422</v>
      </c>
      <c r="R170" s="251">
        <v>10</v>
      </c>
      <c r="S170" s="250" t="s">
        <v>3287</v>
      </c>
      <c r="T170" s="261">
        <v>1</v>
      </c>
      <c r="U170" s="252" t="s">
        <v>7854</v>
      </c>
      <c r="V170" s="253" t="s">
        <v>26</v>
      </c>
      <c r="W170" s="253" t="s">
        <v>7855</v>
      </c>
      <c r="X170" s="254" t="s">
        <v>7856</v>
      </c>
      <c r="Y170" s="255">
        <v>12</v>
      </c>
      <c r="Z170" s="255"/>
      <c r="AA170" s="256" t="s">
        <v>699</v>
      </c>
      <c r="AB170" s="257">
        <f t="shared" si="2"/>
        <v>12</v>
      </c>
      <c r="AC170" s="258">
        <v>0</v>
      </c>
      <c r="AD170" s="247">
        <v>4</v>
      </c>
      <c r="AE170" s="247">
        <v>0</v>
      </c>
      <c r="AF170" s="258">
        <v>0</v>
      </c>
      <c r="AG170" s="258">
        <v>0</v>
      </c>
      <c r="AH170" s="247">
        <v>0</v>
      </c>
      <c r="AI170" s="247">
        <v>5</v>
      </c>
      <c r="AJ170" s="247">
        <v>0</v>
      </c>
      <c r="AK170" s="247">
        <v>0</v>
      </c>
      <c r="AL170" s="247">
        <v>3</v>
      </c>
      <c r="AM170" s="246" t="s">
        <v>7857</v>
      </c>
      <c r="AN170" s="247"/>
      <c r="AO170" s="247"/>
    </row>
    <row r="171" spans="1:41">
      <c r="A171" s="245" t="s">
        <v>1065</v>
      </c>
      <c r="B171" s="245" t="s">
        <v>3288</v>
      </c>
      <c r="C171" s="245" t="s">
        <v>7853</v>
      </c>
      <c r="D171" s="245" t="s">
        <v>2233</v>
      </c>
      <c r="E171" s="245" t="s">
        <v>1037</v>
      </c>
      <c r="F171" s="246" t="s">
        <v>727</v>
      </c>
      <c r="G171" s="247" t="s">
        <v>1066</v>
      </c>
      <c r="H171" s="247" t="s">
        <v>3289</v>
      </c>
      <c r="I171" s="248">
        <v>4262</v>
      </c>
      <c r="J171" s="245"/>
      <c r="K171" s="245"/>
      <c r="L171" s="245" t="s">
        <v>699</v>
      </c>
      <c r="M171" s="247" t="s">
        <v>699</v>
      </c>
      <c r="N171" s="249">
        <v>2</v>
      </c>
      <c r="O171" s="250" t="s">
        <v>2663</v>
      </c>
      <c r="P171" s="261">
        <v>9</v>
      </c>
      <c r="Q171" s="250" t="s">
        <v>2470</v>
      </c>
      <c r="R171" s="251">
        <v>13</v>
      </c>
      <c r="S171" s="250" t="s">
        <v>3290</v>
      </c>
      <c r="T171" s="261">
        <v>1</v>
      </c>
      <c r="U171" s="252" t="s">
        <v>7854</v>
      </c>
      <c r="V171" s="253" t="s">
        <v>2353</v>
      </c>
      <c r="W171" s="253" t="s">
        <v>7855</v>
      </c>
      <c r="X171" s="254" t="s">
        <v>7856</v>
      </c>
      <c r="Y171" s="255">
        <v>11</v>
      </c>
      <c r="Z171" s="255"/>
      <c r="AA171" s="256" t="s">
        <v>699</v>
      </c>
      <c r="AB171" s="257">
        <f t="shared" si="2"/>
        <v>11</v>
      </c>
      <c r="AC171" s="258">
        <v>0</v>
      </c>
      <c r="AD171" s="247">
        <v>0</v>
      </c>
      <c r="AE171" s="247">
        <v>0</v>
      </c>
      <c r="AF171" s="258">
        <v>2</v>
      </c>
      <c r="AG171" s="258">
        <v>0</v>
      </c>
      <c r="AH171" s="247">
        <v>0</v>
      </c>
      <c r="AI171" s="247">
        <v>1</v>
      </c>
      <c r="AJ171" s="247">
        <v>0</v>
      </c>
      <c r="AK171" s="247">
        <v>0</v>
      </c>
      <c r="AL171" s="247">
        <v>8</v>
      </c>
      <c r="AM171" s="246" t="s">
        <v>7857</v>
      </c>
      <c r="AN171" s="247"/>
      <c r="AO171" s="247"/>
    </row>
    <row r="172" spans="1:41">
      <c r="A172" s="245" t="s">
        <v>1067</v>
      </c>
      <c r="B172" s="245" t="s">
        <v>3291</v>
      </c>
      <c r="C172" s="245" t="s">
        <v>7853</v>
      </c>
      <c r="D172" s="245" t="s">
        <v>2233</v>
      </c>
      <c r="E172" s="245" t="s">
        <v>1037</v>
      </c>
      <c r="F172" s="246" t="s">
        <v>727</v>
      </c>
      <c r="G172" s="247" t="s">
        <v>1068</v>
      </c>
      <c r="H172" s="247" t="s">
        <v>3292</v>
      </c>
      <c r="I172" s="248">
        <v>20984</v>
      </c>
      <c r="J172" s="245" t="s">
        <v>3293</v>
      </c>
      <c r="K172" s="245" t="s">
        <v>2332</v>
      </c>
      <c r="L172" s="245" t="s">
        <v>3294</v>
      </c>
      <c r="M172" s="247" t="s">
        <v>3295</v>
      </c>
      <c r="N172" s="249">
        <v>2</v>
      </c>
      <c r="O172" s="250" t="s">
        <v>2690</v>
      </c>
      <c r="P172" s="261">
        <v>8</v>
      </c>
      <c r="Q172" s="250" t="s">
        <v>2470</v>
      </c>
      <c r="R172" s="251">
        <v>12</v>
      </c>
      <c r="S172" s="250" t="s">
        <v>3296</v>
      </c>
      <c r="T172" s="261">
        <v>1</v>
      </c>
      <c r="U172" s="252" t="s">
        <v>7854</v>
      </c>
      <c r="V172" s="253" t="s">
        <v>2353</v>
      </c>
      <c r="W172" s="253" t="s">
        <v>7855</v>
      </c>
      <c r="X172" s="254" t="s">
        <v>7856</v>
      </c>
      <c r="Y172" s="255">
        <v>10</v>
      </c>
      <c r="Z172" s="255"/>
      <c r="AA172" s="256" t="s">
        <v>699</v>
      </c>
      <c r="AB172" s="257">
        <f t="shared" si="2"/>
        <v>10</v>
      </c>
      <c r="AC172" s="258">
        <v>0</v>
      </c>
      <c r="AD172" s="247">
        <v>2</v>
      </c>
      <c r="AE172" s="247">
        <v>0</v>
      </c>
      <c r="AF172" s="258">
        <v>2</v>
      </c>
      <c r="AG172" s="258">
        <v>0</v>
      </c>
      <c r="AH172" s="247">
        <v>0</v>
      </c>
      <c r="AI172" s="247">
        <v>2</v>
      </c>
      <c r="AJ172" s="247">
        <v>0</v>
      </c>
      <c r="AK172" s="247">
        <v>0</v>
      </c>
      <c r="AL172" s="247">
        <v>4</v>
      </c>
      <c r="AM172" s="246" t="s">
        <v>7857</v>
      </c>
      <c r="AN172" s="247"/>
      <c r="AO172" s="247"/>
    </row>
    <row r="173" spans="1:41">
      <c r="A173" s="245" t="s">
        <v>1069</v>
      </c>
      <c r="B173" s="245" t="s">
        <v>3297</v>
      </c>
      <c r="C173" s="245" t="s">
        <v>7853</v>
      </c>
      <c r="D173" s="245" t="s">
        <v>2233</v>
      </c>
      <c r="E173" s="245" t="s">
        <v>1037</v>
      </c>
      <c r="F173" s="246" t="s">
        <v>727</v>
      </c>
      <c r="G173" s="247" t="s">
        <v>1070</v>
      </c>
      <c r="H173" s="247" t="s">
        <v>3298</v>
      </c>
      <c r="I173" s="248">
        <v>13316</v>
      </c>
      <c r="J173" s="245"/>
      <c r="K173" s="245"/>
      <c r="L173" s="245" t="s">
        <v>3300</v>
      </c>
      <c r="M173" s="247" t="s">
        <v>3301</v>
      </c>
      <c r="N173" s="249">
        <v>3</v>
      </c>
      <c r="O173" s="250" t="s">
        <v>2741</v>
      </c>
      <c r="P173" s="261">
        <v>10</v>
      </c>
      <c r="Q173" s="250" t="s">
        <v>2470</v>
      </c>
      <c r="R173" s="251">
        <v>16</v>
      </c>
      <c r="S173" s="250" t="s">
        <v>3302</v>
      </c>
      <c r="T173" s="261">
        <v>1</v>
      </c>
      <c r="U173" s="252" t="s">
        <v>7854</v>
      </c>
      <c r="V173" s="253" t="s">
        <v>2353</v>
      </c>
      <c r="W173" s="253" t="s">
        <v>7855</v>
      </c>
      <c r="X173" s="254" t="s">
        <v>7856</v>
      </c>
      <c r="Y173" s="255">
        <v>17</v>
      </c>
      <c r="Z173" s="255"/>
      <c r="AA173" s="256" t="s">
        <v>699</v>
      </c>
      <c r="AB173" s="257">
        <f t="shared" si="2"/>
        <v>17</v>
      </c>
      <c r="AC173" s="258">
        <v>0</v>
      </c>
      <c r="AD173" s="247">
        <v>0</v>
      </c>
      <c r="AE173" s="247">
        <v>0</v>
      </c>
      <c r="AF173" s="258">
        <v>0</v>
      </c>
      <c r="AG173" s="258">
        <v>0</v>
      </c>
      <c r="AH173" s="247">
        <v>0</v>
      </c>
      <c r="AI173" s="247">
        <v>8</v>
      </c>
      <c r="AJ173" s="247">
        <v>0</v>
      </c>
      <c r="AK173" s="247">
        <v>0</v>
      </c>
      <c r="AL173" s="247">
        <v>9</v>
      </c>
      <c r="AM173" s="246" t="s">
        <v>7857</v>
      </c>
      <c r="AN173" s="247"/>
      <c r="AO173" s="247"/>
    </row>
    <row r="174" spans="1:41">
      <c r="A174" s="245" t="s">
        <v>1071</v>
      </c>
      <c r="B174" s="245" t="s">
        <v>3303</v>
      </c>
      <c r="C174" s="245" t="s">
        <v>7853</v>
      </c>
      <c r="D174" s="245" t="s">
        <v>2233</v>
      </c>
      <c r="E174" s="245" t="s">
        <v>1037</v>
      </c>
      <c r="F174" s="246" t="s">
        <v>727</v>
      </c>
      <c r="G174" s="247" t="s">
        <v>7920</v>
      </c>
      <c r="H174" s="247" t="s">
        <v>3304</v>
      </c>
      <c r="I174" s="248">
        <v>18172</v>
      </c>
      <c r="J174" s="245"/>
      <c r="K174" s="245"/>
      <c r="L174" s="245" t="s">
        <v>699</v>
      </c>
      <c r="M174" s="247" t="s">
        <v>699</v>
      </c>
      <c r="N174" s="249">
        <v>3</v>
      </c>
      <c r="O174" s="250" t="s">
        <v>3305</v>
      </c>
      <c r="P174" s="261">
        <v>3</v>
      </c>
      <c r="Q174" s="250" t="s">
        <v>3306</v>
      </c>
      <c r="R174" s="251">
        <v>1</v>
      </c>
      <c r="S174" s="250" t="s">
        <v>3306</v>
      </c>
      <c r="T174" s="261">
        <v>0</v>
      </c>
      <c r="U174" s="252" t="s">
        <v>7854</v>
      </c>
      <c r="V174" s="253" t="s">
        <v>2353</v>
      </c>
      <c r="W174" s="253" t="s">
        <v>7855</v>
      </c>
      <c r="X174" s="254" t="s">
        <v>7856</v>
      </c>
      <c r="Y174" s="255">
        <v>2</v>
      </c>
      <c r="Z174" s="255"/>
      <c r="AA174" s="256" t="s">
        <v>699</v>
      </c>
      <c r="AB174" s="257">
        <f t="shared" si="2"/>
        <v>2</v>
      </c>
      <c r="AC174" s="258">
        <v>0</v>
      </c>
      <c r="AD174" s="247">
        <v>0</v>
      </c>
      <c r="AE174" s="247">
        <v>0</v>
      </c>
      <c r="AF174" s="258">
        <v>0</v>
      </c>
      <c r="AG174" s="258">
        <v>0</v>
      </c>
      <c r="AH174" s="247">
        <v>0</v>
      </c>
      <c r="AI174" s="247">
        <v>0</v>
      </c>
      <c r="AJ174" s="247">
        <v>0</v>
      </c>
      <c r="AK174" s="247">
        <v>0</v>
      </c>
      <c r="AL174" s="247">
        <v>2</v>
      </c>
      <c r="AM174" s="246" t="s">
        <v>7872</v>
      </c>
      <c r="AN174" s="247"/>
      <c r="AO174" s="247"/>
    </row>
    <row r="175" spans="1:41">
      <c r="A175" s="245" t="s">
        <v>1073</v>
      </c>
      <c r="B175" s="245" t="s">
        <v>3307</v>
      </c>
      <c r="C175" s="245" t="s">
        <v>7853</v>
      </c>
      <c r="D175" s="245" t="s">
        <v>2233</v>
      </c>
      <c r="E175" s="245" t="s">
        <v>1037</v>
      </c>
      <c r="F175" s="246" t="s">
        <v>7859</v>
      </c>
      <c r="G175" s="247" t="s">
        <v>1074</v>
      </c>
      <c r="H175" s="247" t="s">
        <v>3308</v>
      </c>
      <c r="I175" s="248">
        <v>21320</v>
      </c>
      <c r="J175" s="245" t="s">
        <v>3309</v>
      </c>
      <c r="K175" s="245" t="s">
        <v>2332</v>
      </c>
      <c r="L175" s="245" t="s">
        <v>3310</v>
      </c>
      <c r="M175" s="247" t="s">
        <v>3311</v>
      </c>
      <c r="N175" s="249">
        <v>3</v>
      </c>
      <c r="O175" s="250" t="s">
        <v>2391</v>
      </c>
      <c r="P175" s="261">
        <v>8</v>
      </c>
      <c r="Q175" s="250" t="s">
        <v>2905</v>
      </c>
      <c r="R175" s="251">
        <v>28</v>
      </c>
      <c r="S175" s="250" t="s">
        <v>3312</v>
      </c>
      <c r="T175" s="261">
        <v>1</v>
      </c>
      <c r="U175" s="252" t="s">
        <v>7854</v>
      </c>
      <c r="V175" s="253" t="s">
        <v>2353</v>
      </c>
      <c r="W175" s="260" t="s">
        <v>35</v>
      </c>
      <c r="X175" s="254" t="s">
        <v>7862</v>
      </c>
      <c r="Y175" s="255">
        <v>31</v>
      </c>
      <c r="Z175" s="255"/>
      <c r="AA175" s="256" t="s">
        <v>699</v>
      </c>
      <c r="AB175" s="257">
        <f t="shared" si="2"/>
        <v>31</v>
      </c>
      <c r="AC175" s="258">
        <v>0</v>
      </c>
      <c r="AD175" s="247">
        <v>0</v>
      </c>
      <c r="AE175" s="247">
        <v>0</v>
      </c>
      <c r="AF175" s="258">
        <v>0</v>
      </c>
      <c r="AG175" s="258">
        <v>0</v>
      </c>
      <c r="AH175" s="247">
        <v>19</v>
      </c>
      <c r="AI175" s="247">
        <v>5</v>
      </c>
      <c r="AJ175" s="247">
        <v>0</v>
      </c>
      <c r="AK175" s="247">
        <v>0</v>
      </c>
      <c r="AL175" s="247">
        <v>7</v>
      </c>
      <c r="AM175" s="246" t="s">
        <v>7857</v>
      </c>
      <c r="AN175" s="247"/>
      <c r="AO175" s="247"/>
    </row>
    <row r="176" spans="1:41">
      <c r="A176" s="245" t="s">
        <v>1075</v>
      </c>
      <c r="B176" s="245" t="s">
        <v>3313</v>
      </c>
      <c r="C176" s="245" t="s">
        <v>7853</v>
      </c>
      <c r="D176" s="245" t="s">
        <v>2233</v>
      </c>
      <c r="E176" s="245" t="s">
        <v>1037</v>
      </c>
      <c r="F176" s="246" t="s">
        <v>724</v>
      </c>
      <c r="G176" s="247" t="s">
        <v>1076</v>
      </c>
      <c r="H176" s="247" t="s">
        <v>3314</v>
      </c>
      <c r="I176" s="248">
        <v>27139</v>
      </c>
      <c r="J176" s="245"/>
      <c r="K176" s="245"/>
      <c r="L176" s="245" t="s">
        <v>3316</v>
      </c>
      <c r="M176" s="247" t="s">
        <v>3317</v>
      </c>
      <c r="N176" s="249">
        <v>3</v>
      </c>
      <c r="O176" s="250" t="s">
        <v>2717</v>
      </c>
      <c r="P176" s="261">
        <v>8</v>
      </c>
      <c r="Q176" s="250" t="s">
        <v>2551</v>
      </c>
      <c r="R176" s="251">
        <v>26</v>
      </c>
      <c r="S176" s="250" t="s">
        <v>3318</v>
      </c>
      <c r="T176" s="261">
        <v>0</v>
      </c>
      <c r="U176" s="252" t="s">
        <v>7854</v>
      </c>
      <c r="V176" s="253" t="s">
        <v>26</v>
      </c>
      <c r="W176" s="253" t="s">
        <v>7855</v>
      </c>
      <c r="X176" s="254" t="s">
        <v>7856</v>
      </c>
      <c r="Y176" s="255">
        <v>19</v>
      </c>
      <c r="Z176" s="255"/>
      <c r="AA176" s="256" t="s">
        <v>699</v>
      </c>
      <c r="AB176" s="257">
        <f t="shared" si="2"/>
        <v>19</v>
      </c>
      <c r="AC176" s="258">
        <v>0</v>
      </c>
      <c r="AD176" s="247">
        <v>0</v>
      </c>
      <c r="AE176" s="247">
        <v>0</v>
      </c>
      <c r="AF176" s="258">
        <v>0</v>
      </c>
      <c r="AG176" s="258">
        <v>0</v>
      </c>
      <c r="AH176" s="247">
        <v>0</v>
      </c>
      <c r="AI176" s="247">
        <v>0</v>
      </c>
      <c r="AJ176" s="247">
        <v>0</v>
      </c>
      <c r="AK176" s="247">
        <v>0</v>
      </c>
      <c r="AL176" s="247">
        <v>19</v>
      </c>
      <c r="AM176" s="246" t="s">
        <v>7857</v>
      </c>
      <c r="AN176" s="247"/>
      <c r="AO176" s="247"/>
    </row>
    <row r="177" spans="1:41">
      <c r="A177" s="245" t="s">
        <v>1077</v>
      </c>
      <c r="B177" s="245" t="s">
        <v>3319</v>
      </c>
      <c r="C177" s="245" t="s">
        <v>7853</v>
      </c>
      <c r="D177" s="245" t="s">
        <v>2233</v>
      </c>
      <c r="E177" s="245" t="s">
        <v>1037</v>
      </c>
      <c r="F177" s="246" t="s">
        <v>730</v>
      </c>
      <c r="G177" s="247" t="s">
        <v>1078</v>
      </c>
      <c r="H177" s="247" t="s">
        <v>3320</v>
      </c>
      <c r="I177" s="248">
        <v>21280</v>
      </c>
      <c r="J177" s="245"/>
      <c r="K177" s="245"/>
      <c r="L177" s="245" t="s">
        <v>699</v>
      </c>
      <c r="M177" s="247" t="s">
        <v>699</v>
      </c>
      <c r="N177" s="249">
        <v>2</v>
      </c>
      <c r="O177" s="250" t="s">
        <v>3321</v>
      </c>
      <c r="P177" s="261">
        <v>2</v>
      </c>
      <c r="Q177" s="250" t="s">
        <v>2430</v>
      </c>
      <c r="R177" s="251">
        <v>16</v>
      </c>
      <c r="S177" s="250" t="s">
        <v>3322</v>
      </c>
      <c r="T177" s="261">
        <v>1</v>
      </c>
      <c r="U177" s="252" t="s">
        <v>7854</v>
      </c>
      <c r="V177" s="253" t="s">
        <v>26</v>
      </c>
      <c r="W177" s="253" t="s">
        <v>7855</v>
      </c>
      <c r="X177" s="254" t="s">
        <v>7856</v>
      </c>
      <c r="Y177" s="255">
        <v>13</v>
      </c>
      <c r="Z177" s="255"/>
      <c r="AA177" s="256" t="s">
        <v>699</v>
      </c>
      <c r="AB177" s="257">
        <f t="shared" si="2"/>
        <v>13</v>
      </c>
      <c r="AC177" s="258">
        <v>0</v>
      </c>
      <c r="AD177" s="247">
        <v>0</v>
      </c>
      <c r="AE177" s="247">
        <v>0</v>
      </c>
      <c r="AF177" s="258">
        <v>0</v>
      </c>
      <c r="AG177" s="258">
        <v>0</v>
      </c>
      <c r="AH177" s="247">
        <v>0</v>
      </c>
      <c r="AI177" s="247">
        <v>5</v>
      </c>
      <c r="AJ177" s="247">
        <v>0</v>
      </c>
      <c r="AK177" s="247">
        <v>0</v>
      </c>
      <c r="AL177" s="247">
        <v>8</v>
      </c>
      <c r="AM177" s="246" t="s">
        <v>7857</v>
      </c>
      <c r="AN177" s="247"/>
      <c r="AO177" s="247"/>
    </row>
    <row r="178" spans="1:41">
      <c r="A178" s="245" t="s">
        <v>1079</v>
      </c>
      <c r="B178" s="245" t="s">
        <v>3323</v>
      </c>
      <c r="C178" s="245" t="s">
        <v>7853</v>
      </c>
      <c r="D178" s="245" t="s">
        <v>2233</v>
      </c>
      <c r="E178" s="245" t="s">
        <v>1037</v>
      </c>
      <c r="F178" s="246" t="s">
        <v>727</v>
      </c>
      <c r="G178" s="247" t="s">
        <v>1080</v>
      </c>
      <c r="H178" s="247" t="s">
        <v>3324</v>
      </c>
      <c r="I178" s="248">
        <v>25642</v>
      </c>
      <c r="J178" s="245"/>
      <c r="K178" s="245"/>
      <c r="L178" s="245" t="s">
        <v>3326</v>
      </c>
      <c r="M178" s="247" t="s">
        <v>3327</v>
      </c>
      <c r="N178" s="249">
        <v>4</v>
      </c>
      <c r="O178" s="250" t="s">
        <v>2664</v>
      </c>
      <c r="P178" s="261">
        <v>5</v>
      </c>
      <c r="Q178" s="250" t="s">
        <v>3328</v>
      </c>
      <c r="R178" s="251">
        <v>41</v>
      </c>
      <c r="S178" s="250" t="s">
        <v>3329</v>
      </c>
      <c r="T178" s="261">
        <v>1</v>
      </c>
      <c r="U178" s="252" t="s">
        <v>7854</v>
      </c>
      <c r="V178" s="253" t="s">
        <v>2353</v>
      </c>
      <c r="W178" s="260" t="s">
        <v>35</v>
      </c>
      <c r="X178" s="254" t="s">
        <v>7862</v>
      </c>
      <c r="Y178" s="255">
        <v>35</v>
      </c>
      <c r="Z178" s="255"/>
      <c r="AA178" s="256" t="s">
        <v>699</v>
      </c>
      <c r="AB178" s="257">
        <f t="shared" si="2"/>
        <v>35</v>
      </c>
      <c r="AC178" s="258">
        <v>0</v>
      </c>
      <c r="AD178" s="247">
        <v>0</v>
      </c>
      <c r="AE178" s="247">
        <v>0</v>
      </c>
      <c r="AF178" s="258">
        <v>0</v>
      </c>
      <c r="AG178" s="258">
        <v>0</v>
      </c>
      <c r="AH178" s="247">
        <v>0</v>
      </c>
      <c r="AI178" s="247">
        <v>9</v>
      </c>
      <c r="AJ178" s="247">
        <v>0</v>
      </c>
      <c r="AK178" s="247">
        <v>0</v>
      </c>
      <c r="AL178" s="247">
        <v>26</v>
      </c>
      <c r="AM178" s="246" t="s">
        <v>7863</v>
      </c>
      <c r="AN178" s="247"/>
      <c r="AO178" s="247"/>
    </row>
    <row r="179" spans="1:41">
      <c r="A179" s="245" t="s">
        <v>1081</v>
      </c>
      <c r="B179" s="245" t="s">
        <v>3330</v>
      </c>
      <c r="C179" s="245" t="s">
        <v>7853</v>
      </c>
      <c r="D179" s="245" t="s">
        <v>2233</v>
      </c>
      <c r="E179" s="245" t="s">
        <v>1037</v>
      </c>
      <c r="F179" s="246" t="s">
        <v>730</v>
      </c>
      <c r="G179" s="247" t="s">
        <v>1082</v>
      </c>
      <c r="H179" s="247" t="s">
        <v>3331</v>
      </c>
      <c r="I179" s="248">
        <v>20546</v>
      </c>
      <c r="J179" s="245" t="s">
        <v>3332</v>
      </c>
      <c r="K179" s="245" t="s">
        <v>2332</v>
      </c>
      <c r="L179" s="245" t="s">
        <v>3333</v>
      </c>
      <c r="M179" s="247" t="s">
        <v>3334</v>
      </c>
      <c r="N179" s="249">
        <v>4</v>
      </c>
      <c r="O179" s="250" t="s">
        <v>3335</v>
      </c>
      <c r="P179" s="261">
        <v>8</v>
      </c>
      <c r="Q179" s="250" t="s">
        <v>2430</v>
      </c>
      <c r="R179" s="251">
        <v>17</v>
      </c>
      <c r="S179" s="250" t="s">
        <v>3336</v>
      </c>
      <c r="T179" s="261">
        <v>1</v>
      </c>
      <c r="U179" s="252" t="s">
        <v>7854</v>
      </c>
      <c r="V179" s="253" t="s">
        <v>2353</v>
      </c>
      <c r="W179" s="253" t="s">
        <v>7855</v>
      </c>
      <c r="X179" s="254" t="s">
        <v>7856</v>
      </c>
      <c r="Y179" s="255">
        <v>18</v>
      </c>
      <c r="Z179" s="255"/>
      <c r="AA179" s="256" t="s">
        <v>699</v>
      </c>
      <c r="AB179" s="257">
        <f t="shared" si="2"/>
        <v>18</v>
      </c>
      <c r="AC179" s="258">
        <v>0</v>
      </c>
      <c r="AD179" s="247">
        <v>0</v>
      </c>
      <c r="AE179" s="247">
        <v>0</v>
      </c>
      <c r="AF179" s="258">
        <v>0</v>
      </c>
      <c r="AG179" s="258">
        <v>0</v>
      </c>
      <c r="AH179" s="247">
        <v>0</v>
      </c>
      <c r="AI179" s="247">
        <v>4</v>
      </c>
      <c r="AJ179" s="247">
        <v>0</v>
      </c>
      <c r="AK179" s="247">
        <v>0</v>
      </c>
      <c r="AL179" s="247">
        <v>14</v>
      </c>
      <c r="AM179" s="246" t="s">
        <v>7857</v>
      </c>
      <c r="AN179" s="247"/>
      <c r="AO179" s="247"/>
    </row>
    <row r="180" spans="1:41">
      <c r="A180" s="245" t="s">
        <v>1083</v>
      </c>
      <c r="B180" s="245" t="s">
        <v>3337</v>
      </c>
      <c r="C180" s="245" t="s">
        <v>7853</v>
      </c>
      <c r="D180" s="245" t="s">
        <v>2233</v>
      </c>
      <c r="E180" s="245" t="s">
        <v>1037</v>
      </c>
      <c r="F180" s="246" t="s">
        <v>727</v>
      </c>
      <c r="G180" s="247" t="s">
        <v>1084</v>
      </c>
      <c r="H180" s="247" t="s">
        <v>3338</v>
      </c>
      <c r="I180" s="248">
        <v>8885</v>
      </c>
      <c r="J180" s="245" t="s">
        <v>3339</v>
      </c>
      <c r="K180" s="245" t="s">
        <v>2332</v>
      </c>
      <c r="L180" s="245" t="s">
        <v>3340</v>
      </c>
      <c r="M180" s="247" t="s">
        <v>3341</v>
      </c>
      <c r="N180" s="249">
        <v>4</v>
      </c>
      <c r="O180" s="250" t="s">
        <v>2690</v>
      </c>
      <c r="P180" s="261">
        <v>8</v>
      </c>
      <c r="Q180" s="250" t="s">
        <v>2610</v>
      </c>
      <c r="R180" s="251">
        <v>13</v>
      </c>
      <c r="S180" s="250" t="s">
        <v>3342</v>
      </c>
      <c r="T180" s="261">
        <v>1</v>
      </c>
      <c r="U180" s="252" t="s">
        <v>7854</v>
      </c>
      <c r="V180" s="253" t="s">
        <v>2353</v>
      </c>
      <c r="W180" s="253" t="s">
        <v>7855</v>
      </c>
      <c r="X180" s="254" t="s">
        <v>7856</v>
      </c>
      <c r="Y180" s="255">
        <v>19</v>
      </c>
      <c r="Z180" s="255"/>
      <c r="AA180" s="256" t="s">
        <v>699</v>
      </c>
      <c r="AB180" s="257">
        <f t="shared" si="2"/>
        <v>19</v>
      </c>
      <c r="AC180" s="258">
        <v>0</v>
      </c>
      <c r="AD180" s="247">
        <v>1</v>
      </c>
      <c r="AE180" s="247">
        <v>0</v>
      </c>
      <c r="AF180" s="258">
        <v>0</v>
      </c>
      <c r="AG180" s="258">
        <v>0</v>
      </c>
      <c r="AH180" s="247">
        <v>0</v>
      </c>
      <c r="AI180" s="247">
        <v>2</v>
      </c>
      <c r="AJ180" s="247">
        <v>0</v>
      </c>
      <c r="AK180" s="247">
        <v>0</v>
      </c>
      <c r="AL180" s="247">
        <v>16</v>
      </c>
      <c r="AM180" s="246" t="s">
        <v>7857</v>
      </c>
      <c r="AN180" s="247"/>
      <c r="AO180" s="247"/>
    </row>
    <row r="181" spans="1:41">
      <c r="A181" s="245" t="s">
        <v>1085</v>
      </c>
      <c r="B181" s="245"/>
      <c r="C181" s="245" t="s">
        <v>7853</v>
      </c>
      <c r="D181" s="245" t="s">
        <v>2233</v>
      </c>
      <c r="E181" s="245" t="s">
        <v>1037</v>
      </c>
      <c r="F181" s="246" t="s">
        <v>727</v>
      </c>
      <c r="G181" s="247" t="s">
        <v>1086</v>
      </c>
      <c r="H181" s="247" t="s">
        <v>3343</v>
      </c>
      <c r="I181" s="248">
        <v>15008</v>
      </c>
      <c r="J181" s="245" t="s">
        <v>3344</v>
      </c>
      <c r="K181" s="245" t="s">
        <v>2332</v>
      </c>
      <c r="L181" s="245" t="s">
        <v>3345</v>
      </c>
      <c r="M181" s="247" t="s">
        <v>3346</v>
      </c>
      <c r="N181" s="249">
        <v>4</v>
      </c>
      <c r="O181" s="250" t="s">
        <v>2485</v>
      </c>
      <c r="P181" s="261">
        <v>4</v>
      </c>
      <c r="Q181" s="250" t="s">
        <v>7916</v>
      </c>
      <c r="R181" s="251">
        <v>27</v>
      </c>
      <c r="S181" s="250" t="s">
        <v>7921</v>
      </c>
      <c r="T181" s="261">
        <v>1</v>
      </c>
      <c r="U181" s="252" t="s">
        <v>7854</v>
      </c>
      <c r="V181" s="253" t="s">
        <v>2353</v>
      </c>
      <c r="W181" s="253" t="s">
        <v>7855</v>
      </c>
      <c r="X181" s="254" t="s">
        <v>7856</v>
      </c>
      <c r="Y181" s="255">
        <v>13</v>
      </c>
      <c r="Z181" s="255"/>
      <c r="AA181" s="256" t="s">
        <v>699</v>
      </c>
      <c r="AB181" s="257">
        <f t="shared" si="2"/>
        <v>13</v>
      </c>
      <c r="AC181" s="258">
        <v>0</v>
      </c>
      <c r="AD181" s="247">
        <v>1</v>
      </c>
      <c r="AE181" s="247">
        <v>0</v>
      </c>
      <c r="AF181" s="258">
        <v>0</v>
      </c>
      <c r="AG181" s="258">
        <v>0</v>
      </c>
      <c r="AH181" s="247">
        <v>0</v>
      </c>
      <c r="AI181" s="247">
        <v>4</v>
      </c>
      <c r="AJ181" s="247">
        <v>0</v>
      </c>
      <c r="AK181" s="247">
        <v>0</v>
      </c>
      <c r="AL181" s="247">
        <v>8</v>
      </c>
      <c r="AM181" s="246" t="s">
        <v>7857</v>
      </c>
      <c r="AN181" s="247"/>
      <c r="AO181" s="247"/>
    </row>
    <row r="182" spans="1:41">
      <c r="A182" s="245" t="s">
        <v>1087</v>
      </c>
      <c r="B182" s="245" t="s">
        <v>3348</v>
      </c>
      <c r="C182" s="245" t="s">
        <v>7853</v>
      </c>
      <c r="D182" s="245" t="s">
        <v>2233</v>
      </c>
      <c r="E182" s="245" t="s">
        <v>1037</v>
      </c>
      <c r="F182" s="246" t="s">
        <v>730</v>
      </c>
      <c r="G182" s="247" t="s">
        <v>1088</v>
      </c>
      <c r="H182" s="247" t="s">
        <v>3349</v>
      </c>
      <c r="I182" s="248">
        <v>29651</v>
      </c>
      <c r="J182" s="245" t="s">
        <v>3350</v>
      </c>
      <c r="K182" s="245" t="s">
        <v>2332</v>
      </c>
      <c r="L182" s="245" t="s">
        <v>3351</v>
      </c>
      <c r="M182" s="247" t="s">
        <v>3352</v>
      </c>
      <c r="N182" s="249">
        <v>4</v>
      </c>
      <c r="O182" s="250" t="s">
        <v>3353</v>
      </c>
      <c r="P182" s="261">
        <v>8</v>
      </c>
      <c r="Q182" s="250" t="s">
        <v>3077</v>
      </c>
      <c r="R182" s="251">
        <v>27</v>
      </c>
      <c r="S182" s="250" t="s">
        <v>3354</v>
      </c>
      <c r="T182" s="261">
        <v>1</v>
      </c>
      <c r="U182" s="252" t="s">
        <v>7854</v>
      </c>
      <c r="V182" s="253" t="s">
        <v>26</v>
      </c>
      <c r="W182" s="253" t="s">
        <v>7855</v>
      </c>
      <c r="X182" s="254" t="s">
        <v>7856</v>
      </c>
      <c r="Y182" s="255">
        <v>13</v>
      </c>
      <c r="Z182" s="255"/>
      <c r="AA182" s="256" t="s">
        <v>699</v>
      </c>
      <c r="AB182" s="257">
        <f t="shared" si="2"/>
        <v>13</v>
      </c>
      <c r="AC182" s="258">
        <v>0</v>
      </c>
      <c r="AD182" s="247">
        <v>0</v>
      </c>
      <c r="AE182" s="247">
        <v>0</v>
      </c>
      <c r="AF182" s="258">
        <v>0</v>
      </c>
      <c r="AG182" s="258">
        <v>0</v>
      </c>
      <c r="AH182" s="247">
        <v>0</v>
      </c>
      <c r="AI182" s="247">
        <v>0</v>
      </c>
      <c r="AJ182" s="247">
        <v>0</v>
      </c>
      <c r="AK182" s="247">
        <v>0</v>
      </c>
      <c r="AL182" s="247">
        <v>13</v>
      </c>
      <c r="AM182" s="246" t="s">
        <v>7857</v>
      </c>
      <c r="AN182" s="247"/>
      <c r="AO182" s="247"/>
    </row>
    <row r="183" spans="1:41">
      <c r="A183" s="245" t="s">
        <v>1089</v>
      </c>
      <c r="B183" s="245" t="s">
        <v>3355</v>
      </c>
      <c r="C183" s="245" t="s">
        <v>7853</v>
      </c>
      <c r="D183" s="245" t="s">
        <v>2233</v>
      </c>
      <c r="E183" s="245" t="s">
        <v>1037</v>
      </c>
      <c r="F183" s="246" t="s">
        <v>727</v>
      </c>
      <c r="G183" s="247" t="s">
        <v>1090</v>
      </c>
      <c r="H183" s="247" t="s">
        <v>3356</v>
      </c>
      <c r="I183" s="248">
        <v>8522</v>
      </c>
      <c r="J183" s="245" t="s">
        <v>3357</v>
      </c>
      <c r="K183" s="245" t="s">
        <v>2332</v>
      </c>
      <c r="L183" s="245" t="s">
        <v>3358</v>
      </c>
      <c r="M183" s="247" t="s">
        <v>3359</v>
      </c>
      <c r="N183" s="249">
        <v>3</v>
      </c>
      <c r="O183" s="250" t="s">
        <v>2865</v>
      </c>
      <c r="P183" s="261">
        <v>4</v>
      </c>
      <c r="Q183" s="250" t="s">
        <v>2610</v>
      </c>
      <c r="R183" s="251">
        <v>16</v>
      </c>
      <c r="S183" s="250" t="s">
        <v>3360</v>
      </c>
      <c r="T183" s="261">
        <v>1</v>
      </c>
      <c r="U183" s="252" t="s">
        <v>7854</v>
      </c>
      <c r="V183" s="253" t="s">
        <v>2353</v>
      </c>
      <c r="W183" s="253" t="s">
        <v>7855</v>
      </c>
      <c r="X183" s="254" t="s">
        <v>7856</v>
      </c>
      <c r="Y183" s="255">
        <v>16</v>
      </c>
      <c r="Z183" s="255"/>
      <c r="AA183" s="256" t="s">
        <v>699</v>
      </c>
      <c r="AB183" s="257">
        <f t="shared" si="2"/>
        <v>16</v>
      </c>
      <c r="AC183" s="258">
        <v>0</v>
      </c>
      <c r="AD183" s="247">
        <v>0</v>
      </c>
      <c r="AE183" s="247">
        <v>0</v>
      </c>
      <c r="AF183" s="258">
        <v>0</v>
      </c>
      <c r="AG183" s="258">
        <v>0</v>
      </c>
      <c r="AH183" s="247">
        <v>0</v>
      </c>
      <c r="AI183" s="247">
        <v>0</v>
      </c>
      <c r="AJ183" s="247">
        <v>0</v>
      </c>
      <c r="AK183" s="247">
        <v>0</v>
      </c>
      <c r="AL183" s="247">
        <v>16</v>
      </c>
      <c r="AM183" s="246" t="s">
        <v>7857</v>
      </c>
      <c r="AN183" s="247"/>
      <c r="AO183" s="247"/>
    </row>
    <row r="184" spans="1:41">
      <c r="A184" s="245" t="s">
        <v>1091</v>
      </c>
      <c r="B184" s="245" t="s">
        <v>3361</v>
      </c>
      <c r="C184" s="245" t="s">
        <v>7853</v>
      </c>
      <c r="D184" s="245" t="s">
        <v>2233</v>
      </c>
      <c r="E184" s="245" t="s">
        <v>1037</v>
      </c>
      <c r="F184" s="246" t="s">
        <v>724</v>
      </c>
      <c r="G184" s="247" t="s">
        <v>1092</v>
      </c>
      <c r="H184" s="247" t="s">
        <v>3362</v>
      </c>
      <c r="I184" s="248">
        <v>27824</v>
      </c>
      <c r="J184" s="245" t="s">
        <v>3363</v>
      </c>
      <c r="K184" s="245" t="s">
        <v>2332</v>
      </c>
      <c r="L184" s="245" t="s">
        <v>3364</v>
      </c>
      <c r="M184" s="247" t="s">
        <v>3365</v>
      </c>
      <c r="N184" s="249">
        <v>3</v>
      </c>
      <c r="O184" s="250" t="s">
        <v>3366</v>
      </c>
      <c r="P184" s="261">
        <v>8</v>
      </c>
      <c r="Q184" s="250" t="s">
        <v>2831</v>
      </c>
      <c r="R184" s="251">
        <v>41</v>
      </c>
      <c r="S184" s="250" t="s">
        <v>3367</v>
      </c>
      <c r="T184" s="261">
        <v>1</v>
      </c>
      <c r="U184" s="252" t="s">
        <v>7854</v>
      </c>
      <c r="V184" s="253" t="s">
        <v>26</v>
      </c>
      <c r="W184" s="253" t="s">
        <v>7855</v>
      </c>
      <c r="X184" s="254" t="s">
        <v>7856</v>
      </c>
      <c r="Y184" s="255">
        <v>30</v>
      </c>
      <c r="Z184" s="255"/>
      <c r="AA184" s="256" t="s">
        <v>699</v>
      </c>
      <c r="AB184" s="257">
        <f t="shared" si="2"/>
        <v>30</v>
      </c>
      <c r="AC184" s="258">
        <v>0</v>
      </c>
      <c r="AD184" s="247">
        <v>0</v>
      </c>
      <c r="AE184" s="247">
        <v>0</v>
      </c>
      <c r="AF184" s="258">
        <v>1</v>
      </c>
      <c r="AG184" s="258">
        <v>0</v>
      </c>
      <c r="AH184" s="247">
        <v>0</v>
      </c>
      <c r="AI184" s="247">
        <v>6</v>
      </c>
      <c r="AJ184" s="247">
        <v>0</v>
      </c>
      <c r="AK184" s="247">
        <v>0</v>
      </c>
      <c r="AL184" s="247">
        <v>23</v>
      </c>
      <c r="AM184" s="246" t="s">
        <v>7857</v>
      </c>
      <c r="AN184" s="247"/>
      <c r="AO184" s="247"/>
    </row>
    <row r="185" spans="1:41">
      <c r="A185" s="245" t="s">
        <v>1093</v>
      </c>
      <c r="B185" s="245" t="s">
        <v>3368</v>
      </c>
      <c r="C185" s="245" t="s">
        <v>7853</v>
      </c>
      <c r="D185" s="245" t="s">
        <v>2233</v>
      </c>
      <c r="E185" s="245" t="s">
        <v>1037</v>
      </c>
      <c r="F185" s="246" t="s">
        <v>7901</v>
      </c>
      <c r="G185" s="247" t="s">
        <v>1094</v>
      </c>
      <c r="H185" s="247" t="s">
        <v>3362</v>
      </c>
      <c r="I185" s="248">
        <v>18408</v>
      </c>
      <c r="J185" s="245"/>
      <c r="K185" s="245"/>
      <c r="L185" s="245" t="s">
        <v>699</v>
      </c>
      <c r="M185" s="247" t="s">
        <v>699</v>
      </c>
      <c r="N185" s="249">
        <v>3</v>
      </c>
      <c r="O185" s="250" t="s">
        <v>3369</v>
      </c>
      <c r="P185" s="261">
        <v>10</v>
      </c>
      <c r="Q185" s="250" t="s">
        <v>3370</v>
      </c>
      <c r="R185" s="251">
        <v>59</v>
      </c>
      <c r="S185" s="250" t="s">
        <v>3371</v>
      </c>
      <c r="T185" s="261">
        <v>1</v>
      </c>
      <c r="U185" s="252" t="s">
        <v>7854</v>
      </c>
      <c r="V185" s="253" t="s">
        <v>2353</v>
      </c>
      <c r="W185" s="260" t="s">
        <v>35</v>
      </c>
      <c r="X185" s="254" t="s">
        <v>7862</v>
      </c>
      <c r="Y185" s="255">
        <v>48</v>
      </c>
      <c r="Z185" s="255"/>
      <c r="AA185" s="256" t="s">
        <v>699</v>
      </c>
      <c r="AB185" s="257">
        <f t="shared" si="2"/>
        <v>48</v>
      </c>
      <c r="AC185" s="258">
        <v>0</v>
      </c>
      <c r="AD185" s="247">
        <v>6</v>
      </c>
      <c r="AE185" s="247">
        <v>0</v>
      </c>
      <c r="AF185" s="258">
        <v>11</v>
      </c>
      <c r="AG185" s="258">
        <v>0</v>
      </c>
      <c r="AH185" s="247">
        <v>18</v>
      </c>
      <c r="AI185" s="247">
        <v>9</v>
      </c>
      <c r="AJ185" s="247">
        <v>0</v>
      </c>
      <c r="AK185" s="247">
        <v>0</v>
      </c>
      <c r="AL185" s="247">
        <v>4</v>
      </c>
      <c r="AM185" s="246" t="s">
        <v>7863</v>
      </c>
      <c r="AN185" s="247"/>
      <c r="AO185" s="247"/>
    </row>
    <row r="186" spans="1:41">
      <c r="A186" s="245" t="s">
        <v>1095</v>
      </c>
      <c r="B186" s="245" t="s">
        <v>3372</v>
      </c>
      <c r="C186" s="245" t="s">
        <v>7853</v>
      </c>
      <c r="D186" s="245" t="s">
        <v>2233</v>
      </c>
      <c r="E186" s="245" t="s">
        <v>1037</v>
      </c>
      <c r="F186" s="246" t="s">
        <v>7859</v>
      </c>
      <c r="G186" s="247" t="s">
        <v>1096</v>
      </c>
      <c r="H186" s="247" t="s">
        <v>3373</v>
      </c>
      <c r="I186" s="248">
        <v>7580</v>
      </c>
      <c r="J186" s="245"/>
      <c r="K186" s="245"/>
      <c r="L186" s="245" t="s">
        <v>699</v>
      </c>
      <c r="M186" s="247" t="s">
        <v>699</v>
      </c>
      <c r="N186" s="249">
        <v>4</v>
      </c>
      <c r="O186" s="250" t="s">
        <v>3374</v>
      </c>
      <c r="P186" s="261">
        <v>4</v>
      </c>
      <c r="Q186" s="250" t="s">
        <v>2790</v>
      </c>
      <c r="R186" s="251">
        <v>20</v>
      </c>
      <c r="S186" s="250" t="s">
        <v>3375</v>
      </c>
      <c r="T186" s="261">
        <v>1</v>
      </c>
      <c r="U186" s="252" t="s">
        <v>7854</v>
      </c>
      <c r="V186" s="253" t="s">
        <v>2353</v>
      </c>
      <c r="W186" s="253" t="s">
        <v>7855</v>
      </c>
      <c r="X186" s="254" t="s">
        <v>7856</v>
      </c>
      <c r="Y186" s="255">
        <v>23</v>
      </c>
      <c r="Z186" s="255"/>
      <c r="AA186" s="256" t="s">
        <v>699</v>
      </c>
      <c r="AB186" s="257">
        <f t="shared" si="2"/>
        <v>23</v>
      </c>
      <c r="AC186" s="258">
        <v>0</v>
      </c>
      <c r="AD186" s="247">
        <v>0</v>
      </c>
      <c r="AE186" s="247">
        <v>0</v>
      </c>
      <c r="AF186" s="258">
        <v>0</v>
      </c>
      <c r="AG186" s="258">
        <v>0</v>
      </c>
      <c r="AH186" s="247">
        <v>0</v>
      </c>
      <c r="AI186" s="247">
        <v>4</v>
      </c>
      <c r="AJ186" s="247">
        <v>0</v>
      </c>
      <c r="AK186" s="247">
        <v>0</v>
      </c>
      <c r="AL186" s="247">
        <v>19</v>
      </c>
      <c r="AM186" s="246" t="s">
        <v>7857</v>
      </c>
      <c r="AN186" s="247"/>
      <c r="AO186" s="247"/>
    </row>
    <row r="187" spans="1:41">
      <c r="A187" s="245" t="s">
        <v>1097</v>
      </c>
      <c r="B187" s="245" t="s">
        <v>3376</v>
      </c>
      <c r="C187" s="245" t="s">
        <v>7853</v>
      </c>
      <c r="D187" s="245" t="s">
        <v>2233</v>
      </c>
      <c r="E187" s="245" t="s">
        <v>1037</v>
      </c>
      <c r="F187" s="246" t="s">
        <v>730</v>
      </c>
      <c r="G187" s="247" t="s">
        <v>1098</v>
      </c>
      <c r="H187" s="247" t="s">
        <v>3377</v>
      </c>
      <c r="I187" s="248">
        <v>45352</v>
      </c>
      <c r="J187" s="245"/>
      <c r="K187" s="245"/>
      <c r="L187" s="245" t="s">
        <v>3379</v>
      </c>
      <c r="M187" s="247" t="s">
        <v>3380</v>
      </c>
      <c r="N187" s="249">
        <v>2</v>
      </c>
      <c r="O187" s="250" t="s">
        <v>3381</v>
      </c>
      <c r="P187" s="261">
        <v>15</v>
      </c>
      <c r="Q187" s="250" t="s">
        <v>3382</v>
      </c>
      <c r="R187" s="251">
        <v>53</v>
      </c>
      <c r="S187" s="250" t="s">
        <v>3383</v>
      </c>
      <c r="T187" s="261">
        <v>1</v>
      </c>
      <c r="U187" s="252" t="s">
        <v>7854</v>
      </c>
      <c r="V187" s="253" t="s">
        <v>26</v>
      </c>
      <c r="W187" s="253" t="s">
        <v>7855</v>
      </c>
      <c r="X187" s="254" t="s">
        <v>7856</v>
      </c>
      <c r="Y187" s="255">
        <v>58</v>
      </c>
      <c r="Z187" s="255"/>
      <c r="AA187" s="256" t="s">
        <v>699</v>
      </c>
      <c r="AB187" s="257">
        <f t="shared" si="2"/>
        <v>58</v>
      </c>
      <c r="AC187" s="258">
        <v>0</v>
      </c>
      <c r="AD187" s="247">
        <v>33</v>
      </c>
      <c r="AE187" s="247">
        <v>0</v>
      </c>
      <c r="AF187" s="258">
        <v>0</v>
      </c>
      <c r="AG187" s="258">
        <v>0</v>
      </c>
      <c r="AH187" s="247">
        <v>0</v>
      </c>
      <c r="AI187" s="247">
        <v>25</v>
      </c>
      <c r="AJ187" s="247">
        <v>0</v>
      </c>
      <c r="AK187" s="247">
        <v>0</v>
      </c>
      <c r="AL187" s="247">
        <v>0</v>
      </c>
      <c r="AM187" s="246" t="s">
        <v>7863</v>
      </c>
      <c r="AN187" s="247"/>
      <c r="AO187" s="247"/>
    </row>
    <row r="188" spans="1:41">
      <c r="A188" s="245" t="s">
        <v>1099</v>
      </c>
      <c r="B188" s="245" t="s">
        <v>3384</v>
      </c>
      <c r="C188" s="245" t="s">
        <v>7853</v>
      </c>
      <c r="D188" s="245" t="s">
        <v>2233</v>
      </c>
      <c r="E188" s="245" t="s">
        <v>1037</v>
      </c>
      <c r="F188" s="246" t="s">
        <v>7859</v>
      </c>
      <c r="G188" s="247" t="s">
        <v>1100</v>
      </c>
      <c r="H188" s="247" t="s">
        <v>3385</v>
      </c>
      <c r="I188" s="248">
        <v>45352</v>
      </c>
      <c r="J188" s="245" t="s">
        <v>3386</v>
      </c>
      <c r="K188" s="245" t="s">
        <v>2332</v>
      </c>
      <c r="L188" s="245" t="s">
        <v>3388</v>
      </c>
      <c r="M188" s="247" t="s">
        <v>3389</v>
      </c>
      <c r="N188" s="249">
        <v>3</v>
      </c>
      <c r="O188" s="250" t="s">
        <v>3390</v>
      </c>
      <c r="P188" s="261">
        <v>15</v>
      </c>
      <c r="Q188" s="250" t="s">
        <v>3391</v>
      </c>
      <c r="R188" s="251">
        <v>62</v>
      </c>
      <c r="S188" s="250" t="s">
        <v>3392</v>
      </c>
      <c r="T188" s="261">
        <v>2</v>
      </c>
      <c r="U188" s="252" t="s">
        <v>7869</v>
      </c>
      <c r="V188" s="253" t="s">
        <v>26</v>
      </c>
      <c r="W188" s="260" t="s">
        <v>35</v>
      </c>
      <c r="X188" s="254" t="s">
        <v>7862</v>
      </c>
      <c r="Y188" s="255">
        <v>70</v>
      </c>
      <c r="Z188" s="255"/>
      <c r="AA188" s="256" t="s">
        <v>699</v>
      </c>
      <c r="AB188" s="257">
        <f t="shared" si="2"/>
        <v>70</v>
      </c>
      <c r="AC188" s="258">
        <v>0</v>
      </c>
      <c r="AD188" s="247">
        <v>46</v>
      </c>
      <c r="AE188" s="247">
        <v>0</v>
      </c>
      <c r="AF188" s="258">
        <v>0</v>
      </c>
      <c r="AG188" s="258">
        <v>0</v>
      </c>
      <c r="AH188" s="247">
        <v>0</v>
      </c>
      <c r="AI188" s="247">
        <v>24</v>
      </c>
      <c r="AJ188" s="247">
        <v>0</v>
      </c>
      <c r="AK188" s="247">
        <v>0</v>
      </c>
      <c r="AL188" s="247">
        <v>0</v>
      </c>
      <c r="AM188" s="246" t="s">
        <v>7869</v>
      </c>
      <c r="AN188" s="247"/>
      <c r="AO188" s="247"/>
    </row>
    <row r="189" spans="1:41">
      <c r="A189" s="245" t="s">
        <v>1101</v>
      </c>
      <c r="B189" s="245" t="s">
        <v>3393</v>
      </c>
      <c r="C189" s="245" t="s">
        <v>7853</v>
      </c>
      <c r="D189" s="245" t="s">
        <v>2233</v>
      </c>
      <c r="E189" s="245" t="s">
        <v>1037</v>
      </c>
      <c r="F189" s="246" t="s">
        <v>730</v>
      </c>
      <c r="G189" s="247" t="s">
        <v>1102</v>
      </c>
      <c r="H189" s="247" t="s">
        <v>3394</v>
      </c>
      <c r="I189" s="248">
        <v>28924</v>
      </c>
      <c r="J189" s="245" t="s">
        <v>3395</v>
      </c>
      <c r="K189" s="245" t="s">
        <v>2332</v>
      </c>
      <c r="L189" s="245" t="s">
        <v>3396</v>
      </c>
      <c r="M189" s="247" t="s">
        <v>3397</v>
      </c>
      <c r="N189" s="249">
        <v>3</v>
      </c>
      <c r="O189" s="250" t="s">
        <v>2421</v>
      </c>
      <c r="P189" s="261">
        <v>10</v>
      </c>
      <c r="Q189" s="250" t="s">
        <v>2422</v>
      </c>
      <c r="R189" s="251">
        <v>9</v>
      </c>
      <c r="S189" s="250" t="s">
        <v>3398</v>
      </c>
      <c r="T189" s="261">
        <v>1</v>
      </c>
      <c r="U189" s="252" t="s">
        <v>7854</v>
      </c>
      <c r="V189" s="253" t="s">
        <v>2353</v>
      </c>
      <c r="W189" s="253" t="s">
        <v>7855</v>
      </c>
      <c r="X189" s="254" t="s">
        <v>7856</v>
      </c>
      <c r="Y189" s="255">
        <v>14</v>
      </c>
      <c r="Z189" s="255"/>
      <c r="AA189" s="256" t="s">
        <v>699</v>
      </c>
      <c r="AB189" s="257">
        <f t="shared" si="2"/>
        <v>14</v>
      </c>
      <c r="AC189" s="258">
        <v>0</v>
      </c>
      <c r="AD189" s="247">
        <v>2</v>
      </c>
      <c r="AE189" s="247">
        <v>0</v>
      </c>
      <c r="AF189" s="258">
        <v>0</v>
      </c>
      <c r="AG189" s="258">
        <v>0</v>
      </c>
      <c r="AH189" s="247">
        <v>0</v>
      </c>
      <c r="AI189" s="247">
        <v>1</v>
      </c>
      <c r="AJ189" s="247">
        <v>0</v>
      </c>
      <c r="AK189" s="247">
        <v>0</v>
      </c>
      <c r="AL189" s="247">
        <v>11</v>
      </c>
      <c r="AM189" s="246" t="s">
        <v>7857</v>
      </c>
      <c r="AN189" s="247"/>
      <c r="AO189" s="247"/>
    </row>
    <row r="190" spans="1:41">
      <c r="A190" s="245" t="s">
        <v>1103</v>
      </c>
      <c r="B190" s="245" t="s">
        <v>3399</v>
      </c>
      <c r="C190" s="245" t="s">
        <v>7853</v>
      </c>
      <c r="D190" s="245" t="s">
        <v>2233</v>
      </c>
      <c r="E190" s="245" t="s">
        <v>1037</v>
      </c>
      <c r="F190" s="246" t="s">
        <v>727</v>
      </c>
      <c r="G190" s="247" t="s">
        <v>1104</v>
      </c>
      <c r="H190" s="247" t="s">
        <v>3400</v>
      </c>
      <c r="I190" s="248">
        <v>11871</v>
      </c>
      <c r="J190" s="245"/>
      <c r="K190" s="245"/>
      <c r="L190" s="245" t="s">
        <v>3402</v>
      </c>
      <c r="M190" s="247" t="s">
        <v>3403</v>
      </c>
      <c r="N190" s="249">
        <v>3</v>
      </c>
      <c r="O190" s="250" t="s">
        <v>3404</v>
      </c>
      <c r="P190" s="261">
        <v>15</v>
      </c>
      <c r="Q190" s="250" t="s">
        <v>2470</v>
      </c>
      <c r="R190" s="251">
        <v>11</v>
      </c>
      <c r="S190" s="250" t="s">
        <v>3405</v>
      </c>
      <c r="T190" s="261">
        <v>1</v>
      </c>
      <c r="U190" s="252" t="s">
        <v>7854</v>
      </c>
      <c r="V190" s="253" t="s">
        <v>2353</v>
      </c>
      <c r="W190" s="253" t="s">
        <v>7855</v>
      </c>
      <c r="X190" s="254" t="s">
        <v>7856</v>
      </c>
      <c r="Y190" s="255">
        <v>12</v>
      </c>
      <c r="Z190" s="255"/>
      <c r="AA190" s="256" t="s">
        <v>699</v>
      </c>
      <c r="AB190" s="257">
        <f t="shared" si="2"/>
        <v>12</v>
      </c>
      <c r="AC190" s="258">
        <v>0</v>
      </c>
      <c r="AD190" s="247">
        <v>0</v>
      </c>
      <c r="AE190" s="247">
        <v>0</v>
      </c>
      <c r="AF190" s="258">
        <v>0</v>
      </c>
      <c r="AG190" s="258">
        <v>0</v>
      </c>
      <c r="AH190" s="247">
        <v>0</v>
      </c>
      <c r="AI190" s="247">
        <v>3</v>
      </c>
      <c r="AJ190" s="247">
        <v>0</v>
      </c>
      <c r="AK190" s="247">
        <v>0</v>
      </c>
      <c r="AL190" s="247">
        <v>9</v>
      </c>
      <c r="AM190" s="246" t="s">
        <v>7857</v>
      </c>
      <c r="AN190" s="247"/>
      <c r="AO190" s="247"/>
    </row>
    <row r="191" spans="1:41">
      <c r="A191" s="245" t="s">
        <v>1105</v>
      </c>
      <c r="B191" s="245"/>
      <c r="C191" s="245" t="s">
        <v>7853</v>
      </c>
      <c r="D191" s="245" t="s">
        <v>2233</v>
      </c>
      <c r="E191" s="245" t="s">
        <v>1037</v>
      </c>
      <c r="F191" s="246" t="s">
        <v>727</v>
      </c>
      <c r="G191" s="247" t="s">
        <v>1106</v>
      </c>
      <c r="H191" s="247" t="s">
        <v>3406</v>
      </c>
      <c r="I191" s="248">
        <v>13784</v>
      </c>
      <c r="J191" s="245" t="s">
        <v>3407</v>
      </c>
      <c r="K191" s="245" t="s">
        <v>2332</v>
      </c>
      <c r="L191" s="245" t="s">
        <v>3408</v>
      </c>
      <c r="M191" s="247" t="s">
        <v>3409</v>
      </c>
      <c r="N191" s="249">
        <v>2</v>
      </c>
      <c r="O191" s="250" t="s">
        <v>2610</v>
      </c>
      <c r="P191" s="261">
        <v>5</v>
      </c>
      <c r="Q191" s="250">
        <v>6</v>
      </c>
      <c r="R191" s="251">
        <v>19</v>
      </c>
      <c r="S191" s="250">
        <v>32</v>
      </c>
      <c r="T191" s="261">
        <v>1</v>
      </c>
      <c r="U191" s="252" t="s">
        <v>7854</v>
      </c>
      <c r="V191" s="253" t="s">
        <v>2353</v>
      </c>
      <c r="W191" s="253" t="s">
        <v>7855</v>
      </c>
      <c r="X191" s="254" t="s">
        <v>7856</v>
      </c>
      <c r="Y191" s="255">
        <v>8</v>
      </c>
      <c r="Z191" s="255"/>
      <c r="AA191" s="256" t="s">
        <v>699</v>
      </c>
      <c r="AB191" s="257">
        <f t="shared" si="2"/>
        <v>8</v>
      </c>
      <c r="AC191" s="258">
        <v>0</v>
      </c>
      <c r="AD191" s="247">
        <v>0</v>
      </c>
      <c r="AE191" s="247">
        <v>0</v>
      </c>
      <c r="AF191" s="258">
        <v>0</v>
      </c>
      <c r="AG191" s="258">
        <v>0</v>
      </c>
      <c r="AH191" s="247">
        <v>0</v>
      </c>
      <c r="AI191" s="247">
        <v>1</v>
      </c>
      <c r="AJ191" s="247">
        <v>0</v>
      </c>
      <c r="AK191" s="247">
        <v>0</v>
      </c>
      <c r="AL191" s="247">
        <v>7</v>
      </c>
      <c r="AM191" s="246" t="s">
        <v>7857</v>
      </c>
      <c r="AN191" s="247"/>
      <c r="AO191" s="247"/>
    </row>
    <row r="192" spans="1:41">
      <c r="A192" s="245" t="s">
        <v>1107</v>
      </c>
      <c r="B192" s="245" t="s">
        <v>3410</v>
      </c>
      <c r="C192" s="245" t="s">
        <v>7853</v>
      </c>
      <c r="D192" s="245" t="s">
        <v>2233</v>
      </c>
      <c r="E192" s="245" t="s">
        <v>1037</v>
      </c>
      <c r="F192" s="246" t="s">
        <v>724</v>
      </c>
      <c r="G192" s="247" t="s">
        <v>1108</v>
      </c>
      <c r="H192" s="247" t="s">
        <v>3411</v>
      </c>
      <c r="I192" s="248">
        <v>26659</v>
      </c>
      <c r="J192" s="245" t="s">
        <v>3412</v>
      </c>
      <c r="K192" s="245" t="s">
        <v>2332</v>
      </c>
      <c r="L192" s="245" t="s">
        <v>3413</v>
      </c>
      <c r="M192" s="247" t="s">
        <v>3414</v>
      </c>
      <c r="N192" s="249">
        <v>4</v>
      </c>
      <c r="O192" s="250" t="s">
        <v>3415</v>
      </c>
      <c r="P192" s="261">
        <v>10</v>
      </c>
      <c r="Q192" s="250" t="s">
        <v>2798</v>
      </c>
      <c r="R192" s="251">
        <v>49</v>
      </c>
      <c r="S192" s="250" t="s">
        <v>3416</v>
      </c>
      <c r="T192" s="261">
        <v>3</v>
      </c>
      <c r="U192" s="252" t="s">
        <v>7854</v>
      </c>
      <c r="V192" s="253" t="s">
        <v>26</v>
      </c>
      <c r="W192" s="260" t="s">
        <v>35</v>
      </c>
      <c r="X192" s="254" t="s">
        <v>7862</v>
      </c>
      <c r="Y192" s="255">
        <v>51</v>
      </c>
      <c r="Z192" s="255"/>
      <c r="AA192" s="256" t="s">
        <v>699</v>
      </c>
      <c r="AB192" s="257">
        <f t="shared" si="2"/>
        <v>51</v>
      </c>
      <c r="AC192" s="258">
        <v>0</v>
      </c>
      <c r="AD192" s="247">
        <v>5</v>
      </c>
      <c r="AE192" s="247">
        <v>0</v>
      </c>
      <c r="AF192" s="258">
        <v>0</v>
      </c>
      <c r="AG192" s="258">
        <v>0</v>
      </c>
      <c r="AH192" s="247">
        <v>0</v>
      </c>
      <c r="AI192" s="247">
        <v>0</v>
      </c>
      <c r="AJ192" s="247">
        <v>0</v>
      </c>
      <c r="AK192" s="247">
        <v>0</v>
      </c>
      <c r="AL192" s="247">
        <v>46</v>
      </c>
      <c r="AM192" s="246" t="s">
        <v>7857</v>
      </c>
      <c r="AN192" s="247"/>
      <c r="AO192" s="247"/>
    </row>
    <row r="193" spans="1:41">
      <c r="A193" s="245" t="s">
        <v>1109</v>
      </c>
      <c r="B193" s="245" t="s">
        <v>3417</v>
      </c>
      <c r="C193" s="245" t="s">
        <v>7853</v>
      </c>
      <c r="D193" s="245" t="s">
        <v>2233</v>
      </c>
      <c r="E193" s="245" t="s">
        <v>1037</v>
      </c>
      <c r="F193" s="246" t="s">
        <v>730</v>
      </c>
      <c r="G193" s="247" t="s">
        <v>1110</v>
      </c>
      <c r="H193" s="247" t="s">
        <v>3418</v>
      </c>
      <c r="I193" s="248">
        <v>23188</v>
      </c>
      <c r="J193" s="245" t="s">
        <v>3419</v>
      </c>
      <c r="K193" s="245" t="s">
        <v>2332</v>
      </c>
      <c r="L193" s="245" t="s">
        <v>3420</v>
      </c>
      <c r="M193" s="247" t="s">
        <v>3421</v>
      </c>
      <c r="N193" s="249">
        <v>2</v>
      </c>
      <c r="O193" s="250" t="s">
        <v>3274</v>
      </c>
      <c r="P193" s="261">
        <v>8</v>
      </c>
      <c r="Q193" s="250" t="s">
        <v>3382</v>
      </c>
      <c r="R193" s="251">
        <v>41</v>
      </c>
      <c r="S193" s="250" t="s">
        <v>3422</v>
      </c>
      <c r="T193" s="261">
        <v>1</v>
      </c>
      <c r="U193" s="252" t="s">
        <v>7854</v>
      </c>
      <c r="V193" s="253" t="s">
        <v>26</v>
      </c>
      <c r="W193" s="260" t="s">
        <v>35</v>
      </c>
      <c r="X193" s="254" t="s">
        <v>7862</v>
      </c>
      <c r="Y193" s="255">
        <v>36</v>
      </c>
      <c r="Z193" s="255"/>
      <c r="AA193" s="256" t="s">
        <v>699</v>
      </c>
      <c r="AB193" s="257">
        <f t="shared" si="2"/>
        <v>36</v>
      </c>
      <c r="AC193" s="258">
        <v>0</v>
      </c>
      <c r="AD193" s="247">
        <v>1</v>
      </c>
      <c r="AE193" s="247">
        <v>0</v>
      </c>
      <c r="AF193" s="258">
        <v>3</v>
      </c>
      <c r="AG193" s="258">
        <v>0</v>
      </c>
      <c r="AH193" s="247">
        <v>0</v>
      </c>
      <c r="AI193" s="247">
        <v>4</v>
      </c>
      <c r="AJ193" s="247">
        <v>0</v>
      </c>
      <c r="AK193" s="247">
        <v>0</v>
      </c>
      <c r="AL193" s="247">
        <v>28</v>
      </c>
      <c r="AM193" s="246" t="s">
        <v>7863</v>
      </c>
      <c r="AN193" s="247"/>
      <c r="AO193" s="247"/>
    </row>
    <row r="194" spans="1:41">
      <c r="A194" s="245" t="s">
        <v>1111</v>
      </c>
      <c r="B194" s="245"/>
      <c r="C194" s="245" t="s">
        <v>7853</v>
      </c>
      <c r="D194" s="245" t="s">
        <v>2233</v>
      </c>
      <c r="E194" s="245" t="s">
        <v>1037</v>
      </c>
      <c r="F194" s="246" t="s">
        <v>727</v>
      </c>
      <c r="G194" s="247" t="s">
        <v>1112</v>
      </c>
      <c r="H194" s="247" t="s">
        <v>3423</v>
      </c>
      <c r="I194" s="248">
        <v>8280</v>
      </c>
      <c r="J194" s="245" t="s">
        <v>3424</v>
      </c>
      <c r="K194" s="245" t="s">
        <v>2332</v>
      </c>
      <c r="L194" s="245" t="s">
        <v>3425</v>
      </c>
      <c r="M194" s="247" t="s">
        <v>3426</v>
      </c>
      <c r="N194" s="249">
        <v>5</v>
      </c>
      <c r="O194" s="250" t="s">
        <v>3427</v>
      </c>
      <c r="P194" s="261">
        <v>5</v>
      </c>
      <c r="Q194" s="250" t="s">
        <v>7922</v>
      </c>
      <c r="R194" s="251">
        <v>34</v>
      </c>
      <c r="S194" s="250">
        <v>150</v>
      </c>
      <c r="T194" s="261">
        <v>1</v>
      </c>
      <c r="U194" s="252" t="s">
        <v>7854</v>
      </c>
      <c r="V194" s="253" t="s">
        <v>2353</v>
      </c>
      <c r="W194" s="253" t="s">
        <v>7855</v>
      </c>
      <c r="X194" s="254" t="s">
        <v>7856</v>
      </c>
      <c r="Y194" s="255">
        <v>16</v>
      </c>
      <c r="Z194" s="255"/>
      <c r="AA194" s="256" t="s">
        <v>699</v>
      </c>
      <c r="AB194" s="257">
        <f t="shared" si="2"/>
        <v>16</v>
      </c>
      <c r="AC194" s="258">
        <v>0</v>
      </c>
      <c r="AD194" s="247">
        <v>0</v>
      </c>
      <c r="AE194" s="247">
        <v>0</v>
      </c>
      <c r="AF194" s="258">
        <v>0</v>
      </c>
      <c r="AG194" s="258">
        <v>0</v>
      </c>
      <c r="AH194" s="247">
        <v>0</v>
      </c>
      <c r="AI194" s="247">
        <v>10</v>
      </c>
      <c r="AJ194" s="247">
        <v>0</v>
      </c>
      <c r="AK194" s="247">
        <v>0</v>
      </c>
      <c r="AL194" s="247">
        <v>6</v>
      </c>
      <c r="AM194" s="246" t="s">
        <v>7857</v>
      </c>
      <c r="AN194" s="247"/>
      <c r="AO194" s="247"/>
    </row>
    <row r="195" spans="1:41">
      <c r="A195" s="245" t="s">
        <v>1113</v>
      </c>
      <c r="B195" s="245" t="s">
        <v>3428</v>
      </c>
      <c r="C195" s="245" t="s">
        <v>7853</v>
      </c>
      <c r="D195" s="245" t="s">
        <v>2233</v>
      </c>
      <c r="E195" s="245" t="s">
        <v>1037</v>
      </c>
      <c r="F195" s="246" t="s">
        <v>7859</v>
      </c>
      <c r="G195" s="247" t="s">
        <v>1114</v>
      </c>
      <c r="H195" s="247" t="s">
        <v>3429</v>
      </c>
      <c r="I195" s="248">
        <v>10754</v>
      </c>
      <c r="J195" s="245" t="s">
        <v>3430</v>
      </c>
      <c r="K195" s="245" t="s">
        <v>2332</v>
      </c>
      <c r="L195" s="245" t="s">
        <v>3431</v>
      </c>
      <c r="M195" s="247" t="s">
        <v>3432</v>
      </c>
      <c r="N195" s="249">
        <v>3</v>
      </c>
      <c r="O195" s="250" t="s">
        <v>2927</v>
      </c>
      <c r="P195" s="261">
        <v>5</v>
      </c>
      <c r="Q195" s="250" t="s">
        <v>2470</v>
      </c>
      <c r="R195" s="251">
        <v>12</v>
      </c>
      <c r="S195" s="250" t="s">
        <v>3433</v>
      </c>
      <c r="T195" s="261">
        <v>1</v>
      </c>
      <c r="U195" s="252" t="s">
        <v>7854</v>
      </c>
      <c r="V195" s="253" t="s">
        <v>2353</v>
      </c>
      <c r="W195" s="253" t="s">
        <v>7855</v>
      </c>
      <c r="X195" s="254" t="s">
        <v>7856</v>
      </c>
      <c r="Y195" s="255">
        <v>14</v>
      </c>
      <c r="Z195" s="255"/>
      <c r="AA195" s="256" t="s">
        <v>7923</v>
      </c>
      <c r="AB195" s="257">
        <f t="shared" si="2"/>
        <v>14</v>
      </c>
      <c r="AC195" s="258">
        <v>0</v>
      </c>
      <c r="AD195" s="247">
        <v>0</v>
      </c>
      <c r="AE195" s="247">
        <v>0</v>
      </c>
      <c r="AF195" s="258">
        <v>0</v>
      </c>
      <c r="AG195" s="258">
        <v>0</v>
      </c>
      <c r="AH195" s="247">
        <v>0</v>
      </c>
      <c r="AI195" s="247">
        <v>0</v>
      </c>
      <c r="AJ195" s="247">
        <v>0</v>
      </c>
      <c r="AK195" s="247">
        <v>0</v>
      </c>
      <c r="AL195" s="247">
        <v>14</v>
      </c>
      <c r="AM195" s="246" t="s">
        <v>7857</v>
      </c>
      <c r="AN195" s="247"/>
      <c r="AO195" s="247"/>
    </row>
    <row r="196" spans="1:41">
      <c r="A196" s="245" t="s">
        <v>1115</v>
      </c>
      <c r="B196" s="245" t="s">
        <v>3434</v>
      </c>
      <c r="C196" s="245" t="s">
        <v>7853</v>
      </c>
      <c r="D196" s="245" t="s">
        <v>2233</v>
      </c>
      <c r="E196" s="245" t="s">
        <v>1037</v>
      </c>
      <c r="F196" s="246" t="s">
        <v>730</v>
      </c>
      <c r="G196" s="247" t="s">
        <v>1116</v>
      </c>
      <c r="H196" s="247" t="s">
        <v>3435</v>
      </c>
      <c r="I196" s="248">
        <v>39508</v>
      </c>
      <c r="J196" s="245" t="s">
        <v>3436</v>
      </c>
      <c r="K196" s="245" t="s">
        <v>2332</v>
      </c>
      <c r="L196" s="245" t="s">
        <v>3437</v>
      </c>
      <c r="M196" s="247" t="s">
        <v>3438</v>
      </c>
      <c r="N196" s="249">
        <v>3</v>
      </c>
      <c r="O196" s="250" t="s">
        <v>3439</v>
      </c>
      <c r="P196" s="261">
        <v>21</v>
      </c>
      <c r="Q196" s="250" t="s">
        <v>3440</v>
      </c>
      <c r="R196" s="251">
        <v>75</v>
      </c>
      <c r="S196" s="250" t="s">
        <v>3441</v>
      </c>
      <c r="T196" s="261">
        <v>1</v>
      </c>
      <c r="U196" s="252" t="s">
        <v>7854</v>
      </c>
      <c r="V196" s="253" t="s">
        <v>26</v>
      </c>
      <c r="W196" s="260" t="s">
        <v>35</v>
      </c>
      <c r="X196" s="254" t="s">
        <v>7862</v>
      </c>
      <c r="Y196" s="255">
        <v>48</v>
      </c>
      <c r="Z196" s="255"/>
      <c r="AA196" s="256" t="s">
        <v>699</v>
      </c>
      <c r="AB196" s="257">
        <f t="shared" ref="AB196:AB259" si="3">SUM(AC196:AL196)</f>
        <v>48</v>
      </c>
      <c r="AC196" s="258">
        <v>0</v>
      </c>
      <c r="AD196" s="247">
        <v>0</v>
      </c>
      <c r="AE196" s="247">
        <v>0</v>
      </c>
      <c r="AF196" s="258">
        <v>0</v>
      </c>
      <c r="AG196" s="258">
        <v>0</v>
      </c>
      <c r="AH196" s="247">
        <v>0</v>
      </c>
      <c r="AI196" s="247">
        <v>7</v>
      </c>
      <c r="AJ196" s="247">
        <v>0</v>
      </c>
      <c r="AK196" s="247">
        <v>0</v>
      </c>
      <c r="AL196" s="247">
        <v>41</v>
      </c>
      <c r="AM196" s="246" t="s">
        <v>7857</v>
      </c>
      <c r="AN196" s="247"/>
      <c r="AO196" s="247"/>
    </row>
    <row r="197" spans="1:41">
      <c r="A197" s="245" t="s">
        <v>1117</v>
      </c>
      <c r="B197" s="245" t="s">
        <v>3442</v>
      </c>
      <c r="C197" s="245" t="s">
        <v>7853</v>
      </c>
      <c r="D197" s="245" t="s">
        <v>2233</v>
      </c>
      <c r="E197" s="245" t="s">
        <v>1037</v>
      </c>
      <c r="F197" s="246" t="s">
        <v>727</v>
      </c>
      <c r="G197" s="247" t="s">
        <v>1118</v>
      </c>
      <c r="H197" s="247" t="s">
        <v>3443</v>
      </c>
      <c r="I197" s="248">
        <v>38777</v>
      </c>
      <c r="J197" s="245" t="s">
        <v>3444</v>
      </c>
      <c r="K197" s="245" t="s">
        <v>2332</v>
      </c>
      <c r="L197" s="245" t="s">
        <v>3445</v>
      </c>
      <c r="M197" s="247" t="s">
        <v>3446</v>
      </c>
      <c r="N197" s="249">
        <v>3</v>
      </c>
      <c r="O197" s="250" t="s">
        <v>2977</v>
      </c>
      <c r="P197" s="261">
        <v>6</v>
      </c>
      <c r="Q197" s="250" t="s">
        <v>2818</v>
      </c>
      <c r="R197" s="251">
        <v>10</v>
      </c>
      <c r="S197" s="250" t="s">
        <v>2783</v>
      </c>
      <c r="T197" s="261">
        <v>2</v>
      </c>
      <c r="U197" s="252" t="s">
        <v>7854</v>
      </c>
      <c r="V197" s="253" t="s">
        <v>26</v>
      </c>
      <c r="W197" s="260" t="s">
        <v>87</v>
      </c>
      <c r="X197" s="254" t="s">
        <v>7862</v>
      </c>
      <c r="Y197" s="255">
        <v>51</v>
      </c>
      <c r="Z197" s="255"/>
      <c r="AA197" s="256" t="s">
        <v>699</v>
      </c>
      <c r="AB197" s="257">
        <f t="shared" si="3"/>
        <v>51</v>
      </c>
      <c r="AC197" s="258">
        <v>0</v>
      </c>
      <c r="AD197" s="247">
        <v>0</v>
      </c>
      <c r="AE197" s="247">
        <v>0</v>
      </c>
      <c r="AF197" s="258">
        <v>0</v>
      </c>
      <c r="AG197" s="258">
        <v>0</v>
      </c>
      <c r="AH197" s="247">
        <v>0</v>
      </c>
      <c r="AI197" s="247">
        <v>6</v>
      </c>
      <c r="AJ197" s="247">
        <v>0</v>
      </c>
      <c r="AK197" s="247">
        <v>0</v>
      </c>
      <c r="AL197" s="247">
        <v>45</v>
      </c>
      <c r="AM197" s="246" t="s">
        <v>7857</v>
      </c>
      <c r="AN197" s="247"/>
      <c r="AO197" s="247"/>
    </row>
    <row r="198" spans="1:41">
      <c r="A198" s="245" t="s">
        <v>1119</v>
      </c>
      <c r="B198" s="245" t="s">
        <v>3447</v>
      </c>
      <c r="C198" s="245" t="s">
        <v>7853</v>
      </c>
      <c r="D198" s="245" t="s">
        <v>2233</v>
      </c>
      <c r="E198" s="245" t="s">
        <v>1037</v>
      </c>
      <c r="F198" s="246" t="s">
        <v>7859</v>
      </c>
      <c r="G198" s="247" t="s">
        <v>1120</v>
      </c>
      <c r="H198" s="247" t="s">
        <v>3448</v>
      </c>
      <c r="I198" s="248">
        <v>18171</v>
      </c>
      <c r="J198" s="245"/>
      <c r="K198" s="245"/>
      <c r="L198" s="245" t="s">
        <v>699</v>
      </c>
      <c r="M198" s="247" t="s">
        <v>699</v>
      </c>
      <c r="N198" s="249">
        <v>3</v>
      </c>
      <c r="O198" s="250" t="s">
        <v>3449</v>
      </c>
      <c r="P198" s="261">
        <v>10</v>
      </c>
      <c r="Q198" s="250" t="s">
        <v>2593</v>
      </c>
      <c r="R198" s="251">
        <v>26</v>
      </c>
      <c r="S198" s="250" t="s">
        <v>3450</v>
      </c>
      <c r="T198" s="261">
        <v>1</v>
      </c>
      <c r="U198" s="252" t="s">
        <v>7854</v>
      </c>
      <c r="V198" s="253" t="s">
        <v>2353</v>
      </c>
      <c r="W198" s="260" t="s">
        <v>35</v>
      </c>
      <c r="X198" s="254" t="s">
        <v>7862</v>
      </c>
      <c r="Y198" s="255">
        <v>28</v>
      </c>
      <c r="Z198" s="255"/>
      <c r="AA198" s="256" t="s">
        <v>699</v>
      </c>
      <c r="AB198" s="257">
        <f t="shared" si="3"/>
        <v>28</v>
      </c>
      <c r="AC198" s="258">
        <v>0</v>
      </c>
      <c r="AD198" s="247">
        <v>4</v>
      </c>
      <c r="AE198" s="247">
        <v>0</v>
      </c>
      <c r="AF198" s="258">
        <v>0</v>
      </c>
      <c r="AG198" s="258">
        <v>0</v>
      </c>
      <c r="AH198" s="247">
        <v>0</v>
      </c>
      <c r="AI198" s="247">
        <v>3</v>
      </c>
      <c r="AJ198" s="247">
        <v>0</v>
      </c>
      <c r="AK198" s="247">
        <v>0</v>
      </c>
      <c r="AL198" s="247">
        <v>21</v>
      </c>
      <c r="AM198" s="246" t="s">
        <v>7857</v>
      </c>
      <c r="AN198" s="247"/>
      <c r="AO198" s="247"/>
    </row>
    <row r="199" spans="1:41">
      <c r="A199" s="245" t="s">
        <v>1121</v>
      </c>
      <c r="B199" s="245" t="s">
        <v>3451</v>
      </c>
      <c r="C199" s="245" t="s">
        <v>7853</v>
      </c>
      <c r="D199" s="245" t="s">
        <v>2233</v>
      </c>
      <c r="E199" s="245" t="s">
        <v>1037</v>
      </c>
      <c r="F199" s="246" t="s">
        <v>727</v>
      </c>
      <c r="G199" s="247" t="s">
        <v>1122</v>
      </c>
      <c r="H199" s="247" t="s">
        <v>3452</v>
      </c>
      <c r="I199" s="248">
        <v>25082</v>
      </c>
      <c r="J199" s="245"/>
      <c r="K199" s="245"/>
      <c r="L199" s="245" t="s">
        <v>699</v>
      </c>
      <c r="M199" s="247" t="s">
        <v>699</v>
      </c>
      <c r="N199" s="249">
        <v>3</v>
      </c>
      <c r="O199" s="250" t="s">
        <v>2469</v>
      </c>
      <c r="P199" s="261">
        <v>12</v>
      </c>
      <c r="Q199" s="250" t="s">
        <v>2430</v>
      </c>
      <c r="R199" s="251">
        <v>13</v>
      </c>
      <c r="S199" s="250" t="s">
        <v>3453</v>
      </c>
      <c r="T199" s="261">
        <v>1</v>
      </c>
      <c r="U199" s="252" t="s">
        <v>7860</v>
      </c>
      <c r="V199" s="253" t="s">
        <v>2353</v>
      </c>
      <c r="W199" s="253" t="s">
        <v>7855</v>
      </c>
      <c r="X199" s="254" t="s">
        <v>7856</v>
      </c>
      <c r="Y199" s="255">
        <v>11</v>
      </c>
      <c r="Z199" s="255"/>
      <c r="AA199" s="256" t="s">
        <v>699</v>
      </c>
      <c r="AB199" s="257">
        <f t="shared" si="3"/>
        <v>11</v>
      </c>
      <c r="AC199" s="258">
        <v>0</v>
      </c>
      <c r="AD199" s="247">
        <v>0</v>
      </c>
      <c r="AE199" s="247">
        <v>0</v>
      </c>
      <c r="AF199" s="258">
        <v>1</v>
      </c>
      <c r="AG199" s="258">
        <v>0</v>
      </c>
      <c r="AH199" s="247">
        <v>0</v>
      </c>
      <c r="AI199" s="247">
        <v>1</v>
      </c>
      <c r="AJ199" s="247">
        <v>0</v>
      </c>
      <c r="AK199" s="247">
        <v>0</v>
      </c>
      <c r="AL199" s="247">
        <v>9</v>
      </c>
      <c r="AM199" s="246" t="s">
        <v>7860</v>
      </c>
      <c r="AN199" s="247"/>
      <c r="AO199" s="247"/>
    </row>
    <row r="200" spans="1:41">
      <c r="A200" s="245" t="s">
        <v>1123</v>
      </c>
      <c r="B200" s="245" t="s">
        <v>3454</v>
      </c>
      <c r="C200" s="245" t="s">
        <v>7853</v>
      </c>
      <c r="D200" s="245" t="s">
        <v>2233</v>
      </c>
      <c r="E200" s="245" t="s">
        <v>1037</v>
      </c>
      <c r="F200" s="246" t="s">
        <v>727</v>
      </c>
      <c r="G200" s="247" t="s">
        <v>7924</v>
      </c>
      <c r="H200" s="247" t="s">
        <v>3455</v>
      </c>
      <c r="I200" s="248">
        <v>8899</v>
      </c>
      <c r="J200" s="245"/>
      <c r="K200" s="245"/>
      <c r="L200" s="245" t="s">
        <v>699</v>
      </c>
      <c r="M200" s="247" t="s">
        <v>699</v>
      </c>
      <c r="N200" s="249">
        <v>5</v>
      </c>
      <c r="O200" s="250" t="s">
        <v>3456</v>
      </c>
      <c r="P200" s="261">
        <v>6</v>
      </c>
      <c r="Q200" s="250" t="s">
        <v>2430</v>
      </c>
      <c r="R200" s="251">
        <v>9</v>
      </c>
      <c r="S200" s="250" t="s">
        <v>2423</v>
      </c>
      <c r="T200" s="261">
        <v>1</v>
      </c>
      <c r="U200" s="252" t="s">
        <v>7854</v>
      </c>
      <c r="V200" s="253" t="s">
        <v>2353</v>
      </c>
      <c r="W200" s="253" t="s">
        <v>7855</v>
      </c>
      <c r="X200" s="254" t="s">
        <v>7856</v>
      </c>
      <c r="Y200" s="255">
        <v>7</v>
      </c>
      <c r="Z200" s="255"/>
      <c r="AA200" s="256" t="s">
        <v>699</v>
      </c>
      <c r="AB200" s="257">
        <f t="shared" si="3"/>
        <v>7</v>
      </c>
      <c r="AC200" s="258">
        <v>0</v>
      </c>
      <c r="AD200" s="247">
        <v>6</v>
      </c>
      <c r="AE200" s="247">
        <v>0</v>
      </c>
      <c r="AF200" s="258">
        <v>0</v>
      </c>
      <c r="AG200" s="258">
        <v>0</v>
      </c>
      <c r="AH200" s="247">
        <v>0</v>
      </c>
      <c r="AI200" s="247">
        <v>1</v>
      </c>
      <c r="AJ200" s="247">
        <v>0</v>
      </c>
      <c r="AK200" s="247">
        <v>0</v>
      </c>
      <c r="AL200" s="247">
        <v>0</v>
      </c>
      <c r="AM200" s="246" t="s">
        <v>7857</v>
      </c>
      <c r="AN200" s="247"/>
      <c r="AO200" s="247"/>
    </row>
    <row r="201" spans="1:41">
      <c r="A201" s="245" t="s">
        <v>1125</v>
      </c>
      <c r="B201" s="245" t="s">
        <v>3457</v>
      </c>
      <c r="C201" s="245" t="s">
        <v>7853</v>
      </c>
      <c r="D201" s="245" t="s">
        <v>2233</v>
      </c>
      <c r="E201" s="245" t="s">
        <v>1037</v>
      </c>
      <c r="F201" s="246" t="s">
        <v>727</v>
      </c>
      <c r="G201" s="247" t="s">
        <v>1126</v>
      </c>
      <c r="H201" s="247" t="s">
        <v>3458</v>
      </c>
      <c r="I201" s="248">
        <v>8218</v>
      </c>
      <c r="J201" s="245" t="s">
        <v>3459</v>
      </c>
      <c r="K201" s="245" t="s">
        <v>2332</v>
      </c>
      <c r="L201" s="245" t="s">
        <v>3460</v>
      </c>
      <c r="M201" s="247" t="s">
        <v>3461</v>
      </c>
      <c r="N201" s="249">
        <v>3</v>
      </c>
      <c r="O201" s="250" t="s">
        <v>2453</v>
      </c>
      <c r="P201" s="261">
        <v>6</v>
      </c>
      <c r="Q201" s="250" t="s">
        <v>2430</v>
      </c>
      <c r="R201" s="251">
        <v>11</v>
      </c>
      <c r="S201" s="250" t="s">
        <v>3462</v>
      </c>
      <c r="T201" s="261">
        <v>1</v>
      </c>
      <c r="U201" s="252" t="s">
        <v>7854</v>
      </c>
      <c r="V201" s="253" t="s">
        <v>2353</v>
      </c>
      <c r="W201" s="253" t="s">
        <v>7855</v>
      </c>
      <c r="X201" s="254" t="s">
        <v>7856</v>
      </c>
      <c r="Y201" s="255">
        <v>13</v>
      </c>
      <c r="Z201" s="255"/>
      <c r="AA201" s="256" t="s">
        <v>699</v>
      </c>
      <c r="AB201" s="257">
        <f t="shared" si="3"/>
        <v>13</v>
      </c>
      <c r="AC201" s="258">
        <v>0</v>
      </c>
      <c r="AD201" s="247">
        <v>4</v>
      </c>
      <c r="AE201" s="247">
        <v>0</v>
      </c>
      <c r="AF201" s="258">
        <v>0</v>
      </c>
      <c r="AG201" s="258">
        <v>0</v>
      </c>
      <c r="AH201" s="247">
        <v>0</v>
      </c>
      <c r="AI201" s="247">
        <v>2</v>
      </c>
      <c r="AJ201" s="247">
        <v>0</v>
      </c>
      <c r="AK201" s="247">
        <v>0</v>
      </c>
      <c r="AL201" s="247">
        <v>7</v>
      </c>
      <c r="AM201" s="246" t="s">
        <v>7857</v>
      </c>
      <c r="AN201" s="247"/>
      <c r="AO201" s="247"/>
    </row>
    <row r="202" spans="1:41">
      <c r="A202" s="245" t="s">
        <v>1127</v>
      </c>
      <c r="B202" s="245" t="s">
        <v>3463</v>
      </c>
      <c r="C202" s="245" t="s">
        <v>7853</v>
      </c>
      <c r="D202" s="245" t="s">
        <v>2233</v>
      </c>
      <c r="E202" s="245" t="s">
        <v>1037</v>
      </c>
      <c r="F202" s="246" t="s">
        <v>727</v>
      </c>
      <c r="G202" s="247" t="s">
        <v>1128</v>
      </c>
      <c r="H202" s="247" t="s">
        <v>3464</v>
      </c>
      <c r="I202" s="248">
        <v>15175</v>
      </c>
      <c r="J202" s="245" t="s">
        <v>3465</v>
      </c>
      <c r="K202" s="245" t="s">
        <v>2332</v>
      </c>
      <c r="L202" s="245" t="s">
        <v>3466</v>
      </c>
      <c r="M202" s="247" t="s">
        <v>3467</v>
      </c>
      <c r="N202" s="249">
        <v>2</v>
      </c>
      <c r="O202" s="250" t="s">
        <v>2663</v>
      </c>
      <c r="P202" s="261">
        <v>3</v>
      </c>
      <c r="Q202" s="250" t="s">
        <v>2470</v>
      </c>
      <c r="R202" s="251">
        <v>11</v>
      </c>
      <c r="S202" s="250" t="s">
        <v>3468</v>
      </c>
      <c r="T202" s="261">
        <v>0</v>
      </c>
      <c r="U202" s="252" t="s">
        <v>7854</v>
      </c>
      <c r="V202" s="253" t="s">
        <v>2353</v>
      </c>
      <c r="W202" s="253" t="s">
        <v>7855</v>
      </c>
      <c r="X202" s="254" t="s">
        <v>7856</v>
      </c>
      <c r="Y202" s="255">
        <v>7</v>
      </c>
      <c r="Z202" s="255"/>
      <c r="AA202" s="256" t="s">
        <v>699</v>
      </c>
      <c r="AB202" s="257">
        <f t="shared" si="3"/>
        <v>7</v>
      </c>
      <c r="AC202" s="258">
        <v>0</v>
      </c>
      <c r="AD202" s="247">
        <v>0</v>
      </c>
      <c r="AE202" s="247">
        <v>0</v>
      </c>
      <c r="AF202" s="258">
        <v>0</v>
      </c>
      <c r="AG202" s="258">
        <v>0</v>
      </c>
      <c r="AH202" s="247">
        <v>0</v>
      </c>
      <c r="AI202" s="247">
        <v>1</v>
      </c>
      <c r="AJ202" s="247">
        <v>0</v>
      </c>
      <c r="AK202" s="247">
        <v>0</v>
      </c>
      <c r="AL202" s="247">
        <v>6</v>
      </c>
      <c r="AM202" s="246" t="s">
        <v>7857</v>
      </c>
      <c r="AN202" s="247"/>
      <c r="AO202" s="247"/>
    </row>
    <row r="203" spans="1:41">
      <c r="A203" s="245" t="s">
        <v>1129</v>
      </c>
      <c r="B203" s="245" t="s">
        <v>3469</v>
      </c>
      <c r="C203" s="245" t="s">
        <v>7853</v>
      </c>
      <c r="D203" s="245" t="s">
        <v>2233</v>
      </c>
      <c r="E203" s="245" t="s">
        <v>1037</v>
      </c>
      <c r="F203" s="246" t="s">
        <v>727</v>
      </c>
      <c r="G203" s="247" t="s">
        <v>1130</v>
      </c>
      <c r="H203" s="247" t="s">
        <v>3470</v>
      </c>
      <c r="I203" s="248">
        <v>21642</v>
      </c>
      <c r="J203" s="245"/>
      <c r="K203" s="245"/>
      <c r="L203" s="245" t="s">
        <v>699</v>
      </c>
      <c r="M203" s="247" t="s">
        <v>699</v>
      </c>
      <c r="N203" s="249">
        <v>2</v>
      </c>
      <c r="O203" s="250" t="s">
        <v>2470</v>
      </c>
      <c r="P203" s="261">
        <v>6</v>
      </c>
      <c r="Q203" s="250" t="s">
        <v>2470</v>
      </c>
      <c r="R203" s="251">
        <v>10</v>
      </c>
      <c r="S203" s="250" t="s">
        <v>3471</v>
      </c>
      <c r="T203" s="261">
        <v>0</v>
      </c>
      <c r="U203" s="252" t="s">
        <v>7854</v>
      </c>
      <c r="V203" s="253" t="s">
        <v>2353</v>
      </c>
      <c r="W203" s="253" t="s">
        <v>7855</v>
      </c>
      <c r="X203" s="254" t="s">
        <v>7856</v>
      </c>
      <c r="Y203" s="255">
        <v>8</v>
      </c>
      <c r="Z203" s="255"/>
      <c r="AA203" s="256" t="s">
        <v>699</v>
      </c>
      <c r="AB203" s="257">
        <f t="shared" si="3"/>
        <v>8</v>
      </c>
      <c r="AC203" s="258">
        <v>0</v>
      </c>
      <c r="AD203" s="247">
        <v>3</v>
      </c>
      <c r="AE203" s="247">
        <v>0</v>
      </c>
      <c r="AF203" s="258">
        <v>0</v>
      </c>
      <c r="AG203" s="258">
        <v>0</v>
      </c>
      <c r="AH203" s="247">
        <v>0</v>
      </c>
      <c r="AI203" s="247">
        <v>1</v>
      </c>
      <c r="AJ203" s="247">
        <v>0</v>
      </c>
      <c r="AK203" s="247">
        <v>0</v>
      </c>
      <c r="AL203" s="247">
        <v>4</v>
      </c>
      <c r="AM203" s="246" t="s">
        <v>7857</v>
      </c>
      <c r="AN203" s="247"/>
      <c r="AO203" s="247"/>
    </row>
    <row r="204" spans="1:41">
      <c r="A204" s="245" t="s">
        <v>1131</v>
      </c>
      <c r="B204" s="245" t="s">
        <v>3472</v>
      </c>
      <c r="C204" s="245" t="s">
        <v>7853</v>
      </c>
      <c r="D204" s="245" t="s">
        <v>2233</v>
      </c>
      <c r="E204" s="245" t="s">
        <v>1037</v>
      </c>
      <c r="F204" s="246" t="s">
        <v>727</v>
      </c>
      <c r="G204" s="247" t="s">
        <v>1132</v>
      </c>
      <c r="H204" s="247" t="s">
        <v>3473</v>
      </c>
      <c r="I204" s="248">
        <v>25486</v>
      </c>
      <c r="J204" s="245" t="s">
        <v>3474</v>
      </c>
      <c r="K204" s="245" t="s">
        <v>2332</v>
      </c>
      <c r="L204" s="245" t="s">
        <v>3475</v>
      </c>
      <c r="M204" s="247" t="s">
        <v>3476</v>
      </c>
      <c r="N204" s="249">
        <v>5</v>
      </c>
      <c r="O204" s="250" t="s">
        <v>3477</v>
      </c>
      <c r="P204" s="261">
        <v>16</v>
      </c>
      <c r="Q204" s="250" t="s">
        <v>3478</v>
      </c>
      <c r="R204" s="251">
        <v>73</v>
      </c>
      <c r="S204" s="250" t="s">
        <v>3479</v>
      </c>
      <c r="T204" s="261">
        <v>2</v>
      </c>
      <c r="U204" s="252" t="s">
        <v>7854</v>
      </c>
      <c r="V204" s="253" t="s">
        <v>26</v>
      </c>
      <c r="W204" s="260" t="s">
        <v>87</v>
      </c>
      <c r="X204" s="254" t="s">
        <v>7862</v>
      </c>
      <c r="Y204" s="255">
        <v>86</v>
      </c>
      <c r="Z204" s="255"/>
      <c r="AA204" s="256" t="s">
        <v>699</v>
      </c>
      <c r="AB204" s="257">
        <f t="shared" si="3"/>
        <v>86</v>
      </c>
      <c r="AC204" s="258">
        <v>0</v>
      </c>
      <c r="AD204" s="247">
        <v>11</v>
      </c>
      <c r="AE204" s="247">
        <v>0</v>
      </c>
      <c r="AF204" s="258">
        <v>0</v>
      </c>
      <c r="AG204" s="258">
        <v>0</v>
      </c>
      <c r="AH204" s="247">
        <v>0</v>
      </c>
      <c r="AI204" s="247">
        <v>2</v>
      </c>
      <c r="AJ204" s="247">
        <v>0</v>
      </c>
      <c r="AK204" s="247">
        <v>0</v>
      </c>
      <c r="AL204" s="247">
        <v>73</v>
      </c>
      <c r="AM204" s="246" t="s">
        <v>7857</v>
      </c>
      <c r="AN204" s="247"/>
      <c r="AO204" s="247"/>
    </row>
    <row r="205" spans="1:41">
      <c r="A205" s="245" t="s">
        <v>1133</v>
      </c>
      <c r="B205" s="245" t="s">
        <v>3480</v>
      </c>
      <c r="C205" s="245" t="s">
        <v>7853</v>
      </c>
      <c r="D205" s="245" t="s">
        <v>2233</v>
      </c>
      <c r="E205" s="245" t="s">
        <v>1037</v>
      </c>
      <c r="F205" s="246" t="s">
        <v>727</v>
      </c>
      <c r="G205" s="247" t="s">
        <v>1134</v>
      </c>
      <c r="H205" s="247" t="s">
        <v>3481</v>
      </c>
      <c r="I205" s="248">
        <v>19085</v>
      </c>
      <c r="J205" s="245"/>
      <c r="K205" s="245"/>
      <c r="L205" s="245" t="s">
        <v>699</v>
      </c>
      <c r="M205" s="247" t="s">
        <v>699</v>
      </c>
      <c r="N205" s="249">
        <v>3</v>
      </c>
      <c r="O205" s="250" t="s">
        <v>2741</v>
      </c>
      <c r="P205" s="261">
        <v>10</v>
      </c>
      <c r="Q205" s="250" t="s">
        <v>2470</v>
      </c>
      <c r="R205" s="251">
        <v>12</v>
      </c>
      <c r="S205" s="250" t="s">
        <v>3482</v>
      </c>
      <c r="T205" s="261">
        <v>1</v>
      </c>
      <c r="U205" s="252" t="s">
        <v>7854</v>
      </c>
      <c r="V205" s="253" t="s">
        <v>2353</v>
      </c>
      <c r="W205" s="253" t="s">
        <v>7855</v>
      </c>
      <c r="X205" s="254" t="s">
        <v>7856</v>
      </c>
      <c r="Y205" s="255">
        <v>8</v>
      </c>
      <c r="Z205" s="255"/>
      <c r="AA205" s="256" t="s">
        <v>699</v>
      </c>
      <c r="AB205" s="257">
        <f t="shared" si="3"/>
        <v>8</v>
      </c>
      <c r="AC205" s="258">
        <v>0</v>
      </c>
      <c r="AD205" s="247">
        <v>0</v>
      </c>
      <c r="AE205" s="247">
        <v>0</v>
      </c>
      <c r="AF205" s="258">
        <v>0</v>
      </c>
      <c r="AG205" s="258">
        <v>0</v>
      </c>
      <c r="AH205" s="247">
        <v>0</v>
      </c>
      <c r="AI205" s="247">
        <v>4</v>
      </c>
      <c r="AJ205" s="247">
        <v>0</v>
      </c>
      <c r="AK205" s="247">
        <v>0</v>
      </c>
      <c r="AL205" s="247">
        <v>4</v>
      </c>
      <c r="AM205" s="246" t="s">
        <v>7857</v>
      </c>
      <c r="AN205" s="247"/>
      <c r="AO205" s="247"/>
    </row>
    <row r="206" spans="1:41">
      <c r="A206" s="245" t="s">
        <v>1135</v>
      </c>
      <c r="B206" s="245" t="s">
        <v>3483</v>
      </c>
      <c r="C206" s="245" t="s">
        <v>7853</v>
      </c>
      <c r="D206" s="245" t="s">
        <v>2233</v>
      </c>
      <c r="E206" s="245" t="s">
        <v>1037</v>
      </c>
      <c r="F206" s="246" t="s">
        <v>724</v>
      </c>
      <c r="G206" s="247" t="s">
        <v>1136</v>
      </c>
      <c r="H206" s="247" t="s">
        <v>3484</v>
      </c>
      <c r="I206" s="248">
        <v>25317</v>
      </c>
      <c r="J206" s="245" t="s">
        <v>3485</v>
      </c>
      <c r="K206" s="245" t="s">
        <v>2332</v>
      </c>
      <c r="L206" s="245" t="s">
        <v>3486</v>
      </c>
      <c r="M206" s="247" t="s">
        <v>3487</v>
      </c>
      <c r="N206" s="249">
        <v>2</v>
      </c>
      <c r="O206" s="250" t="s">
        <v>2927</v>
      </c>
      <c r="P206" s="261">
        <v>14</v>
      </c>
      <c r="Q206" s="250" t="s">
        <v>2470</v>
      </c>
      <c r="R206" s="251">
        <v>21</v>
      </c>
      <c r="S206" s="250" t="s">
        <v>3488</v>
      </c>
      <c r="T206" s="261">
        <v>0</v>
      </c>
      <c r="U206" s="252" t="s">
        <v>7854</v>
      </c>
      <c r="V206" s="253" t="s">
        <v>26</v>
      </c>
      <c r="W206" s="253" t="s">
        <v>7855</v>
      </c>
      <c r="X206" s="254" t="s">
        <v>7856</v>
      </c>
      <c r="Y206" s="255">
        <v>13</v>
      </c>
      <c r="Z206" s="255"/>
      <c r="AA206" s="256" t="s">
        <v>699</v>
      </c>
      <c r="AB206" s="257">
        <f t="shared" si="3"/>
        <v>13</v>
      </c>
      <c r="AC206" s="258">
        <v>0</v>
      </c>
      <c r="AD206" s="247">
        <v>0</v>
      </c>
      <c r="AE206" s="247">
        <v>0</v>
      </c>
      <c r="AF206" s="258">
        <v>5</v>
      </c>
      <c r="AG206" s="258">
        <v>0</v>
      </c>
      <c r="AH206" s="247">
        <v>0</v>
      </c>
      <c r="AI206" s="247">
        <v>0</v>
      </c>
      <c r="AJ206" s="247">
        <v>0</v>
      </c>
      <c r="AK206" s="247">
        <v>0</v>
      </c>
      <c r="AL206" s="247">
        <v>8</v>
      </c>
      <c r="AM206" s="246" t="s">
        <v>7857</v>
      </c>
      <c r="AN206" s="247"/>
      <c r="AO206" s="247"/>
    </row>
    <row r="207" spans="1:41">
      <c r="A207" s="245" t="s">
        <v>1137</v>
      </c>
      <c r="B207" s="245" t="s">
        <v>3489</v>
      </c>
      <c r="C207" s="245" t="s">
        <v>7853</v>
      </c>
      <c r="D207" s="245" t="s">
        <v>2233</v>
      </c>
      <c r="E207" s="245" t="s">
        <v>1037</v>
      </c>
      <c r="F207" s="246" t="s">
        <v>730</v>
      </c>
      <c r="G207" s="247" t="s">
        <v>1138</v>
      </c>
      <c r="H207" s="247" t="s">
        <v>3484</v>
      </c>
      <c r="I207" s="248">
        <v>25317</v>
      </c>
      <c r="J207" s="245"/>
      <c r="K207" s="245"/>
      <c r="L207" s="245" t="s">
        <v>699</v>
      </c>
      <c r="M207" s="247" t="s">
        <v>699</v>
      </c>
      <c r="N207" s="249">
        <v>2</v>
      </c>
      <c r="O207" s="250" t="s">
        <v>3271</v>
      </c>
      <c r="P207" s="261">
        <v>1</v>
      </c>
      <c r="Q207" s="250" t="s">
        <v>2603</v>
      </c>
      <c r="R207" s="251">
        <v>11</v>
      </c>
      <c r="S207" s="250" t="s">
        <v>3490</v>
      </c>
      <c r="T207" s="261">
        <v>1</v>
      </c>
      <c r="U207" s="252" t="s">
        <v>7854</v>
      </c>
      <c r="V207" s="253" t="s">
        <v>26</v>
      </c>
      <c r="W207" s="253" t="s">
        <v>7855</v>
      </c>
      <c r="X207" s="254" t="s">
        <v>7856</v>
      </c>
      <c r="Y207" s="255">
        <v>10</v>
      </c>
      <c r="Z207" s="255"/>
      <c r="AA207" s="256" t="s">
        <v>699</v>
      </c>
      <c r="AB207" s="257">
        <f t="shared" si="3"/>
        <v>10</v>
      </c>
      <c r="AC207" s="258">
        <v>0</v>
      </c>
      <c r="AD207" s="247">
        <v>0</v>
      </c>
      <c r="AE207" s="247">
        <v>0</v>
      </c>
      <c r="AF207" s="258">
        <v>0</v>
      </c>
      <c r="AG207" s="258">
        <v>0</v>
      </c>
      <c r="AH207" s="247">
        <v>0</v>
      </c>
      <c r="AI207" s="247">
        <v>0</v>
      </c>
      <c r="AJ207" s="247">
        <v>0</v>
      </c>
      <c r="AK207" s="247">
        <v>0</v>
      </c>
      <c r="AL207" s="247">
        <v>10</v>
      </c>
      <c r="AM207" s="246" t="s">
        <v>7857</v>
      </c>
      <c r="AN207" s="247"/>
      <c r="AO207" s="247"/>
    </row>
    <row r="208" spans="1:41">
      <c r="A208" s="245" t="s">
        <v>1139</v>
      </c>
      <c r="B208" s="245" t="s">
        <v>3491</v>
      </c>
      <c r="C208" s="245" t="s">
        <v>7853</v>
      </c>
      <c r="D208" s="245" t="s">
        <v>2233</v>
      </c>
      <c r="E208" s="245" t="s">
        <v>1037</v>
      </c>
      <c r="F208" s="246" t="s">
        <v>724</v>
      </c>
      <c r="G208" s="247" t="s">
        <v>1140</v>
      </c>
      <c r="H208" s="247" t="s">
        <v>3492</v>
      </c>
      <c r="I208" s="248">
        <v>18962</v>
      </c>
      <c r="J208" s="245" t="s">
        <v>3493</v>
      </c>
      <c r="K208" s="245" t="s">
        <v>2332</v>
      </c>
      <c r="L208" s="245" t="s">
        <v>3494</v>
      </c>
      <c r="M208" s="247" t="s">
        <v>3495</v>
      </c>
      <c r="N208" s="249">
        <v>8</v>
      </c>
      <c r="O208" s="250" t="s">
        <v>3496</v>
      </c>
      <c r="P208" s="261">
        <v>15</v>
      </c>
      <c r="Q208" s="250" t="s">
        <v>2758</v>
      </c>
      <c r="R208" s="251">
        <v>43</v>
      </c>
      <c r="S208" s="250" t="s">
        <v>3497</v>
      </c>
      <c r="T208" s="261">
        <v>2</v>
      </c>
      <c r="U208" s="252" t="s">
        <v>7854</v>
      </c>
      <c r="V208" s="253" t="s">
        <v>26</v>
      </c>
      <c r="W208" s="253" t="s">
        <v>7855</v>
      </c>
      <c r="X208" s="254" t="s">
        <v>7856</v>
      </c>
      <c r="Y208" s="255">
        <v>15</v>
      </c>
      <c r="Z208" s="255"/>
      <c r="AA208" s="256" t="s">
        <v>699</v>
      </c>
      <c r="AB208" s="257">
        <f t="shared" si="3"/>
        <v>15</v>
      </c>
      <c r="AC208" s="258">
        <v>0</v>
      </c>
      <c r="AD208" s="247">
        <v>0</v>
      </c>
      <c r="AE208" s="247">
        <v>0</v>
      </c>
      <c r="AF208" s="258">
        <v>0</v>
      </c>
      <c r="AG208" s="258">
        <v>0</v>
      </c>
      <c r="AH208" s="247">
        <v>0</v>
      </c>
      <c r="AI208" s="247">
        <v>6</v>
      </c>
      <c r="AJ208" s="247">
        <v>0</v>
      </c>
      <c r="AK208" s="247">
        <v>0</v>
      </c>
      <c r="AL208" s="247">
        <v>9</v>
      </c>
      <c r="AM208" s="246" t="s">
        <v>7863</v>
      </c>
      <c r="AN208" s="247"/>
      <c r="AO208" s="247"/>
    </row>
    <row r="209" spans="1:41">
      <c r="A209" s="245" t="s">
        <v>1141</v>
      </c>
      <c r="B209" s="245" t="s">
        <v>3498</v>
      </c>
      <c r="C209" s="245" t="s">
        <v>7853</v>
      </c>
      <c r="D209" s="245" t="s">
        <v>2233</v>
      </c>
      <c r="E209" s="245" t="s">
        <v>1037</v>
      </c>
      <c r="F209" s="246" t="s">
        <v>730</v>
      </c>
      <c r="G209" s="247" t="s">
        <v>1142</v>
      </c>
      <c r="H209" s="247" t="s">
        <v>3492</v>
      </c>
      <c r="I209" s="248">
        <v>17117</v>
      </c>
      <c r="J209" s="245"/>
      <c r="K209" s="245"/>
      <c r="L209" s="245" t="s">
        <v>699</v>
      </c>
      <c r="M209" s="247" t="s">
        <v>699</v>
      </c>
      <c r="N209" s="249">
        <v>7</v>
      </c>
      <c r="O209" s="250" t="s">
        <v>2818</v>
      </c>
      <c r="P209" s="261">
        <v>4</v>
      </c>
      <c r="Q209" s="250" t="s">
        <v>2603</v>
      </c>
      <c r="R209" s="251">
        <v>11</v>
      </c>
      <c r="S209" s="250" t="s">
        <v>3499</v>
      </c>
      <c r="T209" s="261">
        <v>1</v>
      </c>
      <c r="U209" s="252" t="s">
        <v>7854</v>
      </c>
      <c r="V209" s="253" t="s">
        <v>2536</v>
      </c>
      <c r="W209" s="253" t="s">
        <v>7855</v>
      </c>
      <c r="X209" s="254" t="s">
        <v>7856</v>
      </c>
      <c r="Y209" s="255">
        <v>13</v>
      </c>
      <c r="Z209" s="255"/>
      <c r="AA209" s="256" t="s">
        <v>699</v>
      </c>
      <c r="AB209" s="257">
        <f t="shared" si="3"/>
        <v>13</v>
      </c>
      <c r="AC209" s="258">
        <v>0</v>
      </c>
      <c r="AD209" s="247">
        <v>8</v>
      </c>
      <c r="AE209" s="247">
        <v>0</v>
      </c>
      <c r="AF209" s="258">
        <v>0</v>
      </c>
      <c r="AG209" s="258">
        <v>0</v>
      </c>
      <c r="AH209" s="247">
        <v>0</v>
      </c>
      <c r="AI209" s="247">
        <v>2</v>
      </c>
      <c r="AJ209" s="247">
        <v>0</v>
      </c>
      <c r="AK209" s="247">
        <v>0</v>
      </c>
      <c r="AL209" s="247">
        <v>3</v>
      </c>
      <c r="AM209" s="246" t="s">
        <v>7857</v>
      </c>
      <c r="AN209" s="247"/>
      <c r="AO209" s="247"/>
    </row>
    <row r="210" spans="1:41">
      <c r="A210" s="245" t="s">
        <v>1143</v>
      </c>
      <c r="B210" s="245" t="s">
        <v>3500</v>
      </c>
      <c r="C210" s="245" t="s">
        <v>7853</v>
      </c>
      <c r="D210" s="245" t="s">
        <v>2233</v>
      </c>
      <c r="E210" s="245" t="s">
        <v>1037</v>
      </c>
      <c r="F210" s="246" t="s">
        <v>727</v>
      </c>
      <c r="G210" s="247" t="s">
        <v>1144</v>
      </c>
      <c r="H210" s="247" t="s">
        <v>3501</v>
      </c>
      <c r="I210" s="248">
        <v>8127</v>
      </c>
      <c r="J210" s="245"/>
      <c r="K210" s="245"/>
      <c r="L210" s="245" t="s">
        <v>699</v>
      </c>
      <c r="M210" s="247" t="s">
        <v>699</v>
      </c>
      <c r="N210" s="249">
        <v>3</v>
      </c>
      <c r="O210" s="250" t="s">
        <v>3074</v>
      </c>
      <c r="P210" s="261">
        <v>5</v>
      </c>
      <c r="Q210" s="250" t="s">
        <v>2790</v>
      </c>
      <c r="R210" s="251">
        <v>22</v>
      </c>
      <c r="S210" s="250" t="s">
        <v>3502</v>
      </c>
      <c r="T210" s="261">
        <v>1</v>
      </c>
      <c r="U210" s="252" t="s">
        <v>7854</v>
      </c>
      <c r="V210" s="253" t="s">
        <v>26</v>
      </c>
      <c r="W210" s="253" t="s">
        <v>7855</v>
      </c>
      <c r="X210" s="254" t="s">
        <v>7856</v>
      </c>
      <c r="Y210" s="255">
        <v>32</v>
      </c>
      <c r="Z210" s="255"/>
      <c r="AA210" s="256" t="s">
        <v>7923</v>
      </c>
      <c r="AB210" s="257">
        <f t="shared" si="3"/>
        <v>32</v>
      </c>
      <c r="AC210" s="258">
        <v>0</v>
      </c>
      <c r="AD210" s="247">
        <v>0</v>
      </c>
      <c r="AE210" s="247">
        <v>0</v>
      </c>
      <c r="AF210" s="258">
        <v>0</v>
      </c>
      <c r="AG210" s="258">
        <v>0</v>
      </c>
      <c r="AH210" s="247">
        <v>0</v>
      </c>
      <c r="AI210" s="247">
        <v>6</v>
      </c>
      <c r="AJ210" s="247">
        <v>0</v>
      </c>
      <c r="AK210" s="247">
        <v>0</v>
      </c>
      <c r="AL210" s="247">
        <v>26</v>
      </c>
      <c r="AM210" s="246" t="s">
        <v>7857</v>
      </c>
      <c r="AN210" s="247"/>
      <c r="AO210" s="247"/>
    </row>
    <row r="211" spans="1:41">
      <c r="A211" s="245" t="s">
        <v>1145</v>
      </c>
      <c r="B211" s="245" t="s">
        <v>3503</v>
      </c>
      <c r="C211" s="245" t="s">
        <v>7853</v>
      </c>
      <c r="D211" s="245" t="s">
        <v>2233</v>
      </c>
      <c r="E211" s="245" t="s">
        <v>1037</v>
      </c>
      <c r="F211" s="246" t="s">
        <v>727</v>
      </c>
      <c r="G211" s="247" t="s">
        <v>1146</v>
      </c>
      <c r="H211" s="247" t="s">
        <v>3504</v>
      </c>
      <c r="I211" s="248">
        <v>24563</v>
      </c>
      <c r="J211" s="245" t="s">
        <v>3505</v>
      </c>
      <c r="K211" s="245" t="s">
        <v>2332</v>
      </c>
      <c r="L211" s="245" t="s">
        <v>3506</v>
      </c>
      <c r="M211" s="247" t="s">
        <v>3507</v>
      </c>
      <c r="N211" s="249">
        <v>4</v>
      </c>
      <c r="O211" s="250" t="s">
        <v>2690</v>
      </c>
      <c r="P211" s="261">
        <v>7</v>
      </c>
      <c r="Q211" s="250" t="s">
        <v>2453</v>
      </c>
      <c r="R211" s="251">
        <v>15</v>
      </c>
      <c r="S211" s="250" t="s">
        <v>3405</v>
      </c>
      <c r="T211" s="261">
        <v>1</v>
      </c>
      <c r="U211" s="252" t="s">
        <v>7854</v>
      </c>
      <c r="V211" s="253" t="s">
        <v>2353</v>
      </c>
      <c r="W211" s="253" t="s">
        <v>7855</v>
      </c>
      <c r="X211" s="254" t="s">
        <v>7856</v>
      </c>
      <c r="Y211" s="255">
        <v>12</v>
      </c>
      <c r="Z211" s="255"/>
      <c r="AA211" s="256" t="s">
        <v>699</v>
      </c>
      <c r="AB211" s="257">
        <f t="shared" si="3"/>
        <v>12</v>
      </c>
      <c r="AC211" s="258">
        <v>0</v>
      </c>
      <c r="AD211" s="247">
        <v>0</v>
      </c>
      <c r="AE211" s="247">
        <v>0</v>
      </c>
      <c r="AF211" s="258">
        <v>0</v>
      </c>
      <c r="AG211" s="258">
        <v>0</v>
      </c>
      <c r="AH211" s="247">
        <v>0</v>
      </c>
      <c r="AI211" s="247">
        <v>5</v>
      </c>
      <c r="AJ211" s="247">
        <v>0</v>
      </c>
      <c r="AK211" s="247">
        <v>0</v>
      </c>
      <c r="AL211" s="247">
        <v>7</v>
      </c>
      <c r="AM211" s="246" t="s">
        <v>7857</v>
      </c>
      <c r="AN211" s="247"/>
      <c r="AO211" s="247"/>
    </row>
    <row r="212" spans="1:41">
      <c r="A212" s="245" t="s">
        <v>1147</v>
      </c>
      <c r="B212" s="245" t="s">
        <v>3508</v>
      </c>
      <c r="C212" s="245" t="s">
        <v>7858</v>
      </c>
      <c r="D212" s="245" t="s">
        <v>2233</v>
      </c>
      <c r="E212" s="245" t="s">
        <v>1037</v>
      </c>
      <c r="F212" s="246" t="s">
        <v>7859</v>
      </c>
      <c r="G212" s="247" t="s">
        <v>1148</v>
      </c>
      <c r="H212" s="247" t="s">
        <v>3509</v>
      </c>
      <c r="I212" s="248">
        <v>45717</v>
      </c>
      <c r="J212" s="245"/>
      <c r="K212" s="245"/>
      <c r="L212" s="245" t="s">
        <v>3511</v>
      </c>
      <c r="M212" s="247" t="s">
        <v>3512</v>
      </c>
      <c r="N212" s="249">
        <v>2</v>
      </c>
      <c r="O212" s="250" t="s">
        <v>3267</v>
      </c>
      <c r="P212" s="261">
        <v>16</v>
      </c>
      <c r="Q212" s="250" t="s">
        <v>3513</v>
      </c>
      <c r="R212" s="251">
        <v>43</v>
      </c>
      <c r="S212" s="250" t="s">
        <v>3514</v>
      </c>
      <c r="T212" s="261">
        <v>3</v>
      </c>
      <c r="U212" s="252" t="s">
        <v>7854</v>
      </c>
      <c r="V212" s="253" t="s">
        <v>26</v>
      </c>
      <c r="W212" s="253" t="s">
        <v>7855</v>
      </c>
      <c r="X212" s="254" t="s">
        <v>7856</v>
      </c>
      <c r="Y212" s="255">
        <v>92</v>
      </c>
      <c r="Z212" s="255"/>
      <c r="AA212" s="256" t="s">
        <v>7861</v>
      </c>
      <c r="AB212" s="257">
        <f t="shared" si="3"/>
        <v>92</v>
      </c>
      <c r="AC212" s="258">
        <v>0</v>
      </c>
      <c r="AD212" s="247">
        <v>0</v>
      </c>
      <c r="AE212" s="247">
        <v>0</v>
      </c>
      <c r="AF212" s="258">
        <v>0</v>
      </c>
      <c r="AG212" s="258">
        <v>92</v>
      </c>
      <c r="AH212" s="247">
        <v>0</v>
      </c>
      <c r="AI212" s="247">
        <v>0</v>
      </c>
      <c r="AJ212" s="247">
        <v>0</v>
      </c>
      <c r="AK212" s="247">
        <v>0</v>
      </c>
      <c r="AL212" s="247">
        <v>0</v>
      </c>
      <c r="AM212" s="246" t="s">
        <v>7863</v>
      </c>
      <c r="AN212" s="247"/>
      <c r="AO212" s="247"/>
    </row>
    <row r="213" spans="1:41">
      <c r="A213" s="245" t="s">
        <v>1149</v>
      </c>
      <c r="B213" s="245" t="s">
        <v>3515</v>
      </c>
      <c r="C213" s="245" t="s">
        <v>7853</v>
      </c>
      <c r="D213" s="245" t="s">
        <v>2233</v>
      </c>
      <c r="E213" s="245" t="s">
        <v>1037</v>
      </c>
      <c r="F213" s="246" t="s">
        <v>724</v>
      </c>
      <c r="G213" s="247" t="s">
        <v>1150</v>
      </c>
      <c r="H213" s="247" t="s">
        <v>3516</v>
      </c>
      <c r="I213" s="248">
        <v>26229</v>
      </c>
      <c r="J213" s="245"/>
      <c r="K213" s="245"/>
      <c r="L213" s="245" t="s">
        <v>699</v>
      </c>
      <c r="M213" s="247" t="s">
        <v>699</v>
      </c>
      <c r="N213" s="249">
        <v>9</v>
      </c>
      <c r="O213" s="250" t="s">
        <v>3517</v>
      </c>
      <c r="P213" s="261">
        <v>16</v>
      </c>
      <c r="Q213" s="250" t="s">
        <v>2423</v>
      </c>
      <c r="R213" s="251">
        <v>66</v>
      </c>
      <c r="S213" s="250" t="s">
        <v>3518</v>
      </c>
      <c r="T213" s="261">
        <v>1</v>
      </c>
      <c r="U213" s="252" t="s">
        <v>7854</v>
      </c>
      <c r="V213" s="253" t="s">
        <v>26</v>
      </c>
      <c r="W213" s="260" t="s">
        <v>35</v>
      </c>
      <c r="X213" s="254" t="s">
        <v>7862</v>
      </c>
      <c r="Y213" s="255">
        <v>40</v>
      </c>
      <c r="Z213" s="255"/>
      <c r="AA213" s="256" t="s">
        <v>699</v>
      </c>
      <c r="AB213" s="257">
        <f t="shared" si="3"/>
        <v>40</v>
      </c>
      <c r="AC213" s="258">
        <v>0</v>
      </c>
      <c r="AD213" s="247">
        <v>0</v>
      </c>
      <c r="AE213" s="247">
        <v>0</v>
      </c>
      <c r="AF213" s="258">
        <v>3</v>
      </c>
      <c r="AG213" s="258">
        <v>0</v>
      </c>
      <c r="AH213" s="247">
        <v>0</v>
      </c>
      <c r="AI213" s="247">
        <v>10</v>
      </c>
      <c r="AJ213" s="247">
        <v>0</v>
      </c>
      <c r="AK213" s="247">
        <v>0</v>
      </c>
      <c r="AL213" s="247">
        <v>27</v>
      </c>
      <c r="AM213" s="246" t="s">
        <v>7863</v>
      </c>
      <c r="AN213" s="247"/>
      <c r="AO213" s="247"/>
    </row>
    <row r="214" spans="1:41">
      <c r="A214" s="245" t="s">
        <v>1151</v>
      </c>
      <c r="B214" s="245" t="s">
        <v>3519</v>
      </c>
      <c r="C214" s="245" t="s">
        <v>7853</v>
      </c>
      <c r="D214" s="245" t="s">
        <v>2233</v>
      </c>
      <c r="E214" s="245" t="s">
        <v>1037</v>
      </c>
      <c r="F214" s="246" t="s">
        <v>730</v>
      </c>
      <c r="G214" s="247" t="s">
        <v>1152</v>
      </c>
      <c r="H214" s="247" t="s">
        <v>3520</v>
      </c>
      <c r="I214" s="248">
        <v>30414</v>
      </c>
      <c r="J214" s="245"/>
      <c r="K214" s="245"/>
      <c r="L214" s="245" t="s">
        <v>699</v>
      </c>
      <c r="M214" s="247" t="s">
        <v>699</v>
      </c>
      <c r="N214" s="249">
        <v>5</v>
      </c>
      <c r="O214" s="250" t="s">
        <v>2519</v>
      </c>
      <c r="P214" s="261">
        <v>12</v>
      </c>
      <c r="Q214" s="250" t="s">
        <v>2831</v>
      </c>
      <c r="R214" s="251">
        <v>39</v>
      </c>
      <c r="S214" s="250" t="s">
        <v>3521</v>
      </c>
      <c r="T214" s="261">
        <v>1</v>
      </c>
      <c r="U214" s="252" t="s">
        <v>7854</v>
      </c>
      <c r="V214" s="253" t="s">
        <v>26</v>
      </c>
      <c r="W214" s="260" t="s">
        <v>35</v>
      </c>
      <c r="X214" s="254" t="s">
        <v>7862</v>
      </c>
      <c r="Y214" s="255">
        <v>24</v>
      </c>
      <c r="Z214" s="255"/>
      <c r="AA214" s="256" t="s">
        <v>699</v>
      </c>
      <c r="AB214" s="257">
        <f t="shared" si="3"/>
        <v>24</v>
      </c>
      <c r="AC214" s="258">
        <v>0</v>
      </c>
      <c r="AD214" s="247">
        <v>0</v>
      </c>
      <c r="AE214" s="247">
        <v>0</v>
      </c>
      <c r="AF214" s="258">
        <v>0</v>
      </c>
      <c r="AG214" s="258">
        <v>0</v>
      </c>
      <c r="AH214" s="247">
        <v>0</v>
      </c>
      <c r="AI214" s="247">
        <v>6</v>
      </c>
      <c r="AJ214" s="247">
        <v>0</v>
      </c>
      <c r="AK214" s="247">
        <v>0</v>
      </c>
      <c r="AL214" s="247">
        <v>18</v>
      </c>
      <c r="AM214" s="246" t="s">
        <v>7857</v>
      </c>
      <c r="AN214" s="247"/>
      <c r="AO214" s="247"/>
    </row>
    <row r="215" spans="1:41">
      <c r="A215" s="245" t="s">
        <v>1153</v>
      </c>
      <c r="B215" s="245" t="s">
        <v>3522</v>
      </c>
      <c r="C215" s="245" t="s">
        <v>7853</v>
      </c>
      <c r="D215" s="245" t="s">
        <v>2233</v>
      </c>
      <c r="E215" s="245" t="s">
        <v>1154</v>
      </c>
      <c r="F215" s="246" t="s">
        <v>727</v>
      </c>
      <c r="G215" s="247" t="s">
        <v>1155</v>
      </c>
      <c r="H215" s="247" t="s">
        <v>3523</v>
      </c>
      <c r="I215" s="248">
        <v>20641</v>
      </c>
      <c r="J215" s="245" t="s">
        <v>3524</v>
      </c>
      <c r="K215" s="245" t="s">
        <v>2332</v>
      </c>
      <c r="L215" s="245" t="s">
        <v>3525</v>
      </c>
      <c r="M215" s="247" t="s">
        <v>3526</v>
      </c>
      <c r="N215" s="249">
        <v>2</v>
      </c>
      <c r="O215" s="250" t="s">
        <v>2453</v>
      </c>
      <c r="P215" s="250">
        <v>4</v>
      </c>
      <c r="Q215" s="250" t="s">
        <v>2470</v>
      </c>
      <c r="R215" s="251">
        <v>10</v>
      </c>
      <c r="S215" s="250" t="s">
        <v>3527</v>
      </c>
      <c r="T215" s="250">
        <v>1</v>
      </c>
      <c r="U215" s="252" t="s">
        <v>7854</v>
      </c>
      <c r="V215" s="253" t="s">
        <v>2353</v>
      </c>
      <c r="W215" s="253" t="s">
        <v>7855</v>
      </c>
      <c r="X215" s="254" t="s">
        <v>7856</v>
      </c>
      <c r="Y215" s="255">
        <v>11</v>
      </c>
      <c r="Z215" s="255"/>
      <c r="AA215" s="256" t="s">
        <v>699</v>
      </c>
      <c r="AB215" s="257">
        <f t="shared" si="3"/>
        <v>11</v>
      </c>
      <c r="AC215" s="258">
        <v>0</v>
      </c>
      <c r="AD215" s="247">
        <v>0</v>
      </c>
      <c r="AE215" s="247">
        <v>0</v>
      </c>
      <c r="AF215" s="258">
        <v>9</v>
      </c>
      <c r="AG215" s="258">
        <v>0</v>
      </c>
      <c r="AH215" s="247">
        <v>0</v>
      </c>
      <c r="AI215" s="247">
        <v>2</v>
      </c>
      <c r="AJ215" s="247">
        <v>0</v>
      </c>
      <c r="AK215" s="247">
        <v>0</v>
      </c>
      <c r="AL215" s="247">
        <v>0</v>
      </c>
      <c r="AM215" s="246" t="s">
        <v>7857</v>
      </c>
      <c r="AN215" s="247"/>
      <c r="AO215" s="247"/>
    </row>
    <row r="216" spans="1:41">
      <c r="A216" s="245" t="s">
        <v>1156</v>
      </c>
      <c r="B216" s="245" t="s">
        <v>3528</v>
      </c>
      <c r="C216" s="245" t="s">
        <v>7853</v>
      </c>
      <c r="D216" s="245" t="s">
        <v>2233</v>
      </c>
      <c r="E216" s="245" t="s">
        <v>1154</v>
      </c>
      <c r="F216" s="246" t="s">
        <v>727</v>
      </c>
      <c r="G216" s="247" t="s">
        <v>1157</v>
      </c>
      <c r="H216" s="247" t="s">
        <v>3529</v>
      </c>
      <c r="I216" s="248">
        <v>26794</v>
      </c>
      <c r="J216" s="245"/>
      <c r="K216" s="245"/>
      <c r="L216" s="245" t="s">
        <v>3531</v>
      </c>
      <c r="M216" s="247" t="s">
        <v>3532</v>
      </c>
      <c r="N216" s="249">
        <v>2</v>
      </c>
      <c r="O216" s="250" t="s">
        <v>2429</v>
      </c>
      <c r="P216" s="250">
        <v>8</v>
      </c>
      <c r="Q216" s="250" t="s">
        <v>3533</v>
      </c>
      <c r="R216" s="251">
        <v>9</v>
      </c>
      <c r="S216" s="250" t="s">
        <v>2551</v>
      </c>
      <c r="T216" s="250">
        <v>0</v>
      </c>
      <c r="U216" s="252" t="s">
        <v>7854</v>
      </c>
      <c r="V216" s="253" t="s">
        <v>2353</v>
      </c>
      <c r="W216" s="253" t="s">
        <v>7855</v>
      </c>
      <c r="X216" s="254" t="s">
        <v>7856</v>
      </c>
      <c r="Y216" s="255">
        <v>10</v>
      </c>
      <c r="Z216" s="255"/>
      <c r="AA216" s="256" t="s">
        <v>7925</v>
      </c>
      <c r="AB216" s="257">
        <f t="shared" si="3"/>
        <v>10</v>
      </c>
      <c r="AC216" s="258">
        <v>0</v>
      </c>
      <c r="AD216" s="247">
        <v>0</v>
      </c>
      <c r="AE216" s="247">
        <v>0</v>
      </c>
      <c r="AF216" s="258">
        <v>10</v>
      </c>
      <c r="AG216" s="258">
        <v>0</v>
      </c>
      <c r="AH216" s="247">
        <v>0</v>
      </c>
      <c r="AI216" s="247">
        <v>0</v>
      </c>
      <c r="AJ216" s="247">
        <v>0</v>
      </c>
      <c r="AK216" s="247">
        <v>0</v>
      </c>
      <c r="AL216" s="247">
        <v>0</v>
      </c>
      <c r="AM216" s="246" t="s">
        <v>7857</v>
      </c>
      <c r="AN216" s="247"/>
      <c r="AO216" s="247"/>
    </row>
    <row r="217" spans="1:41">
      <c r="A217" s="245" t="s">
        <v>1158</v>
      </c>
      <c r="B217" s="245" t="s">
        <v>3534</v>
      </c>
      <c r="C217" s="245" t="s">
        <v>7853</v>
      </c>
      <c r="D217" s="245" t="s">
        <v>2233</v>
      </c>
      <c r="E217" s="245" t="s">
        <v>1154</v>
      </c>
      <c r="F217" s="246" t="s">
        <v>7859</v>
      </c>
      <c r="G217" s="247" t="s">
        <v>1159</v>
      </c>
      <c r="H217" s="247" t="s">
        <v>3529</v>
      </c>
      <c r="I217" s="248">
        <v>18172</v>
      </c>
      <c r="J217" s="245" t="s">
        <v>3535</v>
      </c>
      <c r="K217" s="245" t="s">
        <v>2332</v>
      </c>
      <c r="L217" s="245" t="s">
        <v>3536</v>
      </c>
      <c r="M217" s="247" t="s">
        <v>3537</v>
      </c>
      <c r="N217" s="249">
        <v>2</v>
      </c>
      <c r="O217" s="250" t="s">
        <v>2663</v>
      </c>
      <c r="P217" s="250">
        <v>7</v>
      </c>
      <c r="Q217" s="250" t="s">
        <v>2470</v>
      </c>
      <c r="R217" s="251">
        <v>14</v>
      </c>
      <c r="S217" s="250" t="s">
        <v>3538</v>
      </c>
      <c r="T217" s="250">
        <v>1</v>
      </c>
      <c r="U217" s="252" t="s">
        <v>7854</v>
      </c>
      <c r="V217" s="253" t="s">
        <v>2353</v>
      </c>
      <c r="W217" s="253" t="s">
        <v>7855</v>
      </c>
      <c r="X217" s="254" t="s">
        <v>7856</v>
      </c>
      <c r="Y217" s="255">
        <v>10</v>
      </c>
      <c r="Z217" s="255"/>
      <c r="AA217" s="256" t="s">
        <v>699</v>
      </c>
      <c r="AB217" s="257">
        <f t="shared" si="3"/>
        <v>10</v>
      </c>
      <c r="AC217" s="258">
        <v>0</v>
      </c>
      <c r="AD217" s="247">
        <v>0</v>
      </c>
      <c r="AE217" s="247">
        <v>0</v>
      </c>
      <c r="AF217" s="258">
        <v>5</v>
      </c>
      <c r="AG217" s="258">
        <v>0</v>
      </c>
      <c r="AH217" s="247">
        <v>0</v>
      </c>
      <c r="AI217" s="247">
        <v>5</v>
      </c>
      <c r="AJ217" s="247">
        <v>0</v>
      </c>
      <c r="AK217" s="247">
        <v>0</v>
      </c>
      <c r="AL217" s="247">
        <v>0</v>
      </c>
      <c r="AM217" s="246" t="s">
        <v>7857</v>
      </c>
      <c r="AN217" s="247"/>
      <c r="AO217" s="247"/>
    </row>
    <row r="218" spans="1:41">
      <c r="A218" s="245" t="s">
        <v>1160</v>
      </c>
      <c r="B218" s="245" t="s">
        <v>3539</v>
      </c>
      <c r="C218" s="245" t="s">
        <v>7853</v>
      </c>
      <c r="D218" s="245" t="s">
        <v>2233</v>
      </c>
      <c r="E218" s="245" t="s">
        <v>1154</v>
      </c>
      <c r="F218" s="246" t="s">
        <v>7859</v>
      </c>
      <c r="G218" s="247" t="s">
        <v>1161</v>
      </c>
      <c r="H218" s="247" t="s">
        <v>3540</v>
      </c>
      <c r="I218" s="248">
        <v>13653</v>
      </c>
      <c r="J218" s="245" t="s">
        <v>3541</v>
      </c>
      <c r="K218" s="245" t="s">
        <v>2332</v>
      </c>
      <c r="L218" s="245" t="s">
        <v>3542</v>
      </c>
      <c r="M218" s="247" t="s">
        <v>3543</v>
      </c>
      <c r="N218" s="249">
        <v>4</v>
      </c>
      <c r="O218" s="250" t="s">
        <v>2453</v>
      </c>
      <c r="P218" s="250">
        <v>4</v>
      </c>
      <c r="Q218" s="250" t="s">
        <v>3533</v>
      </c>
      <c r="R218" s="251">
        <v>9</v>
      </c>
      <c r="S218" s="250" t="s">
        <v>2735</v>
      </c>
      <c r="T218" s="250">
        <v>1</v>
      </c>
      <c r="U218" s="252" t="s">
        <v>7854</v>
      </c>
      <c r="V218" s="253" t="s">
        <v>2353</v>
      </c>
      <c r="W218" s="253" t="s">
        <v>7855</v>
      </c>
      <c r="X218" s="254" t="s">
        <v>7856</v>
      </c>
      <c r="Y218" s="255">
        <v>9</v>
      </c>
      <c r="Z218" s="255"/>
      <c r="AA218" s="256" t="s">
        <v>699</v>
      </c>
      <c r="AB218" s="257">
        <f t="shared" si="3"/>
        <v>9</v>
      </c>
      <c r="AC218" s="258">
        <v>0</v>
      </c>
      <c r="AD218" s="247">
        <v>0</v>
      </c>
      <c r="AE218" s="247">
        <v>0</v>
      </c>
      <c r="AF218" s="258">
        <v>1</v>
      </c>
      <c r="AG218" s="258">
        <v>0</v>
      </c>
      <c r="AH218" s="247">
        <v>7</v>
      </c>
      <c r="AI218" s="247">
        <v>1</v>
      </c>
      <c r="AJ218" s="247">
        <v>0</v>
      </c>
      <c r="AK218" s="247">
        <v>0</v>
      </c>
      <c r="AL218" s="247">
        <v>0</v>
      </c>
      <c r="AM218" s="246" t="s">
        <v>7863</v>
      </c>
      <c r="AN218" s="247"/>
      <c r="AO218" s="247"/>
    </row>
    <row r="219" spans="1:41">
      <c r="A219" s="245" t="s">
        <v>1162</v>
      </c>
      <c r="B219" s="245"/>
      <c r="C219" s="245" t="s">
        <v>7858</v>
      </c>
      <c r="D219" s="245" t="s">
        <v>2233</v>
      </c>
      <c r="E219" s="266" t="s">
        <v>7926</v>
      </c>
      <c r="F219" s="267" t="s">
        <v>7859</v>
      </c>
      <c r="G219" s="262" t="s">
        <v>7927</v>
      </c>
      <c r="H219" s="263" t="s">
        <v>7928</v>
      </c>
      <c r="I219" s="268">
        <v>16742</v>
      </c>
      <c r="J219" s="245"/>
      <c r="K219" s="245"/>
      <c r="L219" s="245" t="s">
        <v>699</v>
      </c>
      <c r="M219" s="247" t="s">
        <v>699</v>
      </c>
      <c r="N219" s="249">
        <v>2</v>
      </c>
      <c r="O219" s="250"/>
      <c r="P219" s="261"/>
      <c r="Q219" s="250" t="s">
        <v>7876</v>
      </c>
      <c r="R219" s="251">
        <v>9</v>
      </c>
      <c r="S219" s="250" t="s">
        <v>7929</v>
      </c>
      <c r="T219" s="261">
        <v>0</v>
      </c>
      <c r="U219" s="252" t="s">
        <v>7869</v>
      </c>
      <c r="V219" s="269"/>
      <c r="W219" s="253" t="s">
        <v>7855</v>
      </c>
      <c r="X219" s="254" t="s">
        <v>7856</v>
      </c>
      <c r="Y219" s="255">
        <v>0</v>
      </c>
      <c r="Z219" s="255"/>
      <c r="AA219" s="256" t="s">
        <v>7930</v>
      </c>
      <c r="AB219" s="257">
        <f t="shared" si="3"/>
        <v>0</v>
      </c>
      <c r="AC219" s="258">
        <v>0</v>
      </c>
      <c r="AD219" s="247">
        <v>0</v>
      </c>
      <c r="AE219" s="247">
        <v>0</v>
      </c>
      <c r="AF219" s="258">
        <v>0</v>
      </c>
      <c r="AG219" s="258">
        <v>0</v>
      </c>
      <c r="AH219" s="247">
        <v>0</v>
      </c>
      <c r="AI219" s="247">
        <v>0</v>
      </c>
      <c r="AJ219" s="247">
        <v>0</v>
      </c>
      <c r="AK219" s="247">
        <v>0</v>
      </c>
      <c r="AL219" s="247">
        <v>0</v>
      </c>
      <c r="AM219" s="246" t="s">
        <v>7869</v>
      </c>
      <c r="AN219" s="247"/>
      <c r="AO219" s="247"/>
    </row>
    <row r="220" spans="1:41">
      <c r="A220" s="245" t="s">
        <v>1164</v>
      </c>
      <c r="B220" s="245" t="s">
        <v>3544</v>
      </c>
      <c r="C220" s="245" t="s">
        <v>7853</v>
      </c>
      <c r="D220" s="245" t="s">
        <v>2233</v>
      </c>
      <c r="E220" s="245" t="s">
        <v>1154</v>
      </c>
      <c r="F220" s="246" t="s">
        <v>730</v>
      </c>
      <c r="G220" s="247" t="s">
        <v>1165</v>
      </c>
      <c r="H220" s="247" t="s">
        <v>3545</v>
      </c>
      <c r="I220" s="248">
        <v>28924</v>
      </c>
      <c r="J220" s="245" t="s">
        <v>3546</v>
      </c>
      <c r="K220" s="245" t="s">
        <v>2332</v>
      </c>
      <c r="L220" s="245" t="s">
        <v>3547</v>
      </c>
      <c r="M220" s="247" t="s">
        <v>3548</v>
      </c>
      <c r="N220" s="249">
        <v>2</v>
      </c>
      <c r="O220" s="250" t="s">
        <v>2872</v>
      </c>
      <c r="P220" s="250">
        <v>5</v>
      </c>
      <c r="Q220" s="250" t="s">
        <v>2603</v>
      </c>
      <c r="R220" s="251">
        <v>11</v>
      </c>
      <c r="S220" s="250" t="s">
        <v>3549</v>
      </c>
      <c r="T220" s="250">
        <v>1</v>
      </c>
      <c r="U220" s="252" t="s">
        <v>7854</v>
      </c>
      <c r="V220" s="253" t="s">
        <v>26</v>
      </c>
      <c r="W220" s="253" t="s">
        <v>7855</v>
      </c>
      <c r="X220" s="254" t="s">
        <v>7856</v>
      </c>
      <c r="Y220" s="255">
        <v>5</v>
      </c>
      <c r="Z220" s="255"/>
      <c r="AA220" s="256" t="s">
        <v>699</v>
      </c>
      <c r="AB220" s="257">
        <f t="shared" si="3"/>
        <v>5</v>
      </c>
      <c r="AC220" s="258">
        <v>0</v>
      </c>
      <c r="AD220" s="247">
        <v>2</v>
      </c>
      <c r="AE220" s="247">
        <v>0</v>
      </c>
      <c r="AF220" s="258">
        <v>3</v>
      </c>
      <c r="AG220" s="258">
        <v>0</v>
      </c>
      <c r="AH220" s="247">
        <v>0</v>
      </c>
      <c r="AI220" s="247">
        <v>0</v>
      </c>
      <c r="AJ220" s="247">
        <v>0</v>
      </c>
      <c r="AK220" s="247">
        <v>0</v>
      </c>
      <c r="AL220" s="247">
        <v>0</v>
      </c>
      <c r="AM220" s="246" t="s">
        <v>7857</v>
      </c>
      <c r="AN220" s="247"/>
      <c r="AO220" s="247"/>
    </row>
    <row r="221" spans="1:41">
      <c r="A221" s="245" t="s">
        <v>1166</v>
      </c>
      <c r="B221" s="245" t="s">
        <v>3550</v>
      </c>
      <c r="C221" s="245" t="s">
        <v>7853</v>
      </c>
      <c r="D221" s="245" t="s">
        <v>2233</v>
      </c>
      <c r="E221" s="245" t="s">
        <v>1154</v>
      </c>
      <c r="F221" s="246" t="s">
        <v>727</v>
      </c>
      <c r="G221" s="247" t="s">
        <v>1167</v>
      </c>
      <c r="H221" s="247" t="s">
        <v>3551</v>
      </c>
      <c r="I221" s="248">
        <v>8874</v>
      </c>
      <c r="J221" s="245"/>
      <c r="K221" s="245"/>
      <c r="L221" s="245" t="s">
        <v>3553</v>
      </c>
      <c r="M221" s="247" t="s">
        <v>3554</v>
      </c>
      <c r="N221" s="249">
        <v>2</v>
      </c>
      <c r="O221" s="250" t="s">
        <v>2429</v>
      </c>
      <c r="P221" s="250">
        <v>5</v>
      </c>
      <c r="Q221" s="250" t="s">
        <v>2470</v>
      </c>
      <c r="R221" s="251">
        <v>12</v>
      </c>
      <c r="S221" s="250" t="s">
        <v>3555</v>
      </c>
      <c r="T221" s="250">
        <v>1</v>
      </c>
      <c r="U221" s="252" t="s">
        <v>7854</v>
      </c>
      <c r="V221" s="253" t="s">
        <v>2353</v>
      </c>
      <c r="W221" s="253" t="s">
        <v>7855</v>
      </c>
      <c r="X221" s="254" t="s">
        <v>7856</v>
      </c>
      <c r="Y221" s="255">
        <v>10</v>
      </c>
      <c r="Z221" s="255"/>
      <c r="AA221" s="256" t="s">
        <v>699</v>
      </c>
      <c r="AB221" s="257">
        <f t="shared" si="3"/>
        <v>10</v>
      </c>
      <c r="AC221" s="258">
        <v>0</v>
      </c>
      <c r="AD221" s="247">
        <v>0</v>
      </c>
      <c r="AE221" s="247">
        <v>0</v>
      </c>
      <c r="AF221" s="258">
        <v>10</v>
      </c>
      <c r="AG221" s="258">
        <v>0</v>
      </c>
      <c r="AH221" s="247">
        <v>0</v>
      </c>
      <c r="AI221" s="247">
        <v>0</v>
      </c>
      <c r="AJ221" s="247">
        <v>0</v>
      </c>
      <c r="AK221" s="247">
        <v>0</v>
      </c>
      <c r="AL221" s="247">
        <v>0</v>
      </c>
      <c r="AM221" s="246" t="s">
        <v>7857</v>
      </c>
      <c r="AN221" s="247"/>
      <c r="AO221" s="247"/>
    </row>
    <row r="222" spans="1:41">
      <c r="A222" s="245" t="s">
        <v>1168</v>
      </c>
      <c r="B222" s="245" t="s">
        <v>3556</v>
      </c>
      <c r="C222" s="245" t="s">
        <v>7853</v>
      </c>
      <c r="D222" s="245" t="s">
        <v>2233</v>
      </c>
      <c r="E222" s="245" t="s">
        <v>1154</v>
      </c>
      <c r="F222" s="246" t="s">
        <v>727</v>
      </c>
      <c r="G222" s="247" t="s">
        <v>1169</v>
      </c>
      <c r="H222" s="247" t="s">
        <v>3557</v>
      </c>
      <c r="I222" s="248">
        <v>31291</v>
      </c>
      <c r="J222" s="245" t="s">
        <v>3558</v>
      </c>
      <c r="K222" s="245" t="s">
        <v>2332</v>
      </c>
      <c r="L222" s="245" t="s">
        <v>3559</v>
      </c>
      <c r="M222" s="247" t="s">
        <v>3560</v>
      </c>
      <c r="N222" s="249">
        <v>4</v>
      </c>
      <c r="O222" s="250" t="s">
        <v>2710</v>
      </c>
      <c r="P222" s="250">
        <v>6</v>
      </c>
      <c r="Q222" s="250" t="s">
        <v>2802</v>
      </c>
      <c r="R222" s="251">
        <v>23</v>
      </c>
      <c r="S222" s="250" t="s">
        <v>3561</v>
      </c>
      <c r="T222" s="250">
        <v>1</v>
      </c>
      <c r="U222" s="252" t="s">
        <v>7854</v>
      </c>
      <c r="V222" s="253" t="s">
        <v>26</v>
      </c>
      <c r="W222" s="253" t="s">
        <v>7855</v>
      </c>
      <c r="X222" s="254" t="s">
        <v>7856</v>
      </c>
      <c r="Y222" s="255">
        <v>22</v>
      </c>
      <c r="Z222" s="255"/>
      <c r="AA222" s="256" t="s">
        <v>699</v>
      </c>
      <c r="AB222" s="257">
        <f t="shared" si="3"/>
        <v>22</v>
      </c>
      <c r="AC222" s="258">
        <v>0</v>
      </c>
      <c r="AD222" s="247">
        <v>0</v>
      </c>
      <c r="AE222" s="247">
        <v>0</v>
      </c>
      <c r="AF222" s="258">
        <v>0</v>
      </c>
      <c r="AG222" s="258">
        <v>0</v>
      </c>
      <c r="AH222" s="247">
        <v>18</v>
      </c>
      <c r="AI222" s="247">
        <v>4</v>
      </c>
      <c r="AJ222" s="247">
        <v>0</v>
      </c>
      <c r="AK222" s="247">
        <v>0</v>
      </c>
      <c r="AL222" s="247">
        <v>0</v>
      </c>
      <c r="AM222" s="246" t="s">
        <v>7857</v>
      </c>
      <c r="AN222" s="247"/>
      <c r="AO222" s="247"/>
    </row>
    <row r="223" spans="1:41">
      <c r="A223" s="245" t="s">
        <v>1170</v>
      </c>
      <c r="B223" s="245" t="s">
        <v>3562</v>
      </c>
      <c r="C223" s="245" t="s">
        <v>7853</v>
      </c>
      <c r="D223" s="245" t="s">
        <v>2233</v>
      </c>
      <c r="E223" s="245" t="s">
        <v>1154</v>
      </c>
      <c r="F223" s="246" t="s">
        <v>727</v>
      </c>
      <c r="G223" s="247" t="s">
        <v>1171</v>
      </c>
      <c r="H223" s="247" t="s">
        <v>3563</v>
      </c>
      <c r="I223" s="248">
        <v>17989</v>
      </c>
      <c r="J223" s="245"/>
      <c r="K223" s="245"/>
      <c r="L223" s="245" t="s">
        <v>3565</v>
      </c>
      <c r="M223" s="247" t="s">
        <v>3566</v>
      </c>
      <c r="N223" s="249">
        <v>3</v>
      </c>
      <c r="O223" s="250" t="s">
        <v>2492</v>
      </c>
      <c r="P223" s="250">
        <v>6</v>
      </c>
      <c r="Q223" s="250" t="s">
        <v>2470</v>
      </c>
      <c r="R223" s="251">
        <v>14</v>
      </c>
      <c r="S223" s="250" t="s">
        <v>3567</v>
      </c>
      <c r="T223" s="250">
        <v>1</v>
      </c>
      <c r="U223" s="252" t="s">
        <v>7854</v>
      </c>
      <c r="V223" s="253" t="s">
        <v>26</v>
      </c>
      <c r="W223" s="253" t="s">
        <v>7855</v>
      </c>
      <c r="X223" s="254" t="s">
        <v>7856</v>
      </c>
      <c r="Y223" s="255">
        <v>13</v>
      </c>
      <c r="Z223" s="255"/>
      <c r="AA223" s="256" t="s">
        <v>699</v>
      </c>
      <c r="AB223" s="257">
        <f t="shared" si="3"/>
        <v>13</v>
      </c>
      <c r="AC223" s="258">
        <v>0</v>
      </c>
      <c r="AD223" s="247">
        <v>0</v>
      </c>
      <c r="AE223" s="247">
        <v>0</v>
      </c>
      <c r="AF223" s="258">
        <v>12</v>
      </c>
      <c r="AG223" s="258">
        <v>0</v>
      </c>
      <c r="AH223" s="247">
        <v>0</v>
      </c>
      <c r="AI223" s="247">
        <v>1</v>
      </c>
      <c r="AJ223" s="247">
        <v>0</v>
      </c>
      <c r="AK223" s="247">
        <v>0</v>
      </c>
      <c r="AL223" s="247">
        <v>0</v>
      </c>
      <c r="AM223" s="246" t="s">
        <v>7857</v>
      </c>
      <c r="AN223" s="247"/>
      <c r="AO223" s="247"/>
    </row>
    <row r="224" spans="1:41">
      <c r="A224" s="245" t="s">
        <v>1172</v>
      </c>
      <c r="B224" s="245" t="s">
        <v>3568</v>
      </c>
      <c r="C224" s="245" t="s">
        <v>7853</v>
      </c>
      <c r="D224" s="245" t="s">
        <v>2233</v>
      </c>
      <c r="E224" s="245" t="s">
        <v>1154</v>
      </c>
      <c r="F224" s="246" t="s">
        <v>730</v>
      </c>
      <c r="G224" s="247" t="s">
        <v>1173</v>
      </c>
      <c r="H224" s="247" t="s">
        <v>3569</v>
      </c>
      <c r="I224" s="248">
        <v>24428</v>
      </c>
      <c r="J224" s="245" t="s">
        <v>3570</v>
      </c>
      <c r="K224" s="245" t="s">
        <v>2332</v>
      </c>
      <c r="L224" s="245" t="s">
        <v>3571</v>
      </c>
      <c r="M224" s="247" t="s">
        <v>3572</v>
      </c>
      <c r="N224" s="249">
        <v>6</v>
      </c>
      <c r="O224" s="250" t="s">
        <v>2391</v>
      </c>
      <c r="P224" s="250">
        <v>6</v>
      </c>
      <c r="Q224" s="250" t="s">
        <v>2735</v>
      </c>
      <c r="R224" s="251">
        <v>30</v>
      </c>
      <c r="S224" s="250" t="s">
        <v>3573</v>
      </c>
      <c r="T224" s="250">
        <v>1</v>
      </c>
      <c r="U224" s="252" t="s">
        <v>7854</v>
      </c>
      <c r="V224" s="253" t="s">
        <v>26</v>
      </c>
      <c r="W224" s="253" t="s">
        <v>7855</v>
      </c>
      <c r="X224" s="254" t="s">
        <v>7856</v>
      </c>
      <c r="Y224" s="255">
        <v>26</v>
      </c>
      <c r="Z224" s="255"/>
      <c r="AA224" s="256" t="s">
        <v>699</v>
      </c>
      <c r="AB224" s="257">
        <f t="shared" si="3"/>
        <v>26</v>
      </c>
      <c r="AC224" s="258">
        <v>0</v>
      </c>
      <c r="AD224" s="247">
        <v>1</v>
      </c>
      <c r="AE224" s="247">
        <v>0</v>
      </c>
      <c r="AF224" s="258">
        <v>20</v>
      </c>
      <c r="AG224" s="258">
        <v>0</v>
      </c>
      <c r="AH224" s="247">
        <v>0</v>
      </c>
      <c r="AI224" s="247">
        <v>5</v>
      </c>
      <c r="AJ224" s="247">
        <v>0</v>
      </c>
      <c r="AK224" s="247">
        <v>0</v>
      </c>
      <c r="AL224" s="247">
        <v>0</v>
      </c>
      <c r="AM224" s="246" t="s">
        <v>7857</v>
      </c>
      <c r="AN224" s="247"/>
      <c r="AO224" s="247"/>
    </row>
    <row r="225" spans="1:41">
      <c r="A225" s="245" t="s">
        <v>1174</v>
      </c>
      <c r="B225" s="245" t="s">
        <v>3574</v>
      </c>
      <c r="C225" s="245" t="s">
        <v>7853</v>
      </c>
      <c r="D225" s="245" t="s">
        <v>2233</v>
      </c>
      <c r="E225" s="245" t="s">
        <v>1154</v>
      </c>
      <c r="F225" s="246" t="s">
        <v>727</v>
      </c>
      <c r="G225" s="247" t="s">
        <v>1175</v>
      </c>
      <c r="H225" s="247" t="s">
        <v>3575</v>
      </c>
      <c r="I225" s="248">
        <v>24583</v>
      </c>
      <c r="J225" s="245"/>
      <c r="K225" s="245"/>
      <c r="L225" s="245" t="s">
        <v>699</v>
      </c>
      <c r="M225" s="247" t="s">
        <v>699</v>
      </c>
      <c r="N225" s="249">
        <v>4</v>
      </c>
      <c r="O225" s="250" t="s">
        <v>2610</v>
      </c>
      <c r="P225" s="250">
        <v>5</v>
      </c>
      <c r="Q225" s="250" t="s">
        <v>2818</v>
      </c>
      <c r="R225" s="251">
        <v>10</v>
      </c>
      <c r="S225" s="250" t="s">
        <v>3576</v>
      </c>
      <c r="T225" s="250">
        <v>1</v>
      </c>
      <c r="U225" s="252" t="s">
        <v>7854</v>
      </c>
      <c r="V225" s="253" t="s">
        <v>2353</v>
      </c>
      <c r="W225" s="253" t="s">
        <v>7855</v>
      </c>
      <c r="X225" s="254" t="s">
        <v>7856</v>
      </c>
      <c r="Y225" s="255">
        <v>13</v>
      </c>
      <c r="Z225" s="255"/>
      <c r="AA225" s="256" t="s">
        <v>699</v>
      </c>
      <c r="AB225" s="257">
        <f t="shared" si="3"/>
        <v>13</v>
      </c>
      <c r="AC225" s="258">
        <v>0</v>
      </c>
      <c r="AD225" s="247">
        <v>1</v>
      </c>
      <c r="AE225" s="247">
        <v>0</v>
      </c>
      <c r="AF225" s="258">
        <v>10</v>
      </c>
      <c r="AG225" s="258">
        <v>0</v>
      </c>
      <c r="AH225" s="247">
        <v>0</v>
      </c>
      <c r="AI225" s="247">
        <v>2</v>
      </c>
      <c r="AJ225" s="247">
        <v>0</v>
      </c>
      <c r="AK225" s="247">
        <v>0</v>
      </c>
      <c r="AL225" s="247">
        <v>0</v>
      </c>
      <c r="AM225" s="246" t="s">
        <v>7863</v>
      </c>
      <c r="AN225" s="247"/>
      <c r="AO225" s="247"/>
    </row>
    <row r="226" spans="1:41">
      <c r="A226" s="245" t="s">
        <v>1176</v>
      </c>
      <c r="B226" s="245" t="s">
        <v>3577</v>
      </c>
      <c r="C226" s="245" t="s">
        <v>7853</v>
      </c>
      <c r="D226" s="245" t="s">
        <v>2233</v>
      </c>
      <c r="E226" s="245" t="s">
        <v>1154</v>
      </c>
      <c r="F226" s="246" t="s">
        <v>724</v>
      </c>
      <c r="G226" s="247" t="s">
        <v>1177</v>
      </c>
      <c r="H226" s="247" t="s">
        <v>3578</v>
      </c>
      <c r="I226" s="248">
        <v>16193</v>
      </c>
      <c r="J226" s="245" t="s">
        <v>3579</v>
      </c>
      <c r="K226" s="245" t="s">
        <v>2332</v>
      </c>
      <c r="L226" s="245" t="s">
        <v>3580</v>
      </c>
      <c r="M226" s="247" t="s">
        <v>3581</v>
      </c>
      <c r="N226" s="249">
        <v>4</v>
      </c>
      <c r="O226" s="250" t="s">
        <v>3582</v>
      </c>
      <c r="P226" s="250">
        <v>18</v>
      </c>
      <c r="Q226" s="250" t="s">
        <v>2336</v>
      </c>
      <c r="R226" s="251">
        <v>52</v>
      </c>
      <c r="S226" s="250" t="s">
        <v>3583</v>
      </c>
      <c r="T226" s="250">
        <v>1</v>
      </c>
      <c r="U226" s="252" t="s">
        <v>7854</v>
      </c>
      <c r="V226" s="253" t="s">
        <v>26</v>
      </c>
      <c r="W226" s="253" t="s">
        <v>7855</v>
      </c>
      <c r="X226" s="254" t="s">
        <v>7856</v>
      </c>
      <c r="Y226" s="255">
        <v>40</v>
      </c>
      <c r="Z226" s="255"/>
      <c r="AA226" s="256" t="s">
        <v>699</v>
      </c>
      <c r="AB226" s="257">
        <f t="shared" si="3"/>
        <v>40</v>
      </c>
      <c r="AC226" s="258">
        <v>0</v>
      </c>
      <c r="AD226" s="247">
        <v>4</v>
      </c>
      <c r="AE226" s="247">
        <v>0</v>
      </c>
      <c r="AF226" s="258">
        <v>36</v>
      </c>
      <c r="AG226" s="258">
        <v>0</v>
      </c>
      <c r="AH226" s="247">
        <v>0</v>
      </c>
      <c r="AI226" s="247">
        <v>0</v>
      </c>
      <c r="AJ226" s="247">
        <v>0</v>
      </c>
      <c r="AK226" s="247">
        <v>0</v>
      </c>
      <c r="AL226" s="247">
        <v>0</v>
      </c>
      <c r="AM226" s="246" t="s">
        <v>7857</v>
      </c>
      <c r="AN226" s="247"/>
      <c r="AO226" s="247"/>
    </row>
    <row r="227" spans="1:41">
      <c r="A227" s="245" t="s">
        <v>1178</v>
      </c>
      <c r="B227" s="245" t="s">
        <v>3584</v>
      </c>
      <c r="C227" s="245" t="s">
        <v>7853</v>
      </c>
      <c r="D227" s="245" t="s">
        <v>2233</v>
      </c>
      <c r="E227" s="245" t="s">
        <v>1154</v>
      </c>
      <c r="F227" s="246" t="s">
        <v>727</v>
      </c>
      <c r="G227" s="247" t="s">
        <v>1179</v>
      </c>
      <c r="H227" s="247" t="s">
        <v>3585</v>
      </c>
      <c r="I227" s="248">
        <v>37681</v>
      </c>
      <c r="J227" s="245" t="s">
        <v>3586</v>
      </c>
      <c r="K227" s="245" t="s">
        <v>2332</v>
      </c>
      <c r="L227" s="245" t="s">
        <v>3587</v>
      </c>
      <c r="M227" s="247" t="s">
        <v>3588</v>
      </c>
      <c r="N227" s="249">
        <v>3</v>
      </c>
      <c r="O227" s="250" t="s">
        <v>3589</v>
      </c>
      <c r="P227" s="250">
        <v>11</v>
      </c>
      <c r="Q227" s="250" t="s">
        <v>3440</v>
      </c>
      <c r="R227" s="251">
        <v>54</v>
      </c>
      <c r="S227" s="250" t="s">
        <v>3590</v>
      </c>
      <c r="T227" s="250">
        <v>2</v>
      </c>
      <c r="U227" s="252" t="s">
        <v>7854</v>
      </c>
      <c r="V227" s="253" t="s">
        <v>26</v>
      </c>
      <c r="W227" s="260" t="s">
        <v>35</v>
      </c>
      <c r="X227" s="254" t="s">
        <v>7862</v>
      </c>
      <c r="Y227" s="255">
        <v>51</v>
      </c>
      <c r="Z227" s="255"/>
      <c r="AA227" s="256" t="s">
        <v>699</v>
      </c>
      <c r="AB227" s="257">
        <f t="shared" si="3"/>
        <v>51</v>
      </c>
      <c r="AC227" s="258">
        <v>0</v>
      </c>
      <c r="AD227" s="247">
        <v>0</v>
      </c>
      <c r="AE227" s="247">
        <v>0</v>
      </c>
      <c r="AF227" s="258">
        <v>47</v>
      </c>
      <c r="AG227" s="258">
        <v>0</v>
      </c>
      <c r="AH227" s="247">
        <v>0</v>
      </c>
      <c r="AI227" s="247">
        <v>4</v>
      </c>
      <c r="AJ227" s="247">
        <v>0</v>
      </c>
      <c r="AK227" s="247">
        <v>0</v>
      </c>
      <c r="AL227" s="247">
        <v>0</v>
      </c>
      <c r="AM227" s="246" t="s">
        <v>7857</v>
      </c>
      <c r="AN227" s="247"/>
      <c r="AO227" s="247"/>
    </row>
    <row r="228" spans="1:41">
      <c r="A228" s="245" t="s">
        <v>1180</v>
      </c>
      <c r="B228" s="245" t="s">
        <v>3591</v>
      </c>
      <c r="C228" s="245" t="s">
        <v>7853</v>
      </c>
      <c r="D228" s="245" t="s">
        <v>2233</v>
      </c>
      <c r="E228" s="245" t="s">
        <v>1154</v>
      </c>
      <c r="F228" s="246" t="s">
        <v>730</v>
      </c>
      <c r="G228" s="247" t="s">
        <v>1181</v>
      </c>
      <c r="H228" s="247" t="s">
        <v>3592</v>
      </c>
      <c r="I228" s="248">
        <v>27034</v>
      </c>
      <c r="J228" s="245" t="s">
        <v>3593</v>
      </c>
      <c r="K228" s="245" t="s">
        <v>2332</v>
      </c>
      <c r="L228" s="245" t="s">
        <v>3594</v>
      </c>
      <c r="M228" s="247" t="s">
        <v>3595</v>
      </c>
      <c r="N228" s="249">
        <v>1</v>
      </c>
      <c r="O228" s="250" t="s">
        <v>2470</v>
      </c>
      <c r="P228" s="250">
        <v>3</v>
      </c>
      <c r="Q228" s="250" t="s">
        <v>2603</v>
      </c>
      <c r="R228" s="251">
        <v>12</v>
      </c>
      <c r="S228" s="250" t="s">
        <v>3596</v>
      </c>
      <c r="T228" s="250">
        <v>1</v>
      </c>
      <c r="U228" s="252" t="s">
        <v>7854</v>
      </c>
      <c r="V228" s="270" t="s">
        <v>3597</v>
      </c>
      <c r="W228" s="253" t="s">
        <v>7855</v>
      </c>
      <c r="X228" s="254" t="s">
        <v>7856</v>
      </c>
      <c r="Y228" s="255">
        <v>10</v>
      </c>
      <c r="Z228" s="255"/>
      <c r="AA228" s="256" t="s">
        <v>7931</v>
      </c>
      <c r="AB228" s="257">
        <f t="shared" si="3"/>
        <v>10</v>
      </c>
      <c r="AC228" s="258">
        <v>0</v>
      </c>
      <c r="AD228" s="247">
        <v>0</v>
      </c>
      <c r="AE228" s="247">
        <v>0</v>
      </c>
      <c r="AF228" s="258">
        <v>3</v>
      </c>
      <c r="AG228" s="258">
        <v>0</v>
      </c>
      <c r="AH228" s="247">
        <v>0</v>
      </c>
      <c r="AI228" s="247">
        <v>7</v>
      </c>
      <c r="AJ228" s="247">
        <v>0</v>
      </c>
      <c r="AK228" s="247">
        <v>0</v>
      </c>
      <c r="AL228" s="247">
        <v>0</v>
      </c>
      <c r="AM228" s="246" t="s">
        <v>7857</v>
      </c>
      <c r="AN228" s="247"/>
      <c r="AO228" s="247"/>
    </row>
    <row r="229" spans="1:41">
      <c r="A229" s="245" t="s">
        <v>1182</v>
      </c>
      <c r="B229" s="245" t="s">
        <v>3598</v>
      </c>
      <c r="C229" s="245" t="s">
        <v>7853</v>
      </c>
      <c r="D229" s="245" t="s">
        <v>2233</v>
      </c>
      <c r="E229" s="245" t="s">
        <v>1154</v>
      </c>
      <c r="F229" s="246" t="s">
        <v>724</v>
      </c>
      <c r="G229" s="247" t="s">
        <v>1183</v>
      </c>
      <c r="H229" s="247" t="s">
        <v>3599</v>
      </c>
      <c r="I229" s="248">
        <v>23526</v>
      </c>
      <c r="J229" s="245"/>
      <c r="K229" s="245"/>
      <c r="L229" s="245" t="s">
        <v>3601</v>
      </c>
      <c r="M229" s="247" t="s">
        <v>3602</v>
      </c>
      <c r="N229" s="249">
        <v>4</v>
      </c>
      <c r="O229" s="250" t="s">
        <v>3603</v>
      </c>
      <c r="P229" s="250">
        <v>14</v>
      </c>
      <c r="Q229" s="250" t="s">
        <v>2798</v>
      </c>
      <c r="R229" s="251">
        <v>52</v>
      </c>
      <c r="S229" s="250" t="s">
        <v>3604</v>
      </c>
      <c r="T229" s="250">
        <v>1</v>
      </c>
      <c r="U229" s="252" t="s">
        <v>7854</v>
      </c>
      <c r="V229" s="253" t="s">
        <v>26</v>
      </c>
      <c r="W229" s="253" t="s">
        <v>7855</v>
      </c>
      <c r="X229" s="254" t="s">
        <v>7856</v>
      </c>
      <c r="Y229" s="255">
        <v>43</v>
      </c>
      <c r="Z229" s="255"/>
      <c r="AA229" s="256" t="s">
        <v>699</v>
      </c>
      <c r="AB229" s="257">
        <f t="shared" si="3"/>
        <v>43</v>
      </c>
      <c r="AC229" s="258">
        <v>0</v>
      </c>
      <c r="AD229" s="247">
        <v>1</v>
      </c>
      <c r="AE229" s="247">
        <v>0</v>
      </c>
      <c r="AF229" s="258">
        <v>42</v>
      </c>
      <c r="AG229" s="258">
        <v>0</v>
      </c>
      <c r="AH229" s="247">
        <v>0</v>
      </c>
      <c r="AI229" s="247">
        <v>0</v>
      </c>
      <c r="AJ229" s="247">
        <v>0</v>
      </c>
      <c r="AK229" s="247">
        <v>0</v>
      </c>
      <c r="AL229" s="247">
        <v>0</v>
      </c>
      <c r="AM229" s="246" t="s">
        <v>7857</v>
      </c>
      <c r="AN229" s="247"/>
      <c r="AO229" s="247"/>
    </row>
    <row r="230" spans="1:41">
      <c r="A230" s="245" t="s">
        <v>1184</v>
      </c>
      <c r="B230" s="245" t="s">
        <v>3605</v>
      </c>
      <c r="C230" s="245" t="s">
        <v>7853</v>
      </c>
      <c r="D230" s="245" t="s">
        <v>2233</v>
      </c>
      <c r="E230" s="245" t="s">
        <v>1154</v>
      </c>
      <c r="F230" s="246" t="s">
        <v>724</v>
      </c>
      <c r="G230" s="247" t="s">
        <v>1185</v>
      </c>
      <c r="H230" s="247" t="s">
        <v>3606</v>
      </c>
      <c r="I230" s="248">
        <v>30024</v>
      </c>
      <c r="J230" s="245"/>
      <c r="K230" s="245"/>
      <c r="L230" s="245" t="s">
        <v>699</v>
      </c>
      <c r="M230" s="247" t="s">
        <v>699</v>
      </c>
      <c r="N230" s="249">
        <v>2</v>
      </c>
      <c r="O230" s="250" t="s">
        <v>2566</v>
      </c>
      <c r="P230" s="250">
        <v>6</v>
      </c>
      <c r="Q230" s="250" t="s">
        <v>2735</v>
      </c>
      <c r="R230" s="251">
        <v>39</v>
      </c>
      <c r="S230" s="250" t="s">
        <v>3607</v>
      </c>
      <c r="T230" s="250">
        <v>6</v>
      </c>
      <c r="U230" s="252" t="s">
        <v>7854</v>
      </c>
      <c r="V230" s="253" t="s">
        <v>26</v>
      </c>
      <c r="W230" s="253" t="s">
        <v>7855</v>
      </c>
      <c r="X230" s="254" t="s">
        <v>7856</v>
      </c>
      <c r="Y230" s="255">
        <v>29</v>
      </c>
      <c r="Z230" s="255"/>
      <c r="AA230" s="256" t="s">
        <v>699</v>
      </c>
      <c r="AB230" s="257">
        <f t="shared" si="3"/>
        <v>29</v>
      </c>
      <c r="AC230" s="258">
        <v>0</v>
      </c>
      <c r="AD230" s="247">
        <v>0</v>
      </c>
      <c r="AE230" s="247">
        <v>0</v>
      </c>
      <c r="AF230" s="258">
        <v>24</v>
      </c>
      <c r="AG230" s="258">
        <v>1</v>
      </c>
      <c r="AH230" s="247">
        <v>0</v>
      </c>
      <c r="AI230" s="247">
        <v>4</v>
      </c>
      <c r="AJ230" s="247">
        <v>0</v>
      </c>
      <c r="AK230" s="247">
        <v>0</v>
      </c>
      <c r="AL230" s="247">
        <v>0</v>
      </c>
      <c r="AM230" s="246" t="s">
        <v>7872</v>
      </c>
      <c r="AN230" s="247"/>
      <c r="AO230" s="247"/>
    </row>
    <row r="231" spans="1:41">
      <c r="A231" s="245" t="s">
        <v>1186</v>
      </c>
      <c r="B231" s="245" t="s">
        <v>3608</v>
      </c>
      <c r="C231" s="245" t="s">
        <v>7853</v>
      </c>
      <c r="D231" s="245" t="s">
        <v>2233</v>
      </c>
      <c r="E231" s="245" t="s">
        <v>1154</v>
      </c>
      <c r="F231" s="246" t="s">
        <v>730</v>
      </c>
      <c r="G231" s="247" t="s">
        <v>1187</v>
      </c>
      <c r="H231" s="247" t="s">
        <v>3609</v>
      </c>
      <c r="I231" s="248">
        <v>23526</v>
      </c>
      <c r="J231" s="245" t="s">
        <v>3610</v>
      </c>
      <c r="K231" s="245" t="s">
        <v>2332</v>
      </c>
      <c r="L231" s="245" t="s">
        <v>3611</v>
      </c>
      <c r="M231" s="247" t="s">
        <v>3612</v>
      </c>
      <c r="N231" s="249">
        <v>4</v>
      </c>
      <c r="O231" s="250" t="s">
        <v>3613</v>
      </c>
      <c r="P231" s="250">
        <v>13</v>
      </c>
      <c r="Q231" s="250" t="s">
        <v>2361</v>
      </c>
      <c r="R231" s="251">
        <v>43</v>
      </c>
      <c r="S231" s="250" t="s">
        <v>3614</v>
      </c>
      <c r="T231" s="250">
        <v>1</v>
      </c>
      <c r="U231" s="252" t="s">
        <v>7854</v>
      </c>
      <c r="V231" s="253" t="s">
        <v>26</v>
      </c>
      <c r="W231" s="260" t="s">
        <v>35</v>
      </c>
      <c r="X231" s="254" t="s">
        <v>7862</v>
      </c>
      <c r="Y231" s="255">
        <v>31</v>
      </c>
      <c r="Z231" s="255"/>
      <c r="AA231" s="256" t="s">
        <v>699</v>
      </c>
      <c r="AB231" s="257">
        <f t="shared" si="3"/>
        <v>31</v>
      </c>
      <c r="AC231" s="258">
        <v>0</v>
      </c>
      <c r="AD231" s="247">
        <v>0</v>
      </c>
      <c r="AE231" s="247">
        <v>0</v>
      </c>
      <c r="AF231" s="258">
        <v>31</v>
      </c>
      <c r="AG231" s="258">
        <v>0</v>
      </c>
      <c r="AH231" s="247">
        <v>0</v>
      </c>
      <c r="AI231" s="247">
        <v>0</v>
      </c>
      <c r="AJ231" s="247">
        <v>0</v>
      </c>
      <c r="AK231" s="247">
        <v>0</v>
      </c>
      <c r="AL231" s="247">
        <v>0</v>
      </c>
      <c r="AM231" s="246" t="s">
        <v>7857</v>
      </c>
      <c r="AN231" s="247"/>
      <c r="AO231" s="247"/>
    </row>
    <row r="232" spans="1:41">
      <c r="A232" s="245" t="s">
        <v>1188</v>
      </c>
      <c r="B232" s="245" t="s">
        <v>3615</v>
      </c>
      <c r="C232" s="245" t="s">
        <v>7853</v>
      </c>
      <c r="D232" s="245" t="s">
        <v>2233</v>
      </c>
      <c r="E232" s="245" t="s">
        <v>1154</v>
      </c>
      <c r="F232" s="246" t="s">
        <v>730</v>
      </c>
      <c r="G232" s="247" t="s">
        <v>1189</v>
      </c>
      <c r="H232" s="247" t="s">
        <v>3616</v>
      </c>
      <c r="I232" s="248">
        <v>18899</v>
      </c>
      <c r="J232" s="245" t="s">
        <v>3617</v>
      </c>
      <c r="K232" s="245" t="s">
        <v>2332</v>
      </c>
      <c r="L232" s="245" t="s">
        <v>3618</v>
      </c>
      <c r="M232" s="247" t="s">
        <v>3619</v>
      </c>
      <c r="N232" s="249">
        <v>2</v>
      </c>
      <c r="O232" s="250" t="s">
        <v>3620</v>
      </c>
      <c r="P232" s="250">
        <v>11</v>
      </c>
      <c r="Q232" s="250" t="s">
        <v>2599</v>
      </c>
      <c r="R232" s="251">
        <v>46</v>
      </c>
      <c r="S232" s="250" t="s">
        <v>3621</v>
      </c>
      <c r="T232" s="250">
        <v>1</v>
      </c>
      <c r="U232" s="252" t="s">
        <v>7854</v>
      </c>
      <c r="V232" s="253" t="s">
        <v>26</v>
      </c>
      <c r="W232" s="260" t="s">
        <v>35</v>
      </c>
      <c r="X232" s="254" t="s">
        <v>7862</v>
      </c>
      <c r="Y232" s="255">
        <v>38</v>
      </c>
      <c r="Z232" s="255"/>
      <c r="AA232" s="256" t="s">
        <v>699</v>
      </c>
      <c r="AB232" s="257">
        <f t="shared" si="3"/>
        <v>38</v>
      </c>
      <c r="AC232" s="258">
        <v>0</v>
      </c>
      <c r="AD232" s="247">
        <v>0</v>
      </c>
      <c r="AE232" s="247">
        <v>0</v>
      </c>
      <c r="AF232" s="258">
        <v>29</v>
      </c>
      <c r="AG232" s="258">
        <v>0</v>
      </c>
      <c r="AH232" s="247">
        <v>0</v>
      </c>
      <c r="AI232" s="247">
        <v>9</v>
      </c>
      <c r="AJ232" s="247">
        <v>0</v>
      </c>
      <c r="AK232" s="247">
        <v>0</v>
      </c>
      <c r="AL232" s="247">
        <v>0</v>
      </c>
      <c r="AM232" s="246" t="s">
        <v>7857</v>
      </c>
      <c r="AN232" s="247"/>
      <c r="AO232" s="247"/>
    </row>
    <row r="233" spans="1:41">
      <c r="A233" s="245" t="s">
        <v>1190</v>
      </c>
      <c r="B233" s="245" t="s">
        <v>3622</v>
      </c>
      <c r="C233" s="245" t="s">
        <v>7853</v>
      </c>
      <c r="D233" s="245" t="s">
        <v>2233</v>
      </c>
      <c r="E233" s="245" t="s">
        <v>1154</v>
      </c>
      <c r="F233" s="246" t="s">
        <v>727</v>
      </c>
      <c r="G233" s="247" t="s">
        <v>1191</v>
      </c>
      <c r="H233" s="247" t="s">
        <v>3623</v>
      </c>
      <c r="I233" s="248">
        <v>6722</v>
      </c>
      <c r="J233" s="245"/>
      <c r="K233" s="245"/>
      <c r="L233" s="245" t="s">
        <v>3625</v>
      </c>
      <c r="M233" s="247" t="s">
        <v>3626</v>
      </c>
      <c r="N233" s="249">
        <v>6</v>
      </c>
      <c r="O233" s="250" t="s">
        <v>2643</v>
      </c>
      <c r="P233" s="250">
        <v>12</v>
      </c>
      <c r="Q233" s="250" t="s">
        <v>2599</v>
      </c>
      <c r="R233" s="251">
        <v>37</v>
      </c>
      <c r="S233" s="250" t="s">
        <v>3627</v>
      </c>
      <c r="T233" s="250">
        <v>1</v>
      </c>
      <c r="U233" s="252" t="s">
        <v>7854</v>
      </c>
      <c r="V233" s="253" t="s">
        <v>26</v>
      </c>
      <c r="W233" s="260" t="s">
        <v>35</v>
      </c>
      <c r="X233" s="254" t="s">
        <v>7862</v>
      </c>
      <c r="Y233" s="255">
        <v>55</v>
      </c>
      <c r="Z233" s="255"/>
      <c r="AA233" s="256" t="s">
        <v>699</v>
      </c>
      <c r="AB233" s="257">
        <f t="shared" si="3"/>
        <v>55</v>
      </c>
      <c r="AC233" s="258">
        <v>0</v>
      </c>
      <c r="AD233" s="247">
        <v>1</v>
      </c>
      <c r="AE233" s="247">
        <v>0</v>
      </c>
      <c r="AF233" s="258">
        <v>32</v>
      </c>
      <c r="AG233" s="258">
        <v>0</v>
      </c>
      <c r="AH233" s="247">
        <v>0</v>
      </c>
      <c r="AI233" s="247">
        <v>22</v>
      </c>
      <c r="AJ233" s="247">
        <v>0</v>
      </c>
      <c r="AK233" s="247">
        <v>0</v>
      </c>
      <c r="AL233" s="247">
        <v>0</v>
      </c>
      <c r="AM233" s="246" t="s">
        <v>7857</v>
      </c>
      <c r="AN233" s="247"/>
      <c r="AO233" s="247"/>
    </row>
    <row r="234" spans="1:41">
      <c r="A234" s="245" t="s">
        <v>1192</v>
      </c>
      <c r="B234" s="245" t="s">
        <v>3628</v>
      </c>
      <c r="C234" s="245" t="s">
        <v>7853</v>
      </c>
      <c r="D234" s="245" t="s">
        <v>2233</v>
      </c>
      <c r="E234" s="245" t="s">
        <v>1154</v>
      </c>
      <c r="F234" s="246" t="s">
        <v>727</v>
      </c>
      <c r="G234" s="247" t="s">
        <v>1193</v>
      </c>
      <c r="H234" s="247" t="s">
        <v>3629</v>
      </c>
      <c r="I234" s="248">
        <v>38499</v>
      </c>
      <c r="J234" s="245" t="s">
        <v>3630</v>
      </c>
      <c r="K234" s="245" t="s">
        <v>2332</v>
      </c>
      <c r="L234" s="245" t="s">
        <v>3631</v>
      </c>
      <c r="M234" s="247" t="s">
        <v>3632</v>
      </c>
      <c r="N234" s="249">
        <v>2</v>
      </c>
      <c r="O234" s="250" t="s">
        <v>3633</v>
      </c>
      <c r="P234" s="250">
        <v>7</v>
      </c>
      <c r="Q234" s="250" t="s">
        <v>2892</v>
      </c>
      <c r="R234" s="251">
        <v>52</v>
      </c>
      <c r="S234" s="250" t="s">
        <v>3634</v>
      </c>
      <c r="T234" s="250">
        <v>2</v>
      </c>
      <c r="U234" s="252" t="s">
        <v>7854</v>
      </c>
      <c r="V234" s="253" t="s">
        <v>26</v>
      </c>
      <c r="W234" s="260" t="s">
        <v>35</v>
      </c>
      <c r="X234" s="254" t="s">
        <v>7862</v>
      </c>
      <c r="Y234" s="255">
        <v>49</v>
      </c>
      <c r="Z234" s="255"/>
      <c r="AA234" s="256" t="s">
        <v>699</v>
      </c>
      <c r="AB234" s="257">
        <f t="shared" si="3"/>
        <v>49</v>
      </c>
      <c r="AC234" s="258">
        <v>0</v>
      </c>
      <c r="AD234" s="247">
        <v>0</v>
      </c>
      <c r="AE234" s="247">
        <v>0</v>
      </c>
      <c r="AF234" s="258">
        <v>45</v>
      </c>
      <c r="AG234" s="258">
        <v>0</v>
      </c>
      <c r="AH234" s="247">
        <v>0</v>
      </c>
      <c r="AI234" s="247">
        <v>4</v>
      </c>
      <c r="AJ234" s="247">
        <v>0</v>
      </c>
      <c r="AK234" s="247">
        <v>0</v>
      </c>
      <c r="AL234" s="247">
        <v>0</v>
      </c>
      <c r="AM234" s="246" t="s">
        <v>7863</v>
      </c>
      <c r="AN234" s="247"/>
      <c r="AO234" s="247"/>
    </row>
    <row r="235" spans="1:41">
      <c r="A235" s="245" t="s">
        <v>1194</v>
      </c>
      <c r="B235" s="245" t="s">
        <v>3635</v>
      </c>
      <c r="C235" s="245" t="s">
        <v>7853</v>
      </c>
      <c r="D235" s="245" t="s">
        <v>2233</v>
      </c>
      <c r="E235" s="245" t="s">
        <v>1154</v>
      </c>
      <c r="F235" s="246" t="s">
        <v>730</v>
      </c>
      <c r="G235" s="247" t="s">
        <v>1195</v>
      </c>
      <c r="H235" s="247" t="s">
        <v>3636</v>
      </c>
      <c r="I235" s="248">
        <v>26264</v>
      </c>
      <c r="J235" s="245"/>
      <c r="K235" s="245"/>
      <c r="L235" s="245" t="s">
        <v>3638</v>
      </c>
      <c r="M235" s="247" t="s">
        <v>3639</v>
      </c>
      <c r="N235" s="249">
        <v>2</v>
      </c>
      <c r="O235" s="250" t="s">
        <v>3640</v>
      </c>
      <c r="P235" s="250">
        <v>10</v>
      </c>
      <c r="Q235" s="250" t="s">
        <v>2603</v>
      </c>
      <c r="R235" s="251">
        <v>10</v>
      </c>
      <c r="S235" s="250" t="s">
        <v>3641</v>
      </c>
      <c r="T235" s="250">
        <v>1</v>
      </c>
      <c r="U235" s="252" t="s">
        <v>7854</v>
      </c>
      <c r="V235" s="270" t="s">
        <v>26</v>
      </c>
      <c r="W235" s="253" t="s">
        <v>7855</v>
      </c>
      <c r="X235" s="254" t="s">
        <v>7856</v>
      </c>
      <c r="Y235" s="255">
        <v>14</v>
      </c>
      <c r="Z235" s="255"/>
      <c r="AA235" s="256" t="s">
        <v>7932</v>
      </c>
      <c r="AB235" s="257">
        <f t="shared" si="3"/>
        <v>14</v>
      </c>
      <c r="AC235" s="258">
        <v>0</v>
      </c>
      <c r="AD235" s="247">
        <v>0</v>
      </c>
      <c r="AE235" s="247">
        <v>0</v>
      </c>
      <c r="AF235" s="258">
        <v>0</v>
      </c>
      <c r="AG235" s="258">
        <v>0</v>
      </c>
      <c r="AH235" s="247">
        <v>0</v>
      </c>
      <c r="AI235" s="247">
        <v>14</v>
      </c>
      <c r="AJ235" s="247">
        <v>0</v>
      </c>
      <c r="AK235" s="247">
        <v>0</v>
      </c>
      <c r="AL235" s="247">
        <v>0</v>
      </c>
      <c r="AM235" s="246" t="s">
        <v>7900</v>
      </c>
      <c r="AN235" s="247"/>
      <c r="AO235" s="247"/>
    </row>
    <row r="236" spans="1:41">
      <c r="A236" s="245" t="s">
        <v>1196</v>
      </c>
      <c r="B236" s="245" t="s">
        <v>3642</v>
      </c>
      <c r="C236" s="245" t="s">
        <v>7853</v>
      </c>
      <c r="D236" s="245" t="s">
        <v>2233</v>
      </c>
      <c r="E236" s="245" t="s">
        <v>1154</v>
      </c>
      <c r="F236" s="246" t="s">
        <v>727</v>
      </c>
      <c r="G236" s="247" t="s">
        <v>1197</v>
      </c>
      <c r="H236" s="247" t="s">
        <v>3636</v>
      </c>
      <c r="I236" s="248">
        <v>38777</v>
      </c>
      <c r="J236" s="245"/>
      <c r="K236" s="245" t="s">
        <v>2332</v>
      </c>
      <c r="L236" s="245" t="s">
        <v>3644</v>
      </c>
      <c r="M236" s="247" t="s">
        <v>3645</v>
      </c>
      <c r="N236" s="249">
        <v>2</v>
      </c>
      <c r="O236" s="250"/>
      <c r="P236" s="250">
        <v>3</v>
      </c>
      <c r="Q236" s="250" t="s">
        <v>2470</v>
      </c>
      <c r="R236" s="251" t="s">
        <v>7933</v>
      </c>
      <c r="S236" s="250" t="s">
        <v>3646</v>
      </c>
      <c r="T236" s="250">
        <v>1</v>
      </c>
      <c r="U236" s="252" t="s">
        <v>7854</v>
      </c>
      <c r="V236" s="270" t="s">
        <v>3647</v>
      </c>
      <c r="W236" s="253" t="s">
        <v>7855</v>
      </c>
      <c r="X236" s="254" t="s">
        <v>7856</v>
      </c>
      <c r="Y236" s="255">
        <v>1</v>
      </c>
      <c r="Z236" s="255"/>
      <c r="AA236" s="256" t="s">
        <v>7932</v>
      </c>
      <c r="AB236" s="257">
        <f t="shared" si="3"/>
        <v>1</v>
      </c>
      <c r="AC236" s="258">
        <v>0</v>
      </c>
      <c r="AD236" s="247">
        <v>0</v>
      </c>
      <c r="AE236" s="247">
        <v>0</v>
      </c>
      <c r="AF236" s="258">
        <v>0</v>
      </c>
      <c r="AG236" s="258">
        <v>0</v>
      </c>
      <c r="AH236" s="247">
        <v>0</v>
      </c>
      <c r="AI236" s="247">
        <v>1</v>
      </c>
      <c r="AJ236" s="247">
        <v>0</v>
      </c>
      <c r="AK236" s="247">
        <v>0</v>
      </c>
      <c r="AL236" s="247">
        <v>0</v>
      </c>
      <c r="AM236" s="246" t="s">
        <v>7863</v>
      </c>
      <c r="AN236" s="247"/>
      <c r="AO236" s="247"/>
    </row>
    <row r="237" spans="1:41">
      <c r="A237" s="245" t="s">
        <v>1198</v>
      </c>
      <c r="B237" s="245" t="s">
        <v>3648</v>
      </c>
      <c r="C237" s="245" t="s">
        <v>7853</v>
      </c>
      <c r="D237" s="245" t="s">
        <v>2233</v>
      </c>
      <c r="E237" s="245" t="s">
        <v>1154</v>
      </c>
      <c r="F237" s="246" t="s">
        <v>784</v>
      </c>
      <c r="G237" s="247" t="s">
        <v>1199</v>
      </c>
      <c r="H237" s="247" t="s">
        <v>3649</v>
      </c>
      <c r="I237" s="248">
        <v>26367</v>
      </c>
      <c r="J237" s="245" t="s">
        <v>3650</v>
      </c>
      <c r="K237" s="245" t="s">
        <v>2332</v>
      </c>
      <c r="L237" s="245" t="s">
        <v>3651</v>
      </c>
      <c r="M237" s="247" t="s">
        <v>3652</v>
      </c>
      <c r="N237" s="249">
        <v>2</v>
      </c>
      <c r="O237" s="250" t="s">
        <v>3576</v>
      </c>
      <c r="P237" s="250">
        <v>5</v>
      </c>
      <c r="Q237" s="250" t="s">
        <v>2857</v>
      </c>
      <c r="R237" s="251">
        <v>38</v>
      </c>
      <c r="S237" s="250" t="s">
        <v>3653</v>
      </c>
      <c r="T237" s="250">
        <v>0</v>
      </c>
      <c r="U237" s="252" t="s">
        <v>7854</v>
      </c>
      <c r="V237" s="253" t="s">
        <v>26</v>
      </c>
      <c r="W237" s="253" t="s">
        <v>7855</v>
      </c>
      <c r="X237" s="254" t="s">
        <v>7856</v>
      </c>
      <c r="Y237" s="255">
        <v>33</v>
      </c>
      <c r="Z237" s="255"/>
      <c r="AA237" s="256" t="s">
        <v>699</v>
      </c>
      <c r="AB237" s="257">
        <f t="shared" si="3"/>
        <v>33</v>
      </c>
      <c r="AC237" s="258">
        <v>0</v>
      </c>
      <c r="AD237" s="247">
        <v>0</v>
      </c>
      <c r="AE237" s="247">
        <v>0</v>
      </c>
      <c r="AF237" s="258">
        <v>32</v>
      </c>
      <c r="AG237" s="258">
        <v>0</v>
      </c>
      <c r="AH237" s="247">
        <v>0</v>
      </c>
      <c r="AI237" s="247">
        <v>1</v>
      </c>
      <c r="AJ237" s="247">
        <v>0</v>
      </c>
      <c r="AK237" s="247">
        <v>0</v>
      </c>
      <c r="AL237" s="247">
        <v>0</v>
      </c>
      <c r="AM237" s="246" t="s">
        <v>7857</v>
      </c>
      <c r="AN237" s="247"/>
      <c r="AO237" s="247"/>
    </row>
    <row r="238" spans="1:41">
      <c r="A238" s="245" t="s">
        <v>1200</v>
      </c>
      <c r="B238" s="245" t="s">
        <v>3654</v>
      </c>
      <c r="C238" s="245" t="s">
        <v>7853</v>
      </c>
      <c r="D238" s="245" t="s">
        <v>2233</v>
      </c>
      <c r="E238" s="245" t="s">
        <v>1154</v>
      </c>
      <c r="F238" s="246" t="s">
        <v>730</v>
      </c>
      <c r="G238" s="247" t="s">
        <v>1201</v>
      </c>
      <c r="H238" s="247" t="s">
        <v>3655</v>
      </c>
      <c r="I238" s="248">
        <v>18895</v>
      </c>
      <c r="J238" s="245" t="s">
        <v>3656</v>
      </c>
      <c r="K238" s="245" t="s">
        <v>2332</v>
      </c>
      <c r="L238" s="245" t="s">
        <v>3657</v>
      </c>
      <c r="M238" s="247" t="s">
        <v>3658</v>
      </c>
      <c r="N238" s="249">
        <v>2</v>
      </c>
      <c r="O238" s="250" t="s">
        <v>2885</v>
      </c>
      <c r="P238" s="250">
        <v>8</v>
      </c>
      <c r="Q238" s="250" t="s">
        <v>2603</v>
      </c>
      <c r="R238" s="251">
        <v>11</v>
      </c>
      <c r="S238" s="250" t="s">
        <v>3659</v>
      </c>
      <c r="T238" s="250">
        <v>1</v>
      </c>
      <c r="U238" s="252" t="s">
        <v>7854</v>
      </c>
      <c r="V238" s="253" t="s">
        <v>26</v>
      </c>
      <c r="W238" s="253" t="s">
        <v>7855</v>
      </c>
      <c r="X238" s="254" t="s">
        <v>7856</v>
      </c>
      <c r="Y238" s="255">
        <v>14</v>
      </c>
      <c r="Z238" s="255"/>
      <c r="AA238" s="256" t="s">
        <v>699</v>
      </c>
      <c r="AB238" s="257">
        <f t="shared" si="3"/>
        <v>14</v>
      </c>
      <c r="AC238" s="258">
        <v>0</v>
      </c>
      <c r="AD238" s="247">
        <v>0</v>
      </c>
      <c r="AE238" s="247">
        <v>0</v>
      </c>
      <c r="AF238" s="258">
        <v>13</v>
      </c>
      <c r="AG238" s="258">
        <v>0</v>
      </c>
      <c r="AH238" s="247">
        <v>0</v>
      </c>
      <c r="AI238" s="247">
        <v>1</v>
      </c>
      <c r="AJ238" s="247">
        <v>0</v>
      </c>
      <c r="AK238" s="247">
        <v>0</v>
      </c>
      <c r="AL238" s="247">
        <v>0</v>
      </c>
      <c r="AM238" s="246" t="s">
        <v>7857</v>
      </c>
      <c r="AN238" s="247"/>
      <c r="AO238" s="247"/>
    </row>
    <row r="239" spans="1:41">
      <c r="A239" s="245" t="s">
        <v>1202</v>
      </c>
      <c r="B239" s="245" t="s">
        <v>3660</v>
      </c>
      <c r="C239" s="245" t="s">
        <v>7853</v>
      </c>
      <c r="D239" s="245" t="s">
        <v>2233</v>
      </c>
      <c r="E239" s="245" t="s">
        <v>1154</v>
      </c>
      <c r="F239" s="246" t="s">
        <v>727</v>
      </c>
      <c r="G239" s="247" t="s">
        <v>1203</v>
      </c>
      <c r="H239" s="247" t="s">
        <v>3661</v>
      </c>
      <c r="I239" s="248">
        <v>24898</v>
      </c>
      <c r="J239" s="245"/>
      <c r="K239" s="245"/>
      <c r="L239" s="245" t="s">
        <v>699</v>
      </c>
      <c r="M239" s="247" t="s">
        <v>699</v>
      </c>
      <c r="N239" s="249">
        <v>3</v>
      </c>
      <c r="O239" s="250" t="s">
        <v>2744</v>
      </c>
      <c r="P239" s="250">
        <v>4</v>
      </c>
      <c r="Q239" s="250" t="s">
        <v>2610</v>
      </c>
      <c r="R239" s="251">
        <v>13</v>
      </c>
      <c r="S239" s="250" t="s">
        <v>3662</v>
      </c>
      <c r="T239" s="250">
        <v>1</v>
      </c>
      <c r="U239" s="252" t="s">
        <v>7854</v>
      </c>
      <c r="V239" s="253" t="s">
        <v>2353</v>
      </c>
      <c r="W239" s="253" t="s">
        <v>7855</v>
      </c>
      <c r="X239" s="254" t="s">
        <v>7856</v>
      </c>
      <c r="Y239" s="255">
        <v>14</v>
      </c>
      <c r="Z239" s="255"/>
      <c r="AA239" s="256" t="s">
        <v>699</v>
      </c>
      <c r="AB239" s="257">
        <f t="shared" si="3"/>
        <v>14</v>
      </c>
      <c r="AC239" s="258">
        <v>0</v>
      </c>
      <c r="AD239" s="247">
        <v>3</v>
      </c>
      <c r="AE239" s="247">
        <v>0</v>
      </c>
      <c r="AF239" s="258">
        <v>8</v>
      </c>
      <c r="AG239" s="258">
        <v>0</v>
      </c>
      <c r="AH239" s="247">
        <v>0</v>
      </c>
      <c r="AI239" s="247">
        <v>3</v>
      </c>
      <c r="AJ239" s="247">
        <v>0</v>
      </c>
      <c r="AK239" s="247">
        <v>0</v>
      </c>
      <c r="AL239" s="247">
        <v>0</v>
      </c>
      <c r="AM239" s="246" t="s">
        <v>7872</v>
      </c>
      <c r="AN239" s="247"/>
      <c r="AO239" s="247"/>
    </row>
    <row r="240" spans="1:41">
      <c r="A240" s="245" t="s">
        <v>1204</v>
      </c>
      <c r="B240" s="245" t="s">
        <v>3663</v>
      </c>
      <c r="C240" s="245" t="s">
        <v>7853</v>
      </c>
      <c r="D240" s="245" t="s">
        <v>2233</v>
      </c>
      <c r="E240" s="245" t="s">
        <v>1154</v>
      </c>
      <c r="F240" s="246" t="s">
        <v>727</v>
      </c>
      <c r="G240" s="247" t="s">
        <v>1205</v>
      </c>
      <c r="H240" s="247" t="s">
        <v>3664</v>
      </c>
      <c r="I240" s="248">
        <v>18171</v>
      </c>
      <c r="J240" s="245" t="s">
        <v>3665</v>
      </c>
      <c r="K240" s="245" t="s">
        <v>2332</v>
      </c>
      <c r="L240" s="245" t="s">
        <v>3666</v>
      </c>
      <c r="M240" s="247" t="s">
        <v>3667</v>
      </c>
      <c r="N240" s="249">
        <v>3</v>
      </c>
      <c r="O240" s="250" t="s">
        <v>2469</v>
      </c>
      <c r="P240" s="250">
        <v>4</v>
      </c>
      <c r="Q240" s="250" t="s">
        <v>2818</v>
      </c>
      <c r="R240" s="251">
        <v>12</v>
      </c>
      <c r="S240" s="250" t="s">
        <v>2650</v>
      </c>
      <c r="T240" s="250">
        <v>0</v>
      </c>
      <c r="U240" s="252" t="s">
        <v>7854</v>
      </c>
      <c r="V240" s="253" t="s">
        <v>2353</v>
      </c>
      <c r="W240" s="253" t="s">
        <v>7855</v>
      </c>
      <c r="X240" s="254" t="s">
        <v>7856</v>
      </c>
      <c r="Y240" s="255">
        <v>11</v>
      </c>
      <c r="Z240" s="255"/>
      <c r="AA240" s="256" t="s">
        <v>699</v>
      </c>
      <c r="AB240" s="257">
        <f t="shared" si="3"/>
        <v>11</v>
      </c>
      <c r="AC240" s="258">
        <v>0</v>
      </c>
      <c r="AD240" s="247">
        <v>0</v>
      </c>
      <c r="AE240" s="247">
        <v>0</v>
      </c>
      <c r="AF240" s="258">
        <v>9</v>
      </c>
      <c r="AG240" s="258">
        <v>0</v>
      </c>
      <c r="AH240" s="247">
        <v>0</v>
      </c>
      <c r="AI240" s="247">
        <v>2</v>
      </c>
      <c r="AJ240" s="247">
        <v>0</v>
      </c>
      <c r="AK240" s="247">
        <v>0</v>
      </c>
      <c r="AL240" s="247">
        <v>0</v>
      </c>
      <c r="AM240" s="246" t="s">
        <v>7857</v>
      </c>
      <c r="AN240" s="247"/>
      <c r="AO240" s="247"/>
    </row>
    <row r="241" spans="1:41">
      <c r="A241" s="245" t="s">
        <v>1206</v>
      </c>
      <c r="B241" s="245"/>
      <c r="C241" s="245" t="s">
        <v>7853</v>
      </c>
      <c r="D241" s="245" t="s">
        <v>2233</v>
      </c>
      <c r="E241" s="245" t="s">
        <v>1154</v>
      </c>
      <c r="F241" s="246" t="s">
        <v>7859</v>
      </c>
      <c r="G241" s="247" t="s">
        <v>1207</v>
      </c>
      <c r="H241" s="247" t="s">
        <v>3668</v>
      </c>
      <c r="I241" s="248">
        <v>4827</v>
      </c>
      <c r="J241" s="245" t="s">
        <v>3669</v>
      </c>
      <c r="K241" s="245" t="s">
        <v>2332</v>
      </c>
      <c r="L241" s="245" t="s">
        <v>3670</v>
      </c>
      <c r="M241" s="247" t="s">
        <v>3671</v>
      </c>
      <c r="N241" s="249">
        <v>2</v>
      </c>
      <c r="O241" s="250" t="s">
        <v>2469</v>
      </c>
      <c r="P241" s="250">
        <v>1</v>
      </c>
      <c r="Q241" s="250" t="s">
        <v>3672</v>
      </c>
      <c r="R241" s="251">
        <v>12</v>
      </c>
      <c r="S241" s="250">
        <v>13</v>
      </c>
      <c r="T241" s="250">
        <v>1</v>
      </c>
      <c r="U241" s="252" t="s">
        <v>7854</v>
      </c>
      <c r="V241" s="253" t="s">
        <v>2353</v>
      </c>
      <c r="W241" s="253" t="s">
        <v>7855</v>
      </c>
      <c r="X241" s="254" t="s">
        <v>7856</v>
      </c>
      <c r="Y241" s="255">
        <v>13</v>
      </c>
      <c r="Z241" s="255"/>
      <c r="AA241" s="256" t="s">
        <v>699</v>
      </c>
      <c r="AB241" s="257">
        <f t="shared" si="3"/>
        <v>13</v>
      </c>
      <c r="AC241" s="258">
        <v>0</v>
      </c>
      <c r="AD241" s="247">
        <v>0</v>
      </c>
      <c r="AE241" s="247">
        <v>0</v>
      </c>
      <c r="AF241" s="258">
        <v>13</v>
      </c>
      <c r="AG241" s="258">
        <v>0</v>
      </c>
      <c r="AH241" s="247">
        <v>0</v>
      </c>
      <c r="AI241" s="247">
        <v>0</v>
      </c>
      <c r="AJ241" s="247">
        <v>0</v>
      </c>
      <c r="AK241" s="247">
        <v>0</v>
      </c>
      <c r="AL241" s="247">
        <v>0</v>
      </c>
      <c r="AM241" s="246" t="s">
        <v>7857</v>
      </c>
      <c r="AN241" s="247"/>
      <c r="AO241" s="247"/>
    </row>
    <row r="242" spans="1:41">
      <c r="A242" s="245" t="s">
        <v>1208</v>
      </c>
      <c r="B242" s="245" t="s">
        <v>3673</v>
      </c>
      <c r="C242" s="245" t="s">
        <v>7853</v>
      </c>
      <c r="D242" s="245" t="s">
        <v>2233</v>
      </c>
      <c r="E242" s="245" t="s">
        <v>1154</v>
      </c>
      <c r="F242" s="246" t="s">
        <v>727</v>
      </c>
      <c r="G242" s="247" t="s">
        <v>1209</v>
      </c>
      <c r="H242" s="247" t="s">
        <v>3668</v>
      </c>
      <c r="I242" s="248">
        <v>15067</v>
      </c>
      <c r="J242" s="245"/>
      <c r="K242" s="245"/>
      <c r="L242" s="245" t="s">
        <v>699</v>
      </c>
      <c r="M242" s="247" t="s">
        <v>699</v>
      </c>
      <c r="N242" s="249">
        <v>4</v>
      </c>
      <c r="O242" s="250" t="s">
        <v>2916</v>
      </c>
      <c r="P242" s="250">
        <v>4</v>
      </c>
      <c r="Q242" s="250" t="s">
        <v>2422</v>
      </c>
      <c r="R242" s="251">
        <v>3</v>
      </c>
      <c r="S242" s="250" t="s">
        <v>3674</v>
      </c>
      <c r="T242" s="250">
        <v>0</v>
      </c>
      <c r="U242" s="252" t="s">
        <v>7854</v>
      </c>
      <c r="V242" s="253" t="s">
        <v>2353</v>
      </c>
      <c r="W242" s="253" t="s">
        <v>7855</v>
      </c>
      <c r="X242" s="254" t="s">
        <v>7856</v>
      </c>
      <c r="Y242" s="255">
        <v>4</v>
      </c>
      <c r="Z242" s="255"/>
      <c r="AA242" s="256" t="s">
        <v>699</v>
      </c>
      <c r="AB242" s="257">
        <f t="shared" si="3"/>
        <v>4</v>
      </c>
      <c r="AC242" s="258">
        <v>0</v>
      </c>
      <c r="AD242" s="247">
        <v>0</v>
      </c>
      <c r="AE242" s="247">
        <v>0</v>
      </c>
      <c r="AF242" s="258">
        <v>1</v>
      </c>
      <c r="AG242" s="258">
        <v>0</v>
      </c>
      <c r="AH242" s="247">
        <v>3</v>
      </c>
      <c r="AI242" s="247">
        <v>0</v>
      </c>
      <c r="AJ242" s="247">
        <v>0</v>
      </c>
      <c r="AK242" s="247">
        <v>0</v>
      </c>
      <c r="AL242" s="247">
        <v>0</v>
      </c>
      <c r="AM242" s="246" t="s">
        <v>7857</v>
      </c>
      <c r="AN242" s="247"/>
      <c r="AO242" s="247"/>
    </row>
    <row r="243" spans="1:41">
      <c r="A243" s="245" t="s">
        <v>1210</v>
      </c>
      <c r="B243" s="245"/>
      <c r="C243" s="245" t="s">
        <v>7853</v>
      </c>
      <c r="D243" s="245" t="s">
        <v>2233</v>
      </c>
      <c r="E243" s="245" t="s">
        <v>1154</v>
      </c>
      <c r="F243" s="246" t="s">
        <v>727</v>
      </c>
      <c r="G243" s="247" t="s">
        <v>1211</v>
      </c>
      <c r="H243" s="247" t="s">
        <v>3675</v>
      </c>
      <c r="I243" s="248">
        <v>15158</v>
      </c>
      <c r="J243" s="245" t="s">
        <v>3676</v>
      </c>
      <c r="K243" s="245" t="s">
        <v>2332</v>
      </c>
      <c r="L243" s="245" t="s">
        <v>3677</v>
      </c>
      <c r="M243" s="247" t="s">
        <v>3678</v>
      </c>
      <c r="N243" s="249">
        <v>3</v>
      </c>
      <c r="O243" s="250" t="s">
        <v>3077</v>
      </c>
      <c r="P243" s="250">
        <v>2</v>
      </c>
      <c r="Q243" s="250" t="s">
        <v>2453</v>
      </c>
      <c r="R243" s="251">
        <v>14</v>
      </c>
      <c r="S243" s="250">
        <v>41</v>
      </c>
      <c r="T243" s="250">
        <v>0</v>
      </c>
      <c r="U243" s="252" t="s">
        <v>7854</v>
      </c>
      <c r="V243" s="253" t="s">
        <v>2353</v>
      </c>
      <c r="W243" s="253" t="s">
        <v>7855</v>
      </c>
      <c r="X243" s="254" t="s">
        <v>7856</v>
      </c>
      <c r="Y243" s="255">
        <v>14</v>
      </c>
      <c r="Z243" s="255"/>
      <c r="AA243" s="256" t="s">
        <v>699</v>
      </c>
      <c r="AB243" s="257">
        <f t="shared" si="3"/>
        <v>14</v>
      </c>
      <c r="AC243" s="258">
        <v>0</v>
      </c>
      <c r="AD243" s="247">
        <v>0</v>
      </c>
      <c r="AE243" s="247">
        <v>0</v>
      </c>
      <c r="AF243" s="258">
        <v>13</v>
      </c>
      <c r="AG243" s="258">
        <v>0</v>
      </c>
      <c r="AH243" s="247">
        <v>0</v>
      </c>
      <c r="AI243" s="247">
        <v>1</v>
      </c>
      <c r="AJ243" s="247">
        <v>0</v>
      </c>
      <c r="AK243" s="247">
        <v>0</v>
      </c>
      <c r="AL243" s="247">
        <v>0</v>
      </c>
      <c r="AM243" s="246" t="s">
        <v>7857</v>
      </c>
      <c r="AN243" s="247"/>
      <c r="AO243" s="247"/>
    </row>
    <row r="244" spans="1:41">
      <c r="A244" s="245" t="s">
        <v>1212</v>
      </c>
      <c r="B244" s="245" t="s">
        <v>3679</v>
      </c>
      <c r="C244" s="245" t="s">
        <v>7853</v>
      </c>
      <c r="D244" s="245" t="s">
        <v>2233</v>
      </c>
      <c r="E244" s="245" t="s">
        <v>1154</v>
      </c>
      <c r="F244" s="246" t="s">
        <v>724</v>
      </c>
      <c r="G244" s="247" t="s">
        <v>1213</v>
      </c>
      <c r="H244" s="247" t="s">
        <v>3680</v>
      </c>
      <c r="I244" s="248">
        <v>31855</v>
      </c>
      <c r="J244" s="245"/>
      <c r="K244" s="245"/>
      <c r="L244" s="245" t="s">
        <v>699</v>
      </c>
      <c r="M244" s="247" t="s">
        <v>699</v>
      </c>
      <c r="N244" s="249">
        <v>3</v>
      </c>
      <c r="O244" s="250" t="s">
        <v>3681</v>
      </c>
      <c r="P244" s="250">
        <v>7</v>
      </c>
      <c r="Q244" s="250" t="s">
        <v>2493</v>
      </c>
      <c r="R244" s="251">
        <v>24</v>
      </c>
      <c r="S244" s="250" t="s">
        <v>3682</v>
      </c>
      <c r="T244" s="250">
        <v>1</v>
      </c>
      <c r="U244" s="252" t="s">
        <v>7854</v>
      </c>
      <c r="V244" s="253" t="s">
        <v>26</v>
      </c>
      <c r="W244" s="253" t="s">
        <v>7855</v>
      </c>
      <c r="X244" s="254" t="s">
        <v>7856</v>
      </c>
      <c r="Y244" s="255">
        <v>19</v>
      </c>
      <c r="Z244" s="255"/>
      <c r="AA244" s="256" t="s">
        <v>699</v>
      </c>
      <c r="AB244" s="257">
        <f t="shared" si="3"/>
        <v>19</v>
      </c>
      <c r="AC244" s="258">
        <v>0</v>
      </c>
      <c r="AD244" s="247">
        <v>0</v>
      </c>
      <c r="AE244" s="247">
        <v>0</v>
      </c>
      <c r="AF244" s="258">
        <v>19</v>
      </c>
      <c r="AG244" s="258">
        <v>0</v>
      </c>
      <c r="AH244" s="247">
        <v>0</v>
      </c>
      <c r="AI244" s="247">
        <v>0</v>
      </c>
      <c r="AJ244" s="247">
        <v>0</v>
      </c>
      <c r="AK244" s="247">
        <v>0</v>
      </c>
      <c r="AL244" s="247">
        <v>0</v>
      </c>
      <c r="AM244" s="246" t="s">
        <v>7857</v>
      </c>
      <c r="AN244" s="247"/>
      <c r="AO244" s="247"/>
    </row>
    <row r="245" spans="1:41">
      <c r="A245" s="245" t="s">
        <v>1214</v>
      </c>
      <c r="B245" s="245" t="s">
        <v>3683</v>
      </c>
      <c r="C245" s="245" t="s">
        <v>7853</v>
      </c>
      <c r="D245" s="245" t="s">
        <v>2233</v>
      </c>
      <c r="E245" s="245" t="s">
        <v>1154</v>
      </c>
      <c r="F245" s="246" t="s">
        <v>730</v>
      </c>
      <c r="G245" s="247" t="s">
        <v>1215</v>
      </c>
      <c r="H245" s="247" t="s">
        <v>3680</v>
      </c>
      <c r="I245" s="248">
        <v>20206</v>
      </c>
      <c r="J245" s="245" t="s">
        <v>3684</v>
      </c>
      <c r="K245" s="245" t="s">
        <v>2332</v>
      </c>
      <c r="L245" s="245" t="s">
        <v>3685</v>
      </c>
      <c r="M245" s="247" t="s">
        <v>3686</v>
      </c>
      <c r="N245" s="249">
        <v>3</v>
      </c>
      <c r="O245" s="250"/>
      <c r="P245" s="250">
        <v>2</v>
      </c>
      <c r="Q245" s="250" t="s">
        <v>2603</v>
      </c>
      <c r="R245" s="251" t="s">
        <v>7893</v>
      </c>
      <c r="S245" s="250" t="s">
        <v>3687</v>
      </c>
      <c r="T245" s="250">
        <v>1</v>
      </c>
      <c r="U245" s="252" t="s">
        <v>7854</v>
      </c>
      <c r="V245" s="253" t="s">
        <v>3688</v>
      </c>
      <c r="W245" s="253" t="s">
        <v>7855</v>
      </c>
      <c r="X245" s="254" t="s">
        <v>7856</v>
      </c>
      <c r="Y245" s="255">
        <v>14</v>
      </c>
      <c r="Z245" s="255"/>
      <c r="AA245" s="256" t="s">
        <v>7934</v>
      </c>
      <c r="AB245" s="257">
        <f t="shared" si="3"/>
        <v>14</v>
      </c>
      <c r="AC245" s="258">
        <v>0</v>
      </c>
      <c r="AD245" s="247">
        <v>0</v>
      </c>
      <c r="AE245" s="247">
        <v>0</v>
      </c>
      <c r="AF245" s="258">
        <v>9</v>
      </c>
      <c r="AG245" s="258">
        <v>0</v>
      </c>
      <c r="AH245" s="247">
        <v>0</v>
      </c>
      <c r="AI245" s="247">
        <v>5</v>
      </c>
      <c r="AJ245" s="247">
        <v>0</v>
      </c>
      <c r="AK245" s="247">
        <v>0</v>
      </c>
      <c r="AL245" s="247">
        <v>0</v>
      </c>
      <c r="AM245" s="246" t="s">
        <v>7857</v>
      </c>
      <c r="AN245" s="247"/>
      <c r="AO245" s="247"/>
    </row>
    <row r="246" spans="1:41">
      <c r="A246" s="245" t="s">
        <v>1216</v>
      </c>
      <c r="B246" s="245" t="s">
        <v>3689</v>
      </c>
      <c r="C246" s="245" t="s">
        <v>7853</v>
      </c>
      <c r="D246" s="245" t="s">
        <v>2233</v>
      </c>
      <c r="E246" s="245" t="s">
        <v>1154</v>
      </c>
      <c r="F246" s="246" t="s">
        <v>727</v>
      </c>
      <c r="G246" s="247" t="s">
        <v>1217</v>
      </c>
      <c r="H246" s="247" t="s">
        <v>3690</v>
      </c>
      <c r="I246" s="248">
        <v>6666</v>
      </c>
      <c r="J246" s="245" t="s">
        <v>3691</v>
      </c>
      <c r="K246" s="245" t="s">
        <v>2332</v>
      </c>
      <c r="L246" s="245" t="s">
        <v>3692</v>
      </c>
      <c r="M246" s="247" t="s">
        <v>3693</v>
      </c>
      <c r="N246" s="249">
        <v>5</v>
      </c>
      <c r="O246" s="250" t="s">
        <v>2927</v>
      </c>
      <c r="P246" s="250">
        <v>5</v>
      </c>
      <c r="Q246" s="250" t="s">
        <v>2818</v>
      </c>
      <c r="R246" s="251">
        <v>11</v>
      </c>
      <c r="S246" s="250" t="s">
        <v>3513</v>
      </c>
      <c r="T246" s="250">
        <v>1</v>
      </c>
      <c r="U246" s="252" t="s">
        <v>7854</v>
      </c>
      <c r="V246" s="253" t="s">
        <v>2353</v>
      </c>
      <c r="W246" s="253" t="s">
        <v>7855</v>
      </c>
      <c r="X246" s="254" t="s">
        <v>7856</v>
      </c>
      <c r="Y246" s="255">
        <v>12</v>
      </c>
      <c r="Z246" s="255"/>
      <c r="AA246" s="256" t="s">
        <v>7934</v>
      </c>
      <c r="AB246" s="257">
        <f t="shared" si="3"/>
        <v>12</v>
      </c>
      <c r="AC246" s="258">
        <v>0</v>
      </c>
      <c r="AD246" s="247">
        <v>0</v>
      </c>
      <c r="AE246" s="247">
        <v>0</v>
      </c>
      <c r="AF246" s="258">
        <v>10</v>
      </c>
      <c r="AG246" s="258">
        <v>0</v>
      </c>
      <c r="AH246" s="247">
        <v>0</v>
      </c>
      <c r="AI246" s="247">
        <v>2</v>
      </c>
      <c r="AJ246" s="247">
        <v>0</v>
      </c>
      <c r="AK246" s="247">
        <v>0</v>
      </c>
      <c r="AL246" s="247">
        <v>0</v>
      </c>
      <c r="AM246" s="246" t="s">
        <v>7857</v>
      </c>
      <c r="AN246" s="247"/>
      <c r="AO246" s="247"/>
    </row>
    <row r="247" spans="1:41">
      <c r="A247" s="245" t="s">
        <v>1218</v>
      </c>
      <c r="B247" s="245" t="s">
        <v>3694</v>
      </c>
      <c r="C247" s="245" t="s">
        <v>7853</v>
      </c>
      <c r="D247" s="245" t="s">
        <v>2233</v>
      </c>
      <c r="E247" s="245" t="s">
        <v>1154</v>
      </c>
      <c r="F247" s="246" t="s">
        <v>727</v>
      </c>
      <c r="G247" s="247" t="s">
        <v>1219</v>
      </c>
      <c r="H247" s="247" t="s">
        <v>3695</v>
      </c>
      <c r="I247" s="248">
        <v>13304</v>
      </c>
      <c r="J247" s="245"/>
      <c r="K247" s="245"/>
      <c r="L247" s="245" t="s">
        <v>3697</v>
      </c>
      <c r="M247" s="247" t="s">
        <v>3698</v>
      </c>
      <c r="N247" s="249">
        <v>4</v>
      </c>
      <c r="O247" s="250" t="s">
        <v>2453</v>
      </c>
      <c r="P247" s="250">
        <v>5</v>
      </c>
      <c r="Q247" s="250" t="s">
        <v>2430</v>
      </c>
      <c r="R247" s="251">
        <v>9</v>
      </c>
      <c r="S247" s="250" t="s">
        <v>2728</v>
      </c>
      <c r="T247" s="250">
        <v>0</v>
      </c>
      <c r="U247" s="252" t="s">
        <v>7854</v>
      </c>
      <c r="V247" s="253" t="s">
        <v>2353</v>
      </c>
      <c r="W247" s="253" t="s">
        <v>7855</v>
      </c>
      <c r="X247" s="254" t="s">
        <v>7856</v>
      </c>
      <c r="Y247" s="255">
        <v>12</v>
      </c>
      <c r="Z247" s="255"/>
      <c r="AA247" s="256" t="s">
        <v>699</v>
      </c>
      <c r="AB247" s="257">
        <f t="shared" si="3"/>
        <v>12</v>
      </c>
      <c r="AC247" s="258">
        <v>0</v>
      </c>
      <c r="AD247" s="247">
        <v>0</v>
      </c>
      <c r="AE247" s="247">
        <v>0</v>
      </c>
      <c r="AF247" s="258">
        <v>11</v>
      </c>
      <c r="AG247" s="258">
        <v>0</v>
      </c>
      <c r="AH247" s="247">
        <v>0</v>
      </c>
      <c r="AI247" s="247">
        <v>1</v>
      </c>
      <c r="AJ247" s="247">
        <v>0</v>
      </c>
      <c r="AK247" s="247">
        <v>0</v>
      </c>
      <c r="AL247" s="247">
        <v>0</v>
      </c>
      <c r="AM247" s="246" t="s">
        <v>7872</v>
      </c>
      <c r="AN247" s="247"/>
      <c r="AO247" s="247"/>
    </row>
    <row r="248" spans="1:41">
      <c r="A248" s="245" t="s">
        <v>1220</v>
      </c>
      <c r="B248" s="245" t="s">
        <v>3699</v>
      </c>
      <c r="C248" s="245" t="s">
        <v>7853</v>
      </c>
      <c r="D248" s="245" t="s">
        <v>2233</v>
      </c>
      <c r="E248" s="245" t="s">
        <v>1154</v>
      </c>
      <c r="F248" s="246" t="s">
        <v>724</v>
      </c>
      <c r="G248" s="247" t="s">
        <v>1221</v>
      </c>
      <c r="H248" s="247" t="s">
        <v>3700</v>
      </c>
      <c r="I248" s="248">
        <v>12145</v>
      </c>
      <c r="J248" s="245" t="s">
        <v>3701</v>
      </c>
      <c r="K248" s="245" t="s">
        <v>2332</v>
      </c>
      <c r="L248" s="245" t="s">
        <v>3702</v>
      </c>
      <c r="M248" s="247" t="s">
        <v>3703</v>
      </c>
      <c r="N248" s="249">
        <v>7</v>
      </c>
      <c r="O248" s="250" t="s">
        <v>3704</v>
      </c>
      <c r="P248" s="250">
        <v>26</v>
      </c>
      <c r="Q248" s="250" t="s">
        <v>2618</v>
      </c>
      <c r="R248" s="251">
        <v>36</v>
      </c>
      <c r="S248" s="250" t="s">
        <v>3705</v>
      </c>
      <c r="T248" s="250">
        <v>1</v>
      </c>
      <c r="U248" s="252" t="s">
        <v>7854</v>
      </c>
      <c r="V248" s="253" t="s">
        <v>26</v>
      </c>
      <c r="W248" s="253" t="s">
        <v>7855</v>
      </c>
      <c r="X248" s="254" t="s">
        <v>7856</v>
      </c>
      <c r="Y248" s="255">
        <v>39</v>
      </c>
      <c r="Z248" s="255"/>
      <c r="AA248" s="256" t="s">
        <v>699</v>
      </c>
      <c r="AB248" s="257">
        <f t="shared" si="3"/>
        <v>39</v>
      </c>
      <c r="AC248" s="258">
        <v>0</v>
      </c>
      <c r="AD248" s="247">
        <v>11</v>
      </c>
      <c r="AE248" s="247">
        <v>0</v>
      </c>
      <c r="AF248" s="258">
        <v>25</v>
      </c>
      <c r="AG248" s="258">
        <v>2</v>
      </c>
      <c r="AH248" s="247">
        <v>0</v>
      </c>
      <c r="AI248" s="247">
        <v>1</v>
      </c>
      <c r="AJ248" s="247">
        <v>0</v>
      </c>
      <c r="AK248" s="247">
        <v>0</v>
      </c>
      <c r="AL248" s="247">
        <v>0</v>
      </c>
      <c r="AM248" s="246" t="s">
        <v>7857</v>
      </c>
      <c r="AN248" s="247"/>
      <c r="AO248" s="247"/>
    </row>
    <row r="249" spans="1:41">
      <c r="A249" s="245" t="s">
        <v>1222</v>
      </c>
      <c r="B249" s="245"/>
      <c r="C249" s="245" t="s">
        <v>7858</v>
      </c>
      <c r="D249" s="245" t="s">
        <v>2233</v>
      </c>
      <c r="E249" s="266" t="s">
        <v>7926</v>
      </c>
      <c r="F249" s="267" t="s">
        <v>7901</v>
      </c>
      <c r="G249" s="262" t="s">
        <v>7935</v>
      </c>
      <c r="H249" s="263" t="s">
        <v>7936</v>
      </c>
      <c r="I249" s="271">
        <v>12092</v>
      </c>
      <c r="J249" s="245"/>
      <c r="K249" s="245"/>
      <c r="L249" s="245" t="s">
        <v>699</v>
      </c>
      <c r="M249" s="247" t="s">
        <v>699</v>
      </c>
      <c r="N249" s="249">
        <v>2</v>
      </c>
      <c r="O249" s="250" t="s">
        <v>7937</v>
      </c>
      <c r="P249" s="261">
        <v>1</v>
      </c>
      <c r="Q249" s="250" t="s">
        <v>7938</v>
      </c>
      <c r="R249" s="251">
        <v>7</v>
      </c>
      <c r="S249" s="250" t="s">
        <v>7939</v>
      </c>
      <c r="T249" s="261">
        <v>1</v>
      </c>
      <c r="U249" s="252" t="s">
        <v>7869</v>
      </c>
      <c r="V249" s="253"/>
      <c r="W249" s="253" t="s">
        <v>7855</v>
      </c>
      <c r="X249" s="254" t="s">
        <v>7856</v>
      </c>
      <c r="Y249" s="255">
        <v>0</v>
      </c>
      <c r="Z249" s="255"/>
      <c r="AA249" s="256" t="s">
        <v>7930</v>
      </c>
      <c r="AB249" s="257">
        <f t="shared" si="3"/>
        <v>0</v>
      </c>
      <c r="AC249" s="258">
        <v>0</v>
      </c>
      <c r="AD249" s="247">
        <v>0</v>
      </c>
      <c r="AE249" s="247">
        <v>0</v>
      </c>
      <c r="AF249" s="258">
        <v>0</v>
      </c>
      <c r="AG249" s="258">
        <v>0</v>
      </c>
      <c r="AH249" s="247">
        <v>0</v>
      </c>
      <c r="AI249" s="247">
        <v>0</v>
      </c>
      <c r="AJ249" s="247">
        <v>0</v>
      </c>
      <c r="AK249" s="247">
        <v>0</v>
      </c>
      <c r="AL249" s="247">
        <v>0</v>
      </c>
      <c r="AM249" s="246" t="s">
        <v>7869</v>
      </c>
      <c r="AN249" s="247"/>
      <c r="AO249" s="247"/>
    </row>
    <row r="250" spans="1:41">
      <c r="A250" s="245" t="s">
        <v>1224</v>
      </c>
      <c r="B250" s="245"/>
      <c r="C250" s="245" t="s">
        <v>7853</v>
      </c>
      <c r="D250" s="245" t="s">
        <v>2233</v>
      </c>
      <c r="E250" s="245" t="s">
        <v>1154</v>
      </c>
      <c r="F250" s="246" t="s">
        <v>727</v>
      </c>
      <c r="G250" s="247" t="s">
        <v>1225</v>
      </c>
      <c r="H250" s="247" t="s">
        <v>3706</v>
      </c>
      <c r="I250" s="248">
        <v>7761</v>
      </c>
      <c r="J250" s="245" t="s">
        <v>3707</v>
      </c>
      <c r="K250" s="245" t="s">
        <v>2332</v>
      </c>
      <c r="L250" s="245" t="s">
        <v>3708</v>
      </c>
      <c r="M250" s="247" t="s">
        <v>3709</v>
      </c>
      <c r="N250" s="249">
        <v>3</v>
      </c>
      <c r="O250" s="250" t="s">
        <v>2469</v>
      </c>
      <c r="P250" s="250">
        <v>2</v>
      </c>
      <c r="Q250" s="250" t="s">
        <v>2478</v>
      </c>
      <c r="R250" s="251">
        <v>12</v>
      </c>
      <c r="S250" s="250">
        <v>22</v>
      </c>
      <c r="T250" s="250">
        <v>1</v>
      </c>
      <c r="U250" s="252" t="s">
        <v>7854</v>
      </c>
      <c r="V250" s="253" t="s">
        <v>2353</v>
      </c>
      <c r="W250" s="253" t="s">
        <v>7855</v>
      </c>
      <c r="X250" s="254" t="s">
        <v>7856</v>
      </c>
      <c r="Y250" s="255">
        <v>13</v>
      </c>
      <c r="Z250" s="255"/>
      <c r="AA250" s="256" t="s">
        <v>699</v>
      </c>
      <c r="AB250" s="257">
        <f t="shared" si="3"/>
        <v>13</v>
      </c>
      <c r="AC250" s="258">
        <v>0</v>
      </c>
      <c r="AD250" s="247">
        <v>4</v>
      </c>
      <c r="AE250" s="247">
        <v>0</v>
      </c>
      <c r="AF250" s="258">
        <v>9</v>
      </c>
      <c r="AG250" s="258">
        <v>0</v>
      </c>
      <c r="AH250" s="247">
        <v>0</v>
      </c>
      <c r="AI250" s="247">
        <v>0</v>
      </c>
      <c r="AJ250" s="247">
        <v>0</v>
      </c>
      <c r="AK250" s="247">
        <v>0</v>
      </c>
      <c r="AL250" s="247">
        <v>0</v>
      </c>
      <c r="AM250" s="246" t="s">
        <v>7872</v>
      </c>
      <c r="AN250" s="247"/>
      <c r="AO250" s="247"/>
    </row>
    <row r="251" spans="1:41">
      <c r="A251" s="245" t="s">
        <v>1226</v>
      </c>
      <c r="B251" s="245" t="s">
        <v>3710</v>
      </c>
      <c r="C251" s="245" t="s">
        <v>7853</v>
      </c>
      <c r="D251" s="245" t="s">
        <v>2233</v>
      </c>
      <c r="E251" s="245" t="s">
        <v>1154</v>
      </c>
      <c r="F251" s="246" t="s">
        <v>727</v>
      </c>
      <c r="G251" s="247" t="s">
        <v>1227</v>
      </c>
      <c r="H251" s="247" t="s">
        <v>3711</v>
      </c>
      <c r="I251" s="248">
        <v>4357</v>
      </c>
      <c r="J251" s="245" t="s">
        <v>3712</v>
      </c>
      <c r="K251" s="245" t="s">
        <v>2332</v>
      </c>
      <c r="L251" s="245" t="s">
        <v>3714</v>
      </c>
      <c r="M251" s="247" t="s">
        <v>3715</v>
      </c>
      <c r="N251" s="249">
        <v>4</v>
      </c>
      <c r="O251" s="250" t="s">
        <v>2927</v>
      </c>
      <c r="P251" s="250">
        <v>4</v>
      </c>
      <c r="Q251" s="250" t="s">
        <v>3533</v>
      </c>
      <c r="R251" s="251">
        <v>8</v>
      </c>
      <c r="S251" s="250" t="s">
        <v>2465</v>
      </c>
      <c r="T251" s="250">
        <v>0</v>
      </c>
      <c r="U251" s="252" t="s">
        <v>7854</v>
      </c>
      <c r="V251" s="253" t="s">
        <v>2353</v>
      </c>
      <c r="W251" s="253" t="s">
        <v>7855</v>
      </c>
      <c r="X251" s="254" t="s">
        <v>7856</v>
      </c>
      <c r="Y251" s="255">
        <v>12</v>
      </c>
      <c r="Z251" s="255"/>
      <c r="AA251" s="256" t="s">
        <v>699</v>
      </c>
      <c r="AB251" s="257">
        <f t="shared" si="3"/>
        <v>12</v>
      </c>
      <c r="AC251" s="258">
        <v>0</v>
      </c>
      <c r="AD251" s="247">
        <v>0</v>
      </c>
      <c r="AE251" s="247">
        <v>0</v>
      </c>
      <c r="AF251" s="258">
        <v>12</v>
      </c>
      <c r="AG251" s="258">
        <v>0</v>
      </c>
      <c r="AH251" s="247">
        <v>0</v>
      </c>
      <c r="AI251" s="247">
        <v>0</v>
      </c>
      <c r="AJ251" s="247">
        <v>0</v>
      </c>
      <c r="AK251" s="247">
        <v>0</v>
      </c>
      <c r="AL251" s="247">
        <v>0</v>
      </c>
      <c r="AM251" s="246" t="s">
        <v>7857</v>
      </c>
      <c r="AN251" s="247"/>
      <c r="AO251" s="247"/>
    </row>
    <row r="252" spans="1:41">
      <c r="A252" s="245" t="s">
        <v>1228</v>
      </c>
      <c r="B252" s="245" t="s">
        <v>3716</v>
      </c>
      <c r="C252" s="245" t="s">
        <v>7853</v>
      </c>
      <c r="D252" s="245" t="s">
        <v>2233</v>
      </c>
      <c r="E252" s="245" t="s">
        <v>1154</v>
      </c>
      <c r="F252" s="246" t="s">
        <v>730</v>
      </c>
      <c r="G252" s="247" t="s">
        <v>1229</v>
      </c>
      <c r="H252" s="247" t="s">
        <v>3717</v>
      </c>
      <c r="I252" s="248">
        <v>26002</v>
      </c>
      <c r="J252" s="245"/>
      <c r="K252" s="245"/>
      <c r="L252" s="245" t="s">
        <v>699</v>
      </c>
      <c r="M252" s="247" t="s">
        <v>699</v>
      </c>
      <c r="N252" s="249">
        <v>4</v>
      </c>
      <c r="O252" s="250" t="s">
        <v>2625</v>
      </c>
      <c r="P252" s="250">
        <v>3</v>
      </c>
      <c r="Q252" s="250" t="s">
        <v>2603</v>
      </c>
      <c r="R252" s="251">
        <v>11</v>
      </c>
      <c r="S252" s="250" t="s">
        <v>3718</v>
      </c>
      <c r="T252" s="250">
        <v>1</v>
      </c>
      <c r="U252" s="252" t="s">
        <v>7854</v>
      </c>
      <c r="V252" s="253" t="s">
        <v>26</v>
      </c>
      <c r="W252" s="253" t="s">
        <v>7855</v>
      </c>
      <c r="X252" s="254" t="s">
        <v>7856</v>
      </c>
      <c r="Y252" s="255">
        <v>11</v>
      </c>
      <c r="Z252" s="255"/>
      <c r="AA252" s="256" t="s">
        <v>699</v>
      </c>
      <c r="AB252" s="257">
        <f t="shared" si="3"/>
        <v>11</v>
      </c>
      <c r="AC252" s="258">
        <v>0</v>
      </c>
      <c r="AD252" s="247">
        <v>9</v>
      </c>
      <c r="AE252" s="247">
        <v>0</v>
      </c>
      <c r="AF252" s="258">
        <v>0</v>
      </c>
      <c r="AG252" s="258">
        <v>0</v>
      </c>
      <c r="AH252" s="247">
        <v>0</v>
      </c>
      <c r="AI252" s="247">
        <v>2</v>
      </c>
      <c r="AJ252" s="247">
        <v>0</v>
      </c>
      <c r="AK252" s="247">
        <v>0</v>
      </c>
      <c r="AL252" s="247">
        <v>0</v>
      </c>
      <c r="AM252" s="246" t="s">
        <v>7863</v>
      </c>
      <c r="AN252" s="247"/>
      <c r="AO252" s="247"/>
    </row>
    <row r="253" spans="1:41">
      <c r="A253" s="245" t="s">
        <v>1230</v>
      </c>
      <c r="B253" s="245" t="s">
        <v>3719</v>
      </c>
      <c r="C253" s="245" t="s">
        <v>7853</v>
      </c>
      <c r="D253" s="245" t="s">
        <v>2233</v>
      </c>
      <c r="E253" s="245" t="s">
        <v>1154</v>
      </c>
      <c r="F253" s="246" t="s">
        <v>727</v>
      </c>
      <c r="G253" s="247" t="s">
        <v>1231</v>
      </c>
      <c r="H253" s="247" t="s">
        <v>3720</v>
      </c>
      <c r="I253" s="248">
        <v>11841</v>
      </c>
      <c r="J253" s="245"/>
      <c r="K253" s="245"/>
      <c r="L253" s="245" t="s">
        <v>3722</v>
      </c>
      <c r="M253" s="247" t="s">
        <v>3723</v>
      </c>
      <c r="N253" s="249">
        <v>4</v>
      </c>
      <c r="O253" s="250" t="s">
        <v>2429</v>
      </c>
      <c r="P253" s="250">
        <v>6</v>
      </c>
      <c r="Q253" s="250" t="s">
        <v>2470</v>
      </c>
      <c r="R253" s="251">
        <v>12</v>
      </c>
      <c r="S253" s="250" t="s">
        <v>3724</v>
      </c>
      <c r="T253" s="250">
        <v>0</v>
      </c>
      <c r="U253" s="252" t="s">
        <v>7854</v>
      </c>
      <c r="V253" s="253" t="s">
        <v>2353</v>
      </c>
      <c r="W253" s="253" t="s">
        <v>7855</v>
      </c>
      <c r="X253" s="254" t="s">
        <v>7856</v>
      </c>
      <c r="Y253" s="255">
        <v>10</v>
      </c>
      <c r="Z253" s="255"/>
      <c r="AA253" s="256" t="s">
        <v>699</v>
      </c>
      <c r="AB253" s="257">
        <f t="shared" si="3"/>
        <v>10</v>
      </c>
      <c r="AC253" s="258">
        <v>0</v>
      </c>
      <c r="AD253" s="247">
        <v>1</v>
      </c>
      <c r="AE253" s="247">
        <v>0</v>
      </c>
      <c r="AF253" s="258">
        <v>9</v>
      </c>
      <c r="AG253" s="258">
        <v>0</v>
      </c>
      <c r="AH253" s="247">
        <v>0</v>
      </c>
      <c r="AI253" s="247">
        <v>0</v>
      </c>
      <c r="AJ253" s="247">
        <v>0</v>
      </c>
      <c r="AK253" s="247">
        <v>0</v>
      </c>
      <c r="AL253" s="247">
        <v>0</v>
      </c>
      <c r="AM253" s="246" t="s">
        <v>7857</v>
      </c>
      <c r="AN253" s="247"/>
      <c r="AO253" s="247"/>
    </row>
    <row r="254" spans="1:41">
      <c r="A254" s="245" t="s">
        <v>1232</v>
      </c>
      <c r="B254" s="245" t="s">
        <v>3725</v>
      </c>
      <c r="C254" s="245" t="s">
        <v>7853</v>
      </c>
      <c r="D254" s="245" t="s">
        <v>2233</v>
      </c>
      <c r="E254" s="245" t="s">
        <v>1154</v>
      </c>
      <c r="F254" s="246" t="s">
        <v>730</v>
      </c>
      <c r="G254" s="247" t="s">
        <v>1233</v>
      </c>
      <c r="H254" s="247" t="s">
        <v>3726</v>
      </c>
      <c r="I254" s="248">
        <v>26003</v>
      </c>
      <c r="J254" s="245" t="s">
        <v>3727</v>
      </c>
      <c r="K254" s="245" t="s">
        <v>2332</v>
      </c>
      <c r="L254" s="245" t="s">
        <v>3728</v>
      </c>
      <c r="M254" s="247" t="s">
        <v>3729</v>
      </c>
      <c r="N254" s="249">
        <v>4</v>
      </c>
      <c r="O254" s="250" t="s">
        <v>2680</v>
      </c>
      <c r="P254" s="250">
        <v>9</v>
      </c>
      <c r="Q254" s="250" t="s">
        <v>2818</v>
      </c>
      <c r="R254" s="251">
        <v>24</v>
      </c>
      <c r="S254" s="250" t="s">
        <v>3730</v>
      </c>
      <c r="T254" s="250">
        <v>1</v>
      </c>
      <c r="U254" s="252" t="s">
        <v>7854</v>
      </c>
      <c r="V254" s="253" t="s">
        <v>26</v>
      </c>
      <c r="W254" s="253" t="s">
        <v>7855</v>
      </c>
      <c r="X254" s="254" t="s">
        <v>7856</v>
      </c>
      <c r="Y254" s="255">
        <v>18</v>
      </c>
      <c r="Z254" s="255"/>
      <c r="AA254" s="256" t="s">
        <v>699</v>
      </c>
      <c r="AB254" s="257">
        <f t="shared" si="3"/>
        <v>18</v>
      </c>
      <c r="AC254" s="258">
        <v>0</v>
      </c>
      <c r="AD254" s="247">
        <v>0</v>
      </c>
      <c r="AE254" s="247">
        <v>0</v>
      </c>
      <c r="AF254" s="258">
        <v>14</v>
      </c>
      <c r="AG254" s="258">
        <v>0</v>
      </c>
      <c r="AH254" s="247">
        <v>0</v>
      </c>
      <c r="AI254" s="247">
        <v>4</v>
      </c>
      <c r="AJ254" s="247">
        <v>0</v>
      </c>
      <c r="AK254" s="247">
        <v>0</v>
      </c>
      <c r="AL254" s="247">
        <v>0</v>
      </c>
      <c r="AM254" s="246" t="s">
        <v>7857</v>
      </c>
      <c r="AN254" s="247"/>
      <c r="AO254" s="247"/>
    </row>
    <row r="255" spans="1:41">
      <c r="A255" s="245" t="s">
        <v>1234</v>
      </c>
      <c r="B255" s="245" t="s">
        <v>3731</v>
      </c>
      <c r="C255" s="245" t="s">
        <v>7853</v>
      </c>
      <c r="D255" s="245" t="s">
        <v>2233</v>
      </c>
      <c r="E255" s="245" t="s">
        <v>1154</v>
      </c>
      <c r="F255" s="246" t="s">
        <v>727</v>
      </c>
      <c r="G255" s="247" t="s">
        <v>1235</v>
      </c>
      <c r="H255" s="247" t="s">
        <v>3732</v>
      </c>
      <c r="I255" s="248">
        <v>8531</v>
      </c>
      <c r="J255" s="245"/>
      <c r="K255" s="245"/>
      <c r="L255" s="245" t="s">
        <v>699</v>
      </c>
      <c r="M255" s="247" t="s">
        <v>699</v>
      </c>
      <c r="N255" s="249">
        <v>2</v>
      </c>
      <c r="O255" s="250" t="s">
        <v>2559</v>
      </c>
      <c r="P255" s="250">
        <v>3</v>
      </c>
      <c r="Q255" s="250" t="s">
        <v>2470</v>
      </c>
      <c r="R255" s="251">
        <v>13</v>
      </c>
      <c r="S255" s="250" t="s">
        <v>3733</v>
      </c>
      <c r="T255" s="250">
        <v>0</v>
      </c>
      <c r="U255" s="252" t="s">
        <v>7854</v>
      </c>
      <c r="V255" s="253" t="s">
        <v>2353</v>
      </c>
      <c r="W255" s="253" t="s">
        <v>7855</v>
      </c>
      <c r="X255" s="254" t="s">
        <v>7856</v>
      </c>
      <c r="Y255" s="255">
        <v>11</v>
      </c>
      <c r="Z255" s="255"/>
      <c r="AA255" s="256" t="s">
        <v>699</v>
      </c>
      <c r="AB255" s="257">
        <f t="shared" si="3"/>
        <v>11</v>
      </c>
      <c r="AC255" s="258">
        <v>0</v>
      </c>
      <c r="AD255" s="247">
        <v>0</v>
      </c>
      <c r="AE255" s="247">
        <v>0</v>
      </c>
      <c r="AF255" s="258">
        <v>7</v>
      </c>
      <c r="AG255" s="258">
        <v>0</v>
      </c>
      <c r="AH255" s="247">
        <v>0</v>
      </c>
      <c r="AI255" s="247">
        <v>4</v>
      </c>
      <c r="AJ255" s="247">
        <v>0</v>
      </c>
      <c r="AK255" s="247">
        <v>0</v>
      </c>
      <c r="AL255" s="247">
        <v>0</v>
      </c>
      <c r="AM255" s="246" t="s">
        <v>7857</v>
      </c>
      <c r="AN255" s="247"/>
      <c r="AO255" s="247"/>
    </row>
    <row r="256" spans="1:41">
      <c r="A256" s="245" t="s">
        <v>1236</v>
      </c>
      <c r="B256" s="245" t="s">
        <v>3734</v>
      </c>
      <c r="C256" s="245" t="s">
        <v>7853</v>
      </c>
      <c r="D256" s="245" t="s">
        <v>2233</v>
      </c>
      <c r="E256" s="245" t="s">
        <v>1154</v>
      </c>
      <c r="F256" s="246" t="s">
        <v>727</v>
      </c>
      <c r="G256" s="247" t="s">
        <v>1237</v>
      </c>
      <c r="H256" s="247" t="s">
        <v>3735</v>
      </c>
      <c r="I256" s="248">
        <v>14854</v>
      </c>
      <c r="J256" s="245"/>
      <c r="K256" s="245"/>
      <c r="L256" s="245" t="s">
        <v>3737</v>
      </c>
      <c r="M256" s="247" t="s">
        <v>3738</v>
      </c>
      <c r="N256" s="249">
        <v>2</v>
      </c>
      <c r="O256" s="250" t="s">
        <v>2690</v>
      </c>
      <c r="P256" s="250">
        <v>7</v>
      </c>
      <c r="Q256" s="250" t="s">
        <v>2470</v>
      </c>
      <c r="R256" s="251">
        <v>13</v>
      </c>
      <c r="S256" s="250" t="s">
        <v>3739</v>
      </c>
      <c r="T256" s="250">
        <v>1</v>
      </c>
      <c r="U256" s="252" t="s">
        <v>7854</v>
      </c>
      <c r="V256" s="253" t="s">
        <v>2353</v>
      </c>
      <c r="W256" s="253" t="s">
        <v>7855</v>
      </c>
      <c r="X256" s="254" t="s">
        <v>7856</v>
      </c>
      <c r="Y256" s="255">
        <v>9</v>
      </c>
      <c r="Z256" s="255"/>
      <c r="AA256" s="256" t="s">
        <v>699</v>
      </c>
      <c r="AB256" s="257">
        <f t="shared" si="3"/>
        <v>9</v>
      </c>
      <c r="AC256" s="258">
        <v>0</v>
      </c>
      <c r="AD256" s="247">
        <v>0</v>
      </c>
      <c r="AE256" s="247">
        <v>0</v>
      </c>
      <c r="AF256" s="258">
        <v>6</v>
      </c>
      <c r="AG256" s="258">
        <v>0</v>
      </c>
      <c r="AH256" s="247">
        <v>0</v>
      </c>
      <c r="AI256" s="247">
        <v>3</v>
      </c>
      <c r="AJ256" s="247">
        <v>0</v>
      </c>
      <c r="AK256" s="247">
        <v>0</v>
      </c>
      <c r="AL256" s="247">
        <v>0</v>
      </c>
      <c r="AM256" s="246" t="s">
        <v>7857</v>
      </c>
      <c r="AN256" s="247"/>
      <c r="AO256" s="247"/>
    </row>
    <row r="257" spans="1:41">
      <c r="A257" s="245" t="s">
        <v>1238</v>
      </c>
      <c r="B257" s="245" t="s">
        <v>3740</v>
      </c>
      <c r="C257" s="245" t="s">
        <v>7853</v>
      </c>
      <c r="D257" s="245" t="s">
        <v>2233</v>
      </c>
      <c r="E257" s="245" t="s">
        <v>1154</v>
      </c>
      <c r="F257" s="246" t="s">
        <v>7859</v>
      </c>
      <c r="G257" s="247" t="s">
        <v>1239</v>
      </c>
      <c r="H257" s="247" t="s">
        <v>3735</v>
      </c>
      <c r="I257" s="248">
        <v>18872</v>
      </c>
      <c r="J257" s="245"/>
      <c r="K257" s="245"/>
      <c r="L257" s="245" t="s">
        <v>699</v>
      </c>
      <c r="M257" s="247" t="s">
        <v>699</v>
      </c>
      <c r="N257" s="249">
        <v>3</v>
      </c>
      <c r="O257" s="250" t="s">
        <v>2973</v>
      </c>
      <c r="P257" s="250">
        <v>4</v>
      </c>
      <c r="Q257" s="250" t="s">
        <v>2822</v>
      </c>
      <c r="R257" s="251">
        <v>3</v>
      </c>
      <c r="S257" s="250" t="s">
        <v>3533</v>
      </c>
      <c r="T257" s="250">
        <v>1</v>
      </c>
      <c r="U257" s="252" t="s">
        <v>7854</v>
      </c>
      <c r="V257" s="253" t="s">
        <v>3741</v>
      </c>
      <c r="W257" s="253" t="s">
        <v>7855</v>
      </c>
      <c r="X257" s="254" t="s">
        <v>7856</v>
      </c>
      <c r="Y257" s="255">
        <v>3</v>
      </c>
      <c r="Z257" s="255"/>
      <c r="AA257" s="256" t="s">
        <v>699</v>
      </c>
      <c r="AB257" s="257">
        <f t="shared" si="3"/>
        <v>3</v>
      </c>
      <c r="AC257" s="258">
        <v>0</v>
      </c>
      <c r="AD257" s="247">
        <v>0</v>
      </c>
      <c r="AE257" s="247">
        <v>0</v>
      </c>
      <c r="AF257" s="258">
        <v>1</v>
      </c>
      <c r="AG257" s="258">
        <v>0</v>
      </c>
      <c r="AH257" s="247">
        <v>2</v>
      </c>
      <c r="AI257" s="247">
        <v>0</v>
      </c>
      <c r="AJ257" s="247">
        <v>0</v>
      </c>
      <c r="AK257" s="247">
        <v>0</v>
      </c>
      <c r="AL257" s="247">
        <v>0</v>
      </c>
      <c r="AM257" s="246" t="s">
        <v>7872</v>
      </c>
      <c r="AN257" s="247"/>
      <c r="AO257" s="247"/>
    </row>
    <row r="258" spans="1:41">
      <c r="A258" s="245" t="s">
        <v>1240</v>
      </c>
      <c r="B258" s="245" t="s">
        <v>3742</v>
      </c>
      <c r="C258" s="245" t="s">
        <v>7853</v>
      </c>
      <c r="D258" s="245" t="s">
        <v>2233</v>
      </c>
      <c r="E258" s="245" t="s">
        <v>1154</v>
      </c>
      <c r="F258" s="246" t="s">
        <v>727</v>
      </c>
      <c r="G258" s="247" t="s">
        <v>1241</v>
      </c>
      <c r="H258" s="247" t="s">
        <v>3743</v>
      </c>
      <c r="I258" s="248">
        <v>25312</v>
      </c>
      <c r="J258" s="245"/>
      <c r="K258" s="245"/>
      <c r="L258" s="245" t="s">
        <v>699</v>
      </c>
      <c r="M258" s="247" t="s">
        <v>699</v>
      </c>
      <c r="N258" s="249">
        <v>2</v>
      </c>
      <c r="O258" s="250" t="s">
        <v>2559</v>
      </c>
      <c r="P258" s="250">
        <v>6</v>
      </c>
      <c r="Q258" s="250" t="s">
        <v>2470</v>
      </c>
      <c r="R258" s="251">
        <v>11</v>
      </c>
      <c r="S258" s="250" t="s">
        <v>3744</v>
      </c>
      <c r="T258" s="250">
        <v>1</v>
      </c>
      <c r="U258" s="252" t="s">
        <v>7854</v>
      </c>
      <c r="V258" s="253" t="s">
        <v>2353</v>
      </c>
      <c r="W258" s="253" t="s">
        <v>7855</v>
      </c>
      <c r="X258" s="254" t="s">
        <v>7856</v>
      </c>
      <c r="Y258" s="255">
        <v>12</v>
      </c>
      <c r="Z258" s="255"/>
      <c r="AA258" s="256" t="s">
        <v>699</v>
      </c>
      <c r="AB258" s="257">
        <f t="shared" si="3"/>
        <v>12</v>
      </c>
      <c r="AC258" s="258">
        <v>0</v>
      </c>
      <c r="AD258" s="247">
        <v>0</v>
      </c>
      <c r="AE258" s="247">
        <v>0</v>
      </c>
      <c r="AF258" s="258">
        <v>12</v>
      </c>
      <c r="AG258" s="258">
        <v>0</v>
      </c>
      <c r="AH258" s="247">
        <v>0</v>
      </c>
      <c r="AI258" s="247">
        <v>0</v>
      </c>
      <c r="AJ258" s="247">
        <v>0</v>
      </c>
      <c r="AK258" s="247">
        <v>0</v>
      </c>
      <c r="AL258" s="247">
        <v>0</v>
      </c>
      <c r="AM258" s="246" t="s">
        <v>7857</v>
      </c>
      <c r="AN258" s="247"/>
      <c r="AO258" s="247"/>
    </row>
    <row r="259" spans="1:41">
      <c r="A259" s="245" t="s">
        <v>1242</v>
      </c>
      <c r="B259" s="245" t="s">
        <v>3745</v>
      </c>
      <c r="C259" s="245" t="s">
        <v>7853</v>
      </c>
      <c r="D259" s="245" t="s">
        <v>2233</v>
      </c>
      <c r="E259" s="245" t="s">
        <v>1154</v>
      </c>
      <c r="F259" s="246" t="s">
        <v>727</v>
      </c>
      <c r="G259" s="247" t="s">
        <v>1243</v>
      </c>
      <c r="H259" s="247" t="s">
        <v>3746</v>
      </c>
      <c r="I259" s="248">
        <v>13298</v>
      </c>
      <c r="J259" s="245" t="s">
        <v>3747</v>
      </c>
      <c r="K259" s="245" t="s">
        <v>2332</v>
      </c>
      <c r="L259" s="245" t="s">
        <v>3748</v>
      </c>
      <c r="M259" s="247" t="s">
        <v>3749</v>
      </c>
      <c r="N259" s="249">
        <v>4</v>
      </c>
      <c r="O259" s="250" t="s">
        <v>2469</v>
      </c>
      <c r="P259" s="250">
        <v>7</v>
      </c>
      <c r="Q259" s="250" t="s">
        <v>2470</v>
      </c>
      <c r="R259" s="251">
        <v>13</v>
      </c>
      <c r="S259" s="250" t="s">
        <v>3750</v>
      </c>
      <c r="T259" s="250">
        <v>1</v>
      </c>
      <c r="U259" s="252" t="s">
        <v>7854</v>
      </c>
      <c r="V259" s="253" t="s">
        <v>2353</v>
      </c>
      <c r="W259" s="253" t="s">
        <v>7855</v>
      </c>
      <c r="X259" s="254" t="s">
        <v>7856</v>
      </c>
      <c r="Y259" s="255">
        <v>14</v>
      </c>
      <c r="Z259" s="255"/>
      <c r="AA259" s="256" t="s">
        <v>699</v>
      </c>
      <c r="AB259" s="257">
        <f t="shared" si="3"/>
        <v>14</v>
      </c>
      <c r="AC259" s="258">
        <v>0</v>
      </c>
      <c r="AD259" s="247">
        <v>0</v>
      </c>
      <c r="AE259" s="247">
        <v>0</v>
      </c>
      <c r="AF259" s="258">
        <v>13</v>
      </c>
      <c r="AG259" s="258">
        <v>0</v>
      </c>
      <c r="AH259" s="247">
        <v>0</v>
      </c>
      <c r="AI259" s="247">
        <v>1</v>
      </c>
      <c r="AJ259" s="247">
        <v>0</v>
      </c>
      <c r="AK259" s="247">
        <v>0</v>
      </c>
      <c r="AL259" s="247">
        <v>0</v>
      </c>
      <c r="AM259" s="246" t="s">
        <v>7857</v>
      </c>
      <c r="AN259" s="247"/>
      <c r="AO259" s="247"/>
    </row>
    <row r="260" spans="1:41">
      <c r="A260" s="245" t="s">
        <v>1244</v>
      </c>
      <c r="B260" s="245" t="s">
        <v>3751</v>
      </c>
      <c r="C260" s="245" t="s">
        <v>7853</v>
      </c>
      <c r="D260" s="245" t="s">
        <v>2233</v>
      </c>
      <c r="E260" s="245" t="s">
        <v>1154</v>
      </c>
      <c r="F260" s="246" t="s">
        <v>727</v>
      </c>
      <c r="G260" s="247" t="s">
        <v>1245</v>
      </c>
      <c r="H260" s="247" t="s">
        <v>3752</v>
      </c>
      <c r="I260" s="248">
        <v>25486</v>
      </c>
      <c r="J260" s="245" t="s">
        <v>3753</v>
      </c>
      <c r="K260" s="245" t="s">
        <v>2332</v>
      </c>
      <c r="L260" s="245" t="s">
        <v>3754</v>
      </c>
      <c r="M260" s="247" t="s">
        <v>3755</v>
      </c>
      <c r="N260" s="249">
        <v>2</v>
      </c>
      <c r="O260" s="250" t="s">
        <v>3756</v>
      </c>
      <c r="P260" s="250">
        <v>5</v>
      </c>
      <c r="Q260" s="250" t="s">
        <v>2470</v>
      </c>
      <c r="R260" s="251">
        <v>15</v>
      </c>
      <c r="S260" s="250" t="s">
        <v>3757</v>
      </c>
      <c r="T260" s="250">
        <v>1</v>
      </c>
      <c r="U260" s="252" t="s">
        <v>7854</v>
      </c>
      <c r="V260" s="253" t="s">
        <v>2353</v>
      </c>
      <c r="W260" s="253" t="s">
        <v>7855</v>
      </c>
      <c r="X260" s="254" t="s">
        <v>7856</v>
      </c>
      <c r="Y260" s="255">
        <v>8</v>
      </c>
      <c r="Z260" s="255"/>
      <c r="AA260" s="256" t="s">
        <v>699</v>
      </c>
      <c r="AB260" s="257">
        <f t="shared" ref="AB260:AB323" si="4">SUM(AC260:AL260)</f>
        <v>8</v>
      </c>
      <c r="AC260" s="258">
        <v>0</v>
      </c>
      <c r="AD260" s="247">
        <v>0</v>
      </c>
      <c r="AE260" s="247">
        <v>0</v>
      </c>
      <c r="AF260" s="258">
        <v>8</v>
      </c>
      <c r="AG260" s="258">
        <v>0</v>
      </c>
      <c r="AH260" s="247">
        <v>0</v>
      </c>
      <c r="AI260" s="247">
        <v>0</v>
      </c>
      <c r="AJ260" s="247">
        <v>0</v>
      </c>
      <c r="AK260" s="247">
        <v>0</v>
      </c>
      <c r="AL260" s="247">
        <v>0</v>
      </c>
      <c r="AM260" s="246" t="s">
        <v>7857</v>
      </c>
      <c r="AN260" s="247"/>
      <c r="AO260" s="247"/>
    </row>
    <row r="261" spans="1:41">
      <c r="A261" s="245" t="s">
        <v>1246</v>
      </c>
      <c r="B261" s="245" t="s">
        <v>3758</v>
      </c>
      <c r="C261" s="245" t="s">
        <v>7853</v>
      </c>
      <c r="D261" s="245" t="s">
        <v>2233</v>
      </c>
      <c r="E261" s="245" t="s">
        <v>1154</v>
      </c>
      <c r="F261" s="246" t="s">
        <v>7859</v>
      </c>
      <c r="G261" s="247" t="s">
        <v>1247</v>
      </c>
      <c r="H261" s="247" t="s">
        <v>3759</v>
      </c>
      <c r="I261" s="248">
        <v>15902</v>
      </c>
      <c r="J261" s="245"/>
      <c r="K261" s="245"/>
      <c r="L261" s="245" t="s">
        <v>699</v>
      </c>
      <c r="M261" s="247" t="s">
        <v>699</v>
      </c>
      <c r="N261" s="249">
        <v>3</v>
      </c>
      <c r="O261" s="250" t="s">
        <v>2916</v>
      </c>
      <c r="P261" s="250">
        <v>2</v>
      </c>
      <c r="Q261" s="250" t="s">
        <v>2823</v>
      </c>
      <c r="R261" s="251">
        <v>4</v>
      </c>
      <c r="S261" s="250" t="s">
        <v>2920</v>
      </c>
      <c r="T261" s="250">
        <v>1</v>
      </c>
      <c r="U261" s="252" t="s">
        <v>7854</v>
      </c>
      <c r="V261" s="253" t="s">
        <v>2353</v>
      </c>
      <c r="W261" s="253" t="s">
        <v>7855</v>
      </c>
      <c r="X261" s="254" t="s">
        <v>7856</v>
      </c>
      <c r="Y261" s="255">
        <v>0</v>
      </c>
      <c r="Z261" s="255"/>
      <c r="AA261" s="256" t="s">
        <v>699</v>
      </c>
      <c r="AB261" s="257">
        <f t="shared" si="4"/>
        <v>0</v>
      </c>
      <c r="AC261" s="258">
        <v>0</v>
      </c>
      <c r="AD261" s="247">
        <v>0</v>
      </c>
      <c r="AE261" s="247">
        <v>0</v>
      </c>
      <c r="AF261" s="258">
        <v>0</v>
      </c>
      <c r="AG261" s="258">
        <v>0</v>
      </c>
      <c r="AH261" s="247">
        <v>0</v>
      </c>
      <c r="AI261" s="247">
        <v>0</v>
      </c>
      <c r="AJ261" s="247">
        <v>0</v>
      </c>
      <c r="AK261" s="247">
        <v>0</v>
      </c>
      <c r="AL261" s="247">
        <v>0</v>
      </c>
      <c r="AM261" s="246" t="s">
        <v>7857</v>
      </c>
      <c r="AN261" s="247"/>
      <c r="AO261" s="247"/>
    </row>
    <row r="262" spans="1:41">
      <c r="A262" s="245" t="s">
        <v>1248</v>
      </c>
      <c r="B262" s="245" t="s">
        <v>3760</v>
      </c>
      <c r="C262" s="245" t="s">
        <v>7853</v>
      </c>
      <c r="D262" s="245" t="s">
        <v>2233</v>
      </c>
      <c r="E262" s="245" t="s">
        <v>1154</v>
      </c>
      <c r="F262" s="246" t="s">
        <v>724</v>
      </c>
      <c r="G262" s="247" t="s">
        <v>1249</v>
      </c>
      <c r="H262" s="247" t="s">
        <v>3592</v>
      </c>
      <c r="I262" s="248">
        <v>17720</v>
      </c>
      <c r="J262" s="245" t="s">
        <v>3761</v>
      </c>
      <c r="K262" s="245" t="s">
        <v>2332</v>
      </c>
      <c r="L262" s="245" t="s">
        <v>3762</v>
      </c>
      <c r="M262" s="247" t="s">
        <v>3763</v>
      </c>
      <c r="N262" s="249">
        <v>5</v>
      </c>
      <c r="O262" s="250" t="s">
        <v>2618</v>
      </c>
      <c r="P262" s="250">
        <v>9</v>
      </c>
      <c r="Q262" s="250" t="s">
        <v>2551</v>
      </c>
      <c r="R262" s="251">
        <v>31</v>
      </c>
      <c r="S262" s="250" t="s">
        <v>3764</v>
      </c>
      <c r="T262" s="250">
        <v>1</v>
      </c>
      <c r="U262" s="252" t="s">
        <v>7854</v>
      </c>
      <c r="V262" s="270" t="s">
        <v>26</v>
      </c>
      <c r="W262" s="253" t="s">
        <v>7855</v>
      </c>
      <c r="X262" s="254" t="s">
        <v>7856</v>
      </c>
      <c r="Y262" s="255">
        <v>18</v>
      </c>
      <c r="Z262" s="255"/>
      <c r="AA262" s="256" t="s">
        <v>7931</v>
      </c>
      <c r="AB262" s="257">
        <f t="shared" si="4"/>
        <v>18</v>
      </c>
      <c r="AC262" s="258">
        <v>0</v>
      </c>
      <c r="AD262" s="247">
        <v>0</v>
      </c>
      <c r="AE262" s="247">
        <v>0</v>
      </c>
      <c r="AF262" s="258">
        <v>18</v>
      </c>
      <c r="AG262" s="258">
        <v>0</v>
      </c>
      <c r="AH262" s="247">
        <v>0</v>
      </c>
      <c r="AI262" s="247">
        <v>0</v>
      </c>
      <c r="AJ262" s="247">
        <v>0</v>
      </c>
      <c r="AK262" s="247">
        <v>0</v>
      </c>
      <c r="AL262" s="247">
        <v>0</v>
      </c>
      <c r="AM262" s="246" t="s">
        <v>7857</v>
      </c>
      <c r="AN262" s="247"/>
      <c r="AO262" s="247"/>
    </row>
    <row r="263" spans="1:41">
      <c r="A263" s="245" t="s">
        <v>1250</v>
      </c>
      <c r="B263" s="245" t="s">
        <v>3765</v>
      </c>
      <c r="C263" s="245" t="s">
        <v>7853</v>
      </c>
      <c r="D263" s="245" t="s">
        <v>2233</v>
      </c>
      <c r="E263" s="245" t="s">
        <v>1154</v>
      </c>
      <c r="F263" s="246" t="s">
        <v>730</v>
      </c>
      <c r="G263" s="247" t="s">
        <v>1251</v>
      </c>
      <c r="H263" s="247" t="s">
        <v>3766</v>
      </c>
      <c r="I263" s="248">
        <v>30019</v>
      </c>
      <c r="J263" s="245" t="s">
        <v>3767</v>
      </c>
      <c r="K263" s="245" t="s">
        <v>2332</v>
      </c>
      <c r="L263" s="245" t="s">
        <v>3768</v>
      </c>
      <c r="M263" s="247" t="s">
        <v>3769</v>
      </c>
      <c r="N263" s="249">
        <v>4</v>
      </c>
      <c r="O263" s="250" t="s">
        <v>2879</v>
      </c>
      <c r="P263" s="250">
        <v>12</v>
      </c>
      <c r="Q263" s="250" t="s">
        <v>2392</v>
      </c>
      <c r="R263" s="251">
        <v>37</v>
      </c>
      <c r="S263" s="250" t="s">
        <v>3770</v>
      </c>
      <c r="T263" s="250">
        <v>1</v>
      </c>
      <c r="U263" s="252" t="s">
        <v>7854</v>
      </c>
      <c r="V263" s="253" t="s">
        <v>26</v>
      </c>
      <c r="W263" s="260" t="s">
        <v>35</v>
      </c>
      <c r="X263" s="254" t="s">
        <v>7862</v>
      </c>
      <c r="Y263" s="255">
        <v>28</v>
      </c>
      <c r="Z263" s="255"/>
      <c r="AA263" s="256" t="s">
        <v>699</v>
      </c>
      <c r="AB263" s="257">
        <f t="shared" si="4"/>
        <v>28</v>
      </c>
      <c r="AC263" s="258">
        <v>0</v>
      </c>
      <c r="AD263" s="247">
        <v>0</v>
      </c>
      <c r="AE263" s="247">
        <v>0</v>
      </c>
      <c r="AF263" s="258">
        <v>28</v>
      </c>
      <c r="AG263" s="258">
        <v>0</v>
      </c>
      <c r="AH263" s="247">
        <v>0</v>
      </c>
      <c r="AI263" s="247">
        <v>0</v>
      </c>
      <c r="AJ263" s="247">
        <v>0</v>
      </c>
      <c r="AK263" s="247">
        <v>0</v>
      </c>
      <c r="AL263" s="247">
        <v>0</v>
      </c>
      <c r="AM263" s="246" t="s">
        <v>7857</v>
      </c>
      <c r="AN263" s="247"/>
      <c r="AO263" s="247"/>
    </row>
    <row r="264" spans="1:41">
      <c r="A264" s="245" t="s">
        <v>1252</v>
      </c>
      <c r="B264" s="245" t="s">
        <v>3771</v>
      </c>
      <c r="C264" s="245" t="s">
        <v>7853</v>
      </c>
      <c r="D264" s="245" t="s">
        <v>2233</v>
      </c>
      <c r="E264" s="245" t="s">
        <v>1154</v>
      </c>
      <c r="F264" s="246" t="s">
        <v>727</v>
      </c>
      <c r="G264" s="247" t="s">
        <v>1253</v>
      </c>
      <c r="H264" s="247" t="s">
        <v>3772</v>
      </c>
      <c r="I264" s="248">
        <v>25121</v>
      </c>
      <c r="J264" s="245" t="s">
        <v>3773</v>
      </c>
      <c r="K264" s="245" t="s">
        <v>2332</v>
      </c>
      <c r="L264" s="245" t="s">
        <v>3774</v>
      </c>
      <c r="M264" s="247" t="s">
        <v>3775</v>
      </c>
      <c r="N264" s="249">
        <v>4</v>
      </c>
      <c r="O264" s="250" t="s">
        <v>3776</v>
      </c>
      <c r="P264" s="250">
        <v>10</v>
      </c>
      <c r="Q264" s="250" t="s">
        <v>3777</v>
      </c>
      <c r="R264" s="251">
        <v>29</v>
      </c>
      <c r="S264" s="250" t="s">
        <v>3778</v>
      </c>
      <c r="T264" s="250">
        <v>0</v>
      </c>
      <c r="U264" s="252" t="s">
        <v>7854</v>
      </c>
      <c r="V264" s="253" t="s">
        <v>26</v>
      </c>
      <c r="W264" s="253" t="s">
        <v>7855</v>
      </c>
      <c r="X264" s="254" t="s">
        <v>7856</v>
      </c>
      <c r="Y264" s="255">
        <v>31</v>
      </c>
      <c r="Z264" s="255"/>
      <c r="AA264" s="256" t="s">
        <v>699</v>
      </c>
      <c r="AB264" s="257">
        <f t="shared" si="4"/>
        <v>31</v>
      </c>
      <c r="AC264" s="258">
        <v>0</v>
      </c>
      <c r="AD264" s="247">
        <v>0</v>
      </c>
      <c r="AE264" s="247">
        <v>0</v>
      </c>
      <c r="AF264" s="258">
        <v>20</v>
      </c>
      <c r="AG264" s="258">
        <v>0</v>
      </c>
      <c r="AH264" s="247">
        <v>0</v>
      </c>
      <c r="AI264" s="247">
        <v>11</v>
      </c>
      <c r="AJ264" s="247">
        <v>0</v>
      </c>
      <c r="AK264" s="247">
        <v>0</v>
      </c>
      <c r="AL264" s="247">
        <v>0</v>
      </c>
      <c r="AM264" s="246" t="s">
        <v>7857</v>
      </c>
      <c r="AN264" s="247"/>
      <c r="AO264" s="247"/>
    </row>
    <row r="265" spans="1:41">
      <c r="A265" s="245" t="s">
        <v>1254</v>
      </c>
      <c r="B265" s="245" t="s">
        <v>3779</v>
      </c>
      <c r="C265" s="245" t="s">
        <v>7853</v>
      </c>
      <c r="D265" s="245" t="s">
        <v>2233</v>
      </c>
      <c r="E265" s="245" t="s">
        <v>1255</v>
      </c>
      <c r="F265" s="246" t="s">
        <v>727</v>
      </c>
      <c r="G265" s="247" t="s">
        <v>1256</v>
      </c>
      <c r="H265" s="247" t="s">
        <v>3780</v>
      </c>
      <c r="I265" s="248">
        <v>7427</v>
      </c>
      <c r="J265" s="245"/>
      <c r="K265" s="245"/>
      <c r="L265" s="245" t="s">
        <v>3782</v>
      </c>
      <c r="M265" s="247" t="s">
        <v>3783</v>
      </c>
      <c r="N265" s="249">
        <v>3</v>
      </c>
      <c r="O265" s="250" t="s">
        <v>2453</v>
      </c>
      <c r="P265" s="261">
        <v>8</v>
      </c>
      <c r="Q265" s="250" t="s">
        <v>2818</v>
      </c>
      <c r="R265" s="251">
        <v>11</v>
      </c>
      <c r="S265" s="250" t="s">
        <v>3427</v>
      </c>
      <c r="T265" s="261">
        <v>1</v>
      </c>
      <c r="U265" s="252" t="s">
        <v>7854</v>
      </c>
      <c r="V265" s="253" t="s">
        <v>2353</v>
      </c>
      <c r="W265" s="253" t="s">
        <v>7855</v>
      </c>
      <c r="X265" s="254" t="s">
        <v>7856</v>
      </c>
      <c r="Y265" s="255">
        <v>10</v>
      </c>
      <c r="Z265" s="255"/>
      <c r="AA265" s="256" t="s">
        <v>699</v>
      </c>
      <c r="AB265" s="257">
        <f t="shared" si="4"/>
        <v>10</v>
      </c>
      <c r="AC265" s="258">
        <v>0</v>
      </c>
      <c r="AD265" s="247">
        <v>0</v>
      </c>
      <c r="AE265" s="247">
        <v>0</v>
      </c>
      <c r="AF265" s="258">
        <v>0</v>
      </c>
      <c r="AG265" s="258">
        <v>0</v>
      </c>
      <c r="AH265" s="247">
        <v>0</v>
      </c>
      <c r="AI265" s="247">
        <v>1</v>
      </c>
      <c r="AJ265" s="247">
        <v>0</v>
      </c>
      <c r="AK265" s="247">
        <v>0</v>
      </c>
      <c r="AL265" s="247">
        <v>9</v>
      </c>
      <c r="AM265" s="246" t="s">
        <v>7857</v>
      </c>
      <c r="AN265" s="247"/>
      <c r="AO265" s="247"/>
    </row>
    <row r="266" spans="1:41">
      <c r="A266" s="245" t="s">
        <v>1257</v>
      </c>
      <c r="B266" s="245" t="s">
        <v>3784</v>
      </c>
      <c r="C266" s="245" t="s">
        <v>7853</v>
      </c>
      <c r="D266" s="245" t="s">
        <v>2233</v>
      </c>
      <c r="E266" s="245" t="s">
        <v>1255</v>
      </c>
      <c r="F266" s="246" t="s">
        <v>727</v>
      </c>
      <c r="G266" s="247" t="s">
        <v>1258</v>
      </c>
      <c r="H266" s="247" t="s">
        <v>3785</v>
      </c>
      <c r="I266" s="248">
        <v>32203</v>
      </c>
      <c r="J266" s="245" t="s">
        <v>3786</v>
      </c>
      <c r="K266" s="245" t="s">
        <v>2332</v>
      </c>
      <c r="L266" s="245" t="s">
        <v>3787</v>
      </c>
      <c r="M266" s="247" t="s">
        <v>3788</v>
      </c>
      <c r="N266" s="249">
        <v>3</v>
      </c>
      <c r="O266" s="250" t="s">
        <v>2663</v>
      </c>
      <c r="P266" s="261">
        <v>7</v>
      </c>
      <c r="Q266" s="250" t="s">
        <v>2430</v>
      </c>
      <c r="R266" s="251">
        <v>13</v>
      </c>
      <c r="S266" s="250" t="s">
        <v>3180</v>
      </c>
      <c r="T266" s="261">
        <v>1</v>
      </c>
      <c r="U266" s="252" t="s">
        <v>7854</v>
      </c>
      <c r="V266" s="253" t="s">
        <v>2353</v>
      </c>
      <c r="W266" s="253" t="s">
        <v>7855</v>
      </c>
      <c r="X266" s="254" t="s">
        <v>7856</v>
      </c>
      <c r="Y266" s="255">
        <v>14</v>
      </c>
      <c r="Z266" s="255"/>
      <c r="AA266" s="256" t="s">
        <v>699</v>
      </c>
      <c r="AB266" s="257">
        <f t="shared" si="4"/>
        <v>14</v>
      </c>
      <c r="AC266" s="258">
        <v>0</v>
      </c>
      <c r="AD266" s="247">
        <v>0</v>
      </c>
      <c r="AE266" s="247">
        <v>0</v>
      </c>
      <c r="AF266" s="258">
        <v>0</v>
      </c>
      <c r="AG266" s="258">
        <v>0</v>
      </c>
      <c r="AH266" s="247">
        <v>0</v>
      </c>
      <c r="AI266" s="247">
        <v>3</v>
      </c>
      <c r="AJ266" s="247">
        <v>0</v>
      </c>
      <c r="AK266" s="247">
        <v>0</v>
      </c>
      <c r="AL266" s="247">
        <v>11</v>
      </c>
      <c r="AM266" s="246" t="s">
        <v>7857</v>
      </c>
      <c r="AN266" s="247"/>
      <c r="AO266" s="247"/>
    </row>
    <row r="267" spans="1:41">
      <c r="A267" s="245" t="s">
        <v>1259</v>
      </c>
      <c r="B267" s="245" t="s">
        <v>3789</v>
      </c>
      <c r="C267" s="245" t="s">
        <v>7853</v>
      </c>
      <c r="D267" s="245" t="s">
        <v>2233</v>
      </c>
      <c r="E267" s="245" t="s">
        <v>1255</v>
      </c>
      <c r="F267" s="246" t="s">
        <v>727</v>
      </c>
      <c r="G267" s="247" t="s">
        <v>1260</v>
      </c>
      <c r="H267" s="247" t="s">
        <v>3790</v>
      </c>
      <c r="I267" s="248">
        <v>11672</v>
      </c>
      <c r="J267" s="245"/>
      <c r="K267" s="245"/>
      <c r="L267" s="245" t="s">
        <v>3792</v>
      </c>
      <c r="M267" s="247" t="s">
        <v>3793</v>
      </c>
      <c r="N267" s="249">
        <v>4</v>
      </c>
      <c r="O267" s="250" t="s">
        <v>3517</v>
      </c>
      <c r="P267" s="261">
        <v>10</v>
      </c>
      <c r="Q267" s="250" t="s">
        <v>3794</v>
      </c>
      <c r="R267" s="251">
        <v>38</v>
      </c>
      <c r="S267" s="250" t="s">
        <v>3795</v>
      </c>
      <c r="T267" s="261">
        <v>1</v>
      </c>
      <c r="U267" s="252" t="s">
        <v>7854</v>
      </c>
      <c r="V267" s="253" t="s">
        <v>2353</v>
      </c>
      <c r="W267" s="260" t="s">
        <v>35</v>
      </c>
      <c r="X267" s="254" t="s">
        <v>7862</v>
      </c>
      <c r="Y267" s="255">
        <v>35</v>
      </c>
      <c r="Z267" s="255"/>
      <c r="AA267" s="256" t="s">
        <v>699</v>
      </c>
      <c r="AB267" s="257">
        <f t="shared" si="4"/>
        <v>35</v>
      </c>
      <c r="AC267" s="258">
        <v>0</v>
      </c>
      <c r="AD267" s="247">
        <v>0</v>
      </c>
      <c r="AE267" s="247">
        <v>0</v>
      </c>
      <c r="AF267" s="258">
        <v>0</v>
      </c>
      <c r="AG267" s="258">
        <v>0</v>
      </c>
      <c r="AH267" s="247">
        <v>3</v>
      </c>
      <c r="AI267" s="247">
        <v>2</v>
      </c>
      <c r="AJ267" s="247">
        <v>0</v>
      </c>
      <c r="AK267" s="247">
        <v>0</v>
      </c>
      <c r="AL267" s="247">
        <v>30</v>
      </c>
      <c r="AM267" s="246" t="s">
        <v>7857</v>
      </c>
      <c r="AN267" s="247"/>
      <c r="AO267" s="247"/>
    </row>
    <row r="268" spans="1:41">
      <c r="A268" s="245" t="s">
        <v>1261</v>
      </c>
      <c r="B268" s="245" t="s">
        <v>3796</v>
      </c>
      <c r="C268" s="245" t="s">
        <v>7853</v>
      </c>
      <c r="D268" s="245" t="s">
        <v>2233</v>
      </c>
      <c r="E268" s="245" t="s">
        <v>1255</v>
      </c>
      <c r="F268" s="246" t="s">
        <v>727</v>
      </c>
      <c r="G268" s="247" t="s">
        <v>1262</v>
      </c>
      <c r="H268" s="247" t="s">
        <v>3797</v>
      </c>
      <c r="I268" s="248">
        <v>11562</v>
      </c>
      <c r="J268" s="245"/>
      <c r="K268" s="245"/>
      <c r="L268" s="245" t="s">
        <v>3799</v>
      </c>
      <c r="M268" s="247" t="s">
        <v>3800</v>
      </c>
      <c r="N268" s="249">
        <v>4</v>
      </c>
      <c r="O268" s="250" t="s">
        <v>2927</v>
      </c>
      <c r="P268" s="261">
        <v>5</v>
      </c>
      <c r="Q268" s="250" t="s">
        <v>2470</v>
      </c>
      <c r="R268" s="251">
        <v>13</v>
      </c>
      <c r="S268" s="250" t="s">
        <v>3646</v>
      </c>
      <c r="T268" s="261">
        <v>1</v>
      </c>
      <c r="U268" s="252" t="s">
        <v>7854</v>
      </c>
      <c r="V268" s="253" t="s">
        <v>2353</v>
      </c>
      <c r="W268" s="253" t="s">
        <v>7855</v>
      </c>
      <c r="X268" s="254" t="s">
        <v>7856</v>
      </c>
      <c r="Y268" s="255">
        <v>13</v>
      </c>
      <c r="Z268" s="255"/>
      <c r="AA268" s="256" t="s">
        <v>699</v>
      </c>
      <c r="AB268" s="257">
        <f t="shared" si="4"/>
        <v>13</v>
      </c>
      <c r="AC268" s="258">
        <v>0</v>
      </c>
      <c r="AD268" s="247">
        <v>0</v>
      </c>
      <c r="AE268" s="247">
        <v>0</v>
      </c>
      <c r="AF268" s="258">
        <v>0</v>
      </c>
      <c r="AG268" s="258">
        <v>0</v>
      </c>
      <c r="AH268" s="247">
        <v>0</v>
      </c>
      <c r="AI268" s="247">
        <v>0</v>
      </c>
      <c r="AJ268" s="247">
        <v>0</v>
      </c>
      <c r="AK268" s="247">
        <v>0</v>
      </c>
      <c r="AL268" s="247">
        <v>13</v>
      </c>
      <c r="AM268" s="246" t="s">
        <v>7857</v>
      </c>
      <c r="AN268" s="247"/>
      <c r="AO268" s="247"/>
    </row>
    <row r="269" spans="1:41">
      <c r="A269" s="245" t="s">
        <v>1263</v>
      </c>
      <c r="B269" s="245" t="s">
        <v>3801</v>
      </c>
      <c r="C269" s="245" t="s">
        <v>7853</v>
      </c>
      <c r="D269" s="245" t="s">
        <v>2233</v>
      </c>
      <c r="E269" s="245" t="s">
        <v>1255</v>
      </c>
      <c r="F269" s="246" t="s">
        <v>727</v>
      </c>
      <c r="G269" s="247" t="s">
        <v>1264</v>
      </c>
      <c r="H269" s="247" t="s">
        <v>3802</v>
      </c>
      <c r="I269" s="248">
        <v>26368</v>
      </c>
      <c r="J269" s="245" t="s">
        <v>3803</v>
      </c>
      <c r="K269" s="245" t="s">
        <v>2332</v>
      </c>
      <c r="L269" s="245" t="s">
        <v>3804</v>
      </c>
      <c r="M269" s="247" t="s">
        <v>3805</v>
      </c>
      <c r="N269" s="249">
        <v>6</v>
      </c>
      <c r="O269" s="250" t="s">
        <v>2453</v>
      </c>
      <c r="P269" s="261">
        <v>4</v>
      </c>
      <c r="Q269" s="250" t="s">
        <v>2470</v>
      </c>
      <c r="R269" s="251">
        <v>12</v>
      </c>
      <c r="S269" s="250" t="s">
        <v>3806</v>
      </c>
      <c r="T269" s="261">
        <v>1</v>
      </c>
      <c r="U269" s="252" t="s">
        <v>7854</v>
      </c>
      <c r="V269" s="253" t="s">
        <v>2353</v>
      </c>
      <c r="W269" s="253" t="s">
        <v>7855</v>
      </c>
      <c r="X269" s="254" t="s">
        <v>7856</v>
      </c>
      <c r="Y269" s="255">
        <v>12</v>
      </c>
      <c r="Z269" s="255"/>
      <c r="AA269" s="256" t="s">
        <v>699</v>
      </c>
      <c r="AB269" s="257">
        <f t="shared" si="4"/>
        <v>12</v>
      </c>
      <c r="AC269" s="258">
        <v>0</v>
      </c>
      <c r="AD269" s="247">
        <v>0</v>
      </c>
      <c r="AE269" s="247">
        <v>0</v>
      </c>
      <c r="AF269" s="258">
        <v>0</v>
      </c>
      <c r="AG269" s="258">
        <v>0</v>
      </c>
      <c r="AH269" s="247">
        <v>0</v>
      </c>
      <c r="AI269" s="247">
        <v>1</v>
      </c>
      <c r="AJ269" s="247">
        <v>0</v>
      </c>
      <c r="AK269" s="247">
        <v>0</v>
      </c>
      <c r="AL269" s="247">
        <v>11</v>
      </c>
      <c r="AM269" s="246" t="s">
        <v>7863</v>
      </c>
      <c r="AN269" s="247"/>
      <c r="AO269" s="247"/>
    </row>
    <row r="270" spans="1:41">
      <c r="A270" s="245" t="s">
        <v>1265</v>
      </c>
      <c r="B270" s="245"/>
      <c r="C270" s="245" t="s">
        <v>7858</v>
      </c>
      <c r="D270" s="245" t="s">
        <v>2233</v>
      </c>
      <c r="E270" s="254" t="s">
        <v>7940</v>
      </c>
      <c r="F270" s="272" t="s">
        <v>7859</v>
      </c>
      <c r="G270" s="263" t="s">
        <v>7941</v>
      </c>
      <c r="H270" s="263" t="s">
        <v>7942</v>
      </c>
      <c r="I270" s="271"/>
      <c r="J270" s="245"/>
      <c r="K270" s="245"/>
      <c r="L270" s="245" t="s">
        <v>699</v>
      </c>
      <c r="M270" s="247" t="s">
        <v>699</v>
      </c>
      <c r="N270" s="249">
        <v>2</v>
      </c>
      <c r="O270" s="250" t="s">
        <v>7943</v>
      </c>
      <c r="P270" s="261">
        <v>3</v>
      </c>
      <c r="Q270" s="250" t="s">
        <v>7944</v>
      </c>
      <c r="R270" s="251">
        <v>8</v>
      </c>
      <c r="S270" s="250" t="s">
        <v>7945</v>
      </c>
      <c r="T270" s="261">
        <v>1</v>
      </c>
      <c r="U270" s="252" t="s">
        <v>7869</v>
      </c>
      <c r="V270" s="269"/>
      <c r="W270" s="253" t="s">
        <v>7855</v>
      </c>
      <c r="X270" s="254" t="s">
        <v>7856</v>
      </c>
      <c r="Y270" s="255">
        <v>9</v>
      </c>
      <c r="Z270" s="255"/>
      <c r="AA270" s="256" t="s">
        <v>7930</v>
      </c>
      <c r="AB270" s="257">
        <f t="shared" si="4"/>
        <v>9</v>
      </c>
      <c r="AC270" s="258">
        <v>0</v>
      </c>
      <c r="AD270" s="247">
        <v>0</v>
      </c>
      <c r="AE270" s="247">
        <v>0</v>
      </c>
      <c r="AF270" s="258">
        <v>0</v>
      </c>
      <c r="AG270" s="258">
        <v>0</v>
      </c>
      <c r="AH270" s="247">
        <v>0</v>
      </c>
      <c r="AI270" s="247">
        <v>0</v>
      </c>
      <c r="AJ270" s="247">
        <v>0</v>
      </c>
      <c r="AK270" s="247">
        <v>0</v>
      </c>
      <c r="AL270" s="247">
        <v>9</v>
      </c>
      <c r="AM270" s="246" t="s">
        <v>7869</v>
      </c>
      <c r="AN270" s="247"/>
      <c r="AO270" s="247"/>
    </row>
    <row r="271" spans="1:41">
      <c r="A271" s="245" t="s">
        <v>1267</v>
      </c>
      <c r="B271" s="245" t="s">
        <v>3807</v>
      </c>
      <c r="C271" s="245" t="s">
        <v>7853</v>
      </c>
      <c r="D271" s="245" t="s">
        <v>2233</v>
      </c>
      <c r="E271" s="245" t="s">
        <v>1255</v>
      </c>
      <c r="F271" s="246" t="s">
        <v>727</v>
      </c>
      <c r="G271" s="247" t="s">
        <v>1268</v>
      </c>
      <c r="H271" s="247" t="s">
        <v>3808</v>
      </c>
      <c r="I271" s="248">
        <v>18171</v>
      </c>
      <c r="J271" s="245" t="s">
        <v>3809</v>
      </c>
      <c r="K271" s="245" t="s">
        <v>2332</v>
      </c>
      <c r="L271" s="245" t="s">
        <v>3810</v>
      </c>
      <c r="M271" s="247" t="s">
        <v>3811</v>
      </c>
      <c r="N271" s="249">
        <v>2</v>
      </c>
      <c r="O271" s="250" t="s">
        <v>2680</v>
      </c>
      <c r="P271" s="261">
        <v>10</v>
      </c>
      <c r="Q271" s="250" t="s">
        <v>2430</v>
      </c>
      <c r="R271" s="251">
        <v>11</v>
      </c>
      <c r="S271" s="250" t="s">
        <v>3812</v>
      </c>
      <c r="T271" s="261">
        <v>1</v>
      </c>
      <c r="U271" s="252" t="s">
        <v>7854</v>
      </c>
      <c r="V271" s="253" t="s">
        <v>2353</v>
      </c>
      <c r="W271" s="253" t="s">
        <v>7855</v>
      </c>
      <c r="X271" s="254" t="s">
        <v>7856</v>
      </c>
      <c r="Y271" s="255">
        <v>10</v>
      </c>
      <c r="Z271" s="255"/>
      <c r="AA271" s="256" t="s">
        <v>699</v>
      </c>
      <c r="AB271" s="257">
        <f t="shared" si="4"/>
        <v>10</v>
      </c>
      <c r="AC271" s="258">
        <v>0</v>
      </c>
      <c r="AD271" s="247">
        <v>0</v>
      </c>
      <c r="AE271" s="247">
        <v>0</v>
      </c>
      <c r="AF271" s="258">
        <v>0</v>
      </c>
      <c r="AG271" s="258">
        <v>0</v>
      </c>
      <c r="AH271" s="247">
        <v>0</v>
      </c>
      <c r="AI271" s="247">
        <v>2</v>
      </c>
      <c r="AJ271" s="247">
        <v>0</v>
      </c>
      <c r="AK271" s="247">
        <v>0</v>
      </c>
      <c r="AL271" s="247">
        <v>8</v>
      </c>
      <c r="AM271" s="246" t="s">
        <v>7857</v>
      </c>
      <c r="AN271" s="247"/>
      <c r="AO271" s="247"/>
    </row>
    <row r="272" spans="1:41">
      <c r="A272" s="245" t="s">
        <v>1269</v>
      </c>
      <c r="B272" s="245" t="s">
        <v>3813</v>
      </c>
      <c r="C272" s="245" t="s">
        <v>7853</v>
      </c>
      <c r="D272" s="245" t="s">
        <v>2233</v>
      </c>
      <c r="E272" s="245" t="s">
        <v>1255</v>
      </c>
      <c r="F272" s="246" t="s">
        <v>730</v>
      </c>
      <c r="G272" s="247" t="s">
        <v>1270</v>
      </c>
      <c r="H272" s="247" t="s">
        <v>3814</v>
      </c>
      <c r="I272" s="248">
        <v>20900</v>
      </c>
      <c r="J272" s="245"/>
      <c r="K272" s="245"/>
      <c r="L272" s="245" t="s">
        <v>699</v>
      </c>
      <c r="M272" s="247" t="s">
        <v>699</v>
      </c>
      <c r="N272" s="249">
        <v>4</v>
      </c>
      <c r="O272" s="250" t="s">
        <v>2717</v>
      </c>
      <c r="P272" s="261">
        <v>14</v>
      </c>
      <c r="Q272" s="250" t="s">
        <v>3672</v>
      </c>
      <c r="R272" s="251">
        <v>25</v>
      </c>
      <c r="S272" s="250" t="s">
        <v>3815</v>
      </c>
      <c r="T272" s="261">
        <v>1</v>
      </c>
      <c r="U272" s="252" t="s">
        <v>7854</v>
      </c>
      <c r="V272" s="253" t="s">
        <v>26</v>
      </c>
      <c r="W272" s="253" t="s">
        <v>7855</v>
      </c>
      <c r="X272" s="254" t="s">
        <v>7856</v>
      </c>
      <c r="Y272" s="255">
        <v>20</v>
      </c>
      <c r="Z272" s="255"/>
      <c r="AA272" s="256" t="s">
        <v>699</v>
      </c>
      <c r="AB272" s="257">
        <f t="shared" si="4"/>
        <v>20</v>
      </c>
      <c r="AC272" s="258">
        <v>0</v>
      </c>
      <c r="AD272" s="247">
        <v>2</v>
      </c>
      <c r="AE272" s="247">
        <v>0</v>
      </c>
      <c r="AF272" s="258">
        <v>0</v>
      </c>
      <c r="AG272" s="258">
        <v>0</v>
      </c>
      <c r="AH272" s="247">
        <v>0</v>
      </c>
      <c r="AI272" s="247">
        <v>3</v>
      </c>
      <c r="AJ272" s="247">
        <v>0</v>
      </c>
      <c r="AK272" s="247">
        <v>0</v>
      </c>
      <c r="AL272" s="247">
        <v>15</v>
      </c>
      <c r="AM272" s="246" t="s">
        <v>7857</v>
      </c>
      <c r="AN272" s="247"/>
      <c r="AO272" s="247"/>
    </row>
    <row r="273" spans="1:41">
      <c r="A273" s="245" t="s">
        <v>1271</v>
      </c>
      <c r="B273" s="245" t="s">
        <v>3816</v>
      </c>
      <c r="C273" s="245" t="s">
        <v>7853</v>
      </c>
      <c r="D273" s="245" t="s">
        <v>2233</v>
      </c>
      <c r="E273" s="245" t="s">
        <v>1255</v>
      </c>
      <c r="F273" s="246" t="s">
        <v>727</v>
      </c>
      <c r="G273" s="247" t="s">
        <v>1272</v>
      </c>
      <c r="H273" s="247" t="s">
        <v>3817</v>
      </c>
      <c r="I273" s="248">
        <v>21998</v>
      </c>
      <c r="J273" s="245"/>
      <c r="K273" s="245"/>
      <c r="L273" s="245" t="s">
        <v>699</v>
      </c>
      <c r="M273" s="247" t="s">
        <v>699</v>
      </c>
      <c r="N273" s="249">
        <v>4</v>
      </c>
      <c r="O273" s="250" t="s">
        <v>3777</v>
      </c>
      <c r="P273" s="261">
        <v>8</v>
      </c>
      <c r="Q273" s="250" t="s">
        <v>2610</v>
      </c>
      <c r="R273" s="251">
        <v>16</v>
      </c>
      <c r="S273" s="250" t="s">
        <v>3818</v>
      </c>
      <c r="T273" s="261">
        <v>1</v>
      </c>
      <c r="U273" s="252" t="s">
        <v>7854</v>
      </c>
      <c r="V273" s="253" t="s">
        <v>26</v>
      </c>
      <c r="W273" s="253" t="s">
        <v>7855</v>
      </c>
      <c r="X273" s="254" t="s">
        <v>7856</v>
      </c>
      <c r="Y273" s="255">
        <v>17</v>
      </c>
      <c r="Z273" s="255"/>
      <c r="AA273" s="256" t="s">
        <v>699</v>
      </c>
      <c r="AB273" s="257">
        <f t="shared" si="4"/>
        <v>17</v>
      </c>
      <c r="AC273" s="258">
        <v>0</v>
      </c>
      <c r="AD273" s="247">
        <v>0</v>
      </c>
      <c r="AE273" s="247">
        <v>0</v>
      </c>
      <c r="AF273" s="258">
        <v>0</v>
      </c>
      <c r="AG273" s="258">
        <v>0</v>
      </c>
      <c r="AH273" s="247">
        <v>0</v>
      </c>
      <c r="AI273" s="247">
        <v>0</v>
      </c>
      <c r="AJ273" s="247">
        <v>0</v>
      </c>
      <c r="AK273" s="247">
        <v>0</v>
      </c>
      <c r="AL273" s="247">
        <v>17</v>
      </c>
      <c r="AM273" s="246" t="s">
        <v>7857</v>
      </c>
      <c r="AN273" s="247"/>
      <c r="AO273" s="247"/>
    </row>
    <row r="274" spans="1:41">
      <c r="A274" s="245" t="s">
        <v>1273</v>
      </c>
      <c r="B274" s="245" t="s">
        <v>3819</v>
      </c>
      <c r="C274" s="245" t="s">
        <v>7853</v>
      </c>
      <c r="D274" s="245" t="s">
        <v>2233</v>
      </c>
      <c r="E274" s="245" t="s">
        <v>1255</v>
      </c>
      <c r="F274" s="246" t="s">
        <v>724</v>
      </c>
      <c r="G274" s="247" t="s">
        <v>1274</v>
      </c>
      <c r="H274" s="247" t="s">
        <v>3820</v>
      </c>
      <c r="I274" s="248">
        <v>17095</v>
      </c>
      <c r="J274" s="245" t="s">
        <v>3821</v>
      </c>
      <c r="K274" s="245" t="s">
        <v>2332</v>
      </c>
      <c r="L274" s="245" t="s">
        <v>3822</v>
      </c>
      <c r="M274" s="247" t="s">
        <v>3823</v>
      </c>
      <c r="N274" s="249">
        <v>6</v>
      </c>
      <c r="O274" s="250" t="s">
        <v>3582</v>
      </c>
      <c r="P274" s="261">
        <v>19</v>
      </c>
      <c r="Q274" s="250" t="s">
        <v>2336</v>
      </c>
      <c r="R274" s="251">
        <v>54</v>
      </c>
      <c r="S274" s="250" t="s">
        <v>3824</v>
      </c>
      <c r="T274" s="261">
        <v>2</v>
      </c>
      <c r="U274" s="252" t="s">
        <v>7854</v>
      </c>
      <c r="V274" s="253" t="s">
        <v>26</v>
      </c>
      <c r="W274" s="253" t="s">
        <v>7855</v>
      </c>
      <c r="X274" s="254" t="s">
        <v>7856</v>
      </c>
      <c r="Y274" s="255">
        <v>47</v>
      </c>
      <c r="Z274" s="255"/>
      <c r="AA274" s="256" t="s">
        <v>699</v>
      </c>
      <c r="AB274" s="257">
        <f t="shared" si="4"/>
        <v>47</v>
      </c>
      <c r="AC274" s="258">
        <v>0</v>
      </c>
      <c r="AD274" s="247">
        <v>0</v>
      </c>
      <c r="AE274" s="247">
        <v>0</v>
      </c>
      <c r="AF274" s="258">
        <v>0</v>
      </c>
      <c r="AG274" s="258">
        <v>0</v>
      </c>
      <c r="AH274" s="247">
        <v>0</v>
      </c>
      <c r="AI274" s="247">
        <v>0</v>
      </c>
      <c r="AJ274" s="247">
        <v>0</v>
      </c>
      <c r="AK274" s="247">
        <v>0</v>
      </c>
      <c r="AL274" s="247">
        <v>47</v>
      </c>
      <c r="AM274" s="246" t="s">
        <v>7857</v>
      </c>
      <c r="AN274" s="247"/>
      <c r="AO274" s="247"/>
    </row>
    <row r="275" spans="1:41">
      <c r="A275" s="245" t="s">
        <v>1275</v>
      </c>
      <c r="B275" s="245" t="s">
        <v>3825</v>
      </c>
      <c r="C275" s="245" t="s">
        <v>7853</v>
      </c>
      <c r="D275" s="245" t="s">
        <v>2233</v>
      </c>
      <c r="E275" s="245" t="s">
        <v>1255</v>
      </c>
      <c r="F275" s="246" t="s">
        <v>724</v>
      </c>
      <c r="G275" s="247" t="s">
        <v>1276</v>
      </c>
      <c r="H275" s="247" t="s">
        <v>3826</v>
      </c>
      <c r="I275" s="248">
        <v>19994</v>
      </c>
      <c r="J275" s="245" t="s">
        <v>3827</v>
      </c>
      <c r="K275" s="245" t="s">
        <v>2332</v>
      </c>
      <c r="L275" s="245" t="s">
        <v>3828</v>
      </c>
      <c r="M275" s="247" t="s">
        <v>3829</v>
      </c>
      <c r="N275" s="249">
        <v>8</v>
      </c>
      <c r="O275" s="250" t="s">
        <v>3830</v>
      </c>
      <c r="P275" s="261">
        <v>9</v>
      </c>
      <c r="Q275" s="250" t="s">
        <v>2758</v>
      </c>
      <c r="R275" s="251">
        <v>41</v>
      </c>
      <c r="S275" s="250" t="s">
        <v>3831</v>
      </c>
      <c r="T275" s="261">
        <v>1</v>
      </c>
      <c r="U275" s="252" t="s">
        <v>7854</v>
      </c>
      <c r="V275" s="253" t="s">
        <v>26</v>
      </c>
      <c r="W275" s="253" t="s">
        <v>7855</v>
      </c>
      <c r="X275" s="254" t="s">
        <v>7856</v>
      </c>
      <c r="Y275" s="255">
        <v>27</v>
      </c>
      <c r="Z275" s="255"/>
      <c r="AA275" s="256" t="s">
        <v>699</v>
      </c>
      <c r="AB275" s="257">
        <f t="shared" si="4"/>
        <v>27</v>
      </c>
      <c r="AC275" s="258">
        <v>0</v>
      </c>
      <c r="AD275" s="247">
        <v>2</v>
      </c>
      <c r="AE275" s="247">
        <v>0</v>
      </c>
      <c r="AF275" s="258">
        <v>0</v>
      </c>
      <c r="AG275" s="258">
        <v>0</v>
      </c>
      <c r="AH275" s="247">
        <v>0</v>
      </c>
      <c r="AI275" s="247">
        <v>3</v>
      </c>
      <c r="AJ275" s="247">
        <v>0</v>
      </c>
      <c r="AK275" s="247">
        <v>0</v>
      </c>
      <c r="AL275" s="247">
        <v>22</v>
      </c>
      <c r="AM275" s="246" t="s">
        <v>7857</v>
      </c>
      <c r="AN275" s="247"/>
      <c r="AO275" s="247"/>
    </row>
    <row r="276" spans="1:41">
      <c r="A276" s="245" t="s">
        <v>1277</v>
      </c>
      <c r="B276" s="245" t="s">
        <v>3832</v>
      </c>
      <c r="C276" s="245" t="s">
        <v>7853</v>
      </c>
      <c r="D276" s="245" t="s">
        <v>2233</v>
      </c>
      <c r="E276" s="245" t="s">
        <v>1255</v>
      </c>
      <c r="F276" s="246" t="s">
        <v>730</v>
      </c>
      <c r="G276" s="247" t="s">
        <v>1278</v>
      </c>
      <c r="H276" s="247" t="s">
        <v>3833</v>
      </c>
      <c r="I276" s="248">
        <v>21700</v>
      </c>
      <c r="J276" s="245" t="s">
        <v>3834</v>
      </c>
      <c r="K276" s="245" t="s">
        <v>2332</v>
      </c>
      <c r="L276" s="245" t="s">
        <v>3835</v>
      </c>
      <c r="M276" s="247" t="s">
        <v>3836</v>
      </c>
      <c r="N276" s="249">
        <v>3</v>
      </c>
      <c r="O276" s="250" t="s">
        <v>3837</v>
      </c>
      <c r="P276" s="261">
        <v>9</v>
      </c>
      <c r="Q276" s="250" t="s">
        <v>2994</v>
      </c>
      <c r="R276" s="251">
        <v>28</v>
      </c>
      <c r="S276" s="250" t="s">
        <v>3838</v>
      </c>
      <c r="T276" s="261">
        <v>1</v>
      </c>
      <c r="U276" s="252" t="s">
        <v>7854</v>
      </c>
      <c r="V276" s="253" t="s">
        <v>26</v>
      </c>
      <c r="W276" s="253" t="s">
        <v>7855</v>
      </c>
      <c r="X276" s="254" t="s">
        <v>7856</v>
      </c>
      <c r="Y276" s="255">
        <v>27</v>
      </c>
      <c r="Z276" s="255"/>
      <c r="AA276" s="256" t="s">
        <v>699</v>
      </c>
      <c r="AB276" s="257">
        <f t="shared" si="4"/>
        <v>27</v>
      </c>
      <c r="AC276" s="258">
        <v>0</v>
      </c>
      <c r="AD276" s="247">
        <v>0</v>
      </c>
      <c r="AE276" s="247">
        <v>0</v>
      </c>
      <c r="AF276" s="258">
        <v>0</v>
      </c>
      <c r="AG276" s="258">
        <v>0</v>
      </c>
      <c r="AH276" s="247">
        <v>0</v>
      </c>
      <c r="AI276" s="247">
        <v>1</v>
      </c>
      <c r="AJ276" s="247">
        <v>0</v>
      </c>
      <c r="AK276" s="247">
        <v>0</v>
      </c>
      <c r="AL276" s="247">
        <v>26</v>
      </c>
      <c r="AM276" s="246" t="s">
        <v>7857</v>
      </c>
      <c r="AN276" s="247"/>
      <c r="AO276" s="247"/>
    </row>
    <row r="277" spans="1:41">
      <c r="A277" s="245" t="s">
        <v>1279</v>
      </c>
      <c r="B277" s="245" t="s">
        <v>3839</v>
      </c>
      <c r="C277" s="245" t="s">
        <v>7853</v>
      </c>
      <c r="D277" s="245" t="s">
        <v>2233</v>
      </c>
      <c r="E277" s="245" t="s">
        <v>1255</v>
      </c>
      <c r="F277" s="246" t="s">
        <v>724</v>
      </c>
      <c r="G277" s="247" t="s">
        <v>1280</v>
      </c>
      <c r="H277" s="247" t="s">
        <v>3840</v>
      </c>
      <c r="I277" s="248">
        <v>27108</v>
      </c>
      <c r="J277" s="245" t="s">
        <v>3841</v>
      </c>
      <c r="K277" s="245" t="s">
        <v>2332</v>
      </c>
      <c r="L277" s="245" t="s">
        <v>3842</v>
      </c>
      <c r="M277" s="247" t="s">
        <v>3843</v>
      </c>
      <c r="N277" s="249">
        <v>5</v>
      </c>
      <c r="O277" s="250" t="s">
        <v>3844</v>
      </c>
      <c r="P277" s="261">
        <v>11</v>
      </c>
      <c r="Q277" s="250" t="s">
        <v>2430</v>
      </c>
      <c r="R277" s="251">
        <v>20</v>
      </c>
      <c r="S277" s="250" t="s">
        <v>3845</v>
      </c>
      <c r="T277" s="261">
        <v>1</v>
      </c>
      <c r="U277" s="252" t="s">
        <v>7854</v>
      </c>
      <c r="V277" s="253" t="s">
        <v>26</v>
      </c>
      <c r="W277" s="253" t="s">
        <v>7855</v>
      </c>
      <c r="X277" s="254" t="s">
        <v>7856</v>
      </c>
      <c r="Y277" s="255">
        <v>25</v>
      </c>
      <c r="Z277" s="255"/>
      <c r="AA277" s="256" t="s">
        <v>699</v>
      </c>
      <c r="AB277" s="257">
        <f t="shared" si="4"/>
        <v>25</v>
      </c>
      <c r="AC277" s="258">
        <v>0</v>
      </c>
      <c r="AD277" s="247">
        <v>0</v>
      </c>
      <c r="AE277" s="247">
        <v>0</v>
      </c>
      <c r="AF277" s="258">
        <v>0</v>
      </c>
      <c r="AG277" s="258">
        <v>0</v>
      </c>
      <c r="AH277" s="247">
        <v>0</v>
      </c>
      <c r="AI277" s="247">
        <v>6</v>
      </c>
      <c r="AJ277" s="247">
        <v>0</v>
      </c>
      <c r="AK277" s="247">
        <v>0</v>
      </c>
      <c r="AL277" s="247">
        <v>19</v>
      </c>
      <c r="AM277" s="246" t="s">
        <v>7857</v>
      </c>
      <c r="AN277" s="247"/>
      <c r="AO277" s="247"/>
    </row>
    <row r="278" spans="1:41">
      <c r="A278" s="245" t="s">
        <v>1281</v>
      </c>
      <c r="B278" s="245" t="s">
        <v>3846</v>
      </c>
      <c r="C278" s="245" t="s">
        <v>7853</v>
      </c>
      <c r="D278" s="245" t="s">
        <v>2233</v>
      </c>
      <c r="E278" s="245" t="s">
        <v>1255</v>
      </c>
      <c r="F278" s="246" t="s">
        <v>724</v>
      </c>
      <c r="G278" s="247" t="s">
        <v>1282</v>
      </c>
      <c r="H278" s="247" t="s">
        <v>3847</v>
      </c>
      <c r="I278" s="248">
        <v>30020</v>
      </c>
      <c r="J278" s="245" t="s">
        <v>3848</v>
      </c>
      <c r="K278" s="245" t="s">
        <v>2332</v>
      </c>
      <c r="L278" s="245" t="s">
        <v>3849</v>
      </c>
      <c r="M278" s="247" t="s">
        <v>3850</v>
      </c>
      <c r="N278" s="249">
        <v>3</v>
      </c>
      <c r="O278" s="250" t="s">
        <v>3851</v>
      </c>
      <c r="P278" s="261">
        <v>12</v>
      </c>
      <c r="Q278" s="250" t="s">
        <v>2469</v>
      </c>
      <c r="R278" s="251">
        <v>25</v>
      </c>
      <c r="S278" s="250" t="s">
        <v>3852</v>
      </c>
      <c r="T278" s="261">
        <v>7</v>
      </c>
      <c r="U278" s="252" t="s">
        <v>7854</v>
      </c>
      <c r="V278" s="253" t="s">
        <v>26</v>
      </c>
      <c r="W278" s="253" t="s">
        <v>7855</v>
      </c>
      <c r="X278" s="254" t="s">
        <v>7856</v>
      </c>
      <c r="Y278" s="255">
        <v>30</v>
      </c>
      <c r="Z278" s="255"/>
      <c r="AA278" s="256" t="s">
        <v>699</v>
      </c>
      <c r="AB278" s="257">
        <f t="shared" si="4"/>
        <v>30</v>
      </c>
      <c r="AC278" s="258">
        <v>0</v>
      </c>
      <c r="AD278" s="247">
        <v>1</v>
      </c>
      <c r="AE278" s="247">
        <v>0</v>
      </c>
      <c r="AF278" s="258">
        <v>0</v>
      </c>
      <c r="AG278" s="258">
        <v>0</v>
      </c>
      <c r="AH278" s="247">
        <v>0</v>
      </c>
      <c r="AI278" s="247">
        <v>0</v>
      </c>
      <c r="AJ278" s="247">
        <v>0</v>
      </c>
      <c r="AK278" s="247">
        <v>0</v>
      </c>
      <c r="AL278" s="247">
        <v>29</v>
      </c>
      <c r="AM278" s="246" t="s">
        <v>7857</v>
      </c>
      <c r="AN278" s="247"/>
      <c r="AO278" s="247"/>
    </row>
    <row r="279" spans="1:41">
      <c r="A279" s="245" t="s">
        <v>1283</v>
      </c>
      <c r="B279" s="245" t="s">
        <v>3853</v>
      </c>
      <c r="C279" s="245" t="s">
        <v>7853</v>
      </c>
      <c r="D279" s="245" t="s">
        <v>2233</v>
      </c>
      <c r="E279" s="245" t="s">
        <v>1255</v>
      </c>
      <c r="F279" s="246" t="s">
        <v>730</v>
      </c>
      <c r="G279" s="247" t="s">
        <v>1284</v>
      </c>
      <c r="H279" s="247" t="s">
        <v>3854</v>
      </c>
      <c r="I279" s="248">
        <v>17065</v>
      </c>
      <c r="J279" s="245"/>
      <c r="K279" s="245"/>
      <c r="L279" s="245" t="s">
        <v>699</v>
      </c>
      <c r="M279" s="247" t="s">
        <v>699</v>
      </c>
      <c r="N279" s="249">
        <v>2</v>
      </c>
      <c r="O279" s="250" t="s">
        <v>3855</v>
      </c>
      <c r="P279" s="261">
        <v>8</v>
      </c>
      <c r="Q279" s="250" t="s">
        <v>2478</v>
      </c>
      <c r="R279" s="251">
        <v>33</v>
      </c>
      <c r="S279" s="250" t="s">
        <v>3856</v>
      </c>
      <c r="T279" s="261">
        <v>1</v>
      </c>
      <c r="U279" s="252" t="s">
        <v>7854</v>
      </c>
      <c r="V279" s="253" t="s">
        <v>26</v>
      </c>
      <c r="W279" s="253" t="s">
        <v>7855</v>
      </c>
      <c r="X279" s="254" t="s">
        <v>7856</v>
      </c>
      <c r="Y279" s="255">
        <v>29</v>
      </c>
      <c r="Z279" s="255"/>
      <c r="AA279" s="256" t="s">
        <v>699</v>
      </c>
      <c r="AB279" s="257">
        <f t="shared" si="4"/>
        <v>29</v>
      </c>
      <c r="AC279" s="258">
        <v>0</v>
      </c>
      <c r="AD279" s="247">
        <v>4</v>
      </c>
      <c r="AE279" s="247">
        <v>0</v>
      </c>
      <c r="AF279" s="258">
        <v>0</v>
      </c>
      <c r="AG279" s="258">
        <v>0</v>
      </c>
      <c r="AH279" s="247">
        <v>0</v>
      </c>
      <c r="AI279" s="247">
        <v>3</v>
      </c>
      <c r="AJ279" s="247">
        <v>0</v>
      </c>
      <c r="AK279" s="247">
        <v>0</v>
      </c>
      <c r="AL279" s="247">
        <v>22</v>
      </c>
      <c r="AM279" s="246" t="s">
        <v>7857</v>
      </c>
      <c r="AN279" s="247"/>
      <c r="AO279" s="247"/>
    </row>
    <row r="280" spans="1:41">
      <c r="A280" s="245" t="s">
        <v>1285</v>
      </c>
      <c r="B280" s="245" t="s">
        <v>3857</v>
      </c>
      <c r="C280" s="245" t="s">
        <v>7853</v>
      </c>
      <c r="D280" s="245" t="s">
        <v>2233</v>
      </c>
      <c r="E280" s="245" t="s">
        <v>1255</v>
      </c>
      <c r="F280" s="246" t="s">
        <v>727</v>
      </c>
      <c r="G280" s="247" t="s">
        <v>1286</v>
      </c>
      <c r="H280" s="247" t="s">
        <v>3858</v>
      </c>
      <c r="I280" s="248">
        <v>4262</v>
      </c>
      <c r="J280" s="245" t="s">
        <v>3859</v>
      </c>
      <c r="K280" s="245" t="s">
        <v>2332</v>
      </c>
      <c r="L280" s="245" t="s">
        <v>3860</v>
      </c>
      <c r="M280" s="247" t="s">
        <v>3861</v>
      </c>
      <c r="N280" s="249">
        <v>3</v>
      </c>
      <c r="O280" s="250" t="s">
        <v>2751</v>
      </c>
      <c r="P280" s="261">
        <v>10</v>
      </c>
      <c r="Q280" s="250" t="s">
        <v>2643</v>
      </c>
      <c r="R280" s="251">
        <v>36</v>
      </c>
      <c r="S280" s="250" t="s">
        <v>3862</v>
      </c>
      <c r="T280" s="261">
        <v>1</v>
      </c>
      <c r="U280" s="252" t="s">
        <v>7854</v>
      </c>
      <c r="V280" s="253" t="s">
        <v>26</v>
      </c>
      <c r="W280" s="260" t="s">
        <v>35</v>
      </c>
      <c r="X280" s="254" t="s">
        <v>7862</v>
      </c>
      <c r="Y280" s="255">
        <v>38</v>
      </c>
      <c r="Z280" s="255"/>
      <c r="AA280" s="256" t="s">
        <v>699</v>
      </c>
      <c r="AB280" s="257">
        <f t="shared" si="4"/>
        <v>38</v>
      </c>
      <c r="AC280" s="258">
        <v>0</v>
      </c>
      <c r="AD280" s="247">
        <v>0</v>
      </c>
      <c r="AE280" s="247">
        <v>0</v>
      </c>
      <c r="AF280" s="258">
        <v>0</v>
      </c>
      <c r="AG280" s="258">
        <v>0</v>
      </c>
      <c r="AH280" s="247">
        <v>0</v>
      </c>
      <c r="AI280" s="247">
        <v>2</v>
      </c>
      <c r="AJ280" s="247">
        <v>0</v>
      </c>
      <c r="AK280" s="247">
        <v>0</v>
      </c>
      <c r="AL280" s="247">
        <v>36</v>
      </c>
      <c r="AM280" s="246" t="s">
        <v>7863</v>
      </c>
      <c r="AN280" s="247"/>
      <c r="AO280" s="247"/>
    </row>
    <row r="281" spans="1:41">
      <c r="A281" s="245" t="s">
        <v>1287</v>
      </c>
      <c r="B281" s="245" t="s">
        <v>3863</v>
      </c>
      <c r="C281" s="245" t="s">
        <v>7853</v>
      </c>
      <c r="D281" s="245" t="s">
        <v>2233</v>
      </c>
      <c r="E281" s="245" t="s">
        <v>1255</v>
      </c>
      <c r="F281" s="246" t="s">
        <v>730</v>
      </c>
      <c r="G281" s="247" t="s">
        <v>1288</v>
      </c>
      <c r="H281" s="247" t="s">
        <v>3864</v>
      </c>
      <c r="I281" s="248">
        <v>26000</v>
      </c>
      <c r="J281" s="245" t="s">
        <v>3865</v>
      </c>
      <c r="K281" s="245" t="s">
        <v>2332</v>
      </c>
      <c r="L281" s="245" t="s">
        <v>3866</v>
      </c>
      <c r="M281" s="247" t="s">
        <v>3867</v>
      </c>
      <c r="N281" s="249">
        <v>3</v>
      </c>
      <c r="O281" s="250" t="s">
        <v>3868</v>
      </c>
      <c r="P281" s="261">
        <v>8</v>
      </c>
      <c r="Q281" s="250" t="s">
        <v>2603</v>
      </c>
      <c r="R281" s="251">
        <v>14</v>
      </c>
      <c r="S281" s="250" t="s">
        <v>3869</v>
      </c>
      <c r="T281" s="261">
        <v>1</v>
      </c>
      <c r="U281" s="252" t="s">
        <v>7854</v>
      </c>
      <c r="V281" s="253" t="s">
        <v>2353</v>
      </c>
      <c r="W281" s="253" t="s">
        <v>7855</v>
      </c>
      <c r="X281" s="254" t="s">
        <v>7856</v>
      </c>
      <c r="Y281" s="255">
        <v>10</v>
      </c>
      <c r="Z281" s="255"/>
      <c r="AA281" s="256" t="s">
        <v>699</v>
      </c>
      <c r="AB281" s="257">
        <f t="shared" si="4"/>
        <v>10</v>
      </c>
      <c r="AC281" s="258">
        <v>0</v>
      </c>
      <c r="AD281" s="247">
        <v>2</v>
      </c>
      <c r="AE281" s="247">
        <v>0</v>
      </c>
      <c r="AF281" s="258">
        <v>0</v>
      </c>
      <c r="AG281" s="258">
        <v>0</v>
      </c>
      <c r="AH281" s="247">
        <v>0</v>
      </c>
      <c r="AI281" s="247">
        <v>3</v>
      </c>
      <c r="AJ281" s="247">
        <v>0</v>
      </c>
      <c r="AK281" s="247">
        <v>0</v>
      </c>
      <c r="AL281" s="247">
        <v>5</v>
      </c>
      <c r="AM281" s="246" t="s">
        <v>7863</v>
      </c>
      <c r="AN281" s="247"/>
      <c r="AO281" s="247"/>
    </row>
    <row r="282" spans="1:41">
      <c r="A282" s="245" t="s">
        <v>1289</v>
      </c>
      <c r="B282" s="245"/>
      <c r="C282" s="245" t="s">
        <v>7853</v>
      </c>
      <c r="D282" s="245" t="s">
        <v>2233</v>
      </c>
      <c r="E282" s="245" t="s">
        <v>1255</v>
      </c>
      <c r="F282" s="246" t="s">
        <v>7859</v>
      </c>
      <c r="G282" s="247" t="s">
        <v>7946</v>
      </c>
      <c r="H282" s="247" t="s">
        <v>3870</v>
      </c>
      <c r="I282" s="248">
        <v>3044</v>
      </c>
      <c r="J282" s="245"/>
      <c r="K282" s="245"/>
      <c r="L282" s="245" t="s">
        <v>699</v>
      </c>
      <c r="M282" s="247" t="s">
        <v>699</v>
      </c>
      <c r="N282" s="249">
        <v>1</v>
      </c>
      <c r="O282" s="250"/>
      <c r="P282" s="261">
        <v>2</v>
      </c>
      <c r="Q282" s="250" t="s">
        <v>7947</v>
      </c>
      <c r="R282" s="251">
        <v>5</v>
      </c>
      <c r="S282" s="250" t="s">
        <v>7948</v>
      </c>
      <c r="T282" s="261">
        <v>1</v>
      </c>
      <c r="U282" s="252" t="s">
        <v>7854</v>
      </c>
      <c r="V282" s="253" t="s">
        <v>2353</v>
      </c>
      <c r="W282" s="253" t="s">
        <v>7855</v>
      </c>
      <c r="X282" s="254" t="s">
        <v>7856</v>
      </c>
      <c r="Y282" s="255">
        <v>0</v>
      </c>
      <c r="Z282" s="255"/>
      <c r="AA282" s="256"/>
      <c r="AB282" s="257">
        <f t="shared" si="4"/>
        <v>0</v>
      </c>
      <c r="AC282" s="258">
        <v>0</v>
      </c>
      <c r="AD282" s="247">
        <v>0</v>
      </c>
      <c r="AE282" s="247">
        <v>0</v>
      </c>
      <c r="AF282" s="258">
        <v>0</v>
      </c>
      <c r="AG282" s="258">
        <v>0</v>
      </c>
      <c r="AH282" s="247">
        <v>0</v>
      </c>
      <c r="AI282" s="247">
        <v>0</v>
      </c>
      <c r="AJ282" s="247">
        <v>0</v>
      </c>
      <c r="AK282" s="247">
        <v>0</v>
      </c>
      <c r="AL282" s="247">
        <v>0</v>
      </c>
      <c r="AM282" s="246" t="s">
        <v>7857</v>
      </c>
      <c r="AN282" s="247"/>
      <c r="AO282" s="247"/>
    </row>
    <row r="283" spans="1:41">
      <c r="A283" s="245" t="s">
        <v>1291</v>
      </c>
      <c r="B283" s="245" t="s">
        <v>3872</v>
      </c>
      <c r="C283" s="245" t="s">
        <v>7853</v>
      </c>
      <c r="D283" s="245" t="s">
        <v>2233</v>
      </c>
      <c r="E283" s="245" t="s">
        <v>1255</v>
      </c>
      <c r="F283" s="246" t="s">
        <v>727</v>
      </c>
      <c r="G283" s="247" t="s">
        <v>1292</v>
      </c>
      <c r="H283" s="247" t="s">
        <v>3873</v>
      </c>
      <c r="I283" s="248">
        <v>20981</v>
      </c>
      <c r="J283" s="245"/>
      <c r="K283" s="245"/>
      <c r="L283" s="245" t="s">
        <v>699</v>
      </c>
      <c r="M283" s="247" t="s">
        <v>699</v>
      </c>
      <c r="N283" s="249">
        <v>3</v>
      </c>
      <c r="O283" s="250" t="s">
        <v>2485</v>
      </c>
      <c r="P283" s="261">
        <v>3</v>
      </c>
      <c r="Q283" s="250" t="s">
        <v>2470</v>
      </c>
      <c r="R283" s="251">
        <v>14</v>
      </c>
      <c r="S283" s="250" t="s">
        <v>3874</v>
      </c>
      <c r="T283" s="261">
        <v>1</v>
      </c>
      <c r="U283" s="252" t="s">
        <v>7854</v>
      </c>
      <c r="V283" s="253" t="s">
        <v>2353</v>
      </c>
      <c r="W283" s="253" t="s">
        <v>7855</v>
      </c>
      <c r="X283" s="254" t="s">
        <v>7856</v>
      </c>
      <c r="Y283" s="255">
        <v>16</v>
      </c>
      <c r="Z283" s="255"/>
      <c r="AA283" s="256" t="s">
        <v>699</v>
      </c>
      <c r="AB283" s="257">
        <f t="shared" si="4"/>
        <v>16</v>
      </c>
      <c r="AC283" s="258">
        <v>0</v>
      </c>
      <c r="AD283" s="247">
        <v>0</v>
      </c>
      <c r="AE283" s="247">
        <v>0</v>
      </c>
      <c r="AF283" s="258">
        <v>2</v>
      </c>
      <c r="AG283" s="258">
        <v>0</v>
      </c>
      <c r="AH283" s="247">
        <v>0</v>
      </c>
      <c r="AI283" s="247">
        <v>4</v>
      </c>
      <c r="AJ283" s="247">
        <v>0</v>
      </c>
      <c r="AK283" s="247">
        <v>0</v>
      </c>
      <c r="AL283" s="247">
        <v>10</v>
      </c>
      <c r="AM283" s="246" t="s">
        <v>7857</v>
      </c>
      <c r="AN283" s="247"/>
      <c r="AO283" s="247"/>
    </row>
    <row r="284" spans="1:41">
      <c r="A284" s="245" t="s">
        <v>1293</v>
      </c>
      <c r="B284" s="245" t="s">
        <v>3875</v>
      </c>
      <c r="C284" s="245" t="s">
        <v>7853</v>
      </c>
      <c r="D284" s="245" t="s">
        <v>2233</v>
      </c>
      <c r="E284" s="245" t="s">
        <v>1255</v>
      </c>
      <c r="F284" s="246" t="s">
        <v>730</v>
      </c>
      <c r="G284" s="247" t="s">
        <v>1294</v>
      </c>
      <c r="H284" s="247" t="s">
        <v>3876</v>
      </c>
      <c r="I284" s="248">
        <v>25993</v>
      </c>
      <c r="J284" s="245" t="s">
        <v>3877</v>
      </c>
      <c r="K284" s="245" t="s">
        <v>2332</v>
      </c>
      <c r="L284" s="245" t="s">
        <v>3878</v>
      </c>
      <c r="M284" s="247" t="s">
        <v>3879</v>
      </c>
      <c r="N284" s="249">
        <v>3</v>
      </c>
      <c r="O284" s="250" t="s">
        <v>3880</v>
      </c>
      <c r="P284" s="261">
        <v>7</v>
      </c>
      <c r="Q284" s="250" t="s">
        <v>2422</v>
      </c>
      <c r="R284" s="251">
        <v>11</v>
      </c>
      <c r="S284" s="250" t="s">
        <v>2571</v>
      </c>
      <c r="T284" s="261">
        <v>1</v>
      </c>
      <c r="U284" s="252" t="s">
        <v>7854</v>
      </c>
      <c r="V284" s="253" t="s">
        <v>2353</v>
      </c>
      <c r="W284" s="253" t="s">
        <v>7855</v>
      </c>
      <c r="X284" s="254" t="s">
        <v>7856</v>
      </c>
      <c r="Y284" s="255">
        <v>11</v>
      </c>
      <c r="Z284" s="255"/>
      <c r="AA284" s="256" t="s">
        <v>699</v>
      </c>
      <c r="AB284" s="257">
        <f t="shared" si="4"/>
        <v>11</v>
      </c>
      <c r="AC284" s="258">
        <v>0</v>
      </c>
      <c r="AD284" s="247">
        <v>0</v>
      </c>
      <c r="AE284" s="247">
        <v>0</v>
      </c>
      <c r="AF284" s="258">
        <v>0</v>
      </c>
      <c r="AG284" s="258">
        <v>0</v>
      </c>
      <c r="AH284" s="247">
        <v>0</v>
      </c>
      <c r="AI284" s="247">
        <v>9</v>
      </c>
      <c r="AJ284" s="247">
        <v>0</v>
      </c>
      <c r="AK284" s="247">
        <v>0</v>
      </c>
      <c r="AL284" s="247">
        <v>2</v>
      </c>
      <c r="AM284" s="246" t="s">
        <v>7857</v>
      </c>
      <c r="AN284" s="247"/>
      <c r="AO284" s="247"/>
    </row>
    <row r="285" spans="1:41">
      <c r="A285" s="245" t="s">
        <v>1295</v>
      </c>
      <c r="B285" s="245" t="s">
        <v>3881</v>
      </c>
      <c r="C285" s="245" t="s">
        <v>7853</v>
      </c>
      <c r="D285" s="245" t="s">
        <v>2233</v>
      </c>
      <c r="E285" s="245" t="s">
        <v>1255</v>
      </c>
      <c r="F285" s="246" t="s">
        <v>727</v>
      </c>
      <c r="G285" s="247" t="s">
        <v>1296</v>
      </c>
      <c r="H285" s="247" t="s">
        <v>3882</v>
      </c>
      <c r="I285" s="248">
        <v>9060</v>
      </c>
      <c r="J285" s="245" t="s">
        <v>3883</v>
      </c>
      <c r="K285" s="245" t="s">
        <v>2332</v>
      </c>
      <c r="L285" s="245" t="s">
        <v>3884</v>
      </c>
      <c r="M285" s="247" t="s">
        <v>3885</v>
      </c>
      <c r="N285" s="249">
        <v>3</v>
      </c>
      <c r="O285" s="250" t="s">
        <v>3886</v>
      </c>
      <c r="P285" s="261">
        <v>6</v>
      </c>
      <c r="Q285" s="250" t="s">
        <v>2430</v>
      </c>
      <c r="R285" s="251">
        <v>10</v>
      </c>
      <c r="S285" s="250" t="s">
        <v>3812</v>
      </c>
      <c r="T285" s="261">
        <v>1</v>
      </c>
      <c r="U285" s="252" t="s">
        <v>7854</v>
      </c>
      <c r="V285" s="253" t="s">
        <v>2353</v>
      </c>
      <c r="W285" s="253" t="s">
        <v>7855</v>
      </c>
      <c r="X285" s="254" t="s">
        <v>7856</v>
      </c>
      <c r="Y285" s="255">
        <v>11</v>
      </c>
      <c r="Z285" s="255"/>
      <c r="AA285" s="256" t="s">
        <v>699</v>
      </c>
      <c r="AB285" s="257">
        <f t="shared" si="4"/>
        <v>11</v>
      </c>
      <c r="AC285" s="258">
        <v>0</v>
      </c>
      <c r="AD285" s="247">
        <v>0</v>
      </c>
      <c r="AE285" s="247">
        <v>0</v>
      </c>
      <c r="AF285" s="258">
        <v>0</v>
      </c>
      <c r="AG285" s="258">
        <v>0</v>
      </c>
      <c r="AH285" s="247">
        <v>0</v>
      </c>
      <c r="AI285" s="247">
        <v>2</v>
      </c>
      <c r="AJ285" s="247">
        <v>0</v>
      </c>
      <c r="AK285" s="247">
        <v>0</v>
      </c>
      <c r="AL285" s="247">
        <v>9</v>
      </c>
      <c r="AM285" s="246" t="s">
        <v>7857</v>
      </c>
      <c r="AN285" s="247"/>
      <c r="AO285" s="247"/>
    </row>
    <row r="286" spans="1:41">
      <c r="A286" s="245" t="s">
        <v>1297</v>
      </c>
      <c r="B286" s="245" t="s">
        <v>3887</v>
      </c>
      <c r="C286" s="245" t="s">
        <v>7853</v>
      </c>
      <c r="D286" s="245" t="s">
        <v>2233</v>
      </c>
      <c r="E286" s="245" t="s">
        <v>1255</v>
      </c>
      <c r="F286" s="246" t="s">
        <v>727</v>
      </c>
      <c r="G286" s="247" t="s">
        <v>1298</v>
      </c>
      <c r="H286" s="247" t="s">
        <v>3888</v>
      </c>
      <c r="I286" s="248">
        <v>18354</v>
      </c>
      <c r="J286" s="245"/>
      <c r="K286" s="245"/>
      <c r="L286" s="245" t="s">
        <v>699</v>
      </c>
      <c r="M286" s="247" t="s">
        <v>699</v>
      </c>
      <c r="N286" s="249">
        <v>3</v>
      </c>
      <c r="O286" s="250" t="s">
        <v>2977</v>
      </c>
      <c r="P286" s="261">
        <v>6</v>
      </c>
      <c r="Q286" s="250" t="s">
        <v>2470</v>
      </c>
      <c r="R286" s="251">
        <v>14</v>
      </c>
      <c r="S286" s="250" t="s">
        <v>2406</v>
      </c>
      <c r="T286" s="261">
        <v>1</v>
      </c>
      <c r="U286" s="252" t="s">
        <v>7854</v>
      </c>
      <c r="V286" s="253" t="s">
        <v>2353</v>
      </c>
      <c r="W286" s="253" t="s">
        <v>7855</v>
      </c>
      <c r="X286" s="254" t="s">
        <v>7856</v>
      </c>
      <c r="Y286" s="255">
        <v>9</v>
      </c>
      <c r="Z286" s="255"/>
      <c r="AA286" s="256" t="s">
        <v>699</v>
      </c>
      <c r="AB286" s="257">
        <f t="shared" si="4"/>
        <v>9</v>
      </c>
      <c r="AC286" s="258">
        <v>0</v>
      </c>
      <c r="AD286" s="247">
        <v>0</v>
      </c>
      <c r="AE286" s="247">
        <v>0</v>
      </c>
      <c r="AF286" s="258">
        <v>0</v>
      </c>
      <c r="AG286" s="258">
        <v>0</v>
      </c>
      <c r="AH286" s="247">
        <v>0</v>
      </c>
      <c r="AI286" s="247">
        <v>2</v>
      </c>
      <c r="AJ286" s="247">
        <v>0</v>
      </c>
      <c r="AK286" s="247">
        <v>0</v>
      </c>
      <c r="AL286" s="247">
        <v>7</v>
      </c>
      <c r="AM286" s="246" t="s">
        <v>7857</v>
      </c>
      <c r="AN286" s="247"/>
      <c r="AO286" s="247"/>
    </row>
    <row r="287" spans="1:41">
      <c r="A287" s="245" t="s">
        <v>1299</v>
      </c>
      <c r="B287" s="245"/>
      <c r="C287" s="245" t="s">
        <v>7858</v>
      </c>
      <c r="D287" s="245" t="s">
        <v>2233</v>
      </c>
      <c r="E287" s="254" t="s">
        <v>7940</v>
      </c>
      <c r="F287" s="272" t="s">
        <v>7901</v>
      </c>
      <c r="G287" s="263" t="s">
        <v>7949</v>
      </c>
      <c r="H287" s="263" t="s">
        <v>7942</v>
      </c>
      <c r="I287" s="271" t="s">
        <v>7950</v>
      </c>
      <c r="J287" s="245"/>
      <c r="K287" s="245"/>
      <c r="L287" s="245" t="s">
        <v>699</v>
      </c>
      <c r="M287" s="247" t="s">
        <v>699</v>
      </c>
      <c r="N287" s="249">
        <v>2</v>
      </c>
      <c r="O287" s="250"/>
      <c r="P287" s="261"/>
      <c r="Q287" s="250" t="s">
        <v>7951</v>
      </c>
      <c r="R287" s="251">
        <v>9</v>
      </c>
      <c r="S287" s="250" t="s">
        <v>7948</v>
      </c>
      <c r="T287" s="261">
        <v>0</v>
      </c>
      <c r="U287" s="252" t="s">
        <v>7869</v>
      </c>
      <c r="V287" s="269"/>
      <c r="W287" s="253" t="s">
        <v>7855</v>
      </c>
      <c r="X287" s="254" t="s">
        <v>7856</v>
      </c>
      <c r="Y287" s="255">
        <v>1</v>
      </c>
      <c r="Z287" s="255"/>
      <c r="AA287" s="256" t="s">
        <v>7930</v>
      </c>
      <c r="AB287" s="257">
        <f t="shared" si="4"/>
        <v>1</v>
      </c>
      <c r="AC287" s="258">
        <v>0</v>
      </c>
      <c r="AD287" s="247">
        <v>0</v>
      </c>
      <c r="AE287" s="247">
        <v>0</v>
      </c>
      <c r="AF287" s="258">
        <v>0</v>
      </c>
      <c r="AG287" s="258">
        <v>0</v>
      </c>
      <c r="AH287" s="247">
        <v>0</v>
      </c>
      <c r="AI287" s="247">
        <v>0</v>
      </c>
      <c r="AJ287" s="247">
        <v>0</v>
      </c>
      <c r="AK287" s="247">
        <v>0</v>
      </c>
      <c r="AL287" s="247">
        <v>1</v>
      </c>
      <c r="AM287" s="246" t="s">
        <v>7869</v>
      </c>
      <c r="AN287" s="247"/>
      <c r="AO287" s="247"/>
    </row>
    <row r="288" spans="1:41">
      <c r="A288" s="245" t="s">
        <v>1301</v>
      </c>
      <c r="B288" s="245" t="s">
        <v>3889</v>
      </c>
      <c r="C288" s="245" t="s">
        <v>7853</v>
      </c>
      <c r="D288" s="245" t="s">
        <v>2233</v>
      </c>
      <c r="E288" s="245" t="s">
        <v>1255</v>
      </c>
      <c r="F288" s="246" t="s">
        <v>727</v>
      </c>
      <c r="G288" s="247" t="s">
        <v>1302</v>
      </c>
      <c r="H288" s="247" t="s">
        <v>3890</v>
      </c>
      <c r="I288" s="248">
        <v>11149</v>
      </c>
      <c r="J288" s="245" t="s">
        <v>3891</v>
      </c>
      <c r="K288" s="245" t="s">
        <v>2332</v>
      </c>
      <c r="L288" s="245" t="s">
        <v>3892</v>
      </c>
      <c r="M288" s="247" t="s">
        <v>3893</v>
      </c>
      <c r="N288" s="249">
        <v>3</v>
      </c>
      <c r="O288" s="250" t="s">
        <v>2927</v>
      </c>
      <c r="P288" s="261">
        <v>6</v>
      </c>
      <c r="Q288" s="250" t="s">
        <v>3533</v>
      </c>
      <c r="R288" s="251">
        <v>10</v>
      </c>
      <c r="S288" s="250" t="s">
        <v>2431</v>
      </c>
      <c r="T288" s="261">
        <v>1</v>
      </c>
      <c r="U288" s="252" t="s">
        <v>7854</v>
      </c>
      <c r="V288" s="253" t="s">
        <v>2353</v>
      </c>
      <c r="W288" s="253" t="s">
        <v>7855</v>
      </c>
      <c r="X288" s="254" t="s">
        <v>7856</v>
      </c>
      <c r="Y288" s="255">
        <v>14</v>
      </c>
      <c r="Z288" s="255"/>
      <c r="AA288" s="256" t="s">
        <v>699</v>
      </c>
      <c r="AB288" s="257">
        <f t="shared" si="4"/>
        <v>14</v>
      </c>
      <c r="AC288" s="258">
        <v>0</v>
      </c>
      <c r="AD288" s="247">
        <v>0</v>
      </c>
      <c r="AE288" s="247">
        <v>0</v>
      </c>
      <c r="AF288" s="258">
        <v>0</v>
      </c>
      <c r="AG288" s="258">
        <v>0</v>
      </c>
      <c r="AH288" s="247">
        <v>0</v>
      </c>
      <c r="AI288" s="247">
        <v>2</v>
      </c>
      <c r="AJ288" s="247">
        <v>0</v>
      </c>
      <c r="AK288" s="247">
        <v>0</v>
      </c>
      <c r="AL288" s="247">
        <v>12</v>
      </c>
      <c r="AM288" s="246" t="s">
        <v>7857</v>
      </c>
      <c r="AN288" s="247"/>
      <c r="AO288" s="247"/>
    </row>
    <row r="289" spans="1:41">
      <c r="A289" s="245" t="s">
        <v>1303</v>
      </c>
      <c r="B289" s="245"/>
      <c r="C289" s="245" t="s">
        <v>7853</v>
      </c>
      <c r="D289" s="245" t="s">
        <v>2233</v>
      </c>
      <c r="E289" s="245" t="s">
        <v>1255</v>
      </c>
      <c r="F289" s="246" t="s">
        <v>727</v>
      </c>
      <c r="G289" s="247" t="s">
        <v>1304</v>
      </c>
      <c r="H289" s="247" t="s">
        <v>3894</v>
      </c>
      <c r="I289" s="248">
        <v>11960</v>
      </c>
      <c r="J289" s="245" t="s">
        <v>3895</v>
      </c>
      <c r="K289" s="245" t="s">
        <v>2332</v>
      </c>
      <c r="L289" s="245" t="s">
        <v>3896</v>
      </c>
      <c r="M289" s="247" t="s">
        <v>3897</v>
      </c>
      <c r="N289" s="249">
        <v>2</v>
      </c>
      <c r="O289" s="250" t="s">
        <v>2927</v>
      </c>
      <c r="P289" s="261">
        <v>2</v>
      </c>
      <c r="Q289" s="250" t="s">
        <v>7916</v>
      </c>
      <c r="R289" s="251">
        <v>16</v>
      </c>
      <c r="S289" s="250" t="s">
        <v>7952</v>
      </c>
      <c r="T289" s="261">
        <v>1</v>
      </c>
      <c r="U289" s="252" t="s">
        <v>7854</v>
      </c>
      <c r="V289" s="253" t="s">
        <v>2353</v>
      </c>
      <c r="W289" s="253" t="s">
        <v>7855</v>
      </c>
      <c r="X289" s="254" t="s">
        <v>7856</v>
      </c>
      <c r="Y289" s="255">
        <v>11</v>
      </c>
      <c r="Z289" s="255"/>
      <c r="AA289" s="256" t="s">
        <v>699</v>
      </c>
      <c r="AB289" s="257">
        <f t="shared" si="4"/>
        <v>11</v>
      </c>
      <c r="AC289" s="258">
        <v>0</v>
      </c>
      <c r="AD289" s="247">
        <v>0</v>
      </c>
      <c r="AE289" s="247">
        <v>0</v>
      </c>
      <c r="AF289" s="258">
        <v>0</v>
      </c>
      <c r="AG289" s="258">
        <v>0</v>
      </c>
      <c r="AH289" s="247">
        <v>0</v>
      </c>
      <c r="AI289" s="247">
        <v>0</v>
      </c>
      <c r="AJ289" s="247">
        <v>0</v>
      </c>
      <c r="AK289" s="247">
        <v>0</v>
      </c>
      <c r="AL289" s="247">
        <v>11</v>
      </c>
      <c r="AM289" s="246" t="s">
        <v>7857</v>
      </c>
      <c r="AN289" s="247"/>
      <c r="AO289" s="247"/>
    </row>
    <row r="290" spans="1:41">
      <c r="A290" s="245" t="s">
        <v>1305</v>
      </c>
      <c r="B290" s="245" t="s">
        <v>3898</v>
      </c>
      <c r="C290" s="245" t="s">
        <v>7853</v>
      </c>
      <c r="D290" s="245" t="s">
        <v>2233</v>
      </c>
      <c r="E290" s="245" t="s">
        <v>1255</v>
      </c>
      <c r="F290" s="246" t="s">
        <v>730</v>
      </c>
      <c r="G290" s="247" t="s">
        <v>1306</v>
      </c>
      <c r="H290" s="247" t="s">
        <v>3899</v>
      </c>
      <c r="I290" s="248">
        <v>24540</v>
      </c>
      <c r="J290" s="245"/>
      <c r="K290" s="245"/>
      <c r="L290" s="245" t="s">
        <v>699</v>
      </c>
      <c r="M290" s="247" t="s">
        <v>699</v>
      </c>
      <c r="N290" s="249">
        <v>2</v>
      </c>
      <c r="O290" s="250" t="s">
        <v>3900</v>
      </c>
      <c r="P290" s="261">
        <v>3</v>
      </c>
      <c r="Q290" s="250" t="s">
        <v>2422</v>
      </c>
      <c r="R290" s="251">
        <v>9</v>
      </c>
      <c r="S290" s="250" t="s">
        <v>2702</v>
      </c>
      <c r="T290" s="261">
        <v>0</v>
      </c>
      <c r="U290" s="252" t="s">
        <v>7854</v>
      </c>
      <c r="V290" s="253" t="s">
        <v>26</v>
      </c>
      <c r="W290" s="253" t="s">
        <v>7855</v>
      </c>
      <c r="X290" s="254" t="s">
        <v>7856</v>
      </c>
      <c r="Y290" s="255">
        <v>4</v>
      </c>
      <c r="Z290" s="255"/>
      <c r="AA290" s="256" t="s">
        <v>699</v>
      </c>
      <c r="AB290" s="257">
        <f t="shared" si="4"/>
        <v>4</v>
      </c>
      <c r="AC290" s="258">
        <v>0</v>
      </c>
      <c r="AD290" s="247">
        <v>0</v>
      </c>
      <c r="AE290" s="247">
        <v>0</v>
      </c>
      <c r="AF290" s="258">
        <v>0</v>
      </c>
      <c r="AG290" s="258">
        <v>0</v>
      </c>
      <c r="AH290" s="247">
        <v>0</v>
      </c>
      <c r="AI290" s="247">
        <v>1</v>
      </c>
      <c r="AJ290" s="247">
        <v>0</v>
      </c>
      <c r="AK290" s="247">
        <v>0</v>
      </c>
      <c r="AL290" s="247">
        <v>3</v>
      </c>
      <c r="AM290" s="246" t="s">
        <v>7872</v>
      </c>
      <c r="AN290" s="247"/>
      <c r="AO290" s="247"/>
    </row>
    <row r="291" spans="1:41">
      <c r="A291" s="245" t="s">
        <v>1307</v>
      </c>
      <c r="B291" s="245" t="s">
        <v>3901</v>
      </c>
      <c r="C291" s="245" t="s">
        <v>7853</v>
      </c>
      <c r="D291" s="245" t="s">
        <v>2233</v>
      </c>
      <c r="E291" s="245" t="s">
        <v>1255</v>
      </c>
      <c r="F291" s="246" t="s">
        <v>727</v>
      </c>
      <c r="G291" s="247" t="s">
        <v>1308</v>
      </c>
      <c r="H291" s="247" t="s">
        <v>3902</v>
      </c>
      <c r="I291" s="248">
        <v>8522</v>
      </c>
      <c r="J291" s="245" t="s">
        <v>3903</v>
      </c>
      <c r="K291" s="245" t="s">
        <v>2332</v>
      </c>
      <c r="L291" s="245" t="s">
        <v>3904</v>
      </c>
      <c r="M291" s="247" t="s">
        <v>3905</v>
      </c>
      <c r="N291" s="249">
        <v>3</v>
      </c>
      <c r="O291" s="250" t="s">
        <v>2559</v>
      </c>
      <c r="P291" s="261">
        <v>6</v>
      </c>
      <c r="Q291" s="250" t="s">
        <v>2470</v>
      </c>
      <c r="R291" s="251">
        <v>12</v>
      </c>
      <c r="S291" s="250" t="s">
        <v>2369</v>
      </c>
      <c r="T291" s="261">
        <v>1</v>
      </c>
      <c r="U291" s="252" t="s">
        <v>7854</v>
      </c>
      <c r="V291" s="253" t="s">
        <v>2353</v>
      </c>
      <c r="W291" s="253" t="s">
        <v>7855</v>
      </c>
      <c r="X291" s="254" t="s">
        <v>7856</v>
      </c>
      <c r="Y291" s="255">
        <v>10</v>
      </c>
      <c r="Z291" s="255"/>
      <c r="AA291" s="256" t="s">
        <v>699</v>
      </c>
      <c r="AB291" s="257">
        <f t="shared" si="4"/>
        <v>10</v>
      </c>
      <c r="AC291" s="258">
        <v>0</v>
      </c>
      <c r="AD291" s="247">
        <v>0</v>
      </c>
      <c r="AE291" s="247">
        <v>0</v>
      </c>
      <c r="AF291" s="258">
        <v>0</v>
      </c>
      <c r="AG291" s="258">
        <v>0</v>
      </c>
      <c r="AH291" s="247">
        <v>0</v>
      </c>
      <c r="AI291" s="247">
        <v>2</v>
      </c>
      <c r="AJ291" s="247">
        <v>0</v>
      </c>
      <c r="AK291" s="247">
        <v>0</v>
      </c>
      <c r="AL291" s="247">
        <v>8</v>
      </c>
      <c r="AM291" s="246" t="s">
        <v>7857</v>
      </c>
      <c r="AN291" s="247"/>
      <c r="AO291" s="247"/>
    </row>
    <row r="292" spans="1:41">
      <c r="A292" s="245" t="s">
        <v>1309</v>
      </c>
      <c r="B292" s="245" t="s">
        <v>3906</v>
      </c>
      <c r="C292" s="245" t="s">
        <v>7853</v>
      </c>
      <c r="D292" s="245" t="s">
        <v>2233</v>
      </c>
      <c r="E292" s="245" t="s">
        <v>1255</v>
      </c>
      <c r="F292" s="246" t="s">
        <v>730</v>
      </c>
      <c r="G292" s="247" t="s">
        <v>1310</v>
      </c>
      <c r="H292" s="247" t="s">
        <v>3907</v>
      </c>
      <c r="I292" s="248">
        <v>26001</v>
      </c>
      <c r="J292" s="245"/>
      <c r="K292" s="245"/>
      <c r="L292" s="245" t="s">
        <v>699</v>
      </c>
      <c r="M292" s="247" t="s">
        <v>699</v>
      </c>
      <c r="N292" s="249">
        <v>5</v>
      </c>
      <c r="O292" s="250" t="s">
        <v>2534</v>
      </c>
      <c r="P292" s="261">
        <v>4</v>
      </c>
      <c r="Q292" s="250" t="s">
        <v>2603</v>
      </c>
      <c r="R292" s="251">
        <v>10</v>
      </c>
      <c r="S292" s="250" t="s">
        <v>3263</v>
      </c>
      <c r="T292" s="261">
        <v>1</v>
      </c>
      <c r="U292" s="252" t="s">
        <v>7854</v>
      </c>
      <c r="V292" s="253" t="s">
        <v>26</v>
      </c>
      <c r="W292" s="253" t="s">
        <v>7855</v>
      </c>
      <c r="X292" s="254" t="s">
        <v>7856</v>
      </c>
      <c r="Y292" s="255">
        <v>6</v>
      </c>
      <c r="Z292" s="255"/>
      <c r="AA292" s="256" t="s">
        <v>699</v>
      </c>
      <c r="AB292" s="257">
        <f t="shared" si="4"/>
        <v>6</v>
      </c>
      <c r="AC292" s="258">
        <v>0</v>
      </c>
      <c r="AD292" s="247">
        <v>0</v>
      </c>
      <c r="AE292" s="247">
        <v>0</v>
      </c>
      <c r="AF292" s="258">
        <v>0</v>
      </c>
      <c r="AG292" s="258">
        <v>0</v>
      </c>
      <c r="AH292" s="247">
        <v>0</v>
      </c>
      <c r="AI292" s="247">
        <v>0</v>
      </c>
      <c r="AJ292" s="247">
        <v>0</v>
      </c>
      <c r="AK292" s="247">
        <v>0</v>
      </c>
      <c r="AL292" s="247">
        <v>6</v>
      </c>
      <c r="AM292" s="246" t="s">
        <v>7857</v>
      </c>
      <c r="AN292" s="247"/>
      <c r="AO292" s="247"/>
    </row>
    <row r="293" spans="1:41">
      <c r="A293" s="245" t="s">
        <v>1311</v>
      </c>
      <c r="B293" s="245" t="s">
        <v>3908</v>
      </c>
      <c r="C293" s="245" t="s">
        <v>7858</v>
      </c>
      <c r="D293" s="245" t="s">
        <v>2233</v>
      </c>
      <c r="E293" s="245" t="s">
        <v>1255</v>
      </c>
      <c r="F293" s="246" t="s">
        <v>7859</v>
      </c>
      <c r="G293" s="273" t="s">
        <v>1312</v>
      </c>
      <c r="H293" s="273" t="s">
        <v>3909</v>
      </c>
      <c r="I293" s="274">
        <v>24201</v>
      </c>
      <c r="J293" s="245"/>
      <c r="K293" s="245"/>
      <c r="L293" s="245" t="s">
        <v>699</v>
      </c>
      <c r="M293" s="247" t="s">
        <v>699</v>
      </c>
      <c r="N293" s="249">
        <v>3</v>
      </c>
      <c r="O293" s="250" t="s">
        <v>2453</v>
      </c>
      <c r="P293" s="261">
        <v>4</v>
      </c>
      <c r="Q293" s="250" t="s">
        <v>2823</v>
      </c>
      <c r="R293" s="251">
        <v>8</v>
      </c>
      <c r="S293" s="250" t="s">
        <v>2994</v>
      </c>
      <c r="T293" s="261">
        <v>1</v>
      </c>
      <c r="U293" s="252" t="s">
        <v>7869</v>
      </c>
      <c r="V293" s="253" t="s">
        <v>26</v>
      </c>
      <c r="W293" s="253" t="s">
        <v>7855</v>
      </c>
      <c r="X293" s="254" t="s">
        <v>7856</v>
      </c>
      <c r="Y293" s="255">
        <v>7</v>
      </c>
      <c r="Z293" s="255"/>
      <c r="AA293" s="256" t="s">
        <v>7879</v>
      </c>
      <c r="AB293" s="257">
        <f t="shared" si="4"/>
        <v>7</v>
      </c>
      <c r="AC293" s="258">
        <v>0</v>
      </c>
      <c r="AD293" s="247">
        <v>0</v>
      </c>
      <c r="AE293" s="247">
        <v>0</v>
      </c>
      <c r="AF293" s="258">
        <v>0</v>
      </c>
      <c r="AG293" s="258">
        <v>0</v>
      </c>
      <c r="AH293" s="247">
        <v>0</v>
      </c>
      <c r="AI293" s="247">
        <v>2</v>
      </c>
      <c r="AJ293" s="247">
        <v>0</v>
      </c>
      <c r="AK293" s="247">
        <v>0</v>
      </c>
      <c r="AL293" s="247">
        <v>5</v>
      </c>
      <c r="AM293" s="246" t="s">
        <v>7869</v>
      </c>
      <c r="AN293" s="247"/>
      <c r="AO293" s="247"/>
    </row>
    <row r="294" spans="1:41">
      <c r="A294" s="245" t="s">
        <v>1313</v>
      </c>
      <c r="B294" s="245" t="s">
        <v>3910</v>
      </c>
      <c r="C294" s="245" t="s">
        <v>7853</v>
      </c>
      <c r="D294" s="245" t="s">
        <v>2233</v>
      </c>
      <c r="E294" s="245" t="s">
        <v>1255</v>
      </c>
      <c r="F294" s="246" t="s">
        <v>730</v>
      </c>
      <c r="G294" s="247" t="s">
        <v>1314</v>
      </c>
      <c r="H294" s="247" t="s">
        <v>3911</v>
      </c>
      <c r="I294" s="248">
        <v>23444</v>
      </c>
      <c r="J294" s="245" t="s">
        <v>3912</v>
      </c>
      <c r="K294" s="245" t="s">
        <v>2332</v>
      </c>
      <c r="L294" s="245" t="s">
        <v>3913</v>
      </c>
      <c r="M294" s="247" t="s">
        <v>3914</v>
      </c>
      <c r="N294" s="249">
        <v>3</v>
      </c>
      <c r="O294" s="250" t="s">
        <v>3915</v>
      </c>
      <c r="P294" s="261">
        <v>12</v>
      </c>
      <c r="Q294" s="250" t="s">
        <v>2603</v>
      </c>
      <c r="R294" s="251">
        <v>15</v>
      </c>
      <c r="S294" s="250" t="s">
        <v>3916</v>
      </c>
      <c r="T294" s="261">
        <v>2</v>
      </c>
      <c r="U294" s="252" t="s">
        <v>7854</v>
      </c>
      <c r="V294" s="253" t="s">
        <v>3917</v>
      </c>
      <c r="W294" s="253" t="s">
        <v>7855</v>
      </c>
      <c r="X294" s="254" t="s">
        <v>7856</v>
      </c>
      <c r="Y294" s="255">
        <v>9</v>
      </c>
      <c r="Z294" s="255"/>
      <c r="AA294" s="256" t="s">
        <v>7953</v>
      </c>
      <c r="AB294" s="257">
        <f t="shared" si="4"/>
        <v>9</v>
      </c>
      <c r="AC294" s="258">
        <v>0</v>
      </c>
      <c r="AD294" s="247">
        <v>0</v>
      </c>
      <c r="AE294" s="247">
        <v>0</v>
      </c>
      <c r="AF294" s="258">
        <v>0</v>
      </c>
      <c r="AG294" s="258">
        <v>0</v>
      </c>
      <c r="AH294" s="247">
        <v>0</v>
      </c>
      <c r="AI294" s="247">
        <v>3</v>
      </c>
      <c r="AJ294" s="247">
        <v>0</v>
      </c>
      <c r="AK294" s="247">
        <v>0</v>
      </c>
      <c r="AL294" s="247">
        <v>6</v>
      </c>
      <c r="AM294" s="246" t="s">
        <v>7857</v>
      </c>
      <c r="AN294" s="247"/>
      <c r="AO294" s="247"/>
    </row>
    <row r="295" spans="1:41">
      <c r="A295" s="245" t="s">
        <v>1315</v>
      </c>
      <c r="B295" s="245" t="s">
        <v>3918</v>
      </c>
      <c r="C295" s="245" t="s">
        <v>7853</v>
      </c>
      <c r="D295" s="245" t="s">
        <v>2233</v>
      </c>
      <c r="E295" s="245" t="s">
        <v>1255</v>
      </c>
      <c r="F295" s="246" t="s">
        <v>727</v>
      </c>
      <c r="G295" s="247" t="s">
        <v>1316</v>
      </c>
      <c r="H295" s="247" t="s">
        <v>3919</v>
      </c>
      <c r="I295" s="248">
        <v>8188</v>
      </c>
      <c r="J295" s="245"/>
      <c r="K295" s="245"/>
      <c r="L295" s="245" t="s">
        <v>3921</v>
      </c>
      <c r="M295" s="247" t="s">
        <v>3922</v>
      </c>
      <c r="N295" s="249">
        <v>2</v>
      </c>
      <c r="O295" s="250"/>
      <c r="P295" s="261">
        <v>4</v>
      </c>
      <c r="Q295" s="250" t="s">
        <v>2470</v>
      </c>
      <c r="R295" s="251" t="s">
        <v>7954</v>
      </c>
      <c r="S295" s="250" t="s">
        <v>3477</v>
      </c>
      <c r="T295" s="261">
        <v>1</v>
      </c>
      <c r="U295" s="252" t="s">
        <v>7854</v>
      </c>
      <c r="V295" s="253" t="s">
        <v>26</v>
      </c>
      <c r="W295" s="253" t="s">
        <v>7855</v>
      </c>
      <c r="X295" s="254" t="s">
        <v>7856</v>
      </c>
      <c r="Y295" s="255">
        <v>12</v>
      </c>
      <c r="Z295" s="255"/>
      <c r="AA295" s="256" t="s">
        <v>7953</v>
      </c>
      <c r="AB295" s="257">
        <f t="shared" si="4"/>
        <v>12</v>
      </c>
      <c r="AC295" s="258">
        <v>0</v>
      </c>
      <c r="AD295" s="247">
        <v>2</v>
      </c>
      <c r="AE295" s="247">
        <v>0</v>
      </c>
      <c r="AF295" s="258">
        <v>0</v>
      </c>
      <c r="AG295" s="258">
        <v>0</v>
      </c>
      <c r="AH295" s="247">
        <v>0</v>
      </c>
      <c r="AI295" s="247">
        <v>0</v>
      </c>
      <c r="AJ295" s="247">
        <v>0</v>
      </c>
      <c r="AK295" s="247">
        <v>0</v>
      </c>
      <c r="AL295" s="247">
        <v>10</v>
      </c>
      <c r="AM295" s="246" t="s">
        <v>7857</v>
      </c>
      <c r="AN295" s="247"/>
      <c r="AO295" s="247"/>
    </row>
    <row r="296" spans="1:41">
      <c r="A296" s="245" t="s">
        <v>1317</v>
      </c>
      <c r="B296" s="245" t="s">
        <v>3923</v>
      </c>
      <c r="C296" s="245" t="s">
        <v>7853</v>
      </c>
      <c r="D296" s="245" t="s">
        <v>2233</v>
      </c>
      <c r="E296" s="245" t="s">
        <v>1255</v>
      </c>
      <c r="F296" s="246" t="s">
        <v>730</v>
      </c>
      <c r="G296" s="247" t="s">
        <v>1318</v>
      </c>
      <c r="H296" s="247" t="s">
        <v>3924</v>
      </c>
      <c r="I296" s="248">
        <v>18896</v>
      </c>
      <c r="J296" s="245"/>
      <c r="K296" s="245"/>
      <c r="L296" s="245" t="s">
        <v>699</v>
      </c>
      <c r="M296" s="247" t="s">
        <v>699</v>
      </c>
      <c r="N296" s="249">
        <v>3</v>
      </c>
      <c r="O296" s="250" t="s">
        <v>2872</v>
      </c>
      <c r="P296" s="261">
        <v>6</v>
      </c>
      <c r="Q296" s="250" t="s">
        <v>2603</v>
      </c>
      <c r="R296" s="251">
        <v>11</v>
      </c>
      <c r="S296" s="250" t="s">
        <v>2445</v>
      </c>
      <c r="T296" s="261">
        <v>0</v>
      </c>
      <c r="U296" s="252" t="s">
        <v>7854</v>
      </c>
      <c r="V296" s="253" t="s">
        <v>26</v>
      </c>
      <c r="W296" s="253" t="s">
        <v>7855</v>
      </c>
      <c r="X296" s="254" t="s">
        <v>7856</v>
      </c>
      <c r="Y296" s="255">
        <v>7</v>
      </c>
      <c r="Z296" s="255"/>
      <c r="AA296" s="256" t="s">
        <v>699</v>
      </c>
      <c r="AB296" s="257">
        <f t="shared" si="4"/>
        <v>7</v>
      </c>
      <c r="AC296" s="258">
        <v>0</v>
      </c>
      <c r="AD296" s="247">
        <v>0</v>
      </c>
      <c r="AE296" s="247">
        <v>0</v>
      </c>
      <c r="AF296" s="258">
        <v>0</v>
      </c>
      <c r="AG296" s="258">
        <v>0</v>
      </c>
      <c r="AH296" s="247">
        <v>0</v>
      </c>
      <c r="AI296" s="247">
        <v>0</v>
      </c>
      <c r="AJ296" s="247">
        <v>0</v>
      </c>
      <c r="AK296" s="247">
        <v>0</v>
      </c>
      <c r="AL296" s="247">
        <v>7</v>
      </c>
      <c r="AM296" s="246" t="s">
        <v>7857</v>
      </c>
      <c r="AN296" s="247"/>
      <c r="AO296" s="247"/>
    </row>
    <row r="297" spans="1:41">
      <c r="A297" s="245" t="s">
        <v>1319</v>
      </c>
      <c r="B297" s="245" t="s">
        <v>3925</v>
      </c>
      <c r="C297" s="245" t="s">
        <v>7853</v>
      </c>
      <c r="D297" s="245" t="s">
        <v>2233</v>
      </c>
      <c r="E297" s="245" t="s">
        <v>1255</v>
      </c>
      <c r="F297" s="246" t="s">
        <v>727</v>
      </c>
      <c r="G297" s="247" t="s">
        <v>1320</v>
      </c>
      <c r="H297" s="247" t="s">
        <v>3926</v>
      </c>
      <c r="I297" s="248">
        <v>4891</v>
      </c>
      <c r="J297" s="245" t="s">
        <v>3927</v>
      </c>
      <c r="K297" s="245" t="s">
        <v>2332</v>
      </c>
      <c r="L297" s="245" t="s">
        <v>3928</v>
      </c>
      <c r="M297" s="247" t="s">
        <v>3929</v>
      </c>
      <c r="N297" s="249">
        <v>3</v>
      </c>
      <c r="O297" s="250" t="s">
        <v>2663</v>
      </c>
      <c r="P297" s="261">
        <v>4</v>
      </c>
      <c r="Q297" s="250" t="s">
        <v>2470</v>
      </c>
      <c r="R297" s="251">
        <v>13</v>
      </c>
      <c r="S297" s="250" t="s">
        <v>3930</v>
      </c>
      <c r="T297" s="261">
        <v>1</v>
      </c>
      <c r="U297" s="252" t="s">
        <v>7854</v>
      </c>
      <c r="V297" s="253" t="s">
        <v>2353</v>
      </c>
      <c r="W297" s="253" t="s">
        <v>7855</v>
      </c>
      <c r="X297" s="254" t="s">
        <v>7856</v>
      </c>
      <c r="Y297" s="255">
        <v>14</v>
      </c>
      <c r="Z297" s="255"/>
      <c r="AA297" s="256" t="s">
        <v>699</v>
      </c>
      <c r="AB297" s="257">
        <f t="shared" si="4"/>
        <v>14</v>
      </c>
      <c r="AC297" s="258">
        <v>0</v>
      </c>
      <c r="AD297" s="247">
        <v>0</v>
      </c>
      <c r="AE297" s="247">
        <v>0</v>
      </c>
      <c r="AF297" s="258">
        <v>0</v>
      </c>
      <c r="AG297" s="258">
        <v>0</v>
      </c>
      <c r="AH297" s="247">
        <v>0</v>
      </c>
      <c r="AI297" s="247">
        <v>3</v>
      </c>
      <c r="AJ297" s="247">
        <v>0</v>
      </c>
      <c r="AK297" s="247">
        <v>0</v>
      </c>
      <c r="AL297" s="247">
        <v>11</v>
      </c>
      <c r="AM297" s="246" t="s">
        <v>7857</v>
      </c>
      <c r="AN297" s="247"/>
      <c r="AO297" s="247"/>
    </row>
    <row r="298" spans="1:41">
      <c r="A298" s="245" t="s">
        <v>1321</v>
      </c>
      <c r="B298" s="245" t="s">
        <v>3931</v>
      </c>
      <c r="C298" s="245" t="s">
        <v>7853</v>
      </c>
      <c r="D298" s="245" t="s">
        <v>2233</v>
      </c>
      <c r="E298" s="245" t="s">
        <v>1255</v>
      </c>
      <c r="F298" s="246" t="s">
        <v>727</v>
      </c>
      <c r="G298" s="247" t="s">
        <v>1322</v>
      </c>
      <c r="H298" s="247" t="s">
        <v>3932</v>
      </c>
      <c r="I298" s="248">
        <v>10775</v>
      </c>
      <c r="J298" s="245" t="s">
        <v>3933</v>
      </c>
      <c r="K298" s="245" t="s">
        <v>2332</v>
      </c>
      <c r="L298" s="245" t="s">
        <v>3934</v>
      </c>
      <c r="M298" s="247" t="s">
        <v>3935</v>
      </c>
      <c r="N298" s="249">
        <v>3</v>
      </c>
      <c r="O298" s="250" t="s">
        <v>2656</v>
      </c>
      <c r="P298" s="261">
        <v>3</v>
      </c>
      <c r="Q298" s="250" t="s">
        <v>2470</v>
      </c>
      <c r="R298" s="251">
        <v>12</v>
      </c>
      <c r="S298" s="250" t="s">
        <v>3936</v>
      </c>
      <c r="T298" s="261">
        <v>1</v>
      </c>
      <c r="U298" s="252" t="s">
        <v>7854</v>
      </c>
      <c r="V298" s="253" t="s">
        <v>2353</v>
      </c>
      <c r="W298" s="253" t="s">
        <v>7855</v>
      </c>
      <c r="X298" s="254" t="s">
        <v>7856</v>
      </c>
      <c r="Y298" s="255">
        <v>15</v>
      </c>
      <c r="Z298" s="255"/>
      <c r="AA298" s="256" t="s">
        <v>699</v>
      </c>
      <c r="AB298" s="257">
        <f t="shared" si="4"/>
        <v>15</v>
      </c>
      <c r="AC298" s="258">
        <v>0</v>
      </c>
      <c r="AD298" s="247">
        <v>0</v>
      </c>
      <c r="AE298" s="247">
        <v>0</v>
      </c>
      <c r="AF298" s="258">
        <v>0</v>
      </c>
      <c r="AG298" s="258">
        <v>0</v>
      </c>
      <c r="AH298" s="247">
        <v>0</v>
      </c>
      <c r="AI298" s="247">
        <v>3</v>
      </c>
      <c r="AJ298" s="247">
        <v>0</v>
      </c>
      <c r="AK298" s="247">
        <v>0</v>
      </c>
      <c r="AL298" s="247">
        <v>12</v>
      </c>
      <c r="AM298" s="246" t="s">
        <v>7872</v>
      </c>
      <c r="AN298" s="247"/>
      <c r="AO298" s="247"/>
    </row>
    <row r="299" spans="1:41">
      <c r="A299" s="245" t="s">
        <v>1323</v>
      </c>
      <c r="B299" s="245" t="s">
        <v>3937</v>
      </c>
      <c r="C299" s="245" t="s">
        <v>7853</v>
      </c>
      <c r="D299" s="245" t="s">
        <v>2233</v>
      </c>
      <c r="E299" s="245" t="s">
        <v>1255</v>
      </c>
      <c r="F299" s="246" t="s">
        <v>727</v>
      </c>
      <c r="G299" s="247" t="s">
        <v>1324</v>
      </c>
      <c r="H299" s="247" t="s">
        <v>3938</v>
      </c>
      <c r="I299" s="248">
        <v>12894</v>
      </c>
      <c r="J299" s="245" t="s">
        <v>3939</v>
      </c>
      <c r="K299" s="245" t="s">
        <v>2332</v>
      </c>
      <c r="L299" s="245" t="s">
        <v>3940</v>
      </c>
      <c r="M299" s="247" t="s">
        <v>3941</v>
      </c>
      <c r="N299" s="249">
        <v>4</v>
      </c>
      <c r="O299" s="250" t="s">
        <v>2469</v>
      </c>
      <c r="P299" s="261">
        <v>6</v>
      </c>
      <c r="Q299" s="250" t="s">
        <v>2430</v>
      </c>
      <c r="R299" s="251">
        <v>12</v>
      </c>
      <c r="S299" s="250" t="s">
        <v>2728</v>
      </c>
      <c r="T299" s="261">
        <v>1</v>
      </c>
      <c r="U299" s="252" t="s">
        <v>7854</v>
      </c>
      <c r="V299" s="253" t="s">
        <v>2353</v>
      </c>
      <c r="W299" s="253" t="s">
        <v>7855</v>
      </c>
      <c r="X299" s="254" t="s">
        <v>7856</v>
      </c>
      <c r="Y299" s="255">
        <v>13</v>
      </c>
      <c r="Z299" s="255"/>
      <c r="AA299" s="256" t="s">
        <v>699</v>
      </c>
      <c r="AB299" s="257">
        <f t="shared" si="4"/>
        <v>13</v>
      </c>
      <c r="AC299" s="258">
        <v>0</v>
      </c>
      <c r="AD299" s="247">
        <v>0</v>
      </c>
      <c r="AE299" s="247">
        <v>0</v>
      </c>
      <c r="AF299" s="258">
        <v>0</v>
      </c>
      <c r="AG299" s="258">
        <v>0</v>
      </c>
      <c r="AH299" s="247">
        <v>0</v>
      </c>
      <c r="AI299" s="247">
        <v>0</v>
      </c>
      <c r="AJ299" s="247">
        <v>0</v>
      </c>
      <c r="AK299" s="247">
        <v>0</v>
      </c>
      <c r="AL299" s="247">
        <v>13</v>
      </c>
      <c r="AM299" s="246" t="s">
        <v>7857</v>
      </c>
      <c r="AN299" s="247"/>
      <c r="AO299" s="247"/>
    </row>
    <row r="300" spans="1:41">
      <c r="A300" s="245" t="s">
        <v>1325</v>
      </c>
      <c r="B300" s="245" t="s">
        <v>3942</v>
      </c>
      <c r="C300" s="245" t="s">
        <v>7858</v>
      </c>
      <c r="D300" s="245" t="s">
        <v>2233</v>
      </c>
      <c r="E300" s="245" t="s">
        <v>1255</v>
      </c>
      <c r="F300" s="246" t="s">
        <v>727</v>
      </c>
      <c r="G300" s="273" t="s">
        <v>1326</v>
      </c>
      <c r="H300" s="273" t="s">
        <v>3943</v>
      </c>
      <c r="I300" s="274">
        <v>8137</v>
      </c>
      <c r="J300" s="245" t="s">
        <v>3944</v>
      </c>
      <c r="K300" s="245" t="s">
        <v>2332</v>
      </c>
      <c r="L300" s="245" t="s">
        <v>3945</v>
      </c>
      <c r="M300" s="247" t="s">
        <v>3946</v>
      </c>
      <c r="N300" s="249">
        <v>1</v>
      </c>
      <c r="O300" s="250" t="s">
        <v>2453</v>
      </c>
      <c r="P300" s="261">
        <v>7</v>
      </c>
      <c r="Q300" s="250" t="s">
        <v>3533</v>
      </c>
      <c r="R300" s="251">
        <v>8</v>
      </c>
      <c r="S300" s="250" t="s">
        <v>2551</v>
      </c>
      <c r="T300" s="261">
        <v>1</v>
      </c>
      <c r="U300" s="252" t="s">
        <v>7869</v>
      </c>
      <c r="V300" s="253" t="s">
        <v>2353</v>
      </c>
      <c r="W300" s="253" t="s">
        <v>7855</v>
      </c>
      <c r="X300" s="254" t="s">
        <v>7856</v>
      </c>
      <c r="Y300" s="255">
        <v>13</v>
      </c>
      <c r="Z300" s="255"/>
      <c r="AA300" s="256" t="s">
        <v>7879</v>
      </c>
      <c r="AB300" s="257">
        <f t="shared" si="4"/>
        <v>13</v>
      </c>
      <c r="AC300" s="258">
        <v>0</v>
      </c>
      <c r="AD300" s="247">
        <v>0</v>
      </c>
      <c r="AE300" s="247">
        <v>0</v>
      </c>
      <c r="AF300" s="258">
        <v>0</v>
      </c>
      <c r="AG300" s="258">
        <v>0</v>
      </c>
      <c r="AH300" s="247">
        <v>0</v>
      </c>
      <c r="AI300" s="247">
        <v>3</v>
      </c>
      <c r="AJ300" s="247">
        <v>0</v>
      </c>
      <c r="AK300" s="247">
        <v>0</v>
      </c>
      <c r="AL300" s="247">
        <v>10</v>
      </c>
      <c r="AM300" s="246" t="s">
        <v>7869</v>
      </c>
      <c r="AN300" s="247"/>
      <c r="AO300" s="247"/>
    </row>
    <row r="301" spans="1:41">
      <c r="A301" s="245" t="s">
        <v>1327</v>
      </c>
      <c r="B301" s="245" t="s">
        <v>3947</v>
      </c>
      <c r="C301" s="245" t="s">
        <v>7853</v>
      </c>
      <c r="D301" s="245" t="s">
        <v>2233</v>
      </c>
      <c r="E301" s="245" t="s">
        <v>1255</v>
      </c>
      <c r="F301" s="246" t="s">
        <v>724</v>
      </c>
      <c r="G301" s="247" t="s">
        <v>1328</v>
      </c>
      <c r="H301" s="247" t="s">
        <v>3948</v>
      </c>
      <c r="I301" s="248">
        <v>19459</v>
      </c>
      <c r="J301" s="245"/>
      <c r="K301" s="245"/>
      <c r="L301" s="245" t="s">
        <v>699</v>
      </c>
      <c r="M301" s="247" t="s">
        <v>699</v>
      </c>
      <c r="N301" s="249">
        <v>10</v>
      </c>
      <c r="O301" s="250" t="s">
        <v>3949</v>
      </c>
      <c r="P301" s="261">
        <v>7</v>
      </c>
      <c r="Q301" s="250" t="s">
        <v>2452</v>
      </c>
      <c r="R301" s="251">
        <v>32</v>
      </c>
      <c r="S301" s="250" t="s">
        <v>2816</v>
      </c>
      <c r="T301" s="261">
        <v>1</v>
      </c>
      <c r="U301" s="252" t="s">
        <v>7854</v>
      </c>
      <c r="V301" s="253" t="s">
        <v>26</v>
      </c>
      <c r="W301" s="253" t="s">
        <v>7855</v>
      </c>
      <c r="X301" s="254" t="s">
        <v>7856</v>
      </c>
      <c r="Y301" s="255">
        <v>26</v>
      </c>
      <c r="Z301" s="255"/>
      <c r="AA301" s="256" t="s">
        <v>699</v>
      </c>
      <c r="AB301" s="257">
        <f t="shared" si="4"/>
        <v>26</v>
      </c>
      <c r="AC301" s="258">
        <v>0</v>
      </c>
      <c r="AD301" s="247">
        <v>0</v>
      </c>
      <c r="AE301" s="247">
        <v>0</v>
      </c>
      <c r="AF301" s="258">
        <v>5</v>
      </c>
      <c r="AG301" s="258">
        <v>0</v>
      </c>
      <c r="AH301" s="247">
        <v>0</v>
      </c>
      <c r="AI301" s="247">
        <v>3</v>
      </c>
      <c r="AJ301" s="247">
        <v>0</v>
      </c>
      <c r="AK301" s="247">
        <v>0</v>
      </c>
      <c r="AL301" s="247">
        <v>18</v>
      </c>
      <c r="AM301" s="246" t="s">
        <v>7857</v>
      </c>
      <c r="AN301" s="247"/>
      <c r="AO301" s="247"/>
    </row>
    <row r="302" spans="1:41">
      <c r="A302" s="245" t="s">
        <v>1329</v>
      </c>
      <c r="B302" s="245" t="s">
        <v>3950</v>
      </c>
      <c r="C302" s="245" t="s">
        <v>7853</v>
      </c>
      <c r="D302" s="245" t="s">
        <v>2233</v>
      </c>
      <c r="E302" s="245" t="s">
        <v>1255</v>
      </c>
      <c r="F302" s="246" t="s">
        <v>727</v>
      </c>
      <c r="G302" s="247" t="s">
        <v>1330</v>
      </c>
      <c r="H302" s="247" t="s">
        <v>3951</v>
      </c>
      <c r="I302" s="248">
        <v>20616</v>
      </c>
      <c r="J302" s="245" t="s">
        <v>3952</v>
      </c>
      <c r="K302" s="245" t="s">
        <v>2332</v>
      </c>
      <c r="L302" s="245" t="s">
        <v>3953</v>
      </c>
      <c r="M302" s="247" t="s">
        <v>3954</v>
      </c>
      <c r="N302" s="249">
        <v>3</v>
      </c>
      <c r="O302" s="250" t="s">
        <v>2453</v>
      </c>
      <c r="P302" s="261">
        <v>8</v>
      </c>
      <c r="Q302" s="250" t="s">
        <v>2470</v>
      </c>
      <c r="R302" s="251">
        <v>11</v>
      </c>
      <c r="S302" s="250" t="s">
        <v>3955</v>
      </c>
      <c r="T302" s="261">
        <v>1</v>
      </c>
      <c r="U302" s="252" t="s">
        <v>7854</v>
      </c>
      <c r="V302" s="253" t="s">
        <v>2353</v>
      </c>
      <c r="W302" s="253" t="s">
        <v>7855</v>
      </c>
      <c r="X302" s="254" t="s">
        <v>7856</v>
      </c>
      <c r="Y302" s="255">
        <v>9</v>
      </c>
      <c r="Z302" s="255"/>
      <c r="AA302" s="256" t="s">
        <v>699</v>
      </c>
      <c r="AB302" s="257">
        <f t="shared" si="4"/>
        <v>9</v>
      </c>
      <c r="AC302" s="258">
        <v>0</v>
      </c>
      <c r="AD302" s="247">
        <v>0</v>
      </c>
      <c r="AE302" s="247">
        <v>0</v>
      </c>
      <c r="AF302" s="258">
        <v>1</v>
      </c>
      <c r="AG302" s="258">
        <v>0</v>
      </c>
      <c r="AH302" s="247">
        <v>0</v>
      </c>
      <c r="AI302" s="247">
        <v>1</v>
      </c>
      <c r="AJ302" s="247">
        <v>0</v>
      </c>
      <c r="AK302" s="247">
        <v>0</v>
      </c>
      <c r="AL302" s="247">
        <v>7</v>
      </c>
      <c r="AM302" s="246" t="s">
        <v>7857</v>
      </c>
      <c r="AN302" s="247"/>
      <c r="AO302" s="247"/>
    </row>
    <row r="303" spans="1:41">
      <c r="A303" s="245" t="s">
        <v>1331</v>
      </c>
      <c r="B303" s="245" t="s">
        <v>3956</v>
      </c>
      <c r="C303" s="245" t="s">
        <v>7853</v>
      </c>
      <c r="D303" s="245" t="s">
        <v>2233</v>
      </c>
      <c r="E303" s="245" t="s">
        <v>1255</v>
      </c>
      <c r="F303" s="246" t="s">
        <v>730</v>
      </c>
      <c r="G303" s="247" t="s">
        <v>1332</v>
      </c>
      <c r="H303" s="247" t="s">
        <v>3957</v>
      </c>
      <c r="I303" s="248">
        <v>18895</v>
      </c>
      <c r="J303" s="245" t="s">
        <v>3958</v>
      </c>
      <c r="K303" s="245" t="s">
        <v>2332</v>
      </c>
      <c r="L303" s="245" t="s">
        <v>3959</v>
      </c>
      <c r="M303" s="247" t="s">
        <v>3960</v>
      </c>
      <c r="N303" s="249">
        <v>2</v>
      </c>
      <c r="O303" s="250" t="s">
        <v>2683</v>
      </c>
      <c r="P303" s="261">
        <v>5</v>
      </c>
      <c r="Q303" s="250" t="s">
        <v>2422</v>
      </c>
      <c r="R303" s="251">
        <v>12</v>
      </c>
      <c r="S303" s="250" t="s">
        <v>3961</v>
      </c>
      <c r="T303" s="261">
        <v>1</v>
      </c>
      <c r="U303" s="252" t="s">
        <v>7854</v>
      </c>
      <c r="V303" s="253" t="s">
        <v>26</v>
      </c>
      <c r="W303" s="253" t="s">
        <v>7855</v>
      </c>
      <c r="X303" s="254" t="s">
        <v>7856</v>
      </c>
      <c r="Y303" s="255">
        <v>20</v>
      </c>
      <c r="Z303" s="255"/>
      <c r="AA303" s="256" t="s">
        <v>699</v>
      </c>
      <c r="AB303" s="257">
        <f t="shared" si="4"/>
        <v>20</v>
      </c>
      <c r="AC303" s="258">
        <v>0</v>
      </c>
      <c r="AD303" s="247">
        <v>0</v>
      </c>
      <c r="AE303" s="247">
        <v>0</v>
      </c>
      <c r="AF303" s="258">
        <v>0</v>
      </c>
      <c r="AG303" s="258">
        <v>0</v>
      </c>
      <c r="AH303" s="247">
        <v>0</v>
      </c>
      <c r="AI303" s="247">
        <v>4</v>
      </c>
      <c r="AJ303" s="247">
        <v>0</v>
      </c>
      <c r="AK303" s="247">
        <v>0</v>
      </c>
      <c r="AL303" s="247">
        <v>16</v>
      </c>
      <c r="AM303" s="246" t="s">
        <v>7863</v>
      </c>
      <c r="AN303" s="247"/>
      <c r="AO303" s="247"/>
    </row>
    <row r="304" spans="1:41">
      <c r="A304" s="245" t="s">
        <v>1333</v>
      </c>
      <c r="B304" s="245" t="s">
        <v>3962</v>
      </c>
      <c r="C304" s="245" t="s">
        <v>7853</v>
      </c>
      <c r="D304" s="245" t="s">
        <v>2233</v>
      </c>
      <c r="E304" s="245" t="s">
        <v>1255</v>
      </c>
      <c r="F304" s="246" t="s">
        <v>7859</v>
      </c>
      <c r="G304" s="247" t="s">
        <v>1334</v>
      </c>
      <c r="H304" s="247" t="s">
        <v>3963</v>
      </c>
      <c r="I304" s="248">
        <v>3379</v>
      </c>
      <c r="J304" s="245" t="s">
        <v>3964</v>
      </c>
      <c r="K304" s="245" t="s">
        <v>2332</v>
      </c>
      <c r="L304" s="245" t="s">
        <v>3965</v>
      </c>
      <c r="M304" s="247" t="s">
        <v>3966</v>
      </c>
      <c r="N304" s="249">
        <v>4</v>
      </c>
      <c r="O304" s="250" t="s">
        <v>2559</v>
      </c>
      <c r="P304" s="261">
        <v>6</v>
      </c>
      <c r="Q304" s="250" t="s">
        <v>2430</v>
      </c>
      <c r="R304" s="251">
        <v>12</v>
      </c>
      <c r="S304" s="250" t="s">
        <v>3967</v>
      </c>
      <c r="T304" s="261">
        <v>1</v>
      </c>
      <c r="U304" s="252" t="s">
        <v>7860</v>
      </c>
      <c r="V304" s="253" t="s">
        <v>2353</v>
      </c>
      <c r="W304" s="253" t="s">
        <v>7855</v>
      </c>
      <c r="X304" s="254" t="s">
        <v>7856</v>
      </c>
      <c r="Y304" s="255">
        <v>15</v>
      </c>
      <c r="Z304" s="255"/>
      <c r="AA304" s="256" t="s">
        <v>699</v>
      </c>
      <c r="AB304" s="257">
        <f t="shared" si="4"/>
        <v>15</v>
      </c>
      <c r="AC304" s="258">
        <v>0</v>
      </c>
      <c r="AD304" s="247">
        <v>5</v>
      </c>
      <c r="AE304" s="247">
        <v>0</v>
      </c>
      <c r="AF304" s="258">
        <v>0</v>
      </c>
      <c r="AG304" s="258">
        <v>0</v>
      </c>
      <c r="AH304" s="247">
        <v>0</v>
      </c>
      <c r="AI304" s="247">
        <v>4</v>
      </c>
      <c r="AJ304" s="247">
        <v>0</v>
      </c>
      <c r="AK304" s="247">
        <v>0</v>
      </c>
      <c r="AL304" s="247">
        <v>6</v>
      </c>
      <c r="AM304" s="246" t="s">
        <v>7860</v>
      </c>
      <c r="AN304" s="247"/>
      <c r="AO304" s="247"/>
    </row>
    <row r="305" spans="1:41">
      <c r="A305" s="245" t="s">
        <v>7955</v>
      </c>
      <c r="B305" s="245" t="s">
        <v>3968</v>
      </c>
      <c r="C305" s="245" t="s">
        <v>7853</v>
      </c>
      <c r="D305" s="245" t="s">
        <v>2233</v>
      </c>
      <c r="E305" s="245" t="s">
        <v>1336</v>
      </c>
      <c r="F305" s="246" t="s">
        <v>727</v>
      </c>
      <c r="G305" s="247" t="s">
        <v>1337</v>
      </c>
      <c r="H305" s="247" t="s">
        <v>3969</v>
      </c>
      <c r="I305" s="248">
        <v>18171</v>
      </c>
      <c r="J305" s="245"/>
      <c r="K305" s="245"/>
      <c r="L305" s="245" t="s">
        <v>699</v>
      </c>
      <c r="M305" s="247" t="s">
        <v>699</v>
      </c>
      <c r="N305" s="249">
        <v>7</v>
      </c>
      <c r="O305" s="251" t="s">
        <v>2429</v>
      </c>
      <c r="P305" s="251">
        <v>5</v>
      </c>
      <c r="Q305" s="251" t="s">
        <v>2430</v>
      </c>
      <c r="R305" s="251">
        <v>10</v>
      </c>
      <c r="S305" s="251" t="s">
        <v>3970</v>
      </c>
      <c r="T305" s="251">
        <v>1</v>
      </c>
      <c r="U305" s="252" t="s">
        <v>7854</v>
      </c>
      <c r="V305" s="253" t="s">
        <v>2353</v>
      </c>
      <c r="W305" s="253" t="s">
        <v>7855</v>
      </c>
      <c r="X305" s="254" t="s">
        <v>7856</v>
      </c>
      <c r="Y305" s="255">
        <v>11</v>
      </c>
      <c r="Z305" s="255"/>
      <c r="AA305" s="256" t="s">
        <v>699</v>
      </c>
      <c r="AB305" s="257">
        <f t="shared" si="4"/>
        <v>11</v>
      </c>
      <c r="AC305" s="258">
        <v>0</v>
      </c>
      <c r="AD305" s="247">
        <v>7</v>
      </c>
      <c r="AE305" s="247">
        <v>0</v>
      </c>
      <c r="AF305" s="258">
        <v>0</v>
      </c>
      <c r="AG305" s="258">
        <v>0</v>
      </c>
      <c r="AH305" s="247">
        <v>0</v>
      </c>
      <c r="AI305" s="247">
        <v>0</v>
      </c>
      <c r="AJ305" s="247">
        <v>0</v>
      </c>
      <c r="AK305" s="247">
        <v>0</v>
      </c>
      <c r="AL305" s="247">
        <v>4</v>
      </c>
      <c r="AM305" s="246" t="s">
        <v>7857</v>
      </c>
      <c r="AN305" s="247"/>
      <c r="AO305" s="247"/>
    </row>
    <row r="306" spans="1:41">
      <c r="A306" s="245" t="s">
        <v>1338</v>
      </c>
      <c r="B306" s="245" t="s">
        <v>3971</v>
      </c>
      <c r="C306" s="245" t="s">
        <v>7853</v>
      </c>
      <c r="D306" s="245" t="s">
        <v>2233</v>
      </c>
      <c r="E306" s="245" t="s">
        <v>1336</v>
      </c>
      <c r="F306" s="246" t="s">
        <v>727</v>
      </c>
      <c r="G306" s="247" t="s">
        <v>1339</v>
      </c>
      <c r="H306" s="247" t="s">
        <v>3972</v>
      </c>
      <c r="I306" s="248">
        <v>17502</v>
      </c>
      <c r="J306" s="245" t="s">
        <v>3973</v>
      </c>
      <c r="K306" s="245" t="s">
        <v>2332</v>
      </c>
      <c r="L306" s="245" t="s">
        <v>3974</v>
      </c>
      <c r="M306" s="247" t="s">
        <v>3975</v>
      </c>
      <c r="N306" s="249">
        <v>4</v>
      </c>
      <c r="O306" s="251" t="s">
        <v>2453</v>
      </c>
      <c r="P306" s="251">
        <v>5</v>
      </c>
      <c r="Q306" s="251" t="s">
        <v>2430</v>
      </c>
      <c r="R306" s="251">
        <v>11</v>
      </c>
      <c r="S306" s="251" t="s">
        <v>3976</v>
      </c>
      <c r="T306" s="251">
        <v>1</v>
      </c>
      <c r="U306" s="252" t="s">
        <v>7854</v>
      </c>
      <c r="V306" s="253" t="s">
        <v>2353</v>
      </c>
      <c r="W306" s="253" t="s">
        <v>7855</v>
      </c>
      <c r="X306" s="254" t="s">
        <v>7856</v>
      </c>
      <c r="Y306" s="255">
        <v>11</v>
      </c>
      <c r="Z306" s="255"/>
      <c r="AA306" s="256" t="s">
        <v>699</v>
      </c>
      <c r="AB306" s="257">
        <f t="shared" si="4"/>
        <v>11</v>
      </c>
      <c r="AC306" s="258">
        <v>0</v>
      </c>
      <c r="AD306" s="247">
        <v>1</v>
      </c>
      <c r="AE306" s="247">
        <v>0</v>
      </c>
      <c r="AF306" s="258">
        <v>6</v>
      </c>
      <c r="AG306" s="258">
        <v>0</v>
      </c>
      <c r="AH306" s="247">
        <v>0</v>
      </c>
      <c r="AI306" s="247">
        <v>4</v>
      </c>
      <c r="AJ306" s="247">
        <v>0</v>
      </c>
      <c r="AK306" s="247">
        <v>0</v>
      </c>
      <c r="AL306" s="247">
        <v>0</v>
      </c>
      <c r="AM306" s="246" t="s">
        <v>7857</v>
      </c>
      <c r="AN306" s="247"/>
      <c r="AO306" s="247"/>
    </row>
    <row r="307" spans="1:41">
      <c r="A307" s="245" t="s">
        <v>1340</v>
      </c>
      <c r="B307" s="245" t="s">
        <v>3977</v>
      </c>
      <c r="C307" s="245" t="s">
        <v>7853</v>
      </c>
      <c r="D307" s="245" t="s">
        <v>2233</v>
      </c>
      <c r="E307" s="245" t="s">
        <v>1336</v>
      </c>
      <c r="F307" s="246" t="s">
        <v>730</v>
      </c>
      <c r="G307" s="247" t="s">
        <v>1341</v>
      </c>
      <c r="H307" s="247" t="s">
        <v>3978</v>
      </c>
      <c r="I307" s="248">
        <v>26001</v>
      </c>
      <c r="J307" s="245"/>
      <c r="K307" s="245"/>
      <c r="L307" s="245" t="s">
        <v>699</v>
      </c>
      <c r="M307" s="247" t="s">
        <v>699</v>
      </c>
      <c r="N307" s="249">
        <v>8</v>
      </c>
      <c r="O307" s="251" t="s">
        <v>2625</v>
      </c>
      <c r="P307" s="251">
        <v>8</v>
      </c>
      <c r="Q307" s="251" t="s">
        <v>2422</v>
      </c>
      <c r="R307" s="251">
        <v>12</v>
      </c>
      <c r="S307" s="251" t="s">
        <v>3979</v>
      </c>
      <c r="T307" s="251">
        <v>1</v>
      </c>
      <c r="U307" s="252" t="s">
        <v>7854</v>
      </c>
      <c r="V307" s="253" t="s">
        <v>2536</v>
      </c>
      <c r="W307" s="253" t="s">
        <v>7855</v>
      </c>
      <c r="X307" s="254" t="s">
        <v>7856</v>
      </c>
      <c r="Y307" s="255">
        <v>12</v>
      </c>
      <c r="Z307" s="255"/>
      <c r="AA307" s="256" t="s">
        <v>699</v>
      </c>
      <c r="AB307" s="257">
        <f t="shared" si="4"/>
        <v>12</v>
      </c>
      <c r="AC307" s="258">
        <v>0</v>
      </c>
      <c r="AD307" s="247">
        <v>0</v>
      </c>
      <c r="AE307" s="247">
        <v>0</v>
      </c>
      <c r="AF307" s="258">
        <v>0</v>
      </c>
      <c r="AG307" s="258">
        <v>0</v>
      </c>
      <c r="AH307" s="247">
        <v>0</v>
      </c>
      <c r="AI307" s="247">
        <v>3</v>
      </c>
      <c r="AJ307" s="247">
        <v>0</v>
      </c>
      <c r="AK307" s="247">
        <v>0</v>
      </c>
      <c r="AL307" s="247">
        <v>9</v>
      </c>
      <c r="AM307" s="246" t="s">
        <v>7857</v>
      </c>
      <c r="AN307" s="247"/>
      <c r="AO307" s="247"/>
    </row>
    <row r="308" spans="1:41">
      <c r="A308" s="245" t="s">
        <v>1342</v>
      </c>
      <c r="B308" s="245" t="s">
        <v>3980</v>
      </c>
      <c r="C308" s="245" t="s">
        <v>7853</v>
      </c>
      <c r="D308" s="245" t="s">
        <v>2233</v>
      </c>
      <c r="E308" s="245" t="s">
        <v>1336</v>
      </c>
      <c r="F308" s="246" t="s">
        <v>727</v>
      </c>
      <c r="G308" s="247" t="s">
        <v>1343</v>
      </c>
      <c r="H308" s="247" t="s">
        <v>3981</v>
      </c>
      <c r="I308" s="248">
        <v>11125</v>
      </c>
      <c r="J308" s="245"/>
      <c r="K308" s="245"/>
      <c r="L308" s="245" t="s">
        <v>699</v>
      </c>
      <c r="M308" s="247" t="s">
        <v>699</v>
      </c>
      <c r="N308" s="249">
        <v>7</v>
      </c>
      <c r="O308" s="251" t="s">
        <v>2453</v>
      </c>
      <c r="P308" s="251">
        <v>5</v>
      </c>
      <c r="Q308" s="251" t="s">
        <v>2470</v>
      </c>
      <c r="R308" s="251">
        <v>11</v>
      </c>
      <c r="S308" s="251" t="s">
        <v>3098</v>
      </c>
      <c r="T308" s="251">
        <v>1</v>
      </c>
      <c r="U308" s="252" t="s">
        <v>7854</v>
      </c>
      <c r="V308" s="253" t="s">
        <v>2353</v>
      </c>
      <c r="W308" s="253" t="s">
        <v>7855</v>
      </c>
      <c r="X308" s="254" t="s">
        <v>7856</v>
      </c>
      <c r="Y308" s="255">
        <v>16</v>
      </c>
      <c r="Z308" s="255"/>
      <c r="AA308" s="256" t="s">
        <v>699</v>
      </c>
      <c r="AB308" s="257">
        <f t="shared" si="4"/>
        <v>16</v>
      </c>
      <c r="AC308" s="258">
        <v>0</v>
      </c>
      <c r="AD308" s="247">
        <v>3</v>
      </c>
      <c r="AE308" s="247">
        <v>0</v>
      </c>
      <c r="AF308" s="258">
        <v>0</v>
      </c>
      <c r="AG308" s="258">
        <v>2</v>
      </c>
      <c r="AH308" s="247">
        <v>0</v>
      </c>
      <c r="AI308" s="247">
        <v>5</v>
      </c>
      <c r="AJ308" s="247">
        <v>0</v>
      </c>
      <c r="AK308" s="247">
        <v>0</v>
      </c>
      <c r="AL308" s="247">
        <v>6</v>
      </c>
      <c r="AM308" s="246" t="s">
        <v>7857</v>
      </c>
      <c r="AN308" s="247"/>
      <c r="AO308" s="247"/>
    </row>
    <row r="309" spans="1:41">
      <c r="A309" s="245" t="s">
        <v>1344</v>
      </c>
      <c r="B309" s="245" t="s">
        <v>3982</v>
      </c>
      <c r="C309" s="245" t="s">
        <v>7853</v>
      </c>
      <c r="D309" s="245" t="s">
        <v>2233</v>
      </c>
      <c r="E309" s="245" t="s">
        <v>1336</v>
      </c>
      <c r="F309" s="246" t="s">
        <v>724</v>
      </c>
      <c r="G309" s="247" t="s">
        <v>1345</v>
      </c>
      <c r="H309" s="247" t="s">
        <v>3983</v>
      </c>
      <c r="I309" s="248">
        <v>39508</v>
      </c>
      <c r="J309" s="245" t="s">
        <v>3984</v>
      </c>
      <c r="K309" s="245" t="s">
        <v>2332</v>
      </c>
      <c r="L309" s="245" t="s">
        <v>3985</v>
      </c>
      <c r="M309" s="247"/>
      <c r="N309" s="249">
        <v>3</v>
      </c>
      <c r="O309" s="251" t="s">
        <v>3986</v>
      </c>
      <c r="P309" s="251">
        <v>24</v>
      </c>
      <c r="Q309" s="251" t="s">
        <v>2857</v>
      </c>
      <c r="R309" s="251">
        <v>50</v>
      </c>
      <c r="S309" s="251" t="s">
        <v>3987</v>
      </c>
      <c r="T309" s="251">
        <v>1</v>
      </c>
      <c r="U309" s="252" t="s">
        <v>7854</v>
      </c>
      <c r="V309" s="253" t="s">
        <v>26</v>
      </c>
      <c r="W309" s="253" t="s">
        <v>7855</v>
      </c>
      <c r="X309" s="254" t="s">
        <v>7856</v>
      </c>
      <c r="Y309" s="255">
        <v>33</v>
      </c>
      <c r="Z309" s="255"/>
      <c r="AA309" s="256" t="s">
        <v>699</v>
      </c>
      <c r="AB309" s="257">
        <f t="shared" si="4"/>
        <v>33</v>
      </c>
      <c r="AC309" s="258">
        <v>0</v>
      </c>
      <c r="AD309" s="247">
        <v>0</v>
      </c>
      <c r="AE309" s="247">
        <v>0</v>
      </c>
      <c r="AF309" s="258">
        <v>0</v>
      </c>
      <c r="AG309" s="258">
        <v>0</v>
      </c>
      <c r="AH309" s="247">
        <v>0</v>
      </c>
      <c r="AI309" s="247">
        <v>0</v>
      </c>
      <c r="AJ309" s="247">
        <v>0</v>
      </c>
      <c r="AK309" s="247">
        <v>0</v>
      </c>
      <c r="AL309" s="247">
        <v>33</v>
      </c>
      <c r="AM309" s="246" t="s">
        <v>7863</v>
      </c>
      <c r="AN309" s="247"/>
      <c r="AO309" s="247"/>
    </row>
    <row r="310" spans="1:41">
      <c r="A310" s="245" t="s">
        <v>1346</v>
      </c>
      <c r="B310" s="245" t="s">
        <v>3988</v>
      </c>
      <c r="C310" s="245" t="s">
        <v>7853</v>
      </c>
      <c r="D310" s="245" t="s">
        <v>2233</v>
      </c>
      <c r="E310" s="245" t="s">
        <v>1336</v>
      </c>
      <c r="F310" s="246" t="s">
        <v>730</v>
      </c>
      <c r="G310" s="247" t="s">
        <v>1347</v>
      </c>
      <c r="H310" s="247" t="s">
        <v>3989</v>
      </c>
      <c r="I310" s="248">
        <v>21002</v>
      </c>
      <c r="J310" s="245"/>
      <c r="K310" s="245"/>
      <c r="L310" s="245" t="s">
        <v>699</v>
      </c>
      <c r="M310" s="247" t="s">
        <v>699</v>
      </c>
      <c r="N310" s="249">
        <v>5</v>
      </c>
      <c r="O310" s="251" t="s">
        <v>3990</v>
      </c>
      <c r="P310" s="251">
        <v>15</v>
      </c>
      <c r="Q310" s="251" t="s">
        <v>2452</v>
      </c>
      <c r="R310" s="251">
        <v>21</v>
      </c>
      <c r="S310" s="251" t="s">
        <v>3991</v>
      </c>
      <c r="T310" s="251">
        <v>1</v>
      </c>
      <c r="U310" s="252" t="s">
        <v>7854</v>
      </c>
      <c r="V310" s="253" t="s">
        <v>26</v>
      </c>
      <c r="W310" s="253" t="s">
        <v>7855</v>
      </c>
      <c r="X310" s="254" t="s">
        <v>7856</v>
      </c>
      <c r="Y310" s="255">
        <v>18</v>
      </c>
      <c r="Z310" s="255"/>
      <c r="AA310" s="256" t="s">
        <v>699</v>
      </c>
      <c r="AB310" s="257">
        <f t="shared" si="4"/>
        <v>18</v>
      </c>
      <c r="AC310" s="258">
        <v>0</v>
      </c>
      <c r="AD310" s="247">
        <v>0</v>
      </c>
      <c r="AE310" s="247">
        <v>0</v>
      </c>
      <c r="AF310" s="258">
        <v>0</v>
      </c>
      <c r="AG310" s="258">
        <v>1</v>
      </c>
      <c r="AH310" s="247">
        <v>0</v>
      </c>
      <c r="AI310" s="247">
        <v>0</v>
      </c>
      <c r="AJ310" s="247">
        <v>0</v>
      </c>
      <c r="AK310" s="247">
        <v>0</v>
      </c>
      <c r="AL310" s="247">
        <v>17</v>
      </c>
      <c r="AM310" s="246" t="s">
        <v>7857</v>
      </c>
      <c r="AN310" s="247"/>
      <c r="AO310" s="247"/>
    </row>
    <row r="311" spans="1:41">
      <c r="A311" s="245" t="s">
        <v>1348</v>
      </c>
      <c r="B311" s="245"/>
      <c r="C311" s="245" t="s">
        <v>7853</v>
      </c>
      <c r="D311" s="245" t="s">
        <v>2233</v>
      </c>
      <c r="E311" s="245" t="s">
        <v>1336</v>
      </c>
      <c r="F311" s="246" t="s">
        <v>727</v>
      </c>
      <c r="G311" s="247" t="s">
        <v>1349</v>
      </c>
      <c r="H311" s="247" t="s">
        <v>3992</v>
      </c>
      <c r="I311" s="248">
        <v>8218</v>
      </c>
      <c r="J311" s="245"/>
      <c r="K311" s="245"/>
      <c r="L311" s="245" t="s">
        <v>699</v>
      </c>
      <c r="M311" s="247" t="s">
        <v>699</v>
      </c>
      <c r="N311" s="249">
        <v>4</v>
      </c>
      <c r="O311" s="251" t="s">
        <v>3993</v>
      </c>
      <c r="P311" s="251">
        <v>15</v>
      </c>
      <c r="Q311" s="251" t="s">
        <v>7956</v>
      </c>
      <c r="R311" s="251">
        <v>23</v>
      </c>
      <c r="S311" s="251">
        <v>249</v>
      </c>
      <c r="T311" s="251">
        <v>2</v>
      </c>
      <c r="U311" s="252" t="s">
        <v>7854</v>
      </c>
      <c r="V311" s="253" t="s">
        <v>26</v>
      </c>
      <c r="W311" s="253" t="s">
        <v>7855</v>
      </c>
      <c r="X311" s="254" t="s">
        <v>7856</v>
      </c>
      <c r="Y311" s="255">
        <v>29</v>
      </c>
      <c r="Z311" s="255"/>
      <c r="AA311" s="256" t="s">
        <v>699</v>
      </c>
      <c r="AB311" s="257">
        <f t="shared" si="4"/>
        <v>29</v>
      </c>
      <c r="AC311" s="258">
        <v>0</v>
      </c>
      <c r="AD311" s="247">
        <v>0</v>
      </c>
      <c r="AE311" s="247">
        <v>0</v>
      </c>
      <c r="AF311" s="258">
        <v>0</v>
      </c>
      <c r="AG311" s="258">
        <v>0</v>
      </c>
      <c r="AH311" s="247">
        <v>0</v>
      </c>
      <c r="AI311" s="247">
        <v>6</v>
      </c>
      <c r="AJ311" s="247">
        <v>0</v>
      </c>
      <c r="AK311" s="247">
        <v>0</v>
      </c>
      <c r="AL311" s="247">
        <v>23</v>
      </c>
      <c r="AM311" s="246" t="s">
        <v>7857</v>
      </c>
      <c r="AN311" s="247"/>
      <c r="AO311" s="247"/>
    </row>
    <row r="312" spans="1:41">
      <c r="A312" s="245" t="s">
        <v>1350</v>
      </c>
      <c r="B312" s="245" t="s">
        <v>3994</v>
      </c>
      <c r="C312" s="245" t="s">
        <v>7853</v>
      </c>
      <c r="D312" s="245" t="s">
        <v>2233</v>
      </c>
      <c r="E312" s="245" t="s">
        <v>1336</v>
      </c>
      <c r="F312" s="246" t="s">
        <v>730</v>
      </c>
      <c r="G312" s="247" t="s">
        <v>1351</v>
      </c>
      <c r="H312" s="247" t="s">
        <v>3995</v>
      </c>
      <c r="I312" s="248">
        <v>21252</v>
      </c>
      <c r="J312" s="245" t="s">
        <v>3996</v>
      </c>
      <c r="K312" s="245" t="s">
        <v>2332</v>
      </c>
      <c r="L312" s="245" t="s">
        <v>3997</v>
      </c>
      <c r="M312" s="247" t="s">
        <v>3998</v>
      </c>
      <c r="N312" s="249">
        <v>6</v>
      </c>
      <c r="O312" s="251" t="s">
        <v>3999</v>
      </c>
      <c r="P312" s="251">
        <v>11</v>
      </c>
      <c r="Q312" s="251" t="s">
        <v>2470</v>
      </c>
      <c r="R312" s="251">
        <v>17</v>
      </c>
      <c r="S312" s="251" t="s">
        <v>4000</v>
      </c>
      <c r="T312" s="251">
        <v>2</v>
      </c>
      <c r="U312" s="252" t="s">
        <v>7854</v>
      </c>
      <c r="V312" s="253" t="s">
        <v>26</v>
      </c>
      <c r="W312" s="253" t="s">
        <v>7855</v>
      </c>
      <c r="X312" s="254" t="s">
        <v>7856</v>
      </c>
      <c r="Y312" s="255">
        <v>24</v>
      </c>
      <c r="Z312" s="255"/>
      <c r="AA312" s="256" t="s">
        <v>699</v>
      </c>
      <c r="AB312" s="257">
        <f t="shared" si="4"/>
        <v>24</v>
      </c>
      <c r="AC312" s="258">
        <v>0</v>
      </c>
      <c r="AD312" s="247">
        <v>0</v>
      </c>
      <c r="AE312" s="247">
        <v>0</v>
      </c>
      <c r="AF312" s="258">
        <v>0</v>
      </c>
      <c r="AG312" s="258">
        <v>2</v>
      </c>
      <c r="AH312" s="247">
        <v>0</v>
      </c>
      <c r="AI312" s="247">
        <v>0</v>
      </c>
      <c r="AJ312" s="247">
        <v>0</v>
      </c>
      <c r="AK312" s="247">
        <v>0</v>
      </c>
      <c r="AL312" s="247">
        <v>22</v>
      </c>
      <c r="AM312" s="246" t="s">
        <v>7900</v>
      </c>
      <c r="AN312" s="247"/>
      <c r="AO312" s="247"/>
    </row>
    <row r="313" spans="1:41">
      <c r="A313" s="245" t="s">
        <v>1352</v>
      </c>
      <c r="B313" s="245" t="s">
        <v>4001</v>
      </c>
      <c r="C313" s="245" t="s">
        <v>7853</v>
      </c>
      <c r="D313" s="245" t="s">
        <v>2233</v>
      </c>
      <c r="E313" s="245" t="s">
        <v>1336</v>
      </c>
      <c r="F313" s="246" t="s">
        <v>727</v>
      </c>
      <c r="G313" s="247" t="s">
        <v>1353</v>
      </c>
      <c r="H313" s="247" t="s">
        <v>4002</v>
      </c>
      <c r="I313" s="248">
        <v>20554</v>
      </c>
      <c r="J313" s="245" t="s">
        <v>4003</v>
      </c>
      <c r="K313" s="245" t="s">
        <v>2332</v>
      </c>
      <c r="L313" s="245" t="s">
        <v>4004</v>
      </c>
      <c r="M313" s="247" t="s">
        <v>4005</v>
      </c>
      <c r="N313" s="249">
        <v>6</v>
      </c>
      <c r="O313" s="251" t="s">
        <v>2453</v>
      </c>
      <c r="P313" s="251">
        <v>6</v>
      </c>
      <c r="Q313" s="251" t="s">
        <v>2430</v>
      </c>
      <c r="R313" s="251">
        <v>11</v>
      </c>
      <c r="S313" s="251" t="s">
        <v>4006</v>
      </c>
      <c r="T313" s="251">
        <v>1</v>
      </c>
      <c r="U313" s="252" t="s">
        <v>7854</v>
      </c>
      <c r="V313" s="253" t="s">
        <v>2353</v>
      </c>
      <c r="W313" s="253" t="s">
        <v>7855</v>
      </c>
      <c r="X313" s="254" t="s">
        <v>7856</v>
      </c>
      <c r="Y313" s="255">
        <v>13</v>
      </c>
      <c r="Z313" s="255"/>
      <c r="AA313" s="256" t="s">
        <v>699</v>
      </c>
      <c r="AB313" s="257">
        <f t="shared" si="4"/>
        <v>13</v>
      </c>
      <c r="AC313" s="258">
        <v>0</v>
      </c>
      <c r="AD313" s="247">
        <v>0</v>
      </c>
      <c r="AE313" s="247">
        <v>0</v>
      </c>
      <c r="AF313" s="258">
        <v>0</v>
      </c>
      <c r="AG313" s="258">
        <v>2</v>
      </c>
      <c r="AH313" s="247">
        <v>0</v>
      </c>
      <c r="AI313" s="247">
        <v>2</v>
      </c>
      <c r="AJ313" s="247">
        <v>0</v>
      </c>
      <c r="AK313" s="247">
        <v>0</v>
      </c>
      <c r="AL313" s="247">
        <v>9</v>
      </c>
      <c r="AM313" s="246" t="s">
        <v>7857</v>
      </c>
      <c r="AN313" s="247"/>
      <c r="AO313" s="247"/>
    </row>
    <row r="314" spans="1:41">
      <c r="A314" s="245" t="s">
        <v>1354</v>
      </c>
      <c r="B314" s="245" t="s">
        <v>4007</v>
      </c>
      <c r="C314" s="245" t="s">
        <v>7853</v>
      </c>
      <c r="D314" s="245" t="s">
        <v>2233</v>
      </c>
      <c r="E314" s="245" t="s">
        <v>1336</v>
      </c>
      <c r="F314" s="246" t="s">
        <v>727</v>
      </c>
      <c r="G314" s="247" t="s">
        <v>1355</v>
      </c>
      <c r="H314" s="247" t="s">
        <v>4008</v>
      </c>
      <c r="I314" s="248">
        <v>20584</v>
      </c>
      <c r="J314" s="245" t="s">
        <v>4009</v>
      </c>
      <c r="K314" s="245" t="s">
        <v>2332</v>
      </c>
      <c r="L314" s="245" t="s">
        <v>4010</v>
      </c>
      <c r="M314" s="247" t="s">
        <v>4011</v>
      </c>
      <c r="N314" s="249">
        <v>3</v>
      </c>
      <c r="O314" s="251" t="s">
        <v>2680</v>
      </c>
      <c r="P314" s="251">
        <v>10</v>
      </c>
      <c r="Q314" s="251" t="s">
        <v>2430</v>
      </c>
      <c r="R314" s="251">
        <v>11</v>
      </c>
      <c r="S314" s="251" t="s">
        <v>2590</v>
      </c>
      <c r="T314" s="251">
        <v>0</v>
      </c>
      <c r="U314" s="252" t="s">
        <v>7854</v>
      </c>
      <c r="V314" s="253" t="s">
        <v>2353</v>
      </c>
      <c r="W314" s="253" t="s">
        <v>7855</v>
      </c>
      <c r="X314" s="254" t="s">
        <v>7856</v>
      </c>
      <c r="Y314" s="255">
        <v>8</v>
      </c>
      <c r="Z314" s="255"/>
      <c r="AA314" s="256" t="s">
        <v>7957</v>
      </c>
      <c r="AB314" s="257">
        <f t="shared" si="4"/>
        <v>8</v>
      </c>
      <c r="AC314" s="258">
        <v>0</v>
      </c>
      <c r="AD314" s="247">
        <v>0</v>
      </c>
      <c r="AE314" s="247">
        <v>0</v>
      </c>
      <c r="AF314" s="258">
        <v>0</v>
      </c>
      <c r="AG314" s="258">
        <v>0</v>
      </c>
      <c r="AH314" s="247">
        <v>0</v>
      </c>
      <c r="AI314" s="247">
        <v>0</v>
      </c>
      <c r="AJ314" s="247">
        <v>0</v>
      </c>
      <c r="AK314" s="247">
        <v>0</v>
      </c>
      <c r="AL314" s="247">
        <v>8</v>
      </c>
      <c r="AM314" s="246" t="s">
        <v>7857</v>
      </c>
      <c r="AN314" s="247"/>
      <c r="AO314" s="247"/>
    </row>
    <row r="315" spans="1:41">
      <c r="A315" s="245" t="s">
        <v>1356</v>
      </c>
      <c r="B315" s="245" t="s">
        <v>4012</v>
      </c>
      <c r="C315" s="245" t="s">
        <v>7853</v>
      </c>
      <c r="D315" s="245" t="s">
        <v>2233</v>
      </c>
      <c r="E315" s="245" t="s">
        <v>1336</v>
      </c>
      <c r="F315" s="246" t="s">
        <v>724</v>
      </c>
      <c r="G315" s="247" t="s">
        <v>1357</v>
      </c>
      <c r="H315" s="247" t="s">
        <v>4013</v>
      </c>
      <c r="I315" s="248">
        <v>27460</v>
      </c>
      <c r="J315" s="245" t="s">
        <v>4014</v>
      </c>
      <c r="K315" s="245" t="s">
        <v>2332</v>
      </c>
      <c r="L315" s="245" t="s">
        <v>4015</v>
      </c>
      <c r="M315" s="247" t="s">
        <v>4016</v>
      </c>
      <c r="N315" s="249">
        <v>6</v>
      </c>
      <c r="O315" s="251" t="s">
        <v>2931</v>
      </c>
      <c r="P315" s="251">
        <v>13</v>
      </c>
      <c r="Q315" s="251" t="s">
        <v>2735</v>
      </c>
      <c r="R315" s="251">
        <v>38</v>
      </c>
      <c r="S315" s="251" t="s">
        <v>4017</v>
      </c>
      <c r="T315" s="251">
        <v>1</v>
      </c>
      <c r="U315" s="252" t="s">
        <v>7854</v>
      </c>
      <c r="V315" s="253" t="s">
        <v>26</v>
      </c>
      <c r="W315" s="253" t="s">
        <v>7855</v>
      </c>
      <c r="X315" s="254" t="s">
        <v>7856</v>
      </c>
      <c r="Y315" s="255">
        <v>32</v>
      </c>
      <c r="Z315" s="255"/>
      <c r="AA315" s="256" t="s">
        <v>699</v>
      </c>
      <c r="AB315" s="257">
        <f t="shared" si="4"/>
        <v>32</v>
      </c>
      <c r="AC315" s="258">
        <v>0</v>
      </c>
      <c r="AD315" s="247">
        <v>0</v>
      </c>
      <c r="AE315" s="247">
        <v>0</v>
      </c>
      <c r="AF315" s="258">
        <v>0</v>
      </c>
      <c r="AG315" s="258">
        <v>1</v>
      </c>
      <c r="AH315" s="247">
        <v>0</v>
      </c>
      <c r="AI315" s="247">
        <v>10</v>
      </c>
      <c r="AJ315" s="247">
        <v>0</v>
      </c>
      <c r="AK315" s="247">
        <v>0</v>
      </c>
      <c r="AL315" s="247">
        <v>21</v>
      </c>
      <c r="AM315" s="246" t="s">
        <v>7857</v>
      </c>
      <c r="AN315" s="247"/>
      <c r="AO315" s="247"/>
    </row>
    <row r="316" spans="1:41">
      <c r="A316" s="245" t="s">
        <v>1358</v>
      </c>
      <c r="B316" s="245" t="s">
        <v>4018</v>
      </c>
      <c r="C316" s="245" t="s">
        <v>7853</v>
      </c>
      <c r="D316" s="245" t="s">
        <v>2233</v>
      </c>
      <c r="E316" s="245" t="s">
        <v>1336</v>
      </c>
      <c r="F316" s="246" t="s">
        <v>730</v>
      </c>
      <c r="G316" s="247" t="s">
        <v>1359</v>
      </c>
      <c r="H316" s="247" t="s">
        <v>4019</v>
      </c>
      <c r="I316" s="248">
        <v>19975</v>
      </c>
      <c r="J316" s="245"/>
      <c r="K316" s="245"/>
      <c r="L316" s="245" t="s">
        <v>4021</v>
      </c>
      <c r="M316" s="247" t="s">
        <v>4022</v>
      </c>
      <c r="N316" s="249">
        <v>4</v>
      </c>
      <c r="O316" s="251" t="s">
        <v>4023</v>
      </c>
      <c r="P316" s="251">
        <v>8</v>
      </c>
      <c r="Q316" s="251" t="s">
        <v>2422</v>
      </c>
      <c r="R316" s="251">
        <v>13</v>
      </c>
      <c r="S316" s="251" t="s">
        <v>2590</v>
      </c>
      <c r="T316" s="251">
        <v>1</v>
      </c>
      <c r="U316" s="252" t="s">
        <v>7854</v>
      </c>
      <c r="V316" s="253" t="s">
        <v>26</v>
      </c>
      <c r="W316" s="253" t="s">
        <v>7855</v>
      </c>
      <c r="X316" s="254" t="s">
        <v>7856</v>
      </c>
      <c r="Y316" s="255">
        <v>11</v>
      </c>
      <c r="Z316" s="255"/>
      <c r="AA316" s="256" t="s">
        <v>699</v>
      </c>
      <c r="AB316" s="257">
        <f t="shared" si="4"/>
        <v>11</v>
      </c>
      <c r="AC316" s="258">
        <v>0</v>
      </c>
      <c r="AD316" s="247">
        <v>3</v>
      </c>
      <c r="AE316" s="247">
        <v>0</v>
      </c>
      <c r="AF316" s="258">
        <v>2</v>
      </c>
      <c r="AG316" s="258">
        <v>0</v>
      </c>
      <c r="AH316" s="247">
        <v>0</v>
      </c>
      <c r="AI316" s="247">
        <v>5</v>
      </c>
      <c r="AJ316" s="247">
        <v>0</v>
      </c>
      <c r="AK316" s="247">
        <v>0</v>
      </c>
      <c r="AL316" s="247">
        <v>1</v>
      </c>
      <c r="AM316" s="246" t="s">
        <v>7863</v>
      </c>
      <c r="AN316" s="247"/>
      <c r="AO316" s="247"/>
    </row>
    <row r="317" spans="1:41">
      <c r="A317" s="245" t="s">
        <v>1360</v>
      </c>
      <c r="B317" s="245" t="s">
        <v>4024</v>
      </c>
      <c r="C317" s="245" t="s">
        <v>7853</v>
      </c>
      <c r="D317" s="245" t="s">
        <v>2233</v>
      </c>
      <c r="E317" s="245" t="s">
        <v>1336</v>
      </c>
      <c r="F317" s="246" t="s">
        <v>727</v>
      </c>
      <c r="G317" s="247" t="s">
        <v>1361</v>
      </c>
      <c r="H317" s="247" t="s">
        <v>4025</v>
      </c>
      <c r="I317" s="248">
        <v>8227</v>
      </c>
      <c r="J317" s="245" t="s">
        <v>4026</v>
      </c>
      <c r="K317" s="245" t="s">
        <v>2332</v>
      </c>
      <c r="L317" s="245" t="s">
        <v>4027</v>
      </c>
      <c r="M317" s="247" t="s">
        <v>4028</v>
      </c>
      <c r="N317" s="249">
        <v>3</v>
      </c>
      <c r="O317" s="251" t="s">
        <v>2663</v>
      </c>
      <c r="P317" s="251">
        <v>5</v>
      </c>
      <c r="Q317" s="251" t="s">
        <v>2470</v>
      </c>
      <c r="R317" s="251">
        <v>11</v>
      </c>
      <c r="S317" s="251" t="s">
        <v>3290</v>
      </c>
      <c r="T317" s="251">
        <v>1</v>
      </c>
      <c r="U317" s="252" t="s">
        <v>7854</v>
      </c>
      <c r="V317" s="253" t="s">
        <v>2353</v>
      </c>
      <c r="W317" s="253" t="s">
        <v>7855</v>
      </c>
      <c r="X317" s="254" t="s">
        <v>7856</v>
      </c>
      <c r="Y317" s="255">
        <v>10</v>
      </c>
      <c r="Z317" s="255"/>
      <c r="AA317" s="256" t="s">
        <v>699</v>
      </c>
      <c r="AB317" s="257">
        <f t="shared" si="4"/>
        <v>10</v>
      </c>
      <c r="AC317" s="258">
        <v>0</v>
      </c>
      <c r="AD317" s="247">
        <v>0</v>
      </c>
      <c r="AE317" s="247">
        <v>0</v>
      </c>
      <c r="AF317" s="258">
        <v>0</v>
      </c>
      <c r="AG317" s="258">
        <v>1</v>
      </c>
      <c r="AH317" s="247">
        <v>0</v>
      </c>
      <c r="AI317" s="247">
        <v>0</v>
      </c>
      <c r="AJ317" s="247">
        <v>0</v>
      </c>
      <c r="AK317" s="247">
        <v>0</v>
      </c>
      <c r="AL317" s="247">
        <v>9</v>
      </c>
      <c r="AM317" s="246" t="s">
        <v>7857</v>
      </c>
      <c r="AN317" s="247"/>
      <c r="AO317" s="247"/>
    </row>
    <row r="318" spans="1:41">
      <c r="A318" s="245" t="s">
        <v>1362</v>
      </c>
      <c r="B318" s="245" t="s">
        <v>4029</v>
      </c>
      <c r="C318" s="245" t="s">
        <v>7853</v>
      </c>
      <c r="D318" s="245" t="s">
        <v>2233</v>
      </c>
      <c r="E318" s="245" t="s">
        <v>1336</v>
      </c>
      <c r="F318" s="246" t="s">
        <v>727</v>
      </c>
      <c r="G318" s="247" t="s">
        <v>1363</v>
      </c>
      <c r="H318" s="247" t="s">
        <v>4030</v>
      </c>
      <c r="I318" s="248">
        <v>15797</v>
      </c>
      <c r="J318" s="245"/>
      <c r="K318" s="245"/>
      <c r="L318" s="245" t="s">
        <v>699</v>
      </c>
      <c r="M318" s="247" t="s">
        <v>699</v>
      </c>
      <c r="N318" s="249">
        <v>1</v>
      </c>
      <c r="O318" s="251" t="s">
        <v>2603</v>
      </c>
      <c r="P318" s="251">
        <v>2</v>
      </c>
      <c r="Q318" s="251" t="s">
        <v>2822</v>
      </c>
      <c r="R318" s="251">
        <v>2</v>
      </c>
      <c r="S318" s="251" t="s">
        <v>2823</v>
      </c>
      <c r="T318" s="251">
        <v>0</v>
      </c>
      <c r="U318" s="252" t="s">
        <v>7854</v>
      </c>
      <c r="V318" s="253" t="s">
        <v>2353</v>
      </c>
      <c r="W318" s="253" t="s">
        <v>7855</v>
      </c>
      <c r="X318" s="254" t="s">
        <v>7856</v>
      </c>
      <c r="Y318" s="255">
        <v>3</v>
      </c>
      <c r="Z318" s="255"/>
      <c r="AA318" s="256" t="s">
        <v>699</v>
      </c>
      <c r="AB318" s="257">
        <f t="shared" si="4"/>
        <v>3</v>
      </c>
      <c r="AC318" s="258">
        <v>0</v>
      </c>
      <c r="AD318" s="247">
        <v>0</v>
      </c>
      <c r="AE318" s="247">
        <v>0</v>
      </c>
      <c r="AF318" s="258">
        <v>0</v>
      </c>
      <c r="AG318" s="258">
        <v>0</v>
      </c>
      <c r="AH318" s="247">
        <v>0</v>
      </c>
      <c r="AI318" s="247">
        <v>0</v>
      </c>
      <c r="AJ318" s="247">
        <v>0</v>
      </c>
      <c r="AK318" s="247">
        <v>0</v>
      </c>
      <c r="AL318" s="247">
        <v>3</v>
      </c>
      <c r="AM318" s="246" t="s">
        <v>7857</v>
      </c>
      <c r="AN318" s="247"/>
      <c r="AO318" s="247"/>
    </row>
    <row r="319" spans="1:41">
      <c r="A319" s="245" t="s">
        <v>1364</v>
      </c>
      <c r="B319" s="245" t="s">
        <v>4031</v>
      </c>
      <c r="C319" s="245" t="s">
        <v>7853</v>
      </c>
      <c r="D319" s="245" t="s">
        <v>2233</v>
      </c>
      <c r="E319" s="245" t="s">
        <v>1336</v>
      </c>
      <c r="F319" s="246" t="s">
        <v>727</v>
      </c>
      <c r="G319" s="247" t="s">
        <v>1365</v>
      </c>
      <c r="H319" s="247" t="s">
        <v>4032</v>
      </c>
      <c r="I319" s="248">
        <v>11125</v>
      </c>
      <c r="J319" s="245"/>
      <c r="K319" s="245"/>
      <c r="L319" s="245" t="s">
        <v>699</v>
      </c>
      <c r="M319" s="247" t="s">
        <v>699</v>
      </c>
      <c r="N319" s="249">
        <v>3</v>
      </c>
      <c r="O319" s="251" t="s">
        <v>2599</v>
      </c>
      <c r="P319" s="251">
        <v>9</v>
      </c>
      <c r="Q319" s="251" t="s">
        <v>2710</v>
      </c>
      <c r="R319" s="251">
        <v>29</v>
      </c>
      <c r="S319" s="251" t="s">
        <v>4033</v>
      </c>
      <c r="T319" s="251">
        <v>1</v>
      </c>
      <c r="U319" s="252" t="s">
        <v>7854</v>
      </c>
      <c r="V319" s="253" t="s">
        <v>2353</v>
      </c>
      <c r="W319" s="260" t="s">
        <v>35</v>
      </c>
      <c r="X319" s="254" t="s">
        <v>7862</v>
      </c>
      <c r="Y319" s="255">
        <v>28</v>
      </c>
      <c r="Z319" s="255"/>
      <c r="AA319" s="256" t="s">
        <v>699</v>
      </c>
      <c r="AB319" s="257">
        <f t="shared" si="4"/>
        <v>28</v>
      </c>
      <c r="AC319" s="258">
        <v>0</v>
      </c>
      <c r="AD319" s="247">
        <v>0</v>
      </c>
      <c r="AE319" s="247">
        <v>0</v>
      </c>
      <c r="AF319" s="258">
        <v>0</v>
      </c>
      <c r="AG319" s="258">
        <v>0</v>
      </c>
      <c r="AH319" s="247">
        <v>0</v>
      </c>
      <c r="AI319" s="247">
        <v>4</v>
      </c>
      <c r="AJ319" s="247">
        <v>0</v>
      </c>
      <c r="AK319" s="247">
        <v>0</v>
      </c>
      <c r="AL319" s="247">
        <v>24</v>
      </c>
      <c r="AM319" s="246" t="s">
        <v>7857</v>
      </c>
      <c r="AN319" s="247"/>
      <c r="AO319" s="247"/>
    </row>
    <row r="320" spans="1:41">
      <c r="A320" s="245" t="s">
        <v>1366</v>
      </c>
      <c r="B320" s="245" t="s">
        <v>4034</v>
      </c>
      <c r="C320" s="245" t="s">
        <v>7853</v>
      </c>
      <c r="D320" s="245" t="s">
        <v>2233</v>
      </c>
      <c r="E320" s="245" t="s">
        <v>1336</v>
      </c>
      <c r="F320" s="246" t="s">
        <v>727</v>
      </c>
      <c r="G320" s="247" t="s">
        <v>1367</v>
      </c>
      <c r="H320" s="247" t="s">
        <v>4035</v>
      </c>
      <c r="I320" s="248">
        <v>20583</v>
      </c>
      <c r="J320" s="245"/>
      <c r="K320" s="245"/>
      <c r="L320" s="245" t="s">
        <v>699</v>
      </c>
      <c r="M320" s="247" t="s">
        <v>699</v>
      </c>
      <c r="N320" s="249">
        <v>6</v>
      </c>
      <c r="O320" s="251" t="s">
        <v>4036</v>
      </c>
      <c r="P320" s="251">
        <v>8</v>
      </c>
      <c r="Q320" s="251" t="s">
        <v>2543</v>
      </c>
      <c r="R320" s="251">
        <v>39</v>
      </c>
      <c r="S320" s="251" t="s">
        <v>4037</v>
      </c>
      <c r="T320" s="251">
        <v>2</v>
      </c>
      <c r="U320" s="252" t="s">
        <v>7854</v>
      </c>
      <c r="V320" s="253" t="s">
        <v>4038</v>
      </c>
      <c r="W320" s="260" t="s">
        <v>35</v>
      </c>
      <c r="X320" s="254" t="s">
        <v>7862</v>
      </c>
      <c r="Y320" s="255">
        <v>39</v>
      </c>
      <c r="Z320" s="255"/>
      <c r="AA320" s="256" t="s">
        <v>699</v>
      </c>
      <c r="AB320" s="257">
        <f t="shared" si="4"/>
        <v>39</v>
      </c>
      <c r="AC320" s="258">
        <v>0</v>
      </c>
      <c r="AD320" s="247">
        <v>3</v>
      </c>
      <c r="AE320" s="247">
        <v>0</v>
      </c>
      <c r="AF320" s="258">
        <v>0</v>
      </c>
      <c r="AG320" s="258">
        <v>2</v>
      </c>
      <c r="AH320" s="247">
        <v>0</v>
      </c>
      <c r="AI320" s="247">
        <v>0</v>
      </c>
      <c r="AJ320" s="247">
        <v>0</v>
      </c>
      <c r="AK320" s="247">
        <v>0</v>
      </c>
      <c r="AL320" s="247">
        <v>34</v>
      </c>
      <c r="AM320" s="246" t="s">
        <v>7857</v>
      </c>
      <c r="AN320" s="247"/>
      <c r="AO320" s="247"/>
    </row>
    <row r="321" spans="1:41">
      <c r="A321" s="245" t="s">
        <v>1368</v>
      </c>
      <c r="B321" s="245" t="s">
        <v>4039</v>
      </c>
      <c r="C321" s="245" t="s">
        <v>7853</v>
      </c>
      <c r="D321" s="245" t="s">
        <v>2233</v>
      </c>
      <c r="E321" s="245" t="s">
        <v>1336</v>
      </c>
      <c r="F321" s="246" t="s">
        <v>727</v>
      </c>
      <c r="G321" s="247" t="s">
        <v>1369</v>
      </c>
      <c r="H321" s="247" t="s">
        <v>4040</v>
      </c>
      <c r="I321" s="248">
        <v>23468</v>
      </c>
      <c r="J321" s="245"/>
      <c r="K321" s="245"/>
      <c r="L321" s="245" t="s">
        <v>4042</v>
      </c>
      <c r="M321" s="247" t="s">
        <v>4043</v>
      </c>
      <c r="N321" s="249">
        <v>4</v>
      </c>
      <c r="O321" s="251" t="s">
        <v>4044</v>
      </c>
      <c r="P321" s="251">
        <v>10</v>
      </c>
      <c r="Q321" s="251" t="s">
        <v>2798</v>
      </c>
      <c r="R321" s="251">
        <v>38</v>
      </c>
      <c r="S321" s="251" t="s">
        <v>4045</v>
      </c>
      <c r="T321" s="251">
        <v>1</v>
      </c>
      <c r="U321" s="252" t="s">
        <v>7854</v>
      </c>
      <c r="V321" s="253" t="s">
        <v>26</v>
      </c>
      <c r="W321" s="260" t="s">
        <v>35</v>
      </c>
      <c r="X321" s="254" t="s">
        <v>7862</v>
      </c>
      <c r="Y321" s="255">
        <v>34</v>
      </c>
      <c r="Z321" s="255"/>
      <c r="AA321" s="256" t="s">
        <v>699</v>
      </c>
      <c r="AB321" s="257">
        <f t="shared" si="4"/>
        <v>34</v>
      </c>
      <c r="AC321" s="258">
        <v>0</v>
      </c>
      <c r="AD321" s="247">
        <v>2</v>
      </c>
      <c r="AE321" s="247">
        <v>0</v>
      </c>
      <c r="AF321" s="258">
        <v>0</v>
      </c>
      <c r="AG321" s="258">
        <v>5</v>
      </c>
      <c r="AH321" s="247">
        <v>0</v>
      </c>
      <c r="AI321" s="247">
        <v>0</v>
      </c>
      <c r="AJ321" s="247">
        <v>0</v>
      </c>
      <c r="AK321" s="247">
        <v>0</v>
      </c>
      <c r="AL321" s="247">
        <v>27</v>
      </c>
      <c r="AM321" s="246" t="s">
        <v>7857</v>
      </c>
      <c r="AN321" s="247"/>
      <c r="AO321" s="247"/>
    </row>
    <row r="322" spans="1:41">
      <c r="A322" s="245" t="s">
        <v>1370</v>
      </c>
      <c r="B322" s="245" t="s">
        <v>4046</v>
      </c>
      <c r="C322" s="245" t="s">
        <v>7853</v>
      </c>
      <c r="D322" s="245" t="s">
        <v>2233</v>
      </c>
      <c r="E322" s="245" t="s">
        <v>1336</v>
      </c>
      <c r="F322" s="246" t="s">
        <v>724</v>
      </c>
      <c r="G322" s="247" t="s">
        <v>1371</v>
      </c>
      <c r="H322" s="247" t="s">
        <v>4047</v>
      </c>
      <c r="I322" s="248">
        <v>20578</v>
      </c>
      <c r="J322" s="245"/>
      <c r="K322" s="245"/>
      <c r="L322" s="245" t="s">
        <v>699</v>
      </c>
      <c r="M322" s="247" t="s">
        <v>699</v>
      </c>
      <c r="N322" s="249">
        <v>4</v>
      </c>
      <c r="O322" s="251" t="s">
        <v>4048</v>
      </c>
      <c r="P322" s="251">
        <v>16</v>
      </c>
      <c r="Q322" s="251" t="s">
        <v>4049</v>
      </c>
      <c r="R322" s="251">
        <v>57</v>
      </c>
      <c r="S322" s="251" t="s">
        <v>4050</v>
      </c>
      <c r="T322" s="251">
        <v>2</v>
      </c>
      <c r="U322" s="252" t="s">
        <v>7854</v>
      </c>
      <c r="V322" s="253" t="s">
        <v>26</v>
      </c>
      <c r="W322" s="260" t="s">
        <v>35</v>
      </c>
      <c r="X322" s="254" t="s">
        <v>7862</v>
      </c>
      <c r="Y322" s="255">
        <v>57</v>
      </c>
      <c r="Z322" s="255"/>
      <c r="AA322" s="256" t="s">
        <v>699</v>
      </c>
      <c r="AB322" s="257">
        <f t="shared" si="4"/>
        <v>57</v>
      </c>
      <c r="AC322" s="258">
        <v>0</v>
      </c>
      <c r="AD322" s="247">
        <v>5</v>
      </c>
      <c r="AE322" s="247">
        <v>0</v>
      </c>
      <c r="AF322" s="258">
        <v>0</v>
      </c>
      <c r="AG322" s="258">
        <v>1</v>
      </c>
      <c r="AH322" s="247">
        <v>43</v>
      </c>
      <c r="AI322" s="247">
        <v>0</v>
      </c>
      <c r="AJ322" s="247">
        <v>0</v>
      </c>
      <c r="AK322" s="247">
        <v>0</v>
      </c>
      <c r="AL322" s="247">
        <v>8</v>
      </c>
      <c r="AM322" s="246" t="s">
        <v>7857</v>
      </c>
      <c r="AN322" s="247"/>
      <c r="AO322" s="247"/>
    </row>
    <row r="323" spans="1:41">
      <c r="A323" s="245" t="s">
        <v>1372</v>
      </c>
      <c r="B323" s="245" t="s">
        <v>4051</v>
      </c>
      <c r="C323" s="245" t="s">
        <v>7853</v>
      </c>
      <c r="D323" s="245" t="s">
        <v>2233</v>
      </c>
      <c r="E323" s="245" t="s">
        <v>1336</v>
      </c>
      <c r="F323" s="246" t="s">
        <v>730</v>
      </c>
      <c r="G323" s="247" t="s">
        <v>1373</v>
      </c>
      <c r="H323" s="247" t="s">
        <v>4052</v>
      </c>
      <c r="I323" s="248">
        <v>20578</v>
      </c>
      <c r="J323" s="245" t="s">
        <v>4053</v>
      </c>
      <c r="K323" s="245" t="s">
        <v>2332</v>
      </c>
      <c r="L323" s="245" t="s">
        <v>4054</v>
      </c>
      <c r="M323" s="247" t="s">
        <v>4055</v>
      </c>
      <c r="N323" s="249">
        <v>4</v>
      </c>
      <c r="O323" s="251" t="s">
        <v>3555</v>
      </c>
      <c r="P323" s="251">
        <v>10</v>
      </c>
      <c r="Q323" s="251" t="s">
        <v>2527</v>
      </c>
      <c r="R323" s="251">
        <v>34</v>
      </c>
      <c r="S323" s="251" t="s">
        <v>4056</v>
      </c>
      <c r="T323" s="251">
        <v>0</v>
      </c>
      <c r="U323" s="252" t="s">
        <v>7854</v>
      </c>
      <c r="V323" s="253" t="s">
        <v>26</v>
      </c>
      <c r="W323" s="260" t="s">
        <v>35</v>
      </c>
      <c r="X323" s="254" t="s">
        <v>7862</v>
      </c>
      <c r="Y323" s="255">
        <v>29</v>
      </c>
      <c r="Z323" s="255"/>
      <c r="AA323" s="256" t="s">
        <v>699</v>
      </c>
      <c r="AB323" s="257">
        <f t="shared" si="4"/>
        <v>29</v>
      </c>
      <c r="AC323" s="258">
        <v>0</v>
      </c>
      <c r="AD323" s="247">
        <v>3</v>
      </c>
      <c r="AE323" s="247">
        <v>0</v>
      </c>
      <c r="AF323" s="258">
        <v>0</v>
      </c>
      <c r="AG323" s="258">
        <v>2</v>
      </c>
      <c r="AH323" s="247">
        <v>0</v>
      </c>
      <c r="AI323" s="247">
        <v>4</v>
      </c>
      <c r="AJ323" s="247">
        <v>0</v>
      </c>
      <c r="AK323" s="247">
        <v>0</v>
      </c>
      <c r="AL323" s="247">
        <v>20</v>
      </c>
      <c r="AM323" s="246" t="s">
        <v>7857</v>
      </c>
      <c r="AN323" s="247"/>
      <c r="AO323" s="247"/>
    </row>
    <row r="324" spans="1:41">
      <c r="A324" s="245" t="s">
        <v>1374</v>
      </c>
      <c r="B324" s="245" t="s">
        <v>4057</v>
      </c>
      <c r="C324" s="245" t="s">
        <v>7853</v>
      </c>
      <c r="D324" s="245" t="s">
        <v>2233</v>
      </c>
      <c r="E324" s="245" t="s">
        <v>1336</v>
      </c>
      <c r="F324" s="246" t="s">
        <v>727</v>
      </c>
      <c r="G324" s="247" t="s">
        <v>1375</v>
      </c>
      <c r="H324" s="247" t="s">
        <v>4058</v>
      </c>
      <c r="I324" s="248">
        <v>17777</v>
      </c>
      <c r="J324" s="245"/>
      <c r="K324" s="245"/>
      <c r="L324" s="245" t="s">
        <v>4060</v>
      </c>
      <c r="M324" s="247" t="s">
        <v>4061</v>
      </c>
      <c r="N324" s="249">
        <v>4</v>
      </c>
      <c r="O324" s="251" t="s">
        <v>3777</v>
      </c>
      <c r="P324" s="251">
        <v>8</v>
      </c>
      <c r="Q324" s="251" t="s">
        <v>3077</v>
      </c>
      <c r="R324" s="251">
        <v>19</v>
      </c>
      <c r="S324" s="251" t="s">
        <v>4062</v>
      </c>
      <c r="T324" s="251">
        <v>1</v>
      </c>
      <c r="U324" s="252" t="s">
        <v>7854</v>
      </c>
      <c r="V324" s="253" t="s">
        <v>2353</v>
      </c>
      <c r="W324" s="253" t="s">
        <v>7855</v>
      </c>
      <c r="X324" s="254" t="s">
        <v>7856</v>
      </c>
      <c r="Y324" s="255">
        <v>27</v>
      </c>
      <c r="Z324" s="255"/>
      <c r="AA324" s="256" t="s">
        <v>699</v>
      </c>
      <c r="AB324" s="257">
        <f t="shared" ref="AB324:AB387" si="5">SUM(AC324:AL324)</f>
        <v>27</v>
      </c>
      <c r="AC324" s="258">
        <v>0</v>
      </c>
      <c r="AD324" s="247">
        <v>0</v>
      </c>
      <c r="AE324" s="247">
        <v>0</v>
      </c>
      <c r="AF324" s="258">
        <v>0</v>
      </c>
      <c r="AG324" s="258">
        <v>0</v>
      </c>
      <c r="AH324" s="247">
        <v>0</v>
      </c>
      <c r="AI324" s="247">
        <v>10</v>
      </c>
      <c r="AJ324" s="247">
        <v>0</v>
      </c>
      <c r="AK324" s="247">
        <v>0</v>
      </c>
      <c r="AL324" s="247">
        <v>17</v>
      </c>
      <c r="AM324" s="246" t="s">
        <v>7857</v>
      </c>
      <c r="AN324" s="247"/>
      <c r="AO324" s="247"/>
    </row>
    <row r="325" spans="1:41">
      <c r="A325" s="245" t="s">
        <v>1376</v>
      </c>
      <c r="B325" s="245" t="s">
        <v>4063</v>
      </c>
      <c r="C325" s="245" t="s">
        <v>7853</v>
      </c>
      <c r="D325" s="245" t="s">
        <v>2233</v>
      </c>
      <c r="E325" s="245" t="s">
        <v>1336</v>
      </c>
      <c r="F325" s="246" t="s">
        <v>727</v>
      </c>
      <c r="G325" s="247" t="s">
        <v>1377</v>
      </c>
      <c r="H325" s="247" t="s">
        <v>4064</v>
      </c>
      <c r="I325" s="248">
        <v>20583</v>
      </c>
      <c r="J325" s="245"/>
      <c r="K325" s="245"/>
      <c r="L325" s="245" t="s">
        <v>4066</v>
      </c>
      <c r="M325" s="247" t="s">
        <v>4067</v>
      </c>
      <c r="N325" s="249">
        <v>4</v>
      </c>
      <c r="O325" s="251" t="s">
        <v>2892</v>
      </c>
      <c r="P325" s="251">
        <v>12</v>
      </c>
      <c r="Q325" s="251" t="s">
        <v>3513</v>
      </c>
      <c r="R325" s="251">
        <v>45</v>
      </c>
      <c r="S325" s="251" t="s">
        <v>4068</v>
      </c>
      <c r="T325" s="251">
        <v>1</v>
      </c>
      <c r="U325" s="252" t="s">
        <v>7854</v>
      </c>
      <c r="V325" s="253" t="s">
        <v>26</v>
      </c>
      <c r="W325" s="260" t="s">
        <v>35</v>
      </c>
      <c r="X325" s="254" t="s">
        <v>7862</v>
      </c>
      <c r="Y325" s="255">
        <v>39</v>
      </c>
      <c r="Z325" s="255"/>
      <c r="AA325" s="256" t="s">
        <v>699</v>
      </c>
      <c r="AB325" s="257">
        <f t="shared" si="5"/>
        <v>39</v>
      </c>
      <c r="AC325" s="258">
        <v>0</v>
      </c>
      <c r="AD325" s="247">
        <v>0</v>
      </c>
      <c r="AE325" s="247">
        <v>0</v>
      </c>
      <c r="AF325" s="258">
        <v>0</v>
      </c>
      <c r="AG325" s="258">
        <v>0</v>
      </c>
      <c r="AH325" s="247">
        <v>0</v>
      </c>
      <c r="AI325" s="247">
        <v>4</v>
      </c>
      <c r="AJ325" s="247">
        <v>0</v>
      </c>
      <c r="AK325" s="247">
        <v>0</v>
      </c>
      <c r="AL325" s="247">
        <v>35</v>
      </c>
      <c r="AM325" s="246" t="s">
        <v>7857</v>
      </c>
      <c r="AN325" s="247"/>
      <c r="AO325" s="247"/>
    </row>
    <row r="326" spans="1:41">
      <c r="A326" s="245" t="s">
        <v>1378</v>
      </c>
      <c r="B326" s="245" t="s">
        <v>4069</v>
      </c>
      <c r="C326" s="245" t="s">
        <v>7853</v>
      </c>
      <c r="D326" s="245" t="s">
        <v>2233</v>
      </c>
      <c r="E326" s="245" t="s">
        <v>1336</v>
      </c>
      <c r="F326" s="246" t="s">
        <v>724</v>
      </c>
      <c r="G326" s="247" t="s">
        <v>1379</v>
      </c>
      <c r="H326" s="247" t="s">
        <v>4070</v>
      </c>
      <c r="I326" s="248">
        <v>26371</v>
      </c>
      <c r="J326" s="245" t="s">
        <v>4071</v>
      </c>
      <c r="K326" s="245" t="s">
        <v>2332</v>
      </c>
      <c r="L326" s="245" t="s">
        <v>4072</v>
      </c>
      <c r="M326" s="247" t="s">
        <v>4073</v>
      </c>
      <c r="N326" s="249">
        <v>5</v>
      </c>
      <c r="O326" s="251" t="s">
        <v>4074</v>
      </c>
      <c r="P326" s="251">
        <v>11</v>
      </c>
      <c r="Q326" s="251" t="s">
        <v>2735</v>
      </c>
      <c r="R326" s="251">
        <v>40</v>
      </c>
      <c r="S326" s="251" t="s">
        <v>4075</v>
      </c>
      <c r="T326" s="251">
        <v>0</v>
      </c>
      <c r="U326" s="252" t="s">
        <v>7854</v>
      </c>
      <c r="V326" s="253" t="s">
        <v>26</v>
      </c>
      <c r="W326" s="253" t="s">
        <v>7855</v>
      </c>
      <c r="X326" s="254" t="s">
        <v>7856</v>
      </c>
      <c r="Y326" s="255">
        <v>17</v>
      </c>
      <c r="Z326" s="255"/>
      <c r="AA326" s="256" t="s">
        <v>699</v>
      </c>
      <c r="AB326" s="257">
        <f t="shared" si="5"/>
        <v>17</v>
      </c>
      <c r="AC326" s="258">
        <v>0</v>
      </c>
      <c r="AD326" s="247">
        <v>0</v>
      </c>
      <c r="AE326" s="247">
        <v>0</v>
      </c>
      <c r="AF326" s="258">
        <v>0</v>
      </c>
      <c r="AG326" s="258">
        <v>0</v>
      </c>
      <c r="AH326" s="247">
        <v>0</v>
      </c>
      <c r="AI326" s="247">
        <v>0</v>
      </c>
      <c r="AJ326" s="247">
        <v>0</v>
      </c>
      <c r="AK326" s="247">
        <v>0</v>
      </c>
      <c r="AL326" s="247">
        <v>17</v>
      </c>
      <c r="AM326" s="246" t="s">
        <v>7857</v>
      </c>
      <c r="AN326" s="247"/>
      <c r="AO326" s="247"/>
    </row>
    <row r="327" spans="1:41">
      <c r="A327" s="245" t="s">
        <v>1380</v>
      </c>
      <c r="B327" s="245" t="s">
        <v>4076</v>
      </c>
      <c r="C327" s="245" t="s">
        <v>7853</v>
      </c>
      <c r="D327" s="245" t="s">
        <v>2233</v>
      </c>
      <c r="E327" s="245" t="s">
        <v>1336</v>
      </c>
      <c r="F327" s="246" t="s">
        <v>724</v>
      </c>
      <c r="G327" s="247" t="s">
        <v>1381</v>
      </c>
      <c r="H327" s="247" t="s">
        <v>4077</v>
      </c>
      <c r="I327" s="248">
        <v>30771</v>
      </c>
      <c r="J327" s="245"/>
      <c r="K327" s="245"/>
      <c r="L327" s="245" t="s">
        <v>4079</v>
      </c>
      <c r="M327" s="247" t="s">
        <v>4080</v>
      </c>
      <c r="N327" s="249">
        <v>6</v>
      </c>
      <c r="O327" s="251" t="s">
        <v>4081</v>
      </c>
      <c r="P327" s="251">
        <v>7</v>
      </c>
      <c r="Q327" s="251" t="s">
        <v>2527</v>
      </c>
      <c r="R327" s="251">
        <v>48</v>
      </c>
      <c r="S327" s="251" t="s">
        <v>4082</v>
      </c>
      <c r="T327" s="251">
        <v>0</v>
      </c>
      <c r="U327" s="252" t="s">
        <v>7854</v>
      </c>
      <c r="V327" s="253" t="s">
        <v>26</v>
      </c>
      <c r="W327" s="253" t="s">
        <v>7855</v>
      </c>
      <c r="X327" s="254" t="s">
        <v>7856</v>
      </c>
      <c r="Y327" s="255">
        <v>42</v>
      </c>
      <c r="Z327" s="255"/>
      <c r="AA327" s="256" t="s">
        <v>699</v>
      </c>
      <c r="AB327" s="257">
        <f t="shared" si="5"/>
        <v>42</v>
      </c>
      <c r="AC327" s="258">
        <v>0</v>
      </c>
      <c r="AD327" s="247">
        <v>0</v>
      </c>
      <c r="AE327" s="247">
        <v>0</v>
      </c>
      <c r="AF327" s="258">
        <v>0</v>
      </c>
      <c r="AG327" s="258">
        <v>3</v>
      </c>
      <c r="AH327" s="247">
        <v>0</v>
      </c>
      <c r="AI327" s="247">
        <v>4</v>
      </c>
      <c r="AJ327" s="247">
        <v>0</v>
      </c>
      <c r="AK327" s="247">
        <v>0</v>
      </c>
      <c r="AL327" s="247">
        <v>35</v>
      </c>
      <c r="AM327" s="246" t="s">
        <v>7857</v>
      </c>
      <c r="AN327" s="247"/>
      <c r="AO327" s="247"/>
    </row>
    <row r="328" spans="1:41">
      <c r="A328" s="245" t="s">
        <v>1382</v>
      </c>
      <c r="B328" s="245" t="s">
        <v>4083</v>
      </c>
      <c r="C328" s="245" t="s">
        <v>7853</v>
      </c>
      <c r="D328" s="245" t="s">
        <v>2233</v>
      </c>
      <c r="E328" s="245" t="s">
        <v>1336</v>
      </c>
      <c r="F328" s="246" t="s">
        <v>727</v>
      </c>
      <c r="G328" s="247" t="s">
        <v>1383</v>
      </c>
      <c r="H328" s="247" t="s">
        <v>4084</v>
      </c>
      <c r="I328" s="248">
        <v>38047</v>
      </c>
      <c r="J328" s="245" t="s">
        <v>4085</v>
      </c>
      <c r="K328" s="245" t="s">
        <v>2332</v>
      </c>
      <c r="L328" s="245" t="s">
        <v>4086</v>
      </c>
      <c r="M328" s="247" t="s">
        <v>4087</v>
      </c>
      <c r="N328" s="249">
        <v>2</v>
      </c>
      <c r="O328" s="251" t="s">
        <v>2680</v>
      </c>
      <c r="P328" s="251">
        <v>6</v>
      </c>
      <c r="Q328" s="251" t="s">
        <v>2470</v>
      </c>
      <c r="R328" s="251">
        <v>13</v>
      </c>
      <c r="S328" s="251" t="s">
        <v>2543</v>
      </c>
      <c r="T328" s="251">
        <v>1</v>
      </c>
      <c r="U328" s="252" t="s">
        <v>7854</v>
      </c>
      <c r="V328" s="253" t="s">
        <v>26</v>
      </c>
      <c r="W328" s="253" t="s">
        <v>7855</v>
      </c>
      <c r="X328" s="254" t="s">
        <v>7856</v>
      </c>
      <c r="Y328" s="255">
        <v>8</v>
      </c>
      <c r="Z328" s="255"/>
      <c r="AA328" s="256" t="s">
        <v>699</v>
      </c>
      <c r="AB328" s="257">
        <f t="shared" si="5"/>
        <v>8</v>
      </c>
      <c r="AC328" s="258">
        <v>0</v>
      </c>
      <c r="AD328" s="247">
        <v>2</v>
      </c>
      <c r="AE328" s="247">
        <v>0</v>
      </c>
      <c r="AF328" s="258">
        <v>2</v>
      </c>
      <c r="AG328" s="258">
        <v>0</v>
      </c>
      <c r="AH328" s="247">
        <v>0</v>
      </c>
      <c r="AI328" s="247">
        <v>0</v>
      </c>
      <c r="AJ328" s="247">
        <v>0</v>
      </c>
      <c r="AK328" s="247">
        <v>0</v>
      </c>
      <c r="AL328" s="247">
        <v>4</v>
      </c>
      <c r="AM328" s="246" t="s">
        <v>7857</v>
      </c>
      <c r="AN328" s="247"/>
      <c r="AO328" s="247"/>
    </row>
    <row r="329" spans="1:41">
      <c r="A329" s="245" t="s">
        <v>1384</v>
      </c>
      <c r="B329" s="245" t="s">
        <v>4088</v>
      </c>
      <c r="C329" s="245" t="s">
        <v>7853</v>
      </c>
      <c r="D329" s="245" t="s">
        <v>2233</v>
      </c>
      <c r="E329" s="245" t="s">
        <v>1336</v>
      </c>
      <c r="F329" s="246" t="s">
        <v>727</v>
      </c>
      <c r="G329" s="247" t="s">
        <v>1385</v>
      </c>
      <c r="H329" s="247" t="s">
        <v>4089</v>
      </c>
      <c r="I329" s="248">
        <v>39873</v>
      </c>
      <c r="J329" s="245" t="s">
        <v>4090</v>
      </c>
      <c r="K329" s="245" t="s">
        <v>2332</v>
      </c>
      <c r="L329" s="245" t="s">
        <v>4091</v>
      </c>
      <c r="M329" s="247" t="s">
        <v>4092</v>
      </c>
      <c r="N329" s="249">
        <v>5</v>
      </c>
      <c r="O329" s="251" t="s">
        <v>3724</v>
      </c>
      <c r="P329" s="251">
        <v>15</v>
      </c>
      <c r="Q329" s="251" t="s">
        <v>3219</v>
      </c>
      <c r="R329" s="251">
        <v>47</v>
      </c>
      <c r="S329" s="251" t="s">
        <v>4093</v>
      </c>
      <c r="T329" s="251">
        <v>1</v>
      </c>
      <c r="U329" s="252" t="s">
        <v>7854</v>
      </c>
      <c r="V329" s="253" t="s">
        <v>26</v>
      </c>
      <c r="W329" s="260" t="s">
        <v>35</v>
      </c>
      <c r="X329" s="254" t="s">
        <v>7862</v>
      </c>
      <c r="Y329" s="255">
        <v>57</v>
      </c>
      <c r="Z329" s="255"/>
      <c r="AA329" s="256" t="s">
        <v>699</v>
      </c>
      <c r="AB329" s="257">
        <f t="shared" si="5"/>
        <v>57</v>
      </c>
      <c r="AC329" s="258">
        <v>0</v>
      </c>
      <c r="AD329" s="247">
        <v>0</v>
      </c>
      <c r="AE329" s="247">
        <v>0</v>
      </c>
      <c r="AF329" s="258">
        <v>0</v>
      </c>
      <c r="AG329" s="258">
        <v>0</v>
      </c>
      <c r="AH329" s="247">
        <v>0</v>
      </c>
      <c r="AI329" s="247">
        <v>5</v>
      </c>
      <c r="AJ329" s="247">
        <v>0</v>
      </c>
      <c r="AK329" s="247">
        <v>0</v>
      </c>
      <c r="AL329" s="247">
        <v>52</v>
      </c>
      <c r="AM329" s="246" t="s">
        <v>7857</v>
      </c>
      <c r="AN329" s="247"/>
      <c r="AO329" s="247"/>
    </row>
    <row r="330" spans="1:41">
      <c r="A330" s="245" t="s">
        <v>1386</v>
      </c>
      <c r="B330" s="245" t="s">
        <v>4094</v>
      </c>
      <c r="C330" s="245" t="s">
        <v>7853</v>
      </c>
      <c r="D330" s="245" t="s">
        <v>2233</v>
      </c>
      <c r="E330" s="245" t="s">
        <v>1336</v>
      </c>
      <c r="F330" s="246" t="s">
        <v>730</v>
      </c>
      <c r="G330" s="247" t="s">
        <v>1387</v>
      </c>
      <c r="H330" s="247" t="s">
        <v>4095</v>
      </c>
      <c r="I330" s="248">
        <v>38047</v>
      </c>
      <c r="J330" s="245" t="s">
        <v>4096</v>
      </c>
      <c r="K330" s="245" t="s">
        <v>2332</v>
      </c>
      <c r="L330" s="245" t="s">
        <v>4097</v>
      </c>
      <c r="M330" s="247" t="s">
        <v>4098</v>
      </c>
      <c r="N330" s="249">
        <v>3</v>
      </c>
      <c r="O330" s="251" t="s">
        <v>2969</v>
      </c>
      <c r="P330" s="251">
        <v>13</v>
      </c>
      <c r="Q330" s="251" t="s">
        <v>2422</v>
      </c>
      <c r="R330" s="251">
        <v>12</v>
      </c>
      <c r="S330" s="251" t="s">
        <v>4099</v>
      </c>
      <c r="T330" s="251">
        <v>1</v>
      </c>
      <c r="U330" s="252" t="s">
        <v>7854</v>
      </c>
      <c r="V330" s="253" t="s">
        <v>2353</v>
      </c>
      <c r="W330" s="253" t="s">
        <v>7855</v>
      </c>
      <c r="X330" s="254" t="s">
        <v>7856</v>
      </c>
      <c r="Y330" s="255">
        <v>19</v>
      </c>
      <c r="Z330" s="255"/>
      <c r="AA330" s="256" t="s">
        <v>699</v>
      </c>
      <c r="AB330" s="257">
        <f t="shared" si="5"/>
        <v>19</v>
      </c>
      <c r="AC330" s="258">
        <v>0</v>
      </c>
      <c r="AD330" s="247">
        <v>3</v>
      </c>
      <c r="AE330" s="247">
        <v>0</v>
      </c>
      <c r="AF330" s="258">
        <v>0</v>
      </c>
      <c r="AG330" s="258">
        <v>3</v>
      </c>
      <c r="AH330" s="247">
        <v>0</v>
      </c>
      <c r="AI330" s="247">
        <v>5</v>
      </c>
      <c r="AJ330" s="247">
        <v>0</v>
      </c>
      <c r="AK330" s="247">
        <v>0</v>
      </c>
      <c r="AL330" s="247">
        <v>8</v>
      </c>
      <c r="AM330" s="246" t="s">
        <v>7857</v>
      </c>
      <c r="AN330" s="247"/>
      <c r="AO330" s="247"/>
    </row>
    <row r="331" spans="1:41">
      <c r="A331" s="245" t="s">
        <v>1388</v>
      </c>
      <c r="B331" s="245" t="s">
        <v>4100</v>
      </c>
      <c r="C331" s="245" t="s">
        <v>7853</v>
      </c>
      <c r="D331" s="245" t="s">
        <v>2233</v>
      </c>
      <c r="E331" s="245" t="s">
        <v>1336</v>
      </c>
      <c r="F331" s="246" t="s">
        <v>730</v>
      </c>
      <c r="G331" s="247" t="s">
        <v>1389</v>
      </c>
      <c r="H331" s="247" t="s">
        <v>4101</v>
      </c>
      <c r="I331" s="248">
        <v>34423</v>
      </c>
      <c r="J331" s="245" t="s">
        <v>4102</v>
      </c>
      <c r="K331" s="245" t="s">
        <v>2332</v>
      </c>
      <c r="L331" s="245" t="s">
        <v>4103</v>
      </c>
      <c r="M331" s="247" t="s">
        <v>4104</v>
      </c>
      <c r="N331" s="249">
        <v>2</v>
      </c>
      <c r="O331" s="251" t="s">
        <v>2879</v>
      </c>
      <c r="P331" s="251">
        <v>12</v>
      </c>
      <c r="Q331" s="251" t="s">
        <v>2369</v>
      </c>
      <c r="R331" s="251">
        <v>42</v>
      </c>
      <c r="S331" s="251" t="s">
        <v>4105</v>
      </c>
      <c r="T331" s="251">
        <v>1</v>
      </c>
      <c r="U331" s="252" t="s">
        <v>7854</v>
      </c>
      <c r="V331" s="253" t="s">
        <v>26</v>
      </c>
      <c r="W331" s="260" t="s">
        <v>35</v>
      </c>
      <c r="X331" s="254" t="s">
        <v>7862</v>
      </c>
      <c r="Y331" s="255">
        <v>35</v>
      </c>
      <c r="Z331" s="255"/>
      <c r="AA331" s="256" t="s">
        <v>699</v>
      </c>
      <c r="AB331" s="257">
        <f t="shared" si="5"/>
        <v>35</v>
      </c>
      <c r="AC331" s="258">
        <v>0</v>
      </c>
      <c r="AD331" s="247">
        <v>2</v>
      </c>
      <c r="AE331" s="247">
        <v>0</v>
      </c>
      <c r="AF331" s="258">
        <v>0</v>
      </c>
      <c r="AG331" s="258">
        <v>7</v>
      </c>
      <c r="AH331" s="247">
        <v>0</v>
      </c>
      <c r="AI331" s="247">
        <v>4</v>
      </c>
      <c r="AJ331" s="247">
        <v>0</v>
      </c>
      <c r="AK331" s="247">
        <v>0</v>
      </c>
      <c r="AL331" s="247">
        <v>22</v>
      </c>
      <c r="AM331" s="246" t="s">
        <v>7863</v>
      </c>
      <c r="AN331" s="247"/>
      <c r="AO331" s="247"/>
    </row>
    <row r="332" spans="1:41">
      <c r="A332" s="245" t="s">
        <v>1390</v>
      </c>
      <c r="B332" s="245" t="s">
        <v>4106</v>
      </c>
      <c r="C332" s="245" t="s">
        <v>7853</v>
      </c>
      <c r="D332" s="245" t="s">
        <v>2233</v>
      </c>
      <c r="E332" s="245" t="s">
        <v>1336</v>
      </c>
      <c r="F332" s="246" t="s">
        <v>727</v>
      </c>
      <c r="G332" s="247" t="s">
        <v>1391</v>
      </c>
      <c r="H332" s="247" t="s">
        <v>4107</v>
      </c>
      <c r="I332" s="248">
        <v>43160</v>
      </c>
      <c r="J332" s="245" t="s">
        <v>4108</v>
      </c>
      <c r="K332" s="245" t="s">
        <v>2332</v>
      </c>
      <c r="L332" s="245" t="s">
        <v>4109</v>
      </c>
      <c r="M332" s="247" t="s">
        <v>4110</v>
      </c>
      <c r="N332" s="249">
        <v>2</v>
      </c>
      <c r="O332" s="251" t="s">
        <v>4111</v>
      </c>
      <c r="P332" s="251">
        <v>26</v>
      </c>
      <c r="Q332" s="251" t="s">
        <v>4112</v>
      </c>
      <c r="R332" s="251">
        <v>72</v>
      </c>
      <c r="S332" s="251" t="s">
        <v>4113</v>
      </c>
      <c r="T332" s="251">
        <v>2</v>
      </c>
      <c r="U332" s="252" t="s">
        <v>7854</v>
      </c>
      <c r="V332" s="253" t="s">
        <v>26</v>
      </c>
      <c r="W332" s="260" t="s">
        <v>87</v>
      </c>
      <c r="X332" s="254" t="s">
        <v>7862</v>
      </c>
      <c r="Y332" s="255">
        <v>54</v>
      </c>
      <c r="Z332" s="255"/>
      <c r="AA332" s="256" t="s">
        <v>699</v>
      </c>
      <c r="AB332" s="257">
        <f t="shared" si="5"/>
        <v>54</v>
      </c>
      <c r="AC332" s="258">
        <v>0</v>
      </c>
      <c r="AD332" s="247">
        <v>1</v>
      </c>
      <c r="AE332" s="247">
        <v>0</v>
      </c>
      <c r="AF332" s="258">
        <v>0</v>
      </c>
      <c r="AG332" s="258">
        <v>2</v>
      </c>
      <c r="AH332" s="247">
        <v>0</v>
      </c>
      <c r="AI332" s="247">
        <v>4</v>
      </c>
      <c r="AJ332" s="247">
        <v>0</v>
      </c>
      <c r="AK332" s="247">
        <v>0</v>
      </c>
      <c r="AL332" s="247">
        <v>47</v>
      </c>
      <c r="AM332" s="246" t="s">
        <v>7857</v>
      </c>
      <c r="AN332" s="247"/>
      <c r="AO332" s="247"/>
    </row>
    <row r="333" spans="1:41">
      <c r="A333" s="245" t="s">
        <v>1392</v>
      </c>
      <c r="B333" s="245" t="s">
        <v>4114</v>
      </c>
      <c r="C333" s="245" t="s">
        <v>7853</v>
      </c>
      <c r="D333" s="245" t="s">
        <v>2233</v>
      </c>
      <c r="E333" s="245" t="s">
        <v>1336</v>
      </c>
      <c r="F333" s="246" t="s">
        <v>730</v>
      </c>
      <c r="G333" s="247" t="s">
        <v>1393</v>
      </c>
      <c r="H333" s="247" t="s">
        <v>4115</v>
      </c>
      <c r="I333" s="248">
        <v>38047</v>
      </c>
      <c r="J333" s="245" t="s">
        <v>4116</v>
      </c>
      <c r="K333" s="245" t="s">
        <v>2332</v>
      </c>
      <c r="L333" s="245" t="s">
        <v>4117</v>
      </c>
      <c r="M333" s="247" t="s">
        <v>4118</v>
      </c>
      <c r="N333" s="249">
        <v>4</v>
      </c>
      <c r="O333" s="251" t="s">
        <v>4119</v>
      </c>
      <c r="P333" s="251">
        <v>12</v>
      </c>
      <c r="Q333" s="251" t="s">
        <v>2798</v>
      </c>
      <c r="R333" s="251">
        <v>48</v>
      </c>
      <c r="S333" s="251" t="s">
        <v>4120</v>
      </c>
      <c r="T333" s="251">
        <v>1</v>
      </c>
      <c r="U333" s="252" t="s">
        <v>7854</v>
      </c>
      <c r="V333" s="253" t="s">
        <v>26</v>
      </c>
      <c r="W333" s="260" t="s">
        <v>35</v>
      </c>
      <c r="X333" s="254" t="s">
        <v>7862</v>
      </c>
      <c r="Y333" s="255">
        <v>35</v>
      </c>
      <c r="Z333" s="255"/>
      <c r="AA333" s="256" t="s">
        <v>699</v>
      </c>
      <c r="AB333" s="257">
        <f t="shared" si="5"/>
        <v>35</v>
      </c>
      <c r="AC333" s="258">
        <v>0</v>
      </c>
      <c r="AD333" s="247">
        <v>1</v>
      </c>
      <c r="AE333" s="247">
        <v>0</v>
      </c>
      <c r="AF333" s="258">
        <v>0</v>
      </c>
      <c r="AG333" s="258">
        <v>1</v>
      </c>
      <c r="AH333" s="247">
        <v>0</v>
      </c>
      <c r="AI333" s="247">
        <v>4</v>
      </c>
      <c r="AJ333" s="247">
        <v>0</v>
      </c>
      <c r="AK333" s="247">
        <v>0</v>
      </c>
      <c r="AL333" s="247">
        <v>29</v>
      </c>
      <c r="AM333" s="246" t="s">
        <v>7857</v>
      </c>
      <c r="AN333" s="247"/>
      <c r="AO333" s="247"/>
    </row>
    <row r="334" spans="1:41">
      <c r="A334" s="245" t="s">
        <v>1394</v>
      </c>
      <c r="B334" s="245" t="s">
        <v>4121</v>
      </c>
      <c r="C334" s="245" t="s">
        <v>7853</v>
      </c>
      <c r="D334" s="245" t="s">
        <v>2233</v>
      </c>
      <c r="E334" s="245" t="s">
        <v>1336</v>
      </c>
      <c r="F334" s="246" t="s">
        <v>727</v>
      </c>
      <c r="G334" s="247" t="s">
        <v>1395</v>
      </c>
      <c r="H334" s="247" t="s">
        <v>4122</v>
      </c>
      <c r="I334" s="248">
        <v>38047</v>
      </c>
      <c r="J334" s="245" t="s">
        <v>4123</v>
      </c>
      <c r="K334" s="245" t="s">
        <v>2332</v>
      </c>
      <c r="L334" s="245" t="s">
        <v>4124</v>
      </c>
      <c r="M334" s="247" t="s">
        <v>4125</v>
      </c>
      <c r="N334" s="249">
        <v>4</v>
      </c>
      <c r="O334" s="251" t="s">
        <v>3219</v>
      </c>
      <c r="P334" s="251">
        <v>8</v>
      </c>
      <c r="Q334" s="251" t="s">
        <v>2797</v>
      </c>
      <c r="R334" s="251">
        <v>42</v>
      </c>
      <c r="S334" s="251" t="s">
        <v>4126</v>
      </c>
      <c r="T334" s="251">
        <v>2</v>
      </c>
      <c r="U334" s="252" t="s">
        <v>7854</v>
      </c>
      <c r="V334" s="253" t="s">
        <v>26</v>
      </c>
      <c r="W334" s="260" t="s">
        <v>35</v>
      </c>
      <c r="X334" s="254" t="s">
        <v>7862</v>
      </c>
      <c r="Y334" s="255">
        <v>49</v>
      </c>
      <c r="Z334" s="255"/>
      <c r="AA334" s="256" t="s">
        <v>699</v>
      </c>
      <c r="AB334" s="257">
        <f t="shared" si="5"/>
        <v>49</v>
      </c>
      <c r="AC334" s="258">
        <v>0</v>
      </c>
      <c r="AD334" s="247">
        <v>0</v>
      </c>
      <c r="AE334" s="247">
        <v>0</v>
      </c>
      <c r="AF334" s="258">
        <v>0</v>
      </c>
      <c r="AG334" s="258">
        <v>1</v>
      </c>
      <c r="AH334" s="247">
        <v>0</v>
      </c>
      <c r="AI334" s="247">
        <v>5</v>
      </c>
      <c r="AJ334" s="247">
        <v>0</v>
      </c>
      <c r="AK334" s="247">
        <v>0</v>
      </c>
      <c r="AL334" s="247">
        <v>43</v>
      </c>
      <c r="AM334" s="246" t="s">
        <v>7857</v>
      </c>
      <c r="AN334" s="247"/>
      <c r="AO334" s="247"/>
    </row>
    <row r="335" spans="1:41">
      <c r="A335" s="245" t="s">
        <v>1396</v>
      </c>
      <c r="B335" s="245" t="s">
        <v>4127</v>
      </c>
      <c r="C335" s="245" t="s">
        <v>7853</v>
      </c>
      <c r="D335" s="245" t="s">
        <v>2233</v>
      </c>
      <c r="E335" s="245" t="s">
        <v>1336</v>
      </c>
      <c r="F335" s="246" t="s">
        <v>784</v>
      </c>
      <c r="G335" s="247" t="s">
        <v>1397</v>
      </c>
      <c r="H335" s="247" t="s">
        <v>4128</v>
      </c>
      <c r="I335" s="248">
        <v>36296</v>
      </c>
      <c r="J335" s="245"/>
      <c r="K335" s="245"/>
      <c r="L335" s="245" t="s">
        <v>4130</v>
      </c>
      <c r="M335" s="247" t="s">
        <v>4131</v>
      </c>
      <c r="N335" s="249">
        <v>4</v>
      </c>
      <c r="O335" s="251" t="s">
        <v>4132</v>
      </c>
      <c r="P335" s="251">
        <v>23</v>
      </c>
      <c r="Q335" s="251" t="s">
        <v>2945</v>
      </c>
      <c r="R335" s="251">
        <v>64</v>
      </c>
      <c r="S335" s="251" t="s">
        <v>4133</v>
      </c>
      <c r="T335" s="251">
        <v>1</v>
      </c>
      <c r="U335" s="252" t="s">
        <v>7854</v>
      </c>
      <c r="V335" s="253" t="s">
        <v>26</v>
      </c>
      <c r="W335" s="253" t="s">
        <v>7855</v>
      </c>
      <c r="X335" s="254" t="s">
        <v>7856</v>
      </c>
      <c r="Y335" s="255">
        <v>46</v>
      </c>
      <c r="Z335" s="255"/>
      <c r="AA335" s="256" t="s">
        <v>699</v>
      </c>
      <c r="AB335" s="257">
        <f t="shared" si="5"/>
        <v>46</v>
      </c>
      <c r="AC335" s="258">
        <v>0</v>
      </c>
      <c r="AD335" s="247">
        <v>3</v>
      </c>
      <c r="AE335" s="247">
        <v>0</v>
      </c>
      <c r="AF335" s="258">
        <v>0</v>
      </c>
      <c r="AG335" s="258">
        <v>0</v>
      </c>
      <c r="AH335" s="247">
        <v>0</v>
      </c>
      <c r="AI335" s="247">
        <v>22</v>
      </c>
      <c r="AJ335" s="247">
        <v>0</v>
      </c>
      <c r="AK335" s="247">
        <v>0</v>
      </c>
      <c r="AL335" s="247">
        <v>21</v>
      </c>
      <c r="AM335" s="246" t="s">
        <v>7857</v>
      </c>
      <c r="AN335" s="247"/>
      <c r="AO335" s="247"/>
    </row>
    <row r="336" spans="1:41">
      <c r="A336" s="245" t="s">
        <v>1398</v>
      </c>
      <c r="B336" s="245" t="s">
        <v>4134</v>
      </c>
      <c r="C336" s="245" t="s">
        <v>7853</v>
      </c>
      <c r="D336" s="245" t="s">
        <v>2233</v>
      </c>
      <c r="E336" s="245" t="s">
        <v>1336</v>
      </c>
      <c r="F336" s="246" t="s">
        <v>7904</v>
      </c>
      <c r="G336" s="247" t="s">
        <v>1399</v>
      </c>
      <c r="H336" s="247" t="s">
        <v>4135</v>
      </c>
      <c r="I336" s="248">
        <v>20227</v>
      </c>
      <c r="J336" s="245" t="s">
        <v>4136</v>
      </c>
      <c r="K336" s="245" t="s">
        <v>2332</v>
      </c>
      <c r="L336" s="245" t="s">
        <v>4137</v>
      </c>
      <c r="M336" s="247" t="s">
        <v>4138</v>
      </c>
      <c r="N336" s="249">
        <v>4</v>
      </c>
      <c r="O336" s="251" t="s">
        <v>4139</v>
      </c>
      <c r="P336" s="251">
        <v>17</v>
      </c>
      <c r="Q336" s="251" t="s">
        <v>4140</v>
      </c>
      <c r="R336" s="251">
        <v>77</v>
      </c>
      <c r="S336" s="251" t="s">
        <v>4141</v>
      </c>
      <c r="T336" s="251">
        <v>3</v>
      </c>
      <c r="U336" s="252" t="s">
        <v>7854</v>
      </c>
      <c r="V336" s="253" t="s">
        <v>26</v>
      </c>
      <c r="W336" s="260" t="s">
        <v>35</v>
      </c>
      <c r="X336" s="254" t="s">
        <v>7862</v>
      </c>
      <c r="Y336" s="255">
        <v>39</v>
      </c>
      <c r="Z336" s="255"/>
      <c r="AA336" s="275" t="s">
        <v>7958</v>
      </c>
      <c r="AB336" s="257">
        <f t="shared" si="5"/>
        <v>39</v>
      </c>
      <c r="AC336" s="258">
        <v>0</v>
      </c>
      <c r="AD336" s="247">
        <v>0</v>
      </c>
      <c r="AE336" s="247">
        <v>0</v>
      </c>
      <c r="AF336" s="258">
        <v>0</v>
      </c>
      <c r="AG336" s="258">
        <v>0</v>
      </c>
      <c r="AH336" s="247">
        <v>0</v>
      </c>
      <c r="AI336" s="247">
        <v>1</v>
      </c>
      <c r="AJ336" s="247">
        <v>0</v>
      </c>
      <c r="AK336" s="247">
        <v>0</v>
      </c>
      <c r="AL336" s="247">
        <v>38</v>
      </c>
      <c r="AM336" s="246" t="s">
        <v>7857</v>
      </c>
      <c r="AN336" s="247"/>
      <c r="AO336" s="247"/>
    </row>
    <row r="337" spans="1:41">
      <c r="A337" s="245" t="s">
        <v>1400</v>
      </c>
      <c r="B337" s="245" t="s">
        <v>4142</v>
      </c>
      <c r="C337" s="245" t="s">
        <v>7853</v>
      </c>
      <c r="D337" s="245" t="s">
        <v>2233</v>
      </c>
      <c r="E337" s="245" t="s">
        <v>1336</v>
      </c>
      <c r="F337" s="246" t="s">
        <v>730</v>
      </c>
      <c r="G337" s="247" t="s">
        <v>1401</v>
      </c>
      <c r="H337" s="247" t="s">
        <v>4143</v>
      </c>
      <c r="I337" s="248">
        <v>17198</v>
      </c>
      <c r="J337" s="245"/>
      <c r="K337" s="245"/>
      <c r="L337" s="245" t="s">
        <v>4145</v>
      </c>
      <c r="M337" s="247" t="s">
        <v>4146</v>
      </c>
      <c r="N337" s="249">
        <v>3</v>
      </c>
      <c r="O337" s="251" t="s">
        <v>2345</v>
      </c>
      <c r="P337" s="251">
        <v>23</v>
      </c>
      <c r="Q337" s="251" t="s">
        <v>4140</v>
      </c>
      <c r="R337" s="251">
        <v>61</v>
      </c>
      <c r="S337" s="251" t="s">
        <v>4147</v>
      </c>
      <c r="T337" s="251">
        <v>1</v>
      </c>
      <c r="U337" s="252" t="s">
        <v>7854</v>
      </c>
      <c r="V337" s="253" t="s">
        <v>26</v>
      </c>
      <c r="W337" s="260" t="s">
        <v>35</v>
      </c>
      <c r="X337" s="254" t="s">
        <v>7862</v>
      </c>
      <c r="Y337" s="255">
        <v>50</v>
      </c>
      <c r="Z337" s="255"/>
      <c r="AA337" s="256" t="s">
        <v>699</v>
      </c>
      <c r="AB337" s="257">
        <f t="shared" si="5"/>
        <v>50</v>
      </c>
      <c r="AC337" s="258">
        <v>0</v>
      </c>
      <c r="AD337" s="247">
        <v>0</v>
      </c>
      <c r="AE337" s="247">
        <v>0</v>
      </c>
      <c r="AF337" s="258">
        <v>0</v>
      </c>
      <c r="AG337" s="258">
        <v>0</v>
      </c>
      <c r="AH337" s="247">
        <v>0</v>
      </c>
      <c r="AI337" s="247">
        <v>3</v>
      </c>
      <c r="AJ337" s="247">
        <v>0</v>
      </c>
      <c r="AK337" s="247">
        <v>0</v>
      </c>
      <c r="AL337" s="247">
        <v>47</v>
      </c>
      <c r="AM337" s="246" t="s">
        <v>7857</v>
      </c>
      <c r="AN337" s="247"/>
      <c r="AO337" s="247"/>
    </row>
    <row r="338" spans="1:41">
      <c r="A338" s="245" t="s">
        <v>1402</v>
      </c>
      <c r="B338" s="245" t="s">
        <v>4148</v>
      </c>
      <c r="C338" s="245" t="s">
        <v>7853</v>
      </c>
      <c r="D338" s="245" t="s">
        <v>2233</v>
      </c>
      <c r="E338" s="245" t="s">
        <v>1336</v>
      </c>
      <c r="F338" s="246" t="s">
        <v>727</v>
      </c>
      <c r="G338" s="247" t="s">
        <v>1403</v>
      </c>
      <c r="H338" s="247" t="s">
        <v>4149</v>
      </c>
      <c r="I338" s="248">
        <v>39508</v>
      </c>
      <c r="J338" s="245"/>
      <c r="K338" s="245"/>
      <c r="L338" s="245" t="s">
        <v>699</v>
      </c>
      <c r="M338" s="247" t="s">
        <v>699</v>
      </c>
      <c r="N338" s="249">
        <v>3</v>
      </c>
      <c r="O338" s="251" t="s">
        <v>4150</v>
      </c>
      <c r="P338" s="251">
        <v>11</v>
      </c>
      <c r="Q338" s="251" t="s">
        <v>4151</v>
      </c>
      <c r="R338" s="251">
        <v>48</v>
      </c>
      <c r="S338" s="251" t="s">
        <v>4152</v>
      </c>
      <c r="T338" s="251">
        <v>2</v>
      </c>
      <c r="U338" s="252" t="s">
        <v>7854</v>
      </c>
      <c r="V338" s="253" t="s">
        <v>26</v>
      </c>
      <c r="W338" s="260" t="s">
        <v>35</v>
      </c>
      <c r="X338" s="254" t="s">
        <v>7862</v>
      </c>
      <c r="Y338" s="255">
        <v>53</v>
      </c>
      <c r="Z338" s="255"/>
      <c r="AA338" s="256" t="s">
        <v>699</v>
      </c>
      <c r="AB338" s="257">
        <f t="shared" si="5"/>
        <v>53</v>
      </c>
      <c r="AC338" s="258">
        <v>0</v>
      </c>
      <c r="AD338" s="247">
        <v>0</v>
      </c>
      <c r="AE338" s="247">
        <v>0</v>
      </c>
      <c r="AF338" s="258">
        <v>0</v>
      </c>
      <c r="AG338" s="258">
        <v>3</v>
      </c>
      <c r="AH338" s="247">
        <v>0</v>
      </c>
      <c r="AI338" s="247">
        <v>1</v>
      </c>
      <c r="AJ338" s="247">
        <v>0</v>
      </c>
      <c r="AK338" s="247">
        <v>0</v>
      </c>
      <c r="AL338" s="247">
        <v>49</v>
      </c>
      <c r="AM338" s="246" t="s">
        <v>7857</v>
      </c>
      <c r="AN338" s="247"/>
      <c r="AO338" s="247"/>
    </row>
    <row r="339" spans="1:41">
      <c r="A339" s="245" t="s">
        <v>1404</v>
      </c>
      <c r="B339" s="245" t="s">
        <v>4153</v>
      </c>
      <c r="C339" s="245" t="s">
        <v>7853</v>
      </c>
      <c r="D339" s="245" t="s">
        <v>2233</v>
      </c>
      <c r="E339" s="245" t="s">
        <v>1336</v>
      </c>
      <c r="F339" s="246" t="s">
        <v>724</v>
      </c>
      <c r="G339" s="247" t="s">
        <v>1405</v>
      </c>
      <c r="H339" s="247" t="s">
        <v>4154</v>
      </c>
      <c r="I339" s="248">
        <v>15816</v>
      </c>
      <c r="J339" s="245" t="s">
        <v>4155</v>
      </c>
      <c r="K339" s="245" t="s">
        <v>2332</v>
      </c>
      <c r="L339" s="245" t="s">
        <v>4156</v>
      </c>
      <c r="M339" s="247" t="s">
        <v>4157</v>
      </c>
      <c r="N339" s="249">
        <v>6</v>
      </c>
      <c r="O339" s="251" t="s">
        <v>4158</v>
      </c>
      <c r="P339" s="251">
        <v>20</v>
      </c>
      <c r="Q339" s="251" t="s">
        <v>3267</v>
      </c>
      <c r="R339" s="251">
        <v>80</v>
      </c>
      <c r="S339" s="251" t="s">
        <v>4159</v>
      </c>
      <c r="T339" s="251">
        <v>0</v>
      </c>
      <c r="U339" s="252" t="s">
        <v>7854</v>
      </c>
      <c r="V339" s="253" t="s">
        <v>26</v>
      </c>
      <c r="W339" s="260" t="s">
        <v>35</v>
      </c>
      <c r="X339" s="254" t="s">
        <v>7862</v>
      </c>
      <c r="Y339" s="255">
        <v>74</v>
      </c>
      <c r="Z339" s="255"/>
      <c r="AA339" s="256" t="s">
        <v>699</v>
      </c>
      <c r="AB339" s="257">
        <f t="shared" si="5"/>
        <v>74</v>
      </c>
      <c r="AC339" s="258">
        <v>0</v>
      </c>
      <c r="AD339" s="247">
        <v>13</v>
      </c>
      <c r="AE339" s="247">
        <v>0</v>
      </c>
      <c r="AF339" s="258">
        <v>0</v>
      </c>
      <c r="AG339" s="258">
        <v>2</v>
      </c>
      <c r="AH339" s="247">
        <v>0</v>
      </c>
      <c r="AI339" s="247">
        <v>10</v>
      </c>
      <c r="AJ339" s="247">
        <v>0</v>
      </c>
      <c r="AK339" s="247">
        <v>0</v>
      </c>
      <c r="AL339" s="247">
        <v>49</v>
      </c>
      <c r="AM339" s="246" t="s">
        <v>7857</v>
      </c>
      <c r="AN339" s="247"/>
      <c r="AO339" s="247"/>
    </row>
    <row r="340" spans="1:41">
      <c r="A340" s="245" t="s">
        <v>1406</v>
      </c>
      <c r="B340" s="245" t="s">
        <v>4160</v>
      </c>
      <c r="C340" s="245" t="s">
        <v>7853</v>
      </c>
      <c r="D340" s="245" t="s">
        <v>2233</v>
      </c>
      <c r="E340" s="245" t="s">
        <v>1336</v>
      </c>
      <c r="F340" s="246" t="s">
        <v>730</v>
      </c>
      <c r="G340" s="247" t="s">
        <v>1407</v>
      </c>
      <c r="H340" s="247" t="s">
        <v>4161</v>
      </c>
      <c r="I340" s="248">
        <v>17152</v>
      </c>
      <c r="J340" s="245" t="s">
        <v>4162</v>
      </c>
      <c r="K340" s="245" t="s">
        <v>2332</v>
      </c>
      <c r="L340" s="245" t="s">
        <v>4163</v>
      </c>
      <c r="M340" s="247" t="s">
        <v>4164</v>
      </c>
      <c r="N340" s="249">
        <v>4</v>
      </c>
      <c r="O340" s="251" t="s">
        <v>4165</v>
      </c>
      <c r="P340" s="251">
        <v>13</v>
      </c>
      <c r="Q340" s="251" t="s">
        <v>2650</v>
      </c>
      <c r="R340" s="251">
        <v>62</v>
      </c>
      <c r="S340" s="251" t="s">
        <v>4166</v>
      </c>
      <c r="T340" s="251">
        <v>1</v>
      </c>
      <c r="U340" s="252" t="s">
        <v>7854</v>
      </c>
      <c r="V340" s="253" t="s">
        <v>26</v>
      </c>
      <c r="W340" s="260" t="s">
        <v>35</v>
      </c>
      <c r="X340" s="254" t="s">
        <v>7862</v>
      </c>
      <c r="Y340" s="255">
        <v>46</v>
      </c>
      <c r="Z340" s="255"/>
      <c r="AA340" s="256" t="s">
        <v>699</v>
      </c>
      <c r="AB340" s="257">
        <f t="shared" si="5"/>
        <v>46</v>
      </c>
      <c r="AC340" s="258">
        <v>0</v>
      </c>
      <c r="AD340" s="247">
        <v>0</v>
      </c>
      <c r="AE340" s="247">
        <v>0</v>
      </c>
      <c r="AF340" s="258">
        <v>0</v>
      </c>
      <c r="AG340" s="258">
        <v>0</v>
      </c>
      <c r="AH340" s="247">
        <v>0</v>
      </c>
      <c r="AI340" s="247">
        <v>0</v>
      </c>
      <c r="AJ340" s="247">
        <v>0</v>
      </c>
      <c r="AK340" s="247">
        <v>0</v>
      </c>
      <c r="AL340" s="247">
        <v>46</v>
      </c>
      <c r="AM340" s="246" t="s">
        <v>7857</v>
      </c>
      <c r="AN340" s="247"/>
      <c r="AO340" s="247"/>
    </row>
    <row r="341" spans="1:41">
      <c r="A341" s="245" t="s">
        <v>1408</v>
      </c>
      <c r="B341" s="245" t="s">
        <v>4167</v>
      </c>
      <c r="C341" s="245" t="s">
        <v>7853</v>
      </c>
      <c r="D341" s="245" t="s">
        <v>2233</v>
      </c>
      <c r="E341" s="245" t="s">
        <v>1336</v>
      </c>
      <c r="F341" s="246" t="s">
        <v>727</v>
      </c>
      <c r="G341" s="247" t="s">
        <v>1409</v>
      </c>
      <c r="H341" s="247" t="s">
        <v>4168</v>
      </c>
      <c r="I341" s="248">
        <v>4262</v>
      </c>
      <c r="J341" s="245" t="s">
        <v>4169</v>
      </c>
      <c r="K341" s="245" t="s">
        <v>2332</v>
      </c>
      <c r="L341" s="245" t="s">
        <v>4170</v>
      </c>
      <c r="M341" s="247" t="s">
        <v>4171</v>
      </c>
      <c r="N341" s="249">
        <v>5</v>
      </c>
      <c r="O341" s="251" t="s">
        <v>4172</v>
      </c>
      <c r="P341" s="251">
        <v>13</v>
      </c>
      <c r="Q341" s="251" t="s">
        <v>3777</v>
      </c>
      <c r="R341" s="251">
        <v>27</v>
      </c>
      <c r="S341" s="251" t="s">
        <v>4173</v>
      </c>
      <c r="T341" s="251">
        <v>1</v>
      </c>
      <c r="U341" s="252" t="s">
        <v>7854</v>
      </c>
      <c r="V341" s="253" t="s">
        <v>2353</v>
      </c>
      <c r="W341" s="253" t="s">
        <v>7855</v>
      </c>
      <c r="X341" s="254" t="s">
        <v>7856</v>
      </c>
      <c r="Y341" s="255">
        <v>44</v>
      </c>
      <c r="Z341" s="255"/>
      <c r="AA341" s="256" t="s">
        <v>699</v>
      </c>
      <c r="AB341" s="257">
        <f t="shared" si="5"/>
        <v>44</v>
      </c>
      <c r="AC341" s="258">
        <v>0</v>
      </c>
      <c r="AD341" s="247">
        <v>0</v>
      </c>
      <c r="AE341" s="247">
        <v>0</v>
      </c>
      <c r="AF341" s="258">
        <v>0</v>
      </c>
      <c r="AG341" s="258">
        <v>0</v>
      </c>
      <c r="AH341" s="247">
        <v>0</v>
      </c>
      <c r="AI341" s="247">
        <v>4</v>
      </c>
      <c r="AJ341" s="247">
        <v>0</v>
      </c>
      <c r="AK341" s="247">
        <v>0</v>
      </c>
      <c r="AL341" s="247">
        <v>40</v>
      </c>
      <c r="AM341" s="246" t="s">
        <v>7857</v>
      </c>
      <c r="AN341" s="247"/>
      <c r="AO341" s="247"/>
    </row>
    <row r="342" spans="1:41">
      <c r="A342" s="245" t="s">
        <v>1410</v>
      </c>
      <c r="B342" s="245"/>
      <c r="C342" s="245" t="s">
        <v>7853</v>
      </c>
      <c r="D342" s="245" t="s">
        <v>2233</v>
      </c>
      <c r="E342" s="245" t="s">
        <v>1336</v>
      </c>
      <c r="F342" s="246" t="s">
        <v>724</v>
      </c>
      <c r="G342" s="247" t="s">
        <v>1411</v>
      </c>
      <c r="H342" s="247" t="s">
        <v>4174</v>
      </c>
      <c r="I342" s="248">
        <v>27187</v>
      </c>
      <c r="J342" s="245" t="s">
        <v>4175</v>
      </c>
      <c r="K342" s="245" t="s">
        <v>2332</v>
      </c>
      <c r="L342" s="245" t="s">
        <v>4176</v>
      </c>
      <c r="M342" s="247" t="s">
        <v>4177</v>
      </c>
      <c r="N342" s="249">
        <v>4</v>
      </c>
      <c r="O342" s="251" t="s">
        <v>4178</v>
      </c>
      <c r="P342" s="251">
        <v>10</v>
      </c>
      <c r="Q342" s="251" t="s">
        <v>7959</v>
      </c>
      <c r="R342" s="251">
        <v>39</v>
      </c>
      <c r="S342" s="251">
        <v>504</v>
      </c>
      <c r="T342" s="251">
        <v>2</v>
      </c>
      <c r="U342" s="252" t="s">
        <v>7854</v>
      </c>
      <c r="V342" s="253" t="s">
        <v>26</v>
      </c>
      <c r="W342" s="253" t="s">
        <v>7855</v>
      </c>
      <c r="X342" s="254" t="s">
        <v>7856</v>
      </c>
      <c r="Y342" s="255">
        <v>47</v>
      </c>
      <c r="Z342" s="255"/>
      <c r="AA342" s="256" t="s">
        <v>699</v>
      </c>
      <c r="AB342" s="257">
        <f t="shared" si="5"/>
        <v>47</v>
      </c>
      <c r="AC342" s="258">
        <v>0</v>
      </c>
      <c r="AD342" s="247">
        <v>0</v>
      </c>
      <c r="AE342" s="247">
        <v>0</v>
      </c>
      <c r="AF342" s="258">
        <v>0</v>
      </c>
      <c r="AG342" s="258">
        <v>0</v>
      </c>
      <c r="AH342" s="247">
        <v>0</v>
      </c>
      <c r="AI342" s="247">
        <v>0</v>
      </c>
      <c r="AJ342" s="247">
        <v>0</v>
      </c>
      <c r="AK342" s="247">
        <v>0</v>
      </c>
      <c r="AL342" s="247">
        <v>47</v>
      </c>
      <c r="AM342" s="246" t="s">
        <v>7857</v>
      </c>
      <c r="AN342" s="247"/>
      <c r="AO342" s="247"/>
    </row>
    <row r="343" spans="1:41">
      <c r="A343" s="245" t="s">
        <v>1412</v>
      </c>
      <c r="B343" s="245" t="s">
        <v>4179</v>
      </c>
      <c r="C343" s="245" t="s">
        <v>7853</v>
      </c>
      <c r="D343" s="245" t="s">
        <v>2233</v>
      </c>
      <c r="E343" s="245" t="s">
        <v>1336</v>
      </c>
      <c r="F343" s="246" t="s">
        <v>730</v>
      </c>
      <c r="G343" s="247" t="s">
        <v>1413</v>
      </c>
      <c r="H343" s="247" t="s">
        <v>4180</v>
      </c>
      <c r="I343" s="248">
        <v>24534</v>
      </c>
      <c r="J343" s="245"/>
      <c r="K343" s="245"/>
      <c r="L343" s="245" t="s">
        <v>699</v>
      </c>
      <c r="M343" s="247" t="s">
        <v>699</v>
      </c>
      <c r="N343" s="249">
        <v>4</v>
      </c>
      <c r="O343" s="251" t="s">
        <v>2958</v>
      </c>
      <c r="P343" s="251">
        <v>7</v>
      </c>
      <c r="Q343" s="251" t="s">
        <v>2493</v>
      </c>
      <c r="R343" s="251">
        <v>18</v>
      </c>
      <c r="S343" s="251" t="s">
        <v>4181</v>
      </c>
      <c r="T343" s="251">
        <v>1</v>
      </c>
      <c r="U343" s="252" t="s">
        <v>7854</v>
      </c>
      <c r="V343" s="253" t="s">
        <v>26</v>
      </c>
      <c r="W343" s="253" t="s">
        <v>7855</v>
      </c>
      <c r="X343" s="254" t="s">
        <v>7856</v>
      </c>
      <c r="Y343" s="255">
        <v>14</v>
      </c>
      <c r="Z343" s="255"/>
      <c r="AA343" s="256" t="s">
        <v>699</v>
      </c>
      <c r="AB343" s="257">
        <f t="shared" si="5"/>
        <v>14</v>
      </c>
      <c r="AC343" s="258">
        <v>0</v>
      </c>
      <c r="AD343" s="247">
        <v>0</v>
      </c>
      <c r="AE343" s="247">
        <v>0</v>
      </c>
      <c r="AF343" s="258">
        <v>0</v>
      </c>
      <c r="AG343" s="258">
        <v>0</v>
      </c>
      <c r="AH343" s="247">
        <v>0</v>
      </c>
      <c r="AI343" s="247">
        <v>4</v>
      </c>
      <c r="AJ343" s="247">
        <v>0</v>
      </c>
      <c r="AK343" s="247">
        <v>0</v>
      </c>
      <c r="AL343" s="247">
        <v>10</v>
      </c>
      <c r="AM343" s="246" t="s">
        <v>7857</v>
      </c>
      <c r="AN343" s="247"/>
      <c r="AO343" s="247"/>
    </row>
    <row r="344" spans="1:41">
      <c r="A344" s="245" t="s">
        <v>1414</v>
      </c>
      <c r="B344" s="245" t="s">
        <v>4182</v>
      </c>
      <c r="C344" s="245" t="s">
        <v>7853</v>
      </c>
      <c r="D344" s="245" t="s">
        <v>2233</v>
      </c>
      <c r="E344" s="245" t="s">
        <v>1336</v>
      </c>
      <c r="F344" s="246" t="s">
        <v>730</v>
      </c>
      <c r="G344" s="247" t="s">
        <v>1415</v>
      </c>
      <c r="H344" s="247" t="s">
        <v>4183</v>
      </c>
      <c r="I344" s="248">
        <v>26002</v>
      </c>
      <c r="J344" s="245"/>
      <c r="K344" s="245"/>
      <c r="L344" s="245" t="s">
        <v>699</v>
      </c>
      <c r="M344" s="247" t="s">
        <v>699</v>
      </c>
      <c r="N344" s="249">
        <v>3</v>
      </c>
      <c r="O344" s="251" t="s">
        <v>4184</v>
      </c>
      <c r="P344" s="251">
        <v>13</v>
      </c>
      <c r="Q344" s="251" t="s">
        <v>2643</v>
      </c>
      <c r="R344" s="251">
        <v>48</v>
      </c>
      <c r="S344" s="251" t="s">
        <v>4185</v>
      </c>
      <c r="T344" s="251">
        <v>1</v>
      </c>
      <c r="U344" s="252" t="s">
        <v>7854</v>
      </c>
      <c r="V344" s="253" t="s">
        <v>2353</v>
      </c>
      <c r="W344" s="260" t="s">
        <v>35</v>
      </c>
      <c r="X344" s="254" t="s">
        <v>7862</v>
      </c>
      <c r="Y344" s="255">
        <v>30</v>
      </c>
      <c r="Z344" s="255"/>
      <c r="AA344" s="256" t="s">
        <v>699</v>
      </c>
      <c r="AB344" s="257">
        <f t="shared" si="5"/>
        <v>30</v>
      </c>
      <c r="AC344" s="258">
        <v>0</v>
      </c>
      <c r="AD344" s="247">
        <v>10</v>
      </c>
      <c r="AE344" s="247">
        <v>0</v>
      </c>
      <c r="AF344" s="258">
        <v>0</v>
      </c>
      <c r="AG344" s="258">
        <v>3</v>
      </c>
      <c r="AH344" s="247">
        <v>0</v>
      </c>
      <c r="AI344" s="247">
        <v>0</v>
      </c>
      <c r="AJ344" s="247">
        <v>0</v>
      </c>
      <c r="AK344" s="247">
        <v>0</v>
      </c>
      <c r="AL344" s="247">
        <v>17</v>
      </c>
      <c r="AM344" s="246" t="s">
        <v>7857</v>
      </c>
      <c r="AN344" s="247"/>
      <c r="AO344" s="247"/>
    </row>
    <row r="345" spans="1:41">
      <c r="A345" s="245" t="s">
        <v>1416</v>
      </c>
      <c r="B345" s="245" t="s">
        <v>4186</v>
      </c>
      <c r="C345" s="245" t="s">
        <v>7853</v>
      </c>
      <c r="D345" s="245" t="s">
        <v>2233</v>
      </c>
      <c r="E345" s="245" t="s">
        <v>1336</v>
      </c>
      <c r="F345" s="246" t="s">
        <v>727</v>
      </c>
      <c r="G345" s="247" t="s">
        <v>1417</v>
      </c>
      <c r="H345" s="247" t="s">
        <v>4187</v>
      </c>
      <c r="I345" s="248">
        <v>11567</v>
      </c>
      <c r="J345" s="245"/>
      <c r="K345" s="245"/>
      <c r="L345" s="245" t="s">
        <v>699</v>
      </c>
      <c r="M345" s="247" t="s">
        <v>699</v>
      </c>
      <c r="N345" s="249">
        <v>3</v>
      </c>
      <c r="O345" s="251" t="s">
        <v>4188</v>
      </c>
      <c r="P345" s="251">
        <v>20</v>
      </c>
      <c r="Q345" s="251" t="s">
        <v>4189</v>
      </c>
      <c r="R345" s="251">
        <v>97</v>
      </c>
      <c r="S345" s="251" t="s">
        <v>4190</v>
      </c>
      <c r="T345" s="251">
        <v>1</v>
      </c>
      <c r="U345" s="252" t="s">
        <v>7854</v>
      </c>
      <c r="V345" s="253" t="s">
        <v>26</v>
      </c>
      <c r="W345" s="260" t="s">
        <v>87</v>
      </c>
      <c r="X345" s="254" t="s">
        <v>7862</v>
      </c>
      <c r="Y345" s="255">
        <v>75</v>
      </c>
      <c r="Z345" s="255"/>
      <c r="AA345" s="256" t="s">
        <v>699</v>
      </c>
      <c r="AB345" s="257">
        <f t="shared" si="5"/>
        <v>75</v>
      </c>
      <c r="AC345" s="258">
        <v>0</v>
      </c>
      <c r="AD345" s="247">
        <v>15</v>
      </c>
      <c r="AE345" s="247">
        <v>0</v>
      </c>
      <c r="AF345" s="258">
        <v>0</v>
      </c>
      <c r="AG345" s="258">
        <v>0</v>
      </c>
      <c r="AH345" s="247">
        <v>0</v>
      </c>
      <c r="AI345" s="247">
        <v>7</v>
      </c>
      <c r="AJ345" s="247">
        <v>0</v>
      </c>
      <c r="AK345" s="247">
        <v>0</v>
      </c>
      <c r="AL345" s="247">
        <v>53</v>
      </c>
      <c r="AM345" s="246" t="s">
        <v>7857</v>
      </c>
      <c r="AN345" s="247"/>
      <c r="AO345" s="247"/>
    </row>
    <row r="346" spans="1:41">
      <c r="A346" s="245" t="s">
        <v>1418</v>
      </c>
      <c r="B346" s="245" t="s">
        <v>4191</v>
      </c>
      <c r="C346" s="245" t="s">
        <v>7853</v>
      </c>
      <c r="D346" s="245" t="s">
        <v>2233</v>
      </c>
      <c r="E346" s="245" t="s">
        <v>1336</v>
      </c>
      <c r="F346" s="246" t="s">
        <v>727</v>
      </c>
      <c r="G346" s="247" t="s">
        <v>1419</v>
      </c>
      <c r="H346" s="247" t="s">
        <v>4192</v>
      </c>
      <c r="I346" s="248">
        <v>18171</v>
      </c>
      <c r="J346" s="245" t="s">
        <v>4193</v>
      </c>
      <c r="K346" s="245" t="s">
        <v>2332</v>
      </c>
      <c r="L346" s="245" t="s">
        <v>4194</v>
      </c>
      <c r="M346" s="247" t="s">
        <v>4195</v>
      </c>
      <c r="N346" s="249">
        <v>7</v>
      </c>
      <c r="O346" s="251" t="s">
        <v>2673</v>
      </c>
      <c r="P346" s="251">
        <v>8</v>
      </c>
      <c r="Q346" s="251" t="s">
        <v>2470</v>
      </c>
      <c r="R346" s="251">
        <v>11</v>
      </c>
      <c r="S346" s="251" t="s">
        <v>4196</v>
      </c>
      <c r="T346" s="251">
        <v>2</v>
      </c>
      <c r="U346" s="252" t="s">
        <v>7854</v>
      </c>
      <c r="V346" s="253" t="s">
        <v>2353</v>
      </c>
      <c r="W346" s="253" t="s">
        <v>7855</v>
      </c>
      <c r="X346" s="254" t="s">
        <v>7856</v>
      </c>
      <c r="Y346" s="255">
        <v>26</v>
      </c>
      <c r="Z346" s="255"/>
      <c r="AA346" s="256" t="s">
        <v>699</v>
      </c>
      <c r="AB346" s="257">
        <f t="shared" si="5"/>
        <v>26</v>
      </c>
      <c r="AC346" s="258">
        <v>0</v>
      </c>
      <c r="AD346" s="247">
        <v>0</v>
      </c>
      <c r="AE346" s="247">
        <v>0</v>
      </c>
      <c r="AF346" s="258">
        <v>0</v>
      </c>
      <c r="AG346" s="258">
        <v>0</v>
      </c>
      <c r="AH346" s="247">
        <v>0</v>
      </c>
      <c r="AI346" s="247">
        <v>4</v>
      </c>
      <c r="AJ346" s="247">
        <v>0</v>
      </c>
      <c r="AK346" s="247">
        <v>0</v>
      </c>
      <c r="AL346" s="247">
        <v>22</v>
      </c>
      <c r="AM346" s="246" t="s">
        <v>7857</v>
      </c>
      <c r="AN346" s="247"/>
      <c r="AO346" s="247"/>
    </row>
    <row r="347" spans="1:41">
      <c r="A347" s="245" t="s">
        <v>1420</v>
      </c>
      <c r="B347" s="245"/>
      <c r="C347" s="245" t="s">
        <v>7853</v>
      </c>
      <c r="D347" s="245" t="s">
        <v>2233</v>
      </c>
      <c r="E347" s="245" t="s">
        <v>1336</v>
      </c>
      <c r="F347" s="246" t="s">
        <v>727</v>
      </c>
      <c r="G347" s="247" t="s">
        <v>1421</v>
      </c>
      <c r="H347" s="247" t="s">
        <v>4197</v>
      </c>
      <c r="I347" s="248">
        <v>17775</v>
      </c>
      <c r="J347" s="245" t="s">
        <v>4198</v>
      </c>
      <c r="K347" s="245" t="s">
        <v>2332</v>
      </c>
      <c r="L347" s="245" t="s">
        <v>4199</v>
      </c>
      <c r="M347" s="247" t="s">
        <v>4200</v>
      </c>
      <c r="N347" s="249">
        <v>3</v>
      </c>
      <c r="O347" s="251" t="s">
        <v>2470</v>
      </c>
      <c r="P347" s="251">
        <v>5</v>
      </c>
      <c r="Q347" s="251" t="s">
        <v>7876</v>
      </c>
      <c r="R347" s="251">
        <v>10</v>
      </c>
      <c r="S347" s="251" t="s">
        <v>7960</v>
      </c>
      <c r="T347" s="251">
        <v>1</v>
      </c>
      <c r="U347" s="252" t="s">
        <v>7854</v>
      </c>
      <c r="V347" s="253" t="s">
        <v>2353</v>
      </c>
      <c r="W347" s="253" t="s">
        <v>7855</v>
      </c>
      <c r="X347" s="254" t="s">
        <v>7856</v>
      </c>
      <c r="Y347" s="255">
        <v>8</v>
      </c>
      <c r="Z347" s="255"/>
      <c r="AA347" s="256" t="s">
        <v>699</v>
      </c>
      <c r="AB347" s="257">
        <f t="shared" si="5"/>
        <v>8</v>
      </c>
      <c r="AC347" s="258">
        <v>0</v>
      </c>
      <c r="AD347" s="247">
        <v>1</v>
      </c>
      <c r="AE347" s="247">
        <v>0</v>
      </c>
      <c r="AF347" s="258">
        <v>0</v>
      </c>
      <c r="AG347" s="258">
        <v>0</v>
      </c>
      <c r="AH347" s="247">
        <v>0</v>
      </c>
      <c r="AI347" s="247">
        <v>0</v>
      </c>
      <c r="AJ347" s="247">
        <v>0</v>
      </c>
      <c r="AK347" s="247">
        <v>0</v>
      </c>
      <c r="AL347" s="247">
        <v>7</v>
      </c>
      <c r="AM347" s="246" t="s">
        <v>7857</v>
      </c>
      <c r="AN347" s="247"/>
      <c r="AO347" s="247"/>
    </row>
    <row r="348" spans="1:41">
      <c r="A348" s="245" t="s">
        <v>1422</v>
      </c>
      <c r="B348" s="245"/>
      <c r="C348" s="245" t="s">
        <v>7853</v>
      </c>
      <c r="D348" s="245" t="s">
        <v>2233</v>
      </c>
      <c r="E348" s="245" t="s">
        <v>1336</v>
      </c>
      <c r="F348" s="246" t="s">
        <v>727</v>
      </c>
      <c r="G348" s="247" t="s">
        <v>1423</v>
      </c>
      <c r="H348" s="247" t="s">
        <v>4201</v>
      </c>
      <c r="I348" s="248">
        <v>7915</v>
      </c>
      <c r="J348" s="245" t="s">
        <v>4202</v>
      </c>
      <c r="K348" s="245" t="s">
        <v>2332</v>
      </c>
      <c r="L348" s="245" t="s">
        <v>4203</v>
      </c>
      <c r="M348" s="247" t="s">
        <v>4204</v>
      </c>
      <c r="N348" s="249">
        <v>4</v>
      </c>
      <c r="O348" s="251" t="s">
        <v>2559</v>
      </c>
      <c r="P348" s="251">
        <v>3</v>
      </c>
      <c r="Q348" s="251" t="s">
        <v>7916</v>
      </c>
      <c r="R348" s="251">
        <v>12</v>
      </c>
      <c r="S348" s="251" t="s">
        <v>7961</v>
      </c>
      <c r="T348" s="251">
        <v>1</v>
      </c>
      <c r="U348" s="252" t="s">
        <v>7869</v>
      </c>
      <c r="V348" s="253" t="s">
        <v>2353</v>
      </c>
      <c r="W348" s="253" t="s">
        <v>7855</v>
      </c>
      <c r="X348" s="254" t="s">
        <v>7856</v>
      </c>
      <c r="Y348" s="255">
        <v>11</v>
      </c>
      <c r="Z348" s="255"/>
      <c r="AA348" s="256" t="s">
        <v>699</v>
      </c>
      <c r="AB348" s="257">
        <f t="shared" si="5"/>
        <v>11</v>
      </c>
      <c r="AC348" s="258">
        <v>0</v>
      </c>
      <c r="AD348" s="247">
        <v>2</v>
      </c>
      <c r="AE348" s="247">
        <v>0</v>
      </c>
      <c r="AF348" s="258">
        <v>0</v>
      </c>
      <c r="AG348" s="258">
        <v>0</v>
      </c>
      <c r="AH348" s="247">
        <v>0</v>
      </c>
      <c r="AI348" s="247">
        <v>2</v>
      </c>
      <c r="AJ348" s="247">
        <v>0</v>
      </c>
      <c r="AK348" s="247">
        <v>0</v>
      </c>
      <c r="AL348" s="247">
        <v>7</v>
      </c>
      <c r="AM348" s="246" t="s">
        <v>7869</v>
      </c>
      <c r="AN348" s="247"/>
      <c r="AO348" s="247"/>
    </row>
    <row r="349" spans="1:41">
      <c r="A349" s="245" t="s">
        <v>1424</v>
      </c>
      <c r="B349" s="245" t="s">
        <v>4206</v>
      </c>
      <c r="C349" s="245" t="s">
        <v>7853</v>
      </c>
      <c r="D349" s="245" t="s">
        <v>2233</v>
      </c>
      <c r="E349" s="245" t="s">
        <v>1336</v>
      </c>
      <c r="F349" s="246" t="s">
        <v>727</v>
      </c>
      <c r="G349" s="247" t="s">
        <v>1425</v>
      </c>
      <c r="H349" s="247" t="s">
        <v>4207</v>
      </c>
      <c r="I349" s="248">
        <v>18172</v>
      </c>
      <c r="J349" s="245" t="s">
        <v>4208</v>
      </c>
      <c r="K349" s="245" t="s">
        <v>2332</v>
      </c>
      <c r="L349" s="245" t="s">
        <v>4209</v>
      </c>
      <c r="M349" s="247" t="s">
        <v>4210</v>
      </c>
      <c r="N349" s="249">
        <v>4</v>
      </c>
      <c r="O349" s="251" t="s">
        <v>2927</v>
      </c>
      <c r="P349" s="251">
        <v>3</v>
      </c>
      <c r="Q349" s="251" t="s">
        <v>2470</v>
      </c>
      <c r="R349" s="251">
        <v>12</v>
      </c>
      <c r="S349" s="251" t="s">
        <v>4211</v>
      </c>
      <c r="T349" s="251">
        <v>1</v>
      </c>
      <c r="U349" s="252" t="s">
        <v>7854</v>
      </c>
      <c r="V349" s="253" t="s">
        <v>2353</v>
      </c>
      <c r="W349" s="253" t="s">
        <v>7855</v>
      </c>
      <c r="X349" s="254" t="s">
        <v>7856</v>
      </c>
      <c r="Y349" s="255">
        <v>8</v>
      </c>
      <c r="Z349" s="255"/>
      <c r="AA349" s="256" t="s">
        <v>699</v>
      </c>
      <c r="AB349" s="257">
        <f t="shared" si="5"/>
        <v>8</v>
      </c>
      <c r="AC349" s="258">
        <v>0</v>
      </c>
      <c r="AD349" s="247">
        <v>1</v>
      </c>
      <c r="AE349" s="247">
        <v>0</v>
      </c>
      <c r="AF349" s="258">
        <v>0</v>
      </c>
      <c r="AG349" s="258">
        <v>2</v>
      </c>
      <c r="AH349" s="247">
        <v>0</v>
      </c>
      <c r="AI349" s="247">
        <v>0</v>
      </c>
      <c r="AJ349" s="247">
        <v>0</v>
      </c>
      <c r="AK349" s="247">
        <v>0</v>
      </c>
      <c r="AL349" s="247">
        <v>5</v>
      </c>
      <c r="AM349" s="246" t="s">
        <v>7863</v>
      </c>
      <c r="AN349" s="247"/>
      <c r="AO349" s="247"/>
    </row>
    <row r="350" spans="1:41">
      <c r="A350" s="245" t="s">
        <v>1426</v>
      </c>
      <c r="B350" s="245" t="s">
        <v>4212</v>
      </c>
      <c r="C350" s="245" t="s">
        <v>7853</v>
      </c>
      <c r="D350" s="245" t="s">
        <v>2233</v>
      </c>
      <c r="E350" s="245" t="s">
        <v>1336</v>
      </c>
      <c r="F350" s="246" t="s">
        <v>730</v>
      </c>
      <c r="G350" s="247" t="s">
        <v>1427</v>
      </c>
      <c r="H350" s="247" t="s">
        <v>4213</v>
      </c>
      <c r="I350" s="248">
        <v>27829</v>
      </c>
      <c r="J350" s="245"/>
      <c r="K350" s="245"/>
      <c r="L350" s="245" t="s">
        <v>699</v>
      </c>
      <c r="M350" s="247" t="s">
        <v>699</v>
      </c>
      <c r="N350" s="249">
        <v>3</v>
      </c>
      <c r="O350" s="251" t="s">
        <v>2927</v>
      </c>
      <c r="P350" s="251">
        <v>7</v>
      </c>
      <c r="Q350" s="251" t="s">
        <v>2470</v>
      </c>
      <c r="R350" s="251">
        <v>22</v>
      </c>
      <c r="S350" s="251" t="s">
        <v>4214</v>
      </c>
      <c r="T350" s="251">
        <v>1</v>
      </c>
      <c r="U350" s="252" t="s">
        <v>7854</v>
      </c>
      <c r="V350" s="253" t="s">
        <v>26</v>
      </c>
      <c r="W350" s="253" t="s">
        <v>7855</v>
      </c>
      <c r="X350" s="254" t="s">
        <v>7856</v>
      </c>
      <c r="Y350" s="255">
        <v>13</v>
      </c>
      <c r="Z350" s="255"/>
      <c r="AA350" s="256" t="s">
        <v>699</v>
      </c>
      <c r="AB350" s="257">
        <f t="shared" si="5"/>
        <v>13</v>
      </c>
      <c r="AC350" s="258">
        <v>0</v>
      </c>
      <c r="AD350" s="247">
        <v>0</v>
      </c>
      <c r="AE350" s="247">
        <v>0</v>
      </c>
      <c r="AF350" s="258">
        <v>0</v>
      </c>
      <c r="AG350" s="258">
        <v>1</v>
      </c>
      <c r="AH350" s="247">
        <v>0</v>
      </c>
      <c r="AI350" s="247">
        <v>4</v>
      </c>
      <c r="AJ350" s="247">
        <v>0</v>
      </c>
      <c r="AK350" s="247">
        <v>0</v>
      </c>
      <c r="AL350" s="247">
        <v>8</v>
      </c>
      <c r="AM350" s="246" t="s">
        <v>7863</v>
      </c>
      <c r="AN350" s="247"/>
      <c r="AO350" s="247"/>
    </row>
    <row r="351" spans="1:41">
      <c r="A351" s="245" t="s">
        <v>1428</v>
      </c>
      <c r="B351" s="245" t="s">
        <v>4215</v>
      </c>
      <c r="C351" s="245" t="s">
        <v>7853</v>
      </c>
      <c r="D351" s="245" t="s">
        <v>2233</v>
      </c>
      <c r="E351" s="245" t="s">
        <v>1336</v>
      </c>
      <c r="F351" s="246" t="s">
        <v>727</v>
      </c>
      <c r="G351" s="247" t="s">
        <v>1429</v>
      </c>
      <c r="H351" s="247" t="s">
        <v>4216</v>
      </c>
      <c r="I351" s="248">
        <v>10764</v>
      </c>
      <c r="J351" s="245" t="s">
        <v>4217</v>
      </c>
      <c r="K351" s="245" t="s">
        <v>2332</v>
      </c>
      <c r="L351" s="245" t="s">
        <v>4218</v>
      </c>
      <c r="M351" s="247" t="s">
        <v>4219</v>
      </c>
      <c r="N351" s="249">
        <v>6</v>
      </c>
      <c r="O351" s="251" t="s">
        <v>2567</v>
      </c>
      <c r="P351" s="251">
        <v>9</v>
      </c>
      <c r="Q351" s="251" t="s">
        <v>3672</v>
      </c>
      <c r="R351" s="251">
        <v>19</v>
      </c>
      <c r="S351" s="251" t="s">
        <v>4220</v>
      </c>
      <c r="T351" s="251">
        <v>1</v>
      </c>
      <c r="U351" s="252" t="s">
        <v>7854</v>
      </c>
      <c r="V351" s="253" t="s">
        <v>26</v>
      </c>
      <c r="W351" s="253" t="s">
        <v>7855</v>
      </c>
      <c r="X351" s="254" t="s">
        <v>7856</v>
      </c>
      <c r="Y351" s="255">
        <v>23</v>
      </c>
      <c r="Z351" s="255"/>
      <c r="AA351" s="256" t="s">
        <v>699</v>
      </c>
      <c r="AB351" s="257">
        <f t="shared" si="5"/>
        <v>23</v>
      </c>
      <c r="AC351" s="258">
        <v>0</v>
      </c>
      <c r="AD351" s="247">
        <v>2</v>
      </c>
      <c r="AE351" s="247">
        <v>0</v>
      </c>
      <c r="AF351" s="258">
        <v>0</v>
      </c>
      <c r="AG351" s="258">
        <v>1</v>
      </c>
      <c r="AH351" s="247">
        <v>0</v>
      </c>
      <c r="AI351" s="247">
        <v>2</v>
      </c>
      <c r="AJ351" s="247">
        <v>0</v>
      </c>
      <c r="AK351" s="247">
        <v>0</v>
      </c>
      <c r="AL351" s="247">
        <v>18</v>
      </c>
      <c r="AM351" s="246" t="s">
        <v>7857</v>
      </c>
      <c r="AN351" s="247"/>
      <c r="AO351" s="247"/>
    </row>
    <row r="352" spans="1:41">
      <c r="A352" s="245" t="s">
        <v>1430</v>
      </c>
      <c r="B352" s="245" t="s">
        <v>4221</v>
      </c>
      <c r="C352" s="245" t="s">
        <v>7853</v>
      </c>
      <c r="D352" s="245" t="s">
        <v>2233</v>
      </c>
      <c r="E352" s="245" t="s">
        <v>1336</v>
      </c>
      <c r="F352" s="246" t="s">
        <v>730</v>
      </c>
      <c r="G352" s="247" t="s">
        <v>1431</v>
      </c>
      <c r="H352" s="247" t="s">
        <v>4222</v>
      </c>
      <c r="I352" s="248">
        <v>31114</v>
      </c>
      <c r="J352" s="245"/>
      <c r="K352" s="245"/>
      <c r="L352" s="245" t="s">
        <v>4224</v>
      </c>
      <c r="M352" s="247" t="s">
        <v>4225</v>
      </c>
      <c r="N352" s="249">
        <v>3</v>
      </c>
      <c r="O352" s="251" t="s">
        <v>2958</v>
      </c>
      <c r="P352" s="251">
        <v>8</v>
      </c>
      <c r="Q352" s="251" t="s">
        <v>2453</v>
      </c>
      <c r="R352" s="251">
        <v>21</v>
      </c>
      <c r="S352" s="251" t="s">
        <v>4226</v>
      </c>
      <c r="T352" s="251">
        <v>1</v>
      </c>
      <c r="U352" s="252" t="s">
        <v>7854</v>
      </c>
      <c r="V352" s="253" t="s">
        <v>26</v>
      </c>
      <c r="W352" s="253" t="s">
        <v>7855</v>
      </c>
      <c r="X352" s="254" t="s">
        <v>7856</v>
      </c>
      <c r="Y352" s="255">
        <v>19</v>
      </c>
      <c r="Z352" s="255"/>
      <c r="AA352" s="256" t="s">
        <v>699</v>
      </c>
      <c r="AB352" s="257">
        <f t="shared" si="5"/>
        <v>19</v>
      </c>
      <c r="AC352" s="258">
        <v>0</v>
      </c>
      <c r="AD352" s="247">
        <v>0</v>
      </c>
      <c r="AE352" s="247">
        <v>0</v>
      </c>
      <c r="AF352" s="258">
        <v>0</v>
      </c>
      <c r="AG352" s="258">
        <v>1</v>
      </c>
      <c r="AH352" s="247">
        <v>0</v>
      </c>
      <c r="AI352" s="247">
        <v>0</v>
      </c>
      <c r="AJ352" s="247">
        <v>0</v>
      </c>
      <c r="AK352" s="247">
        <v>0</v>
      </c>
      <c r="AL352" s="247">
        <v>18</v>
      </c>
      <c r="AM352" s="246" t="s">
        <v>7857</v>
      </c>
      <c r="AN352" s="247"/>
      <c r="AO352" s="247"/>
    </row>
    <row r="353" spans="1:41">
      <c r="A353" s="245" t="s">
        <v>1432</v>
      </c>
      <c r="B353" s="245" t="s">
        <v>4227</v>
      </c>
      <c r="C353" s="245" t="s">
        <v>7853</v>
      </c>
      <c r="D353" s="245" t="s">
        <v>2233</v>
      </c>
      <c r="E353" s="245" t="s">
        <v>1336</v>
      </c>
      <c r="F353" s="246" t="s">
        <v>727</v>
      </c>
      <c r="G353" s="247" t="s">
        <v>1433</v>
      </c>
      <c r="H353" s="247" t="s">
        <v>4228</v>
      </c>
      <c r="I353" s="248">
        <v>11490</v>
      </c>
      <c r="J353" s="245" t="s">
        <v>4229</v>
      </c>
      <c r="K353" s="245" t="s">
        <v>2332</v>
      </c>
      <c r="L353" s="245" t="s">
        <v>4230</v>
      </c>
      <c r="M353" s="247" t="s">
        <v>4231</v>
      </c>
      <c r="N353" s="249">
        <v>4</v>
      </c>
      <c r="O353" s="251" t="s">
        <v>2857</v>
      </c>
      <c r="P353" s="251">
        <v>4</v>
      </c>
      <c r="Q353" s="251" t="s">
        <v>4232</v>
      </c>
      <c r="R353" s="251">
        <v>24</v>
      </c>
      <c r="S353" s="251" t="s">
        <v>4233</v>
      </c>
      <c r="T353" s="251">
        <v>1</v>
      </c>
      <c r="U353" s="252" t="s">
        <v>7854</v>
      </c>
      <c r="V353" s="253" t="s">
        <v>26</v>
      </c>
      <c r="W353" s="260" t="s">
        <v>35</v>
      </c>
      <c r="X353" s="254" t="s">
        <v>7862</v>
      </c>
      <c r="Y353" s="255">
        <v>25</v>
      </c>
      <c r="Z353" s="255"/>
      <c r="AA353" s="256" t="s">
        <v>699</v>
      </c>
      <c r="AB353" s="257">
        <f t="shared" si="5"/>
        <v>25</v>
      </c>
      <c r="AC353" s="258">
        <v>0</v>
      </c>
      <c r="AD353" s="247">
        <v>0</v>
      </c>
      <c r="AE353" s="247">
        <v>0</v>
      </c>
      <c r="AF353" s="258">
        <v>0</v>
      </c>
      <c r="AG353" s="258">
        <v>1</v>
      </c>
      <c r="AH353" s="247">
        <v>0</v>
      </c>
      <c r="AI353" s="247">
        <v>2</v>
      </c>
      <c r="AJ353" s="247">
        <v>0</v>
      </c>
      <c r="AK353" s="247">
        <v>0</v>
      </c>
      <c r="AL353" s="247">
        <v>22</v>
      </c>
      <c r="AM353" s="246" t="s">
        <v>7857</v>
      </c>
      <c r="AN353" s="247"/>
      <c r="AO353" s="247"/>
    </row>
    <row r="354" spans="1:41">
      <c r="A354" s="245" t="s">
        <v>1434</v>
      </c>
      <c r="B354" s="245" t="s">
        <v>4234</v>
      </c>
      <c r="C354" s="245" t="s">
        <v>7853</v>
      </c>
      <c r="D354" s="245" t="s">
        <v>2233</v>
      </c>
      <c r="E354" s="245" t="s">
        <v>1336</v>
      </c>
      <c r="F354" s="246" t="s">
        <v>727</v>
      </c>
      <c r="G354" s="247" t="s">
        <v>1435</v>
      </c>
      <c r="H354" s="247" t="s">
        <v>4235</v>
      </c>
      <c r="I354" s="248">
        <v>21680</v>
      </c>
      <c r="J354" s="245"/>
      <c r="K354" s="245"/>
      <c r="L354" s="245" t="s">
        <v>4237</v>
      </c>
      <c r="M354" s="247" t="s">
        <v>4238</v>
      </c>
      <c r="N354" s="249">
        <v>3</v>
      </c>
      <c r="O354" s="251" t="s">
        <v>3990</v>
      </c>
      <c r="P354" s="251">
        <v>8</v>
      </c>
      <c r="Q354" s="251" t="s">
        <v>2470</v>
      </c>
      <c r="R354" s="251">
        <v>13</v>
      </c>
      <c r="S354" s="251" t="s">
        <v>3186</v>
      </c>
      <c r="T354" s="251">
        <v>1</v>
      </c>
      <c r="U354" s="252" t="s">
        <v>7854</v>
      </c>
      <c r="V354" s="253" t="s">
        <v>2353</v>
      </c>
      <c r="W354" s="253" t="s">
        <v>7855</v>
      </c>
      <c r="X354" s="254" t="s">
        <v>7856</v>
      </c>
      <c r="Y354" s="255">
        <v>14</v>
      </c>
      <c r="Z354" s="255"/>
      <c r="AA354" s="256" t="s">
        <v>699</v>
      </c>
      <c r="AB354" s="257">
        <f t="shared" si="5"/>
        <v>14</v>
      </c>
      <c r="AC354" s="258">
        <v>0</v>
      </c>
      <c r="AD354" s="247">
        <v>0</v>
      </c>
      <c r="AE354" s="247">
        <v>0</v>
      </c>
      <c r="AF354" s="258">
        <v>0</v>
      </c>
      <c r="AG354" s="258">
        <v>0</v>
      </c>
      <c r="AH354" s="247">
        <v>0</v>
      </c>
      <c r="AI354" s="247">
        <v>0</v>
      </c>
      <c r="AJ354" s="247">
        <v>0</v>
      </c>
      <c r="AK354" s="247">
        <v>0</v>
      </c>
      <c r="AL354" s="247">
        <v>14</v>
      </c>
      <c r="AM354" s="246" t="s">
        <v>7863</v>
      </c>
      <c r="AN354" s="247"/>
      <c r="AO354" s="247"/>
    </row>
    <row r="355" spans="1:41">
      <c r="A355" s="245" t="s">
        <v>1436</v>
      </c>
      <c r="B355" s="245" t="s">
        <v>4239</v>
      </c>
      <c r="C355" s="245" t="s">
        <v>7853</v>
      </c>
      <c r="D355" s="245" t="s">
        <v>2233</v>
      </c>
      <c r="E355" s="245" t="s">
        <v>1336</v>
      </c>
      <c r="F355" s="246" t="s">
        <v>730</v>
      </c>
      <c r="G355" s="247" t="s">
        <v>1437</v>
      </c>
      <c r="H355" s="247" t="s">
        <v>4240</v>
      </c>
      <c r="I355" s="248">
        <v>25958</v>
      </c>
      <c r="J355" s="245"/>
      <c r="K355" s="245"/>
      <c r="L355" s="245" t="s">
        <v>699</v>
      </c>
      <c r="M355" s="247" t="s">
        <v>699</v>
      </c>
      <c r="N355" s="249">
        <v>4</v>
      </c>
      <c r="O355" s="251" t="s">
        <v>2741</v>
      </c>
      <c r="P355" s="251">
        <v>4</v>
      </c>
      <c r="Q355" s="251" t="s">
        <v>3674</v>
      </c>
      <c r="R355" s="251">
        <v>19</v>
      </c>
      <c r="S355" s="251" t="s">
        <v>4241</v>
      </c>
      <c r="T355" s="251">
        <v>1</v>
      </c>
      <c r="U355" s="252" t="s">
        <v>7854</v>
      </c>
      <c r="V355" s="253" t="s">
        <v>26</v>
      </c>
      <c r="W355" s="253" t="s">
        <v>7855</v>
      </c>
      <c r="X355" s="254" t="s">
        <v>7856</v>
      </c>
      <c r="Y355" s="255">
        <v>16</v>
      </c>
      <c r="Z355" s="255"/>
      <c r="AA355" s="256" t="s">
        <v>699</v>
      </c>
      <c r="AB355" s="257">
        <f t="shared" si="5"/>
        <v>16</v>
      </c>
      <c r="AC355" s="258">
        <v>0</v>
      </c>
      <c r="AD355" s="247">
        <v>0</v>
      </c>
      <c r="AE355" s="247">
        <v>0</v>
      </c>
      <c r="AF355" s="258">
        <v>0</v>
      </c>
      <c r="AG355" s="258">
        <v>0</v>
      </c>
      <c r="AH355" s="247">
        <v>0</v>
      </c>
      <c r="AI355" s="247">
        <v>0</v>
      </c>
      <c r="AJ355" s="247">
        <v>0</v>
      </c>
      <c r="AK355" s="247">
        <v>0</v>
      </c>
      <c r="AL355" s="247">
        <v>16</v>
      </c>
      <c r="AM355" s="246" t="s">
        <v>7900</v>
      </c>
      <c r="AN355" s="247"/>
      <c r="AO355" s="247"/>
    </row>
    <row r="356" spans="1:41">
      <c r="A356" s="245" t="s">
        <v>1438</v>
      </c>
      <c r="B356" s="245" t="s">
        <v>4242</v>
      </c>
      <c r="C356" s="245" t="s">
        <v>7853</v>
      </c>
      <c r="D356" s="245" t="s">
        <v>2233</v>
      </c>
      <c r="E356" s="245" t="s">
        <v>1336</v>
      </c>
      <c r="F356" s="246" t="s">
        <v>727</v>
      </c>
      <c r="G356" s="247" t="s">
        <v>1439</v>
      </c>
      <c r="H356" s="247" t="s">
        <v>4243</v>
      </c>
      <c r="I356" s="248">
        <v>9956</v>
      </c>
      <c r="J356" s="245" t="s">
        <v>4244</v>
      </c>
      <c r="K356" s="245" t="s">
        <v>2332</v>
      </c>
      <c r="L356" s="245" t="s">
        <v>4245</v>
      </c>
      <c r="M356" s="247" t="s">
        <v>4246</v>
      </c>
      <c r="N356" s="249">
        <v>3</v>
      </c>
      <c r="O356" s="251" t="s">
        <v>2690</v>
      </c>
      <c r="P356" s="251">
        <v>5</v>
      </c>
      <c r="Q356" s="251" t="s">
        <v>2430</v>
      </c>
      <c r="R356" s="251">
        <v>10</v>
      </c>
      <c r="S356" s="251" t="s">
        <v>4247</v>
      </c>
      <c r="T356" s="251">
        <v>0</v>
      </c>
      <c r="U356" s="252" t="s">
        <v>7854</v>
      </c>
      <c r="V356" s="253" t="s">
        <v>2353</v>
      </c>
      <c r="W356" s="253" t="s">
        <v>7855</v>
      </c>
      <c r="X356" s="254" t="s">
        <v>7856</v>
      </c>
      <c r="Y356" s="255">
        <v>12</v>
      </c>
      <c r="Z356" s="255"/>
      <c r="AA356" s="256" t="s">
        <v>699</v>
      </c>
      <c r="AB356" s="257">
        <f t="shared" si="5"/>
        <v>12</v>
      </c>
      <c r="AC356" s="258">
        <v>0</v>
      </c>
      <c r="AD356" s="247">
        <v>0</v>
      </c>
      <c r="AE356" s="247">
        <v>0</v>
      </c>
      <c r="AF356" s="258">
        <v>0</v>
      </c>
      <c r="AG356" s="258">
        <v>0</v>
      </c>
      <c r="AH356" s="247">
        <v>0</v>
      </c>
      <c r="AI356" s="247">
        <v>0</v>
      </c>
      <c r="AJ356" s="247">
        <v>0</v>
      </c>
      <c r="AK356" s="247">
        <v>0</v>
      </c>
      <c r="AL356" s="247">
        <v>12</v>
      </c>
      <c r="AM356" s="246" t="s">
        <v>7857</v>
      </c>
      <c r="AN356" s="247"/>
      <c r="AO356" s="247"/>
    </row>
    <row r="357" spans="1:41">
      <c r="A357" s="245" t="s">
        <v>1440</v>
      </c>
      <c r="B357" s="245" t="s">
        <v>4248</v>
      </c>
      <c r="C357" s="245" t="s">
        <v>7853</v>
      </c>
      <c r="D357" s="245" t="s">
        <v>2233</v>
      </c>
      <c r="E357" s="245" t="s">
        <v>1336</v>
      </c>
      <c r="F357" s="246" t="s">
        <v>727</v>
      </c>
      <c r="G357" s="247" t="s">
        <v>1441</v>
      </c>
      <c r="H357" s="247" t="s">
        <v>4249</v>
      </c>
      <c r="I357" s="248">
        <v>37135</v>
      </c>
      <c r="J357" s="245" t="s">
        <v>4250</v>
      </c>
      <c r="K357" s="245" t="s">
        <v>2332</v>
      </c>
      <c r="L357" s="245" t="s">
        <v>4251</v>
      </c>
      <c r="M357" s="247" t="s">
        <v>4252</v>
      </c>
      <c r="N357" s="249">
        <v>2</v>
      </c>
      <c r="O357" s="251" t="s">
        <v>2718</v>
      </c>
      <c r="P357" s="251">
        <v>12</v>
      </c>
      <c r="Q357" s="251" t="s">
        <v>3794</v>
      </c>
      <c r="R357" s="251">
        <v>35</v>
      </c>
      <c r="S357" s="251" t="s">
        <v>4253</v>
      </c>
      <c r="T357" s="251">
        <v>2</v>
      </c>
      <c r="U357" s="252" t="s">
        <v>7854</v>
      </c>
      <c r="V357" s="253" t="s">
        <v>26</v>
      </c>
      <c r="W357" s="260" t="s">
        <v>35</v>
      </c>
      <c r="X357" s="254" t="s">
        <v>7862</v>
      </c>
      <c r="Y357" s="255">
        <v>37</v>
      </c>
      <c r="Z357" s="255"/>
      <c r="AA357" s="256" t="s">
        <v>699</v>
      </c>
      <c r="AB357" s="257">
        <f t="shared" si="5"/>
        <v>37</v>
      </c>
      <c r="AC357" s="258">
        <v>0</v>
      </c>
      <c r="AD357" s="247">
        <v>0</v>
      </c>
      <c r="AE357" s="247">
        <v>0</v>
      </c>
      <c r="AF357" s="258">
        <v>0</v>
      </c>
      <c r="AG357" s="258">
        <v>2</v>
      </c>
      <c r="AH357" s="247">
        <v>0</v>
      </c>
      <c r="AI357" s="247">
        <v>4</v>
      </c>
      <c r="AJ357" s="247">
        <v>0</v>
      </c>
      <c r="AK357" s="247">
        <v>0</v>
      </c>
      <c r="AL357" s="247">
        <v>31</v>
      </c>
      <c r="AM357" s="246" t="s">
        <v>7857</v>
      </c>
      <c r="AN357" s="247"/>
      <c r="AO357" s="247"/>
    </row>
    <row r="358" spans="1:41">
      <c r="A358" s="245" t="s">
        <v>1442</v>
      </c>
      <c r="B358" s="245" t="s">
        <v>4254</v>
      </c>
      <c r="C358" s="245" t="s">
        <v>7853</v>
      </c>
      <c r="D358" s="245" t="s">
        <v>2233</v>
      </c>
      <c r="E358" s="245" t="s">
        <v>1336</v>
      </c>
      <c r="F358" s="246" t="s">
        <v>730</v>
      </c>
      <c r="G358" s="247" t="s">
        <v>1443</v>
      </c>
      <c r="H358" s="247" t="s">
        <v>4255</v>
      </c>
      <c r="I358" s="248">
        <v>19016</v>
      </c>
      <c r="J358" s="245" t="s">
        <v>4256</v>
      </c>
      <c r="K358" s="245" t="s">
        <v>2332</v>
      </c>
      <c r="L358" s="245" t="s">
        <v>4257</v>
      </c>
      <c r="M358" s="247" t="s">
        <v>4258</v>
      </c>
      <c r="N358" s="249">
        <v>4</v>
      </c>
      <c r="O358" s="251" t="s">
        <v>3154</v>
      </c>
      <c r="P358" s="251">
        <v>5</v>
      </c>
      <c r="Q358" s="251" t="s">
        <v>2452</v>
      </c>
      <c r="R358" s="251">
        <v>26</v>
      </c>
      <c r="S358" s="251" t="s">
        <v>4259</v>
      </c>
      <c r="T358" s="251">
        <v>1</v>
      </c>
      <c r="U358" s="252" t="s">
        <v>7854</v>
      </c>
      <c r="V358" s="253" t="s">
        <v>26</v>
      </c>
      <c r="W358" s="253" t="s">
        <v>7855</v>
      </c>
      <c r="X358" s="254" t="s">
        <v>7856</v>
      </c>
      <c r="Y358" s="255">
        <v>21</v>
      </c>
      <c r="Z358" s="255"/>
      <c r="AA358" s="256" t="s">
        <v>699</v>
      </c>
      <c r="AB358" s="257">
        <f t="shared" si="5"/>
        <v>21</v>
      </c>
      <c r="AC358" s="258">
        <v>0</v>
      </c>
      <c r="AD358" s="247">
        <v>0</v>
      </c>
      <c r="AE358" s="247">
        <v>0</v>
      </c>
      <c r="AF358" s="258">
        <v>0</v>
      </c>
      <c r="AG358" s="258">
        <v>1</v>
      </c>
      <c r="AH358" s="247">
        <v>0</v>
      </c>
      <c r="AI358" s="247">
        <v>2</v>
      </c>
      <c r="AJ358" s="247">
        <v>0</v>
      </c>
      <c r="AK358" s="247">
        <v>0</v>
      </c>
      <c r="AL358" s="247">
        <v>18</v>
      </c>
      <c r="AM358" s="246" t="s">
        <v>7857</v>
      </c>
      <c r="AN358" s="247"/>
      <c r="AO358" s="247"/>
    </row>
    <row r="359" spans="1:41">
      <c r="A359" s="245" t="s">
        <v>1444</v>
      </c>
      <c r="B359" s="245" t="s">
        <v>4260</v>
      </c>
      <c r="C359" s="245" t="s">
        <v>7853</v>
      </c>
      <c r="D359" s="245" t="s">
        <v>2233</v>
      </c>
      <c r="E359" s="245" t="s">
        <v>1336</v>
      </c>
      <c r="F359" s="246" t="s">
        <v>727</v>
      </c>
      <c r="G359" s="247" t="s">
        <v>1445</v>
      </c>
      <c r="H359" s="247" t="s">
        <v>4261</v>
      </c>
      <c r="I359" s="248">
        <v>4514</v>
      </c>
      <c r="J359" s="245"/>
      <c r="K359" s="245"/>
      <c r="L359" s="245" t="s">
        <v>699</v>
      </c>
      <c r="M359" s="247" t="s">
        <v>699</v>
      </c>
      <c r="N359" s="249">
        <v>2</v>
      </c>
      <c r="O359" s="251" t="s">
        <v>3366</v>
      </c>
      <c r="P359" s="251">
        <v>10</v>
      </c>
      <c r="Q359" s="251" t="s">
        <v>2453</v>
      </c>
      <c r="R359" s="251">
        <v>16</v>
      </c>
      <c r="S359" s="251" t="s">
        <v>4262</v>
      </c>
      <c r="T359" s="251">
        <v>1</v>
      </c>
      <c r="U359" s="252" t="s">
        <v>7854</v>
      </c>
      <c r="V359" s="253" t="s">
        <v>2353</v>
      </c>
      <c r="W359" s="253" t="s">
        <v>7855</v>
      </c>
      <c r="X359" s="254" t="s">
        <v>7856</v>
      </c>
      <c r="Y359" s="255">
        <v>15</v>
      </c>
      <c r="Z359" s="255"/>
      <c r="AA359" s="256" t="s">
        <v>699</v>
      </c>
      <c r="AB359" s="257">
        <f t="shared" si="5"/>
        <v>15</v>
      </c>
      <c r="AC359" s="258">
        <v>0</v>
      </c>
      <c r="AD359" s="247">
        <v>0</v>
      </c>
      <c r="AE359" s="247">
        <v>0</v>
      </c>
      <c r="AF359" s="258">
        <v>0</v>
      </c>
      <c r="AG359" s="258">
        <v>0</v>
      </c>
      <c r="AH359" s="247">
        <v>0</v>
      </c>
      <c r="AI359" s="247">
        <v>2</v>
      </c>
      <c r="AJ359" s="247">
        <v>0</v>
      </c>
      <c r="AK359" s="247">
        <v>0</v>
      </c>
      <c r="AL359" s="247">
        <v>13</v>
      </c>
      <c r="AM359" s="246" t="s">
        <v>7857</v>
      </c>
      <c r="AN359" s="247"/>
      <c r="AO359" s="247"/>
    </row>
    <row r="360" spans="1:41">
      <c r="A360" s="245" t="s">
        <v>1446</v>
      </c>
      <c r="B360" s="245"/>
      <c r="C360" s="245" t="s">
        <v>7853</v>
      </c>
      <c r="D360" s="245" t="s">
        <v>2233</v>
      </c>
      <c r="E360" s="245" t="s">
        <v>1447</v>
      </c>
      <c r="F360" s="246" t="s">
        <v>724</v>
      </c>
      <c r="G360" s="247" t="s">
        <v>1448</v>
      </c>
      <c r="H360" s="247" t="s">
        <v>4263</v>
      </c>
      <c r="I360" s="248">
        <v>37683</v>
      </c>
      <c r="J360" s="245"/>
      <c r="K360" s="245"/>
      <c r="L360" s="245" t="s">
        <v>699</v>
      </c>
      <c r="M360" s="247" t="s">
        <v>699</v>
      </c>
      <c r="N360" s="249">
        <v>5</v>
      </c>
      <c r="O360" s="250"/>
      <c r="P360" s="250">
        <v>4</v>
      </c>
      <c r="Q360" s="250" t="s">
        <v>7876</v>
      </c>
      <c r="R360" s="251">
        <v>31</v>
      </c>
      <c r="S360" s="250" t="s">
        <v>7962</v>
      </c>
      <c r="T360" s="250">
        <v>1</v>
      </c>
      <c r="U360" s="252" t="s">
        <v>7854</v>
      </c>
      <c r="V360" s="253" t="s">
        <v>26</v>
      </c>
      <c r="W360" s="253" t="s">
        <v>7855</v>
      </c>
      <c r="X360" s="254" t="s">
        <v>7856</v>
      </c>
      <c r="Y360" s="255">
        <v>0</v>
      </c>
      <c r="Z360" s="255"/>
      <c r="AA360" s="256" t="s">
        <v>7963</v>
      </c>
      <c r="AB360" s="257">
        <f t="shared" si="5"/>
        <v>0</v>
      </c>
      <c r="AC360" s="258">
        <v>0</v>
      </c>
      <c r="AD360" s="247">
        <v>0</v>
      </c>
      <c r="AE360" s="247">
        <v>0</v>
      </c>
      <c r="AF360" s="258">
        <v>0</v>
      </c>
      <c r="AG360" s="258">
        <v>0</v>
      </c>
      <c r="AH360" s="247">
        <v>0</v>
      </c>
      <c r="AI360" s="247">
        <v>0</v>
      </c>
      <c r="AJ360" s="247">
        <v>0</v>
      </c>
      <c r="AK360" s="247">
        <v>0</v>
      </c>
      <c r="AL360" s="247">
        <v>0</v>
      </c>
      <c r="AM360" s="246" t="s">
        <v>7863</v>
      </c>
      <c r="AN360" s="247"/>
      <c r="AO360" s="247"/>
    </row>
    <row r="361" spans="1:41">
      <c r="A361" s="245" t="s">
        <v>1449</v>
      </c>
      <c r="B361" s="245" t="s">
        <v>4265</v>
      </c>
      <c r="C361" s="245" t="s">
        <v>7853</v>
      </c>
      <c r="D361" s="245" t="s">
        <v>2233</v>
      </c>
      <c r="E361" s="245" t="s">
        <v>1447</v>
      </c>
      <c r="F361" s="246" t="s">
        <v>727</v>
      </c>
      <c r="G361" s="247" t="s">
        <v>1450</v>
      </c>
      <c r="H361" s="247" t="s">
        <v>4266</v>
      </c>
      <c r="I361" s="248">
        <v>12222</v>
      </c>
      <c r="J361" s="245" t="s">
        <v>4267</v>
      </c>
      <c r="K361" s="245" t="s">
        <v>2332</v>
      </c>
      <c r="L361" s="245" t="s">
        <v>4268</v>
      </c>
      <c r="M361" s="247" t="s">
        <v>4269</v>
      </c>
      <c r="N361" s="249">
        <v>3</v>
      </c>
      <c r="O361" s="250" t="s">
        <v>2437</v>
      </c>
      <c r="P361" s="250">
        <v>10</v>
      </c>
      <c r="Q361" s="250" t="s">
        <v>2818</v>
      </c>
      <c r="R361" s="251">
        <v>11</v>
      </c>
      <c r="S361" s="250" t="s">
        <v>3074</v>
      </c>
      <c r="T361" s="250">
        <v>1</v>
      </c>
      <c r="U361" s="252" t="s">
        <v>7854</v>
      </c>
      <c r="V361" s="253" t="s">
        <v>2353</v>
      </c>
      <c r="W361" s="253" t="s">
        <v>7855</v>
      </c>
      <c r="X361" s="254" t="s">
        <v>7856</v>
      </c>
      <c r="Y361" s="255">
        <v>9</v>
      </c>
      <c r="Z361" s="255"/>
      <c r="AA361" s="256" t="s">
        <v>699</v>
      </c>
      <c r="AB361" s="257">
        <f t="shared" si="5"/>
        <v>9</v>
      </c>
      <c r="AC361" s="258">
        <v>0</v>
      </c>
      <c r="AD361" s="247">
        <v>0</v>
      </c>
      <c r="AE361" s="247">
        <v>0</v>
      </c>
      <c r="AF361" s="258">
        <v>0</v>
      </c>
      <c r="AG361" s="258">
        <v>0</v>
      </c>
      <c r="AH361" s="247">
        <v>0</v>
      </c>
      <c r="AI361" s="247">
        <v>1</v>
      </c>
      <c r="AJ361" s="247">
        <v>0</v>
      </c>
      <c r="AK361" s="247">
        <v>0</v>
      </c>
      <c r="AL361" s="247">
        <v>8</v>
      </c>
      <c r="AM361" s="246" t="s">
        <v>7857</v>
      </c>
      <c r="AN361" s="247"/>
      <c r="AO361" s="247"/>
    </row>
    <row r="362" spans="1:41">
      <c r="A362" s="245" t="s">
        <v>1451</v>
      </c>
      <c r="B362" s="245" t="s">
        <v>4270</v>
      </c>
      <c r="C362" s="245" t="s">
        <v>7853</v>
      </c>
      <c r="D362" s="245" t="s">
        <v>2233</v>
      </c>
      <c r="E362" s="245" t="s">
        <v>1447</v>
      </c>
      <c r="F362" s="246" t="s">
        <v>730</v>
      </c>
      <c r="G362" s="247" t="s">
        <v>1452</v>
      </c>
      <c r="H362" s="247" t="s">
        <v>4271</v>
      </c>
      <c r="I362" s="248">
        <v>18557</v>
      </c>
      <c r="J362" s="245" t="s">
        <v>4272</v>
      </c>
      <c r="K362" s="245" t="s">
        <v>2332</v>
      </c>
      <c r="L362" s="245" t="s">
        <v>4273</v>
      </c>
      <c r="M362" s="247" t="s">
        <v>4274</v>
      </c>
      <c r="N362" s="249">
        <v>5</v>
      </c>
      <c r="O362" s="250" t="s">
        <v>2680</v>
      </c>
      <c r="P362" s="250">
        <v>12</v>
      </c>
      <c r="Q362" s="250" t="s">
        <v>2430</v>
      </c>
      <c r="R362" s="251">
        <v>15</v>
      </c>
      <c r="S362" s="250" t="s">
        <v>4275</v>
      </c>
      <c r="T362" s="250">
        <v>1</v>
      </c>
      <c r="U362" s="252" t="s">
        <v>7854</v>
      </c>
      <c r="V362" s="253" t="s">
        <v>2353</v>
      </c>
      <c r="W362" s="253" t="s">
        <v>7855</v>
      </c>
      <c r="X362" s="254" t="s">
        <v>7856</v>
      </c>
      <c r="Y362" s="255">
        <v>19</v>
      </c>
      <c r="Z362" s="255"/>
      <c r="AA362" s="256" t="s">
        <v>699</v>
      </c>
      <c r="AB362" s="257">
        <f t="shared" si="5"/>
        <v>19</v>
      </c>
      <c r="AC362" s="258">
        <v>0</v>
      </c>
      <c r="AD362" s="247">
        <v>0</v>
      </c>
      <c r="AE362" s="247">
        <v>0</v>
      </c>
      <c r="AF362" s="258">
        <v>0</v>
      </c>
      <c r="AG362" s="258">
        <v>0</v>
      </c>
      <c r="AH362" s="247">
        <v>0</v>
      </c>
      <c r="AI362" s="247">
        <v>8</v>
      </c>
      <c r="AJ362" s="247">
        <v>0</v>
      </c>
      <c r="AK362" s="247">
        <v>0</v>
      </c>
      <c r="AL362" s="247">
        <v>11</v>
      </c>
      <c r="AM362" s="246" t="s">
        <v>7863</v>
      </c>
      <c r="AN362" s="247"/>
      <c r="AO362" s="247"/>
    </row>
    <row r="363" spans="1:41">
      <c r="A363" s="245" t="s">
        <v>1453</v>
      </c>
      <c r="B363" s="245" t="s">
        <v>4276</v>
      </c>
      <c r="C363" s="245" t="s">
        <v>7853</v>
      </c>
      <c r="D363" s="245" t="s">
        <v>2233</v>
      </c>
      <c r="E363" s="245" t="s">
        <v>1447</v>
      </c>
      <c r="F363" s="246" t="s">
        <v>7859</v>
      </c>
      <c r="G363" s="247" t="s">
        <v>1454</v>
      </c>
      <c r="H363" s="247" t="s">
        <v>4277</v>
      </c>
      <c r="I363" s="248">
        <v>10684</v>
      </c>
      <c r="J363" s="245"/>
      <c r="K363" s="245"/>
      <c r="L363" s="245" t="s">
        <v>699</v>
      </c>
      <c r="M363" s="247" t="s">
        <v>699</v>
      </c>
      <c r="N363" s="249">
        <v>4</v>
      </c>
      <c r="O363" s="250" t="s">
        <v>2927</v>
      </c>
      <c r="P363" s="250">
        <v>4</v>
      </c>
      <c r="Q363" s="250" t="s">
        <v>2470</v>
      </c>
      <c r="R363" s="251">
        <v>12</v>
      </c>
      <c r="S363" s="250" t="s">
        <v>3477</v>
      </c>
      <c r="T363" s="250">
        <v>1</v>
      </c>
      <c r="U363" s="252" t="s">
        <v>7854</v>
      </c>
      <c r="V363" s="253" t="s">
        <v>2353</v>
      </c>
      <c r="W363" s="253" t="s">
        <v>7855</v>
      </c>
      <c r="X363" s="254" t="s">
        <v>7856</v>
      </c>
      <c r="Y363" s="255">
        <v>9</v>
      </c>
      <c r="Z363" s="255"/>
      <c r="AA363" s="256" t="s">
        <v>7964</v>
      </c>
      <c r="AB363" s="257">
        <f t="shared" si="5"/>
        <v>9</v>
      </c>
      <c r="AC363" s="258">
        <v>0</v>
      </c>
      <c r="AD363" s="247">
        <v>0</v>
      </c>
      <c r="AE363" s="247">
        <v>0</v>
      </c>
      <c r="AF363" s="258">
        <v>0</v>
      </c>
      <c r="AG363" s="258">
        <v>0</v>
      </c>
      <c r="AH363" s="247">
        <v>0</v>
      </c>
      <c r="AI363" s="247">
        <v>1</v>
      </c>
      <c r="AJ363" s="247">
        <v>0</v>
      </c>
      <c r="AK363" s="247">
        <v>0</v>
      </c>
      <c r="AL363" s="247">
        <v>8</v>
      </c>
      <c r="AM363" s="246" t="s">
        <v>7863</v>
      </c>
      <c r="AN363" s="247"/>
      <c r="AO363" s="247"/>
    </row>
    <row r="364" spans="1:41">
      <c r="A364" s="245" t="s">
        <v>1455</v>
      </c>
      <c r="B364" s="245" t="s">
        <v>4278</v>
      </c>
      <c r="C364" s="245" t="s">
        <v>7853</v>
      </c>
      <c r="D364" s="245" t="s">
        <v>2233</v>
      </c>
      <c r="E364" s="245" t="s">
        <v>1447</v>
      </c>
      <c r="F364" s="246" t="s">
        <v>727</v>
      </c>
      <c r="G364" s="247" t="s">
        <v>1456</v>
      </c>
      <c r="H364" s="247" t="s">
        <v>4279</v>
      </c>
      <c r="I364" s="248">
        <v>9242</v>
      </c>
      <c r="J364" s="245" t="s">
        <v>3558</v>
      </c>
      <c r="K364" s="245" t="s">
        <v>2332</v>
      </c>
      <c r="L364" s="245" t="s">
        <v>4280</v>
      </c>
      <c r="M364" s="247" t="s">
        <v>4281</v>
      </c>
      <c r="N364" s="249">
        <v>2</v>
      </c>
      <c r="O364" s="250" t="s">
        <v>2610</v>
      </c>
      <c r="P364" s="250">
        <v>7</v>
      </c>
      <c r="Q364" s="250" t="s">
        <v>2430</v>
      </c>
      <c r="R364" s="251">
        <v>11</v>
      </c>
      <c r="S364" s="250" t="s">
        <v>2728</v>
      </c>
      <c r="T364" s="250">
        <v>1</v>
      </c>
      <c r="U364" s="252" t="s">
        <v>7869</v>
      </c>
      <c r="V364" s="253" t="s">
        <v>2353</v>
      </c>
      <c r="W364" s="253" t="s">
        <v>7855</v>
      </c>
      <c r="X364" s="254" t="s">
        <v>7856</v>
      </c>
      <c r="Y364" s="255">
        <v>11</v>
      </c>
      <c r="Z364" s="255"/>
      <c r="AA364" s="256" t="s">
        <v>699</v>
      </c>
      <c r="AB364" s="257">
        <f t="shared" si="5"/>
        <v>11</v>
      </c>
      <c r="AC364" s="258">
        <v>0</v>
      </c>
      <c r="AD364" s="247">
        <v>0</v>
      </c>
      <c r="AE364" s="247">
        <v>0</v>
      </c>
      <c r="AF364" s="258">
        <v>0</v>
      </c>
      <c r="AG364" s="258">
        <v>0</v>
      </c>
      <c r="AH364" s="247">
        <v>0</v>
      </c>
      <c r="AI364" s="247">
        <v>3</v>
      </c>
      <c r="AJ364" s="247">
        <v>0</v>
      </c>
      <c r="AK364" s="247">
        <v>0</v>
      </c>
      <c r="AL364" s="247">
        <v>8</v>
      </c>
      <c r="AM364" s="246" t="s">
        <v>7869</v>
      </c>
      <c r="AN364" s="247"/>
      <c r="AO364" s="247"/>
    </row>
    <row r="365" spans="1:41">
      <c r="A365" s="245" t="s">
        <v>1457</v>
      </c>
      <c r="B365" s="245"/>
      <c r="C365" s="245" t="s">
        <v>7858</v>
      </c>
      <c r="D365" s="245" t="s">
        <v>2233</v>
      </c>
      <c r="E365" s="254" t="s">
        <v>7965</v>
      </c>
      <c r="F365" s="272" t="s">
        <v>7859</v>
      </c>
      <c r="G365" s="263" t="s">
        <v>7966</v>
      </c>
      <c r="H365" s="263" t="s">
        <v>7967</v>
      </c>
      <c r="I365" s="271">
        <v>12966</v>
      </c>
      <c r="J365" s="245"/>
      <c r="K365" s="245"/>
      <c r="L365" s="245" t="s">
        <v>699</v>
      </c>
      <c r="M365" s="247" t="s">
        <v>699</v>
      </c>
      <c r="N365" s="249">
        <v>3</v>
      </c>
      <c r="O365" s="250" t="s">
        <v>7968</v>
      </c>
      <c r="P365" s="261">
        <v>4</v>
      </c>
      <c r="Q365" s="250" t="s">
        <v>7911</v>
      </c>
      <c r="R365" s="251" t="s">
        <v>7969</v>
      </c>
      <c r="S365" s="250" t="s">
        <v>7890</v>
      </c>
      <c r="T365" s="261">
        <v>1</v>
      </c>
      <c r="U365" s="252" t="s">
        <v>7869</v>
      </c>
      <c r="V365" s="269"/>
      <c r="W365" s="253" t="s">
        <v>7855</v>
      </c>
      <c r="X365" s="254" t="s">
        <v>7856</v>
      </c>
      <c r="Y365" s="255">
        <v>13</v>
      </c>
      <c r="Z365" s="255"/>
      <c r="AA365" s="256" t="s">
        <v>7930</v>
      </c>
      <c r="AB365" s="257">
        <f t="shared" si="5"/>
        <v>13</v>
      </c>
      <c r="AC365" s="258">
        <v>0</v>
      </c>
      <c r="AD365" s="247">
        <v>0</v>
      </c>
      <c r="AE365" s="247">
        <v>0</v>
      </c>
      <c r="AF365" s="258">
        <v>0</v>
      </c>
      <c r="AG365" s="258">
        <v>0</v>
      </c>
      <c r="AH365" s="247">
        <v>0</v>
      </c>
      <c r="AI365" s="247">
        <v>1</v>
      </c>
      <c r="AJ365" s="247">
        <v>0</v>
      </c>
      <c r="AK365" s="247">
        <v>0</v>
      </c>
      <c r="AL365" s="247">
        <v>12</v>
      </c>
      <c r="AM365" s="246" t="s">
        <v>7869</v>
      </c>
      <c r="AN365" s="247"/>
      <c r="AO365" s="247"/>
    </row>
    <row r="366" spans="1:41">
      <c r="A366" s="245" t="s">
        <v>1459</v>
      </c>
      <c r="B366" s="245" t="s">
        <v>4282</v>
      </c>
      <c r="C366" s="245" t="s">
        <v>7853</v>
      </c>
      <c r="D366" s="245" t="s">
        <v>2233</v>
      </c>
      <c r="E366" s="245" t="s">
        <v>1447</v>
      </c>
      <c r="F366" s="246" t="s">
        <v>727</v>
      </c>
      <c r="G366" s="247" t="s">
        <v>1460</v>
      </c>
      <c r="H366" s="247" t="s">
        <v>4283</v>
      </c>
      <c r="I366" s="248">
        <v>21276</v>
      </c>
      <c r="J366" s="245"/>
      <c r="K366" s="245"/>
      <c r="L366" s="245" t="s">
        <v>699</v>
      </c>
      <c r="M366" s="247" t="s">
        <v>699</v>
      </c>
      <c r="N366" s="249">
        <v>2</v>
      </c>
      <c r="O366" s="250" t="s">
        <v>2429</v>
      </c>
      <c r="P366" s="250">
        <v>8</v>
      </c>
      <c r="Q366" s="250" t="s">
        <v>2430</v>
      </c>
      <c r="R366" s="251">
        <v>15</v>
      </c>
      <c r="S366" s="250" t="s">
        <v>2945</v>
      </c>
      <c r="T366" s="250">
        <v>1</v>
      </c>
      <c r="U366" s="252" t="s">
        <v>7854</v>
      </c>
      <c r="V366" s="253" t="s">
        <v>2353</v>
      </c>
      <c r="W366" s="253" t="s">
        <v>7855</v>
      </c>
      <c r="X366" s="254" t="s">
        <v>7856</v>
      </c>
      <c r="Y366" s="255">
        <v>11</v>
      </c>
      <c r="Z366" s="255"/>
      <c r="AA366" s="256" t="s">
        <v>699</v>
      </c>
      <c r="AB366" s="257">
        <f t="shared" si="5"/>
        <v>11</v>
      </c>
      <c r="AC366" s="258">
        <v>0</v>
      </c>
      <c r="AD366" s="247">
        <v>0</v>
      </c>
      <c r="AE366" s="247">
        <v>0</v>
      </c>
      <c r="AF366" s="258">
        <v>0</v>
      </c>
      <c r="AG366" s="258">
        <v>0</v>
      </c>
      <c r="AH366" s="247">
        <v>0</v>
      </c>
      <c r="AI366" s="247">
        <v>0</v>
      </c>
      <c r="AJ366" s="247">
        <v>0</v>
      </c>
      <c r="AK366" s="247">
        <v>0</v>
      </c>
      <c r="AL366" s="247">
        <v>11</v>
      </c>
      <c r="AM366" s="246" t="s">
        <v>7863</v>
      </c>
      <c r="AN366" s="247"/>
      <c r="AO366" s="247"/>
    </row>
    <row r="367" spans="1:41">
      <c r="A367" s="245" t="s">
        <v>1461</v>
      </c>
      <c r="B367" s="245" t="s">
        <v>4284</v>
      </c>
      <c r="C367" s="245" t="s">
        <v>7853</v>
      </c>
      <c r="D367" s="245" t="s">
        <v>2233</v>
      </c>
      <c r="E367" s="245" t="s">
        <v>1447</v>
      </c>
      <c r="F367" s="246" t="s">
        <v>730</v>
      </c>
      <c r="G367" s="247" t="s">
        <v>1462</v>
      </c>
      <c r="H367" s="247" t="s">
        <v>4285</v>
      </c>
      <c r="I367" s="248">
        <v>20043</v>
      </c>
      <c r="J367" s="245"/>
      <c r="K367" s="245"/>
      <c r="L367" s="245" t="s">
        <v>4287</v>
      </c>
      <c r="M367" s="247" t="s">
        <v>4288</v>
      </c>
      <c r="N367" s="249">
        <v>4</v>
      </c>
      <c r="O367" s="250" t="s">
        <v>2885</v>
      </c>
      <c r="P367" s="250">
        <v>6</v>
      </c>
      <c r="Q367" s="250" t="s">
        <v>2603</v>
      </c>
      <c r="R367" s="251">
        <v>11</v>
      </c>
      <c r="S367" s="250" t="s">
        <v>3449</v>
      </c>
      <c r="T367" s="250">
        <v>1</v>
      </c>
      <c r="U367" s="252" t="s">
        <v>7854</v>
      </c>
      <c r="V367" s="253" t="s">
        <v>2353</v>
      </c>
      <c r="W367" s="253" t="s">
        <v>7855</v>
      </c>
      <c r="X367" s="254" t="s">
        <v>7856</v>
      </c>
      <c r="Y367" s="255">
        <v>12</v>
      </c>
      <c r="Z367" s="255"/>
      <c r="AA367" s="256" t="s">
        <v>699</v>
      </c>
      <c r="AB367" s="257">
        <f t="shared" si="5"/>
        <v>12</v>
      </c>
      <c r="AC367" s="258">
        <v>0</v>
      </c>
      <c r="AD367" s="247">
        <v>0</v>
      </c>
      <c r="AE367" s="247">
        <v>0</v>
      </c>
      <c r="AF367" s="258">
        <v>2</v>
      </c>
      <c r="AG367" s="258">
        <v>0</v>
      </c>
      <c r="AH367" s="247">
        <v>0</v>
      </c>
      <c r="AI367" s="247">
        <v>6</v>
      </c>
      <c r="AJ367" s="247">
        <v>0</v>
      </c>
      <c r="AK367" s="247">
        <v>0</v>
      </c>
      <c r="AL367" s="247">
        <v>4</v>
      </c>
      <c r="AM367" s="246" t="s">
        <v>7863</v>
      </c>
      <c r="AN367" s="247"/>
      <c r="AO367" s="247"/>
    </row>
    <row r="368" spans="1:41">
      <c r="A368" s="245" t="s">
        <v>1463</v>
      </c>
      <c r="B368" s="245" t="s">
        <v>4289</v>
      </c>
      <c r="C368" s="245" t="s">
        <v>7853</v>
      </c>
      <c r="D368" s="245" t="s">
        <v>2233</v>
      </c>
      <c r="E368" s="245" t="s">
        <v>1447</v>
      </c>
      <c r="F368" s="246" t="s">
        <v>727</v>
      </c>
      <c r="G368" s="247" t="s">
        <v>1464</v>
      </c>
      <c r="H368" s="247" t="s">
        <v>4290</v>
      </c>
      <c r="I368" s="248">
        <v>4905</v>
      </c>
      <c r="J368" s="245" t="s">
        <v>4291</v>
      </c>
      <c r="K368" s="245" t="s">
        <v>2332</v>
      </c>
      <c r="L368" s="245" t="s">
        <v>4292</v>
      </c>
      <c r="M368" s="247" t="s">
        <v>4293</v>
      </c>
      <c r="N368" s="249">
        <v>4</v>
      </c>
      <c r="O368" s="250" t="s">
        <v>2865</v>
      </c>
      <c r="P368" s="250">
        <v>3</v>
      </c>
      <c r="Q368" s="250" t="s">
        <v>2470</v>
      </c>
      <c r="R368" s="251">
        <v>15</v>
      </c>
      <c r="S368" s="250" t="s">
        <v>3219</v>
      </c>
      <c r="T368" s="250">
        <v>1</v>
      </c>
      <c r="U368" s="252" t="s">
        <v>7854</v>
      </c>
      <c r="V368" s="253" t="s">
        <v>2353</v>
      </c>
      <c r="W368" s="253" t="s">
        <v>7855</v>
      </c>
      <c r="X368" s="254" t="s">
        <v>7856</v>
      </c>
      <c r="Y368" s="255">
        <v>15</v>
      </c>
      <c r="Z368" s="255"/>
      <c r="AA368" s="256" t="s">
        <v>699</v>
      </c>
      <c r="AB368" s="257">
        <f t="shared" si="5"/>
        <v>15</v>
      </c>
      <c r="AC368" s="258">
        <v>0</v>
      </c>
      <c r="AD368" s="247">
        <v>0</v>
      </c>
      <c r="AE368" s="247">
        <v>0</v>
      </c>
      <c r="AF368" s="258">
        <v>2</v>
      </c>
      <c r="AG368" s="258">
        <v>0</v>
      </c>
      <c r="AH368" s="247">
        <v>0</v>
      </c>
      <c r="AI368" s="247">
        <v>0</v>
      </c>
      <c r="AJ368" s="247">
        <v>0</v>
      </c>
      <c r="AK368" s="247">
        <v>0</v>
      </c>
      <c r="AL368" s="247">
        <v>13</v>
      </c>
      <c r="AM368" s="246" t="s">
        <v>7863</v>
      </c>
      <c r="AN368" s="247"/>
      <c r="AO368" s="247"/>
    </row>
    <row r="369" spans="1:41">
      <c r="A369" s="245" t="s">
        <v>1465</v>
      </c>
      <c r="B369" s="245"/>
      <c r="C369" s="245" t="s">
        <v>7858</v>
      </c>
      <c r="D369" s="245" t="s">
        <v>2233</v>
      </c>
      <c r="E369" s="254" t="s">
        <v>7965</v>
      </c>
      <c r="F369" s="272" t="s">
        <v>7859</v>
      </c>
      <c r="G369" s="263" t="s">
        <v>7970</v>
      </c>
      <c r="H369" s="263" t="s">
        <v>7971</v>
      </c>
      <c r="I369" s="271">
        <v>8492</v>
      </c>
      <c r="J369" s="245"/>
      <c r="K369" s="245"/>
      <c r="L369" s="245" t="s">
        <v>699</v>
      </c>
      <c r="M369" s="247" t="s">
        <v>699</v>
      </c>
      <c r="N369" s="249">
        <v>2</v>
      </c>
      <c r="O369" s="250" t="s">
        <v>7969</v>
      </c>
      <c r="P369" s="261">
        <v>5</v>
      </c>
      <c r="Q369" s="250" t="s">
        <v>7947</v>
      </c>
      <c r="R369" s="251">
        <v>9</v>
      </c>
      <c r="S369" s="250" t="s">
        <v>7929</v>
      </c>
      <c r="T369" s="261">
        <v>1</v>
      </c>
      <c r="U369" s="252" t="s">
        <v>7869</v>
      </c>
      <c r="V369" s="269"/>
      <c r="W369" s="253" t="s">
        <v>7855</v>
      </c>
      <c r="X369" s="254" t="s">
        <v>7856</v>
      </c>
      <c r="Y369" s="255">
        <v>6</v>
      </c>
      <c r="Z369" s="255"/>
      <c r="AA369" s="256" t="s">
        <v>7930</v>
      </c>
      <c r="AB369" s="257">
        <f t="shared" si="5"/>
        <v>6</v>
      </c>
      <c r="AC369" s="258">
        <v>0</v>
      </c>
      <c r="AD369" s="247">
        <v>0</v>
      </c>
      <c r="AE369" s="247">
        <v>0</v>
      </c>
      <c r="AF369" s="258">
        <v>0</v>
      </c>
      <c r="AG369" s="258">
        <v>0</v>
      </c>
      <c r="AH369" s="247">
        <v>1</v>
      </c>
      <c r="AI369" s="247">
        <v>1</v>
      </c>
      <c r="AJ369" s="247">
        <v>0</v>
      </c>
      <c r="AK369" s="247">
        <v>0</v>
      </c>
      <c r="AL369" s="247">
        <v>4</v>
      </c>
      <c r="AM369" s="246" t="s">
        <v>7869</v>
      </c>
      <c r="AN369" s="247"/>
      <c r="AO369" s="247"/>
    </row>
    <row r="370" spans="1:41">
      <c r="A370" s="245" t="s">
        <v>1467</v>
      </c>
      <c r="B370" s="245" t="s">
        <v>4294</v>
      </c>
      <c r="C370" s="245" t="s">
        <v>7853</v>
      </c>
      <c r="D370" s="245" t="s">
        <v>2233</v>
      </c>
      <c r="E370" s="245" t="s">
        <v>1447</v>
      </c>
      <c r="F370" s="246" t="s">
        <v>727</v>
      </c>
      <c r="G370" s="247" t="s">
        <v>1468</v>
      </c>
      <c r="H370" s="247" t="s">
        <v>4295</v>
      </c>
      <c r="I370" s="248">
        <v>23468</v>
      </c>
      <c r="J370" s="245" t="s">
        <v>4296</v>
      </c>
      <c r="K370" s="245" t="s">
        <v>2332</v>
      </c>
      <c r="L370" s="245" t="s">
        <v>4297</v>
      </c>
      <c r="M370" s="247" t="s">
        <v>4298</v>
      </c>
      <c r="N370" s="249">
        <v>3</v>
      </c>
      <c r="O370" s="250" t="s">
        <v>2680</v>
      </c>
      <c r="P370" s="250">
        <v>3</v>
      </c>
      <c r="Q370" s="250" t="s">
        <v>2470</v>
      </c>
      <c r="R370" s="251">
        <v>13</v>
      </c>
      <c r="S370" s="250" t="s">
        <v>3129</v>
      </c>
      <c r="T370" s="250">
        <v>1</v>
      </c>
      <c r="U370" s="252" t="s">
        <v>7854</v>
      </c>
      <c r="V370" s="253" t="s">
        <v>2353</v>
      </c>
      <c r="W370" s="253" t="s">
        <v>7855</v>
      </c>
      <c r="X370" s="254" t="s">
        <v>7856</v>
      </c>
      <c r="Y370" s="255">
        <v>11</v>
      </c>
      <c r="Z370" s="255"/>
      <c r="AA370" s="256" t="s">
        <v>699</v>
      </c>
      <c r="AB370" s="257">
        <f t="shared" si="5"/>
        <v>11</v>
      </c>
      <c r="AC370" s="258">
        <v>0</v>
      </c>
      <c r="AD370" s="247">
        <v>1</v>
      </c>
      <c r="AE370" s="247">
        <v>0</v>
      </c>
      <c r="AF370" s="258">
        <v>0</v>
      </c>
      <c r="AG370" s="258">
        <v>0</v>
      </c>
      <c r="AH370" s="247">
        <v>0</v>
      </c>
      <c r="AI370" s="247">
        <v>1</v>
      </c>
      <c r="AJ370" s="247">
        <v>0</v>
      </c>
      <c r="AK370" s="247">
        <v>0</v>
      </c>
      <c r="AL370" s="247">
        <v>9</v>
      </c>
      <c r="AM370" s="246" t="s">
        <v>7857</v>
      </c>
      <c r="AN370" s="247"/>
      <c r="AO370" s="247"/>
    </row>
    <row r="371" spans="1:41">
      <c r="A371" s="245" t="s">
        <v>1469</v>
      </c>
      <c r="B371" s="245" t="s">
        <v>4299</v>
      </c>
      <c r="C371" s="245" t="s">
        <v>7853</v>
      </c>
      <c r="D371" s="245" t="s">
        <v>2233</v>
      </c>
      <c r="E371" s="245" t="s">
        <v>1447</v>
      </c>
      <c r="F371" s="246" t="s">
        <v>730</v>
      </c>
      <c r="G371" s="247" t="s">
        <v>1470</v>
      </c>
      <c r="H371" s="247" t="s">
        <v>4300</v>
      </c>
      <c r="I371" s="248">
        <v>23442</v>
      </c>
      <c r="J371" s="245" t="s">
        <v>4301</v>
      </c>
      <c r="K371" s="245" t="s">
        <v>2332</v>
      </c>
      <c r="L371" s="245" t="s">
        <v>4302</v>
      </c>
      <c r="M371" s="247" t="s">
        <v>4303</v>
      </c>
      <c r="N371" s="249">
        <v>4</v>
      </c>
      <c r="O371" s="250" t="s">
        <v>2973</v>
      </c>
      <c r="P371" s="250">
        <v>5</v>
      </c>
      <c r="Q371" s="250" t="s">
        <v>2422</v>
      </c>
      <c r="R371" s="251">
        <v>9</v>
      </c>
      <c r="S371" s="250" t="s">
        <v>4304</v>
      </c>
      <c r="T371" s="250">
        <v>1</v>
      </c>
      <c r="U371" s="252" t="s">
        <v>7860</v>
      </c>
      <c r="V371" s="253" t="s">
        <v>26</v>
      </c>
      <c r="W371" s="253" t="s">
        <v>7855</v>
      </c>
      <c r="X371" s="254" t="s">
        <v>7856</v>
      </c>
      <c r="Y371" s="255">
        <v>12</v>
      </c>
      <c r="Z371" s="255"/>
      <c r="AA371" s="256" t="s">
        <v>699</v>
      </c>
      <c r="AB371" s="257">
        <f t="shared" si="5"/>
        <v>12</v>
      </c>
      <c r="AC371" s="258">
        <v>0</v>
      </c>
      <c r="AD371" s="247">
        <v>2</v>
      </c>
      <c r="AE371" s="247">
        <v>0</v>
      </c>
      <c r="AF371" s="258">
        <v>0</v>
      </c>
      <c r="AG371" s="258">
        <v>0</v>
      </c>
      <c r="AH371" s="247">
        <v>0</v>
      </c>
      <c r="AI371" s="247">
        <v>5</v>
      </c>
      <c r="AJ371" s="247">
        <v>0</v>
      </c>
      <c r="AK371" s="247">
        <v>0</v>
      </c>
      <c r="AL371" s="247">
        <v>5</v>
      </c>
      <c r="AM371" s="246" t="s">
        <v>7860</v>
      </c>
      <c r="AN371" s="247"/>
      <c r="AO371" s="247"/>
    </row>
    <row r="372" spans="1:41">
      <c r="A372" s="245" t="s">
        <v>1471</v>
      </c>
      <c r="B372" s="245" t="s">
        <v>4305</v>
      </c>
      <c r="C372" s="245" t="s">
        <v>7853</v>
      </c>
      <c r="D372" s="245" t="s">
        <v>2233</v>
      </c>
      <c r="E372" s="245" t="s">
        <v>1447</v>
      </c>
      <c r="F372" s="246" t="s">
        <v>730</v>
      </c>
      <c r="G372" s="247" t="s">
        <v>1472</v>
      </c>
      <c r="H372" s="247" t="s">
        <v>4306</v>
      </c>
      <c r="I372" s="248">
        <v>28920</v>
      </c>
      <c r="J372" s="245" t="s">
        <v>4307</v>
      </c>
      <c r="K372" s="245" t="s">
        <v>2332</v>
      </c>
      <c r="L372" s="245" t="s">
        <v>4308</v>
      </c>
      <c r="M372" s="247" t="s">
        <v>4309</v>
      </c>
      <c r="N372" s="249">
        <v>2</v>
      </c>
      <c r="O372" s="250" t="s">
        <v>2872</v>
      </c>
      <c r="P372" s="250">
        <v>7</v>
      </c>
      <c r="Q372" s="250" t="s">
        <v>2603</v>
      </c>
      <c r="R372" s="251">
        <v>11</v>
      </c>
      <c r="S372" s="250" t="s">
        <v>4165</v>
      </c>
      <c r="T372" s="250">
        <v>1</v>
      </c>
      <c r="U372" s="252" t="s">
        <v>7854</v>
      </c>
      <c r="V372" s="253" t="s">
        <v>2353</v>
      </c>
      <c r="W372" s="253" t="s">
        <v>7855</v>
      </c>
      <c r="X372" s="254" t="s">
        <v>7856</v>
      </c>
      <c r="Y372" s="255">
        <v>20</v>
      </c>
      <c r="Z372" s="255"/>
      <c r="AA372" s="256" t="s">
        <v>699</v>
      </c>
      <c r="AB372" s="257">
        <f t="shared" si="5"/>
        <v>20</v>
      </c>
      <c r="AC372" s="258">
        <v>0</v>
      </c>
      <c r="AD372" s="247">
        <v>0</v>
      </c>
      <c r="AE372" s="247">
        <v>0</v>
      </c>
      <c r="AF372" s="258">
        <v>0</v>
      </c>
      <c r="AG372" s="258">
        <v>0</v>
      </c>
      <c r="AH372" s="247">
        <v>0</v>
      </c>
      <c r="AI372" s="247">
        <v>13</v>
      </c>
      <c r="AJ372" s="247">
        <v>0</v>
      </c>
      <c r="AK372" s="247">
        <v>0</v>
      </c>
      <c r="AL372" s="247">
        <v>7</v>
      </c>
      <c r="AM372" s="246" t="s">
        <v>7857</v>
      </c>
      <c r="AN372" s="247"/>
      <c r="AO372" s="247"/>
    </row>
    <row r="373" spans="1:41">
      <c r="A373" s="245" t="s">
        <v>1473</v>
      </c>
      <c r="B373" s="245"/>
      <c r="C373" s="245" t="s">
        <v>7853</v>
      </c>
      <c r="D373" s="245" t="s">
        <v>2233</v>
      </c>
      <c r="E373" s="245" t="s">
        <v>1447</v>
      </c>
      <c r="F373" s="246" t="s">
        <v>727</v>
      </c>
      <c r="G373" s="247" t="s">
        <v>1474</v>
      </c>
      <c r="H373" s="247" t="s">
        <v>4310</v>
      </c>
      <c r="I373" s="248">
        <v>13295</v>
      </c>
      <c r="J373" s="245"/>
      <c r="K373" s="245"/>
      <c r="L373" s="245" t="s">
        <v>699</v>
      </c>
      <c r="M373" s="247" t="s">
        <v>699</v>
      </c>
      <c r="N373" s="249">
        <v>3</v>
      </c>
      <c r="O373" s="250" t="s">
        <v>2977</v>
      </c>
      <c r="P373" s="250">
        <v>2</v>
      </c>
      <c r="Q373" s="250" t="s">
        <v>7911</v>
      </c>
      <c r="R373" s="251">
        <v>23</v>
      </c>
      <c r="S373" s="250" t="s">
        <v>7972</v>
      </c>
      <c r="T373" s="250">
        <v>1</v>
      </c>
      <c r="U373" s="252" t="s">
        <v>7854</v>
      </c>
      <c r="V373" s="253" t="s">
        <v>2353</v>
      </c>
      <c r="W373" s="253" t="s">
        <v>7855</v>
      </c>
      <c r="X373" s="254" t="s">
        <v>7856</v>
      </c>
      <c r="Y373" s="255">
        <v>10</v>
      </c>
      <c r="Z373" s="255"/>
      <c r="AA373" s="256" t="s">
        <v>699</v>
      </c>
      <c r="AB373" s="257">
        <f t="shared" si="5"/>
        <v>10</v>
      </c>
      <c r="AC373" s="258">
        <v>0</v>
      </c>
      <c r="AD373" s="247">
        <v>0</v>
      </c>
      <c r="AE373" s="247">
        <v>0</v>
      </c>
      <c r="AF373" s="258">
        <v>0</v>
      </c>
      <c r="AG373" s="258">
        <v>0</v>
      </c>
      <c r="AH373" s="247">
        <v>0</v>
      </c>
      <c r="AI373" s="247">
        <v>3</v>
      </c>
      <c r="AJ373" s="247">
        <v>0</v>
      </c>
      <c r="AK373" s="247">
        <v>0</v>
      </c>
      <c r="AL373" s="247">
        <v>7</v>
      </c>
      <c r="AM373" s="246" t="s">
        <v>7863</v>
      </c>
      <c r="AN373" s="247"/>
      <c r="AO373" s="247"/>
    </row>
    <row r="374" spans="1:41">
      <c r="A374" s="245" t="s">
        <v>1475</v>
      </c>
      <c r="B374" s="245" t="s">
        <v>4312</v>
      </c>
      <c r="C374" s="245" t="s">
        <v>7853</v>
      </c>
      <c r="D374" s="245" t="s">
        <v>2233</v>
      </c>
      <c r="E374" s="245" t="s">
        <v>1447</v>
      </c>
      <c r="F374" s="246" t="s">
        <v>724</v>
      </c>
      <c r="G374" s="247" t="s">
        <v>1476</v>
      </c>
      <c r="H374" s="247" t="s">
        <v>4313</v>
      </c>
      <c r="I374" s="248">
        <v>19550</v>
      </c>
      <c r="J374" s="245" t="s">
        <v>4314</v>
      </c>
      <c r="K374" s="245" t="s">
        <v>2332</v>
      </c>
      <c r="L374" s="245" t="s">
        <v>4315</v>
      </c>
      <c r="M374" s="247"/>
      <c r="N374" s="249">
        <v>5</v>
      </c>
      <c r="O374" s="250" t="s">
        <v>4316</v>
      </c>
      <c r="P374" s="250">
        <v>14</v>
      </c>
      <c r="Q374" s="250" t="s">
        <v>4232</v>
      </c>
      <c r="R374" s="251">
        <v>44</v>
      </c>
      <c r="S374" s="250" t="s">
        <v>4317</v>
      </c>
      <c r="T374" s="250">
        <v>1</v>
      </c>
      <c r="U374" s="252" t="s">
        <v>7854</v>
      </c>
      <c r="V374" s="253" t="s">
        <v>26</v>
      </c>
      <c r="W374" s="253" t="s">
        <v>7855</v>
      </c>
      <c r="X374" s="254" t="s">
        <v>7856</v>
      </c>
      <c r="Y374" s="255">
        <v>33</v>
      </c>
      <c r="Z374" s="255"/>
      <c r="AA374" s="256" t="s">
        <v>699</v>
      </c>
      <c r="AB374" s="257">
        <f t="shared" si="5"/>
        <v>33</v>
      </c>
      <c r="AC374" s="258">
        <v>0</v>
      </c>
      <c r="AD374" s="247">
        <v>0</v>
      </c>
      <c r="AE374" s="247">
        <v>0</v>
      </c>
      <c r="AF374" s="258">
        <v>0</v>
      </c>
      <c r="AG374" s="258">
        <v>0</v>
      </c>
      <c r="AH374" s="247">
        <v>0</v>
      </c>
      <c r="AI374" s="247">
        <v>1</v>
      </c>
      <c r="AJ374" s="247">
        <v>0</v>
      </c>
      <c r="AK374" s="247">
        <v>0</v>
      </c>
      <c r="AL374" s="247">
        <v>32</v>
      </c>
      <c r="AM374" s="246" t="s">
        <v>7857</v>
      </c>
      <c r="AN374" s="247"/>
      <c r="AO374" s="247"/>
    </row>
    <row r="375" spans="1:41">
      <c r="A375" s="245" t="s">
        <v>1477</v>
      </c>
      <c r="B375" s="245" t="s">
        <v>4318</v>
      </c>
      <c r="C375" s="245" t="s">
        <v>7853</v>
      </c>
      <c r="D375" s="245" t="s">
        <v>2233</v>
      </c>
      <c r="E375" s="245" t="s">
        <v>1447</v>
      </c>
      <c r="F375" s="246" t="s">
        <v>724</v>
      </c>
      <c r="G375" s="247" t="s">
        <v>1478</v>
      </c>
      <c r="H375" s="247" t="s">
        <v>4319</v>
      </c>
      <c r="I375" s="248">
        <v>23445</v>
      </c>
      <c r="J375" s="245" t="s">
        <v>4320</v>
      </c>
      <c r="K375" s="245" t="s">
        <v>2332</v>
      </c>
      <c r="L375" s="245" t="s">
        <v>4321</v>
      </c>
      <c r="M375" s="247" t="s">
        <v>4322</v>
      </c>
      <c r="N375" s="249">
        <v>3</v>
      </c>
      <c r="O375" s="250" t="s">
        <v>4323</v>
      </c>
      <c r="P375" s="250">
        <v>11</v>
      </c>
      <c r="Q375" s="250" t="s">
        <v>2452</v>
      </c>
      <c r="R375" s="251">
        <v>33</v>
      </c>
      <c r="S375" s="250" t="s">
        <v>4324</v>
      </c>
      <c r="T375" s="250">
        <v>1</v>
      </c>
      <c r="U375" s="252" t="s">
        <v>7854</v>
      </c>
      <c r="V375" s="253" t="s">
        <v>26</v>
      </c>
      <c r="W375" s="253" t="s">
        <v>7855</v>
      </c>
      <c r="X375" s="254" t="s">
        <v>7856</v>
      </c>
      <c r="Y375" s="255">
        <v>21</v>
      </c>
      <c r="Z375" s="255"/>
      <c r="AA375" s="256" t="s">
        <v>699</v>
      </c>
      <c r="AB375" s="257">
        <f t="shared" si="5"/>
        <v>21</v>
      </c>
      <c r="AC375" s="258">
        <v>0</v>
      </c>
      <c r="AD375" s="247">
        <v>0</v>
      </c>
      <c r="AE375" s="247">
        <v>0</v>
      </c>
      <c r="AF375" s="258">
        <v>0</v>
      </c>
      <c r="AG375" s="258">
        <v>0</v>
      </c>
      <c r="AH375" s="247">
        <v>0</v>
      </c>
      <c r="AI375" s="247">
        <v>21</v>
      </c>
      <c r="AJ375" s="247">
        <v>0</v>
      </c>
      <c r="AK375" s="247">
        <v>0</v>
      </c>
      <c r="AL375" s="247">
        <v>0</v>
      </c>
      <c r="AM375" s="246" t="s">
        <v>7857</v>
      </c>
      <c r="AN375" s="247"/>
      <c r="AO375" s="247"/>
    </row>
    <row r="376" spans="1:41">
      <c r="A376" s="245" t="s">
        <v>1479</v>
      </c>
      <c r="B376" s="245" t="s">
        <v>4325</v>
      </c>
      <c r="C376" s="245" t="s">
        <v>7853</v>
      </c>
      <c r="D376" s="245" t="s">
        <v>2233</v>
      </c>
      <c r="E376" s="245" t="s">
        <v>1447</v>
      </c>
      <c r="F376" s="246" t="s">
        <v>724</v>
      </c>
      <c r="G376" s="247" t="s">
        <v>1480</v>
      </c>
      <c r="H376" s="247" t="s">
        <v>4300</v>
      </c>
      <c r="I376" s="248">
        <v>23349</v>
      </c>
      <c r="J376" s="245" t="s">
        <v>4326</v>
      </c>
      <c r="K376" s="245" t="s">
        <v>2332</v>
      </c>
      <c r="L376" s="245" t="s">
        <v>4327</v>
      </c>
      <c r="M376" s="247" t="s">
        <v>4328</v>
      </c>
      <c r="N376" s="249">
        <v>4</v>
      </c>
      <c r="O376" s="250" t="s">
        <v>4329</v>
      </c>
      <c r="P376" s="250">
        <v>9</v>
      </c>
      <c r="Q376" s="250" t="s">
        <v>2493</v>
      </c>
      <c r="R376" s="251">
        <v>27</v>
      </c>
      <c r="S376" s="250" t="s">
        <v>4330</v>
      </c>
      <c r="T376" s="250">
        <v>5</v>
      </c>
      <c r="U376" s="252" t="s">
        <v>7854</v>
      </c>
      <c r="V376" s="253" t="s">
        <v>26</v>
      </c>
      <c r="W376" s="253" t="s">
        <v>7855</v>
      </c>
      <c r="X376" s="254" t="s">
        <v>7856</v>
      </c>
      <c r="Y376" s="255">
        <v>28</v>
      </c>
      <c r="Z376" s="255"/>
      <c r="AA376" s="256" t="s">
        <v>699</v>
      </c>
      <c r="AB376" s="257">
        <f t="shared" si="5"/>
        <v>28</v>
      </c>
      <c r="AC376" s="258">
        <v>0</v>
      </c>
      <c r="AD376" s="247">
        <v>0</v>
      </c>
      <c r="AE376" s="247">
        <v>0</v>
      </c>
      <c r="AF376" s="258">
        <v>0</v>
      </c>
      <c r="AG376" s="258">
        <v>0</v>
      </c>
      <c r="AH376" s="247">
        <v>0</v>
      </c>
      <c r="AI376" s="247">
        <v>17</v>
      </c>
      <c r="AJ376" s="247">
        <v>0</v>
      </c>
      <c r="AK376" s="247">
        <v>0</v>
      </c>
      <c r="AL376" s="247">
        <v>11</v>
      </c>
      <c r="AM376" s="246" t="s">
        <v>7857</v>
      </c>
      <c r="AN376" s="247"/>
      <c r="AO376" s="247"/>
    </row>
    <row r="377" spans="1:41">
      <c r="A377" s="245" t="s">
        <v>1481</v>
      </c>
      <c r="B377" s="245" t="s">
        <v>4331</v>
      </c>
      <c r="C377" s="245" t="s">
        <v>7853</v>
      </c>
      <c r="D377" s="245" t="s">
        <v>2233</v>
      </c>
      <c r="E377" s="245" t="s">
        <v>1447</v>
      </c>
      <c r="F377" s="246" t="s">
        <v>730</v>
      </c>
      <c r="G377" s="247" t="s">
        <v>1482</v>
      </c>
      <c r="H377" s="247" t="s">
        <v>4332</v>
      </c>
      <c r="I377" s="248">
        <v>23445</v>
      </c>
      <c r="J377" s="245"/>
      <c r="K377" s="245"/>
      <c r="L377" s="245" t="s">
        <v>699</v>
      </c>
      <c r="M377" s="247" t="s">
        <v>699</v>
      </c>
      <c r="N377" s="249">
        <v>1</v>
      </c>
      <c r="O377" s="250" t="s">
        <v>2437</v>
      </c>
      <c r="P377" s="250">
        <v>3</v>
      </c>
      <c r="Q377" s="250" t="s">
        <v>2470</v>
      </c>
      <c r="R377" s="251">
        <v>19</v>
      </c>
      <c r="S377" s="250" t="s">
        <v>4333</v>
      </c>
      <c r="T377" s="250">
        <v>1</v>
      </c>
      <c r="U377" s="252" t="s">
        <v>7854</v>
      </c>
      <c r="V377" s="253" t="s">
        <v>26</v>
      </c>
      <c r="W377" s="253" t="s">
        <v>7855</v>
      </c>
      <c r="X377" s="254" t="s">
        <v>7856</v>
      </c>
      <c r="Y377" s="255">
        <v>15</v>
      </c>
      <c r="Z377" s="255"/>
      <c r="AA377" s="256" t="s">
        <v>699</v>
      </c>
      <c r="AB377" s="257">
        <f t="shared" si="5"/>
        <v>15</v>
      </c>
      <c r="AC377" s="258">
        <v>0</v>
      </c>
      <c r="AD377" s="247">
        <v>0</v>
      </c>
      <c r="AE377" s="247">
        <v>0</v>
      </c>
      <c r="AF377" s="258">
        <v>0</v>
      </c>
      <c r="AG377" s="258">
        <v>0</v>
      </c>
      <c r="AH377" s="247">
        <v>0</v>
      </c>
      <c r="AI377" s="247">
        <v>0</v>
      </c>
      <c r="AJ377" s="247">
        <v>0</v>
      </c>
      <c r="AK377" s="247">
        <v>0</v>
      </c>
      <c r="AL377" s="247">
        <v>15</v>
      </c>
      <c r="AM377" s="246" t="s">
        <v>7872</v>
      </c>
      <c r="AN377" s="247"/>
      <c r="AO377" s="247"/>
    </row>
    <row r="378" spans="1:41">
      <c r="A378" s="245" t="s">
        <v>1483</v>
      </c>
      <c r="B378" s="245" t="s">
        <v>4334</v>
      </c>
      <c r="C378" s="245" t="s">
        <v>7853</v>
      </c>
      <c r="D378" s="245" t="s">
        <v>2233</v>
      </c>
      <c r="E378" s="245" t="s">
        <v>1447</v>
      </c>
      <c r="F378" s="246" t="s">
        <v>730</v>
      </c>
      <c r="G378" s="247" t="s">
        <v>1484</v>
      </c>
      <c r="H378" s="247" t="s">
        <v>4335</v>
      </c>
      <c r="I378" s="248">
        <v>17148</v>
      </c>
      <c r="J378" s="245" t="s">
        <v>4336</v>
      </c>
      <c r="K378" s="245" t="s">
        <v>2332</v>
      </c>
      <c r="L378" s="245" t="s">
        <v>4337</v>
      </c>
      <c r="M378" s="247" t="s">
        <v>4338</v>
      </c>
      <c r="N378" s="249">
        <v>5</v>
      </c>
      <c r="O378" s="250" t="s">
        <v>3990</v>
      </c>
      <c r="P378" s="250">
        <v>12</v>
      </c>
      <c r="Q378" s="250" t="s">
        <v>2977</v>
      </c>
      <c r="R378" s="251">
        <v>29</v>
      </c>
      <c r="S378" s="250" t="s">
        <v>4339</v>
      </c>
      <c r="T378" s="250">
        <v>1</v>
      </c>
      <c r="U378" s="252" t="s">
        <v>7854</v>
      </c>
      <c r="V378" s="253" t="s">
        <v>26</v>
      </c>
      <c r="W378" s="253" t="s">
        <v>7855</v>
      </c>
      <c r="X378" s="254" t="s">
        <v>7856</v>
      </c>
      <c r="Y378" s="255">
        <v>29</v>
      </c>
      <c r="Z378" s="255"/>
      <c r="AA378" s="256" t="s">
        <v>699</v>
      </c>
      <c r="AB378" s="257">
        <f t="shared" si="5"/>
        <v>29</v>
      </c>
      <c r="AC378" s="258">
        <v>0</v>
      </c>
      <c r="AD378" s="247">
        <v>0</v>
      </c>
      <c r="AE378" s="247">
        <v>0</v>
      </c>
      <c r="AF378" s="258">
        <v>0</v>
      </c>
      <c r="AG378" s="258">
        <v>0</v>
      </c>
      <c r="AH378" s="247">
        <v>0</v>
      </c>
      <c r="AI378" s="247">
        <v>15</v>
      </c>
      <c r="AJ378" s="247">
        <v>0</v>
      </c>
      <c r="AK378" s="247">
        <v>0</v>
      </c>
      <c r="AL378" s="247">
        <v>14</v>
      </c>
      <c r="AM378" s="246" t="s">
        <v>7857</v>
      </c>
      <c r="AN378" s="247"/>
      <c r="AO378" s="247"/>
    </row>
    <row r="379" spans="1:41">
      <c r="A379" s="245" t="s">
        <v>1485</v>
      </c>
      <c r="B379" s="245" t="s">
        <v>4340</v>
      </c>
      <c r="C379" s="245" t="s">
        <v>7853</v>
      </c>
      <c r="D379" s="245" t="s">
        <v>2233</v>
      </c>
      <c r="E379" s="245" t="s">
        <v>1447</v>
      </c>
      <c r="F379" s="246" t="s">
        <v>727</v>
      </c>
      <c r="G379" s="247" t="s">
        <v>1486</v>
      </c>
      <c r="H379" s="247" t="s">
        <v>4341</v>
      </c>
      <c r="I379" s="248">
        <v>4514</v>
      </c>
      <c r="J379" s="245" t="s">
        <v>4342</v>
      </c>
      <c r="K379" s="245" t="s">
        <v>2332</v>
      </c>
      <c r="L379" s="245" t="s">
        <v>4344</v>
      </c>
      <c r="M379" s="247" t="s">
        <v>4345</v>
      </c>
      <c r="N379" s="249">
        <v>5</v>
      </c>
      <c r="O379" s="250" t="s">
        <v>4346</v>
      </c>
      <c r="P379" s="250">
        <v>8</v>
      </c>
      <c r="Q379" s="250" t="s">
        <v>4347</v>
      </c>
      <c r="R379" s="251">
        <v>43</v>
      </c>
      <c r="S379" s="250" t="s">
        <v>4348</v>
      </c>
      <c r="T379" s="250">
        <v>2</v>
      </c>
      <c r="U379" s="252" t="s">
        <v>7854</v>
      </c>
      <c r="V379" s="253" t="s">
        <v>26</v>
      </c>
      <c r="W379" s="260" t="s">
        <v>35</v>
      </c>
      <c r="X379" s="254" t="s">
        <v>7862</v>
      </c>
      <c r="Y379" s="255">
        <v>47</v>
      </c>
      <c r="Z379" s="255"/>
      <c r="AA379" s="256" t="s">
        <v>699</v>
      </c>
      <c r="AB379" s="257">
        <f t="shared" si="5"/>
        <v>47</v>
      </c>
      <c r="AC379" s="258">
        <v>0</v>
      </c>
      <c r="AD379" s="247">
        <v>0</v>
      </c>
      <c r="AE379" s="247">
        <v>0</v>
      </c>
      <c r="AF379" s="258">
        <v>0</v>
      </c>
      <c r="AG379" s="258">
        <v>0</v>
      </c>
      <c r="AH379" s="247">
        <v>0</v>
      </c>
      <c r="AI379" s="247">
        <v>5</v>
      </c>
      <c r="AJ379" s="247">
        <v>0</v>
      </c>
      <c r="AK379" s="247">
        <v>0</v>
      </c>
      <c r="AL379" s="247">
        <v>42</v>
      </c>
      <c r="AM379" s="246" t="s">
        <v>7863</v>
      </c>
      <c r="AN379" s="247"/>
      <c r="AO379" s="247"/>
    </row>
    <row r="380" spans="1:41">
      <c r="A380" s="245" t="s">
        <v>1487</v>
      </c>
      <c r="B380" s="245" t="s">
        <v>4349</v>
      </c>
      <c r="C380" s="245" t="s">
        <v>7853</v>
      </c>
      <c r="D380" s="245" t="s">
        <v>2233</v>
      </c>
      <c r="E380" s="245" t="s">
        <v>1447</v>
      </c>
      <c r="F380" s="246" t="s">
        <v>727</v>
      </c>
      <c r="G380" s="247" t="s">
        <v>1488</v>
      </c>
      <c r="H380" s="247" t="s">
        <v>4350</v>
      </c>
      <c r="I380" s="248">
        <v>25993</v>
      </c>
      <c r="J380" s="245" t="s">
        <v>4351</v>
      </c>
      <c r="K380" s="245" t="s">
        <v>2332</v>
      </c>
      <c r="L380" s="245" t="s">
        <v>4352</v>
      </c>
      <c r="M380" s="247" t="s">
        <v>4353</v>
      </c>
      <c r="N380" s="249">
        <v>4</v>
      </c>
      <c r="O380" s="250" t="s">
        <v>2663</v>
      </c>
      <c r="P380" s="250">
        <v>3</v>
      </c>
      <c r="Q380" s="250" t="s">
        <v>2430</v>
      </c>
      <c r="R380" s="251">
        <v>14</v>
      </c>
      <c r="S380" s="250" t="s">
        <v>2571</v>
      </c>
      <c r="T380" s="250">
        <v>1</v>
      </c>
      <c r="U380" s="252" t="s">
        <v>7854</v>
      </c>
      <c r="V380" s="253" t="s">
        <v>2353</v>
      </c>
      <c r="W380" s="253" t="s">
        <v>7855</v>
      </c>
      <c r="X380" s="254" t="s">
        <v>7856</v>
      </c>
      <c r="Y380" s="255">
        <v>11</v>
      </c>
      <c r="Z380" s="255"/>
      <c r="AA380" s="256" t="s">
        <v>699</v>
      </c>
      <c r="AB380" s="257">
        <f t="shared" si="5"/>
        <v>11</v>
      </c>
      <c r="AC380" s="258">
        <v>0</v>
      </c>
      <c r="AD380" s="247">
        <v>0</v>
      </c>
      <c r="AE380" s="247">
        <v>0</v>
      </c>
      <c r="AF380" s="258">
        <v>0</v>
      </c>
      <c r="AG380" s="258">
        <v>0</v>
      </c>
      <c r="AH380" s="247">
        <v>0</v>
      </c>
      <c r="AI380" s="247">
        <v>3</v>
      </c>
      <c r="AJ380" s="247">
        <v>0</v>
      </c>
      <c r="AK380" s="247">
        <v>0</v>
      </c>
      <c r="AL380" s="247">
        <v>8</v>
      </c>
      <c r="AM380" s="246" t="s">
        <v>7863</v>
      </c>
      <c r="AN380" s="247"/>
      <c r="AO380" s="247"/>
    </row>
    <row r="381" spans="1:41">
      <c r="A381" s="245" t="s">
        <v>1489</v>
      </c>
      <c r="B381" s="245" t="s">
        <v>4354</v>
      </c>
      <c r="C381" s="245" t="s">
        <v>7853</v>
      </c>
      <c r="D381" s="245" t="s">
        <v>2233</v>
      </c>
      <c r="E381" s="245" t="s">
        <v>1447</v>
      </c>
      <c r="F381" s="246" t="s">
        <v>727</v>
      </c>
      <c r="G381" s="247" t="s">
        <v>1490</v>
      </c>
      <c r="H381" s="247" t="s">
        <v>4355</v>
      </c>
      <c r="I381" s="248">
        <v>17076</v>
      </c>
      <c r="J381" s="245" t="s">
        <v>3171</v>
      </c>
      <c r="K381" s="245" t="s">
        <v>2332</v>
      </c>
      <c r="L381" s="245" t="s">
        <v>4356</v>
      </c>
      <c r="M381" s="247" t="s">
        <v>4357</v>
      </c>
      <c r="N381" s="249">
        <v>4</v>
      </c>
      <c r="O381" s="250" t="s">
        <v>2534</v>
      </c>
      <c r="P381" s="250">
        <v>5</v>
      </c>
      <c r="Q381" s="250" t="s">
        <v>2430</v>
      </c>
      <c r="R381" s="251">
        <v>11</v>
      </c>
      <c r="S381" s="250" t="s">
        <v>2571</v>
      </c>
      <c r="T381" s="250">
        <v>1</v>
      </c>
      <c r="U381" s="252" t="s">
        <v>7854</v>
      </c>
      <c r="V381" s="253" t="s">
        <v>2353</v>
      </c>
      <c r="W381" s="253" t="s">
        <v>7855</v>
      </c>
      <c r="X381" s="254" t="s">
        <v>7856</v>
      </c>
      <c r="Y381" s="255">
        <v>11</v>
      </c>
      <c r="Z381" s="255"/>
      <c r="AA381" s="256" t="s">
        <v>699</v>
      </c>
      <c r="AB381" s="257">
        <f t="shared" si="5"/>
        <v>11</v>
      </c>
      <c r="AC381" s="258">
        <v>0</v>
      </c>
      <c r="AD381" s="247">
        <v>2</v>
      </c>
      <c r="AE381" s="247">
        <v>0</v>
      </c>
      <c r="AF381" s="258">
        <v>0</v>
      </c>
      <c r="AG381" s="258">
        <v>0</v>
      </c>
      <c r="AH381" s="247">
        <v>0</v>
      </c>
      <c r="AI381" s="247">
        <v>2</v>
      </c>
      <c r="AJ381" s="247">
        <v>0</v>
      </c>
      <c r="AK381" s="247">
        <v>0</v>
      </c>
      <c r="AL381" s="247">
        <v>7</v>
      </c>
      <c r="AM381" s="246" t="s">
        <v>7857</v>
      </c>
      <c r="AN381" s="247"/>
      <c r="AO381" s="247"/>
    </row>
    <row r="382" spans="1:41">
      <c r="A382" s="245" t="s">
        <v>1491</v>
      </c>
      <c r="B382" s="245" t="s">
        <v>4358</v>
      </c>
      <c r="C382" s="245" t="s">
        <v>7853</v>
      </c>
      <c r="D382" s="245" t="s">
        <v>2233</v>
      </c>
      <c r="E382" s="245" t="s">
        <v>1447</v>
      </c>
      <c r="F382" s="246" t="s">
        <v>727</v>
      </c>
      <c r="G382" s="247" t="s">
        <v>1492</v>
      </c>
      <c r="H382" s="247" t="s">
        <v>4359</v>
      </c>
      <c r="I382" s="248">
        <v>8159</v>
      </c>
      <c r="J382" s="245" t="s">
        <v>4360</v>
      </c>
      <c r="K382" s="245" t="s">
        <v>2332</v>
      </c>
      <c r="L382" s="245" t="s">
        <v>4361</v>
      </c>
      <c r="M382" s="247" t="s">
        <v>4362</v>
      </c>
      <c r="N382" s="249">
        <v>3</v>
      </c>
      <c r="O382" s="250" t="s">
        <v>2453</v>
      </c>
      <c r="P382" s="250">
        <v>7</v>
      </c>
      <c r="Q382" s="250" t="s">
        <v>2470</v>
      </c>
      <c r="R382" s="251">
        <v>14</v>
      </c>
      <c r="S382" s="250" t="s">
        <v>4363</v>
      </c>
      <c r="T382" s="250">
        <v>1</v>
      </c>
      <c r="U382" s="252" t="s">
        <v>7854</v>
      </c>
      <c r="V382" s="253" t="s">
        <v>2353</v>
      </c>
      <c r="W382" s="253" t="s">
        <v>7855</v>
      </c>
      <c r="X382" s="254" t="s">
        <v>7856</v>
      </c>
      <c r="Y382" s="255">
        <v>14</v>
      </c>
      <c r="Z382" s="255"/>
      <c r="AA382" s="256" t="s">
        <v>699</v>
      </c>
      <c r="AB382" s="257">
        <f t="shared" si="5"/>
        <v>14</v>
      </c>
      <c r="AC382" s="258">
        <v>0</v>
      </c>
      <c r="AD382" s="247">
        <v>0</v>
      </c>
      <c r="AE382" s="247">
        <v>0</v>
      </c>
      <c r="AF382" s="258">
        <v>0</v>
      </c>
      <c r="AG382" s="258">
        <v>0</v>
      </c>
      <c r="AH382" s="247">
        <v>0</v>
      </c>
      <c r="AI382" s="247">
        <v>1</v>
      </c>
      <c r="AJ382" s="247">
        <v>0</v>
      </c>
      <c r="AK382" s="247">
        <v>0</v>
      </c>
      <c r="AL382" s="247">
        <v>13</v>
      </c>
      <c r="AM382" s="246" t="s">
        <v>7857</v>
      </c>
      <c r="AN382" s="247"/>
      <c r="AO382" s="247"/>
    </row>
    <row r="383" spans="1:41">
      <c r="A383" s="245" t="s">
        <v>1493</v>
      </c>
      <c r="B383" s="245" t="s">
        <v>4364</v>
      </c>
      <c r="C383" s="245" t="s">
        <v>7853</v>
      </c>
      <c r="D383" s="245" t="s">
        <v>2233</v>
      </c>
      <c r="E383" s="245" t="s">
        <v>1447</v>
      </c>
      <c r="F383" s="246" t="s">
        <v>727</v>
      </c>
      <c r="G383" s="247" t="s">
        <v>1494</v>
      </c>
      <c r="H383" s="247" t="s">
        <v>4365</v>
      </c>
      <c r="I383" s="248">
        <v>20911</v>
      </c>
      <c r="J383" s="245"/>
      <c r="K383" s="245"/>
      <c r="L383" s="245" t="s">
        <v>4366</v>
      </c>
      <c r="M383" s="247" t="s">
        <v>4367</v>
      </c>
      <c r="N383" s="249">
        <v>3</v>
      </c>
      <c r="O383" s="250" t="s">
        <v>2690</v>
      </c>
      <c r="P383" s="250">
        <v>7</v>
      </c>
      <c r="Q383" s="250" t="s">
        <v>2470</v>
      </c>
      <c r="R383" s="251">
        <v>13</v>
      </c>
      <c r="S383" s="250" t="s">
        <v>2399</v>
      </c>
      <c r="T383" s="250">
        <v>1</v>
      </c>
      <c r="U383" s="252" t="s">
        <v>7854</v>
      </c>
      <c r="V383" s="253" t="s">
        <v>2353</v>
      </c>
      <c r="W383" s="253" t="s">
        <v>7855</v>
      </c>
      <c r="X383" s="254" t="s">
        <v>7856</v>
      </c>
      <c r="Y383" s="255">
        <v>11</v>
      </c>
      <c r="Z383" s="255"/>
      <c r="AA383" s="256" t="s">
        <v>699</v>
      </c>
      <c r="AB383" s="257">
        <f t="shared" si="5"/>
        <v>11</v>
      </c>
      <c r="AC383" s="258">
        <v>0</v>
      </c>
      <c r="AD383" s="247">
        <v>0</v>
      </c>
      <c r="AE383" s="247">
        <v>0</v>
      </c>
      <c r="AF383" s="258">
        <v>0</v>
      </c>
      <c r="AG383" s="258">
        <v>0</v>
      </c>
      <c r="AH383" s="247">
        <v>0</v>
      </c>
      <c r="AI383" s="247">
        <v>2</v>
      </c>
      <c r="AJ383" s="247">
        <v>0</v>
      </c>
      <c r="AK383" s="247">
        <v>0</v>
      </c>
      <c r="AL383" s="247">
        <v>9</v>
      </c>
      <c r="AM383" s="246" t="s">
        <v>7863</v>
      </c>
      <c r="AN383" s="247"/>
      <c r="AO383" s="247"/>
    </row>
    <row r="384" spans="1:41">
      <c r="A384" s="245" t="s">
        <v>1495</v>
      </c>
      <c r="B384" s="245" t="s">
        <v>4368</v>
      </c>
      <c r="C384" s="245" t="s">
        <v>7853</v>
      </c>
      <c r="D384" s="245" t="s">
        <v>2233</v>
      </c>
      <c r="E384" s="245" t="s">
        <v>1447</v>
      </c>
      <c r="F384" s="246" t="s">
        <v>724</v>
      </c>
      <c r="G384" s="247" t="s">
        <v>1496</v>
      </c>
      <c r="H384" s="247" t="s">
        <v>4369</v>
      </c>
      <c r="I384" s="248">
        <v>30247</v>
      </c>
      <c r="J384" s="245"/>
      <c r="K384" s="245"/>
      <c r="L384" s="245" t="s">
        <v>699</v>
      </c>
      <c r="M384" s="247" t="s">
        <v>699</v>
      </c>
      <c r="N384" s="249">
        <v>5</v>
      </c>
      <c r="O384" s="250" t="s">
        <v>4232</v>
      </c>
      <c r="P384" s="250">
        <v>9</v>
      </c>
      <c r="Q384" s="250" t="s">
        <v>2493</v>
      </c>
      <c r="R384" s="251">
        <v>25</v>
      </c>
      <c r="S384" s="250" t="s">
        <v>4370</v>
      </c>
      <c r="T384" s="250">
        <v>1</v>
      </c>
      <c r="U384" s="252" t="s">
        <v>7854</v>
      </c>
      <c r="V384" s="253" t="s">
        <v>26</v>
      </c>
      <c r="W384" s="253" t="s">
        <v>7855</v>
      </c>
      <c r="X384" s="254" t="s">
        <v>7856</v>
      </c>
      <c r="Y384" s="255">
        <v>25</v>
      </c>
      <c r="Z384" s="255"/>
      <c r="AA384" s="256" t="s">
        <v>699</v>
      </c>
      <c r="AB384" s="257">
        <f t="shared" si="5"/>
        <v>25</v>
      </c>
      <c r="AC384" s="258">
        <v>0</v>
      </c>
      <c r="AD384" s="247">
        <v>0</v>
      </c>
      <c r="AE384" s="247">
        <v>0</v>
      </c>
      <c r="AF384" s="258">
        <v>0</v>
      </c>
      <c r="AG384" s="258">
        <v>0</v>
      </c>
      <c r="AH384" s="247">
        <v>0</v>
      </c>
      <c r="AI384" s="247">
        <v>1</v>
      </c>
      <c r="AJ384" s="247">
        <v>0</v>
      </c>
      <c r="AK384" s="247">
        <v>0</v>
      </c>
      <c r="AL384" s="247">
        <v>24</v>
      </c>
      <c r="AM384" s="246" t="s">
        <v>7857</v>
      </c>
      <c r="AN384" s="247"/>
      <c r="AO384" s="247"/>
    </row>
    <row r="385" spans="1:41">
      <c r="A385" s="245" t="s">
        <v>1497</v>
      </c>
      <c r="B385" s="245" t="s">
        <v>4371</v>
      </c>
      <c r="C385" s="245" t="s">
        <v>7853</v>
      </c>
      <c r="D385" s="245" t="s">
        <v>2233</v>
      </c>
      <c r="E385" s="245" t="s">
        <v>1447</v>
      </c>
      <c r="F385" s="246" t="s">
        <v>724</v>
      </c>
      <c r="G385" s="247" t="s">
        <v>1498</v>
      </c>
      <c r="H385" s="247" t="s">
        <v>4372</v>
      </c>
      <c r="I385" s="248">
        <v>14763</v>
      </c>
      <c r="J385" s="245" t="s">
        <v>4373</v>
      </c>
      <c r="K385" s="245" t="s">
        <v>2332</v>
      </c>
      <c r="L385" s="245" t="s">
        <v>4374</v>
      </c>
      <c r="M385" s="247" t="s">
        <v>4375</v>
      </c>
      <c r="N385" s="249">
        <v>12</v>
      </c>
      <c r="O385" s="250" t="s">
        <v>4376</v>
      </c>
      <c r="P385" s="250">
        <v>20</v>
      </c>
      <c r="Q385" s="250" t="s">
        <v>2453</v>
      </c>
      <c r="R385" s="251">
        <v>27</v>
      </c>
      <c r="S385" s="250" t="s">
        <v>4377</v>
      </c>
      <c r="T385" s="250">
        <v>3</v>
      </c>
      <c r="U385" s="252" t="s">
        <v>7854</v>
      </c>
      <c r="V385" s="253" t="s">
        <v>26</v>
      </c>
      <c r="W385" s="253" t="s">
        <v>7855</v>
      </c>
      <c r="X385" s="254" t="s">
        <v>7856</v>
      </c>
      <c r="Y385" s="255">
        <v>22</v>
      </c>
      <c r="Z385" s="255"/>
      <c r="AA385" s="256" t="s">
        <v>699</v>
      </c>
      <c r="AB385" s="257">
        <f t="shared" si="5"/>
        <v>22</v>
      </c>
      <c r="AC385" s="258">
        <v>0</v>
      </c>
      <c r="AD385" s="247">
        <v>1</v>
      </c>
      <c r="AE385" s="247">
        <v>0</v>
      </c>
      <c r="AF385" s="258">
        <v>0</v>
      </c>
      <c r="AG385" s="258">
        <v>0</v>
      </c>
      <c r="AH385" s="247">
        <v>0</v>
      </c>
      <c r="AI385" s="247">
        <v>1</v>
      </c>
      <c r="AJ385" s="247">
        <v>0</v>
      </c>
      <c r="AK385" s="247">
        <v>0</v>
      </c>
      <c r="AL385" s="247">
        <v>20</v>
      </c>
      <c r="AM385" s="246" t="s">
        <v>7857</v>
      </c>
      <c r="AN385" s="247"/>
      <c r="AO385" s="247"/>
    </row>
    <row r="386" spans="1:41">
      <c r="A386" s="245" t="s">
        <v>1499</v>
      </c>
      <c r="B386" s="245" t="s">
        <v>4378</v>
      </c>
      <c r="C386" s="245" t="s">
        <v>7853</v>
      </c>
      <c r="D386" s="245" t="s">
        <v>2233</v>
      </c>
      <c r="E386" s="245" t="s">
        <v>1447</v>
      </c>
      <c r="F386" s="246" t="s">
        <v>727</v>
      </c>
      <c r="G386" s="247" t="s">
        <v>1500</v>
      </c>
      <c r="H386" s="247" t="s">
        <v>4379</v>
      </c>
      <c r="I386" s="248">
        <v>15836</v>
      </c>
      <c r="J386" s="245" t="s">
        <v>4380</v>
      </c>
      <c r="K386" s="245" t="s">
        <v>2332</v>
      </c>
      <c r="L386" s="245" t="s">
        <v>4381</v>
      </c>
      <c r="M386" s="247" t="s">
        <v>4382</v>
      </c>
      <c r="N386" s="249">
        <v>4</v>
      </c>
      <c r="O386" s="250" t="s">
        <v>4383</v>
      </c>
      <c r="P386" s="250">
        <v>7</v>
      </c>
      <c r="Q386" s="250" t="s">
        <v>2452</v>
      </c>
      <c r="R386" s="251">
        <v>22</v>
      </c>
      <c r="S386" s="250" t="s">
        <v>4384</v>
      </c>
      <c r="T386" s="250">
        <v>1</v>
      </c>
      <c r="U386" s="252" t="s">
        <v>7854</v>
      </c>
      <c r="V386" s="253" t="s">
        <v>2353</v>
      </c>
      <c r="W386" s="253" t="s">
        <v>7855</v>
      </c>
      <c r="X386" s="254" t="s">
        <v>7856</v>
      </c>
      <c r="Y386" s="255">
        <v>23</v>
      </c>
      <c r="Z386" s="255"/>
      <c r="AA386" s="256" t="s">
        <v>699</v>
      </c>
      <c r="AB386" s="257">
        <f t="shared" si="5"/>
        <v>23</v>
      </c>
      <c r="AC386" s="258">
        <v>0</v>
      </c>
      <c r="AD386" s="247">
        <v>0</v>
      </c>
      <c r="AE386" s="247">
        <v>0</v>
      </c>
      <c r="AF386" s="258">
        <v>0</v>
      </c>
      <c r="AG386" s="258">
        <v>0</v>
      </c>
      <c r="AH386" s="247">
        <v>0</v>
      </c>
      <c r="AI386" s="247">
        <v>20</v>
      </c>
      <c r="AJ386" s="247">
        <v>0</v>
      </c>
      <c r="AK386" s="247">
        <v>0</v>
      </c>
      <c r="AL386" s="247">
        <v>3</v>
      </c>
      <c r="AM386" s="246" t="s">
        <v>7863</v>
      </c>
      <c r="AN386" s="247"/>
      <c r="AO386" s="247"/>
    </row>
    <row r="387" spans="1:41">
      <c r="A387" s="245" t="s">
        <v>1501</v>
      </c>
      <c r="B387" s="245" t="s">
        <v>4385</v>
      </c>
      <c r="C387" s="245" t="s">
        <v>7853</v>
      </c>
      <c r="D387" s="245" t="s">
        <v>2233</v>
      </c>
      <c r="E387" s="245" t="s">
        <v>1447</v>
      </c>
      <c r="F387" s="246" t="s">
        <v>730</v>
      </c>
      <c r="G387" s="247" t="s">
        <v>1502</v>
      </c>
      <c r="H387" s="247" t="s">
        <v>4386</v>
      </c>
      <c r="I387" s="248">
        <v>17141</v>
      </c>
      <c r="J387" s="245" t="s">
        <v>4387</v>
      </c>
      <c r="K387" s="245" t="s">
        <v>2332</v>
      </c>
      <c r="L387" s="245" t="s">
        <v>4388</v>
      </c>
      <c r="M387" s="247" t="s">
        <v>4389</v>
      </c>
      <c r="N387" s="249">
        <v>4</v>
      </c>
      <c r="O387" s="250" t="s">
        <v>4390</v>
      </c>
      <c r="P387" s="250">
        <v>9</v>
      </c>
      <c r="Q387" s="250" t="s">
        <v>2452</v>
      </c>
      <c r="R387" s="251">
        <v>30</v>
      </c>
      <c r="S387" s="250" t="s">
        <v>4391</v>
      </c>
      <c r="T387" s="250">
        <v>1</v>
      </c>
      <c r="U387" s="252" t="s">
        <v>7854</v>
      </c>
      <c r="V387" s="253" t="s">
        <v>26</v>
      </c>
      <c r="W387" s="253" t="s">
        <v>7855</v>
      </c>
      <c r="X387" s="254" t="s">
        <v>7856</v>
      </c>
      <c r="Y387" s="255">
        <v>23</v>
      </c>
      <c r="Z387" s="255"/>
      <c r="AA387" s="256" t="s">
        <v>699</v>
      </c>
      <c r="AB387" s="257">
        <f t="shared" si="5"/>
        <v>23</v>
      </c>
      <c r="AC387" s="258">
        <v>0</v>
      </c>
      <c r="AD387" s="247">
        <v>1</v>
      </c>
      <c r="AE387" s="247">
        <v>0</v>
      </c>
      <c r="AF387" s="258">
        <v>0</v>
      </c>
      <c r="AG387" s="258">
        <v>0</v>
      </c>
      <c r="AH387" s="247">
        <v>0</v>
      </c>
      <c r="AI387" s="247">
        <v>8</v>
      </c>
      <c r="AJ387" s="247">
        <v>0</v>
      </c>
      <c r="AK387" s="247">
        <v>0</v>
      </c>
      <c r="AL387" s="247">
        <v>14</v>
      </c>
      <c r="AM387" s="246" t="s">
        <v>7863</v>
      </c>
      <c r="AN387" s="247"/>
      <c r="AO387" s="247"/>
    </row>
    <row r="388" spans="1:41">
      <c r="A388" s="245" t="s">
        <v>1503</v>
      </c>
      <c r="B388" s="245" t="s">
        <v>4392</v>
      </c>
      <c r="C388" s="245" t="s">
        <v>7853</v>
      </c>
      <c r="D388" s="245" t="s">
        <v>2233</v>
      </c>
      <c r="E388" s="245" t="s">
        <v>1447</v>
      </c>
      <c r="F388" s="246" t="s">
        <v>727</v>
      </c>
      <c r="G388" s="247" t="s">
        <v>1504</v>
      </c>
      <c r="H388" s="247" t="s">
        <v>4393</v>
      </c>
      <c r="I388" s="248">
        <v>13655</v>
      </c>
      <c r="J388" s="245" t="s">
        <v>4394</v>
      </c>
      <c r="K388" s="245" t="s">
        <v>2332</v>
      </c>
      <c r="L388" s="245" t="s">
        <v>4395</v>
      </c>
      <c r="M388" s="247" t="s">
        <v>4396</v>
      </c>
      <c r="N388" s="249">
        <v>4</v>
      </c>
      <c r="O388" s="250" t="s">
        <v>2550</v>
      </c>
      <c r="P388" s="250">
        <v>6</v>
      </c>
      <c r="Q388" s="250" t="s">
        <v>2469</v>
      </c>
      <c r="R388" s="251">
        <v>18</v>
      </c>
      <c r="S388" s="250" t="s">
        <v>4397</v>
      </c>
      <c r="T388" s="250">
        <v>1</v>
      </c>
      <c r="U388" s="252" t="s">
        <v>7854</v>
      </c>
      <c r="V388" s="253" t="s">
        <v>2353</v>
      </c>
      <c r="W388" s="253" t="s">
        <v>7855</v>
      </c>
      <c r="X388" s="254" t="s">
        <v>7856</v>
      </c>
      <c r="Y388" s="255">
        <v>33</v>
      </c>
      <c r="Z388" s="255"/>
      <c r="AA388" s="256" t="s">
        <v>699</v>
      </c>
      <c r="AB388" s="257">
        <f t="shared" ref="AB388:AB451" si="6">SUM(AC388:AL388)</f>
        <v>33</v>
      </c>
      <c r="AC388" s="258">
        <v>0</v>
      </c>
      <c r="AD388" s="247">
        <v>0</v>
      </c>
      <c r="AE388" s="247">
        <v>0</v>
      </c>
      <c r="AF388" s="258">
        <v>0</v>
      </c>
      <c r="AG388" s="258">
        <v>0</v>
      </c>
      <c r="AH388" s="247">
        <v>0</v>
      </c>
      <c r="AI388" s="247">
        <v>6</v>
      </c>
      <c r="AJ388" s="247">
        <v>0</v>
      </c>
      <c r="AK388" s="247">
        <v>0</v>
      </c>
      <c r="AL388" s="247">
        <v>27</v>
      </c>
      <c r="AM388" s="246" t="s">
        <v>7863</v>
      </c>
      <c r="AN388" s="247"/>
      <c r="AO388" s="247"/>
    </row>
    <row r="389" spans="1:41">
      <c r="A389" s="245" t="s">
        <v>1505</v>
      </c>
      <c r="B389" s="245" t="s">
        <v>4398</v>
      </c>
      <c r="C389" s="245" t="s">
        <v>7853</v>
      </c>
      <c r="D389" s="245" t="s">
        <v>2233</v>
      </c>
      <c r="E389" s="245" t="s">
        <v>1447</v>
      </c>
      <c r="F389" s="246" t="s">
        <v>7904</v>
      </c>
      <c r="G389" s="247" t="s">
        <v>1506</v>
      </c>
      <c r="H389" s="247" t="s">
        <v>4399</v>
      </c>
      <c r="I389" s="248">
        <v>26007</v>
      </c>
      <c r="J389" s="245" t="s">
        <v>4400</v>
      </c>
      <c r="K389" s="245" t="s">
        <v>2332</v>
      </c>
      <c r="L389" s="245" t="s">
        <v>4401</v>
      </c>
      <c r="M389" s="247" t="s">
        <v>4402</v>
      </c>
      <c r="N389" s="249">
        <v>4</v>
      </c>
      <c r="O389" s="250"/>
      <c r="P389" s="250">
        <v>1</v>
      </c>
      <c r="Q389" s="250" t="s">
        <v>2493</v>
      </c>
      <c r="R389" s="251">
        <v>30</v>
      </c>
      <c r="S389" s="250" t="s">
        <v>4403</v>
      </c>
      <c r="T389" s="250">
        <v>0</v>
      </c>
      <c r="U389" s="252" t="s">
        <v>7854</v>
      </c>
      <c r="V389" s="253" t="s">
        <v>26</v>
      </c>
      <c r="W389" s="253" t="s">
        <v>7855</v>
      </c>
      <c r="X389" s="254" t="s">
        <v>7856</v>
      </c>
      <c r="Y389" s="255">
        <v>12</v>
      </c>
      <c r="Z389" s="255"/>
      <c r="AA389" s="256" t="s">
        <v>7964</v>
      </c>
      <c r="AB389" s="257">
        <f t="shared" si="6"/>
        <v>12</v>
      </c>
      <c r="AC389" s="258">
        <v>0</v>
      </c>
      <c r="AD389" s="247">
        <v>0</v>
      </c>
      <c r="AE389" s="247">
        <v>0</v>
      </c>
      <c r="AF389" s="258">
        <v>0</v>
      </c>
      <c r="AG389" s="258">
        <v>0</v>
      </c>
      <c r="AH389" s="247">
        <v>0</v>
      </c>
      <c r="AI389" s="247">
        <v>0</v>
      </c>
      <c r="AJ389" s="247">
        <v>0</v>
      </c>
      <c r="AK389" s="247">
        <v>0</v>
      </c>
      <c r="AL389" s="247">
        <v>12</v>
      </c>
      <c r="AM389" s="246" t="s">
        <v>7863</v>
      </c>
      <c r="AN389" s="247"/>
      <c r="AO389" s="247"/>
    </row>
    <row r="390" spans="1:41">
      <c r="A390" s="245" t="s">
        <v>1507</v>
      </c>
      <c r="B390" s="245" t="s">
        <v>4404</v>
      </c>
      <c r="C390" s="245" t="s">
        <v>7853</v>
      </c>
      <c r="D390" s="245" t="s">
        <v>2233</v>
      </c>
      <c r="E390" s="245" t="s">
        <v>1447</v>
      </c>
      <c r="F390" s="246" t="s">
        <v>730</v>
      </c>
      <c r="G390" s="247" t="s">
        <v>1508</v>
      </c>
      <c r="H390" s="247" t="s">
        <v>4405</v>
      </c>
      <c r="I390" s="248">
        <v>20583</v>
      </c>
      <c r="J390" s="245"/>
      <c r="K390" s="245"/>
      <c r="L390" s="245" t="s">
        <v>699</v>
      </c>
      <c r="M390" s="247" t="s">
        <v>699</v>
      </c>
      <c r="N390" s="249">
        <v>3</v>
      </c>
      <c r="O390" s="250" t="s">
        <v>2603</v>
      </c>
      <c r="P390" s="250">
        <v>4</v>
      </c>
      <c r="Q390" s="250" t="s">
        <v>2603</v>
      </c>
      <c r="R390" s="251">
        <v>12</v>
      </c>
      <c r="S390" s="250" t="s">
        <v>4406</v>
      </c>
      <c r="T390" s="250">
        <v>1</v>
      </c>
      <c r="U390" s="252" t="s">
        <v>7854</v>
      </c>
      <c r="V390" s="253" t="s">
        <v>2353</v>
      </c>
      <c r="W390" s="253" t="s">
        <v>7855</v>
      </c>
      <c r="X390" s="254" t="s">
        <v>7856</v>
      </c>
      <c r="Y390" s="255">
        <v>14</v>
      </c>
      <c r="Z390" s="255"/>
      <c r="AA390" s="256" t="s">
        <v>699</v>
      </c>
      <c r="AB390" s="257">
        <f t="shared" si="6"/>
        <v>14</v>
      </c>
      <c r="AC390" s="258">
        <v>0</v>
      </c>
      <c r="AD390" s="247">
        <v>0</v>
      </c>
      <c r="AE390" s="247">
        <v>0</v>
      </c>
      <c r="AF390" s="258">
        <v>0</v>
      </c>
      <c r="AG390" s="258">
        <v>0</v>
      </c>
      <c r="AH390" s="247">
        <v>0</v>
      </c>
      <c r="AI390" s="247">
        <v>6</v>
      </c>
      <c r="AJ390" s="247">
        <v>0</v>
      </c>
      <c r="AK390" s="247">
        <v>0</v>
      </c>
      <c r="AL390" s="247">
        <v>8</v>
      </c>
      <c r="AM390" s="246" t="s">
        <v>7863</v>
      </c>
      <c r="AN390" s="247"/>
      <c r="AO390" s="247"/>
    </row>
    <row r="391" spans="1:41">
      <c r="A391" s="245" t="s">
        <v>1509</v>
      </c>
      <c r="B391" s="245" t="s">
        <v>4407</v>
      </c>
      <c r="C391" s="245" t="s">
        <v>7853</v>
      </c>
      <c r="D391" s="245" t="s">
        <v>2233</v>
      </c>
      <c r="E391" s="245" t="s">
        <v>1447</v>
      </c>
      <c r="F391" s="246" t="s">
        <v>730</v>
      </c>
      <c r="G391" s="247" t="s">
        <v>1510</v>
      </c>
      <c r="H391" s="247" t="s">
        <v>4408</v>
      </c>
      <c r="I391" s="248">
        <v>19114</v>
      </c>
      <c r="J391" s="245"/>
      <c r="K391" s="245"/>
      <c r="L391" s="245" t="s">
        <v>699</v>
      </c>
      <c r="M391" s="247" t="s">
        <v>699</v>
      </c>
      <c r="N391" s="249">
        <v>2</v>
      </c>
      <c r="O391" s="250" t="s">
        <v>4409</v>
      </c>
      <c r="P391" s="250">
        <v>8</v>
      </c>
      <c r="Q391" s="250" t="s">
        <v>2603</v>
      </c>
      <c r="R391" s="251">
        <v>10</v>
      </c>
      <c r="S391" s="250" t="s">
        <v>2369</v>
      </c>
      <c r="T391" s="250">
        <v>1</v>
      </c>
      <c r="U391" s="252" t="s">
        <v>7854</v>
      </c>
      <c r="V391" s="253" t="s">
        <v>2353</v>
      </c>
      <c r="W391" s="253" t="s">
        <v>7855</v>
      </c>
      <c r="X391" s="254" t="s">
        <v>7856</v>
      </c>
      <c r="Y391" s="255">
        <v>20</v>
      </c>
      <c r="Z391" s="255"/>
      <c r="AA391" s="256" t="s">
        <v>699</v>
      </c>
      <c r="AB391" s="257">
        <f t="shared" si="6"/>
        <v>20</v>
      </c>
      <c r="AC391" s="258">
        <v>0</v>
      </c>
      <c r="AD391" s="247">
        <v>6</v>
      </c>
      <c r="AE391" s="247">
        <v>0</v>
      </c>
      <c r="AF391" s="258">
        <v>0</v>
      </c>
      <c r="AG391" s="258">
        <v>0</v>
      </c>
      <c r="AH391" s="247">
        <v>0</v>
      </c>
      <c r="AI391" s="247">
        <v>4</v>
      </c>
      <c r="AJ391" s="247">
        <v>0</v>
      </c>
      <c r="AK391" s="247">
        <v>0</v>
      </c>
      <c r="AL391" s="247">
        <v>10</v>
      </c>
      <c r="AM391" s="246" t="s">
        <v>7857</v>
      </c>
      <c r="AN391" s="247"/>
      <c r="AO391" s="247"/>
    </row>
    <row r="392" spans="1:41">
      <c r="A392" s="245" t="s">
        <v>1511</v>
      </c>
      <c r="B392" s="245" t="s">
        <v>4410</v>
      </c>
      <c r="C392" s="245" t="s">
        <v>7853</v>
      </c>
      <c r="D392" s="245" t="s">
        <v>2233</v>
      </c>
      <c r="E392" s="245" t="s">
        <v>1447</v>
      </c>
      <c r="F392" s="246" t="s">
        <v>727</v>
      </c>
      <c r="G392" s="247" t="s">
        <v>1512</v>
      </c>
      <c r="H392" s="247" t="s">
        <v>4411</v>
      </c>
      <c r="I392" s="248">
        <v>4262</v>
      </c>
      <c r="J392" s="245" t="s">
        <v>3138</v>
      </c>
      <c r="K392" s="245" t="s">
        <v>2332</v>
      </c>
      <c r="L392" s="245" t="s">
        <v>4412</v>
      </c>
      <c r="M392" s="247" t="s">
        <v>4413</v>
      </c>
      <c r="N392" s="249">
        <v>5</v>
      </c>
      <c r="O392" s="250" t="s">
        <v>2469</v>
      </c>
      <c r="P392" s="250">
        <v>5</v>
      </c>
      <c r="Q392" s="250" t="s">
        <v>2430</v>
      </c>
      <c r="R392" s="251">
        <v>13</v>
      </c>
      <c r="S392" s="250" t="s">
        <v>3812</v>
      </c>
      <c r="T392" s="250">
        <v>1</v>
      </c>
      <c r="U392" s="252" t="s">
        <v>7854</v>
      </c>
      <c r="V392" s="253" t="s">
        <v>2353</v>
      </c>
      <c r="W392" s="253" t="s">
        <v>7855</v>
      </c>
      <c r="X392" s="254" t="s">
        <v>7856</v>
      </c>
      <c r="Y392" s="255">
        <v>15</v>
      </c>
      <c r="Z392" s="255"/>
      <c r="AA392" s="256" t="s">
        <v>699</v>
      </c>
      <c r="AB392" s="257">
        <f t="shared" si="6"/>
        <v>15</v>
      </c>
      <c r="AC392" s="258">
        <v>0</v>
      </c>
      <c r="AD392" s="247">
        <v>0</v>
      </c>
      <c r="AE392" s="247">
        <v>0</v>
      </c>
      <c r="AF392" s="258">
        <v>0</v>
      </c>
      <c r="AG392" s="258">
        <v>0</v>
      </c>
      <c r="AH392" s="247">
        <v>0</v>
      </c>
      <c r="AI392" s="247">
        <v>1</v>
      </c>
      <c r="AJ392" s="247">
        <v>0</v>
      </c>
      <c r="AK392" s="247">
        <v>0</v>
      </c>
      <c r="AL392" s="247">
        <v>14</v>
      </c>
      <c r="AM392" s="246" t="s">
        <v>7857</v>
      </c>
      <c r="AN392" s="247"/>
      <c r="AO392" s="247"/>
    </row>
    <row r="393" spans="1:41">
      <c r="A393" s="245" t="s">
        <v>1513</v>
      </c>
      <c r="B393" s="245" t="s">
        <v>4414</v>
      </c>
      <c r="C393" s="245" t="s">
        <v>7853</v>
      </c>
      <c r="D393" s="245" t="s">
        <v>2233</v>
      </c>
      <c r="E393" s="245" t="s">
        <v>1447</v>
      </c>
      <c r="F393" s="246" t="s">
        <v>727</v>
      </c>
      <c r="G393" s="247" t="s">
        <v>1514</v>
      </c>
      <c r="H393" s="247" t="s">
        <v>4415</v>
      </c>
      <c r="I393" s="248">
        <v>8492</v>
      </c>
      <c r="J393" s="245" t="s">
        <v>4416</v>
      </c>
      <c r="K393" s="245" t="s">
        <v>2332</v>
      </c>
      <c r="L393" s="245" t="s">
        <v>4417</v>
      </c>
      <c r="M393" s="247" t="s">
        <v>4418</v>
      </c>
      <c r="N393" s="249">
        <v>2</v>
      </c>
      <c r="O393" s="250" t="s">
        <v>2559</v>
      </c>
      <c r="P393" s="250">
        <v>7</v>
      </c>
      <c r="Q393" s="250" t="s">
        <v>2430</v>
      </c>
      <c r="R393" s="251">
        <v>10</v>
      </c>
      <c r="S393" s="250" t="s">
        <v>2831</v>
      </c>
      <c r="T393" s="250">
        <v>1</v>
      </c>
      <c r="U393" s="252" t="s">
        <v>7854</v>
      </c>
      <c r="V393" s="253" t="s">
        <v>2353</v>
      </c>
      <c r="W393" s="253" t="s">
        <v>7855</v>
      </c>
      <c r="X393" s="254" t="s">
        <v>7856</v>
      </c>
      <c r="Y393" s="255">
        <v>12</v>
      </c>
      <c r="Z393" s="255"/>
      <c r="AA393" s="256" t="s">
        <v>699</v>
      </c>
      <c r="AB393" s="257">
        <f t="shared" si="6"/>
        <v>12</v>
      </c>
      <c r="AC393" s="258">
        <v>0</v>
      </c>
      <c r="AD393" s="247">
        <v>0</v>
      </c>
      <c r="AE393" s="247">
        <v>0</v>
      </c>
      <c r="AF393" s="258">
        <v>0</v>
      </c>
      <c r="AG393" s="258">
        <v>0</v>
      </c>
      <c r="AH393" s="247">
        <v>0</v>
      </c>
      <c r="AI393" s="247">
        <v>4</v>
      </c>
      <c r="AJ393" s="247">
        <v>0</v>
      </c>
      <c r="AK393" s="247">
        <v>0</v>
      </c>
      <c r="AL393" s="247">
        <v>8</v>
      </c>
      <c r="AM393" s="246" t="s">
        <v>7863</v>
      </c>
      <c r="AN393" s="247"/>
      <c r="AO393" s="247"/>
    </row>
    <row r="394" spans="1:41">
      <c r="A394" s="245" t="s">
        <v>1515</v>
      </c>
      <c r="B394" s="245" t="s">
        <v>4419</v>
      </c>
      <c r="C394" s="245" t="s">
        <v>7853</v>
      </c>
      <c r="D394" s="245" t="s">
        <v>2233</v>
      </c>
      <c r="E394" s="245" t="s">
        <v>1516</v>
      </c>
      <c r="F394" s="246" t="s">
        <v>727</v>
      </c>
      <c r="G394" s="247" t="s">
        <v>1517</v>
      </c>
      <c r="H394" s="247" t="s">
        <v>4420</v>
      </c>
      <c r="I394" s="248">
        <v>18171</v>
      </c>
      <c r="J394" s="245" t="s">
        <v>4421</v>
      </c>
      <c r="K394" s="245" t="s">
        <v>2332</v>
      </c>
      <c r="L394" s="245" t="s">
        <v>4422</v>
      </c>
      <c r="M394" s="247" t="s">
        <v>4423</v>
      </c>
      <c r="N394" s="249">
        <v>3</v>
      </c>
      <c r="O394" s="250"/>
      <c r="P394" s="250">
        <v>3</v>
      </c>
      <c r="Q394" s="250" t="s">
        <v>2430</v>
      </c>
      <c r="R394" s="251">
        <v>12</v>
      </c>
      <c r="S394" s="250" t="s">
        <v>3453</v>
      </c>
      <c r="T394" s="250">
        <v>0</v>
      </c>
      <c r="U394" s="252" t="s">
        <v>7854</v>
      </c>
      <c r="V394" s="253" t="s">
        <v>2353</v>
      </c>
      <c r="W394" s="253" t="s">
        <v>7855</v>
      </c>
      <c r="X394" s="254" t="s">
        <v>7856</v>
      </c>
      <c r="Y394" s="255">
        <v>15</v>
      </c>
      <c r="Z394" s="255"/>
      <c r="AA394" s="256" t="s">
        <v>699</v>
      </c>
      <c r="AB394" s="257">
        <f t="shared" si="6"/>
        <v>15</v>
      </c>
      <c r="AC394" s="258">
        <v>0</v>
      </c>
      <c r="AD394" s="247">
        <v>0</v>
      </c>
      <c r="AE394" s="247">
        <v>0</v>
      </c>
      <c r="AF394" s="258">
        <v>0</v>
      </c>
      <c r="AG394" s="258">
        <v>7</v>
      </c>
      <c r="AH394" s="247">
        <v>7</v>
      </c>
      <c r="AI394" s="247">
        <v>1</v>
      </c>
      <c r="AJ394" s="247">
        <v>0</v>
      </c>
      <c r="AK394" s="247">
        <v>0</v>
      </c>
      <c r="AL394" s="247">
        <v>0</v>
      </c>
      <c r="AM394" s="246" t="s">
        <v>7868</v>
      </c>
      <c r="AN394" s="247"/>
      <c r="AO394" s="247"/>
    </row>
    <row r="395" spans="1:41">
      <c r="A395" s="245" t="s">
        <v>1518</v>
      </c>
      <c r="B395" s="245" t="s">
        <v>4424</v>
      </c>
      <c r="C395" s="245" t="s">
        <v>7853</v>
      </c>
      <c r="D395" s="245" t="s">
        <v>2233</v>
      </c>
      <c r="E395" s="245" t="s">
        <v>1516</v>
      </c>
      <c r="F395" s="246" t="s">
        <v>727</v>
      </c>
      <c r="G395" s="247" t="s">
        <v>1519</v>
      </c>
      <c r="H395" s="247" t="s">
        <v>4425</v>
      </c>
      <c r="I395" s="248">
        <v>18142</v>
      </c>
      <c r="J395" s="245" t="s">
        <v>4426</v>
      </c>
      <c r="K395" s="245" t="s">
        <v>2332</v>
      </c>
      <c r="L395" s="245" t="s">
        <v>4427</v>
      </c>
      <c r="M395" s="247" t="s">
        <v>4428</v>
      </c>
      <c r="N395" s="249">
        <v>2</v>
      </c>
      <c r="O395" s="250"/>
      <c r="P395" s="250">
        <v>4</v>
      </c>
      <c r="Q395" s="250" t="s">
        <v>3674</v>
      </c>
      <c r="R395" s="251">
        <v>13</v>
      </c>
      <c r="S395" s="250" t="s">
        <v>4429</v>
      </c>
      <c r="T395" s="250">
        <v>1</v>
      </c>
      <c r="U395" s="252" t="s">
        <v>7854</v>
      </c>
      <c r="V395" s="253" t="s">
        <v>2353</v>
      </c>
      <c r="W395" s="253" t="s">
        <v>7855</v>
      </c>
      <c r="X395" s="254" t="s">
        <v>7856</v>
      </c>
      <c r="Y395" s="255">
        <v>7</v>
      </c>
      <c r="Z395" s="255"/>
      <c r="AA395" s="256" t="s">
        <v>699</v>
      </c>
      <c r="AB395" s="257">
        <f t="shared" si="6"/>
        <v>7</v>
      </c>
      <c r="AC395" s="258">
        <v>0</v>
      </c>
      <c r="AD395" s="247">
        <v>0</v>
      </c>
      <c r="AE395" s="247">
        <v>0</v>
      </c>
      <c r="AF395" s="258">
        <v>5</v>
      </c>
      <c r="AG395" s="258">
        <v>1</v>
      </c>
      <c r="AH395" s="247">
        <v>0</v>
      </c>
      <c r="AI395" s="247">
        <v>1</v>
      </c>
      <c r="AJ395" s="247">
        <v>0</v>
      </c>
      <c r="AK395" s="247">
        <v>0</v>
      </c>
      <c r="AL395" s="247">
        <v>0</v>
      </c>
      <c r="AM395" s="246" t="s">
        <v>7868</v>
      </c>
      <c r="AN395" s="247"/>
      <c r="AO395" s="247"/>
    </row>
    <row r="396" spans="1:41">
      <c r="A396" s="245" t="s">
        <v>1520</v>
      </c>
      <c r="B396" s="245" t="s">
        <v>4430</v>
      </c>
      <c r="C396" s="245" t="s">
        <v>7853</v>
      </c>
      <c r="D396" s="245" t="s">
        <v>2233</v>
      </c>
      <c r="E396" s="245" t="s">
        <v>1516</v>
      </c>
      <c r="F396" s="246" t="s">
        <v>727</v>
      </c>
      <c r="G396" s="247" t="s">
        <v>1521</v>
      </c>
      <c r="H396" s="247" t="s">
        <v>4431</v>
      </c>
      <c r="I396" s="248">
        <v>18171</v>
      </c>
      <c r="J396" s="245"/>
      <c r="K396" s="245"/>
      <c r="L396" s="245" t="s">
        <v>4433</v>
      </c>
      <c r="M396" s="247" t="s">
        <v>4434</v>
      </c>
      <c r="N396" s="249">
        <v>5</v>
      </c>
      <c r="O396" s="250" t="s">
        <v>3718</v>
      </c>
      <c r="P396" s="250">
        <v>9</v>
      </c>
      <c r="Q396" s="250" t="s">
        <v>2559</v>
      </c>
      <c r="R396" s="251" t="s">
        <v>7973</v>
      </c>
      <c r="S396" s="250" t="s">
        <v>4435</v>
      </c>
      <c r="T396" s="250">
        <v>1</v>
      </c>
      <c r="U396" s="252" t="s">
        <v>7854</v>
      </c>
      <c r="V396" s="253" t="s">
        <v>26</v>
      </c>
      <c r="W396" s="253" t="s">
        <v>7855</v>
      </c>
      <c r="X396" s="254" t="s">
        <v>7856</v>
      </c>
      <c r="Y396" s="255">
        <v>25</v>
      </c>
      <c r="Z396" s="255"/>
      <c r="AA396" s="256" t="s">
        <v>699</v>
      </c>
      <c r="AB396" s="257">
        <f t="shared" si="6"/>
        <v>25</v>
      </c>
      <c r="AC396" s="258">
        <v>0</v>
      </c>
      <c r="AD396" s="247">
        <v>0</v>
      </c>
      <c r="AE396" s="247">
        <v>0</v>
      </c>
      <c r="AF396" s="258">
        <v>15</v>
      </c>
      <c r="AG396" s="258">
        <v>0</v>
      </c>
      <c r="AH396" s="247">
        <v>0</v>
      </c>
      <c r="AI396" s="247">
        <v>10</v>
      </c>
      <c r="AJ396" s="247">
        <v>0</v>
      </c>
      <c r="AK396" s="247">
        <v>0</v>
      </c>
      <c r="AL396" s="247">
        <v>0</v>
      </c>
      <c r="AM396" s="246" t="s">
        <v>7868</v>
      </c>
      <c r="AN396" s="247"/>
      <c r="AO396" s="247"/>
    </row>
    <row r="397" spans="1:41">
      <c r="A397" s="245" t="s">
        <v>1522</v>
      </c>
      <c r="B397" s="245"/>
      <c r="C397" s="245" t="s">
        <v>7853</v>
      </c>
      <c r="D397" s="245" t="s">
        <v>2233</v>
      </c>
      <c r="E397" s="245" t="s">
        <v>1516</v>
      </c>
      <c r="F397" s="246" t="s">
        <v>727</v>
      </c>
      <c r="G397" s="247" t="s">
        <v>7974</v>
      </c>
      <c r="H397" s="247" t="s">
        <v>4436</v>
      </c>
      <c r="I397" s="248">
        <v>18171</v>
      </c>
      <c r="J397" s="245"/>
      <c r="K397" s="245"/>
      <c r="L397" s="245" t="s">
        <v>699</v>
      </c>
      <c r="M397" s="247" t="s">
        <v>699</v>
      </c>
      <c r="N397" s="249">
        <v>3</v>
      </c>
      <c r="O397" s="250"/>
      <c r="P397" s="250">
        <v>5</v>
      </c>
      <c r="Q397" s="250" t="s">
        <v>7876</v>
      </c>
      <c r="R397" s="251">
        <v>10</v>
      </c>
      <c r="S397" s="250" t="s">
        <v>7975</v>
      </c>
      <c r="T397" s="250">
        <v>1</v>
      </c>
      <c r="U397" s="252" t="s">
        <v>7854</v>
      </c>
      <c r="V397" s="253" t="s">
        <v>2353</v>
      </c>
      <c r="W397" s="253" t="s">
        <v>7855</v>
      </c>
      <c r="X397" s="254" t="s">
        <v>7856</v>
      </c>
      <c r="Y397" s="255">
        <v>0</v>
      </c>
      <c r="Z397" s="255"/>
      <c r="AA397" s="256" t="s">
        <v>699</v>
      </c>
      <c r="AB397" s="257">
        <f t="shared" si="6"/>
        <v>0</v>
      </c>
      <c r="AC397" s="258">
        <v>0</v>
      </c>
      <c r="AD397" s="247">
        <v>0</v>
      </c>
      <c r="AE397" s="247">
        <v>0</v>
      </c>
      <c r="AF397" s="258">
        <v>0</v>
      </c>
      <c r="AG397" s="258">
        <v>0</v>
      </c>
      <c r="AH397" s="247">
        <v>0</v>
      </c>
      <c r="AI397" s="247">
        <v>0</v>
      </c>
      <c r="AJ397" s="247">
        <v>0</v>
      </c>
      <c r="AK397" s="247">
        <v>0</v>
      </c>
      <c r="AL397" s="247">
        <v>0</v>
      </c>
      <c r="AM397" s="246" t="s">
        <v>7976</v>
      </c>
      <c r="AN397" s="247"/>
      <c r="AO397" s="247"/>
    </row>
    <row r="398" spans="1:41">
      <c r="A398" s="245" t="s">
        <v>1524</v>
      </c>
      <c r="B398" s="245" t="s">
        <v>4438</v>
      </c>
      <c r="C398" s="245" t="s">
        <v>7853</v>
      </c>
      <c r="D398" s="245" t="s">
        <v>2233</v>
      </c>
      <c r="E398" s="245" t="s">
        <v>1516</v>
      </c>
      <c r="F398" s="246" t="s">
        <v>727</v>
      </c>
      <c r="G398" s="247" t="s">
        <v>1525</v>
      </c>
      <c r="H398" s="247" t="s">
        <v>4439</v>
      </c>
      <c r="I398" s="248">
        <v>23468</v>
      </c>
      <c r="J398" s="245"/>
      <c r="K398" s="245"/>
      <c r="L398" s="245" t="s">
        <v>699</v>
      </c>
      <c r="M398" s="247" t="s">
        <v>699</v>
      </c>
      <c r="N398" s="249">
        <v>3</v>
      </c>
      <c r="O398" s="250" t="s">
        <v>2453</v>
      </c>
      <c r="P398" s="250">
        <v>6</v>
      </c>
      <c r="Q398" s="250" t="s">
        <v>2430</v>
      </c>
      <c r="R398" s="251">
        <v>11</v>
      </c>
      <c r="S398" s="250" t="s">
        <v>4440</v>
      </c>
      <c r="T398" s="250">
        <v>1</v>
      </c>
      <c r="U398" s="252" t="s">
        <v>7854</v>
      </c>
      <c r="V398" s="253" t="s">
        <v>2353</v>
      </c>
      <c r="W398" s="253" t="s">
        <v>7855</v>
      </c>
      <c r="X398" s="254" t="s">
        <v>7856</v>
      </c>
      <c r="Y398" s="255">
        <v>9</v>
      </c>
      <c r="Z398" s="255"/>
      <c r="AA398" s="256" t="s">
        <v>699</v>
      </c>
      <c r="AB398" s="257">
        <f t="shared" si="6"/>
        <v>9</v>
      </c>
      <c r="AC398" s="258">
        <v>0</v>
      </c>
      <c r="AD398" s="247">
        <v>0</v>
      </c>
      <c r="AE398" s="247">
        <v>0</v>
      </c>
      <c r="AF398" s="258">
        <v>8</v>
      </c>
      <c r="AG398" s="258">
        <v>0</v>
      </c>
      <c r="AH398" s="247">
        <v>0</v>
      </c>
      <c r="AI398" s="247">
        <v>1</v>
      </c>
      <c r="AJ398" s="247">
        <v>0</v>
      </c>
      <c r="AK398" s="247">
        <v>0</v>
      </c>
      <c r="AL398" s="247">
        <v>0</v>
      </c>
      <c r="AM398" s="246" t="s">
        <v>7976</v>
      </c>
      <c r="AN398" s="247"/>
      <c r="AO398" s="247"/>
    </row>
    <row r="399" spans="1:41">
      <c r="A399" s="245" t="s">
        <v>1526</v>
      </c>
      <c r="B399" s="245" t="s">
        <v>4441</v>
      </c>
      <c r="C399" s="245" t="s">
        <v>7853</v>
      </c>
      <c r="D399" s="245" t="s">
        <v>2233</v>
      </c>
      <c r="E399" s="245" t="s">
        <v>1516</v>
      </c>
      <c r="F399" s="246" t="s">
        <v>727</v>
      </c>
      <c r="G399" s="247" t="s">
        <v>1527</v>
      </c>
      <c r="H399" s="247" t="s">
        <v>4442</v>
      </c>
      <c r="I399" s="248">
        <v>18142</v>
      </c>
      <c r="J399" s="245"/>
      <c r="K399" s="245"/>
      <c r="L399" s="245" t="s">
        <v>699</v>
      </c>
      <c r="M399" s="247" t="s">
        <v>699</v>
      </c>
      <c r="N399" s="249">
        <v>3</v>
      </c>
      <c r="O399" s="250" t="s">
        <v>2469</v>
      </c>
      <c r="P399" s="250">
        <v>5</v>
      </c>
      <c r="Q399" s="250" t="s">
        <v>2430</v>
      </c>
      <c r="R399" s="251">
        <v>11</v>
      </c>
      <c r="S399" s="250" t="s">
        <v>4429</v>
      </c>
      <c r="T399" s="250">
        <v>1</v>
      </c>
      <c r="U399" s="252" t="s">
        <v>7854</v>
      </c>
      <c r="V399" s="253" t="s">
        <v>2353</v>
      </c>
      <c r="W399" s="253" t="s">
        <v>7855</v>
      </c>
      <c r="X399" s="254" t="s">
        <v>7856</v>
      </c>
      <c r="Y399" s="255">
        <v>7</v>
      </c>
      <c r="Z399" s="255"/>
      <c r="AA399" s="256" t="s">
        <v>699</v>
      </c>
      <c r="AB399" s="257">
        <f t="shared" si="6"/>
        <v>7</v>
      </c>
      <c r="AC399" s="258">
        <v>0</v>
      </c>
      <c r="AD399" s="247">
        <v>0</v>
      </c>
      <c r="AE399" s="247">
        <v>0</v>
      </c>
      <c r="AF399" s="258">
        <v>1</v>
      </c>
      <c r="AG399" s="258">
        <v>0</v>
      </c>
      <c r="AH399" s="247">
        <v>0</v>
      </c>
      <c r="AI399" s="247">
        <v>6</v>
      </c>
      <c r="AJ399" s="247">
        <v>0</v>
      </c>
      <c r="AK399" s="247">
        <v>0</v>
      </c>
      <c r="AL399" s="247">
        <v>0</v>
      </c>
      <c r="AM399" s="246" t="s">
        <v>7868</v>
      </c>
      <c r="AN399" s="247"/>
      <c r="AO399" s="247"/>
    </row>
    <row r="400" spans="1:41">
      <c r="A400" s="245" t="s">
        <v>1528</v>
      </c>
      <c r="B400" s="245" t="s">
        <v>4443</v>
      </c>
      <c r="C400" s="245" t="s">
        <v>7853</v>
      </c>
      <c r="D400" s="245" t="s">
        <v>2233</v>
      </c>
      <c r="E400" s="245" t="s">
        <v>1516</v>
      </c>
      <c r="F400" s="246" t="s">
        <v>730</v>
      </c>
      <c r="G400" s="247" t="s">
        <v>1529</v>
      </c>
      <c r="H400" s="247" t="s">
        <v>4444</v>
      </c>
      <c r="I400" s="248">
        <v>26359</v>
      </c>
      <c r="J400" s="245" t="s">
        <v>4445</v>
      </c>
      <c r="K400" s="245" t="s">
        <v>2332</v>
      </c>
      <c r="L400" s="245" t="s">
        <v>4446</v>
      </c>
      <c r="M400" s="247" t="s">
        <v>4447</v>
      </c>
      <c r="N400" s="249">
        <v>10</v>
      </c>
      <c r="O400" s="250" t="s">
        <v>2973</v>
      </c>
      <c r="P400" s="250">
        <v>9</v>
      </c>
      <c r="Q400" s="250" t="s">
        <v>2422</v>
      </c>
      <c r="R400" s="251">
        <v>11</v>
      </c>
      <c r="S400" s="250" t="s">
        <v>2423</v>
      </c>
      <c r="T400" s="250">
        <v>1</v>
      </c>
      <c r="U400" s="252" t="s">
        <v>7854</v>
      </c>
      <c r="V400" s="253" t="s">
        <v>26</v>
      </c>
      <c r="W400" s="253" t="s">
        <v>7855</v>
      </c>
      <c r="X400" s="254" t="s">
        <v>7856</v>
      </c>
      <c r="Y400" s="255">
        <v>11</v>
      </c>
      <c r="Z400" s="255"/>
      <c r="AA400" s="256" t="s">
        <v>699</v>
      </c>
      <c r="AB400" s="257">
        <f t="shared" si="6"/>
        <v>11</v>
      </c>
      <c r="AC400" s="258">
        <v>0</v>
      </c>
      <c r="AD400" s="247">
        <v>0</v>
      </c>
      <c r="AE400" s="247">
        <v>0</v>
      </c>
      <c r="AF400" s="258">
        <v>4</v>
      </c>
      <c r="AG400" s="258">
        <v>1</v>
      </c>
      <c r="AH400" s="247">
        <v>6</v>
      </c>
      <c r="AI400" s="247">
        <v>0</v>
      </c>
      <c r="AJ400" s="247">
        <v>0</v>
      </c>
      <c r="AK400" s="247">
        <v>0</v>
      </c>
      <c r="AL400" s="247">
        <v>0</v>
      </c>
      <c r="AM400" s="246" t="s">
        <v>7977</v>
      </c>
      <c r="AN400" s="247"/>
      <c r="AO400" s="247"/>
    </row>
    <row r="401" spans="1:41">
      <c r="A401" s="245" t="s">
        <v>1530</v>
      </c>
      <c r="B401" s="245" t="s">
        <v>4448</v>
      </c>
      <c r="C401" s="245" t="s">
        <v>7853</v>
      </c>
      <c r="D401" s="245" t="s">
        <v>2233</v>
      </c>
      <c r="E401" s="245" t="s">
        <v>1516</v>
      </c>
      <c r="F401" s="246" t="s">
        <v>727</v>
      </c>
      <c r="G401" s="247" t="s">
        <v>1531</v>
      </c>
      <c r="H401" s="247" t="s">
        <v>4449</v>
      </c>
      <c r="I401" s="248">
        <v>11309</v>
      </c>
      <c r="J401" s="245"/>
      <c r="K401" s="245"/>
      <c r="L401" s="245" t="s">
        <v>699</v>
      </c>
      <c r="M401" s="247" t="s">
        <v>699</v>
      </c>
      <c r="N401" s="249">
        <v>11</v>
      </c>
      <c r="O401" s="250" t="s">
        <v>2927</v>
      </c>
      <c r="P401" s="250">
        <v>5</v>
      </c>
      <c r="Q401" s="250" t="s">
        <v>2430</v>
      </c>
      <c r="R401" s="251">
        <v>9</v>
      </c>
      <c r="S401" s="250" t="s">
        <v>3979</v>
      </c>
      <c r="T401" s="250">
        <v>1</v>
      </c>
      <c r="U401" s="252" t="s">
        <v>7854</v>
      </c>
      <c r="V401" s="253" t="s">
        <v>2353</v>
      </c>
      <c r="W401" s="253" t="s">
        <v>7855</v>
      </c>
      <c r="X401" s="254" t="s">
        <v>7856</v>
      </c>
      <c r="Y401" s="255">
        <v>13</v>
      </c>
      <c r="Z401" s="255"/>
      <c r="AA401" s="256" t="s">
        <v>699</v>
      </c>
      <c r="AB401" s="257">
        <f t="shared" si="6"/>
        <v>13</v>
      </c>
      <c r="AC401" s="258">
        <v>0</v>
      </c>
      <c r="AD401" s="247">
        <v>0</v>
      </c>
      <c r="AE401" s="247">
        <v>0</v>
      </c>
      <c r="AF401" s="258">
        <v>1</v>
      </c>
      <c r="AG401" s="258">
        <v>1</v>
      </c>
      <c r="AH401" s="247">
        <v>6</v>
      </c>
      <c r="AI401" s="247">
        <v>5</v>
      </c>
      <c r="AJ401" s="247">
        <v>0</v>
      </c>
      <c r="AK401" s="247">
        <v>0</v>
      </c>
      <c r="AL401" s="247">
        <v>0</v>
      </c>
      <c r="AM401" s="246" t="s">
        <v>7868</v>
      </c>
      <c r="AN401" s="247"/>
      <c r="AO401" s="247"/>
    </row>
    <row r="402" spans="1:41">
      <c r="A402" s="245" t="s">
        <v>1532</v>
      </c>
      <c r="B402" s="245" t="s">
        <v>4450</v>
      </c>
      <c r="C402" s="245" t="s">
        <v>7853</v>
      </c>
      <c r="D402" s="245" t="s">
        <v>2233</v>
      </c>
      <c r="E402" s="245" t="s">
        <v>1516</v>
      </c>
      <c r="F402" s="246" t="s">
        <v>727</v>
      </c>
      <c r="G402" s="247" t="s">
        <v>1533</v>
      </c>
      <c r="H402" s="247" t="s">
        <v>4451</v>
      </c>
      <c r="I402" s="248">
        <v>25263</v>
      </c>
      <c r="J402" s="245"/>
      <c r="K402" s="245"/>
      <c r="L402" s="245" t="s">
        <v>699</v>
      </c>
      <c r="M402" s="247" t="s">
        <v>699</v>
      </c>
      <c r="N402" s="249">
        <v>5</v>
      </c>
      <c r="O402" s="250" t="s">
        <v>4452</v>
      </c>
      <c r="P402" s="250">
        <v>9</v>
      </c>
      <c r="Q402" s="250" t="s">
        <v>2478</v>
      </c>
      <c r="R402" s="251">
        <v>21</v>
      </c>
      <c r="S402" s="250" t="s">
        <v>4453</v>
      </c>
      <c r="T402" s="250">
        <v>1</v>
      </c>
      <c r="U402" s="252" t="s">
        <v>7854</v>
      </c>
      <c r="V402" s="253" t="s">
        <v>26</v>
      </c>
      <c r="W402" s="253" t="s">
        <v>7855</v>
      </c>
      <c r="X402" s="254" t="s">
        <v>7856</v>
      </c>
      <c r="Y402" s="255">
        <v>27</v>
      </c>
      <c r="Z402" s="255"/>
      <c r="AA402" s="256" t="s">
        <v>699</v>
      </c>
      <c r="AB402" s="257">
        <f t="shared" si="6"/>
        <v>27</v>
      </c>
      <c r="AC402" s="258">
        <v>0</v>
      </c>
      <c r="AD402" s="247">
        <v>3</v>
      </c>
      <c r="AE402" s="247">
        <v>0</v>
      </c>
      <c r="AF402" s="258">
        <v>9</v>
      </c>
      <c r="AG402" s="258">
        <v>0</v>
      </c>
      <c r="AH402" s="247">
        <v>15</v>
      </c>
      <c r="AI402" s="247">
        <v>0</v>
      </c>
      <c r="AJ402" s="247">
        <v>0</v>
      </c>
      <c r="AK402" s="247">
        <v>0</v>
      </c>
      <c r="AL402" s="247">
        <v>0</v>
      </c>
      <c r="AM402" s="246" t="s">
        <v>7868</v>
      </c>
      <c r="AN402" s="247"/>
      <c r="AO402" s="247"/>
    </row>
    <row r="403" spans="1:41">
      <c r="A403" s="245" t="s">
        <v>1534</v>
      </c>
      <c r="B403" s="245"/>
      <c r="C403" s="245" t="s">
        <v>7858</v>
      </c>
      <c r="D403" s="245" t="s">
        <v>2233</v>
      </c>
      <c r="E403" s="254" t="s">
        <v>7978</v>
      </c>
      <c r="F403" s="272" t="s">
        <v>7859</v>
      </c>
      <c r="G403" s="263" t="s">
        <v>7979</v>
      </c>
      <c r="H403" s="263" t="s">
        <v>7980</v>
      </c>
      <c r="I403" s="271">
        <v>20911</v>
      </c>
      <c r="J403" s="245"/>
      <c r="K403" s="245"/>
      <c r="L403" s="245" t="s">
        <v>699</v>
      </c>
      <c r="M403" s="247" t="s">
        <v>699</v>
      </c>
      <c r="N403" s="249">
        <v>6</v>
      </c>
      <c r="O403" s="250" t="s">
        <v>2815</v>
      </c>
      <c r="P403" s="261">
        <v>7</v>
      </c>
      <c r="Q403" s="250" t="s">
        <v>7916</v>
      </c>
      <c r="R403" s="251">
        <v>12</v>
      </c>
      <c r="S403" s="250" t="s">
        <v>7981</v>
      </c>
      <c r="T403" s="261">
        <v>1</v>
      </c>
      <c r="U403" s="252"/>
      <c r="V403" s="269"/>
      <c r="W403" s="253" t="s">
        <v>7855</v>
      </c>
      <c r="X403" s="254" t="s">
        <v>7856</v>
      </c>
      <c r="Y403" s="255">
        <v>12</v>
      </c>
      <c r="Z403" s="255"/>
      <c r="AA403" s="256" t="s">
        <v>7982</v>
      </c>
      <c r="AB403" s="257">
        <f t="shared" si="6"/>
        <v>12</v>
      </c>
      <c r="AC403" s="258">
        <v>0</v>
      </c>
      <c r="AD403" s="247">
        <v>0</v>
      </c>
      <c r="AE403" s="247">
        <v>0</v>
      </c>
      <c r="AF403" s="258">
        <v>12</v>
      </c>
      <c r="AG403" s="258">
        <v>0</v>
      </c>
      <c r="AH403" s="247">
        <v>0</v>
      </c>
      <c r="AI403" s="247">
        <v>0</v>
      </c>
      <c r="AJ403" s="247">
        <v>0</v>
      </c>
      <c r="AK403" s="247">
        <v>0</v>
      </c>
      <c r="AL403" s="247">
        <v>0</v>
      </c>
      <c r="AM403" s="246"/>
      <c r="AN403" s="247"/>
      <c r="AO403" s="247"/>
    </row>
    <row r="404" spans="1:41">
      <c r="A404" s="245" t="s">
        <v>1536</v>
      </c>
      <c r="B404" s="245" t="s">
        <v>4455</v>
      </c>
      <c r="C404" s="245" t="s">
        <v>7853</v>
      </c>
      <c r="D404" s="245" t="s">
        <v>2233</v>
      </c>
      <c r="E404" s="245" t="s">
        <v>1516</v>
      </c>
      <c r="F404" s="246" t="s">
        <v>730</v>
      </c>
      <c r="G404" s="247" t="s">
        <v>1537</v>
      </c>
      <c r="H404" s="247" t="s">
        <v>4456</v>
      </c>
      <c r="I404" s="248">
        <v>19058</v>
      </c>
      <c r="J404" s="245" t="s">
        <v>4457</v>
      </c>
      <c r="K404" s="245" t="s">
        <v>2332</v>
      </c>
      <c r="L404" s="245" t="s">
        <v>4458</v>
      </c>
      <c r="M404" s="247" t="s">
        <v>4459</v>
      </c>
      <c r="N404" s="249">
        <v>4</v>
      </c>
      <c r="O404" s="250" t="s">
        <v>4460</v>
      </c>
      <c r="P404" s="250">
        <v>4</v>
      </c>
      <c r="Q404" s="250" t="s">
        <v>3871</v>
      </c>
      <c r="R404" s="251">
        <v>23</v>
      </c>
      <c r="S404" s="250" t="s">
        <v>4461</v>
      </c>
      <c r="T404" s="250">
        <v>1</v>
      </c>
      <c r="U404" s="252" t="s">
        <v>7854</v>
      </c>
      <c r="V404" s="253" t="s">
        <v>26</v>
      </c>
      <c r="W404" s="253" t="s">
        <v>7855</v>
      </c>
      <c r="X404" s="254" t="s">
        <v>7856</v>
      </c>
      <c r="Y404" s="255">
        <v>17</v>
      </c>
      <c r="Z404" s="255"/>
      <c r="AA404" s="256" t="s">
        <v>699</v>
      </c>
      <c r="AB404" s="257">
        <f t="shared" si="6"/>
        <v>17</v>
      </c>
      <c r="AC404" s="258">
        <v>0</v>
      </c>
      <c r="AD404" s="247">
        <v>1</v>
      </c>
      <c r="AE404" s="247">
        <v>0</v>
      </c>
      <c r="AF404" s="258">
        <v>0</v>
      </c>
      <c r="AG404" s="258">
        <v>0</v>
      </c>
      <c r="AH404" s="247">
        <v>11</v>
      </c>
      <c r="AI404" s="247">
        <v>5</v>
      </c>
      <c r="AJ404" s="247">
        <v>0</v>
      </c>
      <c r="AK404" s="247">
        <v>0</v>
      </c>
      <c r="AL404" s="247">
        <v>0</v>
      </c>
      <c r="AM404" s="246" t="s">
        <v>7977</v>
      </c>
      <c r="AN404" s="247"/>
      <c r="AO404" s="247"/>
    </row>
    <row r="405" spans="1:41">
      <c r="A405" s="245" t="s">
        <v>1538</v>
      </c>
      <c r="B405" s="245" t="s">
        <v>4462</v>
      </c>
      <c r="C405" s="245" t="s">
        <v>7853</v>
      </c>
      <c r="D405" s="245" t="s">
        <v>2233</v>
      </c>
      <c r="E405" s="245" t="s">
        <v>1516</v>
      </c>
      <c r="F405" s="246" t="s">
        <v>727</v>
      </c>
      <c r="G405" s="247" t="s">
        <v>1539</v>
      </c>
      <c r="H405" s="247" t="s">
        <v>4463</v>
      </c>
      <c r="I405" s="248">
        <v>6340</v>
      </c>
      <c r="J405" s="245" t="s">
        <v>4464</v>
      </c>
      <c r="K405" s="245" t="s">
        <v>2332</v>
      </c>
      <c r="L405" s="245" t="s">
        <v>4465</v>
      </c>
      <c r="M405" s="247" t="s">
        <v>4466</v>
      </c>
      <c r="N405" s="249">
        <v>10</v>
      </c>
      <c r="O405" s="250" t="s">
        <v>3576</v>
      </c>
      <c r="P405" s="250">
        <v>6</v>
      </c>
      <c r="Q405" s="250" t="s">
        <v>2336</v>
      </c>
      <c r="R405" s="251">
        <v>35</v>
      </c>
      <c r="S405" s="250" t="s">
        <v>4467</v>
      </c>
      <c r="T405" s="250">
        <v>1</v>
      </c>
      <c r="U405" s="252" t="s">
        <v>7854</v>
      </c>
      <c r="V405" s="253" t="s">
        <v>2353</v>
      </c>
      <c r="W405" s="260" t="s">
        <v>35</v>
      </c>
      <c r="X405" s="254" t="s">
        <v>7862</v>
      </c>
      <c r="Y405" s="255">
        <v>30</v>
      </c>
      <c r="Z405" s="255"/>
      <c r="AA405" s="256" t="s">
        <v>699</v>
      </c>
      <c r="AB405" s="257">
        <f t="shared" si="6"/>
        <v>30</v>
      </c>
      <c r="AC405" s="258">
        <v>0</v>
      </c>
      <c r="AD405" s="247">
        <v>3</v>
      </c>
      <c r="AE405" s="247">
        <v>0</v>
      </c>
      <c r="AF405" s="258">
        <v>24</v>
      </c>
      <c r="AG405" s="258">
        <v>1</v>
      </c>
      <c r="AH405" s="247">
        <v>0</v>
      </c>
      <c r="AI405" s="247">
        <v>2</v>
      </c>
      <c r="AJ405" s="247">
        <v>0</v>
      </c>
      <c r="AK405" s="247">
        <v>0</v>
      </c>
      <c r="AL405" s="247">
        <v>0</v>
      </c>
      <c r="AM405" s="246" t="s">
        <v>7868</v>
      </c>
      <c r="AN405" s="247"/>
      <c r="AO405" s="247"/>
    </row>
    <row r="406" spans="1:41">
      <c r="A406" s="245" t="s">
        <v>1540</v>
      </c>
      <c r="B406" s="245" t="s">
        <v>4468</v>
      </c>
      <c r="C406" s="245" t="s">
        <v>7853</v>
      </c>
      <c r="D406" s="245" t="s">
        <v>2233</v>
      </c>
      <c r="E406" s="245" t="s">
        <v>1516</v>
      </c>
      <c r="F406" s="246" t="s">
        <v>730</v>
      </c>
      <c r="G406" s="247" t="s">
        <v>1541</v>
      </c>
      <c r="H406" s="247" t="s">
        <v>4469</v>
      </c>
      <c r="I406" s="248">
        <v>43160</v>
      </c>
      <c r="J406" s="245"/>
      <c r="K406" s="245"/>
      <c r="L406" s="245" t="s">
        <v>4471</v>
      </c>
      <c r="M406" s="247" t="s">
        <v>4472</v>
      </c>
      <c r="N406" s="249">
        <v>1</v>
      </c>
      <c r="O406" s="250" t="s">
        <v>4473</v>
      </c>
      <c r="P406" s="250">
        <v>14</v>
      </c>
      <c r="Q406" s="250" t="s">
        <v>3391</v>
      </c>
      <c r="R406" s="251">
        <v>80</v>
      </c>
      <c r="S406" s="250" t="s">
        <v>4474</v>
      </c>
      <c r="T406" s="250">
        <v>2</v>
      </c>
      <c r="U406" s="252" t="s">
        <v>7854</v>
      </c>
      <c r="V406" s="253" t="s">
        <v>26</v>
      </c>
      <c r="W406" s="260" t="s">
        <v>35</v>
      </c>
      <c r="X406" s="254" t="s">
        <v>7862</v>
      </c>
      <c r="Y406" s="255">
        <v>64</v>
      </c>
      <c r="Z406" s="255"/>
      <c r="AA406" s="256" t="s">
        <v>699</v>
      </c>
      <c r="AB406" s="257">
        <f t="shared" si="6"/>
        <v>64</v>
      </c>
      <c r="AC406" s="258">
        <v>0</v>
      </c>
      <c r="AD406" s="247">
        <v>4</v>
      </c>
      <c r="AE406" s="247">
        <v>0</v>
      </c>
      <c r="AF406" s="258">
        <v>0</v>
      </c>
      <c r="AG406" s="258">
        <v>0</v>
      </c>
      <c r="AH406" s="247">
        <v>58</v>
      </c>
      <c r="AI406" s="247">
        <v>2</v>
      </c>
      <c r="AJ406" s="247">
        <v>0</v>
      </c>
      <c r="AK406" s="247">
        <v>0</v>
      </c>
      <c r="AL406" s="247">
        <v>0</v>
      </c>
      <c r="AM406" s="246" t="s">
        <v>7977</v>
      </c>
      <c r="AN406" s="247"/>
      <c r="AO406" s="247"/>
    </row>
    <row r="407" spans="1:41">
      <c r="A407" s="245" t="s">
        <v>1542</v>
      </c>
      <c r="B407" s="245"/>
      <c r="C407" s="245" t="s">
        <v>7853</v>
      </c>
      <c r="D407" s="245" t="s">
        <v>2233</v>
      </c>
      <c r="E407" s="245" t="s">
        <v>1516</v>
      </c>
      <c r="F407" s="246" t="s">
        <v>727</v>
      </c>
      <c r="G407" s="247" t="s">
        <v>1543</v>
      </c>
      <c r="H407" s="247" t="s">
        <v>4475</v>
      </c>
      <c r="I407" s="248">
        <v>39326</v>
      </c>
      <c r="J407" s="245"/>
      <c r="K407" s="245"/>
      <c r="L407" s="245" t="s">
        <v>699</v>
      </c>
      <c r="M407" s="247" t="s">
        <v>699</v>
      </c>
      <c r="N407" s="249">
        <v>2</v>
      </c>
      <c r="O407" s="250" t="s">
        <v>4476</v>
      </c>
      <c r="P407" s="250">
        <v>9</v>
      </c>
      <c r="Q407" s="250" t="s">
        <v>7983</v>
      </c>
      <c r="R407" s="251" t="s">
        <v>7984</v>
      </c>
      <c r="S407" s="250" t="s">
        <v>7985</v>
      </c>
      <c r="T407" s="250">
        <v>1</v>
      </c>
      <c r="U407" s="252" t="s">
        <v>7854</v>
      </c>
      <c r="V407" s="253" t="s">
        <v>26</v>
      </c>
      <c r="W407" s="260" t="s">
        <v>35</v>
      </c>
      <c r="X407" s="254" t="s">
        <v>7862</v>
      </c>
      <c r="Y407" s="255">
        <v>54</v>
      </c>
      <c r="Z407" s="255"/>
      <c r="AA407" s="256" t="s">
        <v>699</v>
      </c>
      <c r="AB407" s="257">
        <f t="shared" si="6"/>
        <v>54</v>
      </c>
      <c r="AC407" s="258">
        <v>0</v>
      </c>
      <c r="AD407" s="247">
        <v>0</v>
      </c>
      <c r="AE407" s="247">
        <v>0</v>
      </c>
      <c r="AF407" s="258">
        <v>0</v>
      </c>
      <c r="AG407" s="258">
        <v>0</v>
      </c>
      <c r="AH407" s="247">
        <v>26</v>
      </c>
      <c r="AI407" s="247">
        <v>28</v>
      </c>
      <c r="AJ407" s="247">
        <v>0</v>
      </c>
      <c r="AK407" s="247">
        <v>0</v>
      </c>
      <c r="AL407" s="247">
        <v>0</v>
      </c>
      <c r="AM407" s="246" t="s">
        <v>7868</v>
      </c>
      <c r="AN407" s="247"/>
      <c r="AO407" s="247"/>
    </row>
    <row r="408" spans="1:41">
      <c r="A408" s="245" t="s">
        <v>1544</v>
      </c>
      <c r="B408" s="245" t="s">
        <v>4479</v>
      </c>
      <c r="C408" s="245" t="s">
        <v>7858</v>
      </c>
      <c r="D408" s="245" t="s">
        <v>2233</v>
      </c>
      <c r="E408" s="245" t="s">
        <v>1516</v>
      </c>
      <c r="F408" s="246" t="s">
        <v>7901</v>
      </c>
      <c r="G408" s="247" t="s">
        <v>1545</v>
      </c>
      <c r="H408" s="247" t="s">
        <v>4480</v>
      </c>
      <c r="I408" s="248">
        <v>45717</v>
      </c>
      <c r="J408" s="245"/>
      <c r="K408" s="245"/>
      <c r="L408" s="245" t="s">
        <v>4482</v>
      </c>
      <c r="M408" s="247"/>
      <c r="N408" s="249">
        <v>3</v>
      </c>
      <c r="O408" s="250" t="s">
        <v>4483</v>
      </c>
      <c r="P408" s="250">
        <v>19</v>
      </c>
      <c r="Q408" s="250" t="s">
        <v>2575</v>
      </c>
      <c r="R408" s="251">
        <v>44</v>
      </c>
      <c r="S408" s="250" t="s">
        <v>4484</v>
      </c>
      <c r="T408" s="250">
        <v>2</v>
      </c>
      <c r="U408" s="252" t="s">
        <v>7854</v>
      </c>
      <c r="V408" s="253" t="s">
        <v>26</v>
      </c>
      <c r="W408" s="253" t="s">
        <v>7855</v>
      </c>
      <c r="X408" s="254" t="s">
        <v>7856</v>
      </c>
      <c r="Y408" s="255">
        <v>93</v>
      </c>
      <c r="Z408" s="255"/>
      <c r="AA408" s="256" t="s">
        <v>7861</v>
      </c>
      <c r="AB408" s="257">
        <f t="shared" si="6"/>
        <v>93</v>
      </c>
      <c r="AC408" s="258">
        <v>0</v>
      </c>
      <c r="AD408" s="247">
        <v>0</v>
      </c>
      <c r="AE408" s="247">
        <v>0</v>
      </c>
      <c r="AF408" s="258">
        <v>0</v>
      </c>
      <c r="AG408" s="258">
        <v>93</v>
      </c>
      <c r="AH408" s="247">
        <v>0</v>
      </c>
      <c r="AI408" s="247">
        <v>0</v>
      </c>
      <c r="AJ408" s="247">
        <v>0</v>
      </c>
      <c r="AK408" s="247">
        <v>0</v>
      </c>
      <c r="AL408" s="247">
        <v>0</v>
      </c>
      <c r="AM408" s="246" t="s">
        <v>7977</v>
      </c>
      <c r="AN408" s="247"/>
      <c r="AO408" s="247"/>
    </row>
    <row r="409" spans="1:41">
      <c r="A409" s="245" t="s">
        <v>1546</v>
      </c>
      <c r="B409" s="245" t="s">
        <v>4485</v>
      </c>
      <c r="C409" s="245" t="s">
        <v>7853</v>
      </c>
      <c r="D409" s="245" t="s">
        <v>2233</v>
      </c>
      <c r="E409" s="245" t="s">
        <v>1516</v>
      </c>
      <c r="F409" s="246" t="s">
        <v>724</v>
      </c>
      <c r="G409" s="247" t="s">
        <v>1547</v>
      </c>
      <c r="H409" s="247" t="s">
        <v>4486</v>
      </c>
      <c r="I409" s="248">
        <v>41768</v>
      </c>
      <c r="J409" s="245"/>
      <c r="K409" s="245"/>
      <c r="L409" s="245" t="s">
        <v>699</v>
      </c>
      <c r="M409" s="247" t="s">
        <v>699</v>
      </c>
      <c r="N409" s="249">
        <v>3</v>
      </c>
      <c r="O409" s="250" t="s">
        <v>4487</v>
      </c>
      <c r="P409" s="250">
        <v>8</v>
      </c>
      <c r="Q409" s="250" t="s">
        <v>4488</v>
      </c>
      <c r="R409" s="251">
        <v>96</v>
      </c>
      <c r="S409" s="250" t="s">
        <v>4489</v>
      </c>
      <c r="T409" s="250">
        <v>1</v>
      </c>
      <c r="U409" s="252" t="s">
        <v>7854</v>
      </c>
      <c r="V409" s="253" t="s">
        <v>26</v>
      </c>
      <c r="W409" s="260" t="s">
        <v>35</v>
      </c>
      <c r="X409" s="254" t="s">
        <v>7862</v>
      </c>
      <c r="Y409" s="255">
        <v>76</v>
      </c>
      <c r="Z409" s="255"/>
      <c r="AA409" s="256" t="s">
        <v>699</v>
      </c>
      <c r="AB409" s="257">
        <f t="shared" si="6"/>
        <v>76</v>
      </c>
      <c r="AC409" s="258">
        <v>0</v>
      </c>
      <c r="AD409" s="247">
        <v>0</v>
      </c>
      <c r="AE409" s="247">
        <v>0</v>
      </c>
      <c r="AF409" s="258">
        <v>4</v>
      </c>
      <c r="AG409" s="258">
        <v>1</v>
      </c>
      <c r="AH409" s="247">
        <v>51</v>
      </c>
      <c r="AI409" s="247">
        <v>20</v>
      </c>
      <c r="AJ409" s="247">
        <v>0</v>
      </c>
      <c r="AK409" s="247">
        <v>0</v>
      </c>
      <c r="AL409" s="247">
        <v>0</v>
      </c>
      <c r="AM409" s="246" t="s">
        <v>7869</v>
      </c>
      <c r="AN409" s="247"/>
      <c r="AO409" s="247"/>
    </row>
    <row r="410" spans="1:41">
      <c r="A410" s="245" t="s">
        <v>1548</v>
      </c>
      <c r="B410" s="245" t="s">
        <v>4490</v>
      </c>
      <c r="C410" s="245" t="s">
        <v>7853</v>
      </c>
      <c r="D410" s="245" t="s">
        <v>2233</v>
      </c>
      <c r="E410" s="245" t="s">
        <v>1516</v>
      </c>
      <c r="F410" s="246" t="s">
        <v>727</v>
      </c>
      <c r="G410" s="247" t="s">
        <v>1549</v>
      </c>
      <c r="H410" s="247" t="s">
        <v>4491</v>
      </c>
      <c r="I410" s="248">
        <v>12590</v>
      </c>
      <c r="J410" s="245" t="s">
        <v>4492</v>
      </c>
      <c r="K410" s="245" t="s">
        <v>2332</v>
      </c>
      <c r="L410" s="245" t="s">
        <v>4493</v>
      </c>
      <c r="M410" s="247"/>
      <c r="N410" s="249">
        <v>6</v>
      </c>
      <c r="O410" s="250" t="s">
        <v>4494</v>
      </c>
      <c r="P410" s="250">
        <v>10</v>
      </c>
      <c r="Q410" s="250" t="s">
        <v>4205</v>
      </c>
      <c r="R410" s="251">
        <v>63</v>
      </c>
      <c r="S410" s="250" t="s">
        <v>4495</v>
      </c>
      <c r="T410" s="250">
        <v>2</v>
      </c>
      <c r="U410" s="252" t="s">
        <v>7854</v>
      </c>
      <c r="V410" s="253" t="s">
        <v>26</v>
      </c>
      <c r="W410" s="260" t="s">
        <v>87</v>
      </c>
      <c r="X410" s="254" t="s">
        <v>7862</v>
      </c>
      <c r="Y410" s="255">
        <v>65</v>
      </c>
      <c r="Z410" s="255"/>
      <c r="AA410" s="256" t="s">
        <v>699</v>
      </c>
      <c r="AB410" s="257">
        <f t="shared" si="6"/>
        <v>65</v>
      </c>
      <c r="AC410" s="258">
        <v>0</v>
      </c>
      <c r="AD410" s="247">
        <v>0</v>
      </c>
      <c r="AE410" s="247">
        <v>0</v>
      </c>
      <c r="AF410" s="258">
        <v>62</v>
      </c>
      <c r="AG410" s="258">
        <v>0</v>
      </c>
      <c r="AH410" s="247">
        <v>0</v>
      </c>
      <c r="AI410" s="247">
        <v>3</v>
      </c>
      <c r="AJ410" s="247">
        <v>0</v>
      </c>
      <c r="AK410" s="247">
        <v>0</v>
      </c>
      <c r="AL410" s="247">
        <v>0</v>
      </c>
      <c r="AM410" s="246" t="s">
        <v>7868</v>
      </c>
      <c r="AN410" s="247"/>
      <c r="AO410" s="247"/>
    </row>
    <row r="411" spans="1:41">
      <c r="A411" s="245" t="s">
        <v>1550</v>
      </c>
      <c r="B411" s="245"/>
      <c r="C411" s="245" t="s">
        <v>7853</v>
      </c>
      <c r="D411" s="245" t="s">
        <v>2233</v>
      </c>
      <c r="E411" s="245" t="s">
        <v>1516</v>
      </c>
      <c r="F411" s="246" t="s">
        <v>727</v>
      </c>
      <c r="G411" s="247" t="s">
        <v>1551</v>
      </c>
      <c r="H411" s="247" t="s">
        <v>4496</v>
      </c>
      <c r="I411" s="248">
        <v>45352</v>
      </c>
      <c r="J411" s="245" t="s">
        <v>4497</v>
      </c>
      <c r="K411" s="245" t="s">
        <v>2332</v>
      </c>
      <c r="L411" s="245" t="s">
        <v>4498</v>
      </c>
      <c r="M411" s="247" t="s">
        <v>4499</v>
      </c>
      <c r="N411" s="249">
        <v>1</v>
      </c>
      <c r="O411" s="250" t="s">
        <v>4500</v>
      </c>
      <c r="P411" s="250">
        <v>21</v>
      </c>
      <c r="Q411" s="250" t="s">
        <v>7986</v>
      </c>
      <c r="R411" s="251">
        <v>29</v>
      </c>
      <c r="S411" s="250" t="s">
        <v>7987</v>
      </c>
      <c r="T411" s="250">
        <v>3</v>
      </c>
      <c r="U411" s="252" t="s">
        <v>7854</v>
      </c>
      <c r="V411" s="253" t="s">
        <v>26</v>
      </c>
      <c r="W411" s="253" t="s">
        <v>7855</v>
      </c>
      <c r="X411" s="254" t="s">
        <v>7856</v>
      </c>
      <c r="Y411" s="255">
        <v>104</v>
      </c>
      <c r="Z411" s="255"/>
      <c r="AA411" s="256" t="s">
        <v>699</v>
      </c>
      <c r="AB411" s="257">
        <f t="shared" si="6"/>
        <v>104</v>
      </c>
      <c r="AC411" s="258">
        <v>0</v>
      </c>
      <c r="AD411" s="247">
        <v>74</v>
      </c>
      <c r="AE411" s="247">
        <v>0</v>
      </c>
      <c r="AF411" s="258">
        <v>0</v>
      </c>
      <c r="AG411" s="258">
        <v>21</v>
      </c>
      <c r="AH411" s="247">
        <v>0</v>
      </c>
      <c r="AI411" s="247">
        <v>9</v>
      </c>
      <c r="AJ411" s="247">
        <v>0</v>
      </c>
      <c r="AK411" s="247">
        <v>0</v>
      </c>
      <c r="AL411" s="247">
        <v>0</v>
      </c>
      <c r="AM411" s="246" t="s">
        <v>7977</v>
      </c>
      <c r="AN411" s="247"/>
      <c r="AO411" s="247"/>
    </row>
    <row r="412" spans="1:41">
      <c r="A412" s="245" t="s">
        <v>1552</v>
      </c>
      <c r="B412" s="245"/>
      <c r="C412" s="245" t="s">
        <v>7858</v>
      </c>
      <c r="D412" s="245" t="s">
        <v>2233</v>
      </c>
      <c r="E412" s="254" t="s">
        <v>7978</v>
      </c>
      <c r="F412" s="272" t="s">
        <v>7859</v>
      </c>
      <c r="G412" s="263" t="s">
        <v>7988</v>
      </c>
      <c r="H412" s="263"/>
      <c r="I412" s="271"/>
      <c r="J412" s="245"/>
      <c r="K412" s="245"/>
      <c r="L412" s="245" t="s">
        <v>699</v>
      </c>
      <c r="M412" s="247" t="s">
        <v>699</v>
      </c>
      <c r="N412" s="249">
        <v>4</v>
      </c>
      <c r="O412" s="250"/>
      <c r="P412" s="261"/>
      <c r="Q412" s="250" t="s">
        <v>7916</v>
      </c>
      <c r="R412" s="251" t="s">
        <v>7893</v>
      </c>
      <c r="S412" s="250" t="s">
        <v>7989</v>
      </c>
      <c r="T412" s="261">
        <v>1</v>
      </c>
      <c r="U412" s="252"/>
      <c r="V412" s="253"/>
      <c r="W412" s="253" t="s">
        <v>7855</v>
      </c>
      <c r="X412" s="254" t="s">
        <v>7856</v>
      </c>
      <c r="Y412" s="255">
        <v>0</v>
      </c>
      <c r="Z412" s="255"/>
      <c r="AA412" s="256"/>
      <c r="AB412" s="257">
        <f t="shared" si="6"/>
        <v>0</v>
      </c>
      <c r="AC412" s="258">
        <v>0</v>
      </c>
      <c r="AD412" s="247">
        <v>0</v>
      </c>
      <c r="AE412" s="247">
        <v>0</v>
      </c>
      <c r="AF412" s="258">
        <v>0</v>
      </c>
      <c r="AG412" s="258">
        <v>0</v>
      </c>
      <c r="AH412" s="247">
        <v>0</v>
      </c>
      <c r="AI412" s="247">
        <v>0</v>
      </c>
      <c r="AJ412" s="247">
        <v>0</v>
      </c>
      <c r="AK412" s="247">
        <v>0</v>
      </c>
      <c r="AL412" s="247">
        <v>0</v>
      </c>
      <c r="AM412" s="246"/>
      <c r="AN412" s="247"/>
      <c r="AO412" s="247"/>
    </row>
    <row r="413" spans="1:41">
      <c r="A413" s="245" t="s">
        <v>1554</v>
      </c>
      <c r="B413" s="245" t="s">
        <v>4503</v>
      </c>
      <c r="C413" s="245" t="s">
        <v>7853</v>
      </c>
      <c r="D413" s="245" t="s">
        <v>2233</v>
      </c>
      <c r="E413" s="245" t="s">
        <v>1516</v>
      </c>
      <c r="F413" s="246" t="s">
        <v>730</v>
      </c>
      <c r="G413" s="247" t="s">
        <v>1555</v>
      </c>
      <c r="H413" s="247" t="s">
        <v>7990</v>
      </c>
      <c r="I413" s="248">
        <v>20002</v>
      </c>
      <c r="J413" s="245" t="s">
        <v>4505</v>
      </c>
      <c r="K413" s="245" t="s">
        <v>2332</v>
      </c>
      <c r="L413" s="245" t="s">
        <v>4506</v>
      </c>
      <c r="M413" s="247" t="s">
        <v>4507</v>
      </c>
      <c r="N413" s="249">
        <v>4</v>
      </c>
      <c r="O413" s="250"/>
      <c r="P413" s="250">
        <v>3</v>
      </c>
      <c r="Q413" s="250" t="s">
        <v>2422</v>
      </c>
      <c r="R413" s="251">
        <v>10</v>
      </c>
      <c r="S413" s="250" t="s">
        <v>2465</v>
      </c>
      <c r="T413" s="250">
        <v>1</v>
      </c>
      <c r="U413" s="252" t="s">
        <v>7854</v>
      </c>
      <c r="V413" s="253" t="s">
        <v>4508</v>
      </c>
      <c r="W413" s="253" t="s">
        <v>7855</v>
      </c>
      <c r="X413" s="254" t="s">
        <v>7856</v>
      </c>
      <c r="Y413" s="255">
        <v>11</v>
      </c>
      <c r="Z413" s="255"/>
      <c r="AA413" s="256" t="s">
        <v>7991</v>
      </c>
      <c r="AB413" s="257">
        <f t="shared" si="6"/>
        <v>11</v>
      </c>
      <c r="AC413" s="258">
        <v>0</v>
      </c>
      <c r="AD413" s="247">
        <v>0</v>
      </c>
      <c r="AE413" s="247">
        <v>0</v>
      </c>
      <c r="AF413" s="258">
        <v>6</v>
      </c>
      <c r="AG413" s="258">
        <v>0</v>
      </c>
      <c r="AH413" s="247">
        <v>0</v>
      </c>
      <c r="AI413" s="247">
        <v>5</v>
      </c>
      <c r="AJ413" s="247">
        <v>0</v>
      </c>
      <c r="AK413" s="247">
        <v>0</v>
      </c>
      <c r="AL413" s="247">
        <v>0</v>
      </c>
      <c r="AM413" s="246" t="s">
        <v>7977</v>
      </c>
      <c r="AN413" s="247"/>
      <c r="AO413" s="247"/>
    </row>
    <row r="414" spans="1:41">
      <c r="A414" s="245" t="s">
        <v>1556</v>
      </c>
      <c r="B414" s="245" t="s">
        <v>4509</v>
      </c>
      <c r="C414" s="245" t="s">
        <v>7853</v>
      </c>
      <c r="D414" s="245" t="s">
        <v>2233</v>
      </c>
      <c r="E414" s="245" t="s">
        <v>1516</v>
      </c>
      <c r="F414" s="246" t="s">
        <v>727</v>
      </c>
      <c r="G414" s="247" t="s">
        <v>1585</v>
      </c>
      <c r="H414" s="247" t="s">
        <v>4504</v>
      </c>
      <c r="I414" s="248">
        <v>8492</v>
      </c>
      <c r="J414" s="245" t="s">
        <v>4511</v>
      </c>
      <c r="K414" s="245" t="s">
        <v>2332</v>
      </c>
      <c r="L414" s="245" t="s">
        <v>4589</v>
      </c>
      <c r="M414" s="247" t="s">
        <v>4590</v>
      </c>
      <c r="N414" s="249">
        <v>4</v>
      </c>
      <c r="O414" s="250" t="s">
        <v>2904</v>
      </c>
      <c r="P414" s="250">
        <v>14</v>
      </c>
      <c r="Q414" s="250" t="s">
        <v>2470</v>
      </c>
      <c r="R414" s="251">
        <v>12</v>
      </c>
      <c r="S414" s="250" t="s">
        <v>2798</v>
      </c>
      <c r="T414" s="250">
        <v>2</v>
      </c>
      <c r="U414" s="252" t="s">
        <v>7854</v>
      </c>
      <c r="V414" s="253" t="s">
        <v>2353</v>
      </c>
      <c r="W414" s="253" t="s">
        <v>7855</v>
      </c>
      <c r="X414" s="254" t="s">
        <v>7856</v>
      </c>
      <c r="Y414" s="255">
        <v>14</v>
      </c>
      <c r="Z414" s="255"/>
      <c r="AA414" s="256" t="s">
        <v>699</v>
      </c>
      <c r="AB414" s="257">
        <f t="shared" si="6"/>
        <v>14</v>
      </c>
      <c r="AC414" s="258">
        <v>0</v>
      </c>
      <c r="AD414" s="247">
        <v>0</v>
      </c>
      <c r="AE414" s="247">
        <v>0</v>
      </c>
      <c r="AF414" s="258">
        <v>5</v>
      </c>
      <c r="AG414" s="258">
        <v>0</v>
      </c>
      <c r="AH414" s="247">
        <v>6</v>
      </c>
      <c r="AI414" s="247">
        <v>3</v>
      </c>
      <c r="AJ414" s="247">
        <v>0</v>
      </c>
      <c r="AK414" s="247">
        <v>0</v>
      </c>
      <c r="AL414" s="247">
        <v>0</v>
      </c>
      <c r="AM414" s="246" t="s">
        <v>7868</v>
      </c>
      <c r="AN414" s="247"/>
      <c r="AO414" s="247"/>
    </row>
    <row r="415" spans="1:41">
      <c r="A415" s="245" t="s">
        <v>1558</v>
      </c>
      <c r="B415" s="245" t="s">
        <v>4514</v>
      </c>
      <c r="C415" s="245" t="s">
        <v>7853</v>
      </c>
      <c r="D415" s="245" t="s">
        <v>2233</v>
      </c>
      <c r="E415" s="245" t="s">
        <v>1516</v>
      </c>
      <c r="F415" s="246" t="s">
        <v>724</v>
      </c>
      <c r="G415" s="247" t="s">
        <v>1559</v>
      </c>
      <c r="H415" s="247" t="s">
        <v>4515</v>
      </c>
      <c r="I415" s="248">
        <v>39910</v>
      </c>
      <c r="J415" s="245"/>
      <c r="K415" s="245"/>
      <c r="L415" s="245" t="s">
        <v>4516</v>
      </c>
      <c r="M415" s="247" t="s">
        <v>4517</v>
      </c>
      <c r="N415" s="249">
        <v>3</v>
      </c>
      <c r="O415" s="250" t="s">
        <v>4518</v>
      </c>
      <c r="P415" s="250">
        <v>19</v>
      </c>
      <c r="Q415" s="250" t="s">
        <v>3016</v>
      </c>
      <c r="R415" s="251">
        <v>99</v>
      </c>
      <c r="S415" s="250" t="s">
        <v>4519</v>
      </c>
      <c r="T415" s="250">
        <v>1</v>
      </c>
      <c r="U415" s="252" t="s">
        <v>7854</v>
      </c>
      <c r="V415" s="253" t="s">
        <v>26</v>
      </c>
      <c r="W415" s="260" t="s">
        <v>35</v>
      </c>
      <c r="X415" s="254" t="s">
        <v>7862</v>
      </c>
      <c r="Y415" s="255">
        <v>66</v>
      </c>
      <c r="Z415" s="255"/>
      <c r="AA415" s="256" t="s">
        <v>699</v>
      </c>
      <c r="AB415" s="257">
        <f t="shared" si="6"/>
        <v>66</v>
      </c>
      <c r="AC415" s="258">
        <v>0</v>
      </c>
      <c r="AD415" s="247">
        <v>1</v>
      </c>
      <c r="AE415" s="247">
        <v>0</v>
      </c>
      <c r="AF415" s="258">
        <v>7</v>
      </c>
      <c r="AG415" s="258">
        <v>3</v>
      </c>
      <c r="AH415" s="247">
        <v>47</v>
      </c>
      <c r="AI415" s="247">
        <v>8</v>
      </c>
      <c r="AJ415" s="247">
        <v>0</v>
      </c>
      <c r="AK415" s="247">
        <v>0</v>
      </c>
      <c r="AL415" s="247">
        <v>0</v>
      </c>
      <c r="AM415" s="246" t="s">
        <v>7977</v>
      </c>
      <c r="AN415" s="247"/>
      <c r="AO415" s="247"/>
    </row>
    <row r="416" spans="1:41">
      <c r="A416" s="245" t="s">
        <v>1560</v>
      </c>
      <c r="B416" s="245" t="s">
        <v>4520</v>
      </c>
      <c r="C416" s="245" t="s">
        <v>7853</v>
      </c>
      <c r="D416" s="245" t="s">
        <v>2233</v>
      </c>
      <c r="E416" s="245" t="s">
        <v>1516</v>
      </c>
      <c r="F416" s="246" t="s">
        <v>730</v>
      </c>
      <c r="G416" s="247" t="s">
        <v>1561</v>
      </c>
      <c r="H416" s="247" t="s">
        <v>4521</v>
      </c>
      <c r="I416" s="248">
        <v>40651</v>
      </c>
      <c r="J416" s="245" t="s">
        <v>4522</v>
      </c>
      <c r="K416" s="245" t="s">
        <v>2332</v>
      </c>
      <c r="L416" s="245" t="s">
        <v>4523</v>
      </c>
      <c r="M416" s="247" t="s">
        <v>4524</v>
      </c>
      <c r="N416" s="249">
        <v>4</v>
      </c>
      <c r="O416" s="250" t="s">
        <v>4525</v>
      </c>
      <c r="P416" s="250">
        <v>10</v>
      </c>
      <c r="Q416" s="250" t="s">
        <v>3739</v>
      </c>
      <c r="R416" s="251">
        <v>69</v>
      </c>
      <c r="S416" s="250" t="s">
        <v>4526</v>
      </c>
      <c r="T416" s="250">
        <v>1</v>
      </c>
      <c r="U416" s="252" t="s">
        <v>7854</v>
      </c>
      <c r="V416" s="253" t="s">
        <v>26</v>
      </c>
      <c r="W416" s="260" t="s">
        <v>35</v>
      </c>
      <c r="X416" s="254" t="s">
        <v>7862</v>
      </c>
      <c r="Y416" s="255">
        <v>49</v>
      </c>
      <c r="Z416" s="255"/>
      <c r="AA416" s="256" t="s">
        <v>699</v>
      </c>
      <c r="AB416" s="257">
        <f t="shared" si="6"/>
        <v>49</v>
      </c>
      <c r="AC416" s="258">
        <v>0</v>
      </c>
      <c r="AD416" s="247">
        <v>0</v>
      </c>
      <c r="AE416" s="247">
        <v>0</v>
      </c>
      <c r="AF416" s="258">
        <v>6</v>
      </c>
      <c r="AG416" s="258">
        <v>0</v>
      </c>
      <c r="AH416" s="247">
        <v>41</v>
      </c>
      <c r="AI416" s="247">
        <v>2</v>
      </c>
      <c r="AJ416" s="247">
        <v>0</v>
      </c>
      <c r="AK416" s="247">
        <v>0</v>
      </c>
      <c r="AL416" s="247">
        <v>0</v>
      </c>
      <c r="AM416" s="246" t="s">
        <v>7977</v>
      </c>
      <c r="AN416" s="247"/>
      <c r="AO416" s="247"/>
    </row>
    <row r="417" spans="1:41">
      <c r="A417" s="245" t="s">
        <v>1562</v>
      </c>
      <c r="B417" s="245" t="s">
        <v>4527</v>
      </c>
      <c r="C417" s="245" t="s">
        <v>7853</v>
      </c>
      <c r="D417" s="245" t="s">
        <v>2233</v>
      </c>
      <c r="E417" s="245" t="s">
        <v>1516</v>
      </c>
      <c r="F417" s="246" t="s">
        <v>7859</v>
      </c>
      <c r="G417" s="247" t="s">
        <v>1563</v>
      </c>
      <c r="H417" s="247" t="s">
        <v>4528</v>
      </c>
      <c r="I417" s="248">
        <v>17819</v>
      </c>
      <c r="J417" s="245" t="s">
        <v>4529</v>
      </c>
      <c r="K417" s="245" t="s">
        <v>2332</v>
      </c>
      <c r="L417" s="245" t="s">
        <v>4530</v>
      </c>
      <c r="M417" s="247" t="s">
        <v>4531</v>
      </c>
      <c r="N417" s="249">
        <v>3</v>
      </c>
      <c r="O417" s="250" t="s">
        <v>2470</v>
      </c>
      <c r="P417" s="250">
        <v>10</v>
      </c>
      <c r="Q417" s="250" t="s">
        <v>2430</v>
      </c>
      <c r="R417" s="251">
        <v>11</v>
      </c>
      <c r="S417" s="250" t="s">
        <v>4532</v>
      </c>
      <c r="T417" s="250">
        <v>0</v>
      </c>
      <c r="U417" s="252" t="s">
        <v>7860</v>
      </c>
      <c r="V417" s="253" t="s">
        <v>26</v>
      </c>
      <c r="W417" s="253" t="s">
        <v>7855</v>
      </c>
      <c r="X417" s="254" t="s">
        <v>7856</v>
      </c>
      <c r="Y417" s="255">
        <v>18</v>
      </c>
      <c r="Z417" s="255"/>
      <c r="AA417" s="256" t="s">
        <v>699</v>
      </c>
      <c r="AB417" s="257">
        <f t="shared" si="6"/>
        <v>18</v>
      </c>
      <c r="AC417" s="258">
        <v>0</v>
      </c>
      <c r="AD417" s="247">
        <v>0</v>
      </c>
      <c r="AE417" s="247">
        <v>0</v>
      </c>
      <c r="AF417" s="258">
        <v>18</v>
      </c>
      <c r="AG417" s="258">
        <v>0</v>
      </c>
      <c r="AH417" s="247">
        <v>0</v>
      </c>
      <c r="AI417" s="247">
        <v>0</v>
      </c>
      <c r="AJ417" s="247">
        <v>0</v>
      </c>
      <c r="AK417" s="247">
        <v>0</v>
      </c>
      <c r="AL417" s="247">
        <v>0</v>
      </c>
      <c r="AM417" s="246" t="s">
        <v>7860</v>
      </c>
      <c r="AN417" s="247"/>
      <c r="AO417" s="247"/>
    </row>
    <row r="418" spans="1:41">
      <c r="A418" s="245" t="s">
        <v>1564</v>
      </c>
      <c r="B418" s="245" t="s">
        <v>4533</v>
      </c>
      <c r="C418" s="245" t="s">
        <v>7853</v>
      </c>
      <c r="D418" s="245" t="s">
        <v>2233</v>
      </c>
      <c r="E418" s="245" t="s">
        <v>1516</v>
      </c>
      <c r="F418" s="246" t="s">
        <v>730</v>
      </c>
      <c r="G418" s="247" t="s">
        <v>1565</v>
      </c>
      <c r="H418" s="247" t="s">
        <v>4504</v>
      </c>
      <c r="I418" s="248">
        <v>26004</v>
      </c>
      <c r="J418" s="245"/>
      <c r="K418" s="245"/>
      <c r="L418" s="245" t="s">
        <v>699</v>
      </c>
      <c r="M418" s="247" t="s">
        <v>699</v>
      </c>
      <c r="N418" s="249">
        <v>3</v>
      </c>
      <c r="O418" s="250" t="s">
        <v>4460</v>
      </c>
      <c r="P418" s="250">
        <v>8</v>
      </c>
      <c r="Q418" s="250" t="s">
        <v>2452</v>
      </c>
      <c r="R418" s="251">
        <v>29</v>
      </c>
      <c r="S418" s="250" t="s">
        <v>4534</v>
      </c>
      <c r="T418" s="250">
        <v>1</v>
      </c>
      <c r="U418" s="252" t="s">
        <v>7854</v>
      </c>
      <c r="V418" s="253" t="s">
        <v>26</v>
      </c>
      <c r="W418" s="253" t="s">
        <v>7855</v>
      </c>
      <c r="X418" s="254" t="s">
        <v>7856</v>
      </c>
      <c r="Y418" s="255">
        <v>28</v>
      </c>
      <c r="Z418" s="255"/>
      <c r="AA418" s="256" t="s">
        <v>699</v>
      </c>
      <c r="AB418" s="257">
        <f t="shared" si="6"/>
        <v>28</v>
      </c>
      <c r="AC418" s="258">
        <v>0</v>
      </c>
      <c r="AD418" s="247">
        <v>0</v>
      </c>
      <c r="AE418" s="247">
        <v>0</v>
      </c>
      <c r="AF418" s="258">
        <v>0</v>
      </c>
      <c r="AG418" s="258">
        <v>0</v>
      </c>
      <c r="AH418" s="247">
        <v>0</v>
      </c>
      <c r="AI418" s="247">
        <v>28</v>
      </c>
      <c r="AJ418" s="247">
        <v>0</v>
      </c>
      <c r="AK418" s="247">
        <v>0</v>
      </c>
      <c r="AL418" s="247">
        <v>0</v>
      </c>
      <c r="AM418" s="246" t="s">
        <v>7977</v>
      </c>
      <c r="AN418" s="247"/>
      <c r="AO418" s="247"/>
    </row>
    <row r="419" spans="1:41">
      <c r="A419" s="245" t="s">
        <v>1566</v>
      </c>
      <c r="B419" s="245" t="s">
        <v>4535</v>
      </c>
      <c r="C419" s="245" t="s">
        <v>7853</v>
      </c>
      <c r="D419" s="245" t="s">
        <v>2233</v>
      </c>
      <c r="E419" s="245" t="s">
        <v>1516</v>
      </c>
      <c r="F419" s="246" t="s">
        <v>727</v>
      </c>
      <c r="G419" s="247" t="s">
        <v>1567</v>
      </c>
      <c r="H419" s="247" t="s">
        <v>4536</v>
      </c>
      <c r="I419" s="248">
        <v>8896</v>
      </c>
      <c r="J419" s="245" t="s">
        <v>4537</v>
      </c>
      <c r="K419" s="245" t="s">
        <v>2332</v>
      </c>
      <c r="L419" s="245" t="s">
        <v>4538</v>
      </c>
      <c r="M419" s="247" t="s">
        <v>4539</v>
      </c>
      <c r="N419" s="249">
        <v>3</v>
      </c>
      <c r="O419" s="250" t="s">
        <v>2593</v>
      </c>
      <c r="P419" s="250">
        <v>6</v>
      </c>
      <c r="Q419" s="250" t="s">
        <v>3672</v>
      </c>
      <c r="R419" s="251">
        <v>21</v>
      </c>
      <c r="S419" s="250" t="s">
        <v>4540</v>
      </c>
      <c r="T419" s="250">
        <v>1</v>
      </c>
      <c r="U419" s="252" t="s">
        <v>7854</v>
      </c>
      <c r="V419" s="253" t="s">
        <v>26</v>
      </c>
      <c r="W419" s="253" t="s">
        <v>7855</v>
      </c>
      <c r="X419" s="254" t="s">
        <v>7856</v>
      </c>
      <c r="Y419" s="255">
        <v>21</v>
      </c>
      <c r="Z419" s="255"/>
      <c r="AA419" s="256" t="s">
        <v>699</v>
      </c>
      <c r="AB419" s="257">
        <f t="shared" si="6"/>
        <v>21</v>
      </c>
      <c r="AC419" s="258">
        <v>0</v>
      </c>
      <c r="AD419" s="247">
        <v>2</v>
      </c>
      <c r="AE419" s="247">
        <v>0</v>
      </c>
      <c r="AF419" s="258">
        <v>17</v>
      </c>
      <c r="AG419" s="258">
        <v>1</v>
      </c>
      <c r="AH419" s="247">
        <v>0</v>
      </c>
      <c r="AI419" s="247">
        <v>1</v>
      </c>
      <c r="AJ419" s="247">
        <v>0</v>
      </c>
      <c r="AK419" s="247">
        <v>0</v>
      </c>
      <c r="AL419" s="247">
        <v>0</v>
      </c>
      <c r="AM419" s="246" t="s">
        <v>7868</v>
      </c>
      <c r="AN419" s="247"/>
      <c r="AO419" s="247"/>
    </row>
    <row r="420" spans="1:41">
      <c r="A420" s="245" t="s">
        <v>1568</v>
      </c>
      <c r="B420" s="245"/>
      <c r="C420" s="245" t="s">
        <v>7853</v>
      </c>
      <c r="D420" s="245" t="s">
        <v>2233</v>
      </c>
      <c r="E420" s="245" t="s">
        <v>1516</v>
      </c>
      <c r="F420" s="246" t="s">
        <v>727</v>
      </c>
      <c r="G420" s="247" t="s">
        <v>1569</v>
      </c>
      <c r="H420" s="247" t="s">
        <v>4541</v>
      </c>
      <c r="I420" s="248">
        <v>17258</v>
      </c>
      <c r="J420" s="245" t="s">
        <v>4542</v>
      </c>
      <c r="K420" s="245" t="s">
        <v>2332</v>
      </c>
      <c r="L420" s="245" t="s">
        <v>4543</v>
      </c>
      <c r="M420" s="247" t="s">
        <v>4544</v>
      </c>
      <c r="N420" s="249">
        <v>4</v>
      </c>
      <c r="O420" s="250" t="s">
        <v>4545</v>
      </c>
      <c r="P420" s="250">
        <v>10</v>
      </c>
      <c r="Q420" s="250" t="s">
        <v>7992</v>
      </c>
      <c r="R420" s="251">
        <v>26</v>
      </c>
      <c r="S420" s="250" t="s">
        <v>7993</v>
      </c>
      <c r="T420" s="250">
        <v>1</v>
      </c>
      <c r="U420" s="252" t="s">
        <v>7854</v>
      </c>
      <c r="V420" s="253" t="s">
        <v>2353</v>
      </c>
      <c r="W420" s="253" t="s">
        <v>7855</v>
      </c>
      <c r="X420" s="254" t="s">
        <v>7856</v>
      </c>
      <c r="Y420" s="255">
        <v>25</v>
      </c>
      <c r="Z420" s="255"/>
      <c r="AA420" s="256" t="s">
        <v>699</v>
      </c>
      <c r="AB420" s="257">
        <f t="shared" si="6"/>
        <v>25</v>
      </c>
      <c r="AC420" s="258">
        <v>0</v>
      </c>
      <c r="AD420" s="247">
        <v>0</v>
      </c>
      <c r="AE420" s="247">
        <v>0</v>
      </c>
      <c r="AF420" s="258">
        <v>5</v>
      </c>
      <c r="AG420" s="258">
        <v>1</v>
      </c>
      <c r="AH420" s="247">
        <v>15</v>
      </c>
      <c r="AI420" s="247">
        <v>4</v>
      </c>
      <c r="AJ420" s="247">
        <v>0</v>
      </c>
      <c r="AK420" s="247">
        <v>0</v>
      </c>
      <c r="AL420" s="247">
        <v>0</v>
      </c>
      <c r="AM420" s="246" t="s">
        <v>7868</v>
      </c>
      <c r="AN420" s="247"/>
      <c r="AO420" s="247"/>
    </row>
    <row r="421" spans="1:41">
      <c r="A421" s="245" t="s">
        <v>1570</v>
      </c>
      <c r="B421" s="245"/>
      <c r="C421" s="245" t="s">
        <v>7853</v>
      </c>
      <c r="D421" s="245" t="s">
        <v>2233</v>
      </c>
      <c r="E421" s="245" t="s">
        <v>1516</v>
      </c>
      <c r="F421" s="246" t="s">
        <v>7859</v>
      </c>
      <c r="G421" s="247" t="s">
        <v>1571</v>
      </c>
      <c r="H421" s="247" t="s">
        <v>4547</v>
      </c>
      <c r="I421" s="248">
        <v>18171</v>
      </c>
      <c r="J421" s="245" t="s">
        <v>4548</v>
      </c>
      <c r="K421" s="245" t="s">
        <v>2332</v>
      </c>
      <c r="L421" s="245" t="s">
        <v>4549</v>
      </c>
      <c r="M421" s="247" t="s">
        <v>699</v>
      </c>
      <c r="N421" s="249">
        <v>2</v>
      </c>
      <c r="O421" s="250"/>
      <c r="P421" s="250">
        <v>14</v>
      </c>
      <c r="Q421" s="250" t="s">
        <v>7994</v>
      </c>
      <c r="R421" s="251" t="s">
        <v>7995</v>
      </c>
      <c r="S421" s="250" t="s">
        <v>7996</v>
      </c>
      <c r="T421" s="250">
        <v>1</v>
      </c>
      <c r="U421" s="252" t="s">
        <v>7854</v>
      </c>
      <c r="V421" s="253" t="s">
        <v>26</v>
      </c>
      <c r="W421" s="260" t="s">
        <v>87</v>
      </c>
      <c r="X421" s="254" t="s">
        <v>7862</v>
      </c>
      <c r="Y421" s="255">
        <v>0</v>
      </c>
      <c r="Z421" s="255"/>
      <c r="AA421" s="256" t="s">
        <v>699</v>
      </c>
      <c r="AB421" s="257">
        <f t="shared" si="6"/>
        <v>0</v>
      </c>
      <c r="AC421" s="258">
        <v>0</v>
      </c>
      <c r="AD421" s="247">
        <v>0</v>
      </c>
      <c r="AE421" s="247">
        <v>0</v>
      </c>
      <c r="AF421" s="258">
        <v>0</v>
      </c>
      <c r="AG421" s="258">
        <v>0</v>
      </c>
      <c r="AH421" s="247">
        <v>0</v>
      </c>
      <c r="AI421" s="247">
        <v>0</v>
      </c>
      <c r="AJ421" s="247">
        <v>0</v>
      </c>
      <c r="AK421" s="247">
        <v>0</v>
      </c>
      <c r="AL421" s="247">
        <v>0</v>
      </c>
      <c r="AM421" s="246" t="s">
        <v>7977</v>
      </c>
      <c r="AN421" s="247"/>
      <c r="AO421" s="247"/>
    </row>
    <row r="422" spans="1:41">
      <c r="A422" s="245" t="s">
        <v>1572</v>
      </c>
      <c r="B422" s="245"/>
      <c r="C422" s="245" t="s">
        <v>7853</v>
      </c>
      <c r="D422" s="245" t="s">
        <v>2233</v>
      </c>
      <c r="E422" s="245" t="s">
        <v>1516</v>
      </c>
      <c r="F422" s="246" t="s">
        <v>730</v>
      </c>
      <c r="G422" s="247" t="s">
        <v>1573</v>
      </c>
      <c r="H422" s="247" t="s">
        <v>4552</v>
      </c>
      <c r="I422" s="248">
        <v>25633</v>
      </c>
      <c r="J422" s="245"/>
      <c r="K422" s="245"/>
      <c r="L422" s="245" t="s">
        <v>4554</v>
      </c>
      <c r="M422" s="247" t="s">
        <v>4555</v>
      </c>
      <c r="N422" s="249">
        <v>2</v>
      </c>
      <c r="O422" s="250" t="s">
        <v>4556</v>
      </c>
      <c r="P422" s="250">
        <v>16</v>
      </c>
      <c r="Q422" s="250" t="s">
        <v>7997</v>
      </c>
      <c r="R422" s="251">
        <v>53</v>
      </c>
      <c r="S422" s="250" t="s">
        <v>7998</v>
      </c>
      <c r="T422" s="250">
        <v>2</v>
      </c>
      <c r="U422" s="252" t="s">
        <v>7854</v>
      </c>
      <c r="V422" s="253" t="s">
        <v>26</v>
      </c>
      <c r="W422" s="253" t="s">
        <v>7855</v>
      </c>
      <c r="X422" s="254" t="s">
        <v>7856</v>
      </c>
      <c r="Y422" s="255">
        <v>77</v>
      </c>
      <c r="Z422" s="255"/>
      <c r="AA422" s="256" t="s">
        <v>699</v>
      </c>
      <c r="AB422" s="257">
        <f t="shared" si="6"/>
        <v>77</v>
      </c>
      <c r="AC422" s="258">
        <v>0</v>
      </c>
      <c r="AD422" s="247">
        <v>65</v>
      </c>
      <c r="AE422" s="247">
        <v>0</v>
      </c>
      <c r="AF422" s="258">
        <v>0</v>
      </c>
      <c r="AG422" s="258">
        <v>0</v>
      </c>
      <c r="AH422" s="247">
        <v>12</v>
      </c>
      <c r="AI422" s="247">
        <v>0</v>
      </c>
      <c r="AJ422" s="247">
        <v>0</v>
      </c>
      <c r="AK422" s="247">
        <v>0</v>
      </c>
      <c r="AL422" s="247">
        <v>0</v>
      </c>
      <c r="AM422" s="246" t="s">
        <v>7977</v>
      </c>
      <c r="AN422" s="247"/>
      <c r="AO422" s="247"/>
    </row>
    <row r="423" spans="1:41">
      <c r="A423" s="245" t="s">
        <v>1574</v>
      </c>
      <c r="B423" s="245"/>
      <c r="C423" s="245" t="s">
        <v>7853</v>
      </c>
      <c r="D423" s="245" t="s">
        <v>2233</v>
      </c>
      <c r="E423" s="245" t="s">
        <v>1516</v>
      </c>
      <c r="F423" s="246" t="s">
        <v>727</v>
      </c>
      <c r="G423" s="247" t="s">
        <v>1575</v>
      </c>
      <c r="H423" s="247" t="s">
        <v>4558</v>
      </c>
      <c r="I423" s="248">
        <v>3913</v>
      </c>
      <c r="J423" s="245"/>
      <c r="K423" s="245"/>
      <c r="L423" s="245" t="s">
        <v>699</v>
      </c>
      <c r="M423" s="247" t="s">
        <v>699</v>
      </c>
      <c r="N423" s="249">
        <v>3</v>
      </c>
      <c r="O423" s="250" t="s">
        <v>4559</v>
      </c>
      <c r="P423" s="250">
        <v>12</v>
      </c>
      <c r="Q423" s="250" t="s">
        <v>7999</v>
      </c>
      <c r="R423" s="251">
        <v>38</v>
      </c>
      <c r="S423" s="250" t="s">
        <v>8000</v>
      </c>
      <c r="T423" s="250">
        <v>1</v>
      </c>
      <c r="U423" s="252" t="s">
        <v>7854</v>
      </c>
      <c r="V423" s="253" t="s">
        <v>26</v>
      </c>
      <c r="W423" s="260" t="s">
        <v>35</v>
      </c>
      <c r="X423" s="254" t="s">
        <v>7862</v>
      </c>
      <c r="Y423" s="255">
        <v>37</v>
      </c>
      <c r="Z423" s="255"/>
      <c r="AA423" s="256" t="s">
        <v>699</v>
      </c>
      <c r="AB423" s="257">
        <f t="shared" si="6"/>
        <v>37</v>
      </c>
      <c r="AC423" s="258">
        <v>0</v>
      </c>
      <c r="AD423" s="247">
        <v>0</v>
      </c>
      <c r="AE423" s="247">
        <v>0</v>
      </c>
      <c r="AF423" s="258">
        <v>2</v>
      </c>
      <c r="AG423" s="258">
        <v>1</v>
      </c>
      <c r="AH423" s="247">
        <v>31</v>
      </c>
      <c r="AI423" s="247">
        <v>3</v>
      </c>
      <c r="AJ423" s="247">
        <v>0</v>
      </c>
      <c r="AK423" s="247">
        <v>0</v>
      </c>
      <c r="AL423" s="247">
        <v>0</v>
      </c>
      <c r="AM423" s="246" t="s">
        <v>7868</v>
      </c>
      <c r="AN423" s="247"/>
      <c r="AO423" s="247"/>
    </row>
    <row r="424" spans="1:41">
      <c r="A424" s="245" t="s">
        <v>1576</v>
      </c>
      <c r="B424" s="245" t="s">
        <v>4562</v>
      </c>
      <c r="C424" s="245" t="s">
        <v>7853</v>
      </c>
      <c r="D424" s="245" t="s">
        <v>2233</v>
      </c>
      <c r="E424" s="245" t="s">
        <v>1516</v>
      </c>
      <c r="F424" s="246" t="s">
        <v>727</v>
      </c>
      <c r="G424" s="247" t="s">
        <v>1577</v>
      </c>
      <c r="H424" s="247" t="s">
        <v>4563</v>
      </c>
      <c r="I424" s="248">
        <v>18171</v>
      </c>
      <c r="J424" s="245" t="s">
        <v>4564</v>
      </c>
      <c r="K424" s="245" t="s">
        <v>2332</v>
      </c>
      <c r="L424" s="245" t="s">
        <v>4565</v>
      </c>
      <c r="M424" s="247" t="s">
        <v>4566</v>
      </c>
      <c r="N424" s="249">
        <v>2</v>
      </c>
      <c r="O424" s="250" t="s">
        <v>2469</v>
      </c>
      <c r="P424" s="250">
        <v>5</v>
      </c>
      <c r="Q424" s="250" t="s">
        <v>2470</v>
      </c>
      <c r="R424" s="251">
        <v>14</v>
      </c>
      <c r="S424" s="250" t="s">
        <v>2413</v>
      </c>
      <c r="T424" s="250">
        <v>2</v>
      </c>
      <c r="U424" s="252" t="s">
        <v>7860</v>
      </c>
      <c r="V424" s="253" t="s">
        <v>2353</v>
      </c>
      <c r="W424" s="253" t="s">
        <v>7855</v>
      </c>
      <c r="X424" s="254" t="s">
        <v>7856</v>
      </c>
      <c r="Y424" s="255">
        <v>12</v>
      </c>
      <c r="Z424" s="255"/>
      <c r="AA424" s="256" t="s">
        <v>699</v>
      </c>
      <c r="AB424" s="257">
        <f t="shared" si="6"/>
        <v>12</v>
      </c>
      <c r="AC424" s="258">
        <v>0</v>
      </c>
      <c r="AD424" s="247">
        <v>0</v>
      </c>
      <c r="AE424" s="247">
        <v>0</v>
      </c>
      <c r="AF424" s="258">
        <v>3</v>
      </c>
      <c r="AG424" s="258">
        <v>4</v>
      </c>
      <c r="AH424" s="247">
        <v>0</v>
      </c>
      <c r="AI424" s="247">
        <v>5</v>
      </c>
      <c r="AJ424" s="247">
        <v>0</v>
      </c>
      <c r="AK424" s="247">
        <v>0</v>
      </c>
      <c r="AL424" s="247">
        <v>0</v>
      </c>
      <c r="AM424" s="246" t="s">
        <v>7860</v>
      </c>
      <c r="AN424" s="247"/>
      <c r="AO424" s="247"/>
    </row>
    <row r="425" spans="1:41">
      <c r="A425" s="245" t="s">
        <v>1578</v>
      </c>
      <c r="B425" s="245"/>
      <c r="C425" s="245" t="s">
        <v>7853</v>
      </c>
      <c r="D425" s="245" t="s">
        <v>2233</v>
      </c>
      <c r="E425" s="245" t="s">
        <v>1516</v>
      </c>
      <c r="F425" s="246" t="s">
        <v>727</v>
      </c>
      <c r="G425" s="247" t="s">
        <v>8001</v>
      </c>
      <c r="H425" s="247" t="s">
        <v>4567</v>
      </c>
      <c r="I425" s="248">
        <v>18233</v>
      </c>
      <c r="J425" s="245"/>
      <c r="K425" s="245" t="s">
        <v>2332</v>
      </c>
      <c r="L425" s="245" t="s">
        <v>4569</v>
      </c>
      <c r="M425" s="247" t="s">
        <v>4570</v>
      </c>
      <c r="N425" s="249">
        <v>1</v>
      </c>
      <c r="O425" s="250" t="s">
        <v>2470</v>
      </c>
      <c r="P425" s="250">
        <v>4</v>
      </c>
      <c r="Q425" s="250" t="s">
        <v>7876</v>
      </c>
      <c r="R425" s="251">
        <v>9</v>
      </c>
      <c r="S425" s="250" t="s">
        <v>8002</v>
      </c>
      <c r="T425" s="250">
        <v>1</v>
      </c>
      <c r="U425" s="252" t="s">
        <v>7854</v>
      </c>
      <c r="V425" s="253" t="s">
        <v>2353</v>
      </c>
      <c r="W425" s="253" t="s">
        <v>7855</v>
      </c>
      <c r="X425" s="254" t="s">
        <v>7856</v>
      </c>
      <c r="Y425" s="255">
        <v>10</v>
      </c>
      <c r="Z425" s="255"/>
      <c r="AA425" s="256" t="s">
        <v>699</v>
      </c>
      <c r="AB425" s="257">
        <f t="shared" si="6"/>
        <v>10</v>
      </c>
      <c r="AC425" s="258">
        <v>0</v>
      </c>
      <c r="AD425" s="247">
        <v>0</v>
      </c>
      <c r="AE425" s="247">
        <v>0</v>
      </c>
      <c r="AF425" s="258">
        <v>0</v>
      </c>
      <c r="AG425" s="258">
        <v>0</v>
      </c>
      <c r="AH425" s="247">
        <v>6</v>
      </c>
      <c r="AI425" s="247">
        <v>4</v>
      </c>
      <c r="AJ425" s="247">
        <v>0</v>
      </c>
      <c r="AK425" s="247">
        <v>0</v>
      </c>
      <c r="AL425" s="247">
        <v>0</v>
      </c>
      <c r="AM425" s="246" t="s">
        <v>7868</v>
      </c>
      <c r="AN425" s="247"/>
      <c r="AO425" s="247"/>
    </row>
    <row r="426" spans="1:41">
      <c r="A426" s="245" t="s">
        <v>1580</v>
      </c>
      <c r="B426" s="245" t="s">
        <v>4571</v>
      </c>
      <c r="C426" s="245" t="s">
        <v>7858</v>
      </c>
      <c r="D426" s="245" t="s">
        <v>2233</v>
      </c>
      <c r="E426" s="245" t="s">
        <v>1516</v>
      </c>
      <c r="F426" s="246" t="s">
        <v>7901</v>
      </c>
      <c r="G426" s="247" t="s">
        <v>1581</v>
      </c>
      <c r="H426" s="247" t="s">
        <v>4572</v>
      </c>
      <c r="I426" s="248">
        <v>45717</v>
      </c>
      <c r="J426" s="245" t="s">
        <v>4573</v>
      </c>
      <c r="K426" s="245" t="s">
        <v>2332</v>
      </c>
      <c r="L426" s="245" t="s">
        <v>4574</v>
      </c>
      <c r="M426" s="247" t="s">
        <v>4575</v>
      </c>
      <c r="N426" s="249">
        <v>2</v>
      </c>
      <c r="O426" s="250" t="s">
        <v>4576</v>
      </c>
      <c r="P426" s="250">
        <v>17</v>
      </c>
      <c r="Q426" s="250" t="s">
        <v>2478</v>
      </c>
      <c r="R426" s="251">
        <v>37</v>
      </c>
      <c r="S426" s="250" t="s">
        <v>4577</v>
      </c>
      <c r="T426" s="250">
        <v>1</v>
      </c>
      <c r="U426" s="252" t="s">
        <v>7854</v>
      </c>
      <c r="V426" s="253" t="s">
        <v>26</v>
      </c>
      <c r="W426" s="253" t="s">
        <v>7855</v>
      </c>
      <c r="X426" s="254" t="s">
        <v>7856</v>
      </c>
      <c r="Y426" s="255">
        <v>94</v>
      </c>
      <c r="Z426" s="255"/>
      <c r="AA426" s="256" t="s">
        <v>7861</v>
      </c>
      <c r="AB426" s="257">
        <f t="shared" si="6"/>
        <v>94</v>
      </c>
      <c r="AC426" s="258">
        <v>0</v>
      </c>
      <c r="AD426" s="247">
        <v>0</v>
      </c>
      <c r="AE426" s="247">
        <v>0</v>
      </c>
      <c r="AF426" s="258">
        <v>0</v>
      </c>
      <c r="AG426" s="258">
        <v>94</v>
      </c>
      <c r="AH426" s="247">
        <v>0</v>
      </c>
      <c r="AI426" s="247">
        <v>0</v>
      </c>
      <c r="AJ426" s="247">
        <v>0</v>
      </c>
      <c r="AK426" s="247">
        <v>0</v>
      </c>
      <c r="AL426" s="247">
        <v>0</v>
      </c>
      <c r="AM426" s="246" t="s">
        <v>7977</v>
      </c>
      <c r="AN426" s="247"/>
      <c r="AO426" s="247"/>
    </row>
    <row r="427" spans="1:41">
      <c r="A427" s="245" t="s">
        <v>1582</v>
      </c>
      <c r="B427" s="245" t="s">
        <v>4578</v>
      </c>
      <c r="C427" s="245" t="s">
        <v>7853</v>
      </c>
      <c r="D427" s="245" t="s">
        <v>2233</v>
      </c>
      <c r="E427" s="245" t="s">
        <v>1516</v>
      </c>
      <c r="F427" s="246" t="s">
        <v>727</v>
      </c>
      <c r="G427" s="247" t="s">
        <v>1583</v>
      </c>
      <c r="H427" s="247" t="s">
        <v>4579</v>
      </c>
      <c r="I427" s="248">
        <v>45170</v>
      </c>
      <c r="J427" s="245"/>
      <c r="K427" s="245"/>
      <c r="L427" s="245" t="s">
        <v>4581</v>
      </c>
      <c r="M427" s="247" t="s">
        <v>4582</v>
      </c>
      <c r="N427" s="249">
        <v>1</v>
      </c>
      <c r="O427" s="250" t="s">
        <v>4583</v>
      </c>
      <c r="P427" s="250">
        <v>17</v>
      </c>
      <c r="Q427" s="250" t="s">
        <v>4584</v>
      </c>
      <c r="R427" s="251">
        <v>65</v>
      </c>
      <c r="S427" s="250" t="s">
        <v>4585</v>
      </c>
      <c r="T427" s="250">
        <v>2</v>
      </c>
      <c r="U427" s="252" t="s">
        <v>7854</v>
      </c>
      <c r="V427" s="253" t="s">
        <v>26</v>
      </c>
      <c r="W427" s="260" t="s">
        <v>35</v>
      </c>
      <c r="X427" s="254" t="s">
        <v>7862</v>
      </c>
      <c r="Y427" s="255">
        <v>80</v>
      </c>
      <c r="Z427" s="255"/>
      <c r="AA427" s="256" t="s">
        <v>699</v>
      </c>
      <c r="AB427" s="257">
        <f t="shared" si="6"/>
        <v>80</v>
      </c>
      <c r="AC427" s="258">
        <v>0</v>
      </c>
      <c r="AD427" s="247">
        <v>0</v>
      </c>
      <c r="AE427" s="247">
        <v>0</v>
      </c>
      <c r="AF427" s="258">
        <v>33</v>
      </c>
      <c r="AG427" s="258">
        <v>24</v>
      </c>
      <c r="AH427" s="247">
        <v>0</v>
      </c>
      <c r="AI427" s="247">
        <v>4</v>
      </c>
      <c r="AJ427" s="247">
        <v>0</v>
      </c>
      <c r="AK427" s="247">
        <v>0</v>
      </c>
      <c r="AL427" s="247">
        <v>19</v>
      </c>
      <c r="AM427" s="246" t="s">
        <v>7977</v>
      </c>
      <c r="AN427" s="247"/>
      <c r="AO427" s="247"/>
    </row>
    <row r="428" spans="1:41">
      <c r="A428" s="245" t="s">
        <v>1584</v>
      </c>
      <c r="B428" s="245" t="s">
        <v>4586</v>
      </c>
      <c r="C428" s="245" t="s">
        <v>7853</v>
      </c>
      <c r="D428" s="245" t="s">
        <v>2233</v>
      </c>
      <c r="E428" s="245" t="s">
        <v>1516</v>
      </c>
      <c r="F428" s="246" t="s">
        <v>724</v>
      </c>
      <c r="G428" s="247" t="s">
        <v>1585</v>
      </c>
      <c r="H428" s="247" t="s">
        <v>4587</v>
      </c>
      <c r="I428" s="248">
        <v>26742</v>
      </c>
      <c r="J428" s="245" t="s">
        <v>4588</v>
      </c>
      <c r="K428" s="245" t="s">
        <v>2332</v>
      </c>
      <c r="L428" s="245" t="s">
        <v>4589</v>
      </c>
      <c r="M428" s="247" t="s">
        <v>4590</v>
      </c>
      <c r="N428" s="249">
        <v>5</v>
      </c>
      <c r="O428" s="250" t="s">
        <v>3112</v>
      </c>
      <c r="P428" s="250">
        <v>22</v>
      </c>
      <c r="Q428" s="250" t="s">
        <v>2423</v>
      </c>
      <c r="R428" s="251">
        <v>69</v>
      </c>
      <c r="S428" s="250" t="s">
        <v>4591</v>
      </c>
      <c r="T428" s="250">
        <v>3</v>
      </c>
      <c r="U428" s="252" t="s">
        <v>7854</v>
      </c>
      <c r="V428" s="253" t="s">
        <v>26</v>
      </c>
      <c r="W428" s="260" t="s">
        <v>35</v>
      </c>
      <c r="X428" s="254" t="s">
        <v>7862</v>
      </c>
      <c r="Y428" s="255">
        <v>58</v>
      </c>
      <c r="Z428" s="255"/>
      <c r="AA428" s="256" t="s">
        <v>699</v>
      </c>
      <c r="AB428" s="257">
        <f t="shared" si="6"/>
        <v>58</v>
      </c>
      <c r="AC428" s="258">
        <v>0</v>
      </c>
      <c r="AD428" s="247">
        <v>0</v>
      </c>
      <c r="AE428" s="247">
        <v>0</v>
      </c>
      <c r="AF428" s="258">
        <v>6</v>
      </c>
      <c r="AG428" s="258">
        <v>0</v>
      </c>
      <c r="AH428" s="247">
        <v>43</v>
      </c>
      <c r="AI428" s="247">
        <v>9</v>
      </c>
      <c r="AJ428" s="247">
        <v>0</v>
      </c>
      <c r="AK428" s="247">
        <v>0</v>
      </c>
      <c r="AL428" s="247">
        <v>0</v>
      </c>
      <c r="AM428" s="246" t="s">
        <v>7868</v>
      </c>
      <c r="AN428" s="247"/>
      <c r="AO428" s="247"/>
    </row>
    <row r="429" spans="1:41">
      <c r="A429" s="245" t="s">
        <v>1586</v>
      </c>
      <c r="B429" s="245" t="s">
        <v>4592</v>
      </c>
      <c r="C429" s="245" t="s">
        <v>7853</v>
      </c>
      <c r="D429" s="245" t="s">
        <v>2233</v>
      </c>
      <c r="E429" s="245" t="s">
        <v>1516</v>
      </c>
      <c r="F429" s="246" t="s">
        <v>727</v>
      </c>
      <c r="G429" s="247" t="s">
        <v>1587</v>
      </c>
      <c r="H429" s="247" t="s">
        <v>4593</v>
      </c>
      <c r="I429" s="248">
        <v>43525</v>
      </c>
      <c r="J429" s="245" t="s">
        <v>4594</v>
      </c>
      <c r="K429" s="245" t="s">
        <v>2332</v>
      </c>
      <c r="L429" s="245" t="s">
        <v>4595</v>
      </c>
      <c r="M429" s="247" t="s">
        <v>4596</v>
      </c>
      <c r="N429" s="249">
        <v>2</v>
      </c>
      <c r="O429" s="250" t="s">
        <v>4597</v>
      </c>
      <c r="P429" s="250">
        <v>20</v>
      </c>
      <c r="Q429" s="250" t="s">
        <v>4584</v>
      </c>
      <c r="R429" s="251">
        <v>66</v>
      </c>
      <c r="S429" s="250" t="s">
        <v>4598</v>
      </c>
      <c r="T429" s="250">
        <v>2</v>
      </c>
      <c r="U429" s="252" t="s">
        <v>7854</v>
      </c>
      <c r="V429" s="253" t="s">
        <v>2353</v>
      </c>
      <c r="W429" s="260" t="s">
        <v>35</v>
      </c>
      <c r="X429" s="254" t="s">
        <v>7862</v>
      </c>
      <c r="Y429" s="255">
        <v>64</v>
      </c>
      <c r="Z429" s="255"/>
      <c r="AA429" s="256" t="s">
        <v>699</v>
      </c>
      <c r="AB429" s="257">
        <f t="shared" si="6"/>
        <v>64</v>
      </c>
      <c r="AC429" s="258">
        <v>0</v>
      </c>
      <c r="AD429" s="247">
        <v>0</v>
      </c>
      <c r="AE429" s="247">
        <v>0</v>
      </c>
      <c r="AF429" s="258">
        <v>57</v>
      </c>
      <c r="AG429" s="258">
        <v>0</v>
      </c>
      <c r="AH429" s="247">
        <v>0</v>
      </c>
      <c r="AI429" s="247">
        <v>7</v>
      </c>
      <c r="AJ429" s="247">
        <v>0</v>
      </c>
      <c r="AK429" s="247">
        <v>0</v>
      </c>
      <c r="AL429" s="247">
        <v>0</v>
      </c>
      <c r="AM429" s="246" t="s">
        <v>7977</v>
      </c>
      <c r="AN429" s="247"/>
      <c r="AO429" s="247"/>
    </row>
    <row r="430" spans="1:41">
      <c r="A430" s="245" t="s">
        <v>1588</v>
      </c>
      <c r="B430" s="245" t="s">
        <v>4599</v>
      </c>
      <c r="C430" s="245" t="s">
        <v>7853</v>
      </c>
      <c r="D430" s="245" t="s">
        <v>2233</v>
      </c>
      <c r="E430" s="245" t="s">
        <v>1516</v>
      </c>
      <c r="F430" s="246" t="s">
        <v>727</v>
      </c>
      <c r="G430" s="247" t="s">
        <v>1589</v>
      </c>
      <c r="H430" s="247" t="s">
        <v>4600</v>
      </c>
      <c r="I430" s="248">
        <v>39142</v>
      </c>
      <c r="J430" s="245" t="s">
        <v>4601</v>
      </c>
      <c r="K430" s="245" t="s">
        <v>2332</v>
      </c>
      <c r="L430" s="245" t="s">
        <v>4602</v>
      </c>
      <c r="M430" s="247" t="s">
        <v>4603</v>
      </c>
      <c r="N430" s="249">
        <v>2</v>
      </c>
      <c r="O430" s="250" t="s">
        <v>4604</v>
      </c>
      <c r="P430" s="250">
        <v>10</v>
      </c>
      <c r="Q430" s="250" t="s">
        <v>4605</v>
      </c>
      <c r="R430" s="251">
        <v>70</v>
      </c>
      <c r="S430" s="250" t="s">
        <v>4606</v>
      </c>
      <c r="T430" s="250">
        <v>2</v>
      </c>
      <c r="U430" s="252" t="s">
        <v>7854</v>
      </c>
      <c r="V430" s="253" t="s">
        <v>26</v>
      </c>
      <c r="W430" s="260" t="s">
        <v>35</v>
      </c>
      <c r="X430" s="254" t="s">
        <v>7862</v>
      </c>
      <c r="Y430" s="255">
        <v>52</v>
      </c>
      <c r="Z430" s="255"/>
      <c r="AA430" s="256" t="s">
        <v>699</v>
      </c>
      <c r="AB430" s="257">
        <f t="shared" si="6"/>
        <v>52</v>
      </c>
      <c r="AC430" s="258">
        <v>0</v>
      </c>
      <c r="AD430" s="247">
        <v>0</v>
      </c>
      <c r="AE430" s="247">
        <v>0</v>
      </c>
      <c r="AF430" s="258">
        <v>22</v>
      </c>
      <c r="AG430" s="258">
        <v>0</v>
      </c>
      <c r="AH430" s="247">
        <v>20</v>
      </c>
      <c r="AI430" s="247">
        <v>10</v>
      </c>
      <c r="AJ430" s="247">
        <v>0</v>
      </c>
      <c r="AK430" s="247">
        <v>0</v>
      </c>
      <c r="AL430" s="247">
        <v>0</v>
      </c>
      <c r="AM430" s="246" t="s">
        <v>7868</v>
      </c>
      <c r="AN430" s="247"/>
      <c r="AO430" s="247"/>
    </row>
    <row r="431" spans="1:41">
      <c r="A431" s="245" t="s">
        <v>1590</v>
      </c>
      <c r="B431" s="245" t="s">
        <v>4607</v>
      </c>
      <c r="C431" s="245" t="s">
        <v>7853</v>
      </c>
      <c r="D431" s="245" t="s">
        <v>2233</v>
      </c>
      <c r="E431" s="245" t="s">
        <v>1516</v>
      </c>
      <c r="F431" s="246" t="s">
        <v>730</v>
      </c>
      <c r="G431" s="247" t="s">
        <v>1591</v>
      </c>
      <c r="H431" s="247" t="s">
        <v>4608</v>
      </c>
      <c r="I431" s="248">
        <v>39559</v>
      </c>
      <c r="J431" s="245" t="s">
        <v>4609</v>
      </c>
      <c r="K431" s="245" t="s">
        <v>2332</v>
      </c>
      <c r="L431" s="245" t="s">
        <v>4610</v>
      </c>
      <c r="M431" s="247" t="s">
        <v>4611</v>
      </c>
      <c r="N431" s="249">
        <v>2</v>
      </c>
      <c r="O431" s="250" t="s">
        <v>4612</v>
      </c>
      <c r="P431" s="250">
        <v>14</v>
      </c>
      <c r="Q431" s="250" t="s">
        <v>2691</v>
      </c>
      <c r="R431" s="251">
        <v>77</v>
      </c>
      <c r="S431" s="250" t="s">
        <v>4613</v>
      </c>
      <c r="T431" s="250">
        <v>2</v>
      </c>
      <c r="U431" s="252" t="s">
        <v>7854</v>
      </c>
      <c r="V431" s="253" t="s">
        <v>26</v>
      </c>
      <c r="W431" s="260" t="s">
        <v>35</v>
      </c>
      <c r="X431" s="254" t="s">
        <v>7862</v>
      </c>
      <c r="Y431" s="255">
        <v>56</v>
      </c>
      <c r="Z431" s="255"/>
      <c r="AA431" s="256" t="s">
        <v>699</v>
      </c>
      <c r="AB431" s="257">
        <f t="shared" si="6"/>
        <v>56</v>
      </c>
      <c r="AC431" s="258">
        <v>0</v>
      </c>
      <c r="AD431" s="247">
        <v>0</v>
      </c>
      <c r="AE431" s="247">
        <v>0</v>
      </c>
      <c r="AF431" s="258">
        <v>8</v>
      </c>
      <c r="AG431" s="258">
        <v>0</v>
      </c>
      <c r="AH431" s="247">
        <v>47</v>
      </c>
      <c r="AI431" s="247">
        <v>1</v>
      </c>
      <c r="AJ431" s="247">
        <v>0</v>
      </c>
      <c r="AK431" s="247">
        <v>0</v>
      </c>
      <c r="AL431" s="247">
        <v>0</v>
      </c>
      <c r="AM431" s="246" t="s">
        <v>7868</v>
      </c>
      <c r="AN431" s="247"/>
      <c r="AO431" s="247"/>
    </row>
    <row r="432" spans="1:41">
      <c r="A432" s="245" t="s">
        <v>1592</v>
      </c>
      <c r="B432" s="245" t="s">
        <v>4614</v>
      </c>
      <c r="C432" s="245" t="s">
        <v>7853</v>
      </c>
      <c r="D432" s="245" t="s">
        <v>2233</v>
      </c>
      <c r="E432" s="245" t="s">
        <v>1516</v>
      </c>
      <c r="F432" s="246" t="s">
        <v>727</v>
      </c>
      <c r="G432" s="247" t="s">
        <v>1593</v>
      </c>
      <c r="H432" s="247" t="s">
        <v>4615</v>
      </c>
      <c r="I432" s="248">
        <v>39508</v>
      </c>
      <c r="J432" s="245" t="s">
        <v>4616</v>
      </c>
      <c r="K432" s="245" t="s">
        <v>2332</v>
      </c>
      <c r="L432" s="245" t="s">
        <v>4617</v>
      </c>
      <c r="M432" s="247" t="s">
        <v>4618</v>
      </c>
      <c r="N432" s="249">
        <v>2</v>
      </c>
      <c r="O432" s="250" t="s">
        <v>4619</v>
      </c>
      <c r="P432" s="250">
        <v>9</v>
      </c>
      <c r="Q432" s="250" t="s">
        <v>2351</v>
      </c>
      <c r="R432" s="251">
        <v>42</v>
      </c>
      <c r="S432" s="250" t="s">
        <v>4620</v>
      </c>
      <c r="T432" s="250">
        <v>1</v>
      </c>
      <c r="U432" s="252" t="s">
        <v>7854</v>
      </c>
      <c r="V432" s="253" t="s">
        <v>4621</v>
      </c>
      <c r="W432" s="260" t="s">
        <v>87</v>
      </c>
      <c r="X432" s="254" t="s">
        <v>7862</v>
      </c>
      <c r="Y432" s="255">
        <v>52</v>
      </c>
      <c r="Z432" s="255"/>
      <c r="AA432" s="256" t="s">
        <v>699</v>
      </c>
      <c r="AB432" s="257">
        <f t="shared" si="6"/>
        <v>52</v>
      </c>
      <c r="AC432" s="258">
        <v>0</v>
      </c>
      <c r="AD432" s="247">
        <v>0</v>
      </c>
      <c r="AE432" s="247">
        <v>0</v>
      </c>
      <c r="AF432" s="258">
        <v>46</v>
      </c>
      <c r="AG432" s="258">
        <v>2</v>
      </c>
      <c r="AH432" s="247">
        <v>0</v>
      </c>
      <c r="AI432" s="247">
        <v>4</v>
      </c>
      <c r="AJ432" s="247">
        <v>0</v>
      </c>
      <c r="AK432" s="247">
        <v>0</v>
      </c>
      <c r="AL432" s="247">
        <v>0</v>
      </c>
      <c r="AM432" s="246" t="s">
        <v>7868</v>
      </c>
      <c r="AN432" s="247"/>
      <c r="AO432" s="247"/>
    </row>
    <row r="433" spans="1:41">
      <c r="A433" s="245" t="s">
        <v>1594</v>
      </c>
      <c r="B433" s="245" t="s">
        <v>4622</v>
      </c>
      <c r="C433" s="245" t="s">
        <v>7853</v>
      </c>
      <c r="D433" s="245" t="s">
        <v>2233</v>
      </c>
      <c r="E433" s="245" t="s">
        <v>1516</v>
      </c>
      <c r="F433" s="246" t="s">
        <v>784</v>
      </c>
      <c r="G433" s="247" t="s">
        <v>1595</v>
      </c>
      <c r="H433" s="247" t="s">
        <v>4623</v>
      </c>
      <c r="I433" s="248">
        <v>39873</v>
      </c>
      <c r="J433" s="245" t="s">
        <v>4624</v>
      </c>
      <c r="K433" s="245" t="s">
        <v>2332</v>
      </c>
      <c r="L433" s="245" t="s">
        <v>4626</v>
      </c>
      <c r="M433" s="247" t="s">
        <v>4627</v>
      </c>
      <c r="N433" s="249">
        <v>3</v>
      </c>
      <c r="O433" s="250" t="s">
        <v>4628</v>
      </c>
      <c r="P433" s="250">
        <v>5</v>
      </c>
      <c r="Q433" s="250" t="s">
        <v>3287</v>
      </c>
      <c r="R433" s="251">
        <v>75</v>
      </c>
      <c r="S433" s="250" t="s">
        <v>4629</v>
      </c>
      <c r="T433" s="250">
        <v>1</v>
      </c>
      <c r="U433" s="252" t="s">
        <v>7854</v>
      </c>
      <c r="V433" s="253" t="s">
        <v>26</v>
      </c>
      <c r="W433" s="253" t="s">
        <v>7855</v>
      </c>
      <c r="X433" s="254" t="s">
        <v>7856</v>
      </c>
      <c r="Y433" s="255">
        <v>56</v>
      </c>
      <c r="Z433" s="255"/>
      <c r="AA433" s="256" t="s">
        <v>699</v>
      </c>
      <c r="AB433" s="257">
        <f t="shared" si="6"/>
        <v>56</v>
      </c>
      <c r="AC433" s="258">
        <v>0</v>
      </c>
      <c r="AD433" s="247">
        <v>0</v>
      </c>
      <c r="AE433" s="247">
        <v>0</v>
      </c>
      <c r="AF433" s="258">
        <v>2</v>
      </c>
      <c r="AG433" s="258">
        <v>0</v>
      </c>
      <c r="AH433" s="247">
        <v>54</v>
      </c>
      <c r="AI433" s="247">
        <v>0</v>
      </c>
      <c r="AJ433" s="247">
        <v>0</v>
      </c>
      <c r="AK433" s="247">
        <v>0</v>
      </c>
      <c r="AL433" s="247">
        <v>0</v>
      </c>
      <c r="AM433" s="246" t="s">
        <v>7868</v>
      </c>
      <c r="AN433" s="247"/>
      <c r="AO433" s="247"/>
    </row>
    <row r="434" spans="1:41">
      <c r="A434" s="245" t="s">
        <v>1596</v>
      </c>
      <c r="B434" s="245" t="s">
        <v>4630</v>
      </c>
      <c r="C434" s="245" t="s">
        <v>7858</v>
      </c>
      <c r="D434" s="245" t="s">
        <v>2233</v>
      </c>
      <c r="E434" s="245" t="s">
        <v>1516</v>
      </c>
      <c r="F434" s="246" t="s">
        <v>7901</v>
      </c>
      <c r="G434" s="247" t="s">
        <v>1597</v>
      </c>
      <c r="H434" s="247" t="s">
        <v>4631</v>
      </c>
      <c r="I434" s="248">
        <v>45717</v>
      </c>
      <c r="J434" s="245" t="s">
        <v>4632</v>
      </c>
      <c r="K434" s="245" t="s">
        <v>2332</v>
      </c>
      <c r="L434" s="245" t="s">
        <v>4633</v>
      </c>
      <c r="M434" s="247" t="s">
        <v>4634</v>
      </c>
      <c r="N434" s="249">
        <v>2</v>
      </c>
      <c r="O434" s="250" t="s">
        <v>4635</v>
      </c>
      <c r="P434" s="250">
        <v>16</v>
      </c>
      <c r="Q434" s="250" t="s">
        <v>2478</v>
      </c>
      <c r="R434" s="251">
        <v>31</v>
      </c>
      <c r="S434" s="250" t="s">
        <v>4636</v>
      </c>
      <c r="T434" s="250">
        <v>2</v>
      </c>
      <c r="U434" s="252" t="s">
        <v>7854</v>
      </c>
      <c r="V434" s="253" t="s">
        <v>26</v>
      </c>
      <c r="W434" s="253" t="s">
        <v>7855</v>
      </c>
      <c r="X434" s="254" t="s">
        <v>7856</v>
      </c>
      <c r="Y434" s="255">
        <v>83</v>
      </c>
      <c r="Z434" s="255"/>
      <c r="AA434" s="256" t="s">
        <v>7861</v>
      </c>
      <c r="AB434" s="257">
        <f t="shared" si="6"/>
        <v>83</v>
      </c>
      <c r="AC434" s="258">
        <v>0</v>
      </c>
      <c r="AD434" s="247">
        <v>0</v>
      </c>
      <c r="AE434" s="247">
        <v>0</v>
      </c>
      <c r="AF434" s="258">
        <v>0</v>
      </c>
      <c r="AG434" s="258">
        <v>83</v>
      </c>
      <c r="AH434" s="247">
        <v>0</v>
      </c>
      <c r="AI434" s="247">
        <v>0</v>
      </c>
      <c r="AJ434" s="247">
        <v>0</v>
      </c>
      <c r="AK434" s="247">
        <v>0</v>
      </c>
      <c r="AL434" s="247">
        <v>0</v>
      </c>
      <c r="AM434" s="246" t="s">
        <v>7977</v>
      </c>
      <c r="AN434" s="247"/>
      <c r="AO434" s="247"/>
    </row>
    <row r="435" spans="1:41">
      <c r="A435" s="245" t="s">
        <v>1598</v>
      </c>
      <c r="B435" s="245" t="s">
        <v>4637</v>
      </c>
      <c r="C435" s="245" t="s">
        <v>7853</v>
      </c>
      <c r="D435" s="245" t="s">
        <v>2233</v>
      </c>
      <c r="E435" s="245" t="s">
        <v>1516</v>
      </c>
      <c r="F435" s="246" t="s">
        <v>727</v>
      </c>
      <c r="G435" s="247" t="s">
        <v>1599</v>
      </c>
      <c r="H435" s="247" t="s">
        <v>4638</v>
      </c>
      <c r="I435" s="248">
        <v>44986</v>
      </c>
      <c r="J435" s="245"/>
      <c r="K435" s="245"/>
      <c r="L435" s="245" t="s">
        <v>699</v>
      </c>
      <c r="M435" s="247" t="s">
        <v>699</v>
      </c>
      <c r="N435" s="249">
        <v>2</v>
      </c>
      <c r="O435" s="250" t="s">
        <v>4639</v>
      </c>
      <c r="P435" s="250">
        <v>23</v>
      </c>
      <c r="Q435" s="250" t="s">
        <v>3936</v>
      </c>
      <c r="R435" s="251">
        <v>49</v>
      </c>
      <c r="S435" s="250" t="s">
        <v>8003</v>
      </c>
      <c r="T435" s="250">
        <v>2</v>
      </c>
      <c r="U435" s="252" t="s">
        <v>7860</v>
      </c>
      <c r="V435" s="253" t="s">
        <v>26</v>
      </c>
      <c r="W435" s="253" t="s">
        <v>7855</v>
      </c>
      <c r="X435" s="254" t="s">
        <v>7856</v>
      </c>
      <c r="Y435" s="255">
        <v>79</v>
      </c>
      <c r="Z435" s="255"/>
      <c r="AA435" s="256" t="s">
        <v>699</v>
      </c>
      <c r="AB435" s="257">
        <f t="shared" si="6"/>
        <v>79</v>
      </c>
      <c r="AC435" s="258">
        <v>0</v>
      </c>
      <c r="AD435" s="247">
        <v>0</v>
      </c>
      <c r="AE435" s="247">
        <v>0</v>
      </c>
      <c r="AF435" s="258">
        <v>0</v>
      </c>
      <c r="AG435" s="258">
        <v>79</v>
      </c>
      <c r="AH435" s="247">
        <v>0</v>
      </c>
      <c r="AI435" s="247">
        <v>0</v>
      </c>
      <c r="AJ435" s="247">
        <v>0</v>
      </c>
      <c r="AK435" s="247">
        <v>0</v>
      </c>
      <c r="AL435" s="247">
        <v>0</v>
      </c>
      <c r="AM435" s="246" t="s">
        <v>7860</v>
      </c>
      <c r="AN435" s="247"/>
      <c r="AO435" s="247"/>
    </row>
    <row r="436" spans="1:41">
      <c r="A436" s="245" t="s">
        <v>1600</v>
      </c>
      <c r="B436" s="245" t="s">
        <v>4641</v>
      </c>
      <c r="C436" s="245" t="s">
        <v>7853</v>
      </c>
      <c r="D436" s="245" t="s">
        <v>2233</v>
      </c>
      <c r="E436" s="245" t="s">
        <v>1516</v>
      </c>
      <c r="F436" s="246" t="s">
        <v>724</v>
      </c>
      <c r="G436" s="247" t="s">
        <v>1601</v>
      </c>
      <c r="H436" s="247" t="s">
        <v>4642</v>
      </c>
      <c r="I436" s="248">
        <v>27829</v>
      </c>
      <c r="J436" s="245"/>
      <c r="K436" s="245"/>
      <c r="L436" s="245" t="s">
        <v>4644</v>
      </c>
      <c r="M436" s="247" t="s">
        <v>4645</v>
      </c>
      <c r="N436" s="249">
        <v>5</v>
      </c>
      <c r="O436" s="250" t="s">
        <v>4646</v>
      </c>
      <c r="P436" s="250">
        <v>21</v>
      </c>
      <c r="Q436" s="250" t="s">
        <v>2735</v>
      </c>
      <c r="R436" s="251">
        <v>42</v>
      </c>
      <c r="S436" s="250" t="s">
        <v>4629</v>
      </c>
      <c r="T436" s="250">
        <v>1</v>
      </c>
      <c r="U436" s="252" t="s">
        <v>7854</v>
      </c>
      <c r="V436" s="253" t="s">
        <v>26</v>
      </c>
      <c r="W436" s="253" t="s">
        <v>7855</v>
      </c>
      <c r="X436" s="254" t="s">
        <v>7856</v>
      </c>
      <c r="Y436" s="255">
        <v>18</v>
      </c>
      <c r="Z436" s="255"/>
      <c r="AA436" s="256" t="s">
        <v>699</v>
      </c>
      <c r="AB436" s="257">
        <f t="shared" si="6"/>
        <v>18</v>
      </c>
      <c r="AC436" s="258">
        <v>0</v>
      </c>
      <c r="AD436" s="247">
        <v>0</v>
      </c>
      <c r="AE436" s="247">
        <v>0</v>
      </c>
      <c r="AF436" s="258">
        <v>11</v>
      </c>
      <c r="AG436" s="258">
        <v>3</v>
      </c>
      <c r="AH436" s="247">
        <v>0</v>
      </c>
      <c r="AI436" s="247">
        <v>4</v>
      </c>
      <c r="AJ436" s="247">
        <v>0</v>
      </c>
      <c r="AK436" s="247">
        <v>0</v>
      </c>
      <c r="AL436" s="247">
        <v>0</v>
      </c>
      <c r="AM436" s="246" t="s">
        <v>7868</v>
      </c>
      <c r="AN436" s="247"/>
      <c r="AO436" s="247"/>
    </row>
    <row r="437" spans="1:41">
      <c r="A437" s="245" t="s">
        <v>1602</v>
      </c>
      <c r="B437" s="245" t="s">
        <v>4647</v>
      </c>
      <c r="C437" s="245" t="s">
        <v>7853</v>
      </c>
      <c r="D437" s="245" t="s">
        <v>2233</v>
      </c>
      <c r="E437" s="245" t="s">
        <v>1516</v>
      </c>
      <c r="F437" s="246" t="s">
        <v>727</v>
      </c>
      <c r="G437" s="247" t="s">
        <v>1603</v>
      </c>
      <c r="H437" s="247" t="s">
        <v>4648</v>
      </c>
      <c r="I437" s="248">
        <v>41836</v>
      </c>
      <c r="J437" s="245"/>
      <c r="K437" s="245"/>
      <c r="L437" s="245" t="s">
        <v>699</v>
      </c>
      <c r="M437" s="247" t="s">
        <v>699</v>
      </c>
      <c r="N437" s="249">
        <v>2</v>
      </c>
      <c r="O437" s="250" t="s">
        <v>4649</v>
      </c>
      <c r="P437" s="250">
        <v>12</v>
      </c>
      <c r="Q437" s="250" t="s">
        <v>4650</v>
      </c>
      <c r="R437" s="251">
        <v>39</v>
      </c>
      <c r="S437" s="250" t="s">
        <v>4037</v>
      </c>
      <c r="T437" s="250">
        <v>1</v>
      </c>
      <c r="U437" s="252" t="s">
        <v>7854</v>
      </c>
      <c r="V437" s="253" t="s">
        <v>26</v>
      </c>
      <c r="W437" s="260" t="s">
        <v>35</v>
      </c>
      <c r="X437" s="254" t="s">
        <v>7862</v>
      </c>
      <c r="Y437" s="255">
        <v>39</v>
      </c>
      <c r="Z437" s="255"/>
      <c r="AA437" s="256" t="s">
        <v>699</v>
      </c>
      <c r="AB437" s="257">
        <f t="shared" si="6"/>
        <v>39</v>
      </c>
      <c r="AC437" s="258">
        <v>0</v>
      </c>
      <c r="AD437" s="247">
        <v>0</v>
      </c>
      <c r="AE437" s="247">
        <v>0</v>
      </c>
      <c r="AF437" s="258">
        <v>21</v>
      </c>
      <c r="AG437" s="258">
        <v>3</v>
      </c>
      <c r="AH437" s="247">
        <v>0</v>
      </c>
      <c r="AI437" s="247">
        <v>15</v>
      </c>
      <c r="AJ437" s="247">
        <v>0</v>
      </c>
      <c r="AK437" s="247">
        <v>0</v>
      </c>
      <c r="AL437" s="247">
        <v>0</v>
      </c>
      <c r="AM437" s="246" t="s">
        <v>7868</v>
      </c>
      <c r="AN437" s="247"/>
      <c r="AO437" s="247"/>
    </row>
    <row r="438" spans="1:41">
      <c r="A438" s="245" t="s">
        <v>1604</v>
      </c>
      <c r="B438" s="245" t="s">
        <v>4651</v>
      </c>
      <c r="C438" s="245" t="s">
        <v>7858</v>
      </c>
      <c r="D438" s="245" t="s">
        <v>2233</v>
      </c>
      <c r="E438" s="245" t="s">
        <v>1516</v>
      </c>
      <c r="F438" s="246" t="s">
        <v>7859</v>
      </c>
      <c r="G438" s="247" t="s">
        <v>1605</v>
      </c>
      <c r="H438" s="247" t="s">
        <v>4652</v>
      </c>
      <c r="I438" s="248">
        <v>45717</v>
      </c>
      <c r="J438" s="245"/>
      <c r="K438" s="245"/>
      <c r="L438" s="245" t="s">
        <v>699</v>
      </c>
      <c r="M438" s="247" t="s">
        <v>699</v>
      </c>
      <c r="N438" s="249">
        <v>2</v>
      </c>
      <c r="O438" s="250" t="s">
        <v>4653</v>
      </c>
      <c r="P438" s="250">
        <v>14</v>
      </c>
      <c r="Q438" s="250" t="s">
        <v>3328</v>
      </c>
      <c r="R438" s="251">
        <v>38</v>
      </c>
      <c r="S438" s="250" t="s">
        <v>4654</v>
      </c>
      <c r="T438" s="250">
        <v>2</v>
      </c>
      <c r="U438" s="252" t="s">
        <v>7854</v>
      </c>
      <c r="V438" s="253" t="s">
        <v>26</v>
      </c>
      <c r="W438" s="253" t="s">
        <v>7855</v>
      </c>
      <c r="X438" s="254" t="s">
        <v>7856</v>
      </c>
      <c r="Y438" s="255">
        <v>86</v>
      </c>
      <c r="Z438" s="255"/>
      <c r="AA438" s="256" t="s">
        <v>7861</v>
      </c>
      <c r="AB438" s="257">
        <f t="shared" si="6"/>
        <v>86</v>
      </c>
      <c r="AC438" s="258">
        <v>0</v>
      </c>
      <c r="AD438" s="247">
        <v>0</v>
      </c>
      <c r="AE438" s="247">
        <v>0</v>
      </c>
      <c r="AF438" s="258">
        <v>0</v>
      </c>
      <c r="AG438" s="258">
        <v>86</v>
      </c>
      <c r="AH438" s="247">
        <v>0</v>
      </c>
      <c r="AI438" s="247">
        <v>0</v>
      </c>
      <c r="AJ438" s="247">
        <v>0</v>
      </c>
      <c r="AK438" s="247">
        <v>0</v>
      </c>
      <c r="AL438" s="247">
        <v>0</v>
      </c>
      <c r="AM438" s="246" t="s">
        <v>7977</v>
      </c>
      <c r="AN438" s="247"/>
      <c r="AO438" s="247"/>
    </row>
    <row r="439" spans="1:41">
      <c r="A439" s="245" t="s">
        <v>1606</v>
      </c>
      <c r="B439" s="245"/>
      <c r="C439" s="245" t="s">
        <v>7853</v>
      </c>
      <c r="D439" s="245" t="s">
        <v>2233</v>
      </c>
      <c r="E439" s="245" t="s">
        <v>1516</v>
      </c>
      <c r="F439" s="246" t="s">
        <v>730</v>
      </c>
      <c r="G439" s="247" t="s">
        <v>1607</v>
      </c>
      <c r="H439" s="247" t="s">
        <v>4655</v>
      </c>
      <c r="I439" s="248">
        <v>17052</v>
      </c>
      <c r="J439" s="245"/>
      <c r="K439" s="245"/>
      <c r="L439" s="245" t="s">
        <v>4657</v>
      </c>
      <c r="M439" s="247"/>
      <c r="N439" s="249">
        <v>4</v>
      </c>
      <c r="O439" s="250" t="s">
        <v>4658</v>
      </c>
      <c r="P439" s="250">
        <v>6</v>
      </c>
      <c r="Q439" s="250" t="s">
        <v>8004</v>
      </c>
      <c r="R439" s="251">
        <v>52</v>
      </c>
      <c r="S439" s="250" t="s">
        <v>8005</v>
      </c>
      <c r="T439" s="250">
        <v>1</v>
      </c>
      <c r="U439" s="252" t="s">
        <v>7854</v>
      </c>
      <c r="V439" s="253" t="s">
        <v>26</v>
      </c>
      <c r="W439" s="260" t="s">
        <v>35</v>
      </c>
      <c r="X439" s="254" t="s">
        <v>7862</v>
      </c>
      <c r="Y439" s="255">
        <v>39</v>
      </c>
      <c r="Z439" s="255"/>
      <c r="AA439" s="256" t="s">
        <v>699</v>
      </c>
      <c r="AB439" s="257">
        <f t="shared" si="6"/>
        <v>39</v>
      </c>
      <c r="AC439" s="258">
        <v>0</v>
      </c>
      <c r="AD439" s="247">
        <v>0</v>
      </c>
      <c r="AE439" s="247">
        <v>0</v>
      </c>
      <c r="AF439" s="258">
        <v>8</v>
      </c>
      <c r="AG439" s="258">
        <v>0</v>
      </c>
      <c r="AH439" s="247">
        <v>27</v>
      </c>
      <c r="AI439" s="247">
        <v>4</v>
      </c>
      <c r="AJ439" s="247">
        <v>0</v>
      </c>
      <c r="AK439" s="247">
        <v>0</v>
      </c>
      <c r="AL439" s="247">
        <v>0</v>
      </c>
      <c r="AM439" s="246" t="s">
        <v>7868</v>
      </c>
      <c r="AN439" s="247"/>
      <c r="AO439" s="247"/>
    </row>
    <row r="440" spans="1:41">
      <c r="A440" s="245" t="s">
        <v>1608</v>
      </c>
      <c r="B440" s="245"/>
      <c r="C440" s="245" t="s">
        <v>7853</v>
      </c>
      <c r="D440" s="245" t="s">
        <v>2233</v>
      </c>
      <c r="E440" s="245" t="s">
        <v>1516</v>
      </c>
      <c r="F440" s="246" t="s">
        <v>727</v>
      </c>
      <c r="G440" s="247" t="s">
        <v>1609</v>
      </c>
      <c r="H440" s="247" t="s">
        <v>4660</v>
      </c>
      <c r="I440" s="248">
        <v>42795</v>
      </c>
      <c r="J440" s="245" t="s">
        <v>4661</v>
      </c>
      <c r="K440" s="245" t="s">
        <v>2332</v>
      </c>
      <c r="L440" s="245" t="s">
        <v>4662</v>
      </c>
      <c r="M440" s="247" t="s">
        <v>4663</v>
      </c>
      <c r="N440" s="249">
        <v>2</v>
      </c>
      <c r="O440" s="250" t="s">
        <v>4664</v>
      </c>
      <c r="P440" s="250">
        <v>23</v>
      </c>
      <c r="Q440" s="250" t="s">
        <v>8006</v>
      </c>
      <c r="R440" s="251" t="s">
        <v>8007</v>
      </c>
      <c r="S440" s="250" t="s">
        <v>8008</v>
      </c>
      <c r="T440" s="250">
        <v>1</v>
      </c>
      <c r="U440" s="252" t="s">
        <v>7854</v>
      </c>
      <c r="V440" s="253" t="s">
        <v>2353</v>
      </c>
      <c r="W440" s="260" t="s">
        <v>35</v>
      </c>
      <c r="X440" s="254" t="s">
        <v>7862</v>
      </c>
      <c r="Y440" s="255">
        <v>49</v>
      </c>
      <c r="Z440" s="255"/>
      <c r="AA440" s="256" t="s">
        <v>699</v>
      </c>
      <c r="AB440" s="257">
        <f t="shared" si="6"/>
        <v>49</v>
      </c>
      <c r="AC440" s="258">
        <v>0</v>
      </c>
      <c r="AD440" s="247">
        <v>0</v>
      </c>
      <c r="AE440" s="247">
        <v>0</v>
      </c>
      <c r="AF440" s="258">
        <v>4</v>
      </c>
      <c r="AG440" s="258">
        <v>0</v>
      </c>
      <c r="AH440" s="247">
        <v>31</v>
      </c>
      <c r="AI440" s="247">
        <v>14</v>
      </c>
      <c r="AJ440" s="247">
        <v>0</v>
      </c>
      <c r="AK440" s="247">
        <v>0</v>
      </c>
      <c r="AL440" s="247">
        <v>0</v>
      </c>
      <c r="AM440" s="246" t="s">
        <v>7977</v>
      </c>
      <c r="AN440" s="247"/>
      <c r="AO440" s="247"/>
    </row>
    <row r="441" spans="1:41">
      <c r="A441" s="276" t="s">
        <v>8009</v>
      </c>
      <c r="B441" s="245" t="s">
        <v>4665</v>
      </c>
      <c r="C441" s="245" t="s">
        <v>7858</v>
      </c>
      <c r="D441" s="245" t="s">
        <v>2233</v>
      </c>
      <c r="E441" s="276" t="s">
        <v>7978</v>
      </c>
      <c r="F441" s="246" t="s">
        <v>7904</v>
      </c>
      <c r="G441" s="247" t="s">
        <v>8010</v>
      </c>
      <c r="H441" s="247" t="s">
        <v>4666</v>
      </c>
      <c r="I441" s="248">
        <v>45717</v>
      </c>
      <c r="J441" s="245"/>
      <c r="K441" s="245"/>
      <c r="L441" s="245" t="s">
        <v>699</v>
      </c>
      <c r="M441" s="247" t="s">
        <v>699</v>
      </c>
      <c r="N441" s="249">
        <v>2</v>
      </c>
      <c r="O441" s="250" t="s">
        <v>8011</v>
      </c>
      <c r="P441" s="250">
        <v>14</v>
      </c>
      <c r="Q441" s="250" t="s">
        <v>2453</v>
      </c>
      <c r="R441" s="251" t="s">
        <v>8012</v>
      </c>
      <c r="S441" s="250" t="s">
        <v>4667</v>
      </c>
      <c r="T441" s="250">
        <v>1</v>
      </c>
      <c r="U441" s="252" t="s">
        <v>7854</v>
      </c>
      <c r="V441" s="253" t="s">
        <v>26</v>
      </c>
      <c r="W441" s="253" t="s">
        <v>7855</v>
      </c>
      <c r="X441" s="254" t="s">
        <v>7856</v>
      </c>
      <c r="Y441" s="255">
        <v>75</v>
      </c>
      <c r="Z441" s="255"/>
      <c r="AA441" s="256" t="s">
        <v>7861</v>
      </c>
      <c r="AB441" s="257">
        <f t="shared" si="6"/>
        <v>75</v>
      </c>
      <c r="AC441" s="258">
        <v>0</v>
      </c>
      <c r="AD441" s="247">
        <v>0</v>
      </c>
      <c r="AE441" s="247">
        <v>0</v>
      </c>
      <c r="AF441" s="258">
        <v>0</v>
      </c>
      <c r="AG441" s="258">
        <v>75</v>
      </c>
      <c r="AH441" s="247">
        <v>0</v>
      </c>
      <c r="AI441" s="247">
        <v>0</v>
      </c>
      <c r="AJ441" s="247">
        <v>0</v>
      </c>
      <c r="AK441" s="247">
        <v>0</v>
      </c>
      <c r="AL441" s="247">
        <v>0</v>
      </c>
      <c r="AM441" s="246" t="s">
        <v>7868</v>
      </c>
      <c r="AN441" s="247"/>
      <c r="AO441" s="247"/>
    </row>
    <row r="442" spans="1:41">
      <c r="A442" s="245" t="s">
        <v>1612</v>
      </c>
      <c r="B442" s="245" t="s">
        <v>4668</v>
      </c>
      <c r="C442" s="245" t="s">
        <v>7853</v>
      </c>
      <c r="D442" s="245" t="s">
        <v>2233</v>
      </c>
      <c r="E442" s="245" t="s">
        <v>1516</v>
      </c>
      <c r="F442" s="246" t="s">
        <v>730</v>
      </c>
      <c r="G442" s="247" t="s">
        <v>1613</v>
      </c>
      <c r="H442" s="247" t="s">
        <v>4669</v>
      </c>
      <c r="I442" s="248">
        <v>42795</v>
      </c>
      <c r="J442" s="245"/>
      <c r="K442" s="245"/>
      <c r="L442" s="245" t="s">
        <v>4671</v>
      </c>
      <c r="M442" s="247" t="s">
        <v>4672</v>
      </c>
      <c r="N442" s="249">
        <v>2</v>
      </c>
      <c r="O442" s="250" t="s">
        <v>4673</v>
      </c>
      <c r="P442" s="250">
        <v>18</v>
      </c>
      <c r="Q442" s="250" t="s">
        <v>2643</v>
      </c>
      <c r="R442" s="251">
        <v>54</v>
      </c>
      <c r="S442" s="250" t="s">
        <v>4674</v>
      </c>
      <c r="T442" s="250">
        <v>2</v>
      </c>
      <c r="U442" s="252" t="s">
        <v>7854</v>
      </c>
      <c r="V442" s="253" t="s">
        <v>2353</v>
      </c>
      <c r="W442" s="260" t="s">
        <v>35</v>
      </c>
      <c r="X442" s="254" t="s">
        <v>7862</v>
      </c>
      <c r="Y442" s="255">
        <v>36</v>
      </c>
      <c r="Z442" s="255"/>
      <c r="AA442" s="256" t="s">
        <v>699</v>
      </c>
      <c r="AB442" s="257">
        <f t="shared" si="6"/>
        <v>36</v>
      </c>
      <c r="AC442" s="258">
        <v>0</v>
      </c>
      <c r="AD442" s="247">
        <v>0</v>
      </c>
      <c r="AE442" s="247">
        <v>0</v>
      </c>
      <c r="AF442" s="258">
        <v>3</v>
      </c>
      <c r="AG442" s="258">
        <v>1</v>
      </c>
      <c r="AH442" s="247">
        <v>24</v>
      </c>
      <c r="AI442" s="247">
        <v>8</v>
      </c>
      <c r="AJ442" s="247">
        <v>0</v>
      </c>
      <c r="AK442" s="247">
        <v>0</v>
      </c>
      <c r="AL442" s="247">
        <v>0</v>
      </c>
      <c r="AM442" s="246" t="s">
        <v>7977</v>
      </c>
      <c r="AN442" s="247"/>
      <c r="AO442" s="247"/>
    </row>
    <row r="443" spans="1:41">
      <c r="A443" s="245" t="s">
        <v>1614</v>
      </c>
      <c r="B443" s="245" t="s">
        <v>4675</v>
      </c>
      <c r="C443" s="245" t="s">
        <v>7853</v>
      </c>
      <c r="D443" s="245" t="s">
        <v>2233</v>
      </c>
      <c r="E443" s="245" t="s">
        <v>1516</v>
      </c>
      <c r="F443" s="246" t="s">
        <v>8013</v>
      </c>
      <c r="G443" s="247" t="s">
        <v>1615</v>
      </c>
      <c r="H443" s="247" t="s">
        <v>4676</v>
      </c>
      <c r="I443" s="248">
        <v>41334</v>
      </c>
      <c r="J443" s="245"/>
      <c r="K443" s="245"/>
      <c r="L443" s="245" t="s">
        <v>699</v>
      </c>
      <c r="M443" s="247" t="s">
        <v>699</v>
      </c>
      <c r="N443" s="249">
        <v>9</v>
      </c>
      <c r="O443" s="250" t="s">
        <v>2603</v>
      </c>
      <c r="P443" s="250">
        <v>8</v>
      </c>
      <c r="Q443" s="250" t="s">
        <v>7951</v>
      </c>
      <c r="R443" s="251">
        <v>13</v>
      </c>
      <c r="S443" s="250" t="s">
        <v>8014</v>
      </c>
      <c r="T443" s="250">
        <v>1</v>
      </c>
      <c r="U443" s="252" t="s">
        <v>7854</v>
      </c>
      <c r="V443" s="253" t="s">
        <v>2353</v>
      </c>
      <c r="W443" s="253" t="s">
        <v>7855</v>
      </c>
      <c r="X443" s="254" t="s">
        <v>7856</v>
      </c>
      <c r="Y443" s="255">
        <v>0</v>
      </c>
      <c r="Z443" s="255"/>
      <c r="AA443" s="256" t="s">
        <v>8015</v>
      </c>
      <c r="AB443" s="257">
        <f t="shared" si="6"/>
        <v>0</v>
      </c>
      <c r="AC443" s="258">
        <v>0</v>
      </c>
      <c r="AD443" s="247">
        <v>0</v>
      </c>
      <c r="AE443" s="247">
        <v>0</v>
      </c>
      <c r="AF443" s="258">
        <v>0</v>
      </c>
      <c r="AG443" s="258">
        <v>0</v>
      </c>
      <c r="AH443" s="247">
        <v>0</v>
      </c>
      <c r="AI443" s="247">
        <v>0</v>
      </c>
      <c r="AJ443" s="247">
        <v>0</v>
      </c>
      <c r="AK443" s="247">
        <v>0</v>
      </c>
      <c r="AL443" s="247">
        <v>0</v>
      </c>
      <c r="AM443" s="246" t="s">
        <v>7868</v>
      </c>
      <c r="AN443" s="247"/>
      <c r="AO443" s="247"/>
    </row>
    <row r="444" spans="1:41">
      <c r="A444" s="245" t="s">
        <v>1616</v>
      </c>
      <c r="B444" s="245" t="s">
        <v>4678</v>
      </c>
      <c r="C444" s="245" t="s">
        <v>7853</v>
      </c>
      <c r="D444" s="245" t="s">
        <v>2233</v>
      </c>
      <c r="E444" s="245" t="s">
        <v>1516</v>
      </c>
      <c r="F444" s="246" t="s">
        <v>727</v>
      </c>
      <c r="G444" s="247" t="s">
        <v>1617</v>
      </c>
      <c r="H444" s="247" t="s">
        <v>4679</v>
      </c>
      <c r="I444" s="248">
        <v>39910</v>
      </c>
      <c r="J444" s="245" t="s">
        <v>4680</v>
      </c>
      <c r="K444" s="245" t="s">
        <v>2332</v>
      </c>
      <c r="L444" s="245" t="s">
        <v>4681</v>
      </c>
      <c r="M444" s="247" t="s">
        <v>4682</v>
      </c>
      <c r="N444" s="249">
        <v>2</v>
      </c>
      <c r="O444" s="250" t="s">
        <v>2664</v>
      </c>
      <c r="P444" s="250">
        <v>12</v>
      </c>
      <c r="Q444" s="250" t="s">
        <v>2892</v>
      </c>
      <c r="R444" s="251">
        <v>48</v>
      </c>
      <c r="S444" s="250" t="s">
        <v>4683</v>
      </c>
      <c r="T444" s="250">
        <v>0</v>
      </c>
      <c r="U444" s="252" t="s">
        <v>7854</v>
      </c>
      <c r="V444" s="253" t="s">
        <v>4621</v>
      </c>
      <c r="W444" s="260" t="s">
        <v>35</v>
      </c>
      <c r="X444" s="254" t="s">
        <v>7862</v>
      </c>
      <c r="Y444" s="255">
        <v>39</v>
      </c>
      <c r="Z444" s="255"/>
      <c r="AA444" s="256" t="s">
        <v>699</v>
      </c>
      <c r="AB444" s="257">
        <f t="shared" si="6"/>
        <v>39</v>
      </c>
      <c r="AC444" s="258">
        <v>0</v>
      </c>
      <c r="AD444" s="247">
        <v>0</v>
      </c>
      <c r="AE444" s="247">
        <v>0</v>
      </c>
      <c r="AF444" s="258">
        <v>3</v>
      </c>
      <c r="AG444" s="258">
        <v>2</v>
      </c>
      <c r="AH444" s="247">
        <v>2</v>
      </c>
      <c r="AI444" s="247">
        <v>32</v>
      </c>
      <c r="AJ444" s="247">
        <v>0</v>
      </c>
      <c r="AK444" s="247">
        <v>0</v>
      </c>
      <c r="AL444" s="247">
        <v>0</v>
      </c>
      <c r="AM444" s="246" t="s">
        <v>7977</v>
      </c>
      <c r="AN444" s="247"/>
      <c r="AO444" s="247"/>
    </row>
    <row r="445" spans="1:41">
      <c r="A445" s="245" t="s">
        <v>1618</v>
      </c>
      <c r="B445" s="245" t="s">
        <v>4684</v>
      </c>
      <c r="C445" s="245" t="s">
        <v>7853</v>
      </c>
      <c r="D445" s="245" t="s">
        <v>2233</v>
      </c>
      <c r="E445" s="245" t="s">
        <v>1516</v>
      </c>
      <c r="F445" s="246" t="s">
        <v>727</v>
      </c>
      <c r="G445" s="247" t="s">
        <v>1619</v>
      </c>
      <c r="H445" s="247" t="s">
        <v>4685</v>
      </c>
      <c r="I445" s="248">
        <v>24532</v>
      </c>
      <c r="J445" s="245" t="s">
        <v>4686</v>
      </c>
      <c r="K445" s="245" t="s">
        <v>2332</v>
      </c>
      <c r="L445" s="245" t="s">
        <v>4687</v>
      </c>
      <c r="M445" s="247" t="s">
        <v>4688</v>
      </c>
      <c r="N445" s="249">
        <v>3</v>
      </c>
      <c r="O445" s="250" t="s">
        <v>2674</v>
      </c>
      <c r="P445" s="250">
        <v>16</v>
      </c>
      <c r="Q445" s="250" t="s">
        <v>4689</v>
      </c>
      <c r="R445" s="251">
        <v>90</v>
      </c>
      <c r="S445" s="250" t="s">
        <v>4690</v>
      </c>
      <c r="T445" s="250">
        <v>2</v>
      </c>
      <c r="U445" s="252" t="s">
        <v>7854</v>
      </c>
      <c r="V445" s="253" t="s">
        <v>26</v>
      </c>
      <c r="W445" s="260" t="s">
        <v>35</v>
      </c>
      <c r="X445" s="254" t="s">
        <v>7862</v>
      </c>
      <c r="Y445" s="255">
        <v>89</v>
      </c>
      <c r="Z445" s="255"/>
      <c r="AA445" s="256" t="s">
        <v>699</v>
      </c>
      <c r="AB445" s="257">
        <f t="shared" si="6"/>
        <v>89</v>
      </c>
      <c r="AC445" s="258">
        <v>0</v>
      </c>
      <c r="AD445" s="247">
        <v>0</v>
      </c>
      <c r="AE445" s="247">
        <v>0</v>
      </c>
      <c r="AF445" s="258">
        <v>0</v>
      </c>
      <c r="AG445" s="258">
        <v>0</v>
      </c>
      <c r="AH445" s="247">
        <v>0</v>
      </c>
      <c r="AI445" s="247">
        <v>89</v>
      </c>
      <c r="AJ445" s="247">
        <v>0</v>
      </c>
      <c r="AK445" s="247">
        <v>0</v>
      </c>
      <c r="AL445" s="247">
        <v>0</v>
      </c>
      <c r="AM445" s="246" t="s">
        <v>7977</v>
      </c>
      <c r="AN445" s="247"/>
      <c r="AO445" s="247"/>
    </row>
    <row r="446" spans="1:41">
      <c r="A446" s="245" t="s">
        <v>1620</v>
      </c>
      <c r="B446" s="245" t="s">
        <v>4691</v>
      </c>
      <c r="C446" s="245" t="s">
        <v>7853</v>
      </c>
      <c r="D446" s="245" t="s">
        <v>2233</v>
      </c>
      <c r="E446" s="245" t="s">
        <v>1516</v>
      </c>
      <c r="F446" s="246" t="s">
        <v>727</v>
      </c>
      <c r="G446" s="247" t="s">
        <v>1621</v>
      </c>
      <c r="H446" s="247" t="s">
        <v>4692</v>
      </c>
      <c r="I446" s="248">
        <v>13686</v>
      </c>
      <c r="J446" s="245" t="s">
        <v>4693</v>
      </c>
      <c r="K446" s="245" t="s">
        <v>2332</v>
      </c>
      <c r="L446" s="245" t="s">
        <v>4694</v>
      </c>
      <c r="M446" s="247" t="s">
        <v>4695</v>
      </c>
      <c r="N446" s="249">
        <v>3</v>
      </c>
      <c r="O446" s="250" t="s">
        <v>2469</v>
      </c>
      <c r="P446" s="250">
        <v>7</v>
      </c>
      <c r="Q446" s="250" t="s">
        <v>2430</v>
      </c>
      <c r="R446" s="251">
        <v>9</v>
      </c>
      <c r="S446" s="250" t="s">
        <v>4696</v>
      </c>
      <c r="T446" s="250">
        <v>1</v>
      </c>
      <c r="U446" s="252" t="s">
        <v>7854</v>
      </c>
      <c r="V446" s="253" t="s">
        <v>2353</v>
      </c>
      <c r="W446" s="253" t="s">
        <v>7855</v>
      </c>
      <c r="X446" s="254" t="s">
        <v>7856</v>
      </c>
      <c r="Y446" s="255">
        <v>6</v>
      </c>
      <c r="Z446" s="255"/>
      <c r="AA446" s="256" t="s">
        <v>699</v>
      </c>
      <c r="AB446" s="257">
        <f t="shared" si="6"/>
        <v>6</v>
      </c>
      <c r="AC446" s="258">
        <v>0</v>
      </c>
      <c r="AD446" s="247">
        <v>0</v>
      </c>
      <c r="AE446" s="247">
        <v>0</v>
      </c>
      <c r="AF446" s="258">
        <v>2</v>
      </c>
      <c r="AG446" s="258">
        <v>0</v>
      </c>
      <c r="AH446" s="247">
        <v>4</v>
      </c>
      <c r="AI446" s="247">
        <v>0</v>
      </c>
      <c r="AJ446" s="247">
        <v>0</v>
      </c>
      <c r="AK446" s="247">
        <v>0</v>
      </c>
      <c r="AL446" s="247">
        <v>0</v>
      </c>
      <c r="AM446" s="246" t="s">
        <v>8016</v>
      </c>
      <c r="AN446" s="247"/>
      <c r="AO446" s="247"/>
    </row>
    <row r="447" spans="1:41">
      <c r="A447" s="245" t="s">
        <v>1622</v>
      </c>
      <c r="B447" s="245" t="s">
        <v>4697</v>
      </c>
      <c r="C447" s="245" t="s">
        <v>7853</v>
      </c>
      <c r="D447" s="245" t="s">
        <v>2233</v>
      </c>
      <c r="E447" s="245" t="s">
        <v>1516</v>
      </c>
      <c r="F447" s="246" t="s">
        <v>730</v>
      </c>
      <c r="G447" s="247" t="s">
        <v>1623</v>
      </c>
      <c r="H447" s="247" t="s">
        <v>4587</v>
      </c>
      <c r="I447" s="248">
        <v>19139</v>
      </c>
      <c r="J447" s="245" t="s">
        <v>4698</v>
      </c>
      <c r="K447" s="245" t="s">
        <v>2332</v>
      </c>
      <c r="L447" s="245" t="s">
        <v>4699</v>
      </c>
      <c r="M447" s="247" t="s">
        <v>4700</v>
      </c>
      <c r="N447" s="249">
        <v>4</v>
      </c>
      <c r="O447" s="250" t="s">
        <v>2680</v>
      </c>
      <c r="P447" s="250">
        <v>5</v>
      </c>
      <c r="Q447" s="250" t="s">
        <v>2603</v>
      </c>
      <c r="R447" s="251">
        <v>13</v>
      </c>
      <c r="S447" s="250" t="s">
        <v>4701</v>
      </c>
      <c r="T447" s="250">
        <v>1</v>
      </c>
      <c r="U447" s="252" t="s">
        <v>7854</v>
      </c>
      <c r="V447" s="253" t="s">
        <v>2353</v>
      </c>
      <c r="W447" s="253" t="s">
        <v>7855</v>
      </c>
      <c r="X447" s="254" t="s">
        <v>7856</v>
      </c>
      <c r="Y447" s="255">
        <v>13</v>
      </c>
      <c r="Z447" s="255"/>
      <c r="AA447" s="256" t="s">
        <v>699</v>
      </c>
      <c r="AB447" s="257">
        <f t="shared" si="6"/>
        <v>13</v>
      </c>
      <c r="AC447" s="258">
        <v>0</v>
      </c>
      <c r="AD447" s="247">
        <v>0</v>
      </c>
      <c r="AE447" s="247">
        <v>0</v>
      </c>
      <c r="AF447" s="258">
        <v>9</v>
      </c>
      <c r="AG447" s="258">
        <v>1</v>
      </c>
      <c r="AH447" s="247">
        <v>0</v>
      </c>
      <c r="AI447" s="247">
        <v>3</v>
      </c>
      <c r="AJ447" s="247">
        <v>0</v>
      </c>
      <c r="AK447" s="247">
        <v>0</v>
      </c>
      <c r="AL447" s="247">
        <v>0</v>
      </c>
      <c r="AM447" s="246" t="s">
        <v>7868</v>
      </c>
      <c r="AN447" s="247"/>
      <c r="AO447" s="247"/>
    </row>
    <row r="448" spans="1:41">
      <c r="A448" s="245" t="s">
        <v>1624</v>
      </c>
      <c r="B448" s="245" t="s">
        <v>4702</v>
      </c>
      <c r="C448" s="245" t="s">
        <v>7853</v>
      </c>
      <c r="D448" s="245" t="s">
        <v>2233</v>
      </c>
      <c r="E448" s="245" t="s">
        <v>1516</v>
      </c>
      <c r="F448" s="246" t="s">
        <v>727</v>
      </c>
      <c r="G448" s="247" t="s">
        <v>1625</v>
      </c>
      <c r="H448" s="247" t="s">
        <v>4703</v>
      </c>
      <c r="I448" s="248">
        <v>4262</v>
      </c>
      <c r="J448" s="245"/>
      <c r="K448" s="245"/>
      <c r="L448" s="245" t="s">
        <v>699</v>
      </c>
      <c r="M448" s="247" t="s">
        <v>699</v>
      </c>
      <c r="N448" s="249">
        <v>4</v>
      </c>
      <c r="O448" s="250" t="s">
        <v>2437</v>
      </c>
      <c r="P448" s="250">
        <v>4</v>
      </c>
      <c r="Q448" s="250" t="s">
        <v>2470</v>
      </c>
      <c r="R448" s="251">
        <v>14</v>
      </c>
      <c r="S448" s="250" t="s">
        <v>4704</v>
      </c>
      <c r="T448" s="250">
        <v>0</v>
      </c>
      <c r="U448" s="252" t="s">
        <v>7854</v>
      </c>
      <c r="V448" s="253" t="s">
        <v>2353</v>
      </c>
      <c r="W448" s="253" t="s">
        <v>7855</v>
      </c>
      <c r="X448" s="254" t="s">
        <v>7856</v>
      </c>
      <c r="Y448" s="255">
        <v>10</v>
      </c>
      <c r="Z448" s="255"/>
      <c r="AA448" s="256" t="s">
        <v>699</v>
      </c>
      <c r="AB448" s="257">
        <f t="shared" si="6"/>
        <v>10</v>
      </c>
      <c r="AC448" s="258">
        <v>0</v>
      </c>
      <c r="AD448" s="247">
        <v>0</v>
      </c>
      <c r="AE448" s="247">
        <v>0</v>
      </c>
      <c r="AF448" s="258">
        <v>10</v>
      </c>
      <c r="AG448" s="258">
        <v>0</v>
      </c>
      <c r="AH448" s="247">
        <v>0</v>
      </c>
      <c r="AI448" s="247">
        <v>0</v>
      </c>
      <c r="AJ448" s="247">
        <v>0</v>
      </c>
      <c r="AK448" s="247">
        <v>0</v>
      </c>
      <c r="AL448" s="247">
        <v>0</v>
      </c>
      <c r="AM448" s="246" t="s">
        <v>7869</v>
      </c>
      <c r="AN448" s="247"/>
      <c r="AO448" s="247"/>
    </row>
    <row r="449" spans="1:41">
      <c r="A449" s="245" t="s">
        <v>1626</v>
      </c>
      <c r="B449" s="245" t="s">
        <v>4705</v>
      </c>
      <c r="C449" s="245" t="s">
        <v>7853</v>
      </c>
      <c r="D449" s="245" t="s">
        <v>2233</v>
      </c>
      <c r="E449" s="245" t="s">
        <v>1516</v>
      </c>
      <c r="F449" s="246" t="s">
        <v>727</v>
      </c>
      <c r="G449" s="247" t="s">
        <v>1627</v>
      </c>
      <c r="H449" s="247" t="s">
        <v>4706</v>
      </c>
      <c r="I449" s="248">
        <v>13338</v>
      </c>
      <c r="J449" s="245" t="s">
        <v>4707</v>
      </c>
      <c r="K449" s="245" t="s">
        <v>2332</v>
      </c>
      <c r="L449" s="245" t="s">
        <v>4708</v>
      </c>
      <c r="M449" s="247" t="s">
        <v>4709</v>
      </c>
      <c r="N449" s="249">
        <v>4</v>
      </c>
      <c r="O449" s="250" t="s">
        <v>2663</v>
      </c>
      <c r="P449" s="250">
        <v>5</v>
      </c>
      <c r="Q449" s="250" t="s">
        <v>2470</v>
      </c>
      <c r="R449" s="251">
        <v>13</v>
      </c>
      <c r="S449" s="250" t="s">
        <v>4710</v>
      </c>
      <c r="T449" s="250">
        <v>1</v>
      </c>
      <c r="U449" s="252" t="s">
        <v>7854</v>
      </c>
      <c r="V449" s="253" t="s">
        <v>2353</v>
      </c>
      <c r="W449" s="253" t="s">
        <v>7855</v>
      </c>
      <c r="X449" s="254" t="s">
        <v>7856</v>
      </c>
      <c r="Y449" s="255">
        <v>12</v>
      </c>
      <c r="Z449" s="255"/>
      <c r="AA449" s="256" t="s">
        <v>699</v>
      </c>
      <c r="AB449" s="257">
        <f t="shared" si="6"/>
        <v>12</v>
      </c>
      <c r="AC449" s="258">
        <v>0</v>
      </c>
      <c r="AD449" s="247">
        <v>0</v>
      </c>
      <c r="AE449" s="247">
        <v>0</v>
      </c>
      <c r="AF449" s="258">
        <v>1</v>
      </c>
      <c r="AG449" s="258">
        <v>0</v>
      </c>
      <c r="AH449" s="247">
        <v>9</v>
      </c>
      <c r="AI449" s="247">
        <v>2</v>
      </c>
      <c r="AJ449" s="247">
        <v>0</v>
      </c>
      <c r="AK449" s="247">
        <v>0</v>
      </c>
      <c r="AL449" s="247">
        <v>0</v>
      </c>
      <c r="AM449" s="246" t="s">
        <v>7868</v>
      </c>
      <c r="AN449" s="247"/>
      <c r="AO449" s="247"/>
    </row>
    <row r="450" spans="1:41">
      <c r="A450" s="245" t="s">
        <v>1628</v>
      </c>
      <c r="B450" s="245" t="s">
        <v>4711</v>
      </c>
      <c r="C450" s="245" t="s">
        <v>7853</v>
      </c>
      <c r="D450" s="245" t="s">
        <v>2233</v>
      </c>
      <c r="E450" s="245" t="s">
        <v>1516</v>
      </c>
      <c r="F450" s="246" t="s">
        <v>724</v>
      </c>
      <c r="G450" s="247" t="s">
        <v>1629</v>
      </c>
      <c r="H450" s="247" t="s">
        <v>4712</v>
      </c>
      <c r="I450" s="248">
        <v>18899</v>
      </c>
      <c r="J450" s="245"/>
      <c r="K450" s="245"/>
      <c r="L450" s="245" t="s">
        <v>699</v>
      </c>
      <c r="M450" s="247" t="s">
        <v>699</v>
      </c>
      <c r="N450" s="249">
        <v>7</v>
      </c>
      <c r="O450" s="250" t="s">
        <v>4525</v>
      </c>
      <c r="P450" s="250">
        <v>25</v>
      </c>
      <c r="Q450" s="250" t="s">
        <v>3527</v>
      </c>
      <c r="R450" s="251">
        <v>81</v>
      </c>
      <c r="S450" s="250" t="s">
        <v>4713</v>
      </c>
      <c r="T450" s="250">
        <v>1</v>
      </c>
      <c r="U450" s="252" t="s">
        <v>7854</v>
      </c>
      <c r="V450" s="253" t="s">
        <v>26</v>
      </c>
      <c r="W450" s="260" t="s">
        <v>35</v>
      </c>
      <c r="X450" s="254" t="s">
        <v>7862</v>
      </c>
      <c r="Y450" s="255">
        <v>65</v>
      </c>
      <c r="Z450" s="255"/>
      <c r="AA450" s="256" t="s">
        <v>699</v>
      </c>
      <c r="AB450" s="257">
        <f t="shared" si="6"/>
        <v>65</v>
      </c>
      <c r="AC450" s="258">
        <v>0</v>
      </c>
      <c r="AD450" s="247">
        <v>0</v>
      </c>
      <c r="AE450" s="247">
        <v>0</v>
      </c>
      <c r="AF450" s="258">
        <v>56</v>
      </c>
      <c r="AG450" s="258">
        <v>0</v>
      </c>
      <c r="AH450" s="247">
        <v>0</v>
      </c>
      <c r="AI450" s="247">
        <v>9</v>
      </c>
      <c r="AJ450" s="247">
        <v>0</v>
      </c>
      <c r="AK450" s="247">
        <v>0</v>
      </c>
      <c r="AL450" s="247">
        <v>0</v>
      </c>
      <c r="AM450" s="246" t="s">
        <v>7868</v>
      </c>
      <c r="AN450" s="247"/>
      <c r="AO450" s="247"/>
    </row>
    <row r="451" spans="1:41">
      <c r="A451" s="245" t="s">
        <v>1630</v>
      </c>
      <c r="B451" s="245" t="s">
        <v>4714</v>
      </c>
      <c r="C451" s="245" t="s">
        <v>7853</v>
      </c>
      <c r="D451" s="245" t="s">
        <v>2233</v>
      </c>
      <c r="E451" s="245" t="s">
        <v>1516</v>
      </c>
      <c r="F451" s="246" t="s">
        <v>727</v>
      </c>
      <c r="G451" s="247" t="s">
        <v>1631</v>
      </c>
      <c r="H451" s="247" t="s">
        <v>4715</v>
      </c>
      <c r="I451" s="248">
        <v>38111</v>
      </c>
      <c r="J451" s="245" t="s">
        <v>4716</v>
      </c>
      <c r="K451" s="245" t="s">
        <v>2332</v>
      </c>
      <c r="L451" s="245" t="s">
        <v>4717</v>
      </c>
      <c r="M451" s="247" t="s">
        <v>4718</v>
      </c>
      <c r="N451" s="249">
        <v>3</v>
      </c>
      <c r="O451" s="250" t="s">
        <v>3576</v>
      </c>
      <c r="P451" s="250">
        <v>15</v>
      </c>
      <c r="Q451" s="250" t="s">
        <v>4719</v>
      </c>
      <c r="R451" s="251">
        <v>36</v>
      </c>
      <c r="S451" s="250" t="s">
        <v>4720</v>
      </c>
      <c r="T451" s="250">
        <v>1</v>
      </c>
      <c r="U451" s="252" t="s">
        <v>7854</v>
      </c>
      <c r="V451" s="253" t="s">
        <v>26</v>
      </c>
      <c r="W451" s="260" t="s">
        <v>35</v>
      </c>
      <c r="X451" s="254" t="s">
        <v>7862</v>
      </c>
      <c r="Y451" s="255">
        <v>32</v>
      </c>
      <c r="Z451" s="255"/>
      <c r="AA451" s="256" t="s">
        <v>699</v>
      </c>
      <c r="AB451" s="257">
        <f t="shared" si="6"/>
        <v>32</v>
      </c>
      <c r="AC451" s="258">
        <v>0</v>
      </c>
      <c r="AD451" s="247">
        <v>0</v>
      </c>
      <c r="AE451" s="247">
        <v>0</v>
      </c>
      <c r="AF451" s="258">
        <v>7</v>
      </c>
      <c r="AG451" s="258">
        <v>2</v>
      </c>
      <c r="AH451" s="247">
        <v>22</v>
      </c>
      <c r="AI451" s="247">
        <v>1</v>
      </c>
      <c r="AJ451" s="247">
        <v>0</v>
      </c>
      <c r="AK451" s="247">
        <v>0</v>
      </c>
      <c r="AL451" s="247">
        <v>0</v>
      </c>
      <c r="AM451" s="246" t="s">
        <v>7868</v>
      </c>
      <c r="AN451" s="247"/>
      <c r="AO451" s="247"/>
    </row>
    <row r="452" spans="1:41">
      <c r="A452" s="245" t="s">
        <v>1632</v>
      </c>
      <c r="B452" s="245" t="s">
        <v>4721</v>
      </c>
      <c r="C452" s="245" t="s">
        <v>7853</v>
      </c>
      <c r="D452" s="245" t="s">
        <v>2233</v>
      </c>
      <c r="E452" s="245" t="s">
        <v>1516</v>
      </c>
      <c r="F452" s="246" t="s">
        <v>727</v>
      </c>
      <c r="G452" s="247" t="s">
        <v>1633</v>
      </c>
      <c r="H452" s="247" t="s">
        <v>4722</v>
      </c>
      <c r="I452" s="248">
        <v>26764</v>
      </c>
      <c r="J452" s="245" t="s">
        <v>4723</v>
      </c>
      <c r="K452" s="245" t="s">
        <v>2332</v>
      </c>
      <c r="L452" s="245" t="s">
        <v>4724</v>
      </c>
      <c r="M452" s="247" t="s">
        <v>4725</v>
      </c>
      <c r="N452" s="249">
        <v>4</v>
      </c>
      <c r="O452" s="250" t="s">
        <v>4726</v>
      </c>
      <c r="P452" s="250">
        <v>9</v>
      </c>
      <c r="Q452" s="250" t="s">
        <v>2650</v>
      </c>
      <c r="R452" s="251">
        <v>48</v>
      </c>
      <c r="S452" s="250" t="s">
        <v>4727</v>
      </c>
      <c r="T452" s="250">
        <v>1</v>
      </c>
      <c r="U452" s="252" t="s">
        <v>7854</v>
      </c>
      <c r="V452" s="253" t="s">
        <v>26</v>
      </c>
      <c r="W452" s="260" t="s">
        <v>35</v>
      </c>
      <c r="X452" s="254" t="s">
        <v>7862</v>
      </c>
      <c r="Y452" s="255">
        <v>48</v>
      </c>
      <c r="Z452" s="255"/>
      <c r="AA452" s="256" t="s">
        <v>699</v>
      </c>
      <c r="AB452" s="257">
        <f t="shared" ref="AB452:AB515" si="7">SUM(AC452:AL452)</f>
        <v>48</v>
      </c>
      <c r="AC452" s="258">
        <v>0</v>
      </c>
      <c r="AD452" s="247">
        <v>0</v>
      </c>
      <c r="AE452" s="247">
        <v>0</v>
      </c>
      <c r="AF452" s="258">
        <v>4</v>
      </c>
      <c r="AG452" s="258">
        <v>3</v>
      </c>
      <c r="AH452" s="247">
        <v>36</v>
      </c>
      <c r="AI452" s="247">
        <v>5</v>
      </c>
      <c r="AJ452" s="247">
        <v>0</v>
      </c>
      <c r="AK452" s="247">
        <v>0</v>
      </c>
      <c r="AL452" s="247">
        <v>0</v>
      </c>
      <c r="AM452" s="246" t="s">
        <v>7977</v>
      </c>
      <c r="AN452" s="247"/>
      <c r="AO452" s="247"/>
    </row>
    <row r="453" spans="1:41">
      <c r="A453" s="245" t="s">
        <v>1634</v>
      </c>
      <c r="B453" s="245" t="s">
        <v>4728</v>
      </c>
      <c r="C453" s="245" t="s">
        <v>7853</v>
      </c>
      <c r="D453" s="245" t="s">
        <v>2233</v>
      </c>
      <c r="E453" s="245" t="s">
        <v>1516</v>
      </c>
      <c r="F453" s="246" t="s">
        <v>730</v>
      </c>
      <c r="G453" s="247" t="s">
        <v>1635</v>
      </c>
      <c r="H453" s="247" t="s">
        <v>4729</v>
      </c>
      <c r="I453" s="248">
        <v>39142</v>
      </c>
      <c r="J453" s="245"/>
      <c r="K453" s="245"/>
      <c r="L453" s="245" t="s">
        <v>4731</v>
      </c>
      <c r="M453" s="247" t="s">
        <v>4732</v>
      </c>
      <c r="N453" s="249">
        <v>2</v>
      </c>
      <c r="O453" s="250" t="s">
        <v>4733</v>
      </c>
      <c r="P453" s="250">
        <v>17</v>
      </c>
      <c r="Q453" s="250" t="s">
        <v>3646</v>
      </c>
      <c r="R453" s="251">
        <v>54</v>
      </c>
      <c r="S453" s="250" t="s">
        <v>4734</v>
      </c>
      <c r="T453" s="250">
        <v>2</v>
      </c>
      <c r="U453" s="252" t="s">
        <v>7854</v>
      </c>
      <c r="V453" s="253" t="s">
        <v>26</v>
      </c>
      <c r="W453" s="260" t="s">
        <v>35</v>
      </c>
      <c r="X453" s="254" t="s">
        <v>7862</v>
      </c>
      <c r="Y453" s="255">
        <v>50</v>
      </c>
      <c r="Z453" s="255"/>
      <c r="AA453" s="256" t="s">
        <v>699</v>
      </c>
      <c r="AB453" s="257">
        <f t="shared" si="7"/>
        <v>50</v>
      </c>
      <c r="AC453" s="258">
        <v>0</v>
      </c>
      <c r="AD453" s="247">
        <v>0</v>
      </c>
      <c r="AE453" s="247">
        <v>0</v>
      </c>
      <c r="AF453" s="258">
        <v>9</v>
      </c>
      <c r="AG453" s="258">
        <v>0</v>
      </c>
      <c r="AH453" s="247">
        <v>34</v>
      </c>
      <c r="AI453" s="247">
        <v>7</v>
      </c>
      <c r="AJ453" s="247">
        <v>0</v>
      </c>
      <c r="AK453" s="247">
        <v>0</v>
      </c>
      <c r="AL453" s="247">
        <v>0</v>
      </c>
      <c r="AM453" s="246" t="s">
        <v>7868</v>
      </c>
      <c r="AN453" s="247"/>
      <c r="AO453" s="247"/>
    </row>
    <row r="454" spans="1:41">
      <c r="A454" s="245" t="s">
        <v>1636</v>
      </c>
      <c r="B454" s="245" t="s">
        <v>4735</v>
      </c>
      <c r="C454" s="245" t="s">
        <v>7853</v>
      </c>
      <c r="D454" s="245" t="s">
        <v>2233</v>
      </c>
      <c r="E454" s="245" t="s">
        <v>1516</v>
      </c>
      <c r="F454" s="246" t="s">
        <v>727</v>
      </c>
      <c r="G454" s="247" t="s">
        <v>1637</v>
      </c>
      <c r="H454" s="247" t="s">
        <v>4736</v>
      </c>
      <c r="I454" s="248">
        <v>39142</v>
      </c>
      <c r="J454" s="245" t="s">
        <v>4737</v>
      </c>
      <c r="K454" s="245" t="s">
        <v>2332</v>
      </c>
      <c r="L454" s="245" t="s">
        <v>4738</v>
      </c>
      <c r="M454" s="247"/>
      <c r="N454" s="249">
        <v>3</v>
      </c>
      <c r="O454" s="250" t="s">
        <v>3851</v>
      </c>
      <c r="P454" s="250">
        <v>9</v>
      </c>
      <c r="Q454" s="250" t="s">
        <v>2790</v>
      </c>
      <c r="R454" s="251">
        <v>21</v>
      </c>
      <c r="S454" s="250" t="s">
        <v>3040</v>
      </c>
      <c r="T454" s="250">
        <v>2</v>
      </c>
      <c r="U454" s="252" t="s">
        <v>7854</v>
      </c>
      <c r="V454" s="253" t="s">
        <v>26</v>
      </c>
      <c r="W454" s="253" t="s">
        <v>7855</v>
      </c>
      <c r="X454" s="254" t="s">
        <v>7856</v>
      </c>
      <c r="Y454" s="255">
        <v>42</v>
      </c>
      <c r="Z454" s="255"/>
      <c r="AA454" s="256" t="s">
        <v>699</v>
      </c>
      <c r="AB454" s="257">
        <f t="shared" si="7"/>
        <v>42</v>
      </c>
      <c r="AC454" s="258">
        <v>0</v>
      </c>
      <c r="AD454" s="247">
        <v>0</v>
      </c>
      <c r="AE454" s="247">
        <v>0</v>
      </c>
      <c r="AF454" s="258">
        <v>42</v>
      </c>
      <c r="AG454" s="258">
        <v>0</v>
      </c>
      <c r="AH454" s="247">
        <v>0</v>
      </c>
      <c r="AI454" s="247">
        <v>0</v>
      </c>
      <c r="AJ454" s="247">
        <v>0</v>
      </c>
      <c r="AK454" s="247">
        <v>0</v>
      </c>
      <c r="AL454" s="247">
        <v>0</v>
      </c>
      <c r="AM454" s="246" t="s">
        <v>8016</v>
      </c>
      <c r="AN454" s="247"/>
      <c r="AO454" s="247"/>
    </row>
    <row r="455" spans="1:41">
      <c r="A455" s="245" t="s">
        <v>1638</v>
      </c>
      <c r="B455" s="245" t="s">
        <v>4739</v>
      </c>
      <c r="C455" s="245" t="s">
        <v>7853</v>
      </c>
      <c r="D455" s="245" t="s">
        <v>2233</v>
      </c>
      <c r="E455" s="245" t="s">
        <v>1516</v>
      </c>
      <c r="F455" s="246" t="s">
        <v>724</v>
      </c>
      <c r="G455" s="247" t="s">
        <v>1639</v>
      </c>
      <c r="H455" s="247" t="s">
        <v>4740</v>
      </c>
      <c r="I455" s="248">
        <v>20241</v>
      </c>
      <c r="J455" s="245" t="s">
        <v>4741</v>
      </c>
      <c r="K455" s="245" t="s">
        <v>2332</v>
      </c>
      <c r="L455" s="245" t="s">
        <v>4742</v>
      </c>
      <c r="M455" s="247" t="s">
        <v>4743</v>
      </c>
      <c r="N455" s="249">
        <v>3</v>
      </c>
      <c r="O455" s="250" t="s">
        <v>4612</v>
      </c>
      <c r="P455" s="250">
        <v>8</v>
      </c>
      <c r="Q455" s="250" t="s">
        <v>4744</v>
      </c>
      <c r="R455" s="251">
        <v>79</v>
      </c>
      <c r="S455" s="250" t="s">
        <v>4745</v>
      </c>
      <c r="T455" s="250">
        <v>1</v>
      </c>
      <c r="U455" s="252" t="s">
        <v>7854</v>
      </c>
      <c r="V455" s="253" t="s">
        <v>26</v>
      </c>
      <c r="W455" s="260" t="s">
        <v>35</v>
      </c>
      <c r="X455" s="254" t="s">
        <v>7862</v>
      </c>
      <c r="Y455" s="255">
        <v>57</v>
      </c>
      <c r="Z455" s="255"/>
      <c r="AA455" s="256" t="s">
        <v>699</v>
      </c>
      <c r="AB455" s="257">
        <f t="shared" si="7"/>
        <v>57</v>
      </c>
      <c r="AC455" s="258">
        <v>0</v>
      </c>
      <c r="AD455" s="247">
        <v>0</v>
      </c>
      <c r="AE455" s="247">
        <v>0</v>
      </c>
      <c r="AF455" s="258">
        <v>11</v>
      </c>
      <c r="AG455" s="258">
        <v>1</v>
      </c>
      <c r="AH455" s="247">
        <v>39</v>
      </c>
      <c r="AI455" s="247">
        <v>6</v>
      </c>
      <c r="AJ455" s="247">
        <v>0</v>
      </c>
      <c r="AK455" s="247">
        <v>0</v>
      </c>
      <c r="AL455" s="247">
        <v>0</v>
      </c>
      <c r="AM455" s="246" t="s">
        <v>7868</v>
      </c>
      <c r="AN455" s="247"/>
      <c r="AO455" s="247"/>
    </row>
    <row r="456" spans="1:41">
      <c r="A456" s="245" t="s">
        <v>1640</v>
      </c>
      <c r="B456" s="245" t="s">
        <v>4746</v>
      </c>
      <c r="C456" s="245" t="s">
        <v>7853</v>
      </c>
      <c r="D456" s="245" t="s">
        <v>2233</v>
      </c>
      <c r="E456" s="245" t="s">
        <v>1516</v>
      </c>
      <c r="F456" s="246" t="s">
        <v>730</v>
      </c>
      <c r="G456" s="247" t="s">
        <v>1641</v>
      </c>
      <c r="H456" s="247" t="s">
        <v>4747</v>
      </c>
      <c r="I456" s="248">
        <v>20546</v>
      </c>
      <c r="J456" s="245" t="s">
        <v>4748</v>
      </c>
      <c r="K456" s="245" t="s">
        <v>2332</v>
      </c>
      <c r="L456" s="245" t="s">
        <v>4749</v>
      </c>
      <c r="M456" s="247" t="s">
        <v>4750</v>
      </c>
      <c r="N456" s="249">
        <v>4</v>
      </c>
      <c r="O456" s="250" t="s">
        <v>4751</v>
      </c>
      <c r="P456" s="250">
        <v>22</v>
      </c>
      <c r="Q456" s="250" t="s">
        <v>4140</v>
      </c>
      <c r="R456" s="251">
        <v>59</v>
      </c>
      <c r="S456" s="250" t="s">
        <v>4752</v>
      </c>
      <c r="T456" s="250">
        <v>1</v>
      </c>
      <c r="U456" s="252" t="s">
        <v>7854</v>
      </c>
      <c r="V456" s="253" t="s">
        <v>26</v>
      </c>
      <c r="W456" s="260" t="s">
        <v>35</v>
      </c>
      <c r="X456" s="254" t="s">
        <v>7862</v>
      </c>
      <c r="Y456" s="255">
        <v>48</v>
      </c>
      <c r="Z456" s="255"/>
      <c r="AA456" s="256" t="s">
        <v>699</v>
      </c>
      <c r="AB456" s="257">
        <f t="shared" si="7"/>
        <v>48</v>
      </c>
      <c r="AC456" s="258">
        <v>0</v>
      </c>
      <c r="AD456" s="247">
        <v>0</v>
      </c>
      <c r="AE456" s="247">
        <v>0</v>
      </c>
      <c r="AF456" s="258">
        <v>38</v>
      </c>
      <c r="AG456" s="258">
        <v>2</v>
      </c>
      <c r="AH456" s="247">
        <v>0</v>
      </c>
      <c r="AI456" s="247">
        <v>8</v>
      </c>
      <c r="AJ456" s="247">
        <v>0</v>
      </c>
      <c r="AK456" s="247">
        <v>0</v>
      </c>
      <c r="AL456" s="247">
        <v>0</v>
      </c>
      <c r="AM456" s="246" t="s">
        <v>7868</v>
      </c>
      <c r="AN456" s="247"/>
      <c r="AO456" s="247"/>
    </row>
    <row r="457" spans="1:41">
      <c r="A457" s="245" t="s">
        <v>1642</v>
      </c>
      <c r="B457" s="245" t="s">
        <v>4753</v>
      </c>
      <c r="C457" s="245" t="s">
        <v>7853</v>
      </c>
      <c r="D457" s="245" t="s">
        <v>2233</v>
      </c>
      <c r="E457" s="245" t="s">
        <v>1516</v>
      </c>
      <c r="F457" s="246" t="s">
        <v>727</v>
      </c>
      <c r="G457" s="247" t="s">
        <v>1643</v>
      </c>
      <c r="H457" s="247" t="s">
        <v>4754</v>
      </c>
      <c r="I457" s="248">
        <v>11192</v>
      </c>
      <c r="J457" s="245"/>
      <c r="K457" s="245"/>
      <c r="L457" s="245" t="s">
        <v>4756</v>
      </c>
      <c r="M457" s="247" t="s">
        <v>4757</v>
      </c>
      <c r="N457" s="249">
        <v>7</v>
      </c>
      <c r="O457" s="250" t="s">
        <v>4758</v>
      </c>
      <c r="P457" s="250">
        <v>10</v>
      </c>
      <c r="Q457" s="250" t="s">
        <v>4232</v>
      </c>
      <c r="R457" s="251">
        <v>24</v>
      </c>
      <c r="S457" s="250" t="s">
        <v>4759</v>
      </c>
      <c r="T457" s="250">
        <v>2</v>
      </c>
      <c r="U457" s="252" t="s">
        <v>7854</v>
      </c>
      <c r="V457" s="253" t="s">
        <v>26</v>
      </c>
      <c r="W457" s="253" t="s">
        <v>7855</v>
      </c>
      <c r="X457" s="254" t="s">
        <v>7856</v>
      </c>
      <c r="Y457" s="255">
        <v>38</v>
      </c>
      <c r="Z457" s="255"/>
      <c r="AA457" s="256" t="s">
        <v>699</v>
      </c>
      <c r="AB457" s="257">
        <f t="shared" si="7"/>
        <v>38</v>
      </c>
      <c r="AC457" s="258">
        <v>0</v>
      </c>
      <c r="AD457" s="247">
        <v>0</v>
      </c>
      <c r="AE457" s="247">
        <v>0</v>
      </c>
      <c r="AF457" s="258">
        <v>15</v>
      </c>
      <c r="AG457" s="258">
        <v>0</v>
      </c>
      <c r="AH457" s="247">
        <v>13</v>
      </c>
      <c r="AI457" s="247">
        <v>10</v>
      </c>
      <c r="AJ457" s="247">
        <v>0</v>
      </c>
      <c r="AK457" s="247">
        <v>0</v>
      </c>
      <c r="AL457" s="247">
        <v>0</v>
      </c>
      <c r="AM457" s="246" t="s">
        <v>7868</v>
      </c>
      <c r="AN457" s="247"/>
      <c r="AO457" s="247"/>
    </row>
    <row r="458" spans="1:41">
      <c r="A458" s="245" t="s">
        <v>1644</v>
      </c>
      <c r="B458" s="245" t="s">
        <v>4760</v>
      </c>
      <c r="C458" s="245" t="s">
        <v>7853</v>
      </c>
      <c r="D458" s="245" t="s">
        <v>2233</v>
      </c>
      <c r="E458" s="245" t="s">
        <v>1516</v>
      </c>
      <c r="F458" s="246" t="s">
        <v>724</v>
      </c>
      <c r="G458" s="247" t="s">
        <v>1645</v>
      </c>
      <c r="H458" s="247" t="s">
        <v>4761</v>
      </c>
      <c r="I458" s="248">
        <v>38415</v>
      </c>
      <c r="J458" s="245"/>
      <c r="K458" s="245"/>
      <c r="L458" s="245" t="s">
        <v>699</v>
      </c>
      <c r="M458" s="247" t="s">
        <v>699</v>
      </c>
      <c r="N458" s="249">
        <v>5</v>
      </c>
      <c r="O458" s="250" t="s">
        <v>4476</v>
      </c>
      <c r="P458" s="250">
        <v>26</v>
      </c>
      <c r="Q458" s="250" t="s">
        <v>4036</v>
      </c>
      <c r="R458" s="251">
        <v>99</v>
      </c>
      <c r="S458" s="250" t="s">
        <v>4762</v>
      </c>
      <c r="T458" s="250">
        <v>2</v>
      </c>
      <c r="U458" s="252" t="s">
        <v>7854</v>
      </c>
      <c r="V458" s="253" t="s">
        <v>26</v>
      </c>
      <c r="W458" s="260" t="s">
        <v>35</v>
      </c>
      <c r="X458" s="254" t="s">
        <v>7862</v>
      </c>
      <c r="Y458" s="255">
        <v>67</v>
      </c>
      <c r="Z458" s="255"/>
      <c r="AA458" s="256" t="s">
        <v>699</v>
      </c>
      <c r="AB458" s="257">
        <f t="shared" si="7"/>
        <v>67</v>
      </c>
      <c r="AC458" s="258">
        <v>0</v>
      </c>
      <c r="AD458" s="247">
        <v>0</v>
      </c>
      <c r="AE458" s="247">
        <v>0</v>
      </c>
      <c r="AF458" s="258">
        <v>6</v>
      </c>
      <c r="AG458" s="258">
        <v>3</v>
      </c>
      <c r="AH458" s="247">
        <v>47</v>
      </c>
      <c r="AI458" s="247">
        <v>11</v>
      </c>
      <c r="AJ458" s="247">
        <v>0</v>
      </c>
      <c r="AK458" s="247">
        <v>0</v>
      </c>
      <c r="AL458" s="247">
        <v>0</v>
      </c>
      <c r="AM458" s="246" t="s">
        <v>7868</v>
      </c>
      <c r="AN458" s="247"/>
      <c r="AO458" s="247"/>
    </row>
    <row r="459" spans="1:41">
      <c r="A459" s="245" t="s">
        <v>1646</v>
      </c>
      <c r="B459" s="245" t="s">
        <v>4763</v>
      </c>
      <c r="C459" s="245" t="s">
        <v>7853</v>
      </c>
      <c r="D459" s="245" t="s">
        <v>2233</v>
      </c>
      <c r="E459" s="245" t="s">
        <v>1516</v>
      </c>
      <c r="F459" s="246" t="s">
        <v>730</v>
      </c>
      <c r="G459" s="247" t="s">
        <v>1647</v>
      </c>
      <c r="H459" s="247" t="s">
        <v>4764</v>
      </c>
      <c r="I459" s="248">
        <v>38056</v>
      </c>
      <c r="J459" s="245" t="s">
        <v>4765</v>
      </c>
      <c r="K459" s="245" t="s">
        <v>2332</v>
      </c>
      <c r="L459" s="245" t="s">
        <v>4766</v>
      </c>
      <c r="M459" s="247" t="s">
        <v>4767</v>
      </c>
      <c r="N459" s="249">
        <v>3</v>
      </c>
      <c r="O459" s="250" t="s">
        <v>4768</v>
      </c>
      <c r="P459" s="250">
        <v>12</v>
      </c>
      <c r="Q459" s="250" t="s">
        <v>3641</v>
      </c>
      <c r="R459" s="251">
        <v>73</v>
      </c>
      <c r="S459" s="250" t="s">
        <v>4769</v>
      </c>
      <c r="T459" s="250">
        <v>1</v>
      </c>
      <c r="U459" s="252" t="s">
        <v>7854</v>
      </c>
      <c r="V459" s="253" t="s">
        <v>26</v>
      </c>
      <c r="W459" s="260" t="s">
        <v>35</v>
      </c>
      <c r="X459" s="254" t="s">
        <v>7862</v>
      </c>
      <c r="Y459" s="255">
        <v>56</v>
      </c>
      <c r="Z459" s="255"/>
      <c r="AA459" s="256" t="s">
        <v>699</v>
      </c>
      <c r="AB459" s="257">
        <f t="shared" si="7"/>
        <v>56</v>
      </c>
      <c r="AC459" s="258">
        <v>0</v>
      </c>
      <c r="AD459" s="247">
        <v>0</v>
      </c>
      <c r="AE459" s="247">
        <v>0</v>
      </c>
      <c r="AF459" s="258">
        <v>1</v>
      </c>
      <c r="AG459" s="258">
        <v>0</v>
      </c>
      <c r="AH459" s="247">
        <v>53</v>
      </c>
      <c r="AI459" s="247">
        <v>2</v>
      </c>
      <c r="AJ459" s="247">
        <v>0</v>
      </c>
      <c r="AK459" s="247">
        <v>0</v>
      </c>
      <c r="AL459" s="247">
        <v>0</v>
      </c>
      <c r="AM459" s="246" t="s">
        <v>7868</v>
      </c>
      <c r="AN459" s="247"/>
      <c r="AO459" s="247"/>
    </row>
    <row r="460" spans="1:41">
      <c r="A460" s="245" t="s">
        <v>1648</v>
      </c>
      <c r="B460" s="245" t="s">
        <v>4770</v>
      </c>
      <c r="C460" s="245" t="s">
        <v>7853</v>
      </c>
      <c r="D460" s="245" t="s">
        <v>2233</v>
      </c>
      <c r="E460" s="245" t="s">
        <v>1516</v>
      </c>
      <c r="F460" s="246" t="s">
        <v>727</v>
      </c>
      <c r="G460" s="247" t="s">
        <v>1649</v>
      </c>
      <c r="H460" s="247" t="s">
        <v>4771</v>
      </c>
      <c r="I460" s="248">
        <v>33117</v>
      </c>
      <c r="J460" s="245"/>
      <c r="K460" s="245"/>
      <c r="L460" s="245" t="s">
        <v>699</v>
      </c>
      <c r="M460" s="247" t="s">
        <v>699</v>
      </c>
      <c r="N460" s="249">
        <v>3</v>
      </c>
      <c r="O460" s="250" t="s">
        <v>3986</v>
      </c>
      <c r="P460" s="250">
        <v>8</v>
      </c>
      <c r="Q460" s="250" t="s">
        <v>4178</v>
      </c>
      <c r="R460" s="251">
        <v>31</v>
      </c>
      <c r="S460" s="250" t="s">
        <v>4772</v>
      </c>
      <c r="T460" s="250">
        <v>1</v>
      </c>
      <c r="U460" s="252" t="s">
        <v>7854</v>
      </c>
      <c r="V460" s="253" t="s">
        <v>26</v>
      </c>
      <c r="W460" s="253" t="s">
        <v>7855</v>
      </c>
      <c r="X460" s="254" t="s">
        <v>7856</v>
      </c>
      <c r="Y460" s="255">
        <v>30</v>
      </c>
      <c r="Z460" s="255"/>
      <c r="AA460" s="256" t="s">
        <v>699</v>
      </c>
      <c r="AB460" s="257">
        <f t="shared" si="7"/>
        <v>30</v>
      </c>
      <c r="AC460" s="258">
        <v>0</v>
      </c>
      <c r="AD460" s="247">
        <v>0</v>
      </c>
      <c r="AE460" s="247">
        <v>0</v>
      </c>
      <c r="AF460" s="258">
        <v>28</v>
      </c>
      <c r="AG460" s="258">
        <v>0</v>
      </c>
      <c r="AH460" s="247">
        <v>0</v>
      </c>
      <c r="AI460" s="247">
        <v>2</v>
      </c>
      <c r="AJ460" s="247">
        <v>0</v>
      </c>
      <c r="AK460" s="247">
        <v>0</v>
      </c>
      <c r="AL460" s="247">
        <v>0</v>
      </c>
      <c r="AM460" s="246" t="s">
        <v>7868</v>
      </c>
      <c r="AN460" s="247"/>
      <c r="AO460" s="247"/>
    </row>
    <row r="461" spans="1:41">
      <c r="A461" s="245" t="s">
        <v>1650</v>
      </c>
      <c r="B461" s="245" t="s">
        <v>4773</v>
      </c>
      <c r="C461" s="245" t="s">
        <v>7853</v>
      </c>
      <c r="D461" s="245" t="s">
        <v>2233</v>
      </c>
      <c r="E461" s="245" t="s">
        <v>1516</v>
      </c>
      <c r="F461" s="246" t="s">
        <v>730</v>
      </c>
      <c r="G461" s="247" t="s">
        <v>1651</v>
      </c>
      <c r="H461" s="247" t="s">
        <v>4774</v>
      </c>
      <c r="I461" s="248">
        <v>17307</v>
      </c>
      <c r="J461" s="245" t="s">
        <v>4775</v>
      </c>
      <c r="K461" s="245" t="s">
        <v>2332</v>
      </c>
      <c r="L461" s="245" t="s">
        <v>4776</v>
      </c>
      <c r="M461" s="247" t="s">
        <v>4777</v>
      </c>
      <c r="N461" s="249">
        <v>6</v>
      </c>
      <c r="O461" s="250" t="s">
        <v>2351</v>
      </c>
      <c r="P461" s="250">
        <v>22</v>
      </c>
      <c r="Q461" s="250" t="s">
        <v>2351</v>
      </c>
      <c r="R461" s="251">
        <v>58</v>
      </c>
      <c r="S461" s="250" t="s">
        <v>4778</v>
      </c>
      <c r="T461" s="250">
        <v>1</v>
      </c>
      <c r="U461" s="252" t="s">
        <v>7854</v>
      </c>
      <c r="V461" s="253" t="s">
        <v>26</v>
      </c>
      <c r="W461" s="260" t="s">
        <v>35</v>
      </c>
      <c r="X461" s="254" t="s">
        <v>7862</v>
      </c>
      <c r="Y461" s="255">
        <v>50</v>
      </c>
      <c r="Z461" s="255"/>
      <c r="AA461" s="256" t="s">
        <v>699</v>
      </c>
      <c r="AB461" s="257">
        <f t="shared" si="7"/>
        <v>50</v>
      </c>
      <c r="AC461" s="258">
        <v>0</v>
      </c>
      <c r="AD461" s="247">
        <v>0</v>
      </c>
      <c r="AE461" s="247">
        <v>0</v>
      </c>
      <c r="AF461" s="258">
        <v>10</v>
      </c>
      <c r="AG461" s="258">
        <v>0</v>
      </c>
      <c r="AH461" s="247">
        <v>39</v>
      </c>
      <c r="AI461" s="247">
        <v>1</v>
      </c>
      <c r="AJ461" s="247">
        <v>0</v>
      </c>
      <c r="AK461" s="247">
        <v>0</v>
      </c>
      <c r="AL461" s="247">
        <v>0</v>
      </c>
      <c r="AM461" s="246" t="s">
        <v>7868</v>
      </c>
      <c r="AN461" s="247"/>
      <c r="AO461" s="247"/>
    </row>
    <row r="462" spans="1:41">
      <c r="A462" s="245" t="s">
        <v>1652</v>
      </c>
      <c r="B462" s="245" t="s">
        <v>4779</v>
      </c>
      <c r="C462" s="245" t="s">
        <v>7853</v>
      </c>
      <c r="D462" s="245" t="s">
        <v>2233</v>
      </c>
      <c r="E462" s="245" t="s">
        <v>1516</v>
      </c>
      <c r="F462" s="246" t="s">
        <v>7859</v>
      </c>
      <c r="G462" s="247" t="s">
        <v>1653</v>
      </c>
      <c r="H462" s="247" t="s">
        <v>4780</v>
      </c>
      <c r="I462" s="248">
        <v>20201</v>
      </c>
      <c r="J462" s="245" t="s">
        <v>4781</v>
      </c>
      <c r="K462" s="245" t="s">
        <v>2332</v>
      </c>
      <c r="L462" s="245" t="s">
        <v>4782</v>
      </c>
      <c r="M462" s="247" t="s">
        <v>4783</v>
      </c>
      <c r="N462" s="249">
        <v>3</v>
      </c>
      <c r="O462" s="250" t="s">
        <v>4784</v>
      </c>
      <c r="P462" s="250">
        <v>15</v>
      </c>
      <c r="Q462" s="250" t="s">
        <v>4140</v>
      </c>
      <c r="R462" s="251">
        <v>46</v>
      </c>
      <c r="S462" s="250" t="s">
        <v>4785</v>
      </c>
      <c r="T462" s="250">
        <v>2</v>
      </c>
      <c r="U462" s="252" t="s">
        <v>7854</v>
      </c>
      <c r="V462" s="253" t="s">
        <v>2536</v>
      </c>
      <c r="W462" s="260" t="s">
        <v>35</v>
      </c>
      <c r="X462" s="254" t="s">
        <v>7862</v>
      </c>
      <c r="Y462" s="255">
        <v>45</v>
      </c>
      <c r="Z462" s="255"/>
      <c r="AA462" s="256" t="s">
        <v>8017</v>
      </c>
      <c r="AB462" s="257">
        <f t="shared" si="7"/>
        <v>45</v>
      </c>
      <c r="AC462" s="258">
        <v>0</v>
      </c>
      <c r="AD462" s="247">
        <v>0</v>
      </c>
      <c r="AE462" s="247">
        <v>0</v>
      </c>
      <c r="AF462" s="258">
        <v>9</v>
      </c>
      <c r="AG462" s="258">
        <v>0</v>
      </c>
      <c r="AH462" s="247">
        <v>36</v>
      </c>
      <c r="AI462" s="247">
        <v>0</v>
      </c>
      <c r="AJ462" s="247">
        <v>0</v>
      </c>
      <c r="AK462" s="247">
        <v>0</v>
      </c>
      <c r="AL462" s="247">
        <v>0</v>
      </c>
      <c r="AM462" s="246" t="s">
        <v>7977</v>
      </c>
      <c r="AN462" s="247"/>
      <c r="AO462" s="247"/>
    </row>
    <row r="463" spans="1:41">
      <c r="A463" s="245" t="s">
        <v>1654</v>
      </c>
      <c r="B463" s="245"/>
      <c r="C463" s="245" t="s">
        <v>7853</v>
      </c>
      <c r="D463" s="245" t="s">
        <v>2233</v>
      </c>
      <c r="E463" s="245" t="s">
        <v>1516</v>
      </c>
      <c r="F463" s="246" t="s">
        <v>727</v>
      </c>
      <c r="G463" s="247" t="s">
        <v>1655</v>
      </c>
      <c r="H463" s="247" t="s">
        <v>4786</v>
      </c>
      <c r="I463" s="248">
        <v>3091</v>
      </c>
      <c r="J463" s="245"/>
      <c r="K463" s="245"/>
      <c r="L463" s="245" t="s">
        <v>699</v>
      </c>
      <c r="M463" s="247" t="s">
        <v>699</v>
      </c>
      <c r="N463" s="249">
        <v>3</v>
      </c>
      <c r="O463" s="250" t="s">
        <v>3374</v>
      </c>
      <c r="P463" s="250">
        <v>9</v>
      </c>
      <c r="Q463" s="250" t="s">
        <v>8018</v>
      </c>
      <c r="R463" s="251">
        <v>26</v>
      </c>
      <c r="S463" s="250" t="s">
        <v>8019</v>
      </c>
      <c r="T463" s="250">
        <v>1</v>
      </c>
      <c r="U463" s="252" t="s">
        <v>7854</v>
      </c>
      <c r="V463" s="253" t="s">
        <v>2353</v>
      </c>
      <c r="W463" s="253" t="s">
        <v>7855</v>
      </c>
      <c r="X463" s="254" t="s">
        <v>7856</v>
      </c>
      <c r="Y463" s="255">
        <v>33</v>
      </c>
      <c r="Z463" s="255"/>
      <c r="AA463" s="256" t="s">
        <v>699</v>
      </c>
      <c r="AB463" s="257">
        <f t="shared" si="7"/>
        <v>33</v>
      </c>
      <c r="AC463" s="258">
        <v>0</v>
      </c>
      <c r="AD463" s="247">
        <v>0</v>
      </c>
      <c r="AE463" s="247">
        <v>0</v>
      </c>
      <c r="AF463" s="258">
        <v>31</v>
      </c>
      <c r="AG463" s="258">
        <v>0</v>
      </c>
      <c r="AH463" s="247">
        <v>0</v>
      </c>
      <c r="AI463" s="247">
        <v>2</v>
      </c>
      <c r="AJ463" s="247">
        <v>0</v>
      </c>
      <c r="AK463" s="247">
        <v>0</v>
      </c>
      <c r="AL463" s="247">
        <v>0</v>
      </c>
      <c r="AM463" s="246" t="s">
        <v>7868</v>
      </c>
      <c r="AN463" s="247"/>
      <c r="AO463" s="247"/>
    </row>
    <row r="464" spans="1:41">
      <c r="A464" s="245" t="s">
        <v>1656</v>
      </c>
      <c r="B464" s="245" t="s">
        <v>4788</v>
      </c>
      <c r="C464" s="245" t="s">
        <v>7853</v>
      </c>
      <c r="D464" s="245" t="s">
        <v>2233</v>
      </c>
      <c r="E464" s="245" t="s">
        <v>1516</v>
      </c>
      <c r="F464" s="246" t="s">
        <v>727</v>
      </c>
      <c r="G464" s="247" t="s">
        <v>1657</v>
      </c>
      <c r="H464" s="247" t="s">
        <v>4789</v>
      </c>
      <c r="I464" s="248">
        <v>18233</v>
      </c>
      <c r="J464" s="245"/>
      <c r="K464" s="245"/>
      <c r="L464" s="245" t="s">
        <v>699</v>
      </c>
      <c r="M464" s="247" t="s">
        <v>699</v>
      </c>
      <c r="N464" s="249">
        <v>4</v>
      </c>
      <c r="O464" s="250" t="s">
        <v>2673</v>
      </c>
      <c r="P464" s="250">
        <v>5</v>
      </c>
      <c r="Q464" s="250" t="s">
        <v>2470</v>
      </c>
      <c r="R464" s="251">
        <v>12</v>
      </c>
      <c r="S464" s="250" t="s">
        <v>4790</v>
      </c>
      <c r="T464" s="250">
        <v>1</v>
      </c>
      <c r="U464" s="252" t="s">
        <v>7854</v>
      </c>
      <c r="V464" s="253" t="s">
        <v>2353</v>
      </c>
      <c r="W464" s="253" t="s">
        <v>7855</v>
      </c>
      <c r="X464" s="254" t="s">
        <v>7856</v>
      </c>
      <c r="Y464" s="255">
        <v>12</v>
      </c>
      <c r="Z464" s="255"/>
      <c r="AA464" s="256" t="s">
        <v>699</v>
      </c>
      <c r="AB464" s="257">
        <f t="shared" si="7"/>
        <v>12</v>
      </c>
      <c r="AC464" s="258">
        <v>0</v>
      </c>
      <c r="AD464" s="247">
        <v>0</v>
      </c>
      <c r="AE464" s="247">
        <v>0</v>
      </c>
      <c r="AF464" s="258">
        <v>5</v>
      </c>
      <c r="AG464" s="258">
        <v>1</v>
      </c>
      <c r="AH464" s="247">
        <v>0</v>
      </c>
      <c r="AI464" s="247">
        <v>6</v>
      </c>
      <c r="AJ464" s="247">
        <v>0</v>
      </c>
      <c r="AK464" s="247">
        <v>0</v>
      </c>
      <c r="AL464" s="247">
        <v>0</v>
      </c>
      <c r="AM464" s="246" t="s">
        <v>7868</v>
      </c>
      <c r="AN464" s="247"/>
      <c r="AO464" s="247"/>
    </row>
    <row r="465" spans="1:41">
      <c r="A465" s="245" t="s">
        <v>1658</v>
      </c>
      <c r="B465" s="245" t="s">
        <v>4791</v>
      </c>
      <c r="C465" s="245" t="s">
        <v>7853</v>
      </c>
      <c r="D465" s="245" t="s">
        <v>2233</v>
      </c>
      <c r="E465" s="245" t="s">
        <v>1516</v>
      </c>
      <c r="F465" s="246" t="s">
        <v>727</v>
      </c>
      <c r="G465" s="247" t="s">
        <v>1659</v>
      </c>
      <c r="H465" s="247" t="s">
        <v>4792</v>
      </c>
      <c r="I465" s="248">
        <v>39508</v>
      </c>
      <c r="J465" s="245" t="s">
        <v>4793</v>
      </c>
      <c r="K465" s="245" t="s">
        <v>2332</v>
      </c>
      <c r="L465" s="245" t="s">
        <v>4794</v>
      </c>
      <c r="M465" s="247" t="s">
        <v>4795</v>
      </c>
      <c r="N465" s="249">
        <v>3</v>
      </c>
      <c r="O465" s="250" t="s">
        <v>4796</v>
      </c>
      <c r="P465" s="250">
        <v>8</v>
      </c>
      <c r="Q465" s="250" t="s">
        <v>2508</v>
      </c>
      <c r="R465" s="251">
        <v>67</v>
      </c>
      <c r="S465" s="250" t="s">
        <v>4797</v>
      </c>
      <c r="T465" s="250">
        <v>2</v>
      </c>
      <c r="U465" s="252" t="s">
        <v>7854</v>
      </c>
      <c r="V465" s="253" t="s">
        <v>26</v>
      </c>
      <c r="W465" s="260" t="s">
        <v>87</v>
      </c>
      <c r="X465" s="254" t="s">
        <v>7862</v>
      </c>
      <c r="Y465" s="255">
        <v>56</v>
      </c>
      <c r="Z465" s="255"/>
      <c r="AA465" s="256" t="s">
        <v>699</v>
      </c>
      <c r="AB465" s="257">
        <f t="shared" si="7"/>
        <v>56</v>
      </c>
      <c r="AC465" s="258">
        <v>0</v>
      </c>
      <c r="AD465" s="247">
        <v>0</v>
      </c>
      <c r="AE465" s="247">
        <v>0</v>
      </c>
      <c r="AF465" s="258">
        <v>1</v>
      </c>
      <c r="AG465" s="258">
        <v>0</v>
      </c>
      <c r="AH465" s="247">
        <v>50</v>
      </c>
      <c r="AI465" s="247">
        <v>5</v>
      </c>
      <c r="AJ465" s="247">
        <v>0</v>
      </c>
      <c r="AK465" s="247">
        <v>0</v>
      </c>
      <c r="AL465" s="247">
        <v>0</v>
      </c>
      <c r="AM465" s="246" t="s">
        <v>7868</v>
      </c>
      <c r="AN465" s="247"/>
      <c r="AO465" s="247"/>
    </row>
    <row r="466" spans="1:41">
      <c r="A466" s="245" t="s">
        <v>1660</v>
      </c>
      <c r="B466" s="245"/>
      <c r="C466" s="245" t="s">
        <v>7853</v>
      </c>
      <c r="D466" s="245" t="s">
        <v>2233</v>
      </c>
      <c r="E466" s="245" t="s">
        <v>1516</v>
      </c>
      <c r="F466" s="246" t="s">
        <v>724</v>
      </c>
      <c r="G466" s="247" t="s">
        <v>1661</v>
      </c>
      <c r="H466" s="247" t="s">
        <v>4798</v>
      </c>
      <c r="I466" s="248">
        <v>26622</v>
      </c>
      <c r="J466" s="245"/>
      <c r="K466" s="245"/>
      <c r="L466" s="245" t="s">
        <v>699</v>
      </c>
      <c r="M466" s="247" t="s">
        <v>699</v>
      </c>
      <c r="N466" s="249">
        <v>3</v>
      </c>
      <c r="O466" s="250"/>
      <c r="P466" s="250">
        <v>33</v>
      </c>
      <c r="Q466" s="250" t="s">
        <v>8020</v>
      </c>
      <c r="R466" s="251">
        <v>71</v>
      </c>
      <c r="S466" s="250" t="s">
        <v>8021</v>
      </c>
      <c r="T466" s="250">
        <v>5</v>
      </c>
      <c r="U466" s="252" t="s">
        <v>7854</v>
      </c>
      <c r="V466" s="253" t="s">
        <v>26</v>
      </c>
      <c r="W466" s="260" t="s">
        <v>35</v>
      </c>
      <c r="X466" s="254" t="s">
        <v>7862</v>
      </c>
      <c r="Y466" s="255">
        <v>0</v>
      </c>
      <c r="Z466" s="255"/>
      <c r="AA466" s="256" t="s">
        <v>8022</v>
      </c>
      <c r="AB466" s="257">
        <f t="shared" si="7"/>
        <v>0</v>
      </c>
      <c r="AC466" s="258">
        <v>0</v>
      </c>
      <c r="AD466" s="247">
        <v>0</v>
      </c>
      <c r="AE466" s="247">
        <v>0</v>
      </c>
      <c r="AF466" s="258">
        <v>0</v>
      </c>
      <c r="AG466" s="258">
        <v>0</v>
      </c>
      <c r="AH466" s="247">
        <v>0</v>
      </c>
      <c r="AI466" s="247">
        <v>0</v>
      </c>
      <c r="AJ466" s="247">
        <v>0</v>
      </c>
      <c r="AK466" s="247">
        <v>0</v>
      </c>
      <c r="AL466" s="247">
        <v>0</v>
      </c>
      <c r="AM466" s="246" t="s">
        <v>7868</v>
      </c>
      <c r="AN466" s="247"/>
      <c r="AO466" s="247"/>
    </row>
    <row r="467" spans="1:41">
      <c r="A467" s="245" t="s">
        <v>1662</v>
      </c>
      <c r="B467" s="245"/>
      <c r="C467" s="245" t="s">
        <v>7853</v>
      </c>
      <c r="D467" s="245" t="s">
        <v>2233</v>
      </c>
      <c r="E467" s="245" t="s">
        <v>1516</v>
      </c>
      <c r="F467" s="246" t="s">
        <v>730</v>
      </c>
      <c r="G467" s="247" t="s">
        <v>1663</v>
      </c>
      <c r="H467" s="247" t="s">
        <v>4800</v>
      </c>
      <c r="I467" s="248">
        <v>19115</v>
      </c>
      <c r="J467" s="245"/>
      <c r="K467" s="245"/>
      <c r="L467" s="245" t="s">
        <v>699</v>
      </c>
      <c r="M467" s="247" t="s">
        <v>699</v>
      </c>
      <c r="N467" s="249">
        <v>3</v>
      </c>
      <c r="O467" s="250"/>
      <c r="P467" s="250">
        <v>12</v>
      </c>
      <c r="Q467" s="250">
        <v>23</v>
      </c>
      <c r="R467" s="251">
        <v>44</v>
      </c>
      <c r="S467" s="250" t="s">
        <v>8023</v>
      </c>
      <c r="T467" s="250">
        <v>1</v>
      </c>
      <c r="U467" s="252" t="s">
        <v>7854</v>
      </c>
      <c r="V467" s="253" t="s">
        <v>26</v>
      </c>
      <c r="W467" s="260" t="s">
        <v>35</v>
      </c>
      <c r="X467" s="254" t="s">
        <v>7862</v>
      </c>
      <c r="Y467" s="255">
        <v>0</v>
      </c>
      <c r="Z467" s="255"/>
      <c r="AA467" s="256" t="s">
        <v>8024</v>
      </c>
      <c r="AB467" s="257">
        <f t="shared" si="7"/>
        <v>0</v>
      </c>
      <c r="AC467" s="258">
        <v>0</v>
      </c>
      <c r="AD467" s="247">
        <v>0</v>
      </c>
      <c r="AE467" s="247">
        <v>0</v>
      </c>
      <c r="AF467" s="258">
        <v>0</v>
      </c>
      <c r="AG467" s="258">
        <v>0</v>
      </c>
      <c r="AH467" s="247">
        <v>0</v>
      </c>
      <c r="AI467" s="247">
        <v>0</v>
      </c>
      <c r="AJ467" s="247">
        <v>0</v>
      </c>
      <c r="AK467" s="247">
        <v>0</v>
      </c>
      <c r="AL467" s="247">
        <v>0</v>
      </c>
      <c r="AM467" s="246" t="s">
        <v>7868</v>
      </c>
      <c r="AN467" s="247"/>
      <c r="AO467" s="247"/>
    </row>
    <row r="468" spans="1:41">
      <c r="A468" s="245" t="s">
        <v>1664</v>
      </c>
      <c r="B468" s="245" t="s">
        <v>4802</v>
      </c>
      <c r="C468" s="245" t="s">
        <v>7853</v>
      </c>
      <c r="D468" s="245" t="s">
        <v>2233</v>
      </c>
      <c r="E468" s="245" t="s">
        <v>1516</v>
      </c>
      <c r="F468" s="246" t="s">
        <v>727</v>
      </c>
      <c r="G468" s="247" t="s">
        <v>1665</v>
      </c>
      <c r="H468" s="247" t="s">
        <v>4803</v>
      </c>
      <c r="I468" s="248">
        <v>35855</v>
      </c>
      <c r="J468" s="245" t="s">
        <v>4804</v>
      </c>
      <c r="K468" s="245" t="s">
        <v>2332</v>
      </c>
      <c r="L468" s="245" t="s">
        <v>4805</v>
      </c>
      <c r="M468" s="247" t="s">
        <v>4806</v>
      </c>
      <c r="N468" s="249">
        <v>2</v>
      </c>
      <c r="O468" s="250" t="s">
        <v>3274</v>
      </c>
      <c r="P468" s="250">
        <v>12</v>
      </c>
      <c r="Q468" s="250" t="s">
        <v>2710</v>
      </c>
      <c r="R468" s="251">
        <v>30</v>
      </c>
      <c r="S468" s="250" t="s">
        <v>4807</v>
      </c>
      <c r="T468" s="250">
        <v>2</v>
      </c>
      <c r="U468" s="252" t="s">
        <v>7854</v>
      </c>
      <c r="V468" s="253" t="s">
        <v>2353</v>
      </c>
      <c r="W468" s="260" t="s">
        <v>35</v>
      </c>
      <c r="X468" s="254" t="s">
        <v>7862</v>
      </c>
      <c r="Y468" s="255">
        <v>44</v>
      </c>
      <c r="Z468" s="255"/>
      <c r="AA468" s="256" t="s">
        <v>699</v>
      </c>
      <c r="AB468" s="257">
        <f t="shared" si="7"/>
        <v>44</v>
      </c>
      <c r="AC468" s="258">
        <v>0</v>
      </c>
      <c r="AD468" s="247">
        <v>0</v>
      </c>
      <c r="AE468" s="247">
        <v>0</v>
      </c>
      <c r="AF468" s="258">
        <v>0</v>
      </c>
      <c r="AG468" s="258">
        <v>0</v>
      </c>
      <c r="AH468" s="247">
        <v>27</v>
      </c>
      <c r="AI468" s="247">
        <v>17</v>
      </c>
      <c r="AJ468" s="247">
        <v>0</v>
      </c>
      <c r="AK468" s="247">
        <v>0</v>
      </c>
      <c r="AL468" s="247">
        <v>0</v>
      </c>
      <c r="AM468" s="246" t="s">
        <v>7977</v>
      </c>
      <c r="AN468" s="247"/>
      <c r="AO468" s="247"/>
    </row>
    <row r="469" spans="1:41">
      <c r="A469" s="245" t="s">
        <v>1666</v>
      </c>
      <c r="B469" s="245"/>
      <c r="C469" s="245" t="s">
        <v>7853</v>
      </c>
      <c r="D469" s="245" t="s">
        <v>2233</v>
      </c>
      <c r="E469" s="245" t="s">
        <v>1516</v>
      </c>
      <c r="F469" s="246" t="s">
        <v>727</v>
      </c>
      <c r="G469" s="247" t="s">
        <v>1667</v>
      </c>
      <c r="H469" s="247" t="s">
        <v>4808</v>
      </c>
      <c r="I469" s="248">
        <v>14778</v>
      </c>
      <c r="J469" s="245" t="s">
        <v>4809</v>
      </c>
      <c r="K469" s="245" t="s">
        <v>2332</v>
      </c>
      <c r="L469" s="245" t="s">
        <v>4810</v>
      </c>
      <c r="M469" s="247" t="s">
        <v>4811</v>
      </c>
      <c r="N469" s="249">
        <v>2</v>
      </c>
      <c r="O469" s="250" t="s">
        <v>4812</v>
      </c>
      <c r="P469" s="250">
        <v>33</v>
      </c>
      <c r="Q469" s="250" t="s">
        <v>8025</v>
      </c>
      <c r="R469" s="251">
        <v>82</v>
      </c>
      <c r="S469" s="250" t="s">
        <v>8026</v>
      </c>
      <c r="T469" s="250">
        <v>2</v>
      </c>
      <c r="U469" s="252" t="s">
        <v>7854</v>
      </c>
      <c r="V469" s="253" t="s">
        <v>26</v>
      </c>
      <c r="W469" s="260" t="s">
        <v>87</v>
      </c>
      <c r="X469" s="254" t="s">
        <v>7862</v>
      </c>
      <c r="Y469" s="255">
        <v>75</v>
      </c>
      <c r="Z469" s="255"/>
      <c r="AA469" s="256" t="s">
        <v>699</v>
      </c>
      <c r="AB469" s="257">
        <f t="shared" si="7"/>
        <v>75</v>
      </c>
      <c r="AC469" s="258">
        <v>0</v>
      </c>
      <c r="AD469" s="247">
        <v>0</v>
      </c>
      <c r="AE469" s="247">
        <v>0</v>
      </c>
      <c r="AF469" s="258">
        <v>40</v>
      </c>
      <c r="AG469" s="258">
        <v>11</v>
      </c>
      <c r="AH469" s="247">
        <v>0</v>
      </c>
      <c r="AI469" s="247">
        <v>24</v>
      </c>
      <c r="AJ469" s="247">
        <v>0</v>
      </c>
      <c r="AK469" s="247">
        <v>0</v>
      </c>
      <c r="AL469" s="247">
        <v>0</v>
      </c>
      <c r="AM469" s="246" t="s">
        <v>8027</v>
      </c>
      <c r="AN469" s="247"/>
      <c r="AO469" s="247"/>
    </row>
    <row r="470" spans="1:41">
      <c r="A470" s="245" t="s">
        <v>1668</v>
      </c>
      <c r="B470" s="245" t="s">
        <v>4814</v>
      </c>
      <c r="C470" s="245" t="s">
        <v>7853</v>
      </c>
      <c r="D470" s="245" t="s">
        <v>2233</v>
      </c>
      <c r="E470" s="245" t="s">
        <v>1516</v>
      </c>
      <c r="F470" s="246" t="s">
        <v>730</v>
      </c>
      <c r="G470" s="247" t="s">
        <v>1669</v>
      </c>
      <c r="H470" s="247" t="s">
        <v>4815</v>
      </c>
      <c r="I470" s="248">
        <v>25949</v>
      </c>
      <c r="J470" s="245"/>
      <c r="K470" s="245"/>
      <c r="L470" s="245" t="s">
        <v>4817</v>
      </c>
      <c r="M470" s="247" t="s">
        <v>4818</v>
      </c>
      <c r="N470" s="249">
        <v>4</v>
      </c>
      <c r="O470" s="250" t="s">
        <v>4819</v>
      </c>
      <c r="P470" s="250">
        <v>24</v>
      </c>
      <c r="Q470" s="250" t="s">
        <v>2351</v>
      </c>
      <c r="R470" s="251">
        <v>57</v>
      </c>
      <c r="S470" s="250" t="s">
        <v>4820</v>
      </c>
      <c r="T470" s="250">
        <v>1</v>
      </c>
      <c r="U470" s="252" t="s">
        <v>7854</v>
      </c>
      <c r="V470" s="253" t="s">
        <v>26</v>
      </c>
      <c r="W470" s="260" t="s">
        <v>35</v>
      </c>
      <c r="X470" s="254" t="s">
        <v>7862</v>
      </c>
      <c r="Y470" s="255">
        <v>36</v>
      </c>
      <c r="Z470" s="255"/>
      <c r="AA470" s="256" t="s">
        <v>699</v>
      </c>
      <c r="AB470" s="257">
        <f t="shared" si="7"/>
        <v>36</v>
      </c>
      <c r="AC470" s="258">
        <v>0</v>
      </c>
      <c r="AD470" s="247">
        <v>0</v>
      </c>
      <c r="AE470" s="247">
        <v>0</v>
      </c>
      <c r="AF470" s="258">
        <v>29</v>
      </c>
      <c r="AG470" s="258">
        <v>3</v>
      </c>
      <c r="AH470" s="247">
        <v>0</v>
      </c>
      <c r="AI470" s="247">
        <v>4</v>
      </c>
      <c r="AJ470" s="247">
        <v>0</v>
      </c>
      <c r="AK470" s="247">
        <v>0</v>
      </c>
      <c r="AL470" s="247">
        <v>0</v>
      </c>
      <c r="AM470" s="246" t="s">
        <v>7868</v>
      </c>
      <c r="AN470" s="247"/>
      <c r="AO470" s="247"/>
    </row>
    <row r="471" spans="1:41">
      <c r="A471" s="245" t="s">
        <v>1670</v>
      </c>
      <c r="B471" s="245" t="s">
        <v>4821</v>
      </c>
      <c r="C471" s="245" t="s">
        <v>7853</v>
      </c>
      <c r="D471" s="245" t="s">
        <v>2233</v>
      </c>
      <c r="E471" s="245" t="s">
        <v>1516</v>
      </c>
      <c r="F471" s="246" t="s">
        <v>727</v>
      </c>
      <c r="G471" s="247" t="s">
        <v>1671</v>
      </c>
      <c r="H471" s="247" t="s">
        <v>4822</v>
      </c>
      <c r="I471" s="248">
        <v>9982</v>
      </c>
      <c r="J471" s="245" t="s">
        <v>4823</v>
      </c>
      <c r="K471" s="245" t="s">
        <v>2332</v>
      </c>
      <c r="L471" s="245" t="s">
        <v>4824</v>
      </c>
      <c r="M471" s="247" t="s">
        <v>4825</v>
      </c>
      <c r="N471" s="249">
        <v>2</v>
      </c>
      <c r="O471" s="250" t="s">
        <v>2453</v>
      </c>
      <c r="P471" s="250">
        <v>5</v>
      </c>
      <c r="Q471" s="250" t="s">
        <v>2430</v>
      </c>
      <c r="R471" s="251">
        <v>9</v>
      </c>
      <c r="S471" s="250" t="s">
        <v>4826</v>
      </c>
      <c r="T471" s="250">
        <v>1</v>
      </c>
      <c r="U471" s="252" t="s">
        <v>7854</v>
      </c>
      <c r="V471" s="253" t="s">
        <v>2353</v>
      </c>
      <c r="W471" s="253" t="s">
        <v>7855</v>
      </c>
      <c r="X471" s="254" t="s">
        <v>7856</v>
      </c>
      <c r="Y471" s="255">
        <v>11</v>
      </c>
      <c r="Z471" s="255"/>
      <c r="AA471" s="256" t="s">
        <v>699</v>
      </c>
      <c r="AB471" s="257">
        <f t="shared" si="7"/>
        <v>11</v>
      </c>
      <c r="AC471" s="258">
        <v>0</v>
      </c>
      <c r="AD471" s="247">
        <v>0</v>
      </c>
      <c r="AE471" s="247">
        <v>0</v>
      </c>
      <c r="AF471" s="258">
        <v>0</v>
      </c>
      <c r="AG471" s="258">
        <v>7</v>
      </c>
      <c r="AH471" s="247">
        <v>4</v>
      </c>
      <c r="AI471" s="247">
        <v>0</v>
      </c>
      <c r="AJ471" s="247">
        <v>0</v>
      </c>
      <c r="AK471" s="247">
        <v>0</v>
      </c>
      <c r="AL471" s="247">
        <v>0</v>
      </c>
      <c r="AM471" s="246" t="s">
        <v>7868</v>
      </c>
      <c r="AN471" s="247"/>
      <c r="AO471" s="247"/>
    </row>
    <row r="472" spans="1:41">
      <c r="A472" s="245" t="s">
        <v>1672</v>
      </c>
      <c r="B472" s="245" t="s">
        <v>4827</v>
      </c>
      <c r="C472" s="245" t="s">
        <v>7853</v>
      </c>
      <c r="D472" s="245" t="s">
        <v>2233</v>
      </c>
      <c r="E472" s="245" t="s">
        <v>1516</v>
      </c>
      <c r="F472" s="246" t="s">
        <v>724</v>
      </c>
      <c r="G472" s="247" t="s">
        <v>1673</v>
      </c>
      <c r="H472" s="247" t="s">
        <v>4828</v>
      </c>
      <c r="I472" s="248">
        <v>44986</v>
      </c>
      <c r="J472" s="245"/>
      <c r="K472" s="245"/>
      <c r="L472" s="245" t="s">
        <v>699</v>
      </c>
      <c r="M472" s="247" t="s">
        <v>699</v>
      </c>
      <c r="N472" s="249">
        <v>2</v>
      </c>
      <c r="O472" s="250" t="s">
        <v>4829</v>
      </c>
      <c r="P472" s="250">
        <v>19</v>
      </c>
      <c r="Q472" s="250" t="s">
        <v>4165</v>
      </c>
      <c r="R472" s="251">
        <v>98</v>
      </c>
      <c r="S472" s="250" t="s">
        <v>4830</v>
      </c>
      <c r="T472" s="250">
        <v>2</v>
      </c>
      <c r="U472" s="252" t="s">
        <v>7854</v>
      </c>
      <c r="V472" s="253" t="s">
        <v>26</v>
      </c>
      <c r="W472" s="260" t="s">
        <v>35</v>
      </c>
      <c r="X472" s="254" t="s">
        <v>7862</v>
      </c>
      <c r="Y472" s="255">
        <v>88</v>
      </c>
      <c r="Z472" s="255"/>
      <c r="AA472" s="256" t="s">
        <v>699</v>
      </c>
      <c r="AB472" s="257">
        <f t="shared" si="7"/>
        <v>88</v>
      </c>
      <c r="AC472" s="258">
        <v>0</v>
      </c>
      <c r="AD472" s="247">
        <v>0</v>
      </c>
      <c r="AE472" s="247">
        <v>0</v>
      </c>
      <c r="AF472" s="258">
        <v>0</v>
      </c>
      <c r="AG472" s="258">
        <v>0</v>
      </c>
      <c r="AH472" s="247">
        <v>0</v>
      </c>
      <c r="AI472" s="247">
        <v>0</v>
      </c>
      <c r="AJ472" s="247">
        <v>0</v>
      </c>
      <c r="AK472" s="247">
        <v>0</v>
      </c>
      <c r="AL472" s="247">
        <v>88</v>
      </c>
      <c r="AM472" s="246" t="s">
        <v>7868</v>
      </c>
      <c r="AN472" s="247"/>
      <c r="AO472" s="247"/>
    </row>
    <row r="473" spans="1:41">
      <c r="A473" s="245" t="s">
        <v>1674</v>
      </c>
      <c r="B473" s="245" t="s">
        <v>4831</v>
      </c>
      <c r="C473" s="245" t="s">
        <v>7853</v>
      </c>
      <c r="D473" s="245" t="s">
        <v>2233</v>
      </c>
      <c r="E473" s="245" t="s">
        <v>1516</v>
      </c>
      <c r="F473" s="246" t="s">
        <v>730</v>
      </c>
      <c r="G473" s="247" t="s">
        <v>1675</v>
      </c>
      <c r="H473" s="247" t="s">
        <v>4832</v>
      </c>
      <c r="I473" s="248">
        <v>26003</v>
      </c>
      <c r="J473" s="245"/>
      <c r="K473" s="245"/>
      <c r="L473" s="245" t="s">
        <v>699</v>
      </c>
      <c r="M473" s="247" t="s">
        <v>699</v>
      </c>
      <c r="N473" s="249">
        <v>3</v>
      </c>
      <c r="O473" s="250" t="s">
        <v>3756</v>
      </c>
      <c r="P473" s="250">
        <v>12</v>
      </c>
      <c r="Q473" s="250" t="s">
        <v>2818</v>
      </c>
      <c r="R473" s="251">
        <v>19</v>
      </c>
      <c r="S473" s="250" t="s">
        <v>4833</v>
      </c>
      <c r="T473" s="250">
        <v>1</v>
      </c>
      <c r="U473" s="252" t="s">
        <v>7854</v>
      </c>
      <c r="V473" s="253" t="s">
        <v>2353</v>
      </c>
      <c r="W473" s="253" t="s">
        <v>7855</v>
      </c>
      <c r="X473" s="254" t="s">
        <v>7856</v>
      </c>
      <c r="Y473" s="255">
        <v>19</v>
      </c>
      <c r="Z473" s="255"/>
      <c r="AA473" s="256" t="s">
        <v>699</v>
      </c>
      <c r="AB473" s="257">
        <f t="shared" si="7"/>
        <v>19</v>
      </c>
      <c r="AC473" s="258">
        <v>0</v>
      </c>
      <c r="AD473" s="247">
        <v>0</v>
      </c>
      <c r="AE473" s="247">
        <v>0</v>
      </c>
      <c r="AF473" s="258">
        <v>5</v>
      </c>
      <c r="AG473" s="258">
        <v>0</v>
      </c>
      <c r="AH473" s="247">
        <v>12</v>
      </c>
      <c r="AI473" s="247">
        <v>2</v>
      </c>
      <c r="AJ473" s="247">
        <v>0</v>
      </c>
      <c r="AK473" s="247">
        <v>0</v>
      </c>
      <c r="AL473" s="247">
        <v>0</v>
      </c>
      <c r="AM473" s="246" t="s">
        <v>7868</v>
      </c>
      <c r="AN473" s="247"/>
      <c r="AO473" s="247"/>
    </row>
    <row r="474" spans="1:41">
      <c r="A474" s="245" t="s">
        <v>1676</v>
      </c>
      <c r="B474" s="245" t="s">
        <v>4834</v>
      </c>
      <c r="C474" s="245" t="s">
        <v>7853</v>
      </c>
      <c r="D474" s="245" t="s">
        <v>2233</v>
      </c>
      <c r="E474" s="245" t="s">
        <v>1516</v>
      </c>
      <c r="F474" s="246" t="s">
        <v>727</v>
      </c>
      <c r="G474" s="247" t="s">
        <v>1677</v>
      </c>
      <c r="H474" s="247" t="s">
        <v>4835</v>
      </c>
      <c r="I474" s="248">
        <v>11105</v>
      </c>
      <c r="J474" s="245" t="s">
        <v>4836</v>
      </c>
      <c r="K474" s="245" t="s">
        <v>2332</v>
      </c>
      <c r="L474" s="245" t="s">
        <v>4837</v>
      </c>
      <c r="M474" s="247" t="s">
        <v>4838</v>
      </c>
      <c r="N474" s="249">
        <v>4</v>
      </c>
      <c r="O474" s="250" t="s">
        <v>2559</v>
      </c>
      <c r="P474" s="250">
        <v>6</v>
      </c>
      <c r="Q474" s="250" t="s">
        <v>2470</v>
      </c>
      <c r="R474" s="251">
        <v>12</v>
      </c>
      <c r="S474" s="250" t="s">
        <v>4839</v>
      </c>
      <c r="T474" s="250">
        <v>1</v>
      </c>
      <c r="U474" s="252" t="s">
        <v>7854</v>
      </c>
      <c r="V474" s="253" t="s">
        <v>2353</v>
      </c>
      <c r="W474" s="253" t="s">
        <v>7855</v>
      </c>
      <c r="X474" s="254" t="s">
        <v>7856</v>
      </c>
      <c r="Y474" s="255">
        <v>14</v>
      </c>
      <c r="Z474" s="255"/>
      <c r="AA474" s="256" t="s">
        <v>699</v>
      </c>
      <c r="AB474" s="257">
        <f t="shared" si="7"/>
        <v>14</v>
      </c>
      <c r="AC474" s="258">
        <v>0</v>
      </c>
      <c r="AD474" s="247">
        <v>0</v>
      </c>
      <c r="AE474" s="247">
        <v>0</v>
      </c>
      <c r="AF474" s="258">
        <v>11</v>
      </c>
      <c r="AG474" s="258">
        <v>1</v>
      </c>
      <c r="AH474" s="247">
        <v>0</v>
      </c>
      <c r="AI474" s="247">
        <v>2</v>
      </c>
      <c r="AJ474" s="247">
        <v>0</v>
      </c>
      <c r="AK474" s="247">
        <v>0</v>
      </c>
      <c r="AL474" s="247">
        <v>0</v>
      </c>
      <c r="AM474" s="246" t="s">
        <v>7868</v>
      </c>
      <c r="AN474" s="247"/>
      <c r="AO474" s="247"/>
    </row>
    <row r="475" spans="1:41">
      <c r="A475" s="245" t="s">
        <v>1678</v>
      </c>
      <c r="B475" s="245" t="s">
        <v>4840</v>
      </c>
      <c r="C475" s="245" t="s">
        <v>7853</v>
      </c>
      <c r="D475" s="245" t="s">
        <v>2233</v>
      </c>
      <c r="E475" s="245" t="s">
        <v>1516</v>
      </c>
      <c r="F475" s="246" t="s">
        <v>784</v>
      </c>
      <c r="G475" s="247" t="s">
        <v>1679</v>
      </c>
      <c r="H475" s="247" t="s">
        <v>4841</v>
      </c>
      <c r="I475" s="248">
        <v>43709</v>
      </c>
      <c r="J475" s="245" t="s">
        <v>4842</v>
      </c>
      <c r="K475" s="245" t="s">
        <v>2332</v>
      </c>
      <c r="L475" s="245" t="s">
        <v>4843</v>
      </c>
      <c r="M475" s="247" t="s">
        <v>4844</v>
      </c>
      <c r="N475" s="249">
        <v>5</v>
      </c>
      <c r="O475" s="250" t="s">
        <v>3674</v>
      </c>
      <c r="P475" s="250">
        <v>8</v>
      </c>
      <c r="Q475" s="250" t="s">
        <v>7951</v>
      </c>
      <c r="R475" s="251">
        <v>18</v>
      </c>
      <c r="S475" s="250" t="s">
        <v>7939</v>
      </c>
      <c r="T475" s="250">
        <v>0</v>
      </c>
      <c r="U475" s="252" t="s">
        <v>7854</v>
      </c>
      <c r="V475" s="253" t="s">
        <v>2353</v>
      </c>
      <c r="W475" s="253" t="s">
        <v>7855</v>
      </c>
      <c r="X475" s="254" t="s">
        <v>7856</v>
      </c>
      <c r="Y475" s="255">
        <v>26</v>
      </c>
      <c r="Z475" s="255"/>
      <c r="AA475" s="256" t="s">
        <v>699</v>
      </c>
      <c r="AB475" s="257">
        <f t="shared" si="7"/>
        <v>26</v>
      </c>
      <c r="AC475" s="258">
        <v>0</v>
      </c>
      <c r="AD475" s="247">
        <v>0</v>
      </c>
      <c r="AE475" s="247">
        <v>0</v>
      </c>
      <c r="AF475" s="258">
        <v>10</v>
      </c>
      <c r="AG475" s="258">
        <v>0</v>
      </c>
      <c r="AH475" s="247">
        <v>5</v>
      </c>
      <c r="AI475" s="247">
        <v>11</v>
      </c>
      <c r="AJ475" s="247">
        <v>0</v>
      </c>
      <c r="AK475" s="247">
        <v>0</v>
      </c>
      <c r="AL475" s="247">
        <v>0</v>
      </c>
      <c r="AM475" s="246" t="s">
        <v>7868</v>
      </c>
      <c r="AN475" s="247"/>
      <c r="AO475" s="247"/>
    </row>
    <row r="476" spans="1:41">
      <c r="A476" s="245" t="s">
        <v>1680</v>
      </c>
      <c r="B476" s="245" t="s">
        <v>4845</v>
      </c>
      <c r="C476" s="245" t="s">
        <v>7853</v>
      </c>
      <c r="D476" s="245" t="s">
        <v>2233</v>
      </c>
      <c r="E476" s="245" t="s">
        <v>1516</v>
      </c>
      <c r="F476" s="246" t="s">
        <v>7904</v>
      </c>
      <c r="G476" s="247" t="s">
        <v>1681</v>
      </c>
      <c r="H476" s="247" t="s">
        <v>4846</v>
      </c>
      <c r="I476" s="248">
        <v>41513</v>
      </c>
      <c r="J476" s="245" t="s">
        <v>4847</v>
      </c>
      <c r="K476" s="245" t="s">
        <v>2332</v>
      </c>
      <c r="L476" s="245" t="s">
        <v>4848</v>
      </c>
      <c r="M476" s="247" t="s">
        <v>4849</v>
      </c>
      <c r="N476" s="249">
        <v>7</v>
      </c>
      <c r="O476" s="250" t="s">
        <v>4850</v>
      </c>
      <c r="P476" s="250">
        <v>35</v>
      </c>
      <c r="Q476" s="250" t="s">
        <v>3976</v>
      </c>
      <c r="R476" s="251">
        <v>109</v>
      </c>
      <c r="S476" s="250" t="s">
        <v>4851</v>
      </c>
      <c r="T476" s="250">
        <v>1</v>
      </c>
      <c r="U476" s="252" t="s">
        <v>7854</v>
      </c>
      <c r="V476" s="253" t="s">
        <v>26</v>
      </c>
      <c r="W476" s="253" t="s">
        <v>7855</v>
      </c>
      <c r="X476" s="254" t="s">
        <v>7856</v>
      </c>
      <c r="Y476" s="255">
        <v>0</v>
      </c>
      <c r="Z476" s="255"/>
      <c r="AA476" s="256" t="s">
        <v>8028</v>
      </c>
      <c r="AB476" s="257">
        <f t="shared" si="7"/>
        <v>0</v>
      </c>
      <c r="AC476" s="258">
        <v>0</v>
      </c>
      <c r="AD476" s="247">
        <v>0</v>
      </c>
      <c r="AE476" s="247">
        <v>0</v>
      </c>
      <c r="AF476" s="258">
        <v>0</v>
      </c>
      <c r="AG476" s="258">
        <v>0</v>
      </c>
      <c r="AH476" s="247">
        <v>0</v>
      </c>
      <c r="AI476" s="247">
        <v>0</v>
      </c>
      <c r="AJ476" s="247">
        <v>0</v>
      </c>
      <c r="AK476" s="247">
        <v>0</v>
      </c>
      <c r="AL476" s="247">
        <v>0</v>
      </c>
      <c r="AM476" s="246" t="s">
        <v>8027</v>
      </c>
      <c r="AN476" s="247"/>
      <c r="AO476" s="247"/>
    </row>
    <row r="477" spans="1:41">
      <c r="A477" s="245" t="s">
        <v>1682</v>
      </c>
      <c r="B477" s="245" t="s">
        <v>4852</v>
      </c>
      <c r="C477" s="245" t="s">
        <v>7853</v>
      </c>
      <c r="D477" s="245" t="s">
        <v>2233</v>
      </c>
      <c r="E477" s="245" t="s">
        <v>1516</v>
      </c>
      <c r="F477" s="246" t="s">
        <v>724</v>
      </c>
      <c r="G477" s="247" t="s">
        <v>1683</v>
      </c>
      <c r="H477" s="247" t="s">
        <v>4853</v>
      </c>
      <c r="I477" s="248">
        <v>39511</v>
      </c>
      <c r="J477" s="245" t="s">
        <v>4854</v>
      </c>
      <c r="K477" s="245" t="s">
        <v>2332</v>
      </c>
      <c r="L477" s="245" t="s">
        <v>4855</v>
      </c>
      <c r="M477" s="247"/>
      <c r="N477" s="249">
        <v>4</v>
      </c>
      <c r="O477" s="250" t="s">
        <v>3794</v>
      </c>
      <c r="P477" s="250">
        <v>12</v>
      </c>
      <c r="Q477" s="250" t="s">
        <v>2465</v>
      </c>
      <c r="R477" s="251">
        <v>52</v>
      </c>
      <c r="S477" s="250" t="s">
        <v>4856</v>
      </c>
      <c r="T477" s="250">
        <v>3</v>
      </c>
      <c r="U477" s="252" t="s">
        <v>7854</v>
      </c>
      <c r="V477" s="253" t="s">
        <v>26</v>
      </c>
      <c r="W477" s="253" t="s">
        <v>7855</v>
      </c>
      <c r="X477" s="254" t="s">
        <v>7856</v>
      </c>
      <c r="Y477" s="255">
        <v>42</v>
      </c>
      <c r="Z477" s="255"/>
      <c r="AA477" s="256" t="s">
        <v>699</v>
      </c>
      <c r="AB477" s="257">
        <f t="shared" si="7"/>
        <v>42</v>
      </c>
      <c r="AC477" s="258">
        <v>0</v>
      </c>
      <c r="AD477" s="247">
        <v>0</v>
      </c>
      <c r="AE477" s="247">
        <v>0</v>
      </c>
      <c r="AF477" s="258">
        <v>0</v>
      </c>
      <c r="AG477" s="258">
        <v>0</v>
      </c>
      <c r="AH477" s="247">
        <v>36</v>
      </c>
      <c r="AI477" s="247">
        <v>6</v>
      </c>
      <c r="AJ477" s="247">
        <v>0</v>
      </c>
      <c r="AK477" s="247">
        <v>0</v>
      </c>
      <c r="AL477" s="247">
        <v>0</v>
      </c>
      <c r="AM477" s="246" t="s">
        <v>7868</v>
      </c>
      <c r="AN477" s="247"/>
      <c r="AO477" s="247"/>
    </row>
    <row r="478" spans="1:41">
      <c r="A478" s="245" t="s">
        <v>1684</v>
      </c>
      <c r="B478" s="245" t="s">
        <v>4857</v>
      </c>
      <c r="C478" s="245" t="s">
        <v>7853</v>
      </c>
      <c r="D478" s="245" t="s">
        <v>2233</v>
      </c>
      <c r="E478" s="245" t="s">
        <v>1516</v>
      </c>
      <c r="F478" s="246" t="s">
        <v>727</v>
      </c>
      <c r="G478" s="247" t="s">
        <v>1685</v>
      </c>
      <c r="H478" s="247" t="s">
        <v>4858</v>
      </c>
      <c r="I478" s="248">
        <v>39873</v>
      </c>
      <c r="J478" s="245" t="s">
        <v>4859</v>
      </c>
      <c r="K478" s="245" t="s">
        <v>2332</v>
      </c>
      <c r="L478" s="245" t="s">
        <v>4860</v>
      </c>
      <c r="M478" s="247" t="s">
        <v>4861</v>
      </c>
      <c r="N478" s="249">
        <v>3</v>
      </c>
      <c r="O478" s="250" t="s">
        <v>2543</v>
      </c>
      <c r="P478" s="250">
        <v>7</v>
      </c>
      <c r="Q478" s="250" t="s">
        <v>2369</v>
      </c>
      <c r="R478" s="251">
        <v>27</v>
      </c>
      <c r="S478" s="250" t="s">
        <v>4862</v>
      </c>
      <c r="T478" s="250">
        <v>2</v>
      </c>
      <c r="U478" s="252" t="s">
        <v>7854</v>
      </c>
      <c r="V478" s="253" t="s">
        <v>2353</v>
      </c>
      <c r="W478" s="260" t="s">
        <v>35</v>
      </c>
      <c r="X478" s="254" t="s">
        <v>7862</v>
      </c>
      <c r="Y478" s="255">
        <v>35</v>
      </c>
      <c r="Z478" s="255"/>
      <c r="AA478" s="256" t="s">
        <v>699</v>
      </c>
      <c r="AB478" s="257">
        <f t="shared" si="7"/>
        <v>35</v>
      </c>
      <c r="AC478" s="258">
        <v>0</v>
      </c>
      <c r="AD478" s="247">
        <v>0</v>
      </c>
      <c r="AE478" s="247">
        <v>0</v>
      </c>
      <c r="AF478" s="258">
        <v>1</v>
      </c>
      <c r="AG478" s="258">
        <v>0</v>
      </c>
      <c r="AH478" s="247">
        <v>29</v>
      </c>
      <c r="AI478" s="247">
        <v>5</v>
      </c>
      <c r="AJ478" s="247">
        <v>0</v>
      </c>
      <c r="AK478" s="247">
        <v>0</v>
      </c>
      <c r="AL478" s="247">
        <v>0</v>
      </c>
      <c r="AM478" s="246" t="s">
        <v>7868</v>
      </c>
      <c r="AN478" s="247"/>
      <c r="AO478" s="247"/>
    </row>
    <row r="479" spans="1:41">
      <c r="A479" s="245" t="s">
        <v>1686</v>
      </c>
      <c r="B479" s="245" t="s">
        <v>4863</v>
      </c>
      <c r="C479" s="245" t="s">
        <v>7853</v>
      </c>
      <c r="D479" s="245" t="s">
        <v>2233</v>
      </c>
      <c r="E479" s="245" t="s">
        <v>1516</v>
      </c>
      <c r="F479" s="246" t="s">
        <v>727</v>
      </c>
      <c r="G479" s="247" t="s">
        <v>1687</v>
      </c>
      <c r="H479" s="247" t="s">
        <v>4864</v>
      </c>
      <c r="I479" s="248">
        <v>41699</v>
      </c>
      <c r="J479" s="245" t="s">
        <v>4865</v>
      </c>
      <c r="K479" s="245" t="s">
        <v>2332</v>
      </c>
      <c r="L479" s="245" t="s">
        <v>4866</v>
      </c>
      <c r="M479" s="247" t="s">
        <v>4867</v>
      </c>
      <c r="N479" s="249">
        <v>2</v>
      </c>
      <c r="O479" s="250" t="s">
        <v>4868</v>
      </c>
      <c r="P479" s="250">
        <v>11</v>
      </c>
      <c r="Q479" s="250" t="s">
        <v>4151</v>
      </c>
      <c r="R479" s="251">
        <v>52</v>
      </c>
      <c r="S479" s="250" t="s">
        <v>4869</v>
      </c>
      <c r="T479" s="250">
        <v>1</v>
      </c>
      <c r="U479" s="252" t="s">
        <v>7854</v>
      </c>
      <c r="V479" s="253" t="s">
        <v>26</v>
      </c>
      <c r="W479" s="260" t="s">
        <v>35</v>
      </c>
      <c r="X479" s="254" t="s">
        <v>7862</v>
      </c>
      <c r="Y479" s="255">
        <v>46</v>
      </c>
      <c r="Z479" s="255"/>
      <c r="AA479" s="256" t="s">
        <v>699</v>
      </c>
      <c r="AB479" s="257">
        <f t="shared" si="7"/>
        <v>46</v>
      </c>
      <c r="AC479" s="258">
        <v>0</v>
      </c>
      <c r="AD479" s="247">
        <v>0</v>
      </c>
      <c r="AE479" s="247">
        <v>0</v>
      </c>
      <c r="AF479" s="258">
        <v>2</v>
      </c>
      <c r="AG479" s="258">
        <v>1</v>
      </c>
      <c r="AH479" s="247">
        <v>37</v>
      </c>
      <c r="AI479" s="247">
        <v>6</v>
      </c>
      <c r="AJ479" s="247">
        <v>0</v>
      </c>
      <c r="AK479" s="247">
        <v>0</v>
      </c>
      <c r="AL479" s="247">
        <v>0</v>
      </c>
      <c r="AM479" s="246" t="s">
        <v>8027</v>
      </c>
      <c r="AN479" s="247"/>
      <c r="AO479" s="247"/>
    </row>
    <row r="480" spans="1:41">
      <c r="A480" s="245" t="s">
        <v>1688</v>
      </c>
      <c r="B480" s="245" t="s">
        <v>4870</v>
      </c>
      <c r="C480" s="245" t="s">
        <v>7853</v>
      </c>
      <c r="D480" s="245" t="s">
        <v>2233</v>
      </c>
      <c r="E480" s="245" t="s">
        <v>1516</v>
      </c>
      <c r="F480" s="246" t="s">
        <v>730</v>
      </c>
      <c r="G480" s="247" t="s">
        <v>1689</v>
      </c>
      <c r="H480" s="247" t="s">
        <v>4871</v>
      </c>
      <c r="I480" s="248">
        <v>39873</v>
      </c>
      <c r="J480" s="245" t="s">
        <v>4872</v>
      </c>
      <c r="K480" s="245" t="s">
        <v>2332</v>
      </c>
      <c r="L480" s="245" t="s">
        <v>4873</v>
      </c>
      <c r="M480" s="247" t="s">
        <v>4874</v>
      </c>
      <c r="N480" s="249">
        <v>3</v>
      </c>
      <c r="O480" s="250" t="s">
        <v>4875</v>
      </c>
      <c r="P480" s="250">
        <v>15</v>
      </c>
      <c r="Q480" s="250" t="s">
        <v>4876</v>
      </c>
      <c r="R480" s="251">
        <v>93</v>
      </c>
      <c r="S480" s="250" t="s">
        <v>4877</v>
      </c>
      <c r="T480" s="250">
        <v>1</v>
      </c>
      <c r="U480" s="252" t="s">
        <v>7854</v>
      </c>
      <c r="V480" s="253" t="s">
        <v>26</v>
      </c>
      <c r="W480" s="260" t="s">
        <v>35</v>
      </c>
      <c r="X480" s="254" t="s">
        <v>7862</v>
      </c>
      <c r="Y480" s="255">
        <v>58</v>
      </c>
      <c r="Z480" s="255"/>
      <c r="AA480" s="256" t="s">
        <v>699</v>
      </c>
      <c r="AB480" s="257">
        <f t="shared" si="7"/>
        <v>58</v>
      </c>
      <c r="AC480" s="258">
        <v>0</v>
      </c>
      <c r="AD480" s="247">
        <v>0</v>
      </c>
      <c r="AE480" s="247">
        <v>0</v>
      </c>
      <c r="AF480" s="258">
        <v>8</v>
      </c>
      <c r="AG480" s="258">
        <v>1</v>
      </c>
      <c r="AH480" s="247">
        <v>41</v>
      </c>
      <c r="AI480" s="247">
        <v>8</v>
      </c>
      <c r="AJ480" s="247">
        <v>0</v>
      </c>
      <c r="AK480" s="247">
        <v>0</v>
      </c>
      <c r="AL480" s="247">
        <v>0</v>
      </c>
      <c r="AM480" s="246" t="s">
        <v>7977</v>
      </c>
      <c r="AN480" s="247"/>
      <c r="AO480" s="247"/>
    </row>
    <row r="481" spans="1:41">
      <c r="A481" s="245" t="s">
        <v>1690</v>
      </c>
      <c r="B481" s="245" t="s">
        <v>4878</v>
      </c>
      <c r="C481" s="245" t="s">
        <v>7853</v>
      </c>
      <c r="D481" s="245" t="s">
        <v>2233</v>
      </c>
      <c r="E481" s="245" t="s">
        <v>1516</v>
      </c>
      <c r="F481" s="246" t="s">
        <v>727</v>
      </c>
      <c r="G481" s="247" t="s">
        <v>1691</v>
      </c>
      <c r="H481" s="247" t="s">
        <v>4879</v>
      </c>
      <c r="I481" s="248">
        <v>12590</v>
      </c>
      <c r="J481" s="245" t="s">
        <v>4880</v>
      </c>
      <c r="K481" s="245" t="s">
        <v>2332</v>
      </c>
      <c r="L481" s="245" t="s">
        <v>4881</v>
      </c>
      <c r="M481" s="247" t="s">
        <v>4882</v>
      </c>
      <c r="N481" s="249">
        <v>3</v>
      </c>
      <c r="O481" s="250" t="s">
        <v>3482</v>
      </c>
      <c r="P481" s="250">
        <v>11</v>
      </c>
      <c r="Q481" s="250" t="s">
        <v>4883</v>
      </c>
      <c r="R481" s="251">
        <v>77</v>
      </c>
      <c r="S481" s="250" t="s">
        <v>4884</v>
      </c>
      <c r="T481" s="250">
        <v>3</v>
      </c>
      <c r="U481" s="252" t="s">
        <v>7854</v>
      </c>
      <c r="V481" s="253" t="s">
        <v>26</v>
      </c>
      <c r="W481" s="260" t="s">
        <v>87</v>
      </c>
      <c r="X481" s="254" t="s">
        <v>7862</v>
      </c>
      <c r="Y481" s="255">
        <v>63</v>
      </c>
      <c r="Z481" s="255"/>
      <c r="AA481" s="256" t="s">
        <v>699</v>
      </c>
      <c r="AB481" s="257">
        <f t="shared" si="7"/>
        <v>63</v>
      </c>
      <c r="AC481" s="258">
        <v>0</v>
      </c>
      <c r="AD481" s="247">
        <v>0</v>
      </c>
      <c r="AE481" s="247">
        <v>0</v>
      </c>
      <c r="AF481" s="258">
        <v>56</v>
      </c>
      <c r="AG481" s="258">
        <v>2</v>
      </c>
      <c r="AH481" s="247">
        <v>0</v>
      </c>
      <c r="AI481" s="247">
        <v>5</v>
      </c>
      <c r="AJ481" s="247">
        <v>0</v>
      </c>
      <c r="AK481" s="247">
        <v>0</v>
      </c>
      <c r="AL481" s="247">
        <v>0</v>
      </c>
      <c r="AM481" s="246" t="s">
        <v>7868</v>
      </c>
      <c r="AN481" s="247"/>
      <c r="AO481" s="247"/>
    </row>
    <row r="482" spans="1:41">
      <c r="A482" s="245" t="s">
        <v>1692</v>
      </c>
      <c r="B482" s="245" t="s">
        <v>4885</v>
      </c>
      <c r="C482" s="245" t="s">
        <v>7853</v>
      </c>
      <c r="D482" s="245" t="s">
        <v>2233</v>
      </c>
      <c r="E482" s="245" t="s">
        <v>1516</v>
      </c>
      <c r="F482" s="246" t="s">
        <v>730</v>
      </c>
      <c r="G482" s="247" t="s">
        <v>1693</v>
      </c>
      <c r="H482" s="247" t="s">
        <v>4886</v>
      </c>
      <c r="I482" s="248">
        <v>44621</v>
      </c>
      <c r="J482" s="245" t="s">
        <v>4887</v>
      </c>
      <c r="K482" s="245" t="s">
        <v>2332</v>
      </c>
      <c r="L482" s="245" t="s">
        <v>4888</v>
      </c>
      <c r="M482" s="247" t="s">
        <v>4889</v>
      </c>
      <c r="N482" s="249">
        <v>2</v>
      </c>
      <c r="O482" s="250" t="s">
        <v>4890</v>
      </c>
      <c r="P482" s="250">
        <v>15</v>
      </c>
      <c r="Q482" s="250" t="s">
        <v>4311</v>
      </c>
      <c r="R482" s="251">
        <v>57</v>
      </c>
      <c r="S482" s="250" t="s">
        <v>4891</v>
      </c>
      <c r="T482" s="250">
        <v>1</v>
      </c>
      <c r="U482" s="252" t="s">
        <v>7854</v>
      </c>
      <c r="V482" s="253" t="s">
        <v>26</v>
      </c>
      <c r="W482" s="260" t="s">
        <v>35</v>
      </c>
      <c r="X482" s="254" t="s">
        <v>7862</v>
      </c>
      <c r="Y482" s="255">
        <v>46</v>
      </c>
      <c r="Z482" s="255"/>
      <c r="AA482" s="256" t="s">
        <v>699</v>
      </c>
      <c r="AB482" s="257">
        <f t="shared" si="7"/>
        <v>46</v>
      </c>
      <c r="AC482" s="258">
        <v>0</v>
      </c>
      <c r="AD482" s="247">
        <v>0</v>
      </c>
      <c r="AE482" s="247">
        <v>0</v>
      </c>
      <c r="AF482" s="258">
        <v>38</v>
      </c>
      <c r="AG482" s="258">
        <v>3</v>
      </c>
      <c r="AH482" s="247">
        <v>0</v>
      </c>
      <c r="AI482" s="247">
        <v>5</v>
      </c>
      <c r="AJ482" s="247">
        <v>0</v>
      </c>
      <c r="AK482" s="247">
        <v>0</v>
      </c>
      <c r="AL482" s="247">
        <v>0</v>
      </c>
      <c r="AM482" s="246" t="s">
        <v>7977</v>
      </c>
      <c r="AN482" s="247"/>
      <c r="AO482" s="247"/>
    </row>
    <row r="483" spans="1:41">
      <c r="A483" s="245" t="s">
        <v>1694</v>
      </c>
      <c r="B483" s="245" t="s">
        <v>4892</v>
      </c>
      <c r="C483" s="245" t="s">
        <v>7853</v>
      </c>
      <c r="D483" s="245" t="s">
        <v>2233</v>
      </c>
      <c r="E483" s="245" t="s">
        <v>1516</v>
      </c>
      <c r="F483" s="246" t="s">
        <v>727</v>
      </c>
      <c r="G483" s="247" t="s">
        <v>1695</v>
      </c>
      <c r="H483" s="247" t="s">
        <v>4893</v>
      </c>
      <c r="I483" s="248">
        <v>44621</v>
      </c>
      <c r="J483" s="245"/>
      <c r="K483" s="245"/>
      <c r="L483" s="245" t="s">
        <v>4895</v>
      </c>
      <c r="M483" s="247" t="s">
        <v>4896</v>
      </c>
      <c r="N483" s="249">
        <v>2</v>
      </c>
      <c r="O483" s="250" t="s">
        <v>4897</v>
      </c>
      <c r="P483" s="250">
        <v>16</v>
      </c>
      <c r="Q483" s="250" t="s">
        <v>3538</v>
      </c>
      <c r="R483" s="251">
        <v>111</v>
      </c>
      <c r="S483" s="250" t="s">
        <v>4898</v>
      </c>
      <c r="T483" s="250">
        <v>2</v>
      </c>
      <c r="U483" s="252" t="s">
        <v>7854</v>
      </c>
      <c r="V483" s="253" t="s">
        <v>26</v>
      </c>
      <c r="W483" s="260" t="s">
        <v>87</v>
      </c>
      <c r="X483" s="254" t="s">
        <v>7862</v>
      </c>
      <c r="Y483" s="255">
        <v>110</v>
      </c>
      <c r="Z483" s="255"/>
      <c r="AA483" s="256" t="s">
        <v>699</v>
      </c>
      <c r="AB483" s="257">
        <f t="shared" si="7"/>
        <v>110</v>
      </c>
      <c r="AC483" s="258">
        <v>0</v>
      </c>
      <c r="AD483" s="247">
        <v>0</v>
      </c>
      <c r="AE483" s="247">
        <v>0</v>
      </c>
      <c r="AF483" s="258">
        <v>96</v>
      </c>
      <c r="AG483" s="258">
        <v>13</v>
      </c>
      <c r="AH483" s="247">
        <v>0</v>
      </c>
      <c r="AI483" s="247">
        <v>1</v>
      </c>
      <c r="AJ483" s="247">
        <v>0</v>
      </c>
      <c r="AK483" s="247">
        <v>0</v>
      </c>
      <c r="AL483" s="247">
        <v>0</v>
      </c>
      <c r="AM483" s="246" t="s">
        <v>7977</v>
      </c>
      <c r="AN483" s="247"/>
      <c r="AO483" s="247"/>
    </row>
    <row r="484" spans="1:41">
      <c r="A484" s="245" t="s">
        <v>1696</v>
      </c>
      <c r="B484" s="245" t="s">
        <v>4899</v>
      </c>
      <c r="C484" s="245" t="s">
        <v>7853</v>
      </c>
      <c r="D484" s="245" t="s">
        <v>2233</v>
      </c>
      <c r="E484" s="245" t="s">
        <v>1697</v>
      </c>
      <c r="F484" s="246" t="s">
        <v>730</v>
      </c>
      <c r="G484" s="247" t="s">
        <v>8029</v>
      </c>
      <c r="H484" s="247" t="s">
        <v>4900</v>
      </c>
      <c r="I484" s="248" t="s">
        <v>4901</v>
      </c>
      <c r="J484" s="245" t="s">
        <v>3350</v>
      </c>
      <c r="K484" s="245" t="s">
        <v>2332</v>
      </c>
      <c r="L484" s="245" t="s">
        <v>4902</v>
      </c>
      <c r="M484" s="247" t="s">
        <v>4903</v>
      </c>
      <c r="N484" s="249">
        <v>5</v>
      </c>
      <c r="O484" s="251"/>
      <c r="P484" s="251">
        <v>10</v>
      </c>
      <c r="Q484" s="251" t="s">
        <v>2422</v>
      </c>
      <c r="R484" s="251">
        <v>16</v>
      </c>
      <c r="S484" s="251" t="s">
        <v>4904</v>
      </c>
      <c r="T484" s="251">
        <v>1</v>
      </c>
      <c r="U484" s="252" t="s">
        <v>7854</v>
      </c>
      <c r="V484" s="253" t="s">
        <v>26</v>
      </c>
      <c r="W484" s="253" t="s">
        <v>7855</v>
      </c>
      <c r="X484" s="254" t="s">
        <v>7856</v>
      </c>
      <c r="Y484" s="255">
        <v>12</v>
      </c>
      <c r="Z484" s="255"/>
      <c r="AA484" s="256" t="s">
        <v>699</v>
      </c>
      <c r="AB484" s="257">
        <f t="shared" si="7"/>
        <v>12</v>
      </c>
      <c r="AC484" s="258">
        <v>0</v>
      </c>
      <c r="AD484" s="247">
        <v>0</v>
      </c>
      <c r="AE484" s="247">
        <v>0</v>
      </c>
      <c r="AF484" s="258">
        <v>2</v>
      </c>
      <c r="AG484" s="258">
        <v>0</v>
      </c>
      <c r="AH484" s="247">
        <v>0</v>
      </c>
      <c r="AI484" s="247">
        <v>0</v>
      </c>
      <c r="AJ484" s="247">
        <v>0</v>
      </c>
      <c r="AK484" s="247">
        <v>0</v>
      </c>
      <c r="AL484" s="247">
        <v>10</v>
      </c>
      <c r="AM484" s="246" t="s">
        <v>7857</v>
      </c>
      <c r="AN484" s="247"/>
      <c r="AO484" s="247"/>
    </row>
    <row r="485" spans="1:41">
      <c r="A485" s="245" t="s">
        <v>1699</v>
      </c>
      <c r="B485" s="245" t="s">
        <v>4905</v>
      </c>
      <c r="C485" s="245" t="s">
        <v>7853</v>
      </c>
      <c r="D485" s="245" t="s">
        <v>2233</v>
      </c>
      <c r="E485" s="245" t="s">
        <v>1697</v>
      </c>
      <c r="F485" s="246" t="s">
        <v>727</v>
      </c>
      <c r="G485" s="247" t="s">
        <v>8030</v>
      </c>
      <c r="H485" s="247" t="s">
        <v>4906</v>
      </c>
      <c r="I485" s="248">
        <v>7726</v>
      </c>
      <c r="J485" s="245"/>
      <c r="K485" s="245"/>
      <c r="L485" s="245" t="s">
        <v>4908</v>
      </c>
      <c r="M485" s="247" t="s">
        <v>4909</v>
      </c>
      <c r="N485" s="249">
        <v>7</v>
      </c>
      <c r="O485" s="251"/>
      <c r="P485" s="251">
        <v>6</v>
      </c>
      <c r="Q485" s="251" t="s">
        <v>2470</v>
      </c>
      <c r="R485" s="251" t="s">
        <v>7954</v>
      </c>
      <c r="S485" s="251" t="s">
        <v>4140</v>
      </c>
      <c r="T485" s="251">
        <v>1</v>
      </c>
      <c r="U485" s="252" t="s">
        <v>7854</v>
      </c>
      <c r="V485" s="253" t="s">
        <v>2353</v>
      </c>
      <c r="W485" s="253" t="s">
        <v>7855</v>
      </c>
      <c r="X485" s="254" t="s">
        <v>7856</v>
      </c>
      <c r="Y485" s="255">
        <v>6</v>
      </c>
      <c r="Z485" s="255"/>
      <c r="AA485" s="256" t="s">
        <v>699</v>
      </c>
      <c r="AB485" s="257">
        <f t="shared" si="7"/>
        <v>6</v>
      </c>
      <c r="AC485" s="258">
        <v>0</v>
      </c>
      <c r="AD485" s="247">
        <v>0</v>
      </c>
      <c r="AE485" s="247">
        <v>0</v>
      </c>
      <c r="AF485" s="258">
        <v>0</v>
      </c>
      <c r="AG485" s="258">
        <v>1</v>
      </c>
      <c r="AH485" s="247">
        <v>0</v>
      </c>
      <c r="AI485" s="247">
        <v>3</v>
      </c>
      <c r="AJ485" s="247">
        <v>0</v>
      </c>
      <c r="AK485" s="247">
        <v>0</v>
      </c>
      <c r="AL485" s="247">
        <v>2</v>
      </c>
      <c r="AM485" s="246" t="s">
        <v>7863</v>
      </c>
      <c r="AN485" s="247"/>
      <c r="AO485" s="247"/>
    </row>
    <row r="486" spans="1:41">
      <c r="A486" s="245" t="s">
        <v>1701</v>
      </c>
      <c r="B486" s="245" t="s">
        <v>4910</v>
      </c>
      <c r="C486" s="245" t="s">
        <v>7853</v>
      </c>
      <c r="D486" s="245" t="s">
        <v>2233</v>
      </c>
      <c r="E486" s="245" t="s">
        <v>1697</v>
      </c>
      <c r="F486" s="246" t="s">
        <v>730</v>
      </c>
      <c r="G486" s="247" t="s">
        <v>1702</v>
      </c>
      <c r="H486" s="247" t="s">
        <v>4911</v>
      </c>
      <c r="I486" s="248" t="s">
        <v>4912</v>
      </c>
      <c r="J486" s="245" t="s">
        <v>4913</v>
      </c>
      <c r="K486" s="245" t="s">
        <v>2332</v>
      </c>
      <c r="L486" s="245" t="s">
        <v>4914</v>
      </c>
      <c r="M486" s="247" t="s">
        <v>4915</v>
      </c>
      <c r="N486" s="249">
        <v>5</v>
      </c>
      <c r="O486" s="251"/>
      <c r="P486" s="251">
        <v>7</v>
      </c>
      <c r="Q486" s="251" t="s">
        <v>2603</v>
      </c>
      <c r="R486" s="251" t="s">
        <v>7888</v>
      </c>
      <c r="S486" s="251" t="s">
        <v>2360</v>
      </c>
      <c r="T486" s="251">
        <v>0</v>
      </c>
      <c r="U486" s="277" t="s">
        <v>7860</v>
      </c>
      <c r="V486" s="253" t="s">
        <v>2353</v>
      </c>
      <c r="W486" s="253" t="s">
        <v>7855</v>
      </c>
      <c r="X486" s="254" t="s">
        <v>7856</v>
      </c>
      <c r="Y486" s="255">
        <v>8</v>
      </c>
      <c r="Z486" s="255"/>
      <c r="AA486" s="256" t="s">
        <v>699</v>
      </c>
      <c r="AB486" s="257">
        <f t="shared" si="7"/>
        <v>8</v>
      </c>
      <c r="AC486" s="258">
        <v>0</v>
      </c>
      <c r="AD486" s="247">
        <v>0</v>
      </c>
      <c r="AE486" s="247">
        <v>0</v>
      </c>
      <c r="AF486" s="258">
        <v>1</v>
      </c>
      <c r="AG486" s="258">
        <v>0</v>
      </c>
      <c r="AH486" s="247">
        <v>0</v>
      </c>
      <c r="AI486" s="247">
        <v>2</v>
      </c>
      <c r="AJ486" s="247">
        <v>0</v>
      </c>
      <c r="AK486" s="247">
        <v>0</v>
      </c>
      <c r="AL486" s="247">
        <v>5</v>
      </c>
      <c r="AM486" s="246" t="s">
        <v>7860</v>
      </c>
      <c r="AN486" s="247"/>
      <c r="AO486" s="247"/>
    </row>
    <row r="487" spans="1:41">
      <c r="A487" s="245" t="s">
        <v>1703</v>
      </c>
      <c r="B487" s="245" t="s">
        <v>4916</v>
      </c>
      <c r="C487" s="245" t="s">
        <v>7853</v>
      </c>
      <c r="D487" s="245" t="s">
        <v>2233</v>
      </c>
      <c r="E487" s="245" t="s">
        <v>1697</v>
      </c>
      <c r="F487" s="246" t="s">
        <v>7859</v>
      </c>
      <c r="G487" s="247" t="s">
        <v>1704</v>
      </c>
      <c r="H487" s="247" t="s">
        <v>4917</v>
      </c>
      <c r="I487" s="278">
        <v>20611</v>
      </c>
      <c r="J487" s="245"/>
      <c r="K487" s="245"/>
      <c r="L487" s="245" t="s">
        <v>699</v>
      </c>
      <c r="M487" s="247" t="s">
        <v>699</v>
      </c>
      <c r="N487" s="249">
        <v>2</v>
      </c>
      <c r="O487" s="251"/>
      <c r="P487" s="251">
        <v>9</v>
      </c>
      <c r="Q487" s="251" t="s">
        <v>7876</v>
      </c>
      <c r="R487" s="251">
        <v>9</v>
      </c>
      <c r="S487" s="251" t="s">
        <v>2431</v>
      </c>
      <c r="T487" s="251">
        <v>1</v>
      </c>
      <c r="U487" s="252" t="s">
        <v>7854</v>
      </c>
      <c r="V487" s="253" t="s">
        <v>2353</v>
      </c>
      <c r="W487" s="253" t="s">
        <v>7855</v>
      </c>
      <c r="X487" s="254" t="s">
        <v>7856</v>
      </c>
      <c r="Y487" s="255">
        <v>8</v>
      </c>
      <c r="Z487" s="255"/>
      <c r="AA487" s="256" t="s">
        <v>8031</v>
      </c>
      <c r="AB487" s="257">
        <f t="shared" si="7"/>
        <v>8</v>
      </c>
      <c r="AC487" s="258">
        <v>0</v>
      </c>
      <c r="AD487" s="247">
        <v>0</v>
      </c>
      <c r="AE487" s="247">
        <v>0</v>
      </c>
      <c r="AF487" s="258">
        <v>1</v>
      </c>
      <c r="AG487" s="258">
        <v>0</v>
      </c>
      <c r="AH487" s="247">
        <v>0</v>
      </c>
      <c r="AI487" s="247">
        <v>2</v>
      </c>
      <c r="AJ487" s="247">
        <v>0</v>
      </c>
      <c r="AK487" s="247">
        <v>0</v>
      </c>
      <c r="AL487" s="247">
        <v>5</v>
      </c>
      <c r="AM487" s="246" t="s">
        <v>7863</v>
      </c>
      <c r="AN487" s="247"/>
      <c r="AO487" s="247"/>
    </row>
    <row r="488" spans="1:41">
      <c r="A488" s="245" t="s">
        <v>1705</v>
      </c>
      <c r="B488" s="245" t="s">
        <v>4918</v>
      </c>
      <c r="C488" s="245" t="s">
        <v>7853</v>
      </c>
      <c r="D488" s="245" t="s">
        <v>2233</v>
      </c>
      <c r="E488" s="245" t="s">
        <v>1697</v>
      </c>
      <c r="F488" s="246" t="s">
        <v>727</v>
      </c>
      <c r="G488" s="247" t="s">
        <v>1706</v>
      </c>
      <c r="H488" s="247" t="s">
        <v>4919</v>
      </c>
      <c r="I488" s="248">
        <v>16212</v>
      </c>
      <c r="J488" s="245" t="s">
        <v>3004</v>
      </c>
      <c r="K488" s="245" t="s">
        <v>2332</v>
      </c>
      <c r="L488" s="245" t="s">
        <v>4920</v>
      </c>
      <c r="M488" s="247" t="s">
        <v>4921</v>
      </c>
      <c r="N488" s="249">
        <v>4</v>
      </c>
      <c r="O488" s="251"/>
      <c r="P488" s="251">
        <v>10</v>
      </c>
      <c r="Q488" s="251" t="s">
        <v>2336</v>
      </c>
      <c r="R488" s="251" t="s">
        <v>7918</v>
      </c>
      <c r="S488" s="251" t="s">
        <v>4922</v>
      </c>
      <c r="T488" s="251">
        <v>1</v>
      </c>
      <c r="U488" s="252" t="s">
        <v>7854</v>
      </c>
      <c r="V488" s="253" t="s">
        <v>26</v>
      </c>
      <c r="W488" s="260" t="s">
        <v>35</v>
      </c>
      <c r="X488" s="254" t="s">
        <v>7862</v>
      </c>
      <c r="Y488" s="255">
        <v>44</v>
      </c>
      <c r="Z488" s="255"/>
      <c r="AA488" s="256" t="s">
        <v>699</v>
      </c>
      <c r="AB488" s="257">
        <f t="shared" si="7"/>
        <v>44</v>
      </c>
      <c r="AC488" s="258">
        <v>0</v>
      </c>
      <c r="AD488" s="247">
        <v>0</v>
      </c>
      <c r="AE488" s="247">
        <v>0</v>
      </c>
      <c r="AF488" s="258">
        <v>5</v>
      </c>
      <c r="AG488" s="258">
        <v>1</v>
      </c>
      <c r="AH488" s="247">
        <v>0</v>
      </c>
      <c r="AI488" s="247">
        <v>1</v>
      </c>
      <c r="AJ488" s="247">
        <v>0</v>
      </c>
      <c r="AK488" s="247">
        <v>0</v>
      </c>
      <c r="AL488" s="247">
        <v>37</v>
      </c>
      <c r="AM488" s="246" t="s">
        <v>7857</v>
      </c>
      <c r="AN488" s="247"/>
      <c r="AO488" s="247"/>
    </row>
    <row r="489" spans="1:41">
      <c r="A489" s="245" t="s">
        <v>1707</v>
      </c>
      <c r="B489" s="245" t="s">
        <v>4923</v>
      </c>
      <c r="C489" s="245" t="s">
        <v>7853</v>
      </c>
      <c r="D489" s="245" t="s">
        <v>2233</v>
      </c>
      <c r="E489" s="245" t="s">
        <v>1697</v>
      </c>
      <c r="F489" s="246" t="s">
        <v>730</v>
      </c>
      <c r="G489" s="247" t="s">
        <v>8032</v>
      </c>
      <c r="H489" s="247" t="s">
        <v>4924</v>
      </c>
      <c r="I489" s="248" t="s">
        <v>4925</v>
      </c>
      <c r="J489" s="245"/>
      <c r="K489" s="245"/>
      <c r="L489" s="245" t="s">
        <v>699</v>
      </c>
      <c r="M489" s="247" t="s">
        <v>699</v>
      </c>
      <c r="N489" s="249">
        <v>6</v>
      </c>
      <c r="O489" s="251"/>
      <c r="P489" s="251">
        <v>7</v>
      </c>
      <c r="Q489" s="251" t="s">
        <v>2422</v>
      </c>
      <c r="R489" s="251">
        <v>10</v>
      </c>
      <c r="S489" s="251" t="s">
        <v>4926</v>
      </c>
      <c r="T489" s="251">
        <v>1</v>
      </c>
      <c r="U489" s="252" t="s">
        <v>7854</v>
      </c>
      <c r="V489" s="253" t="s">
        <v>2353</v>
      </c>
      <c r="W489" s="253" t="s">
        <v>7855</v>
      </c>
      <c r="X489" s="254" t="s">
        <v>7856</v>
      </c>
      <c r="Y489" s="255">
        <v>9</v>
      </c>
      <c r="Z489" s="255"/>
      <c r="AA489" s="256" t="s">
        <v>699</v>
      </c>
      <c r="AB489" s="257">
        <f t="shared" si="7"/>
        <v>9</v>
      </c>
      <c r="AC489" s="258">
        <v>0</v>
      </c>
      <c r="AD489" s="247">
        <v>0</v>
      </c>
      <c r="AE489" s="247">
        <v>0</v>
      </c>
      <c r="AF489" s="258">
        <v>7</v>
      </c>
      <c r="AG489" s="258">
        <v>0</v>
      </c>
      <c r="AH489" s="247">
        <v>0</v>
      </c>
      <c r="AI489" s="247">
        <v>0</v>
      </c>
      <c r="AJ489" s="247">
        <v>0</v>
      </c>
      <c r="AK489" s="247">
        <v>0</v>
      </c>
      <c r="AL489" s="247">
        <v>2</v>
      </c>
      <c r="AM489" s="246" t="s">
        <v>7857</v>
      </c>
      <c r="AN489" s="247"/>
      <c r="AO489" s="247"/>
    </row>
    <row r="490" spans="1:41">
      <c r="A490" s="245" t="s">
        <v>1709</v>
      </c>
      <c r="B490" s="245" t="s">
        <v>4927</v>
      </c>
      <c r="C490" s="245" t="s">
        <v>7853</v>
      </c>
      <c r="D490" s="245" t="s">
        <v>2233</v>
      </c>
      <c r="E490" s="245" t="s">
        <v>1697</v>
      </c>
      <c r="F490" s="246" t="s">
        <v>727</v>
      </c>
      <c r="G490" s="247" t="s">
        <v>8033</v>
      </c>
      <c r="H490" s="247" t="s">
        <v>4928</v>
      </c>
      <c r="I490" s="248">
        <v>11475</v>
      </c>
      <c r="J490" s="245" t="s">
        <v>4929</v>
      </c>
      <c r="K490" s="245" t="s">
        <v>2332</v>
      </c>
      <c r="L490" s="245" t="s">
        <v>4930</v>
      </c>
      <c r="M490" s="247"/>
      <c r="N490" s="249">
        <v>6</v>
      </c>
      <c r="O490" s="251"/>
      <c r="P490" s="251">
        <v>8</v>
      </c>
      <c r="Q490" s="251" t="s">
        <v>2470</v>
      </c>
      <c r="R490" s="251" t="s">
        <v>7933</v>
      </c>
      <c r="S490" s="251" t="s">
        <v>4931</v>
      </c>
      <c r="T490" s="251">
        <v>1</v>
      </c>
      <c r="U490" s="252" t="s">
        <v>7854</v>
      </c>
      <c r="V490" s="253" t="s">
        <v>2353</v>
      </c>
      <c r="W490" s="253" t="s">
        <v>7855</v>
      </c>
      <c r="X490" s="254" t="s">
        <v>7856</v>
      </c>
      <c r="Y490" s="255">
        <v>11</v>
      </c>
      <c r="Z490" s="255"/>
      <c r="AA490" s="256" t="s">
        <v>699</v>
      </c>
      <c r="AB490" s="257">
        <f t="shared" si="7"/>
        <v>11</v>
      </c>
      <c r="AC490" s="258">
        <v>0</v>
      </c>
      <c r="AD490" s="247">
        <v>0</v>
      </c>
      <c r="AE490" s="247">
        <v>0</v>
      </c>
      <c r="AF490" s="258">
        <v>2</v>
      </c>
      <c r="AG490" s="258">
        <v>0</v>
      </c>
      <c r="AH490" s="247">
        <v>0</v>
      </c>
      <c r="AI490" s="247">
        <v>2</v>
      </c>
      <c r="AJ490" s="247">
        <v>0</v>
      </c>
      <c r="AK490" s="247">
        <v>0</v>
      </c>
      <c r="AL490" s="247">
        <v>7</v>
      </c>
      <c r="AM490" s="246" t="s">
        <v>7863</v>
      </c>
      <c r="AN490" s="247"/>
      <c r="AO490" s="247"/>
    </row>
    <row r="491" spans="1:41">
      <c r="A491" s="245" t="s">
        <v>1711</v>
      </c>
      <c r="B491" s="245" t="s">
        <v>4932</v>
      </c>
      <c r="C491" s="245" t="s">
        <v>7853</v>
      </c>
      <c r="D491" s="245" t="s">
        <v>2233</v>
      </c>
      <c r="E491" s="245" t="s">
        <v>1697</v>
      </c>
      <c r="F491" s="246" t="s">
        <v>724</v>
      </c>
      <c r="G491" s="247" t="s">
        <v>1712</v>
      </c>
      <c r="H491" s="247" t="s">
        <v>4933</v>
      </c>
      <c r="I491" s="248">
        <v>24192</v>
      </c>
      <c r="J491" s="245" t="s">
        <v>4934</v>
      </c>
      <c r="K491" s="245" t="s">
        <v>2332</v>
      </c>
      <c r="L491" s="245" t="s">
        <v>4935</v>
      </c>
      <c r="M491" s="247" t="s">
        <v>4936</v>
      </c>
      <c r="N491" s="249">
        <v>3</v>
      </c>
      <c r="O491" s="251" t="s">
        <v>2919</v>
      </c>
      <c r="P491" s="251">
        <v>5</v>
      </c>
      <c r="Q491" s="251" t="s">
        <v>2430</v>
      </c>
      <c r="R491" s="251">
        <v>19</v>
      </c>
      <c r="S491" s="251" t="s">
        <v>4937</v>
      </c>
      <c r="T491" s="251">
        <v>1</v>
      </c>
      <c r="U491" s="252" t="s">
        <v>7854</v>
      </c>
      <c r="V491" s="253" t="s">
        <v>26</v>
      </c>
      <c r="W491" s="253" t="s">
        <v>7855</v>
      </c>
      <c r="X491" s="254" t="s">
        <v>7856</v>
      </c>
      <c r="Y491" s="255">
        <v>9</v>
      </c>
      <c r="Z491" s="255"/>
      <c r="AA491" s="256" t="s">
        <v>699</v>
      </c>
      <c r="AB491" s="257">
        <f t="shared" si="7"/>
        <v>9</v>
      </c>
      <c r="AC491" s="258">
        <v>0</v>
      </c>
      <c r="AD491" s="247">
        <v>0</v>
      </c>
      <c r="AE491" s="247">
        <v>0</v>
      </c>
      <c r="AF491" s="258">
        <v>0</v>
      </c>
      <c r="AG491" s="258">
        <v>0</v>
      </c>
      <c r="AH491" s="247">
        <v>0</v>
      </c>
      <c r="AI491" s="247">
        <v>3</v>
      </c>
      <c r="AJ491" s="247">
        <v>0</v>
      </c>
      <c r="AK491" s="247">
        <v>0</v>
      </c>
      <c r="AL491" s="247">
        <v>6</v>
      </c>
      <c r="AM491" s="246" t="s">
        <v>7857</v>
      </c>
      <c r="AN491" s="247"/>
      <c r="AO491" s="247"/>
    </row>
    <row r="492" spans="1:41">
      <c r="A492" s="245" t="s">
        <v>1713</v>
      </c>
      <c r="B492" s="245" t="s">
        <v>4938</v>
      </c>
      <c r="C492" s="245" t="s">
        <v>7853</v>
      </c>
      <c r="D492" s="245" t="s">
        <v>2233</v>
      </c>
      <c r="E492" s="245" t="s">
        <v>1697</v>
      </c>
      <c r="F492" s="246" t="s">
        <v>730</v>
      </c>
      <c r="G492" s="247" t="s">
        <v>1714</v>
      </c>
      <c r="H492" s="247" t="s">
        <v>4933</v>
      </c>
      <c r="I492" s="248" t="s">
        <v>4939</v>
      </c>
      <c r="J492" s="245"/>
      <c r="K492" s="245"/>
      <c r="L492" s="245" t="s">
        <v>699</v>
      </c>
      <c r="M492" s="247" t="s">
        <v>699</v>
      </c>
      <c r="N492" s="249">
        <v>4</v>
      </c>
      <c r="O492" s="251" t="s">
        <v>2470</v>
      </c>
      <c r="P492" s="251">
        <v>5</v>
      </c>
      <c r="Q492" s="251" t="s">
        <v>2430</v>
      </c>
      <c r="R492" s="251">
        <v>16</v>
      </c>
      <c r="S492" s="251" t="s">
        <v>4940</v>
      </c>
      <c r="T492" s="251">
        <v>0</v>
      </c>
      <c r="U492" s="252" t="s">
        <v>7854</v>
      </c>
      <c r="V492" s="253" t="s">
        <v>2353</v>
      </c>
      <c r="W492" s="253" t="s">
        <v>7855</v>
      </c>
      <c r="X492" s="254" t="s">
        <v>7856</v>
      </c>
      <c r="Y492" s="255">
        <v>8</v>
      </c>
      <c r="Z492" s="255"/>
      <c r="AA492" s="256" t="s">
        <v>699</v>
      </c>
      <c r="AB492" s="257">
        <f t="shared" si="7"/>
        <v>8</v>
      </c>
      <c r="AC492" s="258">
        <v>0</v>
      </c>
      <c r="AD492" s="247">
        <v>0</v>
      </c>
      <c r="AE492" s="247">
        <v>0</v>
      </c>
      <c r="AF492" s="258">
        <v>1</v>
      </c>
      <c r="AG492" s="258">
        <v>0</v>
      </c>
      <c r="AH492" s="247">
        <v>0</v>
      </c>
      <c r="AI492" s="247">
        <v>2</v>
      </c>
      <c r="AJ492" s="247">
        <v>0</v>
      </c>
      <c r="AK492" s="247">
        <v>0</v>
      </c>
      <c r="AL492" s="247">
        <v>5</v>
      </c>
      <c r="AM492" s="246" t="s">
        <v>7857</v>
      </c>
      <c r="AN492" s="247"/>
      <c r="AO492" s="247"/>
    </row>
    <row r="493" spans="1:41">
      <c r="A493" s="245" t="s">
        <v>1715</v>
      </c>
      <c r="B493" s="245"/>
      <c r="C493" s="245" t="s">
        <v>7853</v>
      </c>
      <c r="D493" s="245" t="s">
        <v>2233</v>
      </c>
      <c r="E493" s="245" t="s">
        <v>1697</v>
      </c>
      <c r="F493" s="246" t="s">
        <v>727</v>
      </c>
      <c r="G493" s="247" t="s">
        <v>1716</v>
      </c>
      <c r="H493" s="247" t="s">
        <v>4941</v>
      </c>
      <c r="I493" s="248">
        <v>4262</v>
      </c>
      <c r="J493" s="245"/>
      <c r="K493" s="245"/>
      <c r="L493" s="245" t="s">
        <v>4943</v>
      </c>
      <c r="M493" s="247" t="s">
        <v>4944</v>
      </c>
      <c r="N493" s="249">
        <v>3</v>
      </c>
      <c r="O493" s="251" t="s">
        <v>2453</v>
      </c>
      <c r="P493" s="251">
        <v>6</v>
      </c>
      <c r="Q493" s="251">
        <v>5</v>
      </c>
      <c r="R493" s="251">
        <v>9</v>
      </c>
      <c r="S493" s="251">
        <v>10</v>
      </c>
      <c r="T493" s="251">
        <v>1</v>
      </c>
      <c r="U493" s="252" t="s">
        <v>7854</v>
      </c>
      <c r="V493" s="253" t="s">
        <v>2353</v>
      </c>
      <c r="W493" s="253" t="s">
        <v>7855</v>
      </c>
      <c r="X493" s="254" t="s">
        <v>7856</v>
      </c>
      <c r="Y493" s="255">
        <v>10</v>
      </c>
      <c r="Z493" s="255"/>
      <c r="AA493" s="256" t="s">
        <v>699</v>
      </c>
      <c r="AB493" s="257">
        <f t="shared" si="7"/>
        <v>10</v>
      </c>
      <c r="AC493" s="258">
        <v>0</v>
      </c>
      <c r="AD493" s="247">
        <v>0</v>
      </c>
      <c r="AE493" s="247">
        <v>0</v>
      </c>
      <c r="AF493" s="258">
        <v>1</v>
      </c>
      <c r="AG493" s="258">
        <v>0</v>
      </c>
      <c r="AH493" s="247">
        <v>0</v>
      </c>
      <c r="AI493" s="247">
        <v>5</v>
      </c>
      <c r="AJ493" s="247">
        <v>0</v>
      </c>
      <c r="AK493" s="247">
        <v>0</v>
      </c>
      <c r="AL493" s="247">
        <v>4</v>
      </c>
      <c r="AM493" s="246" t="s">
        <v>7863</v>
      </c>
      <c r="AN493" s="247"/>
      <c r="AO493" s="247"/>
    </row>
    <row r="494" spans="1:41">
      <c r="A494" s="245" t="s">
        <v>1717</v>
      </c>
      <c r="B494" s="245" t="s">
        <v>4945</v>
      </c>
      <c r="C494" s="245" t="s">
        <v>7853</v>
      </c>
      <c r="D494" s="245" t="s">
        <v>2233</v>
      </c>
      <c r="E494" s="245" t="s">
        <v>1697</v>
      </c>
      <c r="F494" s="246" t="s">
        <v>724</v>
      </c>
      <c r="G494" s="247" t="s">
        <v>1718</v>
      </c>
      <c r="H494" s="247" t="s">
        <v>4946</v>
      </c>
      <c r="I494" s="248">
        <v>20225</v>
      </c>
      <c r="J494" s="245" t="s">
        <v>4947</v>
      </c>
      <c r="K494" s="245" t="s">
        <v>2332</v>
      </c>
      <c r="L494" s="245" t="s">
        <v>4948</v>
      </c>
      <c r="M494" s="247" t="s">
        <v>4949</v>
      </c>
      <c r="N494" s="249">
        <v>2</v>
      </c>
      <c r="O494" s="251" t="s">
        <v>4950</v>
      </c>
      <c r="P494" s="251">
        <v>28</v>
      </c>
      <c r="Q494" s="251" t="s">
        <v>2384</v>
      </c>
      <c r="R494" s="251">
        <v>51</v>
      </c>
      <c r="S494" s="251" t="s">
        <v>4951</v>
      </c>
      <c r="T494" s="251">
        <v>2</v>
      </c>
      <c r="U494" s="252" t="s">
        <v>7854</v>
      </c>
      <c r="V494" s="253" t="s">
        <v>26</v>
      </c>
      <c r="W494" s="253" t="s">
        <v>7855</v>
      </c>
      <c r="X494" s="254" t="s">
        <v>7856</v>
      </c>
      <c r="Y494" s="255">
        <v>52</v>
      </c>
      <c r="Z494" s="255"/>
      <c r="AA494" s="256" t="s">
        <v>699</v>
      </c>
      <c r="AB494" s="257">
        <f t="shared" si="7"/>
        <v>52</v>
      </c>
      <c r="AC494" s="258">
        <v>0</v>
      </c>
      <c r="AD494" s="247">
        <v>0</v>
      </c>
      <c r="AE494" s="247">
        <v>0</v>
      </c>
      <c r="AF494" s="258">
        <v>0</v>
      </c>
      <c r="AG494" s="258">
        <v>3</v>
      </c>
      <c r="AH494" s="247">
        <v>0</v>
      </c>
      <c r="AI494" s="247">
        <v>29</v>
      </c>
      <c r="AJ494" s="247">
        <v>0</v>
      </c>
      <c r="AK494" s="247">
        <v>0</v>
      </c>
      <c r="AL494" s="247">
        <v>20</v>
      </c>
      <c r="AM494" s="246" t="s">
        <v>7857</v>
      </c>
      <c r="AN494" s="247"/>
      <c r="AO494" s="247"/>
    </row>
    <row r="495" spans="1:41">
      <c r="A495" s="245" t="s">
        <v>1719</v>
      </c>
      <c r="B495" s="245" t="s">
        <v>4952</v>
      </c>
      <c r="C495" s="245" t="s">
        <v>7853</v>
      </c>
      <c r="D495" s="245" t="s">
        <v>2233</v>
      </c>
      <c r="E495" s="245" t="s">
        <v>1697</v>
      </c>
      <c r="F495" s="246" t="s">
        <v>730</v>
      </c>
      <c r="G495" s="247" t="s">
        <v>1720</v>
      </c>
      <c r="H495" s="247" t="s">
        <v>4953</v>
      </c>
      <c r="I495" s="248" t="s">
        <v>4954</v>
      </c>
      <c r="J495" s="245" t="s">
        <v>4955</v>
      </c>
      <c r="K495" s="245" t="s">
        <v>2332</v>
      </c>
      <c r="L495" s="245" t="s">
        <v>4956</v>
      </c>
      <c r="M495" s="247" t="s">
        <v>4957</v>
      </c>
      <c r="N495" s="249">
        <v>4</v>
      </c>
      <c r="O495" s="251" t="s">
        <v>4139</v>
      </c>
      <c r="P495" s="251">
        <v>21</v>
      </c>
      <c r="Q495" s="251" t="s">
        <v>3219</v>
      </c>
      <c r="R495" s="251">
        <v>59</v>
      </c>
      <c r="S495" s="251" t="s">
        <v>4958</v>
      </c>
      <c r="T495" s="251">
        <v>1</v>
      </c>
      <c r="U495" s="252" t="s">
        <v>7854</v>
      </c>
      <c r="V495" s="246" t="s">
        <v>7857</v>
      </c>
      <c r="W495" s="260" t="s">
        <v>35</v>
      </c>
      <c r="X495" s="254" t="s">
        <v>7862</v>
      </c>
      <c r="Y495" s="255">
        <v>40</v>
      </c>
      <c r="Z495" s="255"/>
      <c r="AA495" s="256" t="s">
        <v>699</v>
      </c>
      <c r="AB495" s="257">
        <f t="shared" si="7"/>
        <v>40</v>
      </c>
      <c r="AC495" s="258">
        <v>0</v>
      </c>
      <c r="AD495" s="247">
        <v>0</v>
      </c>
      <c r="AE495" s="247">
        <v>0</v>
      </c>
      <c r="AF495" s="258">
        <v>6</v>
      </c>
      <c r="AG495" s="258">
        <v>0</v>
      </c>
      <c r="AH495" s="247">
        <v>0</v>
      </c>
      <c r="AI495" s="247">
        <v>30</v>
      </c>
      <c r="AJ495" s="247">
        <v>0</v>
      </c>
      <c r="AK495" s="247">
        <v>0</v>
      </c>
      <c r="AL495" s="247">
        <v>4</v>
      </c>
      <c r="AM495" s="246" t="s">
        <v>7857</v>
      </c>
      <c r="AN495" s="247"/>
      <c r="AO495" s="247"/>
    </row>
    <row r="496" spans="1:41">
      <c r="A496" s="245" t="s">
        <v>1721</v>
      </c>
      <c r="B496" s="245" t="s">
        <v>4959</v>
      </c>
      <c r="C496" s="245" t="s">
        <v>7853</v>
      </c>
      <c r="D496" s="245" t="s">
        <v>2233</v>
      </c>
      <c r="E496" s="245" t="s">
        <v>1697</v>
      </c>
      <c r="F496" s="246" t="s">
        <v>727</v>
      </c>
      <c r="G496" s="247" t="s">
        <v>1722</v>
      </c>
      <c r="H496" s="247" t="s">
        <v>4960</v>
      </c>
      <c r="I496" s="248">
        <v>4696</v>
      </c>
      <c r="J496" s="245"/>
      <c r="K496" s="245"/>
      <c r="L496" s="245" t="s">
        <v>4962</v>
      </c>
      <c r="M496" s="247" t="s">
        <v>4963</v>
      </c>
      <c r="N496" s="249">
        <v>8</v>
      </c>
      <c r="O496" s="251" t="s">
        <v>3640</v>
      </c>
      <c r="P496" s="251">
        <v>6</v>
      </c>
      <c r="Q496" s="251" t="s">
        <v>2470</v>
      </c>
      <c r="R496" s="251">
        <v>14</v>
      </c>
      <c r="S496" s="251" t="s">
        <v>4964</v>
      </c>
      <c r="T496" s="251">
        <v>1</v>
      </c>
      <c r="U496" s="252" t="s">
        <v>7854</v>
      </c>
      <c r="V496" s="253" t="s">
        <v>2536</v>
      </c>
      <c r="W496" s="253" t="s">
        <v>7855</v>
      </c>
      <c r="X496" s="254" t="s">
        <v>7856</v>
      </c>
      <c r="Y496" s="255">
        <v>7</v>
      </c>
      <c r="Z496" s="255"/>
      <c r="AA496" s="256" t="s">
        <v>699</v>
      </c>
      <c r="AB496" s="257">
        <f t="shared" si="7"/>
        <v>7</v>
      </c>
      <c r="AC496" s="258">
        <v>0</v>
      </c>
      <c r="AD496" s="247">
        <v>0</v>
      </c>
      <c r="AE496" s="247">
        <v>0</v>
      </c>
      <c r="AF496" s="258">
        <v>0</v>
      </c>
      <c r="AG496" s="258">
        <v>0</v>
      </c>
      <c r="AH496" s="247">
        <v>0</v>
      </c>
      <c r="AI496" s="247">
        <v>1</v>
      </c>
      <c r="AJ496" s="247">
        <v>0</v>
      </c>
      <c r="AK496" s="247">
        <v>0</v>
      </c>
      <c r="AL496" s="247">
        <v>6</v>
      </c>
      <c r="AM496" s="246" t="s">
        <v>7857</v>
      </c>
      <c r="AN496" s="247"/>
      <c r="AO496" s="247"/>
    </row>
    <row r="497" spans="1:41">
      <c r="A497" s="245" t="s">
        <v>1723</v>
      </c>
      <c r="B497" s="245"/>
      <c r="C497" s="245" t="s">
        <v>7853</v>
      </c>
      <c r="D497" s="245" t="s">
        <v>2233</v>
      </c>
      <c r="E497" s="245" t="s">
        <v>1697</v>
      </c>
      <c r="F497" s="246" t="s">
        <v>727</v>
      </c>
      <c r="G497" s="247" t="s">
        <v>1724</v>
      </c>
      <c r="H497" s="247" t="s">
        <v>4965</v>
      </c>
      <c r="I497" s="248">
        <v>26359</v>
      </c>
      <c r="J497" s="245"/>
      <c r="K497" s="245"/>
      <c r="L497" s="245" t="s">
        <v>4967</v>
      </c>
      <c r="M497" s="247" t="s">
        <v>4968</v>
      </c>
      <c r="N497" s="249">
        <v>2</v>
      </c>
      <c r="O497" s="251" t="s">
        <v>4476</v>
      </c>
      <c r="P497" s="251">
        <v>21</v>
      </c>
      <c r="Q497" s="251" t="s">
        <v>8034</v>
      </c>
      <c r="R497" s="251">
        <v>54</v>
      </c>
      <c r="S497" s="251" t="s">
        <v>8035</v>
      </c>
      <c r="T497" s="251">
        <v>1</v>
      </c>
      <c r="U497" s="252" t="s">
        <v>7854</v>
      </c>
      <c r="V497" s="253" t="s">
        <v>2353</v>
      </c>
      <c r="W497" s="260" t="s">
        <v>35</v>
      </c>
      <c r="X497" s="254" t="s">
        <v>7862</v>
      </c>
      <c r="Y497" s="255">
        <v>45</v>
      </c>
      <c r="Z497" s="255"/>
      <c r="AA497" s="256" t="s">
        <v>699</v>
      </c>
      <c r="AB497" s="257">
        <f t="shared" si="7"/>
        <v>45</v>
      </c>
      <c r="AC497" s="258">
        <v>0</v>
      </c>
      <c r="AD497" s="247">
        <v>0</v>
      </c>
      <c r="AE497" s="247">
        <v>0</v>
      </c>
      <c r="AF497" s="258">
        <v>8</v>
      </c>
      <c r="AG497" s="258">
        <v>1</v>
      </c>
      <c r="AH497" s="247">
        <v>0</v>
      </c>
      <c r="AI497" s="247">
        <v>12</v>
      </c>
      <c r="AJ497" s="247">
        <v>0</v>
      </c>
      <c r="AK497" s="247">
        <v>0</v>
      </c>
      <c r="AL497" s="247">
        <v>24</v>
      </c>
      <c r="AM497" s="246" t="s">
        <v>7857</v>
      </c>
      <c r="AN497" s="247"/>
      <c r="AO497" s="247"/>
    </row>
    <row r="498" spans="1:41">
      <c r="A498" s="245" t="s">
        <v>1725</v>
      </c>
      <c r="B498" s="245" t="s">
        <v>4970</v>
      </c>
      <c r="C498" s="245" t="s">
        <v>7853</v>
      </c>
      <c r="D498" s="245" t="s">
        <v>2233</v>
      </c>
      <c r="E498" s="245" t="s">
        <v>1697</v>
      </c>
      <c r="F498" s="246" t="s">
        <v>727</v>
      </c>
      <c r="G498" s="247" t="s">
        <v>1726</v>
      </c>
      <c r="H498" s="247" t="s">
        <v>4971</v>
      </c>
      <c r="I498" s="248">
        <v>13265</v>
      </c>
      <c r="J498" s="245"/>
      <c r="K498" s="245"/>
      <c r="L498" s="245" t="s">
        <v>4973</v>
      </c>
      <c r="M498" s="247" t="s">
        <v>4974</v>
      </c>
      <c r="N498" s="249">
        <v>2</v>
      </c>
      <c r="O498" s="251" t="s">
        <v>2690</v>
      </c>
      <c r="P498" s="251">
        <v>6</v>
      </c>
      <c r="Q498" s="251" t="s">
        <v>2430</v>
      </c>
      <c r="R498" s="251">
        <v>10</v>
      </c>
      <c r="S498" s="251" t="s">
        <v>4926</v>
      </c>
      <c r="T498" s="251">
        <v>1</v>
      </c>
      <c r="U498" s="252" t="s">
        <v>7854</v>
      </c>
      <c r="V498" s="253" t="s">
        <v>2353</v>
      </c>
      <c r="W498" s="253" t="s">
        <v>7855</v>
      </c>
      <c r="X498" s="254" t="s">
        <v>7856</v>
      </c>
      <c r="Y498" s="255">
        <v>10</v>
      </c>
      <c r="Z498" s="255"/>
      <c r="AA498" s="256" t="s">
        <v>699</v>
      </c>
      <c r="AB498" s="257">
        <f t="shared" si="7"/>
        <v>10</v>
      </c>
      <c r="AC498" s="258">
        <v>0</v>
      </c>
      <c r="AD498" s="247">
        <v>0</v>
      </c>
      <c r="AE498" s="247">
        <v>0</v>
      </c>
      <c r="AF498" s="258">
        <v>1</v>
      </c>
      <c r="AG498" s="258">
        <v>0</v>
      </c>
      <c r="AH498" s="247">
        <v>0</v>
      </c>
      <c r="AI498" s="247">
        <v>0</v>
      </c>
      <c r="AJ498" s="247">
        <v>0</v>
      </c>
      <c r="AK498" s="247">
        <v>0</v>
      </c>
      <c r="AL498" s="247">
        <v>9</v>
      </c>
      <c r="AM498" s="246" t="s">
        <v>7857</v>
      </c>
      <c r="AN498" s="247"/>
      <c r="AO498" s="247"/>
    </row>
    <row r="499" spans="1:41">
      <c r="A499" s="245" t="s">
        <v>1727</v>
      </c>
      <c r="B499" s="245" t="s">
        <v>4975</v>
      </c>
      <c r="C499" s="245" t="s">
        <v>7853</v>
      </c>
      <c r="D499" s="245" t="s">
        <v>2233</v>
      </c>
      <c r="E499" s="245" t="s">
        <v>1697</v>
      </c>
      <c r="F499" s="246" t="s">
        <v>724</v>
      </c>
      <c r="G499" s="247" t="s">
        <v>1728</v>
      </c>
      <c r="H499" s="247" t="s">
        <v>4976</v>
      </c>
      <c r="I499" s="248">
        <v>27390</v>
      </c>
      <c r="J499" s="245" t="s">
        <v>4977</v>
      </c>
      <c r="K499" s="245" t="s">
        <v>2332</v>
      </c>
      <c r="L499" s="245" t="s">
        <v>4978</v>
      </c>
      <c r="M499" s="247" t="s">
        <v>4979</v>
      </c>
      <c r="N499" s="249">
        <v>8</v>
      </c>
      <c r="O499" s="251" t="s">
        <v>4980</v>
      </c>
      <c r="P499" s="251">
        <v>10</v>
      </c>
      <c r="Q499" s="251" t="s">
        <v>2735</v>
      </c>
      <c r="R499" s="251">
        <v>35</v>
      </c>
      <c r="S499" s="251" t="s">
        <v>4981</v>
      </c>
      <c r="T499" s="251">
        <v>1</v>
      </c>
      <c r="U499" s="252" t="s">
        <v>7854</v>
      </c>
      <c r="V499" s="253" t="s">
        <v>26</v>
      </c>
      <c r="W499" s="253" t="s">
        <v>7855</v>
      </c>
      <c r="X499" s="254" t="s">
        <v>7856</v>
      </c>
      <c r="Y499" s="255">
        <v>27</v>
      </c>
      <c r="Z499" s="255"/>
      <c r="AA499" s="256" t="s">
        <v>699</v>
      </c>
      <c r="AB499" s="257">
        <f t="shared" si="7"/>
        <v>27</v>
      </c>
      <c r="AC499" s="258">
        <v>0</v>
      </c>
      <c r="AD499" s="247">
        <v>0</v>
      </c>
      <c r="AE499" s="247">
        <v>0</v>
      </c>
      <c r="AF499" s="258">
        <v>0</v>
      </c>
      <c r="AG499" s="258">
        <v>0</v>
      </c>
      <c r="AH499" s="247">
        <v>0</v>
      </c>
      <c r="AI499" s="247">
        <v>0</v>
      </c>
      <c r="AJ499" s="247">
        <v>0</v>
      </c>
      <c r="AK499" s="247">
        <v>0</v>
      </c>
      <c r="AL499" s="247">
        <v>27</v>
      </c>
      <c r="AM499" s="246" t="s">
        <v>7857</v>
      </c>
      <c r="AN499" s="247"/>
      <c r="AO499" s="247"/>
    </row>
    <row r="500" spans="1:41">
      <c r="A500" s="245" t="s">
        <v>1729</v>
      </c>
      <c r="B500" s="245" t="s">
        <v>4982</v>
      </c>
      <c r="C500" s="245" t="s">
        <v>7853</v>
      </c>
      <c r="D500" s="245" t="s">
        <v>2233</v>
      </c>
      <c r="E500" s="245" t="s">
        <v>1697</v>
      </c>
      <c r="F500" s="246" t="s">
        <v>730</v>
      </c>
      <c r="G500" s="247" t="s">
        <v>1730</v>
      </c>
      <c r="H500" s="247" t="s">
        <v>4983</v>
      </c>
      <c r="I500" s="248" t="s">
        <v>4984</v>
      </c>
      <c r="J500" s="245" t="s">
        <v>4985</v>
      </c>
      <c r="K500" s="245" t="s">
        <v>2332</v>
      </c>
      <c r="L500" s="245" t="s">
        <v>4987</v>
      </c>
      <c r="M500" s="247" t="s">
        <v>4988</v>
      </c>
      <c r="N500" s="249">
        <v>5</v>
      </c>
      <c r="O500" s="251" t="s">
        <v>2421</v>
      </c>
      <c r="P500" s="251">
        <v>9</v>
      </c>
      <c r="Q500" s="251" t="s">
        <v>2422</v>
      </c>
      <c r="R500" s="251">
        <v>15</v>
      </c>
      <c r="S500" s="251" t="s">
        <v>4989</v>
      </c>
      <c r="T500" s="251">
        <v>2</v>
      </c>
      <c r="U500" s="252" t="s">
        <v>7854</v>
      </c>
      <c r="V500" s="253" t="s">
        <v>2353</v>
      </c>
      <c r="W500" s="253" t="s">
        <v>7855</v>
      </c>
      <c r="X500" s="254" t="s">
        <v>7856</v>
      </c>
      <c r="Y500" s="255">
        <v>17</v>
      </c>
      <c r="Z500" s="255"/>
      <c r="AA500" s="256" t="s">
        <v>699</v>
      </c>
      <c r="AB500" s="257">
        <f t="shared" si="7"/>
        <v>17</v>
      </c>
      <c r="AC500" s="258">
        <v>0</v>
      </c>
      <c r="AD500" s="247">
        <v>0</v>
      </c>
      <c r="AE500" s="247">
        <v>0</v>
      </c>
      <c r="AF500" s="258">
        <v>7</v>
      </c>
      <c r="AG500" s="258">
        <v>0</v>
      </c>
      <c r="AH500" s="247">
        <v>0</v>
      </c>
      <c r="AI500" s="247">
        <v>0</v>
      </c>
      <c r="AJ500" s="247">
        <v>0</v>
      </c>
      <c r="AK500" s="247">
        <v>0</v>
      </c>
      <c r="AL500" s="247">
        <v>10</v>
      </c>
      <c r="AM500" s="246" t="s">
        <v>7857</v>
      </c>
      <c r="AN500" s="247"/>
      <c r="AO500" s="247"/>
    </row>
    <row r="501" spans="1:41">
      <c r="A501" s="245" t="s">
        <v>1731</v>
      </c>
      <c r="B501" s="245" t="s">
        <v>4990</v>
      </c>
      <c r="C501" s="245" t="s">
        <v>7853</v>
      </c>
      <c r="D501" s="245" t="s">
        <v>2233</v>
      </c>
      <c r="E501" s="245" t="s">
        <v>1697</v>
      </c>
      <c r="F501" s="246" t="s">
        <v>727</v>
      </c>
      <c r="G501" s="247" t="s">
        <v>1732</v>
      </c>
      <c r="H501" s="247" t="s">
        <v>4991</v>
      </c>
      <c r="I501" s="248">
        <v>10754</v>
      </c>
      <c r="J501" s="245"/>
      <c r="K501" s="245"/>
      <c r="L501" s="245" t="s">
        <v>699</v>
      </c>
      <c r="M501" s="247" t="s">
        <v>699</v>
      </c>
      <c r="N501" s="249">
        <v>6</v>
      </c>
      <c r="O501" s="251" t="s">
        <v>2865</v>
      </c>
      <c r="P501" s="251">
        <v>8</v>
      </c>
      <c r="Q501" s="251" t="s">
        <v>2470</v>
      </c>
      <c r="R501" s="251">
        <v>13</v>
      </c>
      <c r="S501" s="251" t="s">
        <v>4784</v>
      </c>
      <c r="T501" s="251">
        <v>1</v>
      </c>
      <c r="U501" s="252" t="s">
        <v>7854</v>
      </c>
      <c r="V501" s="253" t="s">
        <v>2353</v>
      </c>
      <c r="W501" s="253" t="s">
        <v>7855</v>
      </c>
      <c r="X501" s="254" t="s">
        <v>7856</v>
      </c>
      <c r="Y501" s="255">
        <v>9</v>
      </c>
      <c r="Z501" s="255"/>
      <c r="AA501" s="256" t="s">
        <v>699</v>
      </c>
      <c r="AB501" s="257">
        <f t="shared" si="7"/>
        <v>9</v>
      </c>
      <c r="AC501" s="258">
        <v>0</v>
      </c>
      <c r="AD501" s="247">
        <v>0</v>
      </c>
      <c r="AE501" s="247">
        <v>0</v>
      </c>
      <c r="AF501" s="258">
        <v>1</v>
      </c>
      <c r="AG501" s="258">
        <v>0</v>
      </c>
      <c r="AH501" s="247">
        <v>0</v>
      </c>
      <c r="AI501" s="247">
        <v>2</v>
      </c>
      <c r="AJ501" s="247">
        <v>0</v>
      </c>
      <c r="AK501" s="247">
        <v>0</v>
      </c>
      <c r="AL501" s="247">
        <v>6</v>
      </c>
      <c r="AM501" s="246" t="s">
        <v>7857</v>
      </c>
      <c r="AN501" s="247"/>
      <c r="AO501" s="247"/>
    </row>
    <row r="502" spans="1:41">
      <c r="A502" s="245" t="s">
        <v>1733</v>
      </c>
      <c r="B502" s="245" t="s">
        <v>4992</v>
      </c>
      <c r="C502" s="245" t="s">
        <v>7853</v>
      </c>
      <c r="D502" s="245" t="s">
        <v>2233</v>
      </c>
      <c r="E502" s="245" t="s">
        <v>1697</v>
      </c>
      <c r="F502" s="246" t="s">
        <v>727</v>
      </c>
      <c r="G502" s="247" t="s">
        <v>1734</v>
      </c>
      <c r="H502" s="247" t="s">
        <v>4993</v>
      </c>
      <c r="I502" s="248">
        <v>16601</v>
      </c>
      <c r="J502" s="245" t="s">
        <v>4994</v>
      </c>
      <c r="K502" s="245" t="s">
        <v>2332</v>
      </c>
      <c r="L502" s="245" t="s">
        <v>4995</v>
      </c>
      <c r="M502" s="247" t="s">
        <v>4996</v>
      </c>
      <c r="N502" s="249">
        <v>3</v>
      </c>
      <c r="O502" s="251" t="s">
        <v>2485</v>
      </c>
      <c r="P502" s="251">
        <v>3</v>
      </c>
      <c r="Q502" s="251" t="s">
        <v>2430</v>
      </c>
      <c r="R502" s="251">
        <v>11</v>
      </c>
      <c r="S502" s="251" t="s">
        <v>2702</v>
      </c>
      <c r="T502" s="251">
        <v>1</v>
      </c>
      <c r="U502" s="252" t="s">
        <v>7854</v>
      </c>
      <c r="V502" s="253" t="s">
        <v>2353</v>
      </c>
      <c r="W502" s="253" t="s">
        <v>7855</v>
      </c>
      <c r="X502" s="254" t="s">
        <v>7856</v>
      </c>
      <c r="Y502" s="255">
        <v>12</v>
      </c>
      <c r="Z502" s="255"/>
      <c r="AA502" s="256" t="s">
        <v>699</v>
      </c>
      <c r="AB502" s="257">
        <f t="shared" si="7"/>
        <v>12</v>
      </c>
      <c r="AC502" s="258">
        <v>0</v>
      </c>
      <c r="AD502" s="247">
        <v>0</v>
      </c>
      <c r="AE502" s="247">
        <v>0</v>
      </c>
      <c r="AF502" s="258">
        <v>4</v>
      </c>
      <c r="AG502" s="258">
        <v>0</v>
      </c>
      <c r="AH502" s="247">
        <v>0</v>
      </c>
      <c r="AI502" s="247">
        <v>0</v>
      </c>
      <c r="AJ502" s="247">
        <v>0</v>
      </c>
      <c r="AK502" s="247">
        <v>0</v>
      </c>
      <c r="AL502" s="247">
        <v>8</v>
      </c>
      <c r="AM502" s="246" t="s">
        <v>7857</v>
      </c>
      <c r="AN502" s="247"/>
      <c r="AO502" s="247"/>
    </row>
    <row r="503" spans="1:41">
      <c r="A503" s="245" t="s">
        <v>1735</v>
      </c>
      <c r="B503" s="245" t="s">
        <v>4997</v>
      </c>
      <c r="C503" s="245" t="s">
        <v>7853</v>
      </c>
      <c r="D503" s="245" t="s">
        <v>2233</v>
      </c>
      <c r="E503" s="245" t="s">
        <v>1697</v>
      </c>
      <c r="F503" s="246" t="s">
        <v>727</v>
      </c>
      <c r="G503" s="247" t="s">
        <v>1736</v>
      </c>
      <c r="H503" s="247" t="s">
        <v>4998</v>
      </c>
      <c r="I503" s="248">
        <v>24182</v>
      </c>
      <c r="J503" s="245" t="s">
        <v>4999</v>
      </c>
      <c r="K503" s="245" t="s">
        <v>2332</v>
      </c>
      <c r="L503" s="245" t="s">
        <v>5000</v>
      </c>
      <c r="M503" s="247" t="s">
        <v>5001</v>
      </c>
      <c r="N503" s="249">
        <v>3</v>
      </c>
      <c r="O503" s="251" t="s">
        <v>2977</v>
      </c>
      <c r="P503" s="251">
        <v>8</v>
      </c>
      <c r="Q503" s="251" t="s">
        <v>2470</v>
      </c>
      <c r="R503" s="251">
        <v>11</v>
      </c>
      <c r="S503" s="251" t="s">
        <v>2508</v>
      </c>
      <c r="T503" s="251">
        <v>1</v>
      </c>
      <c r="U503" s="252" t="s">
        <v>7854</v>
      </c>
      <c r="V503" s="253" t="s">
        <v>2353</v>
      </c>
      <c r="W503" s="253" t="s">
        <v>7855</v>
      </c>
      <c r="X503" s="254" t="s">
        <v>7856</v>
      </c>
      <c r="Y503" s="255">
        <v>12</v>
      </c>
      <c r="Z503" s="255"/>
      <c r="AA503" s="256" t="s">
        <v>699</v>
      </c>
      <c r="AB503" s="257">
        <f t="shared" si="7"/>
        <v>12</v>
      </c>
      <c r="AC503" s="258">
        <v>0</v>
      </c>
      <c r="AD503" s="247">
        <v>0</v>
      </c>
      <c r="AE503" s="247">
        <v>0</v>
      </c>
      <c r="AF503" s="258">
        <v>1</v>
      </c>
      <c r="AG503" s="258">
        <v>1</v>
      </c>
      <c r="AH503" s="247">
        <v>0</v>
      </c>
      <c r="AI503" s="247">
        <v>1</v>
      </c>
      <c r="AJ503" s="247">
        <v>0</v>
      </c>
      <c r="AK503" s="247">
        <v>0</v>
      </c>
      <c r="AL503" s="247">
        <v>9</v>
      </c>
      <c r="AM503" s="246" t="s">
        <v>7857</v>
      </c>
      <c r="AN503" s="247"/>
      <c r="AO503" s="247"/>
    </row>
    <row r="504" spans="1:41">
      <c r="A504" s="245" t="s">
        <v>1737</v>
      </c>
      <c r="B504" s="245" t="s">
        <v>5002</v>
      </c>
      <c r="C504" s="245" t="s">
        <v>7853</v>
      </c>
      <c r="D504" s="245" t="s">
        <v>2233</v>
      </c>
      <c r="E504" s="245" t="s">
        <v>1697</v>
      </c>
      <c r="F504" s="246" t="s">
        <v>727</v>
      </c>
      <c r="G504" s="247" t="s">
        <v>1738</v>
      </c>
      <c r="H504" s="247" t="s">
        <v>5003</v>
      </c>
      <c r="I504" s="248">
        <v>14519</v>
      </c>
      <c r="J504" s="245" t="s">
        <v>5004</v>
      </c>
      <c r="K504" s="245" t="s">
        <v>2332</v>
      </c>
      <c r="L504" s="245" t="s">
        <v>5005</v>
      </c>
      <c r="M504" s="247" t="s">
        <v>5006</v>
      </c>
      <c r="N504" s="249">
        <v>5</v>
      </c>
      <c r="O504" s="251" t="s">
        <v>3915</v>
      </c>
      <c r="P504" s="251">
        <v>8</v>
      </c>
      <c r="Q504" s="251" t="s">
        <v>2470</v>
      </c>
      <c r="R504" s="251">
        <v>15</v>
      </c>
      <c r="S504" s="251" t="s">
        <v>5007</v>
      </c>
      <c r="T504" s="251">
        <v>1</v>
      </c>
      <c r="U504" s="252" t="s">
        <v>7854</v>
      </c>
      <c r="V504" s="253" t="s">
        <v>2353</v>
      </c>
      <c r="W504" s="253" t="s">
        <v>7855</v>
      </c>
      <c r="X504" s="254" t="s">
        <v>7856</v>
      </c>
      <c r="Y504" s="255">
        <v>22</v>
      </c>
      <c r="Z504" s="255"/>
      <c r="AA504" s="256" t="s">
        <v>699</v>
      </c>
      <c r="AB504" s="257">
        <f t="shared" si="7"/>
        <v>22</v>
      </c>
      <c r="AC504" s="258">
        <v>0</v>
      </c>
      <c r="AD504" s="247">
        <v>0</v>
      </c>
      <c r="AE504" s="247">
        <v>0</v>
      </c>
      <c r="AF504" s="258">
        <v>0</v>
      </c>
      <c r="AG504" s="258">
        <v>0</v>
      </c>
      <c r="AH504" s="247">
        <v>0</v>
      </c>
      <c r="AI504" s="247">
        <v>10</v>
      </c>
      <c r="AJ504" s="247">
        <v>0</v>
      </c>
      <c r="AK504" s="247">
        <v>0</v>
      </c>
      <c r="AL504" s="247">
        <v>12</v>
      </c>
      <c r="AM504" s="246" t="s">
        <v>7857</v>
      </c>
      <c r="AN504" s="247"/>
      <c r="AO504" s="247"/>
    </row>
    <row r="505" spans="1:41">
      <c r="A505" s="245" t="s">
        <v>1739</v>
      </c>
      <c r="B505" s="245" t="s">
        <v>5008</v>
      </c>
      <c r="C505" s="245" t="s">
        <v>7853</v>
      </c>
      <c r="D505" s="245" t="s">
        <v>2233</v>
      </c>
      <c r="E505" s="245" t="s">
        <v>1697</v>
      </c>
      <c r="F505" s="246" t="s">
        <v>730</v>
      </c>
      <c r="G505" s="247" t="s">
        <v>1740</v>
      </c>
      <c r="H505" s="247" t="s">
        <v>5009</v>
      </c>
      <c r="I505" s="248" t="s">
        <v>5010</v>
      </c>
      <c r="J505" s="245" t="s">
        <v>5011</v>
      </c>
      <c r="K505" s="245" t="s">
        <v>2332</v>
      </c>
      <c r="L505" s="245" t="s">
        <v>5012</v>
      </c>
      <c r="M505" s="247" t="s">
        <v>5013</v>
      </c>
      <c r="N505" s="249">
        <v>4</v>
      </c>
      <c r="O505" s="251" t="s">
        <v>2885</v>
      </c>
      <c r="P505" s="251">
        <v>6</v>
      </c>
      <c r="Q505" s="251" t="s">
        <v>2603</v>
      </c>
      <c r="R505" s="251">
        <v>11</v>
      </c>
      <c r="S505" s="251" t="s">
        <v>5014</v>
      </c>
      <c r="T505" s="251">
        <v>1</v>
      </c>
      <c r="U505" s="252" t="s">
        <v>7854</v>
      </c>
      <c r="V505" s="253" t="s">
        <v>26</v>
      </c>
      <c r="W505" s="253" t="s">
        <v>7855</v>
      </c>
      <c r="X505" s="254" t="s">
        <v>7856</v>
      </c>
      <c r="Y505" s="255">
        <v>5</v>
      </c>
      <c r="Z505" s="255"/>
      <c r="AA505" s="256" t="s">
        <v>699</v>
      </c>
      <c r="AB505" s="257">
        <f t="shared" si="7"/>
        <v>5</v>
      </c>
      <c r="AC505" s="258">
        <v>0</v>
      </c>
      <c r="AD505" s="247">
        <v>0</v>
      </c>
      <c r="AE505" s="247">
        <v>0</v>
      </c>
      <c r="AF505" s="258">
        <v>0</v>
      </c>
      <c r="AG505" s="258">
        <v>1</v>
      </c>
      <c r="AH505" s="247">
        <v>0</v>
      </c>
      <c r="AI505" s="247">
        <v>3</v>
      </c>
      <c r="AJ505" s="247">
        <v>0</v>
      </c>
      <c r="AK505" s="247">
        <v>0</v>
      </c>
      <c r="AL505" s="247">
        <v>1</v>
      </c>
      <c r="AM505" s="246" t="s">
        <v>7857</v>
      </c>
      <c r="AN505" s="247"/>
      <c r="AO505" s="247"/>
    </row>
    <row r="506" spans="1:41">
      <c r="A506" s="245" t="s">
        <v>1741</v>
      </c>
      <c r="B506" s="245" t="s">
        <v>5015</v>
      </c>
      <c r="C506" s="245" t="s">
        <v>7853</v>
      </c>
      <c r="D506" s="245" t="s">
        <v>2233</v>
      </c>
      <c r="E506" s="245" t="s">
        <v>1697</v>
      </c>
      <c r="F506" s="246" t="s">
        <v>727</v>
      </c>
      <c r="G506" s="247" t="s">
        <v>1742</v>
      </c>
      <c r="H506" s="247" t="s">
        <v>5016</v>
      </c>
      <c r="I506" s="248">
        <v>10319</v>
      </c>
      <c r="J506" s="245" t="s">
        <v>5017</v>
      </c>
      <c r="K506" s="245" t="s">
        <v>2332</v>
      </c>
      <c r="L506" s="245" t="s">
        <v>5018</v>
      </c>
      <c r="M506" s="247" t="s">
        <v>5019</v>
      </c>
      <c r="N506" s="249">
        <v>4</v>
      </c>
      <c r="O506" s="251" t="s">
        <v>2485</v>
      </c>
      <c r="P506" s="251">
        <v>5</v>
      </c>
      <c r="Q506" s="251" t="s">
        <v>2470</v>
      </c>
      <c r="R506" s="251">
        <v>13</v>
      </c>
      <c r="S506" s="251" t="s">
        <v>3527</v>
      </c>
      <c r="T506" s="251">
        <v>1</v>
      </c>
      <c r="U506" s="252" t="s">
        <v>7854</v>
      </c>
      <c r="V506" s="253" t="s">
        <v>2353</v>
      </c>
      <c r="W506" s="253" t="s">
        <v>7855</v>
      </c>
      <c r="X506" s="254" t="s">
        <v>7856</v>
      </c>
      <c r="Y506" s="255">
        <v>11</v>
      </c>
      <c r="Z506" s="255"/>
      <c r="AA506" s="256" t="s">
        <v>699</v>
      </c>
      <c r="AB506" s="257">
        <f t="shared" si="7"/>
        <v>11</v>
      </c>
      <c r="AC506" s="258">
        <v>0</v>
      </c>
      <c r="AD506" s="247">
        <v>0</v>
      </c>
      <c r="AE506" s="247">
        <v>0</v>
      </c>
      <c r="AF506" s="258">
        <v>4</v>
      </c>
      <c r="AG506" s="258">
        <v>0</v>
      </c>
      <c r="AH506" s="247">
        <v>0</v>
      </c>
      <c r="AI506" s="247">
        <v>3</v>
      </c>
      <c r="AJ506" s="247">
        <v>0</v>
      </c>
      <c r="AK506" s="247">
        <v>0</v>
      </c>
      <c r="AL506" s="247">
        <v>4</v>
      </c>
      <c r="AM506" s="246" t="s">
        <v>7857</v>
      </c>
      <c r="AN506" s="247"/>
      <c r="AO506" s="247"/>
    </row>
    <row r="507" spans="1:41">
      <c r="A507" s="245" t="s">
        <v>1743</v>
      </c>
      <c r="B507" s="245" t="s">
        <v>5020</v>
      </c>
      <c r="C507" s="245" t="s">
        <v>7853</v>
      </c>
      <c r="D507" s="245" t="s">
        <v>2233</v>
      </c>
      <c r="E507" s="245" t="s">
        <v>1697</v>
      </c>
      <c r="F507" s="246" t="s">
        <v>730</v>
      </c>
      <c r="G507" s="247" t="s">
        <v>1744</v>
      </c>
      <c r="H507" s="247" t="s">
        <v>5021</v>
      </c>
      <c r="I507" s="248" t="s">
        <v>5022</v>
      </c>
      <c r="J507" s="245" t="s">
        <v>5023</v>
      </c>
      <c r="K507" s="245" t="s">
        <v>2332</v>
      </c>
      <c r="L507" s="245" t="s">
        <v>5024</v>
      </c>
      <c r="M507" s="247" t="s">
        <v>5025</v>
      </c>
      <c r="N507" s="249">
        <v>2</v>
      </c>
      <c r="O507" s="251" t="s">
        <v>5026</v>
      </c>
      <c r="P507" s="251">
        <v>7</v>
      </c>
      <c r="Q507" s="251" t="s">
        <v>2603</v>
      </c>
      <c r="R507" s="251">
        <v>11</v>
      </c>
      <c r="S507" s="251" t="s">
        <v>5027</v>
      </c>
      <c r="T507" s="251">
        <v>1</v>
      </c>
      <c r="U507" s="252" t="s">
        <v>7854</v>
      </c>
      <c r="V507" s="253" t="s">
        <v>26</v>
      </c>
      <c r="W507" s="253" t="s">
        <v>7855</v>
      </c>
      <c r="X507" s="254" t="s">
        <v>7856</v>
      </c>
      <c r="Y507" s="255">
        <v>10</v>
      </c>
      <c r="Z507" s="255"/>
      <c r="AA507" s="256" t="s">
        <v>699</v>
      </c>
      <c r="AB507" s="257">
        <f t="shared" si="7"/>
        <v>10</v>
      </c>
      <c r="AC507" s="258">
        <v>0</v>
      </c>
      <c r="AD507" s="247">
        <v>0</v>
      </c>
      <c r="AE507" s="247">
        <v>0</v>
      </c>
      <c r="AF507" s="258">
        <v>0</v>
      </c>
      <c r="AG507" s="258">
        <v>0</v>
      </c>
      <c r="AH507" s="247">
        <v>0</v>
      </c>
      <c r="AI507" s="247">
        <v>2</v>
      </c>
      <c r="AJ507" s="247">
        <v>0</v>
      </c>
      <c r="AK507" s="247">
        <v>0</v>
      </c>
      <c r="AL507" s="247">
        <v>8</v>
      </c>
      <c r="AM507" s="246" t="s">
        <v>7857</v>
      </c>
      <c r="AN507" s="247"/>
      <c r="AO507" s="247"/>
    </row>
    <row r="508" spans="1:41">
      <c r="A508" s="245" t="s">
        <v>1745</v>
      </c>
      <c r="B508" s="245" t="s">
        <v>5028</v>
      </c>
      <c r="C508" s="245" t="s">
        <v>7853</v>
      </c>
      <c r="D508" s="245" t="s">
        <v>2233</v>
      </c>
      <c r="E508" s="245" t="s">
        <v>1697</v>
      </c>
      <c r="F508" s="246" t="s">
        <v>727</v>
      </c>
      <c r="G508" s="247" t="s">
        <v>1746</v>
      </c>
      <c r="H508" s="247" t="s">
        <v>5029</v>
      </c>
      <c r="I508" s="248">
        <v>8517</v>
      </c>
      <c r="J508" s="245"/>
      <c r="K508" s="245"/>
      <c r="L508" s="245" t="s">
        <v>5031</v>
      </c>
      <c r="M508" s="247" t="s">
        <v>5032</v>
      </c>
      <c r="N508" s="249">
        <v>3</v>
      </c>
      <c r="O508" s="251" t="s">
        <v>2469</v>
      </c>
      <c r="P508" s="251">
        <v>6</v>
      </c>
      <c r="Q508" s="251" t="s">
        <v>2470</v>
      </c>
      <c r="R508" s="251">
        <v>13</v>
      </c>
      <c r="S508" s="251" t="s">
        <v>2797</v>
      </c>
      <c r="T508" s="251">
        <v>1</v>
      </c>
      <c r="U508" s="252" t="s">
        <v>7854</v>
      </c>
      <c r="V508" s="253" t="s">
        <v>2353</v>
      </c>
      <c r="W508" s="253" t="s">
        <v>7855</v>
      </c>
      <c r="X508" s="254" t="s">
        <v>7856</v>
      </c>
      <c r="Y508" s="255">
        <v>8</v>
      </c>
      <c r="Z508" s="255"/>
      <c r="AA508" s="256" t="s">
        <v>699</v>
      </c>
      <c r="AB508" s="257">
        <f t="shared" si="7"/>
        <v>8</v>
      </c>
      <c r="AC508" s="258">
        <v>0</v>
      </c>
      <c r="AD508" s="247">
        <v>0</v>
      </c>
      <c r="AE508" s="247">
        <v>0</v>
      </c>
      <c r="AF508" s="258">
        <v>0</v>
      </c>
      <c r="AG508" s="258">
        <v>0</v>
      </c>
      <c r="AH508" s="247">
        <v>0</v>
      </c>
      <c r="AI508" s="247">
        <v>2</v>
      </c>
      <c r="AJ508" s="247">
        <v>0</v>
      </c>
      <c r="AK508" s="247">
        <v>0</v>
      </c>
      <c r="AL508" s="247">
        <v>6</v>
      </c>
      <c r="AM508" s="246" t="s">
        <v>7863</v>
      </c>
      <c r="AN508" s="247"/>
      <c r="AO508" s="247"/>
    </row>
    <row r="509" spans="1:41">
      <c r="A509" s="245" t="s">
        <v>1747</v>
      </c>
      <c r="B509" s="245" t="s">
        <v>5033</v>
      </c>
      <c r="C509" s="245" t="s">
        <v>7853</v>
      </c>
      <c r="D509" s="245" t="s">
        <v>2233</v>
      </c>
      <c r="E509" s="245" t="s">
        <v>1697</v>
      </c>
      <c r="F509" s="246" t="s">
        <v>727</v>
      </c>
      <c r="G509" s="247" t="s">
        <v>1748</v>
      </c>
      <c r="H509" s="247" t="s">
        <v>5034</v>
      </c>
      <c r="I509" s="248">
        <v>20608</v>
      </c>
      <c r="J509" s="245"/>
      <c r="K509" s="245"/>
      <c r="L509" s="245" t="s">
        <v>699</v>
      </c>
      <c r="M509" s="247" t="s">
        <v>699</v>
      </c>
      <c r="N509" s="249">
        <v>3</v>
      </c>
      <c r="O509" s="251" t="s">
        <v>5035</v>
      </c>
      <c r="P509" s="251">
        <v>9</v>
      </c>
      <c r="Q509" s="251" t="s">
        <v>2470</v>
      </c>
      <c r="R509" s="251">
        <v>11</v>
      </c>
      <c r="S509" s="251" t="s">
        <v>5036</v>
      </c>
      <c r="T509" s="251">
        <v>1</v>
      </c>
      <c r="U509" s="252" t="s">
        <v>7854</v>
      </c>
      <c r="V509" s="253" t="s">
        <v>2353</v>
      </c>
      <c r="W509" s="253" t="s">
        <v>7855</v>
      </c>
      <c r="X509" s="254" t="s">
        <v>7856</v>
      </c>
      <c r="Y509" s="255">
        <v>8</v>
      </c>
      <c r="Z509" s="255"/>
      <c r="AA509" s="256" t="s">
        <v>699</v>
      </c>
      <c r="AB509" s="257">
        <f t="shared" si="7"/>
        <v>8</v>
      </c>
      <c r="AC509" s="258">
        <v>0</v>
      </c>
      <c r="AD509" s="247">
        <v>0</v>
      </c>
      <c r="AE509" s="247">
        <v>0</v>
      </c>
      <c r="AF509" s="258">
        <v>0</v>
      </c>
      <c r="AG509" s="258">
        <v>0</v>
      </c>
      <c r="AH509" s="247">
        <v>0</v>
      </c>
      <c r="AI509" s="247">
        <v>2</v>
      </c>
      <c r="AJ509" s="247">
        <v>0</v>
      </c>
      <c r="AK509" s="247">
        <v>0</v>
      </c>
      <c r="AL509" s="247">
        <v>6</v>
      </c>
      <c r="AM509" s="246" t="s">
        <v>7863</v>
      </c>
      <c r="AN509" s="247"/>
      <c r="AO509" s="247"/>
    </row>
    <row r="510" spans="1:41">
      <c r="A510" s="245" t="s">
        <v>1749</v>
      </c>
      <c r="B510" s="245" t="s">
        <v>5037</v>
      </c>
      <c r="C510" s="245" t="s">
        <v>7853</v>
      </c>
      <c r="D510" s="245" t="s">
        <v>2233</v>
      </c>
      <c r="E510" s="245" t="s">
        <v>1697</v>
      </c>
      <c r="F510" s="246" t="s">
        <v>727</v>
      </c>
      <c r="G510" s="247" t="s">
        <v>1750</v>
      </c>
      <c r="H510" s="247" t="s">
        <v>5038</v>
      </c>
      <c r="I510" s="248">
        <v>18203</v>
      </c>
      <c r="J510" s="245"/>
      <c r="K510" s="245"/>
      <c r="L510" s="245" t="s">
        <v>699</v>
      </c>
      <c r="M510" s="247" t="s">
        <v>699</v>
      </c>
      <c r="N510" s="249">
        <v>4</v>
      </c>
      <c r="O510" s="251" t="s">
        <v>2680</v>
      </c>
      <c r="P510" s="251">
        <v>5</v>
      </c>
      <c r="Q510" s="251" t="s">
        <v>2430</v>
      </c>
      <c r="R510" s="251">
        <v>11</v>
      </c>
      <c r="S510" s="251" t="s">
        <v>2465</v>
      </c>
      <c r="T510" s="251">
        <v>1</v>
      </c>
      <c r="U510" s="252" t="s">
        <v>7854</v>
      </c>
      <c r="V510" s="253" t="s">
        <v>2353</v>
      </c>
      <c r="W510" s="253" t="s">
        <v>7855</v>
      </c>
      <c r="X510" s="254" t="s">
        <v>7856</v>
      </c>
      <c r="Y510" s="255">
        <v>15</v>
      </c>
      <c r="Z510" s="255"/>
      <c r="AA510" s="256" t="s">
        <v>699</v>
      </c>
      <c r="AB510" s="257">
        <f t="shared" si="7"/>
        <v>15</v>
      </c>
      <c r="AC510" s="258">
        <v>0</v>
      </c>
      <c r="AD510" s="247">
        <v>0</v>
      </c>
      <c r="AE510" s="247">
        <v>0</v>
      </c>
      <c r="AF510" s="258">
        <v>3</v>
      </c>
      <c r="AG510" s="258">
        <v>0</v>
      </c>
      <c r="AH510" s="247">
        <v>0</v>
      </c>
      <c r="AI510" s="247">
        <v>1</v>
      </c>
      <c r="AJ510" s="247">
        <v>0</v>
      </c>
      <c r="AK510" s="247">
        <v>0</v>
      </c>
      <c r="AL510" s="247">
        <v>11</v>
      </c>
      <c r="AM510" s="246" t="s">
        <v>7863</v>
      </c>
      <c r="AN510" s="247"/>
      <c r="AO510" s="247"/>
    </row>
    <row r="511" spans="1:41">
      <c r="A511" s="245" t="s">
        <v>1751</v>
      </c>
      <c r="B511" s="245" t="s">
        <v>5039</v>
      </c>
      <c r="C511" s="245" t="s">
        <v>7853</v>
      </c>
      <c r="D511" s="245" t="s">
        <v>2233</v>
      </c>
      <c r="E511" s="245" t="s">
        <v>1697</v>
      </c>
      <c r="F511" s="246" t="s">
        <v>724</v>
      </c>
      <c r="G511" s="247" t="s">
        <v>1752</v>
      </c>
      <c r="H511" s="247" t="s">
        <v>5040</v>
      </c>
      <c r="I511" s="248">
        <v>24568</v>
      </c>
      <c r="J511" s="245"/>
      <c r="K511" s="245"/>
      <c r="L511" s="245" t="s">
        <v>5042</v>
      </c>
      <c r="M511" s="247" t="s">
        <v>5043</v>
      </c>
      <c r="N511" s="249">
        <v>7</v>
      </c>
      <c r="O511" s="251" t="s">
        <v>5044</v>
      </c>
      <c r="P511" s="251">
        <v>18</v>
      </c>
      <c r="Q511" s="251" t="s">
        <v>2445</v>
      </c>
      <c r="R511" s="251">
        <v>52</v>
      </c>
      <c r="S511" s="251" t="s">
        <v>5045</v>
      </c>
      <c r="T511" s="251">
        <v>1</v>
      </c>
      <c r="U511" s="252" t="s">
        <v>7854</v>
      </c>
      <c r="V511" s="253" t="s">
        <v>26</v>
      </c>
      <c r="W511" s="253" t="s">
        <v>7855</v>
      </c>
      <c r="X511" s="254" t="s">
        <v>7856</v>
      </c>
      <c r="Y511" s="255">
        <v>44</v>
      </c>
      <c r="Z511" s="255"/>
      <c r="AA511" s="256" t="s">
        <v>699</v>
      </c>
      <c r="AB511" s="257">
        <f t="shared" si="7"/>
        <v>44</v>
      </c>
      <c r="AC511" s="258">
        <v>0</v>
      </c>
      <c r="AD511" s="247">
        <v>0</v>
      </c>
      <c r="AE511" s="247">
        <v>0</v>
      </c>
      <c r="AF511" s="258">
        <v>0</v>
      </c>
      <c r="AG511" s="258">
        <v>0</v>
      </c>
      <c r="AH511" s="247">
        <v>0</v>
      </c>
      <c r="AI511" s="247">
        <v>0</v>
      </c>
      <c r="AJ511" s="247">
        <v>0</v>
      </c>
      <c r="AK511" s="247">
        <v>0</v>
      </c>
      <c r="AL511" s="247">
        <v>44</v>
      </c>
      <c r="AM511" s="246" t="s">
        <v>7857</v>
      </c>
      <c r="AN511" s="247"/>
      <c r="AO511" s="247"/>
    </row>
    <row r="512" spans="1:41">
      <c r="A512" s="245" t="s">
        <v>1753</v>
      </c>
      <c r="B512" s="245" t="s">
        <v>5046</v>
      </c>
      <c r="C512" s="245" t="s">
        <v>7853</v>
      </c>
      <c r="D512" s="245" t="s">
        <v>2233</v>
      </c>
      <c r="E512" s="245" t="s">
        <v>1697</v>
      </c>
      <c r="F512" s="246" t="s">
        <v>784</v>
      </c>
      <c r="G512" s="247" t="s">
        <v>1754</v>
      </c>
      <c r="H512" s="247" t="s">
        <v>5047</v>
      </c>
      <c r="I512" s="248">
        <v>44621</v>
      </c>
      <c r="J512" s="245" t="s">
        <v>5048</v>
      </c>
      <c r="K512" s="245" t="s">
        <v>2332</v>
      </c>
      <c r="L512" s="245" t="s">
        <v>5049</v>
      </c>
      <c r="M512" s="247" t="s">
        <v>5050</v>
      </c>
      <c r="N512" s="249">
        <v>2</v>
      </c>
      <c r="O512" s="251" t="s">
        <v>2512</v>
      </c>
      <c r="P512" s="251">
        <v>12</v>
      </c>
      <c r="Q512" s="251" t="s">
        <v>5051</v>
      </c>
      <c r="R512" s="251">
        <v>56</v>
      </c>
      <c r="S512" s="251" t="s">
        <v>5052</v>
      </c>
      <c r="T512" s="251">
        <v>1</v>
      </c>
      <c r="U512" s="252" t="s">
        <v>7854</v>
      </c>
      <c r="V512" s="253" t="s">
        <v>26</v>
      </c>
      <c r="W512" s="253" t="s">
        <v>7855</v>
      </c>
      <c r="X512" s="254" t="s">
        <v>7856</v>
      </c>
      <c r="Y512" s="255">
        <v>58</v>
      </c>
      <c r="Z512" s="255"/>
      <c r="AA512" s="256" t="s">
        <v>699</v>
      </c>
      <c r="AB512" s="257">
        <f t="shared" si="7"/>
        <v>58</v>
      </c>
      <c r="AC512" s="258">
        <v>0</v>
      </c>
      <c r="AD512" s="247">
        <v>0</v>
      </c>
      <c r="AE512" s="247">
        <v>0</v>
      </c>
      <c r="AF512" s="258">
        <v>50</v>
      </c>
      <c r="AG512" s="258">
        <v>0</v>
      </c>
      <c r="AH512" s="247">
        <v>3</v>
      </c>
      <c r="AI512" s="247">
        <v>0</v>
      </c>
      <c r="AJ512" s="247">
        <v>0</v>
      </c>
      <c r="AK512" s="247">
        <v>0</v>
      </c>
      <c r="AL512" s="247">
        <v>5</v>
      </c>
      <c r="AM512" s="246" t="s">
        <v>7863</v>
      </c>
      <c r="AN512" s="247"/>
      <c r="AO512" s="247"/>
    </row>
    <row r="513" spans="1:41">
      <c r="A513" s="245" t="s">
        <v>1755</v>
      </c>
      <c r="B513" s="245" t="s">
        <v>5053</v>
      </c>
      <c r="C513" s="245" t="s">
        <v>7853</v>
      </c>
      <c r="D513" s="245" t="s">
        <v>2233</v>
      </c>
      <c r="E513" s="245" t="s">
        <v>1697</v>
      </c>
      <c r="F513" s="246" t="s">
        <v>724</v>
      </c>
      <c r="G513" s="247" t="s">
        <v>1756</v>
      </c>
      <c r="H513" s="247" t="s">
        <v>5054</v>
      </c>
      <c r="I513" s="248">
        <v>15115</v>
      </c>
      <c r="J513" s="245"/>
      <c r="K513" s="245"/>
      <c r="L513" s="245" t="s">
        <v>699</v>
      </c>
      <c r="M513" s="247" t="s">
        <v>699</v>
      </c>
      <c r="N513" s="249">
        <v>6</v>
      </c>
      <c r="O513" s="251" t="s">
        <v>5055</v>
      </c>
      <c r="P513" s="251">
        <v>11</v>
      </c>
      <c r="Q513" s="251" t="s">
        <v>2361</v>
      </c>
      <c r="R513" s="251">
        <v>47</v>
      </c>
      <c r="S513" s="251" t="s">
        <v>5056</v>
      </c>
      <c r="T513" s="251">
        <v>0</v>
      </c>
      <c r="U513" s="252" t="s">
        <v>7854</v>
      </c>
      <c r="V513" s="253" t="s">
        <v>26</v>
      </c>
      <c r="W513" s="253" t="s">
        <v>7855</v>
      </c>
      <c r="X513" s="254" t="s">
        <v>7856</v>
      </c>
      <c r="Y513" s="255">
        <v>27</v>
      </c>
      <c r="Z513" s="255"/>
      <c r="AA513" s="256" t="s">
        <v>699</v>
      </c>
      <c r="AB513" s="257">
        <f t="shared" si="7"/>
        <v>27</v>
      </c>
      <c r="AC513" s="258">
        <v>0</v>
      </c>
      <c r="AD513" s="247">
        <v>0</v>
      </c>
      <c r="AE513" s="247">
        <v>0</v>
      </c>
      <c r="AF513" s="258">
        <v>0</v>
      </c>
      <c r="AG513" s="258">
        <v>0</v>
      </c>
      <c r="AH513" s="247">
        <v>0</v>
      </c>
      <c r="AI513" s="247">
        <v>0</v>
      </c>
      <c r="AJ513" s="247">
        <v>0</v>
      </c>
      <c r="AK513" s="247">
        <v>0</v>
      </c>
      <c r="AL513" s="247">
        <v>27</v>
      </c>
      <c r="AM513" s="246" t="s">
        <v>7857</v>
      </c>
      <c r="AN513" s="247"/>
      <c r="AO513" s="247"/>
    </row>
    <row r="514" spans="1:41">
      <c r="A514" s="245" t="s">
        <v>1757</v>
      </c>
      <c r="B514" s="245" t="s">
        <v>5057</v>
      </c>
      <c r="C514" s="245" t="s">
        <v>7853</v>
      </c>
      <c r="D514" s="245" t="s">
        <v>2233</v>
      </c>
      <c r="E514" s="245" t="s">
        <v>1697</v>
      </c>
      <c r="F514" s="246" t="s">
        <v>730</v>
      </c>
      <c r="G514" s="247" t="s">
        <v>1758</v>
      </c>
      <c r="H514" s="247" t="s">
        <v>5058</v>
      </c>
      <c r="I514" s="248" t="s">
        <v>5059</v>
      </c>
      <c r="J514" s="245" t="s">
        <v>5060</v>
      </c>
      <c r="K514" s="245" t="s">
        <v>2332</v>
      </c>
      <c r="L514" s="245" t="s">
        <v>5061</v>
      </c>
      <c r="M514" s="247" t="s">
        <v>5062</v>
      </c>
      <c r="N514" s="249">
        <v>5</v>
      </c>
      <c r="O514" s="251" t="s">
        <v>5063</v>
      </c>
      <c r="P514" s="251">
        <v>11</v>
      </c>
      <c r="Q514" s="251" t="s">
        <v>3427</v>
      </c>
      <c r="R514" s="251">
        <v>36</v>
      </c>
      <c r="S514" s="251" t="s">
        <v>5064</v>
      </c>
      <c r="T514" s="251">
        <v>1</v>
      </c>
      <c r="U514" s="252" t="s">
        <v>7854</v>
      </c>
      <c r="V514" s="253" t="s">
        <v>26</v>
      </c>
      <c r="W514" s="253" t="s">
        <v>7855</v>
      </c>
      <c r="X514" s="254" t="s">
        <v>7856</v>
      </c>
      <c r="Y514" s="255">
        <v>34</v>
      </c>
      <c r="Z514" s="255"/>
      <c r="AA514" s="256" t="s">
        <v>699</v>
      </c>
      <c r="AB514" s="257">
        <f t="shared" si="7"/>
        <v>34</v>
      </c>
      <c r="AC514" s="258">
        <v>0</v>
      </c>
      <c r="AD514" s="247">
        <v>0</v>
      </c>
      <c r="AE514" s="247">
        <v>0</v>
      </c>
      <c r="AF514" s="258">
        <v>0</v>
      </c>
      <c r="AG514" s="258">
        <v>1</v>
      </c>
      <c r="AH514" s="247">
        <v>0</v>
      </c>
      <c r="AI514" s="247">
        <v>0</v>
      </c>
      <c r="AJ514" s="247">
        <v>0</v>
      </c>
      <c r="AK514" s="247">
        <v>0</v>
      </c>
      <c r="AL514" s="247">
        <v>33</v>
      </c>
      <c r="AM514" s="246" t="s">
        <v>7857</v>
      </c>
      <c r="AN514" s="247"/>
      <c r="AO514" s="247"/>
    </row>
    <row r="515" spans="1:41">
      <c r="A515" s="245" t="s">
        <v>1759</v>
      </c>
      <c r="B515" s="245" t="s">
        <v>5065</v>
      </c>
      <c r="C515" s="245" t="s">
        <v>7853</v>
      </c>
      <c r="D515" s="245" t="s">
        <v>2233</v>
      </c>
      <c r="E515" s="245" t="s">
        <v>1697</v>
      </c>
      <c r="F515" s="246" t="s">
        <v>724</v>
      </c>
      <c r="G515" s="247" t="s">
        <v>8036</v>
      </c>
      <c r="H515" s="247" t="s">
        <v>5066</v>
      </c>
      <c r="I515" s="248">
        <v>30747</v>
      </c>
      <c r="J515" s="245" t="s">
        <v>5067</v>
      </c>
      <c r="K515" s="245" t="s">
        <v>2332</v>
      </c>
      <c r="L515" s="245" t="s">
        <v>5068</v>
      </c>
      <c r="M515" s="247" t="s">
        <v>5069</v>
      </c>
      <c r="N515" s="249">
        <v>4</v>
      </c>
      <c r="O515" s="251" t="s">
        <v>4081</v>
      </c>
      <c r="P515" s="251">
        <v>19</v>
      </c>
      <c r="Q515" s="251" t="s">
        <v>2527</v>
      </c>
      <c r="R515" s="251">
        <v>42</v>
      </c>
      <c r="S515" s="251" t="s">
        <v>5070</v>
      </c>
      <c r="T515" s="251">
        <v>3</v>
      </c>
      <c r="U515" s="252" t="s">
        <v>7854</v>
      </c>
      <c r="V515" s="253" t="s">
        <v>26</v>
      </c>
      <c r="W515" s="253" t="s">
        <v>7855</v>
      </c>
      <c r="X515" s="254" t="s">
        <v>7856</v>
      </c>
      <c r="Y515" s="255">
        <v>28</v>
      </c>
      <c r="Z515" s="255"/>
      <c r="AA515" s="256" t="s">
        <v>699</v>
      </c>
      <c r="AB515" s="257">
        <f t="shared" si="7"/>
        <v>28</v>
      </c>
      <c r="AC515" s="258">
        <v>0</v>
      </c>
      <c r="AD515" s="247">
        <v>0</v>
      </c>
      <c r="AE515" s="247">
        <v>0</v>
      </c>
      <c r="AF515" s="258">
        <v>0</v>
      </c>
      <c r="AG515" s="258">
        <v>1</v>
      </c>
      <c r="AH515" s="247">
        <v>0</v>
      </c>
      <c r="AI515" s="247">
        <v>1</v>
      </c>
      <c r="AJ515" s="247">
        <v>0</v>
      </c>
      <c r="AK515" s="247">
        <v>0</v>
      </c>
      <c r="AL515" s="247">
        <v>26</v>
      </c>
      <c r="AM515" s="246" t="s">
        <v>7857</v>
      </c>
      <c r="AN515" s="247"/>
      <c r="AO515" s="247"/>
    </row>
    <row r="516" spans="1:41">
      <c r="A516" s="245" t="s">
        <v>1761</v>
      </c>
      <c r="B516" s="245" t="s">
        <v>5071</v>
      </c>
      <c r="C516" s="245" t="s">
        <v>7853</v>
      </c>
      <c r="D516" s="245" t="s">
        <v>2233</v>
      </c>
      <c r="E516" s="245" t="s">
        <v>1697</v>
      </c>
      <c r="F516" s="246" t="s">
        <v>727</v>
      </c>
      <c r="G516" s="247" t="s">
        <v>1762</v>
      </c>
      <c r="H516" s="247" t="s">
        <v>5072</v>
      </c>
      <c r="I516" s="248">
        <v>21100</v>
      </c>
      <c r="J516" s="245"/>
      <c r="K516" s="245"/>
      <c r="L516" s="245" t="s">
        <v>699</v>
      </c>
      <c r="M516" s="247" t="s">
        <v>699</v>
      </c>
      <c r="N516" s="249">
        <v>4</v>
      </c>
      <c r="O516" s="251" t="s">
        <v>5035</v>
      </c>
      <c r="P516" s="251">
        <v>15</v>
      </c>
      <c r="Q516" s="251" t="s">
        <v>2453</v>
      </c>
      <c r="R516" s="251">
        <v>18</v>
      </c>
      <c r="S516" s="251" t="s">
        <v>5073</v>
      </c>
      <c r="T516" s="251">
        <v>1</v>
      </c>
      <c r="U516" s="252" t="s">
        <v>7854</v>
      </c>
      <c r="V516" s="253" t="s">
        <v>4621</v>
      </c>
      <c r="W516" s="253" t="s">
        <v>7855</v>
      </c>
      <c r="X516" s="254" t="s">
        <v>7856</v>
      </c>
      <c r="Y516" s="255">
        <v>16</v>
      </c>
      <c r="Z516" s="255"/>
      <c r="AA516" s="256" t="s">
        <v>699</v>
      </c>
      <c r="AB516" s="257">
        <f t="shared" ref="AB516:AB579" si="8">SUM(AC516:AL516)</f>
        <v>16</v>
      </c>
      <c r="AC516" s="258">
        <v>0</v>
      </c>
      <c r="AD516" s="247">
        <v>0</v>
      </c>
      <c r="AE516" s="247">
        <v>0</v>
      </c>
      <c r="AF516" s="258">
        <v>8</v>
      </c>
      <c r="AG516" s="258">
        <v>0</v>
      </c>
      <c r="AH516" s="247">
        <v>0</v>
      </c>
      <c r="AI516" s="247">
        <v>1</v>
      </c>
      <c r="AJ516" s="247">
        <v>0</v>
      </c>
      <c r="AK516" s="247">
        <v>0</v>
      </c>
      <c r="AL516" s="247">
        <v>7</v>
      </c>
      <c r="AM516" s="246" t="s">
        <v>7857</v>
      </c>
      <c r="AN516" s="247"/>
      <c r="AO516" s="247"/>
    </row>
    <row r="517" spans="1:41">
      <c r="A517" s="245" t="s">
        <v>1763</v>
      </c>
      <c r="B517" s="245" t="s">
        <v>5074</v>
      </c>
      <c r="C517" s="245" t="s">
        <v>7853</v>
      </c>
      <c r="D517" s="245" t="s">
        <v>2233</v>
      </c>
      <c r="E517" s="245" t="s">
        <v>1697</v>
      </c>
      <c r="F517" s="246" t="s">
        <v>730</v>
      </c>
      <c r="G517" s="247" t="s">
        <v>1764</v>
      </c>
      <c r="H517" s="247" t="s">
        <v>5075</v>
      </c>
      <c r="I517" s="248" t="s">
        <v>5076</v>
      </c>
      <c r="J517" s="245" t="s">
        <v>5077</v>
      </c>
      <c r="K517" s="245" t="s">
        <v>2332</v>
      </c>
      <c r="L517" s="245" t="s">
        <v>5078</v>
      </c>
      <c r="M517" s="247" t="s">
        <v>5079</v>
      </c>
      <c r="N517" s="249">
        <v>4</v>
      </c>
      <c r="O517" s="251" t="s">
        <v>5080</v>
      </c>
      <c r="P517" s="251">
        <v>12</v>
      </c>
      <c r="Q517" s="251" t="s">
        <v>2361</v>
      </c>
      <c r="R517" s="251">
        <v>42</v>
      </c>
      <c r="S517" s="251" t="s">
        <v>5081</v>
      </c>
      <c r="T517" s="251">
        <v>1</v>
      </c>
      <c r="U517" s="252" t="s">
        <v>7854</v>
      </c>
      <c r="V517" s="253" t="s">
        <v>26</v>
      </c>
      <c r="W517" s="253" t="s">
        <v>7855</v>
      </c>
      <c r="X517" s="254" t="s">
        <v>7856</v>
      </c>
      <c r="Y517" s="255">
        <v>33</v>
      </c>
      <c r="Z517" s="255"/>
      <c r="AA517" s="256" t="s">
        <v>699</v>
      </c>
      <c r="AB517" s="257">
        <f t="shared" si="8"/>
        <v>33</v>
      </c>
      <c r="AC517" s="258">
        <v>0</v>
      </c>
      <c r="AD517" s="247">
        <v>0</v>
      </c>
      <c r="AE517" s="247">
        <v>0</v>
      </c>
      <c r="AF517" s="258">
        <v>0</v>
      </c>
      <c r="AG517" s="258">
        <v>0</v>
      </c>
      <c r="AH517" s="247">
        <v>0</v>
      </c>
      <c r="AI517" s="247">
        <v>0</v>
      </c>
      <c r="AJ517" s="247">
        <v>0</v>
      </c>
      <c r="AK517" s="247">
        <v>0</v>
      </c>
      <c r="AL517" s="247">
        <v>33</v>
      </c>
      <c r="AM517" s="246" t="s">
        <v>7863</v>
      </c>
      <c r="AN517" s="247"/>
      <c r="AO517" s="247"/>
    </row>
    <row r="518" spans="1:41">
      <c r="A518" s="245" t="s">
        <v>1765</v>
      </c>
      <c r="B518" s="245" t="s">
        <v>5082</v>
      </c>
      <c r="C518" s="245" t="s">
        <v>7853</v>
      </c>
      <c r="D518" s="245" t="s">
        <v>2233</v>
      </c>
      <c r="E518" s="245" t="s">
        <v>1697</v>
      </c>
      <c r="F518" s="246" t="s">
        <v>727</v>
      </c>
      <c r="G518" s="247" t="s">
        <v>1766</v>
      </c>
      <c r="H518" s="247" t="s">
        <v>5083</v>
      </c>
      <c r="I518" s="248">
        <v>4451</v>
      </c>
      <c r="J518" s="245" t="s">
        <v>5084</v>
      </c>
      <c r="K518" s="245" t="s">
        <v>2332</v>
      </c>
      <c r="L518" s="245" t="s">
        <v>5085</v>
      </c>
      <c r="M518" s="247" t="s">
        <v>5086</v>
      </c>
      <c r="N518" s="249">
        <v>4</v>
      </c>
      <c r="O518" s="251" t="s">
        <v>3718</v>
      </c>
      <c r="P518" s="251">
        <v>8</v>
      </c>
      <c r="Q518" s="251" t="s">
        <v>2710</v>
      </c>
      <c r="R518" s="251">
        <v>27</v>
      </c>
      <c r="S518" s="251" t="s">
        <v>5087</v>
      </c>
      <c r="T518" s="251">
        <v>1</v>
      </c>
      <c r="U518" s="252" t="s">
        <v>7854</v>
      </c>
      <c r="V518" s="253" t="s">
        <v>26</v>
      </c>
      <c r="W518" s="253" t="s">
        <v>7855</v>
      </c>
      <c r="X518" s="254" t="s">
        <v>7856</v>
      </c>
      <c r="Y518" s="255">
        <v>22</v>
      </c>
      <c r="Z518" s="255"/>
      <c r="AA518" s="256" t="s">
        <v>699</v>
      </c>
      <c r="AB518" s="257">
        <f t="shared" si="8"/>
        <v>22</v>
      </c>
      <c r="AC518" s="258">
        <v>0</v>
      </c>
      <c r="AD518" s="247">
        <v>0</v>
      </c>
      <c r="AE518" s="247">
        <v>0</v>
      </c>
      <c r="AF518" s="258">
        <v>0</v>
      </c>
      <c r="AG518" s="258">
        <v>0</v>
      </c>
      <c r="AH518" s="247">
        <v>0</v>
      </c>
      <c r="AI518" s="247">
        <v>3</v>
      </c>
      <c r="AJ518" s="247">
        <v>0</v>
      </c>
      <c r="AK518" s="247">
        <v>0</v>
      </c>
      <c r="AL518" s="247">
        <v>19</v>
      </c>
      <c r="AM518" s="246" t="s">
        <v>7857</v>
      </c>
      <c r="AN518" s="247"/>
      <c r="AO518" s="247"/>
    </row>
    <row r="519" spans="1:41">
      <c r="A519" s="245" t="s">
        <v>1767</v>
      </c>
      <c r="B519" s="245" t="s">
        <v>5088</v>
      </c>
      <c r="C519" s="245" t="s">
        <v>7853</v>
      </c>
      <c r="D519" s="245" t="s">
        <v>2233</v>
      </c>
      <c r="E519" s="245" t="s">
        <v>1697</v>
      </c>
      <c r="F519" s="246" t="s">
        <v>727</v>
      </c>
      <c r="G519" s="247" t="s">
        <v>1768</v>
      </c>
      <c r="H519" s="247" t="s">
        <v>5089</v>
      </c>
      <c r="I519" s="248">
        <v>8146</v>
      </c>
      <c r="J519" s="245" t="s">
        <v>5090</v>
      </c>
      <c r="K519" s="245" t="s">
        <v>2332</v>
      </c>
      <c r="L519" s="245" t="s">
        <v>5091</v>
      </c>
      <c r="M519" s="247" t="s">
        <v>5092</v>
      </c>
      <c r="N519" s="249">
        <v>4</v>
      </c>
      <c r="O519" s="251" t="s">
        <v>3756</v>
      </c>
      <c r="P519" s="251">
        <v>6</v>
      </c>
      <c r="Q519" s="251" t="s">
        <v>2470</v>
      </c>
      <c r="R519" s="251">
        <v>15</v>
      </c>
      <c r="S519" s="251" t="s">
        <v>2351</v>
      </c>
      <c r="T519" s="251">
        <v>1</v>
      </c>
      <c r="U519" s="252" t="s">
        <v>7854</v>
      </c>
      <c r="V519" s="253" t="s">
        <v>2353</v>
      </c>
      <c r="W519" s="253" t="s">
        <v>7855</v>
      </c>
      <c r="X519" s="254" t="s">
        <v>7856</v>
      </c>
      <c r="Y519" s="255">
        <v>17</v>
      </c>
      <c r="Z519" s="255"/>
      <c r="AA519" s="256" t="s">
        <v>699</v>
      </c>
      <c r="AB519" s="257">
        <f t="shared" si="8"/>
        <v>17</v>
      </c>
      <c r="AC519" s="258">
        <v>0</v>
      </c>
      <c r="AD519" s="247">
        <v>0</v>
      </c>
      <c r="AE519" s="247">
        <v>0</v>
      </c>
      <c r="AF519" s="258">
        <v>8</v>
      </c>
      <c r="AG519" s="258">
        <v>2</v>
      </c>
      <c r="AH519" s="247">
        <v>0</v>
      </c>
      <c r="AI519" s="247">
        <v>0</v>
      </c>
      <c r="AJ519" s="247">
        <v>0</v>
      </c>
      <c r="AK519" s="247">
        <v>0</v>
      </c>
      <c r="AL519" s="247">
        <v>7</v>
      </c>
      <c r="AM519" s="246" t="s">
        <v>7863</v>
      </c>
      <c r="AN519" s="247"/>
      <c r="AO519" s="247"/>
    </row>
    <row r="520" spans="1:41">
      <c r="A520" s="245" t="s">
        <v>1769</v>
      </c>
      <c r="B520" s="245"/>
      <c r="C520" s="245" t="s">
        <v>7853</v>
      </c>
      <c r="D520" s="245" t="s">
        <v>2233</v>
      </c>
      <c r="E520" s="245" t="s">
        <v>1697</v>
      </c>
      <c r="F520" s="246" t="s">
        <v>727</v>
      </c>
      <c r="G520" s="247" t="s">
        <v>8037</v>
      </c>
      <c r="H520" s="247" t="s">
        <v>5093</v>
      </c>
      <c r="I520" s="248">
        <v>25318</v>
      </c>
      <c r="J520" s="245" t="s">
        <v>5094</v>
      </c>
      <c r="K520" s="245" t="s">
        <v>2332</v>
      </c>
      <c r="L520" s="245" t="s">
        <v>5095</v>
      </c>
      <c r="M520" s="247" t="s">
        <v>5096</v>
      </c>
      <c r="N520" s="249">
        <v>3</v>
      </c>
      <c r="O520" s="251" t="s">
        <v>2453</v>
      </c>
      <c r="P520" s="251">
        <v>6</v>
      </c>
      <c r="Q520" s="251" t="s">
        <v>7876</v>
      </c>
      <c r="R520" s="251">
        <v>7</v>
      </c>
      <c r="S520" s="251" t="s">
        <v>8011</v>
      </c>
      <c r="T520" s="251">
        <v>1</v>
      </c>
      <c r="U520" s="252" t="s">
        <v>7854</v>
      </c>
      <c r="V520" s="253" t="s">
        <v>2353</v>
      </c>
      <c r="W520" s="253" t="s">
        <v>7855</v>
      </c>
      <c r="X520" s="254" t="s">
        <v>7856</v>
      </c>
      <c r="Y520" s="255">
        <v>9</v>
      </c>
      <c r="Z520" s="255"/>
      <c r="AA520" s="256" t="s">
        <v>699</v>
      </c>
      <c r="AB520" s="257">
        <f t="shared" si="8"/>
        <v>9</v>
      </c>
      <c r="AC520" s="258">
        <v>0</v>
      </c>
      <c r="AD520" s="247">
        <v>0</v>
      </c>
      <c r="AE520" s="247">
        <v>0</v>
      </c>
      <c r="AF520" s="258">
        <v>1</v>
      </c>
      <c r="AG520" s="258">
        <v>0</v>
      </c>
      <c r="AH520" s="247">
        <v>0</v>
      </c>
      <c r="AI520" s="247">
        <v>1</v>
      </c>
      <c r="AJ520" s="247">
        <v>0</v>
      </c>
      <c r="AK520" s="247">
        <v>0</v>
      </c>
      <c r="AL520" s="247">
        <v>7</v>
      </c>
      <c r="AM520" s="246" t="s">
        <v>7857</v>
      </c>
      <c r="AN520" s="247"/>
      <c r="AO520" s="247"/>
    </row>
    <row r="521" spans="1:41">
      <c r="A521" s="245" t="s">
        <v>1771</v>
      </c>
      <c r="B521" s="245" t="s">
        <v>5097</v>
      </c>
      <c r="C521" s="245" t="s">
        <v>7853</v>
      </c>
      <c r="D521" s="245" t="s">
        <v>2233</v>
      </c>
      <c r="E521" s="245" t="s">
        <v>1697</v>
      </c>
      <c r="F521" s="246" t="s">
        <v>727</v>
      </c>
      <c r="G521" s="247" t="s">
        <v>1772</v>
      </c>
      <c r="H521" s="247" t="s">
        <v>5098</v>
      </c>
      <c r="I521" s="248">
        <v>18171</v>
      </c>
      <c r="J521" s="245" t="s">
        <v>5099</v>
      </c>
      <c r="K521" s="245" t="s">
        <v>2332</v>
      </c>
      <c r="L521" s="245" t="s">
        <v>5100</v>
      </c>
      <c r="M521" s="247" t="s">
        <v>5101</v>
      </c>
      <c r="N521" s="249">
        <v>3</v>
      </c>
      <c r="O521" s="251" t="s">
        <v>2559</v>
      </c>
      <c r="P521" s="251">
        <v>9</v>
      </c>
      <c r="Q521" s="251" t="s">
        <v>2470</v>
      </c>
      <c r="R521" s="251">
        <v>13</v>
      </c>
      <c r="S521" s="251" t="s">
        <v>3263</v>
      </c>
      <c r="T521" s="251">
        <v>1</v>
      </c>
      <c r="U521" s="252" t="s">
        <v>7854</v>
      </c>
      <c r="V521" s="253" t="s">
        <v>2353</v>
      </c>
      <c r="W521" s="253" t="s">
        <v>7855</v>
      </c>
      <c r="X521" s="254" t="s">
        <v>7856</v>
      </c>
      <c r="Y521" s="255">
        <v>14</v>
      </c>
      <c r="Z521" s="255"/>
      <c r="AA521" s="256" t="s">
        <v>699</v>
      </c>
      <c r="AB521" s="257">
        <f t="shared" si="8"/>
        <v>14</v>
      </c>
      <c r="AC521" s="258">
        <v>0</v>
      </c>
      <c r="AD521" s="247">
        <v>0</v>
      </c>
      <c r="AE521" s="247">
        <v>0</v>
      </c>
      <c r="AF521" s="258">
        <v>4</v>
      </c>
      <c r="AG521" s="258">
        <v>0</v>
      </c>
      <c r="AH521" s="247">
        <v>0</v>
      </c>
      <c r="AI521" s="247">
        <v>1</v>
      </c>
      <c r="AJ521" s="247">
        <v>0</v>
      </c>
      <c r="AK521" s="247">
        <v>0</v>
      </c>
      <c r="AL521" s="247">
        <v>9</v>
      </c>
      <c r="AM521" s="246" t="s">
        <v>7863</v>
      </c>
      <c r="AN521" s="247"/>
      <c r="AO521" s="247"/>
    </row>
    <row r="522" spans="1:41">
      <c r="A522" s="245" t="s">
        <v>1773</v>
      </c>
      <c r="B522" s="245" t="s">
        <v>5102</v>
      </c>
      <c r="C522" s="245" t="s">
        <v>7853</v>
      </c>
      <c r="D522" s="245" t="s">
        <v>2233</v>
      </c>
      <c r="E522" s="245" t="s">
        <v>1697</v>
      </c>
      <c r="F522" s="246" t="s">
        <v>727</v>
      </c>
      <c r="G522" s="247" t="s">
        <v>1774</v>
      </c>
      <c r="H522" s="247" t="s">
        <v>5103</v>
      </c>
      <c r="I522" s="248">
        <v>12586</v>
      </c>
      <c r="J522" s="245" t="s">
        <v>5104</v>
      </c>
      <c r="K522" s="245" t="s">
        <v>2332</v>
      </c>
      <c r="L522" s="245" t="s">
        <v>5105</v>
      </c>
      <c r="M522" s="247" t="s">
        <v>5106</v>
      </c>
      <c r="N522" s="249">
        <v>2</v>
      </c>
      <c r="O522" s="251" t="s">
        <v>2469</v>
      </c>
      <c r="P522" s="251">
        <v>5</v>
      </c>
      <c r="Q522" s="251" t="s">
        <v>2470</v>
      </c>
      <c r="R522" s="251">
        <v>13</v>
      </c>
      <c r="S522" s="251" t="s">
        <v>3646</v>
      </c>
      <c r="T522" s="251">
        <v>1</v>
      </c>
      <c r="U522" s="252" t="s">
        <v>7854</v>
      </c>
      <c r="V522" s="253" t="s">
        <v>2353</v>
      </c>
      <c r="W522" s="253" t="s">
        <v>7855</v>
      </c>
      <c r="X522" s="254" t="s">
        <v>7856</v>
      </c>
      <c r="Y522" s="255">
        <v>15</v>
      </c>
      <c r="Z522" s="255"/>
      <c r="AA522" s="256" t="s">
        <v>699</v>
      </c>
      <c r="AB522" s="257">
        <f t="shared" si="8"/>
        <v>15</v>
      </c>
      <c r="AC522" s="258">
        <v>0</v>
      </c>
      <c r="AD522" s="247">
        <v>0</v>
      </c>
      <c r="AE522" s="247">
        <v>0</v>
      </c>
      <c r="AF522" s="258">
        <v>3</v>
      </c>
      <c r="AG522" s="258">
        <v>0</v>
      </c>
      <c r="AH522" s="247">
        <v>0</v>
      </c>
      <c r="AI522" s="247">
        <v>0</v>
      </c>
      <c r="AJ522" s="247">
        <v>0</v>
      </c>
      <c r="AK522" s="247">
        <v>0</v>
      </c>
      <c r="AL522" s="247">
        <v>12</v>
      </c>
      <c r="AM522" s="246" t="s">
        <v>7863</v>
      </c>
      <c r="AN522" s="247"/>
      <c r="AO522" s="247"/>
    </row>
    <row r="523" spans="1:41">
      <c r="A523" s="245" t="s">
        <v>1775</v>
      </c>
      <c r="B523" s="245" t="s">
        <v>5107</v>
      </c>
      <c r="C523" s="245" t="s">
        <v>7853</v>
      </c>
      <c r="D523" s="245" t="s">
        <v>2233</v>
      </c>
      <c r="E523" s="245" t="s">
        <v>1697</v>
      </c>
      <c r="F523" s="246" t="s">
        <v>730</v>
      </c>
      <c r="G523" s="247" t="s">
        <v>1776</v>
      </c>
      <c r="H523" s="247" t="s">
        <v>5108</v>
      </c>
      <c r="I523" s="248" t="s">
        <v>5109</v>
      </c>
      <c r="J523" s="245"/>
      <c r="K523" s="245"/>
      <c r="L523" s="245" t="s">
        <v>699</v>
      </c>
      <c r="M523" s="247" t="s">
        <v>699</v>
      </c>
      <c r="N523" s="249">
        <v>5</v>
      </c>
      <c r="O523" s="251" t="s">
        <v>2421</v>
      </c>
      <c r="P523" s="251">
        <v>10</v>
      </c>
      <c r="Q523" s="251" t="s">
        <v>2422</v>
      </c>
      <c r="R523" s="251">
        <v>10</v>
      </c>
      <c r="S523" s="251" t="s">
        <v>4437</v>
      </c>
      <c r="T523" s="251">
        <v>1</v>
      </c>
      <c r="U523" s="252" t="s">
        <v>7854</v>
      </c>
      <c r="V523" s="253" t="s">
        <v>2353</v>
      </c>
      <c r="W523" s="253" t="s">
        <v>7855</v>
      </c>
      <c r="X523" s="254" t="s">
        <v>7856</v>
      </c>
      <c r="Y523" s="255">
        <v>15</v>
      </c>
      <c r="Z523" s="255"/>
      <c r="AA523" s="256" t="s">
        <v>699</v>
      </c>
      <c r="AB523" s="257">
        <f t="shared" si="8"/>
        <v>15</v>
      </c>
      <c r="AC523" s="258">
        <v>0</v>
      </c>
      <c r="AD523" s="247">
        <v>0</v>
      </c>
      <c r="AE523" s="247">
        <v>0</v>
      </c>
      <c r="AF523" s="258">
        <v>0</v>
      </c>
      <c r="AG523" s="258">
        <v>0</v>
      </c>
      <c r="AH523" s="247">
        <v>0</v>
      </c>
      <c r="AI523" s="247">
        <v>0</v>
      </c>
      <c r="AJ523" s="247">
        <v>0</v>
      </c>
      <c r="AK523" s="247">
        <v>0</v>
      </c>
      <c r="AL523" s="247">
        <v>15</v>
      </c>
      <c r="AM523" s="246" t="s">
        <v>7857</v>
      </c>
      <c r="AN523" s="247"/>
      <c r="AO523" s="247"/>
    </row>
    <row r="524" spans="1:41">
      <c r="A524" s="245" t="s">
        <v>1777</v>
      </c>
      <c r="B524" s="245"/>
      <c r="C524" s="245" t="s">
        <v>7853</v>
      </c>
      <c r="D524" s="245" t="s">
        <v>2233</v>
      </c>
      <c r="E524" s="245" t="s">
        <v>1697</v>
      </c>
      <c r="F524" s="246" t="s">
        <v>727</v>
      </c>
      <c r="G524" s="247" t="s">
        <v>1778</v>
      </c>
      <c r="H524" s="247" t="s">
        <v>5110</v>
      </c>
      <c r="I524" s="248">
        <v>20606</v>
      </c>
      <c r="J524" s="245" t="s">
        <v>5111</v>
      </c>
      <c r="K524" s="245" t="s">
        <v>2332</v>
      </c>
      <c r="L524" s="245" t="s">
        <v>5112</v>
      </c>
      <c r="M524" s="247" t="s">
        <v>5113</v>
      </c>
      <c r="N524" s="249">
        <v>2</v>
      </c>
      <c r="O524" s="251" t="s">
        <v>2469</v>
      </c>
      <c r="P524" s="251">
        <v>6</v>
      </c>
      <c r="Q524" s="251" t="s">
        <v>7916</v>
      </c>
      <c r="R524" s="251">
        <v>11</v>
      </c>
      <c r="S524" s="251" t="s">
        <v>8038</v>
      </c>
      <c r="T524" s="251">
        <v>1</v>
      </c>
      <c r="U524" s="252" t="s">
        <v>7854</v>
      </c>
      <c r="V524" s="253" t="s">
        <v>2353</v>
      </c>
      <c r="W524" s="253" t="s">
        <v>7855</v>
      </c>
      <c r="X524" s="254" t="s">
        <v>7856</v>
      </c>
      <c r="Y524" s="255">
        <v>11</v>
      </c>
      <c r="Z524" s="255"/>
      <c r="AA524" s="256" t="s">
        <v>699</v>
      </c>
      <c r="AB524" s="257">
        <f t="shared" si="8"/>
        <v>11</v>
      </c>
      <c r="AC524" s="258">
        <v>0</v>
      </c>
      <c r="AD524" s="247">
        <v>0</v>
      </c>
      <c r="AE524" s="247">
        <v>0</v>
      </c>
      <c r="AF524" s="258">
        <v>0</v>
      </c>
      <c r="AG524" s="258">
        <v>0</v>
      </c>
      <c r="AH524" s="247">
        <v>0</v>
      </c>
      <c r="AI524" s="247">
        <v>4</v>
      </c>
      <c r="AJ524" s="247">
        <v>0</v>
      </c>
      <c r="AK524" s="247">
        <v>0</v>
      </c>
      <c r="AL524" s="247">
        <v>7</v>
      </c>
      <c r="AM524" s="246" t="s">
        <v>7863</v>
      </c>
      <c r="AN524" s="247"/>
      <c r="AO524" s="247"/>
    </row>
    <row r="525" spans="1:41">
      <c r="A525" s="245" t="s">
        <v>1779</v>
      </c>
      <c r="B525" s="245"/>
      <c r="C525" s="245" t="s">
        <v>7853</v>
      </c>
      <c r="D525" s="245" t="s">
        <v>2233</v>
      </c>
      <c r="E525" s="245" t="s">
        <v>1697</v>
      </c>
      <c r="F525" s="246" t="s">
        <v>7904</v>
      </c>
      <c r="G525" s="247" t="s">
        <v>8039</v>
      </c>
      <c r="H525" s="247" t="s">
        <v>5114</v>
      </c>
      <c r="I525" s="278">
        <v>27099</v>
      </c>
      <c r="J525" s="245"/>
      <c r="K525" s="245"/>
      <c r="L525" s="245" t="s">
        <v>5116</v>
      </c>
      <c r="M525" s="247" t="s">
        <v>5117</v>
      </c>
      <c r="N525" s="249">
        <v>5</v>
      </c>
      <c r="O525" s="279"/>
      <c r="P525" s="279">
        <v>20</v>
      </c>
      <c r="Q525" s="279" t="s">
        <v>7897</v>
      </c>
      <c r="R525" s="279" t="s">
        <v>8040</v>
      </c>
      <c r="S525" s="279" t="s">
        <v>8041</v>
      </c>
      <c r="T525" s="279">
        <v>0</v>
      </c>
      <c r="U525" s="252" t="s">
        <v>7854</v>
      </c>
      <c r="V525" s="253" t="s">
        <v>26</v>
      </c>
      <c r="W525" s="253" t="s">
        <v>7855</v>
      </c>
      <c r="X525" s="254" t="s">
        <v>7856</v>
      </c>
      <c r="Y525" s="255">
        <v>45</v>
      </c>
      <c r="Z525" s="255"/>
      <c r="AA525" s="256" t="s">
        <v>8042</v>
      </c>
      <c r="AB525" s="257">
        <f t="shared" si="8"/>
        <v>45</v>
      </c>
      <c r="AC525" s="258">
        <v>0</v>
      </c>
      <c r="AD525" s="247">
        <v>0</v>
      </c>
      <c r="AE525" s="247">
        <v>0</v>
      </c>
      <c r="AF525" s="258">
        <v>0</v>
      </c>
      <c r="AG525" s="258">
        <v>1</v>
      </c>
      <c r="AH525" s="247">
        <v>0</v>
      </c>
      <c r="AI525" s="247">
        <v>9</v>
      </c>
      <c r="AJ525" s="247">
        <v>0</v>
      </c>
      <c r="AK525" s="247">
        <v>0</v>
      </c>
      <c r="AL525" s="247">
        <v>35</v>
      </c>
      <c r="AM525" s="246" t="s">
        <v>7900</v>
      </c>
      <c r="AN525" s="247"/>
      <c r="AO525" s="247"/>
    </row>
    <row r="526" spans="1:41">
      <c r="A526" s="245" t="s">
        <v>1781</v>
      </c>
      <c r="B526" s="245" t="s">
        <v>5119</v>
      </c>
      <c r="C526" s="245" t="s">
        <v>7853</v>
      </c>
      <c r="D526" s="245" t="s">
        <v>2233</v>
      </c>
      <c r="E526" s="245" t="s">
        <v>1697</v>
      </c>
      <c r="F526" s="246" t="s">
        <v>727</v>
      </c>
      <c r="G526" s="247" t="s">
        <v>1782</v>
      </c>
      <c r="H526" s="247" t="s">
        <v>5120</v>
      </c>
      <c r="I526" s="248">
        <v>18220</v>
      </c>
      <c r="J526" s="245"/>
      <c r="K526" s="245"/>
      <c r="L526" s="245" t="s">
        <v>699</v>
      </c>
      <c r="M526" s="247" t="s">
        <v>699</v>
      </c>
      <c r="N526" s="249">
        <v>2</v>
      </c>
      <c r="O526" s="251" t="s">
        <v>2453</v>
      </c>
      <c r="P526" s="251">
        <v>3</v>
      </c>
      <c r="Q526" s="251" t="s">
        <v>2470</v>
      </c>
      <c r="R526" s="251">
        <v>13</v>
      </c>
      <c r="S526" s="251" t="s">
        <v>4184</v>
      </c>
      <c r="T526" s="251">
        <v>0</v>
      </c>
      <c r="U526" s="252" t="s">
        <v>7854</v>
      </c>
      <c r="V526" s="253" t="s">
        <v>2353</v>
      </c>
      <c r="W526" s="253" t="s">
        <v>7855</v>
      </c>
      <c r="X526" s="254" t="s">
        <v>7856</v>
      </c>
      <c r="Y526" s="255">
        <v>12</v>
      </c>
      <c r="Z526" s="255"/>
      <c r="AA526" s="256" t="s">
        <v>699</v>
      </c>
      <c r="AB526" s="257">
        <f t="shared" si="8"/>
        <v>12</v>
      </c>
      <c r="AC526" s="258">
        <v>0</v>
      </c>
      <c r="AD526" s="247">
        <v>0</v>
      </c>
      <c r="AE526" s="247">
        <v>0</v>
      </c>
      <c r="AF526" s="258">
        <v>2</v>
      </c>
      <c r="AG526" s="258">
        <v>0</v>
      </c>
      <c r="AH526" s="247">
        <v>0</v>
      </c>
      <c r="AI526" s="247">
        <v>3</v>
      </c>
      <c r="AJ526" s="247">
        <v>0</v>
      </c>
      <c r="AK526" s="247">
        <v>0</v>
      </c>
      <c r="AL526" s="247">
        <v>7</v>
      </c>
      <c r="AM526" s="246" t="s">
        <v>7857</v>
      </c>
      <c r="AN526" s="247"/>
      <c r="AO526" s="247"/>
    </row>
    <row r="527" spans="1:41">
      <c r="A527" s="245" t="s">
        <v>1783</v>
      </c>
      <c r="B527" s="245"/>
      <c r="C527" s="245" t="s">
        <v>7853</v>
      </c>
      <c r="D527" s="245" t="s">
        <v>2233</v>
      </c>
      <c r="E527" s="245" t="s">
        <v>1784</v>
      </c>
      <c r="F527" s="246" t="s">
        <v>727</v>
      </c>
      <c r="G527" s="247" t="s">
        <v>1785</v>
      </c>
      <c r="H527" s="247" t="s">
        <v>5127</v>
      </c>
      <c r="I527" s="248">
        <v>8535</v>
      </c>
      <c r="J527" s="245"/>
      <c r="K527" s="245"/>
      <c r="L527" s="245" t="s">
        <v>699</v>
      </c>
      <c r="M527" s="247" t="s">
        <v>699</v>
      </c>
      <c r="N527" s="249">
        <v>3</v>
      </c>
      <c r="O527" s="250"/>
      <c r="P527" s="250"/>
      <c r="Q527" s="250" t="s">
        <v>7916</v>
      </c>
      <c r="R527" s="251" t="s">
        <v>7893</v>
      </c>
      <c r="S527" s="250" t="s">
        <v>8043</v>
      </c>
      <c r="T527" s="250">
        <v>1</v>
      </c>
      <c r="U527" s="252" t="s">
        <v>7854</v>
      </c>
      <c r="V527" s="253" t="s">
        <v>2353</v>
      </c>
      <c r="W527" s="253" t="s">
        <v>7855</v>
      </c>
      <c r="X527" s="254" t="s">
        <v>7856</v>
      </c>
      <c r="Y527" s="255">
        <v>11</v>
      </c>
      <c r="Z527" s="255"/>
      <c r="AA527" s="256" t="s">
        <v>699</v>
      </c>
      <c r="AB527" s="257">
        <f t="shared" si="8"/>
        <v>11</v>
      </c>
      <c r="AC527" s="258">
        <v>0</v>
      </c>
      <c r="AD527" s="247">
        <v>0</v>
      </c>
      <c r="AE527" s="247">
        <v>0</v>
      </c>
      <c r="AF527" s="258">
        <v>9</v>
      </c>
      <c r="AG527" s="258">
        <v>0</v>
      </c>
      <c r="AH527" s="247">
        <v>0</v>
      </c>
      <c r="AI527" s="247">
        <v>2</v>
      </c>
      <c r="AJ527" s="247">
        <v>0</v>
      </c>
      <c r="AK527" s="247">
        <v>0</v>
      </c>
      <c r="AL527" s="247">
        <v>0</v>
      </c>
      <c r="AM527" s="246" t="s">
        <v>7857</v>
      </c>
      <c r="AN527" s="247"/>
      <c r="AO527" s="247"/>
    </row>
    <row r="528" spans="1:41">
      <c r="A528" s="245" t="s">
        <v>1786</v>
      </c>
      <c r="B528" s="245" t="s">
        <v>5128</v>
      </c>
      <c r="C528" s="245" t="s">
        <v>7853</v>
      </c>
      <c r="D528" s="245" t="s">
        <v>2233</v>
      </c>
      <c r="E528" s="245" t="s">
        <v>1784</v>
      </c>
      <c r="F528" s="246" t="s">
        <v>730</v>
      </c>
      <c r="G528" s="247" t="s">
        <v>8044</v>
      </c>
      <c r="H528" s="247" t="s">
        <v>5129</v>
      </c>
      <c r="I528" s="248">
        <v>23898</v>
      </c>
      <c r="J528" s="245"/>
      <c r="K528" s="245"/>
      <c r="L528" s="245" t="s">
        <v>5131</v>
      </c>
      <c r="M528" s="247" t="s">
        <v>5132</v>
      </c>
      <c r="N528" s="249">
        <v>3</v>
      </c>
      <c r="O528" s="250">
        <v>19</v>
      </c>
      <c r="P528" s="250">
        <v>14</v>
      </c>
      <c r="Q528" s="250" t="s">
        <v>2994</v>
      </c>
      <c r="R528" s="251">
        <v>24</v>
      </c>
      <c r="S528" s="250" t="s">
        <v>5133</v>
      </c>
      <c r="T528" s="250">
        <v>0</v>
      </c>
      <c r="U528" s="252" t="s">
        <v>7854</v>
      </c>
      <c r="V528" s="253" t="s">
        <v>2353</v>
      </c>
      <c r="W528" s="253" t="s">
        <v>7855</v>
      </c>
      <c r="X528" s="254" t="s">
        <v>7856</v>
      </c>
      <c r="Y528" s="255">
        <v>21</v>
      </c>
      <c r="Z528" s="255"/>
      <c r="AA528" s="256" t="s">
        <v>699</v>
      </c>
      <c r="AB528" s="257">
        <f t="shared" si="8"/>
        <v>21</v>
      </c>
      <c r="AC528" s="258">
        <v>0</v>
      </c>
      <c r="AD528" s="247">
        <v>0</v>
      </c>
      <c r="AE528" s="247">
        <v>0</v>
      </c>
      <c r="AF528" s="258">
        <v>7</v>
      </c>
      <c r="AG528" s="258">
        <v>3</v>
      </c>
      <c r="AH528" s="247">
        <v>0</v>
      </c>
      <c r="AI528" s="247">
        <v>11</v>
      </c>
      <c r="AJ528" s="247">
        <v>0</v>
      </c>
      <c r="AK528" s="247">
        <v>0</v>
      </c>
      <c r="AL528" s="247">
        <v>0</v>
      </c>
      <c r="AM528" s="246" t="s">
        <v>7868</v>
      </c>
      <c r="AN528" s="247"/>
      <c r="AO528" s="247"/>
    </row>
    <row r="529" spans="1:41">
      <c r="A529" s="245" t="s">
        <v>1788</v>
      </c>
      <c r="B529" s="245" t="s">
        <v>5134</v>
      </c>
      <c r="C529" s="245" t="s">
        <v>7853</v>
      </c>
      <c r="D529" s="245" t="s">
        <v>2233</v>
      </c>
      <c r="E529" s="245" t="s">
        <v>1784</v>
      </c>
      <c r="F529" s="246" t="s">
        <v>784</v>
      </c>
      <c r="G529" s="247" t="s">
        <v>8045</v>
      </c>
      <c r="H529" s="247" t="s">
        <v>5135</v>
      </c>
      <c r="I529" s="248">
        <v>36039</v>
      </c>
      <c r="J529" s="245"/>
      <c r="K529" s="245"/>
      <c r="L529" s="245" t="s">
        <v>699</v>
      </c>
      <c r="M529" s="247" t="s">
        <v>699</v>
      </c>
      <c r="N529" s="249">
        <v>3</v>
      </c>
      <c r="O529" s="250"/>
      <c r="P529" s="250">
        <v>5</v>
      </c>
      <c r="Q529" s="250" t="s">
        <v>5136</v>
      </c>
      <c r="R529" s="251">
        <v>56</v>
      </c>
      <c r="S529" s="250" t="s">
        <v>5137</v>
      </c>
      <c r="T529" s="250">
        <v>1</v>
      </c>
      <c r="U529" s="252" t="s">
        <v>7854</v>
      </c>
      <c r="V529" s="253" t="s">
        <v>2536</v>
      </c>
      <c r="W529" s="253" t="s">
        <v>7855</v>
      </c>
      <c r="X529" s="254" t="s">
        <v>7856</v>
      </c>
      <c r="Y529" s="255">
        <v>26</v>
      </c>
      <c r="Z529" s="255"/>
      <c r="AA529" s="256" t="s">
        <v>699</v>
      </c>
      <c r="AB529" s="257">
        <f t="shared" si="8"/>
        <v>26</v>
      </c>
      <c r="AC529" s="258">
        <v>0</v>
      </c>
      <c r="AD529" s="247">
        <v>0</v>
      </c>
      <c r="AE529" s="247">
        <v>0</v>
      </c>
      <c r="AF529" s="258">
        <v>2</v>
      </c>
      <c r="AG529" s="258">
        <v>0</v>
      </c>
      <c r="AH529" s="247">
        <v>24</v>
      </c>
      <c r="AI529" s="247">
        <v>0</v>
      </c>
      <c r="AJ529" s="247">
        <v>0</v>
      </c>
      <c r="AK529" s="247">
        <v>0</v>
      </c>
      <c r="AL529" s="247">
        <v>0</v>
      </c>
      <c r="AM529" s="246" t="s">
        <v>7863</v>
      </c>
      <c r="AN529" s="247"/>
      <c r="AO529" s="247"/>
    </row>
    <row r="530" spans="1:41">
      <c r="A530" s="245" t="s">
        <v>1790</v>
      </c>
      <c r="B530" s="245" t="s">
        <v>5138</v>
      </c>
      <c r="C530" s="245" t="s">
        <v>7853</v>
      </c>
      <c r="D530" s="245" t="s">
        <v>2233</v>
      </c>
      <c r="E530" s="245" t="s">
        <v>1784</v>
      </c>
      <c r="F530" s="246" t="s">
        <v>727</v>
      </c>
      <c r="G530" s="247" t="s">
        <v>1791</v>
      </c>
      <c r="H530" s="247" t="s">
        <v>5139</v>
      </c>
      <c r="I530" s="248">
        <v>18233</v>
      </c>
      <c r="J530" s="245"/>
      <c r="K530" s="245"/>
      <c r="L530" s="245" t="s">
        <v>5141</v>
      </c>
      <c r="M530" s="247" t="s">
        <v>5142</v>
      </c>
      <c r="N530" s="249">
        <v>2</v>
      </c>
      <c r="O530" s="250"/>
      <c r="P530" s="250">
        <v>8</v>
      </c>
      <c r="Q530" s="250" t="s">
        <v>2430</v>
      </c>
      <c r="R530" s="251">
        <v>10</v>
      </c>
      <c r="S530" s="250" t="s">
        <v>2851</v>
      </c>
      <c r="T530" s="250">
        <v>1</v>
      </c>
      <c r="U530" s="252" t="s">
        <v>7854</v>
      </c>
      <c r="V530" s="253" t="s">
        <v>2353</v>
      </c>
      <c r="W530" s="253" t="s">
        <v>7855</v>
      </c>
      <c r="X530" s="254" t="s">
        <v>7856</v>
      </c>
      <c r="Y530" s="255">
        <v>16</v>
      </c>
      <c r="Z530" s="255"/>
      <c r="AA530" s="256" t="s">
        <v>699</v>
      </c>
      <c r="AB530" s="257">
        <f t="shared" si="8"/>
        <v>16</v>
      </c>
      <c r="AC530" s="258">
        <v>0</v>
      </c>
      <c r="AD530" s="247">
        <v>0</v>
      </c>
      <c r="AE530" s="247">
        <v>0</v>
      </c>
      <c r="AF530" s="258">
        <v>7</v>
      </c>
      <c r="AG530" s="258">
        <v>0</v>
      </c>
      <c r="AH530" s="247">
        <v>0</v>
      </c>
      <c r="AI530" s="247">
        <v>9</v>
      </c>
      <c r="AJ530" s="247">
        <v>0</v>
      </c>
      <c r="AK530" s="247">
        <v>0</v>
      </c>
      <c r="AL530" s="247">
        <v>0</v>
      </c>
      <c r="AM530" s="246" t="s">
        <v>7857</v>
      </c>
      <c r="AN530" s="247"/>
      <c r="AO530" s="247"/>
    </row>
    <row r="531" spans="1:41">
      <c r="A531" s="245" t="s">
        <v>1792</v>
      </c>
      <c r="B531" s="245" t="s">
        <v>5143</v>
      </c>
      <c r="C531" s="245" t="s">
        <v>7853</v>
      </c>
      <c r="D531" s="245" t="s">
        <v>2233</v>
      </c>
      <c r="E531" s="245" t="s">
        <v>1784</v>
      </c>
      <c r="F531" s="246" t="s">
        <v>727</v>
      </c>
      <c r="G531" s="247" t="s">
        <v>1793</v>
      </c>
      <c r="H531" s="247" t="s">
        <v>5144</v>
      </c>
      <c r="I531" s="248">
        <v>12511</v>
      </c>
      <c r="J531" s="245"/>
      <c r="K531" s="245"/>
      <c r="L531" s="245" t="s">
        <v>5146</v>
      </c>
      <c r="M531" s="247" t="s">
        <v>5147</v>
      </c>
      <c r="N531" s="249">
        <v>5</v>
      </c>
      <c r="O531" s="250"/>
      <c r="P531" s="250">
        <v>9</v>
      </c>
      <c r="Q531" s="250" t="s">
        <v>2430</v>
      </c>
      <c r="R531" s="251">
        <v>10</v>
      </c>
      <c r="S531" s="250" t="s">
        <v>4696</v>
      </c>
      <c r="T531" s="250">
        <v>1</v>
      </c>
      <c r="U531" s="252" t="s">
        <v>7854</v>
      </c>
      <c r="V531" s="253" t="s">
        <v>2353</v>
      </c>
      <c r="W531" s="253" t="s">
        <v>7855</v>
      </c>
      <c r="X531" s="254" t="s">
        <v>7856</v>
      </c>
      <c r="Y531" s="255">
        <v>12</v>
      </c>
      <c r="Z531" s="255"/>
      <c r="AA531" s="256" t="s">
        <v>699</v>
      </c>
      <c r="AB531" s="257">
        <f t="shared" si="8"/>
        <v>12</v>
      </c>
      <c r="AC531" s="258">
        <v>0</v>
      </c>
      <c r="AD531" s="247">
        <v>0</v>
      </c>
      <c r="AE531" s="247">
        <v>0</v>
      </c>
      <c r="AF531" s="258">
        <v>12</v>
      </c>
      <c r="AG531" s="258">
        <v>0</v>
      </c>
      <c r="AH531" s="247">
        <v>0</v>
      </c>
      <c r="AI531" s="247">
        <v>0</v>
      </c>
      <c r="AJ531" s="247">
        <v>0</v>
      </c>
      <c r="AK531" s="247">
        <v>0</v>
      </c>
      <c r="AL531" s="247">
        <v>0</v>
      </c>
      <c r="AM531" s="246" t="s">
        <v>7863</v>
      </c>
      <c r="AN531" s="247"/>
      <c r="AO531" s="247"/>
    </row>
    <row r="532" spans="1:41">
      <c r="A532" s="245" t="s">
        <v>1794</v>
      </c>
      <c r="B532" s="245" t="s">
        <v>5148</v>
      </c>
      <c r="C532" s="245" t="s">
        <v>7853</v>
      </c>
      <c r="D532" s="245" t="s">
        <v>2233</v>
      </c>
      <c r="E532" s="245" t="s">
        <v>1784</v>
      </c>
      <c r="F532" s="246" t="s">
        <v>727</v>
      </c>
      <c r="G532" s="247" t="s">
        <v>8046</v>
      </c>
      <c r="H532" s="247" t="s">
        <v>5149</v>
      </c>
      <c r="I532" s="248">
        <v>17426</v>
      </c>
      <c r="J532" s="245" t="s">
        <v>5150</v>
      </c>
      <c r="K532" s="245" t="s">
        <v>2332</v>
      </c>
      <c r="L532" s="245" t="s">
        <v>5151</v>
      </c>
      <c r="M532" s="247" t="s">
        <v>5152</v>
      </c>
      <c r="N532" s="249">
        <v>9</v>
      </c>
      <c r="O532" s="250">
        <v>7</v>
      </c>
      <c r="P532" s="250">
        <v>4</v>
      </c>
      <c r="Q532" s="250" t="s">
        <v>2430</v>
      </c>
      <c r="R532" s="251">
        <v>11</v>
      </c>
      <c r="S532" s="250" t="s">
        <v>3961</v>
      </c>
      <c r="T532" s="250">
        <v>0</v>
      </c>
      <c r="U532" s="252" t="s">
        <v>7854</v>
      </c>
      <c r="V532" s="253" t="s">
        <v>2353</v>
      </c>
      <c r="W532" s="253" t="s">
        <v>7855</v>
      </c>
      <c r="X532" s="254" t="s">
        <v>7856</v>
      </c>
      <c r="Y532" s="255">
        <v>9</v>
      </c>
      <c r="Z532" s="255"/>
      <c r="AA532" s="256" t="s">
        <v>699</v>
      </c>
      <c r="AB532" s="257">
        <f t="shared" si="8"/>
        <v>9</v>
      </c>
      <c r="AC532" s="258">
        <v>0</v>
      </c>
      <c r="AD532" s="247">
        <v>0</v>
      </c>
      <c r="AE532" s="247">
        <v>0</v>
      </c>
      <c r="AF532" s="258">
        <v>8</v>
      </c>
      <c r="AG532" s="258">
        <v>0</v>
      </c>
      <c r="AH532" s="247">
        <v>0</v>
      </c>
      <c r="AI532" s="247">
        <v>1</v>
      </c>
      <c r="AJ532" s="247">
        <v>0</v>
      </c>
      <c r="AK532" s="247">
        <v>0</v>
      </c>
      <c r="AL532" s="247">
        <v>0</v>
      </c>
      <c r="AM532" s="246" t="s">
        <v>7863</v>
      </c>
      <c r="AN532" s="247"/>
      <c r="AO532" s="247"/>
    </row>
    <row r="533" spans="1:41">
      <c r="A533" s="245" t="s">
        <v>1796</v>
      </c>
      <c r="B533" s="245" t="s">
        <v>5153</v>
      </c>
      <c r="C533" s="245" t="s">
        <v>7853</v>
      </c>
      <c r="D533" s="245" t="s">
        <v>2233</v>
      </c>
      <c r="E533" s="245" t="s">
        <v>1784</v>
      </c>
      <c r="F533" s="246" t="s">
        <v>784</v>
      </c>
      <c r="G533" s="247" t="s">
        <v>1797</v>
      </c>
      <c r="H533" s="247" t="s">
        <v>5154</v>
      </c>
      <c r="I533" s="248">
        <v>43192</v>
      </c>
      <c r="J533" s="245" t="s">
        <v>5155</v>
      </c>
      <c r="K533" s="245" t="s">
        <v>2332</v>
      </c>
      <c r="L533" s="245" t="s">
        <v>5156</v>
      </c>
      <c r="M533" s="247" t="s">
        <v>5157</v>
      </c>
      <c r="N533" s="249">
        <v>1</v>
      </c>
      <c r="O533" s="250">
        <v>12</v>
      </c>
      <c r="P533" s="250">
        <v>1</v>
      </c>
      <c r="Q533" s="250">
        <v>6</v>
      </c>
      <c r="R533" s="251">
        <v>9</v>
      </c>
      <c r="S533" s="250">
        <v>42</v>
      </c>
      <c r="T533" s="250">
        <v>1</v>
      </c>
      <c r="U533" s="252" t="s">
        <v>7860</v>
      </c>
      <c r="V533" s="253" t="s">
        <v>3741</v>
      </c>
      <c r="W533" s="253" t="s">
        <v>7855</v>
      </c>
      <c r="X533" s="254" t="s">
        <v>7856</v>
      </c>
      <c r="Y533" s="255">
        <v>0</v>
      </c>
      <c r="Z533" s="255"/>
      <c r="AA533" s="256" t="s">
        <v>8047</v>
      </c>
      <c r="AB533" s="257">
        <f t="shared" si="8"/>
        <v>0</v>
      </c>
      <c r="AC533" s="258">
        <v>0</v>
      </c>
      <c r="AD533" s="247">
        <v>0</v>
      </c>
      <c r="AE533" s="247">
        <v>0</v>
      </c>
      <c r="AF533" s="258">
        <v>0</v>
      </c>
      <c r="AG533" s="258">
        <v>0</v>
      </c>
      <c r="AH533" s="247">
        <v>0</v>
      </c>
      <c r="AI533" s="247">
        <v>0</v>
      </c>
      <c r="AJ533" s="247">
        <v>0</v>
      </c>
      <c r="AK533" s="247">
        <v>0</v>
      </c>
      <c r="AL533" s="247">
        <v>0</v>
      </c>
      <c r="AM533" s="246" t="s">
        <v>7860</v>
      </c>
      <c r="AN533" s="247"/>
      <c r="AO533" s="247"/>
    </row>
    <row r="534" spans="1:41">
      <c r="A534" s="245" t="s">
        <v>1798</v>
      </c>
      <c r="B534" s="245" t="s">
        <v>5158</v>
      </c>
      <c r="C534" s="245" t="s">
        <v>7853</v>
      </c>
      <c r="D534" s="245" t="s">
        <v>2233</v>
      </c>
      <c r="E534" s="245" t="s">
        <v>1784</v>
      </c>
      <c r="F534" s="246" t="s">
        <v>724</v>
      </c>
      <c r="G534" s="247" t="s">
        <v>1799</v>
      </c>
      <c r="H534" s="247" t="s">
        <v>5159</v>
      </c>
      <c r="I534" s="248">
        <v>27827</v>
      </c>
      <c r="J534" s="245" t="s">
        <v>5160</v>
      </c>
      <c r="K534" s="245" t="s">
        <v>2332</v>
      </c>
      <c r="L534" s="245" t="s">
        <v>5161</v>
      </c>
      <c r="M534" s="247" t="s">
        <v>5162</v>
      </c>
      <c r="N534" s="249">
        <v>5</v>
      </c>
      <c r="O534" s="250">
        <v>23</v>
      </c>
      <c r="P534" s="250">
        <v>15</v>
      </c>
      <c r="Q534" s="250" t="s">
        <v>2478</v>
      </c>
      <c r="R534" s="251" t="s">
        <v>7866</v>
      </c>
      <c r="S534" s="250" t="s">
        <v>5163</v>
      </c>
      <c r="T534" s="250">
        <v>1</v>
      </c>
      <c r="U534" s="252" t="s">
        <v>7854</v>
      </c>
      <c r="V534" s="253" t="s">
        <v>26</v>
      </c>
      <c r="W534" s="253" t="s">
        <v>7855</v>
      </c>
      <c r="X534" s="254" t="s">
        <v>7856</v>
      </c>
      <c r="Y534" s="255">
        <v>38</v>
      </c>
      <c r="Z534" s="255"/>
      <c r="AA534" s="256" t="s">
        <v>699</v>
      </c>
      <c r="AB534" s="257">
        <f t="shared" si="8"/>
        <v>38</v>
      </c>
      <c r="AC534" s="258">
        <v>0</v>
      </c>
      <c r="AD534" s="247">
        <v>0</v>
      </c>
      <c r="AE534" s="247">
        <v>0</v>
      </c>
      <c r="AF534" s="258">
        <v>32</v>
      </c>
      <c r="AG534" s="258">
        <v>0</v>
      </c>
      <c r="AH534" s="247">
        <v>0</v>
      </c>
      <c r="AI534" s="247">
        <v>6</v>
      </c>
      <c r="AJ534" s="247">
        <v>0</v>
      </c>
      <c r="AK534" s="247">
        <v>0</v>
      </c>
      <c r="AL534" s="247">
        <v>0</v>
      </c>
      <c r="AM534" s="246" t="s">
        <v>7868</v>
      </c>
      <c r="AN534" s="247"/>
      <c r="AO534" s="247"/>
    </row>
    <row r="535" spans="1:41">
      <c r="A535" s="245" t="s">
        <v>1800</v>
      </c>
      <c r="B535" s="245" t="s">
        <v>5164</v>
      </c>
      <c r="C535" s="245" t="s">
        <v>7853</v>
      </c>
      <c r="D535" s="245" t="s">
        <v>2233</v>
      </c>
      <c r="E535" s="245" t="s">
        <v>1784</v>
      </c>
      <c r="F535" s="246" t="s">
        <v>730</v>
      </c>
      <c r="G535" s="247" t="s">
        <v>8048</v>
      </c>
      <c r="H535" s="247" t="s">
        <v>5159</v>
      </c>
      <c r="I535" s="248">
        <v>25634</v>
      </c>
      <c r="J535" s="245" t="s">
        <v>5165</v>
      </c>
      <c r="K535" s="245" t="s">
        <v>2332</v>
      </c>
      <c r="L535" s="245" t="s">
        <v>5166</v>
      </c>
      <c r="M535" s="247" t="s">
        <v>5167</v>
      </c>
      <c r="N535" s="249">
        <v>1</v>
      </c>
      <c r="O535" s="250"/>
      <c r="P535" s="250">
        <v>3</v>
      </c>
      <c r="Q535" s="250" t="s">
        <v>2559</v>
      </c>
      <c r="R535" s="251" t="s">
        <v>8049</v>
      </c>
      <c r="S535" s="250" t="s">
        <v>5168</v>
      </c>
      <c r="T535" s="250">
        <v>1</v>
      </c>
      <c r="U535" s="252" t="s">
        <v>7854</v>
      </c>
      <c r="V535" s="253" t="s">
        <v>2353</v>
      </c>
      <c r="W535" s="253" t="s">
        <v>7855</v>
      </c>
      <c r="X535" s="254" t="s">
        <v>7856</v>
      </c>
      <c r="Y535" s="255">
        <v>15</v>
      </c>
      <c r="Z535" s="255"/>
      <c r="AA535" s="256" t="s">
        <v>699</v>
      </c>
      <c r="AB535" s="257">
        <f t="shared" si="8"/>
        <v>15</v>
      </c>
      <c r="AC535" s="258">
        <v>0</v>
      </c>
      <c r="AD535" s="247">
        <v>0</v>
      </c>
      <c r="AE535" s="247">
        <v>0</v>
      </c>
      <c r="AF535" s="258">
        <v>13</v>
      </c>
      <c r="AG535" s="258">
        <v>0</v>
      </c>
      <c r="AH535" s="247">
        <v>0</v>
      </c>
      <c r="AI535" s="247">
        <v>2</v>
      </c>
      <c r="AJ535" s="247">
        <v>0</v>
      </c>
      <c r="AK535" s="247">
        <v>0</v>
      </c>
      <c r="AL535" s="247">
        <v>0</v>
      </c>
      <c r="AM535" s="246" t="s">
        <v>7857</v>
      </c>
      <c r="AN535" s="247"/>
      <c r="AO535" s="247"/>
    </row>
    <row r="536" spans="1:41">
      <c r="A536" s="245" t="s">
        <v>1802</v>
      </c>
      <c r="B536" s="245" t="s">
        <v>5169</v>
      </c>
      <c r="C536" s="245" t="s">
        <v>7853</v>
      </c>
      <c r="D536" s="245" t="s">
        <v>2233</v>
      </c>
      <c r="E536" s="245" t="s">
        <v>1784</v>
      </c>
      <c r="F536" s="246" t="s">
        <v>727</v>
      </c>
      <c r="G536" s="247" t="s">
        <v>8050</v>
      </c>
      <c r="H536" s="247" t="s">
        <v>5170</v>
      </c>
      <c r="I536" s="248">
        <v>4901</v>
      </c>
      <c r="J536" s="245"/>
      <c r="K536" s="245"/>
      <c r="L536" s="245" t="s">
        <v>699</v>
      </c>
      <c r="M536" s="247" t="s">
        <v>699</v>
      </c>
      <c r="N536" s="249">
        <v>1</v>
      </c>
      <c r="O536" s="250"/>
      <c r="P536" s="250">
        <v>6</v>
      </c>
      <c r="Q536" s="250" t="s">
        <v>2610</v>
      </c>
      <c r="R536" s="251" t="s">
        <v>8018</v>
      </c>
      <c r="S536" s="250" t="s">
        <v>5171</v>
      </c>
      <c r="T536" s="250">
        <v>1</v>
      </c>
      <c r="U536" s="252" t="s">
        <v>7854</v>
      </c>
      <c r="V536" s="253" t="s">
        <v>26</v>
      </c>
      <c r="W536" s="253" t="s">
        <v>7855</v>
      </c>
      <c r="X536" s="254" t="s">
        <v>7856</v>
      </c>
      <c r="Y536" s="255">
        <v>17</v>
      </c>
      <c r="Z536" s="255"/>
      <c r="AA536" s="256" t="s">
        <v>699</v>
      </c>
      <c r="AB536" s="257">
        <f t="shared" si="8"/>
        <v>17</v>
      </c>
      <c r="AC536" s="258">
        <v>0</v>
      </c>
      <c r="AD536" s="247">
        <v>0</v>
      </c>
      <c r="AE536" s="247">
        <v>0</v>
      </c>
      <c r="AF536" s="258">
        <v>9</v>
      </c>
      <c r="AG536" s="258">
        <v>1</v>
      </c>
      <c r="AH536" s="247">
        <v>0</v>
      </c>
      <c r="AI536" s="247">
        <v>7</v>
      </c>
      <c r="AJ536" s="247">
        <v>0</v>
      </c>
      <c r="AK536" s="247">
        <v>0</v>
      </c>
      <c r="AL536" s="247">
        <v>0</v>
      </c>
      <c r="AM536" s="246" t="s">
        <v>7869</v>
      </c>
      <c r="AN536" s="247"/>
      <c r="AO536" s="247"/>
    </row>
    <row r="537" spans="1:41">
      <c r="A537" s="245" t="s">
        <v>1804</v>
      </c>
      <c r="B537" s="245" t="s">
        <v>5172</v>
      </c>
      <c r="C537" s="245" t="s">
        <v>7853</v>
      </c>
      <c r="D537" s="245" t="s">
        <v>2233</v>
      </c>
      <c r="E537" s="245" t="s">
        <v>1784</v>
      </c>
      <c r="F537" s="246" t="s">
        <v>727</v>
      </c>
      <c r="G537" s="247" t="s">
        <v>1805</v>
      </c>
      <c r="H537" s="247" t="s">
        <v>5173</v>
      </c>
      <c r="I537" s="248">
        <v>17442</v>
      </c>
      <c r="J537" s="245"/>
      <c r="K537" s="245"/>
      <c r="L537" s="245" t="s">
        <v>699</v>
      </c>
      <c r="M537" s="247" t="s">
        <v>699</v>
      </c>
      <c r="N537" s="249">
        <v>5</v>
      </c>
      <c r="O537" s="250" t="s">
        <v>2470</v>
      </c>
      <c r="P537" s="250">
        <v>9</v>
      </c>
      <c r="Q537" s="250" t="s">
        <v>2430</v>
      </c>
      <c r="R537" s="251">
        <v>11</v>
      </c>
      <c r="S537" s="250" t="s">
        <v>5174</v>
      </c>
      <c r="T537" s="250">
        <v>1</v>
      </c>
      <c r="U537" s="252" t="s">
        <v>7854</v>
      </c>
      <c r="V537" s="253" t="s">
        <v>2353</v>
      </c>
      <c r="W537" s="253" t="s">
        <v>7855</v>
      </c>
      <c r="X537" s="254" t="s">
        <v>7856</v>
      </c>
      <c r="Y537" s="255">
        <v>7</v>
      </c>
      <c r="Z537" s="255"/>
      <c r="AA537" s="256" t="s">
        <v>699</v>
      </c>
      <c r="AB537" s="257">
        <f t="shared" si="8"/>
        <v>7</v>
      </c>
      <c r="AC537" s="258">
        <v>0</v>
      </c>
      <c r="AD537" s="247">
        <v>0</v>
      </c>
      <c r="AE537" s="247">
        <v>0</v>
      </c>
      <c r="AF537" s="258">
        <v>5</v>
      </c>
      <c r="AG537" s="258">
        <v>0</v>
      </c>
      <c r="AH537" s="247">
        <v>0</v>
      </c>
      <c r="AI537" s="247">
        <v>2</v>
      </c>
      <c r="AJ537" s="247">
        <v>0</v>
      </c>
      <c r="AK537" s="247">
        <v>0</v>
      </c>
      <c r="AL537" s="247">
        <v>0</v>
      </c>
      <c r="AM537" s="246" t="s">
        <v>7863</v>
      </c>
      <c r="AN537" s="247"/>
      <c r="AO537" s="247"/>
    </row>
    <row r="538" spans="1:41">
      <c r="A538" s="245" t="s">
        <v>1806</v>
      </c>
      <c r="B538" s="245" t="s">
        <v>5175</v>
      </c>
      <c r="C538" s="245" t="s">
        <v>7853</v>
      </c>
      <c r="D538" s="245" t="s">
        <v>2233</v>
      </c>
      <c r="E538" s="245" t="s">
        <v>1784</v>
      </c>
      <c r="F538" s="246" t="s">
        <v>724</v>
      </c>
      <c r="G538" s="247" t="s">
        <v>1807</v>
      </c>
      <c r="H538" s="247" t="s">
        <v>5176</v>
      </c>
      <c r="I538" s="248">
        <v>19154</v>
      </c>
      <c r="J538" s="245" t="s">
        <v>5177</v>
      </c>
      <c r="K538" s="245" t="s">
        <v>2332</v>
      </c>
      <c r="L538" s="245" t="s">
        <v>5178</v>
      </c>
      <c r="M538" s="247" t="s">
        <v>5179</v>
      </c>
      <c r="N538" s="249">
        <v>4</v>
      </c>
      <c r="O538" s="250" t="s">
        <v>5180</v>
      </c>
      <c r="P538" s="250">
        <v>19</v>
      </c>
      <c r="Q538" s="250" t="s">
        <v>2575</v>
      </c>
      <c r="R538" s="251">
        <v>50</v>
      </c>
      <c r="S538" s="250" t="s">
        <v>5181</v>
      </c>
      <c r="T538" s="250">
        <v>1</v>
      </c>
      <c r="U538" s="252" t="s">
        <v>7854</v>
      </c>
      <c r="V538" s="253" t="s">
        <v>2353</v>
      </c>
      <c r="W538" s="253" t="s">
        <v>7855</v>
      </c>
      <c r="X538" s="254" t="s">
        <v>7856</v>
      </c>
      <c r="Y538" s="255">
        <v>54</v>
      </c>
      <c r="Z538" s="255"/>
      <c r="AA538" s="256" t="s">
        <v>699</v>
      </c>
      <c r="AB538" s="257">
        <f t="shared" si="8"/>
        <v>54</v>
      </c>
      <c r="AC538" s="258">
        <v>0</v>
      </c>
      <c r="AD538" s="247">
        <v>0</v>
      </c>
      <c r="AE538" s="247">
        <v>0</v>
      </c>
      <c r="AF538" s="258">
        <v>24</v>
      </c>
      <c r="AG538" s="258">
        <v>2</v>
      </c>
      <c r="AH538" s="247">
        <v>25</v>
      </c>
      <c r="AI538" s="247">
        <v>0</v>
      </c>
      <c r="AJ538" s="247">
        <v>0</v>
      </c>
      <c r="AK538" s="247">
        <v>0</v>
      </c>
      <c r="AL538" s="247">
        <v>3</v>
      </c>
      <c r="AM538" s="246" t="s">
        <v>7868</v>
      </c>
      <c r="AN538" s="247"/>
      <c r="AO538" s="247"/>
    </row>
    <row r="539" spans="1:41">
      <c r="A539" s="245" t="s">
        <v>1808</v>
      </c>
      <c r="B539" s="245" t="s">
        <v>5182</v>
      </c>
      <c r="C539" s="245" t="s">
        <v>7853</v>
      </c>
      <c r="D539" s="245" t="s">
        <v>2233</v>
      </c>
      <c r="E539" s="245" t="s">
        <v>1784</v>
      </c>
      <c r="F539" s="246" t="s">
        <v>730</v>
      </c>
      <c r="G539" s="247" t="s">
        <v>1809</v>
      </c>
      <c r="H539" s="247" t="s">
        <v>5176</v>
      </c>
      <c r="I539" s="248">
        <v>18429</v>
      </c>
      <c r="J539" s="245"/>
      <c r="K539" s="245"/>
      <c r="L539" s="245" t="s">
        <v>699</v>
      </c>
      <c r="M539" s="247" t="s">
        <v>699</v>
      </c>
      <c r="N539" s="249">
        <v>3</v>
      </c>
      <c r="O539" s="250" t="s">
        <v>2680</v>
      </c>
      <c r="P539" s="250">
        <v>8</v>
      </c>
      <c r="Q539" s="250" t="s">
        <v>2470</v>
      </c>
      <c r="R539" s="251">
        <v>19</v>
      </c>
      <c r="S539" s="250" t="s">
        <v>5183</v>
      </c>
      <c r="T539" s="250">
        <v>1</v>
      </c>
      <c r="U539" s="252" t="s">
        <v>7854</v>
      </c>
      <c r="V539" s="253" t="s">
        <v>2353</v>
      </c>
      <c r="W539" s="253" t="s">
        <v>7855</v>
      </c>
      <c r="X539" s="254" t="s">
        <v>7856</v>
      </c>
      <c r="Y539" s="255">
        <v>22</v>
      </c>
      <c r="Z539" s="255"/>
      <c r="AA539" s="256" t="s">
        <v>699</v>
      </c>
      <c r="AB539" s="257">
        <f t="shared" si="8"/>
        <v>22</v>
      </c>
      <c r="AC539" s="258">
        <v>0</v>
      </c>
      <c r="AD539" s="247">
        <v>0</v>
      </c>
      <c r="AE539" s="247">
        <v>0</v>
      </c>
      <c r="AF539" s="258">
        <v>11</v>
      </c>
      <c r="AG539" s="258">
        <v>0</v>
      </c>
      <c r="AH539" s="247">
        <v>5</v>
      </c>
      <c r="AI539" s="247">
        <v>6</v>
      </c>
      <c r="AJ539" s="247">
        <v>0</v>
      </c>
      <c r="AK539" s="247">
        <v>0</v>
      </c>
      <c r="AL539" s="247">
        <v>0</v>
      </c>
      <c r="AM539" s="246" t="s">
        <v>7863</v>
      </c>
      <c r="AN539" s="247"/>
      <c r="AO539" s="247"/>
    </row>
    <row r="540" spans="1:41">
      <c r="A540" s="245" t="s">
        <v>1810</v>
      </c>
      <c r="B540" s="245" t="s">
        <v>5184</v>
      </c>
      <c r="C540" s="245" t="s">
        <v>7853</v>
      </c>
      <c r="D540" s="245" t="s">
        <v>2233</v>
      </c>
      <c r="E540" s="245" t="s">
        <v>1784</v>
      </c>
      <c r="F540" s="246" t="s">
        <v>727</v>
      </c>
      <c r="G540" s="247" t="s">
        <v>1811</v>
      </c>
      <c r="H540" s="247" t="s">
        <v>5185</v>
      </c>
      <c r="I540" s="248">
        <v>10715</v>
      </c>
      <c r="J540" s="245" t="s">
        <v>5186</v>
      </c>
      <c r="K540" s="245" t="s">
        <v>2332</v>
      </c>
      <c r="L540" s="245" t="s">
        <v>5187</v>
      </c>
      <c r="M540" s="247" t="s">
        <v>5188</v>
      </c>
      <c r="N540" s="249">
        <v>3</v>
      </c>
      <c r="O540" s="250" t="s">
        <v>2377</v>
      </c>
      <c r="P540" s="250">
        <v>8</v>
      </c>
      <c r="Q540" s="250" t="s">
        <v>3674</v>
      </c>
      <c r="R540" s="251">
        <v>14</v>
      </c>
      <c r="S540" s="250" t="s">
        <v>5189</v>
      </c>
      <c r="T540" s="250">
        <v>1</v>
      </c>
      <c r="U540" s="252" t="s">
        <v>7854</v>
      </c>
      <c r="V540" s="253" t="s">
        <v>26</v>
      </c>
      <c r="W540" s="253" t="s">
        <v>7855</v>
      </c>
      <c r="X540" s="254" t="s">
        <v>7856</v>
      </c>
      <c r="Y540" s="255">
        <v>15</v>
      </c>
      <c r="Z540" s="255"/>
      <c r="AA540" s="256" t="s">
        <v>699</v>
      </c>
      <c r="AB540" s="257">
        <f t="shared" si="8"/>
        <v>15</v>
      </c>
      <c r="AC540" s="258">
        <v>0</v>
      </c>
      <c r="AD540" s="247">
        <v>0</v>
      </c>
      <c r="AE540" s="247">
        <v>0</v>
      </c>
      <c r="AF540" s="258">
        <v>15</v>
      </c>
      <c r="AG540" s="258">
        <v>0</v>
      </c>
      <c r="AH540" s="247">
        <v>0</v>
      </c>
      <c r="AI540" s="247">
        <v>0</v>
      </c>
      <c r="AJ540" s="247">
        <v>0</v>
      </c>
      <c r="AK540" s="247">
        <v>0</v>
      </c>
      <c r="AL540" s="247">
        <v>0</v>
      </c>
      <c r="AM540" s="246" t="s">
        <v>7863</v>
      </c>
      <c r="AN540" s="247"/>
      <c r="AO540" s="247"/>
    </row>
    <row r="541" spans="1:41">
      <c r="A541" s="245" t="s">
        <v>1812</v>
      </c>
      <c r="B541" s="245" t="s">
        <v>5190</v>
      </c>
      <c r="C541" s="245" t="s">
        <v>7853</v>
      </c>
      <c r="D541" s="245" t="s">
        <v>2233</v>
      </c>
      <c r="E541" s="245" t="s">
        <v>1784</v>
      </c>
      <c r="F541" s="246" t="s">
        <v>727</v>
      </c>
      <c r="G541" s="247" t="s">
        <v>1813</v>
      </c>
      <c r="H541" s="247" t="s">
        <v>5191</v>
      </c>
      <c r="I541" s="248">
        <v>14494</v>
      </c>
      <c r="J541" s="245" t="s">
        <v>5192</v>
      </c>
      <c r="K541" s="245" t="s">
        <v>2332</v>
      </c>
      <c r="L541" s="245" t="s">
        <v>5193</v>
      </c>
      <c r="M541" s="247" t="s">
        <v>5194</v>
      </c>
      <c r="N541" s="249">
        <v>2</v>
      </c>
      <c r="O541" s="250" t="s">
        <v>2690</v>
      </c>
      <c r="P541" s="250">
        <v>5</v>
      </c>
      <c r="Q541" s="250" t="s">
        <v>2430</v>
      </c>
      <c r="R541" s="251">
        <v>10</v>
      </c>
      <c r="S541" s="250" t="s">
        <v>2571</v>
      </c>
      <c r="T541" s="250"/>
      <c r="U541" s="252" t="s">
        <v>7854</v>
      </c>
      <c r="V541" s="253" t="s">
        <v>2353</v>
      </c>
      <c r="W541" s="253" t="s">
        <v>7855</v>
      </c>
      <c r="X541" s="254" t="s">
        <v>7856</v>
      </c>
      <c r="Y541" s="255">
        <v>10</v>
      </c>
      <c r="Z541" s="255"/>
      <c r="AA541" s="256" t="s">
        <v>699</v>
      </c>
      <c r="AB541" s="257">
        <f t="shared" si="8"/>
        <v>10</v>
      </c>
      <c r="AC541" s="258">
        <v>0</v>
      </c>
      <c r="AD541" s="247">
        <v>0</v>
      </c>
      <c r="AE541" s="247">
        <v>0</v>
      </c>
      <c r="AF541" s="258">
        <v>6</v>
      </c>
      <c r="AG541" s="258">
        <v>0</v>
      </c>
      <c r="AH541" s="247">
        <v>0</v>
      </c>
      <c r="AI541" s="247">
        <v>4</v>
      </c>
      <c r="AJ541" s="247">
        <v>0</v>
      </c>
      <c r="AK541" s="247">
        <v>0</v>
      </c>
      <c r="AL541" s="247">
        <v>0</v>
      </c>
      <c r="AM541" s="246" t="s">
        <v>7857</v>
      </c>
      <c r="AN541" s="247"/>
      <c r="AO541" s="247"/>
    </row>
    <row r="542" spans="1:41">
      <c r="A542" s="245" t="s">
        <v>1814</v>
      </c>
      <c r="B542" s="245" t="s">
        <v>5195</v>
      </c>
      <c r="C542" s="245" t="s">
        <v>7853</v>
      </c>
      <c r="D542" s="245" t="s">
        <v>2233</v>
      </c>
      <c r="E542" s="245" t="s">
        <v>1784</v>
      </c>
      <c r="F542" s="246" t="s">
        <v>724</v>
      </c>
      <c r="G542" s="247" t="s">
        <v>1815</v>
      </c>
      <c r="H542" s="247" t="s">
        <v>5196</v>
      </c>
      <c r="I542" s="248">
        <v>23071</v>
      </c>
      <c r="J542" s="245"/>
      <c r="K542" s="245"/>
      <c r="L542" s="245" t="s">
        <v>699</v>
      </c>
      <c r="M542" s="247" t="s">
        <v>699</v>
      </c>
      <c r="N542" s="249">
        <v>3</v>
      </c>
      <c r="O542" s="250" t="s">
        <v>3662</v>
      </c>
      <c r="P542" s="250">
        <v>7</v>
      </c>
      <c r="Q542" s="250" t="s">
        <v>3024</v>
      </c>
      <c r="R542" s="251">
        <v>54</v>
      </c>
      <c r="S542" s="250" t="s">
        <v>5197</v>
      </c>
      <c r="T542" s="250">
        <v>1</v>
      </c>
      <c r="U542" s="252" t="s">
        <v>7854</v>
      </c>
      <c r="V542" s="253" t="s">
        <v>26</v>
      </c>
      <c r="W542" s="260" t="s">
        <v>35</v>
      </c>
      <c r="X542" s="254" t="s">
        <v>7862</v>
      </c>
      <c r="Y542" s="255">
        <v>96</v>
      </c>
      <c r="Z542" s="255"/>
      <c r="AA542" s="256" t="s">
        <v>699</v>
      </c>
      <c r="AB542" s="257">
        <f t="shared" si="8"/>
        <v>96</v>
      </c>
      <c r="AC542" s="258">
        <v>40</v>
      </c>
      <c r="AD542" s="247">
        <v>0</v>
      </c>
      <c r="AE542" s="247">
        <v>0</v>
      </c>
      <c r="AF542" s="258">
        <v>56</v>
      </c>
      <c r="AG542" s="258">
        <v>0</v>
      </c>
      <c r="AH542" s="247">
        <v>0</v>
      </c>
      <c r="AI542" s="247">
        <v>0</v>
      </c>
      <c r="AJ542" s="247">
        <v>0</v>
      </c>
      <c r="AK542" s="247">
        <v>0</v>
      </c>
      <c r="AL542" s="247">
        <v>0</v>
      </c>
      <c r="AM542" s="246" t="s">
        <v>7868</v>
      </c>
      <c r="AN542" s="247"/>
      <c r="AO542" s="247"/>
    </row>
    <row r="543" spans="1:41">
      <c r="A543" s="245" t="s">
        <v>1816</v>
      </c>
      <c r="B543" s="245" t="s">
        <v>5198</v>
      </c>
      <c r="C543" s="245" t="s">
        <v>7853</v>
      </c>
      <c r="D543" s="245" t="s">
        <v>2233</v>
      </c>
      <c r="E543" s="245" t="s">
        <v>1784</v>
      </c>
      <c r="F543" s="246" t="s">
        <v>730</v>
      </c>
      <c r="G543" s="247" t="s">
        <v>1817</v>
      </c>
      <c r="H543" s="247" t="s">
        <v>5199</v>
      </c>
      <c r="I543" s="248">
        <v>22375</v>
      </c>
      <c r="J543" s="245"/>
      <c r="K543" s="245"/>
      <c r="L543" s="245" t="s">
        <v>5201</v>
      </c>
      <c r="M543" s="247" t="s">
        <v>5202</v>
      </c>
      <c r="N543" s="249">
        <v>3</v>
      </c>
      <c r="O543" s="250" t="s">
        <v>5203</v>
      </c>
      <c r="P543" s="250">
        <v>10</v>
      </c>
      <c r="Q543" s="250" t="s">
        <v>5204</v>
      </c>
      <c r="R543" s="251">
        <v>31</v>
      </c>
      <c r="S543" s="250" t="s">
        <v>5205</v>
      </c>
      <c r="T543" s="250">
        <v>1</v>
      </c>
      <c r="U543" s="252" t="s">
        <v>7854</v>
      </c>
      <c r="V543" s="253" t="s">
        <v>26</v>
      </c>
      <c r="W543" s="253" t="s">
        <v>7855</v>
      </c>
      <c r="X543" s="254" t="s">
        <v>7856</v>
      </c>
      <c r="Y543" s="255">
        <v>29</v>
      </c>
      <c r="Z543" s="255"/>
      <c r="AA543" s="256" t="s">
        <v>699</v>
      </c>
      <c r="AB543" s="257">
        <f t="shared" si="8"/>
        <v>29</v>
      </c>
      <c r="AC543" s="258">
        <v>0</v>
      </c>
      <c r="AD543" s="247">
        <v>0</v>
      </c>
      <c r="AE543" s="247">
        <v>0</v>
      </c>
      <c r="AF543" s="258">
        <v>27</v>
      </c>
      <c r="AG543" s="258">
        <v>0</v>
      </c>
      <c r="AH543" s="247">
        <v>0</v>
      </c>
      <c r="AI543" s="247">
        <v>2</v>
      </c>
      <c r="AJ543" s="247">
        <v>0</v>
      </c>
      <c r="AK543" s="247">
        <v>0</v>
      </c>
      <c r="AL543" s="247">
        <v>0</v>
      </c>
      <c r="AM543" s="246" t="s">
        <v>7863</v>
      </c>
      <c r="AN543" s="247"/>
      <c r="AO543" s="247"/>
    </row>
    <row r="544" spans="1:41">
      <c r="A544" s="245" t="s">
        <v>1818</v>
      </c>
      <c r="B544" s="245" t="s">
        <v>5206</v>
      </c>
      <c r="C544" s="245" t="s">
        <v>7853</v>
      </c>
      <c r="D544" s="245" t="s">
        <v>2233</v>
      </c>
      <c r="E544" s="245" t="s">
        <v>1784</v>
      </c>
      <c r="F544" s="246" t="s">
        <v>724</v>
      </c>
      <c r="G544" s="247" t="s">
        <v>1819</v>
      </c>
      <c r="H544" s="247" t="s">
        <v>5207</v>
      </c>
      <c r="I544" s="248">
        <v>27825</v>
      </c>
      <c r="J544" s="245"/>
      <c r="K544" s="245"/>
      <c r="L544" s="245" t="s">
        <v>699</v>
      </c>
      <c r="M544" s="247" t="s">
        <v>699</v>
      </c>
      <c r="N544" s="249">
        <v>8</v>
      </c>
      <c r="O544" s="250" t="s">
        <v>5208</v>
      </c>
      <c r="P544" s="250">
        <v>31</v>
      </c>
      <c r="Q544" s="250" t="s">
        <v>3976</v>
      </c>
      <c r="R544" s="251">
        <v>89</v>
      </c>
      <c r="S544" s="250" t="s">
        <v>5209</v>
      </c>
      <c r="T544" s="250">
        <v>1</v>
      </c>
      <c r="U544" s="252" t="s">
        <v>7854</v>
      </c>
      <c r="V544" s="253" t="s">
        <v>2353</v>
      </c>
      <c r="W544" s="253" t="s">
        <v>7855</v>
      </c>
      <c r="X544" s="254" t="s">
        <v>7856</v>
      </c>
      <c r="Y544" s="255">
        <v>78</v>
      </c>
      <c r="Z544" s="255"/>
      <c r="AA544" s="256" t="s">
        <v>699</v>
      </c>
      <c r="AB544" s="257">
        <f t="shared" si="8"/>
        <v>78</v>
      </c>
      <c r="AC544" s="258">
        <v>0</v>
      </c>
      <c r="AD544" s="247">
        <v>0</v>
      </c>
      <c r="AE544" s="247">
        <v>0</v>
      </c>
      <c r="AF544" s="258">
        <v>33</v>
      </c>
      <c r="AG544" s="258">
        <v>0</v>
      </c>
      <c r="AH544" s="247">
        <v>0</v>
      </c>
      <c r="AI544" s="247">
        <v>4</v>
      </c>
      <c r="AJ544" s="247">
        <v>0</v>
      </c>
      <c r="AK544" s="247">
        <v>0</v>
      </c>
      <c r="AL544" s="247">
        <v>41</v>
      </c>
      <c r="AM544" s="246" t="s">
        <v>7863</v>
      </c>
      <c r="AN544" s="247"/>
      <c r="AO544" s="247"/>
    </row>
    <row r="545" spans="1:41">
      <c r="A545" s="245" t="s">
        <v>1820</v>
      </c>
      <c r="B545" s="245" t="s">
        <v>5210</v>
      </c>
      <c r="C545" s="245" t="s">
        <v>7853</v>
      </c>
      <c r="D545" s="245" t="s">
        <v>2233</v>
      </c>
      <c r="E545" s="245" t="s">
        <v>1784</v>
      </c>
      <c r="F545" s="246" t="s">
        <v>724</v>
      </c>
      <c r="G545" s="247" t="s">
        <v>1821</v>
      </c>
      <c r="H545" s="247" t="s">
        <v>5211</v>
      </c>
      <c r="I545" s="248">
        <v>35490</v>
      </c>
      <c r="J545" s="245"/>
      <c r="K545" s="245"/>
      <c r="L545" s="245" t="s">
        <v>699</v>
      </c>
      <c r="M545" s="247" t="s">
        <v>699</v>
      </c>
      <c r="N545" s="249">
        <v>4</v>
      </c>
      <c r="O545" s="250" t="s">
        <v>3274</v>
      </c>
      <c r="P545" s="250">
        <v>20</v>
      </c>
      <c r="Q545" s="250" t="s">
        <v>3024</v>
      </c>
      <c r="R545" s="251">
        <v>58</v>
      </c>
      <c r="S545" s="250" t="s">
        <v>5212</v>
      </c>
      <c r="T545" s="250"/>
      <c r="U545" s="252" t="s">
        <v>7854</v>
      </c>
      <c r="V545" s="253" t="s">
        <v>26</v>
      </c>
      <c r="W545" s="260" t="s">
        <v>35</v>
      </c>
      <c r="X545" s="254" t="s">
        <v>7862</v>
      </c>
      <c r="Y545" s="255">
        <v>51</v>
      </c>
      <c r="Z545" s="255"/>
      <c r="AA545" s="256" t="s">
        <v>699</v>
      </c>
      <c r="AB545" s="257">
        <f t="shared" si="8"/>
        <v>51</v>
      </c>
      <c r="AC545" s="258">
        <v>0</v>
      </c>
      <c r="AD545" s="247">
        <v>0</v>
      </c>
      <c r="AE545" s="247">
        <v>0</v>
      </c>
      <c r="AF545" s="258">
        <v>49</v>
      </c>
      <c r="AG545" s="258">
        <v>0</v>
      </c>
      <c r="AH545" s="247">
        <v>0</v>
      </c>
      <c r="AI545" s="247">
        <v>2</v>
      </c>
      <c r="AJ545" s="247">
        <v>0</v>
      </c>
      <c r="AK545" s="247">
        <v>0</v>
      </c>
      <c r="AL545" s="247">
        <v>0</v>
      </c>
      <c r="AM545" s="246" t="s">
        <v>7863</v>
      </c>
      <c r="AN545" s="247"/>
      <c r="AO545" s="247"/>
    </row>
    <row r="546" spans="1:41">
      <c r="A546" s="245" t="s">
        <v>1822</v>
      </c>
      <c r="B546" s="245" t="s">
        <v>5213</v>
      </c>
      <c r="C546" s="245" t="s">
        <v>7853</v>
      </c>
      <c r="D546" s="245" t="s">
        <v>2233</v>
      </c>
      <c r="E546" s="245" t="s">
        <v>1784</v>
      </c>
      <c r="F546" s="246" t="s">
        <v>727</v>
      </c>
      <c r="G546" s="247" t="s">
        <v>1823</v>
      </c>
      <c r="H546" s="247" t="s">
        <v>5214</v>
      </c>
      <c r="I546" s="248">
        <v>26750</v>
      </c>
      <c r="J546" s="245"/>
      <c r="K546" s="245"/>
      <c r="L546" s="245" t="s">
        <v>699</v>
      </c>
      <c r="M546" s="247" t="s">
        <v>699</v>
      </c>
      <c r="N546" s="249">
        <v>5</v>
      </c>
      <c r="O546" s="250" t="s">
        <v>2368</v>
      </c>
      <c r="P546" s="250">
        <v>8</v>
      </c>
      <c r="Q546" s="250" t="s">
        <v>2643</v>
      </c>
      <c r="R546" s="251">
        <v>38</v>
      </c>
      <c r="S546" s="250" t="s">
        <v>5215</v>
      </c>
      <c r="T546" s="250">
        <v>1</v>
      </c>
      <c r="U546" s="252" t="s">
        <v>7854</v>
      </c>
      <c r="V546" s="253" t="s">
        <v>26</v>
      </c>
      <c r="W546" s="260" t="s">
        <v>35</v>
      </c>
      <c r="X546" s="254" t="s">
        <v>7862</v>
      </c>
      <c r="Y546" s="255">
        <v>39</v>
      </c>
      <c r="Z546" s="255"/>
      <c r="AA546" s="256" t="s">
        <v>699</v>
      </c>
      <c r="AB546" s="257">
        <f t="shared" si="8"/>
        <v>39</v>
      </c>
      <c r="AC546" s="258">
        <v>0</v>
      </c>
      <c r="AD546" s="247">
        <v>0</v>
      </c>
      <c r="AE546" s="247">
        <v>0</v>
      </c>
      <c r="AF546" s="258">
        <v>31</v>
      </c>
      <c r="AG546" s="258">
        <v>0</v>
      </c>
      <c r="AH546" s="247">
        <v>0</v>
      </c>
      <c r="AI546" s="247">
        <v>8</v>
      </c>
      <c r="AJ546" s="247">
        <v>0</v>
      </c>
      <c r="AK546" s="247">
        <v>0</v>
      </c>
      <c r="AL546" s="247">
        <v>0</v>
      </c>
      <c r="AM546" s="246" t="s">
        <v>7857</v>
      </c>
      <c r="AN546" s="247"/>
      <c r="AO546" s="247"/>
    </row>
    <row r="547" spans="1:41">
      <c r="A547" s="245" t="s">
        <v>1824</v>
      </c>
      <c r="B547" s="245" t="s">
        <v>5216</v>
      </c>
      <c r="C547" s="245" t="s">
        <v>7853</v>
      </c>
      <c r="D547" s="245" t="s">
        <v>2233</v>
      </c>
      <c r="E547" s="245" t="s">
        <v>1784</v>
      </c>
      <c r="F547" s="246" t="s">
        <v>727</v>
      </c>
      <c r="G547" s="247" t="s">
        <v>1825</v>
      </c>
      <c r="H547" s="247" t="s">
        <v>5217</v>
      </c>
      <c r="I547" s="248">
        <v>13302</v>
      </c>
      <c r="J547" s="245" t="s">
        <v>5218</v>
      </c>
      <c r="K547" s="245" t="s">
        <v>2332</v>
      </c>
      <c r="L547" s="245" t="s">
        <v>5219</v>
      </c>
      <c r="M547" s="247" t="s">
        <v>5220</v>
      </c>
      <c r="N547" s="249">
        <v>3</v>
      </c>
      <c r="O547" s="250" t="s">
        <v>3218</v>
      </c>
      <c r="P547" s="250">
        <v>5</v>
      </c>
      <c r="Q547" s="250" t="s">
        <v>2797</v>
      </c>
      <c r="R547" s="251">
        <v>38</v>
      </c>
      <c r="S547" s="250" t="s">
        <v>5221</v>
      </c>
      <c r="T547" s="250">
        <v>2</v>
      </c>
      <c r="U547" s="252" t="s">
        <v>7854</v>
      </c>
      <c r="V547" s="253" t="s">
        <v>26</v>
      </c>
      <c r="W547" s="260" t="s">
        <v>35</v>
      </c>
      <c r="X547" s="254" t="s">
        <v>7862</v>
      </c>
      <c r="Y547" s="255">
        <v>43</v>
      </c>
      <c r="Z547" s="255"/>
      <c r="AA547" s="256" t="s">
        <v>699</v>
      </c>
      <c r="AB547" s="257">
        <f t="shared" si="8"/>
        <v>43</v>
      </c>
      <c r="AC547" s="258">
        <v>0</v>
      </c>
      <c r="AD547" s="247">
        <v>0</v>
      </c>
      <c r="AE547" s="247">
        <v>0</v>
      </c>
      <c r="AF547" s="258">
        <v>38</v>
      </c>
      <c r="AG547" s="258">
        <v>1</v>
      </c>
      <c r="AH547" s="247">
        <v>0</v>
      </c>
      <c r="AI547" s="247">
        <v>4</v>
      </c>
      <c r="AJ547" s="247">
        <v>0</v>
      </c>
      <c r="AK547" s="247">
        <v>0</v>
      </c>
      <c r="AL547" s="247">
        <v>0</v>
      </c>
      <c r="AM547" s="246" t="s">
        <v>7863</v>
      </c>
      <c r="AN547" s="247"/>
      <c r="AO547" s="247"/>
    </row>
    <row r="548" spans="1:41">
      <c r="A548" s="245" t="s">
        <v>1826</v>
      </c>
      <c r="B548" s="245"/>
      <c r="C548" s="245" t="s">
        <v>7853</v>
      </c>
      <c r="D548" s="245" t="s">
        <v>2233</v>
      </c>
      <c r="E548" s="245" t="s">
        <v>1784</v>
      </c>
      <c r="F548" s="246" t="s">
        <v>727</v>
      </c>
      <c r="G548" s="247" t="s">
        <v>1827</v>
      </c>
      <c r="H548" s="247" t="s">
        <v>5222</v>
      </c>
      <c r="I548" s="248">
        <v>9268</v>
      </c>
      <c r="J548" s="245" t="s">
        <v>5223</v>
      </c>
      <c r="K548" s="245" t="s">
        <v>2332</v>
      </c>
      <c r="L548" s="245" t="s">
        <v>5224</v>
      </c>
      <c r="M548" s="247" t="s">
        <v>5225</v>
      </c>
      <c r="N548" s="249">
        <v>5</v>
      </c>
      <c r="O548" s="250" t="s">
        <v>2470</v>
      </c>
      <c r="P548" s="250"/>
      <c r="Q548" s="250" t="s">
        <v>7876</v>
      </c>
      <c r="R548" s="251">
        <v>9</v>
      </c>
      <c r="S548" s="250" t="s">
        <v>8011</v>
      </c>
      <c r="T548" s="250">
        <v>0</v>
      </c>
      <c r="U548" s="252" t="s">
        <v>7854</v>
      </c>
      <c r="V548" s="253" t="s">
        <v>2353</v>
      </c>
      <c r="W548" s="253" t="s">
        <v>7855</v>
      </c>
      <c r="X548" s="254" t="s">
        <v>7856</v>
      </c>
      <c r="Y548" s="255">
        <v>7</v>
      </c>
      <c r="Z548" s="255"/>
      <c r="AA548" s="256" t="s">
        <v>699</v>
      </c>
      <c r="AB548" s="257">
        <f t="shared" si="8"/>
        <v>7</v>
      </c>
      <c r="AC548" s="258">
        <v>0</v>
      </c>
      <c r="AD548" s="247">
        <v>0</v>
      </c>
      <c r="AE548" s="247">
        <v>0</v>
      </c>
      <c r="AF548" s="258">
        <v>6</v>
      </c>
      <c r="AG548" s="258">
        <v>0</v>
      </c>
      <c r="AH548" s="247">
        <v>0</v>
      </c>
      <c r="AI548" s="247">
        <v>1</v>
      </c>
      <c r="AJ548" s="247">
        <v>0</v>
      </c>
      <c r="AK548" s="247">
        <v>0</v>
      </c>
      <c r="AL548" s="247">
        <v>0</v>
      </c>
      <c r="AM548" s="246" t="s">
        <v>7857</v>
      </c>
      <c r="AN548" s="247"/>
      <c r="AO548" s="247"/>
    </row>
    <row r="549" spans="1:41">
      <c r="A549" s="245" t="s">
        <v>1828</v>
      </c>
      <c r="B549" s="245" t="s">
        <v>5226</v>
      </c>
      <c r="C549" s="245" t="s">
        <v>7853</v>
      </c>
      <c r="D549" s="245" t="s">
        <v>2233</v>
      </c>
      <c r="E549" s="245" t="s">
        <v>1784</v>
      </c>
      <c r="F549" s="246" t="s">
        <v>727</v>
      </c>
      <c r="G549" s="247" t="s">
        <v>1829</v>
      </c>
      <c r="H549" s="247" t="s">
        <v>5227</v>
      </c>
      <c r="I549" s="248">
        <v>21276</v>
      </c>
      <c r="J549" s="245" t="s">
        <v>5228</v>
      </c>
      <c r="K549" s="245" t="s">
        <v>2332</v>
      </c>
      <c r="L549" s="245" t="s">
        <v>5229</v>
      </c>
      <c r="M549" s="247" t="s">
        <v>5230</v>
      </c>
      <c r="N549" s="249">
        <v>2</v>
      </c>
      <c r="O549" s="250" t="s">
        <v>5231</v>
      </c>
      <c r="P549" s="250">
        <v>8</v>
      </c>
      <c r="Q549" s="250" t="s">
        <v>2453</v>
      </c>
      <c r="R549" s="251">
        <v>19</v>
      </c>
      <c r="S549" s="250" t="s">
        <v>5232</v>
      </c>
      <c r="T549" s="250">
        <v>1</v>
      </c>
      <c r="U549" s="252" t="s">
        <v>7854</v>
      </c>
      <c r="V549" s="253" t="s">
        <v>26</v>
      </c>
      <c r="W549" s="253" t="s">
        <v>7855</v>
      </c>
      <c r="X549" s="254" t="s">
        <v>7856</v>
      </c>
      <c r="Y549" s="255">
        <v>17</v>
      </c>
      <c r="Z549" s="255"/>
      <c r="AA549" s="256" t="s">
        <v>699</v>
      </c>
      <c r="AB549" s="257">
        <f t="shared" si="8"/>
        <v>17</v>
      </c>
      <c r="AC549" s="258">
        <v>0</v>
      </c>
      <c r="AD549" s="247">
        <v>0</v>
      </c>
      <c r="AE549" s="247">
        <v>0</v>
      </c>
      <c r="AF549" s="258">
        <v>17</v>
      </c>
      <c r="AG549" s="258">
        <v>0</v>
      </c>
      <c r="AH549" s="247">
        <v>0</v>
      </c>
      <c r="AI549" s="247">
        <v>0</v>
      </c>
      <c r="AJ549" s="247">
        <v>0</v>
      </c>
      <c r="AK549" s="247">
        <v>0</v>
      </c>
      <c r="AL549" s="247">
        <v>0</v>
      </c>
      <c r="AM549" s="246" t="s">
        <v>7857</v>
      </c>
      <c r="AN549" s="247"/>
      <c r="AO549" s="247"/>
    </row>
    <row r="550" spans="1:41">
      <c r="A550" s="245" t="s">
        <v>1830</v>
      </c>
      <c r="B550" s="245" t="s">
        <v>5233</v>
      </c>
      <c r="C550" s="245" t="s">
        <v>7853</v>
      </c>
      <c r="D550" s="245" t="s">
        <v>2233</v>
      </c>
      <c r="E550" s="245" t="s">
        <v>1784</v>
      </c>
      <c r="F550" s="246" t="s">
        <v>724</v>
      </c>
      <c r="G550" s="247" t="s">
        <v>1831</v>
      </c>
      <c r="H550" s="247" t="s">
        <v>5234</v>
      </c>
      <c r="I550" s="248">
        <v>23811</v>
      </c>
      <c r="J550" s="245" t="s">
        <v>5235</v>
      </c>
      <c r="K550" s="245" t="s">
        <v>2332</v>
      </c>
      <c r="L550" s="245" t="s">
        <v>5236</v>
      </c>
      <c r="M550" s="247" t="s">
        <v>5237</v>
      </c>
      <c r="N550" s="249">
        <v>4</v>
      </c>
      <c r="O550" s="250" t="s">
        <v>5238</v>
      </c>
      <c r="P550" s="250">
        <v>15</v>
      </c>
      <c r="Q550" s="250" t="s">
        <v>2758</v>
      </c>
      <c r="R550" s="251">
        <v>41</v>
      </c>
      <c r="S550" s="250" t="s">
        <v>5239</v>
      </c>
      <c r="T550" s="250">
        <v>1</v>
      </c>
      <c r="U550" s="252" t="s">
        <v>7854</v>
      </c>
      <c r="V550" s="253" t="s">
        <v>26</v>
      </c>
      <c r="W550" s="253" t="s">
        <v>7855</v>
      </c>
      <c r="X550" s="254" t="s">
        <v>7856</v>
      </c>
      <c r="Y550" s="255">
        <v>26</v>
      </c>
      <c r="Z550" s="255"/>
      <c r="AA550" s="256" t="s">
        <v>699</v>
      </c>
      <c r="AB550" s="257">
        <f t="shared" si="8"/>
        <v>26</v>
      </c>
      <c r="AC550" s="258">
        <v>0</v>
      </c>
      <c r="AD550" s="247">
        <v>0</v>
      </c>
      <c r="AE550" s="247">
        <v>0</v>
      </c>
      <c r="AF550" s="258">
        <v>25</v>
      </c>
      <c r="AG550" s="258">
        <v>0</v>
      </c>
      <c r="AH550" s="247">
        <v>0</v>
      </c>
      <c r="AI550" s="247">
        <v>1</v>
      </c>
      <c r="AJ550" s="247">
        <v>0</v>
      </c>
      <c r="AK550" s="247">
        <v>0</v>
      </c>
      <c r="AL550" s="247">
        <v>0</v>
      </c>
      <c r="AM550" s="246" t="s">
        <v>7857</v>
      </c>
      <c r="AN550" s="247"/>
      <c r="AO550" s="247"/>
    </row>
    <row r="551" spans="1:41">
      <c r="A551" s="245" t="s">
        <v>1832</v>
      </c>
      <c r="B551" s="245" t="s">
        <v>5240</v>
      </c>
      <c r="C551" s="245" t="s">
        <v>7853</v>
      </c>
      <c r="D551" s="245" t="s">
        <v>2233</v>
      </c>
      <c r="E551" s="245" t="s">
        <v>1784</v>
      </c>
      <c r="F551" s="246" t="s">
        <v>730</v>
      </c>
      <c r="G551" s="247" t="s">
        <v>1833</v>
      </c>
      <c r="H551" s="247" t="s">
        <v>5241</v>
      </c>
      <c r="I551" s="248">
        <v>19509</v>
      </c>
      <c r="J551" s="245" t="s">
        <v>5242</v>
      </c>
      <c r="K551" s="245" t="s">
        <v>2332</v>
      </c>
      <c r="L551" s="245" t="s">
        <v>5243</v>
      </c>
      <c r="M551" s="247" t="s">
        <v>5244</v>
      </c>
      <c r="N551" s="249">
        <v>3</v>
      </c>
      <c r="O551" s="250" t="s">
        <v>5245</v>
      </c>
      <c r="P551" s="250">
        <v>20</v>
      </c>
      <c r="Q551" s="250" t="s">
        <v>2618</v>
      </c>
      <c r="R551" s="251">
        <v>31</v>
      </c>
      <c r="S551" s="250" t="s">
        <v>5246</v>
      </c>
      <c r="T551" s="250">
        <v>1</v>
      </c>
      <c r="U551" s="252" t="s">
        <v>7854</v>
      </c>
      <c r="V551" s="253" t="s">
        <v>26</v>
      </c>
      <c r="W551" s="253" t="s">
        <v>7855</v>
      </c>
      <c r="X551" s="254" t="s">
        <v>7856</v>
      </c>
      <c r="Y551" s="255">
        <v>22</v>
      </c>
      <c r="Z551" s="255"/>
      <c r="AA551" s="256" t="s">
        <v>699</v>
      </c>
      <c r="AB551" s="257">
        <f t="shared" si="8"/>
        <v>22</v>
      </c>
      <c r="AC551" s="258">
        <v>0</v>
      </c>
      <c r="AD551" s="247">
        <v>0</v>
      </c>
      <c r="AE551" s="247">
        <v>0</v>
      </c>
      <c r="AF551" s="258">
        <v>17</v>
      </c>
      <c r="AG551" s="258">
        <v>2</v>
      </c>
      <c r="AH551" s="247">
        <v>0</v>
      </c>
      <c r="AI551" s="247">
        <v>3</v>
      </c>
      <c r="AJ551" s="247">
        <v>0</v>
      </c>
      <c r="AK551" s="247">
        <v>0</v>
      </c>
      <c r="AL551" s="247">
        <v>0</v>
      </c>
      <c r="AM551" s="246" t="s">
        <v>7857</v>
      </c>
      <c r="AN551" s="247"/>
      <c r="AO551" s="247"/>
    </row>
    <row r="552" spans="1:41">
      <c r="A552" s="245" t="s">
        <v>1834</v>
      </c>
      <c r="B552" s="245" t="s">
        <v>5247</v>
      </c>
      <c r="C552" s="245" t="s">
        <v>7853</v>
      </c>
      <c r="D552" s="245" t="s">
        <v>2233</v>
      </c>
      <c r="E552" s="245" t="s">
        <v>1784</v>
      </c>
      <c r="F552" s="246" t="s">
        <v>727</v>
      </c>
      <c r="G552" s="247" t="s">
        <v>1835</v>
      </c>
      <c r="H552" s="247" t="s">
        <v>5248</v>
      </c>
      <c r="I552" s="248">
        <v>7762</v>
      </c>
      <c r="J552" s="245"/>
      <c r="K552" s="245"/>
      <c r="L552" s="245" t="s">
        <v>5250</v>
      </c>
      <c r="M552" s="247" t="s">
        <v>5251</v>
      </c>
      <c r="N552" s="249">
        <v>4</v>
      </c>
      <c r="O552" s="250" t="s">
        <v>5252</v>
      </c>
      <c r="P552" s="250">
        <v>10</v>
      </c>
      <c r="Q552" s="250" t="s">
        <v>2336</v>
      </c>
      <c r="R552" s="251">
        <v>36</v>
      </c>
      <c r="S552" s="250" t="s">
        <v>5253</v>
      </c>
      <c r="T552" s="250">
        <v>2</v>
      </c>
      <c r="U552" s="252" t="s">
        <v>7854</v>
      </c>
      <c r="V552" s="253" t="s">
        <v>26</v>
      </c>
      <c r="W552" s="260" t="s">
        <v>35</v>
      </c>
      <c r="X552" s="254" t="s">
        <v>7862</v>
      </c>
      <c r="Y552" s="255">
        <v>43</v>
      </c>
      <c r="Z552" s="255"/>
      <c r="AA552" s="256" t="s">
        <v>699</v>
      </c>
      <c r="AB552" s="257">
        <f t="shared" si="8"/>
        <v>43</v>
      </c>
      <c r="AC552" s="258">
        <v>0</v>
      </c>
      <c r="AD552" s="247">
        <v>0</v>
      </c>
      <c r="AE552" s="247">
        <v>0</v>
      </c>
      <c r="AF552" s="258">
        <v>41</v>
      </c>
      <c r="AG552" s="258">
        <v>2</v>
      </c>
      <c r="AH552" s="247">
        <v>0</v>
      </c>
      <c r="AI552" s="247">
        <v>0</v>
      </c>
      <c r="AJ552" s="247">
        <v>0</v>
      </c>
      <c r="AK552" s="247">
        <v>0</v>
      </c>
      <c r="AL552" s="247">
        <v>0</v>
      </c>
      <c r="AM552" s="246" t="s">
        <v>7857</v>
      </c>
      <c r="AN552" s="247"/>
      <c r="AO552" s="247"/>
    </row>
    <row r="553" spans="1:41">
      <c r="A553" s="245" t="s">
        <v>1836</v>
      </c>
      <c r="B553" s="245" t="s">
        <v>5254</v>
      </c>
      <c r="C553" s="245" t="s">
        <v>7853</v>
      </c>
      <c r="D553" s="245" t="s">
        <v>2233</v>
      </c>
      <c r="E553" s="245" t="s">
        <v>1784</v>
      </c>
      <c r="F553" s="246" t="s">
        <v>727</v>
      </c>
      <c r="G553" s="247" t="s">
        <v>1837</v>
      </c>
      <c r="H553" s="247" t="s">
        <v>5255</v>
      </c>
      <c r="I553" s="248">
        <v>38961</v>
      </c>
      <c r="J553" s="245" t="s">
        <v>5256</v>
      </c>
      <c r="K553" s="245" t="s">
        <v>2332</v>
      </c>
      <c r="L553" s="245" t="s">
        <v>5257</v>
      </c>
      <c r="M553" s="247" t="s">
        <v>5258</v>
      </c>
      <c r="N553" s="249">
        <v>2</v>
      </c>
      <c r="O553" s="250" t="s">
        <v>5044</v>
      </c>
      <c r="P553" s="250">
        <v>10</v>
      </c>
      <c r="Q553" s="250" t="s">
        <v>2798</v>
      </c>
      <c r="R553" s="251">
        <v>37</v>
      </c>
      <c r="S553" s="250" t="s">
        <v>5259</v>
      </c>
      <c r="T553" s="250">
        <v>1</v>
      </c>
      <c r="U553" s="252" t="s">
        <v>7854</v>
      </c>
      <c r="V553" s="253" t="s">
        <v>2536</v>
      </c>
      <c r="W553" s="260" t="s">
        <v>35</v>
      </c>
      <c r="X553" s="254" t="s">
        <v>7862</v>
      </c>
      <c r="Y553" s="255">
        <v>40</v>
      </c>
      <c r="Z553" s="255"/>
      <c r="AA553" s="256" t="s">
        <v>699</v>
      </c>
      <c r="AB553" s="257">
        <f t="shared" si="8"/>
        <v>40</v>
      </c>
      <c r="AC553" s="258">
        <v>0</v>
      </c>
      <c r="AD553" s="247">
        <v>0</v>
      </c>
      <c r="AE553" s="247">
        <v>0</v>
      </c>
      <c r="AF553" s="258">
        <v>33</v>
      </c>
      <c r="AG553" s="258">
        <v>1</v>
      </c>
      <c r="AH553" s="247">
        <v>0</v>
      </c>
      <c r="AI553" s="247">
        <v>6</v>
      </c>
      <c r="AJ553" s="247">
        <v>0</v>
      </c>
      <c r="AK553" s="247">
        <v>0</v>
      </c>
      <c r="AL553" s="247">
        <v>0</v>
      </c>
      <c r="AM553" s="246" t="s">
        <v>7857</v>
      </c>
      <c r="AN553" s="247"/>
      <c r="AO553" s="247"/>
    </row>
    <row r="554" spans="1:41">
      <c r="A554" s="245" t="s">
        <v>1838</v>
      </c>
      <c r="B554" s="245" t="s">
        <v>5260</v>
      </c>
      <c r="C554" s="245" t="s">
        <v>7853</v>
      </c>
      <c r="D554" s="245" t="s">
        <v>2233</v>
      </c>
      <c r="E554" s="245" t="s">
        <v>1784</v>
      </c>
      <c r="F554" s="246" t="s">
        <v>727</v>
      </c>
      <c r="G554" s="247" t="s">
        <v>1839</v>
      </c>
      <c r="H554" s="247" t="s">
        <v>5261</v>
      </c>
      <c r="I554" s="248">
        <v>14125</v>
      </c>
      <c r="J554" s="245" t="s">
        <v>5262</v>
      </c>
      <c r="K554" s="245" t="s">
        <v>2332</v>
      </c>
      <c r="L554" s="245" t="s">
        <v>5263</v>
      </c>
      <c r="M554" s="247" t="s">
        <v>5264</v>
      </c>
      <c r="N554" s="249">
        <v>2</v>
      </c>
      <c r="O554" s="250" t="s">
        <v>2429</v>
      </c>
      <c r="P554" s="250">
        <v>3</v>
      </c>
      <c r="Q554" s="250" t="s">
        <v>2430</v>
      </c>
      <c r="R554" s="251">
        <v>12</v>
      </c>
      <c r="S554" s="250" t="s">
        <v>4560</v>
      </c>
      <c r="T554" s="250">
        <v>1</v>
      </c>
      <c r="U554" s="252" t="s">
        <v>7854</v>
      </c>
      <c r="V554" s="253" t="s">
        <v>2353</v>
      </c>
      <c r="W554" s="253" t="s">
        <v>7855</v>
      </c>
      <c r="X554" s="254" t="s">
        <v>7856</v>
      </c>
      <c r="Y554" s="255">
        <v>13</v>
      </c>
      <c r="Z554" s="255"/>
      <c r="AA554" s="256" t="s">
        <v>699</v>
      </c>
      <c r="AB554" s="257">
        <f t="shared" si="8"/>
        <v>13</v>
      </c>
      <c r="AC554" s="258">
        <v>0</v>
      </c>
      <c r="AD554" s="247">
        <v>0</v>
      </c>
      <c r="AE554" s="247">
        <v>0</v>
      </c>
      <c r="AF554" s="258">
        <v>12</v>
      </c>
      <c r="AG554" s="258">
        <v>0</v>
      </c>
      <c r="AH554" s="247">
        <v>0</v>
      </c>
      <c r="AI554" s="247">
        <v>1</v>
      </c>
      <c r="AJ554" s="247">
        <v>0</v>
      </c>
      <c r="AK554" s="247">
        <v>0</v>
      </c>
      <c r="AL554" s="247">
        <v>0</v>
      </c>
      <c r="AM554" s="246" t="s">
        <v>7857</v>
      </c>
      <c r="AN554" s="247"/>
      <c r="AO554" s="247"/>
    </row>
    <row r="555" spans="1:41">
      <c r="A555" s="245" t="s">
        <v>1840</v>
      </c>
      <c r="B555" s="245" t="s">
        <v>5265</v>
      </c>
      <c r="C555" s="245" t="s">
        <v>7853</v>
      </c>
      <c r="D555" s="245" t="s">
        <v>2233</v>
      </c>
      <c r="E555" s="245" t="s">
        <v>1784</v>
      </c>
      <c r="F555" s="246" t="s">
        <v>727</v>
      </c>
      <c r="G555" s="247" t="s">
        <v>1841</v>
      </c>
      <c r="H555" s="247" t="s">
        <v>5266</v>
      </c>
      <c r="I555" s="248">
        <v>18191</v>
      </c>
      <c r="J555" s="245" t="s">
        <v>5267</v>
      </c>
      <c r="K555" s="245" t="s">
        <v>2332</v>
      </c>
      <c r="L555" s="245" t="s">
        <v>5268</v>
      </c>
      <c r="M555" s="247" t="s">
        <v>5269</v>
      </c>
      <c r="N555" s="249">
        <v>2</v>
      </c>
      <c r="O555" s="250" t="s">
        <v>2429</v>
      </c>
      <c r="P555" s="250">
        <v>6</v>
      </c>
      <c r="Q555" s="250" t="s">
        <v>2430</v>
      </c>
      <c r="R555" s="251">
        <v>10</v>
      </c>
      <c r="S555" s="250" t="s">
        <v>3398</v>
      </c>
      <c r="T555" s="250">
        <v>1</v>
      </c>
      <c r="U555" s="252" t="s">
        <v>7854</v>
      </c>
      <c r="V555" s="253" t="s">
        <v>2353</v>
      </c>
      <c r="W555" s="253" t="s">
        <v>7855</v>
      </c>
      <c r="X555" s="254" t="s">
        <v>7856</v>
      </c>
      <c r="Y555" s="255">
        <v>8</v>
      </c>
      <c r="Z555" s="255"/>
      <c r="AA555" s="256" t="s">
        <v>699</v>
      </c>
      <c r="AB555" s="257">
        <f t="shared" si="8"/>
        <v>8</v>
      </c>
      <c r="AC555" s="258">
        <v>0</v>
      </c>
      <c r="AD555" s="247">
        <v>0</v>
      </c>
      <c r="AE555" s="247">
        <v>0</v>
      </c>
      <c r="AF555" s="258">
        <v>8</v>
      </c>
      <c r="AG555" s="258">
        <v>0</v>
      </c>
      <c r="AH555" s="247">
        <v>0</v>
      </c>
      <c r="AI555" s="247">
        <v>0</v>
      </c>
      <c r="AJ555" s="247">
        <v>0</v>
      </c>
      <c r="AK555" s="247">
        <v>0</v>
      </c>
      <c r="AL555" s="247">
        <v>0</v>
      </c>
      <c r="AM555" s="246" t="s">
        <v>7857</v>
      </c>
      <c r="AN555" s="247"/>
      <c r="AO555" s="247"/>
    </row>
    <row r="556" spans="1:41">
      <c r="A556" s="245" t="s">
        <v>1842</v>
      </c>
      <c r="B556" s="245" t="s">
        <v>5270</v>
      </c>
      <c r="C556" s="245" t="s">
        <v>7853</v>
      </c>
      <c r="D556" s="245" t="s">
        <v>2233</v>
      </c>
      <c r="E556" s="245" t="s">
        <v>1784</v>
      </c>
      <c r="F556" s="246" t="s">
        <v>727</v>
      </c>
      <c r="G556" s="247" t="s">
        <v>1843</v>
      </c>
      <c r="H556" s="247" t="s">
        <v>5271</v>
      </c>
      <c r="I556" s="248">
        <v>18963</v>
      </c>
      <c r="J556" s="245" t="s">
        <v>5272</v>
      </c>
      <c r="K556" s="245" t="s">
        <v>2332</v>
      </c>
      <c r="L556" s="245" t="s">
        <v>5273</v>
      </c>
      <c r="M556" s="247" t="s">
        <v>5274</v>
      </c>
      <c r="N556" s="249">
        <v>4</v>
      </c>
      <c r="O556" s="250" t="s">
        <v>4980</v>
      </c>
      <c r="P556" s="250">
        <v>9</v>
      </c>
      <c r="Q556" s="250" t="s">
        <v>2790</v>
      </c>
      <c r="R556" s="251">
        <v>20</v>
      </c>
      <c r="S556" s="250" t="s">
        <v>5275</v>
      </c>
      <c r="T556" s="250">
        <v>1</v>
      </c>
      <c r="U556" s="252" t="s">
        <v>7854</v>
      </c>
      <c r="V556" s="253" t="s">
        <v>26</v>
      </c>
      <c r="W556" s="253" t="s">
        <v>7855</v>
      </c>
      <c r="X556" s="254" t="s">
        <v>7856</v>
      </c>
      <c r="Y556" s="255">
        <v>26</v>
      </c>
      <c r="Z556" s="255"/>
      <c r="AA556" s="256" t="s">
        <v>699</v>
      </c>
      <c r="AB556" s="257">
        <f t="shared" si="8"/>
        <v>26</v>
      </c>
      <c r="AC556" s="258">
        <v>0</v>
      </c>
      <c r="AD556" s="247">
        <v>0</v>
      </c>
      <c r="AE556" s="247">
        <v>0</v>
      </c>
      <c r="AF556" s="258">
        <v>14</v>
      </c>
      <c r="AG556" s="258">
        <v>1</v>
      </c>
      <c r="AH556" s="247">
        <v>0</v>
      </c>
      <c r="AI556" s="247">
        <v>11</v>
      </c>
      <c r="AJ556" s="247">
        <v>0</v>
      </c>
      <c r="AK556" s="247">
        <v>0</v>
      </c>
      <c r="AL556" s="247">
        <v>0</v>
      </c>
      <c r="AM556" s="246" t="s">
        <v>7863</v>
      </c>
      <c r="AN556" s="247"/>
      <c r="AO556" s="247"/>
    </row>
    <row r="557" spans="1:41">
      <c r="A557" s="245" t="s">
        <v>1844</v>
      </c>
      <c r="B557" s="245" t="s">
        <v>5276</v>
      </c>
      <c r="C557" s="245" t="s">
        <v>7853</v>
      </c>
      <c r="D557" s="245" t="s">
        <v>2233</v>
      </c>
      <c r="E557" s="245" t="s">
        <v>1784</v>
      </c>
      <c r="F557" s="246" t="s">
        <v>727</v>
      </c>
      <c r="G557" s="247" t="s">
        <v>1845</v>
      </c>
      <c r="H557" s="247" t="s">
        <v>5277</v>
      </c>
      <c r="I557" s="248">
        <v>24740</v>
      </c>
      <c r="J557" s="245" t="s">
        <v>5278</v>
      </c>
      <c r="K557" s="245" t="s">
        <v>2332</v>
      </c>
      <c r="L557" s="245" t="s">
        <v>5279</v>
      </c>
      <c r="M557" s="247" t="s">
        <v>5280</v>
      </c>
      <c r="N557" s="249">
        <v>2</v>
      </c>
      <c r="O557" s="250" t="s">
        <v>2469</v>
      </c>
      <c r="P557" s="250">
        <v>6</v>
      </c>
      <c r="Q557" s="250" t="s">
        <v>2430</v>
      </c>
      <c r="R557" s="251">
        <v>11</v>
      </c>
      <c r="S557" s="250" t="s">
        <v>4429</v>
      </c>
      <c r="T557" s="250">
        <v>1</v>
      </c>
      <c r="U557" s="252" t="s">
        <v>7854</v>
      </c>
      <c r="V557" s="253" t="s">
        <v>2353</v>
      </c>
      <c r="W557" s="253" t="s">
        <v>7855</v>
      </c>
      <c r="X557" s="254" t="s">
        <v>7856</v>
      </c>
      <c r="Y557" s="255">
        <v>8</v>
      </c>
      <c r="Z557" s="255"/>
      <c r="AA557" s="256" t="s">
        <v>699</v>
      </c>
      <c r="AB557" s="257">
        <f t="shared" si="8"/>
        <v>8</v>
      </c>
      <c r="AC557" s="258">
        <v>0</v>
      </c>
      <c r="AD557" s="247">
        <v>0</v>
      </c>
      <c r="AE557" s="247">
        <v>0</v>
      </c>
      <c r="AF557" s="258">
        <v>7</v>
      </c>
      <c r="AG557" s="258">
        <v>0</v>
      </c>
      <c r="AH557" s="247">
        <v>0</v>
      </c>
      <c r="AI557" s="247">
        <v>1</v>
      </c>
      <c r="AJ557" s="247">
        <v>0</v>
      </c>
      <c r="AK557" s="247">
        <v>0</v>
      </c>
      <c r="AL557" s="247">
        <v>0</v>
      </c>
      <c r="AM557" s="246" t="s">
        <v>7863</v>
      </c>
      <c r="AN557" s="247"/>
      <c r="AO557" s="247"/>
    </row>
    <row r="558" spans="1:41">
      <c r="A558" s="245" t="s">
        <v>1846</v>
      </c>
      <c r="B558" s="245" t="s">
        <v>5281</v>
      </c>
      <c r="C558" s="245" t="s">
        <v>7853</v>
      </c>
      <c r="D558" s="245" t="s">
        <v>2233</v>
      </c>
      <c r="E558" s="245" t="s">
        <v>1784</v>
      </c>
      <c r="F558" s="246" t="s">
        <v>727</v>
      </c>
      <c r="G558" s="247" t="s">
        <v>1847</v>
      </c>
      <c r="H558" s="247" t="s">
        <v>5282</v>
      </c>
      <c r="I558" s="248">
        <v>18192</v>
      </c>
      <c r="J558" s="245"/>
      <c r="K558" s="245"/>
      <c r="L558" s="245" t="s">
        <v>5284</v>
      </c>
      <c r="M558" s="247" t="s">
        <v>5285</v>
      </c>
      <c r="N558" s="249">
        <v>3</v>
      </c>
      <c r="O558" s="250" t="s">
        <v>2453</v>
      </c>
      <c r="P558" s="250">
        <v>6</v>
      </c>
      <c r="Q558" s="250" t="s">
        <v>2430</v>
      </c>
      <c r="R558" s="251">
        <v>12</v>
      </c>
      <c r="S558" s="250" t="s">
        <v>2851</v>
      </c>
      <c r="T558" s="250">
        <v>1</v>
      </c>
      <c r="U558" s="252" t="s">
        <v>7854</v>
      </c>
      <c r="V558" s="253" t="s">
        <v>2353</v>
      </c>
      <c r="W558" s="253" t="s">
        <v>7855</v>
      </c>
      <c r="X558" s="254" t="s">
        <v>7856</v>
      </c>
      <c r="Y558" s="255">
        <v>9</v>
      </c>
      <c r="Z558" s="255"/>
      <c r="AA558" s="256" t="s">
        <v>699</v>
      </c>
      <c r="AB558" s="257">
        <f t="shared" si="8"/>
        <v>9</v>
      </c>
      <c r="AC558" s="258">
        <v>0</v>
      </c>
      <c r="AD558" s="247">
        <v>0</v>
      </c>
      <c r="AE558" s="247">
        <v>0</v>
      </c>
      <c r="AF558" s="258">
        <v>9</v>
      </c>
      <c r="AG558" s="258">
        <v>0</v>
      </c>
      <c r="AH558" s="247">
        <v>0</v>
      </c>
      <c r="AI558" s="247">
        <v>0</v>
      </c>
      <c r="AJ558" s="247">
        <v>0</v>
      </c>
      <c r="AK558" s="247">
        <v>0</v>
      </c>
      <c r="AL558" s="247">
        <v>0</v>
      </c>
      <c r="AM558" s="246" t="s">
        <v>7857</v>
      </c>
      <c r="AN558" s="247"/>
      <c r="AO558" s="247"/>
    </row>
    <row r="559" spans="1:41">
      <c r="A559" s="245" t="s">
        <v>1848</v>
      </c>
      <c r="B559" s="245" t="s">
        <v>5286</v>
      </c>
      <c r="C559" s="245" t="s">
        <v>7853</v>
      </c>
      <c r="D559" s="245" t="s">
        <v>2233</v>
      </c>
      <c r="E559" s="245" t="s">
        <v>1784</v>
      </c>
      <c r="F559" s="246" t="s">
        <v>727</v>
      </c>
      <c r="G559" s="247" t="s">
        <v>1849</v>
      </c>
      <c r="H559" s="247" t="s">
        <v>5287</v>
      </c>
      <c r="I559" s="248">
        <v>39142</v>
      </c>
      <c r="J559" s="245"/>
      <c r="K559" s="245"/>
      <c r="L559" s="245" t="s">
        <v>699</v>
      </c>
      <c r="M559" s="247" t="s">
        <v>699</v>
      </c>
      <c r="N559" s="249">
        <v>2</v>
      </c>
      <c r="O559" s="250" t="s">
        <v>4329</v>
      </c>
      <c r="P559" s="250">
        <v>9</v>
      </c>
      <c r="Q559" s="250" t="s">
        <v>2735</v>
      </c>
      <c r="R559" s="251">
        <v>28</v>
      </c>
      <c r="S559" s="250" t="s">
        <v>5288</v>
      </c>
      <c r="T559" s="250">
        <v>1</v>
      </c>
      <c r="U559" s="252" t="s">
        <v>7854</v>
      </c>
      <c r="V559" s="253" t="s">
        <v>26</v>
      </c>
      <c r="W559" s="253" t="s">
        <v>7855</v>
      </c>
      <c r="X559" s="254" t="s">
        <v>7856</v>
      </c>
      <c r="Y559" s="255">
        <v>38</v>
      </c>
      <c r="Z559" s="255"/>
      <c r="AA559" s="256" t="s">
        <v>699</v>
      </c>
      <c r="AB559" s="257">
        <f t="shared" si="8"/>
        <v>38</v>
      </c>
      <c r="AC559" s="258">
        <v>0</v>
      </c>
      <c r="AD559" s="247">
        <v>0</v>
      </c>
      <c r="AE559" s="247">
        <v>0</v>
      </c>
      <c r="AF559" s="258">
        <v>10</v>
      </c>
      <c r="AG559" s="258">
        <v>2</v>
      </c>
      <c r="AH559" s="247">
        <v>26</v>
      </c>
      <c r="AI559" s="247">
        <v>0</v>
      </c>
      <c r="AJ559" s="247">
        <v>0</v>
      </c>
      <c r="AK559" s="247">
        <v>0</v>
      </c>
      <c r="AL559" s="247">
        <v>0</v>
      </c>
      <c r="AM559" s="246" t="s">
        <v>7872</v>
      </c>
      <c r="AN559" s="247"/>
      <c r="AO559" s="247"/>
    </row>
    <row r="560" spans="1:41">
      <c r="A560" s="245" t="s">
        <v>1850</v>
      </c>
      <c r="B560" s="245" t="s">
        <v>5289</v>
      </c>
      <c r="C560" s="245" t="s">
        <v>7853</v>
      </c>
      <c r="D560" s="245" t="s">
        <v>2233</v>
      </c>
      <c r="E560" s="245" t="s">
        <v>1784</v>
      </c>
      <c r="F560" s="246" t="s">
        <v>727</v>
      </c>
      <c r="G560" s="247" t="s">
        <v>1851</v>
      </c>
      <c r="H560" s="247" t="s">
        <v>5290</v>
      </c>
      <c r="I560" s="248">
        <v>26177</v>
      </c>
      <c r="J560" s="245" t="s">
        <v>5291</v>
      </c>
      <c r="K560" s="245" t="s">
        <v>2332</v>
      </c>
      <c r="L560" s="245" t="s">
        <v>5292</v>
      </c>
      <c r="M560" s="247" t="s">
        <v>5293</v>
      </c>
      <c r="N560" s="249">
        <v>2</v>
      </c>
      <c r="O560" s="250" t="s">
        <v>3208</v>
      </c>
      <c r="P560" s="250">
        <v>7</v>
      </c>
      <c r="Q560" s="250" t="s">
        <v>2802</v>
      </c>
      <c r="R560" s="251">
        <v>16</v>
      </c>
      <c r="S560" s="250" t="s">
        <v>5294</v>
      </c>
      <c r="T560" s="250">
        <v>2</v>
      </c>
      <c r="U560" s="252" t="s">
        <v>7854</v>
      </c>
      <c r="V560" s="253" t="s">
        <v>26</v>
      </c>
      <c r="W560" s="253" t="s">
        <v>7855</v>
      </c>
      <c r="X560" s="254" t="s">
        <v>7856</v>
      </c>
      <c r="Y560" s="255">
        <v>22</v>
      </c>
      <c r="Z560" s="255"/>
      <c r="AA560" s="256" t="s">
        <v>699</v>
      </c>
      <c r="AB560" s="257">
        <f t="shared" si="8"/>
        <v>22</v>
      </c>
      <c r="AC560" s="258">
        <v>0</v>
      </c>
      <c r="AD560" s="247">
        <v>0</v>
      </c>
      <c r="AE560" s="247">
        <v>0</v>
      </c>
      <c r="AF560" s="258">
        <v>18</v>
      </c>
      <c r="AG560" s="258">
        <v>0</v>
      </c>
      <c r="AH560" s="247">
        <v>0</v>
      </c>
      <c r="AI560" s="247">
        <v>4</v>
      </c>
      <c r="AJ560" s="247">
        <v>0</v>
      </c>
      <c r="AK560" s="247">
        <v>0</v>
      </c>
      <c r="AL560" s="247">
        <v>0</v>
      </c>
      <c r="AM560" s="246" t="s">
        <v>7857</v>
      </c>
      <c r="AN560" s="247"/>
      <c r="AO560" s="247"/>
    </row>
    <row r="561" spans="1:41">
      <c r="A561" s="245" t="s">
        <v>1852</v>
      </c>
      <c r="B561" s="245" t="s">
        <v>5295</v>
      </c>
      <c r="C561" s="245" t="s">
        <v>7853</v>
      </c>
      <c r="D561" s="245" t="s">
        <v>2233</v>
      </c>
      <c r="E561" s="245" t="s">
        <v>1784</v>
      </c>
      <c r="F561" s="246" t="s">
        <v>727</v>
      </c>
      <c r="G561" s="247" t="s">
        <v>1853</v>
      </c>
      <c r="H561" s="247" t="s">
        <v>5296</v>
      </c>
      <c r="I561" s="248">
        <v>18171</v>
      </c>
      <c r="J561" s="245" t="s">
        <v>5297</v>
      </c>
      <c r="K561" s="245" t="s">
        <v>2332</v>
      </c>
      <c r="L561" s="245" t="s">
        <v>5298</v>
      </c>
      <c r="M561" s="247" t="s">
        <v>5299</v>
      </c>
      <c r="N561" s="249">
        <v>4</v>
      </c>
      <c r="O561" s="250" t="s">
        <v>5300</v>
      </c>
      <c r="P561" s="250">
        <v>9</v>
      </c>
      <c r="Q561" s="250" t="s">
        <v>2610</v>
      </c>
      <c r="R561" s="251">
        <v>13</v>
      </c>
      <c r="S561" s="250" t="s">
        <v>5301</v>
      </c>
      <c r="T561" s="250">
        <v>1</v>
      </c>
      <c r="U561" s="252" t="s">
        <v>7854</v>
      </c>
      <c r="V561" s="253" t="s">
        <v>26</v>
      </c>
      <c r="W561" s="253" t="s">
        <v>7855</v>
      </c>
      <c r="X561" s="254" t="s">
        <v>7856</v>
      </c>
      <c r="Y561" s="255">
        <v>19</v>
      </c>
      <c r="Z561" s="255"/>
      <c r="AA561" s="256" t="s">
        <v>699</v>
      </c>
      <c r="AB561" s="257">
        <f t="shared" si="8"/>
        <v>19</v>
      </c>
      <c r="AC561" s="258">
        <v>0</v>
      </c>
      <c r="AD561" s="247">
        <v>0</v>
      </c>
      <c r="AE561" s="247">
        <v>0</v>
      </c>
      <c r="AF561" s="258">
        <v>18</v>
      </c>
      <c r="AG561" s="258">
        <v>0</v>
      </c>
      <c r="AH561" s="247">
        <v>0</v>
      </c>
      <c r="AI561" s="247">
        <v>1</v>
      </c>
      <c r="AJ561" s="247">
        <v>0</v>
      </c>
      <c r="AK561" s="247">
        <v>0</v>
      </c>
      <c r="AL561" s="247">
        <v>0</v>
      </c>
      <c r="AM561" s="246" t="s">
        <v>7857</v>
      </c>
      <c r="AN561" s="247"/>
      <c r="AO561" s="247"/>
    </row>
    <row r="562" spans="1:41">
      <c r="A562" s="245" t="s">
        <v>1854</v>
      </c>
      <c r="B562" s="245" t="s">
        <v>5302</v>
      </c>
      <c r="C562" s="245" t="s">
        <v>7853</v>
      </c>
      <c r="D562" s="245" t="s">
        <v>2233</v>
      </c>
      <c r="E562" s="245" t="s">
        <v>1784</v>
      </c>
      <c r="F562" s="246" t="s">
        <v>727</v>
      </c>
      <c r="G562" s="247" t="s">
        <v>1855</v>
      </c>
      <c r="H562" s="247" t="s">
        <v>5303</v>
      </c>
      <c r="I562" s="248">
        <v>18255</v>
      </c>
      <c r="J562" s="245"/>
      <c r="K562" s="245"/>
      <c r="L562" s="245" t="s">
        <v>699</v>
      </c>
      <c r="M562" s="247" t="s">
        <v>699</v>
      </c>
      <c r="N562" s="249">
        <v>2</v>
      </c>
      <c r="O562" s="250" t="s">
        <v>2453</v>
      </c>
      <c r="P562" s="250">
        <v>6</v>
      </c>
      <c r="Q562" s="250" t="s">
        <v>2430</v>
      </c>
      <c r="R562" s="251">
        <v>9</v>
      </c>
      <c r="S562" s="250" t="s">
        <v>4440</v>
      </c>
      <c r="T562" s="250">
        <v>1</v>
      </c>
      <c r="U562" s="252" t="s">
        <v>7854</v>
      </c>
      <c r="V562" s="253" t="s">
        <v>2353</v>
      </c>
      <c r="W562" s="253" t="s">
        <v>7855</v>
      </c>
      <c r="X562" s="254" t="s">
        <v>7856</v>
      </c>
      <c r="Y562" s="255">
        <v>14</v>
      </c>
      <c r="Z562" s="255"/>
      <c r="AA562" s="256" t="s">
        <v>699</v>
      </c>
      <c r="AB562" s="257">
        <f t="shared" si="8"/>
        <v>14</v>
      </c>
      <c r="AC562" s="258">
        <v>0</v>
      </c>
      <c r="AD562" s="247">
        <v>0</v>
      </c>
      <c r="AE562" s="247">
        <v>0</v>
      </c>
      <c r="AF562" s="258">
        <v>13</v>
      </c>
      <c r="AG562" s="258">
        <v>0</v>
      </c>
      <c r="AH562" s="247">
        <v>0</v>
      </c>
      <c r="AI562" s="247">
        <v>1</v>
      </c>
      <c r="AJ562" s="247">
        <v>0</v>
      </c>
      <c r="AK562" s="247">
        <v>0</v>
      </c>
      <c r="AL562" s="247">
        <v>0</v>
      </c>
      <c r="AM562" s="246" t="s">
        <v>7863</v>
      </c>
      <c r="AN562" s="247"/>
      <c r="AO562" s="247"/>
    </row>
    <row r="563" spans="1:41">
      <c r="A563" s="245" t="s">
        <v>1856</v>
      </c>
      <c r="B563" s="245"/>
      <c r="C563" s="245" t="s">
        <v>7853</v>
      </c>
      <c r="D563" s="245" t="s">
        <v>2233</v>
      </c>
      <c r="E563" s="245" t="s">
        <v>1784</v>
      </c>
      <c r="F563" s="246" t="s">
        <v>727</v>
      </c>
      <c r="G563" s="247" t="s">
        <v>1857</v>
      </c>
      <c r="H563" s="247" t="s">
        <v>5304</v>
      </c>
      <c r="I563" s="248">
        <v>20211</v>
      </c>
      <c r="J563" s="245" t="s">
        <v>5305</v>
      </c>
      <c r="K563" s="245" t="s">
        <v>2332</v>
      </c>
      <c r="L563" s="245" t="s">
        <v>5306</v>
      </c>
      <c r="M563" s="247" t="s">
        <v>5307</v>
      </c>
      <c r="N563" s="249">
        <v>5</v>
      </c>
      <c r="O563" s="250" t="s">
        <v>2663</v>
      </c>
      <c r="P563" s="250"/>
      <c r="Q563" s="250" t="s">
        <v>7876</v>
      </c>
      <c r="R563" s="251">
        <v>13</v>
      </c>
      <c r="S563" s="250" t="s">
        <v>8051</v>
      </c>
      <c r="T563" s="250">
        <v>1</v>
      </c>
      <c r="U563" s="252" t="s">
        <v>7854</v>
      </c>
      <c r="V563" s="253" t="s">
        <v>2353</v>
      </c>
      <c r="W563" s="253" t="s">
        <v>7855</v>
      </c>
      <c r="X563" s="254" t="s">
        <v>7856</v>
      </c>
      <c r="Y563" s="255">
        <v>11</v>
      </c>
      <c r="Z563" s="255"/>
      <c r="AA563" s="256" t="s">
        <v>699</v>
      </c>
      <c r="AB563" s="257">
        <f t="shared" si="8"/>
        <v>11</v>
      </c>
      <c r="AC563" s="258">
        <v>0</v>
      </c>
      <c r="AD563" s="247">
        <v>0</v>
      </c>
      <c r="AE563" s="247">
        <v>0</v>
      </c>
      <c r="AF563" s="258">
        <v>1</v>
      </c>
      <c r="AG563" s="258">
        <v>0</v>
      </c>
      <c r="AH563" s="247">
        <v>5</v>
      </c>
      <c r="AI563" s="247">
        <v>5</v>
      </c>
      <c r="AJ563" s="247">
        <v>0</v>
      </c>
      <c r="AK563" s="247">
        <v>0</v>
      </c>
      <c r="AL563" s="247">
        <v>0</v>
      </c>
      <c r="AM563" s="246" t="s">
        <v>7872</v>
      </c>
      <c r="AN563" s="247"/>
      <c r="AO563" s="247"/>
    </row>
    <row r="564" spans="1:41">
      <c r="A564" s="245" t="s">
        <v>1858</v>
      </c>
      <c r="B564" s="245" t="s">
        <v>5308</v>
      </c>
      <c r="C564" s="245" t="s">
        <v>7853</v>
      </c>
      <c r="D564" s="245" t="s">
        <v>2233</v>
      </c>
      <c r="E564" s="245" t="s">
        <v>1784</v>
      </c>
      <c r="F564" s="246" t="s">
        <v>727</v>
      </c>
      <c r="G564" s="247" t="s">
        <v>1859</v>
      </c>
      <c r="H564" s="247" t="s">
        <v>5309</v>
      </c>
      <c r="I564" s="248">
        <v>18906</v>
      </c>
      <c r="J564" s="245"/>
      <c r="K564" s="245"/>
      <c r="L564" s="245" t="s">
        <v>699</v>
      </c>
      <c r="M564" s="247" t="s">
        <v>699</v>
      </c>
      <c r="N564" s="249">
        <v>1</v>
      </c>
      <c r="O564" s="250" t="s">
        <v>2429</v>
      </c>
      <c r="P564" s="250">
        <v>4</v>
      </c>
      <c r="Q564" s="250" t="s">
        <v>3533</v>
      </c>
      <c r="R564" s="251">
        <v>8</v>
      </c>
      <c r="S564" s="250" t="s">
        <v>2945</v>
      </c>
      <c r="T564" s="250">
        <v>1</v>
      </c>
      <c r="U564" s="252" t="s">
        <v>7854</v>
      </c>
      <c r="V564" s="253" t="s">
        <v>2353</v>
      </c>
      <c r="W564" s="253" t="s">
        <v>7855</v>
      </c>
      <c r="X564" s="254" t="s">
        <v>7856</v>
      </c>
      <c r="Y564" s="255">
        <v>10</v>
      </c>
      <c r="Z564" s="255"/>
      <c r="AA564" s="256" t="s">
        <v>699</v>
      </c>
      <c r="AB564" s="257">
        <f t="shared" si="8"/>
        <v>10</v>
      </c>
      <c r="AC564" s="258">
        <v>0</v>
      </c>
      <c r="AD564" s="247">
        <v>0</v>
      </c>
      <c r="AE564" s="247">
        <v>0</v>
      </c>
      <c r="AF564" s="258">
        <v>3</v>
      </c>
      <c r="AG564" s="258">
        <v>0</v>
      </c>
      <c r="AH564" s="247">
        <v>0</v>
      </c>
      <c r="AI564" s="247">
        <v>7</v>
      </c>
      <c r="AJ564" s="247">
        <v>0</v>
      </c>
      <c r="AK564" s="247">
        <v>0</v>
      </c>
      <c r="AL564" s="247">
        <v>0</v>
      </c>
      <c r="AM564" s="246" t="s">
        <v>7857</v>
      </c>
      <c r="AN564" s="247"/>
      <c r="AO564" s="247"/>
    </row>
    <row r="565" spans="1:41">
      <c r="A565" s="245" t="s">
        <v>1860</v>
      </c>
      <c r="B565" s="245" t="s">
        <v>5310</v>
      </c>
      <c r="C565" s="245" t="s">
        <v>7853</v>
      </c>
      <c r="D565" s="245" t="s">
        <v>2233</v>
      </c>
      <c r="E565" s="245" t="s">
        <v>1784</v>
      </c>
      <c r="F565" s="246" t="s">
        <v>727</v>
      </c>
      <c r="G565" s="247" t="s">
        <v>1861</v>
      </c>
      <c r="H565" s="247" t="s">
        <v>5311</v>
      </c>
      <c r="I565" s="248">
        <v>18171</v>
      </c>
      <c r="J565" s="245" t="s">
        <v>5312</v>
      </c>
      <c r="K565" s="245" t="s">
        <v>2332</v>
      </c>
      <c r="L565" s="245" t="s">
        <v>5313</v>
      </c>
      <c r="M565" s="247" t="s">
        <v>5314</v>
      </c>
      <c r="N565" s="249">
        <v>5</v>
      </c>
      <c r="O565" s="250" t="s">
        <v>2680</v>
      </c>
      <c r="P565" s="250">
        <v>4</v>
      </c>
      <c r="Q565" s="250" t="s">
        <v>2430</v>
      </c>
      <c r="R565" s="251">
        <v>11</v>
      </c>
      <c r="S565" s="250" t="s">
        <v>3976</v>
      </c>
      <c r="T565" s="250">
        <v>1</v>
      </c>
      <c r="U565" s="252" t="s">
        <v>7860</v>
      </c>
      <c r="V565" s="253" t="s">
        <v>2353</v>
      </c>
      <c r="W565" s="253" t="s">
        <v>7855</v>
      </c>
      <c r="X565" s="254" t="s">
        <v>7856</v>
      </c>
      <c r="Y565" s="255">
        <v>13</v>
      </c>
      <c r="Z565" s="255"/>
      <c r="AA565" s="256" t="s">
        <v>699</v>
      </c>
      <c r="AB565" s="257">
        <f t="shared" si="8"/>
        <v>13</v>
      </c>
      <c r="AC565" s="258">
        <v>0</v>
      </c>
      <c r="AD565" s="247">
        <v>0</v>
      </c>
      <c r="AE565" s="247">
        <v>0</v>
      </c>
      <c r="AF565" s="258">
        <v>3</v>
      </c>
      <c r="AG565" s="258">
        <v>0</v>
      </c>
      <c r="AH565" s="247">
        <v>0</v>
      </c>
      <c r="AI565" s="247">
        <v>2</v>
      </c>
      <c r="AJ565" s="247">
        <v>0</v>
      </c>
      <c r="AK565" s="247">
        <v>0</v>
      </c>
      <c r="AL565" s="247">
        <v>8</v>
      </c>
      <c r="AM565" s="246" t="s">
        <v>7860</v>
      </c>
      <c r="AN565" s="247"/>
      <c r="AO565" s="247"/>
    </row>
    <row r="566" spans="1:41">
      <c r="A566" s="245" t="s">
        <v>1862</v>
      </c>
      <c r="B566" s="245" t="s">
        <v>5315</v>
      </c>
      <c r="C566" s="245" t="s">
        <v>7853</v>
      </c>
      <c r="D566" s="245" t="s">
        <v>2233</v>
      </c>
      <c r="E566" s="245" t="s">
        <v>1784</v>
      </c>
      <c r="F566" s="246" t="s">
        <v>730</v>
      </c>
      <c r="G566" s="247" t="s">
        <v>1863</v>
      </c>
      <c r="H566" s="247" t="s">
        <v>5316</v>
      </c>
      <c r="I566" s="248">
        <v>20261</v>
      </c>
      <c r="J566" s="245" t="s">
        <v>5317</v>
      </c>
      <c r="K566" s="245" t="s">
        <v>2332</v>
      </c>
      <c r="L566" s="245" t="s">
        <v>5318</v>
      </c>
      <c r="M566" s="247" t="s">
        <v>5319</v>
      </c>
      <c r="N566" s="249">
        <v>3</v>
      </c>
      <c r="O566" s="250" t="s">
        <v>2927</v>
      </c>
      <c r="P566" s="250">
        <v>8</v>
      </c>
      <c r="Q566" s="250" t="s">
        <v>2470</v>
      </c>
      <c r="R566" s="251">
        <v>21</v>
      </c>
      <c r="S566" s="250" t="s">
        <v>5320</v>
      </c>
      <c r="T566" s="250">
        <v>1</v>
      </c>
      <c r="U566" s="252" t="s">
        <v>7854</v>
      </c>
      <c r="V566" s="253" t="s">
        <v>26</v>
      </c>
      <c r="W566" s="253" t="s">
        <v>7855</v>
      </c>
      <c r="X566" s="254" t="s">
        <v>7856</v>
      </c>
      <c r="Y566" s="255">
        <v>18</v>
      </c>
      <c r="Z566" s="255"/>
      <c r="AA566" s="256" t="s">
        <v>699</v>
      </c>
      <c r="AB566" s="257">
        <f t="shared" si="8"/>
        <v>18</v>
      </c>
      <c r="AC566" s="258">
        <v>0</v>
      </c>
      <c r="AD566" s="247">
        <v>0</v>
      </c>
      <c r="AE566" s="247">
        <v>0</v>
      </c>
      <c r="AF566" s="258">
        <v>16</v>
      </c>
      <c r="AG566" s="258">
        <v>0</v>
      </c>
      <c r="AH566" s="247">
        <v>0</v>
      </c>
      <c r="AI566" s="247">
        <v>2</v>
      </c>
      <c r="AJ566" s="247">
        <v>0</v>
      </c>
      <c r="AK566" s="247">
        <v>0</v>
      </c>
      <c r="AL566" s="247">
        <v>0</v>
      </c>
      <c r="AM566" s="246" t="s">
        <v>7863</v>
      </c>
      <c r="AN566" s="247"/>
      <c r="AO566" s="247"/>
    </row>
    <row r="567" spans="1:41">
      <c r="A567" s="245" t="s">
        <v>1864</v>
      </c>
      <c r="B567" s="245" t="s">
        <v>5321</v>
      </c>
      <c r="C567" s="245" t="s">
        <v>7853</v>
      </c>
      <c r="D567" s="245" t="s">
        <v>2233</v>
      </c>
      <c r="E567" s="245" t="s">
        <v>1784</v>
      </c>
      <c r="F567" s="246" t="s">
        <v>727</v>
      </c>
      <c r="G567" s="247" t="s">
        <v>1865</v>
      </c>
      <c r="H567" s="247" t="s">
        <v>5322</v>
      </c>
      <c r="I567" s="248">
        <v>10334</v>
      </c>
      <c r="J567" s="245" t="s">
        <v>5323</v>
      </c>
      <c r="K567" s="245" t="s">
        <v>2332</v>
      </c>
      <c r="L567" s="245" t="s">
        <v>5324</v>
      </c>
      <c r="M567" s="247"/>
      <c r="N567" s="249">
        <v>5</v>
      </c>
      <c r="O567" s="250" t="s">
        <v>4452</v>
      </c>
      <c r="P567" s="250">
        <v>3</v>
      </c>
      <c r="Q567" s="250" t="s">
        <v>3672</v>
      </c>
      <c r="R567" s="251">
        <v>18</v>
      </c>
      <c r="S567" s="250" t="s">
        <v>5325</v>
      </c>
      <c r="T567" s="250">
        <v>1</v>
      </c>
      <c r="U567" s="252" t="s">
        <v>7854</v>
      </c>
      <c r="V567" s="253" t="s">
        <v>2353</v>
      </c>
      <c r="W567" s="253" t="s">
        <v>7855</v>
      </c>
      <c r="X567" s="254" t="s">
        <v>7856</v>
      </c>
      <c r="Y567" s="255">
        <v>30</v>
      </c>
      <c r="Z567" s="255"/>
      <c r="AA567" s="256" t="s">
        <v>699</v>
      </c>
      <c r="AB567" s="257">
        <f t="shared" si="8"/>
        <v>30</v>
      </c>
      <c r="AC567" s="258">
        <v>0</v>
      </c>
      <c r="AD567" s="247">
        <v>0</v>
      </c>
      <c r="AE567" s="247">
        <v>0</v>
      </c>
      <c r="AF567" s="258">
        <v>22</v>
      </c>
      <c r="AG567" s="258">
        <v>2</v>
      </c>
      <c r="AH567" s="247">
        <v>0</v>
      </c>
      <c r="AI567" s="247">
        <v>6</v>
      </c>
      <c r="AJ567" s="247">
        <v>0</v>
      </c>
      <c r="AK567" s="247">
        <v>0</v>
      </c>
      <c r="AL567" s="247">
        <v>0</v>
      </c>
      <c r="AM567" s="246" t="s">
        <v>7857</v>
      </c>
      <c r="AN567" s="247"/>
      <c r="AO567" s="247"/>
    </row>
    <row r="568" spans="1:41">
      <c r="A568" s="245" t="s">
        <v>1866</v>
      </c>
      <c r="B568" s="245" t="s">
        <v>5326</v>
      </c>
      <c r="C568" s="245" t="s">
        <v>7853</v>
      </c>
      <c r="D568" s="245" t="s">
        <v>2233</v>
      </c>
      <c r="E568" s="245" t="s">
        <v>1784</v>
      </c>
      <c r="F568" s="246" t="s">
        <v>727</v>
      </c>
      <c r="G568" s="247" t="s">
        <v>1867</v>
      </c>
      <c r="H568" s="247" t="s">
        <v>5327</v>
      </c>
      <c r="I568" s="248" t="s">
        <v>5328</v>
      </c>
      <c r="J568" s="245"/>
      <c r="K568" s="245"/>
      <c r="L568" s="245" t="s">
        <v>699</v>
      </c>
      <c r="M568" s="247" t="s">
        <v>699</v>
      </c>
      <c r="N568" s="249">
        <v>3</v>
      </c>
      <c r="O568" s="250" t="s">
        <v>2478</v>
      </c>
      <c r="P568" s="250">
        <v>5</v>
      </c>
      <c r="Q568" s="250" t="s">
        <v>2610</v>
      </c>
      <c r="R568" s="251">
        <v>15</v>
      </c>
      <c r="S568" s="250" t="s">
        <v>5329</v>
      </c>
      <c r="T568" s="250">
        <v>1</v>
      </c>
      <c r="U568" s="252" t="s">
        <v>7854</v>
      </c>
      <c r="V568" s="253" t="s">
        <v>2353</v>
      </c>
      <c r="W568" s="253" t="s">
        <v>7855</v>
      </c>
      <c r="X568" s="254" t="s">
        <v>7856</v>
      </c>
      <c r="Y568" s="255">
        <v>9</v>
      </c>
      <c r="Z568" s="255"/>
      <c r="AA568" s="256" t="s">
        <v>699</v>
      </c>
      <c r="AB568" s="257">
        <f t="shared" si="8"/>
        <v>9</v>
      </c>
      <c r="AC568" s="258">
        <v>0</v>
      </c>
      <c r="AD568" s="247">
        <v>0</v>
      </c>
      <c r="AE568" s="247">
        <v>0</v>
      </c>
      <c r="AF568" s="258">
        <v>9</v>
      </c>
      <c r="AG568" s="258">
        <v>0</v>
      </c>
      <c r="AH568" s="247">
        <v>0</v>
      </c>
      <c r="AI568" s="247">
        <v>0</v>
      </c>
      <c r="AJ568" s="247">
        <v>0</v>
      </c>
      <c r="AK568" s="247">
        <v>0</v>
      </c>
      <c r="AL568" s="247">
        <v>0</v>
      </c>
      <c r="AM568" s="246" t="s">
        <v>7863</v>
      </c>
      <c r="AN568" s="247"/>
      <c r="AO568" s="247"/>
    </row>
    <row r="569" spans="1:41">
      <c r="A569" s="245" t="s">
        <v>1868</v>
      </c>
      <c r="B569" s="245" t="s">
        <v>5330</v>
      </c>
      <c r="C569" s="245" t="s">
        <v>7853</v>
      </c>
      <c r="D569" s="245" t="s">
        <v>2233</v>
      </c>
      <c r="E569" s="245" t="s">
        <v>1784</v>
      </c>
      <c r="F569" s="246" t="s">
        <v>730</v>
      </c>
      <c r="G569" s="247" t="s">
        <v>1869</v>
      </c>
      <c r="H569" s="247" t="s">
        <v>5331</v>
      </c>
      <c r="I569" s="248">
        <v>26002</v>
      </c>
      <c r="J569" s="245"/>
      <c r="K569" s="245"/>
      <c r="L569" s="245" t="s">
        <v>699</v>
      </c>
      <c r="M569" s="247" t="s">
        <v>699</v>
      </c>
      <c r="N569" s="249">
        <v>3</v>
      </c>
      <c r="O569" s="250" t="s">
        <v>2625</v>
      </c>
      <c r="P569" s="250">
        <v>6</v>
      </c>
      <c r="Q569" s="250" t="s">
        <v>2422</v>
      </c>
      <c r="R569" s="251">
        <v>15</v>
      </c>
      <c r="S569" s="250" t="s">
        <v>5332</v>
      </c>
      <c r="T569" s="250">
        <v>1</v>
      </c>
      <c r="U569" s="252" t="s">
        <v>7854</v>
      </c>
      <c r="V569" s="253" t="s">
        <v>26</v>
      </c>
      <c r="W569" s="253" t="s">
        <v>7855</v>
      </c>
      <c r="X569" s="254" t="s">
        <v>7856</v>
      </c>
      <c r="Y569" s="255">
        <v>12</v>
      </c>
      <c r="Z569" s="255"/>
      <c r="AA569" s="256" t="s">
        <v>699</v>
      </c>
      <c r="AB569" s="257">
        <f t="shared" si="8"/>
        <v>12</v>
      </c>
      <c r="AC569" s="258">
        <v>0</v>
      </c>
      <c r="AD569" s="247">
        <v>0</v>
      </c>
      <c r="AE569" s="247">
        <v>0</v>
      </c>
      <c r="AF569" s="258">
        <v>10</v>
      </c>
      <c r="AG569" s="258">
        <v>1</v>
      </c>
      <c r="AH569" s="247">
        <v>0</v>
      </c>
      <c r="AI569" s="247">
        <v>1</v>
      </c>
      <c r="AJ569" s="247">
        <v>0</v>
      </c>
      <c r="AK569" s="247">
        <v>0</v>
      </c>
      <c r="AL569" s="247">
        <v>0</v>
      </c>
      <c r="AM569" s="246" t="s">
        <v>7857</v>
      </c>
      <c r="AN569" s="247"/>
      <c r="AO569" s="247"/>
    </row>
    <row r="570" spans="1:41">
      <c r="A570" s="245" t="s">
        <v>1870</v>
      </c>
      <c r="B570" s="245" t="s">
        <v>5333</v>
      </c>
      <c r="C570" s="245" t="s">
        <v>7853</v>
      </c>
      <c r="D570" s="245" t="s">
        <v>2233</v>
      </c>
      <c r="E570" s="245" t="s">
        <v>1784</v>
      </c>
      <c r="F570" s="246" t="s">
        <v>727</v>
      </c>
      <c r="G570" s="247" t="s">
        <v>1871</v>
      </c>
      <c r="H570" s="247" t="s">
        <v>5334</v>
      </c>
      <c r="I570" s="248">
        <v>8175</v>
      </c>
      <c r="J570" s="245"/>
      <c r="K570" s="245"/>
      <c r="L570" s="245" t="s">
        <v>5336</v>
      </c>
      <c r="M570" s="247" t="s">
        <v>5337</v>
      </c>
      <c r="N570" s="249">
        <v>2</v>
      </c>
      <c r="O570" s="250" t="s">
        <v>2927</v>
      </c>
      <c r="P570" s="250">
        <v>4</v>
      </c>
      <c r="Q570" s="250" t="s">
        <v>2470</v>
      </c>
      <c r="R570" s="251">
        <v>9</v>
      </c>
      <c r="S570" s="250" t="s">
        <v>5338</v>
      </c>
      <c r="T570" s="250">
        <v>1</v>
      </c>
      <c r="U570" s="252" t="s">
        <v>7854</v>
      </c>
      <c r="V570" s="253" t="s">
        <v>2353</v>
      </c>
      <c r="W570" s="253" t="s">
        <v>7855</v>
      </c>
      <c r="X570" s="254" t="s">
        <v>7856</v>
      </c>
      <c r="Y570" s="255">
        <v>13</v>
      </c>
      <c r="Z570" s="255"/>
      <c r="AA570" s="256" t="s">
        <v>699</v>
      </c>
      <c r="AB570" s="257">
        <f t="shared" si="8"/>
        <v>13</v>
      </c>
      <c r="AC570" s="258">
        <v>0</v>
      </c>
      <c r="AD570" s="247">
        <v>0</v>
      </c>
      <c r="AE570" s="247">
        <v>0</v>
      </c>
      <c r="AF570" s="258">
        <v>11</v>
      </c>
      <c r="AG570" s="258">
        <v>0</v>
      </c>
      <c r="AH570" s="247">
        <v>0</v>
      </c>
      <c r="AI570" s="247">
        <v>2</v>
      </c>
      <c r="AJ570" s="247">
        <v>0</v>
      </c>
      <c r="AK570" s="247">
        <v>0</v>
      </c>
      <c r="AL570" s="247">
        <v>0</v>
      </c>
      <c r="AM570" s="246" t="s">
        <v>7857</v>
      </c>
      <c r="AN570" s="247"/>
      <c r="AO570" s="247"/>
    </row>
    <row r="571" spans="1:41">
      <c r="A571" s="245" t="s">
        <v>1872</v>
      </c>
      <c r="B571" s="245" t="s">
        <v>5339</v>
      </c>
      <c r="C571" s="245" t="s">
        <v>7853</v>
      </c>
      <c r="D571" s="245" t="s">
        <v>2233</v>
      </c>
      <c r="E571" s="245" t="s">
        <v>1784</v>
      </c>
      <c r="F571" s="246" t="s">
        <v>730</v>
      </c>
      <c r="G571" s="247" t="s">
        <v>1873</v>
      </c>
      <c r="H571" s="247" t="s">
        <v>5340</v>
      </c>
      <c r="I571" s="248">
        <v>24534</v>
      </c>
      <c r="J571" s="245" t="s">
        <v>5341</v>
      </c>
      <c r="K571" s="245" t="s">
        <v>2332</v>
      </c>
      <c r="L571" s="245" t="s">
        <v>5342</v>
      </c>
      <c r="M571" s="247" t="s">
        <v>5343</v>
      </c>
      <c r="N571" s="249">
        <v>3</v>
      </c>
      <c r="O571" s="250" t="s">
        <v>2710</v>
      </c>
      <c r="P571" s="250">
        <v>7</v>
      </c>
      <c r="Q571" s="250" t="s">
        <v>5204</v>
      </c>
      <c r="R571" s="251">
        <v>32</v>
      </c>
      <c r="S571" s="250" t="s">
        <v>5344</v>
      </c>
      <c r="T571" s="250">
        <v>1</v>
      </c>
      <c r="U571" s="252" t="s">
        <v>7854</v>
      </c>
      <c r="V571" s="253" t="s">
        <v>26</v>
      </c>
      <c r="W571" s="253" t="s">
        <v>7855</v>
      </c>
      <c r="X571" s="254" t="s">
        <v>7856</v>
      </c>
      <c r="Y571" s="255">
        <v>31</v>
      </c>
      <c r="Z571" s="255"/>
      <c r="AA571" s="256" t="s">
        <v>699</v>
      </c>
      <c r="AB571" s="257">
        <f t="shared" si="8"/>
        <v>31</v>
      </c>
      <c r="AC571" s="258">
        <v>0</v>
      </c>
      <c r="AD571" s="247">
        <v>0</v>
      </c>
      <c r="AE571" s="247">
        <v>0</v>
      </c>
      <c r="AF571" s="258">
        <v>29</v>
      </c>
      <c r="AG571" s="258">
        <v>0</v>
      </c>
      <c r="AH571" s="247">
        <v>0</v>
      </c>
      <c r="AI571" s="247">
        <v>2</v>
      </c>
      <c r="AJ571" s="247">
        <v>0</v>
      </c>
      <c r="AK571" s="247">
        <v>0</v>
      </c>
      <c r="AL571" s="247">
        <v>0</v>
      </c>
      <c r="AM571" s="246" t="s">
        <v>7863</v>
      </c>
      <c r="AN571" s="247"/>
      <c r="AO571" s="247"/>
    </row>
    <row r="572" spans="1:41">
      <c r="A572" s="245" t="s">
        <v>1874</v>
      </c>
      <c r="B572" s="245" t="s">
        <v>5345</v>
      </c>
      <c r="C572" s="245" t="s">
        <v>7858</v>
      </c>
      <c r="D572" s="245" t="s">
        <v>2233</v>
      </c>
      <c r="E572" s="245" t="s">
        <v>1784</v>
      </c>
      <c r="F572" s="246" t="s">
        <v>730</v>
      </c>
      <c r="G572" s="247" t="s">
        <v>1875</v>
      </c>
      <c r="H572" s="247" t="s">
        <v>5346</v>
      </c>
      <c r="I572" s="248">
        <v>45717</v>
      </c>
      <c r="J572" s="245" t="s">
        <v>5347</v>
      </c>
      <c r="K572" s="245" t="s">
        <v>2332</v>
      </c>
      <c r="L572" s="245" t="s">
        <v>5348</v>
      </c>
      <c r="M572" s="247" t="s">
        <v>5349</v>
      </c>
      <c r="N572" s="249">
        <v>2</v>
      </c>
      <c r="O572" s="250" t="s">
        <v>5350</v>
      </c>
      <c r="P572" s="250">
        <v>17</v>
      </c>
      <c r="Q572" s="250" t="s">
        <v>2407</v>
      </c>
      <c r="R572" s="251">
        <v>47</v>
      </c>
      <c r="S572" s="250" t="s">
        <v>5351</v>
      </c>
      <c r="T572" s="250">
        <v>3</v>
      </c>
      <c r="U572" s="252" t="s">
        <v>7854</v>
      </c>
      <c r="V572" s="253" t="s">
        <v>26</v>
      </c>
      <c r="W572" s="253" t="s">
        <v>7855</v>
      </c>
      <c r="X572" s="254" t="s">
        <v>7856</v>
      </c>
      <c r="Y572" s="255">
        <v>74</v>
      </c>
      <c r="Z572" s="255"/>
      <c r="AA572" s="256" t="s">
        <v>7861</v>
      </c>
      <c r="AB572" s="257">
        <f t="shared" si="8"/>
        <v>74</v>
      </c>
      <c r="AC572" s="258">
        <v>0</v>
      </c>
      <c r="AD572" s="247">
        <v>0</v>
      </c>
      <c r="AE572" s="247">
        <v>0</v>
      </c>
      <c r="AF572" s="258">
        <v>0</v>
      </c>
      <c r="AG572" s="258">
        <v>61</v>
      </c>
      <c r="AH572" s="247">
        <v>0</v>
      </c>
      <c r="AI572" s="247">
        <v>13</v>
      </c>
      <c r="AJ572" s="247">
        <v>0</v>
      </c>
      <c r="AK572" s="247">
        <v>0</v>
      </c>
      <c r="AL572" s="247">
        <v>0</v>
      </c>
      <c r="AM572" s="246" t="s">
        <v>7863</v>
      </c>
      <c r="AN572" s="247"/>
      <c r="AO572" s="247"/>
    </row>
    <row r="573" spans="1:41">
      <c r="A573" s="245" t="s">
        <v>1876</v>
      </c>
      <c r="B573" s="245" t="s">
        <v>5352</v>
      </c>
      <c r="C573" s="245" t="s">
        <v>7853</v>
      </c>
      <c r="D573" s="245" t="s">
        <v>2233</v>
      </c>
      <c r="E573" s="245" t="s">
        <v>1784</v>
      </c>
      <c r="F573" s="246" t="s">
        <v>727</v>
      </c>
      <c r="G573" s="247" t="s">
        <v>1877</v>
      </c>
      <c r="H573" s="247" t="s">
        <v>5353</v>
      </c>
      <c r="I573" s="248">
        <v>44986</v>
      </c>
      <c r="J573" s="245" t="s">
        <v>5354</v>
      </c>
      <c r="K573" s="245" t="s">
        <v>2332</v>
      </c>
      <c r="L573" s="245" t="s">
        <v>5355</v>
      </c>
      <c r="M573" s="247" t="s">
        <v>5356</v>
      </c>
      <c r="N573" s="249">
        <v>3</v>
      </c>
      <c r="O573" s="250" t="s">
        <v>5357</v>
      </c>
      <c r="P573" s="250">
        <v>24</v>
      </c>
      <c r="Q573" s="250" t="s">
        <v>5358</v>
      </c>
      <c r="R573" s="251">
        <v>83</v>
      </c>
      <c r="S573" s="250" t="s">
        <v>5359</v>
      </c>
      <c r="T573" s="250">
        <v>1</v>
      </c>
      <c r="U573" s="252" t="s">
        <v>7854</v>
      </c>
      <c r="V573" s="253" t="s">
        <v>26</v>
      </c>
      <c r="W573" s="260" t="s">
        <v>87</v>
      </c>
      <c r="X573" s="254" t="s">
        <v>7862</v>
      </c>
      <c r="Y573" s="255">
        <v>77</v>
      </c>
      <c r="Z573" s="255"/>
      <c r="AA573" s="256" t="s">
        <v>699</v>
      </c>
      <c r="AB573" s="257">
        <f t="shared" si="8"/>
        <v>77</v>
      </c>
      <c r="AC573" s="258">
        <v>0</v>
      </c>
      <c r="AD573" s="247">
        <v>0</v>
      </c>
      <c r="AE573" s="247">
        <v>0</v>
      </c>
      <c r="AF573" s="258">
        <v>71</v>
      </c>
      <c r="AG573" s="258">
        <v>0</v>
      </c>
      <c r="AH573" s="247">
        <v>0</v>
      </c>
      <c r="AI573" s="247">
        <v>0</v>
      </c>
      <c r="AJ573" s="247">
        <v>0</v>
      </c>
      <c r="AK573" s="247">
        <v>0</v>
      </c>
      <c r="AL573" s="247">
        <v>6</v>
      </c>
      <c r="AM573" s="246" t="s">
        <v>7863</v>
      </c>
      <c r="AN573" s="247"/>
      <c r="AO573" s="247"/>
    </row>
    <row r="574" spans="1:41">
      <c r="A574" s="245" t="s">
        <v>1878</v>
      </c>
      <c r="B574" s="245" t="s">
        <v>5360</v>
      </c>
      <c r="C574" s="245" t="s">
        <v>7853</v>
      </c>
      <c r="D574" s="245" t="s">
        <v>2233</v>
      </c>
      <c r="E574" s="245" t="s">
        <v>1784</v>
      </c>
      <c r="F574" s="246" t="s">
        <v>730</v>
      </c>
      <c r="G574" s="247" t="s">
        <v>1879</v>
      </c>
      <c r="H574" s="247" t="s">
        <v>5361</v>
      </c>
      <c r="I574" s="248">
        <v>40603</v>
      </c>
      <c r="J574" s="245" t="s">
        <v>5362</v>
      </c>
      <c r="K574" s="245" t="s">
        <v>2332</v>
      </c>
      <c r="L574" s="245" t="s">
        <v>5363</v>
      </c>
      <c r="M574" s="247" t="s">
        <v>5364</v>
      </c>
      <c r="N574" s="249">
        <v>2</v>
      </c>
      <c r="O574" s="250" t="s">
        <v>5365</v>
      </c>
      <c r="P574" s="250">
        <v>10</v>
      </c>
      <c r="Q574" s="250" t="s">
        <v>2886</v>
      </c>
      <c r="R574" s="251">
        <v>63</v>
      </c>
      <c r="S574" s="250" t="s">
        <v>5366</v>
      </c>
      <c r="T574" s="250">
        <v>1</v>
      </c>
      <c r="U574" s="252" t="s">
        <v>7854</v>
      </c>
      <c r="V574" s="253" t="s">
        <v>26</v>
      </c>
      <c r="W574" s="260" t="s">
        <v>35</v>
      </c>
      <c r="X574" s="254" t="s">
        <v>7862</v>
      </c>
      <c r="Y574" s="255">
        <v>44</v>
      </c>
      <c r="Z574" s="255"/>
      <c r="AA574" s="256" t="s">
        <v>699</v>
      </c>
      <c r="AB574" s="257">
        <f t="shared" si="8"/>
        <v>44</v>
      </c>
      <c r="AC574" s="258">
        <v>0</v>
      </c>
      <c r="AD574" s="247">
        <v>0</v>
      </c>
      <c r="AE574" s="247">
        <v>0</v>
      </c>
      <c r="AF574" s="258">
        <v>10</v>
      </c>
      <c r="AG574" s="258">
        <v>1</v>
      </c>
      <c r="AH574" s="247">
        <v>33</v>
      </c>
      <c r="AI574" s="247">
        <v>0</v>
      </c>
      <c r="AJ574" s="247">
        <v>0</v>
      </c>
      <c r="AK574" s="247">
        <v>0</v>
      </c>
      <c r="AL574" s="247">
        <v>0</v>
      </c>
      <c r="AM574" s="246" t="s">
        <v>7863</v>
      </c>
      <c r="AN574" s="247"/>
      <c r="AO574" s="247"/>
    </row>
    <row r="575" spans="1:41">
      <c r="A575" s="245" t="s">
        <v>1880</v>
      </c>
      <c r="B575" s="245" t="s">
        <v>5367</v>
      </c>
      <c r="C575" s="245" t="s">
        <v>7853</v>
      </c>
      <c r="D575" s="245" t="s">
        <v>2233</v>
      </c>
      <c r="E575" s="245" t="s">
        <v>1784</v>
      </c>
      <c r="F575" s="246" t="s">
        <v>727</v>
      </c>
      <c r="G575" s="247" t="s">
        <v>1881</v>
      </c>
      <c r="H575" s="247" t="s">
        <v>5368</v>
      </c>
      <c r="I575" s="248">
        <v>40603</v>
      </c>
      <c r="J575" s="245" t="s">
        <v>5369</v>
      </c>
      <c r="K575" s="245" t="s">
        <v>2332</v>
      </c>
      <c r="L575" s="245" t="s">
        <v>5370</v>
      </c>
      <c r="M575" s="247" t="s">
        <v>5371</v>
      </c>
      <c r="N575" s="249">
        <v>2</v>
      </c>
      <c r="O575" s="250" t="s">
        <v>5372</v>
      </c>
      <c r="P575" s="250">
        <v>10</v>
      </c>
      <c r="Q575" s="250" t="s">
        <v>2691</v>
      </c>
      <c r="R575" s="251">
        <v>59</v>
      </c>
      <c r="S575" s="250" t="s">
        <v>5373</v>
      </c>
      <c r="T575" s="250">
        <v>1</v>
      </c>
      <c r="U575" s="252" t="s">
        <v>7854</v>
      </c>
      <c r="V575" s="253" t="s">
        <v>26</v>
      </c>
      <c r="W575" s="260" t="s">
        <v>35</v>
      </c>
      <c r="X575" s="254" t="s">
        <v>7862</v>
      </c>
      <c r="Y575" s="255">
        <v>56</v>
      </c>
      <c r="Z575" s="255"/>
      <c r="AA575" s="256" t="s">
        <v>699</v>
      </c>
      <c r="AB575" s="257">
        <f t="shared" si="8"/>
        <v>56</v>
      </c>
      <c r="AC575" s="258">
        <v>0</v>
      </c>
      <c r="AD575" s="247">
        <v>0</v>
      </c>
      <c r="AE575" s="247">
        <v>0</v>
      </c>
      <c r="AF575" s="258">
        <v>50</v>
      </c>
      <c r="AG575" s="258">
        <v>0</v>
      </c>
      <c r="AH575" s="247">
        <v>0</v>
      </c>
      <c r="AI575" s="247">
        <v>6</v>
      </c>
      <c r="AJ575" s="247">
        <v>0</v>
      </c>
      <c r="AK575" s="247">
        <v>0</v>
      </c>
      <c r="AL575" s="247">
        <v>0</v>
      </c>
      <c r="AM575" s="246" t="s">
        <v>7863</v>
      </c>
      <c r="AN575" s="247"/>
      <c r="AO575" s="247"/>
    </row>
    <row r="576" spans="1:41">
      <c r="A576" s="245" t="s">
        <v>1882</v>
      </c>
      <c r="B576" s="245" t="s">
        <v>5374</v>
      </c>
      <c r="C576" s="245" t="s">
        <v>7853</v>
      </c>
      <c r="D576" s="245" t="s">
        <v>2233</v>
      </c>
      <c r="E576" s="245" t="s">
        <v>1784</v>
      </c>
      <c r="F576" s="246" t="s">
        <v>730</v>
      </c>
      <c r="G576" s="247" t="s">
        <v>1883</v>
      </c>
      <c r="H576" s="247" t="s">
        <v>5375</v>
      </c>
      <c r="I576" s="248">
        <v>19073</v>
      </c>
      <c r="J576" s="245" t="s">
        <v>5376</v>
      </c>
      <c r="K576" s="245" t="s">
        <v>2332</v>
      </c>
      <c r="L576" s="245" t="s">
        <v>5377</v>
      </c>
      <c r="M576" s="247" t="s">
        <v>5378</v>
      </c>
      <c r="N576" s="249">
        <v>3</v>
      </c>
      <c r="O576" s="250" t="s">
        <v>3613</v>
      </c>
      <c r="P576" s="250">
        <v>14</v>
      </c>
      <c r="Q576" s="250" t="s">
        <v>5379</v>
      </c>
      <c r="R576" s="251">
        <v>35</v>
      </c>
      <c r="S576" s="250" t="s">
        <v>5380</v>
      </c>
      <c r="T576" s="250"/>
      <c r="U576" s="252" t="s">
        <v>7854</v>
      </c>
      <c r="V576" s="253" t="s">
        <v>26</v>
      </c>
      <c r="W576" s="260" t="s">
        <v>35</v>
      </c>
      <c r="X576" s="254" t="s">
        <v>7862</v>
      </c>
      <c r="Y576" s="255">
        <v>33</v>
      </c>
      <c r="Z576" s="255"/>
      <c r="AA576" s="256" t="s">
        <v>699</v>
      </c>
      <c r="AB576" s="257">
        <f t="shared" si="8"/>
        <v>33</v>
      </c>
      <c r="AC576" s="258">
        <v>0</v>
      </c>
      <c r="AD576" s="247">
        <v>0</v>
      </c>
      <c r="AE576" s="247">
        <v>0</v>
      </c>
      <c r="AF576" s="258">
        <v>30</v>
      </c>
      <c r="AG576" s="258">
        <v>1</v>
      </c>
      <c r="AH576" s="247">
        <v>0</v>
      </c>
      <c r="AI576" s="247">
        <v>2</v>
      </c>
      <c r="AJ576" s="247">
        <v>0</v>
      </c>
      <c r="AK576" s="247">
        <v>0</v>
      </c>
      <c r="AL576" s="247">
        <v>0</v>
      </c>
      <c r="AM576" s="246" t="s">
        <v>7857</v>
      </c>
      <c r="AN576" s="247"/>
      <c r="AO576" s="247"/>
    </row>
    <row r="577" spans="1:41">
      <c r="A577" s="245" t="s">
        <v>1884</v>
      </c>
      <c r="B577" s="245" t="s">
        <v>5381</v>
      </c>
      <c r="C577" s="245" t="s">
        <v>7853</v>
      </c>
      <c r="D577" s="245" t="s">
        <v>2233</v>
      </c>
      <c r="E577" s="245" t="s">
        <v>1784</v>
      </c>
      <c r="F577" s="246" t="s">
        <v>724</v>
      </c>
      <c r="G577" s="247" t="s">
        <v>1885</v>
      </c>
      <c r="H577" s="247" t="s">
        <v>5382</v>
      </c>
      <c r="I577" s="248">
        <v>19774</v>
      </c>
      <c r="J577" s="245" t="s">
        <v>5383</v>
      </c>
      <c r="K577" s="245" t="s">
        <v>2332</v>
      </c>
      <c r="L577" s="245" t="s">
        <v>5384</v>
      </c>
      <c r="M577" s="247" t="s">
        <v>5385</v>
      </c>
      <c r="N577" s="249">
        <v>4</v>
      </c>
      <c r="O577" s="250" t="s">
        <v>5386</v>
      </c>
      <c r="P577" s="250">
        <v>7</v>
      </c>
      <c r="Q577" s="250" t="s">
        <v>3812</v>
      </c>
      <c r="R577" s="251">
        <v>77</v>
      </c>
      <c r="S577" s="250" t="s">
        <v>5387</v>
      </c>
      <c r="T577" s="250"/>
      <c r="U577" s="252" t="s">
        <v>7854</v>
      </c>
      <c r="V577" s="253" t="s">
        <v>26</v>
      </c>
      <c r="W577" s="260" t="s">
        <v>35</v>
      </c>
      <c r="X577" s="254" t="s">
        <v>7862</v>
      </c>
      <c r="Y577" s="255">
        <v>60</v>
      </c>
      <c r="Z577" s="255"/>
      <c r="AA577" s="256" t="s">
        <v>699</v>
      </c>
      <c r="AB577" s="257">
        <f t="shared" si="8"/>
        <v>60</v>
      </c>
      <c r="AC577" s="258">
        <v>0</v>
      </c>
      <c r="AD577" s="247">
        <v>0</v>
      </c>
      <c r="AE577" s="247">
        <v>0</v>
      </c>
      <c r="AF577" s="258">
        <v>52</v>
      </c>
      <c r="AG577" s="258">
        <v>1</v>
      </c>
      <c r="AH577" s="247">
        <v>0</v>
      </c>
      <c r="AI577" s="247">
        <v>7</v>
      </c>
      <c r="AJ577" s="247">
        <v>0</v>
      </c>
      <c r="AK577" s="247">
        <v>0</v>
      </c>
      <c r="AL577" s="247">
        <v>0</v>
      </c>
      <c r="AM577" s="246" t="s">
        <v>7857</v>
      </c>
      <c r="AN577" s="247"/>
      <c r="AO577" s="247"/>
    </row>
    <row r="578" spans="1:41">
      <c r="A578" s="245" t="s">
        <v>1886</v>
      </c>
      <c r="B578" s="245" t="s">
        <v>5388</v>
      </c>
      <c r="C578" s="245" t="s">
        <v>7853</v>
      </c>
      <c r="D578" s="245" t="s">
        <v>2233</v>
      </c>
      <c r="E578" s="245" t="s">
        <v>1784</v>
      </c>
      <c r="F578" s="246" t="s">
        <v>724</v>
      </c>
      <c r="G578" s="247" t="s">
        <v>1887</v>
      </c>
      <c r="H578" s="247" t="s">
        <v>5389</v>
      </c>
      <c r="I578" s="248">
        <v>18162</v>
      </c>
      <c r="J578" s="245"/>
      <c r="K578" s="245"/>
      <c r="L578" s="245" t="s">
        <v>5391</v>
      </c>
      <c r="M578" s="247" t="s">
        <v>5392</v>
      </c>
      <c r="N578" s="249">
        <v>10</v>
      </c>
      <c r="O578" s="250" t="s">
        <v>5393</v>
      </c>
      <c r="P578" s="250">
        <v>18</v>
      </c>
      <c r="Q578" s="250" t="s">
        <v>4605</v>
      </c>
      <c r="R578" s="251">
        <v>105</v>
      </c>
      <c r="S578" s="250" t="s">
        <v>5394</v>
      </c>
      <c r="T578" s="250">
        <v>1</v>
      </c>
      <c r="U578" s="252" t="s">
        <v>7854</v>
      </c>
      <c r="V578" s="253" t="s">
        <v>26</v>
      </c>
      <c r="W578" s="260" t="s">
        <v>35</v>
      </c>
      <c r="X578" s="254" t="s">
        <v>7862</v>
      </c>
      <c r="Y578" s="255">
        <v>111</v>
      </c>
      <c r="Z578" s="255"/>
      <c r="AA578" s="256" t="s">
        <v>699</v>
      </c>
      <c r="AB578" s="257">
        <f t="shared" si="8"/>
        <v>111</v>
      </c>
      <c r="AC578" s="258">
        <v>0</v>
      </c>
      <c r="AD578" s="247">
        <v>0</v>
      </c>
      <c r="AE578" s="247">
        <v>0</v>
      </c>
      <c r="AF578" s="258">
        <v>110</v>
      </c>
      <c r="AG578" s="258">
        <v>1</v>
      </c>
      <c r="AH578" s="247">
        <v>0</v>
      </c>
      <c r="AI578" s="247">
        <v>0</v>
      </c>
      <c r="AJ578" s="247">
        <v>0</v>
      </c>
      <c r="AK578" s="247">
        <v>0</v>
      </c>
      <c r="AL578" s="247">
        <v>0</v>
      </c>
      <c r="AM578" s="246" t="s">
        <v>7857</v>
      </c>
      <c r="AN578" s="247"/>
      <c r="AO578" s="247"/>
    </row>
    <row r="579" spans="1:41">
      <c r="A579" s="245" t="s">
        <v>1888</v>
      </c>
      <c r="B579" s="245" t="s">
        <v>5395</v>
      </c>
      <c r="C579" s="245" t="s">
        <v>7853</v>
      </c>
      <c r="D579" s="245" t="s">
        <v>2233</v>
      </c>
      <c r="E579" s="245" t="s">
        <v>1784</v>
      </c>
      <c r="F579" s="246" t="s">
        <v>727</v>
      </c>
      <c r="G579" s="247" t="s">
        <v>1889</v>
      </c>
      <c r="H579" s="247" t="s">
        <v>5396</v>
      </c>
      <c r="I579" s="248">
        <v>30560</v>
      </c>
      <c r="J579" s="245" t="s">
        <v>5397</v>
      </c>
      <c r="K579" s="245" t="s">
        <v>2332</v>
      </c>
      <c r="L579" s="245" t="s">
        <v>5398</v>
      </c>
      <c r="M579" s="247" t="s">
        <v>5399</v>
      </c>
      <c r="N579" s="249">
        <v>3</v>
      </c>
      <c r="O579" s="250" t="s">
        <v>5400</v>
      </c>
      <c r="P579" s="250">
        <v>15</v>
      </c>
      <c r="Q579" s="250" t="s">
        <v>2734</v>
      </c>
      <c r="R579" s="251">
        <v>23</v>
      </c>
      <c r="S579" s="250" t="s">
        <v>5401</v>
      </c>
      <c r="T579" s="250">
        <v>2</v>
      </c>
      <c r="U579" s="252" t="s">
        <v>7854</v>
      </c>
      <c r="V579" s="253" t="s">
        <v>26</v>
      </c>
      <c r="W579" s="260" t="s">
        <v>35</v>
      </c>
      <c r="X579" s="254" t="s">
        <v>7862</v>
      </c>
      <c r="Y579" s="255">
        <v>18</v>
      </c>
      <c r="Z579" s="255"/>
      <c r="AA579" s="256" t="s">
        <v>699</v>
      </c>
      <c r="AB579" s="257">
        <f t="shared" si="8"/>
        <v>18</v>
      </c>
      <c r="AC579" s="258">
        <v>0</v>
      </c>
      <c r="AD579" s="247">
        <v>0</v>
      </c>
      <c r="AE579" s="247">
        <v>0</v>
      </c>
      <c r="AF579" s="258">
        <v>18</v>
      </c>
      <c r="AG579" s="258">
        <v>0</v>
      </c>
      <c r="AH579" s="247">
        <v>0</v>
      </c>
      <c r="AI579" s="247">
        <v>0</v>
      </c>
      <c r="AJ579" s="247">
        <v>0</v>
      </c>
      <c r="AK579" s="247">
        <v>0</v>
      </c>
      <c r="AL579" s="247">
        <v>0</v>
      </c>
      <c r="AM579" s="246" t="s">
        <v>7857</v>
      </c>
      <c r="AN579" s="247"/>
      <c r="AO579" s="247"/>
    </row>
    <row r="580" spans="1:41">
      <c r="A580" s="245" t="s">
        <v>1890</v>
      </c>
      <c r="B580" s="245" t="s">
        <v>5402</v>
      </c>
      <c r="C580" s="245" t="s">
        <v>7853</v>
      </c>
      <c r="D580" s="245" t="s">
        <v>2233</v>
      </c>
      <c r="E580" s="245" t="s">
        <v>1784</v>
      </c>
      <c r="F580" s="246" t="s">
        <v>727</v>
      </c>
      <c r="G580" s="247" t="s">
        <v>1891</v>
      </c>
      <c r="H580" s="247" t="s">
        <v>5403</v>
      </c>
      <c r="I580" s="248">
        <v>16355</v>
      </c>
      <c r="J580" s="245"/>
      <c r="K580" s="245"/>
      <c r="L580" s="245" t="s">
        <v>699</v>
      </c>
      <c r="M580" s="247" t="s">
        <v>699</v>
      </c>
      <c r="N580" s="249">
        <v>3</v>
      </c>
      <c r="O580" s="250" t="s">
        <v>4758</v>
      </c>
      <c r="P580" s="250">
        <v>11</v>
      </c>
      <c r="Q580" s="250" t="s">
        <v>2710</v>
      </c>
      <c r="R580" s="251">
        <v>26</v>
      </c>
      <c r="S580" s="250" t="s">
        <v>5404</v>
      </c>
      <c r="T580" s="250">
        <v>2</v>
      </c>
      <c r="U580" s="252" t="s">
        <v>7854</v>
      </c>
      <c r="V580" s="253" t="s">
        <v>5405</v>
      </c>
      <c r="W580" s="253" t="s">
        <v>7855</v>
      </c>
      <c r="X580" s="254" t="s">
        <v>7856</v>
      </c>
      <c r="Y580" s="255">
        <v>48</v>
      </c>
      <c r="Z580" s="255"/>
      <c r="AA580" s="256" t="s">
        <v>699</v>
      </c>
      <c r="AB580" s="257">
        <f t="shared" ref="AB580:AB643" si="9">SUM(AC580:AL580)</f>
        <v>48</v>
      </c>
      <c r="AC580" s="258">
        <v>0</v>
      </c>
      <c r="AD580" s="247">
        <v>0</v>
      </c>
      <c r="AE580" s="247">
        <v>0</v>
      </c>
      <c r="AF580" s="258">
        <v>13</v>
      </c>
      <c r="AG580" s="258">
        <v>0</v>
      </c>
      <c r="AH580" s="247">
        <v>33</v>
      </c>
      <c r="AI580" s="247">
        <v>2</v>
      </c>
      <c r="AJ580" s="247">
        <v>0</v>
      </c>
      <c r="AK580" s="247">
        <v>0</v>
      </c>
      <c r="AL580" s="247">
        <v>0</v>
      </c>
      <c r="AM580" s="246" t="s">
        <v>7863</v>
      </c>
      <c r="AN580" s="247"/>
      <c r="AO580" s="247"/>
    </row>
    <row r="581" spans="1:41">
      <c r="A581" s="245" t="s">
        <v>1892</v>
      </c>
      <c r="B581" s="245" t="s">
        <v>5406</v>
      </c>
      <c r="C581" s="245" t="s">
        <v>7853</v>
      </c>
      <c r="D581" s="245" t="s">
        <v>2233</v>
      </c>
      <c r="E581" s="245" t="s">
        <v>1784</v>
      </c>
      <c r="F581" s="246" t="s">
        <v>784</v>
      </c>
      <c r="G581" s="247" t="s">
        <v>1893</v>
      </c>
      <c r="H581" s="247" t="s">
        <v>5407</v>
      </c>
      <c r="I581" s="248">
        <v>43891</v>
      </c>
      <c r="J581" s="245" t="s">
        <v>5408</v>
      </c>
      <c r="K581" s="245" t="s">
        <v>2332</v>
      </c>
      <c r="L581" s="245" t="s">
        <v>5409</v>
      </c>
      <c r="M581" s="247" t="s">
        <v>5410</v>
      </c>
      <c r="N581" s="249">
        <v>3</v>
      </c>
      <c r="O581" s="250" t="s">
        <v>5411</v>
      </c>
      <c r="P581" s="250">
        <v>9</v>
      </c>
      <c r="Q581" s="250" t="s">
        <v>2478</v>
      </c>
      <c r="R581" s="251">
        <v>32</v>
      </c>
      <c r="S581" s="250" t="s">
        <v>5412</v>
      </c>
      <c r="T581" s="250">
        <v>1</v>
      </c>
      <c r="U581" s="252" t="s">
        <v>7854</v>
      </c>
      <c r="V581" s="253" t="s">
        <v>2353</v>
      </c>
      <c r="W581" s="253" t="s">
        <v>7855</v>
      </c>
      <c r="X581" s="254" t="s">
        <v>7856</v>
      </c>
      <c r="Y581" s="255">
        <v>25</v>
      </c>
      <c r="Z581" s="255"/>
      <c r="AA581" s="256" t="s">
        <v>699</v>
      </c>
      <c r="AB581" s="257">
        <f t="shared" si="9"/>
        <v>25</v>
      </c>
      <c r="AC581" s="258">
        <v>0</v>
      </c>
      <c r="AD581" s="247">
        <v>0</v>
      </c>
      <c r="AE581" s="247">
        <v>0</v>
      </c>
      <c r="AF581" s="258">
        <v>20</v>
      </c>
      <c r="AG581" s="258">
        <v>0</v>
      </c>
      <c r="AH581" s="247">
        <v>0</v>
      </c>
      <c r="AI581" s="247">
        <v>5</v>
      </c>
      <c r="AJ581" s="247">
        <v>0</v>
      </c>
      <c r="AK581" s="247">
        <v>0</v>
      </c>
      <c r="AL581" s="247">
        <v>0</v>
      </c>
      <c r="AM581" s="246" t="s">
        <v>7857</v>
      </c>
      <c r="AN581" s="247"/>
      <c r="AO581" s="247"/>
    </row>
    <row r="582" spans="1:41">
      <c r="A582" s="245" t="s">
        <v>1894</v>
      </c>
      <c r="B582" s="245" t="s">
        <v>5413</v>
      </c>
      <c r="C582" s="245" t="s">
        <v>7853</v>
      </c>
      <c r="D582" s="245" t="s">
        <v>2233</v>
      </c>
      <c r="E582" s="245" t="s">
        <v>1784</v>
      </c>
      <c r="F582" s="246" t="s">
        <v>727</v>
      </c>
      <c r="G582" s="247" t="s">
        <v>1895</v>
      </c>
      <c r="H582" s="247" t="s">
        <v>5414</v>
      </c>
      <c r="I582" s="248">
        <v>44986</v>
      </c>
      <c r="J582" s="245"/>
      <c r="K582" s="245"/>
      <c r="L582" s="245" t="s">
        <v>5416</v>
      </c>
      <c r="M582" s="247" t="s">
        <v>5417</v>
      </c>
      <c r="N582" s="249">
        <v>3</v>
      </c>
      <c r="O582" s="250" t="s">
        <v>5418</v>
      </c>
      <c r="P582" s="250">
        <v>25</v>
      </c>
      <c r="Q582" s="250" t="s">
        <v>2599</v>
      </c>
      <c r="R582" s="251">
        <v>32</v>
      </c>
      <c r="S582" s="250" t="s">
        <v>5419</v>
      </c>
      <c r="T582" s="250">
        <v>2</v>
      </c>
      <c r="U582" s="252" t="s">
        <v>7860</v>
      </c>
      <c r="V582" s="253" t="s">
        <v>26</v>
      </c>
      <c r="W582" s="253" t="s">
        <v>7855</v>
      </c>
      <c r="X582" s="254" t="s">
        <v>7856</v>
      </c>
      <c r="Y582" s="255">
        <v>84</v>
      </c>
      <c r="Z582" s="255"/>
      <c r="AA582" s="256" t="s">
        <v>699</v>
      </c>
      <c r="AB582" s="257">
        <f t="shared" si="9"/>
        <v>84</v>
      </c>
      <c r="AC582" s="258">
        <v>0</v>
      </c>
      <c r="AD582" s="247">
        <v>0</v>
      </c>
      <c r="AE582" s="247">
        <v>0</v>
      </c>
      <c r="AF582" s="258">
        <v>0</v>
      </c>
      <c r="AG582" s="258">
        <v>75</v>
      </c>
      <c r="AH582" s="247">
        <v>0</v>
      </c>
      <c r="AI582" s="247">
        <v>9</v>
      </c>
      <c r="AJ582" s="247">
        <v>0</v>
      </c>
      <c r="AK582" s="247">
        <v>0</v>
      </c>
      <c r="AL582" s="247">
        <v>0</v>
      </c>
      <c r="AM582" s="246" t="s">
        <v>7860</v>
      </c>
      <c r="AN582" s="247"/>
      <c r="AO582" s="247"/>
    </row>
    <row r="583" spans="1:41">
      <c r="A583" s="245" t="s">
        <v>1896</v>
      </c>
      <c r="B583" s="245" t="s">
        <v>5420</v>
      </c>
      <c r="C583" s="245" t="s">
        <v>7853</v>
      </c>
      <c r="D583" s="245" t="s">
        <v>2233</v>
      </c>
      <c r="E583" s="245" t="s">
        <v>1784</v>
      </c>
      <c r="F583" s="246" t="s">
        <v>730</v>
      </c>
      <c r="G583" s="247" t="s">
        <v>1897</v>
      </c>
      <c r="H583" s="247" t="s">
        <v>5421</v>
      </c>
      <c r="I583" s="248">
        <v>24968</v>
      </c>
      <c r="J583" s="245"/>
      <c r="K583" s="245"/>
      <c r="L583" s="245" t="s">
        <v>699</v>
      </c>
      <c r="M583" s="247" t="s">
        <v>699</v>
      </c>
      <c r="N583" s="249">
        <v>2</v>
      </c>
      <c r="O583" s="250" t="s">
        <v>3366</v>
      </c>
      <c r="P583" s="250">
        <v>8</v>
      </c>
      <c r="Q583" s="250" t="s">
        <v>5422</v>
      </c>
      <c r="R583" s="251">
        <v>29</v>
      </c>
      <c r="S583" s="250" t="s">
        <v>5423</v>
      </c>
      <c r="T583" s="250">
        <v>1</v>
      </c>
      <c r="U583" s="252" t="s">
        <v>7854</v>
      </c>
      <c r="V583" s="253" t="s">
        <v>26</v>
      </c>
      <c r="W583" s="253" t="s">
        <v>7855</v>
      </c>
      <c r="X583" s="254" t="s">
        <v>7856</v>
      </c>
      <c r="Y583" s="255">
        <v>23</v>
      </c>
      <c r="Z583" s="255"/>
      <c r="AA583" s="256" t="s">
        <v>699</v>
      </c>
      <c r="AB583" s="257">
        <f t="shared" si="9"/>
        <v>23</v>
      </c>
      <c r="AC583" s="258">
        <v>0</v>
      </c>
      <c r="AD583" s="247">
        <v>0</v>
      </c>
      <c r="AE583" s="247">
        <v>0</v>
      </c>
      <c r="AF583" s="258">
        <v>16</v>
      </c>
      <c r="AG583" s="258">
        <v>4</v>
      </c>
      <c r="AH583" s="247">
        <v>0</v>
      </c>
      <c r="AI583" s="247">
        <v>3</v>
      </c>
      <c r="AJ583" s="247">
        <v>0</v>
      </c>
      <c r="AK583" s="247">
        <v>0</v>
      </c>
      <c r="AL583" s="247">
        <v>0</v>
      </c>
      <c r="AM583" s="246" t="s">
        <v>7863</v>
      </c>
      <c r="AN583" s="247"/>
      <c r="AO583" s="247"/>
    </row>
    <row r="584" spans="1:41">
      <c r="A584" s="245" t="s">
        <v>1898</v>
      </c>
      <c r="B584" s="245" t="s">
        <v>5424</v>
      </c>
      <c r="C584" s="245" t="s">
        <v>7853</v>
      </c>
      <c r="D584" s="245" t="s">
        <v>2233</v>
      </c>
      <c r="E584" s="245" t="s">
        <v>1784</v>
      </c>
      <c r="F584" s="246" t="s">
        <v>730</v>
      </c>
      <c r="G584" s="247" t="s">
        <v>1899</v>
      </c>
      <c r="H584" s="247" t="s">
        <v>5425</v>
      </c>
      <c r="I584" s="248">
        <v>30974</v>
      </c>
      <c r="J584" s="245"/>
      <c r="K584" s="245"/>
      <c r="L584" s="245" t="s">
        <v>5427</v>
      </c>
      <c r="M584" s="247" t="s">
        <v>5428</v>
      </c>
      <c r="N584" s="249">
        <v>2</v>
      </c>
      <c r="O584" s="250" t="s">
        <v>3776</v>
      </c>
      <c r="P584" s="250">
        <v>13</v>
      </c>
      <c r="Q584" s="250" t="s">
        <v>2465</v>
      </c>
      <c r="R584" s="251">
        <v>45</v>
      </c>
      <c r="S584" s="250" t="s">
        <v>5429</v>
      </c>
      <c r="T584" s="250">
        <v>1</v>
      </c>
      <c r="U584" s="252" t="s">
        <v>7854</v>
      </c>
      <c r="V584" s="253" t="s">
        <v>26</v>
      </c>
      <c r="W584" s="260" t="s">
        <v>35</v>
      </c>
      <c r="X584" s="254" t="s">
        <v>7862</v>
      </c>
      <c r="Y584" s="255">
        <v>36</v>
      </c>
      <c r="Z584" s="255"/>
      <c r="AA584" s="256" t="s">
        <v>699</v>
      </c>
      <c r="AB584" s="257">
        <f t="shared" si="9"/>
        <v>36</v>
      </c>
      <c r="AC584" s="258">
        <v>0</v>
      </c>
      <c r="AD584" s="247">
        <v>0</v>
      </c>
      <c r="AE584" s="247">
        <v>0</v>
      </c>
      <c r="AF584" s="258">
        <v>30</v>
      </c>
      <c r="AG584" s="258">
        <v>0</v>
      </c>
      <c r="AH584" s="247">
        <v>0</v>
      </c>
      <c r="AI584" s="247">
        <v>6</v>
      </c>
      <c r="AJ584" s="247">
        <v>0</v>
      </c>
      <c r="AK584" s="247">
        <v>0</v>
      </c>
      <c r="AL584" s="247">
        <v>0</v>
      </c>
      <c r="AM584" s="246" t="s">
        <v>7857</v>
      </c>
      <c r="AN584" s="247"/>
      <c r="AO584" s="247"/>
    </row>
    <row r="585" spans="1:41">
      <c r="A585" s="245" t="s">
        <v>1900</v>
      </c>
      <c r="B585" s="245" t="s">
        <v>5430</v>
      </c>
      <c r="C585" s="245" t="s">
        <v>7853</v>
      </c>
      <c r="D585" s="245" t="s">
        <v>2233</v>
      </c>
      <c r="E585" s="245" t="s">
        <v>1784</v>
      </c>
      <c r="F585" s="246" t="s">
        <v>724</v>
      </c>
      <c r="G585" s="247" t="s">
        <v>1901</v>
      </c>
      <c r="H585" s="247" t="s">
        <v>5431</v>
      </c>
      <c r="I585" s="248">
        <v>37762</v>
      </c>
      <c r="J585" s="245" t="s">
        <v>5432</v>
      </c>
      <c r="K585" s="245" t="s">
        <v>2332</v>
      </c>
      <c r="L585" s="245" t="s">
        <v>5433</v>
      </c>
      <c r="M585" s="247" t="s">
        <v>5434</v>
      </c>
      <c r="N585" s="249">
        <v>3</v>
      </c>
      <c r="O585" s="250" t="s">
        <v>5435</v>
      </c>
      <c r="P585" s="250">
        <v>13</v>
      </c>
      <c r="Q585" s="250" t="s">
        <v>5436</v>
      </c>
      <c r="R585" s="251">
        <v>99</v>
      </c>
      <c r="S585" s="250" t="s">
        <v>5437</v>
      </c>
      <c r="T585" s="250">
        <v>2</v>
      </c>
      <c r="U585" s="252" t="s">
        <v>7854</v>
      </c>
      <c r="V585" s="253" t="s">
        <v>26</v>
      </c>
      <c r="W585" s="260" t="s">
        <v>35</v>
      </c>
      <c r="X585" s="254" t="s">
        <v>7862</v>
      </c>
      <c r="Y585" s="255">
        <v>64</v>
      </c>
      <c r="Z585" s="255"/>
      <c r="AA585" s="256" t="s">
        <v>699</v>
      </c>
      <c r="AB585" s="257">
        <f t="shared" si="9"/>
        <v>64</v>
      </c>
      <c r="AC585" s="258">
        <v>0</v>
      </c>
      <c r="AD585" s="247">
        <v>0</v>
      </c>
      <c r="AE585" s="247">
        <v>0</v>
      </c>
      <c r="AF585" s="258">
        <v>46</v>
      </c>
      <c r="AG585" s="258">
        <v>0</v>
      </c>
      <c r="AH585" s="247">
        <v>0</v>
      </c>
      <c r="AI585" s="247">
        <v>18</v>
      </c>
      <c r="AJ585" s="247">
        <v>0</v>
      </c>
      <c r="AK585" s="247">
        <v>0</v>
      </c>
      <c r="AL585" s="247">
        <v>0</v>
      </c>
      <c r="AM585" s="246" t="s">
        <v>7868</v>
      </c>
      <c r="AN585" s="247"/>
      <c r="AO585" s="247"/>
    </row>
    <row r="586" spans="1:41">
      <c r="A586" s="245" t="s">
        <v>1902</v>
      </c>
      <c r="B586" s="245" t="s">
        <v>5438</v>
      </c>
      <c r="C586" s="245" t="s">
        <v>7853</v>
      </c>
      <c r="D586" s="245" t="s">
        <v>2233</v>
      </c>
      <c r="E586" s="245" t="s">
        <v>1784</v>
      </c>
      <c r="F586" s="246" t="s">
        <v>730</v>
      </c>
      <c r="G586" s="247" t="s">
        <v>1903</v>
      </c>
      <c r="H586" s="247" t="s">
        <v>5439</v>
      </c>
      <c r="I586" s="248">
        <v>37316</v>
      </c>
      <c r="J586" s="245" t="s">
        <v>5440</v>
      </c>
      <c r="K586" s="245" t="s">
        <v>2332</v>
      </c>
      <c r="L586" s="245" t="s">
        <v>5441</v>
      </c>
      <c r="M586" s="247" t="s">
        <v>5442</v>
      </c>
      <c r="N586" s="249">
        <v>4</v>
      </c>
      <c r="O586" s="250" t="s">
        <v>3249</v>
      </c>
      <c r="P586" s="250">
        <v>12</v>
      </c>
      <c r="Q586" s="250" t="s">
        <v>4140</v>
      </c>
      <c r="R586" s="251">
        <v>56</v>
      </c>
      <c r="S586" s="250" t="s">
        <v>5443</v>
      </c>
      <c r="T586" s="250">
        <v>1</v>
      </c>
      <c r="U586" s="252" t="s">
        <v>7854</v>
      </c>
      <c r="V586" s="253" t="s">
        <v>26</v>
      </c>
      <c r="W586" s="260" t="s">
        <v>35</v>
      </c>
      <c r="X586" s="254" t="s">
        <v>7862</v>
      </c>
      <c r="Y586" s="255">
        <v>44</v>
      </c>
      <c r="Z586" s="255"/>
      <c r="AA586" s="256" t="s">
        <v>699</v>
      </c>
      <c r="AB586" s="257">
        <f t="shared" si="9"/>
        <v>44</v>
      </c>
      <c r="AC586" s="258">
        <v>0</v>
      </c>
      <c r="AD586" s="247">
        <v>0</v>
      </c>
      <c r="AE586" s="247">
        <v>0</v>
      </c>
      <c r="AF586" s="258">
        <v>40</v>
      </c>
      <c r="AG586" s="258">
        <v>0</v>
      </c>
      <c r="AH586" s="247">
        <v>0</v>
      </c>
      <c r="AI586" s="247">
        <v>4</v>
      </c>
      <c r="AJ586" s="247">
        <v>0</v>
      </c>
      <c r="AK586" s="247">
        <v>0</v>
      </c>
      <c r="AL586" s="247">
        <v>0</v>
      </c>
      <c r="AM586" s="246" t="s">
        <v>7857</v>
      </c>
      <c r="AN586" s="247"/>
      <c r="AO586" s="247"/>
    </row>
    <row r="587" spans="1:41">
      <c r="A587" s="245" t="s">
        <v>1904</v>
      </c>
      <c r="B587" s="245" t="s">
        <v>5444</v>
      </c>
      <c r="C587" s="245" t="s">
        <v>7853</v>
      </c>
      <c r="D587" s="245" t="s">
        <v>2233</v>
      </c>
      <c r="E587" s="245" t="s">
        <v>1784</v>
      </c>
      <c r="F587" s="246" t="s">
        <v>727</v>
      </c>
      <c r="G587" s="247" t="s">
        <v>1905</v>
      </c>
      <c r="H587" s="247" t="s">
        <v>5445</v>
      </c>
      <c r="I587" s="248">
        <v>38047</v>
      </c>
      <c r="J587" s="245"/>
      <c r="K587" s="245"/>
      <c r="L587" s="245" t="s">
        <v>699</v>
      </c>
      <c r="M587" s="247" t="s">
        <v>699</v>
      </c>
      <c r="N587" s="249">
        <v>3</v>
      </c>
      <c r="O587" s="250" t="s">
        <v>4150</v>
      </c>
      <c r="P587" s="250">
        <v>12</v>
      </c>
      <c r="Q587" s="250" t="s">
        <v>2664</v>
      </c>
      <c r="R587" s="251">
        <v>56</v>
      </c>
      <c r="S587" s="250" t="s">
        <v>5446</v>
      </c>
      <c r="T587" s="250">
        <v>2</v>
      </c>
      <c r="U587" s="252" t="s">
        <v>7854</v>
      </c>
      <c r="V587" s="253" t="s">
        <v>26</v>
      </c>
      <c r="W587" s="260" t="s">
        <v>35</v>
      </c>
      <c r="X587" s="254" t="s">
        <v>7862</v>
      </c>
      <c r="Y587" s="255">
        <v>4</v>
      </c>
      <c r="Z587" s="255"/>
      <c r="AA587" s="256" t="s">
        <v>699</v>
      </c>
      <c r="AB587" s="257">
        <f t="shared" si="9"/>
        <v>4</v>
      </c>
      <c r="AC587" s="258">
        <v>0</v>
      </c>
      <c r="AD587" s="247">
        <v>0</v>
      </c>
      <c r="AE587" s="247">
        <v>0</v>
      </c>
      <c r="AF587" s="258">
        <v>0</v>
      </c>
      <c r="AG587" s="258">
        <v>0</v>
      </c>
      <c r="AH587" s="247">
        <v>0</v>
      </c>
      <c r="AI587" s="247">
        <v>4</v>
      </c>
      <c r="AJ587" s="247">
        <v>0</v>
      </c>
      <c r="AK587" s="247">
        <v>0</v>
      </c>
      <c r="AL587" s="247">
        <v>0</v>
      </c>
      <c r="AM587" s="246" t="s">
        <v>7863</v>
      </c>
      <c r="AN587" s="247"/>
      <c r="AO587" s="247"/>
    </row>
    <row r="588" spans="1:41">
      <c r="A588" s="245" t="s">
        <v>1906</v>
      </c>
      <c r="B588" s="245" t="s">
        <v>5447</v>
      </c>
      <c r="C588" s="245" t="s">
        <v>7853</v>
      </c>
      <c r="D588" s="245" t="s">
        <v>2233</v>
      </c>
      <c r="E588" s="245" t="s">
        <v>1784</v>
      </c>
      <c r="F588" s="246" t="s">
        <v>727</v>
      </c>
      <c r="G588" s="247" t="s">
        <v>1907</v>
      </c>
      <c r="H588" s="247" t="s">
        <v>5448</v>
      </c>
      <c r="I588" s="248">
        <v>34943</v>
      </c>
      <c r="J588" s="245" t="s">
        <v>5449</v>
      </c>
      <c r="K588" s="245" t="s">
        <v>2332</v>
      </c>
      <c r="L588" s="245" t="s">
        <v>5450</v>
      </c>
      <c r="M588" s="247" t="s">
        <v>5451</v>
      </c>
      <c r="N588" s="249">
        <v>4</v>
      </c>
      <c r="O588" s="250" t="s">
        <v>5452</v>
      </c>
      <c r="P588" s="250">
        <v>9</v>
      </c>
      <c r="Q588" s="250" t="s">
        <v>2618</v>
      </c>
      <c r="R588" s="251">
        <v>24</v>
      </c>
      <c r="S588" s="250" t="s">
        <v>5453</v>
      </c>
      <c r="T588" s="250">
        <v>1</v>
      </c>
      <c r="U588" s="252" t="s">
        <v>7854</v>
      </c>
      <c r="V588" s="253" t="s">
        <v>26</v>
      </c>
      <c r="W588" s="260" t="s">
        <v>35</v>
      </c>
      <c r="X588" s="254" t="s">
        <v>7862</v>
      </c>
      <c r="Y588" s="255">
        <v>29</v>
      </c>
      <c r="Z588" s="255"/>
      <c r="AA588" s="256" t="s">
        <v>699</v>
      </c>
      <c r="AB588" s="257">
        <f t="shared" si="9"/>
        <v>29</v>
      </c>
      <c r="AC588" s="258">
        <v>0</v>
      </c>
      <c r="AD588" s="247">
        <v>0</v>
      </c>
      <c r="AE588" s="247">
        <v>0</v>
      </c>
      <c r="AF588" s="258">
        <v>26</v>
      </c>
      <c r="AG588" s="258">
        <v>0</v>
      </c>
      <c r="AH588" s="247">
        <v>0</v>
      </c>
      <c r="AI588" s="247">
        <v>3</v>
      </c>
      <c r="AJ588" s="247">
        <v>0</v>
      </c>
      <c r="AK588" s="247">
        <v>0</v>
      </c>
      <c r="AL588" s="247">
        <v>0</v>
      </c>
      <c r="AM588" s="246" t="s">
        <v>7857</v>
      </c>
      <c r="AN588" s="247"/>
      <c r="AO588" s="247"/>
    </row>
    <row r="589" spans="1:41">
      <c r="A589" s="245" t="s">
        <v>1908</v>
      </c>
      <c r="B589" s="245" t="s">
        <v>5454</v>
      </c>
      <c r="C589" s="245" t="s">
        <v>7853</v>
      </c>
      <c r="D589" s="245" t="s">
        <v>2233</v>
      </c>
      <c r="E589" s="245" t="s">
        <v>1784</v>
      </c>
      <c r="F589" s="246" t="s">
        <v>730</v>
      </c>
      <c r="G589" s="247" t="s">
        <v>1909</v>
      </c>
      <c r="H589" s="247" t="s">
        <v>5455</v>
      </c>
      <c r="I589" s="248">
        <v>37681</v>
      </c>
      <c r="J589" s="245" t="s">
        <v>5456</v>
      </c>
      <c r="K589" s="245" t="s">
        <v>2332</v>
      </c>
      <c r="L589" s="245" t="s">
        <v>5457</v>
      </c>
      <c r="M589" s="247" t="s">
        <v>5458</v>
      </c>
      <c r="N589" s="249">
        <v>3</v>
      </c>
      <c r="O589" s="250" t="s">
        <v>4576</v>
      </c>
      <c r="P589" s="250">
        <v>16</v>
      </c>
      <c r="Q589" s="250" t="s">
        <v>4140</v>
      </c>
      <c r="R589" s="251">
        <v>64</v>
      </c>
      <c r="S589" s="250" t="s">
        <v>5459</v>
      </c>
      <c r="T589" s="250">
        <v>1</v>
      </c>
      <c r="U589" s="252" t="s">
        <v>7854</v>
      </c>
      <c r="V589" s="253" t="s">
        <v>26</v>
      </c>
      <c r="W589" s="260" t="s">
        <v>35</v>
      </c>
      <c r="X589" s="254" t="s">
        <v>7862</v>
      </c>
      <c r="Y589" s="255">
        <v>56</v>
      </c>
      <c r="Z589" s="255"/>
      <c r="AA589" s="256" t="s">
        <v>699</v>
      </c>
      <c r="AB589" s="257">
        <f t="shared" si="9"/>
        <v>56</v>
      </c>
      <c r="AC589" s="258">
        <v>0</v>
      </c>
      <c r="AD589" s="247">
        <v>0</v>
      </c>
      <c r="AE589" s="247">
        <v>0</v>
      </c>
      <c r="AF589" s="258">
        <v>3</v>
      </c>
      <c r="AG589" s="258">
        <v>0</v>
      </c>
      <c r="AH589" s="247">
        <v>43</v>
      </c>
      <c r="AI589" s="247">
        <v>10</v>
      </c>
      <c r="AJ589" s="247">
        <v>0</v>
      </c>
      <c r="AK589" s="247">
        <v>0</v>
      </c>
      <c r="AL589" s="247">
        <v>0</v>
      </c>
      <c r="AM589" s="246" t="s">
        <v>7857</v>
      </c>
      <c r="AN589" s="247"/>
      <c r="AO589" s="247"/>
    </row>
    <row r="590" spans="1:41">
      <c r="A590" s="245" t="s">
        <v>1910</v>
      </c>
      <c r="B590" s="245" t="s">
        <v>5460</v>
      </c>
      <c r="C590" s="245" t="s">
        <v>7853</v>
      </c>
      <c r="D590" s="245" t="s">
        <v>2233</v>
      </c>
      <c r="E590" s="245" t="s">
        <v>1784</v>
      </c>
      <c r="F590" s="246" t="s">
        <v>727</v>
      </c>
      <c r="G590" s="247" t="s">
        <v>1911</v>
      </c>
      <c r="H590" s="247" t="s">
        <v>5461</v>
      </c>
      <c r="I590" s="248">
        <v>37681</v>
      </c>
      <c r="J590" s="245" t="s">
        <v>5462</v>
      </c>
      <c r="K590" s="245" t="s">
        <v>2332</v>
      </c>
      <c r="L590" s="245" t="s">
        <v>5463</v>
      </c>
      <c r="M590" s="247" t="s">
        <v>5464</v>
      </c>
      <c r="N590" s="249">
        <v>5</v>
      </c>
      <c r="O590" s="250" t="s">
        <v>3874</v>
      </c>
      <c r="P590" s="250">
        <v>12</v>
      </c>
      <c r="Q590" s="250" t="s">
        <v>3263</v>
      </c>
      <c r="R590" s="251">
        <v>46</v>
      </c>
      <c r="S590" s="250" t="s">
        <v>5465</v>
      </c>
      <c r="T590" s="250">
        <v>1</v>
      </c>
      <c r="U590" s="252" t="s">
        <v>7854</v>
      </c>
      <c r="V590" s="253" t="s">
        <v>26</v>
      </c>
      <c r="W590" s="260" t="s">
        <v>87</v>
      </c>
      <c r="X590" s="254" t="s">
        <v>7862</v>
      </c>
      <c r="Y590" s="255">
        <v>52</v>
      </c>
      <c r="Z590" s="255"/>
      <c r="AA590" s="256" t="s">
        <v>699</v>
      </c>
      <c r="AB590" s="257">
        <f t="shared" si="9"/>
        <v>52</v>
      </c>
      <c r="AC590" s="258">
        <v>0</v>
      </c>
      <c r="AD590" s="247">
        <v>0</v>
      </c>
      <c r="AE590" s="247">
        <v>0</v>
      </c>
      <c r="AF590" s="258">
        <v>46</v>
      </c>
      <c r="AG590" s="258">
        <v>3</v>
      </c>
      <c r="AH590" s="247">
        <v>0</v>
      </c>
      <c r="AI590" s="247">
        <v>3</v>
      </c>
      <c r="AJ590" s="247">
        <v>0</v>
      </c>
      <c r="AK590" s="247">
        <v>0</v>
      </c>
      <c r="AL590" s="247">
        <v>0</v>
      </c>
      <c r="AM590" s="246" t="s">
        <v>7857</v>
      </c>
      <c r="AN590" s="247"/>
      <c r="AO590" s="247"/>
    </row>
    <row r="591" spans="1:41">
      <c r="A591" s="245" t="s">
        <v>1912</v>
      </c>
      <c r="B591" s="245" t="s">
        <v>5466</v>
      </c>
      <c r="C591" s="245" t="s">
        <v>7853</v>
      </c>
      <c r="D591" s="245" t="s">
        <v>2233</v>
      </c>
      <c r="E591" s="245" t="s">
        <v>1784</v>
      </c>
      <c r="F591" s="246" t="s">
        <v>727</v>
      </c>
      <c r="G591" s="247" t="s">
        <v>1913</v>
      </c>
      <c r="H591" s="247" t="s">
        <v>5467</v>
      </c>
      <c r="I591" s="248">
        <v>30378</v>
      </c>
      <c r="J591" s="245" t="s">
        <v>5468</v>
      </c>
      <c r="K591" s="245" t="s">
        <v>2332</v>
      </c>
      <c r="L591" s="245" t="s">
        <v>5469</v>
      </c>
      <c r="M591" s="247" t="s">
        <v>5470</v>
      </c>
      <c r="N591" s="249">
        <v>2</v>
      </c>
      <c r="O591" s="250" t="s">
        <v>3374</v>
      </c>
      <c r="P591" s="250">
        <v>13</v>
      </c>
      <c r="Q591" s="250" t="s">
        <v>4232</v>
      </c>
      <c r="R591" s="251">
        <v>23</v>
      </c>
      <c r="S591" s="250" t="s">
        <v>5471</v>
      </c>
      <c r="T591" s="250">
        <v>1</v>
      </c>
      <c r="U591" s="252" t="s">
        <v>7854</v>
      </c>
      <c r="V591" s="253" t="s">
        <v>26</v>
      </c>
      <c r="W591" s="253" t="s">
        <v>7855</v>
      </c>
      <c r="X591" s="254" t="s">
        <v>7856</v>
      </c>
      <c r="Y591" s="255">
        <v>24</v>
      </c>
      <c r="Z591" s="255"/>
      <c r="AA591" s="256" t="s">
        <v>699</v>
      </c>
      <c r="AB591" s="257">
        <f t="shared" si="9"/>
        <v>24</v>
      </c>
      <c r="AC591" s="258">
        <v>0</v>
      </c>
      <c r="AD591" s="247">
        <v>0</v>
      </c>
      <c r="AE591" s="247">
        <v>0</v>
      </c>
      <c r="AF591" s="258">
        <v>16</v>
      </c>
      <c r="AG591" s="258">
        <v>2</v>
      </c>
      <c r="AH591" s="247">
        <v>0</v>
      </c>
      <c r="AI591" s="247">
        <v>6</v>
      </c>
      <c r="AJ591" s="247">
        <v>0</v>
      </c>
      <c r="AK591" s="247">
        <v>0</v>
      </c>
      <c r="AL591" s="247">
        <v>0</v>
      </c>
      <c r="AM591" s="246" t="s">
        <v>7857</v>
      </c>
      <c r="AN591" s="247"/>
      <c r="AO591" s="247"/>
    </row>
    <row r="592" spans="1:41">
      <c r="A592" s="245" t="s">
        <v>1914</v>
      </c>
      <c r="B592" s="245" t="s">
        <v>5472</v>
      </c>
      <c r="C592" s="245" t="s">
        <v>7853</v>
      </c>
      <c r="D592" s="245" t="s">
        <v>2233</v>
      </c>
      <c r="E592" s="245" t="s">
        <v>1784</v>
      </c>
      <c r="F592" s="246" t="s">
        <v>730</v>
      </c>
      <c r="G592" s="247" t="s">
        <v>1915</v>
      </c>
      <c r="H592" s="247" t="s">
        <v>5473</v>
      </c>
      <c r="I592" s="248">
        <v>33954</v>
      </c>
      <c r="J592" s="245" t="s">
        <v>5474</v>
      </c>
      <c r="K592" s="245" t="s">
        <v>2332</v>
      </c>
      <c r="L592" s="245" t="s">
        <v>5475</v>
      </c>
      <c r="M592" s="247" t="s">
        <v>5476</v>
      </c>
      <c r="N592" s="249">
        <v>2</v>
      </c>
      <c r="O592" s="250" t="s">
        <v>2335</v>
      </c>
      <c r="P592" s="250">
        <v>15</v>
      </c>
      <c r="Q592" s="250" t="s">
        <v>4501</v>
      </c>
      <c r="R592" s="251">
        <v>44</v>
      </c>
      <c r="S592" s="250" t="s">
        <v>5477</v>
      </c>
      <c r="T592" s="250">
        <v>1</v>
      </c>
      <c r="U592" s="252" t="s">
        <v>7854</v>
      </c>
      <c r="V592" s="253" t="s">
        <v>26</v>
      </c>
      <c r="W592" s="253" t="s">
        <v>7855</v>
      </c>
      <c r="X592" s="254" t="s">
        <v>7856</v>
      </c>
      <c r="Y592" s="255">
        <v>34</v>
      </c>
      <c r="Z592" s="255"/>
      <c r="AA592" s="256" t="s">
        <v>699</v>
      </c>
      <c r="AB592" s="257">
        <f t="shared" si="9"/>
        <v>34</v>
      </c>
      <c r="AC592" s="258">
        <v>0</v>
      </c>
      <c r="AD592" s="247">
        <v>0</v>
      </c>
      <c r="AE592" s="247">
        <v>0</v>
      </c>
      <c r="AF592" s="258">
        <v>27</v>
      </c>
      <c r="AG592" s="258">
        <v>1</v>
      </c>
      <c r="AH592" s="247">
        <v>0</v>
      </c>
      <c r="AI592" s="247">
        <v>6</v>
      </c>
      <c r="AJ592" s="247">
        <v>0</v>
      </c>
      <c r="AK592" s="247">
        <v>0</v>
      </c>
      <c r="AL592" s="247">
        <v>0</v>
      </c>
      <c r="AM592" s="246" t="s">
        <v>7857</v>
      </c>
      <c r="AN592" s="247"/>
      <c r="AO592" s="247"/>
    </row>
    <row r="593" spans="1:41">
      <c r="A593" s="245" t="s">
        <v>1916</v>
      </c>
      <c r="B593" s="245" t="s">
        <v>5478</v>
      </c>
      <c r="C593" s="245" t="s">
        <v>7853</v>
      </c>
      <c r="D593" s="245" t="s">
        <v>2233</v>
      </c>
      <c r="E593" s="245" t="s">
        <v>1784</v>
      </c>
      <c r="F593" s="246" t="s">
        <v>727</v>
      </c>
      <c r="G593" s="247" t="s">
        <v>1917</v>
      </c>
      <c r="H593" s="247" t="s">
        <v>5479</v>
      </c>
      <c r="I593" s="248">
        <v>34030</v>
      </c>
      <c r="J593" s="245" t="s">
        <v>5480</v>
      </c>
      <c r="K593" s="245" t="s">
        <v>2332</v>
      </c>
      <c r="L593" s="245" t="s">
        <v>5481</v>
      </c>
      <c r="M593" s="247" t="s">
        <v>5482</v>
      </c>
      <c r="N593" s="249">
        <v>2</v>
      </c>
      <c r="O593" s="250" t="s">
        <v>5483</v>
      </c>
      <c r="P593" s="250">
        <v>10</v>
      </c>
      <c r="Q593" s="250" t="s">
        <v>2643</v>
      </c>
      <c r="R593" s="251">
        <v>38</v>
      </c>
      <c r="S593" s="250" t="s">
        <v>5484</v>
      </c>
      <c r="T593" s="250">
        <v>1</v>
      </c>
      <c r="U593" s="252" t="s">
        <v>7854</v>
      </c>
      <c r="V593" s="253" t="s">
        <v>26</v>
      </c>
      <c r="W593" s="260" t="s">
        <v>35</v>
      </c>
      <c r="X593" s="254" t="s">
        <v>7862</v>
      </c>
      <c r="Y593" s="255">
        <v>60</v>
      </c>
      <c r="Z593" s="255"/>
      <c r="AA593" s="256" t="s">
        <v>699</v>
      </c>
      <c r="AB593" s="257">
        <f t="shared" si="9"/>
        <v>60</v>
      </c>
      <c r="AC593" s="258">
        <v>0</v>
      </c>
      <c r="AD593" s="247">
        <v>0</v>
      </c>
      <c r="AE593" s="247">
        <v>0</v>
      </c>
      <c r="AF593" s="258">
        <v>49</v>
      </c>
      <c r="AG593" s="258">
        <v>1</v>
      </c>
      <c r="AH593" s="247">
        <v>0</v>
      </c>
      <c r="AI593" s="247">
        <v>10</v>
      </c>
      <c r="AJ593" s="247">
        <v>0</v>
      </c>
      <c r="AK593" s="247">
        <v>0</v>
      </c>
      <c r="AL593" s="247">
        <v>0</v>
      </c>
      <c r="AM593" s="246" t="s">
        <v>7869</v>
      </c>
      <c r="AN593" s="247"/>
      <c r="AO593" s="247"/>
    </row>
    <row r="594" spans="1:41">
      <c r="A594" s="245" t="s">
        <v>1918</v>
      </c>
      <c r="B594" s="245" t="s">
        <v>5485</v>
      </c>
      <c r="C594" s="245" t="s">
        <v>7853</v>
      </c>
      <c r="D594" s="245" t="s">
        <v>2233</v>
      </c>
      <c r="E594" s="245" t="s">
        <v>1784</v>
      </c>
      <c r="F594" s="246" t="s">
        <v>727</v>
      </c>
      <c r="G594" s="247" t="s">
        <v>1919</v>
      </c>
      <c r="H594" s="247" t="s">
        <v>5486</v>
      </c>
      <c r="I594" s="248">
        <v>17441</v>
      </c>
      <c r="J594" s="245"/>
      <c r="K594" s="245"/>
      <c r="L594" s="245" t="s">
        <v>699</v>
      </c>
      <c r="M594" s="247" t="s">
        <v>699</v>
      </c>
      <c r="N594" s="249">
        <v>4</v>
      </c>
      <c r="O594" s="250" t="s">
        <v>2383</v>
      </c>
      <c r="P594" s="250">
        <v>10</v>
      </c>
      <c r="Q594" s="250" t="s">
        <v>2593</v>
      </c>
      <c r="R594" s="251">
        <v>20</v>
      </c>
      <c r="S594" s="250" t="s">
        <v>5487</v>
      </c>
      <c r="T594" s="250">
        <v>1</v>
      </c>
      <c r="U594" s="252" t="s">
        <v>7854</v>
      </c>
      <c r="V594" s="253" t="s">
        <v>2353</v>
      </c>
      <c r="W594" s="253" t="s">
        <v>7855</v>
      </c>
      <c r="X594" s="254" t="s">
        <v>7856</v>
      </c>
      <c r="Y594" s="255">
        <v>15</v>
      </c>
      <c r="Z594" s="255"/>
      <c r="AA594" s="256" t="s">
        <v>699</v>
      </c>
      <c r="AB594" s="257">
        <f t="shared" si="9"/>
        <v>15</v>
      </c>
      <c r="AC594" s="258">
        <v>0</v>
      </c>
      <c r="AD594" s="247">
        <v>0</v>
      </c>
      <c r="AE594" s="247">
        <v>0</v>
      </c>
      <c r="AF594" s="258">
        <v>4</v>
      </c>
      <c r="AG594" s="258">
        <v>0</v>
      </c>
      <c r="AH594" s="247">
        <v>0</v>
      </c>
      <c r="AI594" s="247">
        <v>11</v>
      </c>
      <c r="AJ594" s="247">
        <v>0</v>
      </c>
      <c r="AK594" s="247">
        <v>0</v>
      </c>
      <c r="AL594" s="247">
        <v>0</v>
      </c>
      <c r="AM594" s="246" t="s">
        <v>7857</v>
      </c>
      <c r="AN594" s="247"/>
      <c r="AO594" s="247"/>
    </row>
    <row r="595" spans="1:41">
      <c r="A595" s="245" t="s">
        <v>1920</v>
      </c>
      <c r="B595" s="245" t="s">
        <v>5488</v>
      </c>
      <c r="C595" s="245" t="s">
        <v>7853</v>
      </c>
      <c r="D595" s="245" t="s">
        <v>2233</v>
      </c>
      <c r="E595" s="245" t="s">
        <v>1784</v>
      </c>
      <c r="F595" s="246" t="s">
        <v>730</v>
      </c>
      <c r="G595" s="247" t="s">
        <v>1921</v>
      </c>
      <c r="H595" s="247" t="s">
        <v>5489</v>
      </c>
      <c r="I595" s="248">
        <v>34814</v>
      </c>
      <c r="J595" s="245" t="s">
        <v>5490</v>
      </c>
      <c r="K595" s="245" t="s">
        <v>2332</v>
      </c>
      <c r="L595" s="245" t="s">
        <v>5491</v>
      </c>
      <c r="M595" s="247" t="s">
        <v>5492</v>
      </c>
      <c r="N595" s="249">
        <v>2</v>
      </c>
      <c r="O595" s="250" t="s">
        <v>3415</v>
      </c>
      <c r="P595" s="250">
        <v>14</v>
      </c>
      <c r="Q595" s="250" t="s">
        <v>2599</v>
      </c>
      <c r="R595" s="251">
        <v>47</v>
      </c>
      <c r="S595" s="250" t="s">
        <v>5493</v>
      </c>
      <c r="T595" s="250">
        <v>1</v>
      </c>
      <c r="U595" s="252" t="s">
        <v>7854</v>
      </c>
      <c r="V595" s="253" t="s">
        <v>26</v>
      </c>
      <c r="W595" s="260" t="s">
        <v>35</v>
      </c>
      <c r="X595" s="254" t="s">
        <v>7862</v>
      </c>
      <c r="Y595" s="255">
        <v>36</v>
      </c>
      <c r="Z595" s="255"/>
      <c r="AA595" s="256" t="s">
        <v>699</v>
      </c>
      <c r="AB595" s="257">
        <f t="shared" si="9"/>
        <v>36</v>
      </c>
      <c r="AC595" s="258">
        <v>0</v>
      </c>
      <c r="AD595" s="247">
        <v>0</v>
      </c>
      <c r="AE595" s="247">
        <v>0</v>
      </c>
      <c r="AF595" s="258">
        <v>28</v>
      </c>
      <c r="AG595" s="258">
        <v>1</v>
      </c>
      <c r="AH595" s="247">
        <v>0</v>
      </c>
      <c r="AI595" s="247">
        <v>7</v>
      </c>
      <c r="AJ595" s="247">
        <v>0</v>
      </c>
      <c r="AK595" s="247">
        <v>0</v>
      </c>
      <c r="AL595" s="247">
        <v>0</v>
      </c>
      <c r="AM595" s="246" t="s">
        <v>7857</v>
      </c>
      <c r="AN595" s="247"/>
      <c r="AO595" s="247"/>
    </row>
    <row r="596" spans="1:41">
      <c r="A596" s="245" t="s">
        <v>1922</v>
      </c>
      <c r="B596" s="245" t="s">
        <v>5494</v>
      </c>
      <c r="C596" s="245" t="s">
        <v>7853</v>
      </c>
      <c r="D596" s="245" t="s">
        <v>2233</v>
      </c>
      <c r="E596" s="245" t="s">
        <v>1784</v>
      </c>
      <c r="F596" s="246" t="s">
        <v>727</v>
      </c>
      <c r="G596" s="247" t="s">
        <v>1923</v>
      </c>
      <c r="H596" s="247" t="s">
        <v>5495</v>
      </c>
      <c r="I596" s="248">
        <v>36404</v>
      </c>
      <c r="J596" s="245" t="s">
        <v>5496</v>
      </c>
      <c r="K596" s="245" t="s">
        <v>2332</v>
      </c>
      <c r="L596" s="245" t="s">
        <v>5497</v>
      </c>
      <c r="M596" s="247" t="s">
        <v>5498</v>
      </c>
      <c r="N596" s="249">
        <v>2</v>
      </c>
      <c r="O596" s="250" t="s">
        <v>2845</v>
      </c>
      <c r="P596" s="250">
        <v>12</v>
      </c>
      <c r="Q596" s="250" t="s">
        <v>4347</v>
      </c>
      <c r="R596" s="251">
        <v>39</v>
      </c>
      <c r="S596" s="250" t="s">
        <v>5499</v>
      </c>
      <c r="T596" s="250">
        <v>2</v>
      </c>
      <c r="U596" s="252" t="s">
        <v>7854</v>
      </c>
      <c r="V596" s="253" t="s">
        <v>26</v>
      </c>
      <c r="W596" s="260" t="s">
        <v>35</v>
      </c>
      <c r="X596" s="254" t="s">
        <v>7862</v>
      </c>
      <c r="Y596" s="255">
        <v>49</v>
      </c>
      <c r="Z596" s="255"/>
      <c r="AA596" s="256" t="s">
        <v>699</v>
      </c>
      <c r="AB596" s="257">
        <f t="shared" si="9"/>
        <v>49</v>
      </c>
      <c r="AC596" s="258">
        <v>0</v>
      </c>
      <c r="AD596" s="247">
        <v>0</v>
      </c>
      <c r="AE596" s="247">
        <v>0</v>
      </c>
      <c r="AF596" s="258">
        <v>41</v>
      </c>
      <c r="AG596" s="258">
        <v>0</v>
      </c>
      <c r="AH596" s="247">
        <v>0</v>
      </c>
      <c r="AI596" s="247">
        <v>8</v>
      </c>
      <c r="AJ596" s="247">
        <v>0</v>
      </c>
      <c r="AK596" s="247">
        <v>0</v>
      </c>
      <c r="AL596" s="247">
        <v>0</v>
      </c>
      <c r="AM596" s="246" t="s">
        <v>7863</v>
      </c>
      <c r="AN596" s="247"/>
      <c r="AO596" s="247"/>
    </row>
    <row r="597" spans="1:41">
      <c r="A597" s="245" t="s">
        <v>1924</v>
      </c>
      <c r="B597" s="245" t="s">
        <v>5500</v>
      </c>
      <c r="C597" s="245" t="s">
        <v>7853</v>
      </c>
      <c r="D597" s="245" t="s">
        <v>2233</v>
      </c>
      <c r="E597" s="245" t="s">
        <v>1784</v>
      </c>
      <c r="F597" s="246" t="s">
        <v>727</v>
      </c>
      <c r="G597" s="247" t="s">
        <v>1925</v>
      </c>
      <c r="H597" s="247" t="s">
        <v>5501</v>
      </c>
      <c r="I597" s="248">
        <v>36602</v>
      </c>
      <c r="J597" s="245" t="s">
        <v>5502</v>
      </c>
      <c r="K597" s="245" t="s">
        <v>2332</v>
      </c>
      <c r="L597" s="245" t="s">
        <v>5503</v>
      </c>
      <c r="M597" s="247" t="s">
        <v>5504</v>
      </c>
      <c r="N597" s="249">
        <v>3</v>
      </c>
      <c r="O597" s="250" t="s">
        <v>5505</v>
      </c>
      <c r="P597" s="250">
        <v>14</v>
      </c>
      <c r="Q597" s="250" t="s">
        <v>3672</v>
      </c>
      <c r="R597" s="251">
        <v>20</v>
      </c>
      <c r="S597" s="250" t="s">
        <v>5506</v>
      </c>
      <c r="T597" s="250">
        <v>2</v>
      </c>
      <c r="U597" s="252" t="s">
        <v>7854</v>
      </c>
      <c r="V597" s="253" t="s">
        <v>26</v>
      </c>
      <c r="W597" s="253" t="s">
        <v>7855</v>
      </c>
      <c r="X597" s="254" t="s">
        <v>7856</v>
      </c>
      <c r="Y597" s="255">
        <v>22</v>
      </c>
      <c r="Z597" s="255"/>
      <c r="AA597" s="256" t="s">
        <v>699</v>
      </c>
      <c r="AB597" s="257">
        <f t="shared" si="9"/>
        <v>22</v>
      </c>
      <c r="AC597" s="258">
        <v>0</v>
      </c>
      <c r="AD597" s="247">
        <v>0</v>
      </c>
      <c r="AE597" s="247">
        <v>0</v>
      </c>
      <c r="AF597" s="258">
        <v>19</v>
      </c>
      <c r="AG597" s="258">
        <v>0</v>
      </c>
      <c r="AH597" s="247">
        <v>0</v>
      </c>
      <c r="AI597" s="247">
        <v>3</v>
      </c>
      <c r="AJ597" s="247">
        <v>0</v>
      </c>
      <c r="AK597" s="247">
        <v>0</v>
      </c>
      <c r="AL597" s="247">
        <v>0</v>
      </c>
      <c r="AM597" s="246" t="s">
        <v>7857</v>
      </c>
      <c r="AN597" s="247"/>
      <c r="AO597" s="247"/>
    </row>
    <row r="598" spans="1:41">
      <c r="A598" s="245" t="s">
        <v>1926</v>
      </c>
      <c r="B598" s="245" t="s">
        <v>5507</v>
      </c>
      <c r="C598" s="245" t="s">
        <v>7853</v>
      </c>
      <c r="D598" s="245" t="s">
        <v>2233</v>
      </c>
      <c r="E598" s="245" t="s">
        <v>1784</v>
      </c>
      <c r="F598" s="246" t="s">
        <v>7901</v>
      </c>
      <c r="G598" s="247" t="s">
        <v>1927</v>
      </c>
      <c r="H598" s="247" t="s">
        <v>5508</v>
      </c>
      <c r="I598" s="248">
        <v>18142</v>
      </c>
      <c r="J598" s="245"/>
      <c r="K598" s="245"/>
      <c r="L598" s="245" t="s">
        <v>699</v>
      </c>
      <c r="M598" s="247" t="s">
        <v>699</v>
      </c>
      <c r="N598" s="249">
        <v>2</v>
      </c>
      <c r="O598" s="250" t="s">
        <v>5509</v>
      </c>
      <c r="P598" s="250">
        <v>15</v>
      </c>
      <c r="Q598" s="250" t="s">
        <v>2798</v>
      </c>
      <c r="R598" s="251">
        <v>46</v>
      </c>
      <c r="S598" s="250" t="s">
        <v>5510</v>
      </c>
      <c r="T598" s="250">
        <v>1</v>
      </c>
      <c r="U598" s="252" t="s">
        <v>7854</v>
      </c>
      <c r="V598" s="253" t="s">
        <v>26</v>
      </c>
      <c r="W598" s="260" t="s">
        <v>35</v>
      </c>
      <c r="X598" s="254" t="s">
        <v>7862</v>
      </c>
      <c r="Y598" s="255">
        <v>40</v>
      </c>
      <c r="Z598" s="255"/>
      <c r="AA598" s="256"/>
      <c r="AB598" s="257">
        <f t="shared" si="9"/>
        <v>40</v>
      </c>
      <c r="AC598" s="258">
        <v>0</v>
      </c>
      <c r="AD598" s="247">
        <v>0</v>
      </c>
      <c r="AE598" s="247">
        <v>0</v>
      </c>
      <c r="AF598" s="258">
        <v>33</v>
      </c>
      <c r="AG598" s="258">
        <v>1</v>
      </c>
      <c r="AH598" s="247">
        <v>0</v>
      </c>
      <c r="AI598" s="247">
        <v>6</v>
      </c>
      <c r="AJ598" s="247">
        <v>0</v>
      </c>
      <c r="AK598" s="247">
        <v>0</v>
      </c>
      <c r="AL598" s="247">
        <v>0</v>
      </c>
      <c r="AM598" s="246" t="s">
        <v>7863</v>
      </c>
      <c r="AN598" s="247"/>
      <c r="AO598" s="247"/>
    </row>
    <row r="599" spans="1:41">
      <c r="A599" s="245" t="s">
        <v>1928</v>
      </c>
      <c r="B599" s="245" t="s">
        <v>5511</v>
      </c>
      <c r="C599" s="245" t="s">
        <v>7853</v>
      </c>
      <c r="D599" s="245" t="s">
        <v>2233</v>
      </c>
      <c r="E599" s="245" t="s">
        <v>1784</v>
      </c>
      <c r="F599" s="246" t="s">
        <v>724</v>
      </c>
      <c r="G599" s="247" t="s">
        <v>1929</v>
      </c>
      <c r="H599" s="247" t="s">
        <v>5512</v>
      </c>
      <c r="I599" s="248">
        <v>42795</v>
      </c>
      <c r="J599" s="245"/>
      <c r="K599" s="245"/>
      <c r="L599" s="245" t="s">
        <v>699</v>
      </c>
      <c r="M599" s="247" t="s">
        <v>699</v>
      </c>
      <c r="N599" s="249">
        <v>3</v>
      </c>
      <c r="O599" s="250" t="s">
        <v>5513</v>
      </c>
      <c r="P599" s="250">
        <v>21</v>
      </c>
      <c r="Q599" s="250" t="s">
        <v>3874</v>
      </c>
      <c r="R599" s="251">
        <v>93</v>
      </c>
      <c r="S599" s="250" t="s">
        <v>5514</v>
      </c>
      <c r="T599" s="250">
        <v>1</v>
      </c>
      <c r="U599" s="252" t="s">
        <v>7854</v>
      </c>
      <c r="V599" s="253" t="s">
        <v>26</v>
      </c>
      <c r="W599" s="260" t="s">
        <v>35</v>
      </c>
      <c r="X599" s="254" t="s">
        <v>7862</v>
      </c>
      <c r="Y599" s="255">
        <v>63</v>
      </c>
      <c r="Z599" s="255"/>
      <c r="AA599" s="256" t="s">
        <v>699</v>
      </c>
      <c r="AB599" s="257">
        <f t="shared" si="9"/>
        <v>63</v>
      </c>
      <c r="AC599" s="258">
        <v>0</v>
      </c>
      <c r="AD599" s="247">
        <v>0</v>
      </c>
      <c r="AE599" s="247">
        <v>0</v>
      </c>
      <c r="AF599" s="258">
        <v>49</v>
      </c>
      <c r="AG599" s="258">
        <v>0</v>
      </c>
      <c r="AH599" s="247">
        <v>0</v>
      </c>
      <c r="AI599" s="247">
        <v>14</v>
      </c>
      <c r="AJ599" s="247">
        <v>0</v>
      </c>
      <c r="AK599" s="247">
        <v>0</v>
      </c>
      <c r="AL599" s="247">
        <v>0</v>
      </c>
      <c r="AM599" s="246" t="s">
        <v>7863</v>
      </c>
      <c r="AN599" s="247"/>
      <c r="AO599" s="247"/>
    </row>
    <row r="600" spans="1:41">
      <c r="A600" s="245" t="s">
        <v>1930</v>
      </c>
      <c r="B600" s="245" t="s">
        <v>5515</v>
      </c>
      <c r="C600" s="245" t="s">
        <v>7853</v>
      </c>
      <c r="D600" s="245" t="s">
        <v>2233</v>
      </c>
      <c r="E600" s="245" t="s">
        <v>1784</v>
      </c>
      <c r="F600" s="246" t="s">
        <v>730</v>
      </c>
      <c r="G600" s="247" t="s">
        <v>1931</v>
      </c>
      <c r="H600" s="247" t="s">
        <v>5516</v>
      </c>
      <c r="I600" s="248">
        <v>38262</v>
      </c>
      <c r="J600" s="245"/>
      <c r="K600" s="245"/>
      <c r="L600" s="245" t="s">
        <v>5518</v>
      </c>
      <c r="M600" s="247" t="s">
        <v>5519</v>
      </c>
      <c r="N600" s="249">
        <v>4</v>
      </c>
      <c r="O600" s="250" t="s">
        <v>5520</v>
      </c>
      <c r="P600" s="250">
        <v>21</v>
      </c>
      <c r="Q600" s="250" t="s">
        <v>3976</v>
      </c>
      <c r="R600" s="251">
        <v>71</v>
      </c>
      <c r="S600" s="250" t="s">
        <v>5521</v>
      </c>
      <c r="T600" s="250">
        <v>1</v>
      </c>
      <c r="U600" s="252" t="s">
        <v>7854</v>
      </c>
      <c r="V600" s="253" t="s">
        <v>26</v>
      </c>
      <c r="W600" s="260" t="s">
        <v>35</v>
      </c>
      <c r="X600" s="254" t="s">
        <v>7862</v>
      </c>
      <c r="Y600" s="255">
        <v>51</v>
      </c>
      <c r="Z600" s="255"/>
      <c r="AA600" s="256" t="s">
        <v>699</v>
      </c>
      <c r="AB600" s="257">
        <f t="shared" si="9"/>
        <v>51</v>
      </c>
      <c r="AC600" s="258">
        <v>0</v>
      </c>
      <c r="AD600" s="247">
        <v>0</v>
      </c>
      <c r="AE600" s="247">
        <v>0</v>
      </c>
      <c r="AF600" s="258">
        <v>6</v>
      </c>
      <c r="AG600" s="258">
        <v>1</v>
      </c>
      <c r="AH600" s="247">
        <v>41</v>
      </c>
      <c r="AI600" s="247">
        <v>3</v>
      </c>
      <c r="AJ600" s="247">
        <v>0</v>
      </c>
      <c r="AK600" s="247">
        <v>0</v>
      </c>
      <c r="AL600" s="247">
        <v>0</v>
      </c>
      <c r="AM600" s="246" t="s">
        <v>7857</v>
      </c>
      <c r="AN600" s="247"/>
      <c r="AO600" s="247"/>
    </row>
    <row r="601" spans="1:41">
      <c r="A601" s="245" t="s">
        <v>1932</v>
      </c>
      <c r="B601" s="245" t="s">
        <v>5522</v>
      </c>
      <c r="C601" s="245" t="s">
        <v>7853</v>
      </c>
      <c r="D601" s="245" t="s">
        <v>2233</v>
      </c>
      <c r="E601" s="245" t="s">
        <v>1784</v>
      </c>
      <c r="F601" s="246" t="s">
        <v>727</v>
      </c>
      <c r="G601" s="247" t="s">
        <v>1933</v>
      </c>
      <c r="H601" s="247" t="s">
        <v>5523</v>
      </c>
      <c r="I601" s="248">
        <v>38231</v>
      </c>
      <c r="J601" s="245"/>
      <c r="K601" s="245"/>
      <c r="L601" s="245" t="s">
        <v>5525</v>
      </c>
      <c r="M601" s="247" t="s">
        <v>5526</v>
      </c>
      <c r="N601" s="249">
        <v>4</v>
      </c>
      <c r="O601" s="250" t="s">
        <v>5527</v>
      </c>
      <c r="P601" s="250">
        <v>10</v>
      </c>
      <c r="Q601" s="250" t="s">
        <v>5528</v>
      </c>
      <c r="R601" s="251">
        <v>69</v>
      </c>
      <c r="S601" s="250" t="s">
        <v>5529</v>
      </c>
      <c r="T601" s="250">
        <v>2</v>
      </c>
      <c r="U601" s="252" t="s">
        <v>7854</v>
      </c>
      <c r="V601" s="253" t="s">
        <v>26</v>
      </c>
      <c r="W601" s="260" t="s">
        <v>35</v>
      </c>
      <c r="X601" s="254" t="s">
        <v>7862</v>
      </c>
      <c r="Y601" s="255">
        <v>64</v>
      </c>
      <c r="Z601" s="255"/>
      <c r="AA601" s="256" t="s">
        <v>699</v>
      </c>
      <c r="AB601" s="257">
        <f t="shared" si="9"/>
        <v>64</v>
      </c>
      <c r="AC601" s="258">
        <v>0</v>
      </c>
      <c r="AD601" s="247">
        <v>0</v>
      </c>
      <c r="AE601" s="247">
        <v>0</v>
      </c>
      <c r="AF601" s="258">
        <v>11</v>
      </c>
      <c r="AG601" s="258">
        <v>0</v>
      </c>
      <c r="AH601" s="247">
        <v>48</v>
      </c>
      <c r="AI601" s="247">
        <v>5</v>
      </c>
      <c r="AJ601" s="247">
        <v>0</v>
      </c>
      <c r="AK601" s="247">
        <v>0</v>
      </c>
      <c r="AL601" s="247">
        <v>0</v>
      </c>
      <c r="AM601" s="246" t="s">
        <v>7863</v>
      </c>
      <c r="AN601" s="247"/>
      <c r="AO601" s="247"/>
    </row>
    <row r="602" spans="1:41">
      <c r="A602" s="245" t="s">
        <v>1934</v>
      </c>
      <c r="B602" s="245" t="s">
        <v>5530</v>
      </c>
      <c r="C602" s="245" t="s">
        <v>7853</v>
      </c>
      <c r="D602" s="245" t="s">
        <v>2233</v>
      </c>
      <c r="E602" s="245" t="s">
        <v>1784</v>
      </c>
      <c r="F602" s="246" t="s">
        <v>730</v>
      </c>
      <c r="G602" s="247" t="s">
        <v>1935</v>
      </c>
      <c r="H602" s="247" t="s">
        <v>5531</v>
      </c>
      <c r="I602" s="248">
        <v>42795</v>
      </c>
      <c r="J602" s="245" t="s">
        <v>5532</v>
      </c>
      <c r="K602" s="245" t="s">
        <v>2332</v>
      </c>
      <c r="L602" s="245" t="s">
        <v>5533</v>
      </c>
      <c r="M602" s="247" t="s">
        <v>5534</v>
      </c>
      <c r="N602" s="249">
        <v>3</v>
      </c>
      <c r="O602" s="250" t="s">
        <v>5535</v>
      </c>
      <c r="P602" s="250">
        <v>20</v>
      </c>
      <c r="Q602" s="250" t="s">
        <v>3936</v>
      </c>
      <c r="R602" s="251">
        <v>66</v>
      </c>
      <c r="S602" s="250" t="s">
        <v>5536</v>
      </c>
      <c r="T602" s="250">
        <v>1</v>
      </c>
      <c r="U602" s="252" t="s">
        <v>7854</v>
      </c>
      <c r="V602" s="253" t="s">
        <v>26</v>
      </c>
      <c r="W602" s="260" t="s">
        <v>35</v>
      </c>
      <c r="X602" s="254" t="s">
        <v>7862</v>
      </c>
      <c r="Y602" s="255">
        <v>45</v>
      </c>
      <c r="Z602" s="255"/>
      <c r="AA602" s="256" t="s">
        <v>699</v>
      </c>
      <c r="AB602" s="257">
        <f t="shared" si="9"/>
        <v>45</v>
      </c>
      <c r="AC602" s="258">
        <v>0</v>
      </c>
      <c r="AD602" s="247">
        <v>0</v>
      </c>
      <c r="AE602" s="247">
        <v>0</v>
      </c>
      <c r="AF602" s="258">
        <v>39</v>
      </c>
      <c r="AG602" s="258">
        <v>2</v>
      </c>
      <c r="AH602" s="247">
        <v>0</v>
      </c>
      <c r="AI602" s="247">
        <v>4</v>
      </c>
      <c r="AJ602" s="247">
        <v>0</v>
      </c>
      <c r="AK602" s="247">
        <v>0</v>
      </c>
      <c r="AL602" s="247">
        <v>0</v>
      </c>
      <c r="AM602" s="246" t="s">
        <v>7863</v>
      </c>
      <c r="AN602" s="247"/>
      <c r="AO602" s="247"/>
    </row>
    <row r="603" spans="1:41">
      <c r="A603" s="245" t="s">
        <v>1936</v>
      </c>
      <c r="B603" s="245" t="s">
        <v>5537</v>
      </c>
      <c r="C603" s="245" t="s">
        <v>7853</v>
      </c>
      <c r="D603" s="245" t="s">
        <v>2233</v>
      </c>
      <c r="E603" s="245" t="s">
        <v>1784</v>
      </c>
      <c r="F603" s="246" t="s">
        <v>727</v>
      </c>
      <c r="G603" s="247" t="s">
        <v>1937</v>
      </c>
      <c r="H603" s="247" t="s">
        <v>5538</v>
      </c>
      <c r="I603" s="248">
        <v>42430</v>
      </c>
      <c r="J603" s="245"/>
      <c r="K603" s="245"/>
      <c r="L603" s="245" t="s">
        <v>699</v>
      </c>
      <c r="M603" s="247" t="s">
        <v>699</v>
      </c>
      <c r="N603" s="249">
        <v>4</v>
      </c>
      <c r="O603" s="250" t="s">
        <v>4833</v>
      </c>
      <c r="P603" s="250">
        <v>21</v>
      </c>
      <c r="Q603" s="250" t="s">
        <v>5539</v>
      </c>
      <c r="R603" s="251">
        <v>118</v>
      </c>
      <c r="S603" s="250" t="s">
        <v>5540</v>
      </c>
      <c r="T603" s="250">
        <v>1</v>
      </c>
      <c r="U603" s="252" t="s">
        <v>7854</v>
      </c>
      <c r="V603" s="253" t="s">
        <v>26</v>
      </c>
      <c r="W603" s="260" t="s">
        <v>87</v>
      </c>
      <c r="X603" s="254" t="s">
        <v>7862</v>
      </c>
      <c r="Y603" s="255">
        <v>82</v>
      </c>
      <c r="Z603" s="255"/>
      <c r="AA603" s="256" t="s">
        <v>699</v>
      </c>
      <c r="AB603" s="257">
        <f t="shared" si="9"/>
        <v>82</v>
      </c>
      <c r="AC603" s="258">
        <v>0</v>
      </c>
      <c r="AD603" s="247">
        <v>0</v>
      </c>
      <c r="AE603" s="247">
        <v>0</v>
      </c>
      <c r="AF603" s="258">
        <v>68</v>
      </c>
      <c r="AG603" s="258">
        <v>2</v>
      </c>
      <c r="AH603" s="247">
        <v>0</v>
      </c>
      <c r="AI603" s="247">
        <v>12</v>
      </c>
      <c r="AJ603" s="247">
        <v>0</v>
      </c>
      <c r="AK603" s="247">
        <v>0</v>
      </c>
      <c r="AL603" s="247">
        <v>0</v>
      </c>
      <c r="AM603" s="246" t="s">
        <v>7857</v>
      </c>
      <c r="AN603" s="247"/>
      <c r="AO603" s="247"/>
    </row>
    <row r="604" spans="1:41">
      <c r="A604" s="245" t="s">
        <v>1938</v>
      </c>
      <c r="B604" s="245" t="s">
        <v>5541</v>
      </c>
      <c r="C604" s="245" t="s">
        <v>7853</v>
      </c>
      <c r="D604" s="245" t="s">
        <v>2233</v>
      </c>
      <c r="E604" s="245" t="s">
        <v>1784</v>
      </c>
      <c r="F604" s="246" t="s">
        <v>727</v>
      </c>
      <c r="G604" s="247" t="s">
        <v>1939</v>
      </c>
      <c r="H604" s="247" t="s">
        <v>5542</v>
      </c>
      <c r="I604" s="248">
        <v>39326</v>
      </c>
      <c r="J604" s="245" t="s">
        <v>5543</v>
      </c>
      <c r="K604" s="245" t="s">
        <v>2332</v>
      </c>
      <c r="L604" s="245" t="s">
        <v>5544</v>
      </c>
      <c r="M604" s="247" t="s">
        <v>5545</v>
      </c>
      <c r="N604" s="249">
        <v>2</v>
      </c>
      <c r="O604" s="250" t="s">
        <v>5136</v>
      </c>
      <c r="P604" s="250">
        <v>8</v>
      </c>
      <c r="Q604" s="250" t="s">
        <v>2599</v>
      </c>
      <c r="R604" s="251">
        <v>34</v>
      </c>
      <c r="S604" s="250" t="s">
        <v>5546</v>
      </c>
      <c r="T604" s="250">
        <v>1</v>
      </c>
      <c r="U604" s="252" t="s">
        <v>7854</v>
      </c>
      <c r="V604" s="253" t="s">
        <v>26</v>
      </c>
      <c r="W604" s="260" t="s">
        <v>35</v>
      </c>
      <c r="X604" s="254" t="s">
        <v>7862</v>
      </c>
      <c r="Y604" s="255">
        <v>43</v>
      </c>
      <c r="Z604" s="255"/>
      <c r="AA604" s="256" t="s">
        <v>699</v>
      </c>
      <c r="AB604" s="257">
        <f t="shared" si="9"/>
        <v>43</v>
      </c>
      <c r="AC604" s="258">
        <v>0</v>
      </c>
      <c r="AD604" s="247">
        <v>0</v>
      </c>
      <c r="AE604" s="247">
        <v>0</v>
      </c>
      <c r="AF604" s="258">
        <v>39</v>
      </c>
      <c r="AG604" s="258">
        <v>0</v>
      </c>
      <c r="AH604" s="247">
        <v>0</v>
      </c>
      <c r="AI604" s="247">
        <v>4</v>
      </c>
      <c r="AJ604" s="247">
        <v>0</v>
      </c>
      <c r="AK604" s="247">
        <v>0</v>
      </c>
      <c r="AL604" s="247">
        <v>0</v>
      </c>
      <c r="AM604" s="246" t="s">
        <v>7857</v>
      </c>
      <c r="AN604" s="247"/>
      <c r="AO604" s="247"/>
    </row>
    <row r="605" spans="1:41">
      <c r="A605" s="245" t="s">
        <v>1940</v>
      </c>
      <c r="B605" s="245" t="s">
        <v>5547</v>
      </c>
      <c r="C605" s="245" t="s">
        <v>7853</v>
      </c>
      <c r="D605" s="245" t="s">
        <v>2233</v>
      </c>
      <c r="E605" s="245" t="s">
        <v>1784</v>
      </c>
      <c r="F605" s="246" t="s">
        <v>724</v>
      </c>
      <c r="G605" s="247" t="s">
        <v>1941</v>
      </c>
      <c r="H605" s="247" t="s">
        <v>5548</v>
      </c>
      <c r="I605" s="248">
        <v>24198</v>
      </c>
      <c r="J605" s="245" t="s">
        <v>5549</v>
      </c>
      <c r="K605" s="245" t="s">
        <v>2332</v>
      </c>
      <c r="L605" s="245" t="s">
        <v>5550</v>
      </c>
      <c r="M605" s="247" t="s">
        <v>5551</v>
      </c>
      <c r="N605" s="249">
        <v>6</v>
      </c>
      <c r="O605" s="250" t="s">
        <v>4726</v>
      </c>
      <c r="P605" s="250">
        <v>14</v>
      </c>
      <c r="Q605" s="250" t="s">
        <v>3976</v>
      </c>
      <c r="R605" s="251">
        <v>74</v>
      </c>
      <c r="S605" s="250" t="s">
        <v>5552</v>
      </c>
      <c r="T605" s="250">
        <v>3</v>
      </c>
      <c r="U605" s="252" t="s">
        <v>7854</v>
      </c>
      <c r="V605" s="253" t="s">
        <v>26</v>
      </c>
      <c r="W605" s="260" t="s">
        <v>35</v>
      </c>
      <c r="X605" s="254" t="s">
        <v>7862</v>
      </c>
      <c r="Y605" s="255">
        <v>51</v>
      </c>
      <c r="Z605" s="255"/>
      <c r="AA605" s="256" t="s">
        <v>699</v>
      </c>
      <c r="AB605" s="257">
        <f t="shared" si="9"/>
        <v>51</v>
      </c>
      <c r="AC605" s="258">
        <v>0</v>
      </c>
      <c r="AD605" s="247">
        <v>0</v>
      </c>
      <c r="AE605" s="247">
        <v>0</v>
      </c>
      <c r="AF605" s="258">
        <v>13</v>
      </c>
      <c r="AG605" s="258">
        <v>0</v>
      </c>
      <c r="AH605" s="247">
        <v>37</v>
      </c>
      <c r="AI605" s="247">
        <v>1</v>
      </c>
      <c r="AJ605" s="247">
        <v>0</v>
      </c>
      <c r="AK605" s="247">
        <v>0</v>
      </c>
      <c r="AL605" s="247">
        <v>0</v>
      </c>
      <c r="AM605" s="246" t="s">
        <v>7863</v>
      </c>
      <c r="AN605" s="247"/>
      <c r="AO605" s="247"/>
    </row>
    <row r="606" spans="1:41">
      <c r="A606" s="245" t="s">
        <v>1942</v>
      </c>
      <c r="B606" s="245" t="s">
        <v>5553</v>
      </c>
      <c r="C606" s="245" t="s">
        <v>7853</v>
      </c>
      <c r="D606" s="245" t="s">
        <v>2233</v>
      </c>
      <c r="E606" s="245" t="s">
        <v>1784</v>
      </c>
      <c r="F606" s="246" t="s">
        <v>730</v>
      </c>
      <c r="G606" s="247" t="s">
        <v>1943</v>
      </c>
      <c r="H606" s="247" t="s">
        <v>5554</v>
      </c>
      <c r="I606" s="248">
        <v>39873</v>
      </c>
      <c r="J606" s="245" t="s">
        <v>5555</v>
      </c>
      <c r="K606" s="245" t="s">
        <v>2332</v>
      </c>
      <c r="L606" s="245" t="s">
        <v>5556</v>
      </c>
      <c r="M606" s="247" t="s">
        <v>5557</v>
      </c>
      <c r="N606" s="249">
        <v>2</v>
      </c>
      <c r="O606" s="250" t="s">
        <v>4751</v>
      </c>
      <c r="P606" s="250">
        <v>22</v>
      </c>
      <c r="Q606" s="250" t="s">
        <v>2399</v>
      </c>
      <c r="R606" s="251">
        <v>63</v>
      </c>
      <c r="S606" s="250" t="s">
        <v>5558</v>
      </c>
      <c r="T606" s="250">
        <v>1</v>
      </c>
      <c r="U606" s="252" t="s">
        <v>7854</v>
      </c>
      <c r="V606" s="253" t="s">
        <v>26</v>
      </c>
      <c r="W606" s="260" t="s">
        <v>35</v>
      </c>
      <c r="X606" s="254" t="s">
        <v>7862</v>
      </c>
      <c r="Y606" s="255">
        <v>48</v>
      </c>
      <c r="Z606" s="255"/>
      <c r="AA606" s="256" t="s">
        <v>699</v>
      </c>
      <c r="AB606" s="257">
        <f t="shared" si="9"/>
        <v>48</v>
      </c>
      <c r="AC606" s="258">
        <v>0</v>
      </c>
      <c r="AD606" s="247">
        <v>0</v>
      </c>
      <c r="AE606" s="247">
        <v>0</v>
      </c>
      <c r="AF606" s="258">
        <v>2</v>
      </c>
      <c r="AG606" s="258">
        <v>1</v>
      </c>
      <c r="AH606" s="247">
        <v>42</v>
      </c>
      <c r="AI606" s="247">
        <v>3</v>
      </c>
      <c r="AJ606" s="247">
        <v>0</v>
      </c>
      <c r="AK606" s="247">
        <v>0</v>
      </c>
      <c r="AL606" s="247">
        <v>0</v>
      </c>
      <c r="AM606" s="246" t="s">
        <v>7857</v>
      </c>
      <c r="AN606" s="247"/>
      <c r="AO606" s="247"/>
    </row>
    <row r="607" spans="1:41">
      <c r="A607" s="245" t="s">
        <v>1944</v>
      </c>
      <c r="B607" s="245" t="s">
        <v>5559</v>
      </c>
      <c r="C607" s="245" t="s">
        <v>7853</v>
      </c>
      <c r="D607" s="245" t="s">
        <v>2233</v>
      </c>
      <c r="E607" s="245" t="s">
        <v>1784</v>
      </c>
      <c r="F607" s="246" t="s">
        <v>727</v>
      </c>
      <c r="G607" s="247" t="s">
        <v>1945</v>
      </c>
      <c r="H607" s="247" t="s">
        <v>5560</v>
      </c>
      <c r="I607" s="248">
        <v>40238</v>
      </c>
      <c r="J607" s="245" t="s">
        <v>5561</v>
      </c>
      <c r="K607" s="245" t="s">
        <v>2332</v>
      </c>
      <c r="L607" s="245" t="s">
        <v>5562</v>
      </c>
      <c r="M607" s="247" t="s">
        <v>5563</v>
      </c>
      <c r="N607" s="249">
        <v>2</v>
      </c>
      <c r="O607" s="250" t="s">
        <v>2471</v>
      </c>
      <c r="P607" s="250">
        <v>9</v>
      </c>
      <c r="Q607" s="250" t="s">
        <v>3391</v>
      </c>
      <c r="R607" s="251">
        <v>69</v>
      </c>
      <c r="S607" s="250" t="s">
        <v>5564</v>
      </c>
      <c r="T607" s="250">
        <v>1</v>
      </c>
      <c r="U607" s="252" t="s">
        <v>7854</v>
      </c>
      <c r="V607" s="253" t="s">
        <v>2353</v>
      </c>
      <c r="W607" s="260" t="s">
        <v>87</v>
      </c>
      <c r="X607" s="254" t="s">
        <v>7862</v>
      </c>
      <c r="Y607" s="255">
        <v>60</v>
      </c>
      <c r="Z607" s="255"/>
      <c r="AA607" s="256" t="s">
        <v>699</v>
      </c>
      <c r="AB607" s="257">
        <f t="shared" si="9"/>
        <v>60</v>
      </c>
      <c r="AC607" s="258">
        <v>0</v>
      </c>
      <c r="AD607" s="247">
        <v>0</v>
      </c>
      <c r="AE607" s="247">
        <v>0</v>
      </c>
      <c r="AF607" s="258">
        <v>1</v>
      </c>
      <c r="AG607" s="258">
        <v>3</v>
      </c>
      <c r="AH607" s="247">
        <v>54</v>
      </c>
      <c r="AI607" s="247">
        <v>2</v>
      </c>
      <c r="AJ607" s="247">
        <v>0</v>
      </c>
      <c r="AK607" s="247">
        <v>0</v>
      </c>
      <c r="AL607" s="247">
        <v>0</v>
      </c>
      <c r="AM607" s="246" t="s">
        <v>7863</v>
      </c>
      <c r="AN607" s="247"/>
      <c r="AO607" s="247"/>
    </row>
    <row r="608" spans="1:41">
      <c r="A608" s="245" t="s">
        <v>1946</v>
      </c>
      <c r="B608" s="245" t="s">
        <v>5565</v>
      </c>
      <c r="C608" s="245" t="s">
        <v>7853</v>
      </c>
      <c r="D608" s="245" t="s">
        <v>2233</v>
      </c>
      <c r="E608" s="245" t="s">
        <v>1784</v>
      </c>
      <c r="F608" s="246" t="s">
        <v>727</v>
      </c>
      <c r="G608" s="247" t="s">
        <v>1947</v>
      </c>
      <c r="H608" s="247" t="s">
        <v>5566</v>
      </c>
      <c r="I608" s="248">
        <v>38231</v>
      </c>
      <c r="J608" s="245" t="s">
        <v>5567</v>
      </c>
      <c r="K608" s="245" t="s">
        <v>2332</v>
      </c>
      <c r="L608" s="245" t="s">
        <v>5568</v>
      </c>
      <c r="M608" s="247" t="s">
        <v>5569</v>
      </c>
      <c r="N608" s="249">
        <v>2</v>
      </c>
      <c r="O608" s="250" t="s">
        <v>2664</v>
      </c>
      <c r="P608" s="250">
        <v>10</v>
      </c>
      <c r="Q608" s="250" t="s">
        <v>4151</v>
      </c>
      <c r="R608" s="251">
        <v>55</v>
      </c>
      <c r="S608" s="250" t="s">
        <v>5570</v>
      </c>
      <c r="T608" s="250">
        <v>2</v>
      </c>
      <c r="U608" s="252" t="s">
        <v>7854</v>
      </c>
      <c r="V608" s="253" t="s">
        <v>26</v>
      </c>
      <c r="W608" s="260" t="s">
        <v>35</v>
      </c>
      <c r="X608" s="254" t="s">
        <v>7862</v>
      </c>
      <c r="Y608" s="255">
        <v>49</v>
      </c>
      <c r="Z608" s="255"/>
      <c r="AA608" s="256" t="s">
        <v>699</v>
      </c>
      <c r="AB608" s="257">
        <f t="shared" si="9"/>
        <v>49</v>
      </c>
      <c r="AC608" s="258">
        <v>0</v>
      </c>
      <c r="AD608" s="247">
        <v>0</v>
      </c>
      <c r="AE608" s="247">
        <v>0</v>
      </c>
      <c r="AF608" s="258">
        <v>2</v>
      </c>
      <c r="AG608" s="258">
        <v>0</v>
      </c>
      <c r="AH608" s="247">
        <v>43</v>
      </c>
      <c r="AI608" s="247">
        <v>4</v>
      </c>
      <c r="AJ608" s="247">
        <v>0</v>
      </c>
      <c r="AK608" s="247">
        <v>0</v>
      </c>
      <c r="AL608" s="247">
        <v>0</v>
      </c>
      <c r="AM608" s="246" t="s">
        <v>7863</v>
      </c>
      <c r="AN608" s="247"/>
      <c r="AO608" s="247"/>
    </row>
    <row r="609" spans="1:41">
      <c r="A609" s="245" t="s">
        <v>1948</v>
      </c>
      <c r="B609" s="245" t="s">
        <v>5571</v>
      </c>
      <c r="C609" s="245" t="s">
        <v>7853</v>
      </c>
      <c r="D609" s="245" t="s">
        <v>2233</v>
      </c>
      <c r="E609" s="245" t="s">
        <v>1784</v>
      </c>
      <c r="F609" s="246" t="s">
        <v>730</v>
      </c>
      <c r="G609" s="247" t="s">
        <v>1949</v>
      </c>
      <c r="H609" s="247" t="s">
        <v>5572</v>
      </c>
      <c r="I609" s="248">
        <v>26726</v>
      </c>
      <c r="J609" s="245"/>
      <c r="K609" s="245"/>
      <c r="L609" s="245" t="s">
        <v>699</v>
      </c>
      <c r="M609" s="247" t="s">
        <v>699</v>
      </c>
      <c r="N609" s="249">
        <v>2</v>
      </c>
      <c r="O609" s="250" t="s">
        <v>5573</v>
      </c>
      <c r="P609" s="250">
        <v>7</v>
      </c>
      <c r="Q609" s="250" t="s">
        <v>5379</v>
      </c>
      <c r="R609" s="251">
        <v>35</v>
      </c>
      <c r="S609" s="250" t="s">
        <v>5574</v>
      </c>
      <c r="T609" s="250">
        <v>1</v>
      </c>
      <c r="U609" s="252" t="s">
        <v>7854</v>
      </c>
      <c r="V609" s="253" t="s">
        <v>26</v>
      </c>
      <c r="W609" s="253" t="s">
        <v>7855</v>
      </c>
      <c r="X609" s="254" t="s">
        <v>7856</v>
      </c>
      <c r="Y609" s="255">
        <v>42</v>
      </c>
      <c r="Z609" s="255"/>
      <c r="AA609" s="256" t="s">
        <v>699</v>
      </c>
      <c r="AB609" s="257">
        <f t="shared" si="9"/>
        <v>42</v>
      </c>
      <c r="AC609" s="258">
        <v>0</v>
      </c>
      <c r="AD609" s="247">
        <v>0</v>
      </c>
      <c r="AE609" s="247">
        <v>0</v>
      </c>
      <c r="AF609" s="258">
        <v>8</v>
      </c>
      <c r="AG609" s="258">
        <v>2</v>
      </c>
      <c r="AH609" s="247">
        <v>28</v>
      </c>
      <c r="AI609" s="247">
        <v>4</v>
      </c>
      <c r="AJ609" s="247">
        <v>0</v>
      </c>
      <c r="AK609" s="247">
        <v>0</v>
      </c>
      <c r="AL609" s="247">
        <v>0</v>
      </c>
      <c r="AM609" s="246" t="s">
        <v>7863</v>
      </c>
      <c r="AN609" s="247"/>
      <c r="AO609" s="247"/>
    </row>
    <row r="610" spans="1:41">
      <c r="A610" s="245" t="s">
        <v>1950</v>
      </c>
      <c r="B610" s="245" t="s">
        <v>5575</v>
      </c>
      <c r="C610" s="245" t="s">
        <v>7853</v>
      </c>
      <c r="D610" s="245" t="s">
        <v>2233</v>
      </c>
      <c r="E610" s="245" t="s">
        <v>1784</v>
      </c>
      <c r="F610" s="246" t="s">
        <v>727</v>
      </c>
      <c r="G610" s="247" t="s">
        <v>1951</v>
      </c>
      <c r="H610" s="247" t="s">
        <v>5576</v>
      </c>
      <c r="I610" s="248">
        <v>32933</v>
      </c>
      <c r="J610" s="245"/>
      <c r="K610" s="245"/>
      <c r="L610" s="245" t="s">
        <v>699</v>
      </c>
      <c r="M610" s="247" t="s">
        <v>699</v>
      </c>
      <c r="N610" s="249">
        <v>3</v>
      </c>
      <c r="O610" s="250" t="s">
        <v>2457</v>
      </c>
      <c r="P610" s="250">
        <v>11</v>
      </c>
      <c r="Q610" s="250" t="s">
        <v>2626</v>
      </c>
      <c r="R610" s="251">
        <v>36</v>
      </c>
      <c r="S610" s="250" t="s">
        <v>5577</v>
      </c>
      <c r="T610" s="250">
        <v>2</v>
      </c>
      <c r="U610" s="252" t="s">
        <v>7854</v>
      </c>
      <c r="V610" s="253" t="s">
        <v>2353</v>
      </c>
      <c r="W610" s="260" t="s">
        <v>35</v>
      </c>
      <c r="X610" s="254" t="s">
        <v>7862</v>
      </c>
      <c r="Y610" s="255">
        <v>38</v>
      </c>
      <c r="Z610" s="255"/>
      <c r="AA610" s="256" t="s">
        <v>699</v>
      </c>
      <c r="AB610" s="257">
        <f t="shared" si="9"/>
        <v>38</v>
      </c>
      <c r="AC610" s="258">
        <v>0</v>
      </c>
      <c r="AD610" s="247">
        <v>0</v>
      </c>
      <c r="AE610" s="247">
        <v>0</v>
      </c>
      <c r="AF610" s="258">
        <v>35</v>
      </c>
      <c r="AG610" s="258">
        <v>0</v>
      </c>
      <c r="AH610" s="247">
        <v>0</v>
      </c>
      <c r="AI610" s="247">
        <v>3</v>
      </c>
      <c r="AJ610" s="247">
        <v>0</v>
      </c>
      <c r="AK610" s="247">
        <v>0</v>
      </c>
      <c r="AL610" s="247">
        <v>0</v>
      </c>
      <c r="AM610" s="246" t="s">
        <v>7857</v>
      </c>
      <c r="AN610" s="247"/>
      <c r="AO610" s="247"/>
    </row>
    <row r="611" spans="1:41">
      <c r="A611" s="245" t="s">
        <v>1952</v>
      </c>
      <c r="B611" s="245" t="s">
        <v>5578</v>
      </c>
      <c r="C611" s="245" t="s">
        <v>7853</v>
      </c>
      <c r="D611" s="245" t="s">
        <v>2233</v>
      </c>
      <c r="E611" s="245" t="s">
        <v>1784</v>
      </c>
      <c r="F611" s="246" t="s">
        <v>730</v>
      </c>
      <c r="G611" s="247" t="s">
        <v>1953</v>
      </c>
      <c r="H611" s="247" t="s">
        <v>5579</v>
      </c>
      <c r="I611" s="248">
        <v>37685</v>
      </c>
      <c r="J611" s="245"/>
      <c r="K611" s="245"/>
      <c r="L611" s="245" t="s">
        <v>5581</v>
      </c>
      <c r="M611" s="247" t="s">
        <v>5582</v>
      </c>
      <c r="N611" s="249">
        <v>3</v>
      </c>
      <c r="O611" s="250" t="s">
        <v>2350</v>
      </c>
      <c r="P611" s="250">
        <v>18</v>
      </c>
      <c r="Q611" s="250" t="s">
        <v>2851</v>
      </c>
      <c r="R611" s="251">
        <v>60</v>
      </c>
      <c r="S611" s="250" t="s">
        <v>5583</v>
      </c>
      <c r="T611" s="250">
        <v>2</v>
      </c>
      <c r="U611" s="252" t="s">
        <v>7854</v>
      </c>
      <c r="V611" s="253" t="s">
        <v>26</v>
      </c>
      <c r="W611" s="260" t="s">
        <v>35</v>
      </c>
      <c r="X611" s="254" t="s">
        <v>7862</v>
      </c>
      <c r="Y611" s="255">
        <v>41</v>
      </c>
      <c r="Z611" s="255"/>
      <c r="AA611" s="256" t="s">
        <v>699</v>
      </c>
      <c r="AB611" s="257">
        <f t="shared" si="9"/>
        <v>41</v>
      </c>
      <c r="AC611" s="258">
        <v>0</v>
      </c>
      <c r="AD611" s="247">
        <v>0</v>
      </c>
      <c r="AE611" s="247">
        <v>0</v>
      </c>
      <c r="AF611" s="258">
        <v>39</v>
      </c>
      <c r="AG611" s="258">
        <v>2</v>
      </c>
      <c r="AH611" s="247">
        <v>0</v>
      </c>
      <c r="AI611" s="247">
        <v>0</v>
      </c>
      <c r="AJ611" s="247">
        <v>0</v>
      </c>
      <c r="AK611" s="247">
        <v>0</v>
      </c>
      <c r="AL611" s="247">
        <v>0</v>
      </c>
      <c r="AM611" s="246" t="s">
        <v>7863</v>
      </c>
      <c r="AN611" s="247"/>
      <c r="AO611" s="247"/>
    </row>
    <row r="612" spans="1:41">
      <c r="A612" s="245" t="s">
        <v>1954</v>
      </c>
      <c r="B612" s="245" t="s">
        <v>5584</v>
      </c>
      <c r="C612" s="245" t="s">
        <v>7853</v>
      </c>
      <c r="D612" s="245" t="s">
        <v>2233</v>
      </c>
      <c r="E612" s="245" t="s">
        <v>1784</v>
      </c>
      <c r="F612" s="246" t="s">
        <v>727</v>
      </c>
      <c r="G612" s="247" t="s">
        <v>1955</v>
      </c>
      <c r="H612" s="247" t="s">
        <v>5585</v>
      </c>
      <c r="I612" s="248">
        <v>43160</v>
      </c>
      <c r="J612" s="245" t="s">
        <v>5586</v>
      </c>
      <c r="K612" s="245" t="s">
        <v>2332</v>
      </c>
      <c r="L612" s="245" t="s">
        <v>5587</v>
      </c>
      <c r="M612" s="247" t="s">
        <v>5588</v>
      </c>
      <c r="N612" s="249">
        <v>4</v>
      </c>
      <c r="O612" s="250" t="s">
        <v>3869</v>
      </c>
      <c r="P612" s="250">
        <v>23</v>
      </c>
      <c r="Q612" s="250" t="s">
        <v>5589</v>
      </c>
      <c r="R612" s="251">
        <v>85</v>
      </c>
      <c r="S612" s="250" t="s">
        <v>5590</v>
      </c>
      <c r="T612" s="250">
        <v>2</v>
      </c>
      <c r="U612" s="252" t="s">
        <v>7854</v>
      </c>
      <c r="V612" s="253" t="s">
        <v>2353</v>
      </c>
      <c r="W612" s="260" t="s">
        <v>35</v>
      </c>
      <c r="X612" s="254" t="s">
        <v>7862</v>
      </c>
      <c r="Y612" s="255">
        <v>59</v>
      </c>
      <c r="Z612" s="255"/>
      <c r="AA612" s="256" t="s">
        <v>699</v>
      </c>
      <c r="AB612" s="257">
        <f t="shared" si="9"/>
        <v>59</v>
      </c>
      <c r="AC612" s="258">
        <v>32</v>
      </c>
      <c r="AD612" s="247">
        <v>0</v>
      </c>
      <c r="AE612" s="247">
        <v>0</v>
      </c>
      <c r="AF612" s="258">
        <v>27</v>
      </c>
      <c r="AG612" s="258">
        <v>0</v>
      </c>
      <c r="AH612" s="247">
        <v>0</v>
      </c>
      <c r="AI612" s="247">
        <v>0</v>
      </c>
      <c r="AJ612" s="247">
        <v>0</v>
      </c>
      <c r="AK612" s="247">
        <v>0</v>
      </c>
      <c r="AL612" s="247">
        <v>0</v>
      </c>
      <c r="AM612" s="246" t="s">
        <v>7857</v>
      </c>
      <c r="AN612" s="247"/>
      <c r="AO612" s="247"/>
    </row>
    <row r="613" spans="1:41">
      <c r="A613" s="245" t="s">
        <v>1956</v>
      </c>
      <c r="B613" s="245" t="s">
        <v>5591</v>
      </c>
      <c r="C613" s="245" t="s">
        <v>7853</v>
      </c>
      <c r="D613" s="245" t="s">
        <v>2233</v>
      </c>
      <c r="E613" s="245" t="s">
        <v>1784</v>
      </c>
      <c r="F613" s="246" t="s">
        <v>730</v>
      </c>
      <c r="G613" s="247" t="s">
        <v>1957</v>
      </c>
      <c r="H613" s="247" t="s">
        <v>5592</v>
      </c>
      <c r="I613" s="248">
        <v>33315</v>
      </c>
      <c r="J613" s="245" t="s">
        <v>5593</v>
      </c>
      <c r="K613" s="245" t="s">
        <v>2332</v>
      </c>
      <c r="L613" s="245" t="s">
        <v>5594</v>
      </c>
      <c r="M613" s="247" t="s">
        <v>5595</v>
      </c>
      <c r="N613" s="249">
        <v>3</v>
      </c>
      <c r="O613" s="250" t="s">
        <v>5596</v>
      </c>
      <c r="P613" s="250">
        <v>12</v>
      </c>
      <c r="Q613" s="250" t="s">
        <v>2650</v>
      </c>
      <c r="R613" s="251">
        <v>59</v>
      </c>
      <c r="S613" s="250" t="s">
        <v>5597</v>
      </c>
      <c r="T613" s="250">
        <v>1</v>
      </c>
      <c r="U613" s="252" t="s">
        <v>7854</v>
      </c>
      <c r="V613" s="253" t="s">
        <v>26</v>
      </c>
      <c r="W613" s="260" t="s">
        <v>35</v>
      </c>
      <c r="X613" s="254" t="s">
        <v>7862</v>
      </c>
      <c r="Y613" s="255">
        <v>48</v>
      </c>
      <c r="Z613" s="255"/>
      <c r="AA613" s="256" t="s">
        <v>699</v>
      </c>
      <c r="AB613" s="257">
        <f t="shared" si="9"/>
        <v>48</v>
      </c>
      <c r="AC613" s="258">
        <v>0</v>
      </c>
      <c r="AD613" s="247">
        <v>0</v>
      </c>
      <c r="AE613" s="247">
        <v>0</v>
      </c>
      <c r="AF613" s="258">
        <v>35</v>
      </c>
      <c r="AG613" s="258">
        <v>0</v>
      </c>
      <c r="AH613" s="247">
        <v>0</v>
      </c>
      <c r="AI613" s="247">
        <v>13</v>
      </c>
      <c r="AJ613" s="247">
        <v>0</v>
      </c>
      <c r="AK613" s="247">
        <v>0</v>
      </c>
      <c r="AL613" s="247">
        <v>0</v>
      </c>
      <c r="AM613" s="246" t="s">
        <v>7857</v>
      </c>
      <c r="AN613" s="247"/>
      <c r="AO613" s="247"/>
    </row>
    <row r="614" spans="1:41">
      <c r="A614" s="245" t="s">
        <v>1958</v>
      </c>
      <c r="B614" s="245" t="s">
        <v>5598</v>
      </c>
      <c r="C614" s="245" t="s">
        <v>7853</v>
      </c>
      <c r="D614" s="245" t="s">
        <v>2233</v>
      </c>
      <c r="E614" s="245" t="s">
        <v>1784</v>
      </c>
      <c r="F614" s="246" t="s">
        <v>727</v>
      </c>
      <c r="G614" s="247" t="s">
        <v>1959</v>
      </c>
      <c r="H614" s="247" t="s">
        <v>5599</v>
      </c>
      <c r="I614" s="248">
        <v>21641</v>
      </c>
      <c r="J614" s="245"/>
      <c r="K614" s="245"/>
      <c r="L614" s="245" t="s">
        <v>5601</v>
      </c>
      <c r="M614" s="247" t="s">
        <v>5602</v>
      </c>
      <c r="N614" s="249">
        <v>4</v>
      </c>
      <c r="O614" s="250" t="s">
        <v>5603</v>
      </c>
      <c r="P614" s="250">
        <v>9</v>
      </c>
      <c r="Q614" s="250" t="s">
        <v>4232</v>
      </c>
      <c r="R614" s="251">
        <v>27</v>
      </c>
      <c r="S614" s="250" t="s">
        <v>5604</v>
      </c>
      <c r="T614" s="250">
        <v>1</v>
      </c>
      <c r="U614" s="252" t="s">
        <v>7854</v>
      </c>
      <c r="V614" s="253" t="s">
        <v>26</v>
      </c>
      <c r="W614" s="253" t="s">
        <v>7855</v>
      </c>
      <c r="X614" s="254" t="s">
        <v>7856</v>
      </c>
      <c r="Y614" s="255">
        <v>41</v>
      </c>
      <c r="Z614" s="255"/>
      <c r="AA614" s="256" t="s">
        <v>699</v>
      </c>
      <c r="AB614" s="257">
        <f t="shared" si="9"/>
        <v>41</v>
      </c>
      <c r="AC614" s="258">
        <v>0</v>
      </c>
      <c r="AD614" s="247">
        <v>0</v>
      </c>
      <c r="AE614" s="247">
        <v>0</v>
      </c>
      <c r="AF614" s="258">
        <v>17</v>
      </c>
      <c r="AG614" s="258">
        <v>0</v>
      </c>
      <c r="AH614" s="247">
        <v>0</v>
      </c>
      <c r="AI614" s="247">
        <v>24</v>
      </c>
      <c r="AJ614" s="247">
        <v>0</v>
      </c>
      <c r="AK614" s="247">
        <v>0</v>
      </c>
      <c r="AL614" s="247">
        <v>0</v>
      </c>
      <c r="AM614" s="246" t="s">
        <v>7857</v>
      </c>
      <c r="AN614" s="247"/>
      <c r="AO614" s="247"/>
    </row>
    <row r="615" spans="1:41">
      <c r="A615" s="245" t="s">
        <v>1960</v>
      </c>
      <c r="B615" s="245" t="s">
        <v>5605</v>
      </c>
      <c r="C615" s="245" t="s">
        <v>7853</v>
      </c>
      <c r="D615" s="245" t="s">
        <v>2233</v>
      </c>
      <c r="E615" s="245" t="s">
        <v>1784</v>
      </c>
      <c r="F615" s="246" t="s">
        <v>727</v>
      </c>
      <c r="G615" s="247" t="s">
        <v>1961</v>
      </c>
      <c r="H615" s="247" t="s">
        <v>5606</v>
      </c>
      <c r="I615" s="248">
        <v>38047</v>
      </c>
      <c r="J615" s="245" t="s">
        <v>5607</v>
      </c>
      <c r="K615" s="245" t="s">
        <v>2332</v>
      </c>
      <c r="L615" s="245" t="s">
        <v>5608</v>
      </c>
      <c r="M615" s="247" t="s">
        <v>5609</v>
      </c>
      <c r="N615" s="249">
        <v>3</v>
      </c>
      <c r="O615" s="250" t="s">
        <v>2406</v>
      </c>
      <c r="P615" s="250">
        <v>7</v>
      </c>
      <c r="Q615" s="250" t="s">
        <v>2445</v>
      </c>
      <c r="R615" s="251">
        <v>35</v>
      </c>
      <c r="S615" s="250" t="s">
        <v>5610</v>
      </c>
      <c r="T615" s="250">
        <v>1</v>
      </c>
      <c r="U615" s="252" t="s">
        <v>7854</v>
      </c>
      <c r="V615" s="253" t="s">
        <v>26</v>
      </c>
      <c r="W615" s="260" t="s">
        <v>35</v>
      </c>
      <c r="X615" s="254" t="s">
        <v>7862</v>
      </c>
      <c r="Y615" s="255">
        <v>39</v>
      </c>
      <c r="Z615" s="255"/>
      <c r="AA615" s="256" t="s">
        <v>699</v>
      </c>
      <c r="AB615" s="257">
        <f t="shared" si="9"/>
        <v>39</v>
      </c>
      <c r="AC615" s="258">
        <v>0</v>
      </c>
      <c r="AD615" s="247">
        <v>0</v>
      </c>
      <c r="AE615" s="247">
        <v>0</v>
      </c>
      <c r="AF615" s="258">
        <v>29</v>
      </c>
      <c r="AG615" s="258">
        <v>2</v>
      </c>
      <c r="AH615" s="247">
        <v>0</v>
      </c>
      <c r="AI615" s="247">
        <v>8</v>
      </c>
      <c r="AJ615" s="247">
        <v>0</v>
      </c>
      <c r="AK615" s="247">
        <v>0</v>
      </c>
      <c r="AL615" s="247">
        <v>0</v>
      </c>
      <c r="AM615" s="246" t="s">
        <v>7857</v>
      </c>
      <c r="AN615" s="247"/>
      <c r="AO615" s="247"/>
    </row>
    <row r="616" spans="1:41">
      <c r="A616" s="245" t="s">
        <v>1962</v>
      </c>
      <c r="B616" s="245" t="s">
        <v>5611</v>
      </c>
      <c r="C616" s="245" t="s">
        <v>7853</v>
      </c>
      <c r="D616" s="245" t="s">
        <v>2233</v>
      </c>
      <c r="E616" s="245" t="s">
        <v>1784</v>
      </c>
      <c r="F616" s="246" t="s">
        <v>724</v>
      </c>
      <c r="G616" s="247" t="s">
        <v>1963</v>
      </c>
      <c r="H616" s="247" t="s">
        <v>5612</v>
      </c>
      <c r="I616" s="248">
        <v>38777</v>
      </c>
      <c r="J616" s="245"/>
      <c r="K616" s="245"/>
      <c r="L616" s="245" t="s">
        <v>699</v>
      </c>
      <c r="M616" s="247" t="s">
        <v>699</v>
      </c>
      <c r="N616" s="249">
        <v>3</v>
      </c>
      <c r="O616" s="250" t="s">
        <v>5613</v>
      </c>
      <c r="P616" s="250">
        <v>16</v>
      </c>
      <c r="Q616" s="250" t="s">
        <v>2423</v>
      </c>
      <c r="R616" s="251">
        <v>72</v>
      </c>
      <c r="S616" s="250" t="s">
        <v>5614</v>
      </c>
      <c r="T616" s="250">
        <v>2</v>
      </c>
      <c r="U616" s="252" t="s">
        <v>7854</v>
      </c>
      <c r="V616" s="253" t="s">
        <v>26</v>
      </c>
      <c r="W616" s="260" t="s">
        <v>35</v>
      </c>
      <c r="X616" s="254" t="s">
        <v>7862</v>
      </c>
      <c r="Y616" s="255">
        <v>51</v>
      </c>
      <c r="Z616" s="255"/>
      <c r="AA616" s="256" t="s">
        <v>699</v>
      </c>
      <c r="AB616" s="257">
        <f t="shared" si="9"/>
        <v>51</v>
      </c>
      <c r="AC616" s="258">
        <v>0</v>
      </c>
      <c r="AD616" s="247">
        <v>0</v>
      </c>
      <c r="AE616" s="247">
        <v>0</v>
      </c>
      <c r="AF616" s="258">
        <v>14</v>
      </c>
      <c r="AG616" s="258">
        <v>0</v>
      </c>
      <c r="AH616" s="247">
        <v>31</v>
      </c>
      <c r="AI616" s="247">
        <v>6</v>
      </c>
      <c r="AJ616" s="247">
        <v>0</v>
      </c>
      <c r="AK616" s="247">
        <v>0</v>
      </c>
      <c r="AL616" s="247">
        <v>0</v>
      </c>
      <c r="AM616" s="246" t="s">
        <v>7863</v>
      </c>
      <c r="AN616" s="247"/>
      <c r="AO616" s="247"/>
    </row>
    <row r="617" spans="1:41">
      <c r="A617" s="245" t="s">
        <v>1964</v>
      </c>
      <c r="B617" s="245" t="s">
        <v>5615</v>
      </c>
      <c r="C617" s="245" t="s">
        <v>7853</v>
      </c>
      <c r="D617" s="245" t="s">
        <v>2233</v>
      </c>
      <c r="E617" s="245" t="s">
        <v>1784</v>
      </c>
      <c r="F617" s="246" t="s">
        <v>727</v>
      </c>
      <c r="G617" s="247" t="s">
        <v>1965</v>
      </c>
      <c r="H617" s="247" t="s">
        <v>5616</v>
      </c>
      <c r="I617" s="248">
        <v>38231</v>
      </c>
      <c r="J617" s="245"/>
      <c r="K617" s="245"/>
      <c r="L617" s="245" t="s">
        <v>699</v>
      </c>
      <c r="M617" s="247" t="s">
        <v>699</v>
      </c>
      <c r="N617" s="249">
        <v>3</v>
      </c>
      <c r="O617" s="250" t="s">
        <v>4931</v>
      </c>
      <c r="P617" s="250">
        <v>12</v>
      </c>
      <c r="Q617" s="250" t="s">
        <v>2643</v>
      </c>
      <c r="R617" s="251">
        <v>39</v>
      </c>
      <c r="S617" s="250" t="s">
        <v>5617</v>
      </c>
      <c r="T617" s="250">
        <v>2</v>
      </c>
      <c r="U617" s="252" t="s">
        <v>7854</v>
      </c>
      <c r="V617" s="253" t="s">
        <v>26</v>
      </c>
      <c r="W617" s="260" t="s">
        <v>35</v>
      </c>
      <c r="X617" s="254" t="s">
        <v>7862</v>
      </c>
      <c r="Y617" s="255">
        <v>43</v>
      </c>
      <c r="Z617" s="255"/>
      <c r="AA617" s="256" t="s">
        <v>699</v>
      </c>
      <c r="AB617" s="257">
        <f t="shared" si="9"/>
        <v>43</v>
      </c>
      <c r="AC617" s="258">
        <v>0</v>
      </c>
      <c r="AD617" s="247">
        <v>0</v>
      </c>
      <c r="AE617" s="247">
        <v>0</v>
      </c>
      <c r="AF617" s="258">
        <v>37</v>
      </c>
      <c r="AG617" s="258">
        <v>2</v>
      </c>
      <c r="AH617" s="247">
        <v>0</v>
      </c>
      <c r="AI617" s="247">
        <v>4</v>
      </c>
      <c r="AJ617" s="247">
        <v>0</v>
      </c>
      <c r="AK617" s="247">
        <v>0</v>
      </c>
      <c r="AL617" s="247">
        <v>0</v>
      </c>
      <c r="AM617" s="246" t="s">
        <v>7857</v>
      </c>
      <c r="AN617" s="247"/>
      <c r="AO617" s="247"/>
    </row>
    <row r="618" spans="1:41">
      <c r="A618" s="245" t="s">
        <v>1966</v>
      </c>
      <c r="B618" s="245" t="s">
        <v>5618</v>
      </c>
      <c r="C618" s="245" t="s">
        <v>7853</v>
      </c>
      <c r="D618" s="245" t="s">
        <v>2233</v>
      </c>
      <c r="E618" s="245" t="s">
        <v>1784</v>
      </c>
      <c r="F618" s="246" t="s">
        <v>730</v>
      </c>
      <c r="G618" s="247" t="s">
        <v>1967</v>
      </c>
      <c r="H618" s="247" t="s">
        <v>5619</v>
      </c>
      <c r="I618" s="248">
        <v>37681</v>
      </c>
      <c r="J618" s="245" t="s">
        <v>5620</v>
      </c>
      <c r="K618" s="245" t="s">
        <v>2332</v>
      </c>
      <c r="L618" s="245" t="s">
        <v>5621</v>
      </c>
      <c r="M618" s="247"/>
      <c r="N618" s="249">
        <v>2</v>
      </c>
      <c r="O618" s="250" t="s">
        <v>5622</v>
      </c>
      <c r="P618" s="250">
        <v>18</v>
      </c>
      <c r="Q618" s="250" t="s">
        <v>2840</v>
      </c>
      <c r="R618" s="251">
        <v>73</v>
      </c>
      <c r="S618" s="250" t="s">
        <v>5623</v>
      </c>
      <c r="T618" s="250">
        <v>1</v>
      </c>
      <c r="U618" s="252" t="s">
        <v>7854</v>
      </c>
      <c r="V618" s="253" t="s">
        <v>26</v>
      </c>
      <c r="W618" s="260" t="s">
        <v>35</v>
      </c>
      <c r="X618" s="254" t="s">
        <v>7862</v>
      </c>
      <c r="Y618" s="255">
        <v>52</v>
      </c>
      <c r="Z618" s="255"/>
      <c r="AA618" s="256" t="s">
        <v>699</v>
      </c>
      <c r="AB618" s="257">
        <f t="shared" si="9"/>
        <v>52</v>
      </c>
      <c r="AC618" s="258">
        <v>0</v>
      </c>
      <c r="AD618" s="247">
        <v>0</v>
      </c>
      <c r="AE618" s="247">
        <v>0</v>
      </c>
      <c r="AF618" s="258">
        <v>48</v>
      </c>
      <c r="AG618" s="258">
        <v>1</v>
      </c>
      <c r="AH618" s="247">
        <v>0</v>
      </c>
      <c r="AI618" s="247">
        <v>3</v>
      </c>
      <c r="AJ618" s="247">
        <v>0</v>
      </c>
      <c r="AK618" s="247">
        <v>0</v>
      </c>
      <c r="AL618" s="247">
        <v>0</v>
      </c>
      <c r="AM618" s="246" t="s">
        <v>7857</v>
      </c>
      <c r="AN618" s="247"/>
      <c r="AO618" s="247"/>
    </row>
    <row r="619" spans="1:41">
      <c r="A619" s="245" t="s">
        <v>1968</v>
      </c>
      <c r="B619" s="245" t="s">
        <v>5624</v>
      </c>
      <c r="C619" s="245" t="s">
        <v>7853</v>
      </c>
      <c r="D619" s="245" t="s">
        <v>2233</v>
      </c>
      <c r="E619" s="245" t="s">
        <v>1784</v>
      </c>
      <c r="F619" s="246" t="s">
        <v>727</v>
      </c>
      <c r="G619" s="247" t="s">
        <v>1969</v>
      </c>
      <c r="H619" s="247" t="s">
        <v>5625</v>
      </c>
      <c r="I619" s="248">
        <v>35310</v>
      </c>
      <c r="J619" s="245" t="s">
        <v>5626</v>
      </c>
      <c r="K619" s="245" t="s">
        <v>2332</v>
      </c>
      <c r="L619" s="245" t="s">
        <v>5627</v>
      </c>
      <c r="M619" s="247"/>
      <c r="N619" s="249">
        <v>2</v>
      </c>
      <c r="O619" s="250" t="s">
        <v>3263</v>
      </c>
      <c r="P619" s="250">
        <v>9</v>
      </c>
      <c r="Q619" s="250" t="s">
        <v>3328</v>
      </c>
      <c r="R619" s="251">
        <v>42</v>
      </c>
      <c r="S619" s="250" t="s">
        <v>5628</v>
      </c>
      <c r="T619" s="250">
        <v>2</v>
      </c>
      <c r="U619" s="252" t="s">
        <v>7854</v>
      </c>
      <c r="V619" s="253" t="s">
        <v>26</v>
      </c>
      <c r="W619" s="260" t="s">
        <v>35</v>
      </c>
      <c r="X619" s="254" t="s">
        <v>7862</v>
      </c>
      <c r="Y619" s="255">
        <v>36</v>
      </c>
      <c r="Z619" s="255"/>
      <c r="AA619" s="256" t="s">
        <v>699</v>
      </c>
      <c r="AB619" s="257">
        <f t="shared" si="9"/>
        <v>36</v>
      </c>
      <c r="AC619" s="258">
        <v>0</v>
      </c>
      <c r="AD619" s="247">
        <v>0</v>
      </c>
      <c r="AE619" s="247">
        <v>0</v>
      </c>
      <c r="AF619" s="258">
        <v>33</v>
      </c>
      <c r="AG619" s="258">
        <v>1</v>
      </c>
      <c r="AH619" s="247">
        <v>0</v>
      </c>
      <c r="AI619" s="247">
        <v>2</v>
      </c>
      <c r="AJ619" s="247">
        <v>0</v>
      </c>
      <c r="AK619" s="247">
        <v>0</v>
      </c>
      <c r="AL619" s="247">
        <v>0</v>
      </c>
      <c r="AM619" s="246" t="s">
        <v>7857</v>
      </c>
      <c r="AN619" s="247"/>
      <c r="AO619" s="247"/>
    </row>
    <row r="620" spans="1:41">
      <c r="A620" s="245" t="s">
        <v>1970</v>
      </c>
      <c r="B620" s="245" t="s">
        <v>5629</v>
      </c>
      <c r="C620" s="245" t="s">
        <v>7853</v>
      </c>
      <c r="D620" s="245" t="s">
        <v>2233</v>
      </c>
      <c r="E620" s="245" t="s">
        <v>1784</v>
      </c>
      <c r="F620" s="246" t="s">
        <v>7859</v>
      </c>
      <c r="G620" s="247" t="s">
        <v>1971</v>
      </c>
      <c r="H620" s="247" t="s">
        <v>5630</v>
      </c>
      <c r="I620" s="248">
        <v>25678</v>
      </c>
      <c r="J620" s="245" t="s">
        <v>5631</v>
      </c>
      <c r="K620" s="245" t="s">
        <v>2332</v>
      </c>
      <c r="L620" s="245" t="s">
        <v>5632</v>
      </c>
      <c r="M620" s="247" t="s">
        <v>5633</v>
      </c>
      <c r="N620" s="249">
        <v>3</v>
      </c>
      <c r="O620" s="250" t="s">
        <v>5634</v>
      </c>
      <c r="P620" s="250">
        <v>11</v>
      </c>
      <c r="Q620" s="250" t="s">
        <v>3263</v>
      </c>
      <c r="R620" s="251">
        <v>41</v>
      </c>
      <c r="S620" s="250" t="s">
        <v>5635</v>
      </c>
      <c r="T620" s="250">
        <v>2</v>
      </c>
      <c r="U620" s="252" t="s">
        <v>7854</v>
      </c>
      <c r="V620" s="253" t="s">
        <v>26</v>
      </c>
      <c r="W620" s="260" t="s">
        <v>35</v>
      </c>
      <c r="X620" s="254" t="s">
        <v>7862</v>
      </c>
      <c r="Y620" s="255">
        <v>44</v>
      </c>
      <c r="Z620" s="255"/>
      <c r="AA620" s="256" t="s">
        <v>8052</v>
      </c>
      <c r="AB620" s="257">
        <f t="shared" si="9"/>
        <v>44</v>
      </c>
      <c r="AC620" s="258">
        <v>0</v>
      </c>
      <c r="AD620" s="247">
        <v>0</v>
      </c>
      <c r="AE620" s="247">
        <v>0</v>
      </c>
      <c r="AF620" s="258">
        <v>16</v>
      </c>
      <c r="AG620" s="258">
        <v>0</v>
      </c>
      <c r="AH620" s="247">
        <v>24</v>
      </c>
      <c r="AI620" s="247">
        <v>4</v>
      </c>
      <c r="AJ620" s="247">
        <v>0</v>
      </c>
      <c r="AK620" s="247">
        <v>0</v>
      </c>
      <c r="AL620" s="247">
        <v>0</v>
      </c>
      <c r="AM620" s="246" t="s">
        <v>7857</v>
      </c>
      <c r="AN620" s="247"/>
      <c r="AO620" s="247"/>
    </row>
    <row r="621" spans="1:41">
      <c r="A621" s="245" t="s">
        <v>1972</v>
      </c>
      <c r="B621" s="245" t="s">
        <v>5636</v>
      </c>
      <c r="C621" s="245" t="s">
        <v>7853</v>
      </c>
      <c r="D621" s="245" t="s">
        <v>2233</v>
      </c>
      <c r="E621" s="245" t="s">
        <v>1784</v>
      </c>
      <c r="F621" s="246" t="s">
        <v>727</v>
      </c>
      <c r="G621" s="247" t="s">
        <v>1973</v>
      </c>
      <c r="H621" s="247" t="s">
        <v>5637</v>
      </c>
      <c r="I621" s="248">
        <v>35490</v>
      </c>
      <c r="J621" s="245" t="s">
        <v>5638</v>
      </c>
      <c r="K621" s="245" t="s">
        <v>2332</v>
      </c>
      <c r="L621" s="245" t="s">
        <v>5639</v>
      </c>
      <c r="M621" s="247" t="s">
        <v>5640</v>
      </c>
      <c r="N621" s="249">
        <v>3</v>
      </c>
      <c r="O621" s="250" t="s">
        <v>4476</v>
      </c>
      <c r="P621" s="250">
        <v>11</v>
      </c>
      <c r="Q621" s="250" t="s">
        <v>4347</v>
      </c>
      <c r="R621" s="251">
        <v>42</v>
      </c>
      <c r="S621" s="250" t="s">
        <v>5641</v>
      </c>
      <c r="T621" s="250">
        <v>2</v>
      </c>
      <c r="U621" s="252" t="s">
        <v>7854</v>
      </c>
      <c r="V621" s="253" t="s">
        <v>26</v>
      </c>
      <c r="W621" s="260" t="s">
        <v>35</v>
      </c>
      <c r="X621" s="254" t="s">
        <v>7862</v>
      </c>
      <c r="Y621" s="255">
        <v>55</v>
      </c>
      <c r="Z621" s="255"/>
      <c r="AA621" s="256" t="s">
        <v>699</v>
      </c>
      <c r="AB621" s="257">
        <f t="shared" si="9"/>
        <v>55</v>
      </c>
      <c r="AC621" s="258">
        <v>0</v>
      </c>
      <c r="AD621" s="247">
        <v>0</v>
      </c>
      <c r="AE621" s="247">
        <v>0</v>
      </c>
      <c r="AF621" s="258">
        <v>44</v>
      </c>
      <c r="AG621" s="258">
        <v>4</v>
      </c>
      <c r="AH621" s="247">
        <v>0</v>
      </c>
      <c r="AI621" s="247">
        <v>7</v>
      </c>
      <c r="AJ621" s="247">
        <v>0</v>
      </c>
      <c r="AK621" s="247">
        <v>0</v>
      </c>
      <c r="AL621" s="247">
        <v>0</v>
      </c>
      <c r="AM621" s="246" t="s">
        <v>7900</v>
      </c>
      <c r="AN621" s="247"/>
      <c r="AO621" s="247"/>
    </row>
    <row r="622" spans="1:41">
      <c r="A622" s="245" t="s">
        <v>1974</v>
      </c>
      <c r="B622" s="245" t="s">
        <v>5642</v>
      </c>
      <c r="C622" s="245" t="s">
        <v>7853</v>
      </c>
      <c r="D622" s="245" t="s">
        <v>2233</v>
      </c>
      <c r="E622" s="245" t="s">
        <v>1784</v>
      </c>
      <c r="F622" s="246" t="s">
        <v>727</v>
      </c>
      <c r="G622" s="247" t="s">
        <v>1975</v>
      </c>
      <c r="H622" s="247" t="s">
        <v>5643</v>
      </c>
      <c r="I622" s="248">
        <v>36770</v>
      </c>
      <c r="J622" s="245"/>
      <c r="K622" s="245"/>
      <c r="L622" s="245" t="s">
        <v>699</v>
      </c>
      <c r="M622" s="247" t="s">
        <v>699</v>
      </c>
      <c r="N622" s="249">
        <v>3</v>
      </c>
      <c r="O622" s="250" t="s">
        <v>2819</v>
      </c>
      <c r="P622" s="250">
        <v>12</v>
      </c>
      <c r="Q622" s="250" t="s">
        <v>3077</v>
      </c>
      <c r="R622" s="251">
        <v>20</v>
      </c>
      <c r="S622" s="250" t="s">
        <v>5644</v>
      </c>
      <c r="T622" s="250">
        <v>2</v>
      </c>
      <c r="U622" s="252" t="s">
        <v>7854</v>
      </c>
      <c r="V622" s="253" t="s">
        <v>26</v>
      </c>
      <c r="W622" s="253" t="s">
        <v>7855</v>
      </c>
      <c r="X622" s="254" t="s">
        <v>7856</v>
      </c>
      <c r="Y622" s="255">
        <v>17</v>
      </c>
      <c r="Z622" s="255"/>
      <c r="AA622" s="256" t="s">
        <v>699</v>
      </c>
      <c r="AB622" s="257">
        <f t="shared" si="9"/>
        <v>17</v>
      </c>
      <c r="AC622" s="258">
        <v>0</v>
      </c>
      <c r="AD622" s="247">
        <v>0</v>
      </c>
      <c r="AE622" s="247">
        <v>0</v>
      </c>
      <c r="AF622" s="258">
        <v>8</v>
      </c>
      <c r="AG622" s="258">
        <v>0</v>
      </c>
      <c r="AH622" s="247">
        <v>0</v>
      </c>
      <c r="AI622" s="247">
        <v>9</v>
      </c>
      <c r="AJ622" s="247">
        <v>0</v>
      </c>
      <c r="AK622" s="247">
        <v>0</v>
      </c>
      <c r="AL622" s="247">
        <v>0</v>
      </c>
      <c r="AM622" s="246" t="s">
        <v>7900</v>
      </c>
      <c r="AN622" s="247"/>
      <c r="AO622" s="247"/>
    </row>
    <row r="623" spans="1:41">
      <c r="A623" s="245" t="s">
        <v>1976</v>
      </c>
      <c r="B623" s="245" t="s">
        <v>5645</v>
      </c>
      <c r="C623" s="245" t="s">
        <v>7853</v>
      </c>
      <c r="D623" s="245" t="s">
        <v>2233</v>
      </c>
      <c r="E623" s="245" t="s">
        <v>1784</v>
      </c>
      <c r="F623" s="246" t="s">
        <v>724</v>
      </c>
      <c r="G623" s="247" t="s">
        <v>1977</v>
      </c>
      <c r="H623" s="247" t="s">
        <v>5646</v>
      </c>
      <c r="I623" s="248">
        <v>38127</v>
      </c>
      <c r="J623" s="245" t="s">
        <v>5647</v>
      </c>
      <c r="K623" s="245" t="s">
        <v>2332</v>
      </c>
      <c r="L623" s="245" t="s">
        <v>5648</v>
      </c>
      <c r="M623" s="247" t="s">
        <v>5649</v>
      </c>
      <c r="N623" s="249">
        <v>4</v>
      </c>
      <c r="O623" s="250" t="s">
        <v>5650</v>
      </c>
      <c r="P623" s="250">
        <v>23</v>
      </c>
      <c r="Q623" s="250" t="s">
        <v>5436</v>
      </c>
      <c r="R623" s="251">
        <v>98</v>
      </c>
      <c r="S623" s="250" t="s">
        <v>5651</v>
      </c>
      <c r="T623" s="250">
        <v>3</v>
      </c>
      <c r="U623" s="252" t="s">
        <v>7854</v>
      </c>
      <c r="V623" s="253" t="s">
        <v>5405</v>
      </c>
      <c r="W623" s="260" t="s">
        <v>35</v>
      </c>
      <c r="X623" s="254" t="s">
        <v>7862</v>
      </c>
      <c r="Y623" s="255">
        <v>92</v>
      </c>
      <c r="Z623" s="255"/>
      <c r="AA623" s="256" t="s">
        <v>699</v>
      </c>
      <c r="AB623" s="257">
        <f t="shared" si="9"/>
        <v>92</v>
      </c>
      <c r="AC623" s="258">
        <v>0</v>
      </c>
      <c r="AD623" s="247">
        <v>0</v>
      </c>
      <c r="AE623" s="247">
        <v>0</v>
      </c>
      <c r="AF623" s="258">
        <v>11</v>
      </c>
      <c r="AG623" s="258">
        <v>2</v>
      </c>
      <c r="AH623" s="247">
        <v>60</v>
      </c>
      <c r="AI623" s="247">
        <v>19</v>
      </c>
      <c r="AJ623" s="247">
        <v>0</v>
      </c>
      <c r="AK623" s="247">
        <v>0</v>
      </c>
      <c r="AL623" s="247">
        <v>0</v>
      </c>
      <c r="AM623" s="246" t="s">
        <v>7857</v>
      </c>
      <c r="AN623" s="247"/>
      <c r="AO623" s="247"/>
    </row>
    <row r="624" spans="1:41">
      <c r="A624" s="245" t="s">
        <v>1978</v>
      </c>
      <c r="B624" s="245" t="s">
        <v>5652</v>
      </c>
      <c r="C624" s="245" t="s">
        <v>7853</v>
      </c>
      <c r="D624" s="245" t="s">
        <v>2233</v>
      </c>
      <c r="E624" s="245" t="s">
        <v>1784</v>
      </c>
      <c r="F624" s="246" t="s">
        <v>730</v>
      </c>
      <c r="G624" s="247" t="s">
        <v>1979</v>
      </c>
      <c r="H624" s="247" t="s">
        <v>5653</v>
      </c>
      <c r="I624" s="248">
        <v>35855</v>
      </c>
      <c r="J624" s="245"/>
      <c r="K624" s="245"/>
      <c r="L624" s="245" t="s">
        <v>5655</v>
      </c>
      <c r="M624" s="247" t="s">
        <v>5656</v>
      </c>
      <c r="N624" s="249">
        <v>3</v>
      </c>
      <c r="O624" s="250" t="s">
        <v>5657</v>
      </c>
      <c r="P624" s="250">
        <v>18</v>
      </c>
      <c r="Q624" s="250" t="s">
        <v>2840</v>
      </c>
      <c r="R624" s="251">
        <v>74</v>
      </c>
      <c r="S624" s="250" t="s">
        <v>5658</v>
      </c>
      <c r="T624" s="250">
        <v>1</v>
      </c>
      <c r="U624" s="252" t="s">
        <v>7854</v>
      </c>
      <c r="V624" s="253" t="s">
        <v>26</v>
      </c>
      <c r="W624" s="260" t="s">
        <v>35</v>
      </c>
      <c r="X624" s="254" t="s">
        <v>7862</v>
      </c>
      <c r="Y624" s="255">
        <v>57</v>
      </c>
      <c r="Z624" s="255"/>
      <c r="AA624" s="256" t="s">
        <v>699</v>
      </c>
      <c r="AB624" s="257">
        <f t="shared" si="9"/>
        <v>57</v>
      </c>
      <c r="AC624" s="258">
        <v>0</v>
      </c>
      <c r="AD624" s="247">
        <v>0</v>
      </c>
      <c r="AE624" s="247">
        <v>0</v>
      </c>
      <c r="AF624" s="258">
        <v>47</v>
      </c>
      <c r="AG624" s="258">
        <v>7</v>
      </c>
      <c r="AH624" s="247">
        <v>0</v>
      </c>
      <c r="AI624" s="247">
        <v>3</v>
      </c>
      <c r="AJ624" s="247">
        <v>0</v>
      </c>
      <c r="AK624" s="247">
        <v>0</v>
      </c>
      <c r="AL624" s="247">
        <v>0</v>
      </c>
      <c r="AM624" s="246" t="s">
        <v>7857</v>
      </c>
      <c r="AN624" s="247"/>
      <c r="AO624" s="247"/>
    </row>
    <row r="625" spans="1:41">
      <c r="A625" s="245" t="s">
        <v>1980</v>
      </c>
      <c r="B625" s="245" t="s">
        <v>5659</v>
      </c>
      <c r="C625" s="245" t="s">
        <v>7853</v>
      </c>
      <c r="D625" s="245" t="s">
        <v>2233</v>
      </c>
      <c r="E625" s="245" t="s">
        <v>1784</v>
      </c>
      <c r="F625" s="246" t="s">
        <v>727</v>
      </c>
      <c r="G625" s="247" t="s">
        <v>1981</v>
      </c>
      <c r="H625" s="247" t="s">
        <v>5660</v>
      </c>
      <c r="I625" s="248">
        <v>35125</v>
      </c>
      <c r="J625" s="245" t="s">
        <v>5661</v>
      </c>
      <c r="K625" s="245" t="s">
        <v>2332</v>
      </c>
      <c r="L625" s="245" t="s">
        <v>5662</v>
      </c>
      <c r="M625" s="247"/>
      <c r="N625" s="249">
        <v>5</v>
      </c>
      <c r="O625" s="250" t="s">
        <v>5386</v>
      </c>
      <c r="P625" s="250">
        <v>10</v>
      </c>
      <c r="Q625" s="250" t="s">
        <v>2360</v>
      </c>
      <c r="R625" s="251">
        <v>32</v>
      </c>
      <c r="S625" s="250" t="s">
        <v>5663</v>
      </c>
      <c r="T625" s="250">
        <v>2</v>
      </c>
      <c r="U625" s="252" t="s">
        <v>7854</v>
      </c>
      <c r="V625" s="253" t="s">
        <v>26</v>
      </c>
      <c r="W625" s="260" t="s">
        <v>35</v>
      </c>
      <c r="X625" s="254" t="s">
        <v>7862</v>
      </c>
      <c r="Y625" s="255">
        <v>44</v>
      </c>
      <c r="Z625" s="255"/>
      <c r="AA625" s="256" t="s">
        <v>699</v>
      </c>
      <c r="AB625" s="257">
        <f t="shared" si="9"/>
        <v>44</v>
      </c>
      <c r="AC625" s="258">
        <v>0</v>
      </c>
      <c r="AD625" s="247">
        <v>0</v>
      </c>
      <c r="AE625" s="247">
        <v>0</v>
      </c>
      <c r="AF625" s="258">
        <v>38</v>
      </c>
      <c r="AG625" s="258">
        <v>0</v>
      </c>
      <c r="AH625" s="247">
        <v>0</v>
      </c>
      <c r="AI625" s="247">
        <v>6</v>
      </c>
      <c r="AJ625" s="247">
        <v>0</v>
      </c>
      <c r="AK625" s="247">
        <v>0</v>
      </c>
      <c r="AL625" s="247">
        <v>0</v>
      </c>
      <c r="AM625" s="246" t="s">
        <v>7857</v>
      </c>
      <c r="AN625" s="247"/>
      <c r="AO625" s="247"/>
    </row>
    <row r="626" spans="1:41">
      <c r="A626" s="245" t="s">
        <v>1982</v>
      </c>
      <c r="B626" s="245" t="s">
        <v>5664</v>
      </c>
      <c r="C626" s="245" t="s">
        <v>7853</v>
      </c>
      <c r="D626" s="245" t="s">
        <v>2233</v>
      </c>
      <c r="E626" s="245" t="s">
        <v>1784</v>
      </c>
      <c r="F626" s="246" t="s">
        <v>727</v>
      </c>
      <c r="G626" s="247" t="s">
        <v>1983</v>
      </c>
      <c r="H626" s="247" t="s">
        <v>5665</v>
      </c>
      <c r="I626" s="248">
        <v>39326</v>
      </c>
      <c r="J626" s="245" t="s">
        <v>5666</v>
      </c>
      <c r="K626" s="245" t="s">
        <v>2332</v>
      </c>
      <c r="L626" s="245" t="s">
        <v>5667</v>
      </c>
      <c r="M626" s="247" t="s">
        <v>5668</v>
      </c>
      <c r="N626" s="249">
        <v>3</v>
      </c>
      <c r="O626" s="250" t="s">
        <v>4545</v>
      </c>
      <c r="P626" s="250">
        <v>41</v>
      </c>
      <c r="Q626" s="250" t="s">
        <v>4501</v>
      </c>
      <c r="R626" s="251">
        <v>34</v>
      </c>
      <c r="S626" s="250" t="s">
        <v>5669</v>
      </c>
      <c r="T626" s="250">
        <v>2</v>
      </c>
      <c r="U626" s="252" t="s">
        <v>7854</v>
      </c>
      <c r="V626" s="253" t="s">
        <v>26</v>
      </c>
      <c r="W626" s="260" t="s">
        <v>35</v>
      </c>
      <c r="X626" s="254" t="s">
        <v>7862</v>
      </c>
      <c r="Y626" s="255">
        <v>38</v>
      </c>
      <c r="Z626" s="255"/>
      <c r="AA626" s="256" t="s">
        <v>699</v>
      </c>
      <c r="AB626" s="257">
        <f t="shared" si="9"/>
        <v>38</v>
      </c>
      <c r="AC626" s="258">
        <v>0</v>
      </c>
      <c r="AD626" s="247">
        <v>0</v>
      </c>
      <c r="AE626" s="247">
        <v>0</v>
      </c>
      <c r="AF626" s="258">
        <v>0</v>
      </c>
      <c r="AG626" s="258">
        <v>4</v>
      </c>
      <c r="AH626" s="247">
        <v>28</v>
      </c>
      <c r="AI626" s="247">
        <v>6</v>
      </c>
      <c r="AJ626" s="247">
        <v>0</v>
      </c>
      <c r="AK626" s="247">
        <v>0</v>
      </c>
      <c r="AL626" s="247">
        <v>0</v>
      </c>
      <c r="AM626" s="246" t="s">
        <v>7857</v>
      </c>
      <c r="AN626" s="247"/>
      <c r="AO626" s="247"/>
    </row>
    <row r="627" spans="1:41">
      <c r="A627" s="245" t="s">
        <v>1984</v>
      </c>
      <c r="B627" s="245" t="s">
        <v>5670</v>
      </c>
      <c r="C627" s="245" t="s">
        <v>7853</v>
      </c>
      <c r="D627" s="245" t="s">
        <v>2233</v>
      </c>
      <c r="E627" s="245" t="s">
        <v>1784</v>
      </c>
      <c r="F627" s="246" t="s">
        <v>727</v>
      </c>
      <c r="G627" s="247" t="s">
        <v>1985</v>
      </c>
      <c r="H627" s="247" t="s">
        <v>5671</v>
      </c>
      <c r="I627" s="248">
        <v>42795</v>
      </c>
      <c r="J627" s="245" t="s">
        <v>5672</v>
      </c>
      <c r="K627" s="245" t="s">
        <v>2332</v>
      </c>
      <c r="L627" s="245" t="s">
        <v>5673</v>
      </c>
      <c r="M627" s="247" t="s">
        <v>5674</v>
      </c>
      <c r="N627" s="249">
        <v>2</v>
      </c>
      <c r="O627" s="250" t="s">
        <v>5675</v>
      </c>
      <c r="P627" s="250">
        <v>9</v>
      </c>
      <c r="Q627" s="250" t="s">
        <v>4790</v>
      </c>
      <c r="R627" s="251">
        <v>106</v>
      </c>
      <c r="S627" s="250" t="s">
        <v>5676</v>
      </c>
      <c r="T627" s="250">
        <v>1</v>
      </c>
      <c r="U627" s="252" t="s">
        <v>7854</v>
      </c>
      <c r="V627" s="253" t="s">
        <v>2353</v>
      </c>
      <c r="W627" s="260" t="s">
        <v>87</v>
      </c>
      <c r="X627" s="254" t="s">
        <v>7862</v>
      </c>
      <c r="Y627" s="255">
        <v>83</v>
      </c>
      <c r="Z627" s="255"/>
      <c r="AA627" s="256" t="s">
        <v>699</v>
      </c>
      <c r="AB627" s="257">
        <f t="shared" si="9"/>
        <v>83</v>
      </c>
      <c r="AC627" s="258">
        <v>0</v>
      </c>
      <c r="AD627" s="247">
        <v>0</v>
      </c>
      <c r="AE627" s="247">
        <v>0</v>
      </c>
      <c r="AF627" s="258">
        <v>0</v>
      </c>
      <c r="AG627" s="258">
        <v>2</v>
      </c>
      <c r="AH627" s="247">
        <v>74</v>
      </c>
      <c r="AI627" s="247">
        <v>7</v>
      </c>
      <c r="AJ627" s="247">
        <v>0</v>
      </c>
      <c r="AK627" s="247">
        <v>0</v>
      </c>
      <c r="AL627" s="247">
        <v>0</v>
      </c>
      <c r="AM627" s="246" t="s">
        <v>7900</v>
      </c>
      <c r="AN627" s="247"/>
      <c r="AO627" s="247"/>
    </row>
    <row r="628" spans="1:41">
      <c r="A628" s="245" t="s">
        <v>1986</v>
      </c>
      <c r="B628" s="245" t="s">
        <v>5677</v>
      </c>
      <c r="C628" s="245" t="s">
        <v>7853</v>
      </c>
      <c r="D628" s="245" t="s">
        <v>2233</v>
      </c>
      <c r="E628" s="245" t="s">
        <v>1784</v>
      </c>
      <c r="F628" s="246" t="s">
        <v>724</v>
      </c>
      <c r="G628" s="247" t="s">
        <v>1987</v>
      </c>
      <c r="H628" s="247" t="s">
        <v>5678</v>
      </c>
      <c r="I628" s="248">
        <v>39508</v>
      </c>
      <c r="J628" s="245" t="s">
        <v>5679</v>
      </c>
      <c r="K628" s="245" t="s">
        <v>2332</v>
      </c>
      <c r="L628" s="245" t="s">
        <v>5680</v>
      </c>
      <c r="M628" s="247" t="s">
        <v>5681</v>
      </c>
      <c r="N628" s="249">
        <v>5</v>
      </c>
      <c r="O628" s="250" t="s">
        <v>3280</v>
      </c>
      <c r="P628" s="250">
        <v>17</v>
      </c>
      <c r="Q628" s="250" t="s">
        <v>3976</v>
      </c>
      <c r="R628" s="251">
        <v>88</v>
      </c>
      <c r="S628" s="250" t="s">
        <v>5682</v>
      </c>
      <c r="T628" s="250">
        <v>1</v>
      </c>
      <c r="U628" s="252" t="s">
        <v>7854</v>
      </c>
      <c r="V628" s="253" t="s">
        <v>26</v>
      </c>
      <c r="W628" s="260" t="s">
        <v>35</v>
      </c>
      <c r="X628" s="254" t="s">
        <v>7862</v>
      </c>
      <c r="Y628" s="255">
        <v>44</v>
      </c>
      <c r="Z628" s="255"/>
      <c r="AA628" s="256" t="s">
        <v>699</v>
      </c>
      <c r="AB628" s="257">
        <f t="shared" si="9"/>
        <v>44</v>
      </c>
      <c r="AC628" s="258">
        <v>0</v>
      </c>
      <c r="AD628" s="247">
        <v>0</v>
      </c>
      <c r="AE628" s="247">
        <v>0</v>
      </c>
      <c r="AF628" s="258">
        <v>44</v>
      </c>
      <c r="AG628" s="258">
        <v>0</v>
      </c>
      <c r="AH628" s="247">
        <v>0</v>
      </c>
      <c r="AI628" s="247">
        <v>0</v>
      </c>
      <c r="AJ628" s="247">
        <v>0</v>
      </c>
      <c r="AK628" s="247">
        <v>0</v>
      </c>
      <c r="AL628" s="247">
        <v>0</v>
      </c>
      <c r="AM628" s="246" t="s">
        <v>7857</v>
      </c>
      <c r="AN628" s="247"/>
      <c r="AO628" s="247"/>
    </row>
    <row r="629" spans="1:41">
      <c r="A629" s="245" t="s">
        <v>1988</v>
      </c>
      <c r="B629" s="245" t="s">
        <v>5683</v>
      </c>
      <c r="C629" s="245" t="s">
        <v>7853</v>
      </c>
      <c r="D629" s="245" t="s">
        <v>2233</v>
      </c>
      <c r="E629" s="245" t="s">
        <v>1784</v>
      </c>
      <c r="F629" s="246" t="s">
        <v>727</v>
      </c>
      <c r="G629" s="247" t="s">
        <v>1989</v>
      </c>
      <c r="H629" s="247" t="s">
        <v>5684</v>
      </c>
      <c r="I629" s="248">
        <v>12510</v>
      </c>
      <c r="J629" s="245"/>
      <c r="K629" s="245"/>
      <c r="L629" s="245" t="s">
        <v>699</v>
      </c>
      <c r="M629" s="247" t="s">
        <v>699</v>
      </c>
      <c r="N629" s="249">
        <v>3</v>
      </c>
      <c r="O629" s="250" t="s">
        <v>2453</v>
      </c>
      <c r="P629" s="250">
        <v>6</v>
      </c>
      <c r="Q629" s="250" t="s">
        <v>2430</v>
      </c>
      <c r="R629" s="251">
        <v>12</v>
      </c>
      <c r="S629" s="250" t="s">
        <v>3180</v>
      </c>
      <c r="T629" s="250">
        <v>1</v>
      </c>
      <c r="U629" s="252" t="s">
        <v>7854</v>
      </c>
      <c r="V629" s="253" t="s">
        <v>2353</v>
      </c>
      <c r="W629" s="253" t="s">
        <v>7855</v>
      </c>
      <c r="X629" s="254" t="s">
        <v>7856</v>
      </c>
      <c r="Y629" s="255">
        <v>14</v>
      </c>
      <c r="Z629" s="255"/>
      <c r="AA629" s="256" t="s">
        <v>699</v>
      </c>
      <c r="AB629" s="257">
        <f t="shared" si="9"/>
        <v>14</v>
      </c>
      <c r="AC629" s="258">
        <v>0</v>
      </c>
      <c r="AD629" s="247">
        <v>0</v>
      </c>
      <c r="AE629" s="247">
        <v>0</v>
      </c>
      <c r="AF629" s="258">
        <v>8</v>
      </c>
      <c r="AG629" s="258">
        <v>0</v>
      </c>
      <c r="AH629" s="247">
        <v>0</v>
      </c>
      <c r="AI629" s="247">
        <v>6</v>
      </c>
      <c r="AJ629" s="247">
        <v>0</v>
      </c>
      <c r="AK629" s="247">
        <v>0</v>
      </c>
      <c r="AL629" s="247">
        <v>0</v>
      </c>
      <c r="AM629" s="246" t="s">
        <v>7891</v>
      </c>
      <c r="AN629" s="247"/>
      <c r="AO629" s="247"/>
    </row>
    <row r="630" spans="1:41">
      <c r="A630" s="245" t="s">
        <v>1990</v>
      </c>
      <c r="B630" s="245" t="s">
        <v>5685</v>
      </c>
      <c r="C630" s="245" t="s">
        <v>7853</v>
      </c>
      <c r="D630" s="245" t="s">
        <v>2233</v>
      </c>
      <c r="E630" s="245" t="s">
        <v>1784</v>
      </c>
      <c r="F630" s="246" t="s">
        <v>724</v>
      </c>
      <c r="G630" s="247" t="s">
        <v>1991</v>
      </c>
      <c r="H630" s="247" t="s">
        <v>5686</v>
      </c>
      <c r="I630" s="248">
        <v>19122</v>
      </c>
      <c r="J630" s="245" t="s">
        <v>5687</v>
      </c>
      <c r="K630" s="245" t="s">
        <v>2332</v>
      </c>
      <c r="L630" s="245" t="s">
        <v>5688</v>
      </c>
      <c r="M630" s="247" t="s">
        <v>5689</v>
      </c>
      <c r="N630" s="249">
        <v>5</v>
      </c>
      <c r="O630" s="250" t="s">
        <v>5690</v>
      </c>
      <c r="P630" s="250">
        <v>18</v>
      </c>
      <c r="Q630" s="250" t="s">
        <v>2892</v>
      </c>
      <c r="R630" s="251">
        <v>85</v>
      </c>
      <c r="S630" s="250" t="s">
        <v>5691</v>
      </c>
      <c r="T630" s="250"/>
      <c r="U630" s="252" t="s">
        <v>7854</v>
      </c>
      <c r="V630" s="253" t="s">
        <v>26</v>
      </c>
      <c r="W630" s="260" t="s">
        <v>35</v>
      </c>
      <c r="X630" s="254" t="s">
        <v>7862</v>
      </c>
      <c r="Y630" s="255">
        <v>58</v>
      </c>
      <c r="Z630" s="255"/>
      <c r="AA630" s="256" t="s">
        <v>699</v>
      </c>
      <c r="AB630" s="257">
        <f t="shared" si="9"/>
        <v>58</v>
      </c>
      <c r="AC630" s="258">
        <v>0</v>
      </c>
      <c r="AD630" s="247">
        <v>0</v>
      </c>
      <c r="AE630" s="247">
        <v>0</v>
      </c>
      <c r="AF630" s="258">
        <v>44</v>
      </c>
      <c r="AG630" s="258">
        <v>0</v>
      </c>
      <c r="AH630" s="247">
        <v>0</v>
      </c>
      <c r="AI630" s="247">
        <v>14</v>
      </c>
      <c r="AJ630" s="247">
        <v>0</v>
      </c>
      <c r="AK630" s="247">
        <v>0</v>
      </c>
      <c r="AL630" s="247">
        <v>0</v>
      </c>
      <c r="AM630" s="246" t="s">
        <v>7857</v>
      </c>
      <c r="AN630" s="247"/>
      <c r="AO630" s="247"/>
    </row>
    <row r="631" spans="1:41">
      <c r="A631" s="245" t="s">
        <v>1992</v>
      </c>
      <c r="B631" s="245" t="s">
        <v>5692</v>
      </c>
      <c r="C631" s="245" t="s">
        <v>7853</v>
      </c>
      <c r="D631" s="245" t="s">
        <v>2233</v>
      </c>
      <c r="E631" s="245" t="s">
        <v>1784</v>
      </c>
      <c r="F631" s="246" t="s">
        <v>724</v>
      </c>
      <c r="G631" s="247" t="s">
        <v>1993</v>
      </c>
      <c r="H631" s="247" t="s">
        <v>5572</v>
      </c>
      <c r="I631" s="248">
        <v>26726</v>
      </c>
      <c r="J631" s="245"/>
      <c r="K631" s="245"/>
      <c r="L631" s="245" t="s">
        <v>699</v>
      </c>
      <c r="M631" s="247" t="s">
        <v>699</v>
      </c>
      <c r="N631" s="249">
        <v>1</v>
      </c>
      <c r="O631" s="250" t="s">
        <v>5693</v>
      </c>
      <c r="P631" s="250">
        <v>30</v>
      </c>
      <c r="Q631" s="250" t="s">
        <v>2851</v>
      </c>
      <c r="R631" s="251">
        <v>63</v>
      </c>
      <c r="S631" s="250" t="s">
        <v>5694</v>
      </c>
      <c r="T631" s="250">
        <v>8</v>
      </c>
      <c r="U631" s="252" t="s">
        <v>7854</v>
      </c>
      <c r="V631" s="253" t="s">
        <v>26</v>
      </c>
      <c r="W631" s="260" t="s">
        <v>35</v>
      </c>
      <c r="X631" s="254" t="s">
        <v>7862</v>
      </c>
      <c r="Y631" s="255">
        <v>73</v>
      </c>
      <c r="Z631" s="255"/>
      <c r="AA631" s="256" t="s">
        <v>699</v>
      </c>
      <c r="AB631" s="257">
        <f t="shared" si="9"/>
        <v>73</v>
      </c>
      <c r="AC631" s="258">
        <v>0</v>
      </c>
      <c r="AD631" s="247">
        <v>0</v>
      </c>
      <c r="AE631" s="247">
        <v>0</v>
      </c>
      <c r="AF631" s="258">
        <v>11</v>
      </c>
      <c r="AG631" s="258">
        <v>1</v>
      </c>
      <c r="AH631" s="247">
        <v>47</v>
      </c>
      <c r="AI631" s="247">
        <v>14</v>
      </c>
      <c r="AJ631" s="247">
        <v>0</v>
      </c>
      <c r="AK631" s="247">
        <v>0</v>
      </c>
      <c r="AL631" s="247">
        <v>0</v>
      </c>
      <c r="AM631" s="246" t="s">
        <v>7863</v>
      </c>
      <c r="AN631" s="247"/>
      <c r="AO631" s="247"/>
    </row>
    <row r="632" spans="1:41">
      <c r="A632" s="245" t="s">
        <v>1994</v>
      </c>
      <c r="B632" s="245" t="s">
        <v>5695</v>
      </c>
      <c r="C632" s="245" t="s">
        <v>7853</v>
      </c>
      <c r="D632" s="245" t="s">
        <v>2233</v>
      </c>
      <c r="E632" s="245" t="s">
        <v>1784</v>
      </c>
      <c r="F632" s="246" t="s">
        <v>730</v>
      </c>
      <c r="G632" s="247" t="s">
        <v>1995</v>
      </c>
      <c r="H632" s="247" t="s">
        <v>5696</v>
      </c>
      <c r="I632" s="248">
        <v>17983</v>
      </c>
      <c r="J632" s="245" t="s">
        <v>5697</v>
      </c>
      <c r="K632" s="245" t="s">
        <v>2332</v>
      </c>
      <c r="L632" s="245" t="s">
        <v>5698</v>
      </c>
      <c r="M632" s="247" t="s">
        <v>5699</v>
      </c>
      <c r="N632" s="249">
        <v>4</v>
      </c>
      <c r="O632" s="250" t="s">
        <v>5700</v>
      </c>
      <c r="P632" s="250">
        <v>10</v>
      </c>
      <c r="Q632" s="250" t="s">
        <v>3646</v>
      </c>
      <c r="R632" s="251">
        <v>52</v>
      </c>
      <c r="S632" s="250" t="s">
        <v>5701</v>
      </c>
      <c r="T632" s="250">
        <v>1</v>
      </c>
      <c r="U632" s="252" t="s">
        <v>7854</v>
      </c>
      <c r="V632" s="253" t="s">
        <v>26</v>
      </c>
      <c r="W632" s="260" t="s">
        <v>35</v>
      </c>
      <c r="X632" s="254" t="s">
        <v>7862</v>
      </c>
      <c r="Y632" s="255">
        <v>46</v>
      </c>
      <c r="Z632" s="255"/>
      <c r="AA632" s="256" t="s">
        <v>699</v>
      </c>
      <c r="AB632" s="257">
        <f t="shared" si="9"/>
        <v>46</v>
      </c>
      <c r="AC632" s="258">
        <v>0</v>
      </c>
      <c r="AD632" s="247">
        <v>0</v>
      </c>
      <c r="AE632" s="247">
        <v>0</v>
      </c>
      <c r="AF632" s="258">
        <v>40</v>
      </c>
      <c r="AG632" s="258">
        <v>0</v>
      </c>
      <c r="AH632" s="247">
        <v>0</v>
      </c>
      <c r="AI632" s="247">
        <v>6</v>
      </c>
      <c r="AJ632" s="247">
        <v>0</v>
      </c>
      <c r="AK632" s="247">
        <v>0</v>
      </c>
      <c r="AL632" s="247">
        <v>0</v>
      </c>
      <c r="AM632" s="246" t="s">
        <v>7900</v>
      </c>
      <c r="AN632" s="247"/>
      <c r="AO632" s="247"/>
    </row>
    <row r="633" spans="1:41">
      <c r="A633" s="245" t="s">
        <v>1996</v>
      </c>
      <c r="B633" s="245" t="s">
        <v>5702</v>
      </c>
      <c r="C633" s="245" t="s">
        <v>7853</v>
      </c>
      <c r="D633" s="245" t="s">
        <v>2233</v>
      </c>
      <c r="E633" s="245" t="s">
        <v>1784</v>
      </c>
      <c r="F633" s="246" t="s">
        <v>724</v>
      </c>
      <c r="G633" s="247" t="s">
        <v>1997</v>
      </c>
      <c r="H633" s="247" t="s">
        <v>5703</v>
      </c>
      <c r="I633" s="248">
        <v>39142</v>
      </c>
      <c r="J633" s="245"/>
      <c r="K633" s="245"/>
      <c r="L633" s="245" t="s">
        <v>5705</v>
      </c>
      <c r="M633" s="247" t="s">
        <v>5706</v>
      </c>
      <c r="N633" s="249">
        <v>4</v>
      </c>
      <c r="O633" s="250" t="s">
        <v>5707</v>
      </c>
      <c r="P633" s="250">
        <v>14</v>
      </c>
      <c r="Q633" s="250" t="s">
        <v>3874</v>
      </c>
      <c r="R633" s="251">
        <v>99</v>
      </c>
      <c r="S633" s="250" t="s">
        <v>5708</v>
      </c>
      <c r="T633" s="250">
        <v>3</v>
      </c>
      <c r="U633" s="252" t="s">
        <v>7854</v>
      </c>
      <c r="V633" s="253" t="s">
        <v>26</v>
      </c>
      <c r="W633" s="260" t="s">
        <v>35</v>
      </c>
      <c r="X633" s="254" t="s">
        <v>7862</v>
      </c>
      <c r="Y633" s="255">
        <v>70</v>
      </c>
      <c r="Z633" s="255"/>
      <c r="AA633" s="256" t="s">
        <v>699</v>
      </c>
      <c r="AB633" s="257">
        <f t="shared" si="9"/>
        <v>70</v>
      </c>
      <c r="AC633" s="258">
        <v>0</v>
      </c>
      <c r="AD633" s="247">
        <v>0</v>
      </c>
      <c r="AE633" s="247">
        <v>0</v>
      </c>
      <c r="AF633" s="258">
        <v>6</v>
      </c>
      <c r="AG633" s="258">
        <v>0</v>
      </c>
      <c r="AH633" s="247">
        <v>64</v>
      </c>
      <c r="AI633" s="247">
        <v>0</v>
      </c>
      <c r="AJ633" s="247">
        <v>0</v>
      </c>
      <c r="AK633" s="247">
        <v>0</v>
      </c>
      <c r="AL633" s="247">
        <v>0</v>
      </c>
      <c r="AM633" s="246" t="s">
        <v>7857</v>
      </c>
      <c r="AN633" s="247"/>
      <c r="AO633" s="247"/>
    </row>
    <row r="634" spans="1:41">
      <c r="A634" s="245" t="s">
        <v>1998</v>
      </c>
      <c r="B634" s="245" t="s">
        <v>5709</v>
      </c>
      <c r="C634" s="245" t="s">
        <v>7853</v>
      </c>
      <c r="D634" s="245" t="s">
        <v>2233</v>
      </c>
      <c r="E634" s="245" t="s">
        <v>1784</v>
      </c>
      <c r="F634" s="246" t="s">
        <v>730</v>
      </c>
      <c r="G634" s="247" t="s">
        <v>1999</v>
      </c>
      <c r="H634" s="247" t="s">
        <v>5710</v>
      </c>
      <c r="I634" s="248">
        <v>37681</v>
      </c>
      <c r="J634" s="245" t="s">
        <v>5711</v>
      </c>
      <c r="K634" s="245" t="s">
        <v>2332</v>
      </c>
      <c r="L634" s="245" t="s">
        <v>5712</v>
      </c>
      <c r="M634" s="247" t="s">
        <v>5713</v>
      </c>
      <c r="N634" s="249">
        <v>4</v>
      </c>
      <c r="O634" s="250" t="s">
        <v>5714</v>
      </c>
      <c r="P634" s="250">
        <v>20</v>
      </c>
      <c r="Q634" s="250" t="s">
        <v>5715</v>
      </c>
      <c r="R634" s="251">
        <v>59</v>
      </c>
      <c r="S634" s="250" t="s">
        <v>5716</v>
      </c>
      <c r="T634" s="250">
        <v>1</v>
      </c>
      <c r="U634" s="252" t="s">
        <v>7854</v>
      </c>
      <c r="V634" s="253" t="s">
        <v>26</v>
      </c>
      <c r="W634" s="260" t="s">
        <v>35</v>
      </c>
      <c r="X634" s="254" t="s">
        <v>7862</v>
      </c>
      <c r="Y634" s="255">
        <v>51</v>
      </c>
      <c r="Z634" s="255"/>
      <c r="AA634" s="256" t="s">
        <v>699</v>
      </c>
      <c r="AB634" s="257">
        <f t="shared" si="9"/>
        <v>51</v>
      </c>
      <c r="AC634" s="258">
        <v>0</v>
      </c>
      <c r="AD634" s="247">
        <v>0</v>
      </c>
      <c r="AE634" s="247">
        <v>0</v>
      </c>
      <c r="AF634" s="258">
        <v>47</v>
      </c>
      <c r="AG634" s="258">
        <v>0</v>
      </c>
      <c r="AH634" s="247">
        <v>0</v>
      </c>
      <c r="AI634" s="247">
        <v>4</v>
      </c>
      <c r="AJ634" s="247">
        <v>0</v>
      </c>
      <c r="AK634" s="247">
        <v>0</v>
      </c>
      <c r="AL634" s="247">
        <v>0</v>
      </c>
      <c r="AM634" s="246" t="s">
        <v>7863</v>
      </c>
      <c r="AN634" s="247"/>
      <c r="AO634" s="247"/>
    </row>
    <row r="635" spans="1:41">
      <c r="A635" s="245" t="s">
        <v>2000</v>
      </c>
      <c r="B635" s="245" t="s">
        <v>5717</v>
      </c>
      <c r="C635" s="245" t="s">
        <v>7853</v>
      </c>
      <c r="D635" s="245" t="s">
        <v>2233</v>
      </c>
      <c r="E635" s="245" t="s">
        <v>1784</v>
      </c>
      <c r="F635" s="246" t="s">
        <v>727</v>
      </c>
      <c r="G635" s="247" t="s">
        <v>2001</v>
      </c>
      <c r="H635" s="247" t="s">
        <v>5718</v>
      </c>
      <c r="I635" s="248">
        <v>37681</v>
      </c>
      <c r="J635" s="245" t="s">
        <v>5719</v>
      </c>
      <c r="K635" s="245" t="s">
        <v>2332</v>
      </c>
      <c r="L635" s="245" t="s">
        <v>5720</v>
      </c>
      <c r="M635" s="247" t="s">
        <v>5721</v>
      </c>
      <c r="N635" s="249">
        <v>3</v>
      </c>
      <c r="O635" s="250" t="s">
        <v>4883</v>
      </c>
      <c r="P635" s="250">
        <v>15</v>
      </c>
      <c r="Q635" s="250" t="s">
        <v>2508</v>
      </c>
      <c r="R635" s="251">
        <v>63</v>
      </c>
      <c r="S635" s="250" t="s">
        <v>5722</v>
      </c>
      <c r="T635" s="250">
        <v>2</v>
      </c>
      <c r="U635" s="252" t="s">
        <v>7854</v>
      </c>
      <c r="V635" s="253" t="s">
        <v>26</v>
      </c>
      <c r="W635" s="260" t="s">
        <v>35</v>
      </c>
      <c r="X635" s="254" t="s">
        <v>7862</v>
      </c>
      <c r="Y635" s="255">
        <v>48</v>
      </c>
      <c r="Z635" s="255"/>
      <c r="AA635" s="256" t="s">
        <v>699</v>
      </c>
      <c r="AB635" s="257">
        <f t="shared" si="9"/>
        <v>48</v>
      </c>
      <c r="AC635" s="258">
        <v>0</v>
      </c>
      <c r="AD635" s="247">
        <v>0</v>
      </c>
      <c r="AE635" s="247">
        <v>0</v>
      </c>
      <c r="AF635" s="258">
        <v>0</v>
      </c>
      <c r="AG635" s="258">
        <v>2</v>
      </c>
      <c r="AH635" s="247">
        <v>42</v>
      </c>
      <c r="AI635" s="247">
        <v>4</v>
      </c>
      <c r="AJ635" s="247">
        <v>0</v>
      </c>
      <c r="AK635" s="247">
        <v>0</v>
      </c>
      <c r="AL635" s="247">
        <v>0</v>
      </c>
      <c r="AM635" s="246" t="s">
        <v>7891</v>
      </c>
      <c r="AN635" s="247"/>
      <c r="AO635" s="247"/>
    </row>
    <row r="636" spans="1:41">
      <c r="A636" s="245" t="s">
        <v>2002</v>
      </c>
      <c r="B636" s="245" t="s">
        <v>5723</v>
      </c>
      <c r="C636" s="245" t="s">
        <v>7853</v>
      </c>
      <c r="D636" s="245" t="s">
        <v>2233</v>
      </c>
      <c r="E636" s="245" t="s">
        <v>1784</v>
      </c>
      <c r="F636" s="246" t="s">
        <v>727</v>
      </c>
      <c r="G636" s="247" t="s">
        <v>2003</v>
      </c>
      <c r="H636" s="247" t="s">
        <v>5724</v>
      </c>
      <c r="I636" s="248">
        <v>38464</v>
      </c>
      <c r="J636" s="245" t="s">
        <v>5725</v>
      </c>
      <c r="K636" s="245" t="s">
        <v>2332</v>
      </c>
      <c r="L636" s="245" t="s">
        <v>5726</v>
      </c>
      <c r="M636" s="247" t="s">
        <v>5727</v>
      </c>
      <c r="N636" s="249">
        <v>3</v>
      </c>
      <c r="O636" s="250" t="s">
        <v>2765</v>
      </c>
      <c r="P636" s="250">
        <v>10</v>
      </c>
      <c r="Q636" s="250" t="s">
        <v>3672</v>
      </c>
      <c r="R636" s="251">
        <v>21</v>
      </c>
      <c r="S636" s="250" t="s">
        <v>5728</v>
      </c>
      <c r="T636" s="250">
        <v>1</v>
      </c>
      <c r="U636" s="252" t="s">
        <v>7854</v>
      </c>
      <c r="V636" s="253" t="s">
        <v>26</v>
      </c>
      <c r="W636" s="253" t="s">
        <v>7855</v>
      </c>
      <c r="X636" s="254" t="s">
        <v>7856</v>
      </c>
      <c r="Y636" s="255">
        <v>24</v>
      </c>
      <c r="Z636" s="255"/>
      <c r="AA636" s="256" t="s">
        <v>699</v>
      </c>
      <c r="AB636" s="257">
        <f t="shared" si="9"/>
        <v>24</v>
      </c>
      <c r="AC636" s="258">
        <v>0</v>
      </c>
      <c r="AD636" s="247">
        <v>0</v>
      </c>
      <c r="AE636" s="247">
        <v>0</v>
      </c>
      <c r="AF636" s="258">
        <v>13</v>
      </c>
      <c r="AG636" s="258">
        <v>0</v>
      </c>
      <c r="AH636" s="247">
        <v>0</v>
      </c>
      <c r="AI636" s="247">
        <v>11</v>
      </c>
      <c r="AJ636" s="247">
        <v>0</v>
      </c>
      <c r="AK636" s="247">
        <v>0</v>
      </c>
      <c r="AL636" s="247">
        <v>0</v>
      </c>
      <c r="AM636" s="246" t="s">
        <v>7857</v>
      </c>
      <c r="AN636" s="247"/>
      <c r="AO636" s="247"/>
    </row>
    <row r="637" spans="1:41">
      <c r="A637" s="245" t="s">
        <v>2004</v>
      </c>
      <c r="B637" s="245" t="s">
        <v>5729</v>
      </c>
      <c r="C637" s="245" t="s">
        <v>7853</v>
      </c>
      <c r="D637" s="245" t="s">
        <v>2233</v>
      </c>
      <c r="E637" s="245" t="s">
        <v>1784</v>
      </c>
      <c r="F637" s="246" t="s">
        <v>730</v>
      </c>
      <c r="G637" s="247" t="s">
        <v>2005</v>
      </c>
      <c r="H637" s="247" t="s">
        <v>5730</v>
      </c>
      <c r="I637" s="248">
        <v>38834</v>
      </c>
      <c r="J637" s="245" t="s">
        <v>5731</v>
      </c>
      <c r="K637" s="245" t="s">
        <v>2332</v>
      </c>
      <c r="L637" s="245" t="s">
        <v>699</v>
      </c>
      <c r="M637" s="247" t="s">
        <v>699</v>
      </c>
      <c r="N637" s="249">
        <v>2</v>
      </c>
      <c r="O637" s="250" t="s">
        <v>5732</v>
      </c>
      <c r="P637" s="250">
        <v>18</v>
      </c>
      <c r="Q637" s="250" t="s">
        <v>2840</v>
      </c>
      <c r="R637" s="251">
        <v>74</v>
      </c>
      <c r="S637" s="250" t="s">
        <v>5733</v>
      </c>
      <c r="T637" s="250">
        <v>1</v>
      </c>
      <c r="U637" s="252" t="s">
        <v>7854</v>
      </c>
      <c r="V637" s="253" t="s">
        <v>26</v>
      </c>
      <c r="W637" s="260" t="s">
        <v>35</v>
      </c>
      <c r="X637" s="254" t="s">
        <v>7862</v>
      </c>
      <c r="Y637" s="255">
        <v>50</v>
      </c>
      <c r="Z637" s="255"/>
      <c r="AA637" s="256" t="s">
        <v>699</v>
      </c>
      <c r="AB637" s="257">
        <f t="shared" si="9"/>
        <v>50</v>
      </c>
      <c r="AC637" s="258">
        <v>0</v>
      </c>
      <c r="AD637" s="247">
        <v>0</v>
      </c>
      <c r="AE637" s="247">
        <v>0</v>
      </c>
      <c r="AF637" s="258">
        <v>6</v>
      </c>
      <c r="AG637" s="258">
        <v>0</v>
      </c>
      <c r="AH637" s="247">
        <v>44</v>
      </c>
      <c r="AI637" s="247">
        <v>0</v>
      </c>
      <c r="AJ637" s="247">
        <v>0</v>
      </c>
      <c r="AK637" s="247">
        <v>0</v>
      </c>
      <c r="AL637" s="247">
        <v>0</v>
      </c>
      <c r="AM637" s="246" t="s">
        <v>7863</v>
      </c>
      <c r="AN637" s="247"/>
      <c r="AO637" s="247"/>
    </row>
    <row r="638" spans="1:41">
      <c r="A638" s="245" t="s">
        <v>2006</v>
      </c>
      <c r="B638" s="245" t="s">
        <v>5734</v>
      </c>
      <c r="C638" s="245" t="s">
        <v>7853</v>
      </c>
      <c r="D638" s="245" t="s">
        <v>2233</v>
      </c>
      <c r="E638" s="245" t="s">
        <v>1784</v>
      </c>
      <c r="F638" s="246" t="s">
        <v>727</v>
      </c>
      <c r="G638" s="247" t="s">
        <v>2007</v>
      </c>
      <c r="H638" s="247" t="s">
        <v>5735</v>
      </c>
      <c r="I638" s="248">
        <v>37681</v>
      </c>
      <c r="J638" s="245" t="s">
        <v>5736</v>
      </c>
      <c r="K638" s="245" t="s">
        <v>2332</v>
      </c>
      <c r="L638" s="245" t="s">
        <v>5737</v>
      </c>
      <c r="M638" s="247" t="s">
        <v>5738</v>
      </c>
      <c r="N638" s="249">
        <v>3</v>
      </c>
      <c r="O638" s="250" t="s">
        <v>2873</v>
      </c>
      <c r="P638" s="250">
        <v>13</v>
      </c>
      <c r="Q638" s="250" t="s">
        <v>3219</v>
      </c>
      <c r="R638" s="251">
        <v>41</v>
      </c>
      <c r="S638" s="250" t="s">
        <v>5739</v>
      </c>
      <c r="T638" s="250">
        <v>2</v>
      </c>
      <c r="U638" s="252" t="s">
        <v>7854</v>
      </c>
      <c r="V638" s="253" t="s">
        <v>2353</v>
      </c>
      <c r="W638" s="260" t="s">
        <v>35</v>
      </c>
      <c r="X638" s="254" t="s">
        <v>7862</v>
      </c>
      <c r="Y638" s="255">
        <v>47</v>
      </c>
      <c r="Z638" s="255"/>
      <c r="AA638" s="256" t="s">
        <v>699</v>
      </c>
      <c r="AB638" s="257">
        <f t="shared" si="9"/>
        <v>47</v>
      </c>
      <c r="AC638" s="258">
        <v>0</v>
      </c>
      <c r="AD638" s="247">
        <v>0</v>
      </c>
      <c r="AE638" s="247">
        <v>0</v>
      </c>
      <c r="AF638" s="258">
        <v>41</v>
      </c>
      <c r="AG638" s="258">
        <v>0</v>
      </c>
      <c r="AH638" s="247">
        <v>0</v>
      </c>
      <c r="AI638" s="247">
        <v>6</v>
      </c>
      <c r="AJ638" s="247">
        <v>0</v>
      </c>
      <c r="AK638" s="247">
        <v>0</v>
      </c>
      <c r="AL638" s="247">
        <v>0</v>
      </c>
      <c r="AM638" s="246" t="s">
        <v>7857</v>
      </c>
      <c r="AN638" s="247"/>
      <c r="AO638" s="247"/>
    </row>
    <row r="639" spans="1:41">
      <c r="A639" s="245" t="s">
        <v>2008</v>
      </c>
      <c r="B639" s="245" t="s">
        <v>5740</v>
      </c>
      <c r="C639" s="245" t="s">
        <v>7853</v>
      </c>
      <c r="D639" s="245" t="s">
        <v>2233</v>
      </c>
      <c r="E639" s="245" t="s">
        <v>1784</v>
      </c>
      <c r="F639" s="246" t="s">
        <v>727</v>
      </c>
      <c r="G639" s="247" t="s">
        <v>2009</v>
      </c>
      <c r="H639" s="247" t="s">
        <v>5741</v>
      </c>
      <c r="I639" s="248">
        <v>38777</v>
      </c>
      <c r="J639" s="245"/>
      <c r="K639" s="245"/>
      <c r="L639" s="245" t="s">
        <v>5743</v>
      </c>
      <c r="M639" s="247" t="s">
        <v>5744</v>
      </c>
      <c r="N639" s="249">
        <v>1</v>
      </c>
      <c r="O639" s="250" t="s">
        <v>4649</v>
      </c>
      <c r="P639" s="250">
        <v>8</v>
      </c>
      <c r="Q639" s="250" t="s">
        <v>2445</v>
      </c>
      <c r="R639" s="251">
        <v>43</v>
      </c>
      <c r="S639" s="250" t="s">
        <v>5745</v>
      </c>
      <c r="T639" s="250">
        <v>1</v>
      </c>
      <c r="U639" s="252" t="s">
        <v>7854</v>
      </c>
      <c r="V639" s="253" t="s">
        <v>26</v>
      </c>
      <c r="W639" s="260" t="s">
        <v>35</v>
      </c>
      <c r="X639" s="254" t="s">
        <v>7862</v>
      </c>
      <c r="Y639" s="255">
        <v>48</v>
      </c>
      <c r="Z639" s="255"/>
      <c r="AA639" s="256" t="s">
        <v>699</v>
      </c>
      <c r="AB639" s="257">
        <f t="shared" si="9"/>
        <v>48</v>
      </c>
      <c r="AC639" s="258">
        <v>0</v>
      </c>
      <c r="AD639" s="247">
        <v>0</v>
      </c>
      <c r="AE639" s="247">
        <v>0</v>
      </c>
      <c r="AF639" s="258">
        <v>0</v>
      </c>
      <c r="AG639" s="258">
        <v>0</v>
      </c>
      <c r="AH639" s="247">
        <v>42</v>
      </c>
      <c r="AI639" s="247">
        <v>6</v>
      </c>
      <c r="AJ639" s="247">
        <v>0</v>
      </c>
      <c r="AK639" s="247">
        <v>0</v>
      </c>
      <c r="AL639" s="247">
        <v>0</v>
      </c>
      <c r="AM639" s="246" t="s">
        <v>7863</v>
      </c>
      <c r="AN639" s="247"/>
      <c r="AO639" s="247"/>
    </row>
    <row r="640" spans="1:41">
      <c r="A640" s="245" t="s">
        <v>2010</v>
      </c>
      <c r="B640" s="245" t="s">
        <v>5746</v>
      </c>
      <c r="C640" s="245" t="s">
        <v>7853</v>
      </c>
      <c r="D640" s="245" t="s">
        <v>2233</v>
      </c>
      <c r="E640" s="245" t="s">
        <v>1784</v>
      </c>
      <c r="F640" s="246" t="s">
        <v>727</v>
      </c>
      <c r="G640" s="247" t="s">
        <v>2011</v>
      </c>
      <c r="H640" s="247" t="s">
        <v>5747</v>
      </c>
      <c r="I640" s="248">
        <v>36220</v>
      </c>
      <c r="J640" s="245" t="s">
        <v>3034</v>
      </c>
      <c r="K640" s="245" t="s">
        <v>2332</v>
      </c>
      <c r="L640" s="245" t="s">
        <v>5748</v>
      </c>
      <c r="M640" s="247" t="s">
        <v>5749</v>
      </c>
      <c r="N640" s="249">
        <v>2</v>
      </c>
      <c r="O640" s="250" t="s">
        <v>2845</v>
      </c>
      <c r="P640" s="250">
        <v>11</v>
      </c>
      <c r="Q640" s="250" t="s">
        <v>2336</v>
      </c>
      <c r="R640" s="251">
        <v>33</v>
      </c>
      <c r="S640" s="250" t="s">
        <v>5750</v>
      </c>
      <c r="T640" s="250">
        <v>2</v>
      </c>
      <c r="U640" s="252" t="s">
        <v>7854</v>
      </c>
      <c r="V640" s="253" t="s">
        <v>26</v>
      </c>
      <c r="W640" s="260" t="s">
        <v>35</v>
      </c>
      <c r="X640" s="254" t="s">
        <v>7862</v>
      </c>
      <c r="Y640" s="255">
        <v>40</v>
      </c>
      <c r="Z640" s="255"/>
      <c r="AA640" s="256" t="s">
        <v>699</v>
      </c>
      <c r="AB640" s="257">
        <f t="shared" si="9"/>
        <v>40</v>
      </c>
      <c r="AC640" s="258">
        <v>0</v>
      </c>
      <c r="AD640" s="247">
        <v>0</v>
      </c>
      <c r="AE640" s="247">
        <v>0</v>
      </c>
      <c r="AF640" s="258">
        <v>32</v>
      </c>
      <c r="AG640" s="258">
        <v>1</v>
      </c>
      <c r="AH640" s="247">
        <v>0</v>
      </c>
      <c r="AI640" s="247">
        <v>7</v>
      </c>
      <c r="AJ640" s="247">
        <v>0</v>
      </c>
      <c r="AK640" s="247">
        <v>0</v>
      </c>
      <c r="AL640" s="247">
        <v>0</v>
      </c>
      <c r="AM640" s="246" t="s">
        <v>7857</v>
      </c>
      <c r="AN640" s="247"/>
      <c r="AO640" s="247"/>
    </row>
    <row r="641" spans="1:41">
      <c r="A641" s="245" t="s">
        <v>2012</v>
      </c>
      <c r="B641" s="245" t="s">
        <v>5751</v>
      </c>
      <c r="C641" s="245" t="s">
        <v>7853</v>
      </c>
      <c r="D641" s="245" t="s">
        <v>2233</v>
      </c>
      <c r="E641" s="245" t="s">
        <v>1784</v>
      </c>
      <c r="F641" s="246" t="s">
        <v>724</v>
      </c>
      <c r="G641" s="247" t="s">
        <v>2013</v>
      </c>
      <c r="H641" s="247" t="s">
        <v>5752</v>
      </c>
      <c r="I641" s="248">
        <v>37681</v>
      </c>
      <c r="J641" s="245"/>
      <c r="K641" s="245"/>
      <c r="L641" s="245" t="s">
        <v>5754</v>
      </c>
      <c r="M641" s="247" t="s">
        <v>5755</v>
      </c>
      <c r="N641" s="249">
        <v>3</v>
      </c>
      <c r="O641" s="250" t="s">
        <v>5756</v>
      </c>
      <c r="P641" s="250">
        <v>9</v>
      </c>
      <c r="Q641" s="250" t="s">
        <v>5757</v>
      </c>
      <c r="R641" s="251">
        <v>95</v>
      </c>
      <c r="S641" s="250" t="s">
        <v>5758</v>
      </c>
      <c r="T641" s="250">
        <v>1</v>
      </c>
      <c r="U641" s="252" t="s">
        <v>7854</v>
      </c>
      <c r="V641" s="253" t="s">
        <v>26</v>
      </c>
      <c r="W641" s="260" t="s">
        <v>35</v>
      </c>
      <c r="X641" s="254" t="s">
        <v>7862</v>
      </c>
      <c r="Y641" s="255">
        <v>57</v>
      </c>
      <c r="Z641" s="255"/>
      <c r="AA641" s="256" t="s">
        <v>699</v>
      </c>
      <c r="AB641" s="257">
        <f t="shared" si="9"/>
        <v>57</v>
      </c>
      <c r="AC641" s="258">
        <v>0</v>
      </c>
      <c r="AD641" s="247">
        <v>0</v>
      </c>
      <c r="AE641" s="247">
        <v>0</v>
      </c>
      <c r="AF641" s="258">
        <v>54</v>
      </c>
      <c r="AG641" s="258">
        <v>0</v>
      </c>
      <c r="AH641" s="247">
        <v>0</v>
      </c>
      <c r="AI641" s="247">
        <v>3</v>
      </c>
      <c r="AJ641" s="247">
        <v>0</v>
      </c>
      <c r="AK641" s="247">
        <v>0</v>
      </c>
      <c r="AL641" s="247">
        <v>0</v>
      </c>
      <c r="AM641" s="246" t="s">
        <v>7863</v>
      </c>
      <c r="AN641" s="247"/>
      <c r="AO641" s="247"/>
    </row>
    <row r="642" spans="1:41">
      <c r="A642" s="245" t="s">
        <v>2014</v>
      </c>
      <c r="B642" s="245" t="s">
        <v>5759</v>
      </c>
      <c r="C642" s="245" t="s">
        <v>7853</v>
      </c>
      <c r="D642" s="245" t="s">
        <v>2233</v>
      </c>
      <c r="E642" s="245" t="s">
        <v>1784</v>
      </c>
      <c r="F642" s="246" t="s">
        <v>730</v>
      </c>
      <c r="G642" s="247" t="s">
        <v>2015</v>
      </c>
      <c r="H642" s="247" t="s">
        <v>5760</v>
      </c>
      <c r="I642" s="248">
        <v>39508</v>
      </c>
      <c r="J642" s="245" t="s">
        <v>5761</v>
      </c>
      <c r="K642" s="245" t="s">
        <v>2332</v>
      </c>
      <c r="L642" s="245" t="s">
        <v>5762</v>
      </c>
      <c r="M642" s="247" t="s">
        <v>5763</v>
      </c>
      <c r="N642" s="249">
        <v>3</v>
      </c>
      <c r="O642" s="250" t="s">
        <v>4525</v>
      </c>
      <c r="P642" s="250">
        <v>15</v>
      </c>
      <c r="Q642" s="250" t="s">
        <v>3739</v>
      </c>
      <c r="R642" s="251">
        <v>77</v>
      </c>
      <c r="S642" s="250" t="s">
        <v>5764</v>
      </c>
      <c r="T642" s="250">
        <v>1</v>
      </c>
      <c r="U642" s="252" t="s">
        <v>7854</v>
      </c>
      <c r="V642" s="253" t="s">
        <v>26</v>
      </c>
      <c r="W642" s="260" t="s">
        <v>35</v>
      </c>
      <c r="X642" s="254" t="s">
        <v>7862</v>
      </c>
      <c r="Y642" s="255">
        <v>44</v>
      </c>
      <c r="Z642" s="255"/>
      <c r="AA642" s="256" t="s">
        <v>699</v>
      </c>
      <c r="AB642" s="257">
        <f t="shared" si="9"/>
        <v>44</v>
      </c>
      <c r="AC642" s="258">
        <v>0</v>
      </c>
      <c r="AD642" s="247">
        <v>0</v>
      </c>
      <c r="AE642" s="247">
        <v>0</v>
      </c>
      <c r="AF642" s="258">
        <v>0</v>
      </c>
      <c r="AG642" s="258">
        <v>3</v>
      </c>
      <c r="AH642" s="247">
        <v>40</v>
      </c>
      <c r="AI642" s="247">
        <v>1</v>
      </c>
      <c r="AJ642" s="247">
        <v>0</v>
      </c>
      <c r="AK642" s="247">
        <v>0</v>
      </c>
      <c r="AL642" s="247">
        <v>0</v>
      </c>
      <c r="AM642" s="246" t="s">
        <v>7857</v>
      </c>
      <c r="AN642" s="247"/>
      <c r="AO642" s="247"/>
    </row>
    <row r="643" spans="1:41">
      <c r="A643" s="245" t="s">
        <v>2016</v>
      </c>
      <c r="B643" s="245" t="s">
        <v>5765</v>
      </c>
      <c r="C643" s="245" t="s">
        <v>7853</v>
      </c>
      <c r="D643" s="245" t="s">
        <v>2233</v>
      </c>
      <c r="E643" s="245" t="s">
        <v>1784</v>
      </c>
      <c r="F643" s="246" t="s">
        <v>727</v>
      </c>
      <c r="G643" s="247" t="s">
        <v>2017</v>
      </c>
      <c r="H643" s="247" t="s">
        <v>5766</v>
      </c>
      <c r="I643" s="248">
        <v>36220</v>
      </c>
      <c r="J643" s="245"/>
      <c r="K643" s="245"/>
      <c r="L643" s="245" t="s">
        <v>5768</v>
      </c>
      <c r="M643" s="247" t="s">
        <v>5769</v>
      </c>
      <c r="N643" s="249">
        <v>3</v>
      </c>
      <c r="O643" s="250" t="s">
        <v>5770</v>
      </c>
      <c r="P643" s="250">
        <v>13</v>
      </c>
      <c r="Q643" s="250" t="s">
        <v>3263</v>
      </c>
      <c r="R643" s="251">
        <v>46</v>
      </c>
      <c r="S643" s="250" t="s">
        <v>5771</v>
      </c>
      <c r="T643" s="250">
        <v>2</v>
      </c>
      <c r="U643" s="252" t="s">
        <v>7854</v>
      </c>
      <c r="V643" s="253" t="s">
        <v>26</v>
      </c>
      <c r="W643" s="260" t="s">
        <v>35</v>
      </c>
      <c r="X643" s="254" t="s">
        <v>7862</v>
      </c>
      <c r="Y643" s="255">
        <v>57</v>
      </c>
      <c r="Z643" s="255"/>
      <c r="AA643" s="256" t="s">
        <v>699</v>
      </c>
      <c r="AB643" s="257">
        <f t="shared" si="9"/>
        <v>57</v>
      </c>
      <c r="AC643" s="258">
        <v>0</v>
      </c>
      <c r="AD643" s="247">
        <v>0</v>
      </c>
      <c r="AE643" s="247">
        <v>0</v>
      </c>
      <c r="AF643" s="258">
        <v>57</v>
      </c>
      <c r="AG643" s="258">
        <v>0</v>
      </c>
      <c r="AH643" s="247">
        <v>0</v>
      </c>
      <c r="AI643" s="247">
        <v>0</v>
      </c>
      <c r="AJ643" s="247">
        <v>0</v>
      </c>
      <c r="AK643" s="247">
        <v>0</v>
      </c>
      <c r="AL643" s="247">
        <v>0</v>
      </c>
      <c r="AM643" s="246" t="s">
        <v>7857</v>
      </c>
      <c r="AN643" s="247"/>
      <c r="AO643" s="247"/>
    </row>
    <row r="644" spans="1:41">
      <c r="A644" s="245" t="s">
        <v>2018</v>
      </c>
      <c r="B644" s="245" t="s">
        <v>5772</v>
      </c>
      <c r="C644" s="245" t="s">
        <v>7853</v>
      </c>
      <c r="D644" s="245" t="s">
        <v>2233</v>
      </c>
      <c r="E644" s="245" t="s">
        <v>1784</v>
      </c>
      <c r="F644" s="246" t="s">
        <v>784</v>
      </c>
      <c r="G644" s="247" t="s">
        <v>2019</v>
      </c>
      <c r="H644" s="247" t="s">
        <v>8053</v>
      </c>
      <c r="I644" s="248">
        <v>34095</v>
      </c>
      <c r="J644" s="245" t="s">
        <v>5774</v>
      </c>
      <c r="K644" s="245" t="s">
        <v>2332</v>
      </c>
      <c r="L644" s="245" t="s">
        <v>5775</v>
      </c>
      <c r="M644" s="247" t="s">
        <v>5776</v>
      </c>
      <c r="N644" s="249">
        <v>5</v>
      </c>
      <c r="O644" s="250" t="s">
        <v>5372</v>
      </c>
      <c r="P644" s="250">
        <v>15</v>
      </c>
      <c r="Q644" s="250" t="s">
        <v>5777</v>
      </c>
      <c r="R644" s="251">
        <v>101</v>
      </c>
      <c r="S644" s="250" t="s">
        <v>5778</v>
      </c>
      <c r="T644" s="250">
        <v>2</v>
      </c>
      <c r="U644" s="252" t="s">
        <v>7854</v>
      </c>
      <c r="V644" s="253" t="s">
        <v>26</v>
      </c>
      <c r="W644" s="253" t="s">
        <v>7855</v>
      </c>
      <c r="X644" s="254" t="s">
        <v>7856</v>
      </c>
      <c r="Y644" s="255">
        <v>27</v>
      </c>
      <c r="Z644" s="255"/>
      <c r="AA644" s="256" t="s">
        <v>699</v>
      </c>
      <c r="AB644" s="257">
        <f t="shared" ref="AB644:AB707" si="10">SUM(AC644:AL644)</f>
        <v>27</v>
      </c>
      <c r="AC644" s="258">
        <v>0</v>
      </c>
      <c r="AD644" s="247">
        <v>0</v>
      </c>
      <c r="AE644" s="247">
        <v>0</v>
      </c>
      <c r="AF644" s="258">
        <v>27</v>
      </c>
      <c r="AG644" s="258">
        <v>0</v>
      </c>
      <c r="AH644" s="247">
        <v>0</v>
      </c>
      <c r="AI644" s="247">
        <v>0</v>
      </c>
      <c r="AJ644" s="247">
        <v>0</v>
      </c>
      <c r="AK644" s="247">
        <v>0</v>
      </c>
      <c r="AL644" s="247">
        <v>0</v>
      </c>
      <c r="AM644" s="246" t="s">
        <v>7857</v>
      </c>
      <c r="AN644" s="247"/>
      <c r="AO644" s="247"/>
    </row>
    <row r="645" spans="1:41">
      <c r="A645" s="245" t="s">
        <v>2020</v>
      </c>
      <c r="B645" s="245" t="s">
        <v>5779</v>
      </c>
      <c r="C645" s="245" t="s">
        <v>7853</v>
      </c>
      <c r="D645" s="245" t="s">
        <v>2233</v>
      </c>
      <c r="E645" s="245" t="s">
        <v>1784</v>
      </c>
      <c r="F645" s="246" t="s">
        <v>7859</v>
      </c>
      <c r="G645" s="247" t="s">
        <v>2021</v>
      </c>
      <c r="H645" s="247" t="s">
        <v>5780</v>
      </c>
      <c r="I645" s="248">
        <v>12702</v>
      </c>
      <c r="J645" s="245"/>
      <c r="K645" s="245"/>
      <c r="L645" s="245" t="s">
        <v>699</v>
      </c>
      <c r="M645" s="247" t="s">
        <v>699</v>
      </c>
      <c r="N645" s="249">
        <v>3</v>
      </c>
      <c r="O645" s="250" t="s">
        <v>2492</v>
      </c>
      <c r="P645" s="250">
        <v>17</v>
      </c>
      <c r="Q645" s="250" t="s">
        <v>2369</v>
      </c>
      <c r="R645" s="251">
        <v>32</v>
      </c>
      <c r="S645" s="250" t="s">
        <v>5781</v>
      </c>
      <c r="T645" s="250"/>
      <c r="U645" s="252" t="s">
        <v>7854</v>
      </c>
      <c r="V645" s="253" t="s">
        <v>26</v>
      </c>
      <c r="W645" s="253" t="s">
        <v>7855</v>
      </c>
      <c r="X645" s="254" t="s">
        <v>7856</v>
      </c>
      <c r="Y645" s="255">
        <v>31</v>
      </c>
      <c r="Z645" s="255"/>
      <c r="AA645" s="256" t="s">
        <v>699</v>
      </c>
      <c r="AB645" s="257">
        <f t="shared" si="10"/>
        <v>31</v>
      </c>
      <c r="AC645" s="258">
        <v>0</v>
      </c>
      <c r="AD645" s="247">
        <v>0</v>
      </c>
      <c r="AE645" s="247">
        <v>0</v>
      </c>
      <c r="AF645" s="258">
        <v>18</v>
      </c>
      <c r="AG645" s="258">
        <v>0</v>
      </c>
      <c r="AH645" s="247">
        <v>0</v>
      </c>
      <c r="AI645" s="247">
        <v>13</v>
      </c>
      <c r="AJ645" s="247">
        <v>0</v>
      </c>
      <c r="AK645" s="247">
        <v>0</v>
      </c>
      <c r="AL645" s="247">
        <v>0</v>
      </c>
      <c r="AM645" s="246" t="s">
        <v>7857</v>
      </c>
      <c r="AN645" s="247"/>
      <c r="AO645" s="247"/>
    </row>
    <row r="646" spans="1:41">
      <c r="A646" s="245" t="s">
        <v>2022</v>
      </c>
      <c r="B646" s="245" t="s">
        <v>5782</v>
      </c>
      <c r="C646" s="245" t="s">
        <v>7853</v>
      </c>
      <c r="D646" s="245" t="s">
        <v>2233</v>
      </c>
      <c r="E646" s="245" t="s">
        <v>1784</v>
      </c>
      <c r="F646" s="246" t="s">
        <v>724</v>
      </c>
      <c r="G646" s="247" t="s">
        <v>2023</v>
      </c>
      <c r="H646" s="247" t="s">
        <v>5783</v>
      </c>
      <c r="I646" s="248">
        <v>11049</v>
      </c>
      <c r="J646" s="245"/>
      <c r="K646" s="245"/>
      <c r="L646" s="245" t="s">
        <v>699</v>
      </c>
      <c r="M646" s="247" t="s">
        <v>699</v>
      </c>
      <c r="N646" s="249">
        <v>8</v>
      </c>
      <c r="O646" s="250" t="s">
        <v>5693</v>
      </c>
      <c r="P646" s="250">
        <v>61</v>
      </c>
      <c r="Q646" s="250" t="s">
        <v>3794</v>
      </c>
      <c r="R646" s="251">
        <v>58</v>
      </c>
      <c r="S646" s="250" t="s">
        <v>5784</v>
      </c>
      <c r="T646" s="250">
        <v>2</v>
      </c>
      <c r="U646" s="252" t="s">
        <v>7854</v>
      </c>
      <c r="V646" s="253" t="s">
        <v>26</v>
      </c>
      <c r="W646" s="253" t="s">
        <v>7855</v>
      </c>
      <c r="X646" s="254" t="s">
        <v>7856</v>
      </c>
      <c r="Y646" s="255">
        <v>67</v>
      </c>
      <c r="Z646" s="255"/>
      <c r="AA646" s="256" t="s">
        <v>699</v>
      </c>
      <c r="AB646" s="257">
        <f t="shared" si="10"/>
        <v>67</v>
      </c>
      <c r="AC646" s="258">
        <v>0</v>
      </c>
      <c r="AD646" s="247">
        <v>0</v>
      </c>
      <c r="AE646" s="247">
        <v>0</v>
      </c>
      <c r="AF646" s="258">
        <v>1</v>
      </c>
      <c r="AG646" s="258">
        <v>0</v>
      </c>
      <c r="AH646" s="247">
        <v>29</v>
      </c>
      <c r="AI646" s="247">
        <v>37</v>
      </c>
      <c r="AJ646" s="247">
        <v>0</v>
      </c>
      <c r="AK646" s="247">
        <v>0</v>
      </c>
      <c r="AL646" s="247">
        <v>0</v>
      </c>
      <c r="AM646" s="246" t="s">
        <v>7863</v>
      </c>
      <c r="AN646" s="247"/>
      <c r="AO646" s="247"/>
    </row>
    <row r="647" spans="1:41">
      <c r="A647" s="245" t="s">
        <v>2024</v>
      </c>
      <c r="B647" s="245" t="s">
        <v>5785</v>
      </c>
      <c r="C647" s="245" t="s">
        <v>7853</v>
      </c>
      <c r="D647" s="245" t="s">
        <v>2233</v>
      </c>
      <c r="E647" s="245" t="s">
        <v>1784</v>
      </c>
      <c r="F647" s="246" t="s">
        <v>724</v>
      </c>
      <c r="G647" s="247" t="s">
        <v>2025</v>
      </c>
      <c r="H647" s="247" t="s">
        <v>5786</v>
      </c>
      <c r="I647" s="248">
        <v>24909</v>
      </c>
      <c r="J647" s="245" t="s">
        <v>5787</v>
      </c>
      <c r="K647" s="245" t="s">
        <v>2332</v>
      </c>
      <c r="L647" s="245" t="s">
        <v>5788</v>
      </c>
      <c r="M647" s="247" t="s">
        <v>5789</v>
      </c>
      <c r="N647" s="249">
        <v>1</v>
      </c>
      <c r="O647" s="250" t="s">
        <v>5790</v>
      </c>
      <c r="P647" s="250">
        <v>16</v>
      </c>
      <c r="Q647" s="250" t="s">
        <v>3398</v>
      </c>
      <c r="R647" s="251">
        <v>100</v>
      </c>
      <c r="S647" s="250" t="s">
        <v>5791</v>
      </c>
      <c r="T647" s="250">
        <v>2</v>
      </c>
      <c r="U647" s="252" t="s">
        <v>7854</v>
      </c>
      <c r="V647" s="253" t="s">
        <v>26</v>
      </c>
      <c r="W647" s="260" t="s">
        <v>35</v>
      </c>
      <c r="X647" s="254" t="s">
        <v>7862</v>
      </c>
      <c r="Y647" s="255">
        <v>58</v>
      </c>
      <c r="Z647" s="255"/>
      <c r="AA647" s="256" t="s">
        <v>699</v>
      </c>
      <c r="AB647" s="257">
        <f t="shared" si="10"/>
        <v>58</v>
      </c>
      <c r="AC647" s="258">
        <v>0</v>
      </c>
      <c r="AD647" s="247">
        <v>0</v>
      </c>
      <c r="AE647" s="247">
        <v>0</v>
      </c>
      <c r="AF647" s="258">
        <v>58</v>
      </c>
      <c r="AG647" s="258">
        <v>0</v>
      </c>
      <c r="AH647" s="247">
        <v>0</v>
      </c>
      <c r="AI647" s="247">
        <v>0</v>
      </c>
      <c r="AJ647" s="247">
        <v>0</v>
      </c>
      <c r="AK647" s="247">
        <v>0</v>
      </c>
      <c r="AL647" s="247">
        <v>0</v>
      </c>
      <c r="AM647" s="246" t="s">
        <v>7863</v>
      </c>
      <c r="AN647" s="247"/>
      <c r="AO647" s="247"/>
    </row>
    <row r="648" spans="1:41">
      <c r="A648" s="245" t="s">
        <v>8054</v>
      </c>
      <c r="B648" s="245" t="s">
        <v>5792</v>
      </c>
      <c r="C648" s="245" t="s">
        <v>7858</v>
      </c>
      <c r="D648" s="245" t="s">
        <v>2233</v>
      </c>
      <c r="E648" s="254" t="s">
        <v>8055</v>
      </c>
      <c r="F648" s="272" t="s">
        <v>7904</v>
      </c>
      <c r="G648" s="263" t="s">
        <v>8056</v>
      </c>
      <c r="H648" s="263"/>
      <c r="I648" s="268"/>
      <c r="J648" s="245"/>
      <c r="K648" s="245"/>
      <c r="L648" s="245" t="s">
        <v>699</v>
      </c>
      <c r="M648" s="247" t="s">
        <v>699</v>
      </c>
      <c r="N648" s="249">
        <v>1</v>
      </c>
      <c r="O648" s="250" t="s">
        <v>5790</v>
      </c>
      <c r="P648" s="261">
        <v>16</v>
      </c>
      <c r="Q648" s="250" t="s">
        <v>7877</v>
      </c>
      <c r="R648" s="251">
        <v>29</v>
      </c>
      <c r="S648" s="250" t="s">
        <v>8057</v>
      </c>
      <c r="T648" s="261">
        <v>2</v>
      </c>
      <c r="U648" s="252"/>
      <c r="V648" s="253"/>
      <c r="W648" s="253" t="s">
        <v>7855</v>
      </c>
      <c r="X648" s="254" t="s">
        <v>7856</v>
      </c>
      <c r="Y648" s="255">
        <v>0</v>
      </c>
      <c r="Z648" s="255"/>
      <c r="AA648" s="256" t="s">
        <v>699</v>
      </c>
      <c r="AB648" s="257">
        <f t="shared" si="10"/>
        <v>0</v>
      </c>
      <c r="AC648" s="258">
        <v>0</v>
      </c>
      <c r="AD648" s="247">
        <v>0</v>
      </c>
      <c r="AE648" s="247">
        <v>0</v>
      </c>
      <c r="AF648" s="258">
        <v>0</v>
      </c>
      <c r="AG648" s="258">
        <v>0</v>
      </c>
      <c r="AH648" s="247">
        <v>0</v>
      </c>
      <c r="AI648" s="247">
        <v>0</v>
      </c>
      <c r="AJ648" s="247">
        <v>0</v>
      </c>
      <c r="AK648" s="247">
        <v>0</v>
      </c>
      <c r="AL648" s="247">
        <v>0</v>
      </c>
      <c r="AM648" s="246"/>
      <c r="AN648" s="247"/>
      <c r="AO648" s="247"/>
    </row>
    <row r="649" spans="1:41">
      <c r="A649" s="245" t="s">
        <v>2251</v>
      </c>
      <c r="B649" s="245"/>
      <c r="C649" s="245" t="s">
        <v>7858</v>
      </c>
      <c r="D649" s="245" t="s">
        <v>2233</v>
      </c>
      <c r="E649" s="254" t="s">
        <v>8055</v>
      </c>
      <c r="F649" s="272" t="s">
        <v>7859</v>
      </c>
      <c r="G649" s="263" t="s">
        <v>8058</v>
      </c>
      <c r="H649" s="263" t="s">
        <v>8059</v>
      </c>
      <c r="I649" s="268">
        <v>16742</v>
      </c>
      <c r="J649" s="245"/>
      <c r="K649" s="245"/>
      <c r="L649" s="245" t="s">
        <v>699</v>
      </c>
      <c r="M649" s="247" t="s">
        <v>699</v>
      </c>
      <c r="N649" s="249">
        <v>3</v>
      </c>
      <c r="O649" s="250"/>
      <c r="P649" s="261"/>
      <c r="Q649" s="250" t="s">
        <v>7916</v>
      </c>
      <c r="R649" s="251" t="s">
        <v>7897</v>
      </c>
      <c r="S649" s="250" t="s">
        <v>8060</v>
      </c>
      <c r="T649" s="261">
        <v>1</v>
      </c>
      <c r="U649" s="252"/>
      <c r="V649" s="269"/>
      <c r="W649" s="253" t="s">
        <v>7855</v>
      </c>
      <c r="X649" s="254" t="s">
        <v>7856</v>
      </c>
      <c r="Y649" s="255">
        <v>4</v>
      </c>
      <c r="Z649" s="255"/>
      <c r="AA649" s="256" t="s">
        <v>7930</v>
      </c>
      <c r="AB649" s="257">
        <f t="shared" si="10"/>
        <v>4</v>
      </c>
      <c r="AC649" s="258">
        <v>0</v>
      </c>
      <c r="AD649" s="247">
        <v>0</v>
      </c>
      <c r="AE649" s="247">
        <v>0</v>
      </c>
      <c r="AF649" s="258">
        <v>4</v>
      </c>
      <c r="AG649" s="258">
        <v>0</v>
      </c>
      <c r="AH649" s="247">
        <v>0</v>
      </c>
      <c r="AI649" s="247">
        <v>0</v>
      </c>
      <c r="AJ649" s="247">
        <v>0</v>
      </c>
      <c r="AK649" s="247">
        <v>0</v>
      </c>
      <c r="AL649" s="247">
        <v>0</v>
      </c>
      <c r="AM649" s="246"/>
      <c r="AN649" s="247"/>
      <c r="AO649" s="247"/>
    </row>
    <row r="650" spans="1:41">
      <c r="A650" s="245" t="s">
        <v>2026</v>
      </c>
      <c r="B650" s="245" t="s">
        <v>5793</v>
      </c>
      <c r="C650" s="245" t="s">
        <v>7853</v>
      </c>
      <c r="D650" s="245" t="s">
        <v>2233</v>
      </c>
      <c r="E650" s="245" t="s">
        <v>1784</v>
      </c>
      <c r="F650" s="246" t="s">
        <v>730</v>
      </c>
      <c r="G650" s="247" t="s">
        <v>2027</v>
      </c>
      <c r="H650" s="247" t="s">
        <v>5794</v>
      </c>
      <c r="I650" s="248">
        <v>18895</v>
      </c>
      <c r="J650" s="245" t="s">
        <v>5795</v>
      </c>
      <c r="K650" s="245" t="s">
        <v>2332</v>
      </c>
      <c r="L650" s="245" t="s">
        <v>5796</v>
      </c>
      <c r="M650" s="247" t="s">
        <v>5797</v>
      </c>
      <c r="N650" s="249">
        <v>5</v>
      </c>
      <c r="O650" s="250" t="s">
        <v>2526</v>
      </c>
      <c r="P650" s="250">
        <v>19</v>
      </c>
      <c r="Q650" s="250" t="s">
        <v>2798</v>
      </c>
      <c r="R650" s="251">
        <v>47</v>
      </c>
      <c r="S650" s="250" t="s">
        <v>5798</v>
      </c>
      <c r="T650" s="250">
        <v>1</v>
      </c>
      <c r="U650" s="252" t="s">
        <v>7854</v>
      </c>
      <c r="V650" s="253" t="s">
        <v>26</v>
      </c>
      <c r="W650" s="260" t="s">
        <v>35</v>
      </c>
      <c r="X650" s="254" t="s">
        <v>7862</v>
      </c>
      <c r="Y650" s="255">
        <v>42</v>
      </c>
      <c r="Z650" s="255"/>
      <c r="AA650" s="256" t="s">
        <v>699</v>
      </c>
      <c r="AB650" s="257">
        <f t="shared" si="10"/>
        <v>42</v>
      </c>
      <c r="AC650" s="258">
        <v>0</v>
      </c>
      <c r="AD650" s="247">
        <v>0</v>
      </c>
      <c r="AE650" s="247">
        <v>0</v>
      </c>
      <c r="AF650" s="258">
        <v>7</v>
      </c>
      <c r="AG650" s="258">
        <v>2</v>
      </c>
      <c r="AH650" s="247">
        <v>27</v>
      </c>
      <c r="AI650" s="247">
        <v>6</v>
      </c>
      <c r="AJ650" s="247">
        <v>0</v>
      </c>
      <c r="AK650" s="247">
        <v>0</v>
      </c>
      <c r="AL650" s="247">
        <v>0</v>
      </c>
      <c r="AM650" s="246" t="s">
        <v>7857</v>
      </c>
      <c r="AN650" s="247"/>
      <c r="AO650" s="247"/>
    </row>
    <row r="651" spans="1:41">
      <c r="A651" s="245" t="s">
        <v>2253</v>
      </c>
      <c r="B651" s="245" t="s">
        <v>5799</v>
      </c>
      <c r="C651" s="245" t="s">
        <v>7858</v>
      </c>
      <c r="D651" s="245" t="s">
        <v>2233</v>
      </c>
      <c r="E651" s="254" t="s">
        <v>8055</v>
      </c>
      <c r="F651" s="272" t="s">
        <v>7901</v>
      </c>
      <c r="G651" s="263" t="s">
        <v>8061</v>
      </c>
      <c r="H651" s="263"/>
      <c r="I651" s="268"/>
      <c r="J651" s="245"/>
      <c r="K651" s="245"/>
      <c r="L651" s="245" t="s">
        <v>699</v>
      </c>
      <c r="M651" s="247" t="s">
        <v>699</v>
      </c>
      <c r="N651" s="249">
        <v>4</v>
      </c>
      <c r="O651" s="250"/>
      <c r="P651" s="261"/>
      <c r="Q651" s="250" t="s">
        <v>2430</v>
      </c>
      <c r="R651" s="251">
        <v>27</v>
      </c>
      <c r="S651" s="250" t="s">
        <v>5800</v>
      </c>
      <c r="T651" s="261"/>
      <c r="U651" s="252"/>
      <c r="V651" s="253"/>
      <c r="W651" s="253" t="s">
        <v>7855</v>
      </c>
      <c r="X651" s="254" t="s">
        <v>7856</v>
      </c>
      <c r="Y651" s="255">
        <v>0</v>
      </c>
      <c r="Z651" s="255"/>
      <c r="AA651" s="256" t="s">
        <v>699</v>
      </c>
      <c r="AB651" s="257">
        <f t="shared" si="10"/>
        <v>0</v>
      </c>
      <c r="AC651" s="258">
        <v>0</v>
      </c>
      <c r="AD651" s="247">
        <v>0</v>
      </c>
      <c r="AE651" s="247">
        <v>0</v>
      </c>
      <c r="AF651" s="258">
        <v>0</v>
      </c>
      <c r="AG651" s="258">
        <v>0</v>
      </c>
      <c r="AH651" s="247">
        <v>0</v>
      </c>
      <c r="AI651" s="247">
        <v>0</v>
      </c>
      <c r="AJ651" s="247">
        <v>0</v>
      </c>
      <c r="AK651" s="247">
        <v>0</v>
      </c>
      <c r="AL651" s="247">
        <v>0</v>
      </c>
      <c r="AM651" s="246"/>
      <c r="AN651" s="247"/>
      <c r="AO651" s="247"/>
    </row>
    <row r="652" spans="1:41">
      <c r="A652" s="245" t="s">
        <v>2028</v>
      </c>
      <c r="B652" s="245" t="s">
        <v>5801</v>
      </c>
      <c r="C652" s="245" t="s">
        <v>7853</v>
      </c>
      <c r="D652" s="245" t="s">
        <v>2233</v>
      </c>
      <c r="E652" s="245" t="s">
        <v>1784</v>
      </c>
      <c r="F652" s="246" t="s">
        <v>727</v>
      </c>
      <c r="G652" s="247" t="s">
        <v>2029</v>
      </c>
      <c r="H652" s="247" t="s">
        <v>5802</v>
      </c>
      <c r="I652" s="248">
        <v>42064</v>
      </c>
      <c r="J652" s="245" t="s">
        <v>5803</v>
      </c>
      <c r="K652" s="245" t="s">
        <v>2332</v>
      </c>
      <c r="L652" s="245" t="s">
        <v>5804</v>
      </c>
      <c r="M652" s="247" t="s">
        <v>5805</v>
      </c>
      <c r="N652" s="249">
        <v>4</v>
      </c>
      <c r="O652" s="250" t="s">
        <v>5806</v>
      </c>
      <c r="P652" s="250">
        <v>14</v>
      </c>
      <c r="Q652" s="250" t="s">
        <v>5807</v>
      </c>
      <c r="R652" s="251">
        <v>90</v>
      </c>
      <c r="S652" s="250" t="s">
        <v>5808</v>
      </c>
      <c r="T652" s="250">
        <v>1</v>
      </c>
      <c r="U652" s="252" t="s">
        <v>7854</v>
      </c>
      <c r="V652" s="253" t="s">
        <v>26</v>
      </c>
      <c r="W652" s="260" t="s">
        <v>87</v>
      </c>
      <c r="X652" s="254" t="s">
        <v>7862</v>
      </c>
      <c r="Y652" s="255">
        <v>75</v>
      </c>
      <c r="Z652" s="255"/>
      <c r="AA652" s="256" t="s">
        <v>699</v>
      </c>
      <c r="AB652" s="257">
        <f t="shared" si="10"/>
        <v>75</v>
      </c>
      <c r="AC652" s="258">
        <v>0</v>
      </c>
      <c r="AD652" s="247">
        <v>0</v>
      </c>
      <c r="AE652" s="247">
        <v>0</v>
      </c>
      <c r="AF652" s="258">
        <v>73</v>
      </c>
      <c r="AG652" s="258">
        <v>2</v>
      </c>
      <c r="AH652" s="247">
        <v>0</v>
      </c>
      <c r="AI652" s="247">
        <v>0</v>
      </c>
      <c r="AJ652" s="247">
        <v>0</v>
      </c>
      <c r="AK652" s="247">
        <v>0</v>
      </c>
      <c r="AL652" s="247">
        <v>0</v>
      </c>
      <c r="AM652" s="246" t="s">
        <v>7863</v>
      </c>
      <c r="AN652" s="247"/>
      <c r="AO652" s="247"/>
    </row>
    <row r="653" spans="1:41">
      <c r="A653" s="245" t="s">
        <v>2030</v>
      </c>
      <c r="B653" s="245" t="s">
        <v>5809</v>
      </c>
      <c r="C653" s="245" t="s">
        <v>7853</v>
      </c>
      <c r="D653" s="245" t="s">
        <v>2233</v>
      </c>
      <c r="E653" s="245" t="s">
        <v>1784</v>
      </c>
      <c r="F653" s="246" t="s">
        <v>727</v>
      </c>
      <c r="G653" s="247" t="s">
        <v>2031</v>
      </c>
      <c r="H653" s="247" t="s">
        <v>5810</v>
      </c>
      <c r="I653" s="248">
        <v>39508</v>
      </c>
      <c r="J653" s="245" t="s">
        <v>5811</v>
      </c>
      <c r="K653" s="245" t="s">
        <v>2332</v>
      </c>
      <c r="L653" s="245" t="s">
        <v>5812</v>
      </c>
      <c r="M653" s="247" t="s">
        <v>5813</v>
      </c>
      <c r="N653" s="249">
        <v>3</v>
      </c>
      <c r="O653" s="250" t="s">
        <v>5814</v>
      </c>
      <c r="P653" s="250">
        <v>8</v>
      </c>
      <c r="Q653" s="250" t="s">
        <v>3478</v>
      </c>
      <c r="R653" s="251">
        <v>78</v>
      </c>
      <c r="S653" s="250" t="s">
        <v>5815</v>
      </c>
      <c r="T653" s="250">
        <v>1</v>
      </c>
      <c r="U653" s="252" t="s">
        <v>7854</v>
      </c>
      <c r="V653" s="253" t="s">
        <v>26</v>
      </c>
      <c r="W653" s="260" t="s">
        <v>87</v>
      </c>
      <c r="X653" s="254" t="s">
        <v>7862</v>
      </c>
      <c r="Y653" s="255">
        <v>54</v>
      </c>
      <c r="Z653" s="255"/>
      <c r="AA653" s="256" t="s">
        <v>699</v>
      </c>
      <c r="AB653" s="257">
        <f t="shared" si="10"/>
        <v>54</v>
      </c>
      <c r="AC653" s="258">
        <v>0</v>
      </c>
      <c r="AD653" s="247">
        <v>0</v>
      </c>
      <c r="AE653" s="247">
        <v>0</v>
      </c>
      <c r="AF653" s="258">
        <v>8</v>
      </c>
      <c r="AG653" s="258">
        <v>2</v>
      </c>
      <c r="AH653" s="247">
        <v>44</v>
      </c>
      <c r="AI653" s="247">
        <v>0</v>
      </c>
      <c r="AJ653" s="247">
        <v>0</v>
      </c>
      <c r="AK653" s="247">
        <v>0</v>
      </c>
      <c r="AL653" s="247">
        <v>0</v>
      </c>
      <c r="AM653" s="246" t="s">
        <v>7863</v>
      </c>
      <c r="AN653" s="247"/>
      <c r="AO653" s="247"/>
    </row>
    <row r="654" spans="1:41">
      <c r="A654" s="245" t="s">
        <v>2032</v>
      </c>
      <c r="B654" s="245" t="s">
        <v>5816</v>
      </c>
      <c r="C654" s="245" t="s">
        <v>7853</v>
      </c>
      <c r="D654" s="245" t="s">
        <v>2233</v>
      </c>
      <c r="E654" s="245" t="s">
        <v>1784</v>
      </c>
      <c r="F654" s="246" t="s">
        <v>727</v>
      </c>
      <c r="G654" s="247" t="s">
        <v>2033</v>
      </c>
      <c r="H654" s="247" t="s">
        <v>5817</v>
      </c>
      <c r="I654" s="248">
        <v>38961</v>
      </c>
      <c r="J654" s="245" t="s">
        <v>5818</v>
      </c>
      <c r="K654" s="245" t="s">
        <v>2332</v>
      </c>
      <c r="L654" s="245" t="s">
        <v>5819</v>
      </c>
      <c r="M654" s="247" t="s">
        <v>5820</v>
      </c>
      <c r="N654" s="249">
        <v>2</v>
      </c>
      <c r="O654" s="250" t="s">
        <v>3263</v>
      </c>
      <c r="P654" s="250">
        <v>9</v>
      </c>
      <c r="Q654" s="250" t="s">
        <v>2445</v>
      </c>
      <c r="R654" s="251">
        <v>37</v>
      </c>
      <c r="S654" s="250" t="s">
        <v>5821</v>
      </c>
      <c r="T654" s="250">
        <v>2</v>
      </c>
      <c r="U654" s="252" t="s">
        <v>7854</v>
      </c>
      <c r="V654" s="253" t="s">
        <v>26</v>
      </c>
      <c r="W654" s="260" t="s">
        <v>35</v>
      </c>
      <c r="X654" s="254" t="s">
        <v>7862</v>
      </c>
      <c r="Y654" s="255">
        <v>40</v>
      </c>
      <c r="Z654" s="255"/>
      <c r="AA654" s="256" t="s">
        <v>699</v>
      </c>
      <c r="AB654" s="257">
        <f t="shared" si="10"/>
        <v>40</v>
      </c>
      <c r="AC654" s="258">
        <v>0</v>
      </c>
      <c r="AD654" s="247">
        <v>0</v>
      </c>
      <c r="AE654" s="247">
        <v>0</v>
      </c>
      <c r="AF654" s="258">
        <v>34</v>
      </c>
      <c r="AG654" s="258">
        <v>2</v>
      </c>
      <c r="AH654" s="247">
        <v>0</v>
      </c>
      <c r="AI654" s="247">
        <v>4</v>
      </c>
      <c r="AJ654" s="247">
        <v>0</v>
      </c>
      <c r="AK654" s="247">
        <v>0</v>
      </c>
      <c r="AL654" s="247">
        <v>0</v>
      </c>
      <c r="AM654" s="246" t="s">
        <v>7857</v>
      </c>
      <c r="AN654" s="247"/>
      <c r="AO654" s="247"/>
    </row>
    <row r="655" spans="1:41">
      <c r="A655" s="245" t="s">
        <v>2034</v>
      </c>
      <c r="B655" s="245" t="s">
        <v>5822</v>
      </c>
      <c r="C655" s="245" t="s">
        <v>7853</v>
      </c>
      <c r="D655" s="245" t="s">
        <v>2233</v>
      </c>
      <c r="E655" s="245" t="s">
        <v>1784</v>
      </c>
      <c r="F655" s="246" t="s">
        <v>724</v>
      </c>
      <c r="G655" s="247" t="s">
        <v>2035</v>
      </c>
      <c r="H655" s="247" t="s">
        <v>5823</v>
      </c>
      <c r="I655" s="248">
        <v>39920</v>
      </c>
      <c r="J655" s="245" t="s">
        <v>5824</v>
      </c>
      <c r="K655" s="245" t="s">
        <v>2332</v>
      </c>
      <c r="L655" s="245" t="s">
        <v>5825</v>
      </c>
      <c r="M655" s="247" t="s">
        <v>5826</v>
      </c>
      <c r="N655" s="249">
        <v>1</v>
      </c>
      <c r="O655" s="250" t="s">
        <v>4487</v>
      </c>
      <c r="P655" s="250">
        <v>23</v>
      </c>
      <c r="Q655" s="250" t="s">
        <v>4488</v>
      </c>
      <c r="R655" s="251">
        <v>97</v>
      </c>
      <c r="S655" s="250" t="s">
        <v>5827</v>
      </c>
      <c r="T655" s="250">
        <v>2</v>
      </c>
      <c r="U655" s="252" t="s">
        <v>7854</v>
      </c>
      <c r="V655" s="253" t="s">
        <v>26</v>
      </c>
      <c r="W655" s="260" t="s">
        <v>35</v>
      </c>
      <c r="X655" s="254" t="s">
        <v>7862</v>
      </c>
      <c r="Y655" s="255">
        <v>58</v>
      </c>
      <c r="Z655" s="255"/>
      <c r="AA655" s="256" t="s">
        <v>699</v>
      </c>
      <c r="AB655" s="257">
        <f t="shared" si="10"/>
        <v>58</v>
      </c>
      <c r="AC655" s="258">
        <v>0</v>
      </c>
      <c r="AD655" s="247">
        <v>0</v>
      </c>
      <c r="AE655" s="247">
        <v>0</v>
      </c>
      <c r="AF655" s="258">
        <v>54</v>
      </c>
      <c r="AG655" s="258">
        <v>0</v>
      </c>
      <c r="AH655" s="247">
        <v>0</v>
      </c>
      <c r="AI655" s="247">
        <v>4</v>
      </c>
      <c r="AJ655" s="247">
        <v>0</v>
      </c>
      <c r="AK655" s="247">
        <v>0</v>
      </c>
      <c r="AL655" s="247">
        <v>0</v>
      </c>
      <c r="AM655" s="246" t="s">
        <v>7863</v>
      </c>
      <c r="AN655" s="247"/>
      <c r="AO655" s="247"/>
    </row>
    <row r="656" spans="1:41">
      <c r="A656" s="245" t="s">
        <v>2036</v>
      </c>
      <c r="B656" s="245" t="s">
        <v>5828</v>
      </c>
      <c r="C656" s="245" t="s">
        <v>7853</v>
      </c>
      <c r="D656" s="245" t="s">
        <v>2233</v>
      </c>
      <c r="E656" s="245" t="s">
        <v>1784</v>
      </c>
      <c r="F656" s="246" t="s">
        <v>7859</v>
      </c>
      <c r="G656" s="247" t="s">
        <v>2037</v>
      </c>
      <c r="H656" s="247" t="s">
        <v>5829</v>
      </c>
      <c r="I656" s="248">
        <v>24580</v>
      </c>
      <c r="J656" s="245"/>
      <c r="K656" s="245"/>
      <c r="L656" s="245" t="s">
        <v>699</v>
      </c>
      <c r="M656" s="247" t="s">
        <v>699</v>
      </c>
      <c r="N656" s="249">
        <v>3</v>
      </c>
      <c r="O656" s="250" t="s">
        <v>4119</v>
      </c>
      <c r="P656" s="250">
        <v>8</v>
      </c>
      <c r="Q656" s="250" t="s">
        <v>4232</v>
      </c>
      <c r="R656" s="251">
        <v>26</v>
      </c>
      <c r="S656" s="250" t="s">
        <v>5830</v>
      </c>
      <c r="T656" s="250">
        <v>1</v>
      </c>
      <c r="U656" s="252" t="s">
        <v>7854</v>
      </c>
      <c r="V656" s="253" t="s">
        <v>26</v>
      </c>
      <c r="W656" s="253" t="s">
        <v>7855</v>
      </c>
      <c r="X656" s="254" t="s">
        <v>7856</v>
      </c>
      <c r="Y656" s="255">
        <v>26</v>
      </c>
      <c r="Z656" s="255"/>
      <c r="AA656" s="256" t="s">
        <v>699</v>
      </c>
      <c r="AB656" s="257">
        <f t="shared" si="10"/>
        <v>26</v>
      </c>
      <c r="AC656" s="258">
        <v>0</v>
      </c>
      <c r="AD656" s="247">
        <v>0</v>
      </c>
      <c r="AE656" s="247">
        <v>0</v>
      </c>
      <c r="AF656" s="258">
        <v>21</v>
      </c>
      <c r="AG656" s="258">
        <v>0</v>
      </c>
      <c r="AH656" s="247">
        <v>0</v>
      </c>
      <c r="AI656" s="247">
        <v>5</v>
      </c>
      <c r="AJ656" s="247">
        <v>0</v>
      </c>
      <c r="AK656" s="247">
        <v>0</v>
      </c>
      <c r="AL656" s="247">
        <v>0</v>
      </c>
      <c r="AM656" s="246" t="s">
        <v>7857</v>
      </c>
      <c r="AN656" s="247"/>
      <c r="AO656" s="247"/>
    </row>
    <row r="657" spans="1:41">
      <c r="A657" s="245" t="s">
        <v>2038</v>
      </c>
      <c r="B657" s="245" t="s">
        <v>5831</v>
      </c>
      <c r="C657" s="245" t="s">
        <v>7853</v>
      </c>
      <c r="D657" s="245" t="s">
        <v>2233</v>
      </c>
      <c r="E657" s="245" t="s">
        <v>1784</v>
      </c>
      <c r="F657" s="246" t="s">
        <v>727</v>
      </c>
      <c r="G657" s="247" t="s">
        <v>2039</v>
      </c>
      <c r="H657" s="247" t="s">
        <v>5832</v>
      </c>
      <c r="I657" s="248">
        <v>4262</v>
      </c>
      <c r="J657" s="245" t="s">
        <v>5833</v>
      </c>
      <c r="K657" s="245" t="s">
        <v>2332</v>
      </c>
      <c r="L657" s="245" t="s">
        <v>5834</v>
      </c>
      <c r="M657" s="247" t="s">
        <v>5835</v>
      </c>
      <c r="N657" s="249">
        <v>2</v>
      </c>
      <c r="O657" s="250" t="s">
        <v>5836</v>
      </c>
      <c r="P657" s="250">
        <v>12</v>
      </c>
      <c r="Q657" s="250" t="s">
        <v>2384</v>
      </c>
      <c r="R657" s="251" t="s">
        <v>8012</v>
      </c>
      <c r="S657" s="250" t="s">
        <v>5837</v>
      </c>
      <c r="T657" s="250">
        <v>1</v>
      </c>
      <c r="U657" s="252" t="s">
        <v>7854</v>
      </c>
      <c r="V657" s="253" t="s">
        <v>26</v>
      </c>
      <c r="W657" s="253" t="s">
        <v>7855</v>
      </c>
      <c r="X657" s="254" t="s">
        <v>7856</v>
      </c>
      <c r="Y657" s="255">
        <v>28</v>
      </c>
      <c r="Z657" s="255"/>
      <c r="AA657" s="256" t="s">
        <v>699</v>
      </c>
      <c r="AB657" s="257">
        <f t="shared" si="10"/>
        <v>28</v>
      </c>
      <c r="AC657" s="258">
        <v>0</v>
      </c>
      <c r="AD657" s="247">
        <v>0</v>
      </c>
      <c r="AE657" s="247">
        <v>0</v>
      </c>
      <c r="AF657" s="258">
        <v>16</v>
      </c>
      <c r="AG657" s="258">
        <v>2</v>
      </c>
      <c r="AH657" s="247">
        <v>0</v>
      </c>
      <c r="AI657" s="247">
        <v>10</v>
      </c>
      <c r="AJ657" s="247">
        <v>0</v>
      </c>
      <c r="AK657" s="247">
        <v>0</v>
      </c>
      <c r="AL657" s="247">
        <v>0</v>
      </c>
      <c r="AM657" s="246" t="s">
        <v>7857</v>
      </c>
      <c r="AN657" s="247"/>
      <c r="AO657" s="247"/>
    </row>
    <row r="658" spans="1:41">
      <c r="A658" s="245" t="s">
        <v>2040</v>
      </c>
      <c r="B658" s="245" t="s">
        <v>5838</v>
      </c>
      <c r="C658" s="245" t="s">
        <v>7853</v>
      </c>
      <c r="D658" s="245" t="s">
        <v>2233</v>
      </c>
      <c r="E658" s="245" t="s">
        <v>1784</v>
      </c>
      <c r="F658" s="246" t="s">
        <v>727</v>
      </c>
      <c r="G658" s="247" t="s">
        <v>2041</v>
      </c>
      <c r="H658" s="247" t="s">
        <v>5839</v>
      </c>
      <c r="I658" s="248">
        <v>42999</v>
      </c>
      <c r="J658" s="245" t="s">
        <v>5840</v>
      </c>
      <c r="K658" s="245" t="s">
        <v>2332</v>
      </c>
      <c r="L658" s="245" t="s">
        <v>5841</v>
      </c>
      <c r="M658" s="247" t="s">
        <v>5842</v>
      </c>
      <c r="N658" s="249">
        <v>4</v>
      </c>
      <c r="O658" s="250" t="s">
        <v>5843</v>
      </c>
      <c r="P658" s="250">
        <v>15</v>
      </c>
      <c r="Q658" s="250" t="s">
        <v>4184</v>
      </c>
      <c r="R658" s="251">
        <v>52</v>
      </c>
      <c r="S658" s="250" t="s">
        <v>5844</v>
      </c>
      <c r="T658" s="250">
        <v>1</v>
      </c>
      <c r="U658" s="252" t="s">
        <v>7854</v>
      </c>
      <c r="V658" s="253" t="s">
        <v>2353</v>
      </c>
      <c r="W658" s="260" t="s">
        <v>35</v>
      </c>
      <c r="X658" s="254" t="s">
        <v>7862</v>
      </c>
      <c r="Y658" s="255">
        <v>57</v>
      </c>
      <c r="Z658" s="255"/>
      <c r="AA658" s="256" t="s">
        <v>699</v>
      </c>
      <c r="AB658" s="257">
        <f t="shared" si="10"/>
        <v>57</v>
      </c>
      <c r="AC658" s="258">
        <v>0</v>
      </c>
      <c r="AD658" s="247">
        <v>0</v>
      </c>
      <c r="AE658" s="247">
        <v>0</v>
      </c>
      <c r="AF658" s="258">
        <v>53</v>
      </c>
      <c r="AG658" s="258">
        <v>0</v>
      </c>
      <c r="AH658" s="247">
        <v>0</v>
      </c>
      <c r="AI658" s="247">
        <v>4</v>
      </c>
      <c r="AJ658" s="247">
        <v>0</v>
      </c>
      <c r="AK658" s="247">
        <v>0</v>
      </c>
      <c r="AL658" s="247">
        <v>0</v>
      </c>
      <c r="AM658" s="246" t="s">
        <v>7857</v>
      </c>
      <c r="AN658" s="247"/>
      <c r="AO658" s="247"/>
    </row>
    <row r="659" spans="1:41">
      <c r="A659" s="245" t="s">
        <v>2042</v>
      </c>
      <c r="B659" s="245" t="s">
        <v>5845</v>
      </c>
      <c r="C659" s="245" t="s">
        <v>7853</v>
      </c>
      <c r="D659" s="245" t="s">
        <v>2233</v>
      </c>
      <c r="E659" s="245" t="s">
        <v>1784</v>
      </c>
      <c r="F659" s="246" t="s">
        <v>727</v>
      </c>
      <c r="G659" s="247" t="s">
        <v>2043</v>
      </c>
      <c r="H659" s="247" t="s">
        <v>5846</v>
      </c>
      <c r="I659" s="248">
        <v>44075</v>
      </c>
      <c r="J659" s="245"/>
      <c r="K659" s="245"/>
      <c r="L659" s="245" t="s">
        <v>5848</v>
      </c>
      <c r="M659" s="247" t="s">
        <v>5849</v>
      </c>
      <c r="N659" s="249">
        <v>2</v>
      </c>
      <c r="O659" s="250" t="s">
        <v>5850</v>
      </c>
      <c r="P659" s="250">
        <v>30</v>
      </c>
      <c r="Q659" s="250" t="s">
        <v>4931</v>
      </c>
      <c r="R659" s="251">
        <v>41</v>
      </c>
      <c r="S659" s="250" t="s">
        <v>5851</v>
      </c>
      <c r="T659" s="250">
        <v>3</v>
      </c>
      <c r="U659" s="252" t="s">
        <v>7854</v>
      </c>
      <c r="V659" s="253" t="s">
        <v>26</v>
      </c>
      <c r="W659" s="253" t="s">
        <v>7855</v>
      </c>
      <c r="X659" s="254" t="s">
        <v>7856</v>
      </c>
      <c r="Y659" s="255">
        <v>56</v>
      </c>
      <c r="Z659" s="255"/>
      <c r="AA659" s="256" t="s">
        <v>699</v>
      </c>
      <c r="AB659" s="257">
        <f t="shared" si="10"/>
        <v>56</v>
      </c>
      <c r="AC659" s="258">
        <v>0</v>
      </c>
      <c r="AD659" s="247">
        <v>0</v>
      </c>
      <c r="AE659" s="247">
        <v>0</v>
      </c>
      <c r="AF659" s="258">
        <v>17</v>
      </c>
      <c r="AG659" s="258">
        <v>1</v>
      </c>
      <c r="AH659" s="247">
        <v>38</v>
      </c>
      <c r="AI659" s="247">
        <v>0</v>
      </c>
      <c r="AJ659" s="247">
        <v>0</v>
      </c>
      <c r="AK659" s="247">
        <v>0</v>
      </c>
      <c r="AL659" s="247">
        <v>0</v>
      </c>
      <c r="AM659" s="246" t="s">
        <v>7857</v>
      </c>
      <c r="AN659" s="247"/>
      <c r="AO659" s="247"/>
    </row>
    <row r="660" spans="1:41">
      <c r="A660" s="245" t="s">
        <v>2044</v>
      </c>
      <c r="B660" s="245" t="s">
        <v>5852</v>
      </c>
      <c r="C660" s="245" t="s">
        <v>7853</v>
      </c>
      <c r="D660" s="245" t="s">
        <v>2233</v>
      </c>
      <c r="E660" s="245" t="s">
        <v>1784</v>
      </c>
      <c r="F660" s="246" t="s">
        <v>7859</v>
      </c>
      <c r="G660" s="247" t="s">
        <v>2045</v>
      </c>
      <c r="H660" s="247" t="s">
        <v>5853</v>
      </c>
      <c r="I660" s="248">
        <v>43891</v>
      </c>
      <c r="J660" s="245" t="s">
        <v>5854</v>
      </c>
      <c r="K660" s="245" t="s">
        <v>2332</v>
      </c>
      <c r="L660" s="245" t="s">
        <v>5855</v>
      </c>
      <c r="M660" s="247" t="s">
        <v>5856</v>
      </c>
      <c r="N660" s="249">
        <v>3</v>
      </c>
      <c r="O660" s="250" t="s">
        <v>5857</v>
      </c>
      <c r="P660" s="250">
        <v>10</v>
      </c>
      <c r="Q660" s="250" t="s">
        <v>2471</v>
      </c>
      <c r="R660" s="251">
        <v>66</v>
      </c>
      <c r="S660" s="250" t="s">
        <v>5858</v>
      </c>
      <c r="T660" s="250">
        <v>2</v>
      </c>
      <c r="U660" s="252" t="s">
        <v>7854</v>
      </c>
      <c r="V660" s="253" t="s">
        <v>26</v>
      </c>
      <c r="W660" s="260" t="s">
        <v>35</v>
      </c>
      <c r="X660" s="254" t="s">
        <v>7862</v>
      </c>
      <c r="Y660" s="255">
        <v>69</v>
      </c>
      <c r="Z660" s="255"/>
      <c r="AA660" s="256" t="s">
        <v>699</v>
      </c>
      <c r="AB660" s="257">
        <f t="shared" si="10"/>
        <v>69</v>
      </c>
      <c r="AC660" s="258">
        <v>0</v>
      </c>
      <c r="AD660" s="247">
        <v>0</v>
      </c>
      <c r="AE660" s="247">
        <v>0</v>
      </c>
      <c r="AF660" s="258">
        <v>14</v>
      </c>
      <c r="AG660" s="258">
        <v>2</v>
      </c>
      <c r="AH660" s="247">
        <v>36</v>
      </c>
      <c r="AI660" s="247">
        <v>17</v>
      </c>
      <c r="AJ660" s="247">
        <v>0</v>
      </c>
      <c r="AK660" s="247">
        <v>0</v>
      </c>
      <c r="AL660" s="247">
        <v>0</v>
      </c>
      <c r="AM660" s="246" t="s">
        <v>7857</v>
      </c>
      <c r="AN660" s="247"/>
      <c r="AO660" s="247"/>
    </row>
    <row r="661" spans="1:41">
      <c r="A661" s="245" t="s">
        <v>2046</v>
      </c>
      <c r="B661" s="245" t="s">
        <v>5859</v>
      </c>
      <c r="C661" s="245" t="s">
        <v>7853</v>
      </c>
      <c r="D661" s="245" t="s">
        <v>2233</v>
      </c>
      <c r="E661" s="245" t="s">
        <v>1784</v>
      </c>
      <c r="F661" s="246" t="s">
        <v>724</v>
      </c>
      <c r="G661" s="247" t="s">
        <v>2047</v>
      </c>
      <c r="H661" s="247" t="s">
        <v>5860</v>
      </c>
      <c r="I661" s="248">
        <v>35683</v>
      </c>
      <c r="J661" s="245" t="s">
        <v>5861</v>
      </c>
      <c r="K661" s="245" t="s">
        <v>2332</v>
      </c>
      <c r="L661" s="245" t="s">
        <v>5862</v>
      </c>
      <c r="M661" s="247" t="s">
        <v>5863</v>
      </c>
      <c r="N661" s="249">
        <v>8</v>
      </c>
      <c r="O661" s="250" t="s">
        <v>3449</v>
      </c>
      <c r="P661" s="250">
        <v>19</v>
      </c>
      <c r="Q661" s="250" t="s">
        <v>2758</v>
      </c>
      <c r="R661" s="251">
        <v>45</v>
      </c>
      <c r="S661" s="250" t="s">
        <v>5864</v>
      </c>
      <c r="T661" s="250">
        <v>2</v>
      </c>
      <c r="U661" s="252" t="s">
        <v>7854</v>
      </c>
      <c r="V661" s="253" t="s">
        <v>26</v>
      </c>
      <c r="W661" s="253" t="s">
        <v>7855</v>
      </c>
      <c r="X661" s="254" t="s">
        <v>7856</v>
      </c>
      <c r="Y661" s="255">
        <v>49</v>
      </c>
      <c r="Z661" s="255"/>
      <c r="AA661" s="256" t="s">
        <v>699</v>
      </c>
      <c r="AB661" s="257">
        <f t="shared" si="10"/>
        <v>49</v>
      </c>
      <c r="AC661" s="258">
        <v>0</v>
      </c>
      <c r="AD661" s="247">
        <v>0</v>
      </c>
      <c r="AE661" s="247">
        <v>0</v>
      </c>
      <c r="AF661" s="258">
        <v>34</v>
      </c>
      <c r="AG661" s="258">
        <v>1</v>
      </c>
      <c r="AH661" s="247">
        <v>0</v>
      </c>
      <c r="AI661" s="247">
        <v>14</v>
      </c>
      <c r="AJ661" s="247">
        <v>0</v>
      </c>
      <c r="AK661" s="247">
        <v>0</v>
      </c>
      <c r="AL661" s="247">
        <v>0</v>
      </c>
      <c r="AM661" s="246" t="s">
        <v>7863</v>
      </c>
      <c r="AN661" s="247"/>
      <c r="AO661" s="247"/>
    </row>
    <row r="662" spans="1:41">
      <c r="A662" s="245" t="s">
        <v>2048</v>
      </c>
      <c r="B662" s="245" t="s">
        <v>5865</v>
      </c>
      <c r="C662" s="245" t="s">
        <v>7853</v>
      </c>
      <c r="D662" s="245" t="s">
        <v>2233</v>
      </c>
      <c r="E662" s="245" t="s">
        <v>1784</v>
      </c>
      <c r="F662" s="246" t="s">
        <v>727</v>
      </c>
      <c r="G662" s="247" t="s">
        <v>2049</v>
      </c>
      <c r="H662" s="247" t="s">
        <v>5866</v>
      </c>
      <c r="I662" s="248">
        <v>11735</v>
      </c>
      <c r="J662" s="245"/>
      <c r="K662" s="245"/>
      <c r="L662" s="245" t="s">
        <v>699</v>
      </c>
      <c r="M662" s="247" t="s">
        <v>699</v>
      </c>
      <c r="N662" s="249">
        <v>3</v>
      </c>
      <c r="O662" s="250" t="s">
        <v>2610</v>
      </c>
      <c r="P662" s="250">
        <v>7</v>
      </c>
      <c r="Q662" s="250" t="s">
        <v>4232</v>
      </c>
      <c r="R662" s="251">
        <v>26</v>
      </c>
      <c r="S662" s="250" t="s">
        <v>5867</v>
      </c>
      <c r="T662" s="250">
        <v>1</v>
      </c>
      <c r="U662" s="252" t="s">
        <v>7854</v>
      </c>
      <c r="V662" s="253" t="s">
        <v>2353</v>
      </c>
      <c r="W662" s="253" t="s">
        <v>7855</v>
      </c>
      <c r="X662" s="254" t="s">
        <v>7856</v>
      </c>
      <c r="Y662" s="255">
        <v>24</v>
      </c>
      <c r="Z662" s="255"/>
      <c r="AA662" s="256" t="s">
        <v>699</v>
      </c>
      <c r="AB662" s="257">
        <f t="shared" si="10"/>
        <v>24</v>
      </c>
      <c r="AC662" s="258">
        <v>0</v>
      </c>
      <c r="AD662" s="247">
        <v>0</v>
      </c>
      <c r="AE662" s="247">
        <v>0</v>
      </c>
      <c r="AF662" s="258">
        <v>3</v>
      </c>
      <c r="AG662" s="258">
        <v>4</v>
      </c>
      <c r="AH662" s="247">
        <v>0</v>
      </c>
      <c r="AI662" s="247">
        <v>17</v>
      </c>
      <c r="AJ662" s="247">
        <v>0</v>
      </c>
      <c r="AK662" s="247">
        <v>0</v>
      </c>
      <c r="AL662" s="247">
        <v>0</v>
      </c>
      <c r="AM662" s="246" t="s">
        <v>7857</v>
      </c>
      <c r="AN662" s="247"/>
      <c r="AO662" s="247"/>
    </row>
    <row r="663" spans="1:41">
      <c r="A663" s="245" t="s">
        <v>2249</v>
      </c>
      <c r="B663" s="245"/>
      <c r="C663" s="245" t="s">
        <v>7858</v>
      </c>
      <c r="D663" s="245" t="s">
        <v>2233</v>
      </c>
      <c r="E663" s="254" t="s">
        <v>8055</v>
      </c>
      <c r="F663" s="272" t="s">
        <v>7904</v>
      </c>
      <c r="G663" s="263" t="s">
        <v>8062</v>
      </c>
      <c r="H663" s="263" t="s">
        <v>8063</v>
      </c>
      <c r="I663" s="268">
        <v>37587</v>
      </c>
      <c r="J663" s="245"/>
      <c r="K663" s="245"/>
      <c r="L663" s="245" t="s">
        <v>699</v>
      </c>
      <c r="M663" s="247" t="s">
        <v>699</v>
      </c>
      <c r="N663" s="249">
        <v>3</v>
      </c>
      <c r="O663" s="250" t="s">
        <v>8064</v>
      </c>
      <c r="P663" s="261">
        <v>7</v>
      </c>
      <c r="Q663" s="250" t="s">
        <v>7951</v>
      </c>
      <c r="R663" s="251">
        <v>9</v>
      </c>
      <c r="S663" s="250" t="s">
        <v>7948</v>
      </c>
      <c r="T663" s="261">
        <v>1</v>
      </c>
      <c r="U663" s="252"/>
      <c r="V663" s="269"/>
      <c r="W663" s="253" t="s">
        <v>7855</v>
      </c>
      <c r="X663" s="254" t="s">
        <v>7856</v>
      </c>
      <c r="Y663" s="255">
        <v>11</v>
      </c>
      <c r="Z663" s="255"/>
      <c r="AA663" s="256" t="s">
        <v>8065</v>
      </c>
      <c r="AB663" s="257">
        <f t="shared" si="10"/>
        <v>11</v>
      </c>
      <c r="AC663" s="258">
        <v>0</v>
      </c>
      <c r="AD663" s="247">
        <v>0</v>
      </c>
      <c r="AE663" s="247">
        <v>0</v>
      </c>
      <c r="AF663" s="258">
        <v>11</v>
      </c>
      <c r="AG663" s="258">
        <v>0</v>
      </c>
      <c r="AH663" s="247">
        <v>0</v>
      </c>
      <c r="AI663" s="247">
        <v>0</v>
      </c>
      <c r="AJ663" s="247">
        <v>0</v>
      </c>
      <c r="AK663" s="247">
        <v>0</v>
      </c>
      <c r="AL663" s="247">
        <v>0</v>
      </c>
      <c r="AM663" s="246"/>
      <c r="AN663" s="247"/>
      <c r="AO663" s="247"/>
    </row>
    <row r="664" spans="1:41">
      <c r="A664" s="245" t="s">
        <v>2050</v>
      </c>
      <c r="B664" s="245" t="s">
        <v>5868</v>
      </c>
      <c r="C664" s="245" t="s">
        <v>7853</v>
      </c>
      <c r="D664" s="245" t="s">
        <v>2233</v>
      </c>
      <c r="E664" s="245" t="s">
        <v>1784</v>
      </c>
      <c r="F664" s="246" t="s">
        <v>727</v>
      </c>
      <c r="G664" s="247" t="s">
        <v>2051</v>
      </c>
      <c r="H664" s="247" t="s">
        <v>5869</v>
      </c>
      <c r="I664" s="248">
        <v>18963</v>
      </c>
      <c r="J664" s="245"/>
      <c r="K664" s="245"/>
      <c r="L664" s="245" t="s">
        <v>5871</v>
      </c>
      <c r="M664" s="247"/>
      <c r="N664" s="249">
        <v>3</v>
      </c>
      <c r="O664" s="250" t="s">
        <v>2610</v>
      </c>
      <c r="P664" s="250">
        <v>4</v>
      </c>
      <c r="Q664" s="250" t="s">
        <v>2430</v>
      </c>
      <c r="R664" s="251">
        <v>8</v>
      </c>
      <c r="S664" s="250" t="s">
        <v>2735</v>
      </c>
      <c r="T664" s="250">
        <v>1</v>
      </c>
      <c r="U664" s="252" t="s">
        <v>7854</v>
      </c>
      <c r="V664" s="253" t="s">
        <v>2353</v>
      </c>
      <c r="W664" s="253" t="s">
        <v>7855</v>
      </c>
      <c r="X664" s="254" t="s">
        <v>7856</v>
      </c>
      <c r="Y664" s="255">
        <v>9</v>
      </c>
      <c r="Z664" s="255"/>
      <c r="AA664" s="256" t="s">
        <v>699</v>
      </c>
      <c r="AB664" s="257">
        <f t="shared" si="10"/>
        <v>9</v>
      </c>
      <c r="AC664" s="258">
        <v>0</v>
      </c>
      <c r="AD664" s="247">
        <v>0</v>
      </c>
      <c r="AE664" s="247">
        <v>0</v>
      </c>
      <c r="AF664" s="258">
        <v>6</v>
      </c>
      <c r="AG664" s="258">
        <v>0</v>
      </c>
      <c r="AH664" s="247">
        <v>0</v>
      </c>
      <c r="AI664" s="247">
        <v>3</v>
      </c>
      <c r="AJ664" s="247">
        <v>0</v>
      </c>
      <c r="AK664" s="247">
        <v>0</v>
      </c>
      <c r="AL664" s="247">
        <v>0</v>
      </c>
      <c r="AM664" s="246" t="s">
        <v>7863</v>
      </c>
      <c r="AN664" s="247"/>
      <c r="AO664" s="247"/>
    </row>
    <row r="665" spans="1:41">
      <c r="A665" s="245" t="s">
        <v>2052</v>
      </c>
      <c r="B665" s="245" t="s">
        <v>5872</v>
      </c>
      <c r="C665" s="245" t="s">
        <v>7853</v>
      </c>
      <c r="D665" s="245" t="s">
        <v>2233</v>
      </c>
      <c r="E665" s="245" t="s">
        <v>1784</v>
      </c>
      <c r="F665" s="246" t="s">
        <v>730</v>
      </c>
      <c r="G665" s="247" t="s">
        <v>2053</v>
      </c>
      <c r="H665" s="247" t="s">
        <v>5873</v>
      </c>
      <c r="I665" s="248">
        <v>41334</v>
      </c>
      <c r="J665" s="245"/>
      <c r="K665" s="245"/>
      <c r="L665" s="245" t="s">
        <v>5875</v>
      </c>
      <c r="M665" s="247" t="s">
        <v>5876</v>
      </c>
      <c r="N665" s="249">
        <v>3</v>
      </c>
      <c r="O665" s="250" t="s">
        <v>5877</v>
      </c>
      <c r="P665" s="250">
        <v>17</v>
      </c>
      <c r="Q665" s="250" t="s">
        <v>4890</v>
      </c>
      <c r="R665" s="251">
        <v>57</v>
      </c>
      <c r="S665" s="250" t="s">
        <v>5878</v>
      </c>
      <c r="T665" s="250">
        <v>1</v>
      </c>
      <c r="U665" s="252" t="s">
        <v>7854</v>
      </c>
      <c r="V665" s="253" t="s">
        <v>26</v>
      </c>
      <c r="W665" s="260" t="s">
        <v>35</v>
      </c>
      <c r="X665" s="254" t="s">
        <v>7862</v>
      </c>
      <c r="Y665" s="255">
        <v>41</v>
      </c>
      <c r="Z665" s="255"/>
      <c r="AA665" s="256" t="s">
        <v>699</v>
      </c>
      <c r="AB665" s="257">
        <f t="shared" si="10"/>
        <v>41</v>
      </c>
      <c r="AC665" s="258">
        <v>0</v>
      </c>
      <c r="AD665" s="247">
        <v>0</v>
      </c>
      <c r="AE665" s="247">
        <v>0</v>
      </c>
      <c r="AF665" s="258">
        <v>8</v>
      </c>
      <c r="AG665" s="258">
        <v>0</v>
      </c>
      <c r="AH665" s="247">
        <v>32</v>
      </c>
      <c r="AI665" s="247">
        <v>1</v>
      </c>
      <c r="AJ665" s="247">
        <v>0</v>
      </c>
      <c r="AK665" s="247">
        <v>0</v>
      </c>
      <c r="AL665" s="247">
        <v>0</v>
      </c>
      <c r="AM665" s="246" t="s">
        <v>7857</v>
      </c>
      <c r="AN665" s="247"/>
      <c r="AO665" s="247"/>
    </row>
    <row r="666" spans="1:41">
      <c r="A666" s="245" t="s">
        <v>2054</v>
      </c>
      <c r="B666" s="245" t="s">
        <v>5879</v>
      </c>
      <c r="C666" s="245" t="s">
        <v>7853</v>
      </c>
      <c r="D666" s="245" t="s">
        <v>2233</v>
      </c>
      <c r="E666" s="245" t="s">
        <v>1784</v>
      </c>
      <c r="F666" s="246" t="s">
        <v>727</v>
      </c>
      <c r="G666" s="247" t="s">
        <v>2055</v>
      </c>
      <c r="H666" s="247" t="s">
        <v>5880</v>
      </c>
      <c r="I666" s="248">
        <v>20241</v>
      </c>
      <c r="J666" s="245"/>
      <c r="K666" s="245"/>
      <c r="L666" s="245" t="s">
        <v>699</v>
      </c>
      <c r="M666" s="247" t="s">
        <v>699</v>
      </c>
      <c r="N666" s="249">
        <v>6</v>
      </c>
      <c r="O666" s="250" t="s">
        <v>5881</v>
      </c>
      <c r="P666" s="250">
        <v>6</v>
      </c>
      <c r="Q666" s="250" t="s">
        <v>5882</v>
      </c>
      <c r="R666" s="251">
        <v>113</v>
      </c>
      <c r="S666" s="250" t="s">
        <v>5883</v>
      </c>
      <c r="T666" s="250">
        <v>2</v>
      </c>
      <c r="U666" s="252" t="s">
        <v>7854</v>
      </c>
      <c r="V666" s="253" t="s">
        <v>2353</v>
      </c>
      <c r="W666" s="260" t="s">
        <v>87</v>
      </c>
      <c r="X666" s="254" t="s">
        <v>7862</v>
      </c>
      <c r="Y666" s="255">
        <v>89</v>
      </c>
      <c r="Z666" s="255"/>
      <c r="AA666" s="256" t="s">
        <v>699</v>
      </c>
      <c r="AB666" s="257">
        <f t="shared" si="10"/>
        <v>89</v>
      </c>
      <c r="AC666" s="258">
        <v>0</v>
      </c>
      <c r="AD666" s="247">
        <v>0</v>
      </c>
      <c r="AE666" s="247">
        <v>0</v>
      </c>
      <c r="AF666" s="258">
        <v>78</v>
      </c>
      <c r="AG666" s="258">
        <v>0</v>
      </c>
      <c r="AH666" s="247">
        <v>0</v>
      </c>
      <c r="AI666" s="247">
        <v>11</v>
      </c>
      <c r="AJ666" s="247">
        <v>0</v>
      </c>
      <c r="AK666" s="247">
        <v>0</v>
      </c>
      <c r="AL666" s="247">
        <v>0</v>
      </c>
      <c r="AM666" s="246" t="s">
        <v>7863</v>
      </c>
      <c r="AN666" s="247"/>
      <c r="AO666" s="247"/>
    </row>
    <row r="667" spans="1:41">
      <c r="A667" s="245" t="s">
        <v>8066</v>
      </c>
      <c r="B667" s="245" t="s">
        <v>5884</v>
      </c>
      <c r="C667" s="245" t="s">
        <v>7853</v>
      </c>
      <c r="D667" s="245" t="s">
        <v>2233</v>
      </c>
      <c r="E667" s="245" t="s">
        <v>2057</v>
      </c>
      <c r="F667" s="246" t="s">
        <v>727</v>
      </c>
      <c r="G667" s="247" t="s">
        <v>2058</v>
      </c>
      <c r="H667" s="247" t="s">
        <v>5885</v>
      </c>
      <c r="I667" s="248">
        <v>14772</v>
      </c>
      <c r="J667" s="245"/>
      <c r="K667" s="245"/>
      <c r="L667" s="245" t="s">
        <v>699</v>
      </c>
      <c r="M667" s="247" t="s">
        <v>699</v>
      </c>
      <c r="N667" s="249">
        <v>4</v>
      </c>
      <c r="O667" s="250"/>
      <c r="P667" s="250">
        <v>10</v>
      </c>
      <c r="Q667" s="250" t="s">
        <v>2470</v>
      </c>
      <c r="R667" s="251" t="s">
        <v>7933</v>
      </c>
      <c r="S667" s="250" t="s">
        <v>5777</v>
      </c>
      <c r="T667" s="250">
        <v>0</v>
      </c>
      <c r="U667" s="252" t="s">
        <v>7854</v>
      </c>
      <c r="V667" s="253" t="s">
        <v>2353</v>
      </c>
      <c r="W667" s="253" t="s">
        <v>7855</v>
      </c>
      <c r="X667" s="254" t="s">
        <v>7856</v>
      </c>
      <c r="Y667" s="255">
        <v>11</v>
      </c>
      <c r="Z667" s="255"/>
      <c r="AA667" s="256" t="s">
        <v>699</v>
      </c>
      <c r="AB667" s="257">
        <f t="shared" si="10"/>
        <v>11</v>
      </c>
      <c r="AC667" s="258">
        <v>0</v>
      </c>
      <c r="AD667" s="247">
        <v>0</v>
      </c>
      <c r="AE667" s="247">
        <v>0</v>
      </c>
      <c r="AF667" s="258">
        <v>7</v>
      </c>
      <c r="AG667" s="258">
        <v>0</v>
      </c>
      <c r="AH667" s="247">
        <v>0</v>
      </c>
      <c r="AI667" s="247">
        <v>1</v>
      </c>
      <c r="AJ667" s="247">
        <v>0</v>
      </c>
      <c r="AK667" s="247">
        <v>0</v>
      </c>
      <c r="AL667" s="247">
        <v>3</v>
      </c>
      <c r="AM667" s="246" t="s">
        <v>7857</v>
      </c>
      <c r="AN667" s="247"/>
      <c r="AO667" s="247"/>
    </row>
    <row r="668" spans="1:41">
      <c r="A668" s="245" t="s">
        <v>2059</v>
      </c>
      <c r="B668" s="245"/>
      <c r="C668" s="245" t="s">
        <v>7853</v>
      </c>
      <c r="D668" s="245" t="s">
        <v>2233</v>
      </c>
      <c r="E668" s="245" t="s">
        <v>2057</v>
      </c>
      <c r="F668" s="246" t="s">
        <v>727</v>
      </c>
      <c r="G668" s="247" t="s">
        <v>2060</v>
      </c>
      <c r="H668" s="247" t="s">
        <v>5886</v>
      </c>
      <c r="I668" s="248">
        <v>8492</v>
      </c>
      <c r="J668" s="245" t="s">
        <v>5887</v>
      </c>
      <c r="K668" s="245" t="s">
        <v>2332</v>
      </c>
      <c r="L668" s="245" t="s">
        <v>5888</v>
      </c>
      <c r="M668" s="247" t="s">
        <v>5889</v>
      </c>
      <c r="N668" s="249">
        <v>4</v>
      </c>
      <c r="O668" s="250"/>
      <c r="P668" s="250">
        <v>4</v>
      </c>
      <c r="Q668" s="250" t="s">
        <v>7916</v>
      </c>
      <c r="R668" s="251" t="s">
        <v>7897</v>
      </c>
      <c r="S668" s="250" t="s">
        <v>8067</v>
      </c>
      <c r="T668" s="250">
        <v>0</v>
      </c>
      <c r="U668" s="252" t="s">
        <v>7854</v>
      </c>
      <c r="V668" s="253" t="s">
        <v>2353</v>
      </c>
      <c r="W668" s="253" t="s">
        <v>7855</v>
      </c>
      <c r="X668" s="254" t="s">
        <v>7856</v>
      </c>
      <c r="Y668" s="255">
        <v>7</v>
      </c>
      <c r="Z668" s="255"/>
      <c r="AA668" s="256" t="s">
        <v>699</v>
      </c>
      <c r="AB668" s="257">
        <f t="shared" si="10"/>
        <v>7</v>
      </c>
      <c r="AC668" s="258">
        <v>0</v>
      </c>
      <c r="AD668" s="247">
        <v>0</v>
      </c>
      <c r="AE668" s="247">
        <v>0</v>
      </c>
      <c r="AF668" s="258">
        <v>0</v>
      </c>
      <c r="AG668" s="258">
        <v>0</v>
      </c>
      <c r="AH668" s="247">
        <v>6</v>
      </c>
      <c r="AI668" s="247">
        <v>0</v>
      </c>
      <c r="AJ668" s="247">
        <v>0</v>
      </c>
      <c r="AK668" s="247">
        <v>0</v>
      </c>
      <c r="AL668" s="247">
        <v>1</v>
      </c>
      <c r="AM668" s="246" t="s">
        <v>7857</v>
      </c>
      <c r="AN668" s="247"/>
      <c r="AO668" s="247"/>
    </row>
    <row r="669" spans="1:41">
      <c r="A669" s="245" t="s">
        <v>2061</v>
      </c>
      <c r="B669" s="245" t="s">
        <v>5890</v>
      </c>
      <c r="C669" s="245" t="s">
        <v>7853</v>
      </c>
      <c r="D669" s="245" t="s">
        <v>2233</v>
      </c>
      <c r="E669" s="245" t="s">
        <v>2057</v>
      </c>
      <c r="F669" s="246" t="s">
        <v>730</v>
      </c>
      <c r="G669" s="247" t="s">
        <v>2062</v>
      </c>
      <c r="H669" s="247" t="s">
        <v>5891</v>
      </c>
      <c r="I669" s="248">
        <v>23452</v>
      </c>
      <c r="J669" s="245"/>
      <c r="K669" s="245"/>
      <c r="L669" s="245" t="s">
        <v>699</v>
      </c>
      <c r="M669" s="247" t="s">
        <v>699</v>
      </c>
      <c r="N669" s="249">
        <v>3</v>
      </c>
      <c r="O669" s="250"/>
      <c r="P669" s="250">
        <v>4</v>
      </c>
      <c r="Q669" s="250" t="s">
        <v>2822</v>
      </c>
      <c r="R669" s="251">
        <v>7</v>
      </c>
      <c r="S669" s="250" t="s">
        <v>3871</v>
      </c>
      <c r="T669" s="250">
        <v>1</v>
      </c>
      <c r="U669" s="252" t="s">
        <v>7854</v>
      </c>
      <c r="V669" s="253" t="s">
        <v>2353</v>
      </c>
      <c r="W669" s="253" t="s">
        <v>7855</v>
      </c>
      <c r="X669" s="254" t="s">
        <v>7856</v>
      </c>
      <c r="Y669" s="255">
        <v>10</v>
      </c>
      <c r="Z669" s="255"/>
      <c r="AA669" s="256" t="s">
        <v>699</v>
      </c>
      <c r="AB669" s="257">
        <f t="shared" si="10"/>
        <v>10</v>
      </c>
      <c r="AC669" s="258">
        <v>0</v>
      </c>
      <c r="AD669" s="247">
        <v>0</v>
      </c>
      <c r="AE669" s="247">
        <v>0</v>
      </c>
      <c r="AF669" s="258">
        <v>4</v>
      </c>
      <c r="AG669" s="258">
        <v>0</v>
      </c>
      <c r="AH669" s="247">
        <v>0</v>
      </c>
      <c r="AI669" s="247">
        <v>3</v>
      </c>
      <c r="AJ669" s="247">
        <v>0</v>
      </c>
      <c r="AK669" s="247">
        <v>0</v>
      </c>
      <c r="AL669" s="247">
        <v>3</v>
      </c>
      <c r="AM669" s="246" t="s">
        <v>7857</v>
      </c>
      <c r="AN669" s="247"/>
      <c r="AO669" s="247"/>
    </row>
    <row r="670" spans="1:41">
      <c r="A670" s="245" t="s">
        <v>2063</v>
      </c>
      <c r="B670" s="245" t="s">
        <v>5892</v>
      </c>
      <c r="C670" s="245" t="s">
        <v>7853</v>
      </c>
      <c r="D670" s="245" t="s">
        <v>2233</v>
      </c>
      <c r="E670" s="245" t="s">
        <v>2057</v>
      </c>
      <c r="F670" s="246" t="s">
        <v>727</v>
      </c>
      <c r="G670" s="247" t="s">
        <v>2064</v>
      </c>
      <c r="H670" s="247" t="s">
        <v>5893</v>
      </c>
      <c r="I670" s="248">
        <v>12950</v>
      </c>
      <c r="J670" s="245"/>
      <c r="K670" s="245"/>
      <c r="L670" s="245" t="s">
        <v>699</v>
      </c>
      <c r="M670" s="247" t="s">
        <v>699</v>
      </c>
      <c r="N670" s="249">
        <v>2</v>
      </c>
      <c r="O670" s="250"/>
      <c r="P670" s="250">
        <v>5</v>
      </c>
      <c r="Q670" s="250" t="s">
        <v>2430</v>
      </c>
      <c r="R670" s="251">
        <v>11</v>
      </c>
      <c r="S670" s="250" t="s">
        <v>5894</v>
      </c>
      <c r="T670" s="250">
        <v>1</v>
      </c>
      <c r="U670" s="252" t="s">
        <v>7854</v>
      </c>
      <c r="V670" s="253" t="s">
        <v>2353</v>
      </c>
      <c r="W670" s="253" t="s">
        <v>7855</v>
      </c>
      <c r="X670" s="254" t="s">
        <v>7856</v>
      </c>
      <c r="Y670" s="255">
        <v>13</v>
      </c>
      <c r="Z670" s="255"/>
      <c r="AA670" s="256" t="s">
        <v>699</v>
      </c>
      <c r="AB670" s="257">
        <f t="shared" si="10"/>
        <v>13</v>
      </c>
      <c r="AC670" s="258">
        <v>0</v>
      </c>
      <c r="AD670" s="247">
        <v>0</v>
      </c>
      <c r="AE670" s="247">
        <v>0</v>
      </c>
      <c r="AF670" s="258">
        <v>0</v>
      </c>
      <c r="AG670" s="258">
        <v>0</v>
      </c>
      <c r="AH670" s="247">
        <v>11</v>
      </c>
      <c r="AI670" s="247">
        <v>1</v>
      </c>
      <c r="AJ670" s="247">
        <v>0</v>
      </c>
      <c r="AK670" s="247">
        <v>0</v>
      </c>
      <c r="AL670" s="247">
        <v>1</v>
      </c>
      <c r="AM670" s="246" t="s">
        <v>7857</v>
      </c>
      <c r="AN670" s="247"/>
      <c r="AO670" s="247"/>
    </row>
    <row r="671" spans="1:41">
      <c r="A671" s="245" t="s">
        <v>2257</v>
      </c>
      <c r="B671" s="245"/>
      <c r="C671" s="245" t="s">
        <v>7858</v>
      </c>
      <c r="D671" s="245" t="s">
        <v>2233</v>
      </c>
      <c r="E671" s="254" t="s">
        <v>8068</v>
      </c>
      <c r="F671" s="272" t="s">
        <v>7859</v>
      </c>
      <c r="G671" s="263" t="s">
        <v>8069</v>
      </c>
      <c r="H671" s="263" t="s">
        <v>8070</v>
      </c>
      <c r="I671" s="268">
        <v>20183</v>
      </c>
      <c r="J671" s="245"/>
      <c r="K671" s="245"/>
      <c r="L671" s="245" t="s">
        <v>699</v>
      </c>
      <c r="M671" s="247" t="s">
        <v>699</v>
      </c>
      <c r="N671" s="249">
        <v>3</v>
      </c>
      <c r="O671" s="250" t="s">
        <v>8071</v>
      </c>
      <c r="P671" s="261">
        <v>4</v>
      </c>
      <c r="Q671" s="250" t="s">
        <v>7947</v>
      </c>
      <c r="R671" s="251">
        <v>6</v>
      </c>
      <c r="S671" s="250" t="s">
        <v>8072</v>
      </c>
      <c r="T671" s="261">
        <v>0</v>
      </c>
      <c r="U671" s="252"/>
      <c r="V671" s="269"/>
      <c r="W671" s="253" t="s">
        <v>7855</v>
      </c>
      <c r="X671" s="254" t="s">
        <v>7856</v>
      </c>
      <c r="Y671" s="255">
        <v>6</v>
      </c>
      <c r="Z671" s="255"/>
      <c r="AA671" s="256" t="s">
        <v>7930</v>
      </c>
      <c r="AB671" s="257">
        <f t="shared" si="10"/>
        <v>6</v>
      </c>
      <c r="AC671" s="258">
        <v>0</v>
      </c>
      <c r="AD671" s="247">
        <v>0</v>
      </c>
      <c r="AE671" s="247">
        <v>0</v>
      </c>
      <c r="AF671" s="258">
        <v>0</v>
      </c>
      <c r="AG671" s="258">
        <v>0</v>
      </c>
      <c r="AH671" s="247">
        <v>6</v>
      </c>
      <c r="AI671" s="247">
        <v>0</v>
      </c>
      <c r="AJ671" s="247">
        <v>0</v>
      </c>
      <c r="AK671" s="247">
        <v>0</v>
      </c>
      <c r="AL671" s="247">
        <v>0</v>
      </c>
      <c r="AM671" s="246"/>
      <c r="AN671" s="247"/>
      <c r="AO671" s="247"/>
    </row>
    <row r="672" spans="1:41">
      <c r="A672" s="245" t="s">
        <v>2065</v>
      </c>
      <c r="B672" s="245" t="s">
        <v>5895</v>
      </c>
      <c r="C672" s="245" t="s">
        <v>7853</v>
      </c>
      <c r="D672" s="245" t="s">
        <v>2233</v>
      </c>
      <c r="E672" s="245" t="s">
        <v>2057</v>
      </c>
      <c r="F672" s="246" t="s">
        <v>727</v>
      </c>
      <c r="G672" s="247" t="s">
        <v>2066</v>
      </c>
      <c r="H672" s="247" t="s">
        <v>5896</v>
      </c>
      <c r="I672" s="248">
        <v>17441</v>
      </c>
      <c r="J672" s="245"/>
      <c r="K672" s="245"/>
      <c r="L672" s="245" t="s">
        <v>699</v>
      </c>
      <c r="M672" s="247" t="s">
        <v>699</v>
      </c>
      <c r="N672" s="249">
        <v>5</v>
      </c>
      <c r="O672" s="250" t="s">
        <v>2690</v>
      </c>
      <c r="P672" s="250">
        <v>6</v>
      </c>
      <c r="Q672" s="250" t="s">
        <v>2430</v>
      </c>
      <c r="R672" s="251">
        <v>12</v>
      </c>
      <c r="S672" s="250" t="s">
        <v>2636</v>
      </c>
      <c r="T672" s="250">
        <v>1</v>
      </c>
      <c r="U672" s="252" t="s">
        <v>7854</v>
      </c>
      <c r="V672" s="253" t="s">
        <v>2353</v>
      </c>
      <c r="W672" s="253" t="s">
        <v>7855</v>
      </c>
      <c r="X672" s="254" t="s">
        <v>7856</v>
      </c>
      <c r="Y672" s="255">
        <v>8</v>
      </c>
      <c r="Z672" s="255"/>
      <c r="AA672" s="256" t="s">
        <v>699</v>
      </c>
      <c r="AB672" s="257">
        <f t="shared" si="10"/>
        <v>8</v>
      </c>
      <c r="AC672" s="258">
        <v>0</v>
      </c>
      <c r="AD672" s="247">
        <v>0</v>
      </c>
      <c r="AE672" s="247">
        <v>0</v>
      </c>
      <c r="AF672" s="258">
        <v>0</v>
      </c>
      <c r="AG672" s="258">
        <v>0</v>
      </c>
      <c r="AH672" s="247">
        <v>2</v>
      </c>
      <c r="AI672" s="247">
        <v>2</v>
      </c>
      <c r="AJ672" s="247">
        <v>0</v>
      </c>
      <c r="AK672" s="247">
        <v>0</v>
      </c>
      <c r="AL672" s="247">
        <v>4</v>
      </c>
      <c r="AM672" s="246" t="s">
        <v>7857</v>
      </c>
      <c r="AN672" s="247"/>
      <c r="AO672" s="247"/>
    </row>
    <row r="673" spans="1:41">
      <c r="A673" s="245" t="s">
        <v>2067</v>
      </c>
      <c r="B673" s="245" t="s">
        <v>5897</v>
      </c>
      <c r="C673" s="245" t="s">
        <v>7853</v>
      </c>
      <c r="D673" s="245" t="s">
        <v>2233</v>
      </c>
      <c r="E673" s="245" t="s">
        <v>2057</v>
      </c>
      <c r="F673" s="246" t="s">
        <v>727</v>
      </c>
      <c r="G673" s="247" t="s">
        <v>2068</v>
      </c>
      <c r="H673" s="247" t="s">
        <v>5898</v>
      </c>
      <c r="I673" s="248">
        <v>9970</v>
      </c>
      <c r="J673" s="245" t="s">
        <v>5899</v>
      </c>
      <c r="K673" s="245" t="s">
        <v>2332</v>
      </c>
      <c r="L673" s="245" t="s">
        <v>5900</v>
      </c>
      <c r="M673" s="247" t="s">
        <v>5901</v>
      </c>
      <c r="N673" s="249">
        <v>4</v>
      </c>
      <c r="O673" s="250" t="s">
        <v>2559</v>
      </c>
      <c r="P673" s="250">
        <v>6</v>
      </c>
      <c r="Q673" s="250" t="s">
        <v>2430</v>
      </c>
      <c r="R673" s="251">
        <v>11</v>
      </c>
      <c r="S673" s="250" t="s">
        <v>3256</v>
      </c>
      <c r="T673" s="250">
        <v>1</v>
      </c>
      <c r="U673" s="252" t="s">
        <v>7854</v>
      </c>
      <c r="V673" s="253" t="s">
        <v>2353</v>
      </c>
      <c r="W673" s="253" t="s">
        <v>7855</v>
      </c>
      <c r="X673" s="254" t="s">
        <v>7856</v>
      </c>
      <c r="Y673" s="255">
        <v>12</v>
      </c>
      <c r="Z673" s="255"/>
      <c r="AA673" s="256" t="s">
        <v>699</v>
      </c>
      <c r="AB673" s="257">
        <f t="shared" si="10"/>
        <v>12</v>
      </c>
      <c r="AC673" s="258">
        <v>0</v>
      </c>
      <c r="AD673" s="247">
        <v>0</v>
      </c>
      <c r="AE673" s="247">
        <v>0</v>
      </c>
      <c r="AF673" s="258">
        <v>0</v>
      </c>
      <c r="AG673" s="258">
        <v>0</v>
      </c>
      <c r="AH673" s="247">
        <v>9</v>
      </c>
      <c r="AI673" s="247">
        <v>2</v>
      </c>
      <c r="AJ673" s="247">
        <v>0</v>
      </c>
      <c r="AK673" s="247">
        <v>0</v>
      </c>
      <c r="AL673" s="247">
        <v>1</v>
      </c>
      <c r="AM673" s="246" t="s">
        <v>7857</v>
      </c>
      <c r="AN673" s="247"/>
      <c r="AO673" s="247"/>
    </row>
    <row r="674" spans="1:41">
      <c r="A674" s="245" t="s">
        <v>2069</v>
      </c>
      <c r="B674" s="245"/>
      <c r="C674" s="245" t="s">
        <v>7853</v>
      </c>
      <c r="D674" s="245" t="s">
        <v>2233</v>
      </c>
      <c r="E674" s="245" t="s">
        <v>2057</v>
      </c>
      <c r="F674" s="246" t="s">
        <v>727</v>
      </c>
      <c r="G674" s="247" t="s">
        <v>2070</v>
      </c>
      <c r="H674" s="247" t="s">
        <v>5902</v>
      </c>
      <c r="I674" s="248">
        <v>12615</v>
      </c>
      <c r="J674" s="245" t="s">
        <v>5903</v>
      </c>
      <c r="K674" s="245" t="s">
        <v>2332</v>
      </c>
      <c r="L674" s="245" t="s">
        <v>5904</v>
      </c>
      <c r="M674" s="247" t="s">
        <v>5905</v>
      </c>
      <c r="N674" s="249">
        <v>3</v>
      </c>
      <c r="O674" s="250" t="s">
        <v>2429</v>
      </c>
      <c r="P674" s="250">
        <v>3</v>
      </c>
      <c r="Q674" s="250">
        <v>6</v>
      </c>
      <c r="R674" s="251">
        <v>24</v>
      </c>
      <c r="S674" s="250">
        <v>23</v>
      </c>
      <c r="T674" s="250">
        <v>1</v>
      </c>
      <c r="U674" s="252" t="s">
        <v>7854</v>
      </c>
      <c r="V674" s="253" t="s">
        <v>2353</v>
      </c>
      <c r="W674" s="253" t="s">
        <v>7855</v>
      </c>
      <c r="X674" s="254" t="s">
        <v>7856</v>
      </c>
      <c r="Y674" s="255">
        <v>11</v>
      </c>
      <c r="Z674" s="255"/>
      <c r="AA674" s="256" t="s">
        <v>699</v>
      </c>
      <c r="AB674" s="257">
        <f t="shared" si="10"/>
        <v>11</v>
      </c>
      <c r="AC674" s="258">
        <v>0</v>
      </c>
      <c r="AD674" s="247">
        <v>0</v>
      </c>
      <c r="AE674" s="247">
        <v>0</v>
      </c>
      <c r="AF674" s="258">
        <v>0</v>
      </c>
      <c r="AG674" s="258">
        <v>0</v>
      </c>
      <c r="AH674" s="247">
        <v>8</v>
      </c>
      <c r="AI674" s="247">
        <v>2</v>
      </c>
      <c r="AJ674" s="247">
        <v>0</v>
      </c>
      <c r="AK674" s="247">
        <v>0</v>
      </c>
      <c r="AL674" s="247">
        <v>1</v>
      </c>
      <c r="AM674" s="246" t="s">
        <v>7863</v>
      </c>
      <c r="AN674" s="247"/>
      <c r="AO674" s="247"/>
    </row>
    <row r="675" spans="1:41">
      <c r="A675" s="245" t="s">
        <v>2071</v>
      </c>
      <c r="B675" s="245" t="s">
        <v>5906</v>
      </c>
      <c r="C675" s="245" t="s">
        <v>7853</v>
      </c>
      <c r="D675" s="245" t="s">
        <v>2233</v>
      </c>
      <c r="E675" s="245" t="s">
        <v>2057</v>
      </c>
      <c r="F675" s="246" t="s">
        <v>724</v>
      </c>
      <c r="G675" s="247" t="s">
        <v>2072</v>
      </c>
      <c r="H675" s="247" t="s">
        <v>5907</v>
      </c>
      <c r="I675" s="248">
        <v>26366</v>
      </c>
      <c r="J675" s="245" t="s">
        <v>5908</v>
      </c>
      <c r="K675" s="245" t="s">
        <v>2332</v>
      </c>
      <c r="L675" s="245" t="s">
        <v>5909</v>
      </c>
      <c r="M675" s="247" t="s">
        <v>5910</v>
      </c>
      <c r="N675" s="249">
        <v>4</v>
      </c>
      <c r="O675" s="250" t="s">
        <v>5911</v>
      </c>
      <c r="P675" s="250">
        <v>10</v>
      </c>
      <c r="Q675" s="250" t="s">
        <v>2452</v>
      </c>
      <c r="R675" s="251">
        <v>27</v>
      </c>
      <c r="S675" s="250" t="s">
        <v>5912</v>
      </c>
      <c r="T675" s="250">
        <v>1</v>
      </c>
      <c r="U675" s="252" t="s">
        <v>7854</v>
      </c>
      <c r="V675" s="253" t="s">
        <v>26</v>
      </c>
      <c r="W675" s="253" t="s">
        <v>7855</v>
      </c>
      <c r="X675" s="254" t="s">
        <v>7856</v>
      </c>
      <c r="Y675" s="255">
        <v>22</v>
      </c>
      <c r="Z675" s="255"/>
      <c r="AA675" s="256" t="s">
        <v>699</v>
      </c>
      <c r="AB675" s="257">
        <f t="shared" si="10"/>
        <v>22</v>
      </c>
      <c r="AC675" s="258">
        <v>0</v>
      </c>
      <c r="AD675" s="247">
        <v>0</v>
      </c>
      <c r="AE675" s="247">
        <v>0</v>
      </c>
      <c r="AF675" s="258">
        <v>0</v>
      </c>
      <c r="AG675" s="258">
        <v>0</v>
      </c>
      <c r="AH675" s="247">
        <v>12</v>
      </c>
      <c r="AI675" s="247">
        <v>1</v>
      </c>
      <c r="AJ675" s="247">
        <v>0</v>
      </c>
      <c r="AK675" s="247">
        <v>0</v>
      </c>
      <c r="AL675" s="247">
        <v>9</v>
      </c>
      <c r="AM675" s="246" t="s">
        <v>7863</v>
      </c>
      <c r="AN675" s="247"/>
      <c r="AO675" s="247"/>
    </row>
    <row r="676" spans="1:41">
      <c r="A676" s="245" t="s">
        <v>2073</v>
      </c>
      <c r="B676" s="245"/>
      <c r="C676" s="245" t="s">
        <v>7853</v>
      </c>
      <c r="D676" s="245" t="s">
        <v>2233</v>
      </c>
      <c r="E676" s="245" t="s">
        <v>2057</v>
      </c>
      <c r="F676" s="246" t="s">
        <v>7901</v>
      </c>
      <c r="G676" s="247" t="s">
        <v>2074</v>
      </c>
      <c r="H676" s="247" t="s">
        <v>5913</v>
      </c>
      <c r="I676" s="248">
        <v>19142</v>
      </c>
      <c r="J676" s="245"/>
      <c r="K676" s="245"/>
      <c r="L676" s="245" t="s">
        <v>699</v>
      </c>
      <c r="M676" s="247" t="s">
        <v>699</v>
      </c>
      <c r="N676" s="249">
        <v>3</v>
      </c>
      <c r="O676" s="250" t="s">
        <v>2437</v>
      </c>
      <c r="P676" s="250">
        <v>4</v>
      </c>
      <c r="Q676" s="250" t="s">
        <v>7911</v>
      </c>
      <c r="R676" s="251">
        <v>46</v>
      </c>
      <c r="S676" s="250" t="s">
        <v>8073</v>
      </c>
      <c r="T676" s="250">
        <v>1</v>
      </c>
      <c r="U676" s="252" t="s">
        <v>7854</v>
      </c>
      <c r="V676" s="253" t="s">
        <v>2353</v>
      </c>
      <c r="W676" s="253" t="s">
        <v>7855</v>
      </c>
      <c r="X676" s="254" t="s">
        <v>7856</v>
      </c>
      <c r="Y676" s="255">
        <v>0</v>
      </c>
      <c r="Z676" s="255"/>
      <c r="AA676" s="256" t="s">
        <v>699</v>
      </c>
      <c r="AB676" s="257">
        <f t="shared" si="10"/>
        <v>0</v>
      </c>
      <c r="AC676" s="258">
        <v>0</v>
      </c>
      <c r="AD676" s="247">
        <v>0</v>
      </c>
      <c r="AE676" s="247">
        <v>0</v>
      </c>
      <c r="AF676" s="258">
        <v>0</v>
      </c>
      <c r="AG676" s="258">
        <v>0</v>
      </c>
      <c r="AH676" s="247">
        <v>0</v>
      </c>
      <c r="AI676" s="247">
        <v>0</v>
      </c>
      <c r="AJ676" s="247">
        <v>0</v>
      </c>
      <c r="AK676" s="247">
        <v>0</v>
      </c>
      <c r="AL676" s="247">
        <v>0</v>
      </c>
      <c r="AM676" s="246" t="s">
        <v>7857</v>
      </c>
      <c r="AN676" s="247"/>
      <c r="AO676" s="247"/>
    </row>
    <row r="677" spans="1:41">
      <c r="A677" s="245" t="s">
        <v>2075</v>
      </c>
      <c r="B677" s="245" t="s">
        <v>5915</v>
      </c>
      <c r="C677" s="245" t="s">
        <v>7853</v>
      </c>
      <c r="D677" s="245" t="s">
        <v>2233</v>
      </c>
      <c r="E677" s="245" t="s">
        <v>2057</v>
      </c>
      <c r="F677" s="246" t="s">
        <v>727</v>
      </c>
      <c r="G677" s="247" t="s">
        <v>2076</v>
      </c>
      <c r="H677" s="247" t="s">
        <v>5916</v>
      </c>
      <c r="I677" s="248">
        <v>4740</v>
      </c>
      <c r="J677" s="245"/>
      <c r="K677" s="245"/>
      <c r="L677" s="245" t="s">
        <v>699</v>
      </c>
      <c r="M677" s="247" t="s">
        <v>699</v>
      </c>
      <c r="N677" s="249">
        <v>4</v>
      </c>
      <c r="O677" s="250" t="s">
        <v>2690</v>
      </c>
      <c r="P677" s="250">
        <v>12</v>
      </c>
      <c r="Q677" s="250" t="s">
        <v>2470</v>
      </c>
      <c r="R677" s="251">
        <v>15</v>
      </c>
      <c r="S677" s="250" t="s">
        <v>5917</v>
      </c>
      <c r="T677" s="250">
        <v>1</v>
      </c>
      <c r="U677" s="252" t="s">
        <v>7854</v>
      </c>
      <c r="V677" s="253" t="s">
        <v>2353</v>
      </c>
      <c r="W677" s="253" t="s">
        <v>7855</v>
      </c>
      <c r="X677" s="254" t="s">
        <v>7856</v>
      </c>
      <c r="Y677" s="255">
        <v>15</v>
      </c>
      <c r="Z677" s="255"/>
      <c r="AA677" s="256" t="s">
        <v>699</v>
      </c>
      <c r="AB677" s="257">
        <f t="shared" si="10"/>
        <v>15</v>
      </c>
      <c r="AC677" s="258">
        <v>0</v>
      </c>
      <c r="AD677" s="247">
        <v>0</v>
      </c>
      <c r="AE677" s="247">
        <v>0</v>
      </c>
      <c r="AF677" s="258">
        <v>0</v>
      </c>
      <c r="AG677" s="258">
        <v>0</v>
      </c>
      <c r="AH677" s="247">
        <v>10</v>
      </c>
      <c r="AI677" s="247">
        <v>2</v>
      </c>
      <c r="AJ677" s="247">
        <v>0</v>
      </c>
      <c r="AK677" s="247">
        <v>0</v>
      </c>
      <c r="AL677" s="247">
        <v>3</v>
      </c>
      <c r="AM677" s="246" t="s">
        <v>7863</v>
      </c>
      <c r="AN677" s="247"/>
      <c r="AO677" s="247"/>
    </row>
    <row r="678" spans="1:41">
      <c r="A678" s="245" t="s">
        <v>2077</v>
      </c>
      <c r="B678" s="245" t="s">
        <v>5918</v>
      </c>
      <c r="C678" s="245" t="s">
        <v>7853</v>
      </c>
      <c r="D678" s="245" t="s">
        <v>2233</v>
      </c>
      <c r="E678" s="245" t="s">
        <v>2057</v>
      </c>
      <c r="F678" s="246" t="s">
        <v>727</v>
      </c>
      <c r="G678" s="247" t="s">
        <v>2078</v>
      </c>
      <c r="H678" s="247" t="s">
        <v>5919</v>
      </c>
      <c r="I678" s="248">
        <v>8127</v>
      </c>
      <c r="J678" s="245" t="s">
        <v>5920</v>
      </c>
      <c r="K678" s="245" t="s">
        <v>2332</v>
      </c>
      <c r="L678" s="245" t="s">
        <v>5921</v>
      </c>
      <c r="M678" s="247"/>
      <c r="N678" s="249">
        <v>2</v>
      </c>
      <c r="O678" s="250" t="s">
        <v>2429</v>
      </c>
      <c r="P678" s="250">
        <v>10</v>
      </c>
      <c r="Q678" s="250" t="s">
        <v>2430</v>
      </c>
      <c r="R678" s="251">
        <v>10</v>
      </c>
      <c r="S678" s="250" t="s">
        <v>5922</v>
      </c>
      <c r="T678" s="250">
        <v>1</v>
      </c>
      <c r="U678" s="252" t="s">
        <v>7854</v>
      </c>
      <c r="V678" s="253" t="s">
        <v>2353</v>
      </c>
      <c r="W678" s="253" t="s">
        <v>7855</v>
      </c>
      <c r="X678" s="254" t="s">
        <v>7856</v>
      </c>
      <c r="Y678" s="255">
        <v>11</v>
      </c>
      <c r="Z678" s="255"/>
      <c r="AA678" s="256" t="s">
        <v>699</v>
      </c>
      <c r="AB678" s="257">
        <f t="shared" si="10"/>
        <v>11</v>
      </c>
      <c r="AC678" s="258">
        <v>0</v>
      </c>
      <c r="AD678" s="247">
        <v>0</v>
      </c>
      <c r="AE678" s="247">
        <v>0</v>
      </c>
      <c r="AF678" s="258">
        <v>0</v>
      </c>
      <c r="AG678" s="258">
        <v>0</v>
      </c>
      <c r="AH678" s="247">
        <v>5</v>
      </c>
      <c r="AI678" s="247">
        <v>0</v>
      </c>
      <c r="AJ678" s="247">
        <v>0</v>
      </c>
      <c r="AK678" s="247">
        <v>0</v>
      </c>
      <c r="AL678" s="247">
        <v>6</v>
      </c>
      <c r="AM678" s="246" t="s">
        <v>7857</v>
      </c>
      <c r="AN678" s="247"/>
      <c r="AO678" s="247"/>
    </row>
    <row r="679" spans="1:41">
      <c r="A679" s="245" t="s">
        <v>2079</v>
      </c>
      <c r="B679" s="245" t="s">
        <v>5923</v>
      </c>
      <c r="C679" s="245" t="s">
        <v>7853</v>
      </c>
      <c r="D679" s="245" t="s">
        <v>2233</v>
      </c>
      <c r="E679" s="245" t="s">
        <v>2057</v>
      </c>
      <c r="F679" s="246" t="s">
        <v>727</v>
      </c>
      <c r="G679" s="247" t="s">
        <v>2080</v>
      </c>
      <c r="H679" s="247" t="s">
        <v>5924</v>
      </c>
      <c r="I679" s="248">
        <v>19808</v>
      </c>
      <c r="J679" s="245"/>
      <c r="K679" s="245"/>
      <c r="L679" s="245" t="s">
        <v>699</v>
      </c>
      <c r="M679" s="247" t="s">
        <v>699</v>
      </c>
      <c r="N679" s="249">
        <v>3</v>
      </c>
      <c r="O679" s="250" t="s">
        <v>2453</v>
      </c>
      <c r="P679" s="250">
        <v>5</v>
      </c>
      <c r="Q679" s="250" t="s">
        <v>2470</v>
      </c>
      <c r="R679" s="251">
        <v>12</v>
      </c>
      <c r="S679" s="250" t="s">
        <v>5925</v>
      </c>
      <c r="T679" s="250">
        <v>1</v>
      </c>
      <c r="U679" s="252" t="s">
        <v>7854</v>
      </c>
      <c r="V679" s="253" t="s">
        <v>2353</v>
      </c>
      <c r="W679" s="253" t="s">
        <v>7855</v>
      </c>
      <c r="X679" s="254" t="s">
        <v>7856</v>
      </c>
      <c r="Y679" s="255">
        <v>8</v>
      </c>
      <c r="Z679" s="255"/>
      <c r="AA679" s="256" t="s">
        <v>699</v>
      </c>
      <c r="AB679" s="257">
        <f t="shared" si="10"/>
        <v>8</v>
      </c>
      <c r="AC679" s="258">
        <v>0</v>
      </c>
      <c r="AD679" s="247">
        <v>0</v>
      </c>
      <c r="AE679" s="247">
        <v>0</v>
      </c>
      <c r="AF679" s="258">
        <v>0</v>
      </c>
      <c r="AG679" s="258">
        <v>0</v>
      </c>
      <c r="AH679" s="247">
        <v>6</v>
      </c>
      <c r="AI679" s="247">
        <v>1</v>
      </c>
      <c r="AJ679" s="247">
        <v>0</v>
      </c>
      <c r="AK679" s="247">
        <v>0</v>
      </c>
      <c r="AL679" s="247">
        <v>1</v>
      </c>
      <c r="AM679" s="246" t="s">
        <v>7857</v>
      </c>
      <c r="AN679" s="247"/>
      <c r="AO679" s="247"/>
    </row>
    <row r="680" spans="1:41">
      <c r="A680" s="245" t="s">
        <v>2081</v>
      </c>
      <c r="B680" s="245" t="s">
        <v>5926</v>
      </c>
      <c r="C680" s="245" t="s">
        <v>7853</v>
      </c>
      <c r="D680" s="245" t="s">
        <v>2233</v>
      </c>
      <c r="E680" s="245" t="s">
        <v>2057</v>
      </c>
      <c r="F680" s="246" t="s">
        <v>730</v>
      </c>
      <c r="G680" s="247" t="s">
        <v>2082</v>
      </c>
      <c r="H680" s="247" t="s">
        <v>5927</v>
      </c>
      <c r="I680" s="248">
        <v>24171</v>
      </c>
      <c r="J680" s="245" t="s">
        <v>5928</v>
      </c>
      <c r="K680" s="245" t="s">
        <v>2332</v>
      </c>
      <c r="L680" s="245" t="s">
        <v>5929</v>
      </c>
      <c r="M680" s="247" t="s">
        <v>5930</v>
      </c>
      <c r="N680" s="249">
        <v>3</v>
      </c>
      <c r="O680" s="250" t="s">
        <v>2421</v>
      </c>
      <c r="P680" s="250">
        <v>4</v>
      </c>
      <c r="Q680" s="250" t="s">
        <v>2422</v>
      </c>
      <c r="R680" s="251">
        <v>10</v>
      </c>
      <c r="S680" s="250" t="s">
        <v>4440</v>
      </c>
      <c r="T680" s="250">
        <v>1</v>
      </c>
      <c r="U680" s="252" t="s">
        <v>7854</v>
      </c>
      <c r="V680" s="253" t="s">
        <v>26</v>
      </c>
      <c r="W680" s="253" t="s">
        <v>7855</v>
      </c>
      <c r="X680" s="254" t="s">
        <v>7856</v>
      </c>
      <c r="Y680" s="255">
        <v>13</v>
      </c>
      <c r="Z680" s="255"/>
      <c r="AA680" s="256" t="s">
        <v>699</v>
      </c>
      <c r="AB680" s="257">
        <f t="shared" si="10"/>
        <v>13</v>
      </c>
      <c r="AC680" s="258">
        <v>0</v>
      </c>
      <c r="AD680" s="247">
        <v>0</v>
      </c>
      <c r="AE680" s="247">
        <v>0</v>
      </c>
      <c r="AF680" s="258">
        <v>4</v>
      </c>
      <c r="AG680" s="258">
        <v>0</v>
      </c>
      <c r="AH680" s="247">
        <v>3</v>
      </c>
      <c r="AI680" s="247">
        <v>1</v>
      </c>
      <c r="AJ680" s="247">
        <v>0</v>
      </c>
      <c r="AK680" s="247">
        <v>0</v>
      </c>
      <c r="AL680" s="247">
        <v>5</v>
      </c>
      <c r="AM680" s="246" t="s">
        <v>7857</v>
      </c>
      <c r="AN680" s="247"/>
      <c r="AO680" s="247"/>
    </row>
    <row r="681" spans="1:41">
      <c r="A681" s="245" t="s">
        <v>2083</v>
      </c>
      <c r="B681" s="245" t="s">
        <v>5931</v>
      </c>
      <c r="C681" s="245" t="s">
        <v>7853</v>
      </c>
      <c r="D681" s="245" t="s">
        <v>2233</v>
      </c>
      <c r="E681" s="245" t="s">
        <v>2057</v>
      </c>
      <c r="F681" s="246" t="s">
        <v>724</v>
      </c>
      <c r="G681" s="247" t="s">
        <v>2084</v>
      </c>
      <c r="H681" s="247" t="s">
        <v>5932</v>
      </c>
      <c r="I681" s="248">
        <v>39873</v>
      </c>
      <c r="J681" s="245"/>
      <c r="K681" s="245"/>
      <c r="L681" s="245" t="s">
        <v>699</v>
      </c>
      <c r="M681" s="247" t="s">
        <v>699</v>
      </c>
      <c r="N681" s="249">
        <v>2</v>
      </c>
      <c r="O681" s="250" t="s">
        <v>4545</v>
      </c>
      <c r="P681" s="250">
        <v>15</v>
      </c>
      <c r="Q681" s="250" t="s">
        <v>2798</v>
      </c>
      <c r="R681" s="251" t="s">
        <v>8074</v>
      </c>
      <c r="S681" s="250" t="s">
        <v>8075</v>
      </c>
      <c r="T681" s="250">
        <v>0</v>
      </c>
      <c r="U681" s="252" t="s">
        <v>7854</v>
      </c>
      <c r="V681" s="253" t="s">
        <v>26</v>
      </c>
      <c r="W681" s="253" t="s">
        <v>7855</v>
      </c>
      <c r="X681" s="254" t="s">
        <v>7856</v>
      </c>
      <c r="Y681" s="255">
        <v>33</v>
      </c>
      <c r="Z681" s="255"/>
      <c r="AA681" s="256" t="s">
        <v>699</v>
      </c>
      <c r="AB681" s="257">
        <f t="shared" si="10"/>
        <v>33</v>
      </c>
      <c r="AC681" s="258">
        <v>0</v>
      </c>
      <c r="AD681" s="247">
        <v>0</v>
      </c>
      <c r="AE681" s="247">
        <v>0</v>
      </c>
      <c r="AF681" s="258">
        <v>0</v>
      </c>
      <c r="AG681" s="258">
        <v>0</v>
      </c>
      <c r="AH681" s="247">
        <v>26</v>
      </c>
      <c r="AI681" s="247">
        <v>3</v>
      </c>
      <c r="AJ681" s="247">
        <v>0</v>
      </c>
      <c r="AK681" s="247">
        <v>0</v>
      </c>
      <c r="AL681" s="247">
        <v>4</v>
      </c>
      <c r="AM681" s="246" t="s">
        <v>7857</v>
      </c>
      <c r="AN681" s="247"/>
      <c r="AO681" s="247"/>
    </row>
    <row r="682" spans="1:41">
      <c r="A682" s="245" t="s">
        <v>2085</v>
      </c>
      <c r="B682" s="245" t="s">
        <v>5933</v>
      </c>
      <c r="C682" s="245" t="s">
        <v>7853</v>
      </c>
      <c r="D682" s="245" t="s">
        <v>2233</v>
      </c>
      <c r="E682" s="245" t="s">
        <v>2057</v>
      </c>
      <c r="F682" s="246" t="s">
        <v>7901</v>
      </c>
      <c r="G682" s="247" t="s">
        <v>2086</v>
      </c>
      <c r="H682" s="247" t="s">
        <v>5934</v>
      </c>
      <c r="I682" s="248">
        <v>11567</v>
      </c>
      <c r="J682" s="245"/>
      <c r="K682" s="245"/>
      <c r="L682" s="245" t="s">
        <v>699</v>
      </c>
      <c r="M682" s="247" t="s">
        <v>699</v>
      </c>
      <c r="N682" s="249">
        <v>2</v>
      </c>
      <c r="O682" s="250" t="s">
        <v>5935</v>
      </c>
      <c r="P682" s="250">
        <v>7</v>
      </c>
      <c r="Q682" s="250" t="s">
        <v>2618</v>
      </c>
      <c r="R682" s="251">
        <v>38</v>
      </c>
      <c r="S682" s="250" t="s">
        <v>5936</v>
      </c>
      <c r="T682" s="250">
        <v>1</v>
      </c>
      <c r="U682" s="252" t="s">
        <v>7854</v>
      </c>
      <c r="V682" s="253" t="s">
        <v>2353</v>
      </c>
      <c r="W682" s="253" t="s">
        <v>7855</v>
      </c>
      <c r="X682" s="254" t="s">
        <v>7856</v>
      </c>
      <c r="Y682" s="255">
        <v>14</v>
      </c>
      <c r="Z682" s="255"/>
      <c r="AA682" s="256" t="s">
        <v>699</v>
      </c>
      <c r="AB682" s="257">
        <f t="shared" si="10"/>
        <v>14</v>
      </c>
      <c r="AC682" s="258">
        <v>0</v>
      </c>
      <c r="AD682" s="247">
        <v>0</v>
      </c>
      <c r="AE682" s="247">
        <v>0</v>
      </c>
      <c r="AF682" s="258">
        <v>0</v>
      </c>
      <c r="AG682" s="258">
        <v>0</v>
      </c>
      <c r="AH682" s="247">
        <v>14</v>
      </c>
      <c r="AI682" s="247">
        <v>0</v>
      </c>
      <c r="AJ682" s="247">
        <v>0</v>
      </c>
      <c r="AK682" s="247">
        <v>0</v>
      </c>
      <c r="AL682" s="247">
        <v>0</v>
      </c>
      <c r="AM682" s="246" t="s">
        <v>7857</v>
      </c>
      <c r="AN682" s="247"/>
      <c r="AO682" s="247"/>
    </row>
    <row r="683" spans="1:41">
      <c r="A683" s="245" t="s">
        <v>2087</v>
      </c>
      <c r="B683" s="245"/>
      <c r="C683" s="245" t="s">
        <v>7853</v>
      </c>
      <c r="D683" s="245" t="s">
        <v>2233</v>
      </c>
      <c r="E683" s="245" t="s">
        <v>2057</v>
      </c>
      <c r="F683" s="246" t="s">
        <v>727</v>
      </c>
      <c r="G683" s="247" t="s">
        <v>2088</v>
      </c>
      <c r="H683" s="247" t="s">
        <v>5937</v>
      </c>
      <c r="I683" s="248">
        <v>4262</v>
      </c>
      <c r="J683" s="245" t="s">
        <v>5938</v>
      </c>
      <c r="K683" s="245" t="s">
        <v>2332</v>
      </c>
      <c r="L683" s="245" t="s">
        <v>5939</v>
      </c>
      <c r="M683" s="247" t="s">
        <v>5940</v>
      </c>
      <c r="N683" s="249">
        <v>4</v>
      </c>
      <c r="O683" s="250" t="s">
        <v>4074</v>
      </c>
      <c r="P683" s="250">
        <v>3</v>
      </c>
      <c r="Q683" s="250" t="s">
        <v>7887</v>
      </c>
      <c r="R683" s="251">
        <v>24</v>
      </c>
      <c r="S683" s="250" t="s">
        <v>8076</v>
      </c>
      <c r="T683" s="250">
        <v>1</v>
      </c>
      <c r="U683" s="252" t="s">
        <v>7854</v>
      </c>
      <c r="V683" s="253" t="s">
        <v>26</v>
      </c>
      <c r="W683" s="253" t="s">
        <v>7855</v>
      </c>
      <c r="X683" s="254" t="s">
        <v>7856</v>
      </c>
      <c r="Y683" s="255">
        <v>26</v>
      </c>
      <c r="Z683" s="255"/>
      <c r="AA683" s="256" t="s">
        <v>699</v>
      </c>
      <c r="AB683" s="257">
        <f t="shared" si="10"/>
        <v>26</v>
      </c>
      <c r="AC683" s="258">
        <v>0</v>
      </c>
      <c r="AD683" s="247">
        <v>0</v>
      </c>
      <c r="AE683" s="247">
        <v>0</v>
      </c>
      <c r="AF683" s="258">
        <v>6</v>
      </c>
      <c r="AG683" s="258">
        <v>0</v>
      </c>
      <c r="AH683" s="247">
        <v>20</v>
      </c>
      <c r="AI683" s="247">
        <v>0</v>
      </c>
      <c r="AJ683" s="247">
        <v>0</v>
      </c>
      <c r="AK683" s="247">
        <v>0</v>
      </c>
      <c r="AL683" s="247">
        <v>0</v>
      </c>
      <c r="AM683" s="246" t="s">
        <v>7863</v>
      </c>
      <c r="AN683" s="247"/>
      <c r="AO683" s="247"/>
    </row>
    <row r="684" spans="1:41">
      <c r="A684" s="245" t="s">
        <v>2089</v>
      </c>
      <c r="B684" s="245" t="s">
        <v>5942</v>
      </c>
      <c r="C684" s="245" t="s">
        <v>7853</v>
      </c>
      <c r="D684" s="245" t="s">
        <v>2233</v>
      </c>
      <c r="E684" s="245" t="s">
        <v>2057</v>
      </c>
      <c r="F684" s="246" t="s">
        <v>727</v>
      </c>
      <c r="G684" s="247" t="s">
        <v>2090</v>
      </c>
      <c r="H684" s="247" t="s">
        <v>5943</v>
      </c>
      <c r="I684" s="248">
        <v>25628</v>
      </c>
      <c r="J684" s="245"/>
      <c r="K684" s="245"/>
      <c r="L684" s="245" t="s">
        <v>699</v>
      </c>
      <c r="M684" s="247" t="s">
        <v>699</v>
      </c>
      <c r="N684" s="249">
        <v>4</v>
      </c>
      <c r="O684" s="250" t="s">
        <v>2977</v>
      </c>
      <c r="P684" s="250">
        <v>16</v>
      </c>
      <c r="Q684" s="250" t="s">
        <v>2430</v>
      </c>
      <c r="R684" s="251">
        <v>10</v>
      </c>
      <c r="S684" s="250" t="s">
        <v>2945</v>
      </c>
      <c r="T684" s="250">
        <v>1</v>
      </c>
      <c r="U684" s="252" t="s">
        <v>7854</v>
      </c>
      <c r="V684" s="253" t="s">
        <v>2353</v>
      </c>
      <c r="W684" s="253" t="s">
        <v>7855</v>
      </c>
      <c r="X684" s="254" t="s">
        <v>7856</v>
      </c>
      <c r="Y684" s="255">
        <v>9</v>
      </c>
      <c r="Z684" s="255"/>
      <c r="AA684" s="256" t="s">
        <v>699</v>
      </c>
      <c r="AB684" s="257">
        <f t="shared" si="10"/>
        <v>9</v>
      </c>
      <c r="AC684" s="258">
        <v>0</v>
      </c>
      <c r="AD684" s="247">
        <v>0</v>
      </c>
      <c r="AE684" s="247">
        <v>0</v>
      </c>
      <c r="AF684" s="258">
        <v>0</v>
      </c>
      <c r="AG684" s="258">
        <v>0</v>
      </c>
      <c r="AH684" s="247">
        <v>6</v>
      </c>
      <c r="AI684" s="247">
        <v>3</v>
      </c>
      <c r="AJ684" s="247">
        <v>0</v>
      </c>
      <c r="AK684" s="247">
        <v>0</v>
      </c>
      <c r="AL684" s="247">
        <v>0</v>
      </c>
      <c r="AM684" s="246" t="s">
        <v>7857</v>
      </c>
      <c r="AN684" s="247"/>
      <c r="AO684" s="247"/>
    </row>
    <row r="685" spans="1:41">
      <c r="A685" s="245" t="s">
        <v>2255</v>
      </c>
      <c r="B685" s="245"/>
      <c r="C685" s="245" t="s">
        <v>7858</v>
      </c>
      <c r="D685" s="245" t="s">
        <v>2233</v>
      </c>
      <c r="E685" s="254" t="s">
        <v>8068</v>
      </c>
      <c r="F685" s="272" t="s">
        <v>7901</v>
      </c>
      <c r="G685" s="263" t="s">
        <v>8077</v>
      </c>
      <c r="H685" s="263" t="s">
        <v>8078</v>
      </c>
      <c r="I685" s="268">
        <v>25949</v>
      </c>
      <c r="J685" s="245"/>
      <c r="K685" s="245"/>
      <c r="L685" s="245" t="s">
        <v>699</v>
      </c>
      <c r="M685" s="247" t="s">
        <v>699</v>
      </c>
      <c r="N685" s="249">
        <v>2</v>
      </c>
      <c r="O685" s="250" t="s">
        <v>8079</v>
      </c>
      <c r="P685" s="261">
        <v>3</v>
      </c>
      <c r="Q685" s="250" t="s">
        <v>7951</v>
      </c>
      <c r="R685" s="251">
        <v>10</v>
      </c>
      <c r="S685" s="250" t="s">
        <v>8080</v>
      </c>
      <c r="T685" s="261">
        <v>1</v>
      </c>
      <c r="U685" s="252"/>
      <c r="V685" s="269"/>
      <c r="W685" s="253" t="s">
        <v>7855</v>
      </c>
      <c r="X685" s="254" t="s">
        <v>7856</v>
      </c>
      <c r="Y685" s="255">
        <v>0</v>
      </c>
      <c r="Z685" s="255"/>
      <c r="AA685" s="256" t="s">
        <v>7930</v>
      </c>
      <c r="AB685" s="257">
        <f t="shared" si="10"/>
        <v>0</v>
      </c>
      <c r="AC685" s="258">
        <v>0</v>
      </c>
      <c r="AD685" s="247">
        <v>0</v>
      </c>
      <c r="AE685" s="247">
        <v>0</v>
      </c>
      <c r="AF685" s="258">
        <v>0</v>
      </c>
      <c r="AG685" s="258">
        <v>0</v>
      </c>
      <c r="AH685" s="247">
        <v>0</v>
      </c>
      <c r="AI685" s="247">
        <v>0</v>
      </c>
      <c r="AJ685" s="247">
        <v>0</v>
      </c>
      <c r="AK685" s="247">
        <v>0</v>
      </c>
      <c r="AL685" s="247">
        <v>0</v>
      </c>
      <c r="AM685" s="246"/>
      <c r="AN685" s="247"/>
      <c r="AO685" s="247"/>
    </row>
    <row r="686" spans="1:41">
      <c r="A686" s="245" t="s">
        <v>2091</v>
      </c>
      <c r="B686" s="245" t="s">
        <v>5944</v>
      </c>
      <c r="C686" s="245" t="s">
        <v>7853</v>
      </c>
      <c r="D686" s="245" t="s">
        <v>2233</v>
      </c>
      <c r="E686" s="245" t="s">
        <v>2092</v>
      </c>
      <c r="F686" s="246" t="s">
        <v>727</v>
      </c>
      <c r="G686" s="247" t="s">
        <v>2093</v>
      </c>
      <c r="H686" s="247" t="s">
        <v>5945</v>
      </c>
      <c r="I686" s="248">
        <v>13971</v>
      </c>
      <c r="J686" s="245" t="s">
        <v>5946</v>
      </c>
      <c r="K686" s="245" t="s">
        <v>2332</v>
      </c>
      <c r="L686" s="245" t="s">
        <v>5947</v>
      </c>
      <c r="M686" s="247" t="s">
        <v>5948</v>
      </c>
      <c r="N686" s="249">
        <v>6</v>
      </c>
      <c r="O686" s="250"/>
      <c r="P686" s="261">
        <v>8</v>
      </c>
      <c r="Q686" s="250" t="s">
        <v>2430</v>
      </c>
      <c r="R686" s="251">
        <v>10</v>
      </c>
      <c r="S686" s="250" t="s">
        <v>3256</v>
      </c>
      <c r="T686" s="261">
        <v>1</v>
      </c>
      <c r="U686" s="252" t="s">
        <v>7854</v>
      </c>
      <c r="V686" s="253" t="s">
        <v>2353</v>
      </c>
      <c r="W686" s="253" t="s">
        <v>7855</v>
      </c>
      <c r="X686" s="254" t="s">
        <v>7856</v>
      </c>
      <c r="Y686" s="255">
        <v>8</v>
      </c>
      <c r="Z686" s="255"/>
      <c r="AA686" s="256" t="s">
        <v>699</v>
      </c>
      <c r="AB686" s="257">
        <f t="shared" si="10"/>
        <v>8</v>
      </c>
      <c r="AC686" s="258">
        <v>0</v>
      </c>
      <c r="AD686" s="247">
        <v>0</v>
      </c>
      <c r="AE686" s="247">
        <v>0</v>
      </c>
      <c r="AF686" s="258">
        <v>0</v>
      </c>
      <c r="AG686" s="258">
        <v>0</v>
      </c>
      <c r="AH686" s="247">
        <v>0</v>
      </c>
      <c r="AI686" s="247">
        <v>0</v>
      </c>
      <c r="AJ686" s="247">
        <v>0</v>
      </c>
      <c r="AK686" s="247">
        <v>0</v>
      </c>
      <c r="AL686" s="247">
        <v>8</v>
      </c>
      <c r="AM686" s="246" t="s">
        <v>7863</v>
      </c>
      <c r="AN686" s="247"/>
      <c r="AO686" s="247"/>
    </row>
    <row r="687" spans="1:41">
      <c r="A687" s="245" t="s">
        <v>2094</v>
      </c>
      <c r="B687" s="245" t="s">
        <v>5949</v>
      </c>
      <c r="C687" s="245" t="s">
        <v>7853</v>
      </c>
      <c r="D687" s="245" t="s">
        <v>2233</v>
      </c>
      <c r="E687" s="245" t="s">
        <v>2092</v>
      </c>
      <c r="F687" s="246" t="s">
        <v>730</v>
      </c>
      <c r="G687" s="247" t="s">
        <v>2095</v>
      </c>
      <c r="H687" s="247" t="s">
        <v>5950</v>
      </c>
      <c r="I687" s="248">
        <v>28214</v>
      </c>
      <c r="J687" s="245"/>
      <c r="K687" s="245"/>
      <c r="L687" s="245" t="s">
        <v>5952</v>
      </c>
      <c r="M687" s="247" t="s">
        <v>5953</v>
      </c>
      <c r="N687" s="249">
        <v>2</v>
      </c>
      <c r="O687" s="250"/>
      <c r="P687" s="261">
        <v>8</v>
      </c>
      <c r="Q687" s="250" t="s">
        <v>2422</v>
      </c>
      <c r="R687" s="251">
        <v>10</v>
      </c>
      <c r="S687" s="250" t="s">
        <v>2465</v>
      </c>
      <c r="T687" s="261">
        <v>1</v>
      </c>
      <c r="U687" s="252" t="s">
        <v>7854</v>
      </c>
      <c r="V687" s="253" t="s">
        <v>2353</v>
      </c>
      <c r="W687" s="253" t="s">
        <v>7855</v>
      </c>
      <c r="X687" s="254" t="s">
        <v>7856</v>
      </c>
      <c r="Y687" s="255">
        <v>11</v>
      </c>
      <c r="Z687" s="255"/>
      <c r="AA687" s="256" t="s">
        <v>699</v>
      </c>
      <c r="AB687" s="257">
        <f t="shared" si="10"/>
        <v>11</v>
      </c>
      <c r="AC687" s="258">
        <v>0</v>
      </c>
      <c r="AD687" s="247">
        <v>0</v>
      </c>
      <c r="AE687" s="247">
        <v>0</v>
      </c>
      <c r="AF687" s="258">
        <v>0</v>
      </c>
      <c r="AG687" s="258">
        <v>0</v>
      </c>
      <c r="AH687" s="247">
        <v>0</v>
      </c>
      <c r="AI687" s="247">
        <v>9</v>
      </c>
      <c r="AJ687" s="247">
        <v>0</v>
      </c>
      <c r="AK687" s="247">
        <v>0</v>
      </c>
      <c r="AL687" s="247">
        <v>2</v>
      </c>
      <c r="AM687" s="246" t="s">
        <v>7863</v>
      </c>
      <c r="AN687" s="247"/>
      <c r="AO687" s="247"/>
    </row>
    <row r="688" spans="1:41">
      <c r="A688" s="245" t="s">
        <v>2096</v>
      </c>
      <c r="B688" s="245" t="s">
        <v>5954</v>
      </c>
      <c r="C688" s="245" t="s">
        <v>7853</v>
      </c>
      <c r="D688" s="245" t="s">
        <v>2233</v>
      </c>
      <c r="E688" s="245" t="s">
        <v>2092</v>
      </c>
      <c r="F688" s="246" t="s">
        <v>727</v>
      </c>
      <c r="G688" s="247" t="s">
        <v>8081</v>
      </c>
      <c r="H688" s="247" t="s">
        <v>5955</v>
      </c>
      <c r="I688" s="248">
        <v>7840</v>
      </c>
      <c r="J688" s="245" t="s">
        <v>5956</v>
      </c>
      <c r="K688" s="245" t="s">
        <v>2332</v>
      </c>
      <c r="L688" s="245" t="s">
        <v>5957</v>
      </c>
      <c r="M688" s="247" t="s">
        <v>5958</v>
      </c>
      <c r="N688" s="249">
        <v>8</v>
      </c>
      <c r="O688" s="250"/>
      <c r="P688" s="261">
        <v>3</v>
      </c>
      <c r="Q688" s="250" t="s">
        <v>2422</v>
      </c>
      <c r="R688" s="251">
        <v>8</v>
      </c>
      <c r="S688" s="250" t="s">
        <v>2994</v>
      </c>
      <c r="T688" s="261">
        <v>1</v>
      </c>
      <c r="U688" s="252" t="s">
        <v>7854</v>
      </c>
      <c r="V688" s="253" t="s">
        <v>2353</v>
      </c>
      <c r="W688" s="253" t="s">
        <v>7855</v>
      </c>
      <c r="X688" s="254" t="s">
        <v>7856</v>
      </c>
      <c r="Y688" s="255">
        <v>6</v>
      </c>
      <c r="Z688" s="255"/>
      <c r="AA688" s="256" t="s">
        <v>699</v>
      </c>
      <c r="AB688" s="257">
        <f t="shared" si="10"/>
        <v>6</v>
      </c>
      <c r="AC688" s="258">
        <v>0</v>
      </c>
      <c r="AD688" s="247">
        <v>0</v>
      </c>
      <c r="AE688" s="247">
        <v>0</v>
      </c>
      <c r="AF688" s="258">
        <v>0</v>
      </c>
      <c r="AG688" s="258">
        <v>0</v>
      </c>
      <c r="AH688" s="247">
        <v>0</v>
      </c>
      <c r="AI688" s="247">
        <v>1</v>
      </c>
      <c r="AJ688" s="247">
        <v>0</v>
      </c>
      <c r="AK688" s="247">
        <v>0</v>
      </c>
      <c r="AL688" s="247">
        <v>5</v>
      </c>
      <c r="AM688" s="246" t="s">
        <v>7863</v>
      </c>
      <c r="AN688" s="247"/>
      <c r="AO688" s="247"/>
    </row>
    <row r="689" spans="1:41">
      <c r="A689" s="245" t="s">
        <v>2098</v>
      </c>
      <c r="B689" s="245" t="s">
        <v>5959</v>
      </c>
      <c r="C689" s="245" t="s">
        <v>7853</v>
      </c>
      <c r="D689" s="245" t="s">
        <v>2233</v>
      </c>
      <c r="E689" s="245" t="s">
        <v>2092</v>
      </c>
      <c r="F689" s="246" t="s">
        <v>730</v>
      </c>
      <c r="G689" s="247" t="s">
        <v>2099</v>
      </c>
      <c r="H689" s="247" t="s">
        <v>5960</v>
      </c>
      <c r="I689" s="248">
        <v>26359</v>
      </c>
      <c r="J689" s="245"/>
      <c r="K689" s="245"/>
      <c r="L689" s="245" t="s">
        <v>699</v>
      </c>
      <c r="M689" s="247" t="s">
        <v>699</v>
      </c>
      <c r="N689" s="249">
        <v>1</v>
      </c>
      <c r="O689" s="250"/>
      <c r="P689" s="261">
        <v>5</v>
      </c>
      <c r="Q689" s="250" t="s">
        <v>2603</v>
      </c>
      <c r="R689" s="251" t="s">
        <v>7933</v>
      </c>
      <c r="S689" s="250" t="s">
        <v>3739</v>
      </c>
      <c r="T689" s="261">
        <v>1</v>
      </c>
      <c r="U689" s="252"/>
      <c r="V689" s="253" t="s">
        <v>5961</v>
      </c>
      <c r="W689" s="253" t="s">
        <v>7855</v>
      </c>
      <c r="X689" s="254" t="s">
        <v>7856</v>
      </c>
      <c r="Y689" s="255">
        <v>16</v>
      </c>
      <c r="Z689" s="255"/>
      <c r="AA689" s="256" t="s">
        <v>8082</v>
      </c>
      <c r="AB689" s="257">
        <f t="shared" si="10"/>
        <v>16</v>
      </c>
      <c r="AC689" s="258">
        <v>0</v>
      </c>
      <c r="AD689" s="247">
        <v>0</v>
      </c>
      <c r="AE689" s="247">
        <v>0</v>
      </c>
      <c r="AF689" s="258">
        <v>0</v>
      </c>
      <c r="AG689" s="258">
        <v>0</v>
      </c>
      <c r="AH689" s="247">
        <v>0</v>
      </c>
      <c r="AI689" s="247">
        <v>0</v>
      </c>
      <c r="AJ689" s="247">
        <v>0</v>
      </c>
      <c r="AK689" s="247">
        <v>0</v>
      </c>
      <c r="AL689" s="247">
        <v>16</v>
      </c>
      <c r="AM689" s="246" t="s">
        <v>8083</v>
      </c>
      <c r="AN689" s="247"/>
      <c r="AO689" s="247"/>
    </row>
    <row r="690" spans="1:41">
      <c r="A690" s="245" t="s">
        <v>2100</v>
      </c>
      <c r="B690" s="245" t="s">
        <v>5962</v>
      </c>
      <c r="C690" s="245" t="s">
        <v>7853</v>
      </c>
      <c r="D690" s="245" t="s">
        <v>2233</v>
      </c>
      <c r="E690" s="245" t="s">
        <v>2092</v>
      </c>
      <c r="F690" s="246" t="s">
        <v>727</v>
      </c>
      <c r="G690" s="247" t="s">
        <v>2101</v>
      </c>
      <c r="H690" s="247" t="s">
        <v>5960</v>
      </c>
      <c r="I690" s="248">
        <v>10764</v>
      </c>
      <c r="J690" s="245" t="s">
        <v>5963</v>
      </c>
      <c r="K690" s="245" t="s">
        <v>2332</v>
      </c>
      <c r="L690" s="245" t="s">
        <v>5964</v>
      </c>
      <c r="M690" s="247" t="s">
        <v>5965</v>
      </c>
      <c r="N690" s="249">
        <v>1</v>
      </c>
      <c r="O690" s="250"/>
      <c r="P690" s="261">
        <v>10</v>
      </c>
      <c r="Q690" s="250" t="s">
        <v>2470</v>
      </c>
      <c r="R690" s="251" t="s">
        <v>8084</v>
      </c>
      <c r="S690" s="250" t="s">
        <v>4931</v>
      </c>
      <c r="T690" s="261">
        <v>1</v>
      </c>
      <c r="U690" s="252" t="s">
        <v>7854</v>
      </c>
      <c r="V690" s="253" t="s">
        <v>26</v>
      </c>
      <c r="W690" s="253" t="s">
        <v>7855</v>
      </c>
      <c r="X690" s="254" t="s">
        <v>7856</v>
      </c>
      <c r="Y690" s="255">
        <v>8</v>
      </c>
      <c r="Z690" s="255"/>
      <c r="AA690" s="256" t="s">
        <v>8082</v>
      </c>
      <c r="AB690" s="257">
        <f t="shared" si="10"/>
        <v>8</v>
      </c>
      <c r="AC690" s="258">
        <v>0</v>
      </c>
      <c r="AD690" s="247">
        <v>0</v>
      </c>
      <c r="AE690" s="247">
        <v>0</v>
      </c>
      <c r="AF690" s="258">
        <v>0</v>
      </c>
      <c r="AG690" s="258">
        <v>0</v>
      </c>
      <c r="AH690" s="247">
        <v>0</v>
      </c>
      <c r="AI690" s="247">
        <v>4</v>
      </c>
      <c r="AJ690" s="247">
        <v>0</v>
      </c>
      <c r="AK690" s="247">
        <v>0</v>
      </c>
      <c r="AL690" s="247">
        <v>4</v>
      </c>
      <c r="AM690" s="246" t="s">
        <v>7857</v>
      </c>
      <c r="AN690" s="247"/>
      <c r="AO690" s="247"/>
    </row>
    <row r="691" spans="1:41">
      <c r="A691" s="245" t="s">
        <v>2102</v>
      </c>
      <c r="B691" s="245" t="s">
        <v>5966</v>
      </c>
      <c r="C691" s="245" t="s">
        <v>7853</v>
      </c>
      <c r="D691" s="245" t="s">
        <v>2233</v>
      </c>
      <c r="E691" s="245" t="s">
        <v>2092</v>
      </c>
      <c r="F691" s="246" t="s">
        <v>727</v>
      </c>
      <c r="G691" s="247" t="s">
        <v>2103</v>
      </c>
      <c r="H691" s="247" t="s">
        <v>5967</v>
      </c>
      <c r="I691" s="248">
        <v>24898</v>
      </c>
      <c r="J691" s="245" t="s">
        <v>5968</v>
      </c>
      <c r="K691" s="245" t="s">
        <v>2332</v>
      </c>
      <c r="L691" s="245" t="s">
        <v>5969</v>
      </c>
      <c r="M691" s="247" t="s">
        <v>5970</v>
      </c>
      <c r="N691" s="249">
        <v>2</v>
      </c>
      <c r="O691" s="250"/>
      <c r="P691" s="261">
        <v>3</v>
      </c>
      <c r="Q691" s="250" t="s">
        <v>2470</v>
      </c>
      <c r="R691" s="251" t="s">
        <v>7897</v>
      </c>
      <c r="S691" s="250" t="s">
        <v>3098</v>
      </c>
      <c r="T691" s="261">
        <v>1</v>
      </c>
      <c r="U691" s="252" t="s">
        <v>7854</v>
      </c>
      <c r="V691" s="253" t="s">
        <v>2353</v>
      </c>
      <c r="W691" s="253" t="s">
        <v>7855</v>
      </c>
      <c r="X691" s="254" t="s">
        <v>7856</v>
      </c>
      <c r="Y691" s="255">
        <v>10</v>
      </c>
      <c r="Z691" s="255"/>
      <c r="AA691" s="256" t="s">
        <v>699</v>
      </c>
      <c r="AB691" s="257">
        <f t="shared" si="10"/>
        <v>10</v>
      </c>
      <c r="AC691" s="258">
        <v>0</v>
      </c>
      <c r="AD691" s="247">
        <v>0</v>
      </c>
      <c r="AE691" s="247">
        <v>0</v>
      </c>
      <c r="AF691" s="258">
        <v>0</v>
      </c>
      <c r="AG691" s="258">
        <v>0</v>
      </c>
      <c r="AH691" s="247">
        <v>0</v>
      </c>
      <c r="AI691" s="247">
        <v>1</v>
      </c>
      <c r="AJ691" s="247">
        <v>0</v>
      </c>
      <c r="AK691" s="247">
        <v>0</v>
      </c>
      <c r="AL691" s="247">
        <v>9</v>
      </c>
      <c r="AM691" s="246" t="s">
        <v>7863</v>
      </c>
      <c r="AN691" s="247"/>
      <c r="AO691" s="247"/>
    </row>
    <row r="692" spans="1:41">
      <c r="A692" s="245" t="s">
        <v>2104</v>
      </c>
      <c r="B692" s="245" t="s">
        <v>5971</v>
      </c>
      <c r="C692" s="245" t="s">
        <v>7853</v>
      </c>
      <c r="D692" s="245" t="s">
        <v>2233</v>
      </c>
      <c r="E692" s="245" t="s">
        <v>2092</v>
      </c>
      <c r="F692" s="246" t="s">
        <v>724</v>
      </c>
      <c r="G692" s="247" t="s">
        <v>2105</v>
      </c>
      <c r="H692" s="247" t="s">
        <v>5972</v>
      </c>
      <c r="I692" s="248">
        <v>30390</v>
      </c>
      <c r="J692" s="245" t="s">
        <v>5973</v>
      </c>
      <c r="K692" s="245" t="s">
        <v>2332</v>
      </c>
      <c r="L692" s="245" t="s">
        <v>5974</v>
      </c>
      <c r="M692" s="247" t="s">
        <v>5975</v>
      </c>
      <c r="N692" s="249">
        <v>4</v>
      </c>
      <c r="O692" s="250"/>
      <c r="P692" s="261">
        <v>13</v>
      </c>
      <c r="Q692" s="250" t="s">
        <v>2430</v>
      </c>
      <c r="R692" s="251">
        <v>21</v>
      </c>
      <c r="S692" s="250" t="s">
        <v>5976</v>
      </c>
      <c r="T692" s="261">
        <v>1</v>
      </c>
      <c r="U692" s="252" t="s">
        <v>7854</v>
      </c>
      <c r="V692" s="253" t="s">
        <v>26</v>
      </c>
      <c r="W692" s="253" t="s">
        <v>7855</v>
      </c>
      <c r="X692" s="254" t="s">
        <v>7856</v>
      </c>
      <c r="Y692" s="255">
        <v>13</v>
      </c>
      <c r="Z692" s="255"/>
      <c r="AA692" s="256" t="s">
        <v>699</v>
      </c>
      <c r="AB692" s="257">
        <f t="shared" si="10"/>
        <v>13</v>
      </c>
      <c r="AC692" s="258">
        <v>0</v>
      </c>
      <c r="AD692" s="247">
        <v>0</v>
      </c>
      <c r="AE692" s="247">
        <v>0</v>
      </c>
      <c r="AF692" s="258">
        <v>0</v>
      </c>
      <c r="AG692" s="258">
        <v>0</v>
      </c>
      <c r="AH692" s="247">
        <v>0</v>
      </c>
      <c r="AI692" s="247">
        <v>0</v>
      </c>
      <c r="AJ692" s="247">
        <v>0</v>
      </c>
      <c r="AK692" s="247">
        <v>0</v>
      </c>
      <c r="AL692" s="247">
        <v>13</v>
      </c>
      <c r="AM692" s="246" t="s">
        <v>7863</v>
      </c>
      <c r="AN692" s="247"/>
      <c r="AO692" s="247"/>
    </row>
    <row r="693" spans="1:41">
      <c r="A693" s="245" t="s">
        <v>2106</v>
      </c>
      <c r="B693" s="245" t="s">
        <v>5977</v>
      </c>
      <c r="C693" s="245" t="s">
        <v>7853</v>
      </c>
      <c r="D693" s="245" t="s">
        <v>2233</v>
      </c>
      <c r="E693" s="245" t="s">
        <v>2092</v>
      </c>
      <c r="F693" s="246" t="s">
        <v>730</v>
      </c>
      <c r="G693" s="247" t="s">
        <v>2107</v>
      </c>
      <c r="H693" s="247" t="s">
        <v>5978</v>
      </c>
      <c r="I693" s="248">
        <v>24919</v>
      </c>
      <c r="J693" s="245" t="s">
        <v>5979</v>
      </c>
      <c r="K693" s="245" t="s">
        <v>2332</v>
      </c>
      <c r="L693" s="245" t="s">
        <v>5980</v>
      </c>
      <c r="M693" s="247" t="s">
        <v>5981</v>
      </c>
      <c r="N693" s="249">
        <v>2</v>
      </c>
      <c r="O693" s="250"/>
      <c r="P693" s="261">
        <v>5</v>
      </c>
      <c r="Q693" s="250" t="s">
        <v>2422</v>
      </c>
      <c r="R693" s="251">
        <v>9</v>
      </c>
      <c r="S693" s="250" t="s">
        <v>2431</v>
      </c>
      <c r="T693" s="261">
        <v>1</v>
      </c>
      <c r="U693" s="252" t="s">
        <v>7854</v>
      </c>
      <c r="V693" s="253" t="s">
        <v>2353</v>
      </c>
      <c r="W693" s="253" t="s">
        <v>7855</v>
      </c>
      <c r="X693" s="254" t="s">
        <v>7856</v>
      </c>
      <c r="Y693" s="255">
        <v>8</v>
      </c>
      <c r="Z693" s="255"/>
      <c r="AA693" s="256" t="s">
        <v>699</v>
      </c>
      <c r="AB693" s="257">
        <f t="shared" si="10"/>
        <v>8</v>
      </c>
      <c r="AC693" s="258">
        <v>0</v>
      </c>
      <c r="AD693" s="247">
        <v>0</v>
      </c>
      <c r="AE693" s="247">
        <v>0</v>
      </c>
      <c r="AF693" s="258">
        <v>0</v>
      </c>
      <c r="AG693" s="258">
        <v>0</v>
      </c>
      <c r="AH693" s="247">
        <v>0</v>
      </c>
      <c r="AI693" s="247">
        <v>2</v>
      </c>
      <c r="AJ693" s="247">
        <v>0</v>
      </c>
      <c r="AK693" s="247">
        <v>0</v>
      </c>
      <c r="AL693" s="247">
        <v>6</v>
      </c>
      <c r="AM693" s="246" t="s">
        <v>7863</v>
      </c>
      <c r="AN693" s="247"/>
      <c r="AO693" s="247"/>
    </row>
    <row r="694" spans="1:41">
      <c r="A694" s="245" t="s">
        <v>2108</v>
      </c>
      <c r="B694" s="245" t="s">
        <v>5982</v>
      </c>
      <c r="C694" s="245" t="s">
        <v>7853</v>
      </c>
      <c r="D694" s="245" t="s">
        <v>2233</v>
      </c>
      <c r="E694" s="245" t="s">
        <v>2092</v>
      </c>
      <c r="F694" s="246" t="s">
        <v>727</v>
      </c>
      <c r="G694" s="247" t="s">
        <v>2109</v>
      </c>
      <c r="H694" s="247" t="s">
        <v>5983</v>
      </c>
      <c r="I694" s="248">
        <v>14490</v>
      </c>
      <c r="J694" s="245"/>
      <c r="K694" s="245"/>
      <c r="L694" s="245" t="s">
        <v>699</v>
      </c>
      <c r="M694" s="247" t="s">
        <v>699</v>
      </c>
      <c r="N694" s="249">
        <v>4</v>
      </c>
      <c r="O694" s="250"/>
      <c r="P694" s="261">
        <v>17</v>
      </c>
      <c r="Q694" s="250" t="s">
        <v>3533</v>
      </c>
      <c r="R694" s="251">
        <v>7</v>
      </c>
      <c r="S694" s="250" t="s">
        <v>2831</v>
      </c>
      <c r="T694" s="261">
        <v>1</v>
      </c>
      <c r="U694" s="252" t="s">
        <v>7854</v>
      </c>
      <c r="V694" s="253" t="s">
        <v>2353</v>
      </c>
      <c r="W694" s="253" t="s">
        <v>7855</v>
      </c>
      <c r="X694" s="254" t="s">
        <v>7856</v>
      </c>
      <c r="Y694" s="255">
        <v>13</v>
      </c>
      <c r="Z694" s="255"/>
      <c r="AA694" s="256" t="s">
        <v>699</v>
      </c>
      <c r="AB694" s="257">
        <f t="shared" si="10"/>
        <v>13</v>
      </c>
      <c r="AC694" s="258">
        <v>0</v>
      </c>
      <c r="AD694" s="247">
        <v>0</v>
      </c>
      <c r="AE694" s="247">
        <v>0</v>
      </c>
      <c r="AF694" s="258">
        <v>0</v>
      </c>
      <c r="AG694" s="258">
        <v>0</v>
      </c>
      <c r="AH694" s="247">
        <v>0</v>
      </c>
      <c r="AI694" s="247">
        <v>2</v>
      </c>
      <c r="AJ694" s="247">
        <v>0</v>
      </c>
      <c r="AK694" s="247">
        <v>0</v>
      </c>
      <c r="AL694" s="247">
        <v>11</v>
      </c>
      <c r="AM694" s="246" t="s">
        <v>7863</v>
      </c>
      <c r="AN694" s="247"/>
      <c r="AO694" s="247"/>
    </row>
    <row r="695" spans="1:41">
      <c r="A695" s="245" t="s">
        <v>2110</v>
      </c>
      <c r="B695" s="245" t="s">
        <v>5984</v>
      </c>
      <c r="C695" s="245" t="s">
        <v>7853</v>
      </c>
      <c r="D695" s="245" t="s">
        <v>2233</v>
      </c>
      <c r="E695" s="245" t="s">
        <v>2092</v>
      </c>
      <c r="F695" s="246" t="s">
        <v>727</v>
      </c>
      <c r="G695" s="247" t="s">
        <v>2111</v>
      </c>
      <c r="H695" s="247" t="s">
        <v>5985</v>
      </c>
      <c r="I695" s="248">
        <v>26043</v>
      </c>
      <c r="J695" s="245" t="s">
        <v>5986</v>
      </c>
      <c r="K695" s="245" t="s">
        <v>2332</v>
      </c>
      <c r="L695" s="245" t="s">
        <v>5987</v>
      </c>
      <c r="M695" s="247" t="s">
        <v>5988</v>
      </c>
      <c r="N695" s="249">
        <v>2</v>
      </c>
      <c r="O695" s="250"/>
      <c r="P695" s="261">
        <v>3</v>
      </c>
      <c r="Q695" s="250" t="s">
        <v>3533</v>
      </c>
      <c r="R695" s="251">
        <v>9</v>
      </c>
      <c r="S695" s="250" t="s">
        <v>5894</v>
      </c>
      <c r="T695" s="261">
        <v>1</v>
      </c>
      <c r="U695" s="252" t="s">
        <v>7854</v>
      </c>
      <c r="V695" s="253" t="s">
        <v>2353</v>
      </c>
      <c r="W695" s="253" t="s">
        <v>7855</v>
      </c>
      <c r="X695" s="254" t="s">
        <v>7856</v>
      </c>
      <c r="Y695" s="255">
        <v>11</v>
      </c>
      <c r="Z695" s="255"/>
      <c r="AA695" s="256" t="s">
        <v>699</v>
      </c>
      <c r="AB695" s="257">
        <f t="shared" si="10"/>
        <v>11</v>
      </c>
      <c r="AC695" s="258">
        <v>0</v>
      </c>
      <c r="AD695" s="247">
        <v>0</v>
      </c>
      <c r="AE695" s="247">
        <v>0</v>
      </c>
      <c r="AF695" s="258">
        <v>0</v>
      </c>
      <c r="AG695" s="258">
        <v>0</v>
      </c>
      <c r="AH695" s="247">
        <v>0</v>
      </c>
      <c r="AI695" s="247">
        <v>1</v>
      </c>
      <c r="AJ695" s="247">
        <v>0</v>
      </c>
      <c r="AK695" s="247">
        <v>0</v>
      </c>
      <c r="AL695" s="247">
        <v>10</v>
      </c>
      <c r="AM695" s="246" t="s">
        <v>7863</v>
      </c>
      <c r="AN695" s="247"/>
      <c r="AO695" s="247"/>
    </row>
    <row r="696" spans="1:41">
      <c r="A696" s="245" t="s">
        <v>2112</v>
      </c>
      <c r="B696" s="245" t="s">
        <v>5989</v>
      </c>
      <c r="C696" s="245" t="s">
        <v>7853</v>
      </c>
      <c r="D696" s="245" t="s">
        <v>2233</v>
      </c>
      <c r="E696" s="245" t="s">
        <v>2092</v>
      </c>
      <c r="F696" s="246" t="s">
        <v>727</v>
      </c>
      <c r="G696" s="247" t="s">
        <v>8085</v>
      </c>
      <c r="H696" s="247" t="s">
        <v>5990</v>
      </c>
      <c r="I696" s="248">
        <v>38047</v>
      </c>
      <c r="J696" s="245"/>
      <c r="K696" s="245"/>
      <c r="L696" s="245" t="s">
        <v>5992</v>
      </c>
      <c r="M696" s="247" t="s">
        <v>5993</v>
      </c>
      <c r="N696" s="249">
        <v>3</v>
      </c>
      <c r="O696" s="250"/>
      <c r="P696" s="261">
        <v>11</v>
      </c>
      <c r="Q696" s="250" t="s">
        <v>3513</v>
      </c>
      <c r="R696" s="251" t="s">
        <v>8086</v>
      </c>
      <c r="S696" s="250" t="s">
        <v>5994</v>
      </c>
      <c r="T696" s="261">
        <v>1</v>
      </c>
      <c r="U696" s="252" t="s">
        <v>7854</v>
      </c>
      <c r="V696" s="253" t="s">
        <v>26</v>
      </c>
      <c r="W696" s="260" t="s">
        <v>35</v>
      </c>
      <c r="X696" s="254" t="s">
        <v>7862</v>
      </c>
      <c r="Y696" s="255">
        <v>37</v>
      </c>
      <c r="Z696" s="255"/>
      <c r="AA696" s="256" t="s">
        <v>699</v>
      </c>
      <c r="AB696" s="257">
        <f t="shared" si="10"/>
        <v>37</v>
      </c>
      <c r="AC696" s="258">
        <v>0</v>
      </c>
      <c r="AD696" s="247">
        <v>0</v>
      </c>
      <c r="AE696" s="247">
        <v>0</v>
      </c>
      <c r="AF696" s="258">
        <v>0</v>
      </c>
      <c r="AG696" s="258">
        <v>0</v>
      </c>
      <c r="AH696" s="247">
        <v>0</v>
      </c>
      <c r="AI696" s="247">
        <v>2</v>
      </c>
      <c r="AJ696" s="247">
        <v>0</v>
      </c>
      <c r="AK696" s="247">
        <v>0</v>
      </c>
      <c r="AL696" s="247">
        <v>35</v>
      </c>
      <c r="AM696" s="246" t="s">
        <v>7857</v>
      </c>
      <c r="AN696" s="247"/>
      <c r="AO696" s="247"/>
    </row>
    <row r="697" spans="1:41">
      <c r="A697" s="245" t="s">
        <v>2114</v>
      </c>
      <c r="B697" s="245"/>
      <c r="C697" s="245" t="s">
        <v>7853</v>
      </c>
      <c r="D697" s="245" t="s">
        <v>2233</v>
      </c>
      <c r="E697" s="245" t="s">
        <v>2092</v>
      </c>
      <c r="F697" s="246" t="s">
        <v>727</v>
      </c>
      <c r="G697" s="247" t="s">
        <v>2115</v>
      </c>
      <c r="H697" s="247" t="s">
        <v>5995</v>
      </c>
      <c r="I697" s="248">
        <v>17930</v>
      </c>
      <c r="J697" s="245"/>
      <c r="K697" s="245"/>
      <c r="L697" s="245" t="s">
        <v>699</v>
      </c>
      <c r="M697" s="247" t="s">
        <v>699</v>
      </c>
      <c r="N697" s="249">
        <v>2</v>
      </c>
      <c r="O697" s="250"/>
      <c r="P697" s="261">
        <v>2</v>
      </c>
      <c r="Q697" s="250" t="s">
        <v>7944</v>
      </c>
      <c r="R697" s="251">
        <v>12</v>
      </c>
      <c r="S697" s="250" t="s">
        <v>8004</v>
      </c>
      <c r="T697" s="261">
        <v>1</v>
      </c>
      <c r="U697" s="252" t="s">
        <v>7854</v>
      </c>
      <c r="V697" s="253" t="s">
        <v>2353</v>
      </c>
      <c r="W697" s="253" t="s">
        <v>7855</v>
      </c>
      <c r="X697" s="254" t="s">
        <v>7856</v>
      </c>
      <c r="Y697" s="255">
        <v>5</v>
      </c>
      <c r="Z697" s="255"/>
      <c r="AA697" s="256" t="s">
        <v>699</v>
      </c>
      <c r="AB697" s="257">
        <f t="shared" si="10"/>
        <v>5</v>
      </c>
      <c r="AC697" s="258">
        <v>0</v>
      </c>
      <c r="AD697" s="247">
        <v>0</v>
      </c>
      <c r="AE697" s="247">
        <v>0</v>
      </c>
      <c r="AF697" s="258">
        <v>0</v>
      </c>
      <c r="AG697" s="258">
        <v>0</v>
      </c>
      <c r="AH697" s="247">
        <v>0</v>
      </c>
      <c r="AI697" s="247">
        <v>0</v>
      </c>
      <c r="AJ697" s="247">
        <v>0</v>
      </c>
      <c r="AK697" s="247">
        <v>0</v>
      </c>
      <c r="AL697" s="247">
        <v>5</v>
      </c>
      <c r="AM697" s="246" t="s">
        <v>7857</v>
      </c>
      <c r="AN697" s="247"/>
      <c r="AO697" s="247"/>
    </row>
    <row r="698" spans="1:41">
      <c r="A698" s="245" t="s">
        <v>2116</v>
      </c>
      <c r="B698" s="245" t="s">
        <v>5996</v>
      </c>
      <c r="C698" s="245" t="s">
        <v>7853</v>
      </c>
      <c r="D698" s="245" t="s">
        <v>2233</v>
      </c>
      <c r="E698" s="245" t="s">
        <v>2092</v>
      </c>
      <c r="F698" s="246" t="s">
        <v>727</v>
      </c>
      <c r="G698" s="247" t="s">
        <v>2117</v>
      </c>
      <c r="H698" s="247" t="s">
        <v>5997</v>
      </c>
      <c r="I698" s="248">
        <v>6337</v>
      </c>
      <c r="J698" s="245"/>
      <c r="K698" s="245"/>
      <c r="L698" s="245" t="s">
        <v>5999</v>
      </c>
      <c r="M698" s="247"/>
      <c r="N698" s="249">
        <v>4</v>
      </c>
      <c r="O698" s="250"/>
      <c r="P698" s="261">
        <v>14</v>
      </c>
      <c r="Q698" s="250" t="s">
        <v>2430</v>
      </c>
      <c r="R698" s="251">
        <v>12</v>
      </c>
      <c r="S698" s="250" t="s">
        <v>3398</v>
      </c>
      <c r="T698" s="261">
        <v>0</v>
      </c>
      <c r="U698" s="252" t="s">
        <v>7854</v>
      </c>
      <c r="V698" s="253" t="s">
        <v>2353</v>
      </c>
      <c r="W698" s="253" t="s">
        <v>7855</v>
      </c>
      <c r="X698" s="254" t="s">
        <v>7856</v>
      </c>
      <c r="Y698" s="255">
        <v>11</v>
      </c>
      <c r="Z698" s="255"/>
      <c r="AA698" s="256" t="s">
        <v>699</v>
      </c>
      <c r="AB698" s="257">
        <f t="shared" si="10"/>
        <v>11</v>
      </c>
      <c r="AC698" s="258">
        <v>0</v>
      </c>
      <c r="AD698" s="247">
        <v>0</v>
      </c>
      <c r="AE698" s="247">
        <v>0</v>
      </c>
      <c r="AF698" s="258">
        <v>0</v>
      </c>
      <c r="AG698" s="258">
        <v>0</v>
      </c>
      <c r="AH698" s="247">
        <v>0</v>
      </c>
      <c r="AI698" s="247">
        <v>0</v>
      </c>
      <c r="AJ698" s="247">
        <v>0</v>
      </c>
      <c r="AK698" s="247">
        <v>0</v>
      </c>
      <c r="AL698" s="247">
        <v>11</v>
      </c>
      <c r="AM698" s="246" t="s">
        <v>7863</v>
      </c>
      <c r="AN698" s="247"/>
      <c r="AO698" s="247"/>
    </row>
    <row r="699" spans="1:41">
      <c r="A699" s="245" t="s">
        <v>2118</v>
      </c>
      <c r="B699" s="245" t="s">
        <v>6000</v>
      </c>
      <c r="C699" s="245" t="s">
        <v>7853</v>
      </c>
      <c r="D699" s="245" t="s">
        <v>2233</v>
      </c>
      <c r="E699" s="245" t="s">
        <v>2092</v>
      </c>
      <c r="F699" s="246" t="s">
        <v>727</v>
      </c>
      <c r="G699" s="247" t="s">
        <v>8087</v>
      </c>
      <c r="H699" s="247" t="s">
        <v>6001</v>
      </c>
      <c r="I699" s="248">
        <v>23474</v>
      </c>
      <c r="J699" s="245"/>
      <c r="K699" s="245"/>
      <c r="L699" s="245" t="s">
        <v>699</v>
      </c>
      <c r="M699" s="247" t="s">
        <v>699</v>
      </c>
      <c r="N699" s="249">
        <v>4</v>
      </c>
      <c r="O699" s="250"/>
      <c r="P699" s="261">
        <v>4</v>
      </c>
      <c r="Q699" s="250" t="s">
        <v>2430</v>
      </c>
      <c r="R699" s="251">
        <v>12</v>
      </c>
      <c r="S699" s="250" t="s">
        <v>2590</v>
      </c>
      <c r="T699" s="261">
        <v>1</v>
      </c>
      <c r="U699" s="252" t="s">
        <v>7854</v>
      </c>
      <c r="V699" s="253" t="s">
        <v>2353</v>
      </c>
      <c r="W699" s="253" t="s">
        <v>7855</v>
      </c>
      <c r="X699" s="254" t="s">
        <v>7856</v>
      </c>
      <c r="Y699" s="255">
        <v>11</v>
      </c>
      <c r="Z699" s="255"/>
      <c r="AA699" s="256" t="s">
        <v>699</v>
      </c>
      <c r="AB699" s="257">
        <f t="shared" si="10"/>
        <v>11</v>
      </c>
      <c r="AC699" s="258">
        <v>0</v>
      </c>
      <c r="AD699" s="247">
        <v>0</v>
      </c>
      <c r="AE699" s="247">
        <v>0</v>
      </c>
      <c r="AF699" s="258">
        <v>0</v>
      </c>
      <c r="AG699" s="258">
        <v>0</v>
      </c>
      <c r="AH699" s="247">
        <v>0</v>
      </c>
      <c r="AI699" s="247">
        <v>1</v>
      </c>
      <c r="AJ699" s="247">
        <v>0</v>
      </c>
      <c r="AK699" s="247">
        <v>0</v>
      </c>
      <c r="AL699" s="247">
        <v>10</v>
      </c>
      <c r="AM699" s="246" t="s">
        <v>7863</v>
      </c>
      <c r="AN699" s="247"/>
      <c r="AO699" s="247"/>
    </row>
    <row r="700" spans="1:41">
      <c r="A700" s="245" t="s">
        <v>2120</v>
      </c>
      <c r="B700" s="245" t="s">
        <v>6002</v>
      </c>
      <c r="C700" s="245" t="s">
        <v>7853</v>
      </c>
      <c r="D700" s="245" t="s">
        <v>2233</v>
      </c>
      <c r="E700" s="245" t="s">
        <v>2092</v>
      </c>
      <c r="F700" s="246" t="s">
        <v>727</v>
      </c>
      <c r="G700" s="247" t="s">
        <v>8088</v>
      </c>
      <c r="H700" s="247" t="s">
        <v>6003</v>
      </c>
      <c r="I700" s="248">
        <v>17472</v>
      </c>
      <c r="J700" s="245"/>
      <c r="K700" s="245"/>
      <c r="L700" s="245" t="s">
        <v>699</v>
      </c>
      <c r="M700" s="247" t="s">
        <v>699</v>
      </c>
      <c r="N700" s="249">
        <v>2</v>
      </c>
      <c r="O700" s="250"/>
      <c r="P700" s="261">
        <v>4</v>
      </c>
      <c r="Q700" s="250" t="s">
        <v>2430</v>
      </c>
      <c r="R700" s="251">
        <v>10</v>
      </c>
      <c r="S700" s="250" t="s">
        <v>2438</v>
      </c>
      <c r="T700" s="261">
        <v>1</v>
      </c>
      <c r="U700" s="252" t="s">
        <v>7854</v>
      </c>
      <c r="V700" s="253" t="s">
        <v>2353</v>
      </c>
      <c r="W700" s="253" t="s">
        <v>7855</v>
      </c>
      <c r="X700" s="254" t="s">
        <v>7856</v>
      </c>
      <c r="Y700" s="255">
        <v>6</v>
      </c>
      <c r="Z700" s="255"/>
      <c r="AA700" s="256" t="s">
        <v>699</v>
      </c>
      <c r="AB700" s="257">
        <f t="shared" si="10"/>
        <v>6</v>
      </c>
      <c r="AC700" s="258">
        <v>0</v>
      </c>
      <c r="AD700" s="247">
        <v>0</v>
      </c>
      <c r="AE700" s="247">
        <v>0</v>
      </c>
      <c r="AF700" s="258">
        <v>0</v>
      </c>
      <c r="AG700" s="258">
        <v>0</v>
      </c>
      <c r="AH700" s="247">
        <v>0</v>
      </c>
      <c r="AI700" s="247">
        <v>1</v>
      </c>
      <c r="AJ700" s="247">
        <v>0</v>
      </c>
      <c r="AK700" s="247">
        <v>0</v>
      </c>
      <c r="AL700" s="247">
        <v>5</v>
      </c>
      <c r="AM700" s="246" t="s">
        <v>7863</v>
      </c>
      <c r="AN700" s="247"/>
      <c r="AO700" s="247"/>
    </row>
    <row r="701" spans="1:41">
      <c r="A701" s="245" t="s">
        <v>2122</v>
      </c>
      <c r="B701" s="245" t="s">
        <v>6004</v>
      </c>
      <c r="C701" s="245" t="s">
        <v>7853</v>
      </c>
      <c r="D701" s="245" t="s">
        <v>2233</v>
      </c>
      <c r="E701" s="245" t="s">
        <v>2092</v>
      </c>
      <c r="F701" s="246" t="s">
        <v>724</v>
      </c>
      <c r="G701" s="247" t="s">
        <v>2123</v>
      </c>
      <c r="H701" s="247" t="s">
        <v>6005</v>
      </c>
      <c r="I701" s="248">
        <v>26730</v>
      </c>
      <c r="J701" s="245"/>
      <c r="K701" s="245"/>
      <c r="L701" s="245" t="s">
        <v>699</v>
      </c>
      <c r="M701" s="247" t="s">
        <v>699</v>
      </c>
      <c r="N701" s="249">
        <v>2</v>
      </c>
      <c r="O701" s="250" t="s">
        <v>2865</v>
      </c>
      <c r="P701" s="261">
        <v>14</v>
      </c>
      <c r="Q701" s="250" t="s">
        <v>2453</v>
      </c>
      <c r="R701" s="251">
        <v>24</v>
      </c>
      <c r="S701" s="250" t="s">
        <v>6006</v>
      </c>
      <c r="T701" s="261">
        <v>0</v>
      </c>
      <c r="U701" s="252" t="s">
        <v>7854</v>
      </c>
      <c r="V701" s="253" t="s">
        <v>26</v>
      </c>
      <c r="W701" s="253" t="s">
        <v>7855</v>
      </c>
      <c r="X701" s="254" t="s">
        <v>7856</v>
      </c>
      <c r="Y701" s="255">
        <v>18</v>
      </c>
      <c r="Z701" s="255"/>
      <c r="AA701" s="256" t="s">
        <v>699</v>
      </c>
      <c r="AB701" s="257">
        <f t="shared" si="10"/>
        <v>18</v>
      </c>
      <c r="AC701" s="258">
        <v>0</v>
      </c>
      <c r="AD701" s="247">
        <v>0</v>
      </c>
      <c r="AE701" s="247">
        <v>0</v>
      </c>
      <c r="AF701" s="258">
        <v>0</v>
      </c>
      <c r="AG701" s="258">
        <v>0</v>
      </c>
      <c r="AH701" s="247">
        <v>0</v>
      </c>
      <c r="AI701" s="247">
        <v>2</v>
      </c>
      <c r="AJ701" s="247">
        <v>0</v>
      </c>
      <c r="AK701" s="247">
        <v>0</v>
      </c>
      <c r="AL701" s="247">
        <v>16</v>
      </c>
      <c r="AM701" s="246" t="s">
        <v>7863</v>
      </c>
      <c r="AN701" s="247"/>
      <c r="AO701" s="247"/>
    </row>
    <row r="702" spans="1:41">
      <c r="A702" s="245" t="s">
        <v>2124</v>
      </c>
      <c r="B702" s="245" t="s">
        <v>6007</v>
      </c>
      <c r="C702" s="245" t="s">
        <v>7853</v>
      </c>
      <c r="D702" s="245" t="s">
        <v>2233</v>
      </c>
      <c r="E702" s="245" t="s">
        <v>2092</v>
      </c>
      <c r="F702" s="246" t="s">
        <v>730</v>
      </c>
      <c r="G702" s="247" t="s">
        <v>2125</v>
      </c>
      <c r="H702" s="247" t="s">
        <v>6008</v>
      </c>
      <c r="I702" s="248">
        <v>19507</v>
      </c>
      <c r="J702" s="245"/>
      <c r="K702" s="245"/>
      <c r="L702" s="245" t="s">
        <v>6010</v>
      </c>
      <c r="M702" s="247" t="s">
        <v>6011</v>
      </c>
      <c r="N702" s="249">
        <v>3</v>
      </c>
      <c r="O702" s="250" t="s">
        <v>2919</v>
      </c>
      <c r="P702" s="261">
        <v>10</v>
      </c>
      <c r="Q702" s="250" t="s">
        <v>2470</v>
      </c>
      <c r="R702" s="251">
        <v>20</v>
      </c>
      <c r="S702" s="250" t="s">
        <v>3488</v>
      </c>
      <c r="T702" s="261">
        <v>1</v>
      </c>
      <c r="U702" s="252" t="s">
        <v>7854</v>
      </c>
      <c r="V702" s="253" t="s">
        <v>2353</v>
      </c>
      <c r="W702" s="253" t="s">
        <v>7855</v>
      </c>
      <c r="X702" s="254" t="s">
        <v>7856</v>
      </c>
      <c r="Y702" s="255">
        <v>16</v>
      </c>
      <c r="Z702" s="255"/>
      <c r="AA702" s="256" t="s">
        <v>699</v>
      </c>
      <c r="AB702" s="257">
        <f t="shared" si="10"/>
        <v>16</v>
      </c>
      <c r="AC702" s="258">
        <v>0</v>
      </c>
      <c r="AD702" s="247">
        <v>0</v>
      </c>
      <c r="AE702" s="247">
        <v>0</v>
      </c>
      <c r="AF702" s="258">
        <v>0</v>
      </c>
      <c r="AG702" s="258">
        <v>0</v>
      </c>
      <c r="AH702" s="247">
        <v>0</v>
      </c>
      <c r="AI702" s="247">
        <v>9</v>
      </c>
      <c r="AJ702" s="247">
        <v>0</v>
      </c>
      <c r="AK702" s="247">
        <v>0</v>
      </c>
      <c r="AL702" s="247">
        <v>7</v>
      </c>
      <c r="AM702" s="246" t="s">
        <v>7863</v>
      </c>
      <c r="AN702" s="247"/>
      <c r="AO702" s="247"/>
    </row>
    <row r="703" spans="1:41">
      <c r="A703" s="245" t="s">
        <v>2126</v>
      </c>
      <c r="B703" s="245" t="s">
        <v>6012</v>
      </c>
      <c r="C703" s="245" t="s">
        <v>7853</v>
      </c>
      <c r="D703" s="245" t="s">
        <v>2233</v>
      </c>
      <c r="E703" s="245" t="s">
        <v>2092</v>
      </c>
      <c r="F703" s="246" t="s">
        <v>727</v>
      </c>
      <c r="G703" s="247" t="s">
        <v>2127</v>
      </c>
      <c r="H703" s="247" t="s">
        <v>6013</v>
      </c>
      <c r="I703" s="248">
        <v>7462</v>
      </c>
      <c r="J703" s="245"/>
      <c r="K703" s="245"/>
      <c r="L703" s="245" t="s">
        <v>6015</v>
      </c>
      <c r="M703" s="247" t="s">
        <v>6016</v>
      </c>
      <c r="N703" s="249">
        <v>3</v>
      </c>
      <c r="O703" s="250" t="s">
        <v>2478</v>
      </c>
      <c r="P703" s="261">
        <v>8</v>
      </c>
      <c r="Q703" s="250" t="s">
        <v>2470</v>
      </c>
      <c r="R703" s="251">
        <v>14</v>
      </c>
      <c r="S703" s="250" t="s">
        <v>6017</v>
      </c>
      <c r="T703" s="261">
        <v>1</v>
      </c>
      <c r="U703" s="252" t="s">
        <v>7854</v>
      </c>
      <c r="V703" s="253" t="s">
        <v>2353</v>
      </c>
      <c r="W703" s="253" t="s">
        <v>7855</v>
      </c>
      <c r="X703" s="254" t="s">
        <v>7856</v>
      </c>
      <c r="Y703" s="255">
        <v>6</v>
      </c>
      <c r="Z703" s="255"/>
      <c r="AA703" s="256" t="s">
        <v>699</v>
      </c>
      <c r="AB703" s="257">
        <f t="shared" si="10"/>
        <v>6</v>
      </c>
      <c r="AC703" s="258">
        <v>0</v>
      </c>
      <c r="AD703" s="247">
        <v>0</v>
      </c>
      <c r="AE703" s="247">
        <v>0</v>
      </c>
      <c r="AF703" s="258">
        <v>0</v>
      </c>
      <c r="AG703" s="258">
        <v>0</v>
      </c>
      <c r="AH703" s="247">
        <v>0</v>
      </c>
      <c r="AI703" s="247">
        <v>2</v>
      </c>
      <c r="AJ703" s="247">
        <v>0</v>
      </c>
      <c r="AK703" s="247">
        <v>0</v>
      </c>
      <c r="AL703" s="247">
        <v>4</v>
      </c>
      <c r="AM703" s="246" t="s">
        <v>7863</v>
      </c>
      <c r="AN703" s="247"/>
      <c r="AO703" s="247"/>
    </row>
    <row r="704" spans="1:41">
      <c r="A704" s="245" t="s">
        <v>2128</v>
      </c>
      <c r="B704" s="245" t="s">
        <v>6018</v>
      </c>
      <c r="C704" s="245" t="s">
        <v>7853</v>
      </c>
      <c r="D704" s="245" t="s">
        <v>2233</v>
      </c>
      <c r="E704" s="245" t="s">
        <v>2092</v>
      </c>
      <c r="F704" s="246" t="s">
        <v>727</v>
      </c>
      <c r="G704" s="247" t="s">
        <v>2129</v>
      </c>
      <c r="H704" s="247" t="s">
        <v>6019</v>
      </c>
      <c r="I704" s="248">
        <v>17587</v>
      </c>
      <c r="J704" s="245"/>
      <c r="K704" s="245"/>
      <c r="L704" s="245" t="s">
        <v>6021</v>
      </c>
      <c r="M704" s="247" t="s">
        <v>6022</v>
      </c>
      <c r="N704" s="249">
        <v>2</v>
      </c>
      <c r="O704" s="250" t="s">
        <v>2470</v>
      </c>
      <c r="P704" s="261">
        <v>4</v>
      </c>
      <c r="Q704" s="250" t="s">
        <v>2470</v>
      </c>
      <c r="R704" s="251">
        <v>13</v>
      </c>
      <c r="S704" s="250" t="s">
        <v>3646</v>
      </c>
      <c r="T704" s="261">
        <v>1</v>
      </c>
      <c r="U704" s="252" t="s">
        <v>7854</v>
      </c>
      <c r="V704" s="253" t="s">
        <v>2353</v>
      </c>
      <c r="W704" s="253" t="s">
        <v>7855</v>
      </c>
      <c r="X704" s="254" t="s">
        <v>7856</v>
      </c>
      <c r="Y704" s="255">
        <v>10</v>
      </c>
      <c r="Z704" s="255"/>
      <c r="AA704" s="256" t="s">
        <v>699</v>
      </c>
      <c r="AB704" s="257">
        <f t="shared" si="10"/>
        <v>10</v>
      </c>
      <c r="AC704" s="258">
        <v>0</v>
      </c>
      <c r="AD704" s="247">
        <v>0</v>
      </c>
      <c r="AE704" s="247">
        <v>0</v>
      </c>
      <c r="AF704" s="258">
        <v>0</v>
      </c>
      <c r="AG704" s="258">
        <v>0</v>
      </c>
      <c r="AH704" s="247">
        <v>0</v>
      </c>
      <c r="AI704" s="247">
        <v>2</v>
      </c>
      <c r="AJ704" s="247">
        <v>0</v>
      </c>
      <c r="AK704" s="247">
        <v>0</v>
      </c>
      <c r="AL704" s="247">
        <v>8</v>
      </c>
      <c r="AM704" s="246" t="s">
        <v>7863</v>
      </c>
      <c r="AN704" s="247"/>
      <c r="AO704" s="247"/>
    </row>
    <row r="705" spans="1:41">
      <c r="A705" s="245" t="s">
        <v>2235</v>
      </c>
      <c r="B705" s="245"/>
      <c r="C705" s="245" t="s">
        <v>7858</v>
      </c>
      <c r="D705" s="245" t="s">
        <v>2233</v>
      </c>
      <c r="E705" s="245" t="s">
        <v>2092</v>
      </c>
      <c r="F705" s="246" t="s">
        <v>727</v>
      </c>
      <c r="G705" s="263" t="s">
        <v>2236</v>
      </c>
      <c r="H705" s="263" t="s">
        <v>6023</v>
      </c>
      <c r="I705" s="264">
        <v>18171</v>
      </c>
      <c r="J705" s="245"/>
      <c r="K705" s="245"/>
      <c r="L705" s="245" t="s">
        <v>699</v>
      </c>
      <c r="M705" s="247" t="s">
        <v>699</v>
      </c>
      <c r="N705" s="249">
        <v>2</v>
      </c>
      <c r="O705" s="250" t="s">
        <v>2469</v>
      </c>
      <c r="P705" s="261"/>
      <c r="Q705" s="250" t="s">
        <v>7944</v>
      </c>
      <c r="R705" s="251">
        <v>11</v>
      </c>
      <c r="S705" s="250" t="s">
        <v>8080</v>
      </c>
      <c r="T705" s="261">
        <v>0</v>
      </c>
      <c r="U705" s="252"/>
      <c r="V705" s="253" t="s">
        <v>2353</v>
      </c>
      <c r="W705" s="253" t="s">
        <v>7855</v>
      </c>
      <c r="X705" s="254" t="s">
        <v>7856</v>
      </c>
      <c r="Y705" s="255">
        <v>12</v>
      </c>
      <c r="Z705" s="255"/>
      <c r="AA705" s="256" t="s">
        <v>7879</v>
      </c>
      <c r="AB705" s="257">
        <f t="shared" si="10"/>
        <v>12</v>
      </c>
      <c r="AC705" s="258">
        <v>0</v>
      </c>
      <c r="AD705" s="247">
        <v>0</v>
      </c>
      <c r="AE705" s="247">
        <v>0</v>
      </c>
      <c r="AF705" s="258">
        <v>0</v>
      </c>
      <c r="AG705" s="258">
        <v>0</v>
      </c>
      <c r="AH705" s="247">
        <v>0</v>
      </c>
      <c r="AI705" s="247">
        <v>1</v>
      </c>
      <c r="AJ705" s="247">
        <v>0</v>
      </c>
      <c r="AK705" s="247">
        <v>0</v>
      </c>
      <c r="AL705" s="247">
        <v>11</v>
      </c>
      <c r="AM705" s="246" t="s">
        <v>8083</v>
      </c>
      <c r="AN705" s="247"/>
      <c r="AO705" s="247"/>
    </row>
    <row r="706" spans="1:41">
      <c r="A706" s="245" t="s">
        <v>2237</v>
      </c>
      <c r="B706" s="245" t="s">
        <v>6024</v>
      </c>
      <c r="C706" s="245" t="s">
        <v>7858</v>
      </c>
      <c r="D706" s="245" t="s">
        <v>2233</v>
      </c>
      <c r="E706" s="245" t="s">
        <v>2092</v>
      </c>
      <c r="F706" s="246" t="s">
        <v>727</v>
      </c>
      <c r="G706" s="263" t="s">
        <v>2238</v>
      </c>
      <c r="H706" s="263" t="s">
        <v>6025</v>
      </c>
      <c r="I706" s="264">
        <v>24716</v>
      </c>
      <c r="J706" s="245"/>
      <c r="K706" s="245"/>
      <c r="L706" s="245" t="s">
        <v>699</v>
      </c>
      <c r="M706" s="247" t="s">
        <v>699</v>
      </c>
      <c r="N706" s="249">
        <v>1</v>
      </c>
      <c r="O706" s="250" t="s">
        <v>2603</v>
      </c>
      <c r="P706" s="261">
        <v>3</v>
      </c>
      <c r="Q706" s="250" t="s">
        <v>2822</v>
      </c>
      <c r="R706" s="251">
        <v>2</v>
      </c>
      <c r="S706" s="250" t="s">
        <v>2422</v>
      </c>
      <c r="T706" s="261">
        <v>0</v>
      </c>
      <c r="U706" s="252"/>
      <c r="V706" s="253" t="s">
        <v>3741</v>
      </c>
      <c r="W706" s="253" t="s">
        <v>7855</v>
      </c>
      <c r="X706" s="254" t="s">
        <v>7856</v>
      </c>
      <c r="Y706" s="255">
        <v>5</v>
      </c>
      <c r="Z706" s="255"/>
      <c r="AA706" s="256" t="s">
        <v>7879</v>
      </c>
      <c r="AB706" s="257">
        <f t="shared" si="10"/>
        <v>5</v>
      </c>
      <c r="AC706" s="258">
        <v>0</v>
      </c>
      <c r="AD706" s="247">
        <v>0</v>
      </c>
      <c r="AE706" s="247">
        <v>0</v>
      </c>
      <c r="AF706" s="258">
        <v>0</v>
      </c>
      <c r="AG706" s="258">
        <v>0</v>
      </c>
      <c r="AH706" s="247">
        <v>0</v>
      </c>
      <c r="AI706" s="247">
        <v>0</v>
      </c>
      <c r="AJ706" s="247">
        <v>0</v>
      </c>
      <c r="AK706" s="247">
        <v>0</v>
      </c>
      <c r="AL706" s="247">
        <v>5</v>
      </c>
      <c r="AM706" s="246"/>
      <c r="AN706" s="247"/>
      <c r="AO706" s="247"/>
    </row>
    <row r="707" spans="1:41">
      <c r="A707" s="245" t="s">
        <v>2130</v>
      </c>
      <c r="B707" s="245" t="s">
        <v>6026</v>
      </c>
      <c r="C707" s="245" t="s">
        <v>7853</v>
      </c>
      <c r="D707" s="245" t="s">
        <v>2233</v>
      </c>
      <c r="E707" s="245" t="s">
        <v>2092</v>
      </c>
      <c r="F707" s="246" t="s">
        <v>727</v>
      </c>
      <c r="G707" s="247" t="s">
        <v>2131</v>
      </c>
      <c r="H707" s="247" t="s">
        <v>6027</v>
      </c>
      <c r="I707" s="248">
        <v>11851</v>
      </c>
      <c r="J707" s="245"/>
      <c r="K707" s="245"/>
      <c r="L707" s="245" t="s">
        <v>699</v>
      </c>
      <c r="M707" s="247" t="s">
        <v>699</v>
      </c>
      <c r="N707" s="249">
        <v>2</v>
      </c>
      <c r="O707" s="250" t="s">
        <v>2663</v>
      </c>
      <c r="P707" s="261">
        <v>8</v>
      </c>
      <c r="Q707" s="250" t="s">
        <v>2470</v>
      </c>
      <c r="R707" s="251">
        <v>14</v>
      </c>
      <c r="S707" s="250" t="s">
        <v>6028</v>
      </c>
      <c r="T707" s="261">
        <v>1</v>
      </c>
      <c r="U707" s="252" t="s">
        <v>7854</v>
      </c>
      <c r="V707" s="253" t="s">
        <v>2353</v>
      </c>
      <c r="W707" s="253" t="s">
        <v>7855</v>
      </c>
      <c r="X707" s="254" t="s">
        <v>7856</v>
      </c>
      <c r="Y707" s="255">
        <v>7</v>
      </c>
      <c r="Z707" s="255"/>
      <c r="AA707" s="256" t="s">
        <v>699</v>
      </c>
      <c r="AB707" s="257">
        <f t="shared" si="10"/>
        <v>7</v>
      </c>
      <c r="AC707" s="258">
        <v>0</v>
      </c>
      <c r="AD707" s="247">
        <v>0</v>
      </c>
      <c r="AE707" s="247">
        <v>0</v>
      </c>
      <c r="AF707" s="258">
        <v>0</v>
      </c>
      <c r="AG707" s="258">
        <v>0</v>
      </c>
      <c r="AH707" s="247">
        <v>0</v>
      </c>
      <c r="AI707" s="247">
        <v>0</v>
      </c>
      <c r="AJ707" s="247">
        <v>0</v>
      </c>
      <c r="AK707" s="247">
        <v>0</v>
      </c>
      <c r="AL707" s="247">
        <v>7</v>
      </c>
      <c r="AM707" s="246" t="s">
        <v>7863</v>
      </c>
      <c r="AN707" s="247"/>
      <c r="AO707" s="247"/>
    </row>
    <row r="708" spans="1:41">
      <c r="A708" s="245" t="s">
        <v>2132</v>
      </c>
      <c r="B708" s="245" t="s">
        <v>6029</v>
      </c>
      <c r="C708" s="245" t="s">
        <v>7853</v>
      </c>
      <c r="D708" s="245" t="s">
        <v>2233</v>
      </c>
      <c r="E708" s="245" t="s">
        <v>2092</v>
      </c>
      <c r="F708" s="246" t="s">
        <v>7901</v>
      </c>
      <c r="G708" s="247" t="s">
        <v>2133</v>
      </c>
      <c r="H708" s="247" t="s">
        <v>6030</v>
      </c>
      <c r="I708" s="248">
        <v>26003</v>
      </c>
      <c r="J708" s="245" t="s">
        <v>6031</v>
      </c>
      <c r="K708" s="245" t="s">
        <v>2332</v>
      </c>
      <c r="L708" s="245" t="s">
        <v>6032</v>
      </c>
      <c r="M708" s="247" t="s">
        <v>6033</v>
      </c>
      <c r="N708" s="249">
        <v>5</v>
      </c>
      <c r="O708" s="250" t="s">
        <v>2977</v>
      </c>
      <c r="P708" s="261">
        <v>6</v>
      </c>
      <c r="Q708" s="250" t="s">
        <v>2453</v>
      </c>
      <c r="R708" s="251">
        <v>21</v>
      </c>
      <c r="S708" s="250" t="s">
        <v>6034</v>
      </c>
      <c r="T708" s="261">
        <v>1</v>
      </c>
      <c r="U708" s="252" t="s">
        <v>7854</v>
      </c>
      <c r="V708" s="253" t="s">
        <v>2353</v>
      </c>
      <c r="W708" s="253" t="s">
        <v>7855</v>
      </c>
      <c r="X708" s="254" t="s">
        <v>7856</v>
      </c>
      <c r="Y708" s="255">
        <v>2</v>
      </c>
      <c r="Z708" s="255"/>
      <c r="AA708" s="256" t="s">
        <v>8089</v>
      </c>
      <c r="AB708" s="257">
        <f t="shared" ref="AB708:AB764" si="11">SUM(AC708:AL708)</f>
        <v>2</v>
      </c>
      <c r="AC708" s="258">
        <v>0</v>
      </c>
      <c r="AD708" s="247">
        <v>0</v>
      </c>
      <c r="AE708" s="247">
        <v>0</v>
      </c>
      <c r="AF708" s="258">
        <v>0</v>
      </c>
      <c r="AG708" s="258">
        <v>0</v>
      </c>
      <c r="AH708" s="247">
        <v>0</v>
      </c>
      <c r="AI708" s="247">
        <v>0</v>
      </c>
      <c r="AJ708" s="247">
        <v>0</v>
      </c>
      <c r="AK708" s="247">
        <v>0</v>
      </c>
      <c r="AL708" s="247">
        <v>2</v>
      </c>
      <c r="AM708" s="246" t="s">
        <v>7863</v>
      </c>
      <c r="AN708" s="247"/>
      <c r="AO708" s="247"/>
    </row>
    <row r="709" spans="1:41">
      <c r="A709" s="245" t="s">
        <v>2134</v>
      </c>
      <c r="B709" s="245" t="s">
        <v>6035</v>
      </c>
      <c r="C709" s="245" t="s">
        <v>7853</v>
      </c>
      <c r="D709" s="245" t="s">
        <v>2233</v>
      </c>
      <c r="E709" s="245" t="s">
        <v>2092</v>
      </c>
      <c r="F709" s="246" t="s">
        <v>727</v>
      </c>
      <c r="G709" s="247" t="s">
        <v>2135</v>
      </c>
      <c r="H709" s="247" t="s">
        <v>6036</v>
      </c>
      <c r="I709" s="248">
        <v>7853</v>
      </c>
      <c r="J709" s="245"/>
      <c r="K709" s="245"/>
      <c r="L709" s="245" t="s">
        <v>699</v>
      </c>
      <c r="M709" s="247" t="s">
        <v>699</v>
      </c>
      <c r="N709" s="249">
        <v>3</v>
      </c>
      <c r="O709" s="250" t="s">
        <v>2429</v>
      </c>
      <c r="P709" s="261">
        <v>5</v>
      </c>
      <c r="Q709" s="250" t="s">
        <v>2430</v>
      </c>
      <c r="R709" s="251">
        <v>11</v>
      </c>
      <c r="S709" s="250" t="s">
        <v>2684</v>
      </c>
      <c r="T709" s="261">
        <v>1</v>
      </c>
      <c r="U709" s="252" t="s">
        <v>7854</v>
      </c>
      <c r="V709" s="253" t="s">
        <v>2353</v>
      </c>
      <c r="W709" s="253" t="s">
        <v>7855</v>
      </c>
      <c r="X709" s="254" t="s">
        <v>7856</v>
      </c>
      <c r="Y709" s="255">
        <v>13</v>
      </c>
      <c r="Z709" s="255"/>
      <c r="AA709" s="256" t="s">
        <v>699</v>
      </c>
      <c r="AB709" s="257">
        <f t="shared" si="11"/>
        <v>13</v>
      </c>
      <c r="AC709" s="258">
        <v>0</v>
      </c>
      <c r="AD709" s="247">
        <v>0</v>
      </c>
      <c r="AE709" s="247">
        <v>0</v>
      </c>
      <c r="AF709" s="258">
        <v>0</v>
      </c>
      <c r="AG709" s="258">
        <v>0</v>
      </c>
      <c r="AH709" s="247">
        <v>0</v>
      </c>
      <c r="AI709" s="247">
        <v>0</v>
      </c>
      <c r="AJ709" s="247">
        <v>0</v>
      </c>
      <c r="AK709" s="247">
        <v>0</v>
      </c>
      <c r="AL709" s="247">
        <v>13</v>
      </c>
      <c r="AM709" s="246" t="s">
        <v>7863</v>
      </c>
      <c r="AN709" s="247"/>
      <c r="AO709" s="247"/>
    </row>
    <row r="710" spans="1:41">
      <c r="A710" s="245" t="s">
        <v>2136</v>
      </c>
      <c r="B710" s="245" t="s">
        <v>6037</v>
      </c>
      <c r="C710" s="245" t="s">
        <v>7853</v>
      </c>
      <c r="D710" s="245" t="s">
        <v>2233</v>
      </c>
      <c r="E710" s="245" t="s">
        <v>2092</v>
      </c>
      <c r="F710" s="246" t="s">
        <v>727</v>
      </c>
      <c r="G710" s="247" t="s">
        <v>2137</v>
      </c>
      <c r="H710" s="247" t="s">
        <v>6038</v>
      </c>
      <c r="I710" s="248">
        <v>23011</v>
      </c>
      <c r="J710" s="245"/>
      <c r="K710" s="245"/>
      <c r="L710" s="245" t="s">
        <v>699</v>
      </c>
      <c r="M710" s="247" t="s">
        <v>699</v>
      </c>
      <c r="N710" s="249">
        <v>2</v>
      </c>
      <c r="O710" s="250" t="s">
        <v>2973</v>
      </c>
      <c r="P710" s="261">
        <v>1</v>
      </c>
      <c r="Q710" s="250" t="s">
        <v>2422</v>
      </c>
      <c r="R710" s="251">
        <v>4</v>
      </c>
      <c r="S710" s="250" t="s">
        <v>2551</v>
      </c>
      <c r="T710" s="261">
        <v>0</v>
      </c>
      <c r="U710" s="252" t="s">
        <v>7860</v>
      </c>
      <c r="V710" s="253" t="s">
        <v>2353</v>
      </c>
      <c r="W710" s="253" t="s">
        <v>7855</v>
      </c>
      <c r="X710" s="254" t="s">
        <v>7856</v>
      </c>
      <c r="Y710" s="255">
        <v>3</v>
      </c>
      <c r="Z710" s="255"/>
      <c r="AA710" s="256" t="s">
        <v>699</v>
      </c>
      <c r="AB710" s="257">
        <f t="shared" si="11"/>
        <v>3</v>
      </c>
      <c r="AC710" s="258">
        <v>0</v>
      </c>
      <c r="AD710" s="247">
        <v>0</v>
      </c>
      <c r="AE710" s="247">
        <v>0</v>
      </c>
      <c r="AF710" s="258">
        <v>0</v>
      </c>
      <c r="AG710" s="258">
        <v>0</v>
      </c>
      <c r="AH710" s="247">
        <v>0</v>
      </c>
      <c r="AI710" s="247">
        <v>0</v>
      </c>
      <c r="AJ710" s="247">
        <v>0</v>
      </c>
      <c r="AK710" s="247">
        <v>0</v>
      </c>
      <c r="AL710" s="247">
        <v>3</v>
      </c>
      <c r="AM710" s="246" t="s">
        <v>7860</v>
      </c>
      <c r="AN710" s="247"/>
      <c r="AO710" s="247"/>
    </row>
    <row r="711" spans="1:41">
      <c r="A711" s="245" t="s">
        <v>2138</v>
      </c>
      <c r="B711" s="245" t="s">
        <v>6039</v>
      </c>
      <c r="C711" s="245" t="s">
        <v>7853</v>
      </c>
      <c r="D711" s="245" t="s">
        <v>2233</v>
      </c>
      <c r="E711" s="245" t="s">
        <v>2092</v>
      </c>
      <c r="F711" s="246" t="s">
        <v>727</v>
      </c>
      <c r="G711" s="247" t="s">
        <v>2139</v>
      </c>
      <c r="H711" s="247" t="s">
        <v>6040</v>
      </c>
      <c r="I711" s="248">
        <v>18142</v>
      </c>
      <c r="J711" s="245" t="s">
        <v>6041</v>
      </c>
      <c r="K711" s="245" t="s">
        <v>2332</v>
      </c>
      <c r="L711" s="245" t="s">
        <v>6042</v>
      </c>
      <c r="M711" s="247" t="s">
        <v>6043</v>
      </c>
      <c r="N711" s="249">
        <v>2</v>
      </c>
      <c r="O711" s="250" t="s">
        <v>2610</v>
      </c>
      <c r="P711" s="261">
        <v>5</v>
      </c>
      <c r="Q711" s="250" t="s">
        <v>2430</v>
      </c>
      <c r="R711" s="251">
        <v>12</v>
      </c>
      <c r="S711" s="250" t="s">
        <v>4926</v>
      </c>
      <c r="T711" s="261">
        <v>1</v>
      </c>
      <c r="U711" s="252" t="s">
        <v>7854</v>
      </c>
      <c r="V711" s="253" t="s">
        <v>2353</v>
      </c>
      <c r="W711" s="253" t="s">
        <v>7855</v>
      </c>
      <c r="X711" s="254" t="s">
        <v>7856</v>
      </c>
      <c r="Y711" s="255">
        <v>8</v>
      </c>
      <c r="Z711" s="255"/>
      <c r="AA711" s="256" t="s">
        <v>699</v>
      </c>
      <c r="AB711" s="257">
        <f t="shared" si="11"/>
        <v>8</v>
      </c>
      <c r="AC711" s="258">
        <v>0</v>
      </c>
      <c r="AD711" s="247">
        <v>0</v>
      </c>
      <c r="AE711" s="247">
        <v>0</v>
      </c>
      <c r="AF711" s="258">
        <v>0</v>
      </c>
      <c r="AG711" s="258">
        <v>0</v>
      </c>
      <c r="AH711" s="247">
        <v>0</v>
      </c>
      <c r="AI711" s="247">
        <v>0</v>
      </c>
      <c r="AJ711" s="247">
        <v>0</v>
      </c>
      <c r="AK711" s="247">
        <v>0</v>
      </c>
      <c r="AL711" s="247">
        <v>8</v>
      </c>
      <c r="AM711" s="246" t="s">
        <v>7863</v>
      </c>
      <c r="AN711" s="247"/>
      <c r="AO711" s="247"/>
    </row>
    <row r="712" spans="1:41">
      <c r="A712" s="245" t="s">
        <v>2140</v>
      </c>
      <c r="B712" s="245" t="s">
        <v>6044</v>
      </c>
      <c r="C712" s="245" t="s">
        <v>7853</v>
      </c>
      <c r="D712" s="245" t="s">
        <v>2233</v>
      </c>
      <c r="E712" s="245" t="s">
        <v>2092</v>
      </c>
      <c r="F712" s="246" t="s">
        <v>724</v>
      </c>
      <c r="G712" s="247" t="s">
        <v>2141</v>
      </c>
      <c r="H712" s="247" t="s">
        <v>6045</v>
      </c>
      <c r="I712" s="248">
        <v>23090</v>
      </c>
      <c r="J712" s="245"/>
      <c r="K712" s="245"/>
      <c r="L712" s="245" t="s">
        <v>6047</v>
      </c>
      <c r="M712" s="247" t="s">
        <v>6048</v>
      </c>
      <c r="N712" s="249">
        <v>7</v>
      </c>
      <c r="O712" s="250" t="s">
        <v>3750</v>
      </c>
      <c r="P712" s="261">
        <v>19</v>
      </c>
      <c r="Q712" s="250" t="s">
        <v>3132</v>
      </c>
      <c r="R712" s="251">
        <v>51</v>
      </c>
      <c r="S712" s="250" t="s">
        <v>6049</v>
      </c>
      <c r="T712" s="261">
        <v>1</v>
      </c>
      <c r="U712" s="252" t="s">
        <v>7854</v>
      </c>
      <c r="V712" s="253" t="s">
        <v>26</v>
      </c>
      <c r="W712" s="253" t="s">
        <v>7855</v>
      </c>
      <c r="X712" s="254" t="s">
        <v>7856</v>
      </c>
      <c r="Y712" s="255">
        <v>38</v>
      </c>
      <c r="Z712" s="255"/>
      <c r="AA712" s="256" t="s">
        <v>699</v>
      </c>
      <c r="AB712" s="257">
        <f t="shared" si="11"/>
        <v>38</v>
      </c>
      <c r="AC712" s="258">
        <v>0</v>
      </c>
      <c r="AD712" s="247">
        <v>0</v>
      </c>
      <c r="AE712" s="247">
        <v>0</v>
      </c>
      <c r="AF712" s="258">
        <v>0</v>
      </c>
      <c r="AG712" s="258">
        <v>0</v>
      </c>
      <c r="AH712" s="247">
        <v>0</v>
      </c>
      <c r="AI712" s="247">
        <v>0</v>
      </c>
      <c r="AJ712" s="247">
        <v>0</v>
      </c>
      <c r="AK712" s="247">
        <v>0</v>
      </c>
      <c r="AL712" s="247">
        <v>38</v>
      </c>
      <c r="AM712" s="246" t="s">
        <v>7857</v>
      </c>
      <c r="AN712" s="247"/>
      <c r="AO712" s="247"/>
    </row>
    <row r="713" spans="1:41">
      <c r="A713" s="245" t="s">
        <v>2142</v>
      </c>
      <c r="B713" s="245" t="s">
        <v>6050</v>
      </c>
      <c r="C713" s="245" t="s">
        <v>7853</v>
      </c>
      <c r="D713" s="245" t="s">
        <v>2233</v>
      </c>
      <c r="E713" s="245" t="s">
        <v>2092</v>
      </c>
      <c r="F713" s="246" t="s">
        <v>724</v>
      </c>
      <c r="G713" s="247" t="s">
        <v>2143</v>
      </c>
      <c r="H713" s="247" t="s">
        <v>6051</v>
      </c>
      <c r="I713" s="248">
        <v>27090</v>
      </c>
      <c r="J713" s="245"/>
      <c r="K713" s="245"/>
      <c r="L713" s="245" t="s">
        <v>6053</v>
      </c>
      <c r="M713" s="247" t="s">
        <v>6054</v>
      </c>
      <c r="N713" s="249">
        <v>5</v>
      </c>
      <c r="O713" s="250" t="s">
        <v>5063</v>
      </c>
      <c r="P713" s="261">
        <v>16</v>
      </c>
      <c r="Q713" s="250" t="s">
        <v>2336</v>
      </c>
      <c r="R713" s="251">
        <v>48</v>
      </c>
      <c r="S713" s="250" t="s">
        <v>6055</v>
      </c>
      <c r="T713" s="261">
        <v>4</v>
      </c>
      <c r="U713" s="252" t="s">
        <v>7854</v>
      </c>
      <c r="V713" s="253" t="s">
        <v>26</v>
      </c>
      <c r="W713" s="253" t="s">
        <v>7855</v>
      </c>
      <c r="X713" s="254" t="s">
        <v>7856</v>
      </c>
      <c r="Y713" s="255">
        <v>55</v>
      </c>
      <c r="Z713" s="255"/>
      <c r="AA713" s="256" t="s">
        <v>699</v>
      </c>
      <c r="AB713" s="257">
        <f t="shared" si="11"/>
        <v>55</v>
      </c>
      <c r="AC713" s="258">
        <v>0</v>
      </c>
      <c r="AD713" s="247">
        <v>0</v>
      </c>
      <c r="AE713" s="247">
        <v>0</v>
      </c>
      <c r="AF713" s="258">
        <v>0</v>
      </c>
      <c r="AG713" s="258">
        <v>0</v>
      </c>
      <c r="AH713" s="247">
        <v>0</v>
      </c>
      <c r="AI713" s="247">
        <v>3</v>
      </c>
      <c r="AJ713" s="247">
        <v>0</v>
      </c>
      <c r="AK713" s="247">
        <v>0</v>
      </c>
      <c r="AL713" s="247">
        <v>52</v>
      </c>
      <c r="AM713" s="246" t="s">
        <v>7857</v>
      </c>
      <c r="AN713" s="247"/>
      <c r="AO713" s="247"/>
    </row>
    <row r="714" spans="1:41">
      <c r="A714" s="245" t="s">
        <v>2144</v>
      </c>
      <c r="B714" s="245" t="s">
        <v>6056</v>
      </c>
      <c r="C714" s="245" t="s">
        <v>7853</v>
      </c>
      <c r="D714" s="245" t="s">
        <v>2233</v>
      </c>
      <c r="E714" s="245" t="s">
        <v>2092</v>
      </c>
      <c r="F714" s="246" t="s">
        <v>730</v>
      </c>
      <c r="G714" s="247" t="s">
        <v>2145</v>
      </c>
      <c r="H714" s="247" t="s">
        <v>6057</v>
      </c>
      <c r="I714" s="248">
        <v>25910</v>
      </c>
      <c r="J714" s="245"/>
      <c r="K714" s="245"/>
      <c r="L714" s="245" t="s">
        <v>699</v>
      </c>
      <c r="M714" s="247" t="s">
        <v>699</v>
      </c>
      <c r="N714" s="249">
        <v>4</v>
      </c>
      <c r="O714" s="250" t="s">
        <v>2567</v>
      </c>
      <c r="P714" s="261">
        <v>9</v>
      </c>
      <c r="Q714" s="250" t="s">
        <v>3427</v>
      </c>
      <c r="R714" s="251">
        <v>34</v>
      </c>
      <c r="S714" s="250" t="s">
        <v>6058</v>
      </c>
      <c r="T714" s="261">
        <v>1</v>
      </c>
      <c r="U714" s="252" t="s">
        <v>7854</v>
      </c>
      <c r="V714" s="253" t="s">
        <v>26</v>
      </c>
      <c r="W714" s="253" t="s">
        <v>7855</v>
      </c>
      <c r="X714" s="254" t="s">
        <v>7856</v>
      </c>
      <c r="Y714" s="255">
        <v>33</v>
      </c>
      <c r="Z714" s="255"/>
      <c r="AA714" s="256" t="s">
        <v>699</v>
      </c>
      <c r="AB714" s="257">
        <f t="shared" si="11"/>
        <v>33</v>
      </c>
      <c r="AC714" s="258">
        <v>0</v>
      </c>
      <c r="AD714" s="247">
        <v>0</v>
      </c>
      <c r="AE714" s="247">
        <v>0</v>
      </c>
      <c r="AF714" s="258">
        <v>0</v>
      </c>
      <c r="AG714" s="258">
        <v>0</v>
      </c>
      <c r="AH714" s="247">
        <v>0</v>
      </c>
      <c r="AI714" s="247">
        <v>5</v>
      </c>
      <c r="AJ714" s="247">
        <v>0</v>
      </c>
      <c r="AK714" s="247">
        <v>0</v>
      </c>
      <c r="AL714" s="247">
        <v>28</v>
      </c>
      <c r="AM714" s="246" t="s">
        <v>7863</v>
      </c>
      <c r="AN714" s="247"/>
      <c r="AO714" s="247"/>
    </row>
    <row r="715" spans="1:41">
      <c r="A715" s="245" t="s">
        <v>2146</v>
      </c>
      <c r="B715" s="245" t="s">
        <v>6059</v>
      </c>
      <c r="C715" s="245" t="s">
        <v>7853</v>
      </c>
      <c r="D715" s="245" t="s">
        <v>2233</v>
      </c>
      <c r="E715" s="245" t="s">
        <v>2092</v>
      </c>
      <c r="F715" s="246" t="s">
        <v>730</v>
      </c>
      <c r="G715" s="247" t="s">
        <v>2147</v>
      </c>
      <c r="H715" s="247" t="s">
        <v>6060</v>
      </c>
      <c r="I715" s="248">
        <v>17126</v>
      </c>
      <c r="J715" s="245"/>
      <c r="K715" s="245"/>
      <c r="L715" s="245" t="s">
        <v>699</v>
      </c>
      <c r="M715" s="247" t="s">
        <v>699</v>
      </c>
      <c r="N715" s="249">
        <v>5</v>
      </c>
      <c r="O715" s="250" t="s">
        <v>2369</v>
      </c>
      <c r="P715" s="261">
        <v>9</v>
      </c>
      <c r="Q715" s="250" t="s">
        <v>4232</v>
      </c>
      <c r="R715" s="251">
        <v>33</v>
      </c>
      <c r="S715" s="250" t="s">
        <v>6061</v>
      </c>
      <c r="T715" s="261">
        <v>1</v>
      </c>
      <c r="U715" s="252" t="s">
        <v>7854</v>
      </c>
      <c r="V715" s="253" t="s">
        <v>26</v>
      </c>
      <c r="W715" s="253" t="s">
        <v>7855</v>
      </c>
      <c r="X715" s="254" t="s">
        <v>7856</v>
      </c>
      <c r="Y715" s="255">
        <v>28</v>
      </c>
      <c r="Z715" s="255"/>
      <c r="AA715" s="256" t="s">
        <v>8089</v>
      </c>
      <c r="AB715" s="257">
        <f t="shared" si="11"/>
        <v>28</v>
      </c>
      <c r="AC715" s="258">
        <v>0</v>
      </c>
      <c r="AD715" s="247">
        <v>0</v>
      </c>
      <c r="AE715" s="247">
        <v>0</v>
      </c>
      <c r="AF715" s="258">
        <v>0</v>
      </c>
      <c r="AG715" s="258">
        <v>0</v>
      </c>
      <c r="AH715" s="247">
        <v>0</v>
      </c>
      <c r="AI715" s="247">
        <v>8</v>
      </c>
      <c r="AJ715" s="247">
        <v>0</v>
      </c>
      <c r="AK715" s="247">
        <v>0</v>
      </c>
      <c r="AL715" s="247">
        <v>20</v>
      </c>
      <c r="AM715" s="246" t="s">
        <v>7863</v>
      </c>
      <c r="AN715" s="247"/>
      <c r="AO715" s="247"/>
    </row>
    <row r="716" spans="1:41">
      <c r="A716" s="245" t="s">
        <v>2148</v>
      </c>
      <c r="B716" s="245" t="s">
        <v>6062</v>
      </c>
      <c r="C716" s="245" t="s">
        <v>7853</v>
      </c>
      <c r="D716" s="245" t="s">
        <v>2233</v>
      </c>
      <c r="E716" s="245" t="s">
        <v>2092</v>
      </c>
      <c r="F716" s="246" t="s">
        <v>7859</v>
      </c>
      <c r="G716" s="247" t="s">
        <v>2149</v>
      </c>
      <c r="H716" s="247" t="s">
        <v>6063</v>
      </c>
      <c r="I716" s="248">
        <v>4262</v>
      </c>
      <c r="J716" s="245"/>
      <c r="K716" s="245"/>
      <c r="L716" s="245" t="s">
        <v>6065</v>
      </c>
      <c r="M716" s="247" t="s">
        <v>6066</v>
      </c>
      <c r="N716" s="249">
        <v>6</v>
      </c>
      <c r="O716" s="250" t="s">
        <v>2543</v>
      </c>
      <c r="P716" s="261">
        <v>13</v>
      </c>
      <c r="Q716" s="250" t="s">
        <v>2905</v>
      </c>
      <c r="R716" s="251">
        <v>27</v>
      </c>
      <c r="S716" s="250" t="s">
        <v>6067</v>
      </c>
      <c r="T716" s="261">
        <v>1</v>
      </c>
      <c r="U716" s="252" t="s">
        <v>7854</v>
      </c>
      <c r="V716" s="253" t="s">
        <v>26</v>
      </c>
      <c r="W716" s="260" t="s">
        <v>35</v>
      </c>
      <c r="X716" s="254" t="s">
        <v>7862</v>
      </c>
      <c r="Y716" s="255">
        <v>10</v>
      </c>
      <c r="Z716" s="255"/>
      <c r="AA716" s="256" t="s">
        <v>8052</v>
      </c>
      <c r="AB716" s="257">
        <f t="shared" si="11"/>
        <v>10</v>
      </c>
      <c r="AC716" s="258">
        <v>0</v>
      </c>
      <c r="AD716" s="247">
        <v>0</v>
      </c>
      <c r="AE716" s="247">
        <v>0</v>
      </c>
      <c r="AF716" s="258">
        <v>0</v>
      </c>
      <c r="AG716" s="258">
        <v>0</v>
      </c>
      <c r="AH716" s="247">
        <v>0</v>
      </c>
      <c r="AI716" s="247">
        <v>0</v>
      </c>
      <c r="AJ716" s="247">
        <v>0</v>
      </c>
      <c r="AK716" s="247">
        <v>0</v>
      </c>
      <c r="AL716" s="247">
        <v>10</v>
      </c>
      <c r="AM716" s="246" t="s">
        <v>7857</v>
      </c>
      <c r="AN716" s="247"/>
      <c r="AO716" s="247"/>
    </row>
    <row r="717" spans="1:41">
      <c r="A717" s="245" t="s">
        <v>2150</v>
      </c>
      <c r="B717" s="245"/>
      <c r="C717" s="245" t="s">
        <v>7853</v>
      </c>
      <c r="D717" s="245" t="s">
        <v>2233</v>
      </c>
      <c r="E717" s="245" t="s">
        <v>2092</v>
      </c>
      <c r="F717" s="246" t="s">
        <v>727</v>
      </c>
      <c r="G717" s="247" t="s">
        <v>2151</v>
      </c>
      <c r="H717" s="247" t="s">
        <v>6068</v>
      </c>
      <c r="I717" s="248">
        <v>23474</v>
      </c>
      <c r="J717" s="245" t="s">
        <v>6069</v>
      </c>
      <c r="K717" s="245" t="s">
        <v>2332</v>
      </c>
      <c r="L717" s="245" t="s">
        <v>6070</v>
      </c>
      <c r="M717" s="247" t="s">
        <v>6071</v>
      </c>
      <c r="N717" s="249">
        <v>4</v>
      </c>
      <c r="O717" s="250" t="s">
        <v>2710</v>
      </c>
      <c r="P717" s="261">
        <v>3</v>
      </c>
      <c r="Q717" s="250">
        <v>11</v>
      </c>
      <c r="R717" s="251">
        <v>36</v>
      </c>
      <c r="S717" s="250">
        <v>194</v>
      </c>
      <c r="T717" s="261">
        <v>1</v>
      </c>
      <c r="U717" s="252" t="s">
        <v>7854</v>
      </c>
      <c r="V717" s="253" t="s">
        <v>2353</v>
      </c>
      <c r="W717" s="253" t="s">
        <v>7855</v>
      </c>
      <c r="X717" s="254" t="s">
        <v>7856</v>
      </c>
      <c r="Y717" s="255">
        <v>19</v>
      </c>
      <c r="Z717" s="255"/>
      <c r="AA717" s="256" t="s">
        <v>699</v>
      </c>
      <c r="AB717" s="257">
        <f t="shared" si="11"/>
        <v>19</v>
      </c>
      <c r="AC717" s="258">
        <v>0</v>
      </c>
      <c r="AD717" s="247">
        <v>2</v>
      </c>
      <c r="AE717" s="247">
        <v>0</v>
      </c>
      <c r="AF717" s="258">
        <v>0</v>
      </c>
      <c r="AG717" s="258">
        <v>0</v>
      </c>
      <c r="AH717" s="247">
        <v>0</v>
      </c>
      <c r="AI717" s="247">
        <v>1</v>
      </c>
      <c r="AJ717" s="247">
        <v>0</v>
      </c>
      <c r="AK717" s="247">
        <v>0</v>
      </c>
      <c r="AL717" s="247">
        <v>16</v>
      </c>
      <c r="AM717" s="246" t="s">
        <v>7863</v>
      </c>
      <c r="AN717" s="247"/>
      <c r="AO717" s="247"/>
    </row>
    <row r="718" spans="1:41">
      <c r="A718" s="245" t="s">
        <v>2152</v>
      </c>
      <c r="B718" s="245" t="s">
        <v>6072</v>
      </c>
      <c r="C718" s="245" t="s">
        <v>7853</v>
      </c>
      <c r="D718" s="245" t="s">
        <v>2233</v>
      </c>
      <c r="E718" s="245" t="s">
        <v>2153</v>
      </c>
      <c r="F718" s="246" t="s">
        <v>724</v>
      </c>
      <c r="G718" s="247" t="s">
        <v>2154</v>
      </c>
      <c r="H718" s="247" t="s">
        <v>6073</v>
      </c>
      <c r="I718" s="248">
        <v>27829</v>
      </c>
      <c r="J718" s="245" t="s">
        <v>6074</v>
      </c>
      <c r="K718" s="245" t="s">
        <v>2332</v>
      </c>
      <c r="L718" s="245" t="s">
        <v>6075</v>
      </c>
      <c r="M718" s="247" t="s">
        <v>6076</v>
      </c>
      <c r="N718" s="249">
        <v>4</v>
      </c>
      <c r="O718" s="250"/>
      <c r="P718" s="261">
        <v>17</v>
      </c>
      <c r="Q718" s="250" t="s">
        <v>2452</v>
      </c>
      <c r="R718" s="280" t="s">
        <v>7884</v>
      </c>
      <c r="S718" s="250" t="s">
        <v>6077</v>
      </c>
      <c r="T718" s="261">
        <v>1</v>
      </c>
      <c r="U718" s="252" t="s">
        <v>7854</v>
      </c>
      <c r="V718" s="253" t="s">
        <v>26</v>
      </c>
      <c r="W718" s="253" t="s">
        <v>7855</v>
      </c>
      <c r="X718" s="254" t="s">
        <v>7856</v>
      </c>
      <c r="Y718" s="255">
        <v>14</v>
      </c>
      <c r="Z718" s="255"/>
      <c r="AA718" s="256" t="s">
        <v>8090</v>
      </c>
      <c r="AB718" s="257">
        <f t="shared" si="11"/>
        <v>14</v>
      </c>
      <c r="AC718" s="258">
        <v>0</v>
      </c>
      <c r="AD718" s="247">
        <v>0</v>
      </c>
      <c r="AE718" s="247">
        <v>0</v>
      </c>
      <c r="AF718" s="258">
        <v>0</v>
      </c>
      <c r="AG718" s="258">
        <v>0</v>
      </c>
      <c r="AH718" s="247">
        <v>0</v>
      </c>
      <c r="AI718" s="247">
        <v>0</v>
      </c>
      <c r="AJ718" s="247">
        <v>0</v>
      </c>
      <c r="AK718" s="247">
        <v>0</v>
      </c>
      <c r="AL718" s="247">
        <v>14</v>
      </c>
      <c r="AM718" s="246" t="s">
        <v>7857</v>
      </c>
      <c r="AN718" s="247"/>
      <c r="AO718" s="247"/>
    </row>
    <row r="719" spans="1:41">
      <c r="A719" s="245" t="s">
        <v>2155</v>
      </c>
      <c r="B719" s="245" t="s">
        <v>6078</v>
      </c>
      <c r="C719" s="245" t="s">
        <v>7853</v>
      </c>
      <c r="D719" s="245" t="s">
        <v>2233</v>
      </c>
      <c r="E719" s="245" t="s">
        <v>2153</v>
      </c>
      <c r="F719" s="246" t="s">
        <v>730</v>
      </c>
      <c r="G719" s="247" t="s">
        <v>2156</v>
      </c>
      <c r="H719" s="247" t="s">
        <v>6073</v>
      </c>
      <c r="I719" s="248">
        <v>19025</v>
      </c>
      <c r="J719" s="245" t="s">
        <v>6079</v>
      </c>
      <c r="K719" s="245" t="s">
        <v>2332</v>
      </c>
      <c r="L719" s="245" t="s">
        <v>6080</v>
      </c>
      <c r="M719" s="247" t="s">
        <v>6081</v>
      </c>
      <c r="N719" s="249">
        <v>3</v>
      </c>
      <c r="O719" s="281"/>
      <c r="P719" s="282">
        <v>3</v>
      </c>
      <c r="Q719" s="250" t="s">
        <v>2603</v>
      </c>
      <c r="R719" s="280" t="s">
        <v>7893</v>
      </c>
      <c r="S719" s="250" t="s">
        <v>3281</v>
      </c>
      <c r="T719" s="282">
        <v>1</v>
      </c>
      <c r="U719" s="252" t="s">
        <v>7854</v>
      </c>
      <c r="V719" s="253" t="s">
        <v>6082</v>
      </c>
      <c r="W719" s="253" t="s">
        <v>7855</v>
      </c>
      <c r="X719" s="254" t="s">
        <v>7856</v>
      </c>
      <c r="Y719" s="255">
        <v>2</v>
      </c>
      <c r="Z719" s="255"/>
      <c r="AA719" s="256" t="s">
        <v>8091</v>
      </c>
      <c r="AB719" s="257">
        <f t="shared" si="11"/>
        <v>2</v>
      </c>
      <c r="AC719" s="258">
        <v>0</v>
      </c>
      <c r="AD719" s="247">
        <v>0</v>
      </c>
      <c r="AE719" s="247">
        <v>0</v>
      </c>
      <c r="AF719" s="258">
        <v>0</v>
      </c>
      <c r="AG719" s="258">
        <v>0</v>
      </c>
      <c r="AH719" s="247">
        <v>0</v>
      </c>
      <c r="AI719" s="247">
        <v>0</v>
      </c>
      <c r="AJ719" s="247">
        <v>0</v>
      </c>
      <c r="AK719" s="247">
        <v>0</v>
      </c>
      <c r="AL719" s="247">
        <v>2</v>
      </c>
      <c r="AM719" s="246" t="s">
        <v>7857</v>
      </c>
      <c r="AN719" s="247"/>
      <c r="AO719" s="247"/>
    </row>
    <row r="720" spans="1:41">
      <c r="A720" s="245" t="s">
        <v>2157</v>
      </c>
      <c r="B720" s="245" t="s">
        <v>6083</v>
      </c>
      <c r="C720" s="245" t="s">
        <v>7853</v>
      </c>
      <c r="D720" s="245" t="s">
        <v>2233</v>
      </c>
      <c r="E720" s="245" t="s">
        <v>2153</v>
      </c>
      <c r="F720" s="246" t="s">
        <v>727</v>
      </c>
      <c r="G720" s="247" t="s">
        <v>8092</v>
      </c>
      <c r="H720" s="247" t="s">
        <v>6084</v>
      </c>
      <c r="I720" s="248">
        <v>6353</v>
      </c>
      <c r="J720" s="245" t="s">
        <v>6085</v>
      </c>
      <c r="K720" s="245" t="s">
        <v>2332</v>
      </c>
      <c r="L720" s="245" t="s">
        <v>6086</v>
      </c>
      <c r="M720" s="247" t="s">
        <v>6087</v>
      </c>
      <c r="N720" s="249">
        <v>3</v>
      </c>
      <c r="O720" s="250"/>
      <c r="P720" s="261">
        <v>4</v>
      </c>
      <c r="Q720" s="250" t="s">
        <v>2430</v>
      </c>
      <c r="R720" s="280">
        <v>11</v>
      </c>
      <c r="S720" s="250" t="s">
        <v>4437</v>
      </c>
      <c r="T720" s="261">
        <v>1</v>
      </c>
      <c r="U720" s="252" t="s">
        <v>7854</v>
      </c>
      <c r="V720" s="253" t="s">
        <v>2353</v>
      </c>
      <c r="W720" s="253" t="s">
        <v>7855</v>
      </c>
      <c r="X720" s="254" t="s">
        <v>7856</v>
      </c>
      <c r="Y720" s="255">
        <v>10</v>
      </c>
      <c r="Z720" s="255"/>
      <c r="AA720" s="256" t="s">
        <v>699</v>
      </c>
      <c r="AB720" s="257">
        <f t="shared" si="11"/>
        <v>10</v>
      </c>
      <c r="AC720" s="258">
        <v>0</v>
      </c>
      <c r="AD720" s="247">
        <v>0</v>
      </c>
      <c r="AE720" s="247">
        <v>0</v>
      </c>
      <c r="AF720" s="258">
        <v>0</v>
      </c>
      <c r="AG720" s="258">
        <v>0</v>
      </c>
      <c r="AH720" s="247">
        <v>0</v>
      </c>
      <c r="AI720" s="247">
        <v>4</v>
      </c>
      <c r="AJ720" s="247">
        <v>0</v>
      </c>
      <c r="AK720" s="247">
        <v>0</v>
      </c>
      <c r="AL720" s="247">
        <v>6</v>
      </c>
      <c r="AM720" s="246" t="s">
        <v>7863</v>
      </c>
      <c r="AN720" s="247"/>
      <c r="AO720" s="247"/>
    </row>
    <row r="721" spans="1:41">
      <c r="A721" s="245" t="s">
        <v>2159</v>
      </c>
      <c r="B721" s="245" t="s">
        <v>6088</v>
      </c>
      <c r="C721" s="245" t="s">
        <v>7853</v>
      </c>
      <c r="D721" s="245" t="s">
        <v>2233</v>
      </c>
      <c r="E721" s="245" t="s">
        <v>2153</v>
      </c>
      <c r="F721" s="246" t="s">
        <v>727</v>
      </c>
      <c r="G721" s="247" t="s">
        <v>2160</v>
      </c>
      <c r="H721" s="247" t="s">
        <v>6089</v>
      </c>
      <c r="I721" s="248">
        <v>4262</v>
      </c>
      <c r="J721" s="245" t="s">
        <v>6090</v>
      </c>
      <c r="K721" s="245" t="s">
        <v>2332</v>
      </c>
      <c r="L721" s="245" t="s">
        <v>6091</v>
      </c>
      <c r="M721" s="247" t="s">
        <v>6092</v>
      </c>
      <c r="N721" s="249">
        <v>1</v>
      </c>
      <c r="O721" s="250"/>
      <c r="P721" s="261">
        <v>6</v>
      </c>
      <c r="Q721" s="250" t="s">
        <v>2818</v>
      </c>
      <c r="R721" s="280" t="s">
        <v>8093</v>
      </c>
      <c r="S721" s="250" t="s">
        <v>6093</v>
      </c>
      <c r="T721" s="261">
        <v>1</v>
      </c>
      <c r="U721" s="252" t="s">
        <v>7854</v>
      </c>
      <c r="V721" s="253" t="s">
        <v>2353</v>
      </c>
      <c r="W721" s="253" t="s">
        <v>7855</v>
      </c>
      <c r="X721" s="254" t="s">
        <v>7856</v>
      </c>
      <c r="Y721" s="255">
        <v>13</v>
      </c>
      <c r="Z721" s="255"/>
      <c r="AA721" s="256" t="s">
        <v>699</v>
      </c>
      <c r="AB721" s="257">
        <f t="shared" si="11"/>
        <v>13</v>
      </c>
      <c r="AC721" s="258">
        <v>0</v>
      </c>
      <c r="AD721" s="247">
        <v>0</v>
      </c>
      <c r="AE721" s="247">
        <v>0</v>
      </c>
      <c r="AF721" s="258">
        <v>0</v>
      </c>
      <c r="AG721" s="258">
        <v>0</v>
      </c>
      <c r="AH721" s="247">
        <v>0</v>
      </c>
      <c r="AI721" s="247">
        <v>2</v>
      </c>
      <c r="AJ721" s="247">
        <v>0</v>
      </c>
      <c r="AK721" s="247">
        <v>0</v>
      </c>
      <c r="AL721" s="247">
        <v>11</v>
      </c>
      <c r="AM721" s="246" t="s">
        <v>7863</v>
      </c>
      <c r="AN721" s="247"/>
      <c r="AO721" s="247"/>
    </row>
    <row r="722" spans="1:41">
      <c r="A722" s="245" t="s">
        <v>2161</v>
      </c>
      <c r="B722" s="245" t="s">
        <v>6094</v>
      </c>
      <c r="C722" s="245" t="s">
        <v>7853</v>
      </c>
      <c r="D722" s="245" t="s">
        <v>2233</v>
      </c>
      <c r="E722" s="245" t="s">
        <v>2153</v>
      </c>
      <c r="F722" s="246" t="s">
        <v>730</v>
      </c>
      <c r="G722" s="247" t="s">
        <v>2162</v>
      </c>
      <c r="H722" s="247" t="s">
        <v>6095</v>
      </c>
      <c r="I722" s="248">
        <v>17096</v>
      </c>
      <c r="J722" s="245" t="s">
        <v>3781</v>
      </c>
      <c r="K722" s="245" t="s">
        <v>2332</v>
      </c>
      <c r="L722" s="245" t="s">
        <v>699</v>
      </c>
      <c r="M722" s="247" t="s">
        <v>699</v>
      </c>
      <c r="N722" s="249">
        <v>2</v>
      </c>
      <c r="O722" s="250"/>
      <c r="P722" s="261">
        <v>11</v>
      </c>
      <c r="Q722" s="250" t="s">
        <v>2470</v>
      </c>
      <c r="R722" s="280">
        <v>26</v>
      </c>
      <c r="S722" s="250" t="s">
        <v>6096</v>
      </c>
      <c r="T722" s="261">
        <v>1</v>
      </c>
      <c r="U722" s="252" t="s">
        <v>7854</v>
      </c>
      <c r="V722" s="253" t="s">
        <v>26</v>
      </c>
      <c r="W722" s="253" t="s">
        <v>7855</v>
      </c>
      <c r="X722" s="254" t="s">
        <v>7856</v>
      </c>
      <c r="Y722" s="255">
        <v>16</v>
      </c>
      <c r="Z722" s="255"/>
      <c r="AA722" s="256" t="s">
        <v>699</v>
      </c>
      <c r="AB722" s="257">
        <f t="shared" si="11"/>
        <v>16</v>
      </c>
      <c r="AC722" s="258">
        <v>0</v>
      </c>
      <c r="AD722" s="247">
        <v>0</v>
      </c>
      <c r="AE722" s="247">
        <v>0</v>
      </c>
      <c r="AF722" s="258">
        <v>0</v>
      </c>
      <c r="AG722" s="258">
        <v>0</v>
      </c>
      <c r="AH722" s="247">
        <v>0</v>
      </c>
      <c r="AI722" s="247">
        <v>5</v>
      </c>
      <c r="AJ722" s="247">
        <v>0</v>
      </c>
      <c r="AK722" s="247">
        <v>0</v>
      </c>
      <c r="AL722" s="247">
        <v>11</v>
      </c>
      <c r="AM722" s="246" t="s">
        <v>7863</v>
      </c>
      <c r="AN722" s="247"/>
      <c r="AO722" s="247"/>
    </row>
    <row r="723" spans="1:41">
      <c r="A723" s="245" t="s">
        <v>2163</v>
      </c>
      <c r="B723" s="245" t="s">
        <v>6097</v>
      </c>
      <c r="C723" s="245" t="s">
        <v>7853</v>
      </c>
      <c r="D723" s="245" t="s">
        <v>2233</v>
      </c>
      <c r="E723" s="245" t="s">
        <v>2153</v>
      </c>
      <c r="F723" s="246" t="s">
        <v>727</v>
      </c>
      <c r="G723" s="247" t="s">
        <v>8094</v>
      </c>
      <c r="H723" s="247" t="s">
        <v>6098</v>
      </c>
      <c r="I723" s="248">
        <v>41699</v>
      </c>
      <c r="J723" s="245"/>
      <c r="K723" s="245"/>
      <c r="L723" s="245" t="s">
        <v>6100</v>
      </c>
      <c r="M723" s="247" t="s">
        <v>6101</v>
      </c>
      <c r="N723" s="249">
        <v>2</v>
      </c>
      <c r="O723" s="250"/>
      <c r="P723" s="261">
        <v>16</v>
      </c>
      <c r="Q723" s="250" t="s">
        <v>2469</v>
      </c>
      <c r="R723" s="280" t="s">
        <v>7883</v>
      </c>
      <c r="S723" s="250" t="s">
        <v>6102</v>
      </c>
      <c r="T723" s="261">
        <v>1</v>
      </c>
      <c r="U723" s="252" t="s">
        <v>7854</v>
      </c>
      <c r="V723" s="253" t="s">
        <v>26</v>
      </c>
      <c r="W723" s="253" t="s">
        <v>7855</v>
      </c>
      <c r="X723" s="254" t="s">
        <v>7856</v>
      </c>
      <c r="Y723" s="255">
        <v>16</v>
      </c>
      <c r="Z723" s="255"/>
      <c r="AA723" s="256" t="s">
        <v>699</v>
      </c>
      <c r="AB723" s="257">
        <f t="shared" si="11"/>
        <v>16</v>
      </c>
      <c r="AC723" s="258">
        <v>0</v>
      </c>
      <c r="AD723" s="247">
        <v>0</v>
      </c>
      <c r="AE723" s="247">
        <v>0</v>
      </c>
      <c r="AF723" s="258">
        <v>0</v>
      </c>
      <c r="AG723" s="258">
        <v>0</v>
      </c>
      <c r="AH723" s="247">
        <v>0</v>
      </c>
      <c r="AI723" s="247">
        <v>6</v>
      </c>
      <c r="AJ723" s="247">
        <v>0</v>
      </c>
      <c r="AK723" s="247">
        <v>0</v>
      </c>
      <c r="AL723" s="247">
        <v>10</v>
      </c>
      <c r="AM723" s="246" t="s">
        <v>7863</v>
      </c>
      <c r="AN723" s="247"/>
      <c r="AO723" s="247"/>
    </row>
    <row r="724" spans="1:41">
      <c r="A724" s="245" t="s">
        <v>2165</v>
      </c>
      <c r="B724" s="245" t="s">
        <v>6103</v>
      </c>
      <c r="C724" s="245" t="s">
        <v>7853</v>
      </c>
      <c r="D724" s="245" t="s">
        <v>2233</v>
      </c>
      <c r="E724" s="245" t="s">
        <v>2153</v>
      </c>
      <c r="F724" s="246" t="s">
        <v>727</v>
      </c>
      <c r="G724" s="247" t="s">
        <v>8095</v>
      </c>
      <c r="H724" s="247" t="s">
        <v>6104</v>
      </c>
      <c r="I724" s="248">
        <v>12590</v>
      </c>
      <c r="J724" s="245" t="s">
        <v>6105</v>
      </c>
      <c r="K724" s="245" t="s">
        <v>2332</v>
      </c>
      <c r="L724" s="245" t="s">
        <v>6106</v>
      </c>
      <c r="M724" s="247" t="s">
        <v>6107</v>
      </c>
      <c r="N724" s="249">
        <v>3</v>
      </c>
      <c r="O724" s="250"/>
      <c r="P724" s="261">
        <v>12</v>
      </c>
      <c r="Q724" s="250" t="s">
        <v>2470</v>
      </c>
      <c r="R724" s="280" t="s">
        <v>8096</v>
      </c>
      <c r="S724" s="250" t="s">
        <v>6108</v>
      </c>
      <c r="T724" s="282">
        <v>0</v>
      </c>
      <c r="U724" s="252" t="s">
        <v>7854</v>
      </c>
      <c r="V724" s="253" t="s">
        <v>2353</v>
      </c>
      <c r="W724" s="253" t="s">
        <v>7855</v>
      </c>
      <c r="X724" s="254" t="s">
        <v>7856</v>
      </c>
      <c r="Y724" s="255">
        <v>11</v>
      </c>
      <c r="Z724" s="255"/>
      <c r="AA724" s="256" t="s">
        <v>699</v>
      </c>
      <c r="AB724" s="257">
        <f t="shared" si="11"/>
        <v>11</v>
      </c>
      <c r="AC724" s="258">
        <v>0</v>
      </c>
      <c r="AD724" s="247">
        <v>0</v>
      </c>
      <c r="AE724" s="247">
        <v>0</v>
      </c>
      <c r="AF724" s="258">
        <v>0</v>
      </c>
      <c r="AG724" s="258">
        <v>0</v>
      </c>
      <c r="AH724" s="247">
        <v>0</v>
      </c>
      <c r="AI724" s="247">
        <v>5</v>
      </c>
      <c r="AJ724" s="247">
        <v>0</v>
      </c>
      <c r="AK724" s="247">
        <v>0</v>
      </c>
      <c r="AL724" s="247">
        <v>6</v>
      </c>
      <c r="AM724" s="246" t="s">
        <v>7900</v>
      </c>
      <c r="AN724" s="247"/>
      <c r="AO724" s="247"/>
    </row>
    <row r="725" spans="1:41">
      <c r="A725" s="245" t="s">
        <v>2167</v>
      </c>
      <c r="B725" s="245" t="s">
        <v>6109</v>
      </c>
      <c r="C725" s="245" t="s">
        <v>7853</v>
      </c>
      <c r="D725" s="245" t="s">
        <v>2233</v>
      </c>
      <c r="E725" s="245" t="s">
        <v>2153</v>
      </c>
      <c r="F725" s="246" t="s">
        <v>727</v>
      </c>
      <c r="G725" s="247" t="s">
        <v>8097</v>
      </c>
      <c r="H725" s="247" t="s">
        <v>6110</v>
      </c>
      <c r="I725" s="248">
        <v>19903</v>
      </c>
      <c r="J725" s="245" t="s">
        <v>6111</v>
      </c>
      <c r="K725" s="245" t="s">
        <v>2332</v>
      </c>
      <c r="L725" s="245" t="s">
        <v>6112</v>
      </c>
      <c r="M725" s="247" t="s">
        <v>6113</v>
      </c>
      <c r="N725" s="249">
        <v>3</v>
      </c>
      <c r="O725" s="250"/>
      <c r="P725" s="261">
        <v>6</v>
      </c>
      <c r="Q725" s="250" t="s">
        <v>2470</v>
      </c>
      <c r="R725" s="280" t="s">
        <v>7897</v>
      </c>
      <c r="S725" s="250" t="s">
        <v>8098</v>
      </c>
      <c r="T725" s="261">
        <v>1</v>
      </c>
      <c r="U725" s="252" t="s">
        <v>7854</v>
      </c>
      <c r="V725" s="253" t="s">
        <v>2353</v>
      </c>
      <c r="W725" s="253" t="s">
        <v>7855</v>
      </c>
      <c r="X725" s="254" t="s">
        <v>7856</v>
      </c>
      <c r="Y725" s="255">
        <v>11</v>
      </c>
      <c r="Z725" s="255"/>
      <c r="AA725" s="256" t="s">
        <v>699</v>
      </c>
      <c r="AB725" s="257">
        <f t="shared" si="11"/>
        <v>11</v>
      </c>
      <c r="AC725" s="258">
        <v>0</v>
      </c>
      <c r="AD725" s="247">
        <v>0</v>
      </c>
      <c r="AE725" s="247">
        <v>0</v>
      </c>
      <c r="AF725" s="258">
        <v>0</v>
      </c>
      <c r="AG725" s="258">
        <v>0</v>
      </c>
      <c r="AH725" s="247">
        <v>0</v>
      </c>
      <c r="AI725" s="247">
        <v>0</v>
      </c>
      <c r="AJ725" s="247">
        <v>0</v>
      </c>
      <c r="AK725" s="247">
        <v>0</v>
      </c>
      <c r="AL725" s="247">
        <v>11</v>
      </c>
      <c r="AM725" s="246" t="s">
        <v>7857</v>
      </c>
      <c r="AN725" s="247"/>
      <c r="AO725" s="247"/>
    </row>
    <row r="726" spans="1:41">
      <c r="A726" s="245" t="s">
        <v>2169</v>
      </c>
      <c r="B726" s="245" t="s">
        <v>6114</v>
      </c>
      <c r="C726" s="245" t="s">
        <v>7853</v>
      </c>
      <c r="D726" s="245" t="s">
        <v>2233</v>
      </c>
      <c r="E726" s="245" t="s">
        <v>2153</v>
      </c>
      <c r="F726" s="246" t="s">
        <v>730</v>
      </c>
      <c r="G726" s="247" t="s">
        <v>2170</v>
      </c>
      <c r="H726" s="247" t="s">
        <v>6115</v>
      </c>
      <c r="I726" s="248">
        <v>31476</v>
      </c>
      <c r="J726" s="245"/>
      <c r="K726" s="245"/>
      <c r="L726" s="245" t="s">
        <v>699</v>
      </c>
      <c r="M726" s="247" t="s">
        <v>699</v>
      </c>
      <c r="N726" s="249">
        <v>9</v>
      </c>
      <c r="O726" s="250"/>
      <c r="P726" s="261">
        <v>8</v>
      </c>
      <c r="Q726" s="250" t="s">
        <v>2603</v>
      </c>
      <c r="R726" s="280" t="s">
        <v>7893</v>
      </c>
      <c r="S726" s="250" t="s">
        <v>8099</v>
      </c>
      <c r="T726" s="261">
        <v>1</v>
      </c>
      <c r="U726" s="252" t="s">
        <v>7854</v>
      </c>
      <c r="V726" s="253" t="s">
        <v>2353</v>
      </c>
      <c r="W726" s="253" t="s">
        <v>7855</v>
      </c>
      <c r="X726" s="254" t="s">
        <v>7856</v>
      </c>
      <c r="Y726" s="255">
        <v>15</v>
      </c>
      <c r="Z726" s="255"/>
      <c r="AA726" s="256" t="s">
        <v>699</v>
      </c>
      <c r="AB726" s="257">
        <f t="shared" si="11"/>
        <v>15</v>
      </c>
      <c r="AC726" s="258">
        <v>0</v>
      </c>
      <c r="AD726" s="247">
        <v>0</v>
      </c>
      <c r="AE726" s="247">
        <v>0</v>
      </c>
      <c r="AF726" s="258">
        <v>0</v>
      </c>
      <c r="AG726" s="258">
        <v>0</v>
      </c>
      <c r="AH726" s="247">
        <v>0</v>
      </c>
      <c r="AI726" s="247">
        <v>11</v>
      </c>
      <c r="AJ726" s="247">
        <v>0</v>
      </c>
      <c r="AK726" s="247">
        <v>0</v>
      </c>
      <c r="AL726" s="247">
        <v>4</v>
      </c>
      <c r="AM726" s="246" t="s">
        <v>7863</v>
      </c>
      <c r="AN726" s="247"/>
      <c r="AO726" s="247"/>
    </row>
    <row r="727" spans="1:41">
      <c r="A727" s="245" t="s">
        <v>2171</v>
      </c>
      <c r="B727" s="245"/>
      <c r="C727" s="245" t="s">
        <v>7853</v>
      </c>
      <c r="D727" s="245" t="s">
        <v>2233</v>
      </c>
      <c r="E727" s="245" t="s">
        <v>2153</v>
      </c>
      <c r="F727" s="246" t="s">
        <v>727</v>
      </c>
      <c r="G727" s="247" t="s">
        <v>2172</v>
      </c>
      <c r="H727" s="247" t="s">
        <v>6117</v>
      </c>
      <c r="I727" s="248">
        <v>10722</v>
      </c>
      <c r="J727" s="245" t="s">
        <v>6118</v>
      </c>
      <c r="K727" s="245" t="s">
        <v>2332</v>
      </c>
      <c r="L727" s="245" t="s">
        <v>6119</v>
      </c>
      <c r="M727" s="247" t="s">
        <v>6120</v>
      </c>
      <c r="N727" s="249">
        <v>4</v>
      </c>
      <c r="O727" s="281"/>
      <c r="P727" s="282">
        <v>4</v>
      </c>
      <c r="Q727" s="281" t="s">
        <v>7916</v>
      </c>
      <c r="R727" s="283" t="s">
        <v>7933</v>
      </c>
      <c r="S727" s="281" t="s">
        <v>8100</v>
      </c>
      <c r="T727" s="282">
        <v>1</v>
      </c>
      <c r="U727" s="252" t="s">
        <v>7854</v>
      </c>
      <c r="V727" s="253" t="s">
        <v>2353</v>
      </c>
      <c r="W727" s="253" t="s">
        <v>7855</v>
      </c>
      <c r="X727" s="254" t="s">
        <v>7856</v>
      </c>
      <c r="Y727" s="255">
        <v>6</v>
      </c>
      <c r="Z727" s="255"/>
      <c r="AA727" s="256" t="s">
        <v>699</v>
      </c>
      <c r="AB727" s="257">
        <f t="shared" si="11"/>
        <v>6</v>
      </c>
      <c r="AC727" s="258">
        <v>0</v>
      </c>
      <c r="AD727" s="247">
        <v>0</v>
      </c>
      <c r="AE727" s="247">
        <v>0</v>
      </c>
      <c r="AF727" s="258">
        <v>0</v>
      </c>
      <c r="AG727" s="258">
        <v>0</v>
      </c>
      <c r="AH727" s="247">
        <v>0</v>
      </c>
      <c r="AI727" s="247">
        <v>2</v>
      </c>
      <c r="AJ727" s="247">
        <v>0</v>
      </c>
      <c r="AK727" s="247">
        <v>0</v>
      </c>
      <c r="AL727" s="247">
        <v>4</v>
      </c>
      <c r="AM727" s="246" t="s">
        <v>7857</v>
      </c>
      <c r="AN727" s="247"/>
      <c r="AO727" s="247"/>
    </row>
    <row r="728" spans="1:41">
      <c r="A728" s="245" t="s">
        <v>2173</v>
      </c>
      <c r="B728" s="245" t="s">
        <v>6121</v>
      </c>
      <c r="C728" s="245" t="s">
        <v>7853</v>
      </c>
      <c r="D728" s="245" t="s">
        <v>2233</v>
      </c>
      <c r="E728" s="245" t="s">
        <v>2153</v>
      </c>
      <c r="F728" s="246" t="s">
        <v>730</v>
      </c>
      <c r="G728" s="247" t="s">
        <v>2174</v>
      </c>
      <c r="H728" s="247" t="s">
        <v>6122</v>
      </c>
      <c r="I728" s="248">
        <v>41334</v>
      </c>
      <c r="J728" s="245" t="s">
        <v>6123</v>
      </c>
      <c r="K728" s="245" t="s">
        <v>2332</v>
      </c>
      <c r="L728" s="245" t="s">
        <v>6124</v>
      </c>
      <c r="M728" s="247" t="s">
        <v>6125</v>
      </c>
      <c r="N728" s="249">
        <v>2</v>
      </c>
      <c r="O728" s="250"/>
      <c r="P728" s="261">
        <v>20</v>
      </c>
      <c r="Q728" s="250" t="s">
        <v>4311</v>
      </c>
      <c r="R728" s="280" t="s">
        <v>8101</v>
      </c>
      <c r="S728" s="250" t="s">
        <v>6126</v>
      </c>
      <c r="T728" s="261">
        <v>1</v>
      </c>
      <c r="U728" s="252" t="s">
        <v>7854</v>
      </c>
      <c r="V728" s="253" t="s">
        <v>26</v>
      </c>
      <c r="W728" s="260" t="s">
        <v>35</v>
      </c>
      <c r="X728" s="254" t="s">
        <v>7862</v>
      </c>
      <c r="Y728" s="255">
        <v>39</v>
      </c>
      <c r="Z728" s="255"/>
      <c r="AA728" s="256" t="s">
        <v>699</v>
      </c>
      <c r="AB728" s="257">
        <f t="shared" si="11"/>
        <v>39</v>
      </c>
      <c r="AC728" s="258">
        <v>0</v>
      </c>
      <c r="AD728" s="247">
        <v>0</v>
      </c>
      <c r="AE728" s="247">
        <v>0</v>
      </c>
      <c r="AF728" s="258">
        <v>0</v>
      </c>
      <c r="AG728" s="258">
        <v>0</v>
      </c>
      <c r="AH728" s="247">
        <v>0</v>
      </c>
      <c r="AI728" s="247">
        <v>0</v>
      </c>
      <c r="AJ728" s="247">
        <v>0</v>
      </c>
      <c r="AK728" s="247">
        <v>0</v>
      </c>
      <c r="AL728" s="247">
        <v>39</v>
      </c>
      <c r="AM728" s="246" t="s">
        <v>7863</v>
      </c>
      <c r="AN728" s="247"/>
      <c r="AO728" s="247"/>
    </row>
    <row r="729" spans="1:41">
      <c r="A729" s="245" t="s">
        <v>2175</v>
      </c>
      <c r="B729" s="245" t="s">
        <v>6127</v>
      </c>
      <c r="C729" s="245" t="s">
        <v>7853</v>
      </c>
      <c r="D729" s="245" t="s">
        <v>2233</v>
      </c>
      <c r="E729" s="245" t="s">
        <v>2153</v>
      </c>
      <c r="F729" s="246" t="s">
        <v>727</v>
      </c>
      <c r="G729" s="247" t="s">
        <v>2176</v>
      </c>
      <c r="H729" s="247" t="s">
        <v>6128</v>
      </c>
      <c r="I729" s="248">
        <v>41334</v>
      </c>
      <c r="J729" s="245" t="s">
        <v>6129</v>
      </c>
      <c r="K729" s="245" t="s">
        <v>2332</v>
      </c>
      <c r="L729" s="245" t="s">
        <v>6130</v>
      </c>
      <c r="M729" s="247"/>
      <c r="N729" s="249">
        <v>2</v>
      </c>
      <c r="O729" s="250"/>
      <c r="P729" s="261">
        <v>16</v>
      </c>
      <c r="Q729" s="250" t="s">
        <v>5777</v>
      </c>
      <c r="R729" s="280" t="s">
        <v>8102</v>
      </c>
      <c r="S729" s="250" t="s">
        <v>6131</v>
      </c>
      <c r="T729" s="261">
        <v>1</v>
      </c>
      <c r="U729" s="252" t="s">
        <v>7854</v>
      </c>
      <c r="V729" s="253" t="s">
        <v>26</v>
      </c>
      <c r="W729" s="260" t="s">
        <v>87</v>
      </c>
      <c r="X729" s="254" t="s">
        <v>7862</v>
      </c>
      <c r="Y729" s="255">
        <v>52</v>
      </c>
      <c r="Z729" s="255"/>
      <c r="AA729" s="256" t="s">
        <v>699</v>
      </c>
      <c r="AB729" s="257">
        <f t="shared" si="11"/>
        <v>52</v>
      </c>
      <c r="AC729" s="258">
        <v>0</v>
      </c>
      <c r="AD729" s="247">
        <v>0</v>
      </c>
      <c r="AE729" s="247">
        <v>0</v>
      </c>
      <c r="AF729" s="258">
        <v>0</v>
      </c>
      <c r="AG729" s="258">
        <v>0</v>
      </c>
      <c r="AH729" s="247">
        <v>0</v>
      </c>
      <c r="AI729" s="247">
        <v>36</v>
      </c>
      <c r="AJ729" s="247">
        <v>0</v>
      </c>
      <c r="AK729" s="247">
        <v>0</v>
      </c>
      <c r="AL729" s="247">
        <v>16</v>
      </c>
      <c r="AM729" s="246" t="s">
        <v>7863</v>
      </c>
      <c r="AN729" s="247"/>
      <c r="AO729" s="247"/>
    </row>
    <row r="730" spans="1:41">
      <c r="A730" s="245" t="s">
        <v>2177</v>
      </c>
      <c r="B730" s="245"/>
      <c r="C730" s="245" t="s">
        <v>7853</v>
      </c>
      <c r="D730" s="245" t="s">
        <v>2233</v>
      </c>
      <c r="E730" s="245" t="s">
        <v>2153</v>
      </c>
      <c r="F730" s="246" t="s">
        <v>727</v>
      </c>
      <c r="G730" s="247" t="s">
        <v>2178</v>
      </c>
      <c r="H730" s="247" t="s">
        <v>6132</v>
      </c>
      <c r="I730" s="248">
        <v>17643</v>
      </c>
      <c r="J730" s="245"/>
      <c r="K730" s="245"/>
      <c r="L730" s="245" t="s">
        <v>5939</v>
      </c>
      <c r="M730" s="247" t="s">
        <v>6134</v>
      </c>
      <c r="N730" s="249">
        <v>2</v>
      </c>
      <c r="O730" s="281"/>
      <c r="P730" s="282">
        <v>3</v>
      </c>
      <c r="Q730" s="281" t="s">
        <v>7916</v>
      </c>
      <c r="R730" s="283">
        <v>13</v>
      </c>
      <c r="S730" s="281" t="s">
        <v>7881</v>
      </c>
      <c r="T730" s="282">
        <v>1</v>
      </c>
      <c r="U730" s="252" t="s">
        <v>7854</v>
      </c>
      <c r="V730" s="253" t="s">
        <v>2353</v>
      </c>
      <c r="W730" s="253" t="s">
        <v>7855</v>
      </c>
      <c r="X730" s="254" t="s">
        <v>7856</v>
      </c>
      <c r="Y730" s="255">
        <v>10</v>
      </c>
      <c r="Z730" s="255"/>
      <c r="AA730" s="256" t="s">
        <v>699</v>
      </c>
      <c r="AB730" s="257">
        <f t="shared" si="11"/>
        <v>10</v>
      </c>
      <c r="AC730" s="258">
        <v>0</v>
      </c>
      <c r="AD730" s="247">
        <v>0</v>
      </c>
      <c r="AE730" s="247">
        <v>0</v>
      </c>
      <c r="AF730" s="258">
        <v>0</v>
      </c>
      <c r="AG730" s="258">
        <v>0</v>
      </c>
      <c r="AH730" s="247">
        <v>0</v>
      </c>
      <c r="AI730" s="247">
        <v>1</v>
      </c>
      <c r="AJ730" s="247">
        <v>0</v>
      </c>
      <c r="AK730" s="247">
        <v>0</v>
      </c>
      <c r="AL730" s="247">
        <v>9</v>
      </c>
      <c r="AM730" s="246" t="s">
        <v>7863</v>
      </c>
      <c r="AN730" s="247"/>
      <c r="AO730" s="247"/>
    </row>
    <row r="731" spans="1:41">
      <c r="A731" s="245" t="s">
        <v>2179</v>
      </c>
      <c r="B731" s="245" t="s">
        <v>6135</v>
      </c>
      <c r="C731" s="245" t="s">
        <v>7853</v>
      </c>
      <c r="D731" s="245" t="s">
        <v>2233</v>
      </c>
      <c r="E731" s="245" t="s">
        <v>2153</v>
      </c>
      <c r="F731" s="246" t="s">
        <v>727</v>
      </c>
      <c r="G731" s="247" t="s">
        <v>8103</v>
      </c>
      <c r="H731" s="247" t="s">
        <v>6136</v>
      </c>
      <c r="I731" s="248">
        <v>23691</v>
      </c>
      <c r="J731" s="245" t="s">
        <v>6137</v>
      </c>
      <c r="K731" s="245" t="s">
        <v>2332</v>
      </c>
      <c r="L731" s="245" t="s">
        <v>6138</v>
      </c>
      <c r="M731" s="247" t="s">
        <v>6139</v>
      </c>
      <c r="N731" s="249">
        <v>3</v>
      </c>
      <c r="O731" s="250"/>
      <c r="P731" s="261">
        <v>4</v>
      </c>
      <c r="Q731" s="250" t="s">
        <v>2470</v>
      </c>
      <c r="R731" s="280" t="s">
        <v>7893</v>
      </c>
      <c r="S731" s="250" t="s">
        <v>2873</v>
      </c>
      <c r="T731" s="282">
        <v>0</v>
      </c>
      <c r="U731" s="252" t="s">
        <v>7854</v>
      </c>
      <c r="V731" s="253" t="s">
        <v>2353</v>
      </c>
      <c r="W731" s="253" t="s">
        <v>7855</v>
      </c>
      <c r="X731" s="254" t="s">
        <v>7856</v>
      </c>
      <c r="Y731" s="255">
        <v>7</v>
      </c>
      <c r="Z731" s="255"/>
      <c r="AA731" s="256" t="s">
        <v>699</v>
      </c>
      <c r="AB731" s="257">
        <f t="shared" si="11"/>
        <v>7</v>
      </c>
      <c r="AC731" s="258">
        <v>0</v>
      </c>
      <c r="AD731" s="247">
        <v>0</v>
      </c>
      <c r="AE731" s="247">
        <v>0</v>
      </c>
      <c r="AF731" s="258">
        <v>0</v>
      </c>
      <c r="AG731" s="258">
        <v>0</v>
      </c>
      <c r="AH731" s="247">
        <v>0</v>
      </c>
      <c r="AI731" s="247">
        <v>0</v>
      </c>
      <c r="AJ731" s="247">
        <v>0</v>
      </c>
      <c r="AK731" s="247">
        <v>0</v>
      </c>
      <c r="AL731" s="247">
        <v>7</v>
      </c>
      <c r="AM731" s="246" t="s">
        <v>7863</v>
      </c>
      <c r="AN731" s="247"/>
      <c r="AO731" s="247"/>
    </row>
    <row r="732" spans="1:41">
      <c r="A732" s="245" t="s">
        <v>2181</v>
      </c>
      <c r="B732" s="245"/>
      <c r="C732" s="245" t="s">
        <v>7853</v>
      </c>
      <c r="D732" s="245" t="s">
        <v>2233</v>
      </c>
      <c r="E732" s="245" t="s">
        <v>2153</v>
      </c>
      <c r="F732" s="246" t="s">
        <v>727</v>
      </c>
      <c r="G732" s="247" t="s">
        <v>2182</v>
      </c>
      <c r="H732" s="247" t="s">
        <v>6140</v>
      </c>
      <c r="I732" s="248">
        <v>11878</v>
      </c>
      <c r="J732" s="245"/>
      <c r="K732" s="245"/>
      <c r="L732" s="245" t="s">
        <v>699</v>
      </c>
      <c r="M732" s="247" t="s">
        <v>699</v>
      </c>
      <c r="N732" s="249">
        <v>3</v>
      </c>
      <c r="O732" s="281"/>
      <c r="P732" s="282">
        <v>3</v>
      </c>
      <c r="Q732" s="281" t="s">
        <v>7916</v>
      </c>
      <c r="R732" s="283" t="s">
        <v>7954</v>
      </c>
      <c r="S732" s="281" t="s">
        <v>8104</v>
      </c>
      <c r="T732" s="282">
        <v>1</v>
      </c>
      <c r="U732" s="252" t="s">
        <v>7854</v>
      </c>
      <c r="V732" s="253" t="s">
        <v>2353</v>
      </c>
      <c r="W732" s="253" t="s">
        <v>7855</v>
      </c>
      <c r="X732" s="254" t="s">
        <v>7856</v>
      </c>
      <c r="Y732" s="255">
        <v>12</v>
      </c>
      <c r="Z732" s="255"/>
      <c r="AA732" s="256" t="s">
        <v>699</v>
      </c>
      <c r="AB732" s="257">
        <f t="shared" si="11"/>
        <v>12</v>
      </c>
      <c r="AC732" s="258">
        <v>0</v>
      </c>
      <c r="AD732" s="247">
        <v>0</v>
      </c>
      <c r="AE732" s="247">
        <v>0</v>
      </c>
      <c r="AF732" s="258">
        <v>0</v>
      </c>
      <c r="AG732" s="258">
        <v>0</v>
      </c>
      <c r="AH732" s="247">
        <v>0</v>
      </c>
      <c r="AI732" s="247">
        <v>2</v>
      </c>
      <c r="AJ732" s="247">
        <v>0</v>
      </c>
      <c r="AK732" s="247">
        <v>0</v>
      </c>
      <c r="AL732" s="247">
        <v>10</v>
      </c>
      <c r="AM732" s="246" t="s">
        <v>7891</v>
      </c>
      <c r="AN732" s="247"/>
      <c r="AO732" s="247"/>
    </row>
    <row r="733" spans="1:41">
      <c r="A733" s="245" t="s">
        <v>2183</v>
      </c>
      <c r="B733" s="245" t="s">
        <v>6141</v>
      </c>
      <c r="C733" s="245" t="s">
        <v>7853</v>
      </c>
      <c r="D733" s="245" t="s">
        <v>2233</v>
      </c>
      <c r="E733" s="245" t="s">
        <v>2153</v>
      </c>
      <c r="F733" s="246" t="s">
        <v>724</v>
      </c>
      <c r="G733" s="247" t="s">
        <v>2184</v>
      </c>
      <c r="H733" s="247" t="s">
        <v>6142</v>
      </c>
      <c r="I733" s="248">
        <v>20201</v>
      </c>
      <c r="J733" s="245"/>
      <c r="K733" s="245"/>
      <c r="L733" s="245" t="s">
        <v>699</v>
      </c>
      <c r="M733" s="247" t="s">
        <v>699</v>
      </c>
      <c r="N733" s="249">
        <v>3</v>
      </c>
      <c r="O733" s="250"/>
      <c r="P733" s="261">
        <v>7</v>
      </c>
      <c r="Q733" s="250" t="s">
        <v>2493</v>
      </c>
      <c r="R733" s="280">
        <v>24</v>
      </c>
      <c r="S733" s="250" t="s">
        <v>6143</v>
      </c>
      <c r="T733" s="261">
        <v>1</v>
      </c>
      <c r="U733" s="252" t="s">
        <v>7854</v>
      </c>
      <c r="V733" s="253" t="s">
        <v>26</v>
      </c>
      <c r="W733" s="253" t="s">
        <v>7855</v>
      </c>
      <c r="X733" s="254" t="s">
        <v>7856</v>
      </c>
      <c r="Y733" s="255">
        <v>23</v>
      </c>
      <c r="Z733" s="255"/>
      <c r="AA733" s="256" t="s">
        <v>8105</v>
      </c>
      <c r="AB733" s="257">
        <f t="shared" si="11"/>
        <v>23</v>
      </c>
      <c r="AC733" s="258">
        <v>0</v>
      </c>
      <c r="AD733" s="247">
        <v>0</v>
      </c>
      <c r="AE733" s="247">
        <v>0</v>
      </c>
      <c r="AF733" s="258">
        <v>0</v>
      </c>
      <c r="AG733" s="258">
        <v>0</v>
      </c>
      <c r="AH733" s="247">
        <v>0</v>
      </c>
      <c r="AI733" s="247">
        <v>0</v>
      </c>
      <c r="AJ733" s="247">
        <v>0</v>
      </c>
      <c r="AK733" s="247">
        <v>0</v>
      </c>
      <c r="AL733" s="247">
        <v>23</v>
      </c>
      <c r="AM733" s="246" t="s">
        <v>7863</v>
      </c>
      <c r="AN733" s="247"/>
      <c r="AO733" s="247"/>
    </row>
    <row r="734" spans="1:41">
      <c r="A734" s="245" t="s">
        <v>2185</v>
      </c>
      <c r="B734" s="245" t="s">
        <v>6144</v>
      </c>
      <c r="C734" s="245" t="s">
        <v>7853</v>
      </c>
      <c r="D734" s="245" t="s">
        <v>2233</v>
      </c>
      <c r="E734" s="245" t="s">
        <v>2153</v>
      </c>
      <c r="F734" s="246" t="s">
        <v>730</v>
      </c>
      <c r="G734" s="247" t="s">
        <v>2186</v>
      </c>
      <c r="H734" s="247" t="s">
        <v>6145</v>
      </c>
      <c r="I734" s="248">
        <v>20201</v>
      </c>
      <c r="J734" s="245"/>
      <c r="K734" s="245"/>
      <c r="L734" s="245" t="s">
        <v>699</v>
      </c>
      <c r="M734" s="247" t="s">
        <v>699</v>
      </c>
      <c r="N734" s="249">
        <v>3</v>
      </c>
      <c r="O734" s="281"/>
      <c r="P734" s="282">
        <v>5</v>
      </c>
      <c r="Q734" s="250" t="s">
        <v>2422</v>
      </c>
      <c r="R734" s="280">
        <v>8</v>
      </c>
      <c r="S734" s="250" t="s">
        <v>6146</v>
      </c>
      <c r="T734" s="282">
        <v>0</v>
      </c>
      <c r="U734" s="252" t="s">
        <v>7854</v>
      </c>
      <c r="V734" s="253" t="s">
        <v>6147</v>
      </c>
      <c r="W734" s="253" t="s">
        <v>7855</v>
      </c>
      <c r="X734" s="254" t="s">
        <v>7856</v>
      </c>
      <c r="Y734" s="255">
        <v>5</v>
      </c>
      <c r="Z734" s="255"/>
      <c r="AA734" s="256" t="s">
        <v>8106</v>
      </c>
      <c r="AB734" s="257">
        <f t="shared" si="11"/>
        <v>5</v>
      </c>
      <c r="AC734" s="258">
        <v>0</v>
      </c>
      <c r="AD734" s="247">
        <v>0</v>
      </c>
      <c r="AE734" s="247">
        <v>0</v>
      </c>
      <c r="AF734" s="258">
        <v>0</v>
      </c>
      <c r="AG734" s="258">
        <v>0</v>
      </c>
      <c r="AH734" s="247">
        <v>0</v>
      </c>
      <c r="AI734" s="247">
        <v>3</v>
      </c>
      <c r="AJ734" s="247">
        <v>0</v>
      </c>
      <c r="AK734" s="247">
        <v>0</v>
      </c>
      <c r="AL734" s="247">
        <v>2</v>
      </c>
      <c r="AM734" s="246" t="s">
        <v>7863</v>
      </c>
      <c r="AN734" s="247"/>
      <c r="AO734" s="247"/>
    </row>
    <row r="735" spans="1:41">
      <c r="A735" s="245" t="s">
        <v>2187</v>
      </c>
      <c r="B735" s="245" t="s">
        <v>6148</v>
      </c>
      <c r="C735" s="245" t="s">
        <v>7853</v>
      </c>
      <c r="D735" s="245" t="s">
        <v>2233</v>
      </c>
      <c r="E735" s="245" t="s">
        <v>2153</v>
      </c>
      <c r="F735" s="246" t="s">
        <v>727</v>
      </c>
      <c r="G735" s="247" t="s">
        <v>2188</v>
      </c>
      <c r="H735" s="247" t="s">
        <v>6142</v>
      </c>
      <c r="I735" s="248">
        <v>20210</v>
      </c>
      <c r="J735" s="245" t="s">
        <v>6149</v>
      </c>
      <c r="K735" s="245" t="s">
        <v>2332</v>
      </c>
      <c r="L735" s="245" t="s">
        <v>6150</v>
      </c>
      <c r="M735" s="247" t="s">
        <v>6151</v>
      </c>
      <c r="N735" s="249">
        <v>2</v>
      </c>
      <c r="O735" s="250"/>
      <c r="P735" s="261">
        <v>8</v>
      </c>
      <c r="Q735" s="250" t="s">
        <v>2430</v>
      </c>
      <c r="R735" s="280">
        <v>11</v>
      </c>
      <c r="S735" s="250" t="s">
        <v>6152</v>
      </c>
      <c r="T735" s="261">
        <v>1</v>
      </c>
      <c r="U735" s="252" t="s">
        <v>7854</v>
      </c>
      <c r="V735" s="253" t="s">
        <v>2353</v>
      </c>
      <c r="W735" s="253" t="s">
        <v>7855</v>
      </c>
      <c r="X735" s="254" t="s">
        <v>7856</v>
      </c>
      <c r="Y735" s="255">
        <v>10</v>
      </c>
      <c r="Z735" s="255"/>
      <c r="AA735" s="256" t="s">
        <v>699</v>
      </c>
      <c r="AB735" s="257">
        <f t="shared" si="11"/>
        <v>10</v>
      </c>
      <c r="AC735" s="258">
        <v>0</v>
      </c>
      <c r="AD735" s="247">
        <v>0</v>
      </c>
      <c r="AE735" s="247">
        <v>0</v>
      </c>
      <c r="AF735" s="258">
        <v>0</v>
      </c>
      <c r="AG735" s="258">
        <v>0</v>
      </c>
      <c r="AH735" s="247">
        <v>0</v>
      </c>
      <c r="AI735" s="247">
        <v>0</v>
      </c>
      <c r="AJ735" s="247">
        <v>0</v>
      </c>
      <c r="AK735" s="247">
        <v>0</v>
      </c>
      <c r="AL735" s="247">
        <v>10</v>
      </c>
      <c r="AM735" s="246" t="s">
        <v>7857</v>
      </c>
      <c r="AN735" s="247"/>
      <c r="AO735" s="247"/>
    </row>
    <row r="736" spans="1:41">
      <c r="A736" s="245" t="s">
        <v>2189</v>
      </c>
      <c r="B736" s="245" t="s">
        <v>6153</v>
      </c>
      <c r="C736" s="245" t="s">
        <v>7853</v>
      </c>
      <c r="D736" s="245" t="s">
        <v>2233</v>
      </c>
      <c r="E736" s="245" t="s">
        <v>2153</v>
      </c>
      <c r="F736" s="246" t="s">
        <v>727</v>
      </c>
      <c r="G736" s="247" t="s">
        <v>2190</v>
      </c>
      <c r="H736" s="247" t="s">
        <v>6154</v>
      </c>
      <c r="I736" s="248">
        <v>24228</v>
      </c>
      <c r="J736" s="245"/>
      <c r="K736" s="245"/>
      <c r="L736" s="245" t="s">
        <v>699</v>
      </c>
      <c r="M736" s="247" t="s">
        <v>699</v>
      </c>
      <c r="N736" s="249">
        <v>2</v>
      </c>
      <c r="O736" s="250"/>
      <c r="P736" s="261">
        <v>4</v>
      </c>
      <c r="Q736" s="250" t="s">
        <v>3533</v>
      </c>
      <c r="R736" s="280">
        <v>7</v>
      </c>
      <c r="S736" s="250" t="s">
        <v>5204</v>
      </c>
      <c r="T736" s="261">
        <v>1</v>
      </c>
      <c r="U736" s="252" t="s">
        <v>7854</v>
      </c>
      <c r="V736" s="253" t="s">
        <v>2353</v>
      </c>
      <c r="W736" s="253" t="s">
        <v>7855</v>
      </c>
      <c r="X736" s="254" t="s">
        <v>7856</v>
      </c>
      <c r="Y736" s="255">
        <v>11</v>
      </c>
      <c r="Z736" s="255"/>
      <c r="AA736" s="256" t="s">
        <v>699</v>
      </c>
      <c r="AB736" s="257">
        <f t="shared" si="11"/>
        <v>11</v>
      </c>
      <c r="AC736" s="258">
        <v>0</v>
      </c>
      <c r="AD736" s="247">
        <v>0</v>
      </c>
      <c r="AE736" s="247">
        <v>0</v>
      </c>
      <c r="AF736" s="258">
        <v>0</v>
      </c>
      <c r="AG736" s="258">
        <v>0</v>
      </c>
      <c r="AH736" s="247">
        <v>0</v>
      </c>
      <c r="AI736" s="247">
        <v>1</v>
      </c>
      <c r="AJ736" s="247">
        <v>0</v>
      </c>
      <c r="AK736" s="247">
        <v>0</v>
      </c>
      <c r="AL736" s="247">
        <v>10</v>
      </c>
      <c r="AM736" s="246" t="s">
        <v>7863</v>
      </c>
      <c r="AN736" s="247"/>
      <c r="AO736" s="247"/>
    </row>
    <row r="737" spans="1:41">
      <c r="A737" s="245" t="s">
        <v>2259</v>
      </c>
      <c r="B737" s="245"/>
      <c r="C737" s="245" t="s">
        <v>7858</v>
      </c>
      <c r="D737" s="245" t="s">
        <v>2233</v>
      </c>
      <c r="E737" s="254" t="s">
        <v>8107</v>
      </c>
      <c r="F737" s="272" t="s">
        <v>7859</v>
      </c>
      <c r="G737" s="263" t="s">
        <v>8108</v>
      </c>
      <c r="H737" s="263"/>
      <c r="I737" s="268"/>
      <c r="J737" s="245"/>
      <c r="K737" s="245"/>
      <c r="L737" s="245" t="s">
        <v>699</v>
      </c>
      <c r="M737" s="247" t="s">
        <v>699</v>
      </c>
      <c r="N737" s="249">
        <v>1</v>
      </c>
      <c r="O737" s="250"/>
      <c r="P737" s="261"/>
      <c r="Q737" s="250" t="s">
        <v>8109</v>
      </c>
      <c r="R737" s="251" t="s">
        <v>8110</v>
      </c>
      <c r="S737" s="250" t="s">
        <v>8111</v>
      </c>
      <c r="T737" s="261">
        <v>2</v>
      </c>
      <c r="U737" s="252"/>
      <c r="V737" s="253"/>
      <c r="W737" s="253" t="s">
        <v>7855</v>
      </c>
      <c r="X737" s="254" t="s">
        <v>7856</v>
      </c>
      <c r="Y737" s="255">
        <v>0</v>
      </c>
      <c r="Z737" s="255"/>
      <c r="AA737" s="256"/>
      <c r="AB737" s="257">
        <f t="shared" si="11"/>
        <v>0</v>
      </c>
      <c r="AC737" s="258">
        <v>0</v>
      </c>
      <c r="AD737" s="247">
        <v>0</v>
      </c>
      <c r="AE737" s="247">
        <v>0</v>
      </c>
      <c r="AF737" s="258">
        <v>0</v>
      </c>
      <c r="AG737" s="258">
        <v>0</v>
      </c>
      <c r="AH737" s="247">
        <v>0</v>
      </c>
      <c r="AI737" s="247">
        <v>0</v>
      </c>
      <c r="AJ737" s="247">
        <v>0</v>
      </c>
      <c r="AK737" s="247">
        <v>0</v>
      </c>
      <c r="AL737" s="247">
        <v>0</v>
      </c>
      <c r="AM737" s="246"/>
      <c r="AN737" s="247"/>
      <c r="AO737" s="247"/>
    </row>
    <row r="738" spans="1:41">
      <c r="A738" s="245" t="s">
        <v>2191</v>
      </c>
      <c r="B738" s="245"/>
      <c r="C738" s="245" t="s">
        <v>7853</v>
      </c>
      <c r="D738" s="245" t="s">
        <v>2233</v>
      </c>
      <c r="E738" s="245" t="s">
        <v>2153</v>
      </c>
      <c r="F738" s="246" t="s">
        <v>727</v>
      </c>
      <c r="G738" s="247" t="s">
        <v>2192</v>
      </c>
      <c r="H738" s="247" t="s">
        <v>6155</v>
      </c>
      <c r="I738" s="248">
        <v>20960</v>
      </c>
      <c r="J738" s="245" t="s">
        <v>6156</v>
      </c>
      <c r="K738" s="245" t="s">
        <v>2332</v>
      </c>
      <c r="L738" s="245" t="s">
        <v>6157</v>
      </c>
      <c r="M738" s="247" t="s">
        <v>6158</v>
      </c>
      <c r="N738" s="249">
        <v>4</v>
      </c>
      <c r="O738" s="281" t="s">
        <v>2559</v>
      </c>
      <c r="P738" s="282">
        <v>2</v>
      </c>
      <c r="Q738" s="281" t="s">
        <v>7911</v>
      </c>
      <c r="R738" s="283">
        <v>25</v>
      </c>
      <c r="S738" s="281" t="s">
        <v>8112</v>
      </c>
      <c r="T738" s="282">
        <v>1</v>
      </c>
      <c r="U738" s="252" t="s">
        <v>7854</v>
      </c>
      <c r="V738" s="253" t="s">
        <v>2353</v>
      </c>
      <c r="W738" s="253" t="s">
        <v>7855</v>
      </c>
      <c r="X738" s="254" t="s">
        <v>7856</v>
      </c>
      <c r="Y738" s="255">
        <v>14</v>
      </c>
      <c r="Z738" s="255"/>
      <c r="AA738" s="256" t="s">
        <v>699</v>
      </c>
      <c r="AB738" s="257">
        <f t="shared" si="11"/>
        <v>14</v>
      </c>
      <c r="AC738" s="258">
        <v>0</v>
      </c>
      <c r="AD738" s="247">
        <v>0</v>
      </c>
      <c r="AE738" s="247">
        <v>0</v>
      </c>
      <c r="AF738" s="258">
        <v>0</v>
      </c>
      <c r="AG738" s="258">
        <v>0</v>
      </c>
      <c r="AH738" s="247">
        <v>0</v>
      </c>
      <c r="AI738" s="247">
        <v>4</v>
      </c>
      <c r="AJ738" s="247">
        <v>0</v>
      </c>
      <c r="AK738" s="247">
        <v>0</v>
      </c>
      <c r="AL738" s="247">
        <v>10</v>
      </c>
      <c r="AM738" s="246" t="s">
        <v>7857</v>
      </c>
      <c r="AN738" s="247"/>
      <c r="AO738" s="247"/>
    </row>
    <row r="739" spans="1:41">
      <c r="A739" s="245" t="s">
        <v>2193</v>
      </c>
      <c r="B739" s="245" t="s">
        <v>6160</v>
      </c>
      <c r="C739" s="245" t="s">
        <v>7853</v>
      </c>
      <c r="D739" s="245" t="s">
        <v>2233</v>
      </c>
      <c r="E739" s="245" t="s">
        <v>2153</v>
      </c>
      <c r="F739" s="246" t="s">
        <v>727</v>
      </c>
      <c r="G739" s="247" t="s">
        <v>2194</v>
      </c>
      <c r="H739" s="247" t="s">
        <v>6161</v>
      </c>
      <c r="I739" s="248">
        <v>12225</v>
      </c>
      <c r="J739" s="245" t="s">
        <v>6162</v>
      </c>
      <c r="K739" s="245" t="s">
        <v>2332</v>
      </c>
      <c r="L739" s="245" t="s">
        <v>6163</v>
      </c>
      <c r="M739" s="247" t="s">
        <v>6164</v>
      </c>
      <c r="N739" s="249">
        <v>6</v>
      </c>
      <c r="O739" s="250" t="s">
        <v>2469</v>
      </c>
      <c r="P739" s="261">
        <v>4</v>
      </c>
      <c r="Q739" s="250" t="s">
        <v>3533</v>
      </c>
      <c r="R739" s="280">
        <v>8</v>
      </c>
      <c r="S739" s="250" t="s">
        <v>5204</v>
      </c>
      <c r="T739" s="261">
        <v>1</v>
      </c>
      <c r="U739" s="252" t="s">
        <v>7854</v>
      </c>
      <c r="V739" s="253" t="s">
        <v>2353</v>
      </c>
      <c r="W739" s="253" t="s">
        <v>7855</v>
      </c>
      <c r="X739" s="254" t="s">
        <v>7856</v>
      </c>
      <c r="Y739" s="255">
        <v>7</v>
      </c>
      <c r="Z739" s="255"/>
      <c r="AA739" s="256" t="s">
        <v>699</v>
      </c>
      <c r="AB739" s="257">
        <f t="shared" si="11"/>
        <v>7</v>
      </c>
      <c r="AC739" s="258">
        <v>0</v>
      </c>
      <c r="AD739" s="247">
        <v>0</v>
      </c>
      <c r="AE739" s="247">
        <v>0</v>
      </c>
      <c r="AF739" s="258">
        <v>0</v>
      </c>
      <c r="AG739" s="258">
        <v>0</v>
      </c>
      <c r="AH739" s="247">
        <v>0</v>
      </c>
      <c r="AI739" s="247">
        <v>1</v>
      </c>
      <c r="AJ739" s="247">
        <v>0</v>
      </c>
      <c r="AK739" s="247">
        <v>0</v>
      </c>
      <c r="AL739" s="247">
        <v>6</v>
      </c>
      <c r="AM739" s="246" t="s">
        <v>7863</v>
      </c>
      <c r="AN739" s="247"/>
      <c r="AO739" s="247"/>
    </row>
    <row r="740" spans="1:41">
      <c r="A740" s="245" t="s">
        <v>2195</v>
      </c>
      <c r="B740" s="245" t="s">
        <v>6165</v>
      </c>
      <c r="C740" s="245" t="s">
        <v>7853</v>
      </c>
      <c r="D740" s="245" t="s">
        <v>2233</v>
      </c>
      <c r="E740" s="245" t="s">
        <v>2153</v>
      </c>
      <c r="F740" s="246" t="s">
        <v>727</v>
      </c>
      <c r="G740" s="247" t="s">
        <v>2196</v>
      </c>
      <c r="H740" s="247" t="s">
        <v>6166</v>
      </c>
      <c r="I740" s="248">
        <v>8188</v>
      </c>
      <c r="J740" s="245" t="s">
        <v>6167</v>
      </c>
      <c r="K740" s="245" t="s">
        <v>2332</v>
      </c>
      <c r="L740" s="245" t="s">
        <v>6169</v>
      </c>
      <c r="M740" s="247" t="s">
        <v>6170</v>
      </c>
      <c r="N740" s="249">
        <v>5</v>
      </c>
      <c r="O740" s="250" t="s">
        <v>2492</v>
      </c>
      <c r="P740" s="261">
        <v>5</v>
      </c>
      <c r="Q740" s="250" t="s">
        <v>2470</v>
      </c>
      <c r="R740" s="280">
        <v>12</v>
      </c>
      <c r="S740" s="250" t="s">
        <v>5036</v>
      </c>
      <c r="T740" s="282">
        <v>1</v>
      </c>
      <c r="U740" s="252" t="s">
        <v>7854</v>
      </c>
      <c r="V740" s="253" t="s">
        <v>2353</v>
      </c>
      <c r="W740" s="253" t="s">
        <v>7855</v>
      </c>
      <c r="X740" s="254" t="s">
        <v>7856</v>
      </c>
      <c r="Y740" s="255">
        <v>5</v>
      </c>
      <c r="Z740" s="255"/>
      <c r="AA740" s="256" t="s">
        <v>699</v>
      </c>
      <c r="AB740" s="257">
        <f t="shared" si="11"/>
        <v>5</v>
      </c>
      <c r="AC740" s="258">
        <v>0</v>
      </c>
      <c r="AD740" s="247">
        <v>0</v>
      </c>
      <c r="AE740" s="247">
        <v>0</v>
      </c>
      <c r="AF740" s="258">
        <v>0</v>
      </c>
      <c r="AG740" s="258">
        <v>0</v>
      </c>
      <c r="AH740" s="247">
        <v>0</v>
      </c>
      <c r="AI740" s="247">
        <v>0</v>
      </c>
      <c r="AJ740" s="247">
        <v>0</v>
      </c>
      <c r="AK740" s="247">
        <v>0</v>
      </c>
      <c r="AL740" s="247">
        <v>5</v>
      </c>
      <c r="AM740" s="246" t="s">
        <v>7863</v>
      </c>
      <c r="AN740" s="247"/>
      <c r="AO740" s="247"/>
    </row>
    <row r="741" spans="1:41">
      <c r="A741" s="245" t="s">
        <v>2265</v>
      </c>
      <c r="B741" s="245"/>
      <c r="C741" s="245" t="s">
        <v>7858</v>
      </c>
      <c r="D741" s="245" t="s">
        <v>2233</v>
      </c>
      <c r="E741" s="254" t="s">
        <v>8107</v>
      </c>
      <c r="F741" s="272" t="s">
        <v>7901</v>
      </c>
      <c r="G741" s="263" t="s">
        <v>8113</v>
      </c>
      <c r="H741" s="263"/>
      <c r="I741" s="268"/>
      <c r="J741" s="245"/>
      <c r="K741" s="245"/>
      <c r="L741" s="245" t="s">
        <v>699</v>
      </c>
      <c r="M741" s="247" t="s">
        <v>699</v>
      </c>
      <c r="N741" s="249">
        <v>0</v>
      </c>
      <c r="O741" s="250"/>
      <c r="P741" s="261"/>
      <c r="Q741" s="250"/>
      <c r="R741" s="251"/>
      <c r="S741" s="250"/>
      <c r="T741" s="261"/>
      <c r="U741" s="252"/>
      <c r="V741" s="253"/>
      <c r="W741" s="253" t="s">
        <v>7855</v>
      </c>
      <c r="X741" s="254" t="s">
        <v>7856</v>
      </c>
      <c r="Y741" s="255">
        <v>0</v>
      </c>
      <c r="Z741" s="255"/>
      <c r="AA741" s="256" t="s">
        <v>8114</v>
      </c>
      <c r="AB741" s="257">
        <f t="shared" si="11"/>
        <v>0</v>
      </c>
      <c r="AC741" s="258">
        <v>0</v>
      </c>
      <c r="AD741" s="247">
        <v>0</v>
      </c>
      <c r="AE741" s="247">
        <v>0</v>
      </c>
      <c r="AF741" s="258">
        <v>0</v>
      </c>
      <c r="AG741" s="258">
        <v>0</v>
      </c>
      <c r="AH741" s="247">
        <v>0</v>
      </c>
      <c r="AI741" s="247">
        <v>0</v>
      </c>
      <c r="AJ741" s="247">
        <v>0</v>
      </c>
      <c r="AK741" s="247">
        <v>0</v>
      </c>
      <c r="AL741" s="247">
        <v>0</v>
      </c>
      <c r="AM741" s="246"/>
      <c r="AN741" s="247"/>
      <c r="AO741" s="247"/>
    </row>
    <row r="742" spans="1:41">
      <c r="A742" s="245" t="s">
        <v>2197</v>
      </c>
      <c r="B742" s="245" t="s">
        <v>6171</v>
      </c>
      <c r="C742" s="245" t="s">
        <v>7853</v>
      </c>
      <c r="D742" s="245" t="s">
        <v>2233</v>
      </c>
      <c r="E742" s="245" t="s">
        <v>2153</v>
      </c>
      <c r="F742" s="246" t="s">
        <v>724</v>
      </c>
      <c r="G742" s="247" t="s">
        <v>2198</v>
      </c>
      <c r="H742" s="247" t="s">
        <v>6172</v>
      </c>
      <c r="I742" s="248">
        <v>19167</v>
      </c>
      <c r="J742" s="245"/>
      <c r="K742" s="245"/>
      <c r="L742" s="245" t="s">
        <v>699</v>
      </c>
      <c r="M742" s="247" t="s">
        <v>699</v>
      </c>
      <c r="N742" s="249">
        <v>3</v>
      </c>
      <c r="O742" s="250" t="s">
        <v>5925</v>
      </c>
      <c r="P742" s="261">
        <v>11</v>
      </c>
      <c r="Q742" s="250" t="s">
        <v>2452</v>
      </c>
      <c r="R742" s="280">
        <v>25</v>
      </c>
      <c r="S742" s="250" t="s">
        <v>6173</v>
      </c>
      <c r="T742" s="261">
        <v>7</v>
      </c>
      <c r="U742" s="252" t="s">
        <v>7854</v>
      </c>
      <c r="V742" s="253" t="s">
        <v>26</v>
      </c>
      <c r="W742" s="253" t="s">
        <v>7855</v>
      </c>
      <c r="X742" s="254" t="s">
        <v>7856</v>
      </c>
      <c r="Y742" s="255">
        <v>24</v>
      </c>
      <c r="Z742" s="255"/>
      <c r="AA742" s="256" t="s">
        <v>699</v>
      </c>
      <c r="AB742" s="257">
        <f t="shared" si="11"/>
        <v>24</v>
      </c>
      <c r="AC742" s="258">
        <v>0</v>
      </c>
      <c r="AD742" s="247">
        <v>0</v>
      </c>
      <c r="AE742" s="247">
        <v>0</v>
      </c>
      <c r="AF742" s="258">
        <v>0</v>
      </c>
      <c r="AG742" s="258">
        <v>0</v>
      </c>
      <c r="AH742" s="247">
        <v>0</v>
      </c>
      <c r="AI742" s="247">
        <v>0</v>
      </c>
      <c r="AJ742" s="247">
        <v>0</v>
      </c>
      <c r="AK742" s="247">
        <v>0</v>
      </c>
      <c r="AL742" s="247">
        <v>24</v>
      </c>
      <c r="AM742" s="246" t="s">
        <v>7863</v>
      </c>
      <c r="AN742" s="247"/>
      <c r="AO742" s="247"/>
    </row>
    <row r="743" spans="1:41">
      <c r="A743" s="245" t="s">
        <v>2199</v>
      </c>
      <c r="B743" s="245" t="s">
        <v>6174</v>
      </c>
      <c r="C743" s="245" t="s">
        <v>7853</v>
      </c>
      <c r="D743" s="245" t="s">
        <v>2233</v>
      </c>
      <c r="E743" s="245" t="s">
        <v>2153</v>
      </c>
      <c r="F743" s="246" t="s">
        <v>7904</v>
      </c>
      <c r="G743" s="247" t="s">
        <v>2200</v>
      </c>
      <c r="H743" s="247" t="s">
        <v>6175</v>
      </c>
      <c r="I743" s="248">
        <v>21298</v>
      </c>
      <c r="J743" s="245" t="s">
        <v>2474</v>
      </c>
      <c r="K743" s="245" t="s">
        <v>2332</v>
      </c>
      <c r="L743" s="245" t="s">
        <v>6176</v>
      </c>
      <c r="M743" s="247" t="s">
        <v>6177</v>
      </c>
      <c r="N743" s="249">
        <v>2</v>
      </c>
      <c r="O743" s="250" t="s">
        <v>2683</v>
      </c>
      <c r="P743" s="261">
        <v>7</v>
      </c>
      <c r="Q743" s="250" t="s">
        <v>2603</v>
      </c>
      <c r="R743" s="280">
        <v>22</v>
      </c>
      <c r="S743" s="250" t="s">
        <v>3239</v>
      </c>
      <c r="T743" s="261">
        <v>1</v>
      </c>
      <c r="U743" s="252" t="s">
        <v>7854</v>
      </c>
      <c r="V743" s="253" t="s">
        <v>26</v>
      </c>
      <c r="W743" s="253" t="s">
        <v>7855</v>
      </c>
      <c r="X743" s="254" t="s">
        <v>7856</v>
      </c>
      <c r="Y743" s="255">
        <v>0</v>
      </c>
      <c r="Z743" s="255"/>
      <c r="AA743" s="256" t="s">
        <v>699</v>
      </c>
      <c r="AB743" s="257">
        <f t="shared" si="11"/>
        <v>0</v>
      </c>
      <c r="AC743" s="258">
        <v>0</v>
      </c>
      <c r="AD743" s="247">
        <v>0</v>
      </c>
      <c r="AE743" s="247">
        <v>0</v>
      </c>
      <c r="AF743" s="258">
        <v>0</v>
      </c>
      <c r="AG743" s="258">
        <v>0</v>
      </c>
      <c r="AH743" s="247">
        <v>0</v>
      </c>
      <c r="AI743" s="247">
        <v>0</v>
      </c>
      <c r="AJ743" s="247">
        <v>0</v>
      </c>
      <c r="AK743" s="247">
        <v>0</v>
      </c>
      <c r="AL743" s="247">
        <v>0</v>
      </c>
      <c r="AM743" s="246" t="s">
        <v>7863</v>
      </c>
      <c r="AN743" s="247"/>
      <c r="AO743" s="247"/>
    </row>
    <row r="744" spans="1:41">
      <c r="A744" s="245" t="s">
        <v>2201</v>
      </c>
      <c r="B744" s="245" t="s">
        <v>6178</v>
      </c>
      <c r="C744" s="245" t="s">
        <v>7853</v>
      </c>
      <c r="D744" s="245" t="s">
        <v>2233</v>
      </c>
      <c r="E744" s="245" t="s">
        <v>2153</v>
      </c>
      <c r="F744" s="246" t="s">
        <v>724</v>
      </c>
      <c r="G744" s="247" t="s">
        <v>2202</v>
      </c>
      <c r="H744" s="247" t="s">
        <v>6179</v>
      </c>
      <c r="I744" s="248">
        <v>19830</v>
      </c>
      <c r="J744" s="245"/>
      <c r="K744" s="245"/>
      <c r="L744" s="245" t="s">
        <v>699</v>
      </c>
      <c r="M744" s="247" t="s">
        <v>699</v>
      </c>
      <c r="N744" s="249">
        <v>5</v>
      </c>
      <c r="O744" s="250" t="s">
        <v>2680</v>
      </c>
      <c r="P744" s="261">
        <v>6</v>
      </c>
      <c r="Q744" s="250" t="s">
        <v>2430</v>
      </c>
      <c r="R744" s="280">
        <v>16</v>
      </c>
      <c r="S744" s="250" t="s">
        <v>6180</v>
      </c>
      <c r="T744" s="282">
        <v>0</v>
      </c>
      <c r="U744" s="252" t="s">
        <v>7854</v>
      </c>
      <c r="V744" s="253" t="s">
        <v>26</v>
      </c>
      <c r="W744" s="253" t="s">
        <v>7855</v>
      </c>
      <c r="X744" s="254" t="s">
        <v>7856</v>
      </c>
      <c r="Y744" s="255">
        <v>11</v>
      </c>
      <c r="Z744" s="255"/>
      <c r="AA744" s="256" t="s">
        <v>699</v>
      </c>
      <c r="AB744" s="257">
        <f t="shared" si="11"/>
        <v>11</v>
      </c>
      <c r="AC744" s="258">
        <v>0</v>
      </c>
      <c r="AD744" s="247">
        <v>0</v>
      </c>
      <c r="AE744" s="247">
        <v>0</v>
      </c>
      <c r="AF744" s="258">
        <v>0</v>
      </c>
      <c r="AG744" s="258">
        <v>0</v>
      </c>
      <c r="AH744" s="247">
        <v>0</v>
      </c>
      <c r="AI744" s="247">
        <v>0</v>
      </c>
      <c r="AJ744" s="247">
        <v>0</v>
      </c>
      <c r="AK744" s="247">
        <v>0</v>
      </c>
      <c r="AL744" s="247">
        <v>11</v>
      </c>
      <c r="AM744" s="246" t="s">
        <v>7857</v>
      </c>
      <c r="AN744" s="247"/>
      <c r="AO744" s="247"/>
    </row>
    <row r="745" spans="1:41">
      <c r="A745" s="245" t="s">
        <v>2203</v>
      </c>
      <c r="B745" s="245" t="s">
        <v>6181</v>
      </c>
      <c r="C745" s="245" t="s">
        <v>7853</v>
      </c>
      <c r="D745" s="245" t="s">
        <v>2233</v>
      </c>
      <c r="E745" s="245" t="s">
        <v>2153</v>
      </c>
      <c r="F745" s="246" t="s">
        <v>727</v>
      </c>
      <c r="G745" s="247" t="s">
        <v>2204</v>
      </c>
      <c r="H745" s="247" t="s">
        <v>6182</v>
      </c>
      <c r="I745" s="248">
        <v>42614</v>
      </c>
      <c r="J745" s="245" t="s">
        <v>6183</v>
      </c>
      <c r="K745" s="245" t="s">
        <v>2332</v>
      </c>
      <c r="L745" s="245" t="s">
        <v>6184</v>
      </c>
      <c r="M745" s="247" t="s">
        <v>6185</v>
      </c>
      <c r="N745" s="249">
        <v>2</v>
      </c>
      <c r="O745" s="250" t="s">
        <v>4036</v>
      </c>
      <c r="P745" s="261">
        <v>22</v>
      </c>
      <c r="Q745" s="250" t="s">
        <v>6186</v>
      </c>
      <c r="R745" s="280">
        <v>67</v>
      </c>
      <c r="S745" s="250" t="s">
        <v>6187</v>
      </c>
      <c r="T745" s="261">
        <v>1</v>
      </c>
      <c r="U745" s="252" t="s">
        <v>7854</v>
      </c>
      <c r="V745" s="253" t="s">
        <v>26</v>
      </c>
      <c r="W745" s="260" t="s">
        <v>35</v>
      </c>
      <c r="X745" s="254" t="s">
        <v>7862</v>
      </c>
      <c r="Y745" s="255">
        <v>31</v>
      </c>
      <c r="Z745" s="255"/>
      <c r="AA745" s="256" t="s">
        <v>699</v>
      </c>
      <c r="AB745" s="257">
        <f t="shared" si="11"/>
        <v>31</v>
      </c>
      <c r="AC745" s="258">
        <v>0</v>
      </c>
      <c r="AD745" s="247">
        <v>0</v>
      </c>
      <c r="AE745" s="247">
        <v>0</v>
      </c>
      <c r="AF745" s="258">
        <v>0</v>
      </c>
      <c r="AG745" s="258">
        <v>0</v>
      </c>
      <c r="AH745" s="247">
        <v>0</v>
      </c>
      <c r="AI745" s="247">
        <v>0</v>
      </c>
      <c r="AJ745" s="247">
        <v>0</v>
      </c>
      <c r="AK745" s="247">
        <v>0</v>
      </c>
      <c r="AL745" s="247">
        <v>31</v>
      </c>
      <c r="AM745" s="246" t="s">
        <v>7863</v>
      </c>
      <c r="AN745" s="247"/>
      <c r="AO745" s="247"/>
    </row>
    <row r="746" spans="1:41">
      <c r="A746" s="245" t="s">
        <v>2205</v>
      </c>
      <c r="B746" s="245" t="s">
        <v>6188</v>
      </c>
      <c r="C746" s="245" t="s">
        <v>7853</v>
      </c>
      <c r="D746" s="245" t="s">
        <v>2233</v>
      </c>
      <c r="E746" s="245" t="s">
        <v>2153</v>
      </c>
      <c r="F746" s="246" t="s">
        <v>727</v>
      </c>
      <c r="G746" s="247" t="s">
        <v>2206</v>
      </c>
      <c r="H746" s="247" t="s">
        <v>6189</v>
      </c>
      <c r="I746" s="248">
        <v>23052</v>
      </c>
      <c r="J746" s="245"/>
      <c r="K746" s="245"/>
      <c r="L746" s="245" t="s">
        <v>699</v>
      </c>
      <c r="M746" s="247" t="s">
        <v>699</v>
      </c>
      <c r="N746" s="249">
        <v>5</v>
      </c>
      <c r="O746" s="250" t="s">
        <v>2840</v>
      </c>
      <c r="P746" s="261">
        <v>10</v>
      </c>
      <c r="Q746" s="250" t="s">
        <v>3066</v>
      </c>
      <c r="R746" s="280">
        <v>46</v>
      </c>
      <c r="S746" s="250" t="s">
        <v>6190</v>
      </c>
      <c r="T746" s="261">
        <v>1</v>
      </c>
      <c r="U746" s="252" t="s">
        <v>7854</v>
      </c>
      <c r="V746" s="253" t="s">
        <v>26</v>
      </c>
      <c r="W746" s="260" t="s">
        <v>35</v>
      </c>
      <c r="X746" s="254" t="s">
        <v>7862</v>
      </c>
      <c r="Y746" s="255">
        <v>41</v>
      </c>
      <c r="Z746" s="255"/>
      <c r="AA746" s="256" t="s">
        <v>699</v>
      </c>
      <c r="AB746" s="257">
        <f t="shared" si="11"/>
        <v>41</v>
      </c>
      <c r="AC746" s="258">
        <v>0</v>
      </c>
      <c r="AD746" s="247">
        <v>0</v>
      </c>
      <c r="AE746" s="247">
        <v>0</v>
      </c>
      <c r="AF746" s="258">
        <v>0</v>
      </c>
      <c r="AG746" s="258">
        <v>0</v>
      </c>
      <c r="AH746" s="247">
        <v>0</v>
      </c>
      <c r="AI746" s="247">
        <v>1</v>
      </c>
      <c r="AJ746" s="247">
        <v>0</v>
      </c>
      <c r="AK746" s="247">
        <v>0</v>
      </c>
      <c r="AL746" s="247">
        <v>40</v>
      </c>
      <c r="AM746" s="246" t="s">
        <v>7857</v>
      </c>
      <c r="AN746" s="247"/>
      <c r="AO746" s="247"/>
    </row>
    <row r="747" spans="1:41">
      <c r="A747" s="245" t="s">
        <v>2207</v>
      </c>
      <c r="B747" s="245" t="s">
        <v>6191</v>
      </c>
      <c r="C747" s="245" t="s">
        <v>7853</v>
      </c>
      <c r="D747" s="245" t="s">
        <v>2233</v>
      </c>
      <c r="E747" s="245" t="s">
        <v>2153</v>
      </c>
      <c r="F747" s="246" t="s">
        <v>730</v>
      </c>
      <c r="G747" s="247" t="s">
        <v>2208</v>
      </c>
      <c r="H747" s="247" t="s">
        <v>6192</v>
      </c>
      <c r="I747" s="248">
        <v>26003</v>
      </c>
      <c r="J747" s="245" t="s">
        <v>6193</v>
      </c>
      <c r="K747" s="245" t="s">
        <v>2332</v>
      </c>
      <c r="L747" s="245" t="s">
        <v>6194</v>
      </c>
      <c r="M747" s="247" t="s">
        <v>6195</v>
      </c>
      <c r="N747" s="249">
        <v>3</v>
      </c>
      <c r="O747" s="250" t="s">
        <v>2919</v>
      </c>
      <c r="P747" s="261">
        <v>7</v>
      </c>
      <c r="Q747" s="250" t="s">
        <v>2470</v>
      </c>
      <c r="R747" s="280">
        <v>20</v>
      </c>
      <c r="S747" s="250" t="s">
        <v>6196</v>
      </c>
      <c r="T747" s="261">
        <v>1</v>
      </c>
      <c r="U747" s="252" t="s">
        <v>7854</v>
      </c>
      <c r="V747" s="253" t="s">
        <v>2353</v>
      </c>
      <c r="W747" s="253" t="s">
        <v>7855</v>
      </c>
      <c r="X747" s="254" t="s">
        <v>7856</v>
      </c>
      <c r="Y747" s="255">
        <v>15</v>
      </c>
      <c r="Z747" s="255"/>
      <c r="AA747" s="256" t="s">
        <v>699</v>
      </c>
      <c r="AB747" s="257">
        <f t="shared" si="11"/>
        <v>15</v>
      </c>
      <c r="AC747" s="258">
        <v>0</v>
      </c>
      <c r="AD747" s="247">
        <v>0</v>
      </c>
      <c r="AE747" s="247">
        <v>0</v>
      </c>
      <c r="AF747" s="258">
        <v>0</v>
      </c>
      <c r="AG747" s="258">
        <v>0</v>
      </c>
      <c r="AH747" s="247">
        <v>0</v>
      </c>
      <c r="AI747" s="247">
        <v>0</v>
      </c>
      <c r="AJ747" s="247">
        <v>0</v>
      </c>
      <c r="AK747" s="247">
        <v>0</v>
      </c>
      <c r="AL747" s="247">
        <v>15</v>
      </c>
      <c r="AM747" s="246" t="s">
        <v>7863</v>
      </c>
      <c r="AN747" s="247"/>
      <c r="AO747" s="247"/>
    </row>
    <row r="748" spans="1:41">
      <c r="A748" s="245" t="s">
        <v>2209</v>
      </c>
      <c r="B748" s="245" t="s">
        <v>6197</v>
      </c>
      <c r="C748" s="245" t="s">
        <v>7853</v>
      </c>
      <c r="D748" s="245" t="s">
        <v>2233</v>
      </c>
      <c r="E748" s="245" t="s">
        <v>2153</v>
      </c>
      <c r="F748" s="246" t="s">
        <v>727</v>
      </c>
      <c r="G748" s="247" t="s">
        <v>2210</v>
      </c>
      <c r="H748" s="247" t="s">
        <v>6198</v>
      </c>
      <c r="I748" s="248">
        <v>8147</v>
      </c>
      <c r="J748" s="245" t="s">
        <v>6199</v>
      </c>
      <c r="K748" s="245" t="s">
        <v>2332</v>
      </c>
      <c r="L748" s="245" t="s">
        <v>6200</v>
      </c>
      <c r="M748" s="247" t="s">
        <v>6201</v>
      </c>
      <c r="N748" s="249">
        <v>3</v>
      </c>
      <c r="O748" s="250" t="s">
        <v>5035</v>
      </c>
      <c r="P748" s="261">
        <v>8</v>
      </c>
      <c r="Q748" s="250" t="s">
        <v>2453</v>
      </c>
      <c r="R748" s="280">
        <v>15</v>
      </c>
      <c r="S748" s="250" t="s">
        <v>5183</v>
      </c>
      <c r="T748" s="282">
        <v>0</v>
      </c>
      <c r="U748" s="252" t="s">
        <v>7854</v>
      </c>
      <c r="V748" s="253" t="s">
        <v>2353</v>
      </c>
      <c r="W748" s="253" t="s">
        <v>7855</v>
      </c>
      <c r="X748" s="254" t="s">
        <v>7856</v>
      </c>
      <c r="Y748" s="255">
        <v>17</v>
      </c>
      <c r="Z748" s="255"/>
      <c r="AA748" s="256" t="s">
        <v>699</v>
      </c>
      <c r="AB748" s="257">
        <f t="shared" si="11"/>
        <v>17</v>
      </c>
      <c r="AC748" s="258">
        <v>0</v>
      </c>
      <c r="AD748" s="247">
        <v>0</v>
      </c>
      <c r="AE748" s="247">
        <v>0</v>
      </c>
      <c r="AF748" s="258">
        <v>0</v>
      </c>
      <c r="AG748" s="258">
        <v>0</v>
      </c>
      <c r="AH748" s="247">
        <v>0</v>
      </c>
      <c r="AI748" s="247">
        <v>0</v>
      </c>
      <c r="AJ748" s="247">
        <v>0</v>
      </c>
      <c r="AK748" s="247">
        <v>0</v>
      </c>
      <c r="AL748" s="247">
        <v>17</v>
      </c>
      <c r="AM748" s="246" t="s">
        <v>7863</v>
      </c>
      <c r="AN748" s="247"/>
      <c r="AO748" s="247"/>
    </row>
    <row r="749" spans="1:41">
      <c r="A749" s="245" t="s">
        <v>2239</v>
      </c>
      <c r="B749" s="245" t="s">
        <v>6202</v>
      </c>
      <c r="C749" s="245" t="s">
        <v>7858</v>
      </c>
      <c r="D749" s="245" t="s">
        <v>2233</v>
      </c>
      <c r="E749" s="245" t="s">
        <v>2153</v>
      </c>
      <c r="F749" s="246" t="s">
        <v>7901</v>
      </c>
      <c r="G749" s="247" t="s">
        <v>2240</v>
      </c>
      <c r="H749" s="247" t="s">
        <v>6203</v>
      </c>
      <c r="I749" s="248">
        <v>45717</v>
      </c>
      <c r="J749" s="245" t="s">
        <v>6204</v>
      </c>
      <c r="K749" s="245" t="s">
        <v>2332</v>
      </c>
      <c r="L749" s="245" t="s">
        <v>6205</v>
      </c>
      <c r="M749" s="247" t="s">
        <v>6206</v>
      </c>
      <c r="N749" s="249">
        <v>1</v>
      </c>
      <c r="O749" s="250" t="s">
        <v>6207</v>
      </c>
      <c r="P749" s="261">
        <v>23</v>
      </c>
      <c r="Q749" s="250" t="s">
        <v>2758</v>
      </c>
      <c r="R749" s="280">
        <v>42</v>
      </c>
      <c r="S749" s="250" t="s">
        <v>6208</v>
      </c>
      <c r="T749" s="261">
        <v>1</v>
      </c>
      <c r="U749" s="252" t="s">
        <v>7854</v>
      </c>
      <c r="V749" s="253" t="s">
        <v>26</v>
      </c>
      <c r="W749" s="253" t="s">
        <v>7855</v>
      </c>
      <c r="X749" s="254" t="s">
        <v>7856</v>
      </c>
      <c r="Y749" s="255">
        <v>86</v>
      </c>
      <c r="Z749" s="255"/>
      <c r="AA749" s="256" t="s">
        <v>8115</v>
      </c>
      <c r="AB749" s="257">
        <f t="shared" si="11"/>
        <v>86</v>
      </c>
      <c r="AC749" s="258">
        <v>0</v>
      </c>
      <c r="AD749" s="247">
        <v>0</v>
      </c>
      <c r="AE749" s="247">
        <v>0</v>
      </c>
      <c r="AF749" s="258">
        <v>0</v>
      </c>
      <c r="AG749" s="258">
        <v>86</v>
      </c>
      <c r="AH749" s="247">
        <v>0</v>
      </c>
      <c r="AI749" s="247">
        <v>0</v>
      </c>
      <c r="AJ749" s="247">
        <v>0</v>
      </c>
      <c r="AK749" s="247">
        <v>0</v>
      </c>
      <c r="AL749" s="247">
        <v>0</v>
      </c>
      <c r="AM749" s="246" t="s">
        <v>7863</v>
      </c>
      <c r="AN749" s="247"/>
      <c r="AO749" s="247"/>
    </row>
    <row r="750" spans="1:41">
      <c r="A750" s="245" t="s">
        <v>2211</v>
      </c>
      <c r="B750" s="245" t="s">
        <v>6209</v>
      </c>
      <c r="C750" s="245" t="s">
        <v>7853</v>
      </c>
      <c r="D750" s="245" t="s">
        <v>2233</v>
      </c>
      <c r="E750" s="245" t="s">
        <v>2153</v>
      </c>
      <c r="F750" s="246" t="s">
        <v>727</v>
      </c>
      <c r="G750" s="247" t="s">
        <v>2212</v>
      </c>
      <c r="H750" s="247" t="s">
        <v>6210</v>
      </c>
      <c r="I750" s="248">
        <v>12601</v>
      </c>
      <c r="J750" s="245" t="s">
        <v>6211</v>
      </c>
      <c r="K750" s="245" t="s">
        <v>2332</v>
      </c>
      <c r="L750" s="245" t="s">
        <v>6212</v>
      </c>
      <c r="M750" s="247" t="s">
        <v>6213</v>
      </c>
      <c r="N750" s="249">
        <v>1</v>
      </c>
      <c r="O750" s="250" t="s">
        <v>6214</v>
      </c>
      <c r="P750" s="261">
        <v>17</v>
      </c>
      <c r="Q750" s="250" t="s">
        <v>4140</v>
      </c>
      <c r="R750" s="280">
        <v>42</v>
      </c>
      <c r="S750" s="250" t="s">
        <v>6215</v>
      </c>
      <c r="T750" s="261">
        <v>2</v>
      </c>
      <c r="U750" s="252" t="s">
        <v>7854</v>
      </c>
      <c r="V750" s="253" t="s">
        <v>2353</v>
      </c>
      <c r="W750" s="253" t="s">
        <v>7855</v>
      </c>
      <c r="X750" s="254" t="s">
        <v>7856</v>
      </c>
      <c r="Y750" s="255">
        <v>94</v>
      </c>
      <c r="Z750" s="255"/>
      <c r="AA750" s="256" t="s">
        <v>699</v>
      </c>
      <c r="AB750" s="257">
        <f t="shared" si="11"/>
        <v>94</v>
      </c>
      <c r="AC750" s="258">
        <v>0</v>
      </c>
      <c r="AD750" s="247">
        <v>0</v>
      </c>
      <c r="AE750" s="247">
        <v>0</v>
      </c>
      <c r="AF750" s="258">
        <v>0</v>
      </c>
      <c r="AG750" s="258">
        <v>0</v>
      </c>
      <c r="AH750" s="247">
        <v>0</v>
      </c>
      <c r="AI750" s="247">
        <v>86</v>
      </c>
      <c r="AJ750" s="247">
        <v>0</v>
      </c>
      <c r="AK750" s="247">
        <v>0</v>
      </c>
      <c r="AL750" s="247">
        <v>8</v>
      </c>
      <c r="AM750" s="246" t="s">
        <v>7863</v>
      </c>
      <c r="AN750" s="247"/>
      <c r="AO750" s="247"/>
    </row>
    <row r="751" spans="1:41">
      <c r="A751" s="245" t="s">
        <v>2213</v>
      </c>
      <c r="B751" s="245" t="s">
        <v>6216</v>
      </c>
      <c r="C751" s="245" t="s">
        <v>7853</v>
      </c>
      <c r="D751" s="245" t="s">
        <v>2233</v>
      </c>
      <c r="E751" s="245" t="s">
        <v>2153</v>
      </c>
      <c r="F751" s="246" t="s">
        <v>724</v>
      </c>
      <c r="G751" s="247" t="s">
        <v>2214</v>
      </c>
      <c r="H751" s="247" t="s">
        <v>6217</v>
      </c>
      <c r="I751" s="248">
        <v>15077</v>
      </c>
      <c r="J751" s="245" t="s">
        <v>6218</v>
      </c>
      <c r="K751" s="245" t="s">
        <v>2332</v>
      </c>
      <c r="L751" s="245" t="s">
        <v>6219</v>
      </c>
      <c r="M751" s="247" t="s">
        <v>6220</v>
      </c>
      <c r="N751" s="249">
        <v>2</v>
      </c>
      <c r="O751" s="250" t="s">
        <v>5732</v>
      </c>
      <c r="P751" s="261">
        <v>16</v>
      </c>
      <c r="Q751" s="250" t="s">
        <v>2886</v>
      </c>
      <c r="R751" s="280">
        <v>81</v>
      </c>
      <c r="S751" s="250" t="s">
        <v>6221</v>
      </c>
      <c r="T751" s="261">
        <v>1</v>
      </c>
      <c r="U751" s="252" t="s">
        <v>7854</v>
      </c>
      <c r="V751" s="253" t="s">
        <v>26</v>
      </c>
      <c r="W751" s="260" t="s">
        <v>35</v>
      </c>
      <c r="X751" s="254" t="s">
        <v>7862</v>
      </c>
      <c r="Y751" s="255">
        <v>65</v>
      </c>
      <c r="Z751" s="255"/>
      <c r="AA751" s="256" t="s">
        <v>699</v>
      </c>
      <c r="AB751" s="257">
        <f t="shared" si="11"/>
        <v>65</v>
      </c>
      <c r="AC751" s="258">
        <v>0</v>
      </c>
      <c r="AD751" s="247">
        <v>0</v>
      </c>
      <c r="AE751" s="247">
        <v>0</v>
      </c>
      <c r="AF751" s="258">
        <v>0</v>
      </c>
      <c r="AG751" s="258">
        <v>0</v>
      </c>
      <c r="AH751" s="247">
        <v>0</v>
      </c>
      <c r="AI751" s="247">
        <v>5</v>
      </c>
      <c r="AJ751" s="247">
        <v>0</v>
      </c>
      <c r="AK751" s="247">
        <v>0</v>
      </c>
      <c r="AL751" s="247">
        <v>60</v>
      </c>
      <c r="AM751" s="246" t="s">
        <v>7863</v>
      </c>
      <c r="AN751" s="247"/>
      <c r="AO751" s="247"/>
    </row>
    <row r="752" spans="1:41">
      <c r="A752" s="245" t="s">
        <v>2247</v>
      </c>
      <c r="B752" s="245" t="s">
        <v>6222</v>
      </c>
      <c r="C752" s="245" t="s">
        <v>7858</v>
      </c>
      <c r="D752" s="245" t="s">
        <v>2233</v>
      </c>
      <c r="E752" s="254" t="s">
        <v>8107</v>
      </c>
      <c r="F752" s="272" t="s">
        <v>7904</v>
      </c>
      <c r="G752" s="263" t="s">
        <v>2248</v>
      </c>
      <c r="H752" s="263"/>
      <c r="I752" s="268"/>
      <c r="J752" s="245"/>
      <c r="K752" s="245"/>
      <c r="L752" s="245" t="s">
        <v>699</v>
      </c>
      <c r="M752" s="247" t="s">
        <v>699</v>
      </c>
      <c r="N752" s="249">
        <v>3</v>
      </c>
      <c r="O752" s="250" t="s">
        <v>5732</v>
      </c>
      <c r="P752" s="261">
        <v>16</v>
      </c>
      <c r="Q752" s="250" t="s">
        <v>7939</v>
      </c>
      <c r="R752" s="251">
        <v>27</v>
      </c>
      <c r="S752" s="250" t="s">
        <v>8116</v>
      </c>
      <c r="T752" s="261">
        <v>1</v>
      </c>
      <c r="U752" s="252"/>
      <c r="V752" s="253"/>
      <c r="W752" s="253" t="s">
        <v>7855</v>
      </c>
      <c r="X752" s="254" t="s">
        <v>7856</v>
      </c>
      <c r="Y752" s="255">
        <v>0</v>
      </c>
      <c r="Z752" s="255"/>
      <c r="AA752" s="256" t="s">
        <v>699</v>
      </c>
      <c r="AB752" s="257">
        <f t="shared" si="11"/>
        <v>0</v>
      </c>
      <c r="AC752" s="258">
        <v>0</v>
      </c>
      <c r="AD752" s="247">
        <v>0</v>
      </c>
      <c r="AE752" s="247">
        <v>0</v>
      </c>
      <c r="AF752" s="258">
        <v>0</v>
      </c>
      <c r="AG752" s="258">
        <v>0</v>
      </c>
      <c r="AH752" s="247">
        <v>0</v>
      </c>
      <c r="AI752" s="247">
        <v>0</v>
      </c>
      <c r="AJ752" s="247">
        <v>0</v>
      </c>
      <c r="AK752" s="247">
        <v>0</v>
      </c>
      <c r="AL752" s="247">
        <v>0</v>
      </c>
      <c r="AM752" s="246"/>
      <c r="AN752" s="247"/>
      <c r="AO752" s="247"/>
    </row>
    <row r="753" spans="1:41">
      <c r="A753" s="245" t="s">
        <v>2215</v>
      </c>
      <c r="B753" s="245" t="s">
        <v>6223</v>
      </c>
      <c r="C753" s="245" t="s">
        <v>7853</v>
      </c>
      <c r="D753" s="245" t="s">
        <v>2233</v>
      </c>
      <c r="E753" s="245" t="s">
        <v>2153</v>
      </c>
      <c r="F753" s="246" t="s">
        <v>724</v>
      </c>
      <c r="G753" s="247" t="s">
        <v>2216</v>
      </c>
      <c r="H753" s="247" t="s">
        <v>6224</v>
      </c>
      <c r="I753" s="248">
        <v>29668</v>
      </c>
      <c r="J753" s="245"/>
      <c r="K753" s="245"/>
      <c r="L753" s="245" t="s">
        <v>699</v>
      </c>
      <c r="M753" s="247" t="s">
        <v>699</v>
      </c>
      <c r="N753" s="249">
        <v>5</v>
      </c>
      <c r="O753" s="250" t="s">
        <v>6225</v>
      </c>
      <c r="P753" s="261">
        <v>17</v>
      </c>
      <c r="Q753" s="250" t="s">
        <v>2452</v>
      </c>
      <c r="R753" s="280">
        <v>30</v>
      </c>
      <c r="S753" s="250" t="s">
        <v>6226</v>
      </c>
      <c r="T753" s="261">
        <v>1</v>
      </c>
      <c r="U753" s="252" t="s">
        <v>7854</v>
      </c>
      <c r="V753" s="253" t="s">
        <v>26</v>
      </c>
      <c r="W753" s="253" t="s">
        <v>7855</v>
      </c>
      <c r="X753" s="254" t="s">
        <v>7856</v>
      </c>
      <c r="Y753" s="255">
        <v>25</v>
      </c>
      <c r="Z753" s="255"/>
      <c r="AA753" s="256" t="s">
        <v>699</v>
      </c>
      <c r="AB753" s="257">
        <f t="shared" si="11"/>
        <v>25</v>
      </c>
      <c r="AC753" s="258">
        <v>0</v>
      </c>
      <c r="AD753" s="247">
        <v>0</v>
      </c>
      <c r="AE753" s="247">
        <v>0</v>
      </c>
      <c r="AF753" s="258">
        <v>0</v>
      </c>
      <c r="AG753" s="258">
        <v>0</v>
      </c>
      <c r="AH753" s="247">
        <v>0</v>
      </c>
      <c r="AI753" s="247">
        <v>0</v>
      </c>
      <c r="AJ753" s="247">
        <v>0</v>
      </c>
      <c r="AK753" s="247">
        <v>0</v>
      </c>
      <c r="AL753" s="247">
        <v>25</v>
      </c>
      <c r="AM753" s="246" t="s">
        <v>7857</v>
      </c>
      <c r="AN753" s="247"/>
      <c r="AO753" s="247"/>
    </row>
    <row r="754" spans="1:41">
      <c r="A754" s="245" t="s">
        <v>2217</v>
      </c>
      <c r="B754" s="245" t="s">
        <v>6227</v>
      </c>
      <c r="C754" s="245" t="s">
        <v>7853</v>
      </c>
      <c r="D754" s="245" t="s">
        <v>2233</v>
      </c>
      <c r="E754" s="245" t="s">
        <v>2153</v>
      </c>
      <c r="F754" s="246" t="s">
        <v>730</v>
      </c>
      <c r="G754" s="247" t="s">
        <v>2218</v>
      </c>
      <c r="H754" s="247" t="s">
        <v>6228</v>
      </c>
      <c r="I754" s="248">
        <v>30023</v>
      </c>
      <c r="J754" s="245"/>
      <c r="K754" s="245"/>
      <c r="L754" s="245" t="s">
        <v>699</v>
      </c>
      <c r="M754" s="247" t="s">
        <v>699</v>
      </c>
      <c r="N754" s="249">
        <v>2</v>
      </c>
      <c r="O754" s="281" t="s">
        <v>2625</v>
      </c>
      <c r="P754" s="261">
        <v>9</v>
      </c>
      <c r="Q754" s="250" t="s">
        <v>2422</v>
      </c>
      <c r="R754" s="280">
        <v>10</v>
      </c>
      <c r="S754" s="250" t="s">
        <v>4049</v>
      </c>
      <c r="T754" s="261">
        <v>1</v>
      </c>
      <c r="U754" s="252" t="s">
        <v>7854</v>
      </c>
      <c r="V754" s="253" t="s">
        <v>2353</v>
      </c>
      <c r="W754" s="253" t="s">
        <v>7855</v>
      </c>
      <c r="X754" s="254" t="s">
        <v>7856</v>
      </c>
      <c r="Y754" s="255">
        <v>3</v>
      </c>
      <c r="Z754" s="255"/>
      <c r="AA754" s="256" t="s">
        <v>699</v>
      </c>
      <c r="AB754" s="257">
        <f t="shared" si="11"/>
        <v>3</v>
      </c>
      <c r="AC754" s="258">
        <v>0</v>
      </c>
      <c r="AD754" s="247">
        <v>0</v>
      </c>
      <c r="AE754" s="247">
        <v>0</v>
      </c>
      <c r="AF754" s="258">
        <v>0</v>
      </c>
      <c r="AG754" s="258">
        <v>0</v>
      </c>
      <c r="AH754" s="247">
        <v>0</v>
      </c>
      <c r="AI754" s="247">
        <v>0</v>
      </c>
      <c r="AJ754" s="247">
        <v>0</v>
      </c>
      <c r="AK754" s="247">
        <v>0</v>
      </c>
      <c r="AL754" s="247">
        <v>3</v>
      </c>
      <c r="AM754" s="246" t="s">
        <v>7863</v>
      </c>
      <c r="AN754" s="247"/>
      <c r="AO754" s="247"/>
    </row>
    <row r="755" spans="1:41">
      <c r="A755" s="245" t="s">
        <v>2219</v>
      </c>
      <c r="B755" s="245" t="s">
        <v>6229</v>
      </c>
      <c r="C755" s="245" t="s">
        <v>7853</v>
      </c>
      <c r="D755" s="245" t="s">
        <v>2233</v>
      </c>
      <c r="E755" s="245" t="s">
        <v>2153</v>
      </c>
      <c r="F755" s="246" t="s">
        <v>724</v>
      </c>
      <c r="G755" s="247" t="s">
        <v>2220</v>
      </c>
      <c r="H755" s="247" t="s">
        <v>6230</v>
      </c>
      <c r="I755" s="248">
        <v>19483</v>
      </c>
      <c r="J755" s="245" t="s">
        <v>6231</v>
      </c>
      <c r="K755" s="245" t="s">
        <v>2332</v>
      </c>
      <c r="L755" s="245" t="s">
        <v>6232</v>
      </c>
      <c r="M755" s="247" t="s">
        <v>6233</v>
      </c>
      <c r="N755" s="249">
        <v>4</v>
      </c>
      <c r="O755" s="250" t="s">
        <v>5400</v>
      </c>
      <c r="P755" s="261">
        <v>17</v>
      </c>
      <c r="Q755" s="250" t="s">
        <v>2575</v>
      </c>
      <c r="R755" s="280">
        <v>50</v>
      </c>
      <c r="S755" s="250" t="s">
        <v>6234</v>
      </c>
      <c r="T755" s="261">
        <v>1</v>
      </c>
      <c r="U755" s="252" t="s">
        <v>7854</v>
      </c>
      <c r="V755" s="253" t="s">
        <v>26</v>
      </c>
      <c r="W755" s="253" t="s">
        <v>7855</v>
      </c>
      <c r="X755" s="254" t="s">
        <v>7856</v>
      </c>
      <c r="Y755" s="255">
        <v>42</v>
      </c>
      <c r="Z755" s="255"/>
      <c r="AA755" s="256" t="s">
        <v>699</v>
      </c>
      <c r="AB755" s="257">
        <f t="shared" si="11"/>
        <v>42</v>
      </c>
      <c r="AC755" s="258">
        <v>0</v>
      </c>
      <c r="AD755" s="247">
        <v>38</v>
      </c>
      <c r="AE755" s="247">
        <v>0</v>
      </c>
      <c r="AF755" s="258">
        <v>0</v>
      </c>
      <c r="AG755" s="258">
        <v>0</v>
      </c>
      <c r="AH755" s="247">
        <v>0</v>
      </c>
      <c r="AI755" s="247">
        <v>4</v>
      </c>
      <c r="AJ755" s="247">
        <v>0</v>
      </c>
      <c r="AK755" s="247">
        <v>0</v>
      </c>
      <c r="AL755" s="247">
        <v>0</v>
      </c>
      <c r="AM755" s="246" t="s">
        <v>7863</v>
      </c>
      <c r="AN755" s="247"/>
      <c r="AO755" s="247"/>
    </row>
    <row r="756" spans="1:41">
      <c r="A756" s="245" t="s">
        <v>2221</v>
      </c>
      <c r="B756" s="245" t="s">
        <v>6235</v>
      </c>
      <c r="C756" s="245" t="s">
        <v>7853</v>
      </c>
      <c r="D756" s="245" t="s">
        <v>2233</v>
      </c>
      <c r="E756" s="245" t="s">
        <v>2153</v>
      </c>
      <c r="F756" s="246" t="s">
        <v>730</v>
      </c>
      <c r="G756" s="247" t="s">
        <v>2222</v>
      </c>
      <c r="H756" s="247" t="s">
        <v>6236</v>
      </c>
      <c r="I756" s="248">
        <v>17065</v>
      </c>
      <c r="J756" s="245" t="s">
        <v>6237</v>
      </c>
      <c r="K756" s="245" t="s">
        <v>2332</v>
      </c>
      <c r="L756" s="245" t="s">
        <v>6238</v>
      </c>
      <c r="M756" s="247" t="s">
        <v>6239</v>
      </c>
      <c r="N756" s="249">
        <v>5</v>
      </c>
      <c r="O756" s="250" t="s">
        <v>6240</v>
      </c>
      <c r="P756" s="261">
        <v>16</v>
      </c>
      <c r="Q756" s="250" t="s">
        <v>2599</v>
      </c>
      <c r="R756" s="280">
        <v>47</v>
      </c>
      <c r="S756" s="250" t="s">
        <v>6241</v>
      </c>
      <c r="T756" s="261">
        <v>1</v>
      </c>
      <c r="U756" s="252" t="s">
        <v>7854</v>
      </c>
      <c r="V756" s="253" t="s">
        <v>26</v>
      </c>
      <c r="W756" s="260" t="s">
        <v>35</v>
      </c>
      <c r="X756" s="254" t="s">
        <v>7862</v>
      </c>
      <c r="Y756" s="255">
        <v>42</v>
      </c>
      <c r="Z756" s="255"/>
      <c r="AA756" s="256" t="s">
        <v>699</v>
      </c>
      <c r="AB756" s="257">
        <f t="shared" si="11"/>
        <v>42</v>
      </c>
      <c r="AC756" s="258">
        <v>0</v>
      </c>
      <c r="AD756" s="247">
        <v>0</v>
      </c>
      <c r="AE756" s="247">
        <v>0</v>
      </c>
      <c r="AF756" s="258">
        <v>0</v>
      </c>
      <c r="AG756" s="258">
        <v>0</v>
      </c>
      <c r="AH756" s="247">
        <v>0</v>
      </c>
      <c r="AI756" s="247">
        <v>5</v>
      </c>
      <c r="AJ756" s="247">
        <v>0</v>
      </c>
      <c r="AK756" s="247">
        <v>0</v>
      </c>
      <c r="AL756" s="247">
        <v>37</v>
      </c>
      <c r="AM756" s="246" t="s">
        <v>7900</v>
      </c>
      <c r="AN756" s="247"/>
      <c r="AO756" s="247"/>
    </row>
    <row r="757" spans="1:41">
      <c r="A757" s="245" t="s">
        <v>2267</v>
      </c>
      <c r="B757" s="245" t="s">
        <v>6242</v>
      </c>
      <c r="C757" s="245" t="s">
        <v>7858</v>
      </c>
      <c r="D757" s="245" t="s">
        <v>2233</v>
      </c>
      <c r="E757" s="254" t="s">
        <v>8107</v>
      </c>
      <c r="F757" s="272" t="s">
        <v>7901</v>
      </c>
      <c r="G757" s="263" t="s">
        <v>8117</v>
      </c>
      <c r="H757" s="263"/>
      <c r="I757" s="268"/>
      <c r="J757" s="245"/>
      <c r="K757" s="245"/>
      <c r="L757" s="245" t="s">
        <v>699</v>
      </c>
      <c r="M757" s="247" t="s">
        <v>699</v>
      </c>
      <c r="N757" s="249">
        <v>3</v>
      </c>
      <c r="O757" s="250"/>
      <c r="P757" s="261"/>
      <c r="Q757" s="250" t="s">
        <v>2430</v>
      </c>
      <c r="R757" s="251">
        <v>24</v>
      </c>
      <c r="S757" s="250" t="s">
        <v>6243</v>
      </c>
      <c r="T757" s="261"/>
      <c r="U757" s="252"/>
      <c r="V757" s="253"/>
      <c r="W757" s="253" t="s">
        <v>7855</v>
      </c>
      <c r="X757" s="254" t="s">
        <v>7856</v>
      </c>
      <c r="Y757" s="255">
        <v>0</v>
      </c>
      <c r="Z757" s="255"/>
      <c r="AA757" s="256" t="s">
        <v>699</v>
      </c>
      <c r="AB757" s="257">
        <f t="shared" si="11"/>
        <v>0</v>
      </c>
      <c r="AC757" s="258">
        <v>0</v>
      </c>
      <c r="AD757" s="247">
        <v>0</v>
      </c>
      <c r="AE757" s="247">
        <v>0</v>
      </c>
      <c r="AF757" s="258">
        <v>0</v>
      </c>
      <c r="AG757" s="258">
        <v>0</v>
      </c>
      <c r="AH757" s="247">
        <v>0</v>
      </c>
      <c r="AI757" s="247">
        <v>0</v>
      </c>
      <c r="AJ757" s="247">
        <v>0</v>
      </c>
      <c r="AK757" s="247">
        <v>0</v>
      </c>
      <c r="AL757" s="247">
        <v>0</v>
      </c>
      <c r="AM757" s="246"/>
      <c r="AN757" s="247"/>
      <c r="AO757" s="247"/>
    </row>
    <row r="758" spans="1:41">
      <c r="A758" s="245" t="s">
        <v>2223</v>
      </c>
      <c r="B758" s="245" t="s">
        <v>6244</v>
      </c>
      <c r="C758" s="245" t="s">
        <v>7853</v>
      </c>
      <c r="D758" s="245" t="s">
        <v>2233</v>
      </c>
      <c r="E758" s="245" t="s">
        <v>2153</v>
      </c>
      <c r="F758" s="246" t="s">
        <v>730</v>
      </c>
      <c r="G758" s="247" t="s">
        <v>2224</v>
      </c>
      <c r="H758" s="247" t="s">
        <v>6245</v>
      </c>
      <c r="I758" s="248">
        <v>13030</v>
      </c>
      <c r="J758" s="245" t="s">
        <v>6246</v>
      </c>
      <c r="K758" s="245" t="s">
        <v>2332</v>
      </c>
      <c r="L758" s="245" t="s">
        <v>6247</v>
      </c>
      <c r="M758" s="247" t="s">
        <v>6248</v>
      </c>
      <c r="N758" s="249">
        <v>7</v>
      </c>
      <c r="O758" s="250" t="s">
        <v>6249</v>
      </c>
      <c r="P758" s="261">
        <v>6</v>
      </c>
      <c r="Q758" s="250" t="s">
        <v>2618</v>
      </c>
      <c r="R758" s="280">
        <v>34</v>
      </c>
      <c r="S758" s="250" t="s">
        <v>6250</v>
      </c>
      <c r="T758" s="261">
        <v>1</v>
      </c>
      <c r="U758" s="252" t="s">
        <v>7854</v>
      </c>
      <c r="V758" s="253" t="s">
        <v>26</v>
      </c>
      <c r="W758" s="253" t="s">
        <v>7855</v>
      </c>
      <c r="X758" s="254" t="s">
        <v>7856</v>
      </c>
      <c r="Y758" s="255">
        <v>17</v>
      </c>
      <c r="Z758" s="255"/>
      <c r="AA758" s="256" t="s">
        <v>699</v>
      </c>
      <c r="AB758" s="257">
        <f t="shared" si="11"/>
        <v>17</v>
      </c>
      <c r="AC758" s="258">
        <v>0</v>
      </c>
      <c r="AD758" s="247">
        <v>0</v>
      </c>
      <c r="AE758" s="247">
        <v>0</v>
      </c>
      <c r="AF758" s="258">
        <v>0</v>
      </c>
      <c r="AG758" s="258">
        <v>0</v>
      </c>
      <c r="AH758" s="247">
        <v>0</v>
      </c>
      <c r="AI758" s="247">
        <v>2</v>
      </c>
      <c r="AJ758" s="247">
        <v>0</v>
      </c>
      <c r="AK758" s="247">
        <v>0</v>
      </c>
      <c r="AL758" s="247">
        <v>15</v>
      </c>
      <c r="AM758" s="246" t="s">
        <v>7863</v>
      </c>
      <c r="AN758" s="247"/>
      <c r="AO758" s="247"/>
    </row>
    <row r="759" spans="1:41">
      <c r="A759" s="245" t="s">
        <v>2225</v>
      </c>
      <c r="B759" s="245" t="s">
        <v>6251</v>
      </c>
      <c r="C759" s="245" t="s">
        <v>7853</v>
      </c>
      <c r="D759" s="245" t="s">
        <v>2233</v>
      </c>
      <c r="E759" s="245" t="s">
        <v>2153</v>
      </c>
      <c r="F759" s="246" t="s">
        <v>727</v>
      </c>
      <c r="G759" s="247" t="s">
        <v>2226</v>
      </c>
      <c r="H759" s="247" t="s">
        <v>6252</v>
      </c>
      <c r="I759" s="248">
        <v>2678</v>
      </c>
      <c r="J759" s="245" t="s">
        <v>6253</v>
      </c>
      <c r="K759" s="245" t="s">
        <v>2332</v>
      </c>
      <c r="L759" s="245" t="s">
        <v>6254</v>
      </c>
      <c r="M759" s="247" t="s">
        <v>6255</v>
      </c>
      <c r="N759" s="249">
        <v>5</v>
      </c>
      <c r="O759" s="250" t="s">
        <v>6256</v>
      </c>
      <c r="P759" s="261">
        <v>12</v>
      </c>
      <c r="Q759" s="250" t="s">
        <v>5044</v>
      </c>
      <c r="R759" s="280">
        <v>43</v>
      </c>
      <c r="S759" s="250" t="s">
        <v>6257</v>
      </c>
      <c r="T759" s="261">
        <v>2</v>
      </c>
      <c r="U759" s="252" t="s">
        <v>7854</v>
      </c>
      <c r="V759" s="253" t="s">
        <v>2353</v>
      </c>
      <c r="W759" s="260" t="s">
        <v>35</v>
      </c>
      <c r="X759" s="254" t="s">
        <v>7862</v>
      </c>
      <c r="Y759" s="255">
        <v>35</v>
      </c>
      <c r="Z759" s="255"/>
      <c r="AA759" s="256" t="s">
        <v>699</v>
      </c>
      <c r="AB759" s="257">
        <f t="shared" si="11"/>
        <v>35</v>
      </c>
      <c r="AC759" s="258">
        <v>0</v>
      </c>
      <c r="AD759" s="247">
        <v>0</v>
      </c>
      <c r="AE759" s="247">
        <v>0</v>
      </c>
      <c r="AF759" s="258">
        <v>0</v>
      </c>
      <c r="AG759" s="258">
        <v>0</v>
      </c>
      <c r="AH759" s="247">
        <v>0</v>
      </c>
      <c r="AI759" s="247">
        <v>2</v>
      </c>
      <c r="AJ759" s="247">
        <v>0</v>
      </c>
      <c r="AK759" s="247">
        <v>0</v>
      </c>
      <c r="AL759" s="247">
        <v>33</v>
      </c>
      <c r="AM759" s="246" t="s">
        <v>7857</v>
      </c>
      <c r="AN759" s="247"/>
      <c r="AO759" s="247"/>
    </row>
    <row r="760" spans="1:41">
      <c r="A760" s="245" t="s">
        <v>2227</v>
      </c>
      <c r="B760" s="245" t="s">
        <v>6258</v>
      </c>
      <c r="C760" s="245" t="s">
        <v>7853</v>
      </c>
      <c r="D760" s="245" t="s">
        <v>2233</v>
      </c>
      <c r="E760" s="245" t="s">
        <v>2153</v>
      </c>
      <c r="F760" s="246" t="s">
        <v>724</v>
      </c>
      <c r="G760" s="247" t="s">
        <v>2228</v>
      </c>
      <c r="H760" s="247" t="s">
        <v>6259</v>
      </c>
      <c r="I760" s="248">
        <v>27034</v>
      </c>
      <c r="J760" s="245"/>
      <c r="K760" s="245"/>
      <c r="L760" s="245" t="s">
        <v>699</v>
      </c>
      <c r="M760" s="247" t="s">
        <v>699</v>
      </c>
      <c r="N760" s="249">
        <v>3</v>
      </c>
      <c r="O760" s="250" t="s">
        <v>3274</v>
      </c>
      <c r="P760" s="261">
        <v>17</v>
      </c>
      <c r="Q760" s="250" t="s">
        <v>3024</v>
      </c>
      <c r="R760" s="280">
        <v>48</v>
      </c>
      <c r="S760" s="250" t="s">
        <v>6260</v>
      </c>
      <c r="T760" s="282">
        <v>1</v>
      </c>
      <c r="U760" s="252" t="s">
        <v>7854</v>
      </c>
      <c r="V760" s="253" t="s">
        <v>26</v>
      </c>
      <c r="W760" s="253" t="s">
        <v>7855</v>
      </c>
      <c r="X760" s="254" t="s">
        <v>7856</v>
      </c>
      <c r="Y760" s="255">
        <v>36</v>
      </c>
      <c r="Z760" s="255"/>
      <c r="AA760" s="256" t="s">
        <v>699</v>
      </c>
      <c r="AB760" s="257">
        <f t="shared" si="11"/>
        <v>36</v>
      </c>
      <c r="AC760" s="258">
        <v>0</v>
      </c>
      <c r="AD760" s="247">
        <v>0</v>
      </c>
      <c r="AE760" s="247">
        <v>0</v>
      </c>
      <c r="AF760" s="258">
        <v>0</v>
      </c>
      <c r="AG760" s="258">
        <v>0</v>
      </c>
      <c r="AH760" s="247">
        <v>0</v>
      </c>
      <c r="AI760" s="247">
        <v>4</v>
      </c>
      <c r="AJ760" s="247">
        <v>0</v>
      </c>
      <c r="AK760" s="247">
        <v>0</v>
      </c>
      <c r="AL760" s="247">
        <v>32</v>
      </c>
      <c r="AM760" s="246" t="s">
        <v>7863</v>
      </c>
      <c r="AN760" s="247"/>
      <c r="AO760" s="247"/>
    </row>
    <row r="761" spans="1:41">
      <c r="A761" s="245" t="s">
        <v>2229</v>
      </c>
      <c r="B761" s="245" t="s">
        <v>6261</v>
      </c>
      <c r="C761" s="245" t="s">
        <v>7853</v>
      </c>
      <c r="D761" s="245" t="s">
        <v>2233</v>
      </c>
      <c r="E761" s="245" t="s">
        <v>2153</v>
      </c>
      <c r="F761" s="246" t="s">
        <v>730</v>
      </c>
      <c r="G761" s="247" t="s">
        <v>2230</v>
      </c>
      <c r="H761" s="247" t="s">
        <v>6259</v>
      </c>
      <c r="I761" s="248">
        <v>26004</v>
      </c>
      <c r="J761" s="245"/>
      <c r="K761" s="245"/>
      <c r="L761" s="245" t="s">
        <v>699</v>
      </c>
      <c r="M761" s="247" t="s">
        <v>699</v>
      </c>
      <c r="N761" s="249">
        <v>2</v>
      </c>
      <c r="O761" s="250" t="s">
        <v>5245</v>
      </c>
      <c r="P761" s="261">
        <v>8</v>
      </c>
      <c r="Q761" s="250" t="s">
        <v>2551</v>
      </c>
      <c r="R761" s="280">
        <v>25</v>
      </c>
      <c r="S761" s="250" t="s">
        <v>6262</v>
      </c>
      <c r="T761" s="261">
        <v>1</v>
      </c>
      <c r="U761" s="252" t="s">
        <v>7854</v>
      </c>
      <c r="V761" s="253" t="s">
        <v>2353</v>
      </c>
      <c r="W761" s="253" t="s">
        <v>7855</v>
      </c>
      <c r="X761" s="254" t="s">
        <v>7856</v>
      </c>
      <c r="Y761" s="255">
        <v>23</v>
      </c>
      <c r="Z761" s="255"/>
      <c r="AA761" s="256" t="s">
        <v>699</v>
      </c>
      <c r="AB761" s="257">
        <f t="shared" si="11"/>
        <v>23</v>
      </c>
      <c r="AC761" s="258">
        <v>0</v>
      </c>
      <c r="AD761" s="247">
        <v>0</v>
      </c>
      <c r="AE761" s="247">
        <v>0</v>
      </c>
      <c r="AF761" s="258">
        <v>0</v>
      </c>
      <c r="AG761" s="258">
        <v>0</v>
      </c>
      <c r="AH761" s="247">
        <v>0</v>
      </c>
      <c r="AI761" s="247">
        <v>4</v>
      </c>
      <c r="AJ761" s="247">
        <v>0</v>
      </c>
      <c r="AK761" s="247">
        <v>0</v>
      </c>
      <c r="AL761" s="247">
        <v>19</v>
      </c>
      <c r="AM761" s="246" t="s">
        <v>7900</v>
      </c>
      <c r="AN761" s="247"/>
      <c r="AO761" s="247"/>
    </row>
    <row r="762" spans="1:41">
      <c r="A762" s="245" t="s">
        <v>2243</v>
      </c>
      <c r="B762" s="245" t="s">
        <v>6263</v>
      </c>
      <c r="C762" s="245" t="s">
        <v>7853</v>
      </c>
      <c r="D762" s="245" t="s">
        <v>2233</v>
      </c>
      <c r="E762" s="245" t="s">
        <v>2153</v>
      </c>
      <c r="F762" s="246" t="s">
        <v>7859</v>
      </c>
      <c r="G762" s="247" t="s">
        <v>8118</v>
      </c>
      <c r="H762" s="247" t="s">
        <v>6264</v>
      </c>
      <c r="I762" s="248">
        <v>17106</v>
      </c>
      <c r="J762" s="245"/>
      <c r="K762" s="245"/>
      <c r="L762" s="245" t="s">
        <v>699</v>
      </c>
      <c r="M762" s="247" t="s">
        <v>699</v>
      </c>
      <c r="N762" s="249">
        <v>4</v>
      </c>
      <c r="O762" s="250" t="s">
        <v>8119</v>
      </c>
      <c r="P762" s="261">
        <v>8</v>
      </c>
      <c r="Q762" s="250" t="s">
        <v>2610</v>
      </c>
      <c r="R762" s="280" t="s">
        <v>8120</v>
      </c>
      <c r="S762" s="250" t="s">
        <v>6265</v>
      </c>
      <c r="T762" s="261">
        <v>1</v>
      </c>
      <c r="U762" s="252" t="s">
        <v>7854</v>
      </c>
      <c r="V762" s="253" t="s">
        <v>2353</v>
      </c>
      <c r="W762" s="253" t="s">
        <v>7855</v>
      </c>
      <c r="X762" s="254" t="s">
        <v>7856</v>
      </c>
      <c r="Y762" s="255">
        <v>14</v>
      </c>
      <c r="Z762" s="255"/>
      <c r="AA762" s="275" t="s">
        <v>8121</v>
      </c>
      <c r="AB762" s="257">
        <f t="shared" si="11"/>
        <v>14</v>
      </c>
      <c r="AC762" s="258">
        <v>0</v>
      </c>
      <c r="AD762" s="247">
        <v>0</v>
      </c>
      <c r="AE762" s="247">
        <v>0</v>
      </c>
      <c r="AF762" s="258">
        <v>0</v>
      </c>
      <c r="AG762" s="258">
        <v>0</v>
      </c>
      <c r="AH762" s="247">
        <v>0</v>
      </c>
      <c r="AI762" s="247">
        <v>1</v>
      </c>
      <c r="AJ762" s="247">
        <v>0</v>
      </c>
      <c r="AK762" s="247">
        <v>0</v>
      </c>
      <c r="AL762" s="247">
        <v>13</v>
      </c>
      <c r="AM762" s="246" t="s">
        <v>7863</v>
      </c>
      <c r="AN762" s="247"/>
      <c r="AO762" s="247"/>
    </row>
    <row r="763" spans="1:41">
      <c r="A763" s="245" t="s">
        <v>2263</v>
      </c>
      <c r="B763" s="245"/>
      <c r="C763" s="245" t="s">
        <v>7858</v>
      </c>
      <c r="D763" s="245" t="s">
        <v>2233</v>
      </c>
      <c r="E763" s="284" t="e">
        <v>#N/A</v>
      </c>
      <c r="F763" s="272" t="s">
        <v>7859</v>
      </c>
      <c r="G763" s="263" t="s">
        <v>8122</v>
      </c>
      <c r="H763" s="263"/>
      <c r="I763" s="268">
        <v>16816</v>
      </c>
      <c r="J763" s="245"/>
      <c r="K763" s="245"/>
      <c r="L763" s="245" t="s">
        <v>699</v>
      </c>
      <c r="M763" s="247" t="s">
        <v>699</v>
      </c>
      <c r="N763" s="249">
        <v>0</v>
      </c>
      <c r="O763" s="250"/>
      <c r="P763" s="261"/>
      <c r="Q763" s="250"/>
      <c r="R763" s="251"/>
      <c r="S763" s="250"/>
      <c r="T763" s="261"/>
      <c r="U763" s="252"/>
      <c r="V763" s="253"/>
      <c r="W763" s="253" t="s">
        <v>7855</v>
      </c>
      <c r="X763" s="254" t="s">
        <v>7856</v>
      </c>
      <c r="Y763" s="255">
        <v>0</v>
      </c>
      <c r="Z763" s="255"/>
      <c r="AA763" s="256"/>
      <c r="AB763" s="257">
        <f t="shared" si="11"/>
        <v>0</v>
      </c>
      <c r="AC763" s="258">
        <v>0</v>
      </c>
      <c r="AD763" s="247">
        <v>0</v>
      </c>
      <c r="AE763" s="247">
        <v>0</v>
      </c>
      <c r="AF763" s="258">
        <v>0</v>
      </c>
      <c r="AG763" s="258">
        <v>0</v>
      </c>
      <c r="AH763" s="247">
        <v>0</v>
      </c>
      <c r="AI763" s="247">
        <v>0</v>
      </c>
      <c r="AJ763" s="247">
        <v>0</v>
      </c>
      <c r="AK763" s="247">
        <v>0</v>
      </c>
      <c r="AL763" s="247">
        <v>0</v>
      </c>
      <c r="AM763" s="246"/>
      <c r="AN763" s="247"/>
      <c r="AO763" s="247"/>
    </row>
    <row r="764" spans="1:41">
      <c r="A764" s="245" t="s">
        <v>2261</v>
      </c>
      <c r="B764" s="245"/>
      <c r="C764" s="245" t="s">
        <v>7858</v>
      </c>
      <c r="D764" s="245" t="s">
        <v>2233</v>
      </c>
      <c r="E764" s="284" t="e">
        <v>#N/A</v>
      </c>
      <c r="F764" s="272" t="s">
        <v>7859</v>
      </c>
      <c r="G764" s="263" t="s">
        <v>8123</v>
      </c>
      <c r="H764" s="263"/>
      <c r="I764" s="268"/>
      <c r="J764" s="245"/>
      <c r="K764" s="245"/>
      <c r="L764" s="245" t="s">
        <v>699</v>
      </c>
      <c r="M764" s="247" t="s">
        <v>699</v>
      </c>
      <c r="N764" s="249">
        <v>0</v>
      </c>
      <c r="O764" s="250"/>
      <c r="P764" s="261"/>
      <c r="Q764" s="250"/>
      <c r="R764" s="251"/>
      <c r="S764" s="250"/>
      <c r="T764" s="261"/>
      <c r="U764" s="252"/>
      <c r="V764" s="253"/>
      <c r="W764" s="253" t="s">
        <v>7855</v>
      </c>
      <c r="X764" s="254" t="s">
        <v>7856</v>
      </c>
      <c r="Y764" s="255">
        <v>0</v>
      </c>
      <c r="Z764" s="255"/>
      <c r="AA764" s="256"/>
      <c r="AB764" s="257">
        <f t="shared" si="11"/>
        <v>0</v>
      </c>
      <c r="AC764" s="258">
        <v>0</v>
      </c>
      <c r="AD764" s="247">
        <v>0</v>
      </c>
      <c r="AE764" s="247">
        <v>0</v>
      </c>
      <c r="AF764" s="258">
        <v>0</v>
      </c>
      <c r="AG764" s="258">
        <v>0</v>
      </c>
      <c r="AH764" s="247">
        <v>0</v>
      </c>
      <c r="AI764" s="247">
        <v>0</v>
      </c>
      <c r="AJ764" s="247">
        <v>0</v>
      </c>
      <c r="AK764" s="247">
        <v>0</v>
      </c>
      <c r="AL764" s="247">
        <v>0</v>
      </c>
      <c r="AM764" s="246"/>
      <c r="AN764" s="247"/>
      <c r="AO764" s="247"/>
    </row>
    <row r="765" spans="1:41" ht="16.5">
      <c r="A765" s="285" t="s">
        <v>1556</v>
      </c>
      <c r="B765" s="286" t="s">
        <v>4509</v>
      </c>
      <c r="C765" s="286" t="s">
        <v>2234</v>
      </c>
      <c r="D765" s="286" t="s">
        <v>2233</v>
      </c>
      <c r="E765" s="286" t="s">
        <v>1516</v>
      </c>
      <c r="F765" s="286" t="s">
        <v>727</v>
      </c>
      <c r="G765" s="287" t="s">
        <v>1557</v>
      </c>
      <c r="H765" s="287" t="s">
        <v>4504</v>
      </c>
      <c r="I765" s="288">
        <v>8492</v>
      </c>
      <c r="J765" s="286" t="s">
        <v>4511</v>
      </c>
      <c r="K765" s="286" t="s">
        <v>2332</v>
      </c>
      <c r="L765" s="287"/>
      <c r="M765" s="289"/>
      <c r="N765" s="289">
        <v>4</v>
      </c>
      <c r="O765" s="289"/>
      <c r="P765" s="289">
        <v>14</v>
      </c>
      <c r="Q765" s="289" t="s">
        <v>2470</v>
      </c>
      <c r="R765" s="290">
        <v>12</v>
      </c>
      <c r="S765" s="289" t="s">
        <v>2798</v>
      </c>
      <c r="T765" s="289">
        <v>2</v>
      </c>
      <c r="U765" s="252" t="s">
        <v>7854</v>
      </c>
      <c r="V765" s="291" t="s">
        <v>2353</v>
      </c>
      <c r="W765" s="291" t="s">
        <v>7855</v>
      </c>
      <c r="X765" s="292" t="s">
        <v>7856</v>
      </c>
      <c r="Y765" s="293">
        <v>14</v>
      </c>
      <c r="Z765" s="293"/>
      <c r="AA765" s="287" t="s">
        <v>8124</v>
      </c>
      <c r="AB765" s="245"/>
      <c r="AC765" s="245"/>
      <c r="AD765" s="247"/>
      <c r="AE765" s="247"/>
      <c r="AF765" s="247"/>
      <c r="AG765" s="247"/>
      <c r="AH765" s="247"/>
      <c r="AI765" s="247"/>
      <c r="AJ765" s="247"/>
      <c r="AK765" s="247"/>
      <c r="AL765" s="247"/>
      <c r="AM765" s="246" t="s">
        <v>7868</v>
      </c>
      <c r="AN765" s="247"/>
      <c r="AO765" s="247"/>
    </row>
  </sheetData>
  <autoFilter ref="A3:AO765" xr:uid="{00000000-0001-0000-0000-000000000000}">
    <sortState xmlns:xlrd2="http://schemas.microsoft.com/office/spreadsheetml/2017/richdata2" ref="A400:AO483">
      <sortCondition ref="G3:G765"/>
    </sortState>
  </autoFilter>
  <mergeCells count="4">
    <mergeCell ref="AB1:AL1"/>
    <mergeCell ref="AC2:AD2"/>
    <mergeCell ref="AF2:AG2"/>
    <mergeCell ref="AH2:AJ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0935-CDD4-4D5F-A85A-182D62E3218C}">
  <sheetPr codeName="Sheet4">
    <tabColor theme="3"/>
  </sheetPr>
  <dimension ref="A1:CJ934"/>
  <sheetViews>
    <sheetView tabSelected="1" zoomScaleNormal="100" workbookViewId="0">
      <pane xSplit="7" ySplit="4" topLeftCell="BC43" activePane="bottomRight" state="frozen"/>
      <selection pane="topRight" activeCell="H1" sqref="H1"/>
      <selection pane="bottomLeft" activeCell="A5" sqref="A5"/>
      <selection pane="bottomRight" activeCell="G61" sqref="G61"/>
    </sheetView>
  </sheetViews>
  <sheetFormatPr defaultColWidth="12.625" defaultRowHeight="15" customHeight="1"/>
  <cols>
    <col min="1" max="1" width="3.875" style="75" customWidth="1"/>
    <col min="2" max="2" width="13.5" style="75" bestFit="1" customWidth="1"/>
    <col min="3" max="3" width="5.125" style="75" customWidth="1"/>
    <col min="4" max="4" width="6.25" style="75" customWidth="1"/>
    <col min="5" max="5" width="6.125" style="75" customWidth="1"/>
    <col min="6" max="6" width="2.5" style="75" customWidth="1"/>
    <col min="7" max="7" width="19" style="75" customWidth="1"/>
    <col min="8" max="8" width="4.625" style="75" customWidth="1"/>
    <col min="9" max="9" width="11.125" style="297" customWidth="1"/>
    <col min="10" max="10" width="8.5" style="75" customWidth="1"/>
    <col min="11" max="11" width="9.625" style="75" customWidth="1"/>
    <col min="12" max="14" width="6.625" style="44" customWidth="1"/>
    <col min="15" max="15" width="7.625" style="44" customWidth="1"/>
    <col min="16" max="17" width="6.625" style="44" customWidth="1"/>
    <col min="18" max="18" width="8.75" style="44" bestFit="1" customWidth="1"/>
    <col min="19" max="19" width="5.875" style="44" customWidth="1"/>
    <col min="20" max="26" width="6.625" style="44" customWidth="1"/>
    <col min="27" max="28" width="7.625" style="44" customWidth="1"/>
    <col min="29" max="29" width="6.625" style="44" customWidth="1"/>
    <col min="30" max="30" width="7.625" style="44" customWidth="1"/>
    <col min="31" max="35" width="6.625" style="44" customWidth="1"/>
    <col min="36" max="36" width="5.875" style="44" customWidth="1"/>
    <col min="37" max="41" width="6.625" style="44" customWidth="1"/>
    <col min="42" max="43" width="8.625" style="44" customWidth="1"/>
    <col min="44" max="44" width="7.625" style="44" customWidth="1"/>
    <col min="45" max="45" width="8.625" style="44" customWidth="1"/>
    <col min="46" max="47" width="6.625" style="44" customWidth="1"/>
    <col min="48" max="52" width="7.625" style="44" customWidth="1"/>
    <col min="53" max="53" width="30.25" style="554" customWidth="1"/>
    <col min="54" max="54" width="7.625" style="44" customWidth="1"/>
    <col min="55" max="59" width="6.625" style="44" customWidth="1"/>
    <col min="60" max="60" width="20.625" style="408" customWidth="1"/>
    <col min="61" max="61" width="7.625" style="411" customWidth="1"/>
    <col min="62" max="65" width="6.625" style="44" customWidth="1"/>
    <col min="66" max="66" width="6.625" style="544" customWidth="1"/>
    <col min="67" max="67" width="5.625" style="411" customWidth="1"/>
    <col min="68" max="68" width="7.625" style="408" customWidth="1"/>
    <col min="69" max="72" width="6.625" style="44" customWidth="1"/>
    <col min="73" max="73" width="6.625" style="408" customWidth="1"/>
    <col min="74" max="77" width="6.625" style="44" customWidth="1"/>
    <col min="78" max="78" width="40.625" style="544" customWidth="1"/>
    <col min="79" max="79" width="4.625" style="408" customWidth="1"/>
    <col min="80" max="81" width="10.625" style="408" customWidth="1"/>
    <col min="82" max="83" width="20.625" style="408" customWidth="1"/>
    <col min="84" max="84" width="40.625" style="408" customWidth="1"/>
    <col min="85" max="85" width="70.625" style="408" customWidth="1"/>
    <col min="86" max="16384" width="12.625" style="75"/>
  </cols>
  <sheetData>
    <row r="1" spans="1:86" ht="15" customHeight="1">
      <c r="I1" s="300">
        <f>COUNTIF(I5:I723, "*M")+COUNTIF(I5:I723, "*G")+COUNTIF(I5:I723, "*공유")</f>
        <v>719</v>
      </c>
      <c r="J1" s="300">
        <f>COUNTIF(J5:J723, "2.5G*")</f>
        <v>192</v>
      </c>
      <c r="K1" s="300">
        <f>COUNTIF(K5:K723, "확*") + COUNTIF(K5:K723, "미*")</f>
        <v>704</v>
      </c>
      <c r="L1" s="300">
        <f>SUBTOTAL(102,L$5:L$723)</f>
        <v>719</v>
      </c>
      <c r="M1" s="300">
        <f>COUNTIF(M5:M723, "&gt;=1")</f>
        <v>718</v>
      </c>
      <c r="N1" s="300">
        <f t="shared" ref="N1:AZ1" si="0">COUNTIF(N5:N723, "&gt;=1")</f>
        <v>718</v>
      </c>
      <c r="O1" s="300">
        <f t="shared" si="0"/>
        <v>708</v>
      </c>
      <c r="P1" s="300">
        <f t="shared" si="0"/>
        <v>389</v>
      </c>
      <c r="Q1" s="300">
        <f t="shared" si="0"/>
        <v>421</v>
      </c>
      <c r="R1" s="300">
        <f t="shared" si="0"/>
        <v>412</v>
      </c>
      <c r="S1" s="300">
        <f t="shared" si="0"/>
        <v>106</v>
      </c>
      <c r="T1" s="300">
        <f t="shared" si="0"/>
        <v>32</v>
      </c>
      <c r="U1" s="300">
        <f t="shared" si="0"/>
        <v>192</v>
      </c>
      <c r="V1" s="300">
        <f t="shared" si="0"/>
        <v>84</v>
      </c>
      <c r="W1" s="300">
        <f t="shared" si="0"/>
        <v>12</v>
      </c>
      <c r="X1" s="300">
        <f t="shared" si="0"/>
        <v>193</v>
      </c>
      <c r="Y1" s="300">
        <f t="shared" si="0"/>
        <v>85</v>
      </c>
      <c r="Z1" s="300">
        <f t="shared" si="0"/>
        <v>12</v>
      </c>
      <c r="AA1" s="300">
        <f t="shared" si="0"/>
        <v>538</v>
      </c>
      <c r="AB1" s="300">
        <f t="shared" si="0"/>
        <v>416</v>
      </c>
      <c r="AC1" s="300">
        <f t="shared" si="0"/>
        <v>43</v>
      </c>
      <c r="AD1" s="300">
        <f t="shared" si="0"/>
        <v>569</v>
      </c>
      <c r="AE1" s="300">
        <f t="shared" si="0"/>
        <v>367</v>
      </c>
      <c r="AF1" s="300">
        <f t="shared" si="0"/>
        <v>68</v>
      </c>
      <c r="AG1" s="300">
        <f t="shared" si="0"/>
        <v>183</v>
      </c>
      <c r="AH1" s="300">
        <f t="shared" si="0"/>
        <v>63</v>
      </c>
      <c r="AI1" s="300">
        <f t="shared" si="0"/>
        <v>4</v>
      </c>
      <c r="AJ1" s="300">
        <f t="shared" si="0"/>
        <v>719</v>
      </c>
      <c r="AK1" s="300">
        <f t="shared" si="0"/>
        <v>0</v>
      </c>
      <c r="AL1" s="300">
        <f t="shared" si="0"/>
        <v>712</v>
      </c>
      <c r="AM1" s="401">
        <f>COUNTIF(AM5:AM723, "&gt;=1")</f>
        <v>705</v>
      </c>
      <c r="AN1" s="401">
        <f>COUNTIF(AN5:AN723, "&gt;=1")</f>
        <v>135</v>
      </c>
      <c r="AO1" s="300">
        <f t="shared" si="0"/>
        <v>5</v>
      </c>
      <c r="AP1" s="300">
        <f t="shared" si="0"/>
        <v>76</v>
      </c>
      <c r="AQ1" s="300">
        <f t="shared" si="0"/>
        <v>717</v>
      </c>
      <c r="AR1" s="402">
        <f>COUNTIF(AR5:AR723, "&gt;=1")</f>
        <v>700</v>
      </c>
      <c r="AS1" s="401">
        <f>COUNTIF(AS5:AS723, "&gt;=1")</f>
        <v>705</v>
      </c>
      <c r="AT1" s="401">
        <f>COUNTIF(AT5:AT723, "&gt;=1")</f>
        <v>105</v>
      </c>
      <c r="AU1" s="401"/>
      <c r="AV1" s="300">
        <f t="shared" si="0"/>
        <v>587</v>
      </c>
      <c r="AW1" s="300">
        <f t="shared" si="0"/>
        <v>695</v>
      </c>
      <c r="AX1" s="300">
        <f t="shared" si="0"/>
        <v>653</v>
      </c>
      <c r="AY1" s="300">
        <f t="shared" si="0"/>
        <v>719</v>
      </c>
      <c r="AZ1" s="300">
        <f t="shared" si="0"/>
        <v>6</v>
      </c>
      <c r="BA1" s="552"/>
      <c r="BB1" s="300">
        <f t="shared" ref="BB1:BW1" si="1">COUNTIF(BB5:BB723, "&gt;=1")</f>
        <v>0</v>
      </c>
      <c r="BC1" s="300">
        <f t="shared" si="1"/>
        <v>25</v>
      </c>
      <c r="BD1" s="300">
        <f t="shared" si="1"/>
        <v>25</v>
      </c>
      <c r="BE1" s="300">
        <f t="shared" si="1"/>
        <v>21</v>
      </c>
      <c r="BF1" s="300"/>
      <c r="BG1" s="300"/>
      <c r="BH1" s="409"/>
      <c r="BI1" s="300">
        <f>COUNTIF(BI5:BI723, "&gt;=1")</f>
        <v>687</v>
      </c>
      <c r="BJ1" s="300">
        <f t="shared" si="1"/>
        <v>25</v>
      </c>
      <c r="BK1" s="300">
        <f t="shared" si="1"/>
        <v>9</v>
      </c>
      <c r="BL1" s="300">
        <f t="shared" si="1"/>
        <v>9</v>
      </c>
      <c r="BM1" s="300">
        <f t="shared" si="1"/>
        <v>2</v>
      </c>
      <c r="BN1" s="407"/>
      <c r="BO1" s="300">
        <f>COUNTIF(BO5:BO723,"&gt;3")</f>
        <v>236</v>
      </c>
      <c r="BP1" s="300">
        <f>COUNTIF(BP5:BP723, "&gt;=1")</f>
        <v>686</v>
      </c>
      <c r="BQ1" s="300">
        <f t="shared" si="1"/>
        <v>25</v>
      </c>
      <c r="BR1" s="300">
        <f t="shared" si="1"/>
        <v>10</v>
      </c>
      <c r="BS1" s="300">
        <f t="shared" si="1"/>
        <v>10</v>
      </c>
      <c r="BT1" s="300">
        <f t="shared" si="1"/>
        <v>1</v>
      </c>
      <c r="BU1" s="409"/>
      <c r="BV1" s="300">
        <f>COUNTIF(BV5:BV723, "=1")</f>
        <v>25</v>
      </c>
      <c r="BW1" s="300">
        <f t="shared" si="1"/>
        <v>25</v>
      </c>
      <c r="BX1" s="300">
        <f>COUNTIF(BX5:BX723, "&gt;=1")</f>
        <v>24</v>
      </c>
      <c r="BY1" s="300">
        <f>COUNTIF(BY5:BY723, "&gt;=1")</f>
        <v>24</v>
      </c>
      <c r="BZ1" s="300"/>
      <c r="CA1" s="403"/>
      <c r="CB1" s="413">
        <f>COUNTA(CB5:CB724)</f>
        <v>15</v>
      </c>
      <c r="CC1" s="413">
        <f>COUNTA(CC5:CC724)</f>
        <v>15</v>
      </c>
      <c r="CD1" s="413"/>
      <c r="CE1" s="413">
        <f>COUNTA(CE5:CE724)</f>
        <v>1</v>
      </c>
      <c r="CF1" s="413">
        <f>COUNTA(CF5:CF724)</f>
        <v>19</v>
      </c>
      <c r="CG1" s="413"/>
    </row>
    <row r="2" spans="1:86" ht="15" customHeight="1">
      <c r="I2" s="300">
        <f>SUBTOTAL(103,I$5:I$723)</f>
        <v>719</v>
      </c>
      <c r="J2" s="300">
        <f>SUBTOTAL(103,J$5:J$723)</f>
        <v>192</v>
      </c>
      <c r="K2" s="300">
        <f>SUBTOTAL(103,K$5:K$723)</f>
        <v>719</v>
      </c>
      <c r="L2" s="300">
        <f>SUBTOTAL(109,L$5:L$723)</f>
        <v>1593</v>
      </c>
      <c r="M2" s="300">
        <f t="shared" ref="M2:BY2" si="2">SUBTOTAL(109,M$5:M$723)</f>
        <v>718</v>
      </c>
      <c r="N2" s="300">
        <f t="shared" si="2"/>
        <v>718</v>
      </c>
      <c r="O2" s="300">
        <f t="shared" si="2"/>
        <v>9365</v>
      </c>
      <c r="P2" s="300">
        <f t="shared" si="2"/>
        <v>1859</v>
      </c>
      <c r="Q2" s="300">
        <f t="shared" si="2"/>
        <v>925</v>
      </c>
      <c r="R2" s="300">
        <f t="shared" si="2"/>
        <v>1774</v>
      </c>
      <c r="S2" s="300">
        <f t="shared" si="2"/>
        <v>196</v>
      </c>
      <c r="T2" s="300">
        <f t="shared" si="2"/>
        <v>94</v>
      </c>
      <c r="U2" s="300">
        <f t="shared" si="2"/>
        <v>1757</v>
      </c>
      <c r="V2" s="300">
        <f t="shared" si="2"/>
        <v>529</v>
      </c>
      <c r="W2" s="300">
        <f t="shared" si="2"/>
        <v>97</v>
      </c>
      <c r="X2" s="300">
        <f t="shared" si="2"/>
        <v>1761</v>
      </c>
      <c r="Y2" s="300">
        <f t="shared" si="2"/>
        <v>533</v>
      </c>
      <c r="Z2" s="300">
        <f t="shared" si="2"/>
        <v>97</v>
      </c>
      <c r="AA2" s="300">
        <f t="shared" si="2"/>
        <v>6738</v>
      </c>
      <c r="AB2" s="300">
        <f t="shared" si="2"/>
        <v>1539</v>
      </c>
      <c r="AC2" s="300">
        <f t="shared" si="2"/>
        <v>197</v>
      </c>
      <c r="AD2" s="300">
        <f t="shared" si="2"/>
        <v>8598</v>
      </c>
      <c r="AE2" s="300">
        <f t="shared" si="2"/>
        <v>1385</v>
      </c>
      <c r="AF2" s="300">
        <f t="shared" si="2"/>
        <v>314</v>
      </c>
      <c r="AG2" s="300">
        <f t="shared" si="2"/>
        <v>1632</v>
      </c>
      <c r="AH2" s="300">
        <f t="shared" si="2"/>
        <v>139</v>
      </c>
      <c r="AI2" s="300">
        <f t="shared" si="2"/>
        <v>24</v>
      </c>
      <c r="AJ2" s="300">
        <f t="shared" si="2"/>
        <v>719</v>
      </c>
      <c r="AK2" s="300">
        <f t="shared" si="2"/>
        <v>0</v>
      </c>
      <c r="AL2" s="300">
        <f t="shared" si="2"/>
        <v>4149</v>
      </c>
      <c r="AM2" s="401">
        <f t="shared" si="2"/>
        <v>3949</v>
      </c>
      <c r="AN2" s="401">
        <f t="shared" si="2"/>
        <v>481</v>
      </c>
      <c r="AO2" s="300">
        <f t="shared" si="2"/>
        <v>13</v>
      </c>
      <c r="AP2" s="300">
        <f t="shared" si="2"/>
        <v>785</v>
      </c>
      <c r="AQ2" s="300">
        <f t="shared" si="2"/>
        <v>19375</v>
      </c>
      <c r="AR2" s="402">
        <f t="shared" si="2"/>
        <v>19018</v>
      </c>
      <c r="AS2" s="401">
        <f t="shared" si="2"/>
        <v>18750</v>
      </c>
      <c r="AT2" s="401">
        <f t="shared" si="2"/>
        <v>1231</v>
      </c>
      <c r="AU2" s="401"/>
      <c r="AV2" s="300">
        <f t="shared" si="2"/>
        <v>1610</v>
      </c>
      <c r="AW2" s="300">
        <f t="shared" si="2"/>
        <v>4089</v>
      </c>
      <c r="AX2" s="301">
        <f t="shared" si="2"/>
        <v>18062</v>
      </c>
      <c r="AY2" s="301">
        <f t="shared" si="2"/>
        <v>1837</v>
      </c>
      <c r="AZ2" s="301">
        <f t="shared" si="2"/>
        <v>17</v>
      </c>
      <c r="BA2" s="553"/>
      <c r="BB2" s="300">
        <f t="shared" si="2"/>
        <v>0</v>
      </c>
      <c r="BC2" s="300">
        <f t="shared" si="2"/>
        <v>297</v>
      </c>
      <c r="BD2" s="300">
        <f t="shared" si="2"/>
        <v>173</v>
      </c>
      <c r="BE2" s="300">
        <f t="shared" si="2"/>
        <v>105</v>
      </c>
      <c r="BF2" s="300"/>
      <c r="BG2" s="300"/>
      <c r="BH2" s="409"/>
      <c r="BI2" s="300">
        <f t="shared" si="2"/>
        <v>17926</v>
      </c>
      <c r="BJ2" s="300">
        <f t="shared" si="2"/>
        <v>824</v>
      </c>
      <c r="BK2" s="300">
        <f t="shared" si="2"/>
        <v>37</v>
      </c>
      <c r="BL2" s="300">
        <f t="shared" si="2"/>
        <v>37</v>
      </c>
      <c r="BM2" s="300">
        <f t="shared" si="2"/>
        <v>14</v>
      </c>
      <c r="BN2" s="409"/>
      <c r="BO2" s="521">
        <f>AVERAGE(BO5:BO723)</f>
        <v>2.5091426916037176</v>
      </c>
      <c r="BP2" s="300">
        <f t="shared" si="2"/>
        <v>17924</v>
      </c>
      <c r="BQ2" s="300">
        <f t="shared" si="2"/>
        <v>826</v>
      </c>
      <c r="BR2" s="300">
        <f t="shared" si="2"/>
        <v>54</v>
      </c>
      <c r="BS2" s="300">
        <f t="shared" si="2"/>
        <v>54</v>
      </c>
      <c r="BT2" s="300">
        <f t="shared" si="2"/>
        <v>1</v>
      </c>
      <c r="BU2" s="409"/>
      <c r="BV2" s="300">
        <f>COUNTIF(BV5:BV723, "=2")</f>
        <v>0</v>
      </c>
      <c r="BW2" s="300">
        <f t="shared" si="2"/>
        <v>31</v>
      </c>
      <c r="BX2" s="300">
        <f t="shared" si="2"/>
        <v>118</v>
      </c>
      <c r="BY2" s="300">
        <f t="shared" si="2"/>
        <v>125</v>
      </c>
      <c r="BZ2" s="300"/>
      <c r="CA2" s="403"/>
      <c r="CB2" s="413"/>
      <c r="CC2" s="413"/>
      <c r="CD2" s="413"/>
      <c r="CE2" s="413"/>
      <c r="CF2" s="414"/>
      <c r="CG2" s="414"/>
    </row>
    <row r="3" spans="1:86" s="370" customFormat="1" ht="36.75" customHeight="1">
      <c r="A3" s="369"/>
      <c r="C3" s="370">
        <f>COUNTIF(C5:C723,"Y")</f>
        <v>719</v>
      </c>
      <c r="D3" s="371"/>
      <c r="E3" s="371"/>
      <c r="F3" s="371"/>
      <c r="K3" s="372"/>
      <c r="L3" s="415" t="s">
        <v>10152</v>
      </c>
      <c r="M3" s="590" t="s">
        <v>14</v>
      </c>
      <c r="N3" s="590"/>
      <c r="O3" s="590" t="s">
        <v>13</v>
      </c>
      <c r="P3" s="590"/>
      <c r="Q3" s="590"/>
      <c r="R3" s="591" t="s">
        <v>12</v>
      </c>
      <c r="S3" s="591"/>
      <c r="T3" s="591"/>
      <c r="U3" s="590" t="s">
        <v>11</v>
      </c>
      <c r="V3" s="590"/>
      <c r="W3" s="590"/>
      <c r="X3" s="590" t="s">
        <v>10</v>
      </c>
      <c r="Y3" s="590"/>
      <c r="Z3" s="590"/>
      <c r="AA3" s="591" t="s">
        <v>9</v>
      </c>
      <c r="AB3" s="591"/>
      <c r="AC3" s="591"/>
      <c r="AD3" s="590" t="s">
        <v>8</v>
      </c>
      <c r="AE3" s="590"/>
      <c r="AF3" s="590"/>
      <c r="AG3" s="590" t="s">
        <v>7</v>
      </c>
      <c r="AH3" s="590"/>
      <c r="AI3" s="590"/>
      <c r="AJ3" s="424" t="s">
        <v>10102</v>
      </c>
      <c r="AK3" s="424" t="s">
        <v>10100</v>
      </c>
      <c r="AL3" s="424" t="s">
        <v>10101</v>
      </c>
      <c r="AM3" s="425" t="s">
        <v>10159</v>
      </c>
      <c r="AN3" s="425" t="s">
        <v>10160</v>
      </c>
      <c r="AO3" s="424" t="s">
        <v>695</v>
      </c>
      <c r="AP3" s="424" t="s">
        <v>10103</v>
      </c>
      <c r="AQ3" s="424" t="s">
        <v>10104</v>
      </c>
      <c r="AR3" s="426" t="s">
        <v>2302</v>
      </c>
      <c r="AS3" s="425" t="s">
        <v>10156</v>
      </c>
      <c r="AT3" s="425" t="s">
        <v>2305</v>
      </c>
      <c r="AU3" s="426" t="s">
        <v>16221</v>
      </c>
      <c r="AV3" s="427" t="s">
        <v>6</v>
      </c>
      <c r="AW3" s="427" t="s">
        <v>5</v>
      </c>
      <c r="AX3" s="427" t="s">
        <v>10099</v>
      </c>
      <c r="AY3" s="427" t="s">
        <v>10116</v>
      </c>
      <c r="AZ3" s="427" t="s">
        <v>10117</v>
      </c>
      <c r="BA3" s="555" t="s">
        <v>16257</v>
      </c>
      <c r="BB3" s="412"/>
      <c r="BC3" s="405" t="s">
        <v>10164</v>
      </c>
      <c r="BD3" s="405" t="s">
        <v>10164</v>
      </c>
      <c r="BE3" s="405" t="s">
        <v>10164</v>
      </c>
      <c r="BF3" s="405" t="s">
        <v>16282</v>
      </c>
      <c r="BG3" s="405"/>
      <c r="BH3" s="406" t="s">
        <v>10173</v>
      </c>
      <c r="BI3" s="404" t="s">
        <v>10162</v>
      </c>
      <c r="BJ3" s="404" t="s">
        <v>10162</v>
      </c>
      <c r="BK3" s="404" t="s">
        <v>10162</v>
      </c>
      <c r="BL3" s="404" t="s">
        <v>10162</v>
      </c>
      <c r="BM3" s="404" t="s">
        <v>10162</v>
      </c>
      <c r="BN3" s="542" t="s">
        <v>16295</v>
      </c>
      <c r="BO3" s="506" t="s">
        <v>10183</v>
      </c>
      <c r="BP3" s="405" t="s">
        <v>10163</v>
      </c>
      <c r="BQ3" s="405" t="s">
        <v>10163</v>
      </c>
      <c r="BR3" s="405" t="s">
        <v>10163</v>
      </c>
      <c r="BS3" s="405" t="s">
        <v>10163</v>
      </c>
      <c r="BT3" s="405" t="s">
        <v>10163</v>
      </c>
      <c r="BU3" s="406" t="s">
        <v>10172</v>
      </c>
      <c r="BV3" s="404" t="s">
        <v>10165</v>
      </c>
      <c r="BW3" s="404" t="s">
        <v>10166</v>
      </c>
      <c r="BX3" s="404" t="s">
        <v>10166</v>
      </c>
      <c r="BY3" s="404" t="s">
        <v>10166</v>
      </c>
      <c r="BZ3" s="542" t="s">
        <v>16230</v>
      </c>
      <c r="CA3" s="410"/>
      <c r="CB3" s="412" t="s">
        <v>10174</v>
      </c>
      <c r="CC3" s="412" t="s">
        <v>10175</v>
      </c>
      <c r="CD3" s="412" t="s">
        <v>16225</v>
      </c>
      <c r="CE3" s="412" t="s">
        <v>10176</v>
      </c>
      <c r="CF3" s="412" t="s">
        <v>10177</v>
      </c>
      <c r="CG3" s="549" t="s">
        <v>16236</v>
      </c>
      <c r="CH3" s="416">
        <f>AQ2/SUM(AP2:AQ2)</f>
        <v>0.96106150793650791</v>
      </c>
    </row>
    <row r="4" spans="1:86" s="79" customFormat="1" ht="44.25" customHeight="1">
      <c r="A4" s="76" t="s">
        <v>2231</v>
      </c>
      <c r="B4" s="77" t="s">
        <v>17</v>
      </c>
      <c r="C4" s="394" t="s">
        <v>2232</v>
      </c>
      <c r="D4" s="78" t="s">
        <v>18</v>
      </c>
      <c r="E4" s="78" t="s">
        <v>19</v>
      </c>
      <c r="F4" s="78" t="s">
        <v>20</v>
      </c>
      <c r="G4" s="511" t="s">
        <v>16</v>
      </c>
      <c r="H4" s="77" t="s">
        <v>16214</v>
      </c>
      <c r="I4" s="77" t="s">
        <v>23</v>
      </c>
      <c r="J4" s="77" t="s">
        <v>24</v>
      </c>
      <c r="K4" s="77" t="s">
        <v>707</v>
      </c>
      <c r="L4" s="417" t="s">
        <v>4</v>
      </c>
      <c r="M4" s="418" t="s">
        <v>3</v>
      </c>
      <c r="N4" s="419" t="s">
        <v>2</v>
      </c>
      <c r="O4" s="418" t="s">
        <v>3</v>
      </c>
      <c r="P4" s="419" t="s">
        <v>2</v>
      </c>
      <c r="Q4" s="420" t="s">
        <v>0</v>
      </c>
      <c r="R4" s="418" t="s">
        <v>3</v>
      </c>
      <c r="S4" s="419" t="s">
        <v>2</v>
      </c>
      <c r="T4" s="420" t="s">
        <v>0</v>
      </c>
      <c r="U4" s="418" t="s">
        <v>3</v>
      </c>
      <c r="V4" s="419" t="s">
        <v>2</v>
      </c>
      <c r="W4" s="420" t="s">
        <v>0</v>
      </c>
      <c r="X4" s="418" t="s">
        <v>3</v>
      </c>
      <c r="Y4" s="419" t="s">
        <v>2</v>
      </c>
      <c r="Z4" s="420" t="s">
        <v>0</v>
      </c>
      <c r="AA4" s="418" t="s">
        <v>3</v>
      </c>
      <c r="AB4" s="419" t="s">
        <v>2</v>
      </c>
      <c r="AC4" s="420" t="s">
        <v>0</v>
      </c>
      <c r="AD4" s="418" t="s">
        <v>3</v>
      </c>
      <c r="AE4" s="419" t="s">
        <v>2</v>
      </c>
      <c r="AF4" s="420" t="s">
        <v>0</v>
      </c>
      <c r="AG4" s="418" t="s">
        <v>3</v>
      </c>
      <c r="AH4" s="419" t="s">
        <v>2</v>
      </c>
      <c r="AI4" s="420" t="s">
        <v>0</v>
      </c>
      <c r="AJ4" s="428" t="s">
        <v>1</v>
      </c>
      <c r="AK4" s="428" t="s">
        <v>1</v>
      </c>
      <c r="AL4" s="428" t="s">
        <v>1</v>
      </c>
      <c r="AM4" s="428" t="s">
        <v>1</v>
      </c>
      <c r="AN4" s="428" t="s">
        <v>1</v>
      </c>
      <c r="AO4" s="428" t="s">
        <v>1</v>
      </c>
      <c r="AP4" s="572" t="s">
        <v>1</v>
      </c>
      <c r="AQ4" s="572" t="s">
        <v>1</v>
      </c>
      <c r="AR4" s="428" t="s">
        <v>1</v>
      </c>
      <c r="AS4" s="570" t="s">
        <v>1</v>
      </c>
      <c r="AT4" s="428" t="s">
        <v>1</v>
      </c>
      <c r="AU4" s="569"/>
      <c r="AV4" s="428" t="s">
        <v>1</v>
      </c>
      <c r="AW4" s="428" t="s">
        <v>1</v>
      </c>
      <c r="AX4" s="428" t="s">
        <v>1</v>
      </c>
      <c r="AY4" s="428" t="s">
        <v>1</v>
      </c>
      <c r="AZ4" s="428" t="s">
        <v>1</v>
      </c>
      <c r="BA4" s="428"/>
      <c r="BB4" s="428"/>
      <c r="BC4" s="77" t="s">
        <v>10170</v>
      </c>
      <c r="BD4" s="428" t="s">
        <v>10171</v>
      </c>
      <c r="BE4" s="428" t="s">
        <v>10169</v>
      </c>
      <c r="BF4" s="428" t="s">
        <v>16283</v>
      </c>
      <c r="BG4" s="428" t="s">
        <v>16284</v>
      </c>
      <c r="BH4" s="428"/>
      <c r="BI4" s="429" t="s">
        <v>10179</v>
      </c>
      <c r="BJ4" s="428" t="s">
        <v>10167</v>
      </c>
      <c r="BK4" s="428" t="s">
        <v>10168</v>
      </c>
      <c r="BL4" s="428" t="s">
        <v>10167</v>
      </c>
      <c r="BM4" s="428" t="s">
        <v>10168</v>
      </c>
      <c r="BN4" s="543"/>
      <c r="BO4" s="430" t="s">
        <v>10184</v>
      </c>
      <c r="BP4" s="429" t="s">
        <v>10179</v>
      </c>
      <c r="BQ4" s="428" t="s">
        <v>10167</v>
      </c>
      <c r="BR4" s="428" t="s">
        <v>10168</v>
      </c>
      <c r="BS4" s="428" t="s">
        <v>10167</v>
      </c>
      <c r="BT4" s="428" t="s">
        <v>10168</v>
      </c>
      <c r="BU4" s="428"/>
      <c r="BV4" s="428"/>
      <c r="BW4" s="428" t="s">
        <v>10181</v>
      </c>
      <c r="BX4" s="428" t="s">
        <v>10182</v>
      </c>
      <c r="BY4" s="428" t="s">
        <v>10180</v>
      </c>
      <c r="BZ4" s="543" t="s">
        <v>16232</v>
      </c>
      <c r="CA4" s="428"/>
      <c r="CB4" s="519"/>
      <c r="CC4" s="519"/>
      <c r="CD4" s="519"/>
      <c r="CE4" s="519"/>
      <c r="CF4" s="519"/>
      <c r="CG4" s="546"/>
      <c r="CH4" s="421">
        <f>AP2/SUM(AP2:AQ2)</f>
        <v>3.8938492063492064E-2</v>
      </c>
    </row>
    <row r="5" spans="1:86" ht="16.5" customHeight="1">
      <c r="A5" s="81">
        <v>1</v>
      </c>
      <c r="B5" s="82" t="s">
        <v>722</v>
      </c>
      <c r="C5" s="83" t="s">
        <v>28</v>
      </c>
      <c r="D5" s="82" t="s">
        <v>2233</v>
      </c>
      <c r="E5" s="82" t="s">
        <v>723</v>
      </c>
      <c r="F5" s="84" t="s">
        <v>724</v>
      </c>
      <c r="G5" s="85" t="s">
        <v>725</v>
      </c>
      <c r="H5" s="512">
        <v>2</v>
      </c>
      <c r="I5" s="390" t="s">
        <v>26</v>
      </c>
      <c r="J5" s="390"/>
      <c r="K5" s="88" t="s">
        <v>5123</v>
      </c>
      <c r="L5" s="522">
        <v>2</v>
      </c>
      <c r="M5" s="367">
        <v>1</v>
      </c>
      <c r="N5" s="367">
        <v>1</v>
      </c>
      <c r="O5" s="523">
        <v>15</v>
      </c>
      <c r="P5" s="523">
        <v>7</v>
      </c>
      <c r="Q5" s="523">
        <v>0</v>
      </c>
      <c r="R5" s="523">
        <v>0</v>
      </c>
      <c r="S5" s="523">
        <v>0</v>
      </c>
      <c r="T5" s="523">
        <v>0</v>
      </c>
      <c r="U5" s="524">
        <v>0</v>
      </c>
      <c r="V5" s="524">
        <v>0</v>
      </c>
      <c r="W5" s="524">
        <v>0</v>
      </c>
      <c r="X5" s="524">
        <v>4</v>
      </c>
      <c r="Y5" s="524">
        <v>4</v>
      </c>
      <c r="Z5" s="524">
        <v>0</v>
      </c>
      <c r="AA5" s="524">
        <v>1</v>
      </c>
      <c r="AB5" s="524">
        <v>1</v>
      </c>
      <c r="AC5" s="524">
        <v>0</v>
      </c>
      <c r="AD5" s="524">
        <v>20</v>
      </c>
      <c r="AE5" s="524">
        <v>10</v>
      </c>
      <c r="AF5" s="524">
        <v>0</v>
      </c>
      <c r="AG5" s="524">
        <v>2</v>
      </c>
      <c r="AH5" s="524">
        <v>1</v>
      </c>
      <c r="AI5" s="524">
        <v>0</v>
      </c>
      <c r="AJ5" s="395">
        <v>1</v>
      </c>
      <c r="AK5" s="395">
        <v>0</v>
      </c>
      <c r="AL5" s="395">
        <v>8</v>
      </c>
      <c r="AM5" s="395">
        <v>8</v>
      </c>
      <c r="AN5" s="395">
        <v>0</v>
      </c>
      <c r="AO5" s="525">
        <v>0</v>
      </c>
      <c r="AP5" s="396">
        <v>0</v>
      </c>
      <c r="AQ5" s="526">
        <v>39</v>
      </c>
      <c r="AR5" s="527">
        <v>39</v>
      </c>
      <c r="AS5" s="527">
        <v>39</v>
      </c>
      <c r="AT5" s="527">
        <v>0</v>
      </c>
      <c r="AU5" s="527">
        <v>9</v>
      </c>
      <c r="AV5" s="395">
        <v>1</v>
      </c>
      <c r="AW5" s="395">
        <v>6</v>
      </c>
      <c r="AX5" s="395">
        <v>39</v>
      </c>
      <c r="AY5" s="395">
        <v>2</v>
      </c>
      <c r="AZ5" s="395">
        <v>0</v>
      </c>
      <c r="BA5" s="422"/>
      <c r="BB5" s="422"/>
      <c r="BC5" s="422"/>
      <c r="BD5" s="422"/>
      <c r="BE5" s="422"/>
      <c r="BF5" s="422"/>
      <c r="BG5" s="422"/>
      <c r="BH5" s="422"/>
      <c r="BI5" s="423">
        <f>AS5-BJ5</f>
        <v>39</v>
      </c>
      <c r="BJ5" s="422"/>
      <c r="BK5" s="422"/>
      <c r="BL5" s="422"/>
      <c r="BM5" s="422"/>
      <c r="BN5" s="422"/>
      <c r="BO5" s="528">
        <v>1.07</v>
      </c>
      <c r="BP5" s="423">
        <f>AS5-BQ5</f>
        <v>39</v>
      </c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2"/>
      <c r="CB5" s="422"/>
      <c r="CC5" s="422"/>
      <c r="CD5" s="422"/>
      <c r="CE5" s="422"/>
      <c r="CF5" s="422"/>
      <c r="CG5" s="547"/>
    </row>
    <row r="6" spans="1:86" ht="16.5" customHeight="1">
      <c r="A6" s="80">
        <v>2</v>
      </c>
      <c r="B6" s="86" t="s">
        <v>729</v>
      </c>
      <c r="C6" s="88" t="s">
        <v>28</v>
      </c>
      <c r="D6" s="86" t="s">
        <v>2233</v>
      </c>
      <c r="E6" s="86" t="s">
        <v>723</v>
      </c>
      <c r="F6" s="89" t="s">
        <v>730</v>
      </c>
      <c r="G6" s="90" t="s">
        <v>731</v>
      </c>
      <c r="H6" s="512">
        <v>2</v>
      </c>
      <c r="I6" s="390" t="s">
        <v>2353</v>
      </c>
      <c r="J6" s="390" t="s">
        <v>35</v>
      </c>
      <c r="K6" s="88" t="s">
        <v>5123</v>
      </c>
      <c r="L6" s="522">
        <v>3</v>
      </c>
      <c r="M6" s="367">
        <v>1</v>
      </c>
      <c r="N6" s="367">
        <v>1</v>
      </c>
      <c r="O6" s="523">
        <v>12</v>
      </c>
      <c r="P6" s="523">
        <v>4</v>
      </c>
      <c r="Q6" s="523">
        <v>0</v>
      </c>
      <c r="R6" s="523">
        <v>0</v>
      </c>
      <c r="S6" s="523">
        <v>0</v>
      </c>
      <c r="T6" s="523">
        <v>0</v>
      </c>
      <c r="U6" s="524">
        <v>17</v>
      </c>
      <c r="V6" s="524">
        <v>1</v>
      </c>
      <c r="W6" s="524">
        <v>0</v>
      </c>
      <c r="X6" s="524">
        <v>17</v>
      </c>
      <c r="Y6" s="524">
        <v>1</v>
      </c>
      <c r="Z6" s="524">
        <v>0</v>
      </c>
      <c r="AA6" s="524">
        <v>1</v>
      </c>
      <c r="AB6" s="524">
        <v>1</v>
      </c>
      <c r="AC6" s="524">
        <v>0</v>
      </c>
      <c r="AD6" s="524">
        <v>9</v>
      </c>
      <c r="AE6" s="524">
        <v>5</v>
      </c>
      <c r="AF6" s="524">
        <v>0</v>
      </c>
      <c r="AG6" s="524">
        <v>0</v>
      </c>
      <c r="AH6" s="524">
        <v>0</v>
      </c>
      <c r="AI6" s="524">
        <v>0</v>
      </c>
      <c r="AJ6" s="395">
        <v>1</v>
      </c>
      <c r="AK6" s="395">
        <v>0</v>
      </c>
      <c r="AL6" s="395">
        <v>6</v>
      </c>
      <c r="AM6" s="395">
        <v>6</v>
      </c>
      <c r="AN6" s="395">
        <v>0</v>
      </c>
      <c r="AO6" s="525">
        <v>0</v>
      </c>
      <c r="AP6" s="396">
        <v>0</v>
      </c>
      <c r="AQ6" s="526">
        <v>30</v>
      </c>
      <c r="AR6" s="527">
        <v>34</v>
      </c>
      <c r="AS6" s="527">
        <v>30</v>
      </c>
      <c r="AT6" s="527">
        <v>0</v>
      </c>
      <c r="AU6" s="527">
        <v>8</v>
      </c>
      <c r="AV6" s="395">
        <v>1</v>
      </c>
      <c r="AW6" s="395">
        <v>6</v>
      </c>
      <c r="AX6" s="395">
        <v>30</v>
      </c>
      <c r="AY6" s="395">
        <v>2</v>
      </c>
      <c r="AZ6" s="395">
        <v>0</v>
      </c>
      <c r="BA6" s="422"/>
      <c r="BB6" s="422"/>
      <c r="BC6" s="422"/>
      <c r="BD6" s="422"/>
      <c r="BE6" s="422"/>
      <c r="BF6" s="422"/>
      <c r="BG6" s="422"/>
      <c r="BH6" s="422"/>
      <c r="BI6" s="423">
        <f t="shared" ref="BI6:BI69" si="3">AS6-BJ6</f>
        <v>30</v>
      </c>
      <c r="BJ6" s="422"/>
      <c r="BK6" s="422"/>
      <c r="BL6" s="422"/>
      <c r="BM6" s="422"/>
      <c r="BN6" s="422"/>
      <c r="BO6" s="528">
        <v>0</v>
      </c>
      <c r="BP6" s="423">
        <f t="shared" ref="BP6:BP69" si="4">AS6-BQ6</f>
        <v>30</v>
      </c>
      <c r="BQ6" s="422"/>
      <c r="BR6" s="422"/>
      <c r="BS6" s="422"/>
      <c r="BT6" s="422"/>
      <c r="BU6" s="422"/>
      <c r="BV6" s="422"/>
      <c r="BW6" s="422"/>
      <c r="BX6" s="422"/>
      <c r="BY6" s="422"/>
      <c r="BZ6" s="422"/>
      <c r="CA6" s="422"/>
      <c r="CB6" s="422"/>
      <c r="CC6" s="422"/>
      <c r="CD6" s="422"/>
      <c r="CE6" s="422"/>
      <c r="CF6" s="422"/>
      <c r="CG6" s="547"/>
    </row>
    <row r="7" spans="1:86" ht="16.5" customHeight="1">
      <c r="A7" s="80">
        <v>3</v>
      </c>
      <c r="B7" s="86" t="s">
        <v>732</v>
      </c>
      <c r="C7" s="88" t="s">
        <v>28</v>
      </c>
      <c r="D7" s="86" t="s">
        <v>2233</v>
      </c>
      <c r="E7" s="86" t="s">
        <v>723</v>
      </c>
      <c r="F7" s="87" t="s">
        <v>727</v>
      </c>
      <c r="G7" s="90" t="s">
        <v>733</v>
      </c>
      <c r="H7" s="512">
        <v>10</v>
      </c>
      <c r="I7" s="390" t="s">
        <v>26</v>
      </c>
      <c r="J7" s="390" t="s">
        <v>35</v>
      </c>
      <c r="K7" s="88" t="s">
        <v>5123</v>
      </c>
      <c r="L7" s="522">
        <v>3</v>
      </c>
      <c r="M7" s="367">
        <v>1</v>
      </c>
      <c r="N7" s="367">
        <v>1</v>
      </c>
      <c r="O7" s="523">
        <v>14</v>
      </c>
      <c r="P7" s="523">
        <v>7</v>
      </c>
      <c r="Q7" s="523">
        <v>0</v>
      </c>
      <c r="R7" s="523">
        <v>0</v>
      </c>
      <c r="S7" s="523">
        <v>0</v>
      </c>
      <c r="T7" s="523">
        <v>0</v>
      </c>
      <c r="U7" s="524">
        <v>11</v>
      </c>
      <c r="V7" s="524">
        <v>1</v>
      </c>
      <c r="W7" s="524">
        <v>0</v>
      </c>
      <c r="X7" s="524">
        <v>11</v>
      </c>
      <c r="Y7" s="524">
        <v>1</v>
      </c>
      <c r="Z7" s="524">
        <v>0</v>
      </c>
      <c r="AA7" s="524">
        <v>0</v>
      </c>
      <c r="AB7" s="524">
        <v>0</v>
      </c>
      <c r="AC7" s="524">
        <v>0</v>
      </c>
      <c r="AD7" s="524">
        <v>25</v>
      </c>
      <c r="AE7" s="524">
        <v>9</v>
      </c>
      <c r="AF7" s="524">
        <v>0</v>
      </c>
      <c r="AG7" s="524">
        <v>0</v>
      </c>
      <c r="AH7" s="524">
        <v>0</v>
      </c>
      <c r="AI7" s="524">
        <v>0</v>
      </c>
      <c r="AJ7" s="395">
        <v>1</v>
      </c>
      <c r="AK7" s="395">
        <v>0</v>
      </c>
      <c r="AL7" s="395">
        <v>6</v>
      </c>
      <c r="AM7" s="395">
        <v>6</v>
      </c>
      <c r="AN7" s="395">
        <v>0</v>
      </c>
      <c r="AO7" s="525">
        <v>0</v>
      </c>
      <c r="AP7" s="396">
        <v>0</v>
      </c>
      <c r="AQ7" s="526">
        <v>25</v>
      </c>
      <c r="AR7" s="527">
        <v>29</v>
      </c>
      <c r="AS7" s="527">
        <v>25</v>
      </c>
      <c r="AT7" s="527">
        <v>0</v>
      </c>
      <c r="AU7" s="527">
        <v>7</v>
      </c>
      <c r="AV7" s="395">
        <v>1</v>
      </c>
      <c r="AW7" s="395">
        <v>5</v>
      </c>
      <c r="AX7" s="395">
        <v>25</v>
      </c>
      <c r="AY7" s="395">
        <v>2</v>
      </c>
      <c r="AZ7" s="395">
        <v>0</v>
      </c>
      <c r="BA7" s="422"/>
      <c r="BB7" s="422"/>
      <c r="BC7" s="422"/>
      <c r="BD7" s="422"/>
      <c r="BE7" s="422"/>
      <c r="BF7" s="422"/>
      <c r="BG7" s="422"/>
      <c r="BH7" s="422"/>
      <c r="BI7" s="423">
        <f t="shared" si="3"/>
        <v>25</v>
      </c>
      <c r="BJ7" s="422"/>
      <c r="BK7" s="422"/>
      <c r="BL7" s="422"/>
      <c r="BM7" s="422"/>
      <c r="BN7" s="422"/>
      <c r="BO7" s="528">
        <v>0</v>
      </c>
      <c r="BP7" s="423">
        <f t="shared" si="4"/>
        <v>25</v>
      </c>
      <c r="BQ7" s="422"/>
      <c r="BR7" s="422"/>
      <c r="BS7" s="422"/>
      <c r="BT7" s="422"/>
      <c r="BU7" s="422"/>
      <c r="BV7" s="422"/>
      <c r="BW7" s="422"/>
      <c r="BX7" s="422"/>
      <c r="BY7" s="422"/>
      <c r="BZ7" s="422"/>
      <c r="CA7" s="422"/>
      <c r="CB7" s="422"/>
      <c r="CC7" s="422"/>
      <c r="CD7" s="422"/>
      <c r="CE7" s="422"/>
      <c r="CF7" s="422"/>
      <c r="CG7" s="547"/>
    </row>
    <row r="8" spans="1:86" ht="16.5" customHeight="1">
      <c r="A8" s="81">
        <v>4</v>
      </c>
      <c r="B8" s="86" t="s">
        <v>734</v>
      </c>
      <c r="C8" s="88" t="s">
        <v>28</v>
      </c>
      <c r="D8" s="86" t="s">
        <v>2233</v>
      </c>
      <c r="E8" s="86" t="s">
        <v>723</v>
      </c>
      <c r="F8" s="87" t="s">
        <v>727</v>
      </c>
      <c r="G8" s="90" t="s">
        <v>735</v>
      </c>
      <c r="H8" s="512">
        <v>8</v>
      </c>
      <c r="I8" s="390" t="s">
        <v>26</v>
      </c>
      <c r="J8" s="390" t="s">
        <v>35</v>
      </c>
      <c r="K8" s="88" t="s">
        <v>5123</v>
      </c>
      <c r="L8" s="522">
        <v>3</v>
      </c>
      <c r="M8" s="367">
        <v>1</v>
      </c>
      <c r="N8" s="367">
        <v>1</v>
      </c>
      <c r="O8" s="523">
        <v>14</v>
      </c>
      <c r="P8" s="523">
        <v>0</v>
      </c>
      <c r="Q8" s="523">
        <v>0</v>
      </c>
      <c r="R8" s="523">
        <v>0</v>
      </c>
      <c r="S8" s="523">
        <v>0</v>
      </c>
      <c r="T8" s="523">
        <v>0</v>
      </c>
      <c r="U8" s="524">
        <v>18</v>
      </c>
      <c r="V8" s="524">
        <v>0</v>
      </c>
      <c r="W8" s="524">
        <v>0</v>
      </c>
      <c r="X8" s="524">
        <v>18</v>
      </c>
      <c r="Y8" s="524">
        <v>0</v>
      </c>
      <c r="Z8" s="524">
        <v>0</v>
      </c>
      <c r="AA8" s="524">
        <v>1</v>
      </c>
      <c r="AB8" s="524">
        <v>1</v>
      </c>
      <c r="AC8" s="524">
        <v>0</v>
      </c>
      <c r="AD8" s="524">
        <v>9</v>
      </c>
      <c r="AE8" s="524">
        <v>0</v>
      </c>
      <c r="AF8" s="524">
        <v>0</v>
      </c>
      <c r="AG8" s="524">
        <v>0</v>
      </c>
      <c r="AH8" s="524">
        <v>0</v>
      </c>
      <c r="AI8" s="524">
        <v>0</v>
      </c>
      <c r="AJ8" s="395">
        <v>1</v>
      </c>
      <c r="AK8" s="395">
        <v>0</v>
      </c>
      <c r="AL8" s="395">
        <v>7</v>
      </c>
      <c r="AM8" s="395">
        <v>7</v>
      </c>
      <c r="AN8" s="395">
        <v>0</v>
      </c>
      <c r="AO8" s="525">
        <v>0</v>
      </c>
      <c r="AP8" s="396">
        <v>0</v>
      </c>
      <c r="AQ8" s="526">
        <v>33</v>
      </c>
      <c r="AR8" s="527">
        <v>33</v>
      </c>
      <c r="AS8" s="527">
        <v>33</v>
      </c>
      <c r="AT8" s="527">
        <v>0</v>
      </c>
      <c r="AU8" s="527">
        <v>9</v>
      </c>
      <c r="AV8" s="395">
        <v>1</v>
      </c>
      <c r="AW8" s="395">
        <v>7</v>
      </c>
      <c r="AX8" s="395">
        <v>33</v>
      </c>
      <c r="AY8" s="395">
        <v>2</v>
      </c>
      <c r="AZ8" s="395">
        <v>0</v>
      </c>
      <c r="BA8" s="422"/>
      <c r="BB8" s="422"/>
      <c r="BC8" s="422"/>
      <c r="BD8" s="422"/>
      <c r="BE8" s="422"/>
      <c r="BF8" s="422"/>
      <c r="BG8" s="422"/>
      <c r="BH8" s="422"/>
      <c r="BI8" s="423">
        <f t="shared" si="3"/>
        <v>33</v>
      </c>
      <c r="BJ8" s="422"/>
      <c r="BK8" s="422"/>
      <c r="BL8" s="422"/>
      <c r="BM8" s="422"/>
      <c r="BN8" s="422"/>
      <c r="BO8" s="528">
        <v>0.21</v>
      </c>
      <c r="BP8" s="423">
        <f t="shared" si="4"/>
        <v>33</v>
      </c>
      <c r="BQ8" s="422"/>
      <c r="BR8" s="422"/>
      <c r="BS8" s="422"/>
      <c r="BT8" s="422"/>
      <c r="BU8" s="422"/>
      <c r="BV8" s="422"/>
      <c r="BW8" s="422"/>
      <c r="BX8" s="422"/>
      <c r="BY8" s="422"/>
      <c r="BZ8" s="422"/>
      <c r="CA8" s="422"/>
      <c r="CB8" s="422"/>
      <c r="CC8" s="422"/>
      <c r="CD8" s="422"/>
      <c r="CE8" s="422"/>
      <c r="CF8" s="422"/>
      <c r="CG8" s="547"/>
    </row>
    <row r="9" spans="1:86" ht="16.5" customHeight="1">
      <c r="A9" s="80">
        <v>5</v>
      </c>
      <c r="B9" s="86" t="s">
        <v>736</v>
      </c>
      <c r="C9" s="88" t="s">
        <v>28</v>
      </c>
      <c r="D9" s="86" t="s">
        <v>2233</v>
      </c>
      <c r="E9" s="86" t="s">
        <v>723</v>
      </c>
      <c r="F9" s="87" t="s">
        <v>727</v>
      </c>
      <c r="G9" s="90" t="s">
        <v>737</v>
      </c>
      <c r="H9" s="512">
        <v>3</v>
      </c>
      <c r="I9" s="390" t="s">
        <v>2353</v>
      </c>
      <c r="J9" s="390" t="s">
        <v>35</v>
      </c>
      <c r="K9" s="88" t="s">
        <v>5123</v>
      </c>
      <c r="L9" s="522">
        <v>3</v>
      </c>
      <c r="M9" s="367">
        <v>1</v>
      </c>
      <c r="N9" s="367">
        <v>1</v>
      </c>
      <c r="O9" s="523">
        <v>10</v>
      </c>
      <c r="P9" s="523">
        <v>1</v>
      </c>
      <c r="Q9" s="523">
        <v>0</v>
      </c>
      <c r="R9" s="523">
        <v>0</v>
      </c>
      <c r="S9" s="523">
        <v>0</v>
      </c>
      <c r="T9" s="523">
        <v>0</v>
      </c>
      <c r="U9" s="524">
        <v>0</v>
      </c>
      <c r="V9" s="524">
        <v>0</v>
      </c>
      <c r="W9" s="524">
        <v>0</v>
      </c>
      <c r="X9" s="524">
        <v>0</v>
      </c>
      <c r="Y9" s="524">
        <v>0</v>
      </c>
      <c r="Z9" s="524">
        <v>0</v>
      </c>
      <c r="AA9" s="524">
        <v>4</v>
      </c>
      <c r="AB9" s="524">
        <v>0</v>
      </c>
      <c r="AC9" s="524">
        <v>0</v>
      </c>
      <c r="AD9" s="524">
        <v>14</v>
      </c>
      <c r="AE9" s="524">
        <v>2</v>
      </c>
      <c r="AF9" s="524">
        <v>0</v>
      </c>
      <c r="AG9" s="524">
        <v>0</v>
      </c>
      <c r="AH9" s="524">
        <v>0</v>
      </c>
      <c r="AI9" s="524">
        <v>0</v>
      </c>
      <c r="AJ9" s="395">
        <v>1</v>
      </c>
      <c r="AK9" s="395">
        <v>0</v>
      </c>
      <c r="AL9" s="395">
        <v>9</v>
      </c>
      <c r="AM9" s="395">
        <v>9</v>
      </c>
      <c r="AN9" s="395">
        <v>0</v>
      </c>
      <c r="AO9" s="525">
        <v>0</v>
      </c>
      <c r="AP9" s="396">
        <v>0</v>
      </c>
      <c r="AQ9" s="526">
        <v>26</v>
      </c>
      <c r="AR9" s="527">
        <v>29</v>
      </c>
      <c r="AS9" s="527">
        <v>26</v>
      </c>
      <c r="AT9" s="527">
        <v>0</v>
      </c>
      <c r="AU9" s="527">
        <v>5</v>
      </c>
      <c r="AV9" s="395">
        <v>1</v>
      </c>
      <c r="AW9" s="395">
        <v>7</v>
      </c>
      <c r="AX9" s="395">
        <v>26</v>
      </c>
      <c r="AY9" s="395">
        <v>2</v>
      </c>
      <c r="AZ9" s="395">
        <v>0</v>
      </c>
      <c r="BA9" s="422"/>
      <c r="BB9" s="422"/>
      <c r="BC9" s="422"/>
      <c r="BD9" s="422"/>
      <c r="BE9" s="422"/>
      <c r="BF9" s="422"/>
      <c r="BG9" s="422"/>
      <c r="BH9" s="422"/>
      <c r="BI9" s="423">
        <f t="shared" si="3"/>
        <v>26</v>
      </c>
      <c r="BJ9" s="422"/>
      <c r="BK9" s="422"/>
      <c r="BL9" s="422"/>
      <c r="BM9" s="422"/>
      <c r="BN9" s="422"/>
      <c r="BO9" s="528">
        <v>1.04</v>
      </c>
      <c r="BP9" s="423">
        <f t="shared" si="4"/>
        <v>26</v>
      </c>
      <c r="BQ9" s="422"/>
      <c r="BR9" s="422"/>
      <c r="BS9" s="422"/>
      <c r="BT9" s="422"/>
      <c r="BU9" s="422"/>
      <c r="BV9" s="422"/>
      <c r="BW9" s="422"/>
      <c r="BX9" s="422"/>
      <c r="BY9" s="422"/>
      <c r="BZ9" s="422"/>
      <c r="CA9" s="422"/>
      <c r="CB9" s="422"/>
      <c r="CC9" s="422"/>
      <c r="CD9" s="422"/>
      <c r="CE9" s="422"/>
      <c r="CF9" s="422"/>
      <c r="CG9" s="547"/>
    </row>
    <row r="10" spans="1:86" ht="16.5" customHeight="1">
      <c r="A10" s="80">
        <v>6</v>
      </c>
      <c r="B10" s="86" t="s">
        <v>738</v>
      </c>
      <c r="C10" s="88" t="s">
        <v>28</v>
      </c>
      <c r="D10" s="86" t="s">
        <v>2233</v>
      </c>
      <c r="E10" s="86" t="s">
        <v>723</v>
      </c>
      <c r="F10" s="89" t="s">
        <v>730</v>
      </c>
      <c r="G10" s="90" t="s">
        <v>739</v>
      </c>
      <c r="H10" s="512">
        <v>2</v>
      </c>
      <c r="I10" s="390" t="s">
        <v>26</v>
      </c>
      <c r="J10" s="390" t="s">
        <v>35</v>
      </c>
      <c r="K10" s="88" t="s">
        <v>5123</v>
      </c>
      <c r="L10" s="522">
        <v>3</v>
      </c>
      <c r="M10" s="367">
        <v>1</v>
      </c>
      <c r="N10" s="367">
        <v>1</v>
      </c>
      <c r="O10" s="523">
        <v>10</v>
      </c>
      <c r="P10" s="523">
        <v>2</v>
      </c>
      <c r="Q10" s="523">
        <v>0</v>
      </c>
      <c r="R10" s="523">
        <v>0</v>
      </c>
      <c r="S10" s="523">
        <v>0</v>
      </c>
      <c r="T10" s="523">
        <v>0</v>
      </c>
      <c r="U10" s="524">
        <v>2</v>
      </c>
      <c r="V10" s="524">
        <v>0</v>
      </c>
      <c r="W10" s="524">
        <v>0</v>
      </c>
      <c r="X10" s="524">
        <v>2</v>
      </c>
      <c r="Y10" s="524">
        <v>0</v>
      </c>
      <c r="Z10" s="524">
        <v>0</v>
      </c>
      <c r="AA10" s="524">
        <v>0</v>
      </c>
      <c r="AB10" s="524">
        <v>2</v>
      </c>
      <c r="AC10" s="524">
        <v>0</v>
      </c>
      <c r="AD10" s="524">
        <v>18</v>
      </c>
      <c r="AE10" s="524">
        <v>2</v>
      </c>
      <c r="AF10" s="524">
        <v>0</v>
      </c>
      <c r="AG10" s="524">
        <v>0</v>
      </c>
      <c r="AH10" s="524">
        <v>0</v>
      </c>
      <c r="AI10" s="524">
        <v>0</v>
      </c>
      <c r="AJ10" s="395">
        <v>1</v>
      </c>
      <c r="AK10" s="395">
        <v>0</v>
      </c>
      <c r="AL10" s="395">
        <v>8</v>
      </c>
      <c r="AM10" s="395">
        <v>8</v>
      </c>
      <c r="AN10" s="395">
        <v>0</v>
      </c>
      <c r="AO10" s="525">
        <v>0</v>
      </c>
      <c r="AP10" s="396">
        <v>0</v>
      </c>
      <c r="AQ10" s="526">
        <v>38</v>
      </c>
      <c r="AR10" s="527">
        <v>41</v>
      </c>
      <c r="AS10" s="527">
        <v>38</v>
      </c>
      <c r="AT10" s="527">
        <v>0</v>
      </c>
      <c r="AU10" s="527">
        <v>9</v>
      </c>
      <c r="AV10" s="395">
        <v>1</v>
      </c>
      <c r="AW10" s="395">
        <v>8</v>
      </c>
      <c r="AX10" s="395">
        <v>38</v>
      </c>
      <c r="AY10" s="395">
        <v>2</v>
      </c>
      <c r="AZ10" s="395">
        <v>0</v>
      </c>
      <c r="BA10" s="422"/>
      <c r="BB10" s="422"/>
      <c r="BC10" s="422"/>
      <c r="BD10" s="422"/>
      <c r="BE10" s="422"/>
      <c r="BF10" s="422"/>
      <c r="BG10" s="422"/>
      <c r="BH10" s="422"/>
      <c r="BI10" s="423">
        <f t="shared" si="3"/>
        <v>38</v>
      </c>
      <c r="BJ10" s="422"/>
      <c r="BK10" s="422"/>
      <c r="BL10" s="422"/>
      <c r="BM10" s="422"/>
      <c r="BN10" s="422"/>
      <c r="BO10" s="528">
        <v>0.03</v>
      </c>
      <c r="BP10" s="423">
        <f t="shared" si="4"/>
        <v>38</v>
      </c>
      <c r="BQ10" s="422"/>
      <c r="BR10" s="422"/>
      <c r="BS10" s="422"/>
      <c r="BT10" s="422"/>
      <c r="BU10" s="422"/>
      <c r="BV10" s="422"/>
      <c r="BW10" s="422"/>
      <c r="BX10" s="422"/>
      <c r="BY10" s="422"/>
      <c r="BZ10" s="422"/>
      <c r="CA10" s="422"/>
      <c r="CB10" s="422"/>
      <c r="CC10" s="422"/>
      <c r="CD10" s="422"/>
      <c r="CE10" s="422"/>
      <c r="CF10" s="422"/>
      <c r="CG10" s="547"/>
    </row>
    <row r="11" spans="1:86" ht="16.5" customHeight="1">
      <c r="A11" s="81">
        <v>7</v>
      </c>
      <c r="B11" s="86" t="s">
        <v>740</v>
      </c>
      <c r="C11" s="88" t="s">
        <v>28</v>
      </c>
      <c r="D11" s="86" t="s">
        <v>2233</v>
      </c>
      <c r="E11" s="86" t="s">
        <v>723</v>
      </c>
      <c r="F11" s="87" t="s">
        <v>727</v>
      </c>
      <c r="G11" s="90" t="s">
        <v>741</v>
      </c>
      <c r="H11" s="512">
        <v>4</v>
      </c>
      <c r="I11" s="390" t="s">
        <v>26</v>
      </c>
      <c r="J11" s="390"/>
      <c r="K11" s="88" t="s">
        <v>5123</v>
      </c>
      <c r="L11" s="522">
        <v>2</v>
      </c>
      <c r="M11" s="367">
        <v>1</v>
      </c>
      <c r="N11" s="367">
        <v>1</v>
      </c>
      <c r="O11" s="523">
        <v>8</v>
      </c>
      <c r="P11" s="523">
        <v>1</v>
      </c>
      <c r="Q11" s="523">
        <v>0</v>
      </c>
      <c r="R11" s="523">
        <v>0</v>
      </c>
      <c r="S11" s="523">
        <v>0</v>
      </c>
      <c r="T11" s="523">
        <v>0</v>
      </c>
      <c r="U11" s="524">
        <v>0</v>
      </c>
      <c r="V11" s="524">
        <v>0</v>
      </c>
      <c r="W11" s="524">
        <v>0</v>
      </c>
      <c r="X11" s="524">
        <v>0</v>
      </c>
      <c r="Y11" s="524">
        <v>0</v>
      </c>
      <c r="Z11" s="524">
        <v>0</v>
      </c>
      <c r="AA11" s="524">
        <v>6</v>
      </c>
      <c r="AB11" s="524">
        <v>0</v>
      </c>
      <c r="AC11" s="524">
        <v>0</v>
      </c>
      <c r="AD11" s="524">
        <v>9</v>
      </c>
      <c r="AE11" s="524">
        <v>1</v>
      </c>
      <c r="AF11" s="524">
        <v>0</v>
      </c>
      <c r="AG11" s="524">
        <v>0</v>
      </c>
      <c r="AH11" s="524">
        <v>0</v>
      </c>
      <c r="AI11" s="524">
        <v>0</v>
      </c>
      <c r="AJ11" s="395">
        <v>1</v>
      </c>
      <c r="AK11" s="395">
        <v>0</v>
      </c>
      <c r="AL11" s="395">
        <v>10</v>
      </c>
      <c r="AM11" s="395">
        <v>10</v>
      </c>
      <c r="AN11" s="395">
        <v>0</v>
      </c>
      <c r="AO11" s="525">
        <v>0</v>
      </c>
      <c r="AP11" s="396">
        <v>0</v>
      </c>
      <c r="AQ11" s="526">
        <v>30</v>
      </c>
      <c r="AR11" s="527">
        <v>30</v>
      </c>
      <c r="AS11" s="527">
        <v>30</v>
      </c>
      <c r="AT11" s="527">
        <v>0</v>
      </c>
      <c r="AU11" s="527">
        <v>6</v>
      </c>
      <c r="AV11" s="395">
        <v>1</v>
      </c>
      <c r="AW11" s="395">
        <v>9</v>
      </c>
      <c r="AX11" s="395">
        <v>30</v>
      </c>
      <c r="AY11" s="395">
        <v>2</v>
      </c>
      <c r="AZ11" s="395">
        <v>0</v>
      </c>
      <c r="BA11" s="422"/>
      <c r="BB11" s="422"/>
      <c r="BC11" s="422"/>
      <c r="BD11" s="422"/>
      <c r="BE11" s="422"/>
      <c r="BF11" s="422"/>
      <c r="BG11" s="422"/>
      <c r="BH11" s="422"/>
      <c r="BI11" s="423">
        <f t="shared" si="3"/>
        <v>30</v>
      </c>
      <c r="BJ11" s="422"/>
      <c r="BK11" s="422"/>
      <c r="BL11" s="422"/>
      <c r="BM11" s="422"/>
      <c r="BN11" s="422"/>
      <c r="BO11" s="528">
        <v>1</v>
      </c>
      <c r="BP11" s="423">
        <f t="shared" si="4"/>
        <v>30</v>
      </c>
      <c r="BQ11" s="422"/>
      <c r="BR11" s="422"/>
      <c r="BS11" s="422"/>
      <c r="BT11" s="422"/>
      <c r="BU11" s="422"/>
      <c r="BV11" s="422"/>
      <c r="BW11" s="422"/>
      <c r="BX11" s="422"/>
      <c r="BY11" s="422"/>
      <c r="BZ11" s="422"/>
      <c r="CA11" s="422"/>
      <c r="CB11" s="422"/>
      <c r="CC11" s="422"/>
      <c r="CD11" s="422"/>
      <c r="CE11" s="422"/>
      <c r="CF11" s="422"/>
      <c r="CG11" s="547"/>
    </row>
    <row r="12" spans="1:86" ht="16.5" customHeight="1">
      <c r="A12" s="80">
        <v>8</v>
      </c>
      <c r="B12" s="86" t="s">
        <v>742</v>
      </c>
      <c r="C12" s="88" t="s">
        <v>28</v>
      </c>
      <c r="D12" s="86" t="s">
        <v>2233</v>
      </c>
      <c r="E12" s="86" t="s">
        <v>723</v>
      </c>
      <c r="F12" s="91" t="s">
        <v>724</v>
      </c>
      <c r="G12" s="90" t="s">
        <v>743</v>
      </c>
      <c r="H12" s="512">
        <v>4</v>
      </c>
      <c r="I12" s="390" t="s">
        <v>26</v>
      </c>
      <c r="J12" s="390" t="s">
        <v>35</v>
      </c>
      <c r="K12" s="88" t="s">
        <v>5123</v>
      </c>
      <c r="L12" s="522">
        <v>3</v>
      </c>
      <c r="M12" s="367">
        <v>1</v>
      </c>
      <c r="N12" s="367">
        <v>1</v>
      </c>
      <c r="O12" s="523">
        <v>10</v>
      </c>
      <c r="P12" s="523">
        <v>2</v>
      </c>
      <c r="Q12" s="523">
        <v>0</v>
      </c>
      <c r="R12" s="523">
        <v>0</v>
      </c>
      <c r="S12" s="523">
        <v>0</v>
      </c>
      <c r="T12" s="523">
        <v>0</v>
      </c>
      <c r="U12" s="524">
        <v>0</v>
      </c>
      <c r="V12" s="524">
        <v>0</v>
      </c>
      <c r="W12" s="524">
        <v>0</v>
      </c>
      <c r="X12" s="524">
        <v>0</v>
      </c>
      <c r="Y12" s="524">
        <v>0</v>
      </c>
      <c r="Z12" s="524">
        <v>0</v>
      </c>
      <c r="AA12" s="524">
        <v>1</v>
      </c>
      <c r="AB12" s="524">
        <v>0</v>
      </c>
      <c r="AC12" s="524">
        <v>0</v>
      </c>
      <c r="AD12" s="524">
        <v>13</v>
      </c>
      <c r="AE12" s="524">
        <v>7</v>
      </c>
      <c r="AF12" s="524">
        <v>0</v>
      </c>
      <c r="AG12" s="524">
        <v>0</v>
      </c>
      <c r="AH12" s="524">
        <v>0</v>
      </c>
      <c r="AI12" s="524">
        <v>0</v>
      </c>
      <c r="AJ12" s="395">
        <v>1</v>
      </c>
      <c r="AK12" s="395">
        <v>0</v>
      </c>
      <c r="AL12" s="395">
        <v>6</v>
      </c>
      <c r="AM12" s="395">
        <v>6</v>
      </c>
      <c r="AN12" s="395">
        <v>0</v>
      </c>
      <c r="AO12" s="525">
        <v>0</v>
      </c>
      <c r="AP12" s="396">
        <v>0</v>
      </c>
      <c r="AQ12" s="526">
        <v>54</v>
      </c>
      <c r="AR12" s="527">
        <v>54</v>
      </c>
      <c r="AS12" s="527">
        <v>54</v>
      </c>
      <c r="AT12" s="527">
        <v>0</v>
      </c>
      <c r="AU12" s="527">
        <v>14</v>
      </c>
      <c r="AV12" s="395">
        <v>1</v>
      </c>
      <c r="AW12" s="395">
        <v>6</v>
      </c>
      <c r="AX12" s="395">
        <v>54</v>
      </c>
      <c r="AY12" s="395">
        <v>2</v>
      </c>
      <c r="AZ12" s="395">
        <v>0</v>
      </c>
      <c r="BA12" s="422"/>
      <c r="BB12" s="422"/>
      <c r="BC12" s="422"/>
      <c r="BD12" s="422"/>
      <c r="BE12" s="422"/>
      <c r="BF12" s="422"/>
      <c r="BG12" s="422"/>
      <c r="BH12" s="422"/>
      <c r="BI12" s="423">
        <f t="shared" si="3"/>
        <v>54</v>
      </c>
      <c r="BJ12" s="422"/>
      <c r="BK12" s="422"/>
      <c r="BL12" s="422"/>
      <c r="BM12" s="422"/>
      <c r="BN12" s="422"/>
      <c r="BO12" s="528">
        <v>0.59</v>
      </c>
      <c r="BP12" s="423">
        <f t="shared" si="4"/>
        <v>54</v>
      </c>
      <c r="BQ12" s="422"/>
      <c r="BR12" s="422"/>
      <c r="BS12" s="422"/>
      <c r="BT12" s="422"/>
      <c r="BU12" s="422"/>
      <c r="BV12" s="422"/>
      <c r="BW12" s="422"/>
      <c r="BX12" s="422"/>
      <c r="BY12" s="422"/>
      <c r="BZ12" s="422"/>
      <c r="CA12" s="422"/>
      <c r="CB12" s="422"/>
      <c r="CC12" s="422"/>
      <c r="CD12" s="422"/>
      <c r="CE12" s="422"/>
      <c r="CF12" s="422"/>
      <c r="CG12" s="547"/>
    </row>
    <row r="13" spans="1:86" ht="16.5" customHeight="1">
      <c r="A13" s="80">
        <v>9</v>
      </c>
      <c r="B13" s="86" t="s">
        <v>744</v>
      </c>
      <c r="C13" s="88" t="s">
        <v>28</v>
      </c>
      <c r="D13" s="86" t="s">
        <v>2233</v>
      </c>
      <c r="E13" s="86" t="s">
        <v>723</v>
      </c>
      <c r="F13" s="89" t="s">
        <v>730</v>
      </c>
      <c r="G13" s="90" t="s">
        <v>745</v>
      </c>
      <c r="H13" s="512">
        <v>4</v>
      </c>
      <c r="I13" s="390" t="s">
        <v>26</v>
      </c>
      <c r="J13" s="390" t="s">
        <v>35</v>
      </c>
      <c r="K13" s="88" t="s">
        <v>5123</v>
      </c>
      <c r="L13" s="522">
        <v>3</v>
      </c>
      <c r="M13" s="367">
        <v>1</v>
      </c>
      <c r="N13" s="367">
        <v>1</v>
      </c>
      <c r="O13" s="523">
        <v>8</v>
      </c>
      <c r="P13" s="523">
        <v>2</v>
      </c>
      <c r="Q13" s="523">
        <v>0</v>
      </c>
      <c r="R13" s="523">
        <v>0</v>
      </c>
      <c r="S13" s="523">
        <v>1</v>
      </c>
      <c r="T13" s="523">
        <v>0</v>
      </c>
      <c r="U13" s="524">
        <v>0</v>
      </c>
      <c r="V13" s="524">
        <v>0</v>
      </c>
      <c r="W13" s="524">
        <v>0</v>
      </c>
      <c r="X13" s="524">
        <v>0</v>
      </c>
      <c r="Y13" s="524">
        <v>0</v>
      </c>
      <c r="Z13" s="524">
        <v>0</v>
      </c>
      <c r="AA13" s="524">
        <v>6</v>
      </c>
      <c r="AB13" s="524">
        <v>2</v>
      </c>
      <c r="AC13" s="524">
        <v>0</v>
      </c>
      <c r="AD13" s="524">
        <v>9</v>
      </c>
      <c r="AE13" s="524">
        <v>3</v>
      </c>
      <c r="AF13" s="524">
        <v>0</v>
      </c>
      <c r="AG13" s="524">
        <v>0</v>
      </c>
      <c r="AH13" s="524">
        <v>0</v>
      </c>
      <c r="AI13" s="524">
        <v>0</v>
      </c>
      <c r="AJ13" s="395">
        <v>1</v>
      </c>
      <c r="AK13" s="395">
        <v>0</v>
      </c>
      <c r="AL13" s="395">
        <v>7</v>
      </c>
      <c r="AM13" s="395">
        <v>7</v>
      </c>
      <c r="AN13" s="395">
        <v>0</v>
      </c>
      <c r="AO13" s="525">
        <v>0</v>
      </c>
      <c r="AP13" s="396">
        <v>0</v>
      </c>
      <c r="AQ13" s="526">
        <v>32</v>
      </c>
      <c r="AR13" s="527">
        <v>35</v>
      </c>
      <c r="AS13" s="527">
        <v>32</v>
      </c>
      <c r="AT13" s="527">
        <v>0</v>
      </c>
      <c r="AU13" s="527">
        <v>6</v>
      </c>
      <c r="AV13" s="395">
        <v>1</v>
      </c>
      <c r="AW13" s="395">
        <v>5</v>
      </c>
      <c r="AX13" s="395">
        <v>32</v>
      </c>
      <c r="AY13" s="395">
        <v>2</v>
      </c>
      <c r="AZ13" s="395">
        <v>0</v>
      </c>
      <c r="BA13" s="422"/>
      <c r="BB13" s="422"/>
      <c r="BC13" s="422"/>
      <c r="BD13" s="422"/>
      <c r="BE13" s="422"/>
      <c r="BF13" s="422"/>
      <c r="BG13" s="422"/>
      <c r="BH13" s="422"/>
      <c r="BI13" s="423">
        <f t="shared" si="3"/>
        <v>32</v>
      </c>
      <c r="BJ13" s="422"/>
      <c r="BK13" s="422"/>
      <c r="BL13" s="422"/>
      <c r="BM13" s="422"/>
      <c r="BN13" s="422"/>
      <c r="BO13" s="528">
        <v>1.27</v>
      </c>
      <c r="BP13" s="423">
        <f t="shared" si="4"/>
        <v>32</v>
      </c>
      <c r="BQ13" s="422"/>
      <c r="BR13" s="422"/>
      <c r="BS13" s="422"/>
      <c r="BT13" s="422"/>
      <c r="BU13" s="422"/>
      <c r="BV13" s="422"/>
      <c r="BW13" s="422"/>
      <c r="BX13" s="422"/>
      <c r="BY13" s="422"/>
      <c r="BZ13" s="422"/>
      <c r="CA13" s="422"/>
      <c r="CB13" s="422"/>
      <c r="CC13" s="422"/>
      <c r="CD13" s="422"/>
      <c r="CE13" s="422"/>
      <c r="CF13" s="422"/>
      <c r="CG13" s="547"/>
    </row>
    <row r="14" spans="1:86" ht="16.5" customHeight="1">
      <c r="A14" s="81">
        <v>10</v>
      </c>
      <c r="B14" s="86" t="s">
        <v>746</v>
      </c>
      <c r="C14" s="88" t="s">
        <v>28</v>
      </c>
      <c r="D14" s="86" t="s">
        <v>2233</v>
      </c>
      <c r="E14" s="86" t="s">
        <v>723</v>
      </c>
      <c r="F14" s="87" t="s">
        <v>727</v>
      </c>
      <c r="G14" s="90" t="s">
        <v>747</v>
      </c>
      <c r="H14" s="512">
        <v>4</v>
      </c>
      <c r="I14" s="390" t="s">
        <v>26</v>
      </c>
      <c r="J14" s="391" t="s">
        <v>35</v>
      </c>
      <c r="K14" s="88" t="s">
        <v>5123</v>
      </c>
      <c r="L14" s="522">
        <v>3</v>
      </c>
      <c r="M14" s="367">
        <v>1</v>
      </c>
      <c r="N14" s="367">
        <v>1</v>
      </c>
      <c r="O14" s="523">
        <v>8</v>
      </c>
      <c r="P14" s="523">
        <v>8</v>
      </c>
      <c r="Q14" s="523">
        <v>0</v>
      </c>
      <c r="R14" s="523">
        <v>2</v>
      </c>
      <c r="S14" s="523">
        <v>4</v>
      </c>
      <c r="T14" s="523">
        <v>0</v>
      </c>
      <c r="U14" s="524">
        <v>0</v>
      </c>
      <c r="V14" s="524">
        <v>0</v>
      </c>
      <c r="W14" s="524">
        <v>0</v>
      </c>
      <c r="X14" s="524">
        <v>0</v>
      </c>
      <c r="Y14" s="524">
        <v>0</v>
      </c>
      <c r="Z14" s="524">
        <v>0</v>
      </c>
      <c r="AA14" s="524">
        <v>3</v>
      </c>
      <c r="AB14" s="524">
        <v>3</v>
      </c>
      <c r="AC14" s="524">
        <v>0</v>
      </c>
      <c r="AD14" s="524">
        <v>17</v>
      </c>
      <c r="AE14" s="524">
        <v>10</v>
      </c>
      <c r="AF14" s="524">
        <v>0</v>
      </c>
      <c r="AG14" s="524">
        <v>0</v>
      </c>
      <c r="AH14" s="524">
        <v>0</v>
      </c>
      <c r="AI14" s="524">
        <v>0</v>
      </c>
      <c r="AJ14" s="395">
        <v>1</v>
      </c>
      <c r="AK14" s="395">
        <v>0</v>
      </c>
      <c r="AL14" s="395">
        <v>6</v>
      </c>
      <c r="AM14" s="395">
        <v>6</v>
      </c>
      <c r="AN14" s="395">
        <v>0</v>
      </c>
      <c r="AO14" s="525">
        <v>0</v>
      </c>
      <c r="AP14" s="396">
        <v>0</v>
      </c>
      <c r="AQ14" s="526">
        <v>44</v>
      </c>
      <c r="AR14" s="527">
        <v>51</v>
      </c>
      <c r="AS14" s="527">
        <v>44</v>
      </c>
      <c r="AT14" s="527">
        <v>0</v>
      </c>
      <c r="AU14" s="527">
        <v>11</v>
      </c>
      <c r="AV14" s="395">
        <v>1</v>
      </c>
      <c r="AW14" s="395">
        <v>6</v>
      </c>
      <c r="AX14" s="395">
        <v>44</v>
      </c>
      <c r="AY14" s="395">
        <v>2</v>
      </c>
      <c r="AZ14" s="395">
        <v>0</v>
      </c>
      <c r="BA14" s="422"/>
      <c r="BB14" s="422"/>
      <c r="BC14" s="422"/>
      <c r="BD14" s="422"/>
      <c r="BE14" s="422"/>
      <c r="BF14" s="422"/>
      <c r="BG14" s="422"/>
      <c r="BH14" s="422"/>
      <c r="BI14" s="423">
        <f t="shared" si="3"/>
        <v>44</v>
      </c>
      <c r="BJ14" s="422"/>
      <c r="BK14" s="422"/>
      <c r="BL14" s="422"/>
      <c r="BM14" s="422"/>
      <c r="BN14" s="422"/>
      <c r="BO14" s="528">
        <v>0.65</v>
      </c>
      <c r="BP14" s="423">
        <f t="shared" si="4"/>
        <v>44</v>
      </c>
      <c r="BQ14" s="422"/>
      <c r="BR14" s="422"/>
      <c r="BS14" s="422"/>
      <c r="BT14" s="422"/>
      <c r="BU14" s="422"/>
      <c r="BV14" s="422"/>
      <c r="BW14" s="422"/>
      <c r="BX14" s="422"/>
      <c r="BY14" s="422"/>
      <c r="BZ14" s="422"/>
      <c r="CA14" s="422"/>
      <c r="CB14" s="422"/>
      <c r="CC14" s="422"/>
      <c r="CD14" s="422"/>
      <c r="CE14" s="422"/>
      <c r="CF14" s="422"/>
      <c r="CG14" s="547"/>
    </row>
    <row r="15" spans="1:86" ht="16.5" customHeight="1">
      <c r="A15" s="80">
        <v>11</v>
      </c>
      <c r="B15" s="86" t="s">
        <v>748</v>
      </c>
      <c r="C15" s="88" t="s">
        <v>28</v>
      </c>
      <c r="D15" s="86" t="s">
        <v>2233</v>
      </c>
      <c r="E15" s="86" t="s">
        <v>749</v>
      </c>
      <c r="F15" s="89" t="s">
        <v>730</v>
      </c>
      <c r="G15" s="90" t="s">
        <v>750</v>
      </c>
      <c r="H15" s="512">
        <v>2</v>
      </c>
      <c r="I15" s="390" t="s">
        <v>2353</v>
      </c>
      <c r="J15" s="390"/>
      <c r="K15" s="88" t="s">
        <v>5123</v>
      </c>
      <c r="L15" s="522">
        <v>2</v>
      </c>
      <c r="M15" s="367">
        <v>1</v>
      </c>
      <c r="N15" s="367">
        <v>1</v>
      </c>
      <c r="O15" s="523">
        <v>13</v>
      </c>
      <c r="P15" s="523">
        <v>0</v>
      </c>
      <c r="Q15" s="523">
        <v>0</v>
      </c>
      <c r="R15" s="523">
        <v>4</v>
      </c>
      <c r="S15" s="523">
        <v>0</v>
      </c>
      <c r="T15" s="523">
        <v>0</v>
      </c>
      <c r="U15" s="524">
        <v>0</v>
      </c>
      <c r="V15" s="524">
        <v>0</v>
      </c>
      <c r="W15" s="524">
        <v>0</v>
      </c>
      <c r="X15" s="524">
        <v>0</v>
      </c>
      <c r="Y15" s="524">
        <v>0</v>
      </c>
      <c r="Z15" s="524">
        <v>0</v>
      </c>
      <c r="AA15" s="524">
        <v>3</v>
      </c>
      <c r="AB15" s="524">
        <v>0</v>
      </c>
      <c r="AC15" s="524">
        <v>0</v>
      </c>
      <c r="AD15" s="524">
        <v>11</v>
      </c>
      <c r="AE15" s="524">
        <v>5</v>
      </c>
      <c r="AF15" s="524">
        <v>0</v>
      </c>
      <c r="AG15" s="524">
        <v>0</v>
      </c>
      <c r="AH15" s="524">
        <v>0</v>
      </c>
      <c r="AI15" s="524">
        <v>0</v>
      </c>
      <c r="AJ15" s="395">
        <v>1</v>
      </c>
      <c r="AK15" s="395">
        <v>0</v>
      </c>
      <c r="AL15" s="395">
        <v>4</v>
      </c>
      <c r="AM15" s="395">
        <v>4</v>
      </c>
      <c r="AN15" s="395">
        <v>0</v>
      </c>
      <c r="AO15" s="525">
        <v>0</v>
      </c>
      <c r="AP15" s="396">
        <v>0</v>
      </c>
      <c r="AQ15" s="526">
        <v>9</v>
      </c>
      <c r="AR15" s="527">
        <v>8</v>
      </c>
      <c r="AS15" s="527">
        <v>9</v>
      </c>
      <c r="AT15" s="527">
        <v>0</v>
      </c>
      <c r="AU15" s="527">
        <v>5</v>
      </c>
      <c r="AV15" s="395">
        <v>8</v>
      </c>
      <c r="AW15" s="395">
        <v>3</v>
      </c>
      <c r="AX15" s="395">
        <v>7</v>
      </c>
      <c r="AY15" s="395">
        <v>2</v>
      </c>
      <c r="AZ15" s="395">
        <v>0</v>
      </c>
      <c r="BA15" s="422"/>
      <c r="BB15" s="422"/>
      <c r="BC15" s="422"/>
      <c r="BD15" s="422"/>
      <c r="BE15" s="422"/>
      <c r="BF15" s="422"/>
      <c r="BG15" s="422"/>
      <c r="BH15" s="422"/>
      <c r="BI15" s="423">
        <f t="shared" si="3"/>
        <v>9</v>
      </c>
      <c r="BJ15" s="422"/>
      <c r="BK15" s="422"/>
      <c r="BL15" s="422"/>
      <c r="BM15" s="422"/>
      <c r="BN15" s="422"/>
      <c r="BO15" s="528">
        <v>0.34</v>
      </c>
      <c r="BP15" s="423">
        <f t="shared" si="4"/>
        <v>9</v>
      </c>
      <c r="BQ15" s="422"/>
      <c r="BR15" s="422"/>
      <c r="BS15" s="422"/>
      <c r="BT15" s="422"/>
      <c r="BU15" s="422"/>
      <c r="BV15" s="422"/>
      <c r="BW15" s="422"/>
      <c r="BX15" s="422"/>
      <c r="BY15" s="422"/>
      <c r="BZ15" s="422"/>
      <c r="CA15" s="422"/>
      <c r="CB15" s="422"/>
      <c r="CC15" s="422"/>
      <c r="CD15" s="422"/>
      <c r="CE15" s="422"/>
      <c r="CF15" s="422"/>
      <c r="CG15" s="547"/>
    </row>
    <row r="16" spans="1:86" ht="16.5" customHeight="1">
      <c r="A16" s="80">
        <v>12</v>
      </c>
      <c r="B16" s="86" t="s">
        <v>751</v>
      </c>
      <c r="C16" s="88" t="s">
        <v>28</v>
      </c>
      <c r="D16" s="86" t="s">
        <v>2233</v>
      </c>
      <c r="E16" s="86" t="s">
        <v>749</v>
      </c>
      <c r="F16" s="87" t="s">
        <v>727</v>
      </c>
      <c r="G16" s="90" t="s">
        <v>752</v>
      </c>
      <c r="H16" s="512">
        <v>2</v>
      </c>
      <c r="I16" s="390" t="s">
        <v>2353</v>
      </c>
      <c r="J16" s="390"/>
      <c r="K16" s="88" t="s">
        <v>5123</v>
      </c>
      <c r="L16" s="522">
        <v>2</v>
      </c>
      <c r="M16" s="367">
        <v>1</v>
      </c>
      <c r="N16" s="367">
        <v>1</v>
      </c>
      <c r="O16" s="523">
        <v>23</v>
      </c>
      <c r="P16" s="523">
        <v>0</v>
      </c>
      <c r="Q16" s="523">
        <v>0</v>
      </c>
      <c r="R16" s="523">
        <v>10</v>
      </c>
      <c r="S16" s="523">
        <v>0</v>
      </c>
      <c r="T16" s="523">
        <v>0</v>
      </c>
      <c r="U16" s="524">
        <v>0</v>
      </c>
      <c r="V16" s="524">
        <v>0</v>
      </c>
      <c r="W16" s="524">
        <v>0</v>
      </c>
      <c r="X16" s="524">
        <v>0</v>
      </c>
      <c r="Y16" s="524">
        <v>0</v>
      </c>
      <c r="Z16" s="524">
        <v>0</v>
      </c>
      <c r="AA16" s="524">
        <v>1</v>
      </c>
      <c r="AB16" s="524">
        <v>1</v>
      </c>
      <c r="AC16" s="524">
        <v>0</v>
      </c>
      <c r="AD16" s="524">
        <v>6</v>
      </c>
      <c r="AE16" s="524">
        <v>0</v>
      </c>
      <c r="AF16" s="524">
        <v>0</v>
      </c>
      <c r="AG16" s="524">
        <v>41</v>
      </c>
      <c r="AH16" s="524">
        <v>0</v>
      </c>
      <c r="AI16" s="524">
        <v>0</v>
      </c>
      <c r="AJ16" s="395">
        <v>1</v>
      </c>
      <c r="AK16" s="395">
        <v>0</v>
      </c>
      <c r="AL16" s="395">
        <v>2</v>
      </c>
      <c r="AM16" s="395">
        <v>1</v>
      </c>
      <c r="AN16" s="395">
        <v>0</v>
      </c>
      <c r="AO16" s="525">
        <v>0</v>
      </c>
      <c r="AP16" s="396">
        <v>2</v>
      </c>
      <c r="AQ16" s="526">
        <v>6</v>
      </c>
      <c r="AR16" s="527">
        <v>12</v>
      </c>
      <c r="AS16" s="527">
        <v>6</v>
      </c>
      <c r="AT16" s="527">
        <v>0</v>
      </c>
      <c r="AU16" s="527">
        <v>6</v>
      </c>
      <c r="AV16" s="395">
        <v>4</v>
      </c>
      <c r="AW16" s="395">
        <v>1</v>
      </c>
      <c r="AX16" s="395">
        <v>4</v>
      </c>
      <c r="AY16" s="395">
        <v>4</v>
      </c>
      <c r="AZ16" s="395">
        <v>0</v>
      </c>
      <c r="BA16" s="422"/>
      <c r="BB16" s="422"/>
      <c r="BC16" s="422"/>
      <c r="BD16" s="422"/>
      <c r="BE16" s="422"/>
      <c r="BF16" s="422"/>
      <c r="BG16" s="422"/>
      <c r="BH16" s="422"/>
      <c r="BI16" s="423">
        <f t="shared" si="3"/>
        <v>6</v>
      </c>
      <c r="BJ16" s="422"/>
      <c r="BK16" s="422"/>
      <c r="BL16" s="422"/>
      <c r="BM16" s="422"/>
      <c r="BN16" s="422"/>
      <c r="BO16" s="528">
        <v>1.27</v>
      </c>
      <c r="BP16" s="423">
        <f t="shared" si="4"/>
        <v>6</v>
      </c>
      <c r="BQ16" s="422"/>
      <c r="BR16" s="422"/>
      <c r="BS16" s="422"/>
      <c r="BT16" s="422"/>
      <c r="BU16" s="422"/>
      <c r="BV16" s="422"/>
      <c r="BW16" s="422"/>
      <c r="BX16" s="422"/>
      <c r="BY16" s="422"/>
      <c r="BZ16" s="422"/>
      <c r="CA16" s="422"/>
      <c r="CB16" s="422"/>
      <c r="CC16" s="422"/>
      <c r="CD16" s="422"/>
      <c r="CE16" s="422"/>
      <c r="CF16" s="422"/>
      <c r="CG16" s="547"/>
    </row>
    <row r="17" spans="1:88" ht="16.5" customHeight="1">
      <c r="A17" s="81">
        <v>13</v>
      </c>
      <c r="B17" s="86" t="s">
        <v>753</v>
      </c>
      <c r="C17" s="88" t="s">
        <v>28</v>
      </c>
      <c r="D17" s="86" t="s">
        <v>2233</v>
      </c>
      <c r="E17" s="86" t="s">
        <v>749</v>
      </c>
      <c r="F17" s="87" t="s">
        <v>727</v>
      </c>
      <c r="G17" s="90" t="s">
        <v>754</v>
      </c>
      <c r="H17" s="512">
        <v>3</v>
      </c>
      <c r="I17" s="390" t="s">
        <v>2353</v>
      </c>
      <c r="J17" s="390"/>
      <c r="K17" s="88" t="s">
        <v>5123</v>
      </c>
      <c r="L17" s="522">
        <v>2</v>
      </c>
      <c r="M17" s="367">
        <v>1</v>
      </c>
      <c r="N17" s="367">
        <v>1</v>
      </c>
      <c r="O17" s="523">
        <v>16</v>
      </c>
      <c r="P17" s="523">
        <v>0</v>
      </c>
      <c r="Q17" s="523">
        <v>0</v>
      </c>
      <c r="R17" s="523">
        <v>3</v>
      </c>
      <c r="S17" s="523">
        <v>0</v>
      </c>
      <c r="T17" s="523">
        <v>0</v>
      </c>
      <c r="U17" s="524">
        <v>0</v>
      </c>
      <c r="V17" s="524">
        <v>0</v>
      </c>
      <c r="W17" s="524">
        <v>0</v>
      </c>
      <c r="X17" s="524">
        <v>0</v>
      </c>
      <c r="Y17" s="524">
        <v>0</v>
      </c>
      <c r="Z17" s="524">
        <v>0</v>
      </c>
      <c r="AA17" s="524">
        <v>2</v>
      </c>
      <c r="AB17" s="524">
        <v>2</v>
      </c>
      <c r="AC17" s="524">
        <v>0</v>
      </c>
      <c r="AD17" s="524">
        <v>16</v>
      </c>
      <c r="AE17" s="524">
        <v>0</v>
      </c>
      <c r="AF17" s="524">
        <v>0</v>
      </c>
      <c r="AG17" s="524">
        <v>5</v>
      </c>
      <c r="AH17" s="524">
        <v>0</v>
      </c>
      <c r="AI17" s="524">
        <v>0</v>
      </c>
      <c r="AJ17" s="395">
        <v>1</v>
      </c>
      <c r="AK17" s="395">
        <v>0</v>
      </c>
      <c r="AL17" s="395">
        <v>4</v>
      </c>
      <c r="AM17" s="395">
        <v>4</v>
      </c>
      <c r="AN17" s="395">
        <v>0</v>
      </c>
      <c r="AO17" s="525">
        <v>0</v>
      </c>
      <c r="AP17" s="396">
        <v>0</v>
      </c>
      <c r="AQ17" s="526">
        <v>11</v>
      </c>
      <c r="AR17" s="527">
        <v>10</v>
      </c>
      <c r="AS17" s="527">
        <v>10</v>
      </c>
      <c r="AT17" s="527">
        <v>0</v>
      </c>
      <c r="AU17" s="527">
        <v>5</v>
      </c>
      <c r="AV17" s="395">
        <v>4</v>
      </c>
      <c r="AW17" s="395">
        <v>0</v>
      </c>
      <c r="AX17" s="395">
        <v>10</v>
      </c>
      <c r="AY17" s="395">
        <v>2</v>
      </c>
      <c r="AZ17" s="395">
        <v>0</v>
      </c>
      <c r="BA17" s="422"/>
      <c r="BB17" s="422"/>
      <c r="BC17" s="422"/>
      <c r="BD17" s="422"/>
      <c r="BE17" s="422"/>
      <c r="BF17" s="422"/>
      <c r="BG17" s="422"/>
      <c r="BH17" s="422"/>
      <c r="BI17" s="423">
        <f t="shared" si="3"/>
        <v>10</v>
      </c>
      <c r="BJ17" s="422"/>
      <c r="BK17" s="422"/>
      <c r="BL17" s="422"/>
      <c r="BM17" s="422"/>
      <c r="BN17" s="422"/>
      <c r="BO17" s="528">
        <v>0.94</v>
      </c>
      <c r="BP17" s="423">
        <f t="shared" si="4"/>
        <v>10</v>
      </c>
      <c r="BQ17" s="422"/>
      <c r="BR17" s="422"/>
      <c r="BS17" s="422"/>
      <c r="BT17" s="422"/>
      <c r="BU17" s="422"/>
      <c r="BV17" s="422"/>
      <c r="BW17" s="422"/>
      <c r="BX17" s="422"/>
      <c r="BY17" s="422"/>
      <c r="BZ17" s="422"/>
      <c r="CA17" s="422"/>
      <c r="CB17" s="422"/>
      <c r="CC17" s="422"/>
      <c r="CD17" s="422"/>
      <c r="CE17" s="422"/>
      <c r="CF17" s="422"/>
      <c r="CG17" s="547"/>
    </row>
    <row r="18" spans="1:88" ht="16.5" customHeight="1">
      <c r="A18" s="80">
        <v>14</v>
      </c>
      <c r="B18" s="86" t="s">
        <v>755</v>
      </c>
      <c r="C18" s="88" t="s">
        <v>28</v>
      </c>
      <c r="D18" s="86" t="s">
        <v>2233</v>
      </c>
      <c r="E18" s="86" t="s">
        <v>749</v>
      </c>
      <c r="F18" s="91" t="s">
        <v>724</v>
      </c>
      <c r="G18" s="90" t="s">
        <v>756</v>
      </c>
      <c r="H18" s="512">
        <v>7</v>
      </c>
      <c r="I18" s="390" t="s">
        <v>26</v>
      </c>
      <c r="J18" s="390"/>
      <c r="K18" s="88" t="s">
        <v>5123</v>
      </c>
      <c r="L18" s="522">
        <v>2</v>
      </c>
      <c r="M18" s="367">
        <v>1</v>
      </c>
      <c r="N18" s="367">
        <v>1</v>
      </c>
      <c r="O18" s="523">
        <v>26</v>
      </c>
      <c r="P18" s="523">
        <v>0</v>
      </c>
      <c r="Q18" s="523">
        <v>0</v>
      </c>
      <c r="R18" s="523">
        <v>0</v>
      </c>
      <c r="S18" s="523">
        <v>0</v>
      </c>
      <c r="T18" s="523">
        <v>0</v>
      </c>
      <c r="U18" s="524">
        <v>15</v>
      </c>
      <c r="V18" s="524">
        <v>0</v>
      </c>
      <c r="W18" s="524">
        <v>0</v>
      </c>
      <c r="X18" s="524">
        <v>15</v>
      </c>
      <c r="Y18" s="524">
        <v>0</v>
      </c>
      <c r="Z18" s="524">
        <v>0</v>
      </c>
      <c r="AA18" s="524">
        <v>21</v>
      </c>
      <c r="AB18" s="524">
        <v>2</v>
      </c>
      <c r="AC18" s="524">
        <v>0</v>
      </c>
      <c r="AD18" s="524">
        <v>10</v>
      </c>
      <c r="AE18" s="524">
        <v>0</v>
      </c>
      <c r="AF18" s="524">
        <v>0</v>
      </c>
      <c r="AG18" s="524">
        <v>2</v>
      </c>
      <c r="AH18" s="524">
        <v>0</v>
      </c>
      <c r="AI18" s="524">
        <v>0</v>
      </c>
      <c r="AJ18" s="395">
        <v>1</v>
      </c>
      <c r="AK18" s="395">
        <v>0</v>
      </c>
      <c r="AL18" s="395">
        <v>7</v>
      </c>
      <c r="AM18" s="395">
        <v>7</v>
      </c>
      <c r="AN18" s="395">
        <v>0</v>
      </c>
      <c r="AO18" s="525">
        <v>0</v>
      </c>
      <c r="AP18" s="396">
        <v>0</v>
      </c>
      <c r="AQ18" s="526">
        <v>41</v>
      </c>
      <c r="AR18" s="527">
        <v>53</v>
      </c>
      <c r="AS18" s="527">
        <v>41</v>
      </c>
      <c r="AT18" s="527">
        <v>0</v>
      </c>
      <c r="AU18" s="527">
        <v>9</v>
      </c>
      <c r="AV18" s="395">
        <v>12</v>
      </c>
      <c r="AW18" s="395">
        <v>5</v>
      </c>
      <c r="AX18" s="395">
        <v>41</v>
      </c>
      <c r="AY18" s="395">
        <v>2</v>
      </c>
      <c r="AZ18" s="395">
        <v>0</v>
      </c>
      <c r="BA18" s="422"/>
      <c r="BB18" s="422"/>
      <c r="BC18" s="422"/>
      <c r="BD18" s="422"/>
      <c r="BE18" s="422"/>
      <c r="BF18" s="422"/>
      <c r="BG18" s="422"/>
      <c r="BH18" s="422"/>
      <c r="BI18" s="423">
        <f t="shared" si="3"/>
        <v>41</v>
      </c>
      <c r="BJ18" s="422"/>
      <c r="BK18" s="422"/>
      <c r="BL18" s="422"/>
      <c r="BM18" s="422"/>
      <c r="BN18" s="422"/>
      <c r="BO18" s="528">
        <v>6.44</v>
      </c>
      <c r="BP18" s="423">
        <f t="shared" si="4"/>
        <v>41</v>
      </c>
      <c r="BQ18" s="422"/>
      <c r="BR18" s="422"/>
      <c r="BS18" s="422"/>
      <c r="BT18" s="422"/>
      <c r="BU18" s="422"/>
      <c r="BV18" s="422"/>
      <c r="BW18" s="422"/>
      <c r="BX18" s="422"/>
      <c r="BY18" s="422"/>
      <c r="BZ18" s="422"/>
      <c r="CA18" s="422"/>
      <c r="CB18" s="422"/>
      <c r="CC18" s="422"/>
      <c r="CD18" s="422"/>
      <c r="CE18" s="422"/>
      <c r="CF18" s="422"/>
      <c r="CG18" s="547"/>
    </row>
    <row r="19" spans="1:88" ht="16.5" customHeight="1">
      <c r="A19" s="80">
        <v>15</v>
      </c>
      <c r="B19" s="86" t="s">
        <v>757</v>
      </c>
      <c r="C19" s="88" t="s">
        <v>28</v>
      </c>
      <c r="D19" s="86" t="s">
        <v>2233</v>
      </c>
      <c r="E19" s="86" t="s">
        <v>749</v>
      </c>
      <c r="F19" s="87" t="s">
        <v>727</v>
      </c>
      <c r="G19" s="90" t="s">
        <v>758</v>
      </c>
      <c r="H19" s="512">
        <v>2</v>
      </c>
      <c r="I19" s="390" t="s">
        <v>26</v>
      </c>
      <c r="J19" s="390"/>
      <c r="K19" s="88" t="s">
        <v>5123</v>
      </c>
      <c r="L19" s="522">
        <v>2</v>
      </c>
      <c r="M19" s="367">
        <v>1</v>
      </c>
      <c r="N19" s="367">
        <v>1</v>
      </c>
      <c r="O19" s="523">
        <v>11</v>
      </c>
      <c r="P19" s="523">
        <v>0</v>
      </c>
      <c r="Q19" s="523">
        <v>0</v>
      </c>
      <c r="R19" s="523">
        <v>0</v>
      </c>
      <c r="S19" s="523">
        <v>0</v>
      </c>
      <c r="T19" s="523">
        <v>0</v>
      </c>
      <c r="U19" s="524">
        <v>0</v>
      </c>
      <c r="V19" s="524">
        <v>1</v>
      </c>
      <c r="W19" s="524">
        <v>0</v>
      </c>
      <c r="X19" s="524">
        <v>0</v>
      </c>
      <c r="Y19" s="524">
        <v>1</v>
      </c>
      <c r="Z19" s="524">
        <v>0</v>
      </c>
      <c r="AA19" s="524">
        <v>6</v>
      </c>
      <c r="AB19" s="524">
        <v>0</v>
      </c>
      <c r="AC19" s="524">
        <v>0</v>
      </c>
      <c r="AD19" s="524">
        <v>11</v>
      </c>
      <c r="AE19" s="524">
        <v>1</v>
      </c>
      <c r="AF19" s="524">
        <v>0</v>
      </c>
      <c r="AG19" s="524">
        <v>0</v>
      </c>
      <c r="AH19" s="524">
        <v>0</v>
      </c>
      <c r="AI19" s="524">
        <v>0</v>
      </c>
      <c r="AJ19" s="395">
        <v>1</v>
      </c>
      <c r="AK19" s="395">
        <v>0</v>
      </c>
      <c r="AL19" s="395">
        <v>8</v>
      </c>
      <c r="AM19" s="395">
        <v>8</v>
      </c>
      <c r="AN19" s="395">
        <v>0</v>
      </c>
      <c r="AO19" s="525">
        <v>0</v>
      </c>
      <c r="AP19" s="396">
        <v>0</v>
      </c>
      <c r="AQ19" s="526">
        <v>25</v>
      </c>
      <c r="AR19" s="527">
        <v>31</v>
      </c>
      <c r="AS19" s="527">
        <v>25</v>
      </c>
      <c r="AT19" s="527">
        <v>0</v>
      </c>
      <c r="AU19" s="527">
        <v>6</v>
      </c>
      <c r="AV19" s="395">
        <v>16</v>
      </c>
      <c r="AW19" s="395">
        <v>7</v>
      </c>
      <c r="AX19" s="395">
        <v>21</v>
      </c>
      <c r="AY19" s="395">
        <v>6</v>
      </c>
      <c r="AZ19" s="395">
        <v>0</v>
      </c>
      <c r="BA19" s="422"/>
      <c r="BB19" s="422"/>
      <c r="BC19" s="422"/>
      <c r="BD19" s="422"/>
      <c r="BE19" s="422"/>
      <c r="BF19" s="422"/>
      <c r="BG19" s="422"/>
      <c r="BH19" s="422"/>
      <c r="BI19" s="423">
        <f t="shared" si="3"/>
        <v>25</v>
      </c>
      <c r="BJ19" s="422"/>
      <c r="BK19" s="422"/>
      <c r="BL19" s="422"/>
      <c r="BM19" s="422"/>
      <c r="BN19" s="422"/>
      <c r="BO19" s="528">
        <v>4.83</v>
      </c>
      <c r="BP19" s="423">
        <f t="shared" si="4"/>
        <v>25</v>
      </c>
      <c r="BQ19" s="422"/>
      <c r="BR19" s="422"/>
      <c r="BS19" s="422"/>
      <c r="BT19" s="422"/>
      <c r="BU19" s="422"/>
      <c r="BV19" s="422"/>
      <c r="BW19" s="422"/>
      <c r="BX19" s="422"/>
      <c r="BY19" s="422"/>
      <c r="BZ19" s="422"/>
      <c r="CA19" s="422"/>
      <c r="CB19" s="422"/>
      <c r="CC19" s="422"/>
      <c r="CD19" s="422"/>
      <c r="CE19" s="422"/>
      <c r="CF19" s="422"/>
      <c r="CG19" s="547"/>
    </row>
    <row r="20" spans="1:88" ht="16.5" customHeight="1">
      <c r="A20" s="81">
        <v>16</v>
      </c>
      <c r="B20" s="86" t="s">
        <v>759</v>
      </c>
      <c r="C20" s="88" t="s">
        <v>28</v>
      </c>
      <c r="D20" s="86" t="s">
        <v>2233</v>
      </c>
      <c r="E20" s="86" t="s">
        <v>749</v>
      </c>
      <c r="F20" s="87" t="s">
        <v>727</v>
      </c>
      <c r="G20" s="90" t="s">
        <v>10108</v>
      </c>
      <c r="H20" s="512">
        <v>4</v>
      </c>
      <c r="I20" s="390" t="s">
        <v>26</v>
      </c>
      <c r="J20" s="390"/>
      <c r="K20" s="88" t="s">
        <v>8027</v>
      </c>
      <c r="L20" s="522">
        <v>2</v>
      </c>
      <c r="M20" s="367">
        <v>1</v>
      </c>
      <c r="N20" s="367">
        <v>1</v>
      </c>
      <c r="O20" s="523">
        <v>13</v>
      </c>
      <c r="P20" s="523">
        <v>0</v>
      </c>
      <c r="Q20" s="523">
        <v>0</v>
      </c>
      <c r="R20" s="523">
        <v>0</v>
      </c>
      <c r="S20" s="523">
        <v>0</v>
      </c>
      <c r="T20" s="523">
        <v>0</v>
      </c>
      <c r="U20" s="524">
        <v>0</v>
      </c>
      <c r="V20" s="524">
        <v>0</v>
      </c>
      <c r="W20" s="524">
        <v>0</v>
      </c>
      <c r="X20" s="524">
        <v>0</v>
      </c>
      <c r="Y20" s="524">
        <v>0</v>
      </c>
      <c r="Z20" s="524">
        <v>0</v>
      </c>
      <c r="AA20" s="524">
        <v>0</v>
      </c>
      <c r="AB20" s="524">
        <v>0</v>
      </c>
      <c r="AC20" s="524">
        <v>0</v>
      </c>
      <c r="AD20" s="524">
        <v>10</v>
      </c>
      <c r="AE20" s="524">
        <v>1</v>
      </c>
      <c r="AF20" s="524">
        <v>0</v>
      </c>
      <c r="AG20" s="524">
        <v>5</v>
      </c>
      <c r="AH20" s="524">
        <v>0</v>
      </c>
      <c r="AI20" s="524">
        <v>0</v>
      </c>
      <c r="AJ20" s="395">
        <v>1</v>
      </c>
      <c r="AK20" s="395">
        <v>0</v>
      </c>
      <c r="AL20" s="395">
        <v>0</v>
      </c>
      <c r="AM20" s="395">
        <v>0</v>
      </c>
      <c r="AN20" s="395">
        <v>7</v>
      </c>
      <c r="AO20" s="525">
        <v>0</v>
      </c>
      <c r="AP20" s="396">
        <v>36</v>
      </c>
      <c r="AQ20" s="526">
        <v>33</v>
      </c>
      <c r="AR20" s="527">
        <v>0</v>
      </c>
      <c r="AS20" s="527">
        <v>0</v>
      </c>
      <c r="AT20" s="527">
        <v>69</v>
      </c>
      <c r="AU20" s="527">
        <v>0</v>
      </c>
      <c r="AV20" s="395">
        <v>1</v>
      </c>
      <c r="AW20" s="395">
        <v>0</v>
      </c>
      <c r="AX20" s="395">
        <v>4</v>
      </c>
      <c r="AY20" s="395">
        <v>2</v>
      </c>
      <c r="AZ20" s="395">
        <v>0</v>
      </c>
      <c r="BA20" s="422"/>
      <c r="BB20" s="422"/>
      <c r="BC20" s="422"/>
      <c r="BD20" s="422"/>
      <c r="BE20" s="422"/>
      <c r="BF20" s="422"/>
      <c r="BG20" s="422"/>
      <c r="BH20" s="422"/>
      <c r="BI20" s="423">
        <f t="shared" si="3"/>
        <v>0</v>
      </c>
      <c r="BJ20" s="422"/>
      <c r="BK20" s="422"/>
      <c r="BL20" s="422"/>
      <c r="BM20" s="422"/>
      <c r="BN20" s="422"/>
      <c r="BO20" s="528">
        <v>0.57899999999999996</v>
      </c>
      <c r="BP20" s="423">
        <f t="shared" si="4"/>
        <v>0</v>
      </c>
      <c r="BQ20" s="422"/>
      <c r="BR20" s="422"/>
      <c r="BS20" s="422"/>
      <c r="BT20" s="422"/>
      <c r="BU20" s="422"/>
      <c r="BV20" s="422"/>
      <c r="BW20" s="422"/>
      <c r="BX20" s="422"/>
      <c r="BY20" s="422"/>
      <c r="BZ20" s="422"/>
      <c r="CA20" s="422"/>
      <c r="CB20" s="422"/>
      <c r="CC20" s="422"/>
      <c r="CD20" s="422"/>
      <c r="CE20" s="422"/>
      <c r="CF20" s="422"/>
      <c r="CG20" s="547"/>
    </row>
    <row r="21" spans="1:88" ht="16.5" customHeight="1">
      <c r="A21" s="80">
        <v>17</v>
      </c>
      <c r="B21" s="86" t="s">
        <v>761</v>
      </c>
      <c r="C21" s="88" t="s">
        <v>28</v>
      </c>
      <c r="D21" s="86" t="s">
        <v>2233</v>
      </c>
      <c r="E21" s="86" t="s">
        <v>749</v>
      </c>
      <c r="F21" s="91" t="s">
        <v>724</v>
      </c>
      <c r="G21" s="90" t="s">
        <v>762</v>
      </c>
      <c r="H21" s="512">
        <v>5</v>
      </c>
      <c r="I21" s="390" t="s">
        <v>26</v>
      </c>
      <c r="J21" s="390"/>
      <c r="K21" s="88" t="s">
        <v>5123</v>
      </c>
      <c r="L21" s="522">
        <v>2</v>
      </c>
      <c r="M21" s="367">
        <v>1</v>
      </c>
      <c r="N21" s="367">
        <v>1</v>
      </c>
      <c r="O21" s="523">
        <v>20</v>
      </c>
      <c r="P21" s="523">
        <v>0</v>
      </c>
      <c r="Q21" s="523">
        <v>0</v>
      </c>
      <c r="R21" s="523">
        <v>1</v>
      </c>
      <c r="S21" s="523">
        <v>0</v>
      </c>
      <c r="T21" s="523">
        <v>0</v>
      </c>
      <c r="U21" s="524">
        <v>0</v>
      </c>
      <c r="V21" s="524">
        <v>0</v>
      </c>
      <c r="W21" s="524">
        <v>0</v>
      </c>
      <c r="X21" s="524">
        <v>0</v>
      </c>
      <c r="Y21" s="524">
        <v>0</v>
      </c>
      <c r="Z21" s="524">
        <v>0</v>
      </c>
      <c r="AA21" s="524">
        <v>4</v>
      </c>
      <c r="AB21" s="524">
        <v>1</v>
      </c>
      <c r="AC21" s="524">
        <v>0</v>
      </c>
      <c r="AD21" s="524">
        <v>28</v>
      </c>
      <c r="AE21" s="524">
        <v>0</v>
      </c>
      <c r="AF21" s="524">
        <v>0</v>
      </c>
      <c r="AG21" s="524">
        <v>9</v>
      </c>
      <c r="AH21" s="524">
        <v>0</v>
      </c>
      <c r="AI21" s="524">
        <v>0</v>
      </c>
      <c r="AJ21" s="395">
        <v>1</v>
      </c>
      <c r="AK21" s="395">
        <v>0</v>
      </c>
      <c r="AL21" s="395">
        <v>11</v>
      </c>
      <c r="AM21" s="395">
        <v>11</v>
      </c>
      <c r="AN21" s="395">
        <v>0</v>
      </c>
      <c r="AO21" s="525">
        <v>0</v>
      </c>
      <c r="AP21" s="396">
        <v>0</v>
      </c>
      <c r="AQ21" s="526">
        <v>35</v>
      </c>
      <c r="AR21" s="527">
        <v>36</v>
      </c>
      <c r="AS21" s="527">
        <v>35</v>
      </c>
      <c r="AT21" s="527">
        <v>0</v>
      </c>
      <c r="AU21" s="527">
        <v>8</v>
      </c>
      <c r="AV21" s="395">
        <v>24</v>
      </c>
      <c r="AW21" s="395">
        <v>11</v>
      </c>
      <c r="AX21" s="395">
        <v>29</v>
      </c>
      <c r="AY21" s="395">
        <v>8</v>
      </c>
      <c r="AZ21" s="395">
        <v>0</v>
      </c>
      <c r="BA21" s="422"/>
      <c r="BB21" s="422"/>
      <c r="BC21" s="422"/>
      <c r="BD21" s="422"/>
      <c r="BE21" s="422"/>
      <c r="BF21" s="422"/>
      <c r="BG21" s="422"/>
      <c r="BH21" s="422"/>
      <c r="BI21" s="423">
        <f t="shared" si="3"/>
        <v>35</v>
      </c>
      <c r="BJ21" s="422"/>
      <c r="BK21" s="422"/>
      <c r="BL21" s="422"/>
      <c r="BM21" s="422"/>
      <c r="BN21" s="422"/>
      <c r="BO21" s="528">
        <v>3.4037999999999999</v>
      </c>
      <c r="BP21" s="423">
        <f t="shared" si="4"/>
        <v>35</v>
      </c>
      <c r="BQ21" s="422"/>
      <c r="BR21" s="422"/>
      <c r="BS21" s="422"/>
      <c r="BT21" s="422"/>
      <c r="BU21" s="422"/>
      <c r="BV21" s="422"/>
      <c r="BW21" s="422"/>
      <c r="BX21" s="422"/>
      <c r="BY21" s="422"/>
      <c r="BZ21" s="422"/>
      <c r="CA21" s="422"/>
      <c r="CB21" s="422"/>
      <c r="CC21" s="422"/>
      <c r="CD21" s="422"/>
      <c r="CE21" s="422"/>
      <c r="CF21" s="422"/>
      <c r="CG21" s="547"/>
    </row>
    <row r="22" spans="1:88" ht="16.5" customHeight="1">
      <c r="A22" s="80">
        <v>18</v>
      </c>
      <c r="B22" s="86" t="s">
        <v>763</v>
      </c>
      <c r="C22" s="88" t="s">
        <v>28</v>
      </c>
      <c r="D22" s="86" t="s">
        <v>2233</v>
      </c>
      <c r="E22" s="86" t="s">
        <v>749</v>
      </c>
      <c r="F22" s="87" t="s">
        <v>727</v>
      </c>
      <c r="G22" s="90" t="s">
        <v>764</v>
      </c>
      <c r="H22" s="512">
        <v>3</v>
      </c>
      <c r="I22" s="390" t="s">
        <v>2353</v>
      </c>
      <c r="J22" s="390"/>
      <c r="K22" s="88" t="s">
        <v>5123</v>
      </c>
      <c r="L22" s="522">
        <v>2</v>
      </c>
      <c r="M22" s="367">
        <v>1</v>
      </c>
      <c r="N22" s="367">
        <v>1</v>
      </c>
      <c r="O22" s="523">
        <v>6</v>
      </c>
      <c r="P22" s="523">
        <v>0</v>
      </c>
      <c r="Q22" s="523">
        <v>0</v>
      </c>
      <c r="R22" s="523">
        <v>0</v>
      </c>
      <c r="S22" s="523">
        <v>0</v>
      </c>
      <c r="T22" s="523">
        <v>0</v>
      </c>
      <c r="U22" s="524">
        <v>0</v>
      </c>
      <c r="V22" s="524">
        <v>0</v>
      </c>
      <c r="W22" s="524">
        <v>0</v>
      </c>
      <c r="X22" s="524">
        <v>0</v>
      </c>
      <c r="Y22" s="524">
        <v>0</v>
      </c>
      <c r="Z22" s="524">
        <v>0</v>
      </c>
      <c r="AA22" s="524">
        <v>0</v>
      </c>
      <c r="AB22" s="524">
        <v>0</v>
      </c>
      <c r="AC22" s="524">
        <v>0</v>
      </c>
      <c r="AD22" s="524">
        <v>11</v>
      </c>
      <c r="AE22" s="524">
        <v>0</v>
      </c>
      <c r="AF22" s="524">
        <v>0</v>
      </c>
      <c r="AG22" s="524">
        <v>0</v>
      </c>
      <c r="AH22" s="524">
        <v>1</v>
      </c>
      <c r="AI22" s="524">
        <v>0</v>
      </c>
      <c r="AJ22" s="395">
        <v>1</v>
      </c>
      <c r="AK22" s="395">
        <v>0</v>
      </c>
      <c r="AL22" s="395">
        <v>4</v>
      </c>
      <c r="AM22" s="395">
        <v>4</v>
      </c>
      <c r="AN22" s="395">
        <v>0</v>
      </c>
      <c r="AO22" s="525">
        <v>0</v>
      </c>
      <c r="AP22" s="396">
        <v>0</v>
      </c>
      <c r="AQ22" s="526">
        <v>15</v>
      </c>
      <c r="AR22" s="527">
        <v>13</v>
      </c>
      <c r="AS22" s="527">
        <v>13</v>
      </c>
      <c r="AT22" s="527">
        <v>0</v>
      </c>
      <c r="AU22" s="527">
        <v>10</v>
      </c>
      <c r="AV22" s="395">
        <v>5</v>
      </c>
      <c r="AW22" s="395">
        <v>3</v>
      </c>
      <c r="AX22" s="395">
        <v>13</v>
      </c>
      <c r="AY22" s="395">
        <v>4</v>
      </c>
      <c r="AZ22" s="395">
        <v>0</v>
      </c>
      <c r="BA22" s="422"/>
      <c r="BB22" s="422"/>
      <c r="BC22" s="422"/>
      <c r="BD22" s="422"/>
      <c r="BE22" s="422"/>
      <c r="BF22" s="422"/>
      <c r="BG22" s="422"/>
      <c r="BH22" s="422"/>
      <c r="BI22" s="423">
        <f t="shared" si="3"/>
        <v>13</v>
      </c>
      <c r="BJ22" s="422"/>
      <c r="BK22" s="422"/>
      <c r="BL22" s="422"/>
      <c r="BM22" s="422"/>
      <c r="BN22" s="422"/>
      <c r="BO22" s="528">
        <v>2.1</v>
      </c>
      <c r="BP22" s="423">
        <f t="shared" si="4"/>
        <v>13</v>
      </c>
      <c r="BQ22" s="422"/>
      <c r="BR22" s="422"/>
      <c r="BS22" s="422"/>
      <c r="BT22" s="422"/>
      <c r="BU22" s="422"/>
      <c r="BV22" s="422"/>
      <c r="BW22" s="422"/>
      <c r="BX22" s="422"/>
      <c r="BY22" s="422"/>
      <c r="BZ22" s="422"/>
      <c r="CA22" s="422"/>
      <c r="CB22" s="422"/>
      <c r="CC22" s="422"/>
      <c r="CD22" s="422"/>
      <c r="CE22" s="422"/>
      <c r="CF22" s="422"/>
      <c r="CG22" s="547"/>
    </row>
    <row r="23" spans="1:88" ht="16.5" customHeight="1">
      <c r="A23" s="81">
        <v>19</v>
      </c>
      <c r="B23" s="86" t="s">
        <v>765</v>
      </c>
      <c r="C23" s="88" t="s">
        <v>28</v>
      </c>
      <c r="D23" s="86" t="s">
        <v>2233</v>
      </c>
      <c r="E23" s="86" t="s">
        <v>749</v>
      </c>
      <c r="F23" s="91" t="s">
        <v>724</v>
      </c>
      <c r="G23" s="90" t="s">
        <v>766</v>
      </c>
      <c r="H23" s="512">
        <v>5</v>
      </c>
      <c r="I23" s="390" t="s">
        <v>26</v>
      </c>
      <c r="J23" s="390"/>
      <c r="K23" s="88" t="s">
        <v>5123</v>
      </c>
      <c r="L23" s="522">
        <v>2</v>
      </c>
      <c r="M23" s="367">
        <v>1</v>
      </c>
      <c r="N23" s="367">
        <v>1</v>
      </c>
      <c r="O23" s="523">
        <v>38</v>
      </c>
      <c r="P23" s="523">
        <v>29</v>
      </c>
      <c r="Q23" s="523">
        <v>1</v>
      </c>
      <c r="R23" s="523">
        <v>0</v>
      </c>
      <c r="S23" s="523">
        <v>0</v>
      </c>
      <c r="T23" s="523">
        <v>0</v>
      </c>
      <c r="U23" s="524">
        <v>6</v>
      </c>
      <c r="V23" s="524">
        <v>5</v>
      </c>
      <c r="W23" s="524">
        <v>0</v>
      </c>
      <c r="X23" s="524">
        <v>6</v>
      </c>
      <c r="Y23" s="524">
        <v>5</v>
      </c>
      <c r="Z23" s="524">
        <v>0</v>
      </c>
      <c r="AA23" s="524">
        <v>30</v>
      </c>
      <c r="AB23" s="524">
        <v>39</v>
      </c>
      <c r="AC23" s="524">
        <v>0</v>
      </c>
      <c r="AD23" s="524">
        <v>18</v>
      </c>
      <c r="AE23" s="524">
        <v>10</v>
      </c>
      <c r="AF23" s="524">
        <v>0</v>
      </c>
      <c r="AG23" s="524">
        <v>0</v>
      </c>
      <c r="AH23" s="524">
        <v>0</v>
      </c>
      <c r="AI23" s="524">
        <v>0</v>
      </c>
      <c r="AJ23" s="395">
        <v>1</v>
      </c>
      <c r="AK23" s="395">
        <v>0</v>
      </c>
      <c r="AL23" s="395">
        <v>12</v>
      </c>
      <c r="AM23" s="395">
        <v>12</v>
      </c>
      <c r="AN23" s="395">
        <v>0</v>
      </c>
      <c r="AO23" s="525">
        <v>0</v>
      </c>
      <c r="AP23" s="396">
        <v>0</v>
      </c>
      <c r="AQ23" s="526">
        <v>37</v>
      </c>
      <c r="AR23" s="527">
        <v>42</v>
      </c>
      <c r="AS23" s="527">
        <v>37</v>
      </c>
      <c r="AT23" s="527">
        <v>0</v>
      </c>
      <c r="AU23" s="527">
        <v>8</v>
      </c>
      <c r="AV23" s="395">
        <v>12</v>
      </c>
      <c r="AW23" s="395">
        <v>5</v>
      </c>
      <c r="AX23" s="395">
        <v>38</v>
      </c>
      <c r="AY23" s="395">
        <v>2</v>
      </c>
      <c r="AZ23" s="395">
        <v>0</v>
      </c>
      <c r="BA23" s="422"/>
      <c r="BB23" s="422"/>
      <c r="BC23" s="422"/>
      <c r="BD23" s="422"/>
      <c r="BE23" s="422"/>
      <c r="BF23" s="422"/>
      <c r="BG23" s="422"/>
      <c r="BH23" s="422"/>
      <c r="BI23" s="423">
        <f t="shared" si="3"/>
        <v>37</v>
      </c>
      <c r="BJ23" s="422"/>
      <c r="BK23" s="422"/>
      <c r="BL23" s="422"/>
      <c r="BM23" s="422"/>
      <c r="BN23" s="422"/>
      <c r="BO23" s="528">
        <v>6.12</v>
      </c>
      <c r="BP23" s="423">
        <f t="shared" si="4"/>
        <v>37</v>
      </c>
      <c r="BQ23" s="422"/>
      <c r="BR23" s="422"/>
      <c r="BS23" s="422"/>
      <c r="BT23" s="422"/>
      <c r="BU23" s="422"/>
      <c r="BV23" s="422"/>
      <c r="BW23" s="422"/>
      <c r="BX23" s="422"/>
      <c r="BY23" s="422"/>
      <c r="BZ23" s="422"/>
      <c r="CA23" s="422"/>
      <c r="CB23" s="422"/>
      <c r="CC23" s="422"/>
      <c r="CD23" s="422"/>
      <c r="CE23" s="422"/>
      <c r="CF23" s="422"/>
      <c r="CG23" s="547"/>
    </row>
    <row r="24" spans="1:88" ht="16.5" customHeight="1">
      <c r="A24" s="80">
        <v>20</v>
      </c>
      <c r="B24" s="86" t="s">
        <v>767</v>
      </c>
      <c r="C24" s="88" t="s">
        <v>28</v>
      </c>
      <c r="D24" s="86" t="s">
        <v>2233</v>
      </c>
      <c r="E24" s="86" t="s">
        <v>749</v>
      </c>
      <c r="F24" s="87" t="s">
        <v>727</v>
      </c>
      <c r="G24" s="90" t="s">
        <v>768</v>
      </c>
      <c r="H24" s="512">
        <v>3</v>
      </c>
      <c r="I24" s="390" t="s">
        <v>2353</v>
      </c>
      <c r="J24" s="390"/>
      <c r="K24" s="88" t="s">
        <v>5123</v>
      </c>
      <c r="L24" s="522">
        <v>2</v>
      </c>
      <c r="M24" s="367">
        <v>1</v>
      </c>
      <c r="N24" s="367">
        <v>1</v>
      </c>
      <c r="O24" s="523">
        <v>6</v>
      </c>
      <c r="P24" s="523">
        <v>0</v>
      </c>
      <c r="Q24" s="523">
        <v>0</v>
      </c>
      <c r="R24" s="523">
        <v>0</v>
      </c>
      <c r="S24" s="523">
        <v>0</v>
      </c>
      <c r="T24" s="523">
        <v>0</v>
      </c>
      <c r="U24" s="524">
        <v>0</v>
      </c>
      <c r="V24" s="524">
        <v>0</v>
      </c>
      <c r="W24" s="524">
        <v>0</v>
      </c>
      <c r="X24" s="524">
        <v>0</v>
      </c>
      <c r="Y24" s="524">
        <v>0</v>
      </c>
      <c r="Z24" s="524">
        <v>0</v>
      </c>
      <c r="AA24" s="524">
        <v>0</v>
      </c>
      <c r="AB24" s="524">
        <v>0</v>
      </c>
      <c r="AC24" s="524">
        <v>0</v>
      </c>
      <c r="AD24" s="524">
        <v>10</v>
      </c>
      <c r="AE24" s="524">
        <v>1</v>
      </c>
      <c r="AF24" s="524">
        <v>0</v>
      </c>
      <c r="AG24" s="524">
        <v>2</v>
      </c>
      <c r="AH24" s="524">
        <v>1</v>
      </c>
      <c r="AI24" s="524">
        <v>0</v>
      </c>
      <c r="AJ24" s="395">
        <v>1</v>
      </c>
      <c r="AK24" s="395">
        <v>0</v>
      </c>
      <c r="AL24" s="395">
        <v>3</v>
      </c>
      <c r="AM24" s="395">
        <v>3</v>
      </c>
      <c r="AN24" s="395">
        <v>0</v>
      </c>
      <c r="AO24" s="525">
        <v>0</v>
      </c>
      <c r="AP24" s="396">
        <v>0</v>
      </c>
      <c r="AQ24" s="526">
        <v>10</v>
      </c>
      <c r="AR24" s="527">
        <v>10</v>
      </c>
      <c r="AS24" s="527">
        <v>10</v>
      </c>
      <c r="AT24" s="527">
        <v>0</v>
      </c>
      <c r="AU24" s="527">
        <v>6</v>
      </c>
      <c r="AV24" s="395">
        <v>7</v>
      </c>
      <c r="AW24" s="395">
        <v>4</v>
      </c>
      <c r="AX24" s="395">
        <v>8</v>
      </c>
      <c r="AY24" s="395">
        <v>4</v>
      </c>
      <c r="AZ24" s="395">
        <v>0</v>
      </c>
      <c r="BA24" s="422"/>
      <c r="BB24" s="422"/>
      <c r="BC24" s="422"/>
      <c r="BD24" s="422"/>
      <c r="BE24" s="422"/>
      <c r="BF24" s="422"/>
      <c r="BG24" s="422"/>
      <c r="BH24" s="422"/>
      <c r="BI24" s="423">
        <f t="shared" si="3"/>
        <v>10</v>
      </c>
      <c r="BJ24" s="422"/>
      <c r="BK24" s="422"/>
      <c r="BL24" s="422"/>
      <c r="BM24" s="422"/>
      <c r="BN24" s="422"/>
      <c r="BO24" s="528">
        <v>0</v>
      </c>
      <c r="BP24" s="423">
        <f t="shared" si="4"/>
        <v>10</v>
      </c>
      <c r="BQ24" s="422"/>
      <c r="BR24" s="422"/>
      <c r="BS24" s="422"/>
      <c r="BT24" s="422"/>
      <c r="BU24" s="422"/>
      <c r="BV24" s="422"/>
      <c r="BW24" s="422"/>
      <c r="BX24" s="422"/>
      <c r="BY24" s="422"/>
      <c r="BZ24" s="422"/>
      <c r="CA24" s="422"/>
      <c r="CB24" s="422"/>
      <c r="CC24" s="422"/>
      <c r="CD24" s="422"/>
      <c r="CE24" s="422"/>
      <c r="CF24" s="422"/>
      <c r="CG24" s="547"/>
      <c r="CJ24" s="75" t="s">
        <v>2270</v>
      </c>
    </row>
    <row r="25" spans="1:88" ht="16.5" customHeight="1">
      <c r="A25" s="80">
        <v>21</v>
      </c>
      <c r="B25" s="86" t="s">
        <v>769</v>
      </c>
      <c r="C25" s="88" t="s">
        <v>28</v>
      </c>
      <c r="D25" s="86" t="s">
        <v>2233</v>
      </c>
      <c r="E25" s="86" t="s">
        <v>749</v>
      </c>
      <c r="F25" s="89" t="s">
        <v>730</v>
      </c>
      <c r="G25" s="90" t="s">
        <v>770</v>
      </c>
      <c r="H25" s="512">
        <v>3</v>
      </c>
      <c r="I25" s="390" t="s">
        <v>26</v>
      </c>
      <c r="J25" s="390"/>
      <c r="K25" s="88" t="s">
        <v>5123</v>
      </c>
      <c r="L25" s="522">
        <v>2</v>
      </c>
      <c r="M25" s="367">
        <v>1</v>
      </c>
      <c r="N25" s="367">
        <v>1</v>
      </c>
      <c r="O25" s="523">
        <v>6</v>
      </c>
      <c r="P25" s="523">
        <v>2</v>
      </c>
      <c r="Q25" s="523">
        <v>0</v>
      </c>
      <c r="R25" s="523">
        <v>0</v>
      </c>
      <c r="S25" s="523">
        <v>0</v>
      </c>
      <c r="T25" s="523">
        <v>0</v>
      </c>
      <c r="U25" s="524">
        <v>2</v>
      </c>
      <c r="V25" s="524">
        <v>2</v>
      </c>
      <c r="W25" s="524">
        <v>0</v>
      </c>
      <c r="X25" s="524">
        <v>2</v>
      </c>
      <c r="Y25" s="524">
        <v>2</v>
      </c>
      <c r="Z25" s="524">
        <v>0</v>
      </c>
      <c r="AA25" s="524">
        <v>0</v>
      </c>
      <c r="AB25" s="524">
        <v>0</v>
      </c>
      <c r="AC25" s="524">
        <v>0</v>
      </c>
      <c r="AD25" s="524">
        <v>11</v>
      </c>
      <c r="AE25" s="524">
        <v>1</v>
      </c>
      <c r="AF25" s="524">
        <v>0</v>
      </c>
      <c r="AG25" s="524">
        <v>0</v>
      </c>
      <c r="AH25" s="524">
        <v>0</v>
      </c>
      <c r="AI25" s="524">
        <v>0</v>
      </c>
      <c r="AJ25" s="395">
        <v>1</v>
      </c>
      <c r="AK25" s="395">
        <v>0</v>
      </c>
      <c r="AL25" s="395">
        <v>5</v>
      </c>
      <c r="AM25" s="395">
        <v>5</v>
      </c>
      <c r="AN25" s="395">
        <v>0</v>
      </c>
      <c r="AO25" s="525">
        <v>0</v>
      </c>
      <c r="AP25" s="396">
        <v>0</v>
      </c>
      <c r="AQ25" s="526">
        <v>16</v>
      </c>
      <c r="AR25" s="527">
        <v>16</v>
      </c>
      <c r="AS25" s="527">
        <v>16</v>
      </c>
      <c r="AT25" s="527">
        <v>0</v>
      </c>
      <c r="AU25" s="527">
        <v>7</v>
      </c>
      <c r="AV25" s="395">
        <v>12</v>
      </c>
      <c r="AW25" s="395">
        <v>5</v>
      </c>
      <c r="AX25" s="395">
        <v>14</v>
      </c>
      <c r="AY25" s="395">
        <v>4</v>
      </c>
      <c r="AZ25" s="395">
        <v>0</v>
      </c>
      <c r="BA25" s="422"/>
      <c r="BB25" s="422"/>
      <c r="BC25" s="422"/>
      <c r="BD25" s="422"/>
      <c r="BE25" s="422"/>
      <c r="BF25" s="422"/>
      <c r="BG25" s="422"/>
      <c r="BH25" s="422"/>
      <c r="BI25" s="423">
        <f t="shared" si="3"/>
        <v>16</v>
      </c>
      <c r="BJ25" s="422"/>
      <c r="BK25" s="422"/>
      <c r="BL25" s="422"/>
      <c r="BM25" s="422"/>
      <c r="BN25" s="422"/>
      <c r="BO25" s="528">
        <v>4.34</v>
      </c>
      <c r="BP25" s="423">
        <f t="shared" si="4"/>
        <v>16</v>
      </c>
      <c r="BQ25" s="422"/>
      <c r="BR25" s="422"/>
      <c r="BS25" s="422"/>
      <c r="BT25" s="422"/>
      <c r="BU25" s="422"/>
      <c r="BV25" s="422"/>
      <c r="BW25" s="422"/>
      <c r="BX25" s="422"/>
      <c r="BY25" s="422"/>
      <c r="BZ25" s="422"/>
      <c r="CA25" s="422"/>
      <c r="CB25" s="422"/>
      <c r="CC25" s="422"/>
      <c r="CD25" s="422"/>
      <c r="CE25" s="422"/>
      <c r="CF25" s="422"/>
      <c r="CG25" s="547"/>
    </row>
    <row r="26" spans="1:88" ht="16.5" customHeight="1">
      <c r="A26" s="81">
        <v>22</v>
      </c>
      <c r="B26" s="86" t="s">
        <v>771</v>
      </c>
      <c r="C26" s="88" t="s">
        <v>28</v>
      </c>
      <c r="D26" s="86" t="s">
        <v>2233</v>
      </c>
      <c r="E26" s="86" t="s">
        <v>749</v>
      </c>
      <c r="F26" s="91" t="s">
        <v>724</v>
      </c>
      <c r="G26" s="90" t="s">
        <v>772</v>
      </c>
      <c r="H26" s="512">
        <v>18</v>
      </c>
      <c r="I26" s="390" t="s">
        <v>26</v>
      </c>
      <c r="J26" s="390"/>
      <c r="K26" s="88" t="s">
        <v>5123</v>
      </c>
      <c r="L26" s="522">
        <v>2</v>
      </c>
      <c r="M26" s="367">
        <v>1</v>
      </c>
      <c r="N26" s="367">
        <v>1</v>
      </c>
      <c r="O26" s="523">
        <v>37</v>
      </c>
      <c r="P26" s="523">
        <v>0</v>
      </c>
      <c r="Q26" s="523">
        <v>0</v>
      </c>
      <c r="R26" s="523">
        <v>2</v>
      </c>
      <c r="S26" s="523">
        <v>0</v>
      </c>
      <c r="T26" s="523">
        <v>0</v>
      </c>
      <c r="U26" s="524">
        <v>15</v>
      </c>
      <c r="V26" s="524">
        <v>0</v>
      </c>
      <c r="W26" s="524">
        <v>0</v>
      </c>
      <c r="X26" s="524">
        <v>15</v>
      </c>
      <c r="Y26" s="524">
        <v>0</v>
      </c>
      <c r="Z26" s="524">
        <v>0</v>
      </c>
      <c r="AA26" s="524">
        <v>10</v>
      </c>
      <c r="AB26" s="524">
        <v>1</v>
      </c>
      <c r="AC26" s="524">
        <v>0</v>
      </c>
      <c r="AD26" s="524">
        <v>41</v>
      </c>
      <c r="AE26" s="524">
        <v>0</v>
      </c>
      <c r="AF26" s="524">
        <v>0</v>
      </c>
      <c r="AG26" s="524">
        <v>10</v>
      </c>
      <c r="AH26" s="524">
        <v>0</v>
      </c>
      <c r="AI26" s="524">
        <v>0</v>
      </c>
      <c r="AJ26" s="395">
        <v>1</v>
      </c>
      <c r="AK26" s="395">
        <v>0</v>
      </c>
      <c r="AL26" s="395">
        <v>20</v>
      </c>
      <c r="AM26" s="395">
        <v>20</v>
      </c>
      <c r="AN26" s="395">
        <v>0</v>
      </c>
      <c r="AO26" s="525">
        <v>0</v>
      </c>
      <c r="AP26" s="396">
        <v>0</v>
      </c>
      <c r="AQ26" s="526">
        <v>53</v>
      </c>
      <c r="AR26" s="527">
        <v>55</v>
      </c>
      <c r="AS26" s="527">
        <v>53</v>
      </c>
      <c r="AT26" s="527">
        <v>0</v>
      </c>
      <c r="AU26" s="527">
        <v>7</v>
      </c>
      <c r="AV26" s="395">
        <v>42</v>
      </c>
      <c r="AW26" s="395">
        <v>20</v>
      </c>
      <c r="AX26" s="395">
        <v>51</v>
      </c>
      <c r="AY26" s="395">
        <v>4</v>
      </c>
      <c r="AZ26" s="395">
        <v>0</v>
      </c>
      <c r="BA26" s="422"/>
      <c r="BB26" s="422"/>
      <c r="BC26" s="422"/>
      <c r="BD26" s="422"/>
      <c r="BE26" s="422"/>
      <c r="BF26" s="422"/>
      <c r="BG26" s="422"/>
      <c r="BH26" s="422"/>
      <c r="BI26" s="423">
        <f t="shared" si="3"/>
        <v>53</v>
      </c>
      <c r="BJ26" s="422"/>
      <c r="BK26" s="422"/>
      <c r="BL26" s="422"/>
      <c r="BM26" s="422"/>
      <c r="BN26" s="422"/>
      <c r="BO26" s="528">
        <v>6.8235000000000001</v>
      </c>
      <c r="BP26" s="423">
        <f t="shared" si="4"/>
        <v>53</v>
      </c>
      <c r="BQ26" s="422"/>
      <c r="BR26" s="422"/>
      <c r="BS26" s="422"/>
      <c r="BT26" s="422"/>
      <c r="BU26" s="422"/>
      <c r="BV26" s="422"/>
      <c r="BW26" s="422"/>
      <c r="BX26" s="422"/>
      <c r="BY26" s="422"/>
      <c r="BZ26" s="422"/>
      <c r="CA26" s="422"/>
      <c r="CB26" s="422"/>
      <c r="CC26" s="422"/>
      <c r="CD26" s="422"/>
      <c r="CE26" s="422"/>
      <c r="CF26" s="422"/>
      <c r="CG26" s="547"/>
    </row>
    <row r="27" spans="1:88" ht="16.5" customHeight="1">
      <c r="A27" s="80">
        <v>23</v>
      </c>
      <c r="B27" s="86" t="s">
        <v>773</v>
      </c>
      <c r="C27" s="88" t="s">
        <v>28</v>
      </c>
      <c r="D27" s="86" t="s">
        <v>2233</v>
      </c>
      <c r="E27" s="86" t="s">
        <v>749</v>
      </c>
      <c r="F27" s="87" t="s">
        <v>727</v>
      </c>
      <c r="G27" s="90" t="s">
        <v>774</v>
      </c>
      <c r="H27" s="512">
        <v>3</v>
      </c>
      <c r="I27" s="390" t="s">
        <v>26</v>
      </c>
      <c r="J27" s="391" t="s">
        <v>35</v>
      </c>
      <c r="K27" s="88" t="s">
        <v>5123</v>
      </c>
      <c r="L27" s="522">
        <v>3</v>
      </c>
      <c r="M27" s="367">
        <v>1</v>
      </c>
      <c r="N27" s="367">
        <v>1</v>
      </c>
      <c r="O27" s="523">
        <v>19</v>
      </c>
      <c r="P27" s="523">
        <v>4</v>
      </c>
      <c r="Q27" s="523">
        <v>12</v>
      </c>
      <c r="R27" s="523">
        <v>0</v>
      </c>
      <c r="S27" s="523">
        <v>0</v>
      </c>
      <c r="T27" s="523">
        <v>0</v>
      </c>
      <c r="U27" s="524">
        <v>12</v>
      </c>
      <c r="V27" s="524">
        <v>0</v>
      </c>
      <c r="W27" s="524">
        <v>0</v>
      </c>
      <c r="X27" s="524">
        <v>12</v>
      </c>
      <c r="Y27" s="524">
        <v>0</v>
      </c>
      <c r="Z27" s="524">
        <v>0</v>
      </c>
      <c r="AA27" s="524">
        <v>23</v>
      </c>
      <c r="AB27" s="524">
        <v>2</v>
      </c>
      <c r="AC27" s="524">
        <v>3</v>
      </c>
      <c r="AD27" s="524">
        <v>4</v>
      </c>
      <c r="AE27" s="524">
        <v>4</v>
      </c>
      <c r="AF27" s="524">
        <v>1</v>
      </c>
      <c r="AG27" s="524">
        <v>1</v>
      </c>
      <c r="AH27" s="524">
        <v>0</v>
      </c>
      <c r="AI27" s="524">
        <v>17</v>
      </c>
      <c r="AJ27" s="395">
        <v>1</v>
      </c>
      <c r="AK27" s="395">
        <v>0</v>
      </c>
      <c r="AL27" s="395">
        <v>10</v>
      </c>
      <c r="AM27" s="395">
        <v>10</v>
      </c>
      <c r="AN27" s="395">
        <v>0</v>
      </c>
      <c r="AO27" s="525">
        <v>0</v>
      </c>
      <c r="AP27" s="396">
        <v>0</v>
      </c>
      <c r="AQ27" s="526">
        <v>59</v>
      </c>
      <c r="AR27" s="527">
        <v>59</v>
      </c>
      <c r="AS27" s="527">
        <v>59</v>
      </c>
      <c r="AT27" s="527">
        <v>0</v>
      </c>
      <c r="AU27" s="527">
        <v>11</v>
      </c>
      <c r="AV27" s="395">
        <v>1</v>
      </c>
      <c r="AW27" s="395">
        <v>9</v>
      </c>
      <c r="AX27" s="395">
        <v>59</v>
      </c>
      <c r="AY27" s="395">
        <v>2</v>
      </c>
      <c r="AZ27" s="395">
        <v>0</v>
      </c>
      <c r="BA27" s="422"/>
      <c r="BB27" s="422"/>
      <c r="BC27" s="422"/>
      <c r="BD27" s="422"/>
      <c r="BE27" s="422"/>
      <c r="BF27" s="422"/>
      <c r="BG27" s="422"/>
      <c r="BH27" s="422"/>
      <c r="BI27" s="423">
        <f t="shared" si="3"/>
        <v>59</v>
      </c>
      <c r="BJ27" s="422"/>
      <c r="BK27" s="422"/>
      <c r="BL27" s="422"/>
      <c r="BM27" s="422"/>
      <c r="BN27" s="422"/>
      <c r="BO27" s="528">
        <v>8.2025000000000006</v>
      </c>
      <c r="BP27" s="423">
        <f t="shared" si="4"/>
        <v>59</v>
      </c>
      <c r="BQ27" s="422"/>
      <c r="BR27" s="422"/>
      <c r="BS27" s="422"/>
      <c r="BT27" s="422"/>
      <c r="BU27" s="422"/>
      <c r="BV27" s="422"/>
      <c r="BW27" s="422"/>
      <c r="BX27" s="422"/>
      <c r="BY27" s="422"/>
      <c r="BZ27" s="422"/>
      <c r="CA27" s="422"/>
      <c r="CB27" s="422"/>
      <c r="CC27" s="422"/>
      <c r="CD27" s="422"/>
      <c r="CE27" s="422"/>
      <c r="CF27" s="422"/>
      <c r="CG27" s="547"/>
    </row>
    <row r="28" spans="1:88" ht="16.5" customHeight="1">
      <c r="A28" s="80">
        <v>24</v>
      </c>
      <c r="B28" s="86" t="s">
        <v>775</v>
      </c>
      <c r="C28" s="88" t="s">
        <v>28</v>
      </c>
      <c r="D28" s="86" t="s">
        <v>2233</v>
      </c>
      <c r="E28" s="86" t="s">
        <v>749</v>
      </c>
      <c r="F28" s="91" t="s">
        <v>724</v>
      </c>
      <c r="G28" s="90" t="s">
        <v>776</v>
      </c>
      <c r="H28" s="512">
        <v>5</v>
      </c>
      <c r="I28" s="390" t="s">
        <v>26</v>
      </c>
      <c r="J28" s="390"/>
      <c r="K28" s="88" t="s">
        <v>5123</v>
      </c>
      <c r="L28" s="522">
        <v>2</v>
      </c>
      <c r="M28" s="367">
        <v>1</v>
      </c>
      <c r="N28" s="367">
        <v>1</v>
      </c>
      <c r="O28" s="523">
        <v>21</v>
      </c>
      <c r="P28" s="523">
        <v>0</v>
      </c>
      <c r="Q28" s="523">
        <v>0</v>
      </c>
      <c r="R28" s="523">
        <v>1</v>
      </c>
      <c r="S28" s="523">
        <v>0</v>
      </c>
      <c r="T28" s="523">
        <v>0</v>
      </c>
      <c r="U28" s="524">
        <v>0</v>
      </c>
      <c r="V28" s="524">
        <v>0</v>
      </c>
      <c r="W28" s="524">
        <v>0</v>
      </c>
      <c r="X28" s="524">
        <v>0</v>
      </c>
      <c r="Y28" s="524">
        <v>0</v>
      </c>
      <c r="Z28" s="524">
        <v>0</v>
      </c>
      <c r="AA28" s="524">
        <v>6</v>
      </c>
      <c r="AB28" s="524">
        <v>5</v>
      </c>
      <c r="AC28" s="524">
        <v>0</v>
      </c>
      <c r="AD28" s="524">
        <v>31</v>
      </c>
      <c r="AE28" s="524">
        <v>1</v>
      </c>
      <c r="AF28" s="524">
        <v>0</v>
      </c>
      <c r="AG28" s="524">
        <v>2</v>
      </c>
      <c r="AH28" s="524">
        <v>0</v>
      </c>
      <c r="AI28" s="524">
        <v>0</v>
      </c>
      <c r="AJ28" s="395">
        <v>1</v>
      </c>
      <c r="AK28" s="395">
        <v>0</v>
      </c>
      <c r="AL28" s="395">
        <v>11</v>
      </c>
      <c r="AM28" s="395">
        <v>11</v>
      </c>
      <c r="AN28" s="395">
        <v>0</v>
      </c>
      <c r="AO28" s="525">
        <v>0</v>
      </c>
      <c r="AP28" s="396">
        <v>0</v>
      </c>
      <c r="AQ28" s="526">
        <v>35</v>
      </c>
      <c r="AR28" s="527">
        <v>35</v>
      </c>
      <c r="AS28" s="527">
        <v>35</v>
      </c>
      <c r="AT28" s="527">
        <v>0</v>
      </c>
      <c r="AU28" s="527">
        <v>5</v>
      </c>
      <c r="AV28" s="395">
        <v>22</v>
      </c>
      <c r="AW28" s="395">
        <v>10</v>
      </c>
      <c r="AX28" s="395">
        <v>35</v>
      </c>
      <c r="AY28" s="395">
        <v>2</v>
      </c>
      <c r="AZ28" s="395">
        <v>0</v>
      </c>
      <c r="BA28" s="422"/>
      <c r="BB28" s="422"/>
      <c r="BC28" s="422"/>
      <c r="BD28" s="422"/>
      <c r="BE28" s="422"/>
      <c r="BF28" s="422"/>
      <c r="BG28" s="422"/>
      <c r="BH28" s="422"/>
      <c r="BI28" s="423">
        <f t="shared" si="3"/>
        <v>35</v>
      </c>
      <c r="BJ28" s="422"/>
      <c r="BK28" s="422"/>
      <c r="BL28" s="422"/>
      <c r="BM28" s="422"/>
      <c r="BN28" s="422"/>
      <c r="BO28" s="528">
        <v>0</v>
      </c>
      <c r="BP28" s="423">
        <f t="shared" si="4"/>
        <v>35</v>
      </c>
      <c r="BQ28" s="422"/>
      <c r="BR28" s="422"/>
      <c r="BS28" s="422"/>
      <c r="BT28" s="422"/>
      <c r="BU28" s="422"/>
      <c r="BV28" s="422"/>
      <c r="BW28" s="422"/>
      <c r="BX28" s="422"/>
      <c r="BY28" s="422"/>
      <c r="BZ28" s="422"/>
      <c r="CA28" s="422"/>
      <c r="CB28" s="422"/>
      <c r="CC28" s="422"/>
      <c r="CD28" s="422"/>
      <c r="CE28" s="422"/>
      <c r="CF28" s="422"/>
      <c r="CG28" s="547"/>
    </row>
    <row r="29" spans="1:88" ht="16.5" customHeight="1">
      <c r="A29" s="81">
        <v>25</v>
      </c>
      <c r="B29" s="86" t="s">
        <v>777</v>
      </c>
      <c r="C29" s="88" t="s">
        <v>28</v>
      </c>
      <c r="D29" s="86" t="s">
        <v>2233</v>
      </c>
      <c r="E29" s="86" t="s">
        <v>749</v>
      </c>
      <c r="F29" s="89" t="s">
        <v>730</v>
      </c>
      <c r="G29" s="90" t="s">
        <v>778</v>
      </c>
      <c r="H29" s="512">
        <v>3</v>
      </c>
      <c r="I29" s="390" t="s">
        <v>26</v>
      </c>
      <c r="J29" s="390" t="s">
        <v>35</v>
      </c>
      <c r="K29" s="88" t="s">
        <v>5123</v>
      </c>
      <c r="L29" s="522">
        <v>3</v>
      </c>
      <c r="M29" s="367">
        <v>1</v>
      </c>
      <c r="N29" s="367">
        <v>1</v>
      </c>
      <c r="O29" s="523">
        <v>13</v>
      </c>
      <c r="P29" s="523">
        <v>6</v>
      </c>
      <c r="Q29" s="523">
        <v>4</v>
      </c>
      <c r="R29" s="523">
        <v>0</v>
      </c>
      <c r="S29" s="523">
        <v>0</v>
      </c>
      <c r="T29" s="523">
        <v>0</v>
      </c>
      <c r="U29" s="524">
        <v>0</v>
      </c>
      <c r="V29" s="524">
        <v>0</v>
      </c>
      <c r="W29" s="524">
        <v>0</v>
      </c>
      <c r="X29" s="524">
        <v>0</v>
      </c>
      <c r="Y29" s="524">
        <v>0</v>
      </c>
      <c r="Z29" s="524">
        <v>0</v>
      </c>
      <c r="AA29" s="524">
        <v>0</v>
      </c>
      <c r="AB29" s="524">
        <v>0</v>
      </c>
      <c r="AC29" s="524">
        <v>2</v>
      </c>
      <c r="AD29" s="524">
        <v>27</v>
      </c>
      <c r="AE29" s="524">
        <v>12</v>
      </c>
      <c r="AF29" s="524">
        <v>3</v>
      </c>
      <c r="AG29" s="524">
        <v>0</v>
      </c>
      <c r="AH29" s="524">
        <v>0</v>
      </c>
      <c r="AI29" s="524">
        <v>0</v>
      </c>
      <c r="AJ29" s="395">
        <v>1</v>
      </c>
      <c r="AK29" s="395">
        <v>0</v>
      </c>
      <c r="AL29" s="395">
        <v>6</v>
      </c>
      <c r="AM29" s="395">
        <v>6</v>
      </c>
      <c r="AN29" s="395">
        <v>0</v>
      </c>
      <c r="AO29" s="525">
        <v>0</v>
      </c>
      <c r="AP29" s="396">
        <v>0</v>
      </c>
      <c r="AQ29" s="526">
        <v>35</v>
      </c>
      <c r="AR29" s="527">
        <v>35</v>
      </c>
      <c r="AS29" s="527">
        <v>35</v>
      </c>
      <c r="AT29" s="527">
        <v>0</v>
      </c>
      <c r="AU29" s="527">
        <v>12</v>
      </c>
      <c r="AV29" s="395">
        <v>8</v>
      </c>
      <c r="AW29" s="395">
        <v>7</v>
      </c>
      <c r="AX29" s="395">
        <v>35</v>
      </c>
      <c r="AY29" s="395">
        <v>2</v>
      </c>
      <c r="AZ29" s="395">
        <v>0</v>
      </c>
      <c r="BA29" s="422"/>
      <c r="BB29" s="422"/>
      <c r="BC29" s="422"/>
      <c r="BD29" s="422"/>
      <c r="BE29" s="422"/>
      <c r="BF29" s="422"/>
      <c r="BG29" s="422"/>
      <c r="BH29" s="422"/>
      <c r="BI29" s="423">
        <f t="shared" si="3"/>
        <v>35</v>
      </c>
      <c r="BJ29" s="422"/>
      <c r="BK29" s="422"/>
      <c r="BL29" s="422"/>
      <c r="BM29" s="422"/>
      <c r="BN29" s="422"/>
      <c r="BO29" s="528">
        <v>5.6390000000000002</v>
      </c>
      <c r="BP29" s="423">
        <f t="shared" si="4"/>
        <v>35</v>
      </c>
      <c r="BQ29" s="422"/>
      <c r="BR29" s="422"/>
      <c r="BS29" s="422"/>
      <c r="BT29" s="422"/>
      <c r="BU29" s="422"/>
      <c r="BV29" s="422"/>
      <c r="BW29" s="422"/>
      <c r="BX29" s="422"/>
      <c r="BY29" s="422"/>
      <c r="BZ29" s="422"/>
      <c r="CA29" s="422"/>
      <c r="CB29" s="422"/>
      <c r="CC29" s="422"/>
      <c r="CD29" s="422"/>
      <c r="CE29" s="422"/>
      <c r="CF29" s="422"/>
      <c r="CG29" s="547"/>
    </row>
    <row r="30" spans="1:88" ht="16.5" customHeight="1">
      <c r="A30" s="80">
        <v>26</v>
      </c>
      <c r="B30" s="86" t="s">
        <v>779</v>
      </c>
      <c r="C30" s="88" t="s">
        <v>28</v>
      </c>
      <c r="D30" s="86" t="s">
        <v>2233</v>
      </c>
      <c r="E30" s="86" t="s">
        <v>749</v>
      </c>
      <c r="F30" s="91" t="s">
        <v>724</v>
      </c>
      <c r="G30" s="90" t="s">
        <v>780</v>
      </c>
      <c r="H30" s="512">
        <v>5</v>
      </c>
      <c r="I30" s="390" t="s">
        <v>26</v>
      </c>
      <c r="J30" s="390"/>
      <c r="K30" s="88" t="s">
        <v>8027</v>
      </c>
      <c r="L30" s="522">
        <v>2</v>
      </c>
      <c r="M30" s="367">
        <v>1</v>
      </c>
      <c r="N30" s="367">
        <v>1</v>
      </c>
      <c r="O30" s="523">
        <v>15</v>
      </c>
      <c r="P30" s="523">
        <v>0</v>
      </c>
      <c r="Q30" s="523">
        <v>0</v>
      </c>
      <c r="R30" s="523">
        <v>0</v>
      </c>
      <c r="S30" s="523">
        <v>0</v>
      </c>
      <c r="T30" s="523">
        <v>0</v>
      </c>
      <c r="U30" s="524">
        <v>3</v>
      </c>
      <c r="V30" s="524">
        <v>0</v>
      </c>
      <c r="W30" s="524">
        <v>0</v>
      </c>
      <c r="X30" s="524">
        <v>3</v>
      </c>
      <c r="Y30" s="524">
        <v>0</v>
      </c>
      <c r="Z30" s="524">
        <v>0</v>
      </c>
      <c r="AA30" s="524">
        <v>0</v>
      </c>
      <c r="AB30" s="524">
        <v>0</v>
      </c>
      <c r="AC30" s="524">
        <v>0</v>
      </c>
      <c r="AD30" s="524">
        <v>18</v>
      </c>
      <c r="AE30" s="524">
        <v>2</v>
      </c>
      <c r="AF30" s="524">
        <v>0</v>
      </c>
      <c r="AG30" s="524">
        <v>0</v>
      </c>
      <c r="AH30" s="524">
        <v>0</v>
      </c>
      <c r="AI30" s="524">
        <v>0</v>
      </c>
      <c r="AJ30" s="395">
        <v>1</v>
      </c>
      <c r="AK30" s="395">
        <v>0</v>
      </c>
      <c r="AL30" s="395">
        <v>7</v>
      </c>
      <c r="AM30" s="395">
        <v>7</v>
      </c>
      <c r="AN30" s="395">
        <v>0</v>
      </c>
      <c r="AO30" s="525">
        <v>0</v>
      </c>
      <c r="AP30" s="396">
        <v>0</v>
      </c>
      <c r="AQ30" s="526">
        <v>33</v>
      </c>
      <c r="AR30" s="527">
        <v>34</v>
      </c>
      <c r="AS30" s="527">
        <v>33</v>
      </c>
      <c r="AT30" s="527">
        <v>0</v>
      </c>
      <c r="AU30" s="527">
        <v>8</v>
      </c>
      <c r="AV30" s="395">
        <v>4</v>
      </c>
      <c r="AW30" s="395">
        <v>5</v>
      </c>
      <c r="AX30" s="395">
        <v>33</v>
      </c>
      <c r="AY30" s="395">
        <v>2</v>
      </c>
      <c r="AZ30" s="395">
        <v>0</v>
      </c>
      <c r="BA30" s="422"/>
      <c r="BB30" s="422"/>
      <c r="BC30" s="422"/>
      <c r="BD30" s="422"/>
      <c r="BE30" s="422"/>
      <c r="BF30" s="422"/>
      <c r="BG30" s="422"/>
      <c r="BH30" s="422"/>
      <c r="BI30" s="423">
        <f t="shared" si="3"/>
        <v>33</v>
      </c>
      <c r="BJ30" s="422"/>
      <c r="BK30" s="422"/>
      <c r="BL30" s="422"/>
      <c r="BM30" s="422"/>
      <c r="BN30" s="422"/>
      <c r="BO30" s="528">
        <v>3.40625</v>
      </c>
      <c r="BP30" s="423">
        <f t="shared" si="4"/>
        <v>33</v>
      </c>
      <c r="BQ30" s="422"/>
      <c r="BR30" s="422"/>
      <c r="BS30" s="422"/>
      <c r="BT30" s="422"/>
      <c r="BU30" s="422"/>
      <c r="BV30" s="422"/>
      <c r="BW30" s="422"/>
      <c r="BX30" s="422"/>
      <c r="BY30" s="422"/>
      <c r="BZ30" s="422"/>
      <c r="CA30" s="422"/>
      <c r="CB30" s="422"/>
      <c r="CC30" s="422"/>
      <c r="CD30" s="422"/>
      <c r="CE30" s="422"/>
      <c r="CF30" s="422"/>
      <c r="CG30" s="547"/>
    </row>
    <row r="31" spans="1:88" ht="16.5" customHeight="1">
      <c r="A31" s="80">
        <v>27</v>
      </c>
      <c r="B31" s="86" t="s">
        <v>781</v>
      </c>
      <c r="C31" s="88" t="s">
        <v>28</v>
      </c>
      <c r="D31" s="86" t="s">
        <v>2233</v>
      </c>
      <c r="E31" s="86" t="s">
        <v>749</v>
      </c>
      <c r="F31" s="89" t="s">
        <v>730</v>
      </c>
      <c r="G31" s="90" t="s">
        <v>782</v>
      </c>
      <c r="H31" s="512">
        <v>4</v>
      </c>
      <c r="I31" s="390" t="s">
        <v>2536</v>
      </c>
      <c r="J31" s="390"/>
      <c r="K31" s="88" t="s">
        <v>5123</v>
      </c>
      <c r="L31" s="522">
        <v>2</v>
      </c>
      <c r="M31" s="367">
        <v>1</v>
      </c>
      <c r="N31" s="367">
        <v>1</v>
      </c>
      <c r="O31" s="523">
        <v>5</v>
      </c>
      <c r="P31" s="523">
        <v>0</v>
      </c>
      <c r="Q31" s="523">
        <v>0</v>
      </c>
      <c r="R31" s="523">
        <v>0</v>
      </c>
      <c r="S31" s="523">
        <v>0</v>
      </c>
      <c r="T31" s="523">
        <v>0</v>
      </c>
      <c r="U31" s="524">
        <v>0</v>
      </c>
      <c r="V31" s="524">
        <v>0</v>
      </c>
      <c r="W31" s="524">
        <v>0</v>
      </c>
      <c r="X31" s="524">
        <v>0</v>
      </c>
      <c r="Y31" s="524">
        <v>0</v>
      </c>
      <c r="Z31" s="524">
        <v>0</v>
      </c>
      <c r="AA31" s="524">
        <v>3</v>
      </c>
      <c r="AB31" s="524">
        <v>0</v>
      </c>
      <c r="AC31" s="524">
        <v>0</v>
      </c>
      <c r="AD31" s="524">
        <v>6</v>
      </c>
      <c r="AE31" s="524">
        <v>1</v>
      </c>
      <c r="AF31" s="524">
        <v>0</v>
      </c>
      <c r="AG31" s="524">
        <v>0</v>
      </c>
      <c r="AH31" s="524">
        <v>0</v>
      </c>
      <c r="AI31" s="524">
        <v>0</v>
      </c>
      <c r="AJ31" s="395">
        <v>1</v>
      </c>
      <c r="AK31" s="395">
        <v>0</v>
      </c>
      <c r="AL31" s="395">
        <v>4</v>
      </c>
      <c r="AM31" s="395">
        <v>4</v>
      </c>
      <c r="AN31" s="395">
        <v>0</v>
      </c>
      <c r="AO31" s="525">
        <v>0</v>
      </c>
      <c r="AP31" s="396">
        <v>0</v>
      </c>
      <c r="AQ31" s="526">
        <v>14</v>
      </c>
      <c r="AR31" s="527">
        <v>15</v>
      </c>
      <c r="AS31" s="527">
        <v>14</v>
      </c>
      <c r="AT31" s="527">
        <v>0</v>
      </c>
      <c r="AU31" s="527">
        <v>5</v>
      </c>
      <c r="AV31" s="395">
        <v>6</v>
      </c>
      <c r="AW31" s="395">
        <v>4</v>
      </c>
      <c r="AX31" s="395">
        <v>12</v>
      </c>
      <c r="AY31" s="395">
        <v>4</v>
      </c>
      <c r="AZ31" s="395">
        <v>0</v>
      </c>
      <c r="BA31" s="422"/>
      <c r="BB31" s="422"/>
      <c r="BC31" s="422"/>
      <c r="BD31" s="422"/>
      <c r="BE31" s="422"/>
      <c r="BF31" s="422"/>
      <c r="BG31" s="422"/>
      <c r="BH31" s="422"/>
      <c r="BI31" s="423">
        <f t="shared" si="3"/>
        <v>14</v>
      </c>
      <c r="BJ31" s="422"/>
      <c r="BK31" s="422"/>
      <c r="BL31" s="422"/>
      <c r="BM31" s="422"/>
      <c r="BN31" s="422"/>
      <c r="BO31" s="528">
        <v>4.4000000000000004</v>
      </c>
      <c r="BP31" s="423">
        <f t="shared" si="4"/>
        <v>14</v>
      </c>
      <c r="BQ31" s="422"/>
      <c r="BR31" s="422"/>
      <c r="BS31" s="422"/>
      <c r="BT31" s="422"/>
      <c r="BU31" s="422"/>
      <c r="BV31" s="422"/>
      <c r="BW31" s="422"/>
      <c r="BX31" s="422"/>
      <c r="BY31" s="422"/>
      <c r="BZ31" s="422"/>
      <c r="CA31" s="422"/>
      <c r="CB31" s="422"/>
      <c r="CC31" s="422"/>
      <c r="CD31" s="422"/>
      <c r="CE31" s="422"/>
      <c r="CF31" s="422"/>
      <c r="CG31" s="547"/>
    </row>
    <row r="32" spans="1:88" ht="16.5" customHeight="1">
      <c r="A32" s="81">
        <v>28</v>
      </c>
      <c r="B32" s="86" t="s">
        <v>783</v>
      </c>
      <c r="C32" s="88" t="s">
        <v>28</v>
      </c>
      <c r="D32" s="86" t="s">
        <v>2233</v>
      </c>
      <c r="E32" s="86" t="s">
        <v>749</v>
      </c>
      <c r="F32" s="92" t="s">
        <v>784</v>
      </c>
      <c r="G32" s="90" t="s">
        <v>785</v>
      </c>
      <c r="H32" s="512">
        <v>5</v>
      </c>
      <c r="I32" s="390" t="s">
        <v>26</v>
      </c>
      <c r="J32" s="390"/>
      <c r="K32" s="88" t="s">
        <v>5123</v>
      </c>
      <c r="L32" s="522">
        <v>2</v>
      </c>
      <c r="M32" s="367">
        <v>1</v>
      </c>
      <c r="N32" s="367">
        <v>1</v>
      </c>
      <c r="O32" s="523">
        <v>13</v>
      </c>
      <c r="P32" s="523">
        <v>0</v>
      </c>
      <c r="Q32" s="523">
        <v>0</v>
      </c>
      <c r="R32" s="523">
        <v>0</v>
      </c>
      <c r="S32" s="523">
        <v>0</v>
      </c>
      <c r="T32" s="523">
        <v>0</v>
      </c>
      <c r="U32" s="524">
        <v>0</v>
      </c>
      <c r="V32" s="524">
        <v>0</v>
      </c>
      <c r="W32" s="524">
        <v>0</v>
      </c>
      <c r="X32" s="524">
        <v>0</v>
      </c>
      <c r="Y32" s="524">
        <v>0</v>
      </c>
      <c r="Z32" s="524">
        <v>0</v>
      </c>
      <c r="AA32" s="524">
        <v>0</v>
      </c>
      <c r="AB32" s="524">
        <v>0</v>
      </c>
      <c r="AC32" s="524">
        <v>0</v>
      </c>
      <c r="AD32" s="524">
        <v>19</v>
      </c>
      <c r="AE32" s="524">
        <v>2</v>
      </c>
      <c r="AF32" s="524">
        <v>0</v>
      </c>
      <c r="AG32" s="524">
        <v>5</v>
      </c>
      <c r="AH32" s="524">
        <v>0</v>
      </c>
      <c r="AI32" s="524">
        <v>0</v>
      </c>
      <c r="AJ32" s="395">
        <v>1</v>
      </c>
      <c r="AK32" s="395">
        <v>0</v>
      </c>
      <c r="AL32" s="395">
        <v>9</v>
      </c>
      <c r="AM32" s="395">
        <v>9</v>
      </c>
      <c r="AN32" s="395">
        <v>0</v>
      </c>
      <c r="AO32" s="525">
        <v>0</v>
      </c>
      <c r="AP32" s="396">
        <v>0</v>
      </c>
      <c r="AQ32" s="526">
        <v>38</v>
      </c>
      <c r="AR32" s="527">
        <v>38</v>
      </c>
      <c r="AS32" s="527">
        <v>38</v>
      </c>
      <c r="AT32" s="527">
        <v>0</v>
      </c>
      <c r="AU32" s="527">
        <v>7</v>
      </c>
      <c r="AV32" s="395">
        <v>20</v>
      </c>
      <c r="AW32" s="395">
        <v>9</v>
      </c>
      <c r="AX32" s="395">
        <v>34</v>
      </c>
      <c r="AY32" s="395">
        <v>6</v>
      </c>
      <c r="AZ32" s="395">
        <v>0</v>
      </c>
      <c r="BA32" s="422"/>
      <c r="BB32" s="422"/>
      <c r="BC32" s="422"/>
      <c r="BD32" s="422"/>
      <c r="BE32" s="422"/>
      <c r="BF32" s="422"/>
      <c r="BG32" s="422"/>
      <c r="BH32" s="422"/>
      <c r="BI32" s="423">
        <f t="shared" si="3"/>
        <v>38</v>
      </c>
      <c r="BJ32" s="422"/>
      <c r="BK32" s="422"/>
      <c r="BL32" s="422"/>
      <c r="BM32" s="422"/>
      <c r="BN32" s="422"/>
      <c r="BO32" s="528">
        <v>2.35</v>
      </c>
      <c r="BP32" s="423">
        <f t="shared" si="4"/>
        <v>38</v>
      </c>
      <c r="BQ32" s="422"/>
      <c r="BR32" s="422"/>
      <c r="BS32" s="422"/>
      <c r="BT32" s="422"/>
      <c r="BU32" s="422"/>
      <c r="BV32" s="422"/>
      <c r="BW32" s="422"/>
      <c r="BX32" s="422"/>
      <c r="BY32" s="422"/>
      <c r="BZ32" s="422"/>
      <c r="CA32" s="422"/>
      <c r="CB32" s="422"/>
      <c r="CC32" s="422"/>
      <c r="CD32" s="422"/>
      <c r="CE32" s="422"/>
      <c r="CF32" s="422"/>
      <c r="CG32" s="547"/>
    </row>
    <row r="33" spans="1:85" ht="16.5" customHeight="1">
      <c r="A33" s="80">
        <v>29</v>
      </c>
      <c r="B33" s="86" t="s">
        <v>786</v>
      </c>
      <c r="C33" s="88" t="s">
        <v>28</v>
      </c>
      <c r="D33" s="86" t="s">
        <v>2233</v>
      </c>
      <c r="E33" s="86" t="s">
        <v>749</v>
      </c>
      <c r="F33" s="91" t="s">
        <v>724</v>
      </c>
      <c r="G33" s="90" t="s">
        <v>787</v>
      </c>
      <c r="H33" s="512">
        <v>4</v>
      </c>
      <c r="I33" s="390" t="s">
        <v>26</v>
      </c>
      <c r="J33" s="390"/>
      <c r="K33" s="88" t="s">
        <v>5123</v>
      </c>
      <c r="L33" s="522">
        <v>2</v>
      </c>
      <c r="M33" s="367">
        <v>1</v>
      </c>
      <c r="N33" s="367">
        <v>1</v>
      </c>
      <c r="O33" s="523">
        <v>16</v>
      </c>
      <c r="P33" s="523">
        <v>0</v>
      </c>
      <c r="Q33" s="523">
        <v>0</v>
      </c>
      <c r="R33" s="523">
        <v>3</v>
      </c>
      <c r="S33" s="523">
        <v>0</v>
      </c>
      <c r="T33" s="523">
        <v>0</v>
      </c>
      <c r="U33" s="524">
        <v>0</v>
      </c>
      <c r="V33" s="524">
        <v>0</v>
      </c>
      <c r="W33" s="524">
        <v>0</v>
      </c>
      <c r="X33" s="524">
        <v>0</v>
      </c>
      <c r="Y33" s="524">
        <v>0</v>
      </c>
      <c r="Z33" s="524">
        <v>0</v>
      </c>
      <c r="AA33" s="524">
        <v>3</v>
      </c>
      <c r="AB33" s="524">
        <v>1</v>
      </c>
      <c r="AC33" s="524">
        <v>0</v>
      </c>
      <c r="AD33" s="524">
        <v>28</v>
      </c>
      <c r="AE33" s="524">
        <v>0</v>
      </c>
      <c r="AF33" s="524">
        <v>0</v>
      </c>
      <c r="AG33" s="524">
        <v>2</v>
      </c>
      <c r="AH33" s="524">
        <v>0</v>
      </c>
      <c r="AI33" s="524">
        <v>0</v>
      </c>
      <c r="AJ33" s="395">
        <v>1</v>
      </c>
      <c r="AK33" s="395">
        <v>0</v>
      </c>
      <c r="AL33" s="395">
        <v>6</v>
      </c>
      <c r="AM33" s="395">
        <v>6</v>
      </c>
      <c r="AN33" s="395">
        <v>0</v>
      </c>
      <c r="AO33" s="525">
        <v>0</v>
      </c>
      <c r="AP33" s="396">
        <v>0</v>
      </c>
      <c r="AQ33" s="526">
        <v>27</v>
      </c>
      <c r="AR33" s="527">
        <v>28</v>
      </c>
      <c r="AS33" s="527">
        <v>27</v>
      </c>
      <c r="AT33" s="527">
        <v>0</v>
      </c>
      <c r="AU33" s="527">
        <v>8</v>
      </c>
      <c r="AV33" s="395">
        <v>14</v>
      </c>
      <c r="AW33" s="395">
        <v>6</v>
      </c>
      <c r="AX33" s="395">
        <v>23</v>
      </c>
      <c r="AY33" s="395">
        <v>6</v>
      </c>
      <c r="AZ33" s="395">
        <v>0</v>
      </c>
      <c r="BA33" s="422"/>
      <c r="BB33" s="422"/>
      <c r="BC33" s="422"/>
      <c r="BD33" s="422"/>
      <c r="BE33" s="422"/>
      <c r="BF33" s="422"/>
      <c r="BG33" s="422"/>
      <c r="BH33" s="422"/>
      <c r="BI33" s="423">
        <f t="shared" si="3"/>
        <v>27</v>
      </c>
      <c r="BJ33" s="422"/>
      <c r="BK33" s="422"/>
      <c r="BL33" s="422"/>
      <c r="BM33" s="422"/>
      <c r="BN33" s="422"/>
      <c r="BO33" s="528">
        <v>3.86585</v>
      </c>
      <c r="BP33" s="423">
        <f t="shared" si="4"/>
        <v>27</v>
      </c>
      <c r="BQ33" s="422"/>
      <c r="BR33" s="422"/>
      <c r="BS33" s="422"/>
      <c r="BT33" s="422"/>
      <c r="BU33" s="422"/>
      <c r="BV33" s="422"/>
      <c r="BW33" s="422"/>
      <c r="BX33" s="422"/>
      <c r="BY33" s="422"/>
      <c r="BZ33" s="422"/>
      <c r="CA33" s="422"/>
      <c r="CB33" s="422"/>
      <c r="CC33" s="422"/>
      <c r="CD33" s="422"/>
      <c r="CE33" s="422"/>
      <c r="CF33" s="422"/>
      <c r="CG33" s="547"/>
    </row>
    <row r="34" spans="1:85" ht="16.5" customHeight="1">
      <c r="A34" s="80">
        <v>30</v>
      </c>
      <c r="B34" s="86" t="s">
        <v>788</v>
      </c>
      <c r="C34" s="88" t="s">
        <v>28</v>
      </c>
      <c r="D34" s="86" t="s">
        <v>2233</v>
      </c>
      <c r="E34" s="86" t="s">
        <v>749</v>
      </c>
      <c r="F34" s="87" t="s">
        <v>727</v>
      </c>
      <c r="G34" s="90" t="s">
        <v>789</v>
      </c>
      <c r="H34" s="512">
        <v>5</v>
      </c>
      <c r="I34" s="390" t="s">
        <v>26</v>
      </c>
      <c r="J34" s="390"/>
      <c r="K34" s="88" t="s">
        <v>5123</v>
      </c>
      <c r="L34" s="522">
        <v>2</v>
      </c>
      <c r="M34" s="367">
        <v>1</v>
      </c>
      <c r="N34" s="367">
        <v>1</v>
      </c>
      <c r="O34" s="523">
        <v>13</v>
      </c>
      <c r="P34" s="523">
        <v>0</v>
      </c>
      <c r="Q34" s="523">
        <v>0</v>
      </c>
      <c r="R34" s="523">
        <v>4</v>
      </c>
      <c r="S34" s="523">
        <v>0</v>
      </c>
      <c r="T34" s="523">
        <v>0</v>
      </c>
      <c r="U34" s="524">
        <v>0</v>
      </c>
      <c r="V34" s="524">
        <v>0</v>
      </c>
      <c r="W34" s="524">
        <v>0</v>
      </c>
      <c r="X34" s="524">
        <v>0</v>
      </c>
      <c r="Y34" s="524">
        <v>0</v>
      </c>
      <c r="Z34" s="524">
        <v>0</v>
      </c>
      <c r="AA34" s="524">
        <v>0</v>
      </c>
      <c r="AB34" s="524">
        <v>0</v>
      </c>
      <c r="AC34" s="524">
        <v>0</v>
      </c>
      <c r="AD34" s="524">
        <v>17</v>
      </c>
      <c r="AE34" s="524">
        <v>1</v>
      </c>
      <c r="AF34" s="524">
        <v>0</v>
      </c>
      <c r="AG34" s="524">
        <v>6</v>
      </c>
      <c r="AH34" s="524">
        <v>0</v>
      </c>
      <c r="AI34" s="524">
        <v>0</v>
      </c>
      <c r="AJ34" s="395">
        <v>1</v>
      </c>
      <c r="AK34" s="395">
        <v>0</v>
      </c>
      <c r="AL34" s="395">
        <v>9</v>
      </c>
      <c r="AM34" s="395">
        <v>8</v>
      </c>
      <c r="AN34" s="395">
        <v>0</v>
      </c>
      <c r="AO34" s="525">
        <v>0</v>
      </c>
      <c r="AP34" s="396">
        <v>0</v>
      </c>
      <c r="AQ34" s="526">
        <v>18</v>
      </c>
      <c r="AR34" s="527">
        <v>18</v>
      </c>
      <c r="AS34" s="527">
        <v>18</v>
      </c>
      <c r="AT34" s="527">
        <v>0</v>
      </c>
      <c r="AU34" s="527">
        <v>6</v>
      </c>
      <c r="AV34" s="395">
        <v>2</v>
      </c>
      <c r="AW34" s="395">
        <v>8</v>
      </c>
      <c r="AX34" s="395">
        <v>18</v>
      </c>
      <c r="AY34" s="395">
        <v>2</v>
      </c>
      <c r="AZ34" s="395">
        <v>0</v>
      </c>
      <c r="BA34" s="422"/>
      <c r="BB34" s="422"/>
      <c r="BC34" s="422"/>
      <c r="BD34" s="422"/>
      <c r="BE34" s="422"/>
      <c r="BF34" s="422"/>
      <c r="BG34" s="422"/>
      <c r="BH34" s="422"/>
      <c r="BI34" s="423">
        <f t="shared" si="3"/>
        <v>18</v>
      </c>
      <c r="BJ34" s="422"/>
      <c r="BK34" s="422"/>
      <c r="BL34" s="422"/>
      <c r="BM34" s="422"/>
      <c r="BN34" s="422"/>
      <c r="BO34" s="528">
        <v>2.35</v>
      </c>
      <c r="BP34" s="423">
        <f t="shared" si="4"/>
        <v>18</v>
      </c>
      <c r="BQ34" s="422"/>
      <c r="BR34" s="422"/>
      <c r="BS34" s="422"/>
      <c r="BT34" s="422"/>
      <c r="BU34" s="422"/>
      <c r="BV34" s="422"/>
      <c r="BW34" s="422"/>
      <c r="BX34" s="422"/>
      <c r="BY34" s="422"/>
      <c r="BZ34" s="422"/>
      <c r="CA34" s="422"/>
      <c r="CB34" s="422"/>
      <c r="CC34" s="422"/>
      <c r="CD34" s="422"/>
      <c r="CE34" s="422"/>
      <c r="CF34" s="422"/>
      <c r="CG34" s="547"/>
    </row>
    <row r="35" spans="1:85" ht="16.5" customHeight="1">
      <c r="A35" s="81">
        <v>31</v>
      </c>
      <c r="B35" s="86" t="s">
        <v>790</v>
      </c>
      <c r="C35" s="88" t="s">
        <v>28</v>
      </c>
      <c r="D35" s="86" t="s">
        <v>2233</v>
      </c>
      <c r="E35" s="86" t="s">
        <v>749</v>
      </c>
      <c r="F35" s="89" t="s">
        <v>730</v>
      </c>
      <c r="G35" s="90" t="s">
        <v>791</v>
      </c>
      <c r="H35" s="512">
        <v>4</v>
      </c>
      <c r="I35" s="390" t="s">
        <v>26</v>
      </c>
      <c r="J35" s="390"/>
      <c r="K35" s="88" t="s">
        <v>5123</v>
      </c>
      <c r="L35" s="522">
        <v>2</v>
      </c>
      <c r="M35" s="367">
        <v>1</v>
      </c>
      <c r="N35" s="367">
        <v>1</v>
      </c>
      <c r="O35" s="523">
        <v>22</v>
      </c>
      <c r="P35" s="523">
        <v>0</v>
      </c>
      <c r="Q35" s="523">
        <v>0</v>
      </c>
      <c r="R35" s="523">
        <v>0</v>
      </c>
      <c r="S35" s="523">
        <v>0</v>
      </c>
      <c r="T35" s="523">
        <v>0</v>
      </c>
      <c r="U35" s="524">
        <v>2</v>
      </c>
      <c r="V35" s="524">
        <v>0</v>
      </c>
      <c r="W35" s="524">
        <v>0</v>
      </c>
      <c r="X35" s="524">
        <v>2</v>
      </c>
      <c r="Y35" s="524">
        <v>0</v>
      </c>
      <c r="Z35" s="524">
        <v>0</v>
      </c>
      <c r="AA35" s="524">
        <v>18</v>
      </c>
      <c r="AB35" s="524">
        <v>3</v>
      </c>
      <c r="AC35" s="524">
        <v>0</v>
      </c>
      <c r="AD35" s="524">
        <v>5</v>
      </c>
      <c r="AE35" s="524">
        <v>0</v>
      </c>
      <c r="AF35" s="524">
        <v>0</v>
      </c>
      <c r="AG35" s="524">
        <v>0</v>
      </c>
      <c r="AH35" s="524">
        <v>0</v>
      </c>
      <c r="AI35" s="524">
        <v>0</v>
      </c>
      <c r="AJ35" s="395">
        <v>1</v>
      </c>
      <c r="AK35" s="395">
        <v>0</v>
      </c>
      <c r="AL35" s="395">
        <v>8</v>
      </c>
      <c r="AM35" s="395">
        <v>8</v>
      </c>
      <c r="AN35" s="395">
        <v>0</v>
      </c>
      <c r="AO35" s="525">
        <v>0</v>
      </c>
      <c r="AP35" s="396">
        <v>0</v>
      </c>
      <c r="AQ35" s="526">
        <v>37</v>
      </c>
      <c r="AR35" s="527">
        <v>37</v>
      </c>
      <c r="AS35" s="527">
        <v>37</v>
      </c>
      <c r="AT35" s="527">
        <v>0</v>
      </c>
      <c r="AU35" s="527">
        <v>7</v>
      </c>
      <c r="AV35" s="395">
        <v>18</v>
      </c>
      <c r="AW35" s="395">
        <v>8</v>
      </c>
      <c r="AX35" s="395">
        <v>31</v>
      </c>
      <c r="AY35" s="395">
        <v>8</v>
      </c>
      <c r="AZ35" s="395">
        <v>0</v>
      </c>
      <c r="BA35" s="422"/>
      <c r="BB35" s="422"/>
      <c r="BC35" s="422"/>
      <c r="BD35" s="422"/>
      <c r="BE35" s="422"/>
      <c r="BF35" s="422"/>
      <c r="BG35" s="422"/>
      <c r="BH35" s="422"/>
      <c r="BI35" s="423">
        <f t="shared" si="3"/>
        <v>37</v>
      </c>
      <c r="BJ35" s="422"/>
      <c r="BK35" s="422"/>
      <c r="BL35" s="422"/>
      <c r="BM35" s="422"/>
      <c r="BN35" s="422"/>
      <c r="BO35" s="528">
        <v>4.3899999999999997</v>
      </c>
      <c r="BP35" s="423">
        <f t="shared" si="4"/>
        <v>37</v>
      </c>
      <c r="BQ35" s="422"/>
      <c r="BR35" s="422"/>
      <c r="BS35" s="422"/>
      <c r="BT35" s="422"/>
      <c r="BU35" s="422"/>
      <c r="BV35" s="422"/>
      <c r="BW35" s="422"/>
      <c r="BX35" s="422"/>
      <c r="BY35" s="422"/>
      <c r="BZ35" s="422"/>
      <c r="CA35" s="422"/>
      <c r="CB35" s="422"/>
      <c r="CC35" s="422"/>
      <c r="CD35" s="422"/>
      <c r="CE35" s="422"/>
      <c r="CF35" s="422"/>
      <c r="CG35" s="547"/>
    </row>
    <row r="36" spans="1:85" ht="16.5" customHeight="1">
      <c r="A36" s="80">
        <v>32</v>
      </c>
      <c r="B36" s="86" t="s">
        <v>792</v>
      </c>
      <c r="C36" s="88" t="s">
        <v>28</v>
      </c>
      <c r="D36" s="86" t="s">
        <v>2233</v>
      </c>
      <c r="E36" s="86" t="s">
        <v>749</v>
      </c>
      <c r="F36" s="87" t="s">
        <v>727</v>
      </c>
      <c r="G36" s="90" t="s">
        <v>793</v>
      </c>
      <c r="H36" s="512">
        <v>3</v>
      </c>
      <c r="I36" s="390" t="s">
        <v>2353</v>
      </c>
      <c r="J36" s="390"/>
      <c r="K36" s="88" t="s">
        <v>5123</v>
      </c>
      <c r="L36" s="522">
        <v>2</v>
      </c>
      <c r="M36" s="367">
        <v>1</v>
      </c>
      <c r="N36" s="367">
        <v>1</v>
      </c>
      <c r="O36" s="523">
        <v>7</v>
      </c>
      <c r="P36" s="523">
        <v>0</v>
      </c>
      <c r="Q36" s="523">
        <v>0</v>
      </c>
      <c r="R36" s="523">
        <v>0</v>
      </c>
      <c r="S36" s="523">
        <v>0</v>
      </c>
      <c r="T36" s="523">
        <v>0</v>
      </c>
      <c r="U36" s="524">
        <v>0</v>
      </c>
      <c r="V36" s="524">
        <v>0</v>
      </c>
      <c r="W36" s="524">
        <v>0</v>
      </c>
      <c r="X36" s="524">
        <v>0</v>
      </c>
      <c r="Y36" s="524">
        <v>0</v>
      </c>
      <c r="Z36" s="524">
        <v>0</v>
      </c>
      <c r="AA36" s="524">
        <v>0</v>
      </c>
      <c r="AB36" s="524">
        <v>0</v>
      </c>
      <c r="AC36" s="524">
        <v>0</v>
      </c>
      <c r="AD36" s="524">
        <v>9</v>
      </c>
      <c r="AE36" s="524">
        <v>1</v>
      </c>
      <c r="AF36" s="524">
        <v>0</v>
      </c>
      <c r="AG36" s="524">
        <v>4</v>
      </c>
      <c r="AH36" s="524">
        <v>0</v>
      </c>
      <c r="AI36" s="524">
        <v>0</v>
      </c>
      <c r="AJ36" s="395">
        <v>1</v>
      </c>
      <c r="AK36" s="395">
        <v>0</v>
      </c>
      <c r="AL36" s="395">
        <v>2</v>
      </c>
      <c r="AM36" s="395">
        <v>2</v>
      </c>
      <c r="AN36" s="395">
        <v>0</v>
      </c>
      <c r="AO36" s="525">
        <v>0</v>
      </c>
      <c r="AP36" s="396">
        <v>0</v>
      </c>
      <c r="AQ36" s="526">
        <v>13</v>
      </c>
      <c r="AR36" s="527">
        <v>13</v>
      </c>
      <c r="AS36" s="527">
        <v>13</v>
      </c>
      <c r="AT36" s="527">
        <v>0</v>
      </c>
      <c r="AU36" s="527">
        <v>8</v>
      </c>
      <c r="AV36" s="395">
        <v>4</v>
      </c>
      <c r="AW36" s="395">
        <v>1</v>
      </c>
      <c r="AX36" s="395">
        <v>11</v>
      </c>
      <c r="AY36" s="395">
        <v>4</v>
      </c>
      <c r="AZ36" s="395">
        <v>0</v>
      </c>
      <c r="BA36" s="422"/>
      <c r="BB36" s="422"/>
      <c r="BC36" s="422"/>
      <c r="BD36" s="422"/>
      <c r="BE36" s="422"/>
      <c r="BF36" s="422"/>
      <c r="BG36" s="422"/>
      <c r="BH36" s="422"/>
      <c r="BI36" s="423">
        <f t="shared" si="3"/>
        <v>13</v>
      </c>
      <c r="BJ36" s="422"/>
      <c r="BK36" s="422"/>
      <c r="BL36" s="422"/>
      <c r="BM36" s="422"/>
      <c r="BN36" s="422"/>
      <c r="BO36" s="528">
        <v>2.9481999999999999</v>
      </c>
      <c r="BP36" s="423">
        <f t="shared" si="4"/>
        <v>13</v>
      </c>
      <c r="BQ36" s="422"/>
      <c r="BR36" s="422"/>
      <c r="BS36" s="422"/>
      <c r="BT36" s="422"/>
      <c r="BU36" s="422"/>
      <c r="BV36" s="422"/>
      <c r="BW36" s="422"/>
      <c r="BX36" s="422"/>
      <c r="BY36" s="422"/>
      <c r="BZ36" s="422"/>
      <c r="CA36" s="422"/>
      <c r="CB36" s="422"/>
      <c r="CC36" s="422"/>
      <c r="CD36" s="422"/>
      <c r="CE36" s="422"/>
      <c r="CF36" s="422"/>
      <c r="CG36" s="547"/>
    </row>
    <row r="37" spans="1:85" ht="16.5" customHeight="1">
      <c r="A37" s="80">
        <v>33</v>
      </c>
      <c r="B37" s="86" t="s">
        <v>794</v>
      </c>
      <c r="C37" s="88" t="s">
        <v>28</v>
      </c>
      <c r="D37" s="86" t="s">
        <v>2233</v>
      </c>
      <c r="E37" s="86" t="s">
        <v>749</v>
      </c>
      <c r="F37" s="91" t="s">
        <v>724</v>
      </c>
      <c r="G37" s="90" t="s">
        <v>795</v>
      </c>
      <c r="H37" s="512">
        <v>5</v>
      </c>
      <c r="I37" s="390" t="s">
        <v>26</v>
      </c>
      <c r="J37" s="390"/>
      <c r="K37" s="88" t="s">
        <v>5123</v>
      </c>
      <c r="L37" s="522">
        <v>2</v>
      </c>
      <c r="M37" s="367">
        <v>1</v>
      </c>
      <c r="N37" s="367">
        <v>1</v>
      </c>
      <c r="O37" s="523">
        <v>17</v>
      </c>
      <c r="P37" s="523">
        <v>0</v>
      </c>
      <c r="Q37" s="523">
        <v>2</v>
      </c>
      <c r="R37" s="523">
        <v>1</v>
      </c>
      <c r="S37" s="523">
        <v>0</v>
      </c>
      <c r="T37" s="523">
        <v>0</v>
      </c>
      <c r="U37" s="524">
        <v>7</v>
      </c>
      <c r="V37" s="524">
        <v>0</v>
      </c>
      <c r="W37" s="524">
        <v>0</v>
      </c>
      <c r="X37" s="524">
        <v>7</v>
      </c>
      <c r="Y37" s="524">
        <v>0</v>
      </c>
      <c r="Z37" s="524">
        <v>0</v>
      </c>
      <c r="AA37" s="524">
        <v>18</v>
      </c>
      <c r="AB37" s="524">
        <v>0</v>
      </c>
      <c r="AC37" s="524">
        <v>0</v>
      </c>
      <c r="AD37" s="524">
        <v>13</v>
      </c>
      <c r="AE37" s="524">
        <v>1</v>
      </c>
      <c r="AF37" s="524">
        <v>0</v>
      </c>
      <c r="AG37" s="524">
        <v>0</v>
      </c>
      <c r="AH37" s="524">
        <v>0</v>
      </c>
      <c r="AI37" s="524">
        <v>0</v>
      </c>
      <c r="AJ37" s="395">
        <v>1</v>
      </c>
      <c r="AK37" s="395">
        <v>0</v>
      </c>
      <c r="AL37" s="395">
        <v>0</v>
      </c>
      <c r="AM37" s="395">
        <v>0</v>
      </c>
      <c r="AN37" s="395">
        <v>0</v>
      </c>
      <c r="AO37" s="525">
        <v>0</v>
      </c>
      <c r="AP37" s="396">
        <v>4</v>
      </c>
      <c r="AQ37" s="526">
        <v>32</v>
      </c>
      <c r="AR37" s="527">
        <v>0</v>
      </c>
      <c r="AS37" s="527">
        <v>0</v>
      </c>
      <c r="AT37" s="527">
        <v>36</v>
      </c>
      <c r="AU37" s="527">
        <v>0</v>
      </c>
      <c r="AV37" s="395">
        <v>0</v>
      </c>
      <c r="AW37" s="395">
        <v>0</v>
      </c>
      <c r="AX37" s="395">
        <v>0</v>
      </c>
      <c r="AY37" s="395">
        <v>2</v>
      </c>
      <c r="AZ37" s="395">
        <v>0</v>
      </c>
      <c r="BA37" s="422"/>
      <c r="BB37" s="422"/>
      <c r="BC37" s="422"/>
      <c r="BD37" s="422"/>
      <c r="BE37" s="422"/>
      <c r="BF37" s="422"/>
      <c r="BG37" s="422"/>
      <c r="BH37" s="422"/>
      <c r="BI37" s="423">
        <f t="shared" si="3"/>
        <v>0</v>
      </c>
      <c r="BJ37" s="422"/>
      <c r="BK37" s="422"/>
      <c r="BL37" s="422"/>
      <c r="BM37" s="422"/>
      <c r="BN37" s="422"/>
      <c r="BO37" s="528">
        <v>1.06</v>
      </c>
      <c r="BP37" s="423">
        <f t="shared" si="4"/>
        <v>0</v>
      </c>
      <c r="BQ37" s="422"/>
      <c r="BR37" s="422"/>
      <c r="BS37" s="422"/>
      <c r="BT37" s="422"/>
      <c r="BU37" s="422"/>
      <c r="BV37" s="422"/>
      <c r="BW37" s="422"/>
      <c r="BX37" s="422"/>
      <c r="BY37" s="422"/>
      <c r="BZ37" s="422"/>
      <c r="CA37" s="422"/>
      <c r="CB37" s="422"/>
      <c r="CC37" s="422"/>
      <c r="CD37" s="422"/>
      <c r="CE37" s="422"/>
      <c r="CF37" s="422"/>
      <c r="CG37" s="547"/>
    </row>
    <row r="38" spans="1:85" ht="16.5" customHeight="1">
      <c r="A38" s="81">
        <v>34</v>
      </c>
      <c r="B38" s="86" t="s">
        <v>796</v>
      </c>
      <c r="C38" s="88" t="s">
        <v>28</v>
      </c>
      <c r="D38" s="86" t="s">
        <v>2233</v>
      </c>
      <c r="E38" s="86" t="s">
        <v>749</v>
      </c>
      <c r="F38" s="89" t="s">
        <v>730</v>
      </c>
      <c r="G38" s="90" t="s">
        <v>797</v>
      </c>
      <c r="H38" s="512">
        <v>3</v>
      </c>
      <c r="I38" s="390" t="s">
        <v>2579</v>
      </c>
      <c r="J38" s="390"/>
      <c r="K38" s="88" t="s">
        <v>5123</v>
      </c>
      <c r="L38" s="522">
        <v>2</v>
      </c>
      <c r="M38" s="367">
        <v>1</v>
      </c>
      <c r="N38" s="367">
        <v>1</v>
      </c>
      <c r="O38" s="523">
        <v>8</v>
      </c>
      <c r="P38" s="523">
        <v>0</v>
      </c>
      <c r="Q38" s="523">
        <v>0</v>
      </c>
      <c r="R38" s="523">
        <v>0</v>
      </c>
      <c r="S38" s="523">
        <v>0</v>
      </c>
      <c r="T38" s="523">
        <v>0</v>
      </c>
      <c r="U38" s="524">
        <v>1</v>
      </c>
      <c r="V38" s="524">
        <v>0</v>
      </c>
      <c r="W38" s="524">
        <v>0</v>
      </c>
      <c r="X38" s="524">
        <v>1</v>
      </c>
      <c r="Y38" s="524">
        <v>0</v>
      </c>
      <c r="Z38" s="524">
        <v>0</v>
      </c>
      <c r="AA38" s="524">
        <v>1</v>
      </c>
      <c r="AB38" s="524">
        <v>0</v>
      </c>
      <c r="AC38" s="524">
        <v>0</v>
      </c>
      <c r="AD38" s="524">
        <v>14</v>
      </c>
      <c r="AE38" s="524">
        <v>1</v>
      </c>
      <c r="AF38" s="524">
        <v>0</v>
      </c>
      <c r="AG38" s="524">
        <v>0</v>
      </c>
      <c r="AH38" s="524">
        <v>0</v>
      </c>
      <c r="AI38" s="524">
        <v>0</v>
      </c>
      <c r="AJ38" s="395">
        <v>1</v>
      </c>
      <c r="AK38" s="395">
        <v>0</v>
      </c>
      <c r="AL38" s="395">
        <v>0</v>
      </c>
      <c r="AM38" s="395">
        <v>0</v>
      </c>
      <c r="AN38" s="395">
        <v>2</v>
      </c>
      <c r="AO38" s="525">
        <v>0</v>
      </c>
      <c r="AP38" s="396">
        <v>3</v>
      </c>
      <c r="AQ38" s="526">
        <v>20</v>
      </c>
      <c r="AR38" s="527">
        <v>0</v>
      </c>
      <c r="AS38" s="527">
        <v>0</v>
      </c>
      <c r="AT38" s="527">
        <v>23</v>
      </c>
      <c r="AU38" s="527">
        <v>12</v>
      </c>
      <c r="AV38" s="395">
        <v>0</v>
      </c>
      <c r="AW38" s="395">
        <v>0</v>
      </c>
      <c r="AX38" s="395">
        <v>0</v>
      </c>
      <c r="AY38" s="395">
        <v>2</v>
      </c>
      <c r="AZ38" s="395">
        <v>0</v>
      </c>
      <c r="BA38" s="422"/>
      <c r="BB38" s="422"/>
      <c r="BC38" s="422"/>
      <c r="BD38" s="422"/>
      <c r="BE38" s="422"/>
      <c r="BF38" s="422"/>
      <c r="BG38" s="422"/>
      <c r="BH38" s="422"/>
      <c r="BI38" s="423">
        <f t="shared" si="3"/>
        <v>0</v>
      </c>
      <c r="BJ38" s="422"/>
      <c r="BK38" s="422"/>
      <c r="BL38" s="422"/>
      <c r="BM38" s="422"/>
      <c r="BN38" s="422"/>
      <c r="BO38" s="528">
        <v>1.01</v>
      </c>
      <c r="BP38" s="423">
        <f t="shared" si="4"/>
        <v>0</v>
      </c>
      <c r="BQ38" s="422"/>
      <c r="BR38" s="422"/>
      <c r="BS38" s="422"/>
      <c r="BT38" s="422"/>
      <c r="BU38" s="422"/>
      <c r="BV38" s="422"/>
      <c r="BW38" s="422"/>
      <c r="BX38" s="422"/>
      <c r="BY38" s="422"/>
      <c r="BZ38" s="422"/>
      <c r="CA38" s="422"/>
      <c r="CB38" s="422"/>
      <c r="CC38" s="422"/>
      <c r="CD38" s="422"/>
      <c r="CE38" s="422"/>
      <c r="CF38" s="422"/>
      <c r="CG38" s="547"/>
    </row>
    <row r="39" spans="1:85" ht="16.5" customHeight="1">
      <c r="A39" s="80">
        <v>35</v>
      </c>
      <c r="B39" s="86" t="s">
        <v>798</v>
      </c>
      <c r="C39" s="88" t="s">
        <v>28</v>
      </c>
      <c r="D39" s="86" t="s">
        <v>2233</v>
      </c>
      <c r="E39" s="86" t="s">
        <v>749</v>
      </c>
      <c r="F39" s="92" t="s">
        <v>784</v>
      </c>
      <c r="G39" s="90" t="s">
        <v>799</v>
      </c>
      <c r="H39" s="512">
        <v>2</v>
      </c>
      <c r="I39" s="390" t="s">
        <v>26</v>
      </c>
      <c r="J39" s="390"/>
      <c r="K39" s="88" t="s">
        <v>5123</v>
      </c>
      <c r="L39" s="522">
        <v>2</v>
      </c>
      <c r="M39" s="367">
        <v>1</v>
      </c>
      <c r="N39" s="367">
        <v>1</v>
      </c>
      <c r="O39" s="523">
        <v>25</v>
      </c>
      <c r="P39" s="523">
        <v>11</v>
      </c>
      <c r="Q39" s="523">
        <v>48</v>
      </c>
      <c r="R39" s="523">
        <v>0</v>
      </c>
      <c r="S39" s="523">
        <v>0</v>
      </c>
      <c r="T39" s="523">
        <v>0</v>
      </c>
      <c r="U39" s="524">
        <v>23</v>
      </c>
      <c r="V39" s="524">
        <v>8</v>
      </c>
      <c r="W39" s="524">
        <v>33</v>
      </c>
      <c r="X39" s="524">
        <v>23</v>
      </c>
      <c r="Y39" s="524">
        <v>8</v>
      </c>
      <c r="Z39" s="524">
        <v>33</v>
      </c>
      <c r="AA39" s="524">
        <v>26</v>
      </c>
      <c r="AB39" s="524">
        <v>9</v>
      </c>
      <c r="AC39" s="524">
        <v>13</v>
      </c>
      <c r="AD39" s="524">
        <v>0</v>
      </c>
      <c r="AE39" s="524">
        <v>0</v>
      </c>
      <c r="AF39" s="524">
        <v>0</v>
      </c>
      <c r="AG39" s="524">
        <v>0</v>
      </c>
      <c r="AH39" s="524">
        <v>0</v>
      </c>
      <c r="AI39" s="524">
        <v>0</v>
      </c>
      <c r="AJ39" s="395">
        <v>1</v>
      </c>
      <c r="AK39" s="395">
        <v>0</v>
      </c>
      <c r="AL39" s="395">
        <v>3</v>
      </c>
      <c r="AM39" s="395">
        <v>0</v>
      </c>
      <c r="AN39" s="395">
        <v>7</v>
      </c>
      <c r="AO39" s="525">
        <v>0</v>
      </c>
      <c r="AP39" s="396">
        <v>0</v>
      </c>
      <c r="AQ39" s="526">
        <v>42</v>
      </c>
      <c r="AR39" s="527">
        <v>0</v>
      </c>
      <c r="AS39" s="527">
        <v>0</v>
      </c>
      <c r="AT39" s="527">
        <v>69</v>
      </c>
      <c r="AU39" s="527">
        <v>0</v>
      </c>
      <c r="AV39" s="395">
        <v>0</v>
      </c>
      <c r="AW39" s="395">
        <v>0</v>
      </c>
      <c r="AX39" s="395">
        <v>0</v>
      </c>
      <c r="AY39" s="395">
        <v>2</v>
      </c>
      <c r="AZ39" s="395">
        <v>0</v>
      </c>
      <c r="BA39" s="422"/>
      <c r="BB39" s="422"/>
      <c r="BC39" s="422"/>
      <c r="BD39" s="422"/>
      <c r="BE39" s="422"/>
      <c r="BF39" s="422"/>
      <c r="BG39" s="422"/>
      <c r="BH39" s="422"/>
      <c r="BI39" s="423">
        <f t="shared" si="3"/>
        <v>0</v>
      </c>
      <c r="BJ39" s="422"/>
      <c r="BK39" s="422"/>
      <c r="BL39" s="422"/>
      <c r="BM39" s="422"/>
      <c r="BN39" s="422"/>
      <c r="BO39" s="528">
        <v>0.31</v>
      </c>
      <c r="BP39" s="423">
        <f t="shared" si="4"/>
        <v>0</v>
      </c>
      <c r="BQ39" s="422"/>
      <c r="BR39" s="422"/>
      <c r="BS39" s="422"/>
      <c r="BT39" s="422"/>
      <c r="BU39" s="422"/>
      <c r="BV39" s="422"/>
      <c r="BW39" s="422"/>
      <c r="BX39" s="422"/>
      <c r="BY39" s="422"/>
      <c r="BZ39" s="422"/>
      <c r="CA39" s="422"/>
      <c r="CB39" s="422"/>
      <c r="CC39" s="422"/>
      <c r="CD39" s="422"/>
      <c r="CE39" s="422"/>
      <c r="CF39" s="422"/>
      <c r="CG39" s="547"/>
    </row>
    <row r="40" spans="1:85" ht="16.5" customHeight="1">
      <c r="A40" s="80">
        <v>36</v>
      </c>
      <c r="B40" s="86" t="s">
        <v>800</v>
      </c>
      <c r="C40" s="88" t="s">
        <v>28</v>
      </c>
      <c r="D40" s="86" t="s">
        <v>2233</v>
      </c>
      <c r="E40" s="86" t="s">
        <v>749</v>
      </c>
      <c r="F40" s="87" t="s">
        <v>727</v>
      </c>
      <c r="G40" s="90" t="s">
        <v>801</v>
      </c>
      <c r="H40" s="512">
        <v>4</v>
      </c>
      <c r="I40" s="390" t="s">
        <v>2353</v>
      </c>
      <c r="J40" s="390"/>
      <c r="K40" s="88" t="s">
        <v>5123</v>
      </c>
      <c r="L40" s="522">
        <v>2</v>
      </c>
      <c r="M40" s="367">
        <v>1</v>
      </c>
      <c r="N40" s="367">
        <v>1</v>
      </c>
      <c r="O40" s="523">
        <v>16</v>
      </c>
      <c r="P40" s="523">
        <v>0</v>
      </c>
      <c r="Q40" s="523">
        <v>1</v>
      </c>
      <c r="R40" s="523">
        <v>4</v>
      </c>
      <c r="S40" s="523">
        <v>0</v>
      </c>
      <c r="T40" s="523">
        <v>0</v>
      </c>
      <c r="U40" s="524">
        <v>0</v>
      </c>
      <c r="V40" s="524">
        <v>0</v>
      </c>
      <c r="W40" s="524">
        <v>0</v>
      </c>
      <c r="X40" s="524">
        <v>0</v>
      </c>
      <c r="Y40" s="524">
        <v>0</v>
      </c>
      <c r="Z40" s="524">
        <v>0</v>
      </c>
      <c r="AA40" s="524">
        <v>5</v>
      </c>
      <c r="AB40" s="524">
        <v>1</v>
      </c>
      <c r="AC40" s="524">
        <v>0</v>
      </c>
      <c r="AD40" s="524">
        <v>14</v>
      </c>
      <c r="AE40" s="524">
        <v>0</v>
      </c>
      <c r="AF40" s="524">
        <v>1</v>
      </c>
      <c r="AG40" s="524">
        <v>13</v>
      </c>
      <c r="AH40" s="524">
        <v>0</v>
      </c>
      <c r="AI40" s="524">
        <v>1</v>
      </c>
      <c r="AJ40" s="395">
        <v>1</v>
      </c>
      <c r="AK40" s="395">
        <v>0</v>
      </c>
      <c r="AL40" s="395">
        <v>3</v>
      </c>
      <c r="AM40" s="395">
        <v>3</v>
      </c>
      <c r="AN40" s="395">
        <v>0</v>
      </c>
      <c r="AO40" s="525">
        <v>0</v>
      </c>
      <c r="AP40" s="396">
        <v>3</v>
      </c>
      <c r="AQ40" s="526">
        <v>10</v>
      </c>
      <c r="AR40" s="527">
        <v>10</v>
      </c>
      <c r="AS40" s="527">
        <v>10</v>
      </c>
      <c r="AT40" s="527">
        <v>3</v>
      </c>
      <c r="AU40" s="527">
        <v>4</v>
      </c>
      <c r="AV40" s="395">
        <v>6</v>
      </c>
      <c r="AW40" s="395">
        <v>2</v>
      </c>
      <c r="AX40" s="395">
        <v>8</v>
      </c>
      <c r="AY40" s="395">
        <v>4</v>
      </c>
      <c r="AZ40" s="395">
        <v>0</v>
      </c>
      <c r="BA40" s="422"/>
      <c r="BB40" s="422"/>
      <c r="BC40" s="422"/>
      <c r="BD40" s="422"/>
      <c r="BE40" s="422"/>
      <c r="BF40" s="422"/>
      <c r="BG40" s="422"/>
      <c r="BH40" s="422"/>
      <c r="BI40" s="423">
        <f t="shared" si="3"/>
        <v>10</v>
      </c>
      <c r="BJ40" s="422"/>
      <c r="BK40" s="422"/>
      <c r="BL40" s="422"/>
      <c r="BM40" s="422"/>
      <c r="BN40" s="422"/>
      <c r="BO40" s="528">
        <v>1.0832999999999999</v>
      </c>
      <c r="BP40" s="423">
        <f t="shared" si="4"/>
        <v>10</v>
      </c>
      <c r="BQ40" s="422"/>
      <c r="BR40" s="422"/>
      <c r="BS40" s="422"/>
      <c r="BT40" s="422"/>
      <c r="BU40" s="422"/>
      <c r="BV40" s="422"/>
      <c r="BW40" s="422"/>
      <c r="BX40" s="422"/>
      <c r="BY40" s="422"/>
      <c r="BZ40" s="422"/>
      <c r="CA40" s="422"/>
      <c r="CB40" s="422"/>
      <c r="CC40" s="422"/>
      <c r="CD40" s="422"/>
      <c r="CE40" s="422"/>
      <c r="CF40" s="422"/>
      <c r="CG40" s="547"/>
    </row>
    <row r="41" spans="1:85" ht="16.5" customHeight="1">
      <c r="A41" s="81">
        <v>37</v>
      </c>
      <c r="B41" s="86" t="s">
        <v>802</v>
      </c>
      <c r="C41" s="88" t="s">
        <v>28</v>
      </c>
      <c r="D41" s="86" t="s">
        <v>2233</v>
      </c>
      <c r="E41" s="86" t="s">
        <v>749</v>
      </c>
      <c r="F41" s="87" t="s">
        <v>727</v>
      </c>
      <c r="G41" s="90" t="s">
        <v>803</v>
      </c>
      <c r="H41" s="512">
        <v>2</v>
      </c>
      <c r="I41" s="390" t="s">
        <v>2353</v>
      </c>
      <c r="J41" s="390"/>
      <c r="K41" s="88" t="s">
        <v>5123</v>
      </c>
      <c r="L41" s="522">
        <v>2</v>
      </c>
      <c r="M41" s="367">
        <v>1</v>
      </c>
      <c r="N41" s="367">
        <v>1</v>
      </c>
      <c r="O41" s="523">
        <v>7</v>
      </c>
      <c r="P41" s="523">
        <v>0</v>
      </c>
      <c r="Q41" s="523">
        <v>0</v>
      </c>
      <c r="R41" s="523">
        <v>0</v>
      </c>
      <c r="S41" s="523">
        <v>0</v>
      </c>
      <c r="T41" s="523">
        <v>0</v>
      </c>
      <c r="U41" s="524">
        <v>0</v>
      </c>
      <c r="V41" s="524">
        <v>0</v>
      </c>
      <c r="W41" s="524">
        <v>0</v>
      </c>
      <c r="X41" s="524">
        <v>0</v>
      </c>
      <c r="Y41" s="524">
        <v>0</v>
      </c>
      <c r="Z41" s="524">
        <v>0</v>
      </c>
      <c r="AA41" s="524">
        <v>6</v>
      </c>
      <c r="AB41" s="524">
        <v>2</v>
      </c>
      <c r="AC41" s="524">
        <v>0</v>
      </c>
      <c r="AD41" s="524">
        <v>7</v>
      </c>
      <c r="AE41" s="524">
        <v>0</v>
      </c>
      <c r="AF41" s="524">
        <v>0</v>
      </c>
      <c r="AG41" s="524">
        <v>1</v>
      </c>
      <c r="AH41" s="524">
        <v>1</v>
      </c>
      <c r="AI41" s="524">
        <v>0</v>
      </c>
      <c r="AJ41" s="395">
        <v>1</v>
      </c>
      <c r="AK41" s="395">
        <v>0</v>
      </c>
      <c r="AL41" s="395">
        <v>3</v>
      </c>
      <c r="AM41" s="395">
        <v>2</v>
      </c>
      <c r="AN41" s="395">
        <v>0</v>
      </c>
      <c r="AO41" s="525">
        <v>0</v>
      </c>
      <c r="AP41" s="396">
        <v>0</v>
      </c>
      <c r="AQ41" s="526">
        <v>10</v>
      </c>
      <c r="AR41" s="527">
        <v>9</v>
      </c>
      <c r="AS41" s="527">
        <v>9</v>
      </c>
      <c r="AT41" s="527">
        <v>0</v>
      </c>
      <c r="AU41" s="527">
        <v>5</v>
      </c>
      <c r="AV41" s="395">
        <v>8</v>
      </c>
      <c r="AW41" s="395">
        <v>3</v>
      </c>
      <c r="AX41" s="395">
        <v>8</v>
      </c>
      <c r="AY41" s="395">
        <v>4</v>
      </c>
      <c r="AZ41" s="395">
        <v>0</v>
      </c>
      <c r="BA41" s="422"/>
      <c r="BB41" s="422"/>
      <c r="BC41" s="422"/>
      <c r="BD41" s="422"/>
      <c r="BE41" s="422"/>
      <c r="BF41" s="422"/>
      <c r="BG41" s="422"/>
      <c r="BH41" s="422"/>
      <c r="BI41" s="423">
        <f t="shared" si="3"/>
        <v>9</v>
      </c>
      <c r="BJ41" s="422"/>
      <c r="BK41" s="422"/>
      <c r="BL41" s="422"/>
      <c r="BM41" s="422"/>
      <c r="BN41" s="422"/>
      <c r="BO41" s="528">
        <v>0</v>
      </c>
      <c r="BP41" s="423">
        <f t="shared" si="4"/>
        <v>9</v>
      </c>
      <c r="BQ41" s="422"/>
      <c r="BR41" s="422"/>
      <c r="BS41" s="422"/>
      <c r="BT41" s="422"/>
      <c r="BU41" s="422"/>
      <c r="BV41" s="422"/>
      <c r="BW41" s="422"/>
      <c r="BX41" s="422"/>
      <c r="BY41" s="422"/>
      <c r="BZ41" s="422"/>
      <c r="CA41" s="422"/>
      <c r="CB41" s="422"/>
      <c r="CC41" s="422"/>
      <c r="CD41" s="422"/>
      <c r="CE41" s="422"/>
      <c r="CF41" s="422"/>
      <c r="CG41" s="547"/>
    </row>
    <row r="42" spans="1:85" ht="16.5" customHeight="1">
      <c r="A42" s="80">
        <v>38</v>
      </c>
      <c r="B42" s="86" t="s">
        <v>804</v>
      </c>
      <c r="C42" s="88" t="s">
        <v>28</v>
      </c>
      <c r="D42" s="86" t="s">
        <v>2233</v>
      </c>
      <c r="E42" s="86" t="s">
        <v>749</v>
      </c>
      <c r="F42" s="87" t="s">
        <v>727</v>
      </c>
      <c r="G42" s="90" t="s">
        <v>805</v>
      </c>
      <c r="H42" s="512">
        <v>3</v>
      </c>
      <c r="I42" s="390" t="s">
        <v>2353</v>
      </c>
      <c r="J42" s="390"/>
      <c r="K42" s="88" t="s">
        <v>5123</v>
      </c>
      <c r="L42" s="522">
        <v>2</v>
      </c>
      <c r="M42" s="367">
        <v>1</v>
      </c>
      <c r="N42" s="367">
        <v>1</v>
      </c>
      <c r="O42" s="523">
        <v>3</v>
      </c>
      <c r="P42" s="523">
        <v>0</v>
      </c>
      <c r="Q42" s="523">
        <v>0</v>
      </c>
      <c r="R42" s="523">
        <v>0</v>
      </c>
      <c r="S42" s="523">
        <v>0</v>
      </c>
      <c r="T42" s="523">
        <v>0</v>
      </c>
      <c r="U42" s="524">
        <v>0</v>
      </c>
      <c r="V42" s="524">
        <v>0</v>
      </c>
      <c r="W42" s="524">
        <v>0</v>
      </c>
      <c r="X42" s="524">
        <v>0</v>
      </c>
      <c r="Y42" s="524">
        <v>0</v>
      </c>
      <c r="Z42" s="524">
        <v>0</v>
      </c>
      <c r="AA42" s="524">
        <v>0</v>
      </c>
      <c r="AB42" s="524">
        <v>0</v>
      </c>
      <c r="AC42" s="524">
        <v>0</v>
      </c>
      <c r="AD42" s="524">
        <v>5</v>
      </c>
      <c r="AE42" s="524">
        <v>1</v>
      </c>
      <c r="AF42" s="524">
        <v>0</v>
      </c>
      <c r="AG42" s="524">
        <v>0</v>
      </c>
      <c r="AH42" s="524">
        <v>0</v>
      </c>
      <c r="AI42" s="524">
        <v>0</v>
      </c>
      <c r="AJ42" s="395">
        <v>1</v>
      </c>
      <c r="AK42" s="395">
        <v>0</v>
      </c>
      <c r="AL42" s="395">
        <v>4</v>
      </c>
      <c r="AM42" s="395">
        <v>3</v>
      </c>
      <c r="AN42" s="395">
        <v>0</v>
      </c>
      <c r="AO42" s="525">
        <v>0</v>
      </c>
      <c r="AP42" s="396">
        <v>0</v>
      </c>
      <c r="AQ42" s="526">
        <v>13</v>
      </c>
      <c r="AR42" s="527">
        <v>13</v>
      </c>
      <c r="AS42" s="527">
        <v>13</v>
      </c>
      <c r="AT42" s="527">
        <v>0</v>
      </c>
      <c r="AU42" s="527">
        <v>6</v>
      </c>
      <c r="AV42" s="395">
        <v>6</v>
      </c>
      <c r="AW42" s="395">
        <v>2</v>
      </c>
      <c r="AX42" s="395">
        <v>12</v>
      </c>
      <c r="AY42" s="395">
        <v>3</v>
      </c>
      <c r="AZ42" s="395">
        <v>0</v>
      </c>
      <c r="BA42" s="422"/>
      <c r="BB42" s="422"/>
      <c r="BC42" s="422"/>
      <c r="BD42" s="422"/>
      <c r="BE42" s="422"/>
      <c r="BF42" s="422"/>
      <c r="BG42" s="422"/>
      <c r="BH42" s="422"/>
      <c r="BI42" s="423">
        <f t="shared" si="3"/>
        <v>13</v>
      </c>
      <c r="BJ42" s="422"/>
      <c r="BK42" s="422"/>
      <c r="BL42" s="422"/>
      <c r="BM42" s="422"/>
      <c r="BN42" s="422"/>
      <c r="BO42" s="528">
        <v>0</v>
      </c>
      <c r="BP42" s="423">
        <f t="shared" si="4"/>
        <v>13</v>
      </c>
      <c r="BQ42" s="422"/>
      <c r="BR42" s="422"/>
      <c r="BS42" s="422"/>
      <c r="BT42" s="422"/>
      <c r="BU42" s="422"/>
      <c r="BV42" s="422"/>
      <c r="BW42" s="422"/>
      <c r="BX42" s="422"/>
      <c r="BY42" s="422"/>
      <c r="BZ42" s="422"/>
      <c r="CA42" s="422"/>
      <c r="CB42" s="422"/>
      <c r="CC42" s="422"/>
      <c r="CD42" s="422"/>
      <c r="CE42" s="422"/>
      <c r="CF42" s="422"/>
      <c r="CG42" s="547"/>
    </row>
    <row r="43" spans="1:85" ht="16.5" customHeight="1">
      <c r="A43" s="80">
        <v>39</v>
      </c>
      <c r="B43" s="86" t="s">
        <v>806</v>
      </c>
      <c r="C43" s="88" t="s">
        <v>28</v>
      </c>
      <c r="D43" s="86" t="s">
        <v>2233</v>
      </c>
      <c r="E43" s="86" t="s">
        <v>749</v>
      </c>
      <c r="F43" s="89" t="s">
        <v>730</v>
      </c>
      <c r="G43" s="90" t="s">
        <v>807</v>
      </c>
      <c r="H43" s="512">
        <v>2</v>
      </c>
      <c r="I43" s="390" t="s">
        <v>2353</v>
      </c>
      <c r="J43" s="390"/>
      <c r="K43" s="88" t="s">
        <v>5123</v>
      </c>
      <c r="L43" s="522">
        <v>2</v>
      </c>
      <c r="M43" s="367">
        <v>1</v>
      </c>
      <c r="N43" s="367">
        <v>1</v>
      </c>
      <c r="O43" s="523">
        <v>11</v>
      </c>
      <c r="P43" s="523">
        <v>0</v>
      </c>
      <c r="Q43" s="523">
        <v>0</v>
      </c>
      <c r="R43" s="523">
        <v>0</v>
      </c>
      <c r="S43" s="523">
        <v>0</v>
      </c>
      <c r="T43" s="523">
        <v>0</v>
      </c>
      <c r="U43" s="524">
        <v>0</v>
      </c>
      <c r="V43" s="524">
        <v>0</v>
      </c>
      <c r="W43" s="524">
        <v>0</v>
      </c>
      <c r="X43" s="524">
        <v>0</v>
      </c>
      <c r="Y43" s="524">
        <v>0</v>
      </c>
      <c r="Z43" s="524">
        <v>0</v>
      </c>
      <c r="AA43" s="524">
        <v>0</v>
      </c>
      <c r="AB43" s="524">
        <v>0</v>
      </c>
      <c r="AC43" s="524">
        <v>0</v>
      </c>
      <c r="AD43" s="524">
        <v>24</v>
      </c>
      <c r="AE43" s="524">
        <v>1</v>
      </c>
      <c r="AF43" s="524">
        <v>0</v>
      </c>
      <c r="AG43" s="524">
        <v>1</v>
      </c>
      <c r="AH43" s="524">
        <v>0</v>
      </c>
      <c r="AI43" s="524">
        <v>0</v>
      </c>
      <c r="AJ43" s="395">
        <v>1</v>
      </c>
      <c r="AK43" s="395">
        <v>0</v>
      </c>
      <c r="AL43" s="395">
        <v>3</v>
      </c>
      <c r="AM43" s="395">
        <v>3</v>
      </c>
      <c r="AN43" s="395">
        <v>0</v>
      </c>
      <c r="AO43" s="525">
        <v>0</v>
      </c>
      <c r="AP43" s="396">
        <v>0</v>
      </c>
      <c r="AQ43" s="526">
        <v>12</v>
      </c>
      <c r="AR43" s="527">
        <v>12</v>
      </c>
      <c r="AS43" s="527">
        <v>12</v>
      </c>
      <c r="AT43" s="527">
        <v>0</v>
      </c>
      <c r="AU43" s="527">
        <v>5</v>
      </c>
      <c r="AV43" s="395">
        <v>4</v>
      </c>
      <c r="AW43" s="395">
        <v>0</v>
      </c>
      <c r="AX43" s="395">
        <v>10</v>
      </c>
      <c r="AY43" s="395">
        <v>4</v>
      </c>
      <c r="AZ43" s="395">
        <v>0</v>
      </c>
      <c r="BA43" s="422"/>
      <c r="BB43" s="422"/>
      <c r="BC43" s="422"/>
      <c r="BD43" s="422"/>
      <c r="BE43" s="422"/>
      <c r="BF43" s="422"/>
      <c r="BG43" s="422"/>
      <c r="BH43" s="422"/>
      <c r="BI43" s="423">
        <f t="shared" si="3"/>
        <v>12</v>
      </c>
      <c r="BJ43" s="422"/>
      <c r="BK43" s="422"/>
      <c r="BL43" s="422"/>
      <c r="BM43" s="422"/>
      <c r="BN43" s="422"/>
      <c r="BO43" s="528">
        <v>1.19</v>
      </c>
      <c r="BP43" s="423">
        <f t="shared" si="4"/>
        <v>12</v>
      </c>
      <c r="BQ43" s="422"/>
      <c r="BR43" s="422"/>
      <c r="BS43" s="422"/>
      <c r="BT43" s="422"/>
      <c r="BU43" s="422"/>
      <c r="BV43" s="422"/>
      <c r="BW43" s="422"/>
      <c r="BX43" s="422"/>
      <c r="BY43" s="422"/>
      <c r="BZ43" s="422"/>
      <c r="CA43" s="422"/>
      <c r="CB43" s="422"/>
      <c r="CC43" s="422"/>
      <c r="CD43" s="422"/>
      <c r="CE43" s="422"/>
      <c r="CF43" s="422"/>
      <c r="CG43" s="547"/>
    </row>
    <row r="44" spans="1:85" ht="16.5" customHeight="1">
      <c r="A44" s="81">
        <v>40</v>
      </c>
      <c r="B44" s="86" t="s">
        <v>808</v>
      </c>
      <c r="C44" s="88" t="s">
        <v>28</v>
      </c>
      <c r="D44" s="86" t="s">
        <v>2233</v>
      </c>
      <c r="E44" s="86" t="s">
        <v>749</v>
      </c>
      <c r="F44" s="87" t="s">
        <v>727</v>
      </c>
      <c r="G44" s="90" t="s">
        <v>809</v>
      </c>
      <c r="H44" s="512">
        <v>2</v>
      </c>
      <c r="I44" s="390" t="s">
        <v>2353</v>
      </c>
      <c r="J44" s="390"/>
      <c r="K44" s="88" t="s">
        <v>5123</v>
      </c>
      <c r="L44" s="522">
        <v>2</v>
      </c>
      <c r="M44" s="367">
        <v>1</v>
      </c>
      <c r="N44" s="367">
        <v>1</v>
      </c>
      <c r="O44" s="523">
        <v>19</v>
      </c>
      <c r="P44" s="523">
        <v>0</v>
      </c>
      <c r="Q44" s="523">
        <v>0</v>
      </c>
      <c r="R44" s="523">
        <v>8</v>
      </c>
      <c r="S44" s="523">
        <v>0</v>
      </c>
      <c r="T44" s="523">
        <v>0</v>
      </c>
      <c r="U44" s="524">
        <v>0</v>
      </c>
      <c r="V44" s="524">
        <v>0</v>
      </c>
      <c r="W44" s="524">
        <v>0</v>
      </c>
      <c r="X44" s="524">
        <v>0</v>
      </c>
      <c r="Y44" s="524">
        <v>0</v>
      </c>
      <c r="Z44" s="524">
        <v>0</v>
      </c>
      <c r="AA44" s="524">
        <v>0</v>
      </c>
      <c r="AB44" s="524">
        <v>0</v>
      </c>
      <c r="AC44" s="524">
        <v>0</v>
      </c>
      <c r="AD44" s="524">
        <v>24</v>
      </c>
      <c r="AE44" s="524">
        <v>4</v>
      </c>
      <c r="AF44" s="524">
        <v>0</v>
      </c>
      <c r="AG44" s="524">
        <v>11</v>
      </c>
      <c r="AH44" s="524">
        <v>0</v>
      </c>
      <c r="AI44" s="524">
        <v>0</v>
      </c>
      <c r="AJ44" s="395">
        <v>1</v>
      </c>
      <c r="AK44" s="395">
        <v>0</v>
      </c>
      <c r="AL44" s="395">
        <v>6</v>
      </c>
      <c r="AM44" s="395">
        <v>5</v>
      </c>
      <c r="AN44" s="395">
        <v>0</v>
      </c>
      <c r="AO44" s="525">
        <v>0</v>
      </c>
      <c r="AP44" s="396">
        <v>0</v>
      </c>
      <c r="AQ44" s="526">
        <v>10</v>
      </c>
      <c r="AR44" s="527">
        <v>10</v>
      </c>
      <c r="AS44" s="527">
        <v>10</v>
      </c>
      <c r="AT44" s="527">
        <v>0</v>
      </c>
      <c r="AU44" s="527">
        <v>3</v>
      </c>
      <c r="AV44" s="395">
        <v>10</v>
      </c>
      <c r="AW44" s="395">
        <v>4</v>
      </c>
      <c r="AX44" s="395">
        <v>9</v>
      </c>
      <c r="AY44" s="395">
        <v>2</v>
      </c>
      <c r="AZ44" s="395">
        <v>0</v>
      </c>
      <c r="BA44" s="422"/>
      <c r="BB44" s="422"/>
      <c r="BC44" s="422"/>
      <c r="BD44" s="422"/>
      <c r="BE44" s="422"/>
      <c r="BF44" s="422"/>
      <c r="BG44" s="422"/>
      <c r="BH44" s="422"/>
      <c r="BI44" s="423">
        <f t="shared" si="3"/>
        <v>10</v>
      </c>
      <c r="BJ44" s="422"/>
      <c r="BK44" s="422"/>
      <c r="BL44" s="422"/>
      <c r="BM44" s="422"/>
      <c r="BN44" s="422"/>
      <c r="BO44" s="528">
        <v>0.127</v>
      </c>
      <c r="BP44" s="423">
        <f t="shared" si="4"/>
        <v>10</v>
      </c>
      <c r="BQ44" s="422"/>
      <c r="BR44" s="422"/>
      <c r="BS44" s="422"/>
      <c r="BT44" s="422"/>
      <c r="BU44" s="422"/>
      <c r="BV44" s="422"/>
      <c r="BW44" s="422"/>
      <c r="BX44" s="422"/>
      <c r="BY44" s="422"/>
      <c r="BZ44" s="422"/>
      <c r="CA44" s="422"/>
      <c r="CB44" s="422"/>
      <c r="CC44" s="422"/>
      <c r="CD44" s="422"/>
      <c r="CE44" s="422"/>
      <c r="CF44" s="422"/>
      <c r="CG44" s="547"/>
    </row>
    <row r="45" spans="1:85" ht="16.5" customHeight="1">
      <c r="A45" s="80">
        <v>41</v>
      </c>
      <c r="B45" s="86" t="s">
        <v>810</v>
      </c>
      <c r="C45" s="88" t="s">
        <v>28</v>
      </c>
      <c r="D45" s="86" t="s">
        <v>2233</v>
      </c>
      <c r="E45" s="86" t="s">
        <v>749</v>
      </c>
      <c r="F45" s="89" t="s">
        <v>730</v>
      </c>
      <c r="G45" s="90" t="s">
        <v>811</v>
      </c>
      <c r="H45" s="512">
        <v>2</v>
      </c>
      <c r="I45" s="390" t="s">
        <v>26</v>
      </c>
      <c r="J45" s="390"/>
      <c r="K45" s="88" t="s">
        <v>5123</v>
      </c>
      <c r="L45" s="522">
        <v>2</v>
      </c>
      <c r="M45" s="367">
        <v>1</v>
      </c>
      <c r="N45" s="367">
        <v>1</v>
      </c>
      <c r="O45" s="523">
        <v>11</v>
      </c>
      <c r="P45" s="523">
        <v>0</v>
      </c>
      <c r="Q45" s="523">
        <v>0</v>
      </c>
      <c r="R45" s="523">
        <v>1</v>
      </c>
      <c r="S45" s="523">
        <v>0</v>
      </c>
      <c r="T45" s="523">
        <v>0</v>
      </c>
      <c r="U45" s="524">
        <v>0</v>
      </c>
      <c r="V45" s="524">
        <v>0</v>
      </c>
      <c r="W45" s="524">
        <v>0</v>
      </c>
      <c r="X45" s="524">
        <v>0</v>
      </c>
      <c r="Y45" s="524">
        <v>0</v>
      </c>
      <c r="Z45" s="524">
        <v>0</v>
      </c>
      <c r="AA45" s="524">
        <v>5</v>
      </c>
      <c r="AB45" s="524">
        <v>0</v>
      </c>
      <c r="AC45" s="524">
        <v>0</v>
      </c>
      <c r="AD45" s="524">
        <v>12</v>
      </c>
      <c r="AE45" s="524">
        <v>0</v>
      </c>
      <c r="AF45" s="524">
        <v>0</v>
      </c>
      <c r="AG45" s="524">
        <v>6</v>
      </c>
      <c r="AH45" s="524">
        <v>1</v>
      </c>
      <c r="AI45" s="524">
        <v>0</v>
      </c>
      <c r="AJ45" s="395">
        <v>1</v>
      </c>
      <c r="AK45" s="395">
        <v>0</v>
      </c>
      <c r="AL45" s="395">
        <v>7</v>
      </c>
      <c r="AM45" s="395">
        <v>6</v>
      </c>
      <c r="AN45" s="395">
        <v>0</v>
      </c>
      <c r="AO45" s="525">
        <v>0</v>
      </c>
      <c r="AP45" s="396">
        <v>0</v>
      </c>
      <c r="AQ45" s="526">
        <v>22</v>
      </c>
      <c r="AR45" s="527">
        <v>30</v>
      </c>
      <c r="AS45" s="527">
        <v>22</v>
      </c>
      <c r="AT45" s="527">
        <v>0</v>
      </c>
      <c r="AU45" s="527">
        <v>7</v>
      </c>
      <c r="AV45" s="395">
        <v>8</v>
      </c>
      <c r="AW45" s="395">
        <v>6</v>
      </c>
      <c r="AX45" s="395">
        <v>22</v>
      </c>
      <c r="AY45" s="395">
        <v>2</v>
      </c>
      <c r="AZ45" s="395">
        <v>0</v>
      </c>
      <c r="BA45" s="422"/>
      <c r="BB45" s="422"/>
      <c r="BC45" s="422"/>
      <c r="BD45" s="422"/>
      <c r="BE45" s="422"/>
      <c r="BF45" s="422"/>
      <c r="BG45" s="422"/>
      <c r="BH45" s="422"/>
      <c r="BI45" s="423">
        <f t="shared" si="3"/>
        <v>22</v>
      </c>
      <c r="BJ45" s="422"/>
      <c r="BK45" s="422"/>
      <c r="BL45" s="422"/>
      <c r="BM45" s="422"/>
      <c r="BN45" s="422"/>
      <c r="BO45" s="528">
        <v>6.73</v>
      </c>
      <c r="BP45" s="423">
        <f t="shared" si="4"/>
        <v>22</v>
      </c>
      <c r="BQ45" s="422"/>
      <c r="BR45" s="422"/>
      <c r="BS45" s="422"/>
      <c r="BT45" s="422"/>
      <c r="BU45" s="422"/>
      <c r="BV45" s="422"/>
      <c r="BW45" s="422"/>
      <c r="BX45" s="422"/>
      <c r="BY45" s="422"/>
      <c r="BZ45" s="422"/>
      <c r="CA45" s="422"/>
      <c r="CB45" s="422"/>
      <c r="CC45" s="422"/>
      <c r="CD45" s="422"/>
      <c r="CE45" s="422"/>
      <c r="CF45" s="422"/>
      <c r="CG45" s="547"/>
    </row>
    <row r="46" spans="1:85" ht="16.5" customHeight="1">
      <c r="A46" s="80">
        <v>42</v>
      </c>
      <c r="B46" s="86" t="s">
        <v>812</v>
      </c>
      <c r="C46" s="88" t="s">
        <v>28</v>
      </c>
      <c r="D46" s="86" t="s">
        <v>2233</v>
      </c>
      <c r="E46" s="86" t="s">
        <v>749</v>
      </c>
      <c r="F46" s="89" t="s">
        <v>730</v>
      </c>
      <c r="G46" s="90" t="s">
        <v>813</v>
      </c>
      <c r="H46" s="512">
        <v>2</v>
      </c>
      <c r="I46" s="390" t="s">
        <v>2353</v>
      </c>
      <c r="J46" s="390"/>
      <c r="K46" s="88" t="s">
        <v>5123</v>
      </c>
      <c r="L46" s="522">
        <v>2</v>
      </c>
      <c r="M46" s="367">
        <v>1</v>
      </c>
      <c r="N46" s="367">
        <v>1</v>
      </c>
      <c r="O46" s="523">
        <v>8</v>
      </c>
      <c r="P46" s="523">
        <v>0</v>
      </c>
      <c r="Q46" s="523">
        <v>0</v>
      </c>
      <c r="R46" s="523">
        <v>0</v>
      </c>
      <c r="S46" s="523">
        <v>0</v>
      </c>
      <c r="T46" s="523">
        <v>0</v>
      </c>
      <c r="U46" s="524">
        <v>0</v>
      </c>
      <c r="V46" s="524">
        <v>0</v>
      </c>
      <c r="W46" s="524">
        <v>0</v>
      </c>
      <c r="X46" s="524">
        <v>0</v>
      </c>
      <c r="Y46" s="524">
        <v>0</v>
      </c>
      <c r="Z46" s="524">
        <v>0</v>
      </c>
      <c r="AA46" s="524">
        <v>0</v>
      </c>
      <c r="AB46" s="524">
        <v>0</v>
      </c>
      <c r="AC46" s="524">
        <v>0</v>
      </c>
      <c r="AD46" s="524">
        <v>0</v>
      </c>
      <c r="AE46" s="524">
        <v>1</v>
      </c>
      <c r="AF46" s="524">
        <v>0</v>
      </c>
      <c r="AG46" s="524">
        <v>16</v>
      </c>
      <c r="AH46" s="524">
        <v>1</v>
      </c>
      <c r="AI46" s="524">
        <v>0</v>
      </c>
      <c r="AJ46" s="395">
        <v>1</v>
      </c>
      <c r="AK46" s="395">
        <v>0</v>
      </c>
      <c r="AL46" s="395">
        <v>4</v>
      </c>
      <c r="AM46" s="395">
        <v>3</v>
      </c>
      <c r="AN46" s="395">
        <v>0</v>
      </c>
      <c r="AO46" s="525">
        <v>0</v>
      </c>
      <c r="AP46" s="396">
        <v>0</v>
      </c>
      <c r="AQ46" s="526">
        <v>11</v>
      </c>
      <c r="AR46" s="527">
        <v>11</v>
      </c>
      <c r="AS46" s="527">
        <v>11</v>
      </c>
      <c r="AT46" s="527">
        <v>0</v>
      </c>
      <c r="AU46" s="527">
        <v>6</v>
      </c>
      <c r="AV46" s="395">
        <v>7</v>
      </c>
      <c r="AW46" s="395">
        <v>4</v>
      </c>
      <c r="AX46" s="395">
        <v>9</v>
      </c>
      <c r="AY46" s="395">
        <v>4</v>
      </c>
      <c r="AZ46" s="395">
        <v>0</v>
      </c>
      <c r="BA46" s="422"/>
      <c r="BB46" s="422"/>
      <c r="BC46" s="422"/>
      <c r="BD46" s="422"/>
      <c r="BE46" s="422"/>
      <c r="BF46" s="422"/>
      <c r="BG46" s="422"/>
      <c r="BH46" s="422"/>
      <c r="BI46" s="423">
        <f t="shared" si="3"/>
        <v>11</v>
      </c>
      <c r="BJ46" s="422"/>
      <c r="BK46" s="422"/>
      <c r="BL46" s="422"/>
      <c r="BM46" s="422"/>
      <c r="BN46" s="422"/>
      <c r="BO46" s="528">
        <v>1</v>
      </c>
      <c r="BP46" s="423">
        <f t="shared" si="4"/>
        <v>11</v>
      </c>
      <c r="BQ46" s="422"/>
      <c r="BR46" s="422"/>
      <c r="BS46" s="422"/>
      <c r="BT46" s="422"/>
      <c r="BU46" s="422"/>
      <c r="BV46" s="422"/>
      <c r="BW46" s="422"/>
      <c r="BX46" s="422"/>
      <c r="BY46" s="422"/>
      <c r="BZ46" s="422"/>
      <c r="CA46" s="422"/>
      <c r="CB46" s="422"/>
      <c r="CC46" s="422"/>
      <c r="CD46" s="422"/>
      <c r="CE46" s="422"/>
      <c r="CF46" s="422"/>
      <c r="CG46" s="547"/>
    </row>
    <row r="47" spans="1:85" ht="16.5" customHeight="1">
      <c r="A47" s="81">
        <v>43</v>
      </c>
      <c r="B47" s="86" t="s">
        <v>814</v>
      </c>
      <c r="C47" s="88" t="s">
        <v>28</v>
      </c>
      <c r="D47" s="86" t="s">
        <v>2233</v>
      </c>
      <c r="E47" s="86" t="s">
        <v>749</v>
      </c>
      <c r="F47" s="87" t="s">
        <v>727</v>
      </c>
      <c r="G47" s="90" t="s">
        <v>815</v>
      </c>
      <c r="H47" s="512">
        <v>3</v>
      </c>
      <c r="I47" s="390" t="s">
        <v>2353</v>
      </c>
      <c r="J47" s="390"/>
      <c r="K47" s="88" t="s">
        <v>5123</v>
      </c>
      <c r="L47" s="522">
        <v>2</v>
      </c>
      <c r="M47" s="367">
        <v>1</v>
      </c>
      <c r="N47" s="367">
        <v>1</v>
      </c>
      <c r="O47" s="523">
        <v>2</v>
      </c>
      <c r="P47" s="523">
        <v>0</v>
      </c>
      <c r="Q47" s="523">
        <v>0</v>
      </c>
      <c r="R47" s="523">
        <v>0</v>
      </c>
      <c r="S47" s="523">
        <v>0</v>
      </c>
      <c r="T47" s="523">
        <v>0</v>
      </c>
      <c r="U47" s="524">
        <v>0</v>
      </c>
      <c r="V47" s="524">
        <v>0</v>
      </c>
      <c r="W47" s="524">
        <v>0</v>
      </c>
      <c r="X47" s="524">
        <v>0</v>
      </c>
      <c r="Y47" s="524">
        <v>0</v>
      </c>
      <c r="Z47" s="524">
        <v>0</v>
      </c>
      <c r="AA47" s="524">
        <v>0</v>
      </c>
      <c r="AB47" s="524">
        <v>0</v>
      </c>
      <c r="AC47" s="524">
        <v>0</v>
      </c>
      <c r="AD47" s="524">
        <v>1</v>
      </c>
      <c r="AE47" s="524">
        <v>1</v>
      </c>
      <c r="AF47" s="524">
        <v>0</v>
      </c>
      <c r="AG47" s="524">
        <v>4</v>
      </c>
      <c r="AH47" s="524">
        <v>0</v>
      </c>
      <c r="AI47" s="524">
        <v>0</v>
      </c>
      <c r="AJ47" s="395">
        <v>1</v>
      </c>
      <c r="AK47" s="395">
        <v>0</v>
      </c>
      <c r="AL47" s="395">
        <v>2</v>
      </c>
      <c r="AM47" s="395">
        <v>2</v>
      </c>
      <c r="AN47" s="395">
        <v>0</v>
      </c>
      <c r="AO47" s="525">
        <v>0</v>
      </c>
      <c r="AP47" s="396">
        <v>0</v>
      </c>
      <c r="AQ47" s="526">
        <v>8</v>
      </c>
      <c r="AR47" s="527">
        <v>8</v>
      </c>
      <c r="AS47" s="527">
        <v>8</v>
      </c>
      <c r="AT47" s="527">
        <v>0</v>
      </c>
      <c r="AU47" s="527">
        <v>4</v>
      </c>
      <c r="AV47" s="395">
        <v>6</v>
      </c>
      <c r="AW47" s="395">
        <v>2</v>
      </c>
      <c r="AX47" s="395">
        <v>8</v>
      </c>
      <c r="AY47" s="395">
        <v>2</v>
      </c>
      <c r="AZ47" s="395">
        <v>0</v>
      </c>
      <c r="BA47" s="422"/>
      <c r="BB47" s="422"/>
      <c r="BC47" s="422"/>
      <c r="BD47" s="422"/>
      <c r="BE47" s="422"/>
      <c r="BF47" s="422"/>
      <c r="BG47" s="422"/>
      <c r="BH47" s="422"/>
      <c r="BI47" s="423">
        <f t="shared" si="3"/>
        <v>8</v>
      </c>
      <c r="BJ47" s="422"/>
      <c r="BK47" s="422"/>
      <c r="BL47" s="422"/>
      <c r="BM47" s="422"/>
      <c r="BN47" s="422"/>
      <c r="BO47" s="528">
        <v>0</v>
      </c>
      <c r="BP47" s="423">
        <f t="shared" si="4"/>
        <v>8</v>
      </c>
      <c r="BQ47" s="422"/>
      <c r="BR47" s="422"/>
      <c r="BS47" s="422"/>
      <c r="BT47" s="422"/>
      <c r="BU47" s="422"/>
      <c r="BV47" s="422"/>
      <c r="BW47" s="422"/>
      <c r="BX47" s="422"/>
      <c r="BY47" s="422"/>
      <c r="BZ47" s="422"/>
      <c r="CA47" s="422"/>
      <c r="CB47" s="422"/>
      <c r="CC47" s="422"/>
      <c r="CD47" s="422"/>
      <c r="CE47" s="422"/>
      <c r="CF47" s="422"/>
      <c r="CG47" s="547"/>
    </row>
    <row r="48" spans="1:85" ht="16.5" customHeight="1">
      <c r="A48" s="80">
        <v>44</v>
      </c>
      <c r="B48" s="86" t="s">
        <v>816</v>
      </c>
      <c r="C48" s="88" t="s">
        <v>28</v>
      </c>
      <c r="D48" s="86" t="s">
        <v>2233</v>
      </c>
      <c r="E48" s="86" t="s">
        <v>749</v>
      </c>
      <c r="F48" s="87" t="s">
        <v>727</v>
      </c>
      <c r="G48" s="90" t="s">
        <v>817</v>
      </c>
      <c r="H48" s="512">
        <v>4</v>
      </c>
      <c r="I48" s="390" t="s">
        <v>2353</v>
      </c>
      <c r="J48" s="390"/>
      <c r="K48" s="88" t="s">
        <v>5123</v>
      </c>
      <c r="L48" s="522">
        <v>2</v>
      </c>
      <c r="M48" s="367">
        <v>1</v>
      </c>
      <c r="N48" s="367">
        <v>1</v>
      </c>
      <c r="O48" s="523">
        <v>2</v>
      </c>
      <c r="P48" s="523">
        <v>0</v>
      </c>
      <c r="Q48" s="523">
        <v>0</v>
      </c>
      <c r="R48" s="523">
        <v>0</v>
      </c>
      <c r="S48" s="523">
        <v>0</v>
      </c>
      <c r="T48" s="523">
        <v>0</v>
      </c>
      <c r="U48" s="524">
        <v>0</v>
      </c>
      <c r="V48" s="524">
        <v>0</v>
      </c>
      <c r="W48" s="524">
        <v>0</v>
      </c>
      <c r="X48" s="524">
        <v>0</v>
      </c>
      <c r="Y48" s="524">
        <v>0</v>
      </c>
      <c r="Z48" s="524">
        <v>0</v>
      </c>
      <c r="AA48" s="524">
        <v>0</v>
      </c>
      <c r="AB48" s="524">
        <v>0</v>
      </c>
      <c r="AC48" s="524">
        <v>0</v>
      </c>
      <c r="AD48" s="524">
        <v>4</v>
      </c>
      <c r="AE48" s="524">
        <v>2</v>
      </c>
      <c r="AF48" s="524">
        <v>0</v>
      </c>
      <c r="AG48" s="524">
        <v>0</v>
      </c>
      <c r="AH48" s="524">
        <v>0</v>
      </c>
      <c r="AI48" s="524">
        <v>0</v>
      </c>
      <c r="AJ48" s="395">
        <v>1</v>
      </c>
      <c r="AK48" s="395">
        <v>0</v>
      </c>
      <c r="AL48" s="395">
        <v>2</v>
      </c>
      <c r="AM48" s="395">
        <v>2</v>
      </c>
      <c r="AN48" s="395">
        <v>0</v>
      </c>
      <c r="AO48" s="525">
        <v>0</v>
      </c>
      <c r="AP48" s="396">
        <v>0</v>
      </c>
      <c r="AQ48" s="526">
        <v>6</v>
      </c>
      <c r="AR48" s="527">
        <v>5</v>
      </c>
      <c r="AS48" s="527">
        <v>6</v>
      </c>
      <c r="AT48" s="527">
        <v>0</v>
      </c>
      <c r="AU48" s="527">
        <v>6</v>
      </c>
      <c r="AV48" s="395">
        <v>2</v>
      </c>
      <c r="AW48" s="395">
        <v>2</v>
      </c>
      <c r="AX48" s="395">
        <v>4</v>
      </c>
      <c r="AY48" s="395">
        <v>4</v>
      </c>
      <c r="AZ48" s="395">
        <v>0</v>
      </c>
      <c r="BA48" s="422"/>
      <c r="BB48" s="422"/>
      <c r="BC48" s="422"/>
      <c r="BD48" s="422"/>
      <c r="BE48" s="422"/>
      <c r="BF48" s="422"/>
      <c r="BG48" s="422"/>
      <c r="BH48" s="422"/>
      <c r="BI48" s="423">
        <f t="shared" si="3"/>
        <v>6</v>
      </c>
      <c r="BJ48" s="422"/>
      <c r="BK48" s="422"/>
      <c r="BL48" s="422"/>
      <c r="BM48" s="422"/>
      <c r="BN48" s="422"/>
      <c r="BO48" s="528">
        <v>3.45</v>
      </c>
      <c r="BP48" s="423">
        <f t="shared" si="4"/>
        <v>6</v>
      </c>
      <c r="BQ48" s="422"/>
      <c r="BR48" s="422"/>
      <c r="BS48" s="422"/>
      <c r="BT48" s="422"/>
      <c r="BU48" s="422"/>
      <c r="BV48" s="422"/>
      <c r="BW48" s="422"/>
      <c r="BX48" s="422"/>
      <c r="BY48" s="422"/>
      <c r="BZ48" s="422"/>
      <c r="CA48" s="422"/>
      <c r="CB48" s="422"/>
      <c r="CC48" s="422"/>
      <c r="CD48" s="422"/>
      <c r="CE48" s="422"/>
      <c r="CF48" s="422"/>
      <c r="CG48" s="547"/>
    </row>
    <row r="49" spans="1:85" ht="16.5" customHeight="1">
      <c r="A49" s="80">
        <v>45</v>
      </c>
      <c r="B49" s="86" t="s">
        <v>818</v>
      </c>
      <c r="C49" s="88" t="s">
        <v>28</v>
      </c>
      <c r="D49" s="86" t="s">
        <v>2233</v>
      </c>
      <c r="E49" s="86" t="s">
        <v>749</v>
      </c>
      <c r="F49" s="87" t="s">
        <v>727</v>
      </c>
      <c r="G49" s="90" t="s">
        <v>819</v>
      </c>
      <c r="H49" s="512">
        <v>3</v>
      </c>
      <c r="I49" s="390" t="s">
        <v>2353</v>
      </c>
      <c r="J49" s="390"/>
      <c r="K49" s="88" t="s">
        <v>5123</v>
      </c>
      <c r="L49" s="522">
        <v>2</v>
      </c>
      <c r="M49" s="367">
        <v>1</v>
      </c>
      <c r="N49" s="367">
        <v>1</v>
      </c>
      <c r="O49" s="523">
        <v>14</v>
      </c>
      <c r="P49" s="523">
        <v>0</v>
      </c>
      <c r="Q49" s="523">
        <v>0</v>
      </c>
      <c r="R49" s="523">
        <v>7</v>
      </c>
      <c r="S49" s="523">
        <v>0</v>
      </c>
      <c r="T49" s="523">
        <v>0</v>
      </c>
      <c r="U49" s="524">
        <v>0</v>
      </c>
      <c r="V49" s="524">
        <v>0</v>
      </c>
      <c r="W49" s="524">
        <v>0</v>
      </c>
      <c r="X49" s="524">
        <v>0</v>
      </c>
      <c r="Y49" s="524">
        <v>0</v>
      </c>
      <c r="Z49" s="524">
        <v>0</v>
      </c>
      <c r="AA49" s="524">
        <v>0</v>
      </c>
      <c r="AB49" s="524">
        <v>0</v>
      </c>
      <c r="AC49" s="524">
        <v>0</v>
      </c>
      <c r="AD49" s="524">
        <v>12</v>
      </c>
      <c r="AE49" s="524">
        <v>1</v>
      </c>
      <c r="AF49" s="524">
        <v>0</v>
      </c>
      <c r="AG49" s="524">
        <v>17</v>
      </c>
      <c r="AH49" s="524">
        <v>0</v>
      </c>
      <c r="AI49" s="524">
        <v>0</v>
      </c>
      <c r="AJ49" s="395">
        <v>1</v>
      </c>
      <c r="AK49" s="395">
        <v>0</v>
      </c>
      <c r="AL49" s="395">
        <v>4</v>
      </c>
      <c r="AM49" s="395">
        <v>3</v>
      </c>
      <c r="AN49" s="395">
        <v>0</v>
      </c>
      <c r="AO49" s="525">
        <v>0</v>
      </c>
      <c r="AP49" s="396">
        <v>0</v>
      </c>
      <c r="AQ49" s="526">
        <v>14</v>
      </c>
      <c r="AR49" s="527">
        <v>14</v>
      </c>
      <c r="AS49" s="527">
        <v>14</v>
      </c>
      <c r="AT49" s="527">
        <v>0</v>
      </c>
      <c r="AU49" s="527">
        <v>9</v>
      </c>
      <c r="AV49" s="395">
        <v>4</v>
      </c>
      <c r="AW49" s="395">
        <v>1</v>
      </c>
      <c r="AX49" s="395">
        <v>12</v>
      </c>
      <c r="AY49" s="395">
        <v>4</v>
      </c>
      <c r="AZ49" s="395">
        <v>0</v>
      </c>
      <c r="BA49" s="422"/>
      <c r="BB49" s="422"/>
      <c r="BC49" s="422"/>
      <c r="BD49" s="422"/>
      <c r="BE49" s="422"/>
      <c r="BF49" s="422"/>
      <c r="BG49" s="422"/>
      <c r="BH49" s="422"/>
      <c r="BI49" s="423">
        <f t="shared" si="3"/>
        <v>14</v>
      </c>
      <c r="BJ49" s="422"/>
      <c r="BK49" s="422"/>
      <c r="BL49" s="422"/>
      <c r="BM49" s="422"/>
      <c r="BN49" s="422"/>
      <c r="BO49" s="528">
        <v>0.49056</v>
      </c>
      <c r="BP49" s="423">
        <f t="shared" si="4"/>
        <v>14</v>
      </c>
      <c r="BQ49" s="422"/>
      <c r="BR49" s="422"/>
      <c r="BS49" s="422"/>
      <c r="BT49" s="422"/>
      <c r="BU49" s="422"/>
      <c r="BV49" s="422"/>
      <c r="BW49" s="422"/>
      <c r="BX49" s="422"/>
      <c r="BY49" s="422"/>
      <c r="BZ49" s="422"/>
      <c r="CA49" s="422"/>
      <c r="CB49" s="422"/>
      <c r="CC49" s="422"/>
      <c r="CD49" s="422"/>
      <c r="CE49" s="422"/>
      <c r="CF49" s="422"/>
      <c r="CG49" s="547"/>
    </row>
    <row r="50" spans="1:85" ht="16.5" customHeight="1">
      <c r="A50" s="81">
        <v>46</v>
      </c>
      <c r="B50" s="86" t="s">
        <v>820</v>
      </c>
      <c r="C50" s="88" t="s">
        <v>28</v>
      </c>
      <c r="D50" s="86" t="s">
        <v>2233</v>
      </c>
      <c r="E50" s="86" t="s">
        <v>749</v>
      </c>
      <c r="F50" s="87" t="s">
        <v>727</v>
      </c>
      <c r="G50" s="90" t="s">
        <v>821</v>
      </c>
      <c r="H50" s="512">
        <v>5</v>
      </c>
      <c r="I50" s="390" t="s">
        <v>26</v>
      </c>
      <c r="J50" s="390" t="s">
        <v>35</v>
      </c>
      <c r="K50" s="88" t="s">
        <v>5123</v>
      </c>
      <c r="L50" s="522">
        <v>3</v>
      </c>
      <c r="M50" s="367">
        <v>1</v>
      </c>
      <c r="N50" s="367">
        <v>1</v>
      </c>
      <c r="O50" s="523">
        <v>14</v>
      </c>
      <c r="P50" s="523">
        <v>0</v>
      </c>
      <c r="Q50" s="523">
        <v>1</v>
      </c>
      <c r="R50" s="523">
        <v>1</v>
      </c>
      <c r="S50" s="523">
        <v>0</v>
      </c>
      <c r="T50" s="523">
        <v>0</v>
      </c>
      <c r="U50" s="524">
        <v>0</v>
      </c>
      <c r="V50" s="524">
        <v>0</v>
      </c>
      <c r="W50" s="524">
        <v>0</v>
      </c>
      <c r="X50" s="524">
        <v>0</v>
      </c>
      <c r="Y50" s="524">
        <v>0</v>
      </c>
      <c r="Z50" s="524">
        <v>0</v>
      </c>
      <c r="AA50" s="524">
        <v>6</v>
      </c>
      <c r="AB50" s="524">
        <v>0</v>
      </c>
      <c r="AC50" s="524">
        <v>0</v>
      </c>
      <c r="AD50" s="524">
        <v>24</v>
      </c>
      <c r="AE50" s="524">
        <v>1</v>
      </c>
      <c r="AF50" s="524">
        <v>1</v>
      </c>
      <c r="AG50" s="524">
        <v>0</v>
      </c>
      <c r="AH50" s="524">
        <v>0</v>
      </c>
      <c r="AI50" s="524">
        <v>0</v>
      </c>
      <c r="AJ50" s="395">
        <v>1</v>
      </c>
      <c r="AK50" s="395">
        <v>0</v>
      </c>
      <c r="AL50" s="395">
        <v>8</v>
      </c>
      <c r="AM50" s="395">
        <v>8</v>
      </c>
      <c r="AN50" s="395">
        <v>0</v>
      </c>
      <c r="AO50" s="525">
        <v>0</v>
      </c>
      <c r="AP50" s="396">
        <v>0</v>
      </c>
      <c r="AQ50" s="526">
        <v>43</v>
      </c>
      <c r="AR50" s="527">
        <v>43</v>
      </c>
      <c r="AS50" s="527">
        <v>43</v>
      </c>
      <c r="AT50" s="527">
        <v>0</v>
      </c>
      <c r="AU50" s="527">
        <v>7</v>
      </c>
      <c r="AV50" s="395">
        <v>1</v>
      </c>
      <c r="AW50" s="395">
        <v>8</v>
      </c>
      <c r="AX50" s="395">
        <v>37</v>
      </c>
      <c r="AY50" s="395">
        <v>11</v>
      </c>
      <c r="AZ50" s="395">
        <v>0</v>
      </c>
      <c r="BA50" s="422"/>
      <c r="BB50" s="422"/>
      <c r="BC50" s="422"/>
      <c r="BD50" s="422"/>
      <c r="BE50" s="422"/>
      <c r="BF50" s="422"/>
      <c r="BG50" s="422"/>
      <c r="BH50" s="422"/>
      <c r="BI50" s="423">
        <f t="shared" si="3"/>
        <v>43</v>
      </c>
      <c r="BJ50" s="422"/>
      <c r="BK50" s="422"/>
      <c r="BL50" s="422"/>
      <c r="BM50" s="422"/>
      <c r="BN50" s="422"/>
      <c r="BO50" s="528">
        <v>6.5</v>
      </c>
      <c r="BP50" s="423">
        <f t="shared" si="4"/>
        <v>43</v>
      </c>
      <c r="BQ50" s="422"/>
      <c r="BR50" s="422"/>
      <c r="BS50" s="422"/>
      <c r="BT50" s="422"/>
      <c r="BU50" s="422"/>
      <c r="BV50" s="422"/>
      <c r="BW50" s="422"/>
      <c r="BX50" s="422"/>
      <c r="BY50" s="422"/>
      <c r="BZ50" s="422"/>
      <c r="CA50" s="422"/>
      <c r="CB50" s="422"/>
      <c r="CC50" s="422"/>
      <c r="CD50" s="422"/>
      <c r="CE50" s="422"/>
      <c r="CF50" s="422"/>
      <c r="CG50" s="547"/>
    </row>
    <row r="51" spans="1:85" ht="16.5" customHeight="1">
      <c r="A51" s="80">
        <v>47</v>
      </c>
      <c r="B51" s="86" t="s">
        <v>822</v>
      </c>
      <c r="C51" s="88" t="s">
        <v>28</v>
      </c>
      <c r="D51" s="86" t="s">
        <v>2233</v>
      </c>
      <c r="E51" s="86" t="s">
        <v>749</v>
      </c>
      <c r="F51" s="87" t="s">
        <v>727</v>
      </c>
      <c r="G51" s="90" t="s">
        <v>823</v>
      </c>
      <c r="H51" s="512">
        <v>4</v>
      </c>
      <c r="I51" s="390" t="s">
        <v>2353</v>
      </c>
      <c r="J51" s="390"/>
      <c r="K51" s="88" t="s">
        <v>5123</v>
      </c>
      <c r="L51" s="522">
        <v>2</v>
      </c>
      <c r="M51" s="367">
        <v>1</v>
      </c>
      <c r="N51" s="367">
        <v>1</v>
      </c>
      <c r="O51" s="523">
        <v>4</v>
      </c>
      <c r="P51" s="523">
        <v>0</v>
      </c>
      <c r="Q51" s="523">
        <v>0</v>
      </c>
      <c r="R51" s="523">
        <v>0</v>
      </c>
      <c r="S51" s="523">
        <v>0</v>
      </c>
      <c r="T51" s="523">
        <v>0</v>
      </c>
      <c r="U51" s="524">
        <v>0</v>
      </c>
      <c r="V51" s="524">
        <v>0</v>
      </c>
      <c r="W51" s="524">
        <v>0</v>
      </c>
      <c r="X51" s="524">
        <v>0</v>
      </c>
      <c r="Y51" s="524">
        <v>0</v>
      </c>
      <c r="Z51" s="524">
        <v>0</v>
      </c>
      <c r="AA51" s="524">
        <v>3</v>
      </c>
      <c r="AB51" s="524">
        <v>1</v>
      </c>
      <c r="AC51" s="524">
        <v>0</v>
      </c>
      <c r="AD51" s="524">
        <v>6</v>
      </c>
      <c r="AE51" s="524">
        <v>0</v>
      </c>
      <c r="AF51" s="524">
        <v>0</v>
      </c>
      <c r="AG51" s="524">
        <v>0</v>
      </c>
      <c r="AH51" s="524">
        <v>0</v>
      </c>
      <c r="AI51" s="524">
        <v>0</v>
      </c>
      <c r="AJ51" s="395">
        <v>1</v>
      </c>
      <c r="AK51" s="395">
        <v>0</v>
      </c>
      <c r="AL51" s="395">
        <v>3</v>
      </c>
      <c r="AM51" s="395">
        <v>2</v>
      </c>
      <c r="AN51" s="395">
        <v>0</v>
      </c>
      <c r="AO51" s="525">
        <v>0</v>
      </c>
      <c r="AP51" s="396">
        <v>0</v>
      </c>
      <c r="AQ51" s="526">
        <v>10</v>
      </c>
      <c r="AR51" s="527">
        <v>10</v>
      </c>
      <c r="AS51" s="527">
        <v>10</v>
      </c>
      <c r="AT51" s="527">
        <v>0</v>
      </c>
      <c r="AU51" s="527">
        <v>6</v>
      </c>
      <c r="AV51" s="395">
        <v>4</v>
      </c>
      <c r="AW51" s="395">
        <v>1</v>
      </c>
      <c r="AX51" s="395">
        <v>9</v>
      </c>
      <c r="AY51" s="395">
        <v>3</v>
      </c>
      <c r="AZ51" s="395">
        <v>0</v>
      </c>
      <c r="BA51" s="422"/>
      <c r="BB51" s="422"/>
      <c r="BC51" s="422"/>
      <c r="BD51" s="422"/>
      <c r="BE51" s="422"/>
      <c r="BF51" s="422"/>
      <c r="BG51" s="422"/>
      <c r="BH51" s="422"/>
      <c r="BI51" s="423">
        <f t="shared" si="3"/>
        <v>10</v>
      </c>
      <c r="BJ51" s="422"/>
      <c r="BK51" s="422"/>
      <c r="BL51" s="422"/>
      <c r="BM51" s="422"/>
      <c r="BN51" s="422"/>
      <c r="BO51" s="528">
        <v>6.65625</v>
      </c>
      <c r="BP51" s="423">
        <f t="shared" si="4"/>
        <v>10</v>
      </c>
      <c r="BQ51" s="422"/>
      <c r="BR51" s="422"/>
      <c r="BS51" s="422"/>
      <c r="BT51" s="422"/>
      <c r="BU51" s="422"/>
      <c r="BV51" s="422"/>
      <c r="BW51" s="422"/>
      <c r="BX51" s="422"/>
      <c r="BY51" s="422"/>
      <c r="BZ51" s="422"/>
      <c r="CA51" s="422"/>
      <c r="CB51" s="422"/>
      <c r="CC51" s="422"/>
      <c r="CD51" s="422"/>
      <c r="CE51" s="422"/>
      <c r="CF51" s="422"/>
      <c r="CG51" s="547"/>
    </row>
    <row r="52" spans="1:85" ht="16.5" customHeight="1">
      <c r="A52" s="80">
        <v>48</v>
      </c>
      <c r="B52" s="86" t="s">
        <v>824</v>
      </c>
      <c r="C52" s="88" t="s">
        <v>28</v>
      </c>
      <c r="D52" s="86" t="s">
        <v>2233</v>
      </c>
      <c r="E52" s="86" t="s">
        <v>749</v>
      </c>
      <c r="F52" s="89" t="s">
        <v>730</v>
      </c>
      <c r="G52" s="90" t="s">
        <v>825</v>
      </c>
      <c r="H52" s="512">
        <v>4</v>
      </c>
      <c r="I52" s="390" t="s">
        <v>2353</v>
      </c>
      <c r="J52" s="390"/>
      <c r="K52" s="88" t="s">
        <v>5123</v>
      </c>
      <c r="L52" s="522">
        <v>2</v>
      </c>
      <c r="M52" s="367">
        <v>1</v>
      </c>
      <c r="N52" s="367">
        <v>1</v>
      </c>
      <c r="O52" s="523">
        <v>21</v>
      </c>
      <c r="P52" s="523">
        <v>0</v>
      </c>
      <c r="Q52" s="523">
        <v>0</v>
      </c>
      <c r="R52" s="523">
        <v>0</v>
      </c>
      <c r="S52" s="523">
        <v>0</v>
      </c>
      <c r="T52" s="523">
        <v>0</v>
      </c>
      <c r="U52" s="524">
        <v>6</v>
      </c>
      <c r="V52" s="524">
        <v>0</v>
      </c>
      <c r="W52" s="524">
        <v>0</v>
      </c>
      <c r="X52" s="524">
        <v>6</v>
      </c>
      <c r="Y52" s="524">
        <v>0</v>
      </c>
      <c r="Z52" s="524">
        <v>0</v>
      </c>
      <c r="AA52" s="524">
        <v>15</v>
      </c>
      <c r="AB52" s="524">
        <v>0</v>
      </c>
      <c r="AC52" s="524">
        <v>0</v>
      </c>
      <c r="AD52" s="524">
        <v>3</v>
      </c>
      <c r="AE52" s="524">
        <v>1</v>
      </c>
      <c r="AF52" s="524">
        <v>0</v>
      </c>
      <c r="AG52" s="524">
        <v>2</v>
      </c>
      <c r="AH52" s="524">
        <v>0</v>
      </c>
      <c r="AI52" s="524">
        <v>0</v>
      </c>
      <c r="AJ52" s="395">
        <v>1</v>
      </c>
      <c r="AK52" s="395">
        <v>0</v>
      </c>
      <c r="AL52" s="395">
        <v>3</v>
      </c>
      <c r="AM52" s="395">
        <v>3</v>
      </c>
      <c r="AN52" s="395">
        <v>0</v>
      </c>
      <c r="AO52" s="525">
        <v>0</v>
      </c>
      <c r="AP52" s="396">
        <v>0</v>
      </c>
      <c r="AQ52" s="526">
        <v>21</v>
      </c>
      <c r="AR52" s="527">
        <v>21</v>
      </c>
      <c r="AS52" s="527">
        <v>21</v>
      </c>
      <c r="AT52" s="527">
        <v>0</v>
      </c>
      <c r="AU52" s="527">
        <v>10</v>
      </c>
      <c r="AV52" s="395">
        <v>5</v>
      </c>
      <c r="AW52" s="395">
        <v>2</v>
      </c>
      <c r="AX52" s="395">
        <v>21</v>
      </c>
      <c r="AY52" s="395">
        <v>2</v>
      </c>
      <c r="AZ52" s="395">
        <v>0</v>
      </c>
      <c r="BA52" s="422"/>
      <c r="BB52" s="422"/>
      <c r="BC52" s="422"/>
      <c r="BD52" s="422"/>
      <c r="BE52" s="422"/>
      <c r="BF52" s="422"/>
      <c r="BG52" s="422"/>
      <c r="BH52" s="422"/>
      <c r="BI52" s="423">
        <f t="shared" si="3"/>
        <v>21</v>
      </c>
      <c r="BJ52" s="422"/>
      <c r="BK52" s="422"/>
      <c r="BL52" s="422"/>
      <c r="BM52" s="422"/>
      <c r="BN52" s="422"/>
      <c r="BO52" s="528">
        <v>1.923</v>
      </c>
      <c r="BP52" s="423">
        <f t="shared" si="4"/>
        <v>21</v>
      </c>
      <c r="BQ52" s="422"/>
      <c r="BR52" s="422"/>
      <c r="BS52" s="422"/>
      <c r="BT52" s="422"/>
      <c r="BU52" s="422"/>
      <c r="BV52" s="422"/>
      <c r="BW52" s="422"/>
      <c r="BX52" s="422"/>
      <c r="BY52" s="422"/>
      <c r="BZ52" s="422"/>
      <c r="CA52" s="422"/>
      <c r="CB52" s="422"/>
      <c r="CC52" s="422"/>
      <c r="CD52" s="422"/>
      <c r="CE52" s="422"/>
      <c r="CF52" s="422"/>
      <c r="CG52" s="547"/>
    </row>
    <row r="53" spans="1:85" ht="16.5" customHeight="1">
      <c r="A53" s="81">
        <v>49</v>
      </c>
      <c r="B53" s="86" t="s">
        <v>826</v>
      </c>
      <c r="C53" s="88" t="s">
        <v>28</v>
      </c>
      <c r="D53" s="86" t="s">
        <v>2233</v>
      </c>
      <c r="E53" s="86" t="s">
        <v>749</v>
      </c>
      <c r="F53" s="87" t="s">
        <v>727</v>
      </c>
      <c r="G53" s="90" t="s">
        <v>827</v>
      </c>
      <c r="H53" s="512">
        <v>2</v>
      </c>
      <c r="I53" s="390" t="s">
        <v>2353</v>
      </c>
      <c r="J53" s="390"/>
      <c r="K53" s="88" t="s">
        <v>5123</v>
      </c>
      <c r="L53" s="522">
        <v>2</v>
      </c>
      <c r="M53" s="367">
        <v>1</v>
      </c>
      <c r="N53" s="367">
        <v>1</v>
      </c>
      <c r="O53" s="523">
        <v>6</v>
      </c>
      <c r="P53" s="523">
        <v>0</v>
      </c>
      <c r="Q53" s="523">
        <v>0</v>
      </c>
      <c r="R53" s="523">
        <v>0</v>
      </c>
      <c r="S53" s="523">
        <v>0</v>
      </c>
      <c r="T53" s="523">
        <v>0</v>
      </c>
      <c r="U53" s="524">
        <v>0</v>
      </c>
      <c r="V53" s="524">
        <v>0</v>
      </c>
      <c r="W53" s="524">
        <v>0</v>
      </c>
      <c r="X53" s="524">
        <v>0</v>
      </c>
      <c r="Y53" s="524">
        <v>0</v>
      </c>
      <c r="Z53" s="524">
        <v>0</v>
      </c>
      <c r="AA53" s="524">
        <v>0</v>
      </c>
      <c r="AB53" s="524">
        <v>0</v>
      </c>
      <c r="AC53" s="524">
        <v>0</v>
      </c>
      <c r="AD53" s="524">
        <v>3</v>
      </c>
      <c r="AE53" s="524">
        <v>1</v>
      </c>
      <c r="AF53" s="524">
        <v>0</v>
      </c>
      <c r="AG53" s="524">
        <v>10</v>
      </c>
      <c r="AH53" s="524">
        <v>0</v>
      </c>
      <c r="AI53" s="524">
        <v>0</v>
      </c>
      <c r="AJ53" s="395">
        <v>1</v>
      </c>
      <c r="AK53" s="395">
        <v>0</v>
      </c>
      <c r="AL53" s="395">
        <v>3</v>
      </c>
      <c r="AM53" s="395">
        <v>2</v>
      </c>
      <c r="AN53" s="395">
        <v>0</v>
      </c>
      <c r="AO53" s="525">
        <v>0</v>
      </c>
      <c r="AP53" s="396">
        <v>0</v>
      </c>
      <c r="AQ53" s="526">
        <v>13</v>
      </c>
      <c r="AR53" s="527">
        <v>13</v>
      </c>
      <c r="AS53" s="527">
        <v>13</v>
      </c>
      <c r="AT53" s="527">
        <v>0</v>
      </c>
      <c r="AU53" s="527">
        <v>8</v>
      </c>
      <c r="AV53" s="395">
        <v>4</v>
      </c>
      <c r="AW53" s="395">
        <v>2</v>
      </c>
      <c r="AX53" s="395">
        <v>12</v>
      </c>
      <c r="AY53" s="395">
        <v>3</v>
      </c>
      <c r="AZ53" s="395">
        <v>0</v>
      </c>
      <c r="BA53" s="422"/>
      <c r="BB53" s="422"/>
      <c r="BC53" s="422"/>
      <c r="BD53" s="422"/>
      <c r="BE53" s="422"/>
      <c r="BF53" s="422"/>
      <c r="BG53" s="422"/>
      <c r="BH53" s="422"/>
      <c r="BI53" s="423">
        <f t="shared" si="3"/>
        <v>13</v>
      </c>
      <c r="BJ53" s="422"/>
      <c r="BK53" s="422"/>
      <c r="BL53" s="422"/>
      <c r="BM53" s="422"/>
      <c r="BN53" s="422"/>
      <c r="BO53" s="528">
        <v>1</v>
      </c>
      <c r="BP53" s="423">
        <f t="shared" si="4"/>
        <v>13</v>
      </c>
      <c r="BQ53" s="422"/>
      <c r="BR53" s="422"/>
      <c r="BS53" s="422"/>
      <c r="BT53" s="422"/>
      <c r="BU53" s="422"/>
      <c r="BV53" s="422"/>
      <c r="BW53" s="422"/>
      <c r="BX53" s="422"/>
      <c r="BY53" s="422"/>
      <c r="BZ53" s="422"/>
      <c r="CA53" s="422"/>
      <c r="CB53" s="422"/>
      <c r="CC53" s="422"/>
      <c r="CD53" s="422"/>
      <c r="CE53" s="422"/>
      <c r="CF53" s="422"/>
      <c r="CG53" s="547"/>
    </row>
    <row r="54" spans="1:85" ht="16.5" customHeight="1">
      <c r="A54" s="80">
        <v>50</v>
      </c>
      <c r="B54" s="86" t="s">
        <v>828</v>
      </c>
      <c r="C54" s="88" t="s">
        <v>28</v>
      </c>
      <c r="D54" s="86" t="s">
        <v>2233</v>
      </c>
      <c r="E54" s="86" t="s">
        <v>749</v>
      </c>
      <c r="F54" s="89" t="s">
        <v>730</v>
      </c>
      <c r="G54" s="90" t="s">
        <v>829</v>
      </c>
      <c r="H54" s="512">
        <v>4</v>
      </c>
      <c r="I54" s="390" t="s">
        <v>26</v>
      </c>
      <c r="J54" s="390"/>
      <c r="K54" s="88" t="s">
        <v>5123</v>
      </c>
      <c r="L54" s="522">
        <v>2</v>
      </c>
      <c r="M54" s="367">
        <v>1</v>
      </c>
      <c r="N54" s="367">
        <v>1</v>
      </c>
      <c r="O54" s="523">
        <v>4</v>
      </c>
      <c r="P54" s="523">
        <v>3</v>
      </c>
      <c r="Q54" s="523">
        <v>1</v>
      </c>
      <c r="R54" s="523">
        <v>0</v>
      </c>
      <c r="S54" s="523">
        <v>0</v>
      </c>
      <c r="T54" s="523">
        <v>0</v>
      </c>
      <c r="U54" s="524">
        <v>2</v>
      </c>
      <c r="V54" s="524">
        <v>0</v>
      </c>
      <c r="W54" s="524">
        <v>0</v>
      </c>
      <c r="X54" s="524">
        <v>2</v>
      </c>
      <c r="Y54" s="524">
        <v>0</v>
      </c>
      <c r="Z54" s="524">
        <v>0</v>
      </c>
      <c r="AA54" s="524">
        <v>6</v>
      </c>
      <c r="AB54" s="524">
        <v>2</v>
      </c>
      <c r="AC54" s="524">
        <v>0</v>
      </c>
      <c r="AD54" s="524">
        <v>5</v>
      </c>
      <c r="AE54" s="524">
        <v>2</v>
      </c>
      <c r="AF54" s="524">
        <v>1</v>
      </c>
      <c r="AG54" s="524">
        <v>0</v>
      </c>
      <c r="AH54" s="524">
        <v>0</v>
      </c>
      <c r="AI54" s="524">
        <v>0</v>
      </c>
      <c r="AJ54" s="395">
        <v>1</v>
      </c>
      <c r="AK54" s="395">
        <v>0</v>
      </c>
      <c r="AL54" s="395">
        <v>3</v>
      </c>
      <c r="AM54" s="395">
        <v>3</v>
      </c>
      <c r="AN54" s="395">
        <v>0</v>
      </c>
      <c r="AO54" s="525">
        <v>0</v>
      </c>
      <c r="AP54" s="396">
        <v>0</v>
      </c>
      <c r="AQ54" s="526">
        <v>19</v>
      </c>
      <c r="AR54" s="527">
        <v>19</v>
      </c>
      <c r="AS54" s="527">
        <v>19</v>
      </c>
      <c r="AT54" s="527">
        <v>0</v>
      </c>
      <c r="AU54" s="527">
        <v>8</v>
      </c>
      <c r="AV54" s="395">
        <v>6</v>
      </c>
      <c r="AW54" s="395">
        <v>1</v>
      </c>
      <c r="AX54" s="395">
        <v>22</v>
      </c>
      <c r="AY54" s="395">
        <v>3</v>
      </c>
      <c r="AZ54" s="395">
        <v>0</v>
      </c>
      <c r="BA54" s="422"/>
      <c r="BB54" s="422"/>
      <c r="BC54" s="422"/>
      <c r="BD54" s="422"/>
      <c r="BE54" s="422"/>
      <c r="BF54" s="422"/>
      <c r="BG54" s="422"/>
      <c r="BH54" s="422"/>
      <c r="BI54" s="423">
        <f t="shared" si="3"/>
        <v>19</v>
      </c>
      <c r="BJ54" s="422"/>
      <c r="BK54" s="422"/>
      <c r="BL54" s="422"/>
      <c r="BM54" s="422"/>
      <c r="BN54" s="422"/>
      <c r="BO54" s="528">
        <v>0</v>
      </c>
      <c r="BP54" s="423">
        <f t="shared" si="4"/>
        <v>19</v>
      </c>
      <c r="BQ54" s="422"/>
      <c r="BR54" s="422"/>
      <c r="BS54" s="422"/>
      <c r="BT54" s="422"/>
      <c r="BU54" s="422"/>
      <c r="BV54" s="422"/>
      <c r="BW54" s="422"/>
      <c r="BX54" s="422"/>
      <c r="BY54" s="422"/>
      <c r="BZ54" s="422"/>
      <c r="CA54" s="422"/>
      <c r="CB54" s="422"/>
      <c r="CC54" s="422"/>
      <c r="CD54" s="422"/>
      <c r="CE54" s="422"/>
      <c r="CF54" s="422"/>
      <c r="CG54" s="547"/>
    </row>
    <row r="55" spans="1:85" ht="16.5" customHeight="1">
      <c r="A55" s="80">
        <v>51</v>
      </c>
      <c r="B55" s="86" t="s">
        <v>830</v>
      </c>
      <c r="C55" s="88" t="s">
        <v>28</v>
      </c>
      <c r="D55" s="86" t="s">
        <v>2233</v>
      </c>
      <c r="E55" s="86" t="s">
        <v>749</v>
      </c>
      <c r="F55" s="87" t="s">
        <v>727</v>
      </c>
      <c r="G55" s="90" t="s">
        <v>831</v>
      </c>
      <c r="H55" s="512">
        <v>4</v>
      </c>
      <c r="I55" s="390" t="s">
        <v>2353</v>
      </c>
      <c r="J55" s="390"/>
      <c r="K55" s="88" t="s">
        <v>5123</v>
      </c>
      <c r="L55" s="522">
        <v>2</v>
      </c>
      <c r="M55" s="367">
        <v>1</v>
      </c>
      <c r="N55" s="367">
        <v>1</v>
      </c>
      <c r="O55" s="523">
        <v>11</v>
      </c>
      <c r="P55" s="523">
        <v>0</v>
      </c>
      <c r="Q55" s="523">
        <v>1</v>
      </c>
      <c r="R55" s="523">
        <v>0</v>
      </c>
      <c r="S55" s="523">
        <v>0</v>
      </c>
      <c r="T55" s="523">
        <v>0</v>
      </c>
      <c r="U55" s="524">
        <v>8</v>
      </c>
      <c r="V55" s="524">
        <v>0</v>
      </c>
      <c r="W55" s="524">
        <v>0</v>
      </c>
      <c r="X55" s="524">
        <v>8</v>
      </c>
      <c r="Y55" s="524">
        <v>0</v>
      </c>
      <c r="Z55" s="524">
        <v>0</v>
      </c>
      <c r="AA55" s="524">
        <v>6</v>
      </c>
      <c r="AB55" s="524">
        <v>0</v>
      </c>
      <c r="AC55" s="524">
        <v>0</v>
      </c>
      <c r="AD55" s="524">
        <v>9</v>
      </c>
      <c r="AE55" s="524">
        <v>1</v>
      </c>
      <c r="AF55" s="524">
        <v>1</v>
      </c>
      <c r="AG55" s="524">
        <v>0</v>
      </c>
      <c r="AH55" s="524">
        <v>0</v>
      </c>
      <c r="AI55" s="524">
        <v>0</v>
      </c>
      <c r="AJ55" s="395">
        <v>1</v>
      </c>
      <c r="AK55" s="395">
        <v>0</v>
      </c>
      <c r="AL55" s="395">
        <v>6</v>
      </c>
      <c r="AM55" s="395">
        <v>6</v>
      </c>
      <c r="AN55" s="395">
        <v>0</v>
      </c>
      <c r="AO55" s="525">
        <v>0</v>
      </c>
      <c r="AP55" s="396">
        <v>0</v>
      </c>
      <c r="AQ55" s="526">
        <v>27</v>
      </c>
      <c r="AR55" s="527">
        <v>25</v>
      </c>
      <c r="AS55" s="527">
        <v>25</v>
      </c>
      <c r="AT55" s="527">
        <v>0</v>
      </c>
      <c r="AU55" s="527">
        <v>6</v>
      </c>
      <c r="AV55" s="395">
        <v>14</v>
      </c>
      <c r="AW55" s="395">
        <v>6</v>
      </c>
      <c r="AX55" s="395">
        <v>25</v>
      </c>
      <c r="AY55" s="395">
        <v>4</v>
      </c>
      <c r="AZ55" s="395">
        <v>0</v>
      </c>
      <c r="BA55" s="422"/>
      <c r="BB55" s="422"/>
      <c r="BC55" s="422"/>
      <c r="BD55" s="422"/>
      <c r="BE55" s="422"/>
      <c r="BF55" s="422"/>
      <c r="BG55" s="422"/>
      <c r="BH55" s="422"/>
      <c r="BI55" s="423">
        <f t="shared" si="3"/>
        <v>25</v>
      </c>
      <c r="BJ55" s="422"/>
      <c r="BK55" s="422"/>
      <c r="BL55" s="422"/>
      <c r="BM55" s="422"/>
      <c r="BN55" s="422"/>
      <c r="BO55" s="528">
        <v>1</v>
      </c>
      <c r="BP55" s="423">
        <f t="shared" si="4"/>
        <v>25</v>
      </c>
      <c r="BQ55" s="422"/>
      <c r="BR55" s="422"/>
      <c r="BS55" s="422"/>
      <c r="BT55" s="422"/>
      <c r="BU55" s="422"/>
      <c r="BV55" s="422"/>
      <c r="BW55" s="422"/>
      <c r="BX55" s="422"/>
      <c r="BY55" s="422"/>
      <c r="BZ55" s="422"/>
      <c r="CA55" s="422"/>
      <c r="CB55" s="422"/>
      <c r="CC55" s="422"/>
      <c r="CD55" s="422"/>
      <c r="CE55" s="422"/>
      <c r="CF55" s="422"/>
      <c r="CG55" s="547"/>
    </row>
    <row r="56" spans="1:85" ht="16.5" customHeight="1">
      <c r="A56" s="81">
        <v>52</v>
      </c>
      <c r="B56" s="86" t="s">
        <v>832</v>
      </c>
      <c r="C56" s="88" t="s">
        <v>28</v>
      </c>
      <c r="D56" s="86" t="s">
        <v>2233</v>
      </c>
      <c r="E56" s="86" t="s">
        <v>749</v>
      </c>
      <c r="F56" s="87" t="s">
        <v>727</v>
      </c>
      <c r="G56" s="90" t="s">
        <v>833</v>
      </c>
      <c r="H56" s="512">
        <v>4</v>
      </c>
      <c r="I56" s="390" t="s">
        <v>2353</v>
      </c>
      <c r="J56" s="390"/>
      <c r="K56" s="88" t="s">
        <v>5123</v>
      </c>
      <c r="L56" s="522">
        <v>2</v>
      </c>
      <c r="M56" s="367">
        <v>1</v>
      </c>
      <c r="N56" s="367">
        <v>1</v>
      </c>
      <c r="O56" s="523">
        <v>22</v>
      </c>
      <c r="P56" s="523">
        <v>0</v>
      </c>
      <c r="Q56" s="523">
        <v>1</v>
      </c>
      <c r="R56" s="523">
        <v>3</v>
      </c>
      <c r="S56" s="523">
        <v>0</v>
      </c>
      <c r="T56" s="523">
        <v>0</v>
      </c>
      <c r="U56" s="524">
        <v>0</v>
      </c>
      <c r="V56" s="524">
        <v>0</v>
      </c>
      <c r="W56" s="524">
        <v>0</v>
      </c>
      <c r="X56" s="524">
        <v>0</v>
      </c>
      <c r="Y56" s="524">
        <v>0</v>
      </c>
      <c r="Z56" s="524">
        <v>0</v>
      </c>
      <c r="AA56" s="524">
        <v>3</v>
      </c>
      <c r="AB56" s="524">
        <v>1</v>
      </c>
      <c r="AC56" s="524">
        <v>0</v>
      </c>
      <c r="AD56" s="524">
        <v>36</v>
      </c>
      <c r="AE56" s="524">
        <v>1</v>
      </c>
      <c r="AF56" s="524">
        <v>1</v>
      </c>
      <c r="AG56" s="524">
        <v>2</v>
      </c>
      <c r="AH56" s="524">
        <v>0</v>
      </c>
      <c r="AI56" s="524">
        <v>0</v>
      </c>
      <c r="AJ56" s="395">
        <v>1</v>
      </c>
      <c r="AK56" s="395">
        <v>0</v>
      </c>
      <c r="AL56" s="395">
        <v>1</v>
      </c>
      <c r="AM56" s="395">
        <v>2</v>
      </c>
      <c r="AN56" s="395">
        <v>0</v>
      </c>
      <c r="AO56" s="525">
        <v>0</v>
      </c>
      <c r="AP56" s="396">
        <v>4</v>
      </c>
      <c r="AQ56" s="526">
        <v>6</v>
      </c>
      <c r="AR56" s="527">
        <v>9</v>
      </c>
      <c r="AS56" s="527">
        <v>3</v>
      </c>
      <c r="AT56" s="527">
        <v>7</v>
      </c>
      <c r="AU56" s="527">
        <v>10</v>
      </c>
      <c r="AV56" s="395">
        <v>3</v>
      </c>
      <c r="AW56" s="395">
        <v>0</v>
      </c>
      <c r="AX56" s="395">
        <v>10</v>
      </c>
      <c r="AY56" s="395">
        <v>2</v>
      </c>
      <c r="AZ56" s="395">
        <v>0</v>
      </c>
      <c r="BA56" s="422"/>
      <c r="BB56" s="422"/>
      <c r="BC56" s="422"/>
      <c r="BD56" s="422"/>
      <c r="BE56" s="422"/>
      <c r="BF56" s="422"/>
      <c r="BG56" s="422"/>
      <c r="BH56" s="422"/>
      <c r="BI56" s="423">
        <f t="shared" si="3"/>
        <v>3</v>
      </c>
      <c r="BJ56" s="422"/>
      <c r="BK56" s="422"/>
      <c r="BL56" s="422"/>
      <c r="BM56" s="422"/>
      <c r="BN56" s="422"/>
      <c r="BO56" s="528">
        <v>0</v>
      </c>
      <c r="BP56" s="423">
        <f t="shared" si="4"/>
        <v>3</v>
      </c>
      <c r="BQ56" s="422"/>
      <c r="BR56" s="422"/>
      <c r="BS56" s="422"/>
      <c r="BT56" s="422"/>
      <c r="BU56" s="422"/>
      <c r="BV56" s="422"/>
      <c r="BW56" s="422"/>
      <c r="BX56" s="422"/>
      <c r="BY56" s="422"/>
      <c r="BZ56" s="422"/>
      <c r="CA56" s="422"/>
      <c r="CB56" s="422"/>
      <c r="CC56" s="422"/>
      <c r="CD56" s="422"/>
      <c r="CE56" s="422"/>
      <c r="CF56" s="422"/>
      <c r="CG56" s="547"/>
    </row>
    <row r="57" spans="1:85" ht="16.5" customHeight="1">
      <c r="A57" s="80">
        <v>53</v>
      </c>
      <c r="B57" s="86" t="s">
        <v>834</v>
      </c>
      <c r="C57" s="88" t="s">
        <v>28</v>
      </c>
      <c r="D57" s="86" t="s">
        <v>2233</v>
      </c>
      <c r="E57" s="86" t="s">
        <v>749</v>
      </c>
      <c r="F57" s="89" t="s">
        <v>730</v>
      </c>
      <c r="G57" s="90" t="s">
        <v>835</v>
      </c>
      <c r="H57" s="512">
        <v>3</v>
      </c>
      <c r="I57" s="390" t="s">
        <v>2353</v>
      </c>
      <c r="J57" s="390"/>
      <c r="K57" s="88" t="s">
        <v>5123</v>
      </c>
      <c r="L57" s="522">
        <v>2</v>
      </c>
      <c r="M57" s="367">
        <v>1</v>
      </c>
      <c r="N57" s="367">
        <v>1</v>
      </c>
      <c r="O57" s="523">
        <v>4</v>
      </c>
      <c r="P57" s="523">
        <v>2</v>
      </c>
      <c r="Q57" s="523">
        <v>0</v>
      </c>
      <c r="R57" s="523">
        <v>0</v>
      </c>
      <c r="S57" s="523">
        <v>0</v>
      </c>
      <c r="T57" s="523">
        <v>0</v>
      </c>
      <c r="U57" s="524">
        <v>0</v>
      </c>
      <c r="V57" s="524">
        <v>0</v>
      </c>
      <c r="W57" s="524">
        <v>0</v>
      </c>
      <c r="X57" s="524">
        <v>0</v>
      </c>
      <c r="Y57" s="524">
        <v>0</v>
      </c>
      <c r="Z57" s="524">
        <v>0</v>
      </c>
      <c r="AA57" s="524">
        <v>4</v>
      </c>
      <c r="AB57" s="524">
        <v>0</v>
      </c>
      <c r="AC57" s="524">
        <v>0</v>
      </c>
      <c r="AD57" s="524">
        <v>2</v>
      </c>
      <c r="AE57" s="524">
        <v>4</v>
      </c>
      <c r="AF57" s="524">
        <v>0</v>
      </c>
      <c r="AG57" s="524">
        <v>2</v>
      </c>
      <c r="AH57" s="524">
        <v>0</v>
      </c>
      <c r="AI57" s="524">
        <v>0</v>
      </c>
      <c r="AJ57" s="395">
        <v>1</v>
      </c>
      <c r="AK57" s="395">
        <v>0</v>
      </c>
      <c r="AL57" s="395">
        <v>3</v>
      </c>
      <c r="AM57" s="395">
        <v>2</v>
      </c>
      <c r="AN57" s="395">
        <v>0</v>
      </c>
      <c r="AO57" s="525">
        <v>0</v>
      </c>
      <c r="AP57" s="396">
        <v>0</v>
      </c>
      <c r="AQ57" s="526">
        <v>9</v>
      </c>
      <c r="AR57" s="527">
        <v>9</v>
      </c>
      <c r="AS57" s="527">
        <v>9</v>
      </c>
      <c r="AT57" s="527">
        <v>0</v>
      </c>
      <c r="AU57" s="527">
        <v>6</v>
      </c>
      <c r="AV57" s="395">
        <v>6</v>
      </c>
      <c r="AW57" s="395">
        <v>2</v>
      </c>
      <c r="AX57" s="395">
        <v>7</v>
      </c>
      <c r="AY57" s="395">
        <v>4</v>
      </c>
      <c r="AZ57" s="395">
        <v>0</v>
      </c>
      <c r="BA57" s="422"/>
      <c r="BB57" s="422"/>
      <c r="BC57" s="422"/>
      <c r="BD57" s="422"/>
      <c r="BE57" s="422"/>
      <c r="BF57" s="422"/>
      <c r="BG57" s="422"/>
      <c r="BH57" s="422"/>
      <c r="BI57" s="423">
        <f t="shared" si="3"/>
        <v>9</v>
      </c>
      <c r="BJ57" s="422"/>
      <c r="BK57" s="422"/>
      <c r="BL57" s="422"/>
      <c r="BM57" s="422"/>
      <c r="BN57" s="422"/>
      <c r="BO57" s="528">
        <v>0</v>
      </c>
      <c r="BP57" s="423">
        <f t="shared" si="4"/>
        <v>9</v>
      </c>
      <c r="BQ57" s="422"/>
      <c r="BR57" s="422"/>
      <c r="BS57" s="422"/>
      <c r="BT57" s="422"/>
      <c r="BU57" s="422"/>
      <c r="BV57" s="422"/>
      <c r="BW57" s="422"/>
      <c r="BX57" s="422"/>
      <c r="BY57" s="422"/>
      <c r="BZ57" s="422"/>
      <c r="CA57" s="422"/>
      <c r="CB57" s="422"/>
      <c r="CC57" s="422"/>
      <c r="CD57" s="422"/>
      <c r="CE57" s="422"/>
      <c r="CF57" s="422"/>
      <c r="CG57" s="547"/>
    </row>
    <row r="58" spans="1:85" ht="16.5" customHeight="1">
      <c r="A58" s="80">
        <v>54</v>
      </c>
      <c r="B58" s="86" t="s">
        <v>836</v>
      </c>
      <c r="C58" s="88" t="s">
        <v>28</v>
      </c>
      <c r="D58" s="86" t="s">
        <v>2233</v>
      </c>
      <c r="E58" s="86" t="s">
        <v>749</v>
      </c>
      <c r="F58" s="87" t="s">
        <v>727</v>
      </c>
      <c r="G58" s="90" t="s">
        <v>837</v>
      </c>
      <c r="H58" s="512">
        <v>3</v>
      </c>
      <c r="I58" s="390" t="s">
        <v>2353</v>
      </c>
      <c r="J58" s="390"/>
      <c r="K58" s="88" t="s">
        <v>5123</v>
      </c>
      <c r="L58" s="522">
        <v>2</v>
      </c>
      <c r="M58" s="367">
        <v>1</v>
      </c>
      <c r="N58" s="367">
        <v>1</v>
      </c>
      <c r="O58" s="523">
        <v>7</v>
      </c>
      <c r="P58" s="523">
        <v>0</v>
      </c>
      <c r="Q58" s="523">
        <v>0</v>
      </c>
      <c r="R58" s="523">
        <v>0</v>
      </c>
      <c r="S58" s="523">
        <v>0</v>
      </c>
      <c r="T58" s="523">
        <v>0</v>
      </c>
      <c r="U58" s="524">
        <v>0</v>
      </c>
      <c r="V58" s="524">
        <v>0</v>
      </c>
      <c r="W58" s="524">
        <v>0</v>
      </c>
      <c r="X58" s="524">
        <v>0</v>
      </c>
      <c r="Y58" s="524">
        <v>0</v>
      </c>
      <c r="Z58" s="524">
        <v>0</v>
      </c>
      <c r="AA58" s="524">
        <v>1</v>
      </c>
      <c r="AB58" s="524">
        <v>0</v>
      </c>
      <c r="AC58" s="524">
        <v>0</v>
      </c>
      <c r="AD58" s="524">
        <v>10</v>
      </c>
      <c r="AE58" s="524">
        <v>2</v>
      </c>
      <c r="AF58" s="524">
        <v>0</v>
      </c>
      <c r="AG58" s="524">
        <v>0</v>
      </c>
      <c r="AH58" s="524">
        <v>0</v>
      </c>
      <c r="AI58" s="524">
        <v>0</v>
      </c>
      <c r="AJ58" s="395">
        <v>1</v>
      </c>
      <c r="AK58" s="395">
        <v>0</v>
      </c>
      <c r="AL58" s="395">
        <v>4</v>
      </c>
      <c r="AM58" s="395">
        <v>4</v>
      </c>
      <c r="AN58" s="395">
        <v>0</v>
      </c>
      <c r="AO58" s="525">
        <v>0</v>
      </c>
      <c r="AP58" s="396">
        <v>0</v>
      </c>
      <c r="AQ58" s="526">
        <v>14</v>
      </c>
      <c r="AR58" s="527">
        <v>14</v>
      </c>
      <c r="AS58" s="527">
        <v>14</v>
      </c>
      <c r="AT58" s="527">
        <v>0</v>
      </c>
      <c r="AU58" s="527">
        <v>6</v>
      </c>
      <c r="AV58" s="395">
        <v>10</v>
      </c>
      <c r="AW58" s="395">
        <v>4</v>
      </c>
      <c r="AX58" s="395">
        <v>12</v>
      </c>
      <c r="AY58" s="395">
        <v>4</v>
      </c>
      <c r="AZ58" s="395">
        <v>0</v>
      </c>
      <c r="BA58" s="422"/>
      <c r="BB58" s="422"/>
      <c r="BC58" s="422"/>
      <c r="BD58" s="422"/>
      <c r="BE58" s="422"/>
      <c r="BF58" s="422"/>
      <c r="BG58" s="422"/>
      <c r="BH58" s="422"/>
      <c r="BI58" s="423">
        <f t="shared" si="3"/>
        <v>14</v>
      </c>
      <c r="BJ58" s="422"/>
      <c r="BK58" s="422"/>
      <c r="BL58" s="422"/>
      <c r="BM58" s="422"/>
      <c r="BN58" s="422"/>
      <c r="BO58" s="528">
        <v>0.32690000000000002</v>
      </c>
      <c r="BP58" s="423">
        <f t="shared" si="4"/>
        <v>14</v>
      </c>
      <c r="BQ58" s="422"/>
      <c r="BR58" s="422"/>
      <c r="BS58" s="422"/>
      <c r="BT58" s="422"/>
      <c r="BU58" s="422"/>
      <c r="BV58" s="422"/>
      <c r="BW58" s="422"/>
      <c r="BX58" s="422"/>
      <c r="BY58" s="422"/>
      <c r="BZ58" s="422"/>
      <c r="CA58" s="422"/>
      <c r="CB58" s="422"/>
      <c r="CC58" s="422"/>
      <c r="CD58" s="422"/>
      <c r="CE58" s="422"/>
      <c r="CF58" s="422"/>
      <c r="CG58" s="547"/>
    </row>
    <row r="59" spans="1:85" ht="16.5" customHeight="1">
      <c r="A59" s="81">
        <v>55</v>
      </c>
      <c r="B59" s="86" t="s">
        <v>838</v>
      </c>
      <c r="C59" s="88" t="s">
        <v>28</v>
      </c>
      <c r="D59" s="86" t="s">
        <v>2233</v>
      </c>
      <c r="E59" s="86" t="s">
        <v>749</v>
      </c>
      <c r="F59" s="89" t="s">
        <v>730</v>
      </c>
      <c r="G59" s="90" t="s">
        <v>839</v>
      </c>
      <c r="H59" s="512">
        <v>3</v>
      </c>
      <c r="I59" s="390" t="s">
        <v>2353</v>
      </c>
      <c r="J59" s="390"/>
      <c r="K59" s="88" t="s">
        <v>5123</v>
      </c>
      <c r="L59" s="522">
        <v>2</v>
      </c>
      <c r="M59" s="367">
        <v>1</v>
      </c>
      <c r="N59" s="367">
        <v>1</v>
      </c>
      <c r="O59" s="523">
        <v>5</v>
      </c>
      <c r="P59" s="523">
        <v>0</v>
      </c>
      <c r="Q59" s="523">
        <v>0</v>
      </c>
      <c r="R59" s="523">
        <v>0</v>
      </c>
      <c r="S59" s="523">
        <v>0</v>
      </c>
      <c r="T59" s="523">
        <v>0</v>
      </c>
      <c r="U59" s="524">
        <v>0</v>
      </c>
      <c r="V59" s="524">
        <v>0</v>
      </c>
      <c r="W59" s="524">
        <v>0</v>
      </c>
      <c r="X59" s="524">
        <v>0</v>
      </c>
      <c r="Y59" s="524">
        <v>0</v>
      </c>
      <c r="Z59" s="524">
        <v>0</v>
      </c>
      <c r="AA59" s="524">
        <v>3</v>
      </c>
      <c r="AB59" s="524">
        <v>1</v>
      </c>
      <c r="AC59" s="524">
        <v>0</v>
      </c>
      <c r="AD59" s="524">
        <v>0</v>
      </c>
      <c r="AE59" s="524">
        <v>0</v>
      </c>
      <c r="AF59" s="524">
        <v>0</v>
      </c>
      <c r="AG59" s="524">
        <v>8</v>
      </c>
      <c r="AH59" s="524">
        <v>0</v>
      </c>
      <c r="AI59" s="524">
        <v>0</v>
      </c>
      <c r="AJ59" s="395">
        <v>1</v>
      </c>
      <c r="AK59" s="395">
        <v>0</v>
      </c>
      <c r="AL59" s="395">
        <v>2</v>
      </c>
      <c r="AM59" s="395">
        <v>2</v>
      </c>
      <c r="AN59" s="395">
        <v>0</v>
      </c>
      <c r="AO59" s="525">
        <v>0</v>
      </c>
      <c r="AP59" s="396">
        <v>0</v>
      </c>
      <c r="AQ59" s="526">
        <v>8</v>
      </c>
      <c r="AR59" s="527">
        <v>8</v>
      </c>
      <c r="AS59" s="527">
        <v>8</v>
      </c>
      <c r="AT59" s="527">
        <v>0</v>
      </c>
      <c r="AU59" s="527">
        <v>5</v>
      </c>
      <c r="AV59" s="395">
        <v>4</v>
      </c>
      <c r="AW59" s="395">
        <v>2</v>
      </c>
      <c r="AX59" s="395">
        <v>8</v>
      </c>
      <c r="AY59" s="395">
        <v>2</v>
      </c>
      <c r="AZ59" s="395">
        <v>0</v>
      </c>
      <c r="BA59" s="422"/>
      <c r="BB59" s="422"/>
      <c r="BC59" s="422"/>
      <c r="BD59" s="422"/>
      <c r="BE59" s="422"/>
      <c r="BF59" s="422"/>
      <c r="BG59" s="422"/>
      <c r="BH59" s="422"/>
      <c r="BI59" s="423">
        <f t="shared" si="3"/>
        <v>8</v>
      </c>
      <c r="BJ59" s="422"/>
      <c r="BK59" s="422"/>
      <c r="BL59" s="422"/>
      <c r="BM59" s="422"/>
      <c r="BN59" s="422"/>
      <c r="BO59" s="528">
        <v>0</v>
      </c>
      <c r="BP59" s="423">
        <f t="shared" si="4"/>
        <v>8</v>
      </c>
      <c r="BQ59" s="422"/>
      <c r="BR59" s="422"/>
      <c r="BS59" s="422"/>
      <c r="BT59" s="422"/>
      <c r="BU59" s="422"/>
      <c r="BV59" s="422"/>
      <c r="BW59" s="422"/>
      <c r="BX59" s="422"/>
      <c r="BY59" s="422"/>
      <c r="BZ59" s="422"/>
      <c r="CA59" s="422"/>
      <c r="CB59" s="422"/>
      <c r="CC59" s="422"/>
      <c r="CD59" s="422"/>
      <c r="CE59" s="422"/>
      <c r="CF59" s="422"/>
      <c r="CG59" s="547"/>
    </row>
    <row r="60" spans="1:85" ht="16.5" customHeight="1">
      <c r="A60" s="80">
        <v>56</v>
      </c>
      <c r="B60" s="86" t="s">
        <v>840</v>
      </c>
      <c r="C60" s="88" t="s">
        <v>28</v>
      </c>
      <c r="D60" s="86" t="s">
        <v>2233</v>
      </c>
      <c r="E60" s="86" t="s">
        <v>749</v>
      </c>
      <c r="F60" s="87" t="s">
        <v>727</v>
      </c>
      <c r="G60" s="90" t="s">
        <v>841</v>
      </c>
      <c r="H60" s="512">
        <v>3</v>
      </c>
      <c r="I60" s="390" t="s">
        <v>2353</v>
      </c>
      <c r="J60" s="390"/>
      <c r="K60" s="88" t="s">
        <v>5123</v>
      </c>
      <c r="L60" s="522">
        <v>2</v>
      </c>
      <c r="M60" s="367">
        <v>1</v>
      </c>
      <c r="N60" s="367">
        <v>1</v>
      </c>
      <c r="O60" s="523">
        <v>6</v>
      </c>
      <c r="P60" s="523">
        <v>0</v>
      </c>
      <c r="Q60" s="523">
        <v>0</v>
      </c>
      <c r="R60" s="523">
        <v>0</v>
      </c>
      <c r="S60" s="523">
        <v>0</v>
      </c>
      <c r="T60" s="523">
        <v>0</v>
      </c>
      <c r="U60" s="524">
        <v>0</v>
      </c>
      <c r="V60" s="524">
        <v>0</v>
      </c>
      <c r="W60" s="524">
        <v>0</v>
      </c>
      <c r="X60" s="524">
        <v>0</v>
      </c>
      <c r="Y60" s="524">
        <v>0</v>
      </c>
      <c r="Z60" s="524">
        <v>0</v>
      </c>
      <c r="AA60" s="524">
        <v>0</v>
      </c>
      <c r="AB60" s="524">
        <v>0</v>
      </c>
      <c r="AC60" s="524">
        <v>0</v>
      </c>
      <c r="AD60" s="524">
        <v>1</v>
      </c>
      <c r="AE60" s="524">
        <v>1</v>
      </c>
      <c r="AF60" s="524">
        <v>0</v>
      </c>
      <c r="AG60" s="524">
        <v>10</v>
      </c>
      <c r="AH60" s="524">
        <v>1</v>
      </c>
      <c r="AI60" s="524">
        <v>0</v>
      </c>
      <c r="AJ60" s="395">
        <v>1</v>
      </c>
      <c r="AK60" s="395">
        <v>0</v>
      </c>
      <c r="AL60" s="395">
        <v>4</v>
      </c>
      <c r="AM60" s="395">
        <v>3</v>
      </c>
      <c r="AN60" s="395">
        <v>0</v>
      </c>
      <c r="AO60" s="525">
        <v>0</v>
      </c>
      <c r="AP60" s="396">
        <v>0</v>
      </c>
      <c r="AQ60" s="526">
        <v>10</v>
      </c>
      <c r="AR60" s="527">
        <v>10</v>
      </c>
      <c r="AS60" s="527">
        <v>10</v>
      </c>
      <c r="AT60" s="527">
        <v>0</v>
      </c>
      <c r="AU60" s="527">
        <v>5</v>
      </c>
      <c r="AV60" s="395">
        <v>7</v>
      </c>
      <c r="AW60" s="395">
        <v>4</v>
      </c>
      <c r="AX60" s="395">
        <v>8</v>
      </c>
      <c r="AY60" s="395">
        <v>4</v>
      </c>
      <c r="AZ60" s="395">
        <v>0</v>
      </c>
      <c r="BA60" s="422"/>
      <c r="BB60" s="422"/>
      <c r="BC60" s="422"/>
      <c r="BD60" s="422"/>
      <c r="BE60" s="422"/>
      <c r="BF60" s="422"/>
      <c r="BG60" s="422"/>
      <c r="BH60" s="422"/>
      <c r="BI60" s="423">
        <f t="shared" si="3"/>
        <v>10</v>
      </c>
      <c r="BJ60" s="422"/>
      <c r="BK60" s="422"/>
      <c r="BL60" s="422"/>
      <c r="BM60" s="422"/>
      <c r="BN60" s="422"/>
      <c r="BO60" s="528">
        <v>2.2599999999999998</v>
      </c>
      <c r="BP60" s="423">
        <f t="shared" si="4"/>
        <v>10</v>
      </c>
      <c r="BQ60" s="422"/>
      <c r="BR60" s="422"/>
      <c r="BS60" s="422"/>
      <c r="BT60" s="422"/>
      <c r="BU60" s="422"/>
      <c r="BV60" s="422"/>
      <c r="BW60" s="422"/>
      <c r="BX60" s="422"/>
      <c r="BY60" s="422"/>
      <c r="BZ60" s="422"/>
      <c r="CA60" s="422"/>
      <c r="CB60" s="422"/>
      <c r="CC60" s="422"/>
      <c r="CD60" s="422"/>
      <c r="CE60" s="422"/>
      <c r="CF60" s="422"/>
      <c r="CG60" s="547"/>
    </row>
    <row r="61" spans="1:85" ht="16.5" customHeight="1">
      <c r="A61" s="80">
        <v>57</v>
      </c>
      <c r="B61" s="86" t="s">
        <v>842</v>
      </c>
      <c r="C61" s="88" t="s">
        <v>28</v>
      </c>
      <c r="D61" s="86" t="s">
        <v>2233</v>
      </c>
      <c r="E61" s="86" t="s">
        <v>749</v>
      </c>
      <c r="F61" s="91" t="s">
        <v>724</v>
      </c>
      <c r="G61" s="90" t="s">
        <v>843</v>
      </c>
      <c r="H61" s="512">
        <v>4</v>
      </c>
      <c r="I61" s="390" t="s">
        <v>26</v>
      </c>
      <c r="J61" s="390"/>
      <c r="K61" s="88" t="s">
        <v>5123</v>
      </c>
      <c r="L61" s="522">
        <v>2</v>
      </c>
      <c r="M61" s="367">
        <v>1</v>
      </c>
      <c r="N61" s="367">
        <v>1</v>
      </c>
      <c r="O61" s="523">
        <v>23</v>
      </c>
      <c r="P61" s="523">
        <v>13</v>
      </c>
      <c r="Q61" s="523">
        <v>0</v>
      </c>
      <c r="R61" s="523">
        <v>5</v>
      </c>
      <c r="S61" s="523">
        <v>3</v>
      </c>
      <c r="T61" s="523">
        <v>0</v>
      </c>
      <c r="U61" s="524">
        <v>0</v>
      </c>
      <c r="V61" s="524">
        <v>0</v>
      </c>
      <c r="W61" s="524">
        <v>0</v>
      </c>
      <c r="X61" s="524">
        <v>0</v>
      </c>
      <c r="Y61" s="524">
        <v>0</v>
      </c>
      <c r="Z61" s="524">
        <v>0</v>
      </c>
      <c r="AA61" s="524">
        <v>0</v>
      </c>
      <c r="AB61" s="524">
        <v>0</v>
      </c>
      <c r="AC61" s="524">
        <v>0</v>
      </c>
      <c r="AD61" s="524">
        <v>34</v>
      </c>
      <c r="AE61" s="524">
        <v>12</v>
      </c>
      <c r="AF61" s="524">
        <v>0</v>
      </c>
      <c r="AG61" s="524">
        <v>18</v>
      </c>
      <c r="AH61" s="524">
        <v>11</v>
      </c>
      <c r="AI61" s="524">
        <v>0</v>
      </c>
      <c r="AJ61" s="395">
        <v>1</v>
      </c>
      <c r="AK61" s="395">
        <v>0</v>
      </c>
      <c r="AL61" s="395">
        <v>4</v>
      </c>
      <c r="AM61" s="395">
        <v>5</v>
      </c>
      <c r="AN61" s="395">
        <v>0</v>
      </c>
      <c r="AO61" s="525">
        <v>0</v>
      </c>
      <c r="AP61" s="396">
        <v>10</v>
      </c>
      <c r="AQ61" s="526">
        <v>27</v>
      </c>
      <c r="AR61" s="527">
        <v>29</v>
      </c>
      <c r="AS61" s="527">
        <v>27</v>
      </c>
      <c r="AT61" s="527">
        <v>0</v>
      </c>
      <c r="AU61" s="527">
        <v>12</v>
      </c>
      <c r="AV61" s="395">
        <v>10</v>
      </c>
      <c r="AW61" s="395">
        <v>4</v>
      </c>
      <c r="AX61" s="395">
        <v>23</v>
      </c>
      <c r="AY61" s="395">
        <v>6</v>
      </c>
      <c r="AZ61" s="395">
        <v>0</v>
      </c>
      <c r="BA61" s="422"/>
      <c r="BB61" s="422"/>
      <c r="BC61" s="422"/>
      <c r="BD61" s="422"/>
      <c r="BE61" s="422"/>
      <c r="BF61" s="422"/>
      <c r="BG61" s="422"/>
      <c r="BH61" s="422"/>
      <c r="BI61" s="423">
        <f t="shared" si="3"/>
        <v>27</v>
      </c>
      <c r="BJ61" s="422"/>
      <c r="BK61" s="422"/>
      <c r="BL61" s="422"/>
      <c r="BM61" s="422"/>
      <c r="BN61" s="422"/>
      <c r="BO61" s="528">
        <v>2.5316000000000002E-2</v>
      </c>
      <c r="BP61" s="423">
        <f t="shared" si="4"/>
        <v>27</v>
      </c>
      <c r="BQ61" s="422"/>
      <c r="BR61" s="422"/>
      <c r="BS61" s="422"/>
      <c r="BT61" s="422"/>
      <c r="BU61" s="422"/>
      <c r="BV61" s="422"/>
      <c r="BW61" s="422"/>
      <c r="BX61" s="422"/>
      <c r="BY61" s="422"/>
      <c r="BZ61" s="422"/>
      <c r="CA61" s="422"/>
      <c r="CB61" s="422"/>
      <c r="CC61" s="422"/>
      <c r="CD61" s="422"/>
      <c r="CE61" s="422"/>
      <c r="CF61" s="422"/>
      <c r="CG61" s="547"/>
    </row>
    <row r="62" spans="1:85" ht="16.5" customHeight="1">
      <c r="A62" s="81">
        <v>58</v>
      </c>
      <c r="B62" s="86" t="s">
        <v>844</v>
      </c>
      <c r="C62" s="88" t="s">
        <v>28</v>
      </c>
      <c r="D62" s="86" t="s">
        <v>2233</v>
      </c>
      <c r="E62" s="86" t="s">
        <v>749</v>
      </c>
      <c r="F62" s="89" t="s">
        <v>730</v>
      </c>
      <c r="G62" s="90" t="s">
        <v>845</v>
      </c>
      <c r="H62" s="512">
        <v>3</v>
      </c>
      <c r="I62" s="390" t="s">
        <v>2711</v>
      </c>
      <c r="J62" s="390"/>
      <c r="K62" s="88" t="s">
        <v>5123</v>
      </c>
      <c r="L62" s="522">
        <v>0</v>
      </c>
      <c r="M62" s="367">
        <v>1</v>
      </c>
      <c r="N62" s="367">
        <v>1</v>
      </c>
      <c r="O62" s="523">
        <v>3</v>
      </c>
      <c r="P62" s="523">
        <v>0</v>
      </c>
      <c r="Q62" s="523">
        <v>0</v>
      </c>
      <c r="R62" s="523">
        <v>2</v>
      </c>
      <c r="S62" s="523">
        <v>0</v>
      </c>
      <c r="T62" s="523">
        <v>0</v>
      </c>
      <c r="U62" s="524">
        <v>0</v>
      </c>
      <c r="V62" s="524">
        <v>0</v>
      </c>
      <c r="W62" s="524">
        <v>0</v>
      </c>
      <c r="X62" s="524">
        <v>0</v>
      </c>
      <c r="Y62" s="524">
        <v>0</v>
      </c>
      <c r="Z62" s="524">
        <v>0</v>
      </c>
      <c r="AA62" s="524">
        <v>0</v>
      </c>
      <c r="AB62" s="524">
        <v>0</v>
      </c>
      <c r="AC62" s="524">
        <v>0</v>
      </c>
      <c r="AD62" s="524">
        <v>6</v>
      </c>
      <c r="AE62" s="524">
        <v>2</v>
      </c>
      <c r="AF62" s="524">
        <v>0</v>
      </c>
      <c r="AG62" s="524">
        <v>0</v>
      </c>
      <c r="AH62" s="524">
        <v>0</v>
      </c>
      <c r="AI62" s="524">
        <v>0</v>
      </c>
      <c r="AJ62" s="395">
        <v>1</v>
      </c>
      <c r="AK62" s="395">
        <v>0</v>
      </c>
      <c r="AL62" s="395">
        <v>4</v>
      </c>
      <c r="AM62" s="395">
        <v>2</v>
      </c>
      <c r="AN62" s="395">
        <v>0</v>
      </c>
      <c r="AO62" s="525">
        <v>0</v>
      </c>
      <c r="AP62" s="396">
        <v>0</v>
      </c>
      <c r="AQ62" s="526">
        <v>12</v>
      </c>
      <c r="AR62" s="527">
        <v>12</v>
      </c>
      <c r="AS62" s="527">
        <v>12</v>
      </c>
      <c r="AT62" s="527">
        <v>0</v>
      </c>
      <c r="AU62" s="527">
        <v>7</v>
      </c>
      <c r="AV62" s="395">
        <v>6</v>
      </c>
      <c r="AW62" s="395">
        <v>2</v>
      </c>
      <c r="AX62" s="395">
        <v>10</v>
      </c>
      <c r="AY62" s="395">
        <v>4</v>
      </c>
      <c r="AZ62" s="395">
        <v>0</v>
      </c>
      <c r="BA62" s="422"/>
      <c r="BB62" s="422"/>
      <c r="BC62" s="422"/>
      <c r="BD62" s="422"/>
      <c r="BE62" s="422"/>
      <c r="BF62" s="422"/>
      <c r="BG62" s="422"/>
      <c r="BH62" s="422"/>
      <c r="BI62" s="423">
        <f t="shared" si="3"/>
        <v>12</v>
      </c>
      <c r="BJ62" s="422"/>
      <c r="BK62" s="422"/>
      <c r="BL62" s="422"/>
      <c r="BM62" s="422"/>
      <c r="BN62" s="422"/>
      <c r="BO62" s="528">
        <v>7.7450000000000001</v>
      </c>
      <c r="BP62" s="423">
        <f t="shared" si="4"/>
        <v>12</v>
      </c>
      <c r="BQ62" s="422"/>
      <c r="BR62" s="422"/>
      <c r="BS62" s="422"/>
      <c r="BT62" s="422"/>
      <c r="BU62" s="422"/>
      <c r="BV62" s="422"/>
      <c r="BW62" s="422"/>
      <c r="BX62" s="422"/>
      <c r="BY62" s="422"/>
      <c r="BZ62" s="422"/>
      <c r="CA62" s="422"/>
      <c r="CB62" s="422"/>
      <c r="CC62" s="422"/>
      <c r="CD62" s="422"/>
      <c r="CE62" s="422"/>
      <c r="CF62" s="422"/>
      <c r="CG62" s="547"/>
    </row>
    <row r="63" spans="1:85" ht="16.5" customHeight="1">
      <c r="A63" s="80">
        <v>59</v>
      </c>
      <c r="B63" s="86" t="s">
        <v>846</v>
      </c>
      <c r="C63" s="88" t="s">
        <v>28</v>
      </c>
      <c r="D63" s="86" t="s">
        <v>2233</v>
      </c>
      <c r="E63" s="86" t="s">
        <v>749</v>
      </c>
      <c r="F63" s="87" t="s">
        <v>727</v>
      </c>
      <c r="G63" s="90" t="s">
        <v>847</v>
      </c>
      <c r="H63" s="512">
        <v>3</v>
      </c>
      <c r="I63" s="390" t="s">
        <v>2353</v>
      </c>
      <c r="J63" s="390"/>
      <c r="K63" s="88" t="s">
        <v>5126</v>
      </c>
      <c r="L63" s="522">
        <v>2</v>
      </c>
      <c r="M63" s="367">
        <v>1</v>
      </c>
      <c r="N63" s="367">
        <v>1</v>
      </c>
      <c r="O63" s="523">
        <v>4</v>
      </c>
      <c r="P63" s="523">
        <v>0</v>
      </c>
      <c r="Q63" s="523">
        <v>0</v>
      </c>
      <c r="R63" s="523">
        <v>0</v>
      </c>
      <c r="S63" s="523">
        <v>0</v>
      </c>
      <c r="T63" s="523">
        <v>0</v>
      </c>
      <c r="U63" s="524">
        <v>0</v>
      </c>
      <c r="V63" s="524">
        <v>0</v>
      </c>
      <c r="W63" s="524">
        <v>0</v>
      </c>
      <c r="X63" s="524">
        <v>0</v>
      </c>
      <c r="Y63" s="524">
        <v>0</v>
      </c>
      <c r="Z63" s="524">
        <v>0</v>
      </c>
      <c r="AA63" s="524">
        <v>0</v>
      </c>
      <c r="AB63" s="524">
        <v>0</v>
      </c>
      <c r="AC63" s="524">
        <v>0</v>
      </c>
      <c r="AD63" s="524">
        <v>7</v>
      </c>
      <c r="AE63" s="524">
        <v>1</v>
      </c>
      <c r="AF63" s="524">
        <v>0</v>
      </c>
      <c r="AG63" s="524">
        <v>0</v>
      </c>
      <c r="AH63" s="524">
        <v>0</v>
      </c>
      <c r="AI63" s="524">
        <v>0</v>
      </c>
      <c r="AJ63" s="395">
        <v>1</v>
      </c>
      <c r="AK63" s="395">
        <v>0</v>
      </c>
      <c r="AL63" s="395">
        <v>2</v>
      </c>
      <c r="AM63" s="395">
        <v>2</v>
      </c>
      <c r="AN63" s="395">
        <v>0</v>
      </c>
      <c r="AO63" s="525">
        <v>0</v>
      </c>
      <c r="AP63" s="396">
        <v>0</v>
      </c>
      <c r="AQ63" s="526">
        <v>8</v>
      </c>
      <c r="AR63" s="527">
        <v>9</v>
      </c>
      <c r="AS63" s="527">
        <v>8</v>
      </c>
      <c r="AT63" s="527">
        <v>0</v>
      </c>
      <c r="AU63" s="527">
        <v>8</v>
      </c>
      <c r="AV63" s="395">
        <v>3</v>
      </c>
      <c r="AW63" s="395">
        <v>1</v>
      </c>
      <c r="AX63" s="395">
        <v>7</v>
      </c>
      <c r="AY63" s="395">
        <v>3</v>
      </c>
      <c r="AZ63" s="395">
        <v>0</v>
      </c>
      <c r="BA63" s="422"/>
      <c r="BB63" s="422"/>
      <c r="BC63" s="422"/>
      <c r="BD63" s="422"/>
      <c r="BE63" s="422"/>
      <c r="BF63" s="422"/>
      <c r="BG63" s="422"/>
      <c r="BH63" s="422"/>
      <c r="BI63" s="423">
        <f t="shared" si="3"/>
        <v>8</v>
      </c>
      <c r="BJ63" s="422"/>
      <c r="BK63" s="422"/>
      <c r="BL63" s="422"/>
      <c r="BM63" s="422"/>
      <c r="BN63" s="422"/>
      <c r="BO63" s="528">
        <v>6.36</v>
      </c>
      <c r="BP63" s="423">
        <f t="shared" si="4"/>
        <v>8</v>
      </c>
      <c r="BQ63" s="422"/>
      <c r="BR63" s="422"/>
      <c r="BS63" s="422"/>
      <c r="BT63" s="422"/>
      <c r="BU63" s="422"/>
      <c r="BV63" s="422"/>
      <c r="BW63" s="422"/>
      <c r="BX63" s="422"/>
      <c r="BY63" s="422"/>
      <c r="BZ63" s="422"/>
      <c r="CA63" s="422"/>
      <c r="CB63" s="422"/>
      <c r="CC63" s="422"/>
      <c r="CD63" s="422"/>
      <c r="CE63" s="422"/>
      <c r="CF63" s="422"/>
      <c r="CG63" s="547"/>
    </row>
    <row r="64" spans="1:85" ht="16.5" customHeight="1">
      <c r="A64" s="80">
        <v>60</v>
      </c>
      <c r="B64" s="86" t="s">
        <v>850</v>
      </c>
      <c r="C64" s="88" t="s">
        <v>28</v>
      </c>
      <c r="D64" s="86" t="s">
        <v>2233</v>
      </c>
      <c r="E64" s="86" t="s">
        <v>749</v>
      </c>
      <c r="F64" s="87" t="s">
        <v>727</v>
      </c>
      <c r="G64" s="90" t="s">
        <v>851</v>
      </c>
      <c r="H64" s="512">
        <v>3</v>
      </c>
      <c r="I64" s="390" t="s">
        <v>2353</v>
      </c>
      <c r="J64" s="390"/>
      <c r="K64" s="88" t="s">
        <v>5123</v>
      </c>
      <c r="L64" s="522">
        <v>2</v>
      </c>
      <c r="M64" s="367">
        <v>1</v>
      </c>
      <c r="N64" s="367">
        <v>1</v>
      </c>
      <c r="O64" s="523">
        <v>8</v>
      </c>
      <c r="P64" s="523">
        <v>2</v>
      </c>
      <c r="Q64" s="523">
        <v>0</v>
      </c>
      <c r="R64" s="523">
        <v>3</v>
      </c>
      <c r="S64" s="523">
        <v>0</v>
      </c>
      <c r="T64" s="523">
        <v>0</v>
      </c>
      <c r="U64" s="524">
        <v>0</v>
      </c>
      <c r="V64" s="524">
        <v>0</v>
      </c>
      <c r="W64" s="524">
        <v>0</v>
      </c>
      <c r="X64" s="524">
        <v>0</v>
      </c>
      <c r="Y64" s="524">
        <v>0</v>
      </c>
      <c r="Z64" s="524">
        <v>0</v>
      </c>
      <c r="AA64" s="524">
        <v>0</v>
      </c>
      <c r="AB64" s="524">
        <v>0</v>
      </c>
      <c r="AC64" s="524">
        <v>0</v>
      </c>
      <c r="AD64" s="524">
        <v>15</v>
      </c>
      <c r="AE64" s="524">
        <v>3</v>
      </c>
      <c r="AF64" s="524">
        <v>0</v>
      </c>
      <c r="AG64" s="524">
        <v>0</v>
      </c>
      <c r="AH64" s="524">
        <v>0</v>
      </c>
      <c r="AI64" s="524">
        <v>0</v>
      </c>
      <c r="AJ64" s="395">
        <v>1</v>
      </c>
      <c r="AK64" s="395">
        <v>0</v>
      </c>
      <c r="AL64" s="395">
        <v>4</v>
      </c>
      <c r="AM64" s="395">
        <v>4</v>
      </c>
      <c r="AN64" s="395">
        <v>0</v>
      </c>
      <c r="AO64" s="525">
        <v>0</v>
      </c>
      <c r="AP64" s="396">
        <v>0</v>
      </c>
      <c r="AQ64" s="526">
        <v>13</v>
      </c>
      <c r="AR64" s="527">
        <v>13</v>
      </c>
      <c r="AS64" s="527">
        <v>13</v>
      </c>
      <c r="AT64" s="527">
        <v>0</v>
      </c>
      <c r="AU64" s="527">
        <v>6</v>
      </c>
      <c r="AV64" s="395">
        <v>8</v>
      </c>
      <c r="AW64" s="395">
        <v>3</v>
      </c>
      <c r="AX64" s="395">
        <v>13</v>
      </c>
      <c r="AY64" s="395">
        <v>2</v>
      </c>
      <c r="AZ64" s="395">
        <v>0</v>
      </c>
      <c r="BA64" s="422"/>
      <c r="BB64" s="422"/>
      <c r="BC64" s="422"/>
      <c r="BD64" s="422"/>
      <c r="BE64" s="422"/>
      <c r="BF64" s="422"/>
      <c r="BG64" s="422"/>
      <c r="BH64" s="422"/>
      <c r="BI64" s="423">
        <f t="shared" si="3"/>
        <v>13</v>
      </c>
      <c r="BJ64" s="422"/>
      <c r="BK64" s="422"/>
      <c r="BL64" s="422"/>
      <c r="BM64" s="422"/>
      <c r="BN64" s="422"/>
      <c r="BO64" s="528">
        <v>0.64700000000000002</v>
      </c>
      <c r="BP64" s="423">
        <f t="shared" si="4"/>
        <v>13</v>
      </c>
      <c r="BQ64" s="422"/>
      <c r="BR64" s="422"/>
      <c r="BS64" s="422"/>
      <c r="BT64" s="422"/>
      <c r="BU64" s="422"/>
      <c r="BV64" s="422"/>
      <c r="BW64" s="422"/>
      <c r="BX64" s="422"/>
      <c r="BY64" s="422"/>
      <c r="BZ64" s="422"/>
      <c r="CA64" s="422"/>
      <c r="CB64" s="422"/>
      <c r="CC64" s="422"/>
      <c r="CD64" s="422"/>
      <c r="CE64" s="422"/>
      <c r="CF64" s="422"/>
      <c r="CG64" s="547"/>
    </row>
    <row r="65" spans="1:85" ht="16.5" customHeight="1">
      <c r="A65" s="81">
        <v>61</v>
      </c>
      <c r="B65" s="86" t="s">
        <v>852</v>
      </c>
      <c r="C65" s="88" t="s">
        <v>28</v>
      </c>
      <c r="D65" s="86" t="s">
        <v>2233</v>
      </c>
      <c r="E65" s="86" t="s">
        <v>749</v>
      </c>
      <c r="F65" s="91" t="s">
        <v>724</v>
      </c>
      <c r="G65" s="90" t="s">
        <v>853</v>
      </c>
      <c r="H65" s="512">
        <v>10</v>
      </c>
      <c r="I65" s="390" t="s">
        <v>26</v>
      </c>
      <c r="J65" s="390"/>
      <c r="K65" s="88" t="s">
        <v>5123</v>
      </c>
      <c r="L65" s="522">
        <v>2</v>
      </c>
      <c r="M65" s="367">
        <v>1</v>
      </c>
      <c r="N65" s="367">
        <v>1</v>
      </c>
      <c r="O65" s="523">
        <v>13</v>
      </c>
      <c r="P65" s="523">
        <v>0</v>
      </c>
      <c r="Q65" s="523">
        <v>0</v>
      </c>
      <c r="R65" s="523">
        <v>0</v>
      </c>
      <c r="S65" s="523">
        <v>0</v>
      </c>
      <c r="T65" s="523">
        <v>0</v>
      </c>
      <c r="U65" s="524">
        <v>1</v>
      </c>
      <c r="V65" s="524">
        <v>0</v>
      </c>
      <c r="W65" s="524">
        <v>0</v>
      </c>
      <c r="X65" s="524">
        <v>1</v>
      </c>
      <c r="Y65" s="524">
        <v>0</v>
      </c>
      <c r="Z65" s="524">
        <v>0</v>
      </c>
      <c r="AA65" s="524">
        <v>2</v>
      </c>
      <c r="AB65" s="524">
        <v>0</v>
      </c>
      <c r="AC65" s="524">
        <v>0</v>
      </c>
      <c r="AD65" s="524">
        <v>14</v>
      </c>
      <c r="AE65" s="524">
        <v>0</v>
      </c>
      <c r="AF65" s="524">
        <v>0</v>
      </c>
      <c r="AG65" s="524">
        <v>4</v>
      </c>
      <c r="AH65" s="524">
        <v>1</v>
      </c>
      <c r="AI65" s="524">
        <v>0</v>
      </c>
      <c r="AJ65" s="395">
        <v>1</v>
      </c>
      <c r="AK65" s="395">
        <v>0</v>
      </c>
      <c r="AL65" s="395">
        <v>9</v>
      </c>
      <c r="AM65" s="395">
        <v>6</v>
      </c>
      <c r="AN65" s="395">
        <v>0</v>
      </c>
      <c r="AO65" s="525">
        <v>0</v>
      </c>
      <c r="AP65" s="396">
        <v>0</v>
      </c>
      <c r="AQ65" s="526">
        <v>55</v>
      </c>
      <c r="AR65" s="527">
        <v>57</v>
      </c>
      <c r="AS65" s="527">
        <v>55</v>
      </c>
      <c r="AT65" s="527">
        <v>0</v>
      </c>
      <c r="AU65" s="527">
        <v>10</v>
      </c>
      <c r="AV65" s="395">
        <v>17</v>
      </c>
      <c r="AW65" s="395">
        <v>8</v>
      </c>
      <c r="AX65" s="395">
        <v>45</v>
      </c>
      <c r="AY65" s="395">
        <v>12</v>
      </c>
      <c r="AZ65" s="395">
        <v>0</v>
      </c>
      <c r="BA65" s="422"/>
      <c r="BB65" s="422"/>
      <c r="BC65" s="422"/>
      <c r="BD65" s="422"/>
      <c r="BE65" s="422"/>
      <c r="BF65" s="422"/>
      <c r="BG65" s="422"/>
      <c r="BH65" s="422"/>
      <c r="BI65" s="423">
        <f t="shared" si="3"/>
        <v>55</v>
      </c>
      <c r="BJ65" s="422"/>
      <c r="BK65" s="422"/>
      <c r="BL65" s="422"/>
      <c r="BM65" s="422"/>
      <c r="BN65" s="422"/>
      <c r="BO65" s="528">
        <v>2.1269999999999998</v>
      </c>
      <c r="BP65" s="423">
        <f t="shared" si="4"/>
        <v>55</v>
      </c>
      <c r="BQ65" s="422"/>
      <c r="BR65" s="422"/>
      <c r="BS65" s="422"/>
      <c r="BT65" s="422"/>
      <c r="BU65" s="422"/>
      <c r="BV65" s="422"/>
      <c r="BW65" s="422"/>
      <c r="BX65" s="422"/>
      <c r="BY65" s="422"/>
      <c r="BZ65" s="422"/>
      <c r="CA65" s="422"/>
      <c r="CB65" s="422"/>
      <c r="CC65" s="422"/>
      <c r="CD65" s="422"/>
      <c r="CE65" s="422"/>
      <c r="CF65" s="422"/>
      <c r="CG65" s="547"/>
    </row>
    <row r="66" spans="1:85" ht="16.5" customHeight="1">
      <c r="A66" s="80">
        <v>62</v>
      </c>
      <c r="B66" s="86" t="s">
        <v>854</v>
      </c>
      <c r="C66" s="88" t="s">
        <v>28</v>
      </c>
      <c r="D66" s="86" t="s">
        <v>2233</v>
      </c>
      <c r="E66" s="86" t="s">
        <v>749</v>
      </c>
      <c r="F66" s="87" t="s">
        <v>727</v>
      </c>
      <c r="G66" s="90" t="s">
        <v>855</v>
      </c>
      <c r="H66" s="512">
        <v>3</v>
      </c>
      <c r="I66" s="390" t="s">
        <v>2353</v>
      </c>
      <c r="J66" s="390"/>
      <c r="K66" s="88" t="s">
        <v>5123</v>
      </c>
      <c r="L66" s="522">
        <v>2</v>
      </c>
      <c r="M66" s="367">
        <v>1</v>
      </c>
      <c r="N66" s="367">
        <v>1</v>
      </c>
      <c r="O66" s="523">
        <v>4</v>
      </c>
      <c r="P66" s="523">
        <v>0</v>
      </c>
      <c r="Q66" s="523">
        <v>0</v>
      </c>
      <c r="R66" s="523">
        <v>0</v>
      </c>
      <c r="S66" s="523">
        <v>0</v>
      </c>
      <c r="T66" s="523">
        <v>0</v>
      </c>
      <c r="U66" s="524">
        <v>0</v>
      </c>
      <c r="V66" s="524">
        <v>0</v>
      </c>
      <c r="W66" s="524">
        <v>0</v>
      </c>
      <c r="X66" s="524">
        <v>0</v>
      </c>
      <c r="Y66" s="524">
        <v>0</v>
      </c>
      <c r="Z66" s="524">
        <v>0</v>
      </c>
      <c r="AA66" s="524">
        <v>0</v>
      </c>
      <c r="AB66" s="524">
        <v>0</v>
      </c>
      <c r="AC66" s="524">
        <v>0</v>
      </c>
      <c r="AD66" s="524">
        <v>4</v>
      </c>
      <c r="AE66" s="524">
        <v>0</v>
      </c>
      <c r="AF66" s="524">
        <v>0</v>
      </c>
      <c r="AG66" s="524">
        <v>5</v>
      </c>
      <c r="AH66" s="524">
        <v>1</v>
      </c>
      <c r="AI66" s="524">
        <v>0</v>
      </c>
      <c r="AJ66" s="395">
        <v>1</v>
      </c>
      <c r="AK66" s="395">
        <v>0</v>
      </c>
      <c r="AL66" s="395">
        <v>4</v>
      </c>
      <c r="AM66" s="395">
        <v>2</v>
      </c>
      <c r="AN66" s="395">
        <v>0</v>
      </c>
      <c r="AO66" s="525">
        <v>0</v>
      </c>
      <c r="AP66" s="396">
        <v>0</v>
      </c>
      <c r="AQ66" s="526">
        <v>14</v>
      </c>
      <c r="AR66" s="527">
        <v>14</v>
      </c>
      <c r="AS66" s="527">
        <v>14</v>
      </c>
      <c r="AT66" s="527">
        <v>0</v>
      </c>
      <c r="AU66" s="527">
        <v>7</v>
      </c>
      <c r="AV66" s="395">
        <v>4</v>
      </c>
      <c r="AW66" s="395">
        <v>2</v>
      </c>
      <c r="AX66" s="395">
        <v>12</v>
      </c>
      <c r="AY66" s="395">
        <v>4</v>
      </c>
      <c r="AZ66" s="395">
        <v>0</v>
      </c>
      <c r="BA66" s="422"/>
      <c r="BB66" s="422"/>
      <c r="BC66" s="422"/>
      <c r="BD66" s="422"/>
      <c r="BE66" s="422"/>
      <c r="BF66" s="422"/>
      <c r="BG66" s="422"/>
      <c r="BH66" s="422"/>
      <c r="BI66" s="423">
        <f t="shared" si="3"/>
        <v>14</v>
      </c>
      <c r="BJ66" s="422"/>
      <c r="BK66" s="422"/>
      <c r="BL66" s="422"/>
      <c r="BM66" s="422"/>
      <c r="BN66" s="422"/>
      <c r="BO66" s="528">
        <v>1.56</v>
      </c>
      <c r="BP66" s="423">
        <f t="shared" si="4"/>
        <v>14</v>
      </c>
      <c r="BQ66" s="422"/>
      <c r="BR66" s="422"/>
      <c r="BS66" s="422"/>
      <c r="BT66" s="422"/>
      <c r="BU66" s="422"/>
      <c r="BV66" s="422"/>
      <c r="BW66" s="422"/>
      <c r="BX66" s="422"/>
      <c r="BY66" s="422"/>
      <c r="BZ66" s="422"/>
      <c r="CA66" s="422"/>
      <c r="CB66" s="422"/>
      <c r="CC66" s="422"/>
      <c r="CD66" s="422"/>
      <c r="CE66" s="422"/>
      <c r="CF66" s="422"/>
      <c r="CG66" s="547"/>
    </row>
    <row r="67" spans="1:85" ht="16.5" customHeight="1">
      <c r="A67" s="80">
        <v>63</v>
      </c>
      <c r="B67" s="86" t="s">
        <v>856</v>
      </c>
      <c r="C67" s="88" t="s">
        <v>28</v>
      </c>
      <c r="D67" s="86" t="s">
        <v>2233</v>
      </c>
      <c r="E67" s="86" t="s">
        <v>749</v>
      </c>
      <c r="F67" s="87" t="s">
        <v>727</v>
      </c>
      <c r="G67" s="90" t="s">
        <v>857</v>
      </c>
      <c r="H67" s="512">
        <v>3</v>
      </c>
      <c r="I67" s="390" t="s">
        <v>2353</v>
      </c>
      <c r="J67" s="390"/>
      <c r="K67" s="88" t="s">
        <v>5123</v>
      </c>
      <c r="L67" s="522">
        <v>2</v>
      </c>
      <c r="M67" s="367">
        <v>1</v>
      </c>
      <c r="N67" s="367">
        <v>1</v>
      </c>
      <c r="O67" s="523">
        <v>21</v>
      </c>
      <c r="P67" s="523">
        <v>0</v>
      </c>
      <c r="Q67" s="523">
        <v>0</v>
      </c>
      <c r="R67" s="523">
        <v>3</v>
      </c>
      <c r="S67" s="523">
        <v>0</v>
      </c>
      <c r="T67" s="523">
        <v>0</v>
      </c>
      <c r="U67" s="524">
        <v>6</v>
      </c>
      <c r="V67" s="524">
        <v>0</v>
      </c>
      <c r="W67" s="524">
        <v>0</v>
      </c>
      <c r="X67" s="524">
        <v>6</v>
      </c>
      <c r="Y67" s="524">
        <v>0</v>
      </c>
      <c r="Z67" s="524">
        <v>0</v>
      </c>
      <c r="AA67" s="524">
        <v>37</v>
      </c>
      <c r="AB67" s="524">
        <v>1</v>
      </c>
      <c r="AC67" s="524">
        <v>0</v>
      </c>
      <c r="AD67" s="524">
        <v>0</v>
      </c>
      <c r="AE67" s="524">
        <v>0</v>
      </c>
      <c r="AF67" s="524">
        <v>0</v>
      </c>
      <c r="AG67" s="524">
        <v>0</v>
      </c>
      <c r="AH67" s="524">
        <v>0</v>
      </c>
      <c r="AI67" s="524">
        <v>0</v>
      </c>
      <c r="AJ67" s="395">
        <v>1</v>
      </c>
      <c r="AK67" s="395">
        <v>0</v>
      </c>
      <c r="AL67" s="395">
        <v>3</v>
      </c>
      <c r="AM67" s="395">
        <v>4</v>
      </c>
      <c r="AN67" s="395">
        <v>0</v>
      </c>
      <c r="AO67" s="525">
        <v>0</v>
      </c>
      <c r="AP67" s="396">
        <v>3</v>
      </c>
      <c r="AQ67" s="526">
        <v>16</v>
      </c>
      <c r="AR67" s="527">
        <v>17</v>
      </c>
      <c r="AS67" s="527">
        <v>10</v>
      </c>
      <c r="AT67" s="527">
        <v>0</v>
      </c>
      <c r="AU67" s="527">
        <v>7</v>
      </c>
      <c r="AV67" s="395">
        <v>8</v>
      </c>
      <c r="AW67" s="395">
        <v>3</v>
      </c>
      <c r="AX67" s="395">
        <v>13</v>
      </c>
      <c r="AY67" s="395">
        <v>4</v>
      </c>
      <c r="AZ67" s="395">
        <v>0</v>
      </c>
      <c r="BA67" s="422"/>
      <c r="BB67" s="422"/>
      <c r="BC67" s="422"/>
      <c r="BD67" s="422"/>
      <c r="BE67" s="422"/>
      <c r="BF67" s="422"/>
      <c r="BG67" s="422"/>
      <c r="BH67" s="422"/>
      <c r="BI67" s="423">
        <f t="shared" si="3"/>
        <v>10</v>
      </c>
      <c r="BJ67" s="422"/>
      <c r="BK67" s="422"/>
      <c r="BL67" s="422"/>
      <c r="BM67" s="422"/>
      <c r="BN67" s="422"/>
      <c r="BO67" s="528">
        <v>0.4647</v>
      </c>
      <c r="BP67" s="423">
        <f t="shared" si="4"/>
        <v>10</v>
      </c>
      <c r="BQ67" s="422"/>
      <c r="BR67" s="422"/>
      <c r="BS67" s="422"/>
      <c r="BT67" s="422"/>
      <c r="BU67" s="422"/>
      <c r="BV67" s="422"/>
      <c r="BW67" s="422"/>
      <c r="BX67" s="422"/>
      <c r="BY67" s="422"/>
      <c r="BZ67" s="422"/>
      <c r="CA67" s="422"/>
      <c r="CB67" s="422"/>
      <c r="CC67" s="422"/>
      <c r="CD67" s="422"/>
      <c r="CE67" s="422"/>
      <c r="CF67" s="422"/>
      <c r="CG67" s="547"/>
    </row>
    <row r="68" spans="1:85" ht="16.5" customHeight="1">
      <c r="A68" s="81">
        <v>64</v>
      </c>
      <c r="B68" s="86" t="s">
        <v>858</v>
      </c>
      <c r="C68" s="88" t="s">
        <v>28</v>
      </c>
      <c r="D68" s="86" t="s">
        <v>2233</v>
      </c>
      <c r="E68" s="86" t="s">
        <v>859</v>
      </c>
      <c r="F68" s="87" t="s">
        <v>727</v>
      </c>
      <c r="G68" s="90" t="s">
        <v>860</v>
      </c>
      <c r="H68" s="512">
        <v>3</v>
      </c>
      <c r="I68" s="390" t="s">
        <v>2353</v>
      </c>
      <c r="J68" s="390"/>
      <c r="K68" s="88" t="s">
        <v>5123</v>
      </c>
      <c r="L68" s="522">
        <v>2</v>
      </c>
      <c r="M68" s="367">
        <v>1</v>
      </c>
      <c r="N68" s="367">
        <v>1</v>
      </c>
      <c r="O68" s="523">
        <v>4</v>
      </c>
      <c r="P68" s="523">
        <v>1</v>
      </c>
      <c r="Q68" s="523">
        <v>0</v>
      </c>
      <c r="R68" s="523">
        <v>3</v>
      </c>
      <c r="S68" s="523">
        <v>1</v>
      </c>
      <c r="T68" s="523">
        <v>0</v>
      </c>
      <c r="U68" s="524">
        <v>0</v>
      </c>
      <c r="V68" s="524">
        <v>0</v>
      </c>
      <c r="W68" s="524">
        <v>0</v>
      </c>
      <c r="X68" s="524">
        <v>0</v>
      </c>
      <c r="Y68" s="524">
        <v>0</v>
      </c>
      <c r="Z68" s="524">
        <v>0</v>
      </c>
      <c r="AA68" s="524">
        <v>8</v>
      </c>
      <c r="AB68" s="524">
        <v>2</v>
      </c>
      <c r="AC68" s="524">
        <v>0</v>
      </c>
      <c r="AD68" s="524">
        <v>0</v>
      </c>
      <c r="AE68" s="524">
        <v>0</v>
      </c>
      <c r="AF68" s="524">
        <v>0</v>
      </c>
      <c r="AG68" s="524">
        <v>0</v>
      </c>
      <c r="AH68" s="524">
        <v>0</v>
      </c>
      <c r="AI68" s="524">
        <v>0</v>
      </c>
      <c r="AJ68" s="395">
        <v>1</v>
      </c>
      <c r="AK68" s="395">
        <v>0</v>
      </c>
      <c r="AL68" s="395">
        <v>2</v>
      </c>
      <c r="AM68" s="395">
        <v>3</v>
      </c>
      <c r="AN68" s="395">
        <v>0</v>
      </c>
      <c r="AO68" s="525">
        <v>0</v>
      </c>
      <c r="AP68" s="396">
        <v>0</v>
      </c>
      <c r="AQ68" s="526">
        <v>6</v>
      </c>
      <c r="AR68" s="527">
        <v>6</v>
      </c>
      <c r="AS68" s="527">
        <v>6</v>
      </c>
      <c r="AT68" s="527">
        <v>0</v>
      </c>
      <c r="AU68" s="527">
        <v>5</v>
      </c>
      <c r="AV68" s="395">
        <v>1</v>
      </c>
      <c r="AW68" s="395">
        <v>3</v>
      </c>
      <c r="AX68" s="395">
        <v>6</v>
      </c>
      <c r="AY68" s="395">
        <v>2</v>
      </c>
      <c r="AZ68" s="395">
        <v>0</v>
      </c>
      <c r="BA68" s="422"/>
      <c r="BB68" s="422"/>
      <c r="BC68" s="422"/>
      <c r="BD68" s="422"/>
      <c r="BE68" s="422"/>
      <c r="BF68" s="422"/>
      <c r="BG68" s="422"/>
      <c r="BH68" s="422"/>
      <c r="BI68" s="423">
        <f t="shared" si="3"/>
        <v>6</v>
      </c>
      <c r="BJ68" s="422"/>
      <c r="BK68" s="422"/>
      <c r="BL68" s="422"/>
      <c r="BM68" s="422"/>
      <c r="BN68" s="422"/>
      <c r="BO68" s="528">
        <v>0.31569999999999998</v>
      </c>
      <c r="BP68" s="423">
        <f t="shared" si="4"/>
        <v>6</v>
      </c>
      <c r="BQ68" s="422"/>
      <c r="BR68" s="422"/>
      <c r="BS68" s="422"/>
      <c r="BT68" s="422"/>
      <c r="BU68" s="422"/>
      <c r="BV68" s="422"/>
      <c r="BW68" s="422"/>
      <c r="BX68" s="422"/>
      <c r="BY68" s="422"/>
      <c r="BZ68" s="422"/>
      <c r="CA68" s="422"/>
      <c r="CB68" s="422"/>
      <c r="CC68" s="422"/>
      <c r="CD68" s="422"/>
      <c r="CE68" s="422"/>
      <c r="CF68" s="422"/>
      <c r="CG68" s="547"/>
    </row>
    <row r="69" spans="1:85" ht="16.5" customHeight="1">
      <c r="A69" s="80">
        <v>65</v>
      </c>
      <c r="B69" s="86" t="s">
        <v>861</v>
      </c>
      <c r="C69" s="88" t="s">
        <v>28</v>
      </c>
      <c r="D69" s="86" t="s">
        <v>2233</v>
      </c>
      <c r="E69" s="86" t="s">
        <v>859</v>
      </c>
      <c r="F69" s="91" t="s">
        <v>724</v>
      </c>
      <c r="G69" s="90" t="s">
        <v>862</v>
      </c>
      <c r="H69" s="512">
        <v>2</v>
      </c>
      <c r="I69" s="390" t="s">
        <v>26</v>
      </c>
      <c r="J69" s="390"/>
      <c r="K69" s="88" t="s">
        <v>5123</v>
      </c>
      <c r="L69" s="522">
        <v>2</v>
      </c>
      <c r="M69" s="367">
        <v>1</v>
      </c>
      <c r="N69" s="367">
        <v>1</v>
      </c>
      <c r="O69" s="523">
        <v>28</v>
      </c>
      <c r="P69" s="523">
        <v>0</v>
      </c>
      <c r="Q69" s="523">
        <v>0</v>
      </c>
      <c r="R69" s="523">
        <v>0</v>
      </c>
      <c r="S69" s="523">
        <v>0</v>
      </c>
      <c r="T69" s="523">
        <v>0</v>
      </c>
      <c r="U69" s="524">
        <v>0</v>
      </c>
      <c r="V69" s="524">
        <v>0</v>
      </c>
      <c r="W69" s="524">
        <v>0</v>
      </c>
      <c r="X69" s="524">
        <v>0</v>
      </c>
      <c r="Y69" s="524">
        <v>0</v>
      </c>
      <c r="Z69" s="524">
        <v>0</v>
      </c>
      <c r="AA69" s="524">
        <v>28</v>
      </c>
      <c r="AB69" s="524">
        <v>0</v>
      </c>
      <c r="AC69" s="524">
        <v>0</v>
      </c>
      <c r="AD69" s="524">
        <v>0</v>
      </c>
      <c r="AE69" s="524">
        <v>0</v>
      </c>
      <c r="AF69" s="524">
        <v>0</v>
      </c>
      <c r="AG69" s="524">
        <v>0</v>
      </c>
      <c r="AH69" s="524">
        <v>0</v>
      </c>
      <c r="AI69" s="524">
        <v>0</v>
      </c>
      <c r="AJ69" s="395">
        <v>1</v>
      </c>
      <c r="AK69" s="395">
        <v>0</v>
      </c>
      <c r="AL69" s="395">
        <v>4</v>
      </c>
      <c r="AM69" s="395">
        <v>4</v>
      </c>
      <c r="AN69" s="395">
        <v>0</v>
      </c>
      <c r="AO69" s="525">
        <v>0</v>
      </c>
      <c r="AP69" s="396">
        <v>0</v>
      </c>
      <c r="AQ69" s="526">
        <v>28</v>
      </c>
      <c r="AR69" s="527">
        <v>30</v>
      </c>
      <c r="AS69" s="527">
        <v>28</v>
      </c>
      <c r="AT69" s="527">
        <v>0</v>
      </c>
      <c r="AU69" s="527">
        <v>12</v>
      </c>
      <c r="AV69" s="395">
        <v>1</v>
      </c>
      <c r="AW69" s="395">
        <v>5</v>
      </c>
      <c r="AX69" s="395">
        <v>28</v>
      </c>
      <c r="AY69" s="395">
        <v>2</v>
      </c>
      <c r="AZ69" s="395">
        <v>0</v>
      </c>
      <c r="BA69" s="422"/>
      <c r="BB69" s="422"/>
      <c r="BC69" s="422"/>
      <c r="BD69" s="422"/>
      <c r="BE69" s="422"/>
      <c r="BF69" s="422"/>
      <c r="BG69" s="422"/>
      <c r="BH69" s="422"/>
      <c r="BI69" s="423">
        <f t="shared" si="3"/>
        <v>28</v>
      </c>
      <c r="BJ69" s="422"/>
      <c r="BK69" s="422"/>
      <c r="BL69" s="422"/>
      <c r="BM69" s="422"/>
      <c r="BN69" s="422"/>
      <c r="BO69" s="528">
        <v>2.2000000000000002</v>
      </c>
      <c r="BP69" s="423">
        <f t="shared" si="4"/>
        <v>28</v>
      </c>
      <c r="BQ69" s="422"/>
      <c r="BR69" s="422"/>
      <c r="BS69" s="422"/>
      <c r="BT69" s="422"/>
      <c r="BU69" s="422"/>
      <c r="BV69" s="422"/>
      <c r="BW69" s="422"/>
      <c r="BX69" s="422"/>
      <c r="BY69" s="422"/>
      <c r="BZ69" s="422"/>
      <c r="CA69" s="422"/>
      <c r="CB69" s="422"/>
      <c r="CC69" s="422"/>
      <c r="CD69" s="422"/>
      <c r="CE69" s="422"/>
      <c r="CF69" s="422"/>
      <c r="CG69" s="547"/>
    </row>
    <row r="70" spans="1:85" ht="16.5" customHeight="1">
      <c r="A70" s="80">
        <v>66</v>
      </c>
      <c r="B70" s="86" t="s">
        <v>863</v>
      </c>
      <c r="C70" s="88" t="s">
        <v>28</v>
      </c>
      <c r="D70" s="86" t="s">
        <v>2233</v>
      </c>
      <c r="E70" s="86" t="s">
        <v>859</v>
      </c>
      <c r="F70" s="89" t="s">
        <v>730</v>
      </c>
      <c r="G70" s="90" t="s">
        <v>864</v>
      </c>
      <c r="H70" s="512">
        <v>4</v>
      </c>
      <c r="I70" s="390" t="s">
        <v>26</v>
      </c>
      <c r="J70" s="390"/>
      <c r="K70" s="88" t="s">
        <v>5123</v>
      </c>
      <c r="L70" s="522">
        <v>2</v>
      </c>
      <c r="M70" s="367">
        <v>1</v>
      </c>
      <c r="N70" s="367">
        <v>1</v>
      </c>
      <c r="O70" s="523">
        <v>10</v>
      </c>
      <c r="P70" s="523">
        <v>2</v>
      </c>
      <c r="Q70" s="523">
        <v>0</v>
      </c>
      <c r="R70" s="523">
        <v>8</v>
      </c>
      <c r="S70" s="523">
        <v>2</v>
      </c>
      <c r="T70" s="523">
        <v>0</v>
      </c>
      <c r="U70" s="524">
        <v>0</v>
      </c>
      <c r="V70" s="524">
        <v>0</v>
      </c>
      <c r="W70" s="524">
        <v>0</v>
      </c>
      <c r="X70" s="524">
        <v>0</v>
      </c>
      <c r="Y70" s="524">
        <v>0</v>
      </c>
      <c r="Z70" s="524">
        <v>0</v>
      </c>
      <c r="AA70" s="524">
        <v>20</v>
      </c>
      <c r="AB70" s="524">
        <v>4</v>
      </c>
      <c r="AC70" s="524">
        <v>0</v>
      </c>
      <c r="AD70" s="524">
        <v>0</v>
      </c>
      <c r="AE70" s="524">
        <v>0</v>
      </c>
      <c r="AF70" s="524">
        <v>0</v>
      </c>
      <c r="AG70" s="524">
        <v>0</v>
      </c>
      <c r="AH70" s="524">
        <v>0</v>
      </c>
      <c r="AI70" s="524">
        <v>0</v>
      </c>
      <c r="AJ70" s="395">
        <v>1</v>
      </c>
      <c r="AK70" s="395">
        <v>0</v>
      </c>
      <c r="AL70" s="395">
        <v>4</v>
      </c>
      <c r="AM70" s="395">
        <v>4</v>
      </c>
      <c r="AN70" s="395">
        <v>0</v>
      </c>
      <c r="AO70" s="525">
        <v>0</v>
      </c>
      <c r="AP70" s="396">
        <v>0</v>
      </c>
      <c r="AQ70" s="526">
        <v>23</v>
      </c>
      <c r="AR70" s="527">
        <v>34</v>
      </c>
      <c r="AS70" s="527">
        <v>23</v>
      </c>
      <c r="AT70" s="527">
        <v>0</v>
      </c>
      <c r="AU70" s="527">
        <v>8</v>
      </c>
      <c r="AV70" s="395">
        <v>1</v>
      </c>
      <c r="AW70" s="395">
        <v>5</v>
      </c>
      <c r="AX70" s="395">
        <v>23</v>
      </c>
      <c r="AY70" s="395">
        <v>2</v>
      </c>
      <c r="AZ70" s="395">
        <v>0</v>
      </c>
      <c r="BA70" s="422"/>
      <c r="BB70" s="422"/>
      <c r="BC70" s="422"/>
      <c r="BD70" s="422"/>
      <c r="BE70" s="422"/>
      <c r="BF70" s="422"/>
      <c r="BG70" s="422"/>
      <c r="BH70" s="422"/>
      <c r="BI70" s="423">
        <f t="shared" ref="BI70:BI133" si="5">AS70-BJ70</f>
        <v>23</v>
      </c>
      <c r="BJ70" s="422"/>
      <c r="BK70" s="422"/>
      <c r="BL70" s="422"/>
      <c r="BM70" s="422"/>
      <c r="BN70" s="422"/>
      <c r="BO70" s="528">
        <v>0.76190000000000002</v>
      </c>
      <c r="BP70" s="423">
        <f t="shared" ref="BP70:BP133" si="6">AS70-BQ70</f>
        <v>23</v>
      </c>
      <c r="BQ70" s="422"/>
      <c r="BR70" s="422"/>
      <c r="BS70" s="422"/>
      <c r="BT70" s="422"/>
      <c r="BU70" s="422"/>
      <c r="BV70" s="422"/>
      <c r="BW70" s="422"/>
      <c r="BX70" s="422"/>
      <c r="BY70" s="422"/>
      <c r="BZ70" s="422"/>
      <c r="CA70" s="422"/>
      <c r="CB70" s="422"/>
      <c r="CC70" s="422"/>
      <c r="CD70" s="422"/>
      <c r="CE70" s="422"/>
      <c r="CF70" s="422"/>
      <c r="CG70" s="547"/>
    </row>
    <row r="71" spans="1:85" ht="16.5" customHeight="1">
      <c r="A71" s="81">
        <v>67</v>
      </c>
      <c r="B71" s="86" t="s">
        <v>865</v>
      </c>
      <c r="C71" s="88" t="s">
        <v>28</v>
      </c>
      <c r="D71" s="86" t="s">
        <v>2233</v>
      </c>
      <c r="E71" s="86" t="s">
        <v>859</v>
      </c>
      <c r="F71" s="87" t="s">
        <v>727</v>
      </c>
      <c r="G71" s="90" t="s">
        <v>866</v>
      </c>
      <c r="H71" s="512">
        <v>2</v>
      </c>
      <c r="I71" s="390" t="s">
        <v>2353</v>
      </c>
      <c r="J71" s="390"/>
      <c r="K71" s="88" t="s">
        <v>8027</v>
      </c>
      <c r="L71" s="522">
        <v>2</v>
      </c>
      <c r="M71" s="367">
        <v>1</v>
      </c>
      <c r="N71" s="367">
        <v>1</v>
      </c>
      <c r="O71" s="523">
        <v>5</v>
      </c>
      <c r="P71" s="523">
        <v>4</v>
      </c>
      <c r="Q71" s="523">
        <v>0</v>
      </c>
      <c r="R71" s="523">
        <v>4</v>
      </c>
      <c r="S71" s="523">
        <v>3</v>
      </c>
      <c r="T71" s="523">
        <v>0</v>
      </c>
      <c r="U71" s="524">
        <v>0</v>
      </c>
      <c r="V71" s="524">
        <v>0</v>
      </c>
      <c r="W71" s="524">
        <v>0</v>
      </c>
      <c r="X71" s="524">
        <v>0</v>
      </c>
      <c r="Y71" s="524">
        <v>0</v>
      </c>
      <c r="Z71" s="524">
        <v>0</v>
      </c>
      <c r="AA71" s="524">
        <v>10</v>
      </c>
      <c r="AB71" s="524">
        <v>7</v>
      </c>
      <c r="AC71" s="524">
        <v>0</v>
      </c>
      <c r="AD71" s="524">
        <v>0</v>
      </c>
      <c r="AE71" s="524">
        <v>0</v>
      </c>
      <c r="AF71" s="524">
        <v>0</v>
      </c>
      <c r="AG71" s="524">
        <v>0</v>
      </c>
      <c r="AH71" s="524">
        <v>0</v>
      </c>
      <c r="AI71" s="524">
        <v>0</v>
      </c>
      <c r="AJ71" s="395">
        <v>1</v>
      </c>
      <c r="AK71" s="395">
        <v>0</v>
      </c>
      <c r="AL71" s="395">
        <v>3</v>
      </c>
      <c r="AM71" s="395">
        <v>3</v>
      </c>
      <c r="AN71" s="395">
        <v>0</v>
      </c>
      <c r="AO71" s="525">
        <v>0</v>
      </c>
      <c r="AP71" s="396">
        <v>3</v>
      </c>
      <c r="AQ71" s="526">
        <v>8</v>
      </c>
      <c r="AR71" s="527">
        <v>6</v>
      </c>
      <c r="AS71" s="527">
        <v>11</v>
      </c>
      <c r="AT71" s="527">
        <v>0</v>
      </c>
      <c r="AU71" s="527">
        <v>4</v>
      </c>
      <c r="AV71" s="395">
        <v>1</v>
      </c>
      <c r="AW71" s="395">
        <v>2</v>
      </c>
      <c r="AX71" s="395">
        <v>6</v>
      </c>
      <c r="AY71" s="395">
        <v>2</v>
      </c>
      <c r="AZ71" s="395">
        <v>0</v>
      </c>
      <c r="BA71" s="422"/>
      <c r="BB71" s="422"/>
      <c r="BC71" s="422"/>
      <c r="BD71" s="422"/>
      <c r="BE71" s="422"/>
      <c r="BF71" s="422"/>
      <c r="BG71" s="422"/>
      <c r="BH71" s="422"/>
      <c r="BI71" s="423">
        <f t="shared" si="5"/>
        <v>11</v>
      </c>
      <c r="BJ71" s="422"/>
      <c r="BK71" s="422"/>
      <c r="BL71" s="422"/>
      <c r="BM71" s="422"/>
      <c r="BN71" s="422"/>
      <c r="BO71" s="528">
        <v>1.64</v>
      </c>
      <c r="BP71" s="423">
        <f t="shared" si="6"/>
        <v>11</v>
      </c>
      <c r="BQ71" s="422"/>
      <c r="BR71" s="422"/>
      <c r="BS71" s="422"/>
      <c r="BT71" s="422"/>
      <c r="BU71" s="422"/>
      <c r="BV71" s="422"/>
      <c r="BW71" s="422"/>
      <c r="BX71" s="422"/>
      <c r="BY71" s="422"/>
      <c r="BZ71" s="422"/>
      <c r="CA71" s="422"/>
      <c r="CB71" s="422"/>
      <c r="CC71" s="422"/>
      <c r="CD71" s="422"/>
      <c r="CE71" s="422"/>
      <c r="CF71" s="422"/>
      <c r="CG71" s="547"/>
    </row>
    <row r="72" spans="1:85" ht="16.5" customHeight="1">
      <c r="A72" s="80">
        <v>68</v>
      </c>
      <c r="B72" s="86" t="s">
        <v>867</v>
      </c>
      <c r="C72" s="88" t="s">
        <v>28</v>
      </c>
      <c r="D72" s="86" t="s">
        <v>2233</v>
      </c>
      <c r="E72" s="86" t="s">
        <v>859</v>
      </c>
      <c r="F72" s="91" t="s">
        <v>724</v>
      </c>
      <c r="G72" s="90" t="s">
        <v>868</v>
      </c>
      <c r="H72" s="512">
        <v>3</v>
      </c>
      <c r="I72" s="390" t="s">
        <v>26</v>
      </c>
      <c r="J72" s="390"/>
      <c r="K72" s="88" t="s">
        <v>5123</v>
      </c>
      <c r="L72" s="522">
        <v>2</v>
      </c>
      <c r="M72" s="367">
        <v>1</v>
      </c>
      <c r="N72" s="367">
        <v>1</v>
      </c>
      <c r="O72" s="523">
        <v>13</v>
      </c>
      <c r="P72" s="523">
        <v>26</v>
      </c>
      <c r="Q72" s="523">
        <v>9</v>
      </c>
      <c r="R72" s="523">
        <v>2</v>
      </c>
      <c r="S72" s="523">
        <v>6</v>
      </c>
      <c r="T72" s="523">
        <v>1</v>
      </c>
      <c r="U72" s="524">
        <v>0</v>
      </c>
      <c r="V72" s="524">
        <v>0</v>
      </c>
      <c r="W72" s="524">
        <v>0</v>
      </c>
      <c r="X72" s="524">
        <v>0</v>
      </c>
      <c r="Y72" s="524">
        <v>0</v>
      </c>
      <c r="Z72" s="524">
        <v>0</v>
      </c>
      <c r="AA72" s="524">
        <v>16</v>
      </c>
      <c r="AB72" s="524">
        <v>42</v>
      </c>
      <c r="AC72" s="524">
        <v>13</v>
      </c>
      <c r="AD72" s="524">
        <v>0</v>
      </c>
      <c r="AE72" s="524">
        <v>0</v>
      </c>
      <c r="AF72" s="524">
        <v>0</v>
      </c>
      <c r="AG72" s="524">
        <v>0</v>
      </c>
      <c r="AH72" s="524">
        <v>0</v>
      </c>
      <c r="AI72" s="524">
        <v>0</v>
      </c>
      <c r="AJ72" s="395">
        <v>1</v>
      </c>
      <c r="AK72" s="395">
        <v>0</v>
      </c>
      <c r="AL72" s="395">
        <v>5</v>
      </c>
      <c r="AM72" s="395">
        <v>5</v>
      </c>
      <c r="AN72" s="395">
        <v>0</v>
      </c>
      <c r="AO72" s="525">
        <v>0</v>
      </c>
      <c r="AP72" s="396">
        <v>0</v>
      </c>
      <c r="AQ72" s="526">
        <v>37</v>
      </c>
      <c r="AR72" s="527">
        <v>38</v>
      </c>
      <c r="AS72" s="527">
        <v>37</v>
      </c>
      <c r="AT72" s="527">
        <v>0</v>
      </c>
      <c r="AU72" s="527">
        <v>11</v>
      </c>
      <c r="AV72" s="395">
        <v>1</v>
      </c>
      <c r="AW72" s="395">
        <v>5</v>
      </c>
      <c r="AX72" s="395">
        <v>37</v>
      </c>
      <c r="AY72" s="395">
        <v>2</v>
      </c>
      <c r="AZ72" s="395">
        <v>0</v>
      </c>
      <c r="BA72" s="422"/>
      <c r="BB72" s="422"/>
      <c r="BC72" s="422"/>
      <c r="BD72" s="422"/>
      <c r="BE72" s="422"/>
      <c r="BF72" s="422"/>
      <c r="BG72" s="422"/>
      <c r="BH72" s="422"/>
      <c r="BI72" s="423">
        <f t="shared" si="5"/>
        <v>37</v>
      </c>
      <c r="BJ72" s="422"/>
      <c r="BK72" s="422"/>
      <c r="BL72" s="422"/>
      <c r="BM72" s="422"/>
      <c r="BN72" s="422"/>
      <c r="BO72" s="528">
        <v>1.39</v>
      </c>
      <c r="BP72" s="423">
        <f t="shared" si="6"/>
        <v>37</v>
      </c>
      <c r="BQ72" s="422"/>
      <c r="BR72" s="422"/>
      <c r="BS72" s="422"/>
      <c r="BT72" s="422"/>
      <c r="BU72" s="422"/>
      <c r="BV72" s="422"/>
      <c r="BW72" s="422"/>
      <c r="BX72" s="422"/>
      <c r="BY72" s="422"/>
      <c r="BZ72" s="422"/>
      <c r="CA72" s="422"/>
      <c r="CB72" s="422"/>
      <c r="CC72" s="422"/>
      <c r="CD72" s="422"/>
      <c r="CE72" s="422"/>
      <c r="CF72" s="422"/>
      <c r="CG72" s="547"/>
    </row>
    <row r="73" spans="1:85" ht="16.5" customHeight="1">
      <c r="A73" s="80">
        <v>69</v>
      </c>
      <c r="B73" s="86" t="s">
        <v>869</v>
      </c>
      <c r="C73" s="88" t="s">
        <v>28</v>
      </c>
      <c r="D73" s="86" t="s">
        <v>2233</v>
      </c>
      <c r="E73" s="86" t="s">
        <v>859</v>
      </c>
      <c r="F73" s="91" t="s">
        <v>724</v>
      </c>
      <c r="G73" s="90" t="s">
        <v>870</v>
      </c>
      <c r="H73" s="512">
        <v>3</v>
      </c>
      <c r="I73" s="390" t="s">
        <v>26</v>
      </c>
      <c r="J73" s="390"/>
      <c r="K73" s="88" t="s">
        <v>5123</v>
      </c>
      <c r="L73" s="522">
        <v>2</v>
      </c>
      <c r="M73" s="367">
        <v>1</v>
      </c>
      <c r="N73" s="367">
        <v>1</v>
      </c>
      <c r="O73" s="523">
        <v>18</v>
      </c>
      <c r="P73" s="523">
        <v>3</v>
      </c>
      <c r="Q73" s="523">
        <v>0</v>
      </c>
      <c r="R73" s="523">
        <v>5</v>
      </c>
      <c r="S73" s="523">
        <v>0</v>
      </c>
      <c r="T73" s="523">
        <v>0</v>
      </c>
      <c r="U73" s="524">
        <v>0</v>
      </c>
      <c r="V73" s="524">
        <v>0</v>
      </c>
      <c r="W73" s="524">
        <v>0</v>
      </c>
      <c r="X73" s="524">
        <v>0</v>
      </c>
      <c r="Y73" s="524">
        <v>0</v>
      </c>
      <c r="Z73" s="524">
        <v>0</v>
      </c>
      <c r="AA73" s="524">
        <v>34</v>
      </c>
      <c r="AB73" s="524">
        <v>4</v>
      </c>
      <c r="AC73" s="524">
        <v>0</v>
      </c>
      <c r="AD73" s="524">
        <v>0</v>
      </c>
      <c r="AE73" s="524">
        <v>0</v>
      </c>
      <c r="AF73" s="524">
        <v>0</v>
      </c>
      <c r="AG73" s="524">
        <v>0</v>
      </c>
      <c r="AH73" s="524">
        <v>0</v>
      </c>
      <c r="AI73" s="524">
        <v>0</v>
      </c>
      <c r="AJ73" s="395">
        <v>1</v>
      </c>
      <c r="AK73" s="395">
        <v>0</v>
      </c>
      <c r="AL73" s="395">
        <v>9</v>
      </c>
      <c r="AM73" s="395">
        <v>9</v>
      </c>
      <c r="AN73" s="395">
        <v>0</v>
      </c>
      <c r="AO73" s="525">
        <v>0</v>
      </c>
      <c r="AP73" s="396">
        <v>0</v>
      </c>
      <c r="AQ73" s="526">
        <v>34</v>
      </c>
      <c r="AR73" s="527">
        <v>34</v>
      </c>
      <c r="AS73" s="527">
        <v>34</v>
      </c>
      <c r="AT73" s="527">
        <v>0</v>
      </c>
      <c r="AU73" s="527">
        <v>9</v>
      </c>
      <c r="AV73" s="395">
        <v>1</v>
      </c>
      <c r="AW73" s="395">
        <v>9</v>
      </c>
      <c r="AX73" s="395">
        <v>34</v>
      </c>
      <c r="AY73" s="395">
        <v>2</v>
      </c>
      <c r="AZ73" s="395">
        <v>0</v>
      </c>
      <c r="BA73" s="422"/>
      <c r="BB73" s="422"/>
      <c r="BC73" s="422"/>
      <c r="BD73" s="422"/>
      <c r="BE73" s="422"/>
      <c r="BF73" s="422"/>
      <c r="BG73" s="422"/>
      <c r="BH73" s="422"/>
      <c r="BI73" s="423">
        <f t="shared" si="5"/>
        <v>34</v>
      </c>
      <c r="BJ73" s="422"/>
      <c r="BK73" s="422"/>
      <c r="BL73" s="422"/>
      <c r="BM73" s="422"/>
      <c r="BN73" s="422"/>
      <c r="BO73" s="528">
        <v>1.8833</v>
      </c>
      <c r="BP73" s="423">
        <f t="shared" si="6"/>
        <v>34</v>
      </c>
      <c r="BQ73" s="422"/>
      <c r="BR73" s="422"/>
      <c r="BS73" s="422"/>
      <c r="BT73" s="422"/>
      <c r="BU73" s="422"/>
      <c r="BV73" s="422"/>
      <c r="BW73" s="422"/>
      <c r="BX73" s="422"/>
      <c r="BY73" s="422"/>
      <c r="BZ73" s="422"/>
      <c r="CA73" s="422"/>
      <c r="CB73" s="422"/>
      <c r="CC73" s="422"/>
      <c r="CD73" s="422"/>
      <c r="CE73" s="422"/>
      <c r="CF73" s="422"/>
      <c r="CG73" s="547"/>
    </row>
    <row r="74" spans="1:85" ht="16.5" customHeight="1">
      <c r="A74" s="81">
        <v>70</v>
      </c>
      <c r="B74" s="86" t="s">
        <v>871</v>
      </c>
      <c r="C74" s="88" t="s">
        <v>28</v>
      </c>
      <c r="D74" s="86" t="s">
        <v>2233</v>
      </c>
      <c r="E74" s="86" t="s">
        <v>859</v>
      </c>
      <c r="F74" s="89" t="s">
        <v>730</v>
      </c>
      <c r="G74" s="90" t="s">
        <v>872</v>
      </c>
      <c r="H74" s="512">
        <v>9</v>
      </c>
      <c r="I74" s="390" t="s">
        <v>26</v>
      </c>
      <c r="J74" s="390"/>
      <c r="K74" s="88" t="s">
        <v>5123</v>
      </c>
      <c r="L74" s="522">
        <v>2</v>
      </c>
      <c r="M74" s="367">
        <v>1</v>
      </c>
      <c r="N74" s="367">
        <v>1</v>
      </c>
      <c r="O74" s="523">
        <v>6</v>
      </c>
      <c r="P74" s="523">
        <v>5</v>
      </c>
      <c r="Q74" s="523">
        <v>0</v>
      </c>
      <c r="R74" s="523">
        <v>2</v>
      </c>
      <c r="S74" s="523">
        <v>1</v>
      </c>
      <c r="T74" s="523">
        <v>0</v>
      </c>
      <c r="U74" s="524">
        <v>0</v>
      </c>
      <c r="V74" s="524">
        <v>0</v>
      </c>
      <c r="W74" s="524">
        <v>0</v>
      </c>
      <c r="X74" s="524">
        <v>0</v>
      </c>
      <c r="Y74" s="524">
        <v>0</v>
      </c>
      <c r="Z74" s="524">
        <v>0</v>
      </c>
      <c r="AA74" s="524">
        <v>7</v>
      </c>
      <c r="AB74" s="524">
        <v>9</v>
      </c>
      <c r="AC74" s="524">
        <v>0</v>
      </c>
      <c r="AD74" s="524">
        <v>0</v>
      </c>
      <c r="AE74" s="524">
        <v>0</v>
      </c>
      <c r="AF74" s="524">
        <v>0</v>
      </c>
      <c r="AG74" s="524">
        <v>0</v>
      </c>
      <c r="AH74" s="524">
        <v>0</v>
      </c>
      <c r="AI74" s="524">
        <v>0</v>
      </c>
      <c r="AJ74" s="395">
        <v>1</v>
      </c>
      <c r="AK74" s="395">
        <v>0</v>
      </c>
      <c r="AL74" s="395">
        <v>5</v>
      </c>
      <c r="AM74" s="395">
        <v>6</v>
      </c>
      <c r="AN74" s="395">
        <v>0</v>
      </c>
      <c r="AO74" s="525">
        <v>0</v>
      </c>
      <c r="AP74" s="396">
        <v>0</v>
      </c>
      <c r="AQ74" s="526">
        <v>32</v>
      </c>
      <c r="AR74" s="527">
        <v>32</v>
      </c>
      <c r="AS74" s="527">
        <v>32</v>
      </c>
      <c r="AT74" s="527">
        <v>0</v>
      </c>
      <c r="AU74" s="527">
        <v>9</v>
      </c>
      <c r="AV74" s="395">
        <v>1</v>
      </c>
      <c r="AW74" s="395">
        <v>5</v>
      </c>
      <c r="AX74" s="395">
        <v>31</v>
      </c>
      <c r="AY74" s="395">
        <v>2</v>
      </c>
      <c r="AZ74" s="395">
        <v>0</v>
      </c>
      <c r="BA74" s="422"/>
      <c r="BB74" s="422"/>
      <c r="BC74" s="422"/>
      <c r="BD74" s="422"/>
      <c r="BE74" s="422"/>
      <c r="BF74" s="422"/>
      <c r="BG74" s="422"/>
      <c r="BH74" s="422"/>
      <c r="BI74" s="423">
        <f t="shared" si="5"/>
        <v>32</v>
      </c>
      <c r="BJ74" s="422"/>
      <c r="BK74" s="422"/>
      <c r="BL74" s="422"/>
      <c r="BM74" s="422"/>
      <c r="BN74" s="422"/>
      <c r="BO74" s="528">
        <v>0.77700000000000002</v>
      </c>
      <c r="BP74" s="423">
        <f t="shared" si="6"/>
        <v>32</v>
      </c>
      <c r="BQ74" s="422"/>
      <c r="BR74" s="422"/>
      <c r="BS74" s="422"/>
      <c r="BT74" s="422"/>
      <c r="BU74" s="422"/>
      <c r="BV74" s="422"/>
      <c r="BW74" s="422"/>
      <c r="BX74" s="422"/>
      <c r="BY74" s="422"/>
      <c r="BZ74" s="422"/>
      <c r="CA74" s="422"/>
      <c r="CB74" s="422"/>
      <c r="CC74" s="422"/>
      <c r="CD74" s="422"/>
      <c r="CE74" s="422"/>
      <c r="CF74" s="422"/>
      <c r="CG74" s="547"/>
    </row>
    <row r="75" spans="1:85" ht="16.5" customHeight="1">
      <c r="A75" s="80">
        <v>71</v>
      </c>
      <c r="B75" s="86" t="s">
        <v>873</v>
      </c>
      <c r="C75" s="88" t="s">
        <v>28</v>
      </c>
      <c r="D75" s="86" t="s">
        <v>2233</v>
      </c>
      <c r="E75" s="86" t="s">
        <v>859</v>
      </c>
      <c r="F75" s="87" t="s">
        <v>727</v>
      </c>
      <c r="G75" s="90" t="s">
        <v>874</v>
      </c>
      <c r="H75" s="512">
        <v>10</v>
      </c>
      <c r="I75" s="390" t="s">
        <v>26</v>
      </c>
      <c r="J75" s="390" t="s">
        <v>35</v>
      </c>
      <c r="K75" s="88" t="s">
        <v>5123</v>
      </c>
      <c r="L75" s="522">
        <v>3</v>
      </c>
      <c r="M75" s="367">
        <v>1</v>
      </c>
      <c r="N75" s="367">
        <v>1</v>
      </c>
      <c r="O75" s="523">
        <v>12</v>
      </c>
      <c r="P75" s="523">
        <v>2</v>
      </c>
      <c r="Q75" s="523">
        <v>0</v>
      </c>
      <c r="R75" s="523">
        <v>5</v>
      </c>
      <c r="S75" s="523">
        <v>0</v>
      </c>
      <c r="T75" s="523">
        <v>0</v>
      </c>
      <c r="U75" s="524">
        <v>0</v>
      </c>
      <c r="V75" s="524">
        <v>0</v>
      </c>
      <c r="W75" s="524">
        <v>0</v>
      </c>
      <c r="X75" s="524">
        <v>0</v>
      </c>
      <c r="Y75" s="524">
        <v>0</v>
      </c>
      <c r="Z75" s="524">
        <v>0</v>
      </c>
      <c r="AA75" s="524">
        <v>21</v>
      </c>
      <c r="AB75" s="524">
        <v>4</v>
      </c>
      <c r="AC75" s="524">
        <v>0</v>
      </c>
      <c r="AD75" s="524">
        <v>0</v>
      </c>
      <c r="AE75" s="524">
        <v>0</v>
      </c>
      <c r="AF75" s="524">
        <v>0</v>
      </c>
      <c r="AG75" s="524">
        <v>0</v>
      </c>
      <c r="AH75" s="524">
        <v>0</v>
      </c>
      <c r="AI75" s="524">
        <v>0</v>
      </c>
      <c r="AJ75" s="395">
        <v>1</v>
      </c>
      <c r="AK75" s="395">
        <v>0</v>
      </c>
      <c r="AL75" s="395">
        <v>6</v>
      </c>
      <c r="AM75" s="395">
        <v>6</v>
      </c>
      <c r="AN75" s="395">
        <v>0</v>
      </c>
      <c r="AO75" s="525">
        <v>0</v>
      </c>
      <c r="AP75" s="396">
        <v>0</v>
      </c>
      <c r="AQ75" s="526">
        <v>24</v>
      </c>
      <c r="AR75" s="527">
        <v>29</v>
      </c>
      <c r="AS75" s="527">
        <v>24</v>
      </c>
      <c r="AT75" s="527">
        <v>0</v>
      </c>
      <c r="AU75" s="527">
        <v>8</v>
      </c>
      <c r="AV75" s="395">
        <v>1</v>
      </c>
      <c r="AW75" s="395">
        <v>5</v>
      </c>
      <c r="AX75" s="395">
        <v>24</v>
      </c>
      <c r="AY75" s="395">
        <v>2</v>
      </c>
      <c r="AZ75" s="395">
        <v>0</v>
      </c>
      <c r="BA75" s="422"/>
      <c r="BB75" s="422"/>
      <c r="BC75" s="422"/>
      <c r="BD75" s="422"/>
      <c r="BE75" s="422"/>
      <c r="BF75" s="422"/>
      <c r="BG75" s="422"/>
      <c r="BH75" s="422"/>
      <c r="BI75" s="423">
        <f t="shared" si="5"/>
        <v>24</v>
      </c>
      <c r="BJ75" s="422"/>
      <c r="BK75" s="422"/>
      <c r="BL75" s="422"/>
      <c r="BM75" s="422"/>
      <c r="BN75" s="422"/>
      <c r="BO75" s="528">
        <v>0.88880000000000003</v>
      </c>
      <c r="BP75" s="423">
        <f t="shared" si="6"/>
        <v>24</v>
      </c>
      <c r="BQ75" s="422"/>
      <c r="BR75" s="422"/>
      <c r="BS75" s="422"/>
      <c r="BT75" s="422"/>
      <c r="BU75" s="422"/>
      <c r="BV75" s="422"/>
      <c r="BW75" s="422"/>
      <c r="BX75" s="422"/>
      <c r="BY75" s="422"/>
      <c r="BZ75" s="422"/>
      <c r="CA75" s="422"/>
      <c r="CB75" s="422"/>
      <c r="CC75" s="422"/>
      <c r="CD75" s="422"/>
      <c r="CE75" s="422"/>
      <c r="CF75" s="422"/>
      <c r="CG75" s="547"/>
    </row>
    <row r="76" spans="1:85" ht="16.5" customHeight="1">
      <c r="A76" s="80">
        <v>72</v>
      </c>
      <c r="B76" s="86" t="s">
        <v>875</v>
      </c>
      <c r="C76" s="88" t="s">
        <v>28</v>
      </c>
      <c r="D76" s="86" t="s">
        <v>2233</v>
      </c>
      <c r="E76" s="86" t="s">
        <v>859</v>
      </c>
      <c r="F76" s="89" t="s">
        <v>730</v>
      </c>
      <c r="G76" s="90" t="s">
        <v>876</v>
      </c>
      <c r="H76" s="512">
        <v>3</v>
      </c>
      <c r="I76" s="390" t="s">
        <v>2804</v>
      </c>
      <c r="J76" s="390"/>
      <c r="K76" s="88" t="s">
        <v>5123</v>
      </c>
      <c r="L76" s="522">
        <v>2</v>
      </c>
      <c r="M76" s="367">
        <v>1</v>
      </c>
      <c r="N76" s="367">
        <v>1</v>
      </c>
      <c r="O76" s="523">
        <v>5</v>
      </c>
      <c r="P76" s="523">
        <v>3</v>
      </c>
      <c r="Q76" s="523">
        <v>5</v>
      </c>
      <c r="R76" s="523">
        <v>1</v>
      </c>
      <c r="S76" s="523">
        <v>0</v>
      </c>
      <c r="T76" s="523">
        <v>0</v>
      </c>
      <c r="U76" s="524">
        <v>0</v>
      </c>
      <c r="V76" s="524">
        <v>0</v>
      </c>
      <c r="W76" s="524">
        <v>0</v>
      </c>
      <c r="X76" s="524">
        <v>0</v>
      </c>
      <c r="Y76" s="524">
        <v>0</v>
      </c>
      <c r="Z76" s="524">
        <v>0</v>
      </c>
      <c r="AA76" s="524">
        <v>2</v>
      </c>
      <c r="AB76" s="524">
        <v>2</v>
      </c>
      <c r="AC76" s="524">
        <v>4</v>
      </c>
      <c r="AD76" s="524">
        <v>0</v>
      </c>
      <c r="AE76" s="524">
        <v>0</v>
      </c>
      <c r="AF76" s="524">
        <v>0</v>
      </c>
      <c r="AG76" s="524">
        <v>0</v>
      </c>
      <c r="AH76" s="524">
        <v>0</v>
      </c>
      <c r="AI76" s="524">
        <v>0</v>
      </c>
      <c r="AJ76" s="395">
        <v>1</v>
      </c>
      <c r="AK76" s="395">
        <v>0</v>
      </c>
      <c r="AL76" s="395">
        <v>5</v>
      </c>
      <c r="AM76" s="395">
        <v>4</v>
      </c>
      <c r="AN76" s="395">
        <v>0</v>
      </c>
      <c r="AO76" s="525">
        <v>0</v>
      </c>
      <c r="AP76" s="396">
        <v>0</v>
      </c>
      <c r="AQ76" s="526">
        <v>19</v>
      </c>
      <c r="AR76" s="527">
        <v>15</v>
      </c>
      <c r="AS76" s="527">
        <v>19</v>
      </c>
      <c r="AT76" s="527">
        <v>0</v>
      </c>
      <c r="AU76" s="527">
        <v>9</v>
      </c>
      <c r="AV76" s="395">
        <v>1</v>
      </c>
      <c r="AW76" s="395">
        <v>5</v>
      </c>
      <c r="AX76" s="395">
        <v>19</v>
      </c>
      <c r="AY76" s="395">
        <v>2</v>
      </c>
      <c r="AZ76" s="395">
        <v>0</v>
      </c>
      <c r="BA76" s="422"/>
      <c r="BB76" s="422"/>
      <c r="BC76" s="422"/>
      <c r="BD76" s="422"/>
      <c r="BE76" s="422"/>
      <c r="BF76" s="422"/>
      <c r="BG76" s="422"/>
      <c r="BH76" s="422"/>
      <c r="BI76" s="423">
        <f t="shared" si="5"/>
        <v>19</v>
      </c>
      <c r="BJ76" s="422"/>
      <c r="BK76" s="422"/>
      <c r="BL76" s="422"/>
      <c r="BM76" s="422"/>
      <c r="BN76" s="422"/>
      <c r="BO76" s="528">
        <v>1.8849</v>
      </c>
      <c r="BP76" s="423">
        <f t="shared" si="6"/>
        <v>19</v>
      </c>
      <c r="BQ76" s="422"/>
      <c r="BR76" s="422"/>
      <c r="BS76" s="422"/>
      <c r="BT76" s="422"/>
      <c r="BU76" s="422"/>
      <c r="BV76" s="422"/>
      <c r="BW76" s="422"/>
      <c r="BX76" s="422"/>
      <c r="BY76" s="422"/>
      <c r="BZ76" s="422"/>
      <c r="CA76" s="422"/>
      <c r="CB76" s="422"/>
      <c r="CC76" s="422"/>
      <c r="CD76" s="422"/>
      <c r="CE76" s="422"/>
      <c r="CF76" s="422"/>
      <c r="CG76" s="547"/>
    </row>
    <row r="77" spans="1:85" ht="16.5" customHeight="1">
      <c r="A77" s="81">
        <v>73</v>
      </c>
      <c r="B77" s="86" t="s">
        <v>877</v>
      </c>
      <c r="C77" s="88" t="s">
        <v>28</v>
      </c>
      <c r="D77" s="86" t="s">
        <v>2233</v>
      </c>
      <c r="E77" s="86" t="s">
        <v>859</v>
      </c>
      <c r="F77" s="87" t="s">
        <v>727</v>
      </c>
      <c r="G77" s="90" t="s">
        <v>878</v>
      </c>
      <c r="H77" s="512">
        <v>5</v>
      </c>
      <c r="I77" s="390" t="s">
        <v>2353</v>
      </c>
      <c r="J77" s="390" t="s">
        <v>35</v>
      </c>
      <c r="K77" s="88" t="s">
        <v>5123</v>
      </c>
      <c r="L77" s="522">
        <v>3</v>
      </c>
      <c r="M77" s="367">
        <v>1</v>
      </c>
      <c r="N77" s="367">
        <v>1</v>
      </c>
      <c r="O77" s="523">
        <v>20</v>
      </c>
      <c r="P77" s="523">
        <v>6</v>
      </c>
      <c r="Q77" s="523">
        <v>1</v>
      </c>
      <c r="R77" s="523">
        <v>6</v>
      </c>
      <c r="S77" s="523">
        <v>3</v>
      </c>
      <c r="T77" s="523">
        <v>1</v>
      </c>
      <c r="U77" s="524">
        <v>0</v>
      </c>
      <c r="V77" s="524">
        <v>0</v>
      </c>
      <c r="W77" s="524">
        <v>0</v>
      </c>
      <c r="X77" s="524">
        <v>0</v>
      </c>
      <c r="Y77" s="524">
        <v>0</v>
      </c>
      <c r="Z77" s="524">
        <v>0</v>
      </c>
      <c r="AA77" s="524">
        <v>40</v>
      </c>
      <c r="AB77" s="524">
        <v>11</v>
      </c>
      <c r="AC77" s="524">
        <v>3</v>
      </c>
      <c r="AD77" s="524">
        <v>0</v>
      </c>
      <c r="AE77" s="524">
        <v>0</v>
      </c>
      <c r="AF77" s="524">
        <v>0</v>
      </c>
      <c r="AG77" s="524">
        <v>0</v>
      </c>
      <c r="AH77" s="524">
        <v>0</v>
      </c>
      <c r="AI77" s="524">
        <v>0</v>
      </c>
      <c r="AJ77" s="395">
        <v>1</v>
      </c>
      <c r="AK77" s="395">
        <v>0</v>
      </c>
      <c r="AL77" s="395">
        <v>7</v>
      </c>
      <c r="AM77" s="395">
        <v>7</v>
      </c>
      <c r="AN77" s="395">
        <v>0</v>
      </c>
      <c r="AO77" s="525">
        <v>0</v>
      </c>
      <c r="AP77" s="396">
        <v>0</v>
      </c>
      <c r="AQ77" s="526">
        <v>37</v>
      </c>
      <c r="AR77" s="527">
        <v>37</v>
      </c>
      <c r="AS77" s="527">
        <v>37</v>
      </c>
      <c r="AT77" s="527">
        <v>0</v>
      </c>
      <c r="AU77" s="527">
        <v>14</v>
      </c>
      <c r="AV77" s="395">
        <v>1</v>
      </c>
      <c r="AW77" s="395">
        <v>0</v>
      </c>
      <c r="AX77" s="395">
        <v>41</v>
      </c>
      <c r="AY77" s="395">
        <v>2</v>
      </c>
      <c r="AZ77" s="395">
        <v>0</v>
      </c>
      <c r="BA77" s="422"/>
      <c r="BB77" s="422"/>
      <c r="BC77" s="422"/>
      <c r="BD77" s="422"/>
      <c r="BE77" s="422"/>
      <c r="BF77" s="422"/>
      <c r="BG77" s="422"/>
      <c r="BH77" s="422"/>
      <c r="BI77" s="423">
        <f t="shared" si="5"/>
        <v>37</v>
      </c>
      <c r="BJ77" s="422"/>
      <c r="BK77" s="422"/>
      <c r="BL77" s="422"/>
      <c r="BM77" s="422"/>
      <c r="BN77" s="422"/>
      <c r="BO77" s="528">
        <v>2.96</v>
      </c>
      <c r="BP77" s="423">
        <f t="shared" si="6"/>
        <v>37</v>
      </c>
      <c r="BQ77" s="422"/>
      <c r="BR77" s="422"/>
      <c r="BS77" s="422"/>
      <c r="BT77" s="422"/>
      <c r="BU77" s="422"/>
      <c r="BV77" s="422"/>
      <c r="BW77" s="422"/>
      <c r="BX77" s="422"/>
      <c r="BY77" s="422"/>
      <c r="BZ77" s="422"/>
      <c r="CA77" s="422"/>
      <c r="CB77" s="422"/>
      <c r="CC77" s="422"/>
      <c r="CD77" s="422"/>
      <c r="CE77" s="422"/>
      <c r="CF77" s="422"/>
      <c r="CG77" s="547"/>
    </row>
    <row r="78" spans="1:85" ht="16.5" customHeight="1">
      <c r="A78" s="80">
        <v>74</v>
      </c>
      <c r="B78" s="86" t="s">
        <v>879</v>
      </c>
      <c r="C78" s="88" t="s">
        <v>28</v>
      </c>
      <c r="D78" s="86" t="s">
        <v>2233</v>
      </c>
      <c r="E78" s="86" t="s">
        <v>859</v>
      </c>
      <c r="F78" s="91" t="s">
        <v>724</v>
      </c>
      <c r="G78" s="90" t="s">
        <v>880</v>
      </c>
      <c r="H78" s="512">
        <v>6</v>
      </c>
      <c r="I78" s="390" t="s">
        <v>26</v>
      </c>
      <c r="J78" s="390"/>
      <c r="K78" s="88" t="s">
        <v>5123</v>
      </c>
      <c r="L78" s="522">
        <v>2</v>
      </c>
      <c r="M78" s="367">
        <v>1</v>
      </c>
      <c r="N78" s="367">
        <v>1</v>
      </c>
      <c r="O78" s="523">
        <v>12</v>
      </c>
      <c r="P78" s="523">
        <v>10</v>
      </c>
      <c r="Q78" s="523">
        <v>0</v>
      </c>
      <c r="R78" s="523">
        <v>0</v>
      </c>
      <c r="S78" s="523">
        <v>2</v>
      </c>
      <c r="T78" s="523">
        <v>0</v>
      </c>
      <c r="U78" s="524">
        <v>0</v>
      </c>
      <c r="V78" s="524">
        <v>0</v>
      </c>
      <c r="W78" s="524">
        <v>0</v>
      </c>
      <c r="X78" s="524">
        <v>0</v>
      </c>
      <c r="Y78" s="524">
        <v>0</v>
      </c>
      <c r="Z78" s="524">
        <v>0</v>
      </c>
      <c r="AA78" s="524">
        <v>20</v>
      </c>
      <c r="AB78" s="524">
        <v>20</v>
      </c>
      <c r="AC78" s="524">
        <v>0</v>
      </c>
      <c r="AD78" s="524">
        <v>0</v>
      </c>
      <c r="AE78" s="524">
        <v>0</v>
      </c>
      <c r="AF78" s="524">
        <v>0</v>
      </c>
      <c r="AG78" s="524">
        <v>0</v>
      </c>
      <c r="AH78" s="524">
        <v>0</v>
      </c>
      <c r="AI78" s="524">
        <v>0</v>
      </c>
      <c r="AJ78" s="395">
        <v>1</v>
      </c>
      <c r="AK78" s="395">
        <v>0</v>
      </c>
      <c r="AL78" s="395">
        <v>3</v>
      </c>
      <c r="AM78" s="395">
        <v>3</v>
      </c>
      <c r="AN78" s="395">
        <v>0</v>
      </c>
      <c r="AO78" s="525">
        <v>0</v>
      </c>
      <c r="AP78" s="396">
        <v>0</v>
      </c>
      <c r="AQ78" s="526">
        <v>13</v>
      </c>
      <c r="AR78" s="527">
        <v>13</v>
      </c>
      <c r="AS78" s="527">
        <v>13</v>
      </c>
      <c r="AT78" s="527">
        <v>0</v>
      </c>
      <c r="AU78" s="527">
        <v>8</v>
      </c>
      <c r="AV78" s="395">
        <v>1</v>
      </c>
      <c r="AW78" s="395">
        <v>4</v>
      </c>
      <c r="AX78" s="395">
        <v>13</v>
      </c>
      <c r="AY78" s="395">
        <v>2</v>
      </c>
      <c r="AZ78" s="395">
        <v>0</v>
      </c>
      <c r="BA78" s="422"/>
      <c r="BB78" s="422"/>
      <c r="BC78" s="422"/>
      <c r="BD78" s="422"/>
      <c r="BE78" s="422"/>
      <c r="BF78" s="422"/>
      <c r="BG78" s="422"/>
      <c r="BH78" s="422"/>
      <c r="BI78" s="423">
        <f t="shared" si="5"/>
        <v>13</v>
      </c>
      <c r="BJ78" s="422"/>
      <c r="BK78" s="422"/>
      <c r="BL78" s="422"/>
      <c r="BM78" s="422"/>
      <c r="BN78" s="422"/>
      <c r="BO78" s="528">
        <v>2.1274500000000001</v>
      </c>
      <c r="BP78" s="423">
        <f t="shared" si="6"/>
        <v>13</v>
      </c>
      <c r="BQ78" s="422"/>
      <c r="BR78" s="422"/>
      <c r="BS78" s="422"/>
      <c r="BT78" s="422"/>
      <c r="BU78" s="422"/>
      <c r="BV78" s="422"/>
      <c r="BW78" s="422"/>
      <c r="BX78" s="422"/>
      <c r="BY78" s="422"/>
      <c r="BZ78" s="422"/>
      <c r="CA78" s="422"/>
      <c r="CB78" s="422"/>
      <c r="CC78" s="422"/>
      <c r="CD78" s="422"/>
      <c r="CE78" s="422"/>
      <c r="CF78" s="422"/>
      <c r="CG78" s="547"/>
    </row>
    <row r="79" spans="1:85" ht="16.5" customHeight="1">
      <c r="A79" s="80">
        <v>75</v>
      </c>
      <c r="B79" s="93" t="s">
        <v>881</v>
      </c>
      <c r="C79" s="88" t="s">
        <v>28</v>
      </c>
      <c r="D79" s="93" t="s">
        <v>2233</v>
      </c>
      <c r="E79" s="93" t="s">
        <v>859</v>
      </c>
      <c r="F79" s="87" t="s">
        <v>727</v>
      </c>
      <c r="G79" s="94" t="s">
        <v>882</v>
      </c>
      <c r="H79" s="512">
        <v>12</v>
      </c>
      <c r="I79" s="390" t="s">
        <v>2353</v>
      </c>
      <c r="J79" s="390"/>
      <c r="K79" s="88" t="s">
        <v>5126</v>
      </c>
      <c r="L79" s="522">
        <v>2</v>
      </c>
      <c r="M79" s="367">
        <v>1</v>
      </c>
      <c r="N79" s="367">
        <v>1</v>
      </c>
      <c r="O79" s="523">
        <v>4</v>
      </c>
      <c r="P79" s="523">
        <v>1</v>
      </c>
      <c r="Q79" s="523">
        <v>0</v>
      </c>
      <c r="R79" s="523">
        <v>1</v>
      </c>
      <c r="S79" s="523">
        <v>0</v>
      </c>
      <c r="T79" s="523">
        <v>0</v>
      </c>
      <c r="U79" s="524">
        <v>0</v>
      </c>
      <c r="V79" s="524">
        <v>0</v>
      </c>
      <c r="W79" s="524">
        <v>0</v>
      </c>
      <c r="X79" s="524">
        <v>0</v>
      </c>
      <c r="Y79" s="524">
        <v>0</v>
      </c>
      <c r="Z79" s="524">
        <v>0</v>
      </c>
      <c r="AA79" s="524">
        <v>6</v>
      </c>
      <c r="AB79" s="524">
        <v>2</v>
      </c>
      <c r="AC79" s="524">
        <v>0</v>
      </c>
      <c r="AD79" s="524">
        <v>0</v>
      </c>
      <c r="AE79" s="524">
        <v>0</v>
      </c>
      <c r="AF79" s="524">
        <v>0</v>
      </c>
      <c r="AG79" s="524">
        <v>0</v>
      </c>
      <c r="AH79" s="524">
        <v>0</v>
      </c>
      <c r="AI79" s="524">
        <v>0</v>
      </c>
      <c r="AJ79" s="395">
        <v>1</v>
      </c>
      <c r="AK79" s="395">
        <v>0</v>
      </c>
      <c r="AL79" s="395">
        <v>2</v>
      </c>
      <c r="AM79" s="395">
        <v>2</v>
      </c>
      <c r="AN79" s="395">
        <v>0</v>
      </c>
      <c r="AO79" s="525">
        <v>0</v>
      </c>
      <c r="AP79" s="396">
        <v>0</v>
      </c>
      <c r="AQ79" s="526">
        <v>12</v>
      </c>
      <c r="AR79" s="527">
        <v>0</v>
      </c>
      <c r="AS79" s="527">
        <v>12</v>
      </c>
      <c r="AT79" s="527">
        <v>0</v>
      </c>
      <c r="AU79" s="527">
        <v>7</v>
      </c>
      <c r="AV79" s="395">
        <v>0</v>
      </c>
      <c r="AW79" s="395">
        <v>0</v>
      </c>
      <c r="AX79" s="395">
        <v>16</v>
      </c>
      <c r="AY79" s="395">
        <v>2</v>
      </c>
      <c r="AZ79" s="395">
        <v>0</v>
      </c>
      <c r="BA79" s="422"/>
      <c r="BB79" s="422"/>
      <c r="BC79" s="422"/>
      <c r="BD79" s="422"/>
      <c r="BE79" s="422"/>
      <c r="BF79" s="422"/>
      <c r="BG79" s="422"/>
      <c r="BH79" s="422"/>
      <c r="BI79" s="423">
        <f t="shared" si="5"/>
        <v>12</v>
      </c>
      <c r="BJ79" s="422"/>
      <c r="BK79" s="422"/>
      <c r="BL79" s="422"/>
      <c r="BM79" s="422"/>
      <c r="BN79" s="422"/>
      <c r="BO79" s="528">
        <v>2.86</v>
      </c>
      <c r="BP79" s="423">
        <f t="shared" si="6"/>
        <v>12</v>
      </c>
      <c r="BQ79" s="422"/>
      <c r="BR79" s="422"/>
      <c r="BS79" s="422"/>
      <c r="BT79" s="422"/>
      <c r="BU79" s="422"/>
      <c r="BV79" s="422"/>
      <c r="BW79" s="422"/>
      <c r="BX79" s="422"/>
      <c r="BY79" s="422"/>
      <c r="BZ79" s="422"/>
      <c r="CA79" s="422"/>
      <c r="CB79" s="422"/>
      <c r="CC79" s="422"/>
      <c r="CD79" s="422"/>
      <c r="CE79" s="422"/>
      <c r="CF79" s="422"/>
      <c r="CG79" s="547"/>
    </row>
    <row r="80" spans="1:85" ht="16.5" customHeight="1">
      <c r="A80" s="81">
        <v>76</v>
      </c>
      <c r="B80" s="86" t="s">
        <v>883</v>
      </c>
      <c r="C80" s="88" t="s">
        <v>28</v>
      </c>
      <c r="D80" s="86" t="s">
        <v>2233</v>
      </c>
      <c r="E80" s="86" t="s">
        <v>859</v>
      </c>
      <c r="F80" s="87" t="s">
        <v>727</v>
      </c>
      <c r="G80" s="90" t="s">
        <v>884</v>
      </c>
      <c r="H80" s="512">
        <v>7</v>
      </c>
      <c r="I80" s="390" t="s">
        <v>2353</v>
      </c>
      <c r="J80" s="390"/>
      <c r="K80" s="88" t="s">
        <v>5123</v>
      </c>
      <c r="L80" s="522">
        <v>2</v>
      </c>
      <c r="M80" s="367">
        <v>1</v>
      </c>
      <c r="N80" s="367">
        <v>1</v>
      </c>
      <c r="O80" s="523">
        <v>6</v>
      </c>
      <c r="P80" s="523">
        <v>1</v>
      </c>
      <c r="Q80" s="523">
        <v>0</v>
      </c>
      <c r="R80" s="523">
        <v>4</v>
      </c>
      <c r="S80" s="523">
        <v>1</v>
      </c>
      <c r="T80" s="523">
        <v>0</v>
      </c>
      <c r="U80" s="524">
        <v>0</v>
      </c>
      <c r="V80" s="524">
        <v>0</v>
      </c>
      <c r="W80" s="524">
        <v>0</v>
      </c>
      <c r="X80" s="524">
        <v>0</v>
      </c>
      <c r="Y80" s="524">
        <v>0</v>
      </c>
      <c r="Z80" s="524">
        <v>0</v>
      </c>
      <c r="AA80" s="524">
        <v>14</v>
      </c>
      <c r="AB80" s="524">
        <v>2</v>
      </c>
      <c r="AC80" s="524">
        <v>0</v>
      </c>
      <c r="AD80" s="524">
        <v>0</v>
      </c>
      <c r="AE80" s="524">
        <v>0</v>
      </c>
      <c r="AF80" s="524">
        <v>0</v>
      </c>
      <c r="AG80" s="524">
        <v>0</v>
      </c>
      <c r="AH80" s="524">
        <v>0</v>
      </c>
      <c r="AI80" s="524">
        <v>0</v>
      </c>
      <c r="AJ80" s="395">
        <v>1</v>
      </c>
      <c r="AK80" s="395">
        <v>0</v>
      </c>
      <c r="AL80" s="395">
        <v>1</v>
      </c>
      <c r="AM80" s="395">
        <v>1</v>
      </c>
      <c r="AN80" s="395">
        <v>0</v>
      </c>
      <c r="AO80" s="525">
        <v>0</v>
      </c>
      <c r="AP80" s="396">
        <v>0</v>
      </c>
      <c r="AQ80" s="526">
        <v>3</v>
      </c>
      <c r="AR80" s="527">
        <v>5</v>
      </c>
      <c r="AS80" s="527">
        <v>3</v>
      </c>
      <c r="AT80" s="527">
        <v>0</v>
      </c>
      <c r="AU80" s="527">
        <v>3</v>
      </c>
      <c r="AV80" s="395">
        <v>1</v>
      </c>
      <c r="AW80" s="395">
        <v>2</v>
      </c>
      <c r="AX80" s="395">
        <v>3</v>
      </c>
      <c r="AY80" s="395">
        <v>2</v>
      </c>
      <c r="AZ80" s="395">
        <v>0</v>
      </c>
      <c r="BA80" s="422"/>
      <c r="BB80" s="422"/>
      <c r="BC80" s="422"/>
      <c r="BD80" s="422"/>
      <c r="BE80" s="422"/>
      <c r="BF80" s="422"/>
      <c r="BG80" s="422"/>
      <c r="BH80" s="422"/>
      <c r="BI80" s="423">
        <f t="shared" si="5"/>
        <v>3</v>
      </c>
      <c r="BJ80" s="422"/>
      <c r="BK80" s="422"/>
      <c r="BL80" s="422"/>
      <c r="BM80" s="422"/>
      <c r="BN80" s="422"/>
      <c r="BO80" s="528">
        <v>1.75</v>
      </c>
      <c r="BP80" s="423">
        <f t="shared" si="6"/>
        <v>3</v>
      </c>
      <c r="BQ80" s="422"/>
      <c r="BR80" s="422"/>
      <c r="BS80" s="422"/>
      <c r="BT80" s="422"/>
      <c r="BU80" s="422"/>
      <c r="BV80" s="422"/>
      <c r="BW80" s="422"/>
      <c r="BX80" s="422"/>
      <c r="BY80" s="422"/>
      <c r="BZ80" s="422"/>
      <c r="CA80" s="422"/>
      <c r="CB80" s="422"/>
      <c r="CC80" s="422"/>
      <c r="CD80" s="422"/>
      <c r="CE80" s="422"/>
      <c r="CF80" s="422"/>
      <c r="CG80" s="547"/>
    </row>
    <row r="81" spans="1:85" ht="16.5" customHeight="1">
      <c r="A81" s="80">
        <v>77</v>
      </c>
      <c r="B81" s="86" t="s">
        <v>885</v>
      </c>
      <c r="C81" s="88" t="s">
        <v>28</v>
      </c>
      <c r="D81" s="86" t="s">
        <v>2233</v>
      </c>
      <c r="E81" s="86" t="s">
        <v>859</v>
      </c>
      <c r="F81" s="87" t="s">
        <v>727</v>
      </c>
      <c r="G81" s="90" t="s">
        <v>886</v>
      </c>
      <c r="H81" s="512">
        <v>3</v>
      </c>
      <c r="I81" s="390" t="s">
        <v>2353</v>
      </c>
      <c r="J81" s="390"/>
      <c r="K81" s="88" t="s">
        <v>5126</v>
      </c>
      <c r="L81" s="522">
        <v>2</v>
      </c>
      <c r="M81" s="367">
        <v>1</v>
      </c>
      <c r="N81" s="367">
        <v>1</v>
      </c>
      <c r="O81" s="523">
        <v>3</v>
      </c>
      <c r="P81" s="523">
        <v>2</v>
      </c>
      <c r="Q81" s="523">
        <v>2</v>
      </c>
      <c r="R81" s="523">
        <v>2</v>
      </c>
      <c r="S81" s="523">
        <v>1</v>
      </c>
      <c r="T81" s="523">
        <v>1</v>
      </c>
      <c r="U81" s="524">
        <v>0</v>
      </c>
      <c r="V81" s="524">
        <v>0</v>
      </c>
      <c r="W81" s="524">
        <v>0</v>
      </c>
      <c r="X81" s="524">
        <v>0</v>
      </c>
      <c r="Y81" s="524">
        <v>0</v>
      </c>
      <c r="Z81" s="524">
        <v>0</v>
      </c>
      <c r="AA81" s="524">
        <v>6</v>
      </c>
      <c r="AB81" s="524">
        <v>5</v>
      </c>
      <c r="AC81" s="524">
        <v>3</v>
      </c>
      <c r="AD81" s="524">
        <v>0</v>
      </c>
      <c r="AE81" s="524">
        <v>0</v>
      </c>
      <c r="AF81" s="524">
        <v>0</v>
      </c>
      <c r="AG81" s="524">
        <v>0</v>
      </c>
      <c r="AH81" s="524">
        <v>0</v>
      </c>
      <c r="AI81" s="524">
        <v>0</v>
      </c>
      <c r="AJ81" s="395">
        <v>1</v>
      </c>
      <c r="AK81" s="395">
        <v>0</v>
      </c>
      <c r="AL81" s="395">
        <v>5</v>
      </c>
      <c r="AM81" s="395">
        <v>5</v>
      </c>
      <c r="AN81" s="395">
        <v>0</v>
      </c>
      <c r="AO81" s="525">
        <v>0</v>
      </c>
      <c r="AP81" s="396">
        <v>0</v>
      </c>
      <c r="AQ81" s="526">
        <v>12</v>
      </c>
      <c r="AR81" s="527">
        <v>12</v>
      </c>
      <c r="AS81" s="527">
        <v>12</v>
      </c>
      <c r="AT81" s="527">
        <v>0</v>
      </c>
      <c r="AU81" s="527">
        <v>3</v>
      </c>
      <c r="AV81" s="395">
        <v>1</v>
      </c>
      <c r="AW81" s="395">
        <v>5</v>
      </c>
      <c r="AX81" s="395">
        <v>12</v>
      </c>
      <c r="AY81" s="395">
        <v>2</v>
      </c>
      <c r="AZ81" s="395">
        <v>0</v>
      </c>
      <c r="BA81" s="422"/>
      <c r="BB81" s="422"/>
      <c r="BC81" s="422"/>
      <c r="BD81" s="422"/>
      <c r="BE81" s="422"/>
      <c r="BF81" s="422"/>
      <c r="BG81" s="422"/>
      <c r="BH81" s="422"/>
      <c r="BI81" s="423">
        <f t="shared" si="5"/>
        <v>12</v>
      </c>
      <c r="BJ81" s="422"/>
      <c r="BK81" s="422"/>
      <c r="BL81" s="422"/>
      <c r="BM81" s="422"/>
      <c r="BN81" s="422"/>
      <c r="BO81" s="528">
        <v>1.0165999999999999</v>
      </c>
      <c r="BP81" s="423">
        <f t="shared" si="6"/>
        <v>12</v>
      </c>
      <c r="BQ81" s="422"/>
      <c r="BR81" s="422"/>
      <c r="BS81" s="422"/>
      <c r="BT81" s="422"/>
      <c r="BU81" s="422"/>
      <c r="BV81" s="422"/>
      <c r="BW81" s="422"/>
      <c r="BX81" s="422"/>
      <c r="BY81" s="422"/>
      <c r="BZ81" s="422"/>
      <c r="CA81" s="422"/>
      <c r="CB81" s="422"/>
      <c r="CC81" s="422"/>
      <c r="CD81" s="422"/>
      <c r="CE81" s="422"/>
      <c r="CF81" s="422"/>
      <c r="CG81" s="547"/>
    </row>
    <row r="82" spans="1:85" ht="16.5" customHeight="1">
      <c r="A82" s="80">
        <v>78</v>
      </c>
      <c r="B82" s="86" t="s">
        <v>887</v>
      </c>
      <c r="C82" s="88" t="s">
        <v>28</v>
      </c>
      <c r="D82" s="86" t="s">
        <v>2233</v>
      </c>
      <c r="E82" s="86" t="s">
        <v>859</v>
      </c>
      <c r="F82" s="87" t="s">
        <v>727</v>
      </c>
      <c r="G82" s="90" t="s">
        <v>888</v>
      </c>
      <c r="H82" s="512">
        <v>5</v>
      </c>
      <c r="I82" s="390" t="s">
        <v>2353</v>
      </c>
      <c r="J82" s="390"/>
      <c r="K82" s="88" t="s">
        <v>5123</v>
      </c>
      <c r="L82" s="522">
        <v>2</v>
      </c>
      <c r="M82" s="367">
        <v>1</v>
      </c>
      <c r="N82" s="367">
        <v>1</v>
      </c>
      <c r="O82" s="523">
        <v>15</v>
      </c>
      <c r="P82" s="523">
        <v>0</v>
      </c>
      <c r="Q82" s="523">
        <v>0</v>
      </c>
      <c r="R82" s="523">
        <v>4</v>
      </c>
      <c r="S82" s="523">
        <v>0</v>
      </c>
      <c r="T82" s="523">
        <v>0</v>
      </c>
      <c r="U82" s="524">
        <v>0</v>
      </c>
      <c r="V82" s="524">
        <v>0</v>
      </c>
      <c r="W82" s="524">
        <v>0</v>
      </c>
      <c r="X82" s="524">
        <v>0</v>
      </c>
      <c r="Y82" s="524">
        <v>0</v>
      </c>
      <c r="Z82" s="524">
        <v>0</v>
      </c>
      <c r="AA82" s="524">
        <v>29</v>
      </c>
      <c r="AB82" s="524">
        <v>1</v>
      </c>
      <c r="AC82" s="524">
        <v>0</v>
      </c>
      <c r="AD82" s="524">
        <v>0</v>
      </c>
      <c r="AE82" s="524">
        <v>0</v>
      </c>
      <c r="AF82" s="524">
        <v>0</v>
      </c>
      <c r="AG82" s="524">
        <v>0</v>
      </c>
      <c r="AH82" s="524">
        <v>0</v>
      </c>
      <c r="AI82" s="524">
        <v>0</v>
      </c>
      <c r="AJ82" s="395">
        <v>1</v>
      </c>
      <c r="AK82" s="395">
        <v>0</v>
      </c>
      <c r="AL82" s="395">
        <v>4</v>
      </c>
      <c r="AM82" s="395">
        <v>4</v>
      </c>
      <c r="AN82" s="395">
        <v>0</v>
      </c>
      <c r="AO82" s="525">
        <v>0</v>
      </c>
      <c r="AP82" s="396">
        <v>0</v>
      </c>
      <c r="AQ82" s="526">
        <v>10</v>
      </c>
      <c r="AR82" s="527">
        <v>10</v>
      </c>
      <c r="AS82" s="527">
        <v>10</v>
      </c>
      <c r="AT82" s="527">
        <v>0</v>
      </c>
      <c r="AU82" s="527">
        <v>5</v>
      </c>
      <c r="AV82" s="395">
        <v>1</v>
      </c>
      <c r="AW82" s="395">
        <v>5</v>
      </c>
      <c r="AX82" s="395">
        <v>10</v>
      </c>
      <c r="AY82" s="395">
        <v>2</v>
      </c>
      <c r="AZ82" s="395">
        <v>0</v>
      </c>
      <c r="BA82" s="422"/>
      <c r="BB82" s="422"/>
      <c r="BC82" s="422"/>
      <c r="BD82" s="422"/>
      <c r="BE82" s="422"/>
      <c r="BF82" s="422"/>
      <c r="BG82" s="422"/>
      <c r="BH82" s="422"/>
      <c r="BI82" s="423">
        <f t="shared" si="5"/>
        <v>10</v>
      </c>
      <c r="BJ82" s="422"/>
      <c r="BK82" s="422"/>
      <c r="BL82" s="422"/>
      <c r="BM82" s="422"/>
      <c r="BN82" s="422"/>
      <c r="BO82" s="528">
        <v>2.625</v>
      </c>
      <c r="BP82" s="423">
        <f t="shared" si="6"/>
        <v>10</v>
      </c>
      <c r="BQ82" s="422"/>
      <c r="BR82" s="422"/>
      <c r="BS82" s="422"/>
      <c r="BT82" s="422"/>
      <c r="BU82" s="422"/>
      <c r="BV82" s="422"/>
      <c r="BW82" s="422"/>
      <c r="BX82" s="422"/>
      <c r="BY82" s="422"/>
      <c r="BZ82" s="422"/>
      <c r="CA82" s="422"/>
      <c r="CB82" s="422"/>
      <c r="CC82" s="422"/>
      <c r="CD82" s="422"/>
      <c r="CE82" s="422"/>
      <c r="CF82" s="422"/>
      <c r="CG82" s="547"/>
    </row>
    <row r="83" spans="1:85" ht="16.5" customHeight="1">
      <c r="A83" s="81">
        <v>79</v>
      </c>
      <c r="B83" s="86" t="s">
        <v>889</v>
      </c>
      <c r="C83" s="88" t="s">
        <v>28</v>
      </c>
      <c r="D83" s="86" t="s">
        <v>2233</v>
      </c>
      <c r="E83" s="86" t="s">
        <v>859</v>
      </c>
      <c r="F83" s="89" t="s">
        <v>730</v>
      </c>
      <c r="G83" s="90" t="s">
        <v>890</v>
      </c>
      <c r="H83" s="512">
        <v>3</v>
      </c>
      <c r="I83" s="390" t="s">
        <v>2353</v>
      </c>
      <c r="J83" s="390"/>
      <c r="K83" s="88" t="s">
        <v>5123</v>
      </c>
      <c r="L83" s="522">
        <v>2</v>
      </c>
      <c r="M83" s="367">
        <v>1</v>
      </c>
      <c r="N83" s="367">
        <v>1</v>
      </c>
      <c r="O83" s="523">
        <v>10</v>
      </c>
      <c r="P83" s="523">
        <v>1</v>
      </c>
      <c r="Q83" s="523">
        <v>0</v>
      </c>
      <c r="R83" s="523">
        <v>6</v>
      </c>
      <c r="S83" s="523">
        <v>1</v>
      </c>
      <c r="T83" s="523">
        <v>0</v>
      </c>
      <c r="U83" s="524">
        <v>0</v>
      </c>
      <c r="V83" s="524">
        <v>0</v>
      </c>
      <c r="W83" s="524">
        <v>0</v>
      </c>
      <c r="X83" s="524">
        <v>0</v>
      </c>
      <c r="Y83" s="524">
        <v>0</v>
      </c>
      <c r="Z83" s="524">
        <v>0</v>
      </c>
      <c r="AA83" s="524">
        <v>20</v>
      </c>
      <c r="AB83" s="524">
        <v>2</v>
      </c>
      <c r="AC83" s="524">
        <v>0</v>
      </c>
      <c r="AD83" s="524">
        <v>0</v>
      </c>
      <c r="AE83" s="524">
        <v>0</v>
      </c>
      <c r="AF83" s="524">
        <v>0</v>
      </c>
      <c r="AG83" s="524">
        <v>0</v>
      </c>
      <c r="AH83" s="524">
        <v>0</v>
      </c>
      <c r="AI83" s="524">
        <v>0</v>
      </c>
      <c r="AJ83" s="395">
        <v>1</v>
      </c>
      <c r="AK83" s="395">
        <v>0</v>
      </c>
      <c r="AL83" s="395">
        <v>2</v>
      </c>
      <c r="AM83" s="395">
        <v>3</v>
      </c>
      <c r="AN83" s="395">
        <v>0</v>
      </c>
      <c r="AO83" s="525">
        <v>0</v>
      </c>
      <c r="AP83" s="396">
        <v>0</v>
      </c>
      <c r="AQ83" s="526">
        <v>7</v>
      </c>
      <c r="AR83" s="527">
        <v>7</v>
      </c>
      <c r="AS83" s="527">
        <v>7</v>
      </c>
      <c r="AT83" s="527">
        <v>0</v>
      </c>
      <c r="AU83" s="527">
        <v>5</v>
      </c>
      <c r="AV83" s="395">
        <v>1</v>
      </c>
      <c r="AW83" s="395">
        <v>3</v>
      </c>
      <c r="AX83" s="395">
        <v>7</v>
      </c>
      <c r="AY83" s="395">
        <v>2</v>
      </c>
      <c r="AZ83" s="395">
        <v>0</v>
      </c>
      <c r="BA83" s="422"/>
      <c r="BB83" s="422"/>
      <c r="BC83" s="422"/>
      <c r="BD83" s="422"/>
      <c r="BE83" s="422"/>
      <c r="BF83" s="422"/>
      <c r="BG83" s="422"/>
      <c r="BH83" s="422"/>
      <c r="BI83" s="423">
        <f t="shared" si="5"/>
        <v>7</v>
      </c>
      <c r="BJ83" s="422"/>
      <c r="BK83" s="422"/>
      <c r="BL83" s="422"/>
      <c r="BM83" s="422"/>
      <c r="BN83" s="422"/>
      <c r="BO83" s="528">
        <v>1.4419999999999999</v>
      </c>
      <c r="BP83" s="423">
        <f t="shared" si="6"/>
        <v>7</v>
      </c>
      <c r="BQ83" s="422"/>
      <c r="BR83" s="422"/>
      <c r="BS83" s="422"/>
      <c r="BT83" s="422"/>
      <c r="BU83" s="422"/>
      <c r="BV83" s="422"/>
      <c r="BW83" s="422"/>
      <c r="BX83" s="422"/>
      <c r="BY83" s="422"/>
      <c r="BZ83" s="422"/>
      <c r="CA83" s="422"/>
      <c r="CB83" s="422"/>
      <c r="CC83" s="422"/>
      <c r="CD83" s="422"/>
      <c r="CE83" s="422"/>
      <c r="CF83" s="422"/>
      <c r="CG83" s="547"/>
    </row>
    <row r="84" spans="1:85" ht="16.5" customHeight="1">
      <c r="A84" s="80">
        <v>80</v>
      </c>
      <c r="B84" s="86" t="s">
        <v>891</v>
      </c>
      <c r="C84" s="88" t="s">
        <v>28</v>
      </c>
      <c r="D84" s="86" t="s">
        <v>2233</v>
      </c>
      <c r="E84" s="86" t="s">
        <v>859</v>
      </c>
      <c r="F84" s="87" t="s">
        <v>727</v>
      </c>
      <c r="G84" s="90" t="s">
        <v>892</v>
      </c>
      <c r="H84" s="512">
        <v>2</v>
      </c>
      <c r="I84" s="390" t="s">
        <v>2353</v>
      </c>
      <c r="J84" s="390"/>
      <c r="K84" s="88" t="s">
        <v>8027</v>
      </c>
      <c r="L84" s="522">
        <v>2</v>
      </c>
      <c r="M84" s="367">
        <v>1</v>
      </c>
      <c r="N84" s="367">
        <v>1</v>
      </c>
      <c r="O84" s="523">
        <v>6</v>
      </c>
      <c r="P84" s="523">
        <v>4</v>
      </c>
      <c r="Q84" s="523">
        <v>0</v>
      </c>
      <c r="R84" s="523">
        <v>3</v>
      </c>
      <c r="S84" s="523">
        <v>2</v>
      </c>
      <c r="T84" s="523">
        <v>0</v>
      </c>
      <c r="U84" s="524">
        <v>0</v>
      </c>
      <c r="V84" s="524">
        <v>0</v>
      </c>
      <c r="W84" s="524">
        <v>0</v>
      </c>
      <c r="X84" s="524">
        <v>0</v>
      </c>
      <c r="Y84" s="524">
        <v>0</v>
      </c>
      <c r="Z84" s="524">
        <v>0</v>
      </c>
      <c r="AA84" s="524">
        <v>16</v>
      </c>
      <c r="AB84" s="524">
        <v>6</v>
      </c>
      <c r="AC84" s="524">
        <v>0</v>
      </c>
      <c r="AD84" s="524">
        <v>0</v>
      </c>
      <c r="AE84" s="524">
        <v>0</v>
      </c>
      <c r="AF84" s="524">
        <v>0</v>
      </c>
      <c r="AG84" s="524">
        <v>0</v>
      </c>
      <c r="AH84" s="524">
        <v>0</v>
      </c>
      <c r="AI84" s="524">
        <v>0</v>
      </c>
      <c r="AJ84" s="395">
        <v>1</v>
      </c>
      <c r="AK84" s="395">
        <v>0</v>
      </c>
      <c r="AL84" s="395">
        <v>5</v>
      </c>
      <c r="AM84" s="395">
        <v>8</v>
      </c>
      <c r="AN84" s="395">
        <v>0</v>
      </c>
      <c r="AO84" s="525">
        <v>0</v>
      </c>
      <c r="AP84" s="396">
        <v>0</v>
      </c>
      <c r="AQ84" s="526">
        <v>15</v>
      </c>
      <c r="AR84" s="527">
        <v>15</v>
      </c>
      <c r="AS84" s="527">
        <v>15</v>
      </c>
      <c r="AT84" s="527">
        <v>0</v>
      </c>
      <c r="AU84" s="527">
        <v>5</v>
      </c>
      <c r="AV84" s="395">
        <v>1</v>
      </c>
      <c r="AW84" s="395">
        <v>6</v>
      </c>
      <c r="AX84" s="395">
        <v>15</v>
      </c>
      <c r="AY84" s="395">
        <v>2</v>
      </c>
      <c r="AZ84" s="395">
        <v>0</v>
      </c>
      <c r="BA84" s="422"/>
      <c r="BB84" s="422"/>
      <c r="BC84" s="422"/>
      <c r="BD84" s="422"/>
      <c r="BE84" s="422"/>
      <c r="BF84" s="422"/>
      <c r="BG84" s="422"/>
      <c r="BH84" s="422"/>
      <c r="BI84" s="423">
        <f t="shared" si="5"/>
        <v>15</v>
      </c>
      <c r="BJ84" s="422"/>
      <c r="BK84" s="422"/>
      <c r="BL84" s="422"/>
      <c r="BM84" s="422"/>
      <c r="BN84" s="422"/>
      <c r="BO84" s="528">
        <v>3.3380000000000001</v>
      </c>
      <c r="BP84" s="423">
        <f t="shared" si="6"/>
        <v>15</v>
      </c>
      <c r="BQ84" s="422"/>
      <c r="BR84" s="422"/>
      <c r="BS84" s="422"/>
      <c r="BT84" s="422"/>
      <c r="BU84" s="422"/>
      <c r="BV84" s="422"/>
      <c r="BW84" s="422"/>
      <c r="BX84" s="422"/>
      <c r="BY84" s="422"/>
      <c r="BZ84" s="422"/>
      <c r="CA84" s="422"/>
      <c r="CB84" s="422"/>
      <c r="CC84" s="422"/>
      <c r="CD84" s="422"/>
      <c r="CE84" s="422"/>
      <c r="CF84" s="422"/>
      <c r="CG84" s="547"/>
    </row>
    <row r="85" spans="1:85" ht="16.5" customHeight="1">
      <c r="A85" s="80">
        <v>81</v>
      </c>
      <c r="B85" s="86" t="s">
        <v>893</v>
      </c>
      <c r="C85" s="88" t="s">
        <v>28</v>
      </c>
      <c r="D85" s="86" t="s">
        <v>2233</v>
      </c>
      <c r="E85" s="86" t="s">
        <v>859</v>
      </c>
      <c r="F85" s="89" t="s">
        <v>730</v>
      </c>
      <c r="G85" s="90" t="s">
        <v>894</v>
      </c>
      <c r="H85" s="512">
        <v>2</v>
      </c>
      <c r="I85" s="390" t="s">
        <v>26</v>
      </c>
      <c r="J85" s="390"/>
      <c r="K85" s="88" t="s">
        <v>5123</v>
      </c>
      <c r="L85" s="522">
        <v>2</v>
      </c>
      <c r="M85" s="367">
        <v>1</v>
      </c>
      <c r="N85" s="367">
        <v>1</v>
      </c>
      <c r="O85" s="523">
        <v>7</v>
      </c>
      <c r="P85" s="523">
        <v>2</v>
      </c>
      <c r="Q85" s="523">
        <v>2</v>
      </c>
      <c r="R85" s="523">
        <v>5</v>
      </c>
      <c r="S85" s="523">
        <v>2</v>
      </c>
      <c r="T85" s="523">
        <v>0</v>
      </c>
      <c r="U85" s="524">
        <v>0</v>
      </c>
      <c r="V85" s="524">
        <v>0</v>
      </c>
      <c r="W85" s="524">
        <v>0</v>
      </c>
      <c r="X85" s="524">
        <v>0</v>
      </c>
      <c r="Y85" s="524">
        <v>0</v>
      </c>
      <c r="Z85" s="524">
        <v>0</v>
      </c>
      <c r="AA85" s="524">
        <v>15</v>
      </c>
      <c r="AB85" s="524">
        <v>4</v>
      </c>
      <c r="AC85" s="524">
        <v>3</v>
      </c>
      <c r="AD85" s="524">
        <v>0</v>
      </c>
      <c r="AE85" s="524">
        <v>0</v>
      </c>
      <c r="AF85" s="524">
        <v>0</v>
      </c>
      <c r="AG85" s="524">
        <v>0</v>
      </c>
      <c r="AH85" s="524">
        <v>0</v>
      </c>
      <c r="AI85" s="524">
        <v>0</v>
      </c>
      <c r="AJ85" s="395">
        <v>1</v>
      </c>
      <c r="AK85" s="395">
        <v>0</v>
      </c>
      <c r="AL85" s="395">
        <v>2</v>
      </c>
      <c r="AM85" s="395">
        <v>3</v>
      </c>
      <c r="AN85" s="395">
        <v>0</v>
      </c>
      <c r="AO85" s="525">
        <v>0</v>
      </c>
      <c r="AP85" s="396">
        <v>2</v>
      </c>
      <c r="AQ85" s="526">
        <v>11</v>
      </c>
      <c r="AR85" s="527">
        <v>11</v>
      </c>
      <c r="AS85" s="527">
        <v>11</v>
      </c>
      <c r="AT85" s="527">
        <v>2</v>
      </c>
      <c r="AU85" s="527">
        <v>6</v>
      </c>
      <c r="AV85" s="395">
        <v>1</v>
      </c>
      <c r="AW85" s="395">
        <v>3</v>
      </c>
      <c r="AX85" s="395">
        <v>11</v>
      </c>
      <c r="AY85" s="395">
        <v>2</v>
      </c>
      <c r="AZ85" s="395">
        <v>0</v>
      </c>
      <c r="BA85" s="422"/>
      <c r="BB85" s="422"/>
      <c r="BC85" s="422"/>
      <c r="BD85" s="422"/>
      <c r="BE85" s="422"/>
      <c r="BF85" s="422"/>
      <c r="BG85" s="422"/>
      <c r="BH85" s="422"/>
      <c r="BI85" s="423">
        <f t="shared" si="5"/>
        <v>11</v>
      </c>
      <c r="BJ85" s="422"/>
      <c r="BK85" s="422"/>
      <c r="BL85" s="422"/>
      <c r="BM85" s="422"/>
      <c r="BN85" s="422"/>
      <c r="BO85" s="528">
        <v>1.5860000000000001</v>
      </c>
      <c r="BP85" s="423">
        <f t="shared" si="6"/>
        <v>11</v>
      </c>
      <c r="BQ85" s="422"/>
      <c r="BR85" s="422"/>
      <c r="BS85" s="422"/>
      <c r="BT85" s="422"/>
      <c r="BU85" s="422"/>
      <c r="BV85" s="422"/>
      <c r="BW85" s="422"/>
      <c r="BX85" s="422"/>
      <c r="BY85" s="422"/>
      <c r="BZ85" s="422"/>
      <c r="CA85" s="422"/>
      <c r="CB85" s="422"/>
      <c r="CC85" s="422"/>
      <c r="CD85" s="422"/>
      <c r="CE85" s="422"/>
      <c r="CF85" s="422"/>
      <c r="CG85" s="547"/>
    </row>
    <row r="86" spans="1:85" ht="16.5" customHeight="1">
      <c r="A86" s="81">
        <v>82</v>
      </c>
      <c r="B86" s="86" t="s">
        <v>895</v>
      </c>
      <c r="C86" s="88" t="s">
        <v>28</v>
      </c>
      <c r="D86" s="86" t="s">
        <v>2233</v>
      </c>
      <c r="E86" s="86" t="s">
        <v>859</v>
      </c>
      <c r="F86" s="87" t="s">
        <v>727</v>
      </c>
      <c r="G86" s="90" t="s">
        <v>896</v>
      </c>
      <c r="H86" s="512">
        <v>3</v>
      </c>
      <c r="I86" s="390" t="s">
        <v>2353</v>
      </c>
      <c r="J86" s="390"/>
      <c r="K86" s="88" t="s">
        <v>5123</v>
      </c>
      <c r="L86" s="522">
        <v>2</v>
      </c>
      <c r="M86" s="367">
        <v>1</v>
      </c>
      <c r="N86" s="367">
        <v>1</v>
      </c>
      <c r="O86" s="523">
        <v>5</v>
      </c>
      <c r="P86" s="523">
        <v>2</v>
      </c>
      <c r="Q86" s="523">
        <v>2</v>
      </c>
      <c r="R86" s="523">
        <v>2</v>
      </c>
      <c r="S86" s="523">
        <v>2</v>
      </c>
      <c r="T86" s="523">
        <v>0</v>
      </c>
      <c r="U86" s="524">
        <v>0</v>
      </c>
      <c r="V86" s="524">
        <v>0</v>
      </c>
      <c r="W86" s="524">
        <v>0</v>
      </c>
      <c r="X86" s="524">
        <v>0</v>
      </c>
      <c r="Y86" s="524">
        <v>0</v>
      </c>
      <c r="Z86" s="524">
        <v>0</v>
      </c>
      <c r="AA86" s="524">
        <v>11</v>
      </c>
      <c r="AB86" s="524">
        <v>6</v>
      </c>
      <c r="AC86" s="524">
        <v>5</v>
      </c>
      <c r="AD86" s="524">
        <v>0</v>
      </c>
      <c r="AE86" s="524">
        <v>0</v>
      </c>
      <c r="AF86" s="524">
        <v>0</v>
      </c>
      <c r="AG86" s="524">
        <v>0</v>
      </c>
      <c r="AH86" s="524">
        <v>0</v>
      </c>
      <c r="AI86" s="524">
        <v>0</v>
      </c>
      <c r="AJ86" s="395">
        <v>1</v>
      </c>
      <c r="AK86" s="395">
        <v>0</v>
      </c>
      <c r="AL86" s="395">
        <v>3</v>
      </c>
      <c r="AM86" s="395">
        <v>3</v>
      </c>
      <c r="AN86" s="395">
        <v>1</v>
      </c>
      <c r="AO86" s="525">
        <v>0</v>
      </c>
      <c r="AP86" s="396">
        <v>0</v>
      </c>
      <c r="AQ86" s="526">
        <v>14</v>
      </c>
      <c r="AR86" s="527">
        <v>16</v>
      </c>
      <c r="AS86" s="527">
        <v>14</v>
      </c>
      <c r="AT86" s="527">
        <v>0</v>
      </c>
      <c r="AU86" s="527">
        <v>7</v>
      </c>
      <c r="AV86" s="395">
        <v>1</v>
      </c>
      <c r="AW86" s="395">
        <v>4</v>
      </c>
      <c r="AX86" s="395">
        <v>14</v>
      </c>
      <c r="AY86" s="395">
        <v>2</v>
      </c>
      <c r="AZ86" s="395">
        <v>0</v>
      </c>
      <c r="BA86" s="422"/>
      <c r="BB86" s="422"/>
      <c r="BC86" s="422"/>
      <c r="BD86" s="422"/>
      <c r="BE86" s="422"/>
      <c r="BF86" s="422"/>
      <c r="BG86" s="422"/>
      <c r="BH86" s="422"/>
      <c r="BI86" s="423">
        <f t="shared" si="5"/>
        <v>14</v>
      </c>
      <c r="BJ86" s="422"/>
      <c r="BK86" s="422"/>
      <c r="BL86" s="422"/>
      <c r="BM86" s="422"/>
      <c r="BN86" s="422"/>
      <c r="BO86" s="528">
        <v>3.1</v>
      </c>
      <c r="BP86" s="423">
        <f t="shared" si="6"/>
        <v>14</v>
      </c>
      <c r="BQ86" s="422"/>
      <c r="BR86" s="422"/>
      <c r="BS86" s="422"/>
      <c r="BT86" s="422"/>
      <c r="BU86" s="422"/>
      <c r="BV86" s="422"/>
      <c r="BW86" s="422"/>
      <c r="BX86" s="422"/>
      <c r="BY86" s="422"/>
      <c r="BZ86" s="422"/>
      <c r="CA86" s="422"/>
      <c r="CB86" s="422"/>
      <c r="CC86" s="422"/>
      <c r="CD86" s="422"/>
      <c r="CE86" s="422"/>
      <c r="CF86" s="422"/>
      <c r="CG86" s="547"/>
    </row>
    <row r="87" spans="1:85" ht="16.5" customHeight="1">
      <c r="A87" s="80">
        <v>83</v>
      </c>
      <c r="B87" s="86" t="s">
        <v>897</v>
      </c>
      <c r="C87" s="88" t="s">
        <v>28</v>
      </c>
      <c r="D87" s="86" t="s">
        <v>2233</v>
      </c>
      <c r="E87" s="86" t="s">
        <v>859</v>
      </c>
      <c r="F87" s="87" t="s">
        <v>727</v>
      </c>
      <c r="G87" s="90" t="s">
        <v>898</v>
      </c>
      <c r="H87" s="512">
        <v>2</v>
      </c>
      <c r="I87" s="390" t="s">
        <v>2353</v>
      </c>
      <c r="J87" s="390"/>
      <c r="K87" s="88" t="s">
        <v>5123</v>
      </c>
      <c r="L87" s="522">
        <v>2</v>
      </c>
      <c r="M87" s="367">
        <v>1</v>
      </c>
      <c r="N87" s="367">
        <v>1</v>
      </c>
      <c r="O87" s="523">
        <v>6</v>
      </c>
      <c r="P87" s="523">
        <v>1</v>
      </c>
      <c r="Q87" s="523">
        <v>0</v>
      </c>
      <c r="R87" s="523">
        <v>1</v>
      </c>
      <c r="S87" s="523">
        <v>1</v>
      </c>
      <c r="T87" s="523">
        <v>0</v>
      </c>
      <c r="U87" s="524">
        <v>0</v>
      </c>
      <c r="V87" s="524">
        <v>0</v>
      </c>
      <c r="W87" s="524">
        <v>0</v>
      </c>
      <c r="X87" s="524">
        <v>0</v>
      </c>
      <c r="Y87" s="524">
        <v>0</v>
      </c>
      <c r="Z87" s="524">
        <v>0</v>
      </c>
      <c r="AA87" s="524">
        <v>13</v>
      </c>
      <c r="AB87" s="524">
        <v>2</v>
      </c>
      <c r="AC87" s="524">
        <v>0</v>
      </c>
      <c r="AD87" s="524">
        <v>0</v>
      </c>
      <c r="AE87" s="524">
        <v>0</v>
      </c>
      <c r="AF87" s="524">
        <v>0</v>
      </c>
      <c r="AG87" s="524">
        <v>0</v>
      </c>
      <c r="AH87" s="524">
        <v>0</v>
      </c>
      <c r="AI87" s="524">
        <v>0</v>
      </c>
      <c r="AJ87" s="395">
        <v>1</v>
      </c>
      <c r="AK87" s="395">
        <v>0</v>
      </c>
      <c r="AL87" s="395">
        <v>3</v>
      </c>
      <c r="AM87" s="395">
        <v>3</v>
      </c>
      <c r="AN87" s="395">
        <v>0</v>
      </c>
      <c r="AO87" s="525">
        <v>0</v>
      </c>
      <c r="AP87" s="396">
        <v>0</v>
      </c>
      <c r="AQ87" s="526">
        <v>12</v>
      </c>
      <c r="AR87" s="527">
        <v>12</v>
      </c>
      <c r="AS87" s="527">
        <v>12</v>
      </c>
      <c r="AT87" s="527">
        <v>0</v>
      </c>
      <c r="AU87" s="527">
        <v>5</v>
      </c>
      <c r="AV87" s="395">
        <v>1</v>
      </c>
      <c r="AW87" s="395">
        <v>4</v>
      </c>
      <c r="AX87" s="395">
        <v>12</v>
      </c>
      <c r="AY87" s="395">
        <v>2</v>
      </c>
      <c r="AZ87" s="395">
        <v>0</v>
      </c>
      <c r="BA87" s="422"/>
      <c r="BB87" s="422"/>
      <c r="BC87" s="422"/>
      <c r="BD87" s="422"/>
      <c r="BE87" s="422"/>
      <c r="BF87" s="422"/>
      <c r="BG87" s="422"/>
      <c r="BH87" s="422"/>
      <c r="BI87" s="423">
        <f t="shared" si="5"/>
        <v>12</v>
      </c>
      <c r="BJ87" s="422"/>
      <c r="BK87" s="422"/>
      <c r="BL87" s="422"/>
      <c r="BM87" s="422"/>
      <c r="BN87" s="422"/>
      <c r="BO87" s="528">
        <v>1.3480000000000001</v>
      </c>
      <c r="BP87" s="423">
        <f t="shared" si="6"/>
        <v>12</v>
      </c>
      <c r="BQ87" s="422"/>
      <c r="BR87" s="422"/>
      <c r="BS87" s="422"/>
      <c r="BT87" s="422"/>
      <c r="BU87" s="422"/>
      <c r="BV87" s="422"/>
      <c r="BW87" s="422"/>
      <c r="BX87" s="422"/>
      <c r="BY87" s="422"/>
      <c r="BZ87" s="422"/>
      <c r="CA87" s="422"/>
      <c r="CB87" s="422"/>
      <c r="CC87" s="422"/>
      <c r="CD87" s="422"/>
      <c r="CE87" s="422"/>
      <c r="CF87" s="422"/>
      <c r="CG87" s="547"/>
    </row>
    <row r="88" spans="1:85" ht="16.5" customHeight="1">
      <c r="A88" s="80">
        <v>84</v>
      </c>
      <c r="B88" s="86" t="s">
        <v>899</v>
      </c>
      <c r="C88" s="88" t="s">
        <v>28</v>
      </c>
      <c r="D88" s="86" t="s">
        <v>2233</v>
      </c>
      <c r="E88" s="86" t="s">
        <v>859</v>
      </c>
      <c r="F88" s="87" t="s">
        <v>727</v>
      </c>
      <c r="G88" s="90" t="s">
        <v>900</v>
      </c>
      <c r="H88" s="512">
        <v>4</v>
      </c>
      <c r="I88" s="390" t="s">
        <v>2353</v>
      </c>
      <c r="J88" s="390"/>
      <c r="K88" s="88" t="s">
        <v>5123</v>
      </c>
      <c r="L88" s="522">
        <v>2</v>
      </c>
      <c r="M88" s="367">
        <v>1</v>
      </c>
      <c r="N88" s="367">
        <v>1</v>
      </c>
      <c r="O88" s="523">
        <v>9</v>
      </c>
      <c r="P88" s="523">
        <v>1</v>
      </c>
      <c r="Q88" s="523">
        <v>0</v>
      </c>
      <c r="R88" s="523">
        <v>1</v>
      </c>
      <c r="S88" s="523">
        <v>1</v>
      </c>
      <c r="T88" s="523">
        <v>0</v>
      </c>
      <c r="U88" s="524">
        <v>0</v>
      </c>
      <c r="V88" s="524">
        <v>0</v>
      </c>
      <c r="W88" s="524">
        <v>0</v>
      </c>
      <c r="X88" s="524">
        <v>0</v>
      </c>
      <c r="Y88" s="524">
        <v>0</v>
      </c>
      <c r="Z88" s="524">
        <v>0</v>
      </c>
      <c r="AA88" s="524">
        <v>18</v>
      </c>
      <c r="AB88" s="524">
        <v>4</v>
      </c>
      <c r="AC88" s="524">
        <v>0</v>
      </c>
      <c r="AD88" s="524">
        <v>0</v>
      </c>
      <c r="AE88" s="524">
        <v>0</v>
      </c>
      <c r="AF88" s="524">
        <v>0</v>
      </c>
      <c r="AG88" s="524">
        <v>0</v>
      </c>
      <c r="AH88" s="524">
        <v>0</v>
      </c>
      <c r="AI88" s="524">
        <v>0</v>
      </c>
      <c r="AJ88" s="395">
        <v>1</v>
      </c>
      <c r="AK88" s="395">
        <v>0</v>
      </c>
      <c r="AL88" s="395">
        <v>2</v>
      </c>
      <c r="AM88" s="395">
        <v>3</v>
      </c>
      <c r="AN88" s="395">
        <v>0</v>
      </c>
      <c r="AO88" s="525">
        <v>0</v>
      </c>
      <c r="AP88" s="396">
        <v>0</v>
      </c>
      <c r="AQ88" s="526">
        <v>11</v>
      </c>
      <c r="AR88" s="527">
        <v>12</v>
      </c>
      <c r="AS88" s="527">
        <v>11</v>
      </c>
      <c r="AT88" s="527">
        <v>0</v>
      </c>
      <c r="AU88" s="527">
        <v>10</v>
      </c>
      <c r="AV88" s="395">
        <v>1</v>
      </c>
      <c r="AW88" s="395">
        <v>3</v>
      </c>
      <c r="AX88" s="395">
        <v>11</v>
      </c>
      <c r="AY88" s="395">
        <v>2</v>
      </c>
      <c r="AZ88" s="395">
        <v>0</v>
      </c>
      <c r="BA88" s="422"/>
      <c r="BB88" s="422"/>
      <c r="BC88" s="422"/>
      <c r="BD88" s="422"/>
      <c r="BE88" s="422"/>
      <c r="BF88" s="422"/>
      <c r="BG88" s="422"/>
      <c r="BH88" s="422"/>
      <c r="BI88" s="423">
        <f t="shared" si="5"/>
        <v>11</v>
      </c>
      <c r="BJ88" s="422"/>
      <c r="BK88" s="422"/>
      <c r="BL88" s="422"/>
      <c r="BM88" s="422"/>
      <c r="BN88" s="422"/>
      <c r="BO88" s="528">
        <v>1.34</v>
      </c>
      <c r="BP88" s="423">
        <f t="shared" si="6"/>
        <v>11</v>
      </c>
      <c r="BQ88" s="422"/>
      <c r="BR88" s="422"/>
      <c r="BS88" s="422"/>
      <c r="BT88" s="422"/>
      <c r="BU88" s="422"/>
      <c r="BV88" s="422"/>
      <c r="BW88" s="422"/>
      <c r="BX88" s="422"/>
      <c r="BY88" s="422"/>
      <c r="BZ88" s="422"/>
      <c r="CA88" s="422"/>
      <c r="CB88" s="422"/>
      <c r="CC88" s="422"/>
      <c r="CD88" s="422"/>
      <c r="CE88" s="422"/>
      <c r="CF88" s="422"/>
      <c r="CG88" s="547"/>
    </row>
    <row r="89" spans="1:85" ht="16.5" customHeight="1">
      <c r="A89" s="81">
        <v>85</v>
      </c>
      <c r="B89" s="86" t="s">
        <v>901</v>
      </c>
      <c r="C89" s="88" t="s">
        <v>28</v>
      </c>
      <c r="D89" s="86" t="s">
        <v>2233</v>
      </c>
      <c r="E89" s="86" t="s">
        <v>859</v>
      </c>
      <c r="F89" s="87" t="s">
        <v>727</v>
      </c>
      <c r="G89" s="90" t="s">
        <v>902</v>
      </c>
      <c r="H89" s="512">
        <v>2</v>
      </c>
      <c r="I89" s="390" t="s">
        <v>2353</v>
      </c>
      <c r="J89" s="390"/>
      <c r="K89" s="88" t="s">
        <v>5123</v>
      </c>
      <c r="L89" s="522">
        <v>2</v>
      </c>
      <c r="M89" s="367">
        <v>1</v>
      </c>
      <c r="N89" s="367">
        <v>1</v>
      </c>
      <c r="O89" s="523">
        <v>5</v>
      </c>
      <c r="P89" s="523">
        <v>2</v>
      </c>
      <c r="Q89" s="523">
        <v>0</v>
      </c>
      <c r="R89" s="523">
        <v>0</v>
      </c>
      <c r="S89" s="523">
        <v>0</v>
      </c>
      <c r="T89" s="523">
        <v>0</v>
      </c>
      <c r="U89" s="524">
        <v>0</v>
      </c>
      <c r="V89" s="524">
        <v>0</v>
      </c>
      <c r="W89" s="524">
        <v>0</v>
      </c>
      <c r="X89" s="524">
        <v>0</v>
      </c>
      <c r="Y89" s="524">
        <v>0</v>
      </c>
      <c r="Z89" s="524">
        <v>0</v>
      </c>
      <c r="AA89" s="524">
        <v>9</v>
      </c>
      <c r="AB89" s="524">
        <v>5</v>
      </c>
      <c r="AC89" s="524">
        <v>0</v>
      </c>
      <c r="AD89" s="524">
        <v>0</v>
      </c>
      <c r="AE89" s="524">
        <v>0</v>
      </c>
      <c r="AF89" s="524">
        <v>0</v>
      </c>
      <c r="AG89" s="524">
        <v>0</v>
      </c>
      <c r="AH89" s="524">
        <v>0</v>
      </c>
      <c r="AI89" s="524">
        <v>0</v>
      </c>
      <c r="AJ89" s="395">
        <v>1</v>
      </c>
      <c r="AK89" s="395">
        <v>0</v>
      </c>
      <c r="AL89" s="395">
        <v>3</v>
      </c>
      <c r="AM89" s="395">
        <v>3</v>
      </c>
      <c r="AN89" s="395">
        <v>0</v>
      </c>
      <c r="AO89" s="525">
        <v>0</v>
      </c>
      <c r="AP89" s="396">
        <v>0</v>
      </c>
      <c r="AQ89" s="526">
        <v>9</v>
      </c>
      <c r="AR89" s="527">
        <v>9</v>
      </c>
      <c r="AS89" s="527">
        <v>9</v>
      </c>
      <c r="AT89" s="527">
        <v>0</v>
      </c>
      <c r="AU89" s="527">
        <v>5</v>
      </c>
      <c r="AV89" s="395">
        <v>1</v>
      </c>
      <c r="AW89" s="395">
        <v>4</v>
      </c>
      <c r="AX89" s="395">
        <v>9</v>
      </c>
      <c r="AY89" s="395">
        <v>2</v>
      </c>
      <c r="AZ89" s="395">
        <v>0</v>
      </c>
      <c r="BA89" s="422"/>
      <c r="BB89" s="422"/>
      <c r="BC89" s="422"/>
      <c r="BD89" s="422"/>
      <c r="BE89" s="422"/>
      <c r="BF89" s="422"/>
      <c r="BG89" s="422"/>
      <c r="BH89" s="422"/>
      <c r="BI89" s="423">
        <f t="shared" si="5"/>
        <v>9</v>
      </c>
      <c r="BJ89" s="422"/>
      <c r="BK89" s="422"/>
      <c r="BL89" s="422"/>
      <c r="BM89" s="422"/>
      <c r="BN89" s="422"/>
      <c r="BO89" s="528">
        <v>1.1875</v>
      </c>
      <c r="BP89" s="423">
        <f t="shared" si="6"/>
        <v>9</v>
      </c>
      <c r="BQ89" s="422"/>
      <c r="BR89" s="422"/>
      <c r="BS89" s="422"/>
      <c r="BT89" s="422"/>
      <c r="BU89" s="422"/>
      <c r="BV89" s="422"/>
      <c r="BW89" s="422"/>
      <c r="BX89" s="422"/>
      <c r="BY89" s="422"/>
      <c r="BZ89" s="422"/>
      <c r="CA89" s="422"/>
      <c r="CB89" s="422"/>
      <c r="CC89" s="422"/>
      <c r="CD89" s="422"/>
      <c r="CE89" s="422"/>
      <c r="CF89" s="422"/>
      <c r="CG89" s="547"/>
    </row>
    <row r="90" spans="1:85" ht="16.5" customHeight="1">
      <c r="A90" s="80">
        <v>86</v>
      </c>
      <c r="B90" s="86" t="s">
        <v>903</v>
      </c>
      <c r="C90" s="88" t="s">
        <v>28</v>
      </c>
      <c r="D90" s="86" t="s">
        <v>2233</v>
      </c>
      <c r="E90" s="86" t="s">
        <v>859</v>
      </c>
      <c r="F90" s="87" t="s">
        <v>727</v>
      </c>
      <c r="G90" s="90" t="s">
        <v>904</v>
      </c>
      <c r="H90" s="512">
        <v>6</v>
      </c>
      <c r="I90" s="390" t="s">
        <v>2353</v>
      </c>
      <c r="J90" s="390"/>
      <c r="K90" s="88" t="s">
        <v>5123</v>
      </c>
      <c r="L90" s="522">
        <v>2</v>
      </c>
      <c r="M90" s="367">
        <v>1</v>
      </c>
      <c r="N90" s="367">
        <v>1</v>
      </c>
      <c r="O90" s="523">
        <v>5</v>
      </c>
      <c r="P90" s="523">
        <v>3</v>
      </c>
      <c r="Q90" s="523">
        <v>0</v>
      </c>
      <c r="R90" s="523">
        <v>1</v>
      </c>
      <c r="S90" s="523">
        <v>1</v>
      </c>
      <c r="T90" s="523">
        <v>0</v>
      </c>
      <c r="U90" s="524">
        <v>0</v>
      </c>
      <c r="V90" s="524">
        <v>0</v>
      </c>
      <c r="W90" s="524">
        <v>0</v>
      </c>
      <c r="X90" s="524">
        <v>0</v>
      </c>
      <c r="Y90" s="524">
        <v>0</v>
      </c>
      <c r="Z90" s="524">
        <v>0</v>
      </c>
      <c r="AA90" s="524">
        <v>11</v>
      </c>
      <c r="AB90" s="524">
        <v>5</v>
      </c>
      <c r="AC90" s="524">
        <v>0</v>
      </c>
      <c r="AD90" s="524">
        <v>0</v>
      </c>
      <c r="AE90" s="524">
        <v>0</v>
      </c>
      <c r="AF90" s="524">
        <v>0</v>
      </c>
      <c r="AG90" s="524">
        <v>0</v>
      </c>
      <c r="AH90" s="524">
        <v>0</v>
      </c>
      <c r="AI90" s="524">
        <v>0</v>
      </c>
      <c r="AJ90" s="395">
        <v>1</v>
      </c>
      <c r="AK90" s="395">
        <v>0</v>
      </c>
      <c r="AL90" s="395">
        <v>7</v>
      </c>
      <c r="AM90" s="395">
        <v>8</v>
      </c>
      <c r="AN90" s="395">
        <v>0</v>
      </c>
      <c r="AO90" s="525">
        <v>0</v>
      </c>
      <c r="AP90" s="396">
        <v>0</v>
      </c>
      <c r="AQ90" s="526">
        <v>14</v>
      </c>
      <c r="AR90" s="527">
        <v>14</v>
      </c>
      <c r="AS90" s="527">
        <v>14</v>
      </c>
      <c r="AT90" s="527">
        <v>0</v>
      </c>
      <c r="AU90" s="527">
        <v>5</v>
      </c>
      <c r="AV90" s="395">
        <v>1</v>
      </c>
      <c r="AW90" s="395">
        <v>5</v>
      </c>
      <c r="AX90" s="395">
        <v>14</v>
      </c>
      <c r="AY90" s="395">
        <v>2</v>
      </c>
      <c r="AZ90" s="395">
        <v>0</v>
      </c>
      <c r="BA90" s="422"/>
      <c r="BB90" s="422"/>
      <c r="BC90" s="422"/>
      <c r="BD90" s="422"/>
      <c r="BE90" s="422"/>
      <c r="BF90" s="422"/>
      <c r="BG90" s="422"/>
      <c r="BH90" s="422"/>
      <c r="BI90" s="423">
        <f t="shared" si="5"/>
        <v>14</v>
      </c>
      <c r="BJ90" s="422"/>
      <c r="BK90" s="422"/>
      <c r="BL90" s="422"/>
      <c r="BM90" s="422"/>
      <c r="BN90" s="422"/>
      <c r="BO90" s="528">
        <v>2.4300000000000002</v>
      </c>
      <c r="BP90" s="423">
        <f t="shared" si="6"/>
        <v>14</v>
      </c>
      <c r="BQ90" s="422"/>
      <c r="BR90" s="422"/>
      <c r="BS90" s="422"/>
      <c r="BT90" s="422"/>
      <c r="BU90" s="422"/>
      <c r="BV90" s="422"/>
      <c r="BW90" s="422"/>
      <c r="BX90" s="422"/>
      <c r="BY90" s="422"/>
      <c r="BZ90" s="422"/>
      <c r="CA90" s="422"/>
      <c r="CB90" s="422"/>
      <c r="CC90" s="422"/>
      <c r="CD90" s="422"/>
      <c r="CE90" s="422"/>
      <c r="CF90" s="422"/>
      <c r="CG90" s="547"/>
    </row>
    <row r="91" spans="1:85" ht="16.5" customHeight="1">
      <c r="A91" s="80">
        <v>87</v>
      </c>
      <c r="B91" s="86" t="s">
        <v>905</v>
      </c>
      <c r="C91" s="88" t="s">
        <v>28</v>
      </c>
      <c r="D91" s="86" t="s">
        <v>2233</v>
      </c>
      <c r="E91" s="86" t="s">
        <v>859</v>
      </c>
      <c r="F91" s="89" t="s">
        <v>730</v>
      </c>
      <c r="G91" s="90" t="s">
        <v>906</v>
      </c>
      <c r="H91" s="512">
        <v>3</v>
      </c>
      <c r="I91" s="390" t="s">
        <v>2353</v>
      </c>
      <c r="J91" s="390"/>
      <c r="K91" s="88" t="s">
        <v>5123</v>
      </c>
      <c r="L91" s="522">
        <v>2</v>
      </c>
      <c r="M91" s="367">
        <v>1</v>
      </c>
      <c r="N91" s="367">
        <v>1</v>
      </c>
      <c r="O91" s="523">
        <v>6</v>
      </c>
      <c r="P91" s="523">
        <v>2</v>
      </c>
      <c r="Q91" s="523">
        <v>4</v>
      </c>
      <c r="R91" s="523">
        <v>1</v>
      </c>
      <c r="S91" s="523">
        <v>1</v>
      </c>
      <c r="T91" s="523">
        <v>0</v>
      </c>
      <c r="U91" s="524">
        <v>0</v>
      </c>
      <c r="V91" s="524">
        <v>0</v>
      </c>
      <c r="W91" s="524">
        <v>0</v>
      </c>
      <c r="X91" s="524">
        <v>0</v>
      </c>
      <c r="Y91" s="524">
        <v>0</v>
      </c>
      <c r="Z91" s="524">
        <v>0</v>
      </c>
      <c r="AA91" s="524">
        <v>11</v>
      </c>
      <c r="AB91" s="524">
        <v>6</v>
      </c>
      <c r="AC91" s="524">
        <v>7</v>
      </c>
      <c r="AD91" s="524">
        <v>0</v>
      </c>
      <c r="AE91" s="524">
        <v>0</v>
      </c>
      <c r="AF91" s="524">
        <v>0</v>
      </c>
      <c r="AG91" s="524">
        <v>0</v>
      </c>
      <c r="AH91" s="524">
        <v>0</v>
      </c>
      <c r="AI91" s="524">
        <v>0</v>
      </c>
      <c r="AJ91" s="395">
        <v>1</v>
      </c>
      <c r="AK91" s="395">
        <v>0</v>
      </c>
      <c r="AL91" s="395">
        <v>5</v>
      </c>
      <c r="AM91" s="395">
        <v>5</v>
      </c>
      <c r="AN91" s="395">
        <v>0</v>
      </c>
      <c r="AO91" s="525">
        <v>0</v>
      </c>
      <c r="AP91" s="396">
        <v>0</v>
      </c>
      <c r="AQ91" s="526">
        <v>14</v>
      </c>
      <c r="AR91" s="527">
        <v>14</v>
      </c>
      <c r="AS91" s="527">
        <v>14</v>
      </c>
      <c r="AT91" s="527">
        <v>0</v>
      </c>
      <c r="AU91" s="527">
        <v>5</v>
      </c>
      <c r="AV91" s="395">
        <v>1</v>
      </c>
      <c r="AW91" s="395">
        <v>5</v>
      </c>
      <c r="AX91" s="395">
        <v>14</v>
      </c>
      <c r="AY91" s="395">
        <v>2</v>
      </c>
      <c r="AZ91" s="395">
        <v>0</v>
      </c>
      <c r="BA91" s="422"/>
      <c r="BB91" s="422"/>
      <c r="BC91" s="422"/>
      <c r="BD91" s="422"/>
      <c r="BE91" s="422"/>
      <c r="BF91" s="422"/>
      <c r="BG91" s="422"/>
      <c r="BH91" s="422"/>
      <c r="BI91" s="423">
        <f t="shared" si="5"/>
        <v>14</v>
      </c>
      <c r="BJ91" s="422"/>
      <c r="BK91" s="422"/>
      <c r="BL91" s="422"/>
      <c r="BM91" s="422"/>
      <c r="BN91" s="422"/>
      <c r="BO91" s="528">
        <v>0.76</v>
      </c>
      <c r="BP91" s="423">
        <f t="shared" si="6"/>
        <v>14</v>
      </c>
      <c r="BQ91" s="422"/>
      <c r="BR91" s="422"/>
      <c r="BS91" s="422"/>
      <c r="BT91" s="422"/>
      <c r="BU91" s="422"/>
      <c r="BV91" s="422"/>
      <c r="BW91" s="422"/>
      <c r="BX91" s="422"/>
      <c r="BY91" s="422"/>
      <c r="BZ91" s="422"/>
      <c r="CA91" s="422"/>
      <c r="CB91" s="422"/>
      <c r="CC91" s="422"/>
      <c r="CD91" s="422"/>
      <c r="CE91" s="422"/>
      <c r="CF91" s="422"/>
      <c r="CG91" s="547"/>
    </row>
    <row r="92" spans="1:85" ht="16.5" customHeight="1">
      <c r="A92" s="81">
        <v>88</v>
      </c>
      <c r="B92" s="86" t="s">
        <v>907</v>
      </c>
      <c r="C92" s="88" t="s">
        <v>28</v>
      </c>
      <c r="D92" s="86" t="s">
        <v>2233</v>
      </c>
      <c r="E92" s="86" t="s">
        <v>859</v>
      </c>
      <c r="F92" s="87" t="s">
        <v>727</v>
      </c>
      <c r="G92" s="90" t="s">
        <v>908</v>
      </c>
      <c r="H92" s="512">
        <v>3</v>
      </c>
      <c r="I92" s="390" t="s">
        <v>2353</v>
      </c>
      <c r="J92" s="390"/>
      <c r="K92" s="88" t="s">
        <v>5123</v>
      </c>
      <c r="L92" s="522">
        <v>2</v>
      </c>
      <c r="M92" s="367">
        <v>1</v>
      </c>
      <c r="N92" s="367">
        <v>1</v>
      </c>
      <c r="O92" s="523">
        <v>2</v>
      </c>
      <c r="P92" s="523">
        <v>3</v>
      </c>
      <c r="Q92" s="523">
        <v>0</v>
      </c>
      <c r="R92" s="523">
        <v>1</v>
      </c>
      <c r="S92" s="523">
        <v>1</v>
      </c>
      <c r="T92" s="523">
        <v>0</v>
      </c>
      <c r="U92" s="524">
        <v>0</v>
      </c>
      <c r="V92" s="524">
        <v>0</v>
      </c>
      <c r="W92" s="524">
        <v>0</v>
      </c>
      <c r="X92" s="524">
        <v>0</v>
      </c>
      <c r="Y92" s="524">
        <v>0</v>
      </c>
      <c r="Z92" s="524">
        <v>0</v>
      </c>
      <c r="AA92" s="524">
        <v>4</v>
      </c>
      <c r="AB92" s="524">
        <v>6</v>
      </c>
      <c r="AC92" s="524">
        <v>0</v>
      </c>
      <c r="AD92" s="524">
        <v>0</v>
      </c>
      <c r="AE92" s="524">
        <v>0</v>
      </c>
      <c r="AF92" s="524">
        <v>0</v>
      </c>
      <c r="AG92" s="524">
        <v>0</v>
      </c>
      <c r="AH92" s="524">
        <v>0</v>
      </c>
      <c r="AI92" s="524">
        <v>0</v>
      </c>
      <c r="AJ92" s="395">
        <v>1</v>
      </c>
      <c r="AK92" s="395">
        <v>0</v>
      </c>
      <c r="AL92" s="395">
        <v>4</v>
      </c>
      <c r="AM92" s="395">
        <v>4</v>
      </c>
      <c r="AN92" s="395">
        <v>0</v>
      </c>
      <c r="AO92" s="525">
        <v>0</v>
      </c>
      <c r="AP92" s="396">
        <v>0</v>
      </c>
      <c r="AQ92" s="526">
        <v>12</v>
      </c>
      <c r="AR92" s="527">
        <v>12</v>
      </c>
      <c r="AS92" s="527">
        <v>12</v>
      </c>
      <c r="AT92" s="527">
        <v>0</v>
      </c>
      <c r="AU92" s="527">
        <v>5</v>
      </c>
      <c r="AV92" s="395">
        <v>1</v>
      </c>
      <c r="AW92" s="395">
        <v>4</v>
      </c>
      <c r="AX92" s="395">
        <v>12</v>
      </c>
      <c r="AY92" s="395">
        <v>2</v>
      </c>
      <c r="AZ92" s="395">
        <v>0</v>
      </c>
      <c r="BA92" s="422"/>
      <c r="BB92" s="422"/>
      <c r="BC92" s="422"/>
      <c r="BD92" s="422"/>
      <c r="BE92" s="422"/>
      <c r="BF92" s="422"/>
      <c r="BG92" s="422"/>
      <c r="BH92" s="422"/>
      <c r="BI92" s="423">
        <f t="shared" si="5"/>
        <v>12</v>
      </c>
      <c r="BJ92" s="422"/>
      <c r="BK92" s="422"/>
      <c r="BL92" s="422"/>
      <c r="BM92" s="422"/>
      <c r="BN92" s="422"/>
      <c r="BO92" s="528">
        <v>3.35</v>
      </c>
      <c r="BP92" s="423">
        <f t="shared" si="6"/>
        <v>12</v>
      </c>
      <c r="BQ92" s="422"/>
      <c r="BR92" s="422"/>
      <c r="BS92" s="422"/>
      <c r="BT92" s="422"/>
      <c r="BU92" s="422"/>
      <c r="BV92" s="422"/>
      <c r="BW92" s="422"/>
      <c r="BX92" s="422"/>
      <c r="BY92" s="422"/>
      <c r="BZ92" s="422"/>
      <c r="CA92" s="422"/>
      <c r="CB92" s="422"/>
      <c r="CC92" s="422"/>
      <c r="CD92" s="422"/>
      <c r="CE92" s="422"/>
      <c r="CF92" s="422"/>
      <c r="CG92" s="547"/>
    </row>
    <row r="93" spans="1:85" ht="16.5" customHeight="1">
      <c r="A93" s="80">
        <v>89</v>
      </c>
      <c r="B93" s="86" t="s">
        <v>909</v>
      </c>
      <c r="C93" s="88" t="s">
        <v>28</v>
      </c>
      <c r="D93" s="86" t="s">
        <v>2233</v>
      </c>
      <c r="E93" s="86" t="s">
        <v>859</v>
      </c>
      <c r="F93" s="89" t="s">
        <v>730</v>
      </c>
      <c r="G93" s="90" t="s">
        <v>910</v>
      </c>
      <c r="H93" s="512">
        <v>4</v>
      </c>
      <c r="I93" s="390" t="s">
        <v>2353</v>
      </c>
      <c r="J93" s="390"/>
      <c r="K93" s="88" t="s">
        <v>5123</v>
      </c>
      <c r="L93" s="522">
        <v>2</v>
      </c>
      <c r="M93" s="367">
        <v>1</v>
      </c>
      <c r="N93" s="367">
        <v>1</v>
      </c>
      <c r="O93" s="523">
        <v>8</v>
      </c>
      <c r="P93" s="523">
        <v>1</v>
      </c>
      <c r="Q93" s="523">
        <v>0</v>
      </c>
      <c r="R93" s="523">
        <v>3</v>
      </c>
      <c r="S93" s="523">
        <v>1</v>
      </c>
      <c r="T93" s="523">
        <v>0</v>
      </c>
      <c r="U93" s="524">
        <v>0</v>
      </c>
      <c r="V93" s="524">
        <v>0</v>
      </c>
      <c r="W93" s="524">
        <v>0</v>
      </c>
      <c r="X93" s="524">
        <v>0</v>
      </c>
      <c r="Y93" s="524">
        <v>0</v>
      </c>
      <c r="Z93" s="524">
        <v>0</v>
      </c>
      <c r="AA93" s="524">
        <v>16</v>
      </c>
      <c r="AB93" s="524">
        <v>2</v>
      </c>
      <c r="AC93" s="524">
        <v>0</v>
      </c>
      <c r="AD93" s="524">
        <v>0</v>
      </c>
      <c r="AE93" s="524">
        <v>0</v>
      </c>
      <c r="AF93" s="524">
        <v>0</v>
      </c>
      <c r="AG93" s="524">
        <v>0</v>
      </c>
      <c r="AH93" s="524">
        <v>0</v>
      </c>
      <c r="AI93" s="524">
        <v>0</v>
      </c>
      <c r="AJ93" s="395">
        <v>1</v>
      </c>
      <c r="AK93" s="395">
        <v>0</v>
      </c>
      <c r="AL93" s="395">
        <v>3</v>
      </c>
      <c r="AM93" s="395">
        <v>3</v>
      </c>
      <c r="AN93" s="395">
        <v>0</v>
      </c>
      <c r="AO93" s="525">
        <v>0</v>
      </c>
      <c r="AP93" s="396">
        <v>0</v>
      </c>
      <c r="AQ93" s="526">
        <v>14</v>
      </c>
      <c r="AR93" s="527">
        <v>14</v>
      </c>
      <c r="AS93" s="527">
        <v>14</v>
      </c>
      <c r="AT93" s="527">
        <v>0</v>
      </c>
      <c r="AU93" s="527">
        <v>7</v>
      </c>
      <c r="AV93" s="395">
        <v>1</v>
      </c>
      <c r="AW93" s="395">
        <v>4</v>
      </c>
      <c r="AX93" s="395">
        <v>14</v>
      </c>
      <c r="AY93" s="395">
        <v>2</v>
      </c>
      <c r="AZ93" s="395">
        <v>0</v>
      </c>
      <c r="BA93" s="422"/>
      <c r="BB93" s="422"/>
      <c r="BC93" s="422"/>
      <c r="BD93" s="422"/>
      <c r="BE93" s="422"/>
      <c r="BF93" s="422"/>
      <c r="BG93" s="422"/>
      <c r="BH93" s="422"/>
      <c r="BI93" s="423">
        <f t="shared" si="5"/>
        <v>14</v>
      </c>
      <c r="BJ93" s="422"/>
      <c r="BK93" s="422"/>
      <c r="BL93" s="422"/>
      <c r="BM93" s="422"/>
      <c r="BN93" s="422"/>
      <c r="BO93" s="528">
        <v>3.4</v>
      </c>
      <c r="BP93" s="423">
        <f t="shared" si="6"/>
        <v>14</v>
      </c>
      <c r="BQ93" s="422"/>
      <c r="BR93" s="422"/>
      <c r="BS93" s="422"/>
      <c r="BT93" s="422"/>
      <c r="BU93" s="422"/>
      <c r="BV93" s="422"/>
      <c r="BW93" s="422"/>
      <c r="BX93" s="422"/>
      <c r="BY93" s="422"/>
      <c r="BZ93" s="422"/>
      <c r="CA93" s="422"/>
      <c r="CB93" s="422"/>
      <c r="CC93" s="422"/>
      <c r="CD93" s="422"/>
      <c r="CE93" s="422"/>
      <c r="CF93" s="422"/>
      <c r="CG93" s="547"/>
    </row>
    <row r="94" spans="1:85" ht="16.5" customHeight="1">
      <c r="A94" s="80">
        <v>90</v>
      </c>
      <c r="B94" s="86" t="s">
        <v>911</v>
      </c>
      <c r="C94" s="88" t="s">
        <v>28</v>
      </c>
      <c r="D94" s="86" t="s">
        <v>2233</v>
      </c>
      <c r="E94" s="86" t="s">
        <v>859</v>
      </c>
      <c r="F94" s="87" t="s">
        <v>727</v>
      </c>
      <c r="G94" s="90" t="s">
        <v>912</v>
      </c>
      <c r="H94" s="512">
        <v>3</v>
      </c>
      <c r="I94" s="390" t="s">
        <v>2353</v>
      </c>
      <c r="J94" s="390"/>
      <c r="K94" s="88" t="s">
        <v>5123</v>
      </c>
      <c r="L94" s="522">
        <v>2</v>
      </c>
      <c r="M94" s="367">
        <v>1</v>
      </c>
      <c r="N94" s="367">
        <v>1</v>
      </c>
      <c r="O94" s="523">
        <v>4</v>
      </c>
      <c r="P94" s="523">
        <v>0</v>
      </c>
      <c r="Q94" s="523">
        <v>0</v>
      </c>
      <c r="R94" s="523">
        <v>0</v>
      </c>
      <c r="S94" s="523">
        <v>0</v>
      </c>
      <c r="T94" s="523">
        <v>0</v>
      </c>
      <c r="U94" s="524">
        <v>0</v>
      </c>
      <c r="V94" s="524">
        <v>0</v>
      </c>
      <c r="W94" s="524">
        <v>0</v>
      </c>
      <c r="X94" s="524">
        <v>0</v>
      </c>
      <c r="Y94" s="524">
        <v>0</v>
      </c>
      <c r="Z94" s="524">
        <v>0</v>
      </c>
      <c r="AA94" s="524">
        <v>9</v>
      </c>
      <c r="AB94" s="524">
        <v>1</v>
      </c>
      <c r="AC94" s="524">
        <v>0</v>
      </c>
      <c r="AD94" s="524">
        <v>0</v>
      </c>
      <c r="AE94" s="524">
        <v>0</v>
      </c>
      <c r="AF94" s="524">
        <v>0</v>
      </c>
      <c r="AG94" s="524">
        <v>0</v>
      </c>
      <c r="AH94" s="524">
        <v>0</v>
      </c>
      <c r="AI94" s="524">
        <v>0</v>
      </c>
      <c r="AJ94" s="395">
        <v>1</v>
      </c>
      <c r="AK94" s="395">
        <v>0</v>
      </c>
      <c r="AL94" s="395">
        <v>3</v>
      </c>
      <c r="AM94" s="395">
        <v>3</v>
      </c>
      <c r="AN94" s="395">
        <v>1</v>
      </c>
      <c r="AO94" s="525">
        <v>0</v>
      </c>
      <c r="AP94" s="396">
        <v>0</v>
      </c>
      <c r="AQ94" s="526">
        <v>17</v>
      </c>
      <c r="AR94" s="527">
        <v>17</v>
      </c>
      <c r="AS94" s="527">
        <v>17</v>
      </c>
      <c r="AT94" s="527">
        <v>0</v>
      </c>
      <c r="AU94" s="527">
        <v>11</v>
      </c>
      <c r="AV94" s="395">
        <v>1</v>
      </c>
      <c r="AW94" s="395">
        <v>3</v>
      </c>
      <c r="AX94" s="395">
        <v>17</v>
      </c>
      <c r="AY94" s="395">
        <v>2</v>
      </c>
      <c r="AZ94" s="395">
        <v>0</v>
      </c>
      <c r="BA94" s="422"/>
      <c r="BB94" s="422"/>
      <c r="BC94" s="422"/>
      <c r="BD94" s="422"/>
      <c r="BE94" s="422"/>
      <c r="BF94" s="422"/>
      <c r="BG94" s="422"/>
      <c r="BH94" s="422"/>
      <c r="BI94" s="423">
        <f t="shared" si="5"/>
        <v>17</v>
      </c>
      <c r="BJ94" s="422"/>
      <c r="BK94" s="422"/>
      <c r="BL94" s="422"/>
      <c r="BM94" s="422"/>
      <c r="BN94" s="422"/>
      <c r="BO94" s="528">
        <v>0.78700000000000003</v>
      </c>
      <c r="BP94" s="423">
        <f t="shared" si="6"/>
        <v>17</v>
      </c>
      <c r="BQ94" s="422"/>
      <c r="BR94" s="422"/>
      <c r="BS94" s="422"/>
      <c r="BT94" s="422"/>
      <c r="BU94" s="422"/>
      <c r="BV94" s="422"/>
      <c r="BW94" s="422"/>
      <c r="BX94" s="422"/>
      <c r="BY94" s="422"/>
      <c r="BZ94" s="422"/>
      <c r="CA94" s="422"/>
      <c r="CB94" s="422"/>
      <c r="CC94" s="422"/>
      <c r="CD94" s="422"/>
      <c r="CE94" s="422"/>
      <c r="CF94" s="422"/>
      <c r="CG94" s="547"/>
    </row>
    <row r="95" spans="1:85" ht="16.5" customHeight="1">
      <c r="A95" s="81">
        <v>91</v>
      </c>
      <c r="B95" s="86" t="s">
        <v>913</v>
      </c>
      <c r="C95" s="88" t="s">
        <v>28</v>
      </c>
      <c r="D95" s="86" t="s">
        <v>2233</v>
      </c>
      <c r="E95" s="86" t="s">
        <v>859</v>
      </c>
      <c r="F95" s="89" t="s">
        <v>730</v>
      </c>
      <c r="G95" s="90" t="s">
        <v>914</v>
      </c>
      <c r="H95" s="512">
        <v>2</v>
      </c>
      <c r="I95" s="390" t="s">
        <v>26</v>
      </c>
      <c r="J95" s="390"/>
      <c r="K95" s="88" t="s">
        <v>5123</v>
      </c>
      <c r="L95" s="522">
        <v>2</v>
      </c>
      <c r="M95" s="367">
        <v>1</v>
      </c>
      <c r="N95" s="367">
        <v>1</v>
      </c>
      <c r="O95" s="523">
        <v>17</v>
      </c>
      <c r="P95" s="523">
        <v>1</v>
      </c>
      <c r="Q95" s="523">
        <v>0</v>
      </c>
      <c r="R95" s="523">
        <v>6</v>
      </c>
      <c r="S95" s="523">
        <v>1</v>
      </c>
      <c r="T95" s="523">
        <v>0</v>
      </c>
      <c r="U95" s="524">
        <v>0</v>
      </c>
      <c r="V95" s="524">
        <v>0</v>
      </c>
      <c r="W95" s="524">
        <v>0</v>
      </c>
      <c r="X95" s="524">
        <v>0</v>
      </c>
      <c r="Y95" s="524">
        <v>0</v>
      </c>
      <c r="Z95" s="524">
        <v>0</v>
      </c>
      <c r="AA95" s="524">
        <v>24</v>
      </c>
      <c r="AB95" s="524">
        <v>2</v>
      </c>
      <c r="AC95" s="524">
        <v>0</v>
      </c>
      <c r="AD95" s="524">
        <v>0</v>
      </c>
      <c r="AE95" s="524">
        <v>0</v>
      </c>
      <c r="AF95" s="524">
        <v>0</v>
      </c>
      <c r="AG95" s="524">
        <v>0</v>
      </c>
      <c r="AH95" s="524">
        <v>0</v>
      </c>
      <c r="AI95" s="524">
        <v>0</v>
      </c>
      <c r="AJ95" s="395">
        <v>1</v>
      </c>
      <c r="AK95" s="395">
        <v>0</v>
      </c>
      <c r="AL95" s="395">
        <v>6</v>
      </c>
      <c r="AM95" s="395">
        <v>6</v>
      </c>
      <c r="AN95" s="395">
        <v>1</v>
      </c>
      <c r="AO95" s="525">
        <v>0</v>
      </c>
      <c r="AP95" s="396">
        <v>2</v>
      </c>
      <c r="AQ95" s="526">
        <v>19</v>
      </c>
      <c r="AR95" s="527">
        <v>19</v>
      </c>
      <c r="AS95" s="527">
        <v>19</v>
      </c>
      <c r="AT95" s="527">
        <v>2</v>
      </c>
      <c r="AU95" s="527">
        <v>5</v>
      </c>
      <c r="AV95" s="395">
        <v>1</v>
      </c>
      <c r="AW95" s="395">
        <v>6</v>
      </c>
      <c r="AX95" s="395">
        <v>19</v>
      </c>
      <c r="AY95" s="395">
        <v>2</v>
      </c>
      <c r="AZ95" s="395">
        <v>0</v>
      </c>
      <c r="BA95" s="422"/>
      <c r="BB95" s="422"/>
      <c r="BC95" s="422"/>
      <c r="BD95" s="422"/>
      <c r="BE95" s="422"/>
      <c r="BF95" s="422"/>
      <c r="BG95" s="422"/>
      <c r="BH95" s="422"/>
      <c r="BI95" s="423">
        <f t="shared" si="5"/>
        <v>19</v>
      </c>
      <c r="BJ95" s="422"/>
      <c r="BK95" s="422"/>
      <c r="BL95" s="422"/>
      <c r="BM95" s="422"/>
      <c r="BN95" s="422"/>
      <c r="BO95" s="528">
        <v>1.59</v>
      </c>
      <c r="BP95" s="423">
        <f t="shared" si="6"/>
        <v>19</v>
      </c>
      <c r="BQ95" s="422"/>
      <c r="BR95" s="422"/>
      <c r="BS95" s="422"/>
      <c r="BT95" s="422"/>
      <c r="BU95" s="422"/>
      <c r="BV95" s="422"/>
      <c r="BW95" s="422"/>
      <c r="BX95" s="422"/>
      <c r="BY95" s="422"/>
      <c r="BZ95" s="422"/>
      <c r="CA95" s="422"/>
      <c r="CB95" s="422"/>
      <c r="CC95" s="422"/>
      <c r="CD95" s="422"/>
      <c r="CE95" s="422"/>
      <c r="CF95" s="422"/>
      <c r="CG95" s="547"/>
    </row>
    <row r="96" spans="1:85" ht="16.5" customHeight="1">
      <c r="A96" s="80">
        <v>92</v>
      </c>
      <c r="B96" s="86" t="s">
        <v>915</v>
      </c>
      <c r="C96" s="88" t="s">
        <v>28</v>
      </c>
      <c r="D96" s="86" t="s">
        <v>2233</v>
      </c>
      <c r="E96" s="86" t="s">
        <v>859</v>
      </c>
      <c r="F96" s="87" t="s">
        <v>727</v>
      </c>
      <c r="G96" s="90" t="s">
        <v>916</v>
      </c>
      <c r="H96" s="512">
        <v>4</v>
      </c>
      <c r="I96" s="390" t="s">
        <v>2536</v>
      </c>
      <c r="J96" s="390"/>
      <c r="K96" s="88" t="s">
        <v>5123</v>
      </c>
      <c r="L96" s="522">
        <v>2</v>
      </c>
      <c r="M96" s="367">
        <v>1</v>
      </c>
      <c r="N96" s="367">
        <v>1</v>
      </c>
      <c r="O96" s="523">
        <v>9</v>
      </c>
      <c r="P96" s="523">
        <v>4</v>
      </c>
      <c r="Q96" s="523">
        <v>0</v>
      </c>
      <c r="R96" s="523">
        <v>2</v>
      </c>
      <c r="S96" s="523">
        <v>4</v>
      </c>
      <c r="T96" s="523">
        <v>0</v>
      </c>
      <c r="U96" s="524">
        <v>0</v>
      </c>
      <c r="V96" s="524">
        <v>0</v>
      </c>
      <c r="W96" s="524">
        <v>0</v>
      </c>
      <c r="X96" s="524">
        <v>0</v>
      </c>
      <c r="Y96" s="524">
        <v>0</v>
      </c>
      <c r="Z96" s="524">
        <v>0</v>
      </c>
      <c r="AA96" s="524">
        <v>18</v>
      </c>
      <c r="AB96" s="524">
        <v>6</v>
      </c>
      <c r="AC96" s="524">
        <v>0</v>
      </c>
      <c r="AD96" s="524">
        <v>0</v>
      </c>
      <c r="AE96" s="524">
        <v>0</v>
      </c>
      <c r="AF96" s="524">
        <v>0</v>
      </c>
      <c r="AG96" s="524">
        <v>0</v>
      </c>
      <c r="AH96" s="524">
        <v>0</v>
      </c>
      <c r="AI96" s="524">
        <v>0</v>
      </c>
      <c r="AJ96" s="395">
        <v>1</v>
      </c>
      <c r="AK96" s="395">
        <v>0</v>
      </c>
      <c r="AL96" s="395">
        <v>3</v>
      </c>
      <c r="AM96" s="395">
        <v>3</v>
      </c>
      <c r="AN96" s="395">
        <v>3</v>
      </c>
      <c r="AO96" s="525">
        <v>0</v>
      </c>
      <c r="AP96" s="396">
        <v>1</v>
      </c>
      <c r="AQ96" s="526">
        <v>14</v>
      </c>
      <c r="AR96" s="527">
        <v>14</v>
      </c>
      <c r="AS96" s="527">
        <v>14</v>
      </c>
      <c r="AT96" s="527">
        <v>1</v>
      </c>
      <c r="AU96" s="527">
        <v>9</v>
      </c>
      <c r="AV96" s="395">
        <v>1</v>
      </c>
      <c r="AW96" s="395">
        <v>4</v>
      </c>
      <c r="AX96" s="395">
        <v>14</v>
      </c>
      <c r="AY96" s="395">
        <v>2</v>
      </c>
      <c r="AZ96" s="395">
        <v>0</v>
      </c>
      <c r="BA96" s="422"/>
      <c r="BB96" s="422"/>
      <c r="BC96" s="422"/>
      <c r="BD96" s="422"/>
      <c r="BE96" s="422"/>
      <c r="BF96" s="422"/>
      <c r="BG96" s="422"/>
      <c r="BH96" s="422"/>
      <c r="BI96" s="423">
        <f t="shared" si="5"/>
        <v>14</v>
      </c>
      <c r="BJ96" s="422"/>
      <c r="BK96" s="422"/>
      <c r="BL96" s="422"/>
      <c r="BM96" s="422"/>
      <c r="BN96" s="422"/>
      <c r="BO96" s="528">
        <v>1.3263</v>
      </c>
      <c r="BP96" s="423">
        <f t="shared" si="6"/>
        <v>14</v>
      </c>
      <c r="BQ96" s="422"/>
      <c r="BR96" s="422"/>
      <c r="BS96" s="422"/>
      <c r="BT96" s="422"/>
      <c r="BU96" s="422"/>
      <c r="BV96" s="422"/>
      <c r="BW96" s="422"/>
      <c r="BX96" s="422"/>
      <c r="BY96" s="422"/>
      <c r="BZ96" s="422"/>
      <c r="CA96" s="422"/>
      <c r="CB96" s="422"/>
      <c r="CC96" s="422"/>
      <c r="CD96" s="422"/>
      <c r="CE96" s="422"/>
      <c r="CF96" s="422"/>
      <c r="CG96" s="547"/>
    </row>
    <row r="97" spans="1:85" ht="16.5" customHeight="1">
      <c r="A97" s="80">
        <v>93</v>
      </c>
      <c r="B97" s="86" t="s">
        <v>917</v>
      </c>
      <c r="C97" s="88" t="s">
        <v>28</v>
      </c>
      <c r="D97" s="86" t="s">
        <v>2233</v>
      </c>
      <c r="E97" s="86" t="s">
        <v>918</v>
      </c>
      <c r="F97" s="89" t="s">
        <v>730</v>
      </c>
      <c r="G97" s="90" t="s">
        <v>919</v>
      </c>
      <c r="H97" s="512">
        <v>2</v>
      </c>
      <c r="I97" s="390" t="s">
        <v>2906</v>
      </c>
      <c r="J97" s="390"/>
      <c r="K97" s="88" t="s">
        <v>5123</v>
      </c>
      <c r="L97" s="522">
        <v>0</v>
      </c>
      <c r="M97" s="367">
        <v>1</v>
      </c>
      <c r="N97" s="367">
        <v>1</v>
      </c>
      <c r="O97" s="523">
        <v>1</v>
      </c>
      <c r="P97" s="523">
        <v>0</v>
      </c>
      <c r="Q97" s="523">
        <v>0</v>
      </c>
      <c r="R97" s="523">
        <v>0</v>
      </c>
      <c r="S97" s="523">
        <v>0</v>
      </c>
      <c r="T97" s="523">
        <v>0</v>
      </c>
      <c r="U97" s="524">
        <v>0</v>
      </c>
      <c r="V97" s="524">
        <v>0</v>
      </c>
      <c r="W97" s="524">
        <v>0</v>
      </c>
      <c r="X97" s="524">
        <v>0</v>
      </c>
      <c r="Y97" s="524">
        <v>0</v>
      </c>
      <c r="Z97" s="524">
        <v>0</v>
      </c>
      <c r="AA97" s="524">
        <v>1</v>
      </c>
      <c r="AB97" s="524">
        <v>0</v>
      </c>
      <c r="AC97" s="524">
        <v>0</v>
      </c>
      <c r="AD97" s="524">
        <v>1</v>
      </c>
      <c r="AE97" s="524">
        <v>0</v>
      </c>
      <c r="AF97" s="524">
        <v>0</v>
      </c>
      <c r="AG97" s="524">
        <v>0</v>
      </c>
      <c r="AH97" s="524">
        <v>0</v>
      </c>
      <c r="AI97" s="524">
        <v>0</v>
      </c>
      <c r="AJ97" s="395">
        <v>1</v>
      </c>
      <c r="AK97" s="395">
        <v>0</v>
      </c>
      <c r="AL97" s="395">
        <v>2</v>
      </c>
      <c r="AM97" s="395">
        <v>2</v>
      </c>
      <c r="AN97" s="395">
        <v>0</v>
      </c>
      <c r="AO97" s="525">
        <v>0</v>
      </c>
      <c r="AP97" s="396">
        <v>0</v>
      </c>
      <c r="AQ97" s="526">
        <v>9</v>
      </c>
      <c r="AR97" s="527">
        <v>11</v>
      </c>
      <c r="AS97" s="527">
        <v>9</v>
      </c>
      <c r="AT97" s="527">
        <v>0</v>
      </c>
      <c r="AU97" s="527">
        <v>8</v>
      </c>
      <c r="AV97" s="395">
        <v>2</v>
      </c>
      <c r="AW97" s="395">
        <v>2</v>
      </c>
      <c r="AX97" s="395">
        <v>0</v>
      </c>
      <c r="AY97" s="395">
        <v>2</v>
      </c>
      <c r="AZ97" s="395">
        <v>0</v>
      </c>
      <c r="BA97" s="422"/>
      <c r="BB97" s="422"/>
      <c r="BC97" s="422"/>
      <c r="BD97" s="422"/>
      <c r="BE97" s="422"/>
      <c r="BF97" s="422"/>
      <c r="BG97" s="422"/>
      <c r="BH97" s="422"/>
      <c r="BI97" s="423">
        <f t="shared" si="5"/>
        <v>9</v>
      </c>
      <c r="BJ97" s="422"/>
      <c r="BK97" s="422"/>
      <c r="BL97" s="422"/>
      <c r="BM97" s="422"/>
      <c r="BN97" s="422"/>
      <c r="BO97" s="528">
        <v>0.77</v>
      </c>
      <c r="BP97" s="423">
        <f t="shared" si="6"/>
        <v>9</v>
      </c>
      <c r="BQ97" s="422"/>
      <c r="BR97" s="422"/>
      <c r="BS97" s="422"/>
      <c r="BT97" s="422"/>
      <c r="BU97" s="422"/>
      <c r="BV97" s="422"/>
      <c r="BW97" s="422"/>
      <c r="BX97" s="422"/>
      <c r="BY97" s="422"/>
      <c r="BZ97" s="422"/>
      <c r="CA97" s="422"/>
      <c r="CB97" s="422"/>
      <c r="CC97" s="422"/>
      <c r="CD97" s="422"/>
      <c r="CE97" s="422"/>
      <c r="CF97" s="422"/>
      <c r="CG97" s="547"/>
    </row>
    <row r="98" spans="1:85" ht="16.5" customHeight="1">
      <c r="A98" s="81">
        <v>94</v>
      </c>
      <c r="B98" s="86" t="s">
        <v>920</v>
      </c>
      <c r="C98" s="88" t="s">
        <v>28</v>
      </c>
      <c r="D98" s="86" t="s">
        <v>2233</v>
      </c>
      <c r="E98" s="86" t="s">
        <v>918</v>
      </c>
      <c r="F98" s="87" t="s">
        <v>727</v>
      </c>
      <c r="G98" s="90" t="s">
        <v>921</v>
      </c>
      <c r="H98" s="512">
        <v>3</v>
      </c>
      <c r="I98" s="390" t="s">
        <v>2353</v>
      </c>
      <c r="J98" s="390"/>
      <c r="K98" s="88" t="s">
        <v>5123</v>
      </c>
      <c r="L98" s="522">
        <v>2</v>
      </c>
      <c r="M98" s="367">
        <v>1</v>
      </c>
      <c r="N98" s="367">
        <v>1</v>
      </c>
      <c r="O98" s="523">
        <v>1</v>
      </c>
      <c r="P98" s="523">
        <v>0</v>
      </c>
      <c r="Q98" s="523">
        <v>0</v>
      </c>
      <c r="R98" s="523">
        <v>0</v>
      </c>
      <c r="S98" s="523">
        <v>0</v>
      </c>
      <c r="T98" s="523">
        <v>0</v>
      </c>
      <c r="U98" s="524">
        <v>0</v>
      </c>
      <c r="V98" s="524">
        <v>0</v>
      </c>
      <c r="W98" s="524">
        <v>0</v>
      </c>
      <c r="X98" s="524">
        <v>0</v>
      </c>
      <c r="Y98" s="524">
        <v>0</v>
      </c>
      <c r="Z98" s="524">
        <v>0</v>
      </c>
      <c r="AA98" s="524">
        <v>1</v>
      </c>
      <c r="AB98" s="524">
        <v>0</v>
      </c>
      <c r="AC98" s="524">
        <v>0</v>
      </c>
      <c r="AD98" s="524">
        <v>1</v>
      </c>
      <c r="AE98" s="524">
        <v>0</v>
      </c>
      <c r="AF98" s="524">
        <v>0</v>
      </c>
      <c r="AG98" s="524">
        <v>0</v>
      </c>
      <c r="AH98" s="524">
        <v>0</v>
      </c>
      <c r="AI98" s="524">
        <v>0</v>
      </c>
      <c r="AJ98" s="395">
        <v>1</v>
      </c>
      <c r="AK98" s="395">
        <v>0</v>
      </c>
      <c r="AL98" s="395">
        <v>4</v>
      </c>
      <c r="AM98" s="395">
        <v>4</v>
      </c>
      <c r="AN98" s="395">
        <v>0</v>
      </c>
      <c r="AO98" s="525">
        <v>0</v>
      </c>
      <c r="AP98" s="396">
        <v>0</v>
      </c>
      <c r="AQ98" s="526">
        <v>11</v>
      </c>
      <c r="AR98" s="527">
        <v>11</v>
      </c>
      <c r="AS98" s="527">
        <v>11</v>
      </c>
      <c r="AT98" s="527">
        <v>0</v>
      </c>
      <c r="AU98" s="527">
        <v>4</v>
      </c>
      <c r="AV98" s="395">
        <v>1</v>
      </c>
      <c r="AW98" s="395">
        <v>4</v>
      </c>
      <c r="AX98" s="395">
        <v>0</v>
      </c>
      <c r="AY98" s="395">
        <v>2</v>
      </c>
      <c r="AZ98" s="395">
        <v>0</v>
      </c>
      <c r="BA98" s="422"/>
      <c r="BB98" s="422"/>
      <c r="BC98" s="422"/>
      <c r="BD98" s="422"/>
      <c r="BE98" s="422"/>
      <c r="BF98" s="422"/>
      <c r="BG98" s="422"/>
      <c r="BH98" s="422"/>
      <c r="BI98" s="423">
        <f t="shared" si="5"/>
        <v>11</v>
      </c>
      <c r="BJ98" s="422"/>
      <c r="BK98" s="422"/>
      <c r="BL98" s="422"/>
      <c r="BM98" s="422"/>
      <c r="BN98" s="422"/>
      <c r="BO98" s="528">
        <v>0.20449999999999999</v>
      </c>
      <c r="BP98" s="423">
        <f t="shared" si="6"/>
        <v>11</v>
      </c>
      <c r="BQ98" s="422"/>
      <c r="BR98" s="422"/>
      <c r="BS98" s="422"/>
      <c r="BT98" s="422"/>
      <c r="BU98" s="422"/>
      <c r="BV98" s="422"/>
      <c r="BW98" s="422"/>
      <c r="BX98" s="422"/>
      <c r="BY98" s="422"/>
      <c r="BZ98" s="422"/>
      <c r="CA98" s="422"/>
      <c r="CB98" s="422"/>
      <c r="CC98" s="422"/>
      <c r="CD98" s="422"/>
      <c r="CE98" s="422"/>
      <c r="CF98" s="422"/>
      <c r="CG98" s="547"/>
    </row>
    <row r="99" spans="1:85" ht="16.5" customHeight="1">
      <c r="A99" s="80">
        <v>95</v>
      </c>
      <c r="B99" s="86" t="s">
        <v>922</v>
      </c>
      <c r="C99" s="88" t="s">
        <v>28</v>
      </c>
      <c r="D99" s="86" t="s">
        <v>2233</v>
      </c>
      <c r="E99" s="86" t="s">
        <v>918</v>
      </c>
      <c r="F99" s="87" t="s">
        <v>727</v>
      </c>
      <c r="G99" s="90" t="s">
        <v>923</v>
      </c>
      <c r="H99" s="512">
        <v>4</v>
      </c>
      <c r="I99" s="390" t="s">
        <v>2353</v>
      </c>
      <c r="J99" s="390"/>
      <c r="K99" s="88" t="s">
        <v>5123</v>
      </c>
      <c r="L99" s="522">
        <v>2</v>
      </c>
      <c r="M99" s="367">
        <v>1</v>
      </c>
      <c r="N99" s="367">
        <v>1</v>
      </c>
      <c r="O99" s="523">
        <v>2</v>
      </c>
      <c r="P99" s="523">
        <v>1</v>
      </c>
      <c r="Q99" s="523">
        <v>0</v>
      </c>
      <c r="R99" s="523">
        <v>0</v>
      </c>
      <c r="S99" s="523">
        <v>0</v>
      </c>
      <c r="T99" s="523">
        <v>0</v>
      </c>
      <c r="U99" s="524">
        <v>0</v>
      </c>
      <c r="V99" s="524">
        <v>0</v>
      </c>
      <c r="W99" s="524">
        <v>0</v>
      </c>
      <c r="X99" s="524">
        <v>0</v>
      </c>
      <c r="Y99" s="524">
        <v>0</v>
      </c>
      <c r="Z99" s="524">
        <v>0</v>
      </c>
      <c r="AA99" s="524">
        <v>3</v>
      </c>
      <c r="AB99" s="524">
        <v>1</v>
      </c>
      <c r="AC99" s="524">
        <v>0</v>
      </c>
      <c r="AD99" s="524">
        <v>3</v>
      </c>
      <c r="AE99" s="524">
        <v>1</v>
      </c>
      <c r="AF99" s="524">
        <v>0</v>
      </c>
      <c r="AG99" s="524">
        <v>0</v>
      </c>
      <c r="AH99" s="524">
        <v>0</v>
      </c>
      <c r="AI99" s="524">
        <v>0</v>
      </c>
      <c r="AJ99" s="395">
        <v>1</v>
      </c>
      <c r="AK99" s="395">
        <v>0</v>
      </c>
      <c r="AL99" s="395">
        <v>1</v>
      </c>
      <c r="AM99" s="395">
        <v>1</v>
      </c>
      <c r="AN99" s="395">
        <v>0</v>
      </c>
      <c r="AO99" s="525">
        <v>0</v>
      </c>
      <c r="AP99" s="396">
        <v>0</v>
      </c>
      <c r="AQ99" s="526">
        <v>11</v>
      </c>
      <c r="AR99" s="527">
        <v>11</v>
      </c>
      <c r="AS99" s="527">
        <v>11</v>
      </c>
      <c r="AT99" s="527">
        <v>0</v>
      </c>
      <c r="AU99" s="527">
        <v>11</v>
      </c>
      <c r="AV99" s="395">
        <v>1</v>
      </c>
      <c r="AW99" s="395">
        <v>2</v>
      </c>
      <c r="AX99" s="395">
        <v>0</v>
      </c>
      <c r="AY99" s="395">
        <v>2</v>
      </c>
      <c r="AZ99" s="395">
        <v>0</v>
      </c>
      <c r="BA99" s="422"/>
      <c r="BB99" s="422"/>
      <c r="BC99" s="422"/>
      <c r="BD99" s="422"/>
      <c r="BE99" s="422"/>
      <c r="BF99" s="422"/>
      <c r="BG99" s="422"/>
      <c r="BH99" s="422"/>
      <c r="BI99" s="423">
        <f t="shared" si="5"/>
        <v>11</v>
      </c>
      <c r="BJ99" s="422"/>
      <c r="BK99" s="422"/>
      <c r="BL99" s="422"/>
      <c r="BM99" s="422"/>
      <c r="BN99" s="422"/>
      <c r="BO99" s="528">
        <v>0.27079999999999999</v>
      </c>
      <c r="BP99" s="423">
        <f t="shared" si="6"/>
        <v>11</v>
      </c>
      <c r="BQ99" s="422"/>
      <c r="BR99" s="422"/>
      <c r="BS99" s="422"/>
      <c r="BT99" s="422"/>
      <c r="BU99" s="422"/>
      <c r="BV99" s="422"/>
      <c r="BW99" s="422"/>
      <c r="BX99" s="422"/>
      <c r="BY99" s="422"/>
      <c r="BZ99" s="422"/>
      <c r="CA99" s="422"/>
      <c r="CB99" s="422"/>
      <c r="CC99" s="422"/>
      <c r="CD99" s="422"/>
      <c r="CE99" s="422"/>
      <c r="CF99" s="422"/>
      <c r="CG99" s="547"/>
    </row>
    <row r="100" spans="1:85" ht="16.5" customHeight="1">
      <c r="A100" s="80">
        <v>96</v>
      </c>
      <c r="B100" s="86" t="s">
        <v>924</v>
      </c>
      <c r="C100" s="88" t="s">
        <v>28</v>
      </c>
      <c r="D100" s="86" t="s">
        <v>2233</v>
      </c>
      <c r="E100" s="86" t="s">
        <v>918</v>
      </c>
      <c r="F100" s="91" t="s">
        <v>724</v>
      </c>
      <c r="G100" s="90" t="s">
        <v>925</v>
      </c>
      <c r="H100" s="512">
        <v>1</v>
      </c>
      <c r="I100" s="390" t="s">
        <v>26</v>
      </c>
      <c r="J100" s="390"/>
      <c r="K100" s="88" t="s">
        <v>5123</v>
      </c>
      <c r="L100" s="522">
        <v>2</v>
      </c>
      <c r="M100" s="367">
        <v>1</v>
      </c>
      <c r="N100" s="367">
        <v>1</v>
      </c>
      <c r="O100" s="523">
        <v>7</v>
      </c>
      <c r="P100" s="523">
        <v>4</v>
      </c>
      <c r="Q100" s="523">
        <v>6</v>
      </c>
      <c r="R100" s="523">
        <v>1</v>
      </c>
      <c r="S100" s="523">
        <v>1</v>
      </c>
      <c r="T100" s="523">
        <v>0</v>
      </c>
      <c r="U100" s="524">
        <v>0</v>
      </c>
      <c r="V100" s="524">
        <v>0</v>
      </c>
      <c r="W100" s="524">
        <v>0</v>
      </c>
      <c r="X100" s="524">
        <v>0</v>
      </c>
      <c r="Y100" s="524">
        <v>0</v>
      </c>
      <c r="Z100" s="524">
        <v>0</v>
      </c>
      <c r="AA100" s="524">
        <v>5</v>
      </c>
      <c r="AB100" s="524">
        <v>3</v>
      </c>
      <c r="AC100" s="524">
        <v>0</v>
      </c>
      <c r="AD100" s="524">
        <v>0</v>
      </c>
      <c r="AE100" s="524">
        <v>0</v>
      </c>
      <c r="AF100" s="524">
        <v>0</v>
      </c>
      <c r="AG100" s="524">
        <v>0</v>
      </c>
      <c r="AH100" s="524">
        <v>0</v>
      </c>
      <c r="AI100" s="524">
        <v>0</v>
      </c>
      <c r="AJ100" s="395">
        <v>1</v>
      </c>
      <c r="AK100" s="395">
        <v>0</v>
      </c>
      <c r="AL100" s="395">
        <v>3</v>
      </c>
      <c r="AM100" s="395">
        <v>3</v>
      </c>
      <c r="AN100" s="395">
        <v>0</v>
      </c>
      <c r="AO100" s="525">
        <v>0</v>
      </c>
      <c r="AP100" s="396">
        <v>0</v>
      </c>
      <c r="AQ100" s="526">
        <v>24</v>
      </c>
      <c r="AR100" s="527">
        <v>28</v>
      </c>
      <c r="AS100" s="527">
        <v>24</v>
      </c>
      <c r="AT100" s="527">
        <v>0</v>
      </c>
      <c r="AU100" s="527">
        <v>11</v>
      </c>
      <c r="AV100" s="395">
        <v>0</v>
      </c>
      <c r="AW100" s="395">
        <v>5</v>
      </c>
      <c r="AX100" s="395">
        <v>0</v>
      </c>
      <c r="AY100" s="395">
        <v>2</v>
      </c>
      <c r="AZ100" s="395">
        <v>0</v>
      </c>
      <c r="BA100" s="422"/>
      <c r="BB100" s="422"/>
      <c r="BC100" s="422"/>
      <c r="BD100" s="422"/>
      <c r="BE100" s="422"/>
      <c r="BF100" s="422"/>
      <c r="BG100" s="422"/>
      <c r="BH100" s="422"/>
      <c r="BI100" s="423">
        <f t="shared" si="5"/>
        <v>24</v>
      </c>
      <c r="BJ100" s="422"/>
      <c r="BK100" s="422"/>
      <c r="BL100" s="422"/>
      <c r="BM100" s="422"/>
      <c r="BN100" s="422"/>
      <c r="BO100" s="528">
        <v>0</v>
      </c>
      <c r="BP100" s="423">
        <f t="shared" si="6"/>
        <v>24</v>
      </c>
      <c r="BQ100" s="422"/>
      <c r="BR100" s="422"/>
      <c r="BS100" s="422"/>
      <c r="BT100" s="422"/>
      <c r="BU100" s="422"/>
      <c r="BV100" s="422"/>
      <c r="BW100" s="422"/>
      <c r="BX100" s="422"/>
      <c r="BY100" s="422"/>
      <c r="BZ100" s="422"/>
      <c r="CA100" s="422"/>
      <c r="CB100" s="422"/>
      <c r="CC100" s="422"/>
      <c r="CD100" s="422"/>
      <c r="CE100" s="422"/>
      <c r="CF100" s="422"/>
      <c r="CG100" s="547"/>
    </row>
    <row r="101" spans="1:85" ht="16.5" customHeight="1">
      <c r="A101" s="81">
        <v>97</v>
      </c>
      <c r="B101" s="86" t="s">
        <v>926</v>
      </c>
      <c r="C101" s="88" t="s">
        <v>28</v>
      </c>
      <c r="D101" s="86" t="s">
        <v>2233</v>
      </c>
      <c r="E101" s="86" t="s">
        <v>918</v>
      </c>
      <c r="F101" s="87" t="s">
        <v>727</v>
      </c>
      <c r="G101" s="90" t="s">
        <v>927</v>
      </c>
      <c r="H101" s="512">
        <v>2</v>
      </c>
      <c r="I101" s="390" t="s">
        <v>2353</v>
      </c>
      <c r="J101" s="390"/>
      <c r="K101" s="88" t="s">
        <v>5123</v>
      </c>
      <c r="L101" s="522">
        <v>2</v>
      </c>
      <c r="M101" s="367">
        <v>1</v>
      </c>
      <c r="N101" s="367">
        <v>1</v>
      </c>
      <c r="O101" s="523">
        <v>5</v>
      </c>
      <c r="P101" s="523">
        <v>0</v>
      </c>
      <c r="Q101" s="523">
        <v>0</v>
      </c>
      <c r="R101" s="523">
        <v>0</v>
      </c>
      <c r="S101" s="523">
        <v>0</v>
      </c>
      <c r="T101" s="523">
        <v>0</v>
      </c>
      <c r="U101" s="524">
        <v>0</v>
      </c>
      <c r="V101" s="524">
        <v>0</v>
      </c>
      <c r="W101" s="524">
        <v>0</v>
      </c>
      <c r="X101" s="524">
        <v>0</v>
      </c>
      <c r="Y101" s="524">
        <v>0</v>
      </c>
      <c r="Z101" s="524">
        <v>0</v>
      </c>
      <c r="AA101" s="524">
        <v>9</v>
      </c>
      <c r="AB101" s="524">
        <v>1</v>
      </c>
      <c r="AC101" s="524">
        <v>0</v>
      </c>
      <c r="AD101" s="524">
        <v>0</v>
      </c>
      <c r="AE101" s="524">
        <v>0</v>
      </c>
      <c r="AF101" s="524">
        <v>0</v>
      </c>
      <c r="AG101" s="524">
        <v>0</v>
      </c>
      <c r="AH101" s="524">
        <v>0</v>
      </c>
      <c r="AI101" s="524">
        <v>0</v>
      </c>
      <c r="AJ101" s="395">
        <v>1</v>
      </c>
      <c r="AK101" s="395">
        <v>0</v>
      </c>
      <c r="AL101" s="395">
        <v>5</v>
      </c>
      <c r="AM101" s="395">
        <v>5</v>
      </c>
      <c r="AN101" s="395">
        <v>0</v>
      </c>
      <c r="AO101" s="525">
        <v>0</v>
      </c>
      <c r="AP101" s="396">
        <v>0</v>
      </c>
      <c r="AQ101" s="526">
        <v>14</v>
      </c>
      <c r="AR101" s="527">
        <v>18</v>
      </c>
      <c r="AS101" s="527">
        <v>14</v>
      </c>
      <c r="AT101" s="527">
        <v>0</v>
      </c>
      <c r="AU101" s="527">
        <v>4</v>
      </c>
      <c r="AV101" s="395">
        <v>0</v>
      </c>
      <c r="AW101" s="395">
        <v>7</v>
      </c>
      <c r="AX101" s="395">
        <v>0</v>
      </c>
      <c r="AY101" s="395">
        <v>2</v>
      </c>
      <c r="AZ101" s="395">
        <v>0</v>
      </c>
      <c r="BA101" s="422"/>
      <c r="BB101" s="422"/>
      <c r="BC101" s="422"/>
      <c r="BD101" s="422"/>
      <c r="BE101" s="422"/>
      <c r="BF101" s="422"/>
      <c r="BG101" s="422"/>
      <c r="BH101" s="422"/>
      <c r="BI101" s="423">
        <f t="shared" si="5"/>
        <v>14</v>
      </c>
      <c r="BJ101" s="422"/>
      <c r="BK101" s="422"/>
      <c r="BL101" s="422"/>
      <c r="BM101" s="422"/>
      <c r="BN101" s="422"/>
      <c r="BO101" s="528">
        <v>0.96360000000000001</v>
      </c>
      <c r="BP101" s="423">
        <f t="shared" si="6"/>
        <v>14</v>
      </c>
      <c r="BQ101" s="422"/>
      <c r="BR101" s="422"/>
      <c r="BS101" s="422"/>
      <c r="BT101" s="422"/>
      <c r="BU101" s="422"/>
      <c r="BV101" s="422"/>
      <c r="BW101" s="422"/>
      <c r="BX101" s="422"/>
      <c r="BY101" s="422"/>
      <c r="BZ101" s="422"/>
      <c r="CA101" s="422"/>
      <c r="CB101" s="422"/>
      <c r="CC101" s="422"/>
      <c r="CD101" s="422"/>
      <c r="CE101" s="422"/>
      <c r="CF101" s="422"/>
      <c r="CG101" s="547"/>
    </row>
    <row r="102" spans="1:85" ht="16.5" customHeight="1">
      <c r="A102" s="80">
        <v>98</v>
      </c>
      <c r="B102" s="86" t="s">
        <v>928</v>
      </c>
      <c r="C102" s="88" t="s">
        <v>28</v>
      </c>
      <c r="D102" s="86" t="s">
        <v>2233</v>
      </c>
      <c r="E102" s="86" t="s">
        <v>918</v>
      </c>
      <c r="F102" s="91" t="s">
        <v>724</v>
      </c>
      <c r="G102" s="90" t="s">
        <v>929</v>
      </c>
      <c r="H102" s="512">
        <v>8</v>
      </c>
      <c r="I102" s="390" t="s">
        <v>26</v>
      </c>
      <c r="J102" s="390"/>
      <c r="K102" s="88" t="s">
        <v>5123</v>
      </c>
      <c r="L102" s="522">
        <v>2</v>
      </c>
      <c r="M102" s="367">
        <v>1</v>
      </c>
      <c r="N102" s="367">
        <v>1</v>
      </c>
      <c r="O102" s="523">
        <v>8</v>
      </c>
      <c r="P102" s="523">
        <v>4</v>
      </c>
      <c r="Q102" s="523">
        <v>0</v>
      </c>
      <c r="R102" s="523">
        <v>0</v>
      </c>
      <c r="S102" s="523">
        <v>0</v>
      </c>
      <c r="T102" s="523">
        <v>0</v>
      </c>
      <c r="U102" s="524">
        <v>0</v>
      </c>
      <c r="V102" s="524">
        <v>0</v>
      </c>
      <c r="W102" s="524">
        <v>0</v>
      </c>
      <c r="X102" s="524">
        <v>0</v>
      </c>
      <c r="Y102" s="524">
        <v>0</v>
      </c>
      <c r="Z102" s="524">
        <v>0</v>
      </c>
      <c r="AA102" s="524">
        <v>1</v>
      </c>
      <c r="AB102" s="524">
        <v>0</v>
      </c>
      <c r="AC102" s="524">
        <v>0</v>
      </c>
      <c r="AD102" s="524">
        <v>17</v>
      </c>
      <c r="AE102" s="524">
        <v>9</v>
      </c>
      <c r="AF102" s="524">
        <v>0</v>
      </c>
      <c r="AG102" s="524">
        <v>0</v>
      </c>
      <c r="AH102" s="524">
        <v>0</v>
      </c>
      <c r="AI102" s="524">
        <v>0</v>
      </c>
      <c r="AJ102" s="395">
        <v>1</v>
      </c>
      <c r="AK102" s="395">
        <v>0</v>
      </c>
      <c r="AL102" s="395">
        <v>12</v>
      </c>
      <c r="AM102" s="395">
        <v>13</v>
      </c>
      <c r="AN102" s="395">
        <v>0</v>
      </c>
      <c r="AO102" s="525">
        <v>0</v>
      </c>
      <c r="AP102" s="396">
        <v>0</v>
      </c>
      <c r="AQ102" s="526">
        <v>33</v>
      </c>
      <c r="AR102" s="527">
        <v>35</v>
      </c>
      <c r="AS102" s="527">
        <v>33</v>
      </c>
      <c r="AT102" s="527">
        <v>0</v>
      </c>
      <c r="AU102" s="527">
        <v>5</v>
      </c>
      <c r="AV102" s="395">
        <v>0</v>
      </c>
      <c r="AW102" s="395">
        <v>11</v>
      </c>
      <c r="AX102" s="395">
        <v>0</v>
      </c>
      <c r="AY102" s="395">
        <v>2</v>
      </c>
      <c r="AZ102" s="395">
        <v>0</v>
      </c>
      <c r="BA102" s="422"/>
      <c r="BB102" s="422"/>
      <c r="BC102" s="422"/>
      <c r="BD102" s="422"/>
      <c r="BE102" s="422"/>
      <c r="BF102" s="422"/>
      <c r="BG102" s="422"/>
      <c r="BH102" s="422"/>
      <c r="BI102" s="423">
        <f t="shared" si="5"/>
        <v>33</v>
      </c>
      <c r="BJ102" s="422"/>
      <c r="BK102" s="422"/>
      <c r="BL102" s="422"/>
      <c r="BM102" s="422"/>
      <c r="BN102" s="422"/>
      <c r="BO102" s="528">
        <v>0.48480000000000001</v>
      </c>
      <c r="BP102" s="423">
        <f t="shared" si="6"/>
        <v>33</v>
      </c>
      <c r="BQ102" s="422"/>
      <c r="BR102" s="422"/>
      <c r="BS102" s="422"/>
      <c r="BT102" s="422"/>
      <c r="BU102" s="422"/>
      <c r="BV102" s="422"/>
      <c r="BW102" s="422"/>
      <c r="BX102" s="422"/>
      <c r="BY102" s="422"/>
      <c r="BZ102" s="422"/>
      <c r="CA102" s="422"/>
      <c r="CB102" s="422"/>
      <c r="CC102" s="422"/>
      <c r="CD102" s="422"/>
      <c r="CE102" s="422"/>
      <c r="CF102" s="422"/>
      <c r="CG102" s="547"/>
    </row>
    <row r="103" spans="1:85" ht="16.5" customHeight="1">
      <c r="A103" s="80">
        <v>99</v>
      </c>
      <c r="B103" s="86" t="s">
        <v>930</v>
      </c>
      <c r="C103" s="88" t="s">
        <v>28</v>
      </c>
      <c r="D103" s="86" t="s">
        <v>2233</v>
      </c>
      <c r="E103" s="86" t="s">
        <v>918</v>
      </c>
      <c r="F103" s="89" t="s">
        <v>730</v>
      </c>
      <c r="G103" s="90" t="s">
        <v>931</v>
      </c>
      <c r="H103" s="512">
        <v>3</v>
      </c>
      <c r="I103" s="390" t="s">
        <v>2353</v>
      </c>
      <c r="J103" s="390"/>
      <c r="K103" s="88" t="s">
        <v>5123</v>
      </c>
      <c r="L103" s="522">
        <v>2</v>
      </c>
      <c r="M103" s="367">
        <v>1</v>
      </c>
      <c r="N103" s="367">
        <v>1</v>
      </c>
      <c r="O103" s="523">
        <v>7</v>
      </c>
      <c r="P103" s="523">
        <v>0</v>
      </c>
      <c r="Q103" s="523">
        <v>0</v>
      </c>
      <c r="R103" s="523">
        <v>0</v>
      </c>
      <c r="S103" s="523">
        <v>0</v>
      </c>
      <c r="T103" s="523">
        <v>0</v>
      </c>
      <c r="U103" s="524">
        <v>0</v>
      </c>
      <c r="V103" s="524">
        <v>0</v>
      </c>
      <c r="W103" s="524">
        <v>0</v>
      </c>
      <c r="X103" s="524">
        <v>0</v>
      </c>
      <c r="Y103" s="524">
        <v>0</v>
      </c>
      <c r="Z103" s="524">
        <v>0</v>
      </c>
      <c r="AA103" s="524">
        <v>3</v>
      </c>
      <c r="AB103" s="524">
        <v>1</v>
      </c>
      <c r="AC103" s="524">
        <v>0</v>
      </c>
      <c r="AD103" s="524">
        <v>0</v>
      </c>
      <c r="AE103" s="524">
        <v>0</v>
      </c>
      <c r="AF103" s="524">
        <v>0</v>
      </c>
      <c r="AG103" s="524">
        <v>0</v>
      </c>
      <c r="AH103" s="524">
        <v>0</v>
      </c>
      <c r="AI103" s="524">
        <v>0</v>
      </c>
      <c r="AJ103" s="395">
        <v>1</v>
      </c>
      <c r="AK103" s="395">
        <v>0</v>
      </c>
      <c r="AL103" s="395">
        <v>4</v>
      </c>
      <c r="AM103" s="395">
        <v>4</v>
      </c>
      <c r="AN103" s="395">
        <v>0</v>
      </c>
      <c r="AO103" s="525">
        <v>0</v>
      </c>
      <c r="AP103" s="396">
        <v>0</v>
      </c>
      <c r="AQ103" s="526">
        <v>15</v>
      </c>
      <c r="AR103" s="527">
        <v>21</v>
      </c>
      <c r="AS103" s="527">
        <v>15</v>
      </c>
      <c r="AT103" s="527">
        <v>0</v>
      </c>
      <c r="AU103" s="527">
        <v>9</v>
      </c>
      <c r="AV103" s="395">
        <v>0</v>
      </c>
      <c r="AW103" s="395">
        <v>6</v>
      </c>
      <c r="AX103" s="395">
        <v>0</v>
      </c>
      <c r="AY103" s="395">
        <v>2</v>
      </c>
      <c r="AZ103" s="395">
        <v>0</v>
      </c>
      <c r="BA103" s="422"/>
      <c r="BB103" s="422"/>
      <c r="BC103" s="422"/>
      <c r="BD103" s="422"/>
      <c r="BE103" s="422"/>
      <c r="BF103" s="422"/>
      <c r="BG103" s="422"/>
      <c r="BH103" s="422"/>
      <c r="BI103" s="423">
        <f t="shared" si="5"/>
        <v>15</v>
      </c>
      <c r="BJ103" s="422"/>
      <c r="BK103" s="422"/>
      <c r="BL103" s="422"/>
      <c r="BM103" s="422"/>
      <c r="BN103" s="422"/>
      <c r="BO103" s="528">
        <v>0.48</v>
      </c>
      <c r="BP103" s="423">
        <f t="shared" si="6"/>
        <v>15</v>
      </c>
      <c r="BQ103" s="422"/>
      <c r="BR103" s="422"/>
      <c r="BS103" s="422"/>
      <c r="BT103" s="422"/>
      <c r="BU103" s="422"/>
      <c r="BV103" s="422"/>
      <c r="BW103" s="422"/>
      <c r="BX103" s="422"/>
      <c r="BY103" s="422"/>
      <c r="BZ103" s="422"/>
      <c r="CA103" s="422"/>
      <c r="CB103" s="422"/>
      <c r="CC103" s="422"/>
      <c r="CD103" s="422"/>
      <c r="CE103" s="422"/>
      <c r="CF103" s="422"/>
      <c r="CG103" s="547"/>
    </row>
    <row r="104" spans="1:85" ht="16.5" customHeight="1">
      <c r="A104" s="81">
        <v>100</v>
      </c>
      <c r="B104" s="86" t="s">
        <v>932</v>
      </c>
      <c r="C104" s="88" t="s">
        <v>28</v>
      </c>
      <c r="D104" s="86" t="s">
        <v>2233</v>
      </c>
      <c r="E104" s="86" t="s">
        <v>918</v>
      </c>
      <c r="F104" s="87" t="s">
        <v>727</v>
      </c>
      <c r="G104" s="90" t="s">
        <v>933</v>
      </c>
      <c r="H104" s="512">
        <v>5</v>
      </c>
      <c r="I104" s="390" t="s">
        <v>2353</v>
      </c>
      <c r="J104" s="390"/>
      <c r="K104" s="88" t="s">
        <v>5123</v>
      </c>
      <c r="L104" s="522">
        <v>2</v>
      </c>
      <c r="M104" s="367">
        <v>1</v>
      </c>
      <c r="N104" s="367">
        <v>1</v>
      </c>
      <c r="O104" s="523">
        <v>6</v>
      </c>
      <c r="P104" s="523">
        <v>0</v>
      </c>
      <c r="Q104" s="523">
        <v>0</v>
      </c>
      <c r="R104" s="523">
        <v>1</v>
      </c>
      <c r="S104" s="523">
        <v>0</v>
      </c>
      <c r="T104" s="523">
        <v>0</v>
      </c>
      <c r="U104" s="524">
        <v>0</v>
      </c>
      <c r="V104" s="524">
        <v>0</v>
      </c>
      <c r="W104" s="524">
        <v>0</v>
      </c>
      <c r="X104" s="524">
        <v>0</v>
      </c>
      <c r="Y104" s="524">
        <v>0</v>
      </c>
      <c r="Z104" s="524">
        <v>0</v>
      </c>
      <c r="AA104" s="524">
        <v>3</v>
      </c>
      <c r="AB104" s="524">
        <v>0</v>
      </c>
      <c r="AC104" s="524">
        <v>0</v>
      </c>
      <c r="AD104" s="524">
        <v>9</v>
      </c>
      <c r="AE104" s="524">
        <v>0</v>
      </c>
      <c r="AF104" s="524">
        <v>0</v>
      </c>
      <c r="AG104" s="524">
        <v>0</v>
      </c>
      <c r="AH104" s="524">
        <v>0</v>
      </c>
      <c r="AI104" s="524">
        <v>0</v>
      </c>
      <c r="AJ104" s="395">
        <v>1</v>
      </c>
      <c r="AK104" s="395">
        <v>0</v>
      </c>
      <c r="AL104" s="395">
        <v>6</v>
      </c>
      <c r="AM104" s="395">
        <v>6</v>
      </c>
      <c r="AN104" s="395">
        <v>0</v>
      </c>
      <c r="AO104" s="525">
        <v>0</v>
      </c>
      <c r="AP104" s="396">
        <v>0</v>
      </c>
      <c r="AQ104" s="526">
        <v>12</v>
      </c>
      <c r="AR104" s="527">
        <v>18</v>
      </c>
      <c r="AS104" s="527">
        <v>12</v>
      </c>
      <c r="AT104" s="527">
        <v>0</v>
      </c>
      <c r="AU104" s="527">
        <v>4</v>
      </c>
      <c r="AV104" s="395">
        <v>0</v>
      </c>
      <c r="AW104" s="395">
        <v>8</v>
      </c>
      <c r="AX104" s="395">
        <v>0</v>
      </c>
      <c r="AY104" s="395">
        <v>2</v>
      </c>
      <c r="AZ104" s="395">
        <v>0</v>
      </c>
      <c r="BA104" s="422"/>
      <c r="BB104" s="422"/>
      <c r="BC104" s="422"/>
      <c r="BD104" s="422"/>
      <c r="BE104" s="422"/>
      <c r="BF104" s="422"/>
      <c r="BG104" s="422"/>
      <c r="BH104" s="422"/>
      <c r="BI104" s="423">
        <f t="shared" si="5"/>
        <v>12</v>
      </c>
      <c r="BJ104" s="422"/>
      <c r="BK104" s="422"/>
      <c r="BL104" s="422"/>
      <c r="BM104" s="422"/>
      <c r="BN104" s="422"/>
      <c r="BO104" s="528">
        <v>0</v>
      </c>
      <c r="BP104" s="423">
        <f t="shared" si="6"/>
        <v>12</v>
      </c>
      <c r="BQ104" s="422"/>
      <c r="BR104" s="422"/>
      <c r="BS104" s="422"/>
      <c r="BT104" s="422"/>
      <c r="BU104" s="422"/>
      <c r="BV104" s="422"/>
      <c r="BW104" s="422"/>
      <c r="BX104" s="422"/>
      <c r="BY104" s="422"/>
      <c r="BZ104" s="422"/>
      <c r="CA104" s="422"/>
      <c r="CB104" s="422"/>
      <c r="CC104" s="422"/>
      <c r="CD104" s="422"/>
      <c r="CE104" s="422"/>
      <c r="CF104" s="422"/>
      <c r="CG104" s="547"/>
    </row>
    <row r="105" spans="1:85" ht="16.5" customHeight="1">
      <c r="A105" s="80">
        <v>101</v>
      </c>
      <c r="B105" s="86" t="s">
        <v>934</v>
      </c>
      <c r="C105" s="88" t="s">
        <v>28</v>
      </c>
      <c r="D105" s="86" t="s">
        <v>2233</v>
      </c>
      <c r="E105" s="86" t="s">
        <v>918</v>
      </c>
      <c r="F105" s="89" t="s">
        <v>730</v>
      </c>
      <c r="G105" s="90" t="s">
        <v>935</v>
      </c>
      <c r="H105" s="512">
        <v>5</v>
      </c>
      <c r="I105" s="390" t="s">
        <v>2536</v>
      </c>
      <c r="J105" s="390"/>
      <c r="K105" s="88" t="s">
        <v>5123</v>
      </c>
      <c r="L105" s="522">
        <v>2</v>
      </c>
      <c r="M105" s="367">
        <v>1</v>
      </c>
      <c r="N105" s="367">
        <v>1</v>
      </c>
      <c r="O105" s="523">
        <v>9</v>
      </c>
      <c r="P105" s="523">
        <v>0</v>
      </c>
      <c r="Q105" s="523">
        <v>0</v>
      </c>
      <c r="R105" s="523">
        <v>1</v>
      </c>
      <c r="S105" s="523">
        <v>0</v>
      </c>
      <c r="T105" s="523">
        <v>0</v>
      </c>
      <c r="U105" s="524">
        <v>0</v>
      </c>
      <c r="V105" s="524">
        <v>0</v>
      </c>
      <c r="W105" s="524">
        <v>0</v>
      </c>
      <c r="X105" s="524">
        <v>0</v>
      </c>
      <c r="Y105" s="524">
        <v>0</v>
      </c>
      <c r="Z105" s="524">
        <v>0</v>
      </c>
      <c r="AA105" s="524">
        <v>9</v>
      </c>
      <c r="AB105" s="524">
        <v>1</v>
      </c>
      <c r="AC105" s="524">
        <v>0</v>
      </c>
      <c r="AD105" s="524">
        <v>0</v>
      </c>
      <c r="AE105" s="524">
        <v>0</v>
      </c>
      <c r="AF105" s="524">
        <v>0</v>
      </c>
      <c r="AG105" s="524">
        <v>0</v>
      </c>
      <c r="AH105" s="524">
        <v>0</v>
      </c>
      <c r="AI105" s="524">
        <v>0</v>
      </c>
      <c r="AJ105" s="395">
        <v>1</v>
      </c>
      <c r="AK105" s="395">
        <v>0</v>
      </c>
      <c r="AL105" s="395">
        <v>4</v>
      </c>
      <c r="AM105" s="395">
        <v>4</v>
      </c>
      <c r="AN105" s="395">
        <v>0</v>
      </c>
      <c r="AO105" s="525">
        <v>0</v>
      </c>
      <c r="AP105" s="396">
        <v>0</v>
      </c>
      <c r="AQ105" s="526">
        <v>17</v>
      </c>
      <c r="AR105" s="527">
        <v>17</v>
      </c>
      <c r="AS105" s="527">
        <v>17</v>
      </c>
      <c r="AT105" s="527">
        <v>0</v>
      </c>
      <c r="AU105" s="527">
        <v>9</v>
      </c>
      <c r="AV105" s="395">
        <v>0</v>
      </c>
      <c r="AW105" s="395">
        <v>6</v>
      </c>
      <c r="AX105" s="395">
        <v>0</v>
      </c>
      <c r="AY105" s="395">
        <v>2</v>
      </c>
      <c r="AZ105" s="395">
        <v>0</v>
      </c>
      <c r="BA105" s="422"/>
      <c r="BB105" s="422"/>
      <c r="BC105" s="422"/>
      <c r="BD105" s="422"/>
      <c r="BE105" s="422"/>
      <c r="BF105" s="422"/>
      <c r="BG105" s="422"/>
      <c r="BH105" s="422"/>
      <c r="BI105" s="423">
        <f t="shared" si="5"/>
        <v>17</v>
      </c>
      <c r="BJ105" s="422"/>
      <c r="BK105" s="422"/>
      <c r="BL105" s="422"/>
      <c r="BM105" s="422"/>
      <c r="BN105" s="422"/>
      <c r="BO105" s="528">
        <v>0</v>
      </c>
      <c r="BP105" s="423">
        <f t="shared" si="6"/>
        <v>17</v>
      </c>
      <c r="BQ105" s="422"/>
      <c r="BR105" s="422"/>
      <c r="BS105" s="422"/>
      <c r="BT105" s="422"/>
      <c r="BU105" s="422"/>
      <c r="BV105" s="422"/>
      <c r="BW105" s="422"/>
      <c r="BX105" s="422"/>
      <c r="BY105" s="422"/>
      <c r="BZ105" s="422"/>
      <c r="CA105" s="422"/>
      <c r="CB105" s="422"/>
      <c r="CC105" s="422"/>
      <c r="CD105" s="422"/>
      <c r="CE105" s="422"/>
      <c r="CF105" s="422"/>
      <c r="CG105" s="547"/>
    </row>
    <row r="106" spans="1:85" ht="16.5" customHeight="1">
      <c r="A106" s="80">
        <v>102</v>
      </c>
      <c r="B106" s="86" t="s">
        <v>936</v>
      </c>
      <c r="C106" s="88" t="s">
        <v>28</v>
      </c>
      <c r="D106" s="86" t="s">
        <v>2233</v>
      </c>
      <c r="E106" s="86" t="s">
        <v>918</v>
      </c>
      <c r="F106" s="87" t="s">
        <v>727</v>
      </c>
      <c r="G106" s="90" t="s">
        <v>937</v>
      </c>
      <c r="H106" s="512">
        <v>5</v>
      </c>
      <c r="I106" s="390" t="s">
        <v>2353</v>
      </c>
      <c r="J106" s="390"/>
      <c r="K106" s="88" t="s">
        <v>5123</v>
      </c>
      <c r="L106" s="522">
        <v>2</v>
      </c>
      <c r="M106" s="367">
        <v>1</v>
      </c>
      <c r="N106" s="367">
        <v>1</v>
      </c>
      <c r="O106" s="523">
        <v>3</v>
      </c>
      <c r="P106" s="523">
        <v>0</v>
      </c>
      <c r="Q106" s="523">
        <v>0</v>
      </c>
      <c r="R106" s="523">
        <v>1</v>
      </c>
      <c r="S106" s="523">
        <v>0</v>
      </c>
      <c r="T106" s="523">
        <v>0</v>
      </c>
      <c r="U106" s="524">
        <v>0</v>
      </c>
      <c r="V106" s="524">
        <v>0</v>
      </c>
      <c r="W106" s="524">
        <v>0</v>
      </c>
      <c r="X106" s="524">
        <v>0</v>
      </c>
      <c r="Y106" s="524">
        <v>0</v>
      </c>
      <c r="Z106" s="524">
        <v>0</v>
      </c>
      <c r="AA106" s="524">
        <v>0</v>
      </c>
      <c r="AB106" s="524">
        <v>1</v>
      </c>
      <c r="AC106" s="524">
        <v>0</v>
      </c>
      <c r="AD106" s="524">
        <v>6</v>
      </c>
      <c r="AE106" s="524">
        <v>1</v>
      </c>
      <c r="AF106" s="524">
        <v>0</v>
      </c>
      <c r="AG106" s="524">
        <v>0</v>
      </c>
      <c r="AH106" s="524">
        <v>0</v>
      </c>
      <c r="AI106" s="524">
        <v>0</v>
      </c>
      <c r="AJ106" s="395">
        <v>1</v>
      </c>
      <c r="AK106" s="395">
        <v>0</v>
      </c>
      <c r="AL106" s="395">
        <v>5</v>
      </c>
      <c r="AM106" s="395">
        <v>5</v>
      </c>
      <c r="AN106" s="395">
        <v>0</v>
      </c>
      <c r="AO106" s="525">
        <v>0</v>
      </c>
      <c r="AP106" s="396">
        <v>0</v>
      </c>
      <c r="AQ106" s="526">
        <v>16</v>
      </c>
      <c r="AR106" s="527">
        <v>16</v>
      </c>
      <c r="AS106" s="527">
        <v>16</v>
      </c>
      <c r="AT106" s="527">
        <v>0</v>
      </c>
      <c r="AU106" s="527">
        <v>5</v>
      </c>
      <c r="AV106" s="395">
        <v>0</v>
      </c>
      <c r="AW106" s="395">
        <v>7</v>
      </c>
      <c r="AX106" s="395">
        <v>0</v>
      </c>
      <c r="AY106" s="395">
        <v>2</v>
      </c>
      <c r="AZ106" s="395">
        <v>0</v>
      </c>
      <c r="BA106" s="422"/>
      <c r="BB106" s="422"/>
      <c r="BC106" s="422"/>
      <c r="BD106" s="422"/>
      <c r="BE106" s="422"/>
      <c r="BF106" s="422"/>
      <c r="BG106" s="422"/>
      <c r="BH106" s="422"/>
      <c r="BI106" s="423">
        <f t="shared" si="5"/>
        <v>16</v>
      </c>
      <c r="BJ106" s="422"/>
      <c r="BK106" s="422"/>
      <c r="BL106" s="422"/>
      <c r="BM106" s="422"/>
      <c r="BN106" s="422"/>
      <c r="BO106" s="528">
        <v>0.8</v>
      </c>
      <c r="BP106" s="423">
        <f t="shared" si="6"/>
        <v>16</v>
      </c>
      <c r="BQ106" s="422"/>
      <c r="BR106" s="422"/>
      <c r="BS106" s="422"/>
      <c r="BT106" s="422"/>
      <c r="BU106" s="422"/>
      <c r="BV106" s="422"/>
      <c r="BW106" s="422"/>
      <c r="BX106" s="422"/>
      <c r="BY106" s="422"/>
      <c r="BZ106" s="422"/>
      <c r="CA106" s="422"/>
      <c r="CB106" s="422"/>
      <c r="CC106" s="422"/>
      <c r="CD106" s="422"/>
      <c r="CE106" s="422"/>
      <c r="CF106" s="422"/>
      <c r="CG106" s="547"/>
    </row>
    <row r="107" spans="1:85" ht="16.5" customHeight="1">
      <c r="A107" s="81">
        <v>103</v>
      </c>
      <c r="B107" s="86" t="s">
        <v>938</v>
      </c>
      <c r="C107" s="88" t="s">
        <v>28</v>
      </c>
      <c r="D107" s="86" t="s">
        <v>2233</v>
      </c>
      <c r="E107" s="86" t="s">
        <v>918</v>
      </c>
      <c r="F107" s="91" t="s">
        <v>724</v>
      </c>
      <c r="G107" s="90" t="s">
        <v>939</v>
      </c>
      <c r="H107" s="512">
        <v>2</v>
      </c>
      <c r="I107" s="390" t="s">
        <v>26</v>
      </c>
      <c r="J107" s="390"/>
      <c r="K107" s="88" t="s">
        <v>8027</v>
      </c>
      <c r="L107" s="522">
        <v>2</v>
      </c>
      <c r="M107" s="367">
        <v>1</v>
      </c>
      <c r="N107" s="367">
        <v>1</v>
      </c>
      <c r="O107" s="523">
        <v>9</v>
      </c>
      <c r="P107" s="523">
        <v>5</v>
      </c>
      <c r="Q107" s="523">
        <v>0</v>
      </c>
      <c r="R107" s="523">
        <v>0</v>
      </c>
      <c r="S107" s="523">
        <v>0</v>
      </c>
      <c r="T107" s="523">
        <v>0</v>
      </c>
      <c r="U107" s="524">
        <v>0</v>
      </c>
      <c r="V107" s="524">
        <v>0</v>
      </c>
      <c r="W107" s="524">
        <v>0</v>
      </c>
      <c r="X107" s="524">
        <v>0</v>
      </c>
      <c r="Y107" s="524">
        <v>0</v>
      </c>
      <c r="Z107" s="524">
        <v>0</v>
      </c>
      <c r="AA107" s="524">
        <v>0</v>
      </c>
      <c r="AB107" s="524">
        <v>0</v>
      </c>
      <c r="AC107" s="524">
        <v>0</v>
      </c>
      <c r="AD107" s="524">
        <v>19</v>
      </c>
      <c r="AE107" s="524">
        <v>10</v>
      </c>
      <c r="AF107" s="524">
        <v>0</v>
      </c>
      <c r="AG107" s="524">
        <v>0</v>
      </c>
      <c r="AH107" s="524">
        <v>0</v>
      </c>
      <c r="AI107" s="524">
        <v>0</v>
      </c>
      <c r="AJ107" s="395">
        <v>1</v>
      </c>
      <c r="AK107" s="395">
        <v>0</v>
      </c>
      <c r="AL107" s="395">
        <v>5</v>
      </c>
      <c r="AM107" s="395">
        <v>5</v>
      </c>
      <c r="AN107" s="395">
        <v>0</v>
      </c>
      <c r="AO107" s="525">
        <v>0</v>
      </c>
      <c r="AP107" s="396">
        <v>0</v>
      </c>
      <c r="AQ107" s="526">
        <v>35</v>
      </c>
      <c r="AR107" s="527">
        <v>40</v>
      </c>
      <c r="AS107" s="527">
        <v>35</v>
      </c>
      <c r="AT107" s="527">
        <v>0</v>
      </c>
      <c r="AU107" s="527">
        <v>11</v>
      </c>
      <c r="AV107" s="395">
        <v>0</v>
      </c>
      <c r="AW107" s="395">
        <v>7</v>
      </c>
      <c r="AX107" s="395">
        <v>0</v>
      </c>
      <c r="AY107" s="395">
        <v>2</v>
      </c>
      <c r="AZ107" s="395">
        <v>0</v>
      </c>
      <c r="BA107" s="422"/>
      <c r="BB107" s="422"/>
      <c r="BC107" s="422"/>
      <c r="BD107" s="422"/>
      <c r="BE107" s="422"/>
      <c r="BF107" s="422"/>
      <c r="BG107" s="422"/>
      <c r="BH107" s="422"/>
      <c r="BI107" s="423">
        <f t="shared" si="5"/>
        <v>35</v>
      </c>
      <c r="BJ107" s="422"/>
      <c r="BK107" s="422"/>
      <c r="BL107" s="422"/>
      <c r="BM107" s="422"/>
      <c r="BN107" s="422"/>
      <c r="BO107" s="528">
        <v>1</v>
      </c>
      <c r="BP107" s="423">
        <f t="shared" si="6"/>
        <v>35</v>
      </c>
      <c r="BQ107" s="422"/>
      <c r="BR107" s="422"/>
      <c r="BS107" s="422"/>
      <c r="BT107" s="422"/>
      <c r="BU107" s="422"/>
      <c r="BV107" s="422"/>
      <c r="BW107" s="422"/>
      <c r="BX107" s="422"/>
      <c r="BY107" s="422"/>
      <c r="BZ107" s="422"/>
      <c r="CA107" s="422"/>
      <c r="CB107" s="422"/>
      <c r="CC107" s="422"/>
      <c r="CD107" s="422"/>
      <c r="CE107" s="422"/>
      <c r="CF107" s="422"/>
      <c r="CG107" s="547"/>
    </row>
    <row r="108" spans="1:85" ht="16.5" customHeight="1">
      <c r="A108" s="80">
        <v>104</v>
      </c>
      <c r="B108" s="86" t="s">
        <v>940</v>
      </c>
      <c r="C108" s="88" t="s">
        <v>28</v>
      </c>
      <c r="D108" s="86" t="s">
        <v>2233</v>
      </c>
      <c r="E108" s="86" t="s">
        <v>918</v>
      </c>
      <c r="F108" s="89" t="s">
        <v>730</v>
      </c>
      <c r="G108" s="90" t="s">
        <v>941</v>
      </c>
      <c r="H108" s="512">
        <v>2</v>
      </c>
      <c r="I108" s="390" t="s">
        <v>2353</v>
      </c>
      <c r="J108" s="390"/>
      <c r="K108" s="88" t="s">
        <v>8027</v>
      </c>
      <c r="L108" s="522">
        <v>2</v>
      </c>
      <c r="M108" s="367">
        <v>1</v>
      </c>
      <c r="N108" s="367">
        <v>1</v>
      </c>
      <c r="O108" s="523">
        <v>7</v>
      </c>
      <c r="P108" s="523">
        <v>1</v>
      </c>
      <c r="Q108" s="523">
        <v>0</v>
      </c>
      <c r="R108" s="523">
        <v>0</v>
      </c>
      <c r="S108" s="523">
        <v>0</v>
      </c>
      <c r="T108" s="523">
        <v>0</v>
      </c>
      <c r="U108" s="524">
        <v>0</v>
      </c>
      <c r="V108" s="524">
        <v>0</v>
      </c>
      <c r="W108" s="524">
        <v>0</v>
      </c>
      <c r="X108" s="524">
        <v>0</v>
      </c>
      <c r="Y108" s="524">
        <v>0</v>
      </c>
      <c r="Z108" s="524">
        <v>0</v>
      </c>
      <c r="AA108" s="524">
        <v>0</v>
      </c>
      <c r="AB108" s="524">
        <v>0</v>
      </c>
      <c r="AC108" s="524">
        <v>0</v>
      </c>
      <c r="AD108" s="524">
        <v>14</v>
      </c>
      <c r="AE108" s="524">
        <v>2</v>
      </c>
      <c r="AF108" s="524">
        <v>0</v>
      </c>
      <c r="AG108" s="524">
        <v>0</v>
      </c>
      <c r="AH108" s="524">
        <v>0</v>
      </c>
      <c r="AI108" s="524">
        <v>0</v>
      </c>
      <c r="AJ108" s="395">
        <v>1</v>
      </c>
      <c r="AK108" s="395">
        <v>0</v>
      </c>
      <c r="AL108" s="395">
        <v>4</v>
      </c>
      <c r="AM108" s="395">
        <v>4</v>
      </c>
      <c r="AN108" s="395">
        <v>0</v>
      </c>
      <c r="AO108" s="525">
        <v>0</v>
      </c>
      <c r="AP108" s="396">
        <v>0</v>
      </c>
      <c r="AQ108" s="526">
        <v>11</v>
      </c>
      <c r="AR108" s="527">
        <v>13</v>
      </c>
      <c r="AS108" s="527">
        <v>11</v>
      </c>
      <c r="AT108" s="527">
        <v>0</v>
      </c>
      <c r="AU108" s="527">
        <v>4</v>
      </c>
      <c r="AV108" s="395">
        <v>0</v>
      </c>
      <c r="AW108" s="395">
        <v>7</v>
      </c>
      <c r="AX108" s="395">
        <v>0</v>
      </c>
      <c r="AY108" s="395">
        <v>2</v>
      </c>
      <c r="AZ108" s="395">
        <v>0</v>
      </c>
      <c r="BA108" s="422"/>
      <c r="BB108" s="422"/>
      <c r="BC108" s="422"/>
      <c r="BD108" s="422"/>
      <c r="BE108" s="422"/>
      <c r="BF108" s="422"/>
      <c r="BG108" s="422"/>
      <c r="BH108" s="422"/>
      <c r="BI108" s="423">
        <f t="shared" si="5"/>
        <v>11</v>
      </c>
      <c r="BJ108" s="422"/>
      <c r="BK108" s="422"/>
      <c r="BL108" s="422"/>
      <c r="BM108" s="422"/>
      <c r="BN108" s="422"/>
      <c r="BO108" s="528">
        <v>0</v>
      </c>
      <c r="BP108" s="423">
        <f t="shared" si="6"/>
        <v>11</v>
      </c>
      <c r="BQ108" s="422"/>
      <c r="BR108" s="422"/>
      <c r="BS108" s="422"/>
      <c r="BT108" s="422"/>
      <c r="BU108" s="422"/>
      <c r="BV108" s="422"/>
      <c r="BW108" s="422"/>
      <c r="BX108" s="422"/>
      <c r="BY108" s="422"/>
      <c r="BZ108" s="422"/>
      <c r="CA108" s="422"/>
      <c r="CB108" s="422"/>
      <c r="CC108" s="422"/>
      <c r="CD108" s="422"/>
      <c r="CE108" s="422"/>
      <c r="CF108" s="422"/>
      <c r="CG108" s="547"/>
    </row>
    <row r="109" spans="1:85" ht="16.5" customHeight="1">
      <c r="A109" s="80">
        <v>105</v>
      </c>
      <c r="B109" s="86" t="s">
        <v>942</v>
      </c>
      <c r="C109" s="88" t="s">
        <v>28</v>
      </c>
      <c r="D109" s="86" t="s">
        <v>2233</v>
      </c>
      <c r="E109" s="86" t="s">
        <v>918</v>
      </c>
      <c r="F109" s="89" t="s">
        <v>730</v>
      </c>
      <c r="G109" s="90" t="s">
        <v>943</v>
      </c>
      <c r="H109" s="512">
        <v>1</v>
      </c>
      <c r="I109" s="390" t="s">
        <v>2353</v>
      </c>
      <c r="J109" s="390"/>
      <c r="K109" s="88" t="s">
        <v>5123</v>
      </c>
      <c r="L109" s="522">
        <v>2</v>
      </c>
      <c r="M109" s="367">
        <v>1</v>
      </c>
      <c r="N109" s="367">
        <v>1</v>
      </c>
      <c r="O109" s="523">
        <v>6</v>
      </c>
      <c r="P109" s="523">
        <v>0</v>
      </c>
      <c r="Q109" s="523">
        <v>0</v>
      </c>
      <c r="R109" s="523">
        <v>0</v>
      </c>
      <c r="S109" s="523">
        <v>0</v>
      </c>
      <c r="T109" s="523">
        <v>0</v>
      </c>
      <c r="U109" s="524">
        <v>0</v>
      </c>
      <c r="V109" s="524">
        <v>0</v>
      </c>
      <c r="W109" s="524">
        <v>0</v>
      </c>
      <c r="X109" s="524">
        <v>0</v>
      </c>
      <c r="Y109" s="524">
        <v>0</v>
      </c>
      <c r="Z109" s="524">
        <v>0</v>
      </c>
      <c r="AA109" s="524">
        <v>11</v>
      </c>
      <c r="AB109" s="524">
        <v>1</v>
      </c>
      <c r="AC109" s="524">
        <v>0</v>
      </c>
      <c r="AD109" s="524">
        <v>0</v>
      </c>
      <c r="AE109" s="524">
        <v>0</v>
      </c>
      <c r="AF109" s="524">
        <v>0</v>
      </c>
      <c r="AG109" s="524">
        <v>0</v>
      </c>
      <c r="AH109" s="524">
        <v>0</v>
      </c>
      <c r="AI109" s="524">
        <v>0</v>
      </c>
      <c r="AJ109" s="395">
        <v>1</v>
      </c>
      <c r="AK109" s="395">
        <v>0</v>
      </c>
      <c r="AL109" s="395">
        <v>3</v>
      </c>
      <c r="AM109" s="395">
        <v>3</v>
      </c>
      <c r="AN109" s="395">
        <v>0</v>
      </c>
      <c r="AO109" s="525">
        <v>0</v>
      </c>
      <c r="AP109" s="396">
        <v>0</v>
      </c>
      <c r="AQ109" s="526">
        <v>13</v>
      </c>
      <c r="AR109" s="527">
        <v>13</v>
      </c>
      <c r="AS109" s="527">
        <v>13</v>
      </c>
      <c r="AT109" s="527">
        <v>0</v>
      </c>
      <c r="AU109" s="527">
        <v>6</v>
      </c>
      <c r="AV109" s="395">
        <v>1</v>
      </c>
      <c r="AW109" s="395">
        <v>4</v>
      </c>
      <c r="AX109" s="395">
        <v>0</v>
      </c>
      <c r="AY109" s="395">
        <v>2</v>
      </c>
      <c r="AZ109" s="395">
        <v>0</v>
      </c>
      <c r="BA109" s="422"/>
      <c r="BB109" s="422"/>
      <c r="BC109" s="422"/>
      <c r="BD109" s="422"/>
      <c r="BE109" s="422"/>
      <c r="BF109" s="422"/>
      <c r="BG109" s="422"/>
      <c r="BH109" s="422"/>
      <c r="BI109" s="423">
        <f t="shared" si="5"/>
        <v>13</v>
      </c>
      <c r="BJ109" s="422"/>
      <c r="BK109" s="422"/>
      <c r="BL109" s="422"/>
      <c r="BM109" s="422"/>
      <c r="BN109" s="422"/>
      <c r="BO109" s="528">
        <v>3.35</v>
      </c>
      <c r="BP109" s="423">
        <f t="shared" si="6"/>
        <v>13</v>
      </c>
      <c r="BQ109" s="422"/>
      <c r="BR109" s="422"/>
      <c r="BS109" s="422"/>
      <c r="BT109" s="422"/>
      <c r="BU109" s="422"/>
      <c r="BV109" s="422"/>
      <c r="BW109" s="422"/>
      <c r="BX109" s="422"/>
      <c r="BY109" s="422"/>
      <c r="BZ109" s="422"/>
      <c r="CA109" s="422"/>
      <c r="CB109" s="422"/>
      <c r="CC109" s="422"/>
      <c r="CD109" s="422"/>
      <c r="CE109" s="422"/>
      <c r="CF109" s="422"/>
      <c r="CG109" s="547"/>
    </row>
    <row r="110" spans="1:85" ht="16.5" customHeight="1">
      <c r="A110" s="81">
        <v>106</v>
      </c>
      <c r="B110" s="86" t="s">
        <v>944</v>
      </c>
      <c r="C110" s="88" t="s">
        <v>28</v>
      </c>
      <c r="D110" s="86" t="s">
        <v>2233</v>
      </c>
      <c r="E110" s="86" t="s">
        <v>918</v>
      </c>
      <c r="F110" s="87" t="s">
        <v>727</v>
      </c>
      <c r="G110" s="90" t="s">
        <v>945</v>
      </c>
      <c r="H110" s="512">
        <v>3</v>
      </c>
      <c r="I110" s="390" t="s">
        <v>2353</v>
      </c>
      <c r="J110" s="390"/>
      <c r="K110" s="88" t="s">
        <v>5123</v>
      </c>
      <c r="L110" s="522">
        <v>2</v>
      </c>
      <c r="M110" s="367">
        <v>1</v>
      </c>
      <c r="N110" s="367">
        <v>1</v>
      </c>
      <c r="O110" s="523">
        <v>5</v>
      </c>
      <c r="P110" s="523">
        <v>0</v>
      </c>
      <c r="Q110" s="523">
        <v>0</v>
      </c>
      <c r="R110" s="523">
        <v>0</v>
      </c>
      <c r="S110" s="523">
        <v>0</v>
      </c>
      <c r="T110" s="523">
        <v>0</v>
      </c>
      <c r="U110" s="524">
        <v>0</v>
      </c>
      <c r="V110" s="524">
        <v>0</v>
      </c>
      <c r="W110" s="524">
        <v>0</v>
      </c>
      <c r="X110" s="524">
        <v>0</v>
      </c>
      <c r="Y110" s="524">
        <v>0</v>
      </c>
      <c r="Z110" s="524">
        <v>0</v>
      </c>
      <c r="AA110" s="524">
        <v>0</v>
      </c>
      <c r="AB110" s="524">
        <v>0</v>
      </c>
      <c r="AC110" s="524">
        <v>0</v>
      </c>
      <c r="AD110" s="524">
        <v>11</v>
      </c>
      <c r="AE110" s="524">
        <v>1</v>
      </c>
      <c r="AF110" s="524">
        <v>0</v>
      </c>
      <c r="AG110" s="524">
        <v>0</v>
      </c>
      <c r="AH110" s="524">
        <v>0</v>
      </c>
      <c r="AI110" s="524">
        <v>0</v>
      </c>
      <c r="AJ110" s="395">
        <v>1</v>
      </c>
      <c r="AK110" s="395">
        <v>0</v>
      </c>
      <c r="AL110" s="395">
        <v>3</v>
      </c>
      <c r="AM110" s="395">
        <v>3</v>
      </c>
      <c r="AN110" s="395">
        <v>0</v>
      </c>
      <c r="AO110" s="525">
        <v>0</v>
      </c>
      <c r="AP110" s="396">
        <v>0</v>
      </c>
      <c r="AQ110" s="526">
        <v>8</v>
      </c>
      <c r="AR110" s="527">
        <v>11</v>
      </c>
      <c r="AS110" s="527">
        <v>8</v>
      </c>
      <c r="AT110" s="527">
        <v>0</v>
      </c>
      <c r="AU110" s="527">
        <v>4</v>
      </c>
      <c r="AV110" s="395">
        <v>0</v>
      </c>
      <c r="AW110" s="395">
        <v>5</v>
      </c>
      <c r="AX110" s="395">
        <v>0</v>
      </c>
      <c r="AY110" s="395">
        <v>2</v>
      </c>
      <c r="AZ110" s="395">
        <v>0</v>
      </c>
      <c r="BA110" s="422"/>
      <c r="BB110" s="422"/>
      <c r="BC110" s="422"/>
      <c r="BD110" s="422"/>
      <c r="BE110" s="422"/>
      <c r="BF110" s="422"/>
      <c r="BG110" s="422"/>
      <c r="BH110" s="422"/>
      <c r="BI110" s="423">
        <f t="shared" si="5"/>
        <v>8</v>
      </c>
      <c r="BJ110" s="422"/>
      <c r="BK110" s="422"/>
      <c r="BL110" s="422"/>
      <c r="BM110" s="422"/>
      <c r="BN110" s="422"/>
      <c r="BO110" s="528">
        <v>1</v>
      </c>
      <c r="BP110" s="423">
        <f t="shared" si="6"/>
        <v>8</v>
      </c>
      <c r="BQ110" s="422"/>
      <c r="BR110" s="422"/>
      <c r="BS110" s="422"/>
      <c r="BT110" s="422"/>
      <c r="BU110" s="422"/>
      <c r="BV110" s="422"/>
      <c r="BW110" s="422"/>
      <c r="BX110" s="422"/>
      <c r="BY110" s="422"/>
      <c r="BZ110" s="422"/>
      <c r="CA110" s="422"/>
      <c r="CB110" s="422"/>
      <c r="CC110" s="422"/>
      <c r="CD110" s="422"/>
      <c r="CE110" s="422"/>
      <c r="CF110" s="422"/>
      <c r="CG110" s="547"/>
    </row>
    <row r="111" spans="1:85" ht="16.5" customHeight="1">
      <c r="A111" s="80">
        <v>107</v>
      </c>
      <c r="B111" s="86" t="s">
        <v>946</v>
      </c>
      <c r="C111" s="88" t="s">
        <v>28</v>
      </c>
      <c r="D111" s="86" t="s">
        <v>2233</v>
      </c>
      <c r="E111" s="86" t="s">
        <v>918</v>
      </c>
      <c r="F111" s="87" t="s">
        <v>727</v>
      </c>
      <c r="G111" s="90" t="s">
        <v>947</v>
      </c>
      <c r="H111" s="512">
        <v>3</v>
      </c>
      <c r="I111" s="390" t="s">
        <v>2353</v>
      </c>
      <c r="J111" s="390"/>
      <c r="K111" s="88" t="s">
        <v>5123</v>
      </c>
      <c r="L111" s="522">
        <v>2</v>
      </c>
      <c r="M111" s="367">
        <v>1</v>
      </c>
      <c r="N111" s="367">
        <v>1</v>
      </c>
      <c r="O111" s="523">
        <v>3</v>
      </c>
      <c r="P111" s="523">
        <v>1</v>
      </c>
      <c r="Q111" s="523">
        <v>0</v>
      </c>
      <c r="R111" s="523">
        <v>0</v>
      </c>
      <c r="S111" s="523">
        <v>0</v>
      </c>
      <c r="T111" s="523">
        <v>0</v>
      </c>
      <c r="U111" s="524">
        <v>0</v>
      </c>
      <c r="V111" s="524">
        <v>0</v>
      </c>
      <c r="W111" s="524">
        <v>0</v>
      </c>
      <c r="X111" s="524">
        <v>0</v>
      </c>
      <c r="Y111" s="524">
        <v>0</v>
      </c>
      <c r="Z111" s="524">
        <v>0</v>
      </c>
      <c r="AA111" s="524">
        <v>2</v>
      </c>
      <c r="AB111" s="524">
        <v>0</v>
      </c>
      <c r="AC111" s="524">
        <v>0</v>
      </c>
      <c r="AD111" s="524">
        <v>5</v>
      </c>
      <c r="AE111" s="524">
        <v>2</v>
      </c>
      <c r="AF111" s="524">
        <v>0</v>
      </c>
      <c r="AG111" s="524">
        <v>0</v>
      </c>
      <c r="AH111" s="524">
        <v>0</v>
      </c>
      <c r="AI111" s="524">
        <v>0</v>
      </c>
      <c r="AJ111" s="395">
        <v>1</v>
      </c>
      <c r="AK111" s="395">
        <v>0</v>
      </c>
      <c r="AL111" s="395">
        <v>5</v>
      </c>
      <c r="AM111" s="395">
        <v>5</v>
      </c>
      <c r="AN111" s="395">
        <v>0</v>
      </c>
      <c r="AO111" s="525">
        <v>0</v>
      </c>
      <c r="AP111" s="396">
        <v>0</v>
      </c>
      <c r="AQ111" s="526">
        <v>10</v>
      </c>
      <c r="AR111" s="527">
        <v>10</v>
      </c>
      <c r="AS111" s="527">
        <v>10</v>
      </c>
      <c r="AT111" s="527">
        <v>0</v>
      </c>
      <c r="AU111" s="527">
        <v>4</v>
      </c>
      <c r="AV111" s="395">
        <v>0</v>
      </c>
      <c r="AW111" s="395">
        <v>7</v>
      </c>
      <c r="AX111" s="395">
        <v>0</v>
      </c>
      <c r="AY111" s="395">
        <v>2</v>
      </c>
      <c r="AZ111" s="395">
        <v>0</v>
      </c>
      <c r="BA111" s="422"/>
      <c r="BB111" s="422"/>
      <c r="BC111" s="422"/>
      <c r="BD111" s="422"/>
      <c r="BE111" s="422"/>
      <c r="BF111" s="422"/>
      <c r="BG111" s="422"/>
      <c r="BH111" s="422"/>
      <c r="BI111" s="423">
        <f t="shared" si="5"/>
        <v>10</v>
      </c>
      <c r="BJ111" s="422"/>
      <c r="BK111" s="422"/>
      <c r="BL111" s="422"/>
      <c r="BM111" s="422"/>
      <c r="BN111" s="422"/>
      <c r="BO111" s="528">
        <v>1.0555000000000001</v>
      </c>
      <c r="BP111" s="423">
        <f t="shared" si="6"/>
        <v>10</v>
      </c>
      <c r="BQ111" s="422"/>
      <c r="BR111" s="422"/>
      <c r="BS111" s="422"/>
      <c r="BT111" s="422"/>
      <c r="BU111" s="422"/>
      <c r="BV111" s="422"/>
      <c r="BW111" s="422"/>
      <c r="BX111" s="422"/>
      <c r="BY111" s="422"/>
      <c r="BZ111" s="422"/>
      <c r="CA111" s="422"/>
      <c r="CB111" s="422"/>
      <c r="CC111" s="422"/>
      <c r="CD111" s="422"/>
      <c r="CE111" s="422"/>
      <c r="CF111" s="422"/>
      <c r="CG111" s="547"/>
    </row>
    <row r="112" spans="1:85" ht="16.5" customHeight="1">
      <c r="A112" s="80">
        <v>108</v>
      </c>
      <c r="B112" s="86" t="s">
        <v>948</v>
      </c>
      <c r="C112" s="88" t="s">
        <v>28</v>
      </c>
      <c r="D112" s="86" t="s">
        <v>2233</v>
      </c>
      <c r="E112" s="86" t="s">
        <v>918</v>
      </c>
      <c r="F112" s="89" t="s">
        <v>730</v>
      </c>
      <c r="G112" s="90" t="s">
        <v>949</v>
      </c>
      <c r="H112" s="512">
        <v>5</v>
      </c>
      <c r="I112" s="390" t="s">
        <v>26</v>
      </c>
      <c r="J112" s="390"/>
      <c r="K112" s="88" t="s">
        <v>5123</v>
      </c>
      <c r="L112" s="522">
        <v>2</v>
      </c>
      <c r="M112" s="367">
        <v>1</v>
      </c>
      <c r="N112" s="367">
        <v>1</v>
      </c>
      <c r="O112" s="523">
        <v>3</v>
      </c>
      <c r="P112" s="523">
        <v>1</v>
      </c>
      <c r="Q112" s="523">
        <v>0</v>
      </c>
      <c r="R112" s="523">
        <v>0</v>
      </c>
      <c r="S112" s="523">
        <v>0</v>
      </c>
      <c r="T112" s="523">
        <v>0</v>
      </c>
      <c r="U112" s="524">
        <v>0</v>
      </c>
      <c r="V112" s="524">
        <v>0</v>
      </c>
      <c r="W112" s="524">
        <v>0</v>
      </c>
      <c r="X112" s="524">
        <v>0</v>
      </c>
      <c r="Y112" s="524">
        <v>0</v>
      </c>
      <c r="Z112" s="524">
        <v>0</v>
      </c>
      <c r="AA112" s="524">
        <v>6</v>
      </c>
      <c r="AB112" s="524">
        <v>2</v>
      </c>
      <c r="AC112" s="524">
        <v>0</v>
      </c>
      <c r="AD112" s="524">
        <v>0</v>
      </c>
      <c r="AE112" s="524">
        <v>0</v>
      </c>
      <c r="AF112" s="524">
        <v>0</v>
      </c>
      <c r="AG112" s="524">
        <v>0</v>
      </c>
      <c r="AH112" s="524">
        <v>0</v>
      </c>
      <c r="AI112" s="524">
        <v>0</v>
      </c>
      <c r="AJ112" s="395">
        <v>1</v>
      </c>
      <c r="AK112" s="395">
        <v>0</v>
      </c>
      <c r="AL112" s="395">
        <v>5</v>
      </c>
      <c r="AM112" s="395">
        <v>5</v>
      </c>
      <c r="AN112" s="395">
        <v>0</v>
      </c>
      <c r="AO112" s="525">
        <v>0</v>
      </c>
      <c r="AP112" s="396">
        <v>0</v>
      </c>
      <c r="AQ112" s="526">
        <v>17</v>
      </c>
      <c r="AR112" s="527">
        <v>20</v>
      </c>
      <c r="AS112" s="527">
        <v>17</v>
      </c>
      <c r="AT112" s="527">
        <v>0</v>
      </c>
      <c r="AU112" s="527">
        <v>8</v>
      </c>
      <c r="AV112" s="395">
        <v>1</v>
      </c>
      <c r="AW112" s="395">
        <v>5</v>
      </c>
      <c r="AX112" s="395">
        <v>0</v>
      </c>
      <c r="AY112" s="395">
        <v>2</v>
      </c>
      <c r="AZ112" s="395">
        <v>0</v>
      </c>
      <c r="BA112" s="422"/>
      <c r="BB112" s="422"/>
      <c r="BC112" s="422"/>
      <c r="BD112" s="422"/>
      <c r="BE112" s="422"/>
      <c r="BF112" s="422"/>
      <c r="BG112" s="422"/>
      <c r="BH112" s="422"/>
      <c r="BI112" s="423">
        <f t="shared" si="5"/>
        <v>17</v>
      </c>
      <c r="BJ112" s="422"/>
      <c r="BK112" s="422"/>
      <c r="BL112" s="422"/>
      <c r="BM112" s="422"/>
      <c r="BN112" s="422"/>
      <c r="BO112" s="528">
        <v>0.46150000000000002</v>
      </c>
      <c r="BP112" s="423">
        <f t="shared" si="6"/>
        <v>17</v>
      </c>
      <c r="BQ112" s="422"/>
      <c r="BR112" s="422"/>
      <c r="BS112" s="422"/>
      <c r="BT112" s="422"/>
      <c r="BU112" s="422"/>
      <c r="BV112" s="422"/>
      <c r="BW112" s="422"/>
      <c r="BX112" s="422"/>
      <c r="BY112" s="422"/>
      <c r="BZ112" s="422"/>
      <c r="CA112" s="422"/>
      <c r="CB112" s="422"/>
      <c r="CC112" s="422"/>
      <c r="CD112" s="422"/>
      <c r="CE112" s="422"/>
      <c r="CF112" s="422"/>
      <c r="CG112" s="547"/>
    </row>
    <row r="113" spans="1:85" ht="16.5" customHeight="1">
      <c r="A113" s="81">
        <v>109</v>
      </c>
      <c r="B113" s="86" t="s">
        <v>950</v>
      </c>
      <c r="C113" s="88" t="s">
        <v>28</v>
      </c>
      <c r="D113" s="86" t="s">
        <v>2233</v>
      </c>
      <c r="E113" s="86" t="s">
        <v>918</v>
      </c>
      <c r="F113" s="89" t="s">
        <v>730</v>
      </c>
      <c r="G113" s="90" t="s">
        <v>951</v>
      </c>
      <c r="H113" s="512">
        <v>3</v>
      </c>
      <c r="I113" s="390" t="s">
        <v>26</v>
      </c>
      <c r="J113" s="390"/>
      <c r="K113" s="88" t="s">
        <v>5123</v>
      </c>
      <c r="L113" s="522">
        <v>2</v>
      </c>
      <c r="M113" s="367">
        <v>1</v>
      </c>
      <c r="N113" s="367">
        <v>1</v>
      </c>
      <c r="O113" s="523">
        <v>2</v>
      </c>
      <c r="P113" s="523">
        <v>2</v>
      </c>
      <c r="Q113" s="523">
        <v>0</v>
      </c>
      <c r="R113" s="523">
        <v>1</v>
      </c>
      <c r="S113" s="523">
        <v>0</v>
      </c>
      <c r="T113" s="523">
        <v>0</v>
      </c>
      <c r="U113" s="524">
        <v>0</v>
      </c>
      <c r="V113" s="524">
        <v>0</v>
      </c>
      <c r="W113" s="524">
        <v>0</v>
      </c>
      <c r="X113" s="524">
        <v>0</v>
      </c>
      <c r="Y113" s="524">
        <v>0</v>
      </c>
      <c r="Z113" s="524">
        <v>0</v>
      </c>
      <c r="AA113" s="524">
        <v>0</v>
      </c>
      <c r="AB113" s="524">
        <v>0</v>
      </c>
      <c r="AC113" s="524">
        <v>0</v>
      </c>
      <c r="AD113" s="524">
        <v>4</v>
      </c>
      <c r="AE113" s="524">
        <v>4</v>
      </c>
      <c r="AF113" s="524">
        <v>0</v>
      </c>
      <c r="AG113" s="524">
        <v>0</v>
      </c>
      <c r="AH113" s="524">
        <v>0</v>
      </c>
      <c r="AI113" s="524">
        <v>0</v>
      </c>
      <c r="AJ113" s="395">
        <v>1</v>
      </c>
      <c r="AK113" s="395">
        <v>0</v>
      </c>
      <c r="AL113" s="395">
        <v>3</v>
      </c>
      <c r="AM113" s="395">
        <v>3</v>
      </c>
      <c r="AN113" s="395">
        <v>0</v>
      </c>
      <c r="AO113" s="525">
        <v>0</v>
      </c>
      <c r="AP113" s="396">
        <v>0</v>
      </c>
      <c r="AQ113" s="526">
        <v>10</v>
      </c>
      <c r="AR113" s="527">
        <v>16</v>
      </c>
      <c r="AS113" s="527">
        <v>10</v>
      </c>
      <c r="AT113" s="527">
        <v>0</v>
      </c>
      <c r="AU113" s="527">
        <v>4</v>
      </c>
      <c r="AV113" s="395">
        <v>0</v>
      </c>
      <c r="AW113" s="395">
        <v>5</v>
      </c>
      <c r="AX113" s="395">
        <v>0</v>
      </c>
      <c r="AY113" s="395">
        <v>2</v>
      </c>
      <c r="AZ113" s="395">
        <v>0</v>
      </c>
      <c r="BA113" s="422"/>
      <c r="BB113" s="422"/>
      <c r="BC113" s="422"/>
      <c r="BD113" s="422"/>
      <c r="BE113" s="422"/>
      <c r="BF113" s="422"/>
      <c r="BG113" s="422"/>
      <c r="BH113" s="422"/>
      <c r="BI113" s="423">
        <f t="shared" si="5"/>
        <v>10</v>
      </c>
      <c r="BJ113" s="422"/>
      <c r="BK113" s="422"/>
      <c r="BL113" s="422"/>
      <c r="BM113" s="422"/>
      <c r="BN113" s="422"/>
      <c r="BO113" s="528">
        <v>0.73680000000000001</v>
      </c>
      <c r="BP113" s="423">
        <f t="shared" si="6"/>
        <v>10</v>
      </c>
      <c r="BQ113" s="422"/>
      <c r="BR113" s="422"/>
      <c r="BS113" s="422"/>
      <c r="BT113" s="422"/>
      <c r="BU113" s="422"/>
      <c r="BV113" s="422"/>
      <c r="BW113" s="422"/>
      <c r="BX113" s="422"/>
      <c r="BY113" s="422"/>
      <c r="BZ113" s="422"/>
      <c r="CA113" s="422"/>
      <c r="CB113" s="422"/>
      <c r="CC113" s="422"/>
      <c r="CD113" s="422"/>
      <c r="CE113" s="422"/>
      <c r="CF113" s="422"/>
      <c r="CG113" s="547"/>
    </row>
    <row r="114" spans="1:85" ht="16.5" customHeight="1">
      <c r="A114" s="80">
        <v>110</v>
      </c>
      <c r="B114" s="86" t="s">
        <v>952</v>
      </c>
      <c r="C114" s="88" t="s">
        <v>28</v>
      </c>
      <c r="D114" s="86" t="s">
        <v>2233</v>
      </c>
      <c r="E114" s="86" t="s">
        <v>918</v>
      </c>
      <c r="F114" s="87" t="s">
        <v>727</v>
      </c>
      <c r="G114" s="90" t="s">
        <v>953</v>
      </c>
      <c r="H114" s="512">
        <v>5</v>
      </c>
      <c r="I114" s="390" t="s">
        <v>2353</v>
      </c>
      <c r="J114" s="390"/>
      <c r="K114" s="88" t="s">
        <v>5123</v>
      </c>
      <c r="L114" s="522">
        <v>2</v>
      </c>
      <c r="M114" s="367">
        <v>1</v>
      </c>
      <c r="N114" s="367">
        <v>1</v>
      </c>
      <c r="O114" s="523">
        <v>6</v>
      </c>
      <c r="P114" s="523">
        <v>0</v>
      </c>
      <c r="Q114" s="523">
        <v>0</v>
      </c>
      <c r="R114" s="523">
        <v>0</v>
      </c>
      <c r="S114" s="523">
        <v>0</v>
      </c>
      <c r="T114" s="523">
        <v>0</v>
      </c>
      <c r="U114" s="524">
        <v>0</v>
      </c>
      <c r="V114" s="524">
        <v>0</v>
      </c>
      <c r="W114" s="524">
        <v>0</v>
      </c>
      <c r="X114" s="524">
        <v>0</v>
      </c>
      <c r="Y114" s="524">
        <v>0</v>
      </c>
      <c r="Z114" s="524">
        <v>0</v>
      </c>
      <c r="AA114" s="524">
        <v>0</v>
      </c>
      <c r="AB114" s="524">
        <v>0</v>
      </c>
      <c r="AC114" s="524">
        <v>0</v>
      </c>
      <c r="AD114" s="524">
        <v>14</v>
      </c>
      <c r="AE114" s="524">
        <v>1</v>
      </c>
      <c r="AF114" s="524">
        <v>0</v>
      </c>
      <c r="AG114" s="524">
        <v>0</v>
      </c>
      <c r="AH114" s="524">
        <v>0</v>
      </c>
      <c r="AI114" s="524">
        <v>0</v>
      </c>
      <c r="AJ114" s="395">
        <v>1</v>
      </c>
      <c r="AK114" s="395">
        <v>0</v>
      </c>
      <c r="AL114" s="395">
        <v>5</v>
      </c>
      <c r="AM114" s="395">
        <v>5</v>
      </c>
      <c r="AN114" s="395">
        <v>0</v>
      </c>
      <c r="AO114" s="525">
        <v>0</v>
      </c>
      <c r="AP114" s="396">
        <v>0</v>
      </c>
      <c r="AQ114" s="526">
        <v>12</v>
      </c>
      <c r="AR114" s="527">
        <v>12</v>
      </c>
      <c r="AS114" s="527">
        <v>12</v>
      </c>
      <c r="AT114" s="527">
        <v>0</v>
      </c>
      <c r="AU114" s="527">
        <v>4</v>
      </c>
      <c r="AV114" s="395">
        <v>0</v>
      </c>
      <c r="AW114" s="395">
        <v>7</v>
      </c>
      <c r="AX114" s="395">
        <v>0</v>
      </c>
      <c r="AY114" s="395">
        <v>2</v>
      </c>
      <c r="AZ114" s="395">
        <v>0</v>
      </c>
      <c r="BA114" s="422"/>
      <c r="BB114" s="422"/>
      <c r="BC114" s="422"/>
      <c r="BD114" s="422"/>
      <c r="BE114" s="422"/>
      <c r="BF114" s="422"/>
      <c r="BG114" s="422"/>
      <c r="BH114" s="422"/>
      <c r="BI114" s="423">
        <f t="shared" si="5"/>
        <v>12</v>
      </c>
      <c r="BJ114" s="422"/>
      <c r="BK114" s="422"/>
      <c r="BL114" s="422"/>
      <c r="BM114" s="422"/>
      <c r="BN114" s="422"/>
      <c r="BO114" s="528">
        <v>0.375</v>
      </c>
      <c r="BP114" s="423">
        <f t="shared" si="6"/>
        <v>12</v>
      </c>
      <c r="BQ114" s="422"/>
      <c r="BR114" s="422"/>
      <c r="BS114" s="422"/>
      <c r="BT114" s="422"/>
      <c r="BU114" s="422"/>
      <c r="BV114" s="422"/>
      <c r="BW114" s="422"/>
      <c r="BX114" s="422"/>
      <c r="BY114" s="422"/>
      <c r="BZ114" s="422"/>
      <c r="CA114" s="422"/>
      <c r="CB114" s="422"/>
      <c r="CC114" s="422"/>
      <c r="CD114" s="422"/>
      <c r="CE114" s="422"/>
      <c r="CF114" s="422"/>
      <c r="CG114" s="547"/>
    </row>
    <row r="115" spans="1:85" ht="16.5" customHeight="1">
      <c r="A115" s="80">
        <v>111</v>
      </c>
      <c r="B115" s="86" t="s">
        <v>954</v>
      </c>
      <c r="C115" s="88" t="s">
        <v>28</v>
      </c>
      <c r="D115" s="86" t="s">
        <v>2233</v>
      </c>
      <c r="E115" s="86" t="s">
        <v>918</v>
      </c>
      <c r="F115" s="91" t="s">
        <v>724</v>
      </c>
      <c r="G115" s="90" t="s">
        <v>955</v>
      </c>
      <c r="H115" s="512">
        <v>3</v>
      </c>
      <c r="I115" s="390" t="s">
        <v>26</v>
      </c>
      <c r="J115" s="390"/>
      <c r="K115" s="88" t="s">
        <v>5123</v>
      </c>
      <c r="L115" s="522">
        <v>2</v>
      </c>
      <c r="M115" s="367">
        <v>1</v>
      </c>
      <c r="N115" s="367">
        <v>1</v>
      </c>
      <c r="O115" s="523">
        <v>7</v>
      </c>
      <c r="P115" s="523">
        <v>5</v>
      </c>
      <c r="Q115" s="523">
        <v>0</v>
      </c>
      <c r="R115" s="523">
        <v>1</v>
      </c>
      <c r="S115" s="523">
        <v>0</v>
      </c>
      <c r="T115" s="523">
        <v>0</v>
      </c>
      <c r="U115" s="524">
        <v>0</v>
      </c>
      <c r="V115" s="524">
        <v>0</v>
      </c>
      <c r="W115" s="524">
        <v>0</v>
      </c>
      <c r="X115" s="524">
        <v>0</v>
      </c>
      <c r="Y115" s="524">
        <v>0</v>
      </c>
      <c r="Z115" s="524">
        <v>0</v>
      </c>
      <c r="AA115" s="524">
        <v>2</v>
      </c>
      <c r="AB115" s="524">
        <v>0</v>
      </c>
      <c r="AC115" s="524">
        <v>0</v>
      </c>
      <c r="AD115" s="524">
        <v>0</v>
      </c>
      <c r="AE115" s="524">
        <v>0</v>
      </c>
      <c r="AF115" s="524">
        <v>0</v>
      </c>
      <c r="AG115" s="524">
        <v>0</v>
      </c>
      <c r="AH115" s="524">
        <v>0</v>
      </c>
      <c r="AI115" s="524">
        <v>0</v>
      </c>
      <c r="AJ115" s="395">
        <v>1</v>
      </c>
      <c r="AK115" s="395">
        <v>0</v>
      </c>
      <c r="AL115" s="395">
        <v>9</v>
      </c>
      <c r="AM115" s="395">
        <v>9</v>
      </c>
      <c r="AN115" s="395">
        <v>0</v>
      </c>
      <c r="AO115" s="525">
        <v>0</v>
      </c>
      <c r="AP115" s="396">
        <v>0</v>
      </c>
      <c r="AQ115" s="526">
        <v>41</v>
      </c>
      <c r="AR115" s="527">
        <v>49</v>
      </c>
      <c r="AS115" s="527">
        <v>41</v>
      </c>
      <c r="AT115" s="527">
        <v>0</v>
      </c>
      <c r="AU115" s="527">
        <v>10</v>
      </c>
      <c r="AV115" s="395">
        <v>2</v>
      </c>
      <c r="AW115" s="395">
        <v>9</v>
      </c>
      <c r="AX115" s="395">
        <v>0</v>
      </c>
      <c r="AY115" s="395">
        <v>2</v>
      </c>
      <c r="AZ115" s="395">
        <v>0</v>
      </c>
      <c r="BA115" s="422"/>
      <c r="BB115" s="422"/>
      <c r="BC115" s="422"/>
      <c r="BD115" s="422"/>
      <c r="BE115" s="422"/>
      <c r="BF115" s="422"/>
      <c r="BG115" s="422"/>
      <c r="BH115" s="422"/>
      <c r="BI115" s="423">
        <f t="shared" si="5"/>
        <v>41</v>
      </c>
      <c r="BJ115" s="422"/>
      <c r="BK115" s="422"/>
      <c r="BL115" s="422"/>
      <c r="BM115" s="422"/>
      <c r="BN115" s="422"/>
      <c r="BO115" s="528">
        <v>0.68115899999999996</v>
      </c>
      <c r="BP115" s="423">
        <f t="shared" si="6"/>
        <v>41</v>
      </c>
      <c r="BQ115" s="422"/>
      <c r="BR115" s="422"/>
      <c r="BS115" s="422"/>
      <c r="BT115" s="422"/>
      <c r="BU115" s="422"/>
      <c r="BV115" s="422"/>
      <c r="BW115" s="422"/>
      <c r="BX115" s="422"/>
      <c r="BY115" s="422"/>
      <c r="BZ115" s="422"/>
      <c r="CA115" s="422"/>
      <c r="CB115" s="422"/>
      <c r="CC115" s="422"/>
      <c r="CD115" s="422"/>
      <c r="CE115" s="422"/>
      <c r="CF115" s="422"/>
      <c r="CG115" s="547"/>
    </row>
    <row r="116" spans="1:85" ht="16.5" customHeight="1">
      <c r="A116" s="81">
        <v>112</v>
      </c>
      <c r="B116" s="86" t="s">
        <v>956</v>
      </c>
      <c r="C116" s="88" t="s">
        <v>28</v>
      </c>
      <c r="D116" s="86" t="s">
        <v>2233</v>
      </c>
      <c r="E116" s="86" t="s">
        <v>918</v>
      </c>
      <c r="F116" s="91" t="s">
        <v>724</v>
      </c>
      <c r="G116" s="95" t="s">
        <v>957</v>
      </c>
      <c r="H116" s="512">
        <v>10</v>
      </c>
      <c r="I116" s="390" t="s">
        <v>26</v>
      </c>
      <c r="J116" s="390"/>
      <c r="K116" s="88" t="s">
        <v>8027</v>
      </c>
      <c r="L116" s="522">
        <v>2</v>
      </c>
      <c r="M116" s="367">
        <v>1</v>
      </c>
      <c r="N116" s="367">
        <v>1</v>
      </c>
      <c r="O116" s="523">
        <v>23</v>
      </c>
      <c r="P116" s="523">
        <v>12</v>
      </c>
      <c r="Q116" s="523">
        <v>0</v>
      </c>
      <c r="R116" s="523">
        <v>1</v>
      </c>
      <c r="S116" s="523">
        <v>0</v>
      </c>
      <c r="T116" s="523">
        <v>0</v>
      </c>
      <c r="U116" s="524">
        <v>0</v>
      </c>
      <c r="V116" s="524">
        <v>0</v>
      </c>
      <c r="W116" s="524">
        <v>0</v>
      </c>
      <c r="X116" s="524">
        <v>0</v>
      </c>
      <c r="Y116" s="524">
        <v>0</v>
      </c>
      <c r="Z116" s="524">
        <v>0</v>
      </c>
      <c r="AA116" s="524">
        <v>13</v>
      </c>
      <c r="AB116" s="524">
        <v>21</v>
      </c>
      <c r="AC116" s="524">
        <v>0</v>
      </c>
      <c r="AD116" s="524">
        <v>17</v>
      </c>
      <c r="AE116" s="524">
        <v>0</v>
      </c>
      <c r="AF116" s="524">
        <v>0</v>
      </c>
      <c r="AG116" s="524">
        <v>0</v>
      </c>
      <c r="AH116" s="524">
        <v>0</v>
      </c>
      <c r="AI116" s="524">
        <v>0</v>
      </c>
      <c r="AJ116" s="395">
        <v>1</v>
      </c>
      <c r="AK116" s="395">
        <v>0</v>
      </c>
      <c r="AL116" s="395">
        <v>12</v>
      </c>
      <c r="AM116" s="395">
        <v>12</v>
      </c>
      <c r="AN116" s="395">
        <v>0</v>
      </c>
      <c r="AO116" s="525">
        <v>0</v>
      </c>
      <c r="AP116" s="396">
        <v>0</v>
      </c>
      <c r="AQ116" s="526">
        <v>52</v>
      </c>
      <c r="AR116" s="527">
        <v>0</v>
      </c>
      <c r="AS116" s="527">
        <v>52</v>
      </c>
      <c r="AT116" s="527">
        <v>0</v>
      </c>
      <c r="AU116" s="527">
        <v>14</v>
      </c>
      <c r="AV116" s="395">
        <v>0</v>
      </c>
      <c r="AW116" s="395">
        <v>14</v>
      </c>
      <c r="AX116" s="395">
        <v>0</v>
      </c>
      <c r="AY116" s="395">
        <v>2</v>
      </c>
      <c r="AZ116" s="395">
        <v>0</v>
      </c>
      <c r="BA116" s="422"/>
      <c r="BB116" s="422"/>
      <c r="BC116" s="422"/>
      <c r="BD116" s="422"/>
      <c r="BE116" s="422"/>
      <c r="BF116" s="422"/>
      <c r="BG116" s="422"/>
      <c r="BH116" s="422"/>
      <c r="BI116" s="423">
        <f t="shared" si="5"/>
        <v>52</v>
      </c>
      <c r="BJ116" s="422"/>
      <c r="BK116" s="422"/>
      <c r="BL116" s="422"/>
      <c r="BM116" s="422"/>
      <c r="BN116" s="422"/>
      <c r="BO116" s="528">
        <v>1.1411</v>
      </c>
      <c r="BP116" s="423">
        <f t="shared" si="6"/>
        <v>52</v>
      </c>
      <c r="BQ116" s="422"/>
      <c r="BR116" s="422"/>
      <c r="BS116" s="422"/>
      <c r="BT116" s="422"/>
      <c r="BU116" s="422"/>
      <c r="BV116" s="422"/>
      <c r="BW116" s="422"/>
      <c r="BX116" s="422"/>
      <c r="BY116" s="422"/>
      <c r="BZ116" s="422"/>
      <c r="CA116" s="422"/>
      <c r="CB116" s="422"/>
      <c r="CC116" s="422"/>
      <c r="CD116" s="422"/>
      <c r="CE116" s="422"/>
      <c r="CF116" s="422"/>
      <c r="CG116" s="547"/>
    </row>
    <row r="117" spans="1:85" ht="16.5" customHeight="1">
      <c r="A117" s="80">
        <v>113</v>
      </c>
      <c r="B117" s="86" t="s">
        <v>958</v>
      </c>
      <c r="C117" s="88" t="s">
        <v>28</v>
      </c>
      <c r="D117" s="86" t="s">
        <v>2233</v>
      </c>
      <c r="E117" s="86" t="s">
        <v>918</v>
      </c>
      <c r="F117" s="87" t="s">
        <v>727</v>
      </c>
      <c r="G117" s="90" t="s">
        <v>959</v>
      </c>
      <c r="H117" s="512">
        <v>3</v>
      </c>
      <c r="I117" s="390" t="s">
        <v>26</v>
      </c>
      <c r="J117" s="391" t="s">
        <v>35</v>
      </c>
      <c r="K117" s="88" t="s">
        <v>5123</v>
      </c>
      <c r="L117" s="522">
        <v>3</v>
      </c>
      <c r="M117" s="367">
        <v>1</v>
      </c>
      <c r="N117" s="367">
        <v>1</v>
      </c>
      <c r="O117" s="523">
        <v>13</v>
      </c>
      <c r="P117" s="523">
        <v>7</v>
      </c>
      <c r="Q117" s="523">
        <v>0</v>
      </c>
      <c r="R117" s="523">
        <v>2</v>
      </c>
      <c r="S117" s="523">
        <v>0</v>
      </c>
      <c r="T117" s="523">
        <v>0</v>
      </c>
      <c r="U117" s="524">
        <v>0</v>
      </c>
      <c r="V117" s="524">
        <v>0</v>
      </c>
      <c r="W117" s="524">
        <v>0</v>
      </c>
      <c r="X117" s="524">
        <v>0</v>
      </c>
      <c r="Y117" s="524">
        <v>0</v>
      </c>
      <c r="Z117" s="524">
        <v>0</v>
      </c>
      <c r="AA117" s="524">
        <v>5</v>
      </c>
      <c r="AB117" s="524">
        <v>18</v>
      </c>
      <c r="AC117" s="524">
        <v>0</v>
      </c>
      <c r="AD117" s="524">
        <v>6</v>
      </c>
      <c r="AE117" s="524">
        <v>0</v>
      </c>
      <c r="AF117" s="524">
        <v>3</v>
      </c>
      <c r="AG117" s="524">
        <v>8</v>
      </c>
      <c r="AH117" s="524">
        <v>1</v>
      </c>
      <c r="AI117" s="524">
        <v>0</v>
      </c>
      <c r="AJ117" s="395">
        <v>1</v>
      </c>
      <c r="AK117" s="395">
        <v>0</v>
      </c>
      <c r="AL117" s="395">
        <v>9</v>
      </c>
      <c r="AM117" s="395">
        <v>9</v>
      </c>
      <c r="AN117" s="395">
        <v>0</v>
      </c>
      <c r="AO117" s="525">
        <v>0</v>
      </c>
      <c r="AP117" s="396">
        <v>0</v>
      </c>
      <c r="AQ117" s="526">
        <v>57</v>
      </c>
      <c r="AR117" s="527">
        <v>57</v>
      </c>
      <c r="AS117" s="527">
        <v>57</v>
      </c>
      <c r="AT117" s="527">
        <v>0</v>
      </c>
      <c r="AU117" s="527">
        <v>10</v>
      </c>
      <c r="AV117" s="395">
        <v>1</v>
      </c>
      <c r="AW117" s="395">
        <v>9</v>
      </c>
      <c r="AX117" s="395">
        <v>0</v>
      </c>
      <c r="AY117" s="395">
        <v>2</v>
      </c>
      <c r="AZ117" s="395">
        <v>0</v>
      </c>
      <c r="BA117" s="422"/>
      <c r="BB117" s="422"/>
      <c r="BC117" s="422"/>
      <c r="BD117" s="422"/>
      <c r="BE117" s="422"/>
      <c r="BF117" s="422"/>
      <c r="BG117" s="422"/>
      <c r="BH117" s="422"/>
      <c r="BI117" s="423">
        <f t="shared" si="5"/>
        <v>57</v>
      </c>
      <c r="BJ117" s="422"/>
      <c r="BK117" s="422"/>
      <c r="BL117" s="422"/>
      <c r="BM117" s="422"/>
      <c r="BN117" s="422"/>
      <c r="BO117" s="528">
        <v>0</v>
      </c>
      <c r="BP117" s="423">
        <f t="shared" si="6"/>
        <v>57</v>
      </c>
      <c r="BQ117" s="422"/>
      <c r="BR117" s="422"/>
      <c r="BS117" s="422"/>
      <c r="BT117" s="422"/>
      <c r="BU117" s="422"/>
      <c r="BV117" s="422"/>
      <c r="BW117" s="422"/>
      <c r="BX117" s="422"/>
      <c r="BY117" s="422"/>
      <c r="BZ117" s="422"/>
      <c r="CA117" s="422"/>
      <c r="CB117" s="422"/>
      <c r="CC117" s="422"/>
      <c r="CD117" s="422"/>
      <c r="CE117" s="422"/>
      <c r="CF117" s="422"/>
      <c r="CG117" s="547"/>
    </row>
    <row r="118" spans="1:85" ht="16.5" customHeight="1">
      <c r="A118" s="80">
        <v>114</v>
      </c>
      <c r="B118" s="86" t="s">
        <v>960</v>
      </c>
      <c r="C118" s="88" t="s">
        <v>28</v>
      </c>
      <c r="D118" s="86" t="s">
        <v>2233</v>
      </c>
      <c r="E118" s="86" t="s">
        <v>918</v>
      </c>
      <c r="F118" s="91" t="s">
        <v>724</v>
      </c>
      <c r="G118" s="90" t="s">
        <v>961</v>
      </c>
      <c r="H118" s="512">
        <v>9</v>
      </c>
      <c r="I118" s="390" t="s">
        <v>26</v>
      </c>
      <c r="J118" s="390"/>
      <c r="K118" s="88" t="s">
        <v>5123</v>
      </c>
      <c r="L118" s="522">
        <v>2</v>
      </c>
      <c r="M118" s="367">
        <v>1</v>
      </c>
      <c r="N118" s="367">
        <v>1</v>
      </c>
      <c r="O118" s="523">
        <v>16</v>
      </c>
      <c r="P118" s="523">
        <v>9</v>
      </c>
      <c r="Q118" s="523">
        <v>0</v>
      </c>
      <c r="R118" s="523">
        <v>0</v>
      </c>
      <c r="S118" s="523">
        <v>0</v>
      </c>
      <c r="T118" s="523">
        <v>0</v>
      </c>
      <c r="U118" s="524">
        <v>0</v>
      </c>
      <c r="V118" s="524">
        <v>0</v>
      </c>
      <c r="W118" s="524">
        <v>0</v>
      </c>
      <c r="X118" s="524">
        <v>0</v>
      </c>
      <c r="Y118" s="524">
        <v>0</v>
      </c>
      <c r="Z118" s="524">
        <v>0</v>
      </c>
      <c r="AA118" s="524">
        <v>0</v>
      </c>
      <c r="AB118" s="524">
        <v>1</v>
      </c>
      <c r="AC118" s="524">
        <v>0</v>
      </c>
      <c r="AD118" s="524">
        <v>13</v>
      </c>
      <c r="AE118" s="524">
        <v>6</v>
      </c>
      <c r="AF118" s="524">
        <v>0</v>
      </c>
      <c r="AG118" s="524">
        <v>0</v>
      </c>
      <c r="AH118" s="524">
        <v>0</v>
      </c>
      <c r="AI118" s="524">
        <v>0</v>
      </c>
      <c r="AJ118" s="395">
        <v>1</v>
      </c>
      <c r="AK118" s="395">
        <v>0</v>
      </c>
      <c r="AL118" s="395">
        <v>10</v>
      </c>
      <c r="AM118" s="395">
        <v>10</v>
      </c>
      <c r="AN118" s="395">
        <v>0</v>
      </c>
      <c r="AO118" s="525">
        <v>0</v>
      </c>
      <c r="AP118" s="396">
        <v>0</v>
      </c>
      <c r="AQ118" s="526">
        <v>56</v>
      </c>
      <c r="AR118" s="527">
        <v>56</v>
      </c>
      <c r="AS118" s="527">
        <v>56</v>
      </c>
      <c r="AT118" s="527">
        <v>0</v>
      </c>
      <c r="AU118" s="527">
        <v>9</v>
      </c>
      <c r="AV118" s="395">
        <v>0</v>
      </c>
      <c r="AW118" s="395">
        <v>12</v>
      </c>
      <c r="AX118" s="395">
        <v>0</v>
      </c>
      <c r="AY118" s="395">
        <v>2</v>
      </c>
      <c r="AZ118" s="395">
        <v>0</v>
      </c>
      <c r="BA118" s="422"/>
      <c r="BB118" s="422"/>
      <c r="BC118" s="422"/>
      <c r="BD118" s="422"/>
      <c r="BE118" s="422"/>
      <c r="BF118" s="422"/>
      <c r="BG118" s="422"/>
      <c r="BH118" s="422"/>
      <c r="BI118" s="423">
        <f t="shared" si="5"/>
        <v>56</v>
      </c>
      <c r="BJ118" s="422"/>
      <c r="BK118" s="422"/>
      <c r="BL118" s="422"/>
      <c r="BM118" s="422"/>
      <c r="BN118" s="422"/>
      <c r="BO118" s="528">
        <v>1.2</v>
      </c>
      <c r="BP118" s="423">
        <f t="shared" si="6"/>
        <v>56</v>
      </c>
      <c r="BQ118" s="422"/>
      <c r="BR118" s="422"/>
      <c r="BS118" s="422"/>
      <c r="BT118" s="422"/>
      <c r="BU118" s="422"/>
      <c r="BV118" s="422"/>
      <c r="BW118" s="422"/>
      <c r="BX118" s="422"/>
      <c r="BY118" s="422"/>
      <c r="BZ118" s="422"/>
      <c r="CA118" s="422"/>
      <c r="CB118" s="422"/>
      <c r="CC118" s="422"/>
      <c r="CD118" s="422"/>
      <c r="CE118" s="422"/>
      <c r="CF118" s="422"/>
      <c r="CG118" s="547"/>
    </row>
    <row r="119" spans="1:85" ht="16.5" customHeight="1">
      <c r="A119" s="81">
        <v>115</v>
      </c>
      <c r="B119" s="86" t="s">
        <v>962</v>
      </c>
      <c r="C119" s="88" t="s">
        <v>28</v>
      </c>
      <c r="D119" s="86" t="s">
        <v>2233</v>
      </c>
      <c r="E119" s="86" t="s">
        <v>918</v>
      </c>
      <c r="F119" s="89" t="s">
        <v>730</v>
      </c>
      <c r="G119" s="90" t="s">
        <v>963</v>
      </c>
      <c r="H119" s="512">
        <v>2</v>
      </c>
      <c r="I119" s="390" t="s">
        <v>2536</v>
      </c>
      <c r="J119" s="390"/>
      <c r="K119" s="88" t="s">
        <v>5126</v>
      </c>
      <c r="L119" s="522">
        <v>2</v>
      </c>
      <c r="M119" s="367">
        <v>1</v>
      </c>
      <c r="N119" s="367">
        <v>1</v>
      </c>
      <c r="O119" s="523">
        <v>6</v>
      </c>
      <c r="P119" s="523">
        <v>0</v>
      </c>
      <c r="Q119" s="523">
        <v>0</v>
      </c>
      <c r="R119" s="523">
        <v>1</v>
      </c>
      <c r="S119" s="523">
        <v>0</v>
      </c>
      <c r="T119" s="523">
        <v>0</v>
      </c>
      <c r="U119" s="524">
        <v>0</v>
      </c>
      <c r="V119" s="524">
        <v>0</v>
      </c>
      <c r="W119" s="524">
        <v>0</v>
      </c>
      <c r="X119" s="524">
        <v>0</v>
      </c>
      <c r="Y119" s="524">
        <v>0</v>
      </c>
      <c r="Z119" s="524">
        <v>0</v>
      </c>
      <c r="AA119" s="524">
        <v>3</v>
      </c>
      <c r="AB119" s="524">
        <v>0</v>
      </c>
      <c r="AC119" s="524">
        <v>0</v>
      </c>
      <c r="AD119" s="524">
        <v>9</v>
      </c>
      <c r="AE119" s="524">
        <v>0</v>
      </c>
      <c r="AF119" s="524">
        <v>0</v>
      </c>
      <c r="AG119" s="524">
        <v>0</v>
      </c>
      <c r="AH119" s="524">
        <v>0</v>
      </c>
      <c r="AI119" s="524">
        <v>0</v>
      </c>
      <c r="AJ119" s="395">
        <v>1</v>
      </c>
      <c r="AK119" s="395">
        <v>0</v>
      </c>
      <c r="AL119" s="395">
        <v>6</v>
      </c>
      <c r="AM119" s="395">
        <v>6</v>
      </c>
      <c r="AN119" s="395">
        <v>0</v>
      </c>
      <c r="AO119" s="525">
        <v>0</v>
      </c>
      <c r="AP119" s="396">
        <v>0</v>
      </c>
      <c r="AQ119" s="526">
        <v>21</v>
      </c>
      <c r="AR119" s="527">
        <v>22</v>
      </c>
      <c r="AS119" s="527">
        <v>21</v>
      </c>
      <c r="AT119" s="527">
        <v>0</v>
      </c>
      <c r="AU119" s="527">
        <v>4</v>
      </c>
      <c r="AV119" s="395">
        <v>0</v>
      </c>
      <c r="AW119" s="395">
        <v>8</v>
      </c>
      <c r="AX119" s="395">
        <v>0</v>
      </c>
      <c r="AY119" s="395">
        <v>2</v>
      </c>
      <c r="AZ119" s="395">
        <v>0</v>
      </c>
      <c r="BA119" s="422"/>
      <c r="BB119" s="422"/>
      <c r="BC119" s="422"/>
      <c r="BD119" s="422"/>
      <c r="BE119" s="422"/>
      <c r="BF119" s="422"/>
      <c r="BG119" s="422"/>
      <c r="BH119" s="422"/>
      <c r="BI119" s="423">
        <f t="shared" si="5"/>
        <v>21</v>
      </c>
      <c r="BJ119" s="422"/>
      <c r="BK119" s="422"/>
      <c r="BL119" s="422"/>
      <c r="BM119" s="422"/>
      <c r="BN119" s="422"/>
      <c r="BO119" s="528">
        <v>0.25900000000000001</v>
      </c>
      <c r="BP119" s="423">
        <f t="shared" si="6"/>
        <v>21</v>
      </c>
      <c r="BQ119" s="422"/>
      <c r="BR119" s="422"/>
      <c r="BS119" s="422"/>
      <c r="BT119" s="422"/>
      <c r="BU119" s="422"/>
      <c r="BV119" s="422"/>
      <c r="BW119" s="422"/>
      <c r="BX119" s="422"/>
      <c r="BY119" s="422"/>
      <c r="BZ119" s="422"/>
      <c r="CA119" s="422"/>
      <c r="CB119" s="422"/>
      <c r="CC119" s="422"/>
      <c r="CD119" s="422"/>
      <c r="CE119" s="422"/>
      <c r="CF119" s="422"/>
      <c r="CG119" s="547"/>
    </row>
    <row r="120" spans="1:85" ht="16.5" customHeight="1">
      <c r="A120" s="80">
        <v>116</v>
      </c>
      <c r="B120" s="86" t="s">
        <v>964</v>
      </c>
      <c r="C120" s="88" t="s">
        <v>28</v>
      </c>
      <c r="D120" s="86" t="s">
        <v>2233</v>
      </c>
      <c r="E120" s="86" t="s">
        <v>918</v>
      </c>
      <c r="F120" s="87" t="s">
        <v>727</v>
      </c>
      <c r="G120" s="90" t="s">
        <v>965</v>
      </c>
      <c r="H120" s="512">
        <v>4</v>
      </c>
      <c r="I120" s="390" t="s">
        <v>26</v>
      </c>
      <c r="J120" s="390" t="s">
        <v>35</v>
      </c>
      <c r="K120" s="88" t="s">
        <v>5123</v>
      </c>
      <c r="L120" s="522">
        <v>3</v>
      </c>
      <c r="M120" s="367">
        <v>1</v>
      </c>
      <c r="N120" s="367">
        <v>1</v>
      </c>
      <c r="O120" s="523">
        <v>9</v>
      </c>
      <c r="P120" s="523">
        <v>0</v>
      </c>
      <c r="Q120" s="523">
        <v>0</v>
      </c>
      <c r="R120" s="523">
        <v>7</v>
      </c>
      <c r="S120" s="523">
        <v>0</v>
      </c>
      <c r="T120" s="523">
        <v>0</v>
      </c>
      <c r="U120" s="524">
        <v>0</v>
      </c>
      <c r="V120" s="524">
        <v>0</v>
      </c>
      <c r="W120" s="524">
        <v>0</v>
      </c>
      <c r="X120" s="524">
        <v>0</v>
      </c>
      <c r="Y120" s="524">
        <v>0</v>
      </c>
      <c r="Z120" s="524">
        <v>0</v>
      </c>
      <c r="AA120" s="524">
        <v>5</v>
      </c>
      <c r="AB120" s="524">
        <v>0</v>
      </c>
      <c r="AC120" s="524">
        <v>0</v>
      </c>
      <c r="AD120" s="524">
        <v>13</v>
      </c>
      <c r="AE120" s="524">
        <v>0</v>
      </c>
      <c r="AF120" s="524">
        <v>0</v>
      </c>
      <c r="AG120" s="524">
        <v>0</v>
      </c>
      <c r="AH120" s="524">
        <v>0</v>
      </c>
      <c r="AI120" s="524">
        <v>0</v>
      </c>
      <c r="AJ120" s="395">
        <v>1</v>
      </c>
      <c r="AK120" s="395">
        <v>0</v>
      </c>
      <c r="AL120" s="395">
        <v>5</v>
      </c>
      <c r="AM120" s="395">
        <v>5</v>
      </c>
      <c r="AN120" s="395">
        <v>0</v>
      </c>
      <c r="AO120" s="525">
        <v>0</v>
      </c>
      <c r="AP120" s="396">
        <v>0</v>
      </c>
      <c r="AQ120" s="526">
        <v>26</v>
      </c>
      <c r="AR120" s="527">
        <v>28</v>
      </c>
      <c r="AS120" s="527">
        <v>26</v>
      </c>
      <c r="AT120" s="527">
        <v>0</v>
      </c>
      <c r="AU120" s="527">
        <v>8</v>
      </c>
      <c r="AV120" s="395">
        <v>0</v>
      </c>
      <c r="AW120" s="395">
        <v>6</v>
      </c>
      <c r="AX120" s="395">
        <v>0</v>
      </c>
      <c r="AY120" s="395">
        <v>2</v>
      </c>
      <c r="AZ120" s="395">
        <v>0</v>
      </c>
      <c r="BA120" s="422"/>
      <c r="BB120" s="422"/>
      <c r="BC120" s="422"/>
      <c r="BD120" s="422"/>
      <c r="BE120" s="422"/>
      <c r="BF120" s="422"/>
      <c r="BG120" s="422"/>
      <c r="BH120" s="422"/>
      <c r="BI120" s="423">
        <f t="shared" si="5"/>
        <v>26</v>
      </c>
      <c r="BJ120" s="422"/>
      <c r="BK120" s="422"/>
      <c r="BL120" s="422"/>
      <c r="BM120" s="422"/>
      <c r="BN120" s="422"/>
      <c r="BO120" s="528">
        <v>0</v>
      </c>
      <c r="BP120" s="423">
        <f t="shared" si="6"/>
        <v>26</v>
      </c>
      <c r="BQ120" s="422"/>
      <c r="BR120" s="422"/>
      <c r="BS120" s="422"/>
      <c r="BT120" s="422"/>
      <c r="BU120" s="422"/>
      <c r="BV120" s="422"/>
      <c r="BW120" s="422"/>
      <c r="BX120" s="422"/>
      <c r="BY120" s="422"/>
      <c r="BZ120" s="422"/>
      <c r="CA120" s="422"/>
      <c r="CB120" s="422"/>
      <c r="CC120" s="422"/>
      <c r="CD120" s="422"/>
      <c r="CE120" s="422"/>
      <c r="CF120" s="422"/>
      <c r="CG120" s="547"/>
    </row>
    <row r="121" spans="1:85" ht="16.5" customHeight="1">
      <c r="A121" s="80">
        <v>117</v>
      </c>
      <c r="B121" s="86" t="s">
        <v>966</v>
      </c>
      <c r="C121" s="88" t="s">
        <v>28</v>
      </c>
      <c r="D121" s="86" t="s">
        <v>2233</v>
      </c>
      <c r="E121" s="86" t="s">
        <v>918</v>
      </c>
      <c r="F121" s="87" t="s">
        <v>727</v>
      </c>
      <c r="G121" s="90" t="s">
        <v>967</v>
      </c>
      <c r="H121" s="512">
        <v>3</v>
      </c>
      <c r="I121" s="390" t="s">
        <v>2353</v>
      </c>
      <c r="J121" s="390"/>
      <c r="K121" s="88" t="s">
        <v>5123</v>
      </c>
      <c r="L121" s="522">
        <v>2</v>
      </c>
      <c r="M121" s="367">
        <v>1</v>
      </c>
      <c r="N121" s="367">
        <v>1</v>
      </c>
      <c r="O121" s="523">
        <v>3</v>
      </c>
      <c r="P121" s="523">
        <v>0</v>
      </c>
      <c r="Q121" s="523">
        <v>0</v>
      </c>
      <c r="R121" s="523">
        <v>0</v>
      </c>
      <c r="S121" s="523">
        <v>0</v>
      </c>
      <c r="T121" s="523">
        <v>0</v>
      </c>
      <c r="U121" s="524">
        <v>0</v>
      </c>
      <c r="V121" s="524">
        <v>0</v>
      </c>
      <c r="W121" s="524">
        <v>0</v>
      </c>
      <c r="X121" s="524">
        <v>0</v>
      </c>
      <c r="Y121" s="524">
        <v>0</v>
      </c>
      <c r="Z121" s="524">
        <v>0</v>
      </c>
      <c r="AA121" s="524">
        <v>6</v>
      </c>
      <c r="AB121" s="524">
        <v>0</v>
      </c>
      <c r="AC121" s="524">
        <v>0</v>
      </c>
      <c r="AD121" s="524">
        <v>0</v>
      </c>
      <c r="AE121" s="524">
        <v>0</v>
      </c>
      <c r="AF121" s="524">
        <v>0</v>
      </c>
      <c r="AG121" s="524">
        <v>0</v>
      </c>
      <c r="AH121" s="524">
        <v>0</v>
      </c>
      <c r="AI121" s="524">
        <v>0</v>
      </c>
      <c r="AJ121" s="395">
        <v>1</v>
      </c>
      <c r="AK121" s="395">
        <v>0</v>
      </c>
      <c r="AL121" s="395">
        <v>4</v>
      </c>
      <c r="AM121" s="395">
        <v>4</v>
      </c>
      <c r="AN121" s="395">
        <v>0</v>
      </c>
      <c r="AO121" s="525">
        <v>0</v>
      </c>
      <c r="AP121" s="396">
        <v>0</v>
      </c>
      <c r="AQ121" s="526">
        <v>14</v>
      </c>
      <c r="AR121" s="527">
        <v>14</v>
      </c>
      <c r="AS121" s="527">
        <v>14</v>
      </c>
      <c r="AT121" s="527">
        <v>0</v>
      </c>
      <c r="AU121" s="527">
        <v>5</v>
      </c>
      <c r="AV121" s="395">
        <v>1</v>
      </c>
      <c r="AW121" s="395">
        <v>5</v>
      </c>
      <c r="AX121" s="395">
        <v>0</v>
      </c>
      <c r="AY121" s="395">
        <v>2</v>
      </c>
      <c r="AZ121" s="395">
        <v>0</v>
      </c>
      <c r="BA121" s="422"/>
      <c r="BB121" s="422"/>
      <c r="BC121" s="422"/>
      <c r="BD121" s="422"/>
      <c r="BE121" s="422"/>
      <c r="BF121" s="422"/>
      <c r="BG121" s="422"/>
      <c r="BH121" s="422"/>
      <c r="BI121" s="423">
        <f t="shared" si="5"/>
        <v>14</v>
      </c>
      <c r="BJ121" s="422"/>
      <c r="BK121" s="422"/>
      <c r="BL121" s="422"/>
      <c r="BM121" s="422"/>
      <c r="BN121" s="422"/>
      <c r="BO121" s="528">
        <v>0.21428</v>
      </c>
      <c r="BP121" s="423">
        <f t="shared" si="6"/>
        <v>14</v>
      </c>
      <c r="BQ121" s="422"/>
      <c r="BR121" s="422"/>
      <c r="BS121" s="422"/>
      <c r="BT121" s="422"/>
      <c r="BU121" s="422"/>
      <c r="BV121" s="422"/>
      <c r="BW121" s="422"/>
      <c r="BX121" s="422"/>
      <c r="BY121" s="422"/>
      <c r="BZ121" s="422"/>
      <c r="CA121" s="422"/>
      <c r="CB121" s="422"/>
      <c r="CC121" s="422"/>
      <c r="CD121" s="422"/>
      <c r="CE121" s="422"/>
      <c r="CF121" s="422"/>
      <c r="CG121" s="547"/>
    </row>
    <row r="122" spans="1:85" ht="16.5" customHeight="1">
      <c r="A122" s="81">
        <v>118</v>
      </c>
      <c r="B122" s="86" t="s">
        <v>968</v>
      </c>
      <c r="C122" s="88" t="s">
        <v>28</v>
      </c>
      <c r="D122" s="86" t="s">
        <v>2233</v>
      </c>
      <c r="E122" s="86" t="s">
        <v>918</v>
      </c>
      <c r="F122" s="87" t="s">
        <v>727</v>
      </c>
      <c r="G122" s="90" t="s">
        <v>969</v>
      </c>
      <c r="H122" s="512">
        <v>4</v>
      </c>
      <c r="I122" s="390" t="s">
        <v>26</v>
      </c>
      <c r="J122" s="390"/>
      <c r="K122" s="88" t="s">
        <v>5123</v>
      </c>
      <c r="L122" s="522">
        <v>2</v>
      </c>
      <c r="M122" s="367">
        <v>1</v>
      </c>
      <c r="N122" s="367">
        <v>1</v>
      </c>
      <c r="O122" s="523">
        <v>4</v>
      </c>
      <c r="P122" s="523">
        <v>3</v>
      </c>
      <c r="Q122" s="523">
        <v>0</v>
      </c>
      <c r="R122" s="523">
        <v>0</v>
      </c>
      <c r="S122" s="523">
        <v>1</v>
      </c>
      <c r="T122" s="523">
        <v>0</v>
      </c>
      <c r="U122" s="524">
        <v>0</v>
      </c>
      <c r="V122" s="524">
        <v>0</v>
      </c>
      <c r="W122" s="524">
        <v>0</v>
      </c>
      <c r="X122" s="524">
        <v>0</v>
      </c>
      <c r="Y122" s="524">
        <v>0</v>
      </c>
      <c r="Z122" s="524">
        <v>0</v>
      </c>
      <c r="AA122" s="524">
        <v>0</v>
      </c>
      <c r="AB122" s="524">
        <v>0</v>
      </c>
      <c r="AC122" s="524">
        <v>0</v>
      </c>
      <c r="AD122" s="524">
        <v>8</v>
      </c>
      <c r="AE122" s="524">
        <v>6</v>
      </c>
      <c r="AF122" s="524">
        <v>0</v>
      </c>
      <c r="AG122" s="524">
        <v>0</v>
      </c>
      <c r="AH122" s="524">
        <v>0</v>
      </c>
      <c r="AI122" s="524">
        <v>0</v>
      </c>
      <c r="AJ122" s="395">
        <v>1</v>
      </c>
      <c r="AK122" s="395">
        <v>0</v>
      </c>
      <c r="AL122" s="395">
        <v>5</v>
      </c>
      <c r="AM122" s="395">
        <v>5</v>
      </c>
      <c r="AN122" s="395">
        <v>0</v>
      </c>
      <c r="AO122" s="525">
        <v>0</v>
      </c>
      <c r="AP122" s="396">
        <v>0</v>
      </c>
      <c r="AQ122" s="526">
        <v>19</v>
      </c>
      <c r="AR122" s="527">
        <v>22</v>
      </c>
      <c r="AS122" s="527">
        <v>19</v>
      </c>
      <c r="AT122" s="527">
        <v>0</v>
      </c>
      <c r="AU122" s="527">
        <v>6</v>
      </c>
      <c r="AV122" s="395">
        <v>0</v>
      </c>
      <c r="AW122" s="395">
        <v>7</v>
      </c>
      <c r="AX122" s="395">
        <v>0</v>
      </c>
      <c r="AY122" s="395">
        <v>2</v>
      </c>
      <c r="AZ122" s="395">
        <v>0</v>
      </c>
      <c r="BA122" s="422"/>
      <c r="BB122" s="422"/>
      <c r="BC122" s="422"/>
      <c r="BD122" s="422"/>
      <c r="BE122" s="422"/>
      <c r="BF122" s="422"/>
      <c r="BG122" s="422"/>
      <c r="BH122" s="422"/>
      <c r="BI122" s="423">
        <f t="shared" si="5"/>
        <v>19</v>
      </c>
      <c r="BJ122" s="422"/>
      <c r="BK122" s="422"/>
      <c r="BL122" s="422"/>
      <c r="BM122" s="422"/>
      <c r="BN122" s="422"/>
      <c r="BO122" s="528">
        <v>0.33300000000000002</v>
      </c>
      <c r="BP122" s="423">
        <f t="shared" si="6"/>
        <v>19</v>
      </c>
      <c r="BQ122" s="422"/>
      <c r="BR122" s="422"/>
      <c r="BS122" s="422"/>
      <c r="BT122" s="422"/>
      <c r="BU122" s="422"/>
      <c r="BV122" s="422"/>
      <c r="BW122" s="422"/>
      <c r="BX122" s="422"/>
      <c r="BY122" s="422"/>
      <c r="BZ122" s="422"/>
      <c r="CA122" s="422"/>
      <c r="CB122" s="422"/>
      <c r="CC122" s="422"/>
      <c r="CD122" s="422"/>
      <c r="CE122" s="422"/>
      <c r="CF122" s="422"/>
      <c r="CG122" s="547"/>
    </row>
    <row r="123" spans="1:85" ht="16.5" customHeight="1">
      <c r="A123" s="80">
        <v>119</v>
      </c>
      <c r="B123" s="86" t="s">
        <v>970</v>
      </c>
      <c r="C123" s="88" t="s">
        <v>28</v>
      </c>
      <c r="D123" s="86" t="s">
        <v>2233</v>
      </c>
      <c r="E123" s="86" t="s">
        <v>918</v>
      </c>
      <c r="F123" s="91" t="s">
        <v>724</v>
      </c>
      <c r="G123" s="90" t="s">
        <v>971</v>
      </c>
      <c r="H123" s="512">
        <v>5</v>
      </c>
      <c r="I123" s="390" t="s">
        <v>26</v>
      </c>
      <c r="J123" s="390"/>
      <c r="K123" s="88" t="s">
        <v>5123</v>
      </c>
      <c r="L123" s="522">
        <v>2</v>
      </c>
      <c r="M123" s="367">
        <v>1</v>
      </c>
      <c r="N123" s="367">
        <v>1</v>
      </c>
      <c r="O123" s="523">
        <v>9</v>
      </c>
      <c r="P123" s="523">
        <v>6</v>
      </c>
      <c r="Q123" s="523">
        <v>0</v>
      </c>
      <c r="R123" s="523">
        <v>1</v>
      </c>
      <c r="S123" s="523">
        <v>0</v>
      </c>
      <c r="T123" s="523">
        <v>0</v>
      </c>
      <c r="U123" s="524">
        <v>0</v>
      </c>
      <c r="V123" s="524">
        <v>0</v>
      </c>
      <c r="W123" s="524">
        <v>0</v>
      </c>
      <c r="X123" s="524">
        <v>0</v>
      </c>
      <c r="Y123" s="524">
        <v>0</v>
      </c>
      <c r="Z123" s="524">
        <v>0</v>
      </c>
      <c r="AA123" s="524">
        <v>5</v>
      </c>
      <c r="AB123" s="524">
        <v>1</v>
      </c>
      <c r="AC123" s="524">
        <v>0</v>
      </c>
      <c r="AD123" s="524">
        <v>1</v>
      </c>
      <c r="AE123" s="524">
        <v>1</v>
      </c>
      <c r="AF123" s="524">
        <v>0</v>
      </c>
      <c r="AG123" s="524">
        <v>0</v>
      </c>
      <c r="AH123" s="524">
        <v>0</v>
      </c>
      <c r="AI123" s="524">
        <v>0</v>
      </c>
      <c r="AJ123" s="395">
        <v>1</v>
      </c>
      <c r="AK123" s="395">
        <v>0</v>
      </c>
      <c r="AL123" s="395">
        <v>7</v>
      </c>
      <c r="AM123" s="395">
        <v>7</v>
      </c>
      <c r="AN123" s="395">
        <v>0</v>
      </c>
      <c r="AO123" s="525">
        <v>0</v>
      </c>
      <c r="AP123" s="396">
        <v>0</v>
      </c>
      <c r="AQ123" s="526">
        <v>39</v>
      </c>
      <c r="AR123" s="527">
        <v>24</v>
      </c>
      <c r="AS123" s="527">
        <v>39</v>
      </c>
      <c r="AT123" s="527">
        <v>0</v>
      </c>
      <c r="AU123" s="527">
        <v>11</v>
      </c>
      <c r="AV123" s="395">
        <v>0</v>
      </c>
      <c r="AW123" s="395">
        <v>9</v>
      </c>
      <c r="AX123" s="395">
        <v>0</v>
      </c>
      <c r="AY123" s="395">
        <v>2</v>
      </c>
      <c r="AZ123" s="395">
        <v>0</v>
      </c>
      <c r="BA123" s="422"/>
      <c r="BB123" s="422"/>
      <c r="BC123" s="422"/>
      <c r="BD123" s="422"/>
      <c r="BE123" s="422"/>
      <c r="BF123" s="422"/>
      <c r="BG123" s="422"/>
      <c r="BH123" s="422"/>
      <c r="BI123" s="423">
        <f t="shared" si="5"/>
        <v>39</v>
      </c>
      <c r="BJ123" s="422"/>
      <c r="BK123" s="422"/>
      <c r="BL123" s="422"/>
      <c r="BM123" s="422"/>
      <c r="BN123" s="422"/>
      <c r="BO123" s="528">
        <v>3.9</v>
      </c>
      <c r="BP123" s="423">
        <f t="shared" si="6"/>
        <v>39</v>
      </c>
      <c r="BQ123" s="422"/>
      <c r="BR123" s="422"/>
      <c r="BS123" s="422"/>
      <c r="BT123" s="422"/>
      <c r="BU123" s="422"/>
      <c r="BV123" s="422"/>
      <c r="BW123" s="422"/>
      <c r="BX123" s="422"/>
      <c r="BY123" s="422"/>
      <c r="BZ123" s="422"/>
      <c r="CA123" s="422"/>
      <c r="CB123" s="422"/>
      <c r="CC123" s="422"/>
      <c r="CD123" s="422"/>
      <c r="CE123" s="422"/>
      <c r="CF123" s="422"/>
      <c r="CG123" s="547"/>
    </row>
    <row r="124" spans="1:85" ht="16.5" customHeight="1">
      <c r="A124" s="80">
        <v>120</v>
      </c>
      <c r="B124" s="86" t="s">
        <v>972</v>
      </c>
      <c r="C124" s="88" t="s">
        <v>28</v>
      </c>
      <c r="D124" s="86" t="s">
        <v>2233</v>
      </c>
      <c r="E124" s="86" t="s">
        <v>918</v>
      </c>
      <c r="F124" s="91" t="s">
        <v>724</v>
      </c>
      <c r="G124" s="90" t="s">
        <v>973</v>
      </c>
      <c r="H124" s="512">
        <v>3</v>
      </c>
      <c r="I124" s="390" t="s">
        <v>26</v>
      </c>
      <c r="J124" s="390"/>
      <c r="K124" s="88" t="s">
        <v>5123</v>
      </c>
      <c r="L124" s="522">
        <v>2</v>
      </c>
      <c r="M124" s="367">
        <v>1</v>
      </c>
      <c r="N124" s="367">
        <v>1</v>
      </c>
      <c r="O124" s="523">
        <v>1</v>
      </c>
      <c r="P124" s="523">
        <v>20</v>
      </c>
      <c r="Q124" s="523">
        <v>0</v>
      </c>
      <c r="R124" s="523">
        <v>0</v>
      </c>
      <c r="S124" s="523">
        <v>10</v>
      </c>
      <c r="T124" s="523">
        <v>0</v>
      </c>
      <c r="U124" s="524">
        <v>0</v>
      </c>
      <c r="V124" s="524">
        <v>0</v>
      </c>
      <c r="W124" s="524">
        <v>0</v>
      </c>
      <c r="X124" s="524">
        <v>0</v>
      </c>
      <c r="Y124" s="524">
        <v>0</v>
      </c>
      <c r="Z124" s="524">
        <v>0</v>
      </c>
      <c r="AA124" s="524">
        <v>2</v>
      </c>
      <c r="AB124" s="524">
        <v>6</v>
      </c>
      <c r="AC124" s="524">
        <v>0</v>
      </c>
      <c r="AD124" s="524">
        <v>3</v>
      </c>
      <c r="AE124" s="524">
        <v>29</v>
      </c>
      <c r="AF124" s="524">
        <v>0</v>
      </c>
      <c r="AG124" s="524">
        <v>0</v>
      </c>
      <c r="AH124" s="524">
        <v>0</v>
      </c>
      <c r="AI124" s="524">
        <v>0</v>
      </c>
      <c r="AJ124" s="395">
        <v>1</v>
      </c>
      <c r="AK124" s="395">
        <v>0</v>
      </c>
      <c r="AL124" s="395">
        <v>9</v>
      </c>
      <c r="AM124" s="395">
        <v>10</v>
      </c>
      <c r="AN124" s="395">
        <v>0</v>
      </c>
      <c r="AO124" s="525">
        <v>0</v>
      </c>
      <c r="AP124" s="396">
        <v>0</v>
      </c>
      <c r="AQ124" s="526">
        <v>48</v>
      </c>
      <c r="AR124" s="527">
        <v>48</v>
      </c>
      <c r="AS124" s="527">
        <v>48</v>
      </c>
      <c r="AT124" s="527">
        <v>0</v>
      </c>
      <c r="AU124" s="527">
        <v>11</v>
      </c>
      <c r="AV124" s="395">
        <v>0</v>
      </c>
      <c r="AW124" s="395">
        <v>11</v>
      </c>
      <c r="AX124" s="395">
        <v>0</v>
      </c>
      <c r="AY124" s="395">
        <v>2</v>
      </c>
      <c r="AZ124" s="395">
        <v>0</v>
      </c>
      <c r="BA124" s="422"/>
      <c r="BB124" s="422"/>
      <c r="BC124" s="422"/>
      <c r="BD124" s="422"/>
      <c r="BE124" s="422"/>
      <c r="BF124" s="422"/>
      <c r="BG124" s="422"/>
      <c r="BH124" s="422"/>
      <c r="BI124" s="423">
        <f t="shared" si="5"/>
        <v>48</v>
      </c>
      <c r="BJ124" s="422"/>
      <c r="BK124" s="422"/>
      <c r="BL124" s="422"/>
      <c r="BM124" s="422"/>
      <c r="BN124" s="422"/>
      <c r="BO124" s="528">
        <v>1</v>
      </c>
      <c r="BP124" s="423">
        <f t="shared" si="6"/>
        <v>48</v>
      </c>
      <c r="BQ124" s="422"/>
      <c r="BR124" s="422"/>
      <c r="BS124" s="422"/>
      <c r="BT124" s="422"/>
      <c r="BU124" s="422"/>
      <c r="BV124" s="422"/>
      <c r="BW124" s="422"/>
      <c r="BX124" s="422"/>
      <c r="BY124" s="422"/>
      <c r="BZ124" s="422"/>
      <c r="CA124" s="422"/>
      <c r="CB124" s="422"/>
      <c r="CC124" s="422"/>
      <c r="CD124" s="422"/>
      <c r="CE124" s="422"/>
      <c r="CF124" s="422"/>
      <c r="CG124" s="547"/>
    </row>
    <row r="125" spans="1:85" ht="16.5" customHeight="1">
      <c r="A125" s="81">
        <v>121</v>
      </c>
      <c r="B125" s="86" t="s">
        <v>974</v>
      </c>
      <c r="C125" s="88" t="s">
        <v>28</v>
      </c>
      <c r="D125" s="86" t="s">
        <v>2233</v>
      </c>
      <c r="E125" s="86" t="s">
        <v>918</v>
      </c>
      <c r="F125" s="89" t="s">
        <v>730</v>
      </c>
      <c r="G125" s="90" t="s">
        <v>975</v>
      </c>
      <c r="H125" s="512">
        <v>4</v>
      </c>
      <c r="I125" s="390" t="s">
        <v>26</v>
      </c>
      <c r="J125" s="390"/>
      <c r="K125" s="88" t="s">
        <v>5123</v>
      </c>
      <c r="L125" s="522">
        <v>2</v>
      </c>
      <c r="M125" s="367">
        <v>1</v>
      </c>
      <c r="N125" s="367">
        <v>1</v>
      </c>
      <c r="O125" s="523">
        <v>3</v>
      </c>
      <c r="P125" s="523">
        <v>3</v>
      </c>
      <c r="Q125" s="523">
        <v>0</v>
      </c>
      <c r="R125" s="523">
        <v>0</v>
      </c>
      <c r="S125" s="523">
        <v>0</v>
      </c>
      <c r="T125" s="523">
        <v>0</v>
      </c>
      <c r="U125" s="524">
        <v>0</v>
      </c>
      <c r="V125" s="524">
        <v>0</v>
      </c>
      <c r="W125" s="524">
        <v>0</v>
      </c>
      <c r="X125" s="524">
        <v>0</v>
      </c>
      <c r="Y125" s="524">
        <v>0</v>
      </c>
      <c r="Z125" s="524">
        <v>0</v>
      </c>
      <c r="AA125" s="524">
        <v>0</v>
      </c>
      <c r="AB125" s="524">
        <v>0</v>
      </c>
      <c r="AC125" s="524">
        <v>0</v>
      </c>
      <c r="AD125" s="524">
        <v>7</v>
      </c>
      <c r="AE125" s="524">
        <v>6</v>
      </c>
      <c r="AF125" s="524">
        <v>0</v>
      </c>
      <c r="AG125" s="524">
        <v>0</v>
      </c>
      <c r="AH125" s="524">
        <v>0</v>
      </c>
      <c r="AI125" s="524">
        <v>0</v>
      </c>
      <c r="AJ125" s="395">
        <v>1</v>
      </c>
      <c r="AK125" s="395">
        <v>0</v>
      </c>
      <c r="AL125" s="395">
        <v>5</v>
      </c>
      <c r="AM125" s="395">
        <v>5</v>
      </c>
      <c r="AN125" s="395">
        <v>0</v>
      </c>
      <c r="AO125" s="525">
        <v>0</v>
      </c>
      <c r="AP125" s="396">
        <v>0</v>
      </c>
      <c r="AQ125" s="526">
        <v>25</v>
      </c>
      <c r="AR125" s="527">
        <v>39</v>
      </c>
      <c r="AS125" s="527">
        <v>25</v>
      </c>
      <c r="AT125" s="527">
        <v>0</v>
      </c>
      <c r="AU125" s="527">
        <v>8</v>
      </c>
      <c r="AV125" s="395">
        <v>0</v>
      </c>
      <c r="AW125" s="395">
        <v>7</v>
      </c>
      <c r="AX125" s="395">
        <v>0</v>
      </c>
      <c r="AY125" s="395">
        <v>2</v>
      </c>
      <c r="AZ125" s="395">
        <v>0</v>
      </c>
      <c r="BA125" s="422"/>
      <c r="BB125" s="422"/>
      <c r="BC125" s="422"/>
      <c r="BD125" s="422"/>
      <c r="BE125" s="422"/>
      <c r="BF125" s="422"/>
      <c r="BG125" s="422"/>
      <c r="BH125" s="422"/>
      <c r="BI125" s="423">
        <f t="shared" si="5"/>
        <v>25</v>
      </c>
      <c r="BJ125" s="422"/>
      <c r="BK125" s="422"/>
      <c r="BL125" s="422"/>
      <c r="BM125" s="422"/>
      <c r="BN125" s="422"/>
      <c r="BO125" s="528">
        <v>1.18367</v>
      </c>
      <c r="BP125" s="423">
        <f t="shared" si="6"/>
        <v>25</v>
      </c>
      <c r="BQ125" s="422"/>
      <c r="BR125" s="422"/>
      <c r="BS125" s="422"/>
      <c r="BT125" s="422"/>
      <c r="BU125" s="422"/>
      <c r="BV125" s="422"/>
      <c r="BW125" s="422"/>
      <c r="BX125" s="422"/>
      <c r="BY125" s="422"/>
      <c r="BZ125" s="422"/>
      <c r="CA125" s="422"/>
      <c r="CB125" s="422"/>
      <c r="CC125" s="422"/>
      <c r="CD125" s="422"/>
      <c r="CE125" s="422"/>
      <c r="CF125" s="422"/>
      <c r="CG125" s="547"/>
    </row>
    <row r="126" spans="1:85" ht="16.5" customHeight="1">
      <c r="A126" s="80">
        <v>122</v>
      </c>
      <c r="B126" s="86" t="s">
        <v>976</v>
      </c>
      <c r="C126" s="88" t="s">
        <v>28</v>
      </c>
      <c r="D126" s="86" t="s">
        <v>2233</v>
      </c>
      <c r="E126" s="86" t="s">
        <v>918</v>
      </c>
      <c r="F126" s="87" t="s">
        <v>727</v>
      </c>
      <c r="G126" s="90" t="s">
        <v>977</v>
      </c>
      <c r="H126" s="512">
        <v>3</v>
      </c>
      <c r="I126" s="390" t="s">
        <v>26</v>
      </c>
      <c r="J126" s="390" t="s">
        <v>35</v>
      </c>
      <c r="K126" s="88" t="s">
        <v>5123</v>
      </c>
      <c r="L126" s="522">
        <v>3</v>
      </c>
      <c r="M126" s="367">
        <v>1</v>
      </c>
      <c r="N126" s="367">
        <v>1</v>
      </c>
      <c r="O126" s="523">
        <v>3</v>
      </c>
      <c r="P126" s="523">
        <v>2</v>
      </c>
      <c r="Q126" s="523">
        <v>0</v>
      </c>
      <c r="R126" s="523">
        <v>0</v>
      </c>
      <c r="S126" s="523">
        <v>0</v>
      </c>
      <c r="T126" s="523">
        <v>0</v>
      </c>
      <c r="U126" s="524">
        <v>0</v>
      </c>
      <c r="V126" s="524">
        <v>0</v>
      </c>
      <c r="W126" s="524">
        <v>0</v>
      </c>
      <c r="X126" s="524">
        <v>0</v>
      </c>
      <c r="Y126" s="524">
        <v>0</v>
      </c>
      <c r="Z126" s="524">
        <v>0</v>
      </c>
      <c r="AA126" s="524">
        <v>0</v>
      </c>
      <c r="AB126" s="524">
        <v>0</v>
      </c>
      <c r="AC126" s="524">
        <v>0</v>
      </c>
      <c r="AD126" s="524">
        <v>6</v>
      </c>
      <c r="AE126" s="524">
        <v>4</v>
      </c>
      <c r="AF126" s="524">
        <v>0</v>
      </c>
      <c r="AG126" s="524">
        <v>0</v>
      </c>
      <c r="AH126" s="524">
        <v>0</v>
      </c>
      <c r="AI126" s="524">
        <v>0</v>
      </c>
      <c r="AJ126" s="395">
        <v>1</v>
      </c>
      <c r="AK126" s="395">
        <v>0</v>
      </c>
      <c r="AL126" s="395">
        <v>6</v>
      </c>
      <c r="AM126" s="395">
        <v>6</v>
      </c>
      <c r="AN126" s="395">
        <v>0</v>
      </c>
      <c r="AO126" s="525">
        <v>0</v>
      </c>
      <c r="AP126" s="396">
        <v>0</v>
      </c>
      <c r="AQ126" s="526">
        <v>41</v>
      </c>
      <c r="AR126" s="527">
        <v>42</v>
      </c>
      <c r="AS126" s="527">
        <v>41</v>
      </c>
      <c r="AT126" s="527">
        <v>0</v>
      </c>
      <c r="AU126" s="527">
        <v>12</v>
      </c>
      <c r="AV126" s="395">
        <v>0</v>
      </c>
      <c r="AW126" s="395">
        <v>8</v>
      </c>
      <c r="AX126" s="395">
        <v>0</v>
      </c>
      <c r="AY126" s="395">
        <v>2</v>
      </c>
      <c r="AZ126" s="395">
        <v>0</v>
      </c>
      <c r="BA126" s="422"/>
      <c r="BB126" s="422"/>
      <c r="BC126" s="422"/>
      <c r="BD126" s="422"/>
      <c r="BE126" s="422"/>
      <c r="BF126" s="422"/>
      <c r="BG126" s="422"/>
      <c r="BH126" s="422"/>
      <c r="BI126" s="423">
        <f t="shared" si="5"/>
        <v>41</v>
      </c>
      <c r="BJ126" s="422"/>
      <c r="BK126" s="422"/>
      <c r="BL126" s="422"/>
      <c r="BM126" s="422"/>
      <c r="BN126" s="422"/>
      <c r="BO126" s="528">
        <v>0.873</v>
      </c>
      <c r="BP126" s="423">
        <f t="shared" si="6"/>
        <v>41</v>
      </c>
      <c r="BQ126" s="422"/>
      <c r="BR126" s="422"/>
      <c r="BS126" s="422"/>
      <c r="BT126" s="422"/>
      <c r="BU126" s="422"/>
      <c r="BV126" s="422"/>
      <c r="BW126" s="422"/>
      <c r="BX126" s="422"/>
      <c r="BY126" s="422"/>
      <c r="BZ126" s="422"/>
      <c r="CA126" s="422"/>
      <c r="CB126" s="422"/>
      <c r="CC126" s="422"/>
      <c r="CD126" s="422"/>
      <c r="CE126" s="422"/>
      <c r="CF126" s="422"/>
      <c r="CG126" s="547"/>
    </row>
    <row r="127" spans="1:85" ht="16.5" customHeight="1">
      <c r="A127" s="80">
        <v>123</v>
      </c>
      <c r="B127" s="86" t="s">
        <v>978</v>
      </c>
      <c r="C127" s="88" t="s">
        <v>28</v>
      </c>
      <c r="D127" s="86" t="s">
        <v>2233</v>
      </c>
      <c r="E127" s="86" t="s">
        <v>918</v>
      </c>
      <c r="F127" s="89" t="s">
        <v>730</v>
      </c>
      <c r="G127" s="90" t="s">
        <v>979</v>
      </c>
      <c r="H127" s="512">
        <v>5</v>
      </c>
      <c r="I127" s="390" t="s">
        <v>26</v>
      </c>
      <c r="J127" s="390"/>
      <c r="K127" s="88" t="s">
        <v>5123</v>
      </c>
      <c r="L127" s="522">
        <v>2</v>
      </c>
      <c r="M127" s="367">
        <v>1</v>
      </c>
      <c r="N127" s="367">
        <v>1</v>
      </c>
      <c r="O127" s="523">
        <v>5</v>
      </c>
      <c r="P127" s="523">
        <v>1</v>
      </c>
      <c r="Q127" s="523">
        <v>0</v>
      </c>
      <c r="R127" s="523">
        <v>0</v>
      </c>
      <c r="S127" s="523">
        <v>0</v>
      </c>
      <c r="T127" s="523">
        <v>0</v>
      </c>
      <c r="U127" s="524">
        <v>0</v>
      </c>
      <c r="V127" s="524">
        <v>0</v>
      </c>
      <c r="W127" s="524">
        <v>0</v>
      </c>
      <c r="X127" s="524">
        <v>0</v>
      </c>
      <c r="Y127" s="524">
        <v>0</v>
      </c>
      <c r="Z127" s="524">
        <v>0</v>
      </c>
      <c r="AA127" s="524">
        <v>0</v>
      </c>
      <c r="AB127" s="524">
        <v>0</v>
      </c>
      <c r="AC127" s="524">
        <v>0</v>
      </c>
      <c r="AD127" s="524">
        <v>8</v>
      </c>
      <c r="AE127" s="524">
        <v>2</v>
      </c>
      <c r="AF127" s="524">
        <v>0</v>
      </c>
      <c r="AG127" s="524">
        <v>0</v>
      </c>
      <c r="AH127" s="524">
        <v>0</v>
      </c>
      <c r="AI127" s="524">
        <v>0</v>
      </c>
      <c r="AJ127" s="395">
        <v>1</v>
      </c>
      <c r="AK127" s="395">
        <v>0</v>
      </c>
      <c r="AL127" s="395">
        <v>4</v>
      </c>
      <c r="AM127" s="395">
        <v>4</v>
      </c>
      <c r="AN127" s="395">
        <v>0</v>
      </c>
      <c r="AO127" s="525">
        <v>0</v>
      </c>
      <c r="AP127" s="396">
        <v>0</v>
      </c>
      <c r="AQ127" s="526">
        <v>15</v>
      </c>
      <c r="AR127" s="527">
        <v>27</v>
      </c>
      <c r="AS127" s="527">
        <v>15</v>
      </c>
      <c r="AT127" s="527">
        <v>0</v>
      </c>
      <c r="AU127" s="527">
        <v>7</v>
      </c>
      <c r="AV127" s="395">
        <v>0</v>
      </c>
      <c r="AW127" s="395">
        <v>7</v>
      </c>
      <c r="AX127" s="395">
        <v>0</v>
      </c>
      <c r="AY127" s="395">
        <v>2</v>
      </c>
      <c r="AZ127" s="395">
        <v>0</v>
      </c>
      <c r="BA127" s="422"/>
      <c r="BB127" s="422"/>
      <c r="BC127" s="422"/>
      <c r="BD127" s="422"/>
      <c r="BE127" s="422"/>
      <c r="BF127" s="422"/>
      <c r="BG127" s="422"/>
      <c r="BH127" s="422"/>
      <c r="BI127" s="423">
        <f t="shared" si="5"/>
        <v>15</v>
      </c>
      <c r="BJ127" s="422"/>
      <c r="BK127" s="422"/>
      <c r="BL127" s="422"/>
      <c r="BM127" s="422"/>
      <c r="BN127" s="422"/>
      <c r="BO127" s="528">
        <v>0</v>
      </c>
      <c r="BP127" s="423">
        <f t="shared" si="6"/>
        <v>15</v>
      </c>
      <c r="BQ127" s="422"/>
      <c r="BR127" s="422"/>
      <c r="BS127" s="422"/>
      <c r="BT127" s="422"/>
      <c r="BU127" s="422"/>
      <c r="BV127" s="422"/>
      <c r="BW127" s="422"/>
      <c r="BX127" s="422"/>
      <c r="BY127" s="422"/>
      <c r="BZ127" s="422"/>
      <c r="CA127" s="422"/>
      <c r="CB127" s="422"/>
      <c r="CC127" s="422"/>
      <c r="CD127" s="422"/>
      <c r="CE127" s="422"/>
      <c r="CF127" s="422"/>
      <c r="CG127" s="547"/>
    </row>
    <row r="128" spans="1:85" ht="16.5" customHeight="1">
      <c r="A128" s="81">
        <v>124</v>
      </c>
      <c r="B128" s="86" t="s">
        <v>980</v>
      </c>
      <c r="C128" s="88" t="s">
        <v>28</v>
      </c>
      <c r="D128" s="86" t="s">
        <v>2233</v>
      </c>
      <c r="E128" s="86" t="s">
        <v>918</v>
      </c>
      <c r="F128" s="87" t="s">
        <v>727</v>
      </c>
      <c r="G128" s="90" t="s">
        <v>981</v>
      </c>
      <c r="H128" s="512">
        <v>2</v>
      </c>
      <c r="I128" s="390" t="s">
        <v>2353</v>
      </c>
      <c r="J128" s="390"/>
      <c r="K128" s="88" t="s">
        <v>5123</v>
      </c>
      <c r="L128" s="522">
        <v>2</v>
      </c>
      <c r="M128" s="367">
        <v>1</v>
      </c>
      <c r="N128" s="367">
        <v>1</v>
      </c>
      <c r="O128" s="523">
        <v>1</v>
      </c>
      <c r="P128" s="523">
        <v>1</v>
      </c>
      <c r="Q128" s="523">
        <v>0</v>
      </c>
      <c r="R128" s="523">
        <v>0</v>
      </c>
      <c r="S128" s="523">
        <v>0</v>
      </c>
      <c r="T128" s="523">
        <v>0</v>
      </c>
      <c r="U128" s="524">
        <v>0</v>
      </c>
      <c r="V128" s="524">
        <v>0</v>
      </c>
      <c r="W128" s="524">
        <v>0</v>
      </c>
      <c r="X128" s="524">
        <v>0</v>
      </c>
      <c r="Y128" s="524">
        <v>0</v>
      </c>
      <c r="Z128" s="524">
        <v>0</v>
      </c>
      <c r="AA128" s="524">
        <v>0</v>
      </c>
      <c r="AB128" s="524">
        <v>0</v>
      </c>
      <c r="AC128" s="524">
        <v>0</v>
      </c>
      <c r="AD128" s="524">
        <v>2</v>
      </c>
      <c r="AE128" s="524">
        <v>2</v>
      </c>
      <c r="AF128" s="524">
        <v>0</v>
      </c>
      <c r="AG128" s="524">
        <v>0</v>
      </c>
      <c r="AH128" s="524">
        <v>0</v>
      </c>
      <c r="AI128" s="524">
        <v>0</v>
      </c>
      <c r="AJ128" s="395">
        <v>1</v>
      </c>
      <c r="AK128" s="395">
        <v>0</v>
      </c>
      <c r="AL128" s="395">
        <v>5</v>
      </c>
      <c r="AM128" s="395">
        <v>5</v>
      </c>
      <c r="AN128" s="395">
        <v>0</v>
      </c>
      <c r="AO128" s="525">
        <v>0</v>
      </c>
      <c r="AP128" s="396">
        <v>0</v>
      </c>
      <c r="AQ128" s="526">
        <v>13</v>
      </c>
      <c r="AR128" s="527">
        <v>14</v>
      </c>
      <c r="AS128" s="527">
        <v>13</v>
      </c>
      <c r="AT128" s="527">
        <v>0</v>
      </c>
      <c r="AU128" s="527">
        <v>6</v>
      </c>
      <c r="AV128" s="395">
        <v>0</v>
      </c>
      <c r="AW128" s="395">
        <v>7</v>
      </c>
      <c r="AX128" s="395">
        <v>0</v>
      </c>
      <c r="AY128" s="395">
        <v>2</v>
      </c>
      <c r="AZ128" s="395">
        <v>0</v>
      </c>
      <c r="BA128" s="422"/>
      <c r="BB128" s="422"/>
      <c r="BC128" s="422"/>
      <c r="BD128" s="422"/>
      <c r="BE128" s="422"/>
      <c r="BF128" s="422"/>
      <c r="BG128" s="422"/>
      <c r="BH128" s="422"/>
      <c r="BI128" s="423">
        <f t="shared" si="5"/>
        <v>13</v>
      </c>
      <c r="BJ128" s="422"/>
      <c r="BK128" s="422"/>
      <c r="BL128" s="422"/>
      <c r="BM128" s="422"/>
      <c r="BN128" s="422"/>
      <c r="BO128" s="528">
        <v>1</v>
      </c>
      <c r="BP128" s="423">
        <f t="shared" si="6"/>
        <v>13</v>
      </c>
      <c r="BQ128" s="422"/>
      <c r="BR128" s="422"/>
      <c r="BS128" s="422"/>
      <c r="BT128" s="422"/>
      <c r="BU128" s="422"/>
      <c r="BV128" s="422"/>
      <c r="BW128" s="422"/>
      <c r="BX128" s="422"/>
      <c r="BY128" s="422"/>
      <c r="BZ128" s="422"/>
      <c r="CA128" s="422"/>
      <c r="CB128" s="422"/>
      <c r="CC128" s="422"/>
      <c r="CD128" s="422"/>
      <c r="CE128" s="422"/>
      <c r="CF128" s="422"/>
      <c r="CG128" s="547"/>
    </row>
    <row r="129" spans="1:85" ht="16.5" customHeight="1">
      <c r="A129" s="80">
        <v>125</v>
      </c>
      <c r="B129" s="86" t="s">
        <v>982</v>
      </c>
      <c r="C129" s="88" t="s">
        <v>28</v>
      </c>
      <c r="D129" s="86" t="s">
        <v>2233</v>
      </c>
      <c r="E129" s="86" t="s">
        <v>918</v>
      </c>
      <c r="F129" s="87" t="s">
        <v>727</v>
      </c>
      <c r="G129" s="90" t="s">
        <v>983</v>
      </c>
      <c r="H129" s="512">
        <v>2</v>
      </c>
      <c r="I129" s="390" t="s">
        <v>2353</v>
      </c>
      <c r="J129" s="390"/>
      <c r="K129" s="88" t="s">
        <v>5123</v>
      </c>
      <c r="L129" s="522">
        <v>2</v>
      </c>
      <c r="M129" s="367">
        <v>1</v>
      </c>
      <c r="N129" s="367">
        <v>1</v>
      </c>
      <c r="O129" s="523">
        <v>4</v>
      </c>
      <c r="P129" s="523">
        <v>2</v>
      </c>
      <c r="Q129" s="523">
        <v>0</v>
      </c>
      <c r="R129" s="523">
        <v>1</v>
      </c>
      <c r="S129" s="523">
        <v>1</v>
      </c>
      <c r="T129" s="523">
        <v>0</v>
      </c>
      <c r="U129" s="524">
        <v>0</v>
      </c>
      <c r="V129" s="524">
        <v>0</v>
      </c>
      <c r="W129" s="524">
        <v>0</v>
      </c>
      <c r="X129" s="524">
        <v>0</v>
      </c>
      <c r="Y129" s="524">
        <v>0</v>
      </c>
      <c r="Z129" s="524">
        <v>0</v>
      </c>
      <c r="AA129" s="524">
        <v>0</v>
      </c>
      <c r="AB129" s="524">
        <v>0</v>
      </c>
      <c r="AC129" s="524">
        <v>0</v>
      </c>
      <c r="AD129" s="524">
        <v>8</v>
      </c>
      <c r="AE129" s="524">
        <v>4</v>
      </c>
      <c r="AF129" s="524">
        <v>0</v>
      </c>
      <c r="AG129" s="524">
        <v>0</v>
      </c>
      <c r="AH129" s="524">
        <v>0</v>
      </c>
      <c r="AI129" s="524">
        <v>0</v>
      </c>
      <c r="AJ129" s="395">
        <v>1</v>
      </c>
      <c r="AK129" s="395">
        <v>0</v>
      </c>
      <c r="AL129" s="395">
        <v>6</v>
      </c>
      <c r="AM129" s="395">
        <v>6</v>
      </c>
      <c r="AN129" s="395">
        <v>0</v>
      </c>
      <c r="AO129" s="525">
        <v>0</v>
      </c>
      <c r="AP129" s="396">
        <v>0</v>
      </c>
      <c r="AQ129" s="526">
        <v>18</v>
      </c>
      <c r="AR129" s="527">
        <v>21</v>
      </c>
      <c r="AS129" s="527">
        <v>18</v>
      </c>
      <c r="AT129" s="527">
        <v>0</v>
      </c>
      <c r="AU129" s="527">
        <v>5</v>
      </c>
      <c r="AV129" s="395">
        <v>0</v>
      </c>
      <c r="AW129" s="395">
        <v>8</v>
      </c>
      <c r="AX129" s="395">
        <v>0</v>
      </c>
      <c r="AY129" s="395">
        <v>2</v>
      </c>
      <c r="AZ129" s="395">
        <v>0</v>
      </c>
      <c r="BA129" s="422"/>
      <c r="BB129" s="422"/>
      <c r="BC129" s="422"/>
      <c r="BD129" s="422"/>
      <c r="BE129" s="422"/>
      <c r="BF129" s="422"/>
      <c r="BG129" s="422"/>
      <c r="BH129" s="422"/>
      <c r="BI129" s="423">
        <f t="shared" si="5"/>
        <v>18</v>
      </c>
      <c r="BJ129" s="422"/>
      <c r="BK129" s="422"/>
      <c r="BL129" s="422"/>
      <c r="BM129" s="422"/>
      <c r="BN129" s="422"/>
      <c r="BO129" s="528">
        <v>0</v>
      </c>
      <c r="BP129" s="423">
        <f t="shared" si="6"/>
        <v>18</v>
      </c>
      <c r="BQ129" s="422"/>
      <c r="BR129" s="422"/>
      <c r="BS129" s="422"/>
      <c r="BT129" s="422"/>
      <c r="BU129" s="422"/>
      <c r="BV129" s="422"/>
      <c r="BW129" s="422"/>
      <c r="BX129" s="422"/>
      <c r="BY129" s="422"/>
      <c r="BZ129" s="422"/>
      <c r="CA129" s="422"/>
      <c r="CB129" s="422"/>
      <c r="CC129" s="422"/>
      <c r="CD129" s="422"/>
      <c r="CE129" s="422"/>
      <c r="CF129" s="422"/>
      <c r="CG129" s="547"/>
    </row>
    <row r="130" spans="1:85" ht="16.5" customHeight="1">
      <c r="A130" s="80">
        <v>126</v>
      </c>
      <c r="B130" s="86" t="s">
        <v>984</v>
      </c>
      <c r="C130" s="88" t="s">
        <v>28</v>
      </c>
      <c r="D130" s="86" t="s">
        <v>2233</v>
      </c>
      <c r="E130" s="86" t="s">
        <v>918</v>
      </c>
      <c r="F130" s="87" t="s">
        <v>727</v>
      </c>
      <c r="G130" s="90" t="s">
        <v>985</v>
      </c>
      <c r="H130" s="512">
        <v>3</v>
      </c>
      <c r="I130" s="390" t="s">
        <v>2353</v>
      </c>
      <c r="J130" s="390"/>
      <c r="K130" s="88" t="s">
        <v>5123</v>
      </c>
      <c r="L130" s="522">
        <v>2</v>
      </c>
      <c r="M130" s="367">
        <v>1</v>
      </c>
      <c r="N130" s="367">
        <v>1</v>
      </c>
      <c r="O130" s="523">
        <v>3</v>
      </c>
      <c r="P130" s="523">
        <v>1</v>
      </c>
      <c r="Q130" s="523">
        <v>0</v>
      </c>
      <c r="R130" s="523">
        <v>1</v>
      </c>
      <c r="S130" s="523">
        <v>0</v>
      </c>
      <c r="T130" s="523">
        <v>0</v>
      </c>
      <c r="U130" s="524">
        <v>0</v>
      </c>
      <c r="V130" s="524">
        <v>0</v>
      </c>
      <c r="W130" s="524">
        <v>0</v>
      </c>
      <c r="X130" s="524">
        <v>0</v>
      </c>
      <c r="Y130" s="524">
        <v>0</v>
      </c>
      <c r="Z130" s="524">
        <v>0</v>
      </c>
      <c r="AA130" s="524">
        <v>0</v>
      </c>
      <c r="AB130" s="524">
        <v>0</v>
      </c>
      <c r="AC130" s="524">
        <v>0</v>
      </c>
      <c r="AD130" s="524">
        <v>6</v>
      </c>
      <c r="AE130" s="524">
        <v>2</v>
      </c>
      <c r="AF130" s="524">
        <v>0</v>
      </c>
      <c r="AG130" s="524">
        <v>0</v>
      </c>
      <c r="AH130" s="524">
        <v>0</v>
      </c>
      <c r="AI130" s="524">
        <v>0</v>
      </c>
      <c r="AJ130" s="395">
        <v>1</v>
      </c>
      <c r="AK130" s="395">
        <v>0</v>
      </c>
      <c r="AL130" s="395">
        <v>2</v>
      </c>
      <c r="AM130" s="395">
        <v>2</v>
      </c>
      <c r="AN130" s="395">
        <v>0</v>
      </c>
      <c r="AO130" s="525">
        <v>0</v>
      </c>
      <c r="AP130" s="396">
        <v>0</v>
      </c>
      <c r="AQ130" s="526">
        <v>11</v>
      </c>
      <c r="AR130" s="527">
        <v>11</v>
      </c>
      <c r="AS130" s="527">
        <v>12</v>
      </c>
      <c r="AT130" s="527">
        <v>0</v>
      </c>
      <c r="AU130" s="527">
        <v>10</v>
      </c>
      <c r="AV130" s="395">
        <v>0</v>
      </c>
      <c r="AW130" s="395">
        <v>4</v>
      </c>
      <c r="AX130" s="395">
        <v>0</v>
      </c>
      <c r="AY130" s="395">
        <v>2</v>
      </c>
      <c r="AZ130" s="395">
        <v>0</v>
      </c>
      <c r="BA130" s="422"/>
      <c r="BB130" s="422"/>
      <c r="BC130" s="422"/>
      <c r="BD130" s="422"/>
      <c r="BE130" s="422"/>
      <c r="BF130" s="422"/>
      <c r="BG130" s="422"/>
      <c r="BH130" s="422"/>
      <c r="BI130" s="423">
        <f t="shared" si="5"/>
        <v>12</v>
      </c>
      <c r="BJ130" s="422"/>
      <c r="BK130" s="422"/>
      <c r="BL130" s="422"/>
      <c r="BM130" s="422"/>
      <c r="BN130" s="422"/>
      <c r="BO130" s="528">
        <v>0.67159999999999997</v>
      </c>
      <c r="BP130" s="423">
        <f t="shared" si="6"/>
        <v>12</v>
      </c>
      <c r="BQ130" s="422"/>
      <c r="BR130" s="422"/>
      <c r="BS130" s="422"/>
      <c r="BT130" s="422"/>
      <c r="BU130" s="422"/>
      <c r="BV130" s="422"/>
      <c r="BW130" s="422"/>
      <c r="BX130" s="422"/>
      <c r="BY130" s="422"/>
      <c r="BZ130" s="422"/>
      <c r="CA130" s="422"/>
      <c r="CB130" s="422"/>
      <c r="CC130" s="422"/>
      <c r="CD130" s="422"/>
      <c r="CE130" s="422"/>
      <c r="CF130" s="422"/>
      <c r="CG130" s="547"/>
    </row>
    <row r="131" spans="1:85" ht="16.5" customHeight="1">
      <c r="A131" s="81">
        <v>127</v>
      </c>
      <c r="B131" s="86" t="s">
        <v>986</v>
      </c>
      <c r="C131" s="88" t="s">
        <v>28</v>
      </c>
      <c r="D131" s="86" t="s">
        <v>2233</v>
      </c>
      <c r="E131" s="86" t="s">
        <v>918</v>
      </c>
      <c r="F131" s="87" t="s">
        <v>727</v>
      </c>
      <c r="G131" s="90" t="s">
        <v>987</v>
      </c>
      <c r="H131" s="512">
        <v>3</v>
      </c>
      <c r="I131" s="390" t="s">
        <v>2353</v>
      </c>
      <c r="J131" s="390"/>
      <c r="K131" s="88" t="s">
        <v>5123</v>
      </c>
      <c r="L131" s="522">
        <v>2</v>
      </c>
      <c r="M131" s="367">
        <v>1</v>
      </c>
      <c r="N131" s="367">
        <v>1</v>
      </c>
      <c r="O131" s="523">
        <v>2</v>
      </c>
      <c r="P131" s="523">
        <v>1</v>
      </c>
      <c r="Q131" s="523">
        <v>0</v>
      </c>
      <c r="R131" s="523">
        <v>0</v>
      </c>
      <c r="S131" s="523">
        <v>0</v>
      </c>
      <c r="T131" s="523">
        <v>0</v>
      </c>
      <c r="U131" s="524">
        <v>0</v>
      </c>
      <c r="V131" s="524">
        <v>0</v>
      </c>
      <c r="W131" s="524">
        <v>0</v>
      </c>
      <c r="X131" s="524">
        <v>0</v>
      </c>
      <c r="Y131" s="524">
        <v>0</v>
      </c>
      <c r="Z131" s="524">
        <v>0</v>
      </c>
      <c r="AA131" s="524">
        <v>5</v>
      </c>
      <c r="AB131" s="524">
        <v>1</v>
      </c>
      <c r="AC131" s="524">
        <v>0</v>
      </c>
      <c r="AD131" s="524">
        <v>1</v>
      </c>
      <c r="AE131" s="524">
        <v>1</v>
      </c>
      <c r="AF131" s="524">
        <v>0</v>
      </c>
      <c r="AG131" s="524">
        <v>0</v>
      </c>
      <c r="AH131" s="524">
        <v>0</v>
      </c>
      <c r="AI131" s="524">
        <v>0</v>
      </c>
      <c r="AJ131" s="395">
        <v>1</v>
      </c>
      <c r="AK131" s="395">
        <v>0</v>
      </c>
      <c r="AL131" s="395">
        <v>3</v>
      </c>
      <c r="AM131" s="395">
        <v>3</v>
      </c>
      <c r="AN131" s="395">
        <v>0</v>
      </c>
      <c r="AO131" s="525">
        <v>0</v>
      </c>
      <c r="AP131" s="396">
        <v>0</v>
      </c>
      <c r="AQ131" s="526">
        <v>10</v>
      </c>
      <c r="AR131" s="527">
        <v>12</v>
      </c>
      <c r="AS131" s="527">
        <v>10</v>
      </c>
      <c r="AT131" s="527">
        <v>0</v>
      </c>
      <c r="AU131" s="527">
        <v>5</v>
      </c>
      <c r="AV131" s="395">
        <v>0</v>
      </c>
      <c r="AW131" s="395">
        <v>5</v>
      </c>
      <c r="AX131" s="395">
        <v>0</v>
      </c>
      <c r="AY131" s="395">
        <v>2</v>
      </c>
      <c r="AZ131" s="395">
        <v>0</v>
      </c>
      <c r="BA131" s="422"/>
      <c r="BB131" s="422"/>
      <c r="BC131" s="422"/>
      <c r="BD131" s="422"/>
      <c r="BE131" s="422"/>
      <c r="BF131" s="422"/>
      <c r="BG131" s="422"/>
      <c r="BH131" s="422"/>
      <c r="BI131" s="423">
        <f t="shared" si="5"/>
        <v>10</v>
      </c>
      <c r="BJ131" s="422"/>
      <c r="BK131" s="422"/>
      <c r="BL131" s="422"/>
      <c r="BM131" s="422"/>
      <c r="BN131" s="422"/>
      <c r="BO131" s="528">
        <v>1</v>
      </c>
      <c r="BP131" s="423">
        <f t="shared" si="6"/>
        <v>10</v>
      </c>
      <c r="BQ131" s="422"/>
      <c r="BR131" s="422"/>
      <c r="BS131" s="422"/>
      <c r="BT131" s="422"/>
      <c r="BU131" s="422"/>
      <c r="BV131" s="422"/>
      <c r="BW131" s="422"/>
      <c r="BX131" s="422"/>
      <c r="BY131" s="422"/>
      <c r="BZ131" s="422"/>
      <c r="CA131" s="422"/>
      <c r="CB131" s="422"/>
      <c r="CC131" s="422"/>
      <c r="CD131" s="422"/>
      <c r="CE131" s="422"/>
      <c r="CF131" s="422"/>
      <c r="CG131" s="547"/>
    </row>
    <row r="132" spans="1:85" ht="16.5" customHeight="1">
      <c r="A132" s="80">
        <v>128</v>
      </c>
      <c r="B132" s="86" t="s">
        <v>988</v>
      </c>
      <c r="C132" s="88" t="s">
        <v>28</v>
      </c>
      <c r="D132" s="86" t="s">
        <v>2233</v>
      </c>
      <c r="E132" s="86" t="s">
        <v>918</v>
      </c>
      <c r="F132" s="87" t="s">
        <v>727</v>
      </c>
      <c r="G132" s="90" t="s">
        <v>989</v>
      </c>
      <c r="H132" s="512">
        <v>3</v>
      </c>
      <c r="I132" s="390" t="s">
        <v>2353</v>
      </c>
      <c r="J132" s="390"/>
      <c r="K132" s="88" t="s">
        <v>5123</v>
      </c>
      <c r="L132" s="522">
        <v>2</v>
      </c>
      <c r="M132" s="367">
        <v>1</v>
      </c>
      <c r="N132" s="367">
        <v>1</v>
      </c>
      <c r="O132" s="523">
        <v>4</v>
      </c>
      <c r="P132" s="523">
        <v>0</v>
      </c>
      <c r="Q132" s="523">
        <v>0</v>
      </c>
      <c r="R132" s="523">
        <v>2</v>
      </c>
      <c r="S132" s="523">
        <v>0</v>
      </c>
      <c r="T132" s="523">
        <v>0</v>
      </c>
      <c r="U132" s="524">
        <v>0</v>
      </c>
      <c r="V132" s="524">
        <v>0</v>
      </c>
      <c r="W132" s="524">
        <v>0</v>
      </c>
      <c r="X132" s="524">
        <v>0</v>
      </c>
      <c r="Y132" s="524">
        <v>0</v>
      </c>
      <c r="Z132" s="524">
        <v>0</v>
      </c>
      <c r="AA132" s="524">
        <v>8</v>
      </c>
      <c r="AB132" s="524">
        <v>0</v>
      </c>
      <c r="AC132" s="524">
        <v>0</v>
      </c>
      <c r="AD132" s="524">
        <v>0</v>
      </c>
      <c r="AE132" s="524">
        <v>0</v>
      </c>
      <c r="AF132" s="524">
        <v>0</v>
      </c>
      <c r="AG132" s="524">
        <v>0</v>
      </c>
      <c r="AH132" s="524">
        <v>0</v>
      </c>
      <c r="AI132" s="524">
        <v>0</v>
      </c>
      <c r="AJ132" s="395">
        <v>1</v>
      </c>
      <c r="AK132" s="395">
        <v>0</v>
      </c>
      <c r="AL132" s="395">
        <v>4</v>
      </c>
      <c r="AM132" s="395">
        <v>4</v>
      </c>
      <c r="AN132" s="395">
        <v>0</v>
      </c>
      <c r="AO132" s="525">
        <v>0</v>
      </c>
      <c r="AP132" s="396">
        <v>0</v>
      </c>
      <c r="AQ132" s="526">
        <v>18</v>
      </c>
      <c r="AR132" s="527">
        <v>19</v>
      </c>
      <c r="AS132" s="527">
        <v>19</v>
      </c>
      <c r="AT132" s="527">
        <v>0</v>
      </c>
      <c r="AU132" s="527">
        <v>10</v>
      </c>
      <c r="AV132" s="395">
        <v>1</v>
      </c>
      <c r="AW132" s="395">
        <v>5</v>
      </c>
      <c r="AX132" s="395">
        <v>0</v>
      </c>
      <c r="AY132" s="395">
        <v>2</v>
      </c>
      <c r="AZ132" s="395">
        <v>0</v>
      </c>
      <c r="BA132" s="422"/>
      <c r="BB132" s="422"/>
      <c r="BC132" s="422"/>
      <c r="BD132" s="422"/>
      <c r="BE132" s="422"/>
      <c r="BF132" s="422"/>
      <c r="BG132" s="422"/>
      <c r="BH132" s="422"/>
      <c r="BI132" s="423">
        <f t="shared" si="5"/>
        <v>19</v>
      </c>
      <c r="BJ132" s="422"/>
      <c r="BK132" s="422"/>
      <c r="BL132" s="422"/>
      <c r="BM132" s="422"/>
      <c r="BN132" s="422"/>
      <c r="BO132" s="528">
        <v>1.5</v>
      </c>
      <c r="BP132" s="423">
        <f t="shared" si="6"/>
        <v>19</v>
      </c>
      <c r="BQ132" s="422"/>
      <c r="BR132" s="422"/>
      <c r="BS132" s="422"/>
      <c r="BT132" s="422"/>
      <c r="BU132" s="422"/>
      <c r="BV132" s="422"/>
      <c r="BW132" s="422"/>
      <c r="BX132" s="422"/>
      <c r="BY132" s="422"/>
      <c r="BZ132" s="422"/>
      <c r="CA132" s="422"/>
      <c r="CB132" s="422"/>
      <c r="CC132" s="422"/>
      <c r="CD132" s="422"/>
      <c r="CE132" s="422"/>
      <c r="CF132" s="422"/>
      <c r="CG132" s="547"/>
    </row>
    <row r="133" spans="1:85" ht="16.5" customHeight="1">
      <c r="A133" s="80">
        <v>129</v>
      </c>
      <c r="B133" s="86" t="s">
        <v>990</v>
      </c>
      <c r="C133" s="88" t="s">
        <v>28</v>
      </c>
      <c r="D133" s="86" t="s">
        <v>2233</v>
      </c>
      <c r="E133" s="86" t="s">
        <v>918</v>
      </c>
      <c r="F133" s="87" t="s">
        <v>727</v>
      </c>
      <c r="G133" s="90" t="s">
        <v>991</v>
      </c>
      <c r="H133" s="512">
        <v>3</v>
      </c>
      <c r="I133" s="390" t="s">
        <v>2353</v>
      </c>
      <c r="J133" s="390"/>
      <c r="K133" s="88" t="s">
        <v>5123</v>
      </c>
      <c r="L133" s="522">
        <v>2</v>
      </c>
      <c r="M133" s="367">
        <v>1</v>
      </c>
      <c r="N133" s="367">
        <v>1</v>
      </c>
      <c r="O133" s="523">
        <v>5</v>
      </c>
      <c r="P133" s="523">
        <v>0</v>
      </c>
      <c r="Q133" s="523">
        <v>0</v>
      </c>
      <c r="R133" s="523">
        <v>1</v>
      </c>
      <c r="S133" s="523">
        <v>0</v>
      </c>
      <c r="T133" s="523">
        <v>0</v>
      </c>
      <c r="U133" s="524">
        <v>0</v>
      </c>
      <c r="V133" s="524">
        <v>0</v>
      </c>
      <c r="W133" s="524">
        <v>0</v>
      </c>
      <c r="X133" s="524">
        <v>0</v>
      </c>
      <c r="Y133" s="524">
        <v>0</v>
      </c>
      <c r="Z133" s="524">
        <v>0</v>
      </c>
      <c r="AA133" s="524">
        <v>0</v>
      </c>
      <c r="AB133" s="524">
        <v>0</v>
      </c>
      <c r="AC133" s="524">
        <v>0</v>
      </c>
      <c r="AD133" s="524">
        <v>11</v>
      </c>
      <c r="AE133" s="524">
        <v>1</v>
      </c>
      <c r="AF133" s="524">
        <v>0</v>
      </c>
      <c r="AG133" s="524">
        <v>0</v>
      </c>
      <c r="AH133" s="524">
        <v>0</v>
      </c>
      <c r="AI133" s="524">
        <v>0</v>
      </c>
      <c r="AJ133" s="395">
        <v>1</v>
      </c>
      <c r="AK133" s="395">
        <v>0</v>
      </c>
      <c r="AL133" s="395">
        <v>2</v>
      </c>
      <c r="AM133" s="395">
        <v>2</v>
      </c>
      <c r="AN133" s="395">
        <v>0</v>
      </c>
      <c r="AO133" s="525">
        <v>0</v>
      </c>
      <c r="AP133" s="396">
        <v>0</v>
      </c>
      <c r="AQ133" s="526">
        <v>10</v>
      </c>
      <c r="AR133" s="527">
        <v>12</v>
      </c>
      <c r="AS133" s="527">
        <v>10</v>
      </c>
      <c r="AT133" s="527">
        <v>0</v>
      </c>
      <c r="AU133" s="527">
        <v>5</v>
      </c>
      <c r="AV133" s="395">
        <v>0</v>
      </c>
      <c r="AW133" s="395">
        <v>4</v>
      </c>
      <c r="AX133" s="395">
        <v>0</v>
      </c>
      <c r="AY133" s="395">
        <v>2</v>
      </c>
      <c r="AZ133" s="395">
        <v>0</v>
      </c>
      <c r="BA133" s="422"/>
      <c r="BB133" s="422"/>
      <c r="BC133" s="422"/>
      <c r="BD133" s="422"/>
      <c r="BE133" s="422"/>
      <c r="BF133" s="422"/>
      <c r="BG133" s="422"/>
      <c r="BH133" s="422"/>
      <c r="BI133" s="423">
        <f t="shared" si="5"/>
        <v>10</v>
      </c>
      <c r="BJ133" s="422"/>
      <c r="BK133" s="422"/>
      <c r="BL133" s="422"/>
      <c r="BM133" s="422"/>
      <c r="BN133" s="422"/>
      <c r="BO133" s="528">
        <v>1.0669999999999999</v>
      </c>
      <c r="BP133" s="423">
        <f t="shared" si="6"/>
        <v>10</v>
      </c>
      <c r="BQ133" s="422"/>
      <c r="BR133" s="422"/>
      <c r="BS133" s="422"/>
      <c r="BT133" s="422"/>
      <c r="BU133" s="422"/>
      <c r="BV133" s="422"/>
      <c r="BW133" s="422"/>
      <c r="BX133" s="422"/>
      <c r="BY133" s="422"/>
      <c r="BZ133" s="422"/>
      <c r="CA133" s="422"/>
      <c r="CB133" s="422"/>
      <c r="CC133" s="422"/>
      <c r="CD133" s="422"/>
      <c r="CE133" s="422"/>
      <c r="CF133" s="422"/>
      <c r="CG133" s="547"/>
    </row>
    <row r="134" spans="1:85" ht="16.5" customHeight="1">
      <c r="A134" s="81">
        <v>130</v>
      </c>
      <c r="B134" s="86" t="s">
        <v>992</v>
      </c>
      <c r="C134" s="88" t="s">
        <v>28</v>
      </c>
      <c r="D134" s="86" t="s">
        <v>2233</v>
      </c>
      <c r="E134" s="86" t="s">
        <v>918</v>
      </c>
      <c r="F134" s="92" t="s">
        <v>784</v>
      </c>
      <c r="G134" s="90" t="s">
        <v>993</v>
      </c>
      <c r="H134" s="512">
        <v>1</v>
      </c>
      <c r="I134" s="390" t="s">
        <v>2353</v>
      </c>
      <c r="J134" s="390"/>
      <c r="K134" s="88" t="s">
        <v>5123</v>
      </c>
      <c r="L134" s="522">
        <v>2</v>
      </c>
      <c r="M134" s="367">
        <v>1</v>
      </c>
      <c r="N134" s="367">
        <v>1</v>
      </c>
      <c r="O134" s="523">
        <v>9</v>
      </c>
      <c r="P134" s="523">
        <v>8</v>
      </c>
      <c r="Q134" s="523">
        <v>0</v>
      </c>
      <c r="R134" s="523">
        <v>0</v>
      </c>
      <c r="S134" s="523">
        <v>0</v>
      </c>
      <c r="T134" s="523">
        <v>0</v>
      </c>
      <c r="U134" s="524">
        <v>0</v>
      </c>
      <c r="V134" s="524">
        <v>0</v>
      </c>
      <c r="W134" s="524">
        <v>0</v>
      </c>
      <c r="X134" s="524">
        <v>0</v>
      </c>
      <c r="Y134" s="524">
        <v>0</v>
      </c>
      <c r="Z134" s="524">
        <v>0</v>
      </c>
      <c r="AA134" s="524">
        <v>0</v>
      </c>
      <c r="AB134" s="524">
        <v>0</v>
      </c>
      <c r="AC134" s="524">
        <v>0</v>
      </c>
      <c r="AD134" s="524">
        <v>5</v>
      </c>
      <c r="AE134" s="524">
        <v>4</v>
      </c>
      <c r="AF134" s="524">
        <v>0</v>
      </c>
      <c r="AG134" s="524">
        <v>0</v>
      </c>
      <c r="AH134" s="524">
        <v>0</v>
      </c>
      <c r="AI134" s="524">
        <v>0</v>
      </c>
      <c r="AJ134" s="395">
        <v>1</v>
      </c>
      <c r="AK134" s="395">
        <v>0</v>
      </c>
      <c r="AL134" s="395">
        <v>7</v>
      </c>
      <c r="AM134" s="395">
        <v>7</v>
      </c>
      <c r="AN134" s="395">
        <v>0</v>
      </c>
      <c r="AO134" s="525">
        <v>0</v>
      </c>
      <c r="AP134" s="396">
        <v>0</v>
      </c>
      <c r="AQ134" s="526">
        <v>48</v>
      </c>
      <c r="AR134" s="527">
        <v>50</v>
      </c>
      <c r="AS134" s="527">
        <v>48</v>
      </c>
      <c r="AT134" s="527">
        <v>0</v>
      </c>
      <c r="AU134" s="527">
        <v>12</v>
      </c>
      <c r="AV134" s="395">
        <v>0</v>
      </c>
      <c r="AW134" s="395">
        <v>9</v>
      </c>
      <c r="AX134" s="395">
        <v>0</v>
      </c>
      <c r="AY134" s="395">
        <v>2</v>
      </c>
      <c r="AZ134" s="395">
        <v>0</v>
      </c>
      <c r="BA134" s="422"/>
      <c r="BB134" s="422"/>
      <c r="BC134" s="422"/>
      <c r="BD134" s="422"/>
      <c r="BE134" s="422"/>
      <c r="BF134" s="422"/>
      <c r="BG134" s="422"/>
      <c r="BH134" s="422"/>
      <c r="BI134" s="423">
        <f t="shared" ref="BI134:BI197" si="7">AS134-BJ134</f>
        <v>48</v>
      </c>
      <c r="BJ134" s="422"/>
      <c r="BK134" s="422"/>
      <c r="BL134" s="422"/>
      <c r="BM134" s="422"/>
      <c r="BN134" s="422"/>
      <c r="BO134" s="528">
        <v>1.1747000000000001</v>
      </c>
      <c r="BP134" s="423">
        <f t="shared" ref="BP134:BP197" si="8">AS134-BQ134</f>
        <v>48</v>
      </c>
      <c r="BQ134" s="422"/>
      <c r="BR134" s="422"/>
      <c r="BS134" s="422"/>
      <c r="BT134" s="422"/>
      <c r="BU134" s="422"/>
      <c r="BV134" s="422"/>
      <c r="BW134" s="422"/>
      <c r="BX134" s="422"/>
      <c r="BY134" s="422"/>
      <c r="BZ134" s="422"/>
      <c r="CA134" s="422"/>
      <c r="CB134" s="422"/>
      <c r="CC134" s="422"/>
      <c r="CD134" s="422"/>
      <c r="CE134" s="422"/>
      <c r="CF134" s="422"/>
      <c r="CG134" s="547"/>
    </row>
    <row r="135" spans="1:85" ht="16.5" customHeight="1">
      <c r="A135" s="80">
        <v>131</v>
      </c>
      <c r="B135" s="86" t="s">
        <v>994</v>
      </c>
      <c r="C135" s="88" t="s">
        <v>28</v>
      </c>
      <c r="D135" s="86" t="s">
        <v>2233</v>
      </c>
      <c r="E135" s="86" t="s">
        <v>918</v>
      </c>
      <c r="F135" s="87" t="s">
        <v>727</v>
      </c>
      <c r="G135" s="90" t="s">
        <v>995</v>
      </c>
      <c r="H135" s="512">
        <v>5</v>
      </c>
      <c r="I135" s="390" t="s">
        <v>2353</v>
      </c>
      <c r="J135" s="390"/>
      <c r="K135" s="88" t="s">
        <v>5123</v>
      </c>
      <c r="L135" s="522">
        <v>2</v>
      </c>
      <c r="M135" s="367">
        <v>1</v>
      </c>
      <c r="N135" s="367">
        <v>1</v>
      </c>
      <c r="O135" s="523">
        <v>2</v>
      </c>
      <c r="P135" s="523">
        <v>1</v>
      </c>
      <c r="Q135" s="523">
        <v>0</v>
      </c>
      <c r="R135" s="523">
        <v>2</v>
      </c>
      <c r="S135" s="523">
        <v>0</v>
      </c>
      <c r="T135" s="523">
        <v>0</v>
      </c>
      <c r="U135" s="524">
        <v>0</v>
      </c>
      <c r="V135" s="524">
        <v>0</v>
      </c>
      <c r="W135" s="524">
        <v>0</v>
      </c>
      <c r="X135" s="524">
        <v>0</v>
      </c>
      <c r="Y135" s="524">
        <v>0</v>
      </c>
      <c r="Z135" s="524">
        <v>0</v>
      </c>
      <c r="AA135" s="524">
        <v>2</v>
      </c>
      <c r="AB135" s="524">
        <v>2</v>
      </c>
      <c r="AC135" s="524">
        <v>0</v>
      </c>
      <c r="AD135" s="524">
        <v>0</v>
      </c>
      <c r="AE135" s="524">
        <v>0</v>
      </c>
      <c r="AF135" s="524">
        <v>0</v>
      </c>
      <c r="AG135" s="524">
        <v>0</v>
      </c>
      <c r="AH135" s="524">
        <v>0</v>
      </c>
      <c r="AI135" s="524">
        <v>0</v>
      </c>
      <c r="AJ135" s="395">
        <v>1</v>
      </c>
      <c r="AK135" s="395">
        <v>0</v>
      </c>
      <c r="AL135" s="395">
        <v>6</v>
      </c>
      <c r="AM135" s="395">
        <v>6</v>
      </c>
      <c r="AN135" s="395">
        <v>0</v>
      </c>
      <c r="AO135" s="525">
        <v>0</v>
      </c>
      <c r="AP135" s="396">
        <v>0</v>
      </c>
      <c r="AQ135" s="526">
        <v>11</v>
      </c>
      <c r="AR135" s="527">
        <v>15</v>
      </c>
      <c r="AS135" s="527">
        <v>11</v>
      </c>
      <c r="AT135" s="527">
        <v>0</v>
      </c>
      <c r="AU135" s="527">
        <v>5</v>
      </c>
      <c r="AV135" s="395">
        <v>0</v>
      </c>
      <c r="AW135" s="395">
        <v>8</v>
      </c>
      <c r="AX135" s="395">
        <v>0</v>
      </c>
      <c r="AY135" s="395">
        <v>2</v>
      </c>
      <c r="AZ135" s="395">
        <v>0</v>
      </c>
      <c r="BA135" s="422"/>
      <c r="BB135" s="422"/>
      <c r="BC135" s="422"/>
      <c r="BD135" s="422"/>
      <c r="BE135" s="422"/>
      <c r="BF135" s="422"/>
      <c r="BG135" s="422"/>
      <c r="BH135" s="422"/>
      <c r="BI135" s="423">
        <f t="shared" si="7"/>
        <v>11</v>
      </c>
      <c r="BJ135" s="422"/>
      <c r="BK135" s="422"/>
      <c r="BL135" s="422"/>
      <c r="BM135" s="422"/>
      <c r="BN135" s="422"/>
      <c r="BO135" s="528">
        <v>0.11899999999999999</v>
      </c>
      <c r="BP135" s="423">
        <f t="shared" si="8"/>
        <v>11</v>
      </c>
      <c r="BQ135" s="422"/>
      <c r="BR135" s="422"/>
      <c r="BS135" s="422"/>
      <c r="BT135" s="422"/>
      <c r="BU135" s="422"/>
      <c r="BV135" s="422"/>
      <c r="BW135" s="422"/>
      <c r="BX135" s="422"/>
      <c r="BY135" s="422"/>
      <c r="BZ135" s="422"/>
      <c r="CA135" s="422"/>
      <c r="CB135" s="422"/>
      <c r="CC135" s="422"/>
      <c r="CD135" s="422"/>
      <c r="CE135" s="422"/>
      <c r="CF135" s="422"/>
      <c r="CG135" s="547"/>
    </row>
    <row r="136" spans="1:85" ht="16.5" customHeight="1">
      <c r="A136" s="80">
        <v>132</v>
      </c>
      <c r="B136" s="86" t="s">
        <v>996</v>
      </c>
      <c r="C136" s="88" t="s">
        <v>28</v>
      </c>
      <c r="D136" s="86" t="s">
        <v>2233</v>
      </c>
      <c r="E136" s="86" t="s">
        <v>918</v>
      </c>
      <c r="F136" s="87" t="s">
        <v>727</v>
      </c>
      <c r="G136" s="90" t="s">
        <v>997</v>
      </c>
      <c r="H136" s="512">
        <v>4</v>
      </c>
      <c r="I136" s="390" t="s">
        <v>2353</v>
      </c>
      <c r="J136" s="390"/>
      <c r="K136" s="88" t="s">
        <v>5123</v>
      </c>
      <c r="L136" s="522">
        <v>2</v>
      </c>
      <c r="M136" s="367">
        <v>1</v>
      </c>
      <c r="N136" s="367">
        <v>1</v>
      </c>
      <c r="O136" s="523">
        <v>2</v>
      </c>
      <c r="P136" s="523">
        <v>0</v>
      </c>
      <c r="Q136" s="523">
        <v>0</v>
      </c>
      <c r="R136" s="523">
        <v>0</v>
      </c>
      <c r="S136" s="523">
        <v>0</v>
      </c>
      <c r="T136" s="523">
        <v>0</v>
      </c>
      <c r="U136" s="524">
        <v>0</v>
      </c>
      <c r="V136" s="524">
        <v>0</v>
      </c>
      <c r="W136" s="524">
        <v>0</v>
      </c>
      <c r="X136" s="524">
        <v>0</v>
      </c>
      <c r="Y136" s="524">
        <v>0</v>
      </c>
      <c r="Z136" s="524">
        <v>0</v>
      </c>
      <c r="AA136" s="524">
        <v>0</v>
      </c>
      <c r="AB136" s="524">
        <v>0</v>
      </c>
      <c r="AC136" s="524">
        <v>0</v>
      </c>
      <c r="AD136" s="524">
        <v>4</v>
      </c>
      <c r="AE136" s="524">
        <v>0</v>
      </c>
      <c r="AF136" s="524">
        <v>0</v>
      </c>
      <c r="AG136" s="524">
        <v>0</v>
      </c>
      <c r="AH136" s="524">
        <v>0</v>
      </c>
      <c r="AI136" s="524">
        <v>0</v>
      </c>
      <c r="AJ136" s="395">
        <v>1</v>
      </c>
      <c r="AK136" s="395">
        <v>0</v>
      </c>
      <c r="AL136" s="395">
        <v>2</v>
      </c>
      <c r="AM136" s="395">
        <v>2</v>
      </c>
      <c r="AN136" s="395">
        <v>0</v>
      </c>
      <c r="AO136" s="525">
        <v>0</v>
      </c>
      <c r="AP136" s="396">
        <v>0</v>
      </c>
      <c r="AQ136" s="526">
        <v>8</v>
      </c>
      <c r="AR136" s="527">
        <v>8</v>
      </c>
      <c r="AS136" s="527">
        <v>8</v>
      </c>
      <c r="AT136" s="527">
        <v>0</v>
      </c>
      <c r="AU136" s="527">
        <v>5</v>
      </c>
      <c r="AV136" s="395">
        <v>0</v>
      </c>
      <c r="AW136" s="395">
        <v>4</v>
      </c>
      <c r="AX136" s="395">
        <v>0</v>
      </c>
      <c r="AY136" s="395">
        <v>2</v>
      </c>
      <c r="AZ136" s="395">
        <v>0</v>
      </c>
      <c r="BA136" s="422"/>
      <c r="BB136" s="422"/>
      <c r="BC136" s="422"/>
      <c r="BD136" s="422"/>
      <c r="BE136" s="422"/>
      <c r="BF136" s="422"/>
      <c r="BG136" s="422"/>
      <c r="BH136" s="422"/>
      <c r="BI136" s="423">
        <f t="shared" si="7"/>
        <v>8</v>
      </c>
      <c r="BJ136" s="422"/>
      <c r="BK136" s="422"/>
      <c r="BL136" s="422"/>
      <c r="BM136" s="422"/>
      <c r="BN136" s="422"/>
      <c r="BO136" s="528">
        <v>0</v>
      </c>
      <c r="BP136" s="423">
        <f t="shared" si="8"/>
        <v>8</v>
      </c>
      <c r="BQ136" s="422"/>
      <c r="BR136" s="422"/>
      <c r="BS136" s="422"/>
      <c r="BT136" s="422"/>
      <c r="BU136" s="422"/>
      <c r="BV136" s="422"/>
      <c r="BW136" s="422"/>
      <c r="BX136" s="422"/>
      <c r="BY136" s="422"/>
      <c r="BZ136" s="422"/>
      <c r="CA136" s="422"/>
      <c r="CB136" s="422"/>
      <c r="CC136" s="422"/>
      <c r="CD136" s="422"/>
      <c r="CE136" s="422"/>
      <c r="CF136" s="422"/>
      <c r="CG136" s="547"/>
    </row>
    <row r="137" spans="1:85" ht="16.5" customHeight="1">
      <c r="A137" s="81">
        <v>133</v>
      </c>
      <c r="B137" s="86" t="s">
        <v>998</v>
      </c>
      <c r="C137" s="88" t="s">
        <v>28</v>
      </c>
      <c r="D137" s="86" t="s">
        <v>2233</v>
      </c>
      <c r="E137" s="86" t="s">
        <v>918</v>
      </c>
      <c r="F137" s="91" t="s">
        <v>724</v>
      </c>
      <c r="G137" s="90" t="s">
        <v>999</v>
      </c>
      <c r="H137" s="512">
        <v>4</v>
      </c>
      <c r="I137" s="390" t="s">
        <v>26</v>
      </c>
      <c r="J137" s="390"/>
      <c r="K137" s="88" t="s">
        <v>5123</v>
      </c>
      <c r="L137" s="522">
        <v>2</v>
      </c>
      <c r="M137" s="367">
        <v>1</v>
      </c>
      <c r="N137" s="367">
        <v>1</v>
      </c>
      <c r="O137" s="523">
        <v>8</v>
      </c>
      <c r="P137" s="523">
        <v>5</v>
      </c>
      <c r="Q137" s="523">
        <v>0</v>
      </c>
      <c r="R137" s="523">
        <v>0</v>
      </c>
      <c r="S137" s="523">
        <v>2</v>
      </c>
      <c r="T137" s="523">
        <v>0</v>
      </c>
      <c r="U137" s="524">
        <v>0</v>
      </c>
      <c r="V137" s="524">
        <v>0</v>
      </c>
      <c r="W137" s="524">
        <v>0</v>
      </c>
      <c r="X137" s="524">
        <v>0</v>
      </c>
      <c r="Y137" s="524">
        <v>0</v>
      </c>
      <c r="Z137" s="524">
        <v>0</v>
      </c>
      <c r="AA137" s="524">
        <v>2</v>
      </c>
      <c r="AB137" s="524">
        <v>1</v>
      </c>
      <c r="AC137" s="524">
        <v>0</v>
      </c>
      <c r="AD137" s="524">
        <v>16</v>
      </c>
      <c r="AE137" s="524">
        <v>9</v>
      </c>
      <c r="AF137" s="524">
        <v>0</v>
      </c>
      <c r="AG137" s="524">
        <v>0</v>
      </c>
      <c r="AH137" s="524">
        <v>0</v>
      </c>
      <c r="AI137" s="524">
        <v>0</v>
      </c>
      <c r="AJ137" s="395">
        <v>1</v>
      </c>
      <c r="AK137" s="395">
        <v>0</v>
      </c>
      <c r="AL137" s="395">
        <v>4</v>
      </c>
      <c r="AM137" s="395">
        <v>4</v>
      </c>
      <c r="AN137" s="395">
        <v>0</v>
      </c>
      <c r="AO137" s="525">
        <v>0</v>
      </c>
      <c r="AP137" s="396">
        <v>0</v>
      </c>
      <c r="AQ137" s="526">
        <v>20</v>
      </c>
      <c r="AR137" s="527">
        <v>25</v>
      </c>
      <c r="AS137" s="527">
        <v>20</v>
      </c>
      <c r="AT137" s="527">
        <v>0</v>
      </c>
      <c r="AU137" s="527">
        <v>6</v>
      </c>
      <c r="AV137" s="395">
        <v>1</v>
      </c>
      <c r="AW137" s="395">
        <v>6</v>
      </c>
      <c r="AX137" s="395">
        <v>0</v>
      </c>
      <c r="AY137" s="395">
        <v>2</v>
      </c>
      <c r="AZ137" s="395">
        <v>0</v>
      </c>
      <c r="BA137" s="422"/>
      <c r="BB137" s="422"/>
      <c r="BC137" s="422"/>
      <c r="BD137" s="422"/>
      <c r="BE137" s="422"/>
      <c r="BF137" s="422"/>
      <c r="BG137" s="422"/>
      <c r="BH137" s="422"/>
      <c r="BI137" s="423">
        <f t="shared" si="7"/>
        <v>20</v>
      </c>
      <c r="BJ137" s="422"/>
      <c r="BK137" s="422"/>
      <c r="BL137" s="422"/>
      <c r="BM137" s="422"/>
      <c r="BN137" s="422"/>
      <c r="BO137" s="528">
        <v>0</v>
      </c>
      <c r="BP137" s="423">
        <f t="shared" si="8"/>
        <v>20</v>
      </c>
      <c r="BQ137" s="422"/>
      <c r="BR137" s="422"/>
      <c r="BS137" s="422"/>
      <c r="BT137" s="422"/>
      <c r="BU137" s="422"/>
      <c r="BV137" s="422"/>
      <c r="BW137" s="422"/>
      <c r="BX137" s="422"/>
      <c r="BY137" s="422"/>
      <c r="BZ137" s="422"/>
      <c r="CA137" s="422"/>
      <c r="CB137" s="422"/>
      <c r="CC137" s="422"/>
      <c r="CD137" s="422"/>
      <c r="CE137" s="422"/>
      <c r="CF137" s="422"/>
      <c r="CG137" s="547"/>
    </row>
    <row r="138" spans="1:85" ht="16.5" customHeight="1">
      <c r="A138" s="80">
        <v>134</v>
      </c>
      <c r="B138" s="86" t="s">
        <v>1000</v>
      </c>
      <c r="C138" s="88" t="s">
        <v>28</v>
      </c>
      <c r="D138" s="86" t="s">
        <v>2233</v>
      </c>
      <c r="E138" s="86" t="s">
        <v>918</v>
      </c>
      <c r="F138" s="89" t="s">
        <v>730</v>
      </c>
      <c r="G138" s="90" t="s">
        <v>1001</v>
      </c>
      <c r="H138" s="512">
        <v>2</v>
      </c>
      <c r="I138" s="390" t="s">
        <v>2353</v>
      </c>
      <c r="J138" s="390"/>
      <c r="K138" s="88" t="s">
        <v>5123</v>
      </c>
      <c r="L138" s="522">
        <v>2</v>
      </c>
      <c r="M138" s="367">
        <v>1</v>
      </c>
      <c r="N138" s="367">
        <v>1</v>
      </c>
      <c r="O138" s="523">
        <v>3</v>
      </c>
      <c r="P138" s="523">
        <v>0</v>
      </c>
      <c r="Q138" s="523">
        <v>0</v>
      </c>
      <c r="R138" s="523">
        <v>0</v>
      </c>
      <c r="S138" s="523">
        <v>0</v>
      </c>
      <c r="T138" s="523">
        <v>0</v>
      </c>
      <c r="U138" s="524">
        <v>0</v>
      </c>
      <c r="V138" s="524">
        <v>0</v>
      </c>
      <c r="W138" s="524">
        <v>0</v>
      </c>
      <c r="X138" s="524">
        <v>0</v>
      </c>
      <c r="Y138" s="524">
        <v>0</v>
      </c>
      <c r="Z138" s="524">
        <v>0</v>
      </c>
      <c r="AA138" s="524">
        <v>6</v>
      </c>
      <c r="AB138" s="524">
        <v>0</v>
      </c>
      <c r="AC138" s="524">
        <v>0</v>
      </c>
      <c r="AD138" s="524">
        <v>0</v>
      </c>
      <c r="AE138" s="524">
        <v>0</v>
      </c>
      <c r="AF138" s="524">
        <v>0</v>
      </c>
      <c r="AG138" s="524">
        <v>0</v>
      </c>
      <c r="AH138" s="524">
        <v>0</v>
      </c>
      <c r="AI138" s="524">
        <v>0</v>
      </c>
      <c r="AJ138" s="395">
        <v>1</v>
      </c>
      <c r="AK138" s="395">
        <v>0</v>
      </c>
      <c r="AL138" s="395">
        <v>7</v>
      </c>
      <c r="AM138" s="395">
        <v>7</v>
      </c>
      <c r="AN138" s="395">
        <v>0</v>
      </c>
      <c r="AO138" s="525">
        <v>0</v>
      </c>
      <c r="AP138" s="396">
        <v>0</v>
      </c>
      <c r="AQ138" s="526">
        <v>14</v>
      </c>
      <c r="AR138" s="527">
        <v>20</v>
      </c>
      <c r="AS138" s="527">
        <v>14</v>
      </c>
      <c r="AT138" s="527">
        <v>0</v>
      </c>
      <c r="AU138" s="527">
        <v>4</v>
      </c>
      <c r="AV138" s="395">
        <v>1</v>
      </c>
      <c r="AW138" s="395">
        <v>8</v>
      </c>
      <c r="AX138" s="395">
        <v>0</v>
      </c>
      <c r="AY138" s="395">
        <v>2</v>
      </c>
      <c r="AZ138" s="395">
        <v>0</v>
      </c>
      <c r="BA138" s="422"/>
      <c r="BB138" s="422"/>
      <c r="BC138" s="422"/>
      <c r="BD138" s="422"/>
      <c r="BE138" s="422"/>
      <c r="BF138" s="422"/>
      <c r="BG138" s="422"/>
      <c r="BH138" s="422"/>
      <c r="BI138" s="423">
        <f t="shared" si="7"/>
        <v>14</v>
      </c>
      <c r="BJ138" s="422"/>
      <c r="BK138" s="422"/>
      <c r="BL138" s="422"/>
      <c r="BM138" s="422"/>
      <c r="BN138" s="422"/>
      <c r="BO138" s="528">
        <v>0</v>
      </c>
      <c r="BP138" s="423">
        <f t="shared" si="8"/>
        <v>14</v>
      </c>
      <c r="BQ138" s="422"/>
      <c r="BR138" s="422"/>
      <c r="BS138" s="422"/>
      <c r="BT138" s="422"/>
      <c r="BU138" s="422"/>
      <c r="BV138" s="422"/>
      <c r="BW138" s="422"/>
      <c r="BX138" s="422"/>
      <c r="BY138" s="422"/>
      <c r="BZ138" s="422"/>
      <c r="CA138" s="422"/>
      <c r="CB138" s="422"/>
      <c r="CC138" s="422"/>
      <c r="CD138" s="422"/>
      <c r="CE138" s="422"/>
      <c r="CF138" s="422"/>
      <c r="CG138" s="547"/>
    </row>
    <row r="139" spans="1:85" ht="16.5" customHeight="1">
      <c r="A139" s="80">
        <v>135</v>
      </c>
      <c r="B139" s="86" t="s">
        <v>1002</v>
      </c>
      <c r="C139" s="88" t="s">
        <v>28</v>
      </c>
      <c r="D139" s="86" t="s">
        <v>2233</v>
      </c>
      <c r="E139" s="86" t="s">
        <v>918</v>
      </c>
      <c r="F139" s="87" t="s">
        <v>727</v>
      </c>
      <c r="G139" s="90" t="s">
        <v>1003</v>
      </c>
      <c r="H139" s="512">
        <v>3</v>
      </c>
      <c r="I139" s="390" t="s">
        <v>2353</v>
      </c>
      <c r="J139" s="390"/>
      <c r="K139" s="88" t="s">
        <v>5123</v>
      </c>
      <c r="L139" s="522">
        <v>2</v>
      </c>
      <c r="M139" s="367">
        <v>1</v>
      </c>
      <c r="N139" s="367">
        <v>1</v>
      </c>
      <c r="O139" s="523">
        <v>3</v>
      </c>
      <c r="P139" s="523">
        <v>0</v>
      </c>
      <c r="Q139" s="523">
        <v>3</v>
      </c>
      <c r="R139" s="523">
        <v>0</v>
      </c>
      <c r="S139" s="523">
        <v>0</v>
      </c>
      <c r="T139" s="523">
        <v>0</v>
      </c>
      <c r="U139" s="524">
        <v>0</v>
      </c>
      <c r="V139" s="524">
        <v>0</v>
      </c>
      <c r="W139" s="524">
        <v>0</v>
      </c>
      <c r="X139" s="524">
        <v>0</v>
      </c>
      <c r="Y139" s="524">
        <v>0</v>
      </c>
      <c r="Z139" s="524">
        <v>0</v>
      </c>
      <c r="AA139" s="524">
        <v>5</v>
      </c>
      <c r="AB139" s="524">
        <v>0</v>
      </c>
      <c r="AC139" s="524">
        <v>1</v>
      </c>
      <c r="AD139" s="524">
        <v>0</v>
      </c>
      <c r="AE139" s="524">
        <v>0</v>
      </c>
      <c r="AF139" s="524">
        <v>0</v>
      </c>
      <c r="AG139" s="524">
        <v>0</v>
      </c>
      <c r="AH139" s="524">
        <v>0</v>
      </c>
      <c r="AI139" s="524">
        <v>0</v>
      </c>
      <c r="AJ139" s="395">
        <v>1</v>
      </c>
      <c r="AK139" s="395">
        <v>0</v>
      </c>
      <c r="AL139" s="395">
        <v>3</v>
      </c>
      <c r="AM139" s="395">
        <v>3</v>
      </c>
      <c r="AN139" s="395">
        <v>0</v>
      </c>
      <c r="AO139" s="525">
        <v>0</v>
      </c>
      <c r="AP139" s="396">
        <v>0</v>
      </c>
      <c r="AQ139" s="526">
        <v>15</v>
      </c>
      <c r="AR139" s="527">
        <v>16</v>
      </c>
      <c r="AS139" s="527">
        <v>15</v>
      </c>
      <c r="AT139" s="527">
        <v>0</v>
      </c>
      <c r="AU139" s="527">
        <v>7</v>
      </c>
      <c r="AV139" s="395">
        <v>0</v>
      </c>
      <c r="AW139" s="395">
        <v>5</v>
      </c>
      <c r="AX139" s="395">
        <v>0</v>
      </c>
      <c r="AY139" s="395">
        <v>2</v>
      </c>
      <c r="AZ139" s="395">
        <v>0</v>
      </c>
      <c r="BA139" s="422"/>
      <c r="BB139" s="422"/>
      <c r="BC139" s="422"/>
      <c r="BD139" s="422"/>
      <c r="BE139" s="422"/>
      <c r="BF139" s="422"/>
      <c r="BG139" s="422"/>
      <c r="BH139" s="422"/>
      <c r="BI139" s="423">
        <f t="shared" si="7"/>
        <v>15</v>
      </c>
      <c r="BJ139" s="422"/>
      <c r="BK139" s="422"/>
      <c r="BL139" s="422"/>
      <c r="BM139" s="422"/>
      <c r="BN139" s="422"/>
      <c r="BO139" s="528">
        <v>0</v>
      </c>
      <c r="BP139" s="423">
        <f t="shared" si="8"/>
        <v>15</v>
      </c>
      <c r="BQ139" s="422"/>
      <c r="BR139" s="422"/>
      <c r="BS139" s="422"/>
      <c r="BT139" s="422"/>
      <c r="BU139" s="422"/>
      <c r="BV139" s="422"/>
      <c r="BW139" s="422"/>
      <c r="BX139" s="422"/>
      <c r="BY139" s="422"/>
      <c r="BZ139" s="422"/>
      <c r="CA139" s="422"/>
      <c r="CB139" s="422"/>
      <c r="CC139" s="422"/>
      <c r="CD139" s="422"/>
      <c r="CE139" s="422"/>
      <c r="CF139" s="422"/>
      <c r="CG139" s="547"/>
    </row>
    <row r="140" spans="1:85" ht="16.5" customHeight="1">
      <c r="A140" s="81">
        <v>136</v>
      </c>
      <c r="B140" s="86" t="s">
        <v>1004</v>
      </c>
      <c r="C140" s="88" t="s">
        <v>28</v>
      </c>
      <c r="D140" s="86" t="s">
        <v>2233</v>
      </c>
      <c r="E140" s="86" t="s">
        <v>918</v>
      </c>
      <c r="F140" s="91" t="s">
        <v>724</v>
      </c>
      <c r="G140" s="90" t="s">
        <v>1005</v>
      </c>
      <c r="H140" s="512">
        <v>1</v>
      </c>
      <c r="I140" s="390" t="s">
        <v>26</v>
      </c>
      <c r="J140" s="390"/>
      <c r="K140" s="88" t="s">
        <v>5123</v>
      </c>
      <c r="L140" s="522">
        <v>2</v>
      </c>
      <c r="M140" s="367">
        <v>1</v>
      </c>
      <c r="N140" s="367">
        <v>1</v>
      </c>
      <c r="O140" s="523">
        <v>8</v>
      </c>
      <c r="P140" s="523">
        <v>0</v>
      </c>
      <c r="Q140" s="523">
        <v>0</v>
      </c>
      <c r="R140" s="523">
        <v>0</v>
      </c>
      <c r="S140" s="523">
        <v>0</v>
      </c>
      <c r="T140" s="523">
        <v>0</v>
      </c>
      <c r="U140" s="524">
        <v>0</v>
      </c>
      <c r="V140" s="524">
        <v>0</v>
      </c>
      <c r="W140" s="524">
        <v>0</v>
      </c>
      <c r="X140" s="524">
        <v>0</v>
      </c>
      <c r="Y140" s="524">
        <v>0</v>
      </c>
      <c r="Z140" s="524">
        <v>0</v>
      </c>
      <c r="AA140" s="524">
        <v>0</v>
      </c>
      <c r="AB140" s="524">
        <v>0</v>
      </c>
      <c r="AC140" s="524">
        <v>0</v>
      </c>
      <c r="AD140" s="524">
        <v>17</v>
      </c>
      <c r="AE140" s="524">
        <v>1</v>
      </c>
      <c r="AF140" s="524">
        <v>0</v>
      </c>
      <c r="AG140" s="524">
        <v>0</v>
      </c>
      <c r="AH140" s="524">
        <v>0</v>
      </c>
      <c r="AI140" s="524">
        <v>0</v>
      </c>
      <c r="AJ140" s="395">
        <v>1</v>
      </c>
      <c r="AK140" s="395">
        <v>0</v>
      </c>
      <c r="AL140" s="395">
        <v>7</v>
      </c>
      <c r="AM140" s="395">
        <v>7</v>
      </c>
      <c r="AN140" s="395">
        <v>0</v>
      </c>
      <c r="AO140" s="525">
        <v>0</v>
      </c>
      <c r="AP140" s="396">
        <v>0</v>
      </c>
      <c r="AQ140" s="526">
        <v>38</v>
      </c>
      <c r="AR140" s="527">
        <v>38</v>
      </c>
      <c r="AS140" s="527">
        <v>38</v>
      </c>
      <c r="AT140" s="527">
        <v>0</v>
      </c>
      <c r="AU140" s="527">
        <v>8</v>
      </c>
      <c r="AV140" s="395">
        <v>0</v>
      </c>
      <c r="AW140" s="395">
        <v>9</v>
      </c>
      <c r="AX140" s="395">
        <v>0</v>
      </c>
      <c r="AY140" s="395">
        <v>2</v>
      </c>
      <c r="AZ140" s="395">
        <v>0</v>
      </c>
      <c r="BA140" s="422"/>
      <c r="BB140" s="422"/>
      <c r="BC140" s="422"/>
      <c r="BD140" s="422"/>
      <c r="BE140" s="422"/>
      <c r="BF140" s="422"/>
      <c r="BG140" s="422"/>
      <c r="BH140" s="422"/>
      <c r="BI140" s="423">
        <f t="shared" si="7"/>
        <v>38</v>
      </c>
      <c r="BJ140" s="422"/>
      <c r="BK140" s="422"/>
      <c r="BL140" s="422"/>
      <c r="BM140" s="422"/>
      <c r="BN140" s="422"/>
      <c r="BO140" s="528">
        <v>0.60699999999999998</v>
      </c>
      <c r="BP140" s="423">
        <f t="shared" si="8"/>
        <v>38</v>
      </c>
      <c r="BQ140" s="422"/>
      <c r="BR140" s="422"/>
      <c r="BS140" s="422"/>
      <c r="BT140" s="422"/>
      <c r="BU140" s="422"/>
      <c r="BV140" s="422"/>
      <c r="BW140" s="422"/>
      <c r="BX140" s="422"/>
      <c r="BY140" s="422"/>
      <c r="BZ140" s="422"/>
      <c r="CA140" s="422"/>
      <c r="CB140" s="422"/>
      <c r="CC140" s="422"/>
      <c r="CD140" s="422"/>
      <c r="CE140" s="422"/>
      <c r="CF140" s="422"/>
      <c r="CG140" s="547"/>
    </row>
    <row r="141" spans="1:85" ht="16.5" customHeight="1">
      <c r="A141" s="80">
        <v>137</v>
      </c>
      <c r="B141" s="86" t="s">
        <v>1006</v>
      </c>
      <c r="C141" s="88" t="s">
        <v>28</v>
      </c>
      <c r="D141" s="86" t="s">
        <v>2233</v>
      </c>
      <c r="E141" s="86" t="s">
        <v>918</v>
      </c>
      <c r="F141" s="91" t="s">
        <v>724</v>
      </c>
      <c r="G141" s="90" t="s">
        <v>1007</v>
      </c>
      <c r="H141" s="512">
        <v>10</v>
      </c>
      <c r="I141" s="390" t="s">
        <v>26</v>
      </c>
      <c r="J141" s="390"/>
      <c r="K141" s="88" t="s">
        <v>5123</v>
      </c>
      <c r="L141" s="522">
        <v>2</v>
      </c>
      <c r="M141" s="367">
        <v>1</v>
      </c>
      <c r="N141" s="367">
        <v>1</v>
      </c>
      <c r="O141" s="523">
        <v>19</v>
      </c>
      <c r="P141" s="523">
        <v>12</v>
      </c>
      <c r="Q141" s="523">
        <v>0</v>
      </c>
      <c r="R141" s="523">
        <v>0</v>
      </c>
      <c r="S141" s="523">
        <v>0</v>
      </c>
      <c r="T141" s="523">
        <v>0</v>
      </c>
      <c r="U141" s="524">
        <v>0</v>
      </c>
      <c r="V141" s="524">
        <v>0</v>
      </c>
      <c r="W141" s="524">
        <v>0</v>
      </c>
      <c r="X141" s="524">
        <v>0</v>
      </c>
      <c r="Y141" s="524">
        <v>0</v>
      </c>
      <c r="Z141" s="524">
        <v>0</v>
      </c>
      <c r="AA141" s="524">
        <v>0</v>
      </c>
      <c r="AB141" s="524">
        <v>0</v>
      </c>
      <c r="AC141" s="524">
        <v>0</v>
      </c>
      <c r="AD141" s="524">
        <v>30</v>
      </c>
      <c r="AE141" s="524">
        <v>13</v>
      </c>
      <c r="AF141" s="524">
        <v>0</v>
      </c>
      <c r="AG141" s="524">
        <v>0</v>
      </c>
      <c r="AH141" s="524">
        <v>0</v>
      </c>
      <c r="AI141" s="524">
        <v>0</v>
      </c>
      <c r="AJ141" s="395">
        <v>1</v>
      </c>
      <c r="AK141" s="395">
        <v>0</v>
      </c>
      <c r="AL141" s="395">
        <v>3</v>
      </c>
      <c r="AM141" s="395">
        <v>3</v>
      </c>
      <c r="AN141" s="395">
        <v>0</v>
      </c>
      <c r="AO141" s="525">
        <v>0</v>
      </c>
      <c r="AP141" s="396">
        <v>0</v>
      </c>
      <c r="AQ141" s="526">
        <v>20</v>
      </c>
      <c r="AR141" s="527">
        <v>0</v>
      </c>
      <c r="AS141" s="527">
        <v>20</v>
      </c>
      <c r="AT141" s="527">
        <v>0</v>
      </c>
      <c r="AU141" s="527">
        <v>10</v>
      </c>
      <c r="AV141" s="395">
        <v>0</v>
      </c>
      <c r="AW141" s="395">
        <v>5</v>
      </c>
      <c r="AX141" s="395">
        <v>0</v>
      </c>
      <c r="AY141" s="395">
        <v>2</v>
      </c>
      <c r="AZ141" s="395">
        <v>0</v>
      </c>
      <c r="BA141" s="422"/>
      <c r="BB141" s="422"/>
      <c r="BC141" s="422"/>
      <c r="BD141" s="422"/>
      <c r="BE141" s="422"/>
      <c r="BF141" s="422"/>
      <c r="BG141" s="422"/>
      <c r="BH141" s="422"/>
      <c r="BI141" s="423">
        <f t="shared" si="7"/>
        <v>20</v>
      </c>
      <c r="BJ141" s="422"/>
      <c r="BK141" s="422"/>
      <c r="BL141" s="422"/>
      <c r="BM141" s="422"/>
      <c r="BN141" s="422"/>
      <c r="BO141" s="528">
        <v>0.5675</v>
      </c>
      <c r="BP141" s="423">
        <f t="shared" si="8"/>
        <v>20</v>
      </c>
      <c r="BQ141" s="422"/>
      <c r="BR141" s="422"/>
      <c r="BS141" s="422"/>
      <c r="BT141" s="422"/>
      <c r="BU141" s="422"/>
      <c r="BV141" s="422"/>
      <c r="BW141" s="422"/>
      <c r="BX141" s="422"/>
      <c r="BY141" s="422"/>
      <c r="BZ141" s="422"/>
      <c r="CA141" s="422"/>
      <c r="CB141" s="422"/>
      <c r="CC141" s="422"/>
      <c r="CD141" s="422"/>
      <c r="CE141" s="422"/>
      <c r="CF141" s="422"/>
      <c r="CG141" s="547"/>
    </row>
    <row r="142" spans="1:85" ht="16.5" customHeight="1">
      <c r="A142" s="80">
        <v>138</v>
      </c>
      <c r="B142" s="86" t="s">
        <v>1008</v>
      </c>
      <c r="C142" s="88" t="s">
        <v>28</v>
      </c>
      <c r="D142" s="86" t="s">
        <v>2233</v>
      </c>
      <c r="E142" s="86" t="s">
        <v>918</v>
      </c>
      <c r="F142" s="89" t="s">
        <v>730</v>
      </c>
      <c r="G142" s="90" t="s">
        <v>1009</v>
      </c>
      <c r="H142" s="512">
        <v>1</v>
      </c>
      <c r="I142" s="390" t="s">
        <v>2353</v>
      </c>
      <c r="J142" s="390"/>
      <c r="K142" s="88" t="s">
        <v>5123</v>
      </c>
      <c r="L142" s="522">
        <v>2</v>
      </c>
      <c r="M142" s="367">
        <v>1</v>
      </c>
      <c r="N142" s="367">
        <v>1</v>
      </c>
      <c r="O142" s="523">
        <v>8</v>
      </c>
      <c r="P142" s="523">
        <v>0</v>
      </c>
      <c r="Q142" s="523">
        <v>0</v>
      </c>
      <c r="R142" s="523">
        <v>0</v>
      </c>
      <c r="S142" s="523">
        <v>0</v>
      </c>
      <c r="T142" s="523">
        <v>0</v>
      </c>
      <c r="U142" s="524">
        <v>0</v>
      </c>
      <c r="V142" s="524">
        <v>0</v>
      </c>
      <c r="W142" s="524">
        <v>0</v>
      </c>
      <c r="X142" s="524">
        <v>0</v>
      </c>
      <c r="Y142" s="524">
        <v>0</v>
      </c>
      <c r="Z142" s="524">
        <v>0</v>
      </c>
      <c r="AA142" s="524">
        <v>2</v>
      </c>
      <c r="AB142" s="524">
        <v>0</v>
      </c>
      <c r="AC142" s="524">
        <v>0</v>
      </c>
      <c r="AD142" s="524">
        <v>14</v>
      </c>
      <c r="AE142" s="524">
        <v>1</v>
      </c>
      <c r="AF142" s="524">
        <v>0</v>
      </c>
      <c r="AG142" s="524">
        <v>0</v>
      </c>
      <c r="AH142" s="524">
        <v>0</v>
      </c>
      <c r="AI142" s="524">
        <v>0</v>
      </c>
      <c r="AJ142" s="395">
        <v>1</v>
      </c>
      <c r="AK142" s="395">
        <v>0</v>
      </c>
      <c r="AL142" s="395">
        <v>5</v>
      </c>
      <c r="AM142" s="395">
        <v>5</v>
      </c>
      <c r="AN142" s="395">
        <v>0</v>
      </c>
      <c r="AO142" s="525">
        <v>0</v>
      </c>
      <c r="AP142" s="396">
        <v>0</v>
      </c>
      <c r="AQ142" s="526">
        <v>20</v>
      </c>
      <c r="AR142" s="527">
        <v>21</v>
      </c>
      <c r="AS142" s="527">
        <v>20</v>
      </c>
      <c r="AT142" s="527">
        <v>0</v>
      </c>
      <c r="AU142" s="527">
        <v>6</v>
      </c>
      <c r="AV142" s="395">
        <v>0</v>
      </c>
      <c r="AW142" s="395">
        <v>7</v>
      </c>
      <c r="AX142" s="395">
        <v>0</v>
      </c>
      <c r="AY142" s="395">
        <v>2</v>
      </c>
      <c r="AZ142" s="395">
        <v>0</v>
      </c>
      <c r="BA142" s="422"/>
      <c r="BB142" s="422"/>
      <c r="BC142" s="422"/>
      <c r="BD142" s="422"/>
      <c r="BE142" s="422"/>
      <c r="BF142" s="422"/>
      <c r="BG142" s="422"/>
      <c r="BH142" s="422"/>
      <c r="BI142" s="423">
        <f t="shared" si="7"/>
        <v>20</v>
      </c>
      <c r="BJ142" s="422"/>
      <c r="BK142" s="422"/>
      <c r="BL142" s="422"/>
      <c r="BM142" s="422"/>
      <c r="BN142" s="422"/>
      <c r="BO142" s="528">
        <v>0</v>
      </c>
      <c r="BP142" s="423">
        <f t="shared" si="8"/>
        <v>20</v>
      </c>
      <c r="BQ142" s="422"/>
      <c r="BR142" s="422"/>
      <c r="BS142" s="422"/>
      <c r="BT142" s="422"/>
      <c r="BU142" s="422"/>
      <c r="BV142" s="422"/>
      <c r="BW142" s="422"/>
      <c r="BX142" s="422"/>
      <c r="BY142" s="422"/>
      <c r="BZ142" s="422"/>
      <c r="CA142" s="422"/>
      <c r="CB142" s="422"/>
      <c r="CC142" s="422"/>
      <c r="CD142" s="422"/>
      <c r="CE142" s="422"/>
      <c r="CF142" s="422"/>
      <c r="CG142" s="547"/>
    </row>
    <row r="143" spans="1:85" ht="16.5" customHeight="1">
      <c r="A143" s="81">
        <v>139</v>
      </c>
      <c r="B143" s="86" t="s">
        <v>1010</v>
      </c>
      <c r="C143" s="88" t="s">
        <v>28</v>
      </c>
      <c r="D143" s="86" t="s">
        <v>2233</v>
      </c>
      <c r="E143" s="86" t="s">
        <v>918</v>
      </c>
      <c r="F143" s="87" t="s">
        <v>727</v>
      </c>
      <c r="G143" s="90" t="s">
        <v>1011</v>
      </c>
      <c r="H143" s="512">
        <v>5</v>
      </c>
      <c r="I143" s="390" t="s">
        <v>26</v>
      </c>
      <c r="J143" s="390" t="s">
        <v>35</v>
      </c>
      <c r="K143" s="88" t="s">
        <v>5123</v>
      </c>
      <c r="L143" s="522">
        <v>3</v>
      </c>
      <c r="M143" s="367">
        <v>1</v>
      </c>
      <c r="N143" s="367">
        <v>1</v>
      </c>
      <c r="O143" s="523">
        <v>5</v>
      </c>
      <c r="P143" s="523">
        <v>3</v>
      </c>
      <c r="Q143" s="523">
        <v>0</v>
      </c>
      <c r="R143" s="523">
        <v>2</v>
      </c>
      <c r="S143" s="523">
        <v>3</v>
      </c>
      <c r="T143" s="523">
        <v>0</v>
      </c>
      <c r="U143" s="524">
        <v>0</v>
      </c>
      <c r="V143" s="524">
        <v>0</v>
      </c>
      <c r="W143" s="524">
        <v>0</v>
      </c>
      <c r="X143" s="524">
        <v>0</v>
      </c>
      <c r="Y143" s="524">
        <v>0</v>
      </c>
      <c r="Z143" s="524">
        <v>0</v>
      </c>
      <c r="AA143" s="524">
        <v>0</v>
      </c>
      <c r="AB143" s="524">
        <v>0</v>
      </c>
      <c r="AC143" s="524">
        <v>0</v>
      </c>
      <c r="AD143" s="524">
        <v>12</v>
      </c>
      <c r="AE143" s="524">
        <v>6</v>
      </c>
      <c r="AF143" s="524">
        <v>0</v>
      </c>
      <c r="AG143" s="524">
        <v>0</v>
      </c>
      <c r="AH143" s="524">
        <v>0</v>
      </c>
      <c r="AI143" s="524">
        <v>0</v>
      </c>
      <c r="AJ143" s="395">
        <v>1</v>
      </c>
      <c r="AK143" s="395">
        <v>0</v>
      </c>
      <c r="AL143" s="395">
        <v>7</v>
      </c>
      <c r="AM143" s="395">
        <v>7</v>
      </c>
      <c r="AN143" s="395">
        <v>0</v>
      </c>
      <c r="AO143" s="525">
        <v>0</v>
      </c>
      <c r="AP143" s="396">
        <v>0</v>
      </c>
      <c r="AQ143" s="526">
        <v>34</v>
      </c>
      <c r="AR143" s="527">
        <v>35</v>
      </c>
      <c r="AS143" s="527">
        <v>34</v>
      </c>
      <c r="AT143" s="527">
        <v>0</v>
      </c>
      <c r="AU143" s="527">
        <v>8</v>
      </c>
      <c r="AV143" s="395">
        <v>0</v>
      </c>
      <c r="AW143" s="395">
        <v>8</v>
      </c>
      <c r="AX143" s="395">
        <v>0</v>
      </c>
      <c r="AY143" s="395">
        <v>2</v>
      </c>
      <c r="AZ143" s="395">
        <v>0</v>
      </c>
      <c r="BA143" s="422"/>
      <c r="BB143" s="422"/>
      <c r="BC143" s="422"/>
      <c r="BD143" s="422"/>
      <c r="BE143" s="422"/>
      <c r="BF143" s="422"/>
      <c r="BG143" s="422"/>
      <c r="BH143" s="422"/>
      <c r="BI143" s="423">
        <f t="shared" si="7"/>
        <v>34</v>
      </c>
      <c r="BJ143" s="422"/>
      <c r="BK143" s="422"/>
      <c r="BL143" s="422"/>
      <c r="BM143" s="422"/>
      <c r="BN143" s="422"/>
      <c r="BO143" s="528">
        <v>1.0192300000000001</v>
      </c>
      <c r="BP143" s="423">
        <f t="shared" si="8"/>
        <v>34</v>
      </c>
      <c r="BQ143" s="422"/>
      <c r="BR143" s="422"/>
      <c r="BS143" s="422"/>
      <c r="BT143" s="422"/>
      <c r="BU143" s="422"/>
      <c r="BV143" s="422"/>
      <c r="BW143" s="422"/>
      <c r="BX143" s="422"/>
      <c r="BY143" s="422"/>
      <c r="BZ143" s="422"/>
      <c r="CA143" s="422"/>
      <c r="CB143" s="422"/>
      <c r="CC143" s="422"/>
      <c r="CD143" s="422"/>
      <c r="CE143" s="422"/>
      <c r="CF143" s="422"/>
      <c r="CG143" s="547"/>
    </row>
    <row r="144" spans="1:85" ht="16.5" customHeight="1">
      <c r="A144" s="80">
        <v>140</v>
      </c>
      <c r="B144" s="86" t="s">
        <v>1012</v>
      </c>
      <c r="C144" s="88" t="s">
        <v>28</v>
      </c>
      <c r="D144" s="86" t="s">
        <v>2233</v>
      </c>
      <c r="E144" s="86" t="s">
        <v>918</v>
      </c>
      <c r="F144" s="89" t="s">
        <v>730</v>
      </c>
      <c r="G144" s="90" t="s">
        <v>1013</v>
      </c>
      <c r="H144" s="512">
        <v>4</v>
      </c>
      <c r="I144" s="390" t="s">
        <v>2536</v>
      </c>
      <c r="J144" s="390"/>
      <c r="K144" s="88" t="s">
        <v>5123</v>
      </c>
      <c r="L144" s="522">
        <v>2</v>
      </c>
      <c r="M144" s="367">
        <v>1</v>
      </c>
      <c r="N144" s="367">
        <v>1</v>
      </c>
      <c r="O144" s="523">
        <v>4</v>
      </c>
      <c r="P144" s="523">
        <v>2</v>
      </c>
      <c r="Q144" s="523">
        <v>0</v>
      </c>
      <c r="R144" s="523">
        <v>0</v>
      </c>
      <c r="S144" s="523">
        <v>0</v>
      </c>
      <c r="T144" s="523">
        <v>0</v>
      </c>
      <c r="U144" s="524">
        <v>0</v>
      </c>
      <c r="V144" s="524">
        <v>0</v>
      </c>
      <c r="W144" s="524">
        <v>0</v>
      </c>
      <c r="X144" s="524">
        <v>0</v>
      </c>
      <c r="Y144" s="524">
        <v>0</v>
      </c>
      <c r="Z144" s="524">
        <v>0</v>
      </c>
      <c r="AA144" s="524">
        <v>0</v>
      </c>
      <c r="AB144" s="524">
        <v>0</v>
      </c>
      <c r="AC144" s="524">
        <v>0</v>
      </c>
      <c r="AD144" s="524">
        <v>10</v>
      </c>
      <c r="AE144" s="524">
        <v>3</v>
      </c>
      <c r="AF144" s="524">
        <v>0</v>
      </c>
      <c r="AG144" s="524">
        <v>0</v>
      </c>
      <c r="AH144" s="524">
        <v>0</v>
      </c>
      <c r="AI144" s="524">
        <v>0</v>
      </c>
      <c r="AJ144" s="395">
        <v>1</v>
      </c>
      <c r="AK144" s="395">
        <v>0</v>
      </c>
      <c r="AL144" s="395">
        <v>5</v>
      </c>
      <c r="AM144" s="395">
        <v>5</v>
      </c>
      <c r="AN144" s="395">
        <v>0</v>
      </c>
      <c r="AO144" s="525">
        <v>0</v>
      </c>
      <c r="AP144" s="396">
        <v>0</v>
      </c>
      <c r="AQ144" s="526">
        <v>17</v>
      </c>
      <c r="AR144" s="527">
        <v>17</v>
      </c>
      <c r="AS144" s="527">
        <v>17</v>
      </c>
      <c r="AT144" s="527">
        <v>0</v>
      </c>
      <c r="AU144" s="527">
        <v>6</v>
      </c>
      <c r="AV144" s="395">
        <v>0</v>
      </c>
      <c r="AW144" s="395">
        <v>7</v>
      </c>
      <c r="AX144" s="395">
        <v>0</v>
      </c>
      <c r="AY144" s="395">
        <v>2</v>
      </c>
      <c r="AZ144" s="395">
        <v>0</v>
      </c>
      <c r="BA144" s="422"/>
      <c r="BB144" s="422"/>
      <c r="BC144" s="422"/>
      <c r="BD144" s="422"/>
      <c r="BE144" s="422"/>
      <c r="BF144" s="422"/>
      <c r="BG144" s="422"/>
      <c r="BH144" s="422"/>
      <c r="BI144" s="423">
        <f t="shared" si="7"/>
        <v>17</v>
      </c>
      <c r="BJ144" s="422"/>
      <c r="BK144" s="422"/>
      <c r="BL144" s="422"/>
      <c r="BM144" s="422"/>
      <c r="BN144" s="422"/>
      <c r="BO144" s="528">
        <v>0.373</v>
      </c>
      <c r="BP144" s="423">
        <f t="shared" si="8"/>
        <v>17</v>
      </c>
      <c r="BQ144" s="422"/>
      <c r="BR144" s="422"/>
      <c r="BS144" s="422"/>
      <c r="BT144" s="422"/>
      <c r="BU144" s="422"/>
      <c r="BV144" s="422"/>
      <c r="BW144" s="422"/>
      <c r="BX144" s="422"/>
      <c r="BY144" s="422"/>
      <c r="BZ144" s="422"/>
      <c r="CA144" s="422"/>
      <c r="CB144" s="422"/>
      <c r="CC144" s="422"/>
      <c r="CD144" s="422"/>
      <c r="CE144" s="422"/>
      <c r="CF144" s="422"/>
      <c r="CG144" s="547"/>
    </row>
    <row r="145" spans="1:85" ht="16.5" customHeight="1">
      <c r="A145" s="80">
        <v>141</v>
      </c>
      <c r="B145" s="86" t="s">
        <v>1014</v>
      </c>
      <c r="C145" s="88" t="s">
        <v>28</v>
      </c>
      <c r="D145" s="86" t="s">
        <v>2233</v>
      </c>
      <c r="E145" s="86" t="s">
        <v>918</v>
      </c>
      <c r="F145" s="87" t="s">
        <v>727</v>
      </c>
      <c r="G145" s="90" t="s">
        <v>1015</v>
      </c>
      <c r="H145" s="512">
        <v>3</v>
      </c>
      <c r="I145" s="390" t="s">
        <v>2353</v>
      </c>
      <c r="J145" s="390"/>
      <c r="K145" s="88" t="s">
        <v>5123</v>
      </c>
      <c r="L145" s="522">
        <v>2</v>
      </c>
      <c r="M145" s="367">
        <v>1</v>
      </c>
      <c r="N145" s="367">
        <v>1</v>
      </c>
      <c r="O145" s="523">
        <v>2</v>
      </c>
      <c r="P145" s="523">
        <v>1</v>
      </c>
      <c r="Q145" s="523">
        <v>0</v>
      </c>
      <c r="R145" s="523">
        <v>0</v>
      </c>
      <c r="S145" s="523">
        <v>1</v>
      </c>
      <c r="T145" s="523">
        <v>0</v>
      </c>
      <c r="U145" s="524">
        <v>0</v>
      </c>
      <c r="V145" s="524">
        <v>0</v>
      </c>
      <c r="W145" s="524">
        <v>0</v>
      </c>
      <c r="X145" s="524">
        <v>0</v>
      </c>
      <c r="Y145" s="524">
        <v>0</v>
      </c>
      <c r="Z145" s="524">
        <v>0</v>
      </c>
      <c r="AA145" s="524">
        <v>0</v>
      </c>
      <c r="AB145" s="524">
        <v>0</v>
      </c>
      <c r="AC145" s="524">
        <v>0</v>
      </c>
      <c r="AD145" s="524">
        <v>4</v>
      </c>
      <c r="AE145" s="524">
        <v>2</v>
      </c>
      <c r="AF145" s="524">
        <v>0</v>
      </c>
      <c r="AG145" s="524">
        <v>0</v>
      </c>
      <c r="AH145" s="524">
        <v>0</v>
      </c>
      <c r="AI145" s="524">
        <v>0</v>
      </c>
      <c r="AJ145" s="395">
        <v>1</v>
      </c>
      <c r="AK145" s="395">
        <v>0</v>
      </c>
      <c r="AL145" s="395">
        <v>5</v>
      </c>
      <c r="AM145" s="395">
        <v>5</v>
      </c>
      <c r="AN145" s="395">
        <v>0</v>
      </c>
      <c r="AO145" s="525">
        <v>0</v>
      </c>
      <c r="AP145" s="396">
        <v>0</v>
      </c>
      <c r="AQ145" s="526">
        <v>16</v>
      </c>
      <c r="AR145" s="527">
        <v>16</v>
      </c>
      <c r="AS145" s="527">
        <v>16</v>
      </c>
      <c r="AT145" s="527">
        <v>0</v>
      </c>
      <c r="AU145" s="527">
        <v>5</v>
      </c>
      <c r="AV145" s="395">
        <v>0</v>
      </c>
      <c r="AW145" s="395">
        <v>7</v>
      </c>
      <c r="AX145" s="395">
        <v>0</v>
      </c>
      <c r="AY145" s="395">
        <v>2</v>
      </c>
      <c r="AZ145" s="395">
        <v>0</v>
      </c>
      <c r="BA145" s="422"/>
      <c r="BB145" s="422"/>
      <c r="BC145" s="422"/>
      <c r="BD145" s="422"/>
      <c r="BE145" s="422"/>
      <c r="BF145" s="422"/>
      <c r="BG145" s="422"/>
      <c r="BH145" s="422"/>
      <c r="BI145" s="423">
        <f t="shared" si="7"/>
        <v>16</v>
      </c>
      <c r="BJ145" s="422"/>
      <c r="BK145" s="422"/>
      <c r="BL145" s="422"/>
      <c r="BM145" s="422"/>
      <c r="BN145" s="422"/>
      <c r="BO145" s="528">
        <v>0.77500000000000002</v>
      </c>
      <c r="BP145" s="423">
        <f t="shared" si="8"/>
        <v>16</v>
      </c>
      <c r="BQ145" s="422"/>
      <c r="BR145" s="422"/>
      <c r="BS145" s="422"/>
      <c r="BT145" s="422"/>
      <c r="BU145" s="422"/>
      <c r="BV145" s="422"/>
      <c r="BW145" s="422"/>
      <c r="BX145" s="422"/>
      <c r="BY145" s="422"/>
      <c r="BZ145" s="422"/>
      <c r="CA145" s="422"/>
      <c r="CB145" s="422"/>
      <c r="CC145" s="422"/>
      <c r="CD145" s="422"/>
      <c r="CE145" s="422"/>
      <c r="CF145" s="422"/>
      <c r="CG145" s="547"/>
    </row>
    <row r="146" spans="1:85" ht="16.5" customHeight="1">
      <c r="A146" s="81">
        <v>142</v>
      </c>
      <c r="B146" s="86" t="s">
        <v>1016</v>
      </c>
      <c r="C146" s="88" t="s">
        <v>28</v>
      </c>
      <c r="D146" s="86" t="s">
        <v>2233</v>
      </c>
      <c r="E146" s="86" t="s">
        <v>918</v>
      </c>
      <c r="F146" s="89" t="s">
        <v>730</v>
      </c>
      <c r="G146" s="90" t="s">
        <v>1017</v>
      </c>
      <c r="H146" s="512">
        <v>6</v>
      </c>
      <c r="I146" s="390" t="s">
        <v>2353</v>
      </c>
      <c r="J146" s="390"/>
      <c r="K146" s="88" t="s">
        <v>5123</v>
      </c>
      <c r="L146" s="522">
        <v>2</v>
      </c>
      <c r="M146" s="367">
        <v>1</v>
      </c>
      <c r="N146" s="367">
        <v>1</v>
      </c>
      <c r="O146" s="523">
        <v>1</v>
      </c>
      <c r="P146" s="523">
        <v>0</v>
      </c>
      <c r="Q146" s="523">
        <v>0</v>
      </c>
      <c r="R146" s="523">
        <v>0</v>
      </c>
      <c r="S146" s="523">
        <v>0</v>
      </c>
      <c r="T146" s="523">
        <v>0</v>
      </c>
      <c r="U146" s="524">
        <v>0</v>
      </c>
      <c r="V146" s="524">
        <v>0</v>
      </c>
      <c r="W146" s="524">
        <v>0</v>
      </c>
      <c r="X146" s="524">
        <v>0</v>
      </c>
      <c r="Y146" s="524">
        <v>0</v>
      </c>
      <c r="Z146" s="524">
        <v>0</v>
      </c>
      <c r="AA146" s="524">
        <v>1</v>
      </c>
      <c r="AB146" s="524">
        <v>7</v>
      </c>
      <c r="AC146" s="524">
        <v>0</v>
      </c>
      <c r="AD146" s="524">
        <v>1</v>
      </c>
      <c r="AE146" s="524">
        <v>0</v>
      </c>
      <c r="AF146" s="524">
        <v>0</v>
      </c>
      <c r="AG146" s="524">
        <v>0</v>
      </c>
      <c r="AH146" s="524">
        <v>0</v>
      </c>
      <c r="AI146" s="524">
        <v>0</v>
      </c>
      <c r="AJ146" s="395">
        <v>1</v>
      </c>
      <c r="AK146" s="395">
        <v>0</v>
      </c>
      <c r="AL146" s="395">
        <v>5</v>
      </c>
      <c r="AM146" s="395">
        <v>5</v>
      </c>
      <c r="AN146" s="395">
        <v>0</v>
      </c>
      <c r="AO146" s="525">
        <v>0</v>
      </c>
      <c r="AP146" s="396">
        <v>0</v>
      </c>
      <c r="AQ146" s="526">
        <v>16</v>
      </c>
      <c r="AR146" s="527">
        <v>19</v>
      </c>
      <c r="AS146" s="527">
        <v>16</v>
      </c>
      <c r="AT146" s="527">
        <v>0</v>
      </c>
      <c r="AU146" s="527">
        <v>5</v>
      </c>
      <c r="AV146" s="395">
        <v>0</v>
      </c>
      <c r="AW146" s="395">
        <v>7</v>
      </c>
      <c r="AX146" s="395">
        <v>0</v>
      </c>
      <c r="AY146" s="395">
        <v>2</v>
      </c>
      <c r="AZ146" s="395">
        <v>0</v>
      </c>
      <c r="BA146" s="422"/>
      <c r="BB146" s="422"/>
      <c r="BC146" s="422"/>
      <c r="BD146" s="422"/>
      <c r="BE146" s="422"/>
      <c r="BF146" s="422"/>
      <c r="BG146" s="422"/>
      <c r="BH146" s="422"/>
      <c r="BI146" s="423">
        <f t="shared" si="7"/>
        <v>16</v>
      </c>
      <c r="BJ146" s="422"/>
      <c r="BK146" s="422"/>
      <c r="BL146" s="422"/>
      <c r="BM146" s="422"/>
      <c r="BN146" s="422"/>
      <c r="BO146" s="528">
        <v>0.43</v>
      </c>
      <c r="BP146" s="423">
        <f t="shared" si="8"/>
        <v>16</v>
      </c>
      <c r="BQ146" s="422"/>
      <c r="BR146" s="422"/>
      <c r="BS146" s="422"/>
      <c r="BT146" s="422"/>
      <c r="BU146" s="422"/>
      <c r="BV146" s="422"/>
      <c r="BW146" s="422"/>
      <c r="BX146" s="422"/>
      <c r="BY146" s="422"/>
      <c r="BZ146" s="422"/>
      <c r="CA146" s="422"/>
      <c r="CB146" s="422"/>
      <c r="CC146" s="422"/>
      <c r="CD146" s="422"/>
      <c r="CE146" s="422"/>
      <c r="CF146" s="422"/>
      <c r="CG146" s="547"/>
    </row>
    <row r="147" spans="1:85" ht="16.5" customHeight="1">
      <c r="A147" s="80">
        <v>143</v>
      </c>
      <c r="B147" s="86" t="s">
        <v>1018</v>
      </c>
      <c r="C147" s="88" t="s">
        <v>28</v>
      </c>
      <c r="D147" s="86" t="s">
        <v>2233</v>
      </c>
      <c r="E147" s="86" t="s">
        <v>918</v>
      </c>
      <c r="F147" s="87" t="s">
        <v>727</v>
      </c>
      <c r="G147" s="90" t="s">
        <v>1019</v>
      </c>
      <c r="H147" s="512">
        <v>3</v>
      </c>
      <c r="I147" s="390" t="s">
        <v>2353</v>
      </c>
      <c r="J147" s="390"/>
      <c r="K147" s="88" t="s">
        <v>5123</v>
      </c>
      <c r="L147" s="522">
        <v>2</v>
      </c>
      <c r="M147" s="367">
        <v>1</v>
      </c>
      <c r="N147" s="367">
        <v>1</v>
      </c>
      <c r="O147" s="523">
        <v>4</v>
      </c>
      <c r="P147" s="523">
        <v>3</v>
      </c>
      <c r="Q147" s="523">
        <v>0</v>
      </c>
      <c r="R147" s="523">
        <v>0</v>
      </c>
      <c r="S147" s="523">
        <v>0</v>
      </c>
      <c r="T147" s="523">
        <v>0</v>
      </c>
      <c r="U147" s="524">
        <v>0</v>
      </c>
      <c r="V147" s="524">
        <v>0</v>
      </c>
      <c r="W147" s="524">
        <v>0</v>
      </c>
      <c r="X147" s="524">
        <v>0</v>
      </c>
      <c r="Y147" s="524">
        <v>0</v>
      </c>
      <c r="Z147" s="524">
        <v>0</v>
      </c>
      <c r="AA147" s="524">
        <v>4</v>
      </c>
      <c r="AB147" s="524">
        <v>1</v>
      </c>
      <c r="AC147" s="524">
        <v>0</v>
      </c>
      <c r="AD147" s="524">
        <v>7</v>
      </c>
      <c r="AE147" s="524">
        <v>4</v>
      </c>
      <c r="AF147" s="524">
        <v>0</v>
      </c>
      <c r="AG147" s="524">
        <v>0</v>
      </c>
      <c r="AH147" s="524">
        <v>0</v>
      </c>
      <c r="AI147" s="524">
        <v>0</v>
      </c>
      <c r="AJ147" s="395">
        <v>1</v>
      </c>
      <c r="AK147" s="395">
        <v>0</v>
      </c>
      <c r="AL147" s="395">
        <v>4</v>
      </c>
      <c r="AM147" s="395">
        <v>4</v>
      </c>
      <c r="AN147" s="395">
        <v>0</v>
      </c>
      <c r="AO147" s="525">
        <v>0</v>
      </c>
      <c r="AP147" s="396">
        <v>0</v>
      </c>
      <c r="AQ147" s="526">
        <v>11</v>
      </c>
      <c r="AR147" s="527">
        <v>13</v>
      </c>
      <c r="AS147" s="527">
        <v>11</v>
      </c>
      <c r="AT147" s="527">
        <v>0</v>
      </c>
      <c r="AU147" s="527">
        <v>5</v>
      </c>
      <c r="AV147" s="395">
        <v>0</v>
      </c>
      <c r="AW147" s="395">
        <v>6</v>
      </c>
      <c r="AX147" s="395">
        <v>0</v>
      </c>
      <c r="AY147" s="395">
        <v>2</v>
      </c>
      <c r="AZ147" s="395">
        <v>0</v>
      </c>
      <c r="BA147" s="422"/>
      <c r="BB147" s="422"/>
      <c r="BC147" s="422"/>
      <c r="BD147" s="422"/>
      <c r="BE147" s="422"/>
      <c r="BF147" s="422"/>
      <c r="BG147" s="422"/>
      <c r="BH147" s="422"/>
      <c r="BI147" s="423">
        <f t="shared" si="7"/>
        <v>11</v>
      </c>
      <c r="BJ147" s="422"/>
      <c r="BK147" s="422"/>
      <c r="BL147" s="422"/>
      <c r="BM147" s="422"/>
      <c r="BN147" s="422"/>
      <c r="BO147" s="528">
        <v>1.25</v>
      </c>
      <c r="BP147" s="423">
        <f t="shared" si="8"/>
        <v>11</v>
      </c>
      <c r="BQ147" s="422"/>
      <c r="BR147" s="422"/>
      <c r="BS147" s="422"/>
      <c r="BT147" s="422"/>
      <c r="BU147" s="422"/>
      <c r="BV147" s="422"/>
      <c r="BW147" s="422"/>
      <c r="BX147" s="422"/>
      <c r="BY147" s="422"/>
      <c r="BZ147" s="422"/>
      <c r="CA147" s="422"/>
      <c r="CB147" s="422"/>
      <c r="CC147" s="422"/>
      <c r="CD147" s="422"/>
      <c r="CE147" s="422"/>
      <c r="CF147" s="422"/>
      <c r="CG147" s="547"/>
    </row>
    <row r="148" spans="1:85" ht="16.5" customHeight="1">
      <c r="A148" s="80">
        <v>144</v>
      </c>
      <c r="B148" s="86" t="s">
        <v>1020</v>
      </c>
      <c r="C148" s="88" t="s">
        <v>28</v>
      </c>
      <c r="D148" s="86" t="s">
        <v>2233</v>
      </c>
      <c r="E148" s="86" t="s">
        <v>918</v>
      </c>
      <c r="F148" s="87" t="s">
        <v>727</v>
      </c>
      <c r="G148" s="90" t="s">
        <v>1021</v>
      </c>
      <c r="H148" s="512">
        <v>4</v>
      </c>
      <c r="I148" s="390" t="s">
        <v>2353</v>
      </c>
      <c r="J148" s="390"/>
      <c r="K148" s="88" t="s">
        <v>5123</v>
      </c>
      <c r="L148" s="522">
        <v>2</v>
      </c>
      <c r="M148" s="367">
        <v>1</v>
      </c>
      <c r="N148" s="367">
        <v>1</v>
      </c>
      <c r="O148" s="523">
        <v>2</v>
      </c>
      <c r="P148" s="523">
        <v>1</v>
      </c>
      <c r="Q148" s="523">
        <v>0</v>
      </c>
      <c r="R148" s="523">
        <v>1</v>
      </c>
      <c r="S148" s="523">
        <v>1</v>
      </c>
      <c r="T148" s="523">
        <v>0</v>
      </c>
      <c r="U148" s="524">
        <v>0</v>
      </c>
      <c r="V148" s="524">
        <v>0</v>
      </c>
      <c r="W148" s="524">
        <v>0</v>
      </c>
      <c r="X148" s="524">
        <v>0</v>
      </c>
      <c r="Y148" s="524">
        <v>0</v>
      </c>
      <c r="Z148" s="524">
        <v>0</v>
      </c>
      <c r="AA148" s="524">
        <v>1</v>
      </c>
      <c r="AB148" s="524">
        <v>1</v>
      </c>
      <c r="AC148" s="524">
        <v>0</v>
      </c>
      <c r="AD148" s="524">
        <v>5</v>
      </c>
      <c r="AE148" s="524">
        <v>1</v>
      </c>
      <c r="AF148" s="524">
        <v>0</v>
      </c>
      <c r="AG148" s="524">
        <v>0</v>
      </c>
      <c r="AH148" s="524">
        <v>0</v>
      </c>
      <c r="AI148" s="524">
        <v>0</v>
      </c>
      <c r="AJ148" s="395">
        <v>1</v>
      </c>
      <c r="AK148" s="395">
        <v>0</v>
      </c>
      <c r="AL148" s="395">
        <v>3</v>
      </c>
      <c r="AM148" s="395">
        <v>3</v>
      </c>
      <c r="AN148" s="395">
        <v>0</v>
      </c>
      <c r="AO148" s="525">
        <v>0</v>
      </c>
      <c r="AP148" s="396">
        <v>0</v>
      </c>
      <c r="AQ148" s="526">
        <v>12</v>
      </c>
      <c r="AR148" s="527">
        <v>13</v>
      </c>
      <c r="AS148" s="527">
        <v>11</v>
      </c>
      <c r="AT148" s="527">
        <v>0</v>
      </c>
      <c r="AU148" s="527">
        <v>6</v>
      </c>
      <c r="AV148" s="395">
        <v>0</v>
      </c>
      <c r="AW148" s="395">
        <v>5</v>
      </c>
      <c r="AX148" s="395">
        <v>0</v>
      </c>
      <c r="AY148" s="395">
        <v>2</v>
      </c>
      <c r="AZ148" s="395">
        <v>0</v>
      </c>
      <c r="BA148" s="422"/>
      <c r="BB148" s="422"/>
      <c r="BC148" s="422"/>
      <c r="BD148" s="422"/>
      <c r="BE148" s="422"/>
      <c r="BF148" s="422"/>
      <c r="BG148" s="422"/>
      <c r="BH148" s="422"/>
      <c r="BI148" s="423">
        <f t="shared" si="7"/>
        <v>11</v>
      </c>
      <c r="BJ148" s="422"/>
      <c r="BK148" s="422"/>
      <c r="BL148" s="422"/>
      <c r="BM148" s="422"/>
      <c r="BN148" s="422"/>
      <c r="BO148" s="528">
        <v>1.234</v>
      </c>
      <c r="BP148" s="423">
        <f t="shared" si="8"/>
        <v>11</v>
      </c>
      <c r="BQ148" s="422"/>
      <c r="BR148" s="422"/>
      <c r="BS148" s="422"/>
      <c r="BT148" s="422"/>
      <c r="BU148" s="422"/>
      <c r="BV148" s="422"/>
      <c r="BW148" s="422"/>
      <c r="BX148" s="422"/>
      <c r="BY148" s="422"/>
      <c r="BZ148" s="422"/>
      <c r="CA148" s="422"/>
      <c r="CB148" s="422"/>
      <c r="CC148" s="422"/>
      <c r="CD148" s="422"/>
      <c r="CE148" s="422"/>
      <c r="CF148" s="422"/>
      <c r="CG148" s="547"/>
    </row>
    <row r="149" spans="1:85" ht="16.5" customHeight="1">
      <c r="A149" s="81">
        <v>145</v>
      </c>
      <c r="B149" s="86" t="s">
        <v>1022</v>
      </c>
      <c r="C149" s="88" t="s">
        <v>28</v>
      </c>
      <c r="D149" s="86" t="s">
        <v>2233</v>
      </c>
      <c r="E149" s="86" t="s">
        <v>918</v>
      </c>
      <c r="F149" s="87" t="s">
        <v>727</v>
      </c>
      <c r="G149" s="90" t="s">
        <v>1023</v>
      </c>
      <c r="H149" s="512">
        <v>2</v>
      </c>
      <c r="I149" s="390" t="s">
        <v>2353</v>
      </c>
      <c r="J149" s="390"/>
      <c r="K149" s="88" t="s">
        <v>5123</v>
      </c>
      <c r="L149" s="522">
        <v>2</v>
      </c>
      <c r="M149" s="367">
        <v>1</v>
      </c>
      <c r="N149" s="367">
        <v>1</v>
      </c>
      <c r="O149" s="523">
        <v>3</v>
      </c>
      <c r="P149" s="523">
        <v>2</v>
      </c>
      <c r="Q149" s="523">
        <v>0</v>
      </c>
      <c r="R149" s="523">
        <v>3</v>
      </c>
      <c r="S149" s="523">
        <v>1</v>
      </c>
      <c r="T149" s="523">
        <v>0</v>
      </c>
      <c r="U149" s="524">
        <v>0</v>
      </c>
      <c r="V149" s="524">
        <v>0</v>
      </c>
      <c r="W149" s="524">
        <v>0</v>
      </c>
      <c r="X149" s="524">
        <v>0</v>
      </c>
      <c r="Y149" s="524">
        <v>0</v>
      </c>
      <c r="Z149" s="524">
        <v>0</v>
      </c>
      <c r="AA149" s="524">
        <v>1</v>
      </c>
      <c r="AB149" s="524">
        <v>1</v>
      </c>
      <c r="AC149" s="524">
        <v>0</v>
      </c>
      <c r="AD149" s="524">
        <v>8</v>
      </c>
      <c r="AE149" s="524">
        <v>2</v>
      </c>
      <c r="AF149" s="524">
        <v>0</v>
      </c>
      <c r="AG149" s="524">
        <v>0</v>
      </c>
      <c r="AH149" s="524">
        <v>0</v>
      </c>
      <c r="AI149" s="524">
        <v>0</v>
      </c>
      <c r="AJ149" s="395">
        <v>1</v>
      </c>
      <c r="AK149" s="395">
        <v>0</v>
      </c>
      <c r="AL149" s="395">
        <v>3</v>
      </c>
      <c r="AM149" s="395">
        <v>3</v>
      </c>
      <c r="AN149" s="395">
        <v>0</v>
      </c>
      <c r="AO149" s="525">
        <v>0</v>
      </c>
      <c r="AP149" s="396">
        <v>0</v>
      </c>
      <c r="AQ149" s="526">
        <v>11</v>
      </c>
      <c r="AR149" s="527">
        <v>11</v>
      </c>
      <c r="AS149" s="527">
        <v>11</v>
      </c>
      <c r="AT149" s="527">
        <v>0</v>
      </c>
      <c r="AU149" s="527">
        <v>10</v>
      </c>
      <c r="AV149" s="395">
        <v>0</v>
      </c>
      <c r="AW149" s="395">
        <v>4</v>
      </c>
      <c r="AX149" s="395">
        <v>0</v>
      </c>
      <c r="AY149" s="395">
        <v>2</v>
      </c>
      <c r="AZ149" s="395">
        <v>0</v>
      </c>
      <c r="BA149" s="422"/>
      <c r="BB149" s="422"/>
      <c r="BC149" s="422"/>
      <c r="BD149" s="422"/>
      <c r="BE149" s="422"/>
      <c r="BF149" s="422"/>
      <c r="BG149" s="422"/>
      <c r="BH149" s="422"/>
      <c r="BI149" s="423">
        <f t="shared" si="7"/>
        <v>11</v>
      </c>
      <c r="BJ149" s="422"/>
      <c r="BK149" s="422"/>
      <c r="BL149" s="422"/>
      <c r="BM149" s="422"/>
      <c r="BN149" s="422"/>
      <c r="BO149" s="528">
        <v>7.8899999999999998E-2</v>
      </c>
      <c r="BP149" s="423">
        <f t="shared" si="8"/>
        <v>11</v>
      </c>
      <c r="BQ149" s="422"/>
      <c r="BR149" s="422"/>
      <c r="BS149" s="422"/>
      <c r="BT149" s="422"/>
      <c r="BU149" s="422"/>
      <c r="BV149" s="422"/>
      <c r="BW149" s="422"/>
      <c r="BX149" s="422"/>
      <c r="BY149" s="422"/>
      <c r="BZ149" s="422"/>
      <c r="CA149" s="422"/>
      <c r="CB149" s="422"/>
      <c r="CC149" s="422"/>
      <c r="CD149" s="422"/>
      <c r="CE149" s="422"/>
      <c r="CF149" s="422"/>
      <c r="CG149" s="547"/>
    </row>
    <row r="150" spans="1:85" ht="16.5" customHeight="1">
      <c r="A150" s="80">
        <v>146</v>
      </c>
      <c r="B150" s="86" t="s">
        <v>1024</v>
      </c>
      <c r="C150" s="88" t="s">
        <v>28</v>
      </c>
      <c r="D150" s="86" t="s">
        <v>2233</v>
      </c>
      <c r="E150" s="86" t="s">
        <v>918</v>
      </c>
      <c r="F150" s="87" t="s">
        <v>727</v>
      </c>
      <c r="G150" s="90" t="s">
        <v>1025</v>
      </c>
      <c r="H150" s="512">
        <v>4</v>
      </c>
      <c r="I150" s="390" t="s">
        <v>2353</v>
      </c>
      <c r="J150" s="390"/>
      <c r="K150" s="88" t="s">
        <v>5123</v>
      </c>
      <c r="L150" s="522">
        <v>2</v>
      </c>
      <c r="M150" s="367">
        <v>1</v>
      </c>
      <c r="N150" s="367">
        <v>1</v>
      </c>
      <c r="O150" s="523">
        <v>2</v>
      </c>
      <c r="P150" s="523">
        <v>1</v>
      </c>
      <c r="Q150" s="523">
        <v>0</v>
      </c>
      <c r="R150" s="523">
        <v>1</v>
      </c>
      <c r="S150" s="523">
        <v>0</v>
      </c>
      <c r="T150" s="523">
        <v>0</v>
      </c>
      <c r="U150" s="524">
        <v>0</v>
      </c>
      <c r="V150" s="524">
        <v>0</v>
      </c>
      <c r="W150" s="524">
        <v>0</v>
      </c>
      <c r="X150" s="524">
        <v>0</v>
      </c>
      <c r="Y150" s="524">
        <v>0</v>
      </c>
      <c r="Z150" s="524">
        <v>0</v>
      </c>
      <c r="AA150" s="524">
        <v>4</v>
      </c>
      <c r="AB150" s="524">
        <v>1</v>
      </c>
      <c r="AC150" s="524">
        <v>0</v>
      </c>
      <c r="AD150" s="524">
        <v>1</v>
      </c>
      <c r="AE150" s="524">
        <v>0</v>
      </c>
      <c r="AF150" s="524">
        <v>0</v>
      </c>
      <c r="AG150" s="524">
        <v>0</v>
      </c>
      <c r="AH150" s="524">
        <v>0</v>
      </c>
      <c r="AI150" s="524">
        <v>0</v>
      </c>
      <c r="AJ150" s="395">
        <v>1</v>
      </c>
      <c r="AK150" s="395">
        <v>0</v>
      </c>
      <c r="AL150" s="395">
        <v>3</v>
      </c>
      <c r="AM150" s="395">
        <v>3</v>
      </c>
      <c r="AN150" s="395">
        <v>0</v>
      </c>
      <c r="AO150" s="525">
        <v>0</v>
      </c>
      <c r="AP150" s="396">
        <v>0</v>
      </c>
      <c r="AQ150" s="526">
        <v>11</v>
      </c>
      <c r="AR150" s="527">
        <v>12</v>
      </c>
      <c r="AS150" s="527">
        <v>11</v>
      </c>
      <c r="AT150" s="527">
        <v>0</v>
      </c>
      <c r="AU150" s="527">
        <v>6</v>
      </c>
      <c r="AV150" s="395">
        <v>0</v>
      </c>
      <c r="AW150" s="395">
        <v>5</v>
      </c>
      <c r="AX150" s="395">
        <v>0</v>
      </c>
      <c r="AY150" s="395">
        <v>2</v>
      </c>
      <c r="AZ150" s="395">
        <v>0</v>
      </c>
      <c r="BA150" s="422"/>
      <c r="BB150" s="422"/>
      <c r="BC150" s="422"/>
      <c r="BD150" s="422"/>
      <c r="BE150" s="422"/>
      <c r="BF150" s="422"/>
      <c r="BG150" s="422"/>
      <c r="BH150" s="422"/>
      <c r="BI150" s="423">
        <f t="shared" si="7"/>
        <v>11</v>
      </c>
      <c r="BJ150" s="422"/>
      <c r="BK150" s="422"/>
      <c r="BL150" s="422"/>
      <c r="BM150" s="422"/>
      <c r="BN150" s="422"/>
      <c r="BO150" s="528">
        <v>0.58299999999999996</v>
      </c>
      <c r="BP150" s="423">
        <f t="shared" si="8"/>
        <v>11</v>
      </c>
      <c r="BQ150" s="422"/>
      <c r="BR150" s="422"/>
      <c r="BS150" s="422"/>
      <c r="BT150" s="422"/>
      <c r="BU150" s="422"/>
      <c r="BV150" s="422"/>
      <c r="BW150" s="422"/>
      <c r="BX150" s="422"/>
      <c r="BY150" s="422"/>
      <c r="BZ150" s="422"/>
      <c r="CA150" s="422"/>
      <c r="CB150" s="422"/>
      <c r="CC150" s="422"/>
      <c r="CD150" s="422"/>
      <c r="CE150" s="422"/>
      <c r="CF150" s="422"/>
      <c r="CG150" s="547"/>
    </row>
    <row r="151" spans="1:85" ht="16.5" customHeight="1">
      <c r="A151" s="80">
        <v>147</v>
      </c>
      <c r="B151" s="86" t="s">
        <v>1026</v>
      </c>
      <c r="C151" s="88" t="s">
        <v>28</v>
      </c>
      <c r="D151" s="86" t="s">
        <v>2233</v>
      </c>
      <c r="E151" s="86" t="s">
        <v>918</v>
      </c>
      <c r="F151" s="87" t="s">
        <v>727</v>
      </c>
      <c r="G151" s="90" t="s">
        <v>1027</v>
      </c>
      <c r="H151" s="512">
        <v>4</v>
      </c>
      <c r="I151" s="390" t="s">
        <v>2353</v>
      </c>
      <c r="J151" s="390"/>
      <c r="K151" s="88" t="s">
        <v>5123</v>
      </c>
      <c r="L151" s="522">
        <v>2</v>
      </c>
      <c r="M151" s="367">
        <v>1</v>
      </c>
      <c r="N151" s="367">
        <v>1</v>
      </c>
      <c r="O151" s="523">
        <v>1</v>
      </c>
      <c r="P151" s="523">
        <v>1</v>
      </c>
      <c r="Q151" s="523">
        <v>0</v>
      </c>
      <c r="R151" s="523">
        <v>0</v>
      </c>
      <c r="S151" s="523">
        <v>0</v>
      </c>
      <c r="T151" s="523">
        <v>0</v>
      </c>
      <c r="U151" s="524">
        <v>0</v>
      </c>
      <c r="V151" s="524">
        <v>0</v>
      </c>
      <c r="W151" s="524">
        <v>0</v>
      </c>
      <c r="X151" s="524">
        <v>0</v>
      </c>
      <c r="Y151" s="524">
        <v>0</v>
      </c>
      <c r="Z151" s="524">
        <v>0</v>
      </c>
      <c r="AA151" s="524">
        <v>0</v>
      </c>
      <c r="AB151" s="524">
        <v>1</v>
      </c>
      <c r="AC151" s="524">
        <v>0</v>
      </c>
      <c r="AD151" s="524">
        <v>2</v>
      </c>
      <c r="AE151" s="524">
        <v>1</v>
      </c>
      <c r="AF151" s="524">
        <v>0</v>
      </c>
      <c r="AG151" s="524">
        <v>0</v>
      </c>
      <c r="AH151" s="524">
        <v>0</v>
      </c>
      <c r="AI151" s="524">
        <v>0</v>
      </c>
      <c r="AJ151" s="395">
        <v>1</v>
      </c>
      <c r="AK151" s="395">
        <v>0</v>
      </c>
      <c r="AL151" s="395">
        <v>5</v>
      </c>
      <c r="AM151" s="395">
        <v>5</v>
      </c>
      <c r="AN151" s="395">
        <v>0</v>
      </c>
      <c r="AO151" s="525">
        <v>0</v>
      </c>
      <c r="AP151" s="396">
        <v>0</v>
      </c>
      <c r="AQ151" s="526">
        <v>11</v>
      </c>
      <c r="AR151" s="527">
        <v>12</v>
      </c>
      <c r="AS151" s="527">
        <v>11</v>
      </c>
      <c r="AT151" s="527">
        <v>0</v>
      </c>
      <c r="AU151" s="527">
        <v>5</v>
      </c>
      <c r="AV151" s="395">
        <v>0</v>
      </c>
      <c r="AW151" s="395">
        <v>7</v>
      </c>
      <c r="AX151" s="395">
        <v>0</v>
      </c>
      <c r="AY151" s="395">
        <v>2</v>
      </c>
      <c r="AZ151" s="395">
        <v>0</v>
      </c>
      <c r="BA151" s="422"/>
      <c r="BB151" s="422"/>
      <c r="BC151" s="422"/>
      <c r="BD151" s="422"/>
      <c r="BE151" s="422"/>
      <c r="BF151" s="422"/>
      <c r="BG151" s="422"/>
      <c r="BH151" s="422"/>
      <c r="BI151" s="423">
        <f t="shared" si="7"/>
        <v>11</v>
      </c>
      <c r="BJ151" s="422"/>
      <c r="BK151" s="422"/>
      <c r="BL151" s="422"/>
      <c r="BM151" s="422"/>
      <c r="BN151" s="422"/>
      <c r="BO151" s="528">
        <v>0</v>
      </c>
      <c r="BP151" s="423">
        <f t="shared" si="8"/>
        <v>11</v>
      </c>
      <c r="BQ151" s="422"/>
      <c r="BR151" s="422"/>
      <c r="BS151" s="422"/>
      <c r="BT151" s="422"/>
      <c r="BU151" s="422"/>
      <c r="BV151" s="422"/>
      <c r="BW151" s="422"/>
      <c r="BX151" s="422"/>
      <c r="BY151" s="422"/>
      <c r="BZ151" s="422"/>
      <c r="CA151" s="422"/>
      <c r="CB151" s="422"/>
      <c r="CC151" s="422"/>
      <c r="CD151" s="422"/>
      <c r="CE151" s="422"/>
      <c r="CF151" s="422"/>
      <c r="CG151" s="547"/>
    </row>
    <row r="152" spans="1:85" ht="16.5" customHeight="1">
      <c r="A152" s="81">
        <v>148</v>
      </c>
      <c r="B152" s="86" t="s">
        <v>1028</v>
      </c>
      <c r="C152" s="88" t="s">
        <v>28</v>
      </c>
      <c r="D152" s="86" t="s">
        <v>2233</v>
      </c>
      <c r="E152" s="86" t="s">
        <v>918</v>
      </c>
      <c r="F152" s="87" t="s">
        <v>727</v>
      </c>
      <c r="G152" s="90" t="s">
        <v>1029</v>
      </c>
      <c r="H152" s="512">
        <v>2</v>
      </c>
      <c r="I152" s="390" t="s">
        <v>2353</v>
      </c>
      <c r="J152" s="390"/>
      <c r="K152" s="88" t="s">
        <v>5123</v>
      </c>
      <c r="L152" s="522">
        <v>2</v>
      </c>
      <c r="M152" s="367">
        <v>1</v>
      </c>
      <c r="N152" s="367">
        <v>1</v>
      </c>
      <c r="O152" s="523">
        <v>2</v>
      </c>
      <c r="P152" s="523">
        <v>2</v>
      </c>
      <c r="Q152" s="523">
        <v>0</v>
      </c>
      <c r="R152" s="523">
        <v>0</v>
      </c>
      <c r="S152" s="523">
        <v>1</v>
      </c>
      <c r="T152" s="523">
        <v>0</v>
      </c>
      <c r="U152" s="524">
        <v>0</v>
      </c>
      <c r="V152" s="524">
        <v>0</v>
      </c>
      <c r="W152" s="524">
        <v>0</v>
      </c>
      <c r="X152" s="524">
        <v>0</v>
      </c>
      <c r="Y152" s="524">
        <v>0</v>
      </c>
      <c r="Z152" s="524">
        <v>0</v>
      </c>
      <c r="AA152" s="524">
        <v>6</v>
      </c>
      <c r="AB152" s="524">
        <v>2</v>
      </c>
      <c r="AC152" s="524">
        <v>0</v>
      </c>
      <c r="AD152" s="524">
        <v>0</v>
      </c>
      <c r="AE152" s="524">
        <v>0</v>
      </c>
      <c r="AF152" s="524">
        <v>0</v>
      </c>
      <c r="AG152" s="524">
        <v>0</v>
      </c>
      <c r="AH152" s="524">
        <v>0</v>
      </c>
      <c r="AI152" s="524">
        <v>0</v>
      </c>
      <c r="AJ152" s="395">
        <v>1</v>
      </c>
      <c r="AK152" s="395">
        <v>0</v>
      </c>
      <c r="AL152" s="395">
        <v>3</v>
      </c>
      <c r="AM152" s="395">
        <v>3</v>
      </c>
      <c r="AN152" s="395">
        <v>0</v>
      </c>
      <c r="AO152" s="525">
        <v>0</v>
      </c>
      <c r="AP152" s="396">
        <v>0</v>
      </c>
      <c r="AQ152" s="526">
        <v>11</v>
      </c>
      <c r="AR152" s="527">
        <v>14</v>
      </c>
      <c r="AS152" s="527">
        <v>11</v>
      </c>
      <c r="AT152" s="527">
        <v>0</v>
      </c>
      <c r="AU152" s="527">
        <v>9</v>
      </c>
      <c r="AV152" s="395">
        <v>0</v>
      </c>
      <c r="AW152" s="395">
        <v>5</v>
      </c>
      <c r="AX152" s="395">
        <v>0</v>
      </c>
      <c r="AY152" s="395">
        <v>2</v>
      </c>
      <c r="AZ152" s="395">
        <v>0</v>
      </c>
      <c r="BA152" s="422"/>
      <c r="BB152" s="422"/>
      <c r="BC152" s="422"/>
      <c r="BD152" s="422"/>
      <c r="BE152" s="422"/>
      <c r="BF152" s="422"/>
      <c r="BG152" s="422"/>
      <c r="BH152" s="422"/>
      <c r="BI152" s="423">
        <f t="shared" si="7"/>
        <v>11</v>
      </c>
      <c r="BJ152" s="422"/>
      <c r="BK152" s="422"/>
      <c r="BL152" s="422"/>
      <c r="BM152" s="422"/>
      <c r="BN152" s="422"/>
      <c r="BO152" s="528">
        <v>0.4</v>
      </c>
      <c r="BP152" s="423">
        <f t="shared" si="8"/>
        <v>11</v>
      </c>
      <c r="BQ152" s="422"/>
      <c r="BR152" s="422"/>
      <c r="BS152" s="422"/>
      <c r="BT152" s="422"/>
      <c r="BU152" s="422"/>
      <c r="BV152" s="422"/>
      <c r="BW152" s="422"/>
      <c r="BX152" s="422"/>
      <c r="BY152" s="422"/>
      <c r="BZ152" s="422"/>
      <c r="CA152" s="422"/>
      <c r="CB152" s="422"/>
      <c r="CC152" s="422"/>
      <c r="CD152" s="422"/>
      <c r="CE152" s="422"/>
      <c r="CF152" s="422"/>
      <c r="CG152" s="547"/>
    </row>
    <row r="153" spans="1:85" ht="16.5" customHeight="1">
      <c r="A153" s="80">
        <v>149</v>
      </c>
      <c r="B153" s="86" t="s">
        <v>1030</v>
      </c>
      <c r="C153" s="88" t="s">
        <v>28</v>
      </c>
      <c r="D153" s="86" t="s">
        <v>2233</v>
      </c>
      <c r="E153" s="86" t="s">
        <v>918</v>
      </c>
      <c r="F153" s="87" t="s">
        <v>727</v>
      </c>
      <c r="G153" s="90" t="s">
        <v>1031</v>
      </c>
      <c r="H153" s="512">
        <v>2</v>
      </c>
      <c r="I153" s="390" t="s">
        <v>2353</v>
      </c>
      <c r="J153" s="390"/>
      <c r="K153" s="88" t="s">
        <v>5123</v>
      </c>
      <c r="L153" s="522">
        <v>2</v>
      </c>
      <c r="M153" s="367">
        <v>1</v>
      </c>
      <c r="N153" s="367">
        <v>1</v>
      </c>
      <c r="O153" s="523">
        <v>3</v>
      </c>
      <c r="P153" s="523">
        <v>2</v>
      </c>
      <c r="Q153" s="523">
        <v>0</v>
      </c>
      <c r="R153" s="523">
        <v>1</v>
      </c>
      <c r="S153" s="523">
        <v>1</v>
      </c>
      <c r="T153" s="523">
        <v>0</v>
      </c>
      <c r="U153" s="524">
        <v>0</v>
      </c>
      <c r="V153" s="524">
        <v>0</v>
      </c>
      <c r="W153" s="524">
        <v>0</v>
      </c>
      <c r="X153" s="524">
        <v>0</v>
      </c>
      <c r="Y153" s="524">
        <v>0</v>
      </c>
      <c r="Z153" s="524">
        <v>0</v>
      </c>
      <c r="AA153" s="524">
        <v>1</v>
      </c>
      <c r="AB153" s="524">
        <v>1</v>
      </c>
      <c r="AC153" s="524">
        <v>0</v>
      </c>
      <c r="AD153" s="524">
        <v>7</v>
      </c>
      <c r="AE153" s="524">
        <v>1</v>
      </c>
      <c r="AF153" s="524">
        <v>0</v>
      </c>
      <c r="AG153" s="524">
        <v>0</v>
      </c>
      <c r="AH153" s="524">
        <v>0</v>
      </c>
      <c r="AI153" s="524">
        <v>0</v>
      </c>
      <c r="AJ153" s="395">
        <v>1</v>
      </c>
      <c r="AK153" s="395">
        <v>0</v>
      </c>
      <c r="AL153" s="395">
        <v>3</v>
      </c>
      <c r="AM153" s="395">
        <v>3</v>
      </c>
      <c r="AN153" s="395">
        <v>0</v>
      </c>
      <c r="AO153" s="525">
        <v>0</v>
      </c>
      <c r="AP153" s="396">
        <v>0</v>
      </c>
      <c r="AQ153" s="526">
        <v>12</v>
      </c>
      <c r="AR153" s="527">
        <v>12</v>
      </c>
      <c r="AS153" s="527">
        <v>11</v>
      </c>
      <c r="AT153" s="527">
        <v>0</v>
      </c>
      <c r="AU153" s="527">
        <v>6</v>
      </c>
      <c r="AV153" s="395">
        <v>0</v>
      </c>
      <c r="AW153" s="395">
        <v>5</v>
      </c>
      <c r="AX153" s="395">
        <v>0</v>
      </c>
      <c r="AY153" s="395">
        <v>2</v>
      </c>
      <c r="AZ153" s="395">
        <v>0</v>
      </c>
      <c r="BA153" s="422"/>
      <c r="BB153" s="422"/>
      <c r="BC153" s="422"/>
      <c r="BD153" s="422"/>
      <c r="BE153" s="422"/>
      <c r="BF153" s="422"/>
      <c r="BG153" s="422"/>
      <c r="BH153" s="422"/>
      <c r="BI153" s="423">
        <f t="shared" si="7"/>
        <v>11</v>
      </c>
      <c r="BJ153" s="422"/>
      <c r="BK153" s="422"/>
      <c r="BL153" s="422"/>
      <c r="BM153" s="422"/>
      <c r="BN153" s="422"/>
      <c r="BO153" s="528">
        <v>1.2857000000000001</v>
      </c>
      <c r="BP153" s="423">
        <f t="shared" si="8"/>
        <v>11</v>
      </c>
      <c r="BQ153" s="422"/>
      <c r="BR153" s="422"/>
      <c r="BS153" s="422"/>
      <c r="BT153" s="422"/>
      <c r="BU153" s="422"/>
      <c r="BV153" s="422"/>
      <c r="BW153" s="422"/>
      <c r="BX153" s="422"/>
      <c r="BY153" s="422"/>
      <c r="BZ153" s="422"/>
      <c r="CA153" s="422"/>
      <c r="CB153" s="422"/>
      <c r="CC153" s="422"/>
      <c r="CD153" s="422"/>
      <c r="CE153" s="422"/>
      <c r="CF153" s="422"/>
      <c r="CG153" s="547"/>
    </row>
    <row r="154" spans="1:85" ht="16.5" customHeight="1">
      <c r="A154" s="80">
        <v>150</v>
      </c>
      <c r="B154" s="86" t="s">
        <v>1032</v>
      </c>
      <c r="C154" s="88" t="s">
        <v>28</v>
      </c>
      <c r="D154" s="86" t="s">
        <v>2233</v>
      </c>
      <c r="E154" s="86" t="s">
        <v>918</v>
      </c>
      <c r="F154" s="91" t="s">
        <v>724</v>
      </c>
      <c r="G154" s="90" t="s">
        <v>1033</v>
      </c>
      <c r="H154" s="512">
        <v>2</v>
      </c>
      <c r="I154" s="390" t="s">
        <v>26</v>
      </c>
      <c r="J154" s="390"/>
      <c r="K154" s="88" t="s">
        <v>5123</v>
      </c>
      <c r="L154" s="522">
        <v>2</v>
      </c>
      <c r="M154" s="367">
        <v>1</v>
      </c>
      <c r="N154" s="367">
        <v>1</v>
      </c>
      <c r="O154" s="523">
        <v>13</v>
      </c>
      <c r="P154" s="523">
        <v>3</v>
      </c>
      <c r="Q154" s="523">
        <v>0</v>
      </c>
      <c r="R154" s="523">
        <v>1</v>
      </c>
      <c r="S154" s="523">
        <v>0</v>
      </c>
      <c r="T154" s="523">
        <v>0</v>
      </c>
      <c r="U154" s="524">
        <v>0</v>
      </c>
      <c r="V154" s="524">
        <v>0</v>
      </c>
      <c r="W154" s="524">
        <v>0</v>
      </c>
      <c r="X154" s="524">
        <v>0</v>
      </c>
      <c r="Y154" s="524">
        <v>0</v>
      </c>
      <c r="Z154" s="524">
        <v>0</v>
      </c>
      <c r="AA154" s="524">
        <v>0</v>
      </c>
      <c r="AB154" s="524">
        <v>0</v>
      </c>
      <c r="AC154" s="524">
        <v>0</v>
      </c>
      <c r="AD154" s="524">
        <v>25</v>
      </c>
      <c r="AE154" s="524">
        <v>5</v>
      </c>
      <c r="AF154" s="524">
        <v>15</v>
      </c>
      <c r="AG154" s="524">
        <v>0</v>
      </c>
      <c r="AH154" s="524">
        <v>0</v>
      </c>
      <c r="AI154" s="524">
        <v>0</v>
      </c>
      <c r="AJ154" s="395">
        <v>1</v>
      </c>
      <c r="AK154" s="395">
        <v>0</v>
      </c>
      <c r="AL154" s="395">
        <v>3</v>
      </c>
      <c r="AM154" s="395">
        <v>3</v>
      </c>
      <c r="AN154" s="395">
        <v>0</v>
      </c>
      <c r="AO154" s="525">
        <v>0</v>
      </c>
      <c r="AP154" s="396">
        <v>0</v>
      </c>
      <c r="AQ154" s="526">
        <v>19</v>
      </c>
      <c r="AR154" s="527">
        <v>20</v>
      </c>
      <c r="AS154" s="527">
        <v>19</v>
      </c>
      <c r="AT154" s="527">
        <v>0</v>
      </c>
      <c r="AU154" s="527">
        <v>10</v>
      </c>
      <c r="AV154" s="395">
        <v>0</v>
      </c>
      <c r="AW154" s="395">
        <v>5</v>
      </c>
      <c r="AX154" s="395">
        <v>0</v>
      </c>
      <c r="AY154" s="395">
        <v>2</v>
      </c>
      <c r="AZ154" s="395">
        <v>0</v>
      </c>
      <c r="BA154" s="422"/>
      <c r="BB154" s="422"/>
      <c r="BC154" s="422"/>
      <c r="BD154" s="422"/>
      <c r="BE154" s="422"/>
      <c r="BF154" s="422"/>
      <c r="BG154" s="422"/>
      <c r="BH154" s="422"/>
      <c r="BI154" s="423">
        <f t="shared" si="7"/>
        <v>19</v>
      </c>
      <c r="BJ154" s="422"/>
      <c r="BK154" s="422"/>
      <c r="BL154" s="422"/>
      <c r="BM154" s="422"/>
      <c r="BN154" s="422"/>
      <c r="BO154" s="528">
        <v>0.61499999999999999</v>
      </c>
      <c r="BP154" s="423">
        <f t="shared" si="8"/>
        <v>19</v>
      </c>
      <c r="BQ154" s="422"/>
      <c r="BR154" s="422"/>
      <c r="BS154" s="422"/>
      <c r="BT154" s="422"/>
      <c r="BU154" s="422"/>
      <c r="BV154" s="422"/>
      <c r="BW154" s="422"/>
      <c r="BX154" s="422"/>
      <c r="BY154" s="422"/>
      <c r="BZ154" s="422"/>
      <c r="CA154" s="422"/>
      <c r="CB154" s="422"/>
      <c r="CC154" s="422"/>
      <c r="CD154" s="422"/>
      <c r="CE154" s="422"/>
      <c r="CF154" s="422"/>
      <c r="CG154" s="547"/>
    </row>
    <row r="155" spans="1:85" ht="16.5" customHeight="1">
      <c r="A155" s="81">
        <v>151</v>
      </c>
      <c r="B155" s="86" t="s">
        <v>1034</v>
      </c>
      <c r="C155" s="88" t="s">
        <v>28</v>
      </c>
      <c r="D155" s="86" t="s">
        <v>2233</v>
      </c>
      <c r="E155" s="86" t="s">
        <v>918</v>
      </c>
      <c r="F155" s="91" t="s">
        <v>724</v>
      </c>
      <c r="G155" s="90" t="s">
        <v>1035</v>
      </c>
      <c r="H155" s="512">
        <v>6</v>
      </c>
      <c r="I155" s="390" t="s">
        <v>26</v>
      </c>
      <c r="J155" s="390"/>
      <c r="K155" s="88" t="s">
        <v>5123</v>
      </c>
      <c r="L155" s="522">
        <v>2</v>
      </c>
      <c r="M155" s="367">
        <v>1</v>
      </c>
      <c r="N155" s="367">
        <v>1</v>
      </c>
      <c r="O155" s="523">
        <v>7</v>
      </c>
      <c r="P155" s="523">
        <v>3</v>
      </c>
      <c r="Q155" s="523">
        <v>0</v>
      </c>
      <c r="R155" s="523">
        <v>0</v>
      </c>
      <c r="S155" s="523">
        <v>0</v>
      </c>
      <c r="T155" s="523">
        <v>0</v>
      </c>
      <c r="U155" s="524">
        <v>0</v>
      </c>
      <c r="V155" s="524">
        <v>0</v>
      </c>
      <c r="W155" s="524">
        <v>0</v>
      </c>
      <c r="X155" s="524">
        <v>0</v>
      </c>
      <c r="Y155" s="524">
        <v>0</v>
      </c>
      <c r="Z155" s="524">
        <v>0</v>
      </c>
      <c r="AA155" s="524">
        <v>12</v>
      </c>
      <c r="AB155" s="524">
        <v>7</v>
      </c>
      <c r="AC155" s="524">
        <v>0</v>
      </c>
      <c r="AD155" s="524">
        <v>1</v>
      </c>
      <c r="AE155" s="524">
        <v>0</v>
      </c>
      <c r="AF155" s="524">
        <v>0</v>
      </c>
      <c r="AG155" s="524">
        <v>0</v>
      </c>
      <c r="AH155" s="524">
        <v>0</v>
      </c>
      <c r="AI155" s="524">
        <v>0</v>
      </c>
      <c r="AJ155" s="395">
        <v>1</v>
      </c>
      <c r="AK155" s="395">
        <v>0</v>
      </c>
      <c r="AL155" s="395">
        <v>12</v>
      </c>
      <c r="AM155" s="395">
        <v>12</v>
      </c>
      <c r="AN155" s="395">
        <v>0</v>
      </c>
      <c r="AO155" s="525">
        <v>0</v>
      </c>
      <c r="AP155" s="396">
        <v>0</v>
      </c>
      <c r="AQ155" s="526">
        <v>24</v>
      </c>
      <c r="AR155" s="527">
        <v>33</v>
      </c>
      <c r="AS155" s="527">
        <v>24</v>
      </c>
      <c r="AT155" s="527">
        <v>0</v>
      </c>
      <c r="AU155" s="527">
        <v>5</v>
      </c>
      <c r="AV155" s="395">
        <v>2</v>
      </c>
      <c r="AW155" s="395">
        <v>8</v>
      </c>
      <c r="AX155" s="395">
        <v>0</v>
      </c>
      <c r="AY155" s="395">
        <v>2</v>
      </c>
      <c r="AZ155" s="395">
        <v>0</v>
      </c>
      <c r="BA155" s="422"/>
      <c r="BB155" s="422"/>
      <c r="BC155" s="422"/>
      <c r="BD155" s="422"/>
      <c r="BE155" s="422"/>
      <c r="BF155" s="422"/>
      <c r="BG155" s="422"/>
      <c r="BH155" s="422"/>
      <c r="BI155" s="423">
        <f t="shared" si="7"/>
        <v>24</v>
      </c>
      <c r="BJ155" s="422"/>
      <c r="BK155" s="422"/>
      <c r="BL155" s="422"/>
      <c r="BM155" s="422"/>
      <c r="BN155" s="422"/>
      <c r="BO155" s="528">
        <v>0.73260000000000003</v>
      </c>
      <c r="BP155" s="423">
        <f t="shared" si="8"/>
        <v>24</v>
      </c>
      <c r="BQ155" s="422"/>
      <c r="BR155" s="422"/>
      <c r="BS155" s="422"/>
      <c r="BT155" s="422"/>
      <c r="BU155" s="422"/>
      <c r="BV155" s="422"/>
      <c r="BW155" s="422"/>
      <c r="BX155" s="422"/>
      <c r="BY155" s="422"/>
      <c r="BZ155" s="422"/>
      <c r="CA155" s="422"/>
      <c r="CB155" s="422"/>
      <c r="CC155" s="422"/>
      <c r="CD155" s="422"/>
      <c r="CE155" s="422"/>
      <c r="CF155" s="422"/>
      <c r="CG155" s="547"/>
    </row>
    <row r="156" spans="1:85" ht="16.5" customHeight="1">
      <c r="A156" s="80">
        <v>152</v>
      </c>
      <c r="B156" s="86" t="s">
        <v>1036</v>
      </c>
      <c r="C156" s="88" t="s">
        <v>28</v>
      </c>
      <c r="D156" s="86" t="s">
        <v>2233</v>
      </c>
      <c r="E156" s="86" t="s">
        <v>1037</v>
      </c>
      <c r="F156" s="87" t="s">
        <v>727</v>
      </c>
      <c r="G156" s="90" t="s">
        <v>1038</v>
      </c>
      <c r="H156" s="512">
        <v>4</v>
      </c>
      <c r="I156" s="390" t="s">
        <v>26</v>
      </c>
      <c r="J156" s="390" t="s">
        <v>35</v>
      </c>
      <c r="K156" s="88" t="s">
        <v>5123</v>
      </c>
      <c r="L156" s="522">
        <v>3</v>
      </c>
      <c r="M156" s="367">
        <v>1</v>
      </c>
      <c r="N156" s="367">
        <v>1</v>
      </c>
      <c r="O156" s="523">
        <v>19</v>
      </c>
      <c r="P156" s="523">
        <v>0</v>
      </c>
      <c r="Q156" s="523">
        <v>0</v>
      </c>
      <c r="R156" s="523">
        <v>3</v>
      </c>
      <c r="S156" s="523">
        <v>0</v>
      </c>
      <c r="T156" s="523">
        <v>0</v>
      </c>
      <c r="U156" s="524">
        <v>0</v>
      </c>
      <c r="V156" s="524">
        <v>0</v>
      </c>
      <c r="W156" s="524">
        <v>0</v>
      </c>
      <c r="X156" s="524">
        <v>0</v>
      </c>
      <c r="Y156" s="524">
        <v>0</v>
      </c>
      <c r="Z156" s="524">
        <v>0</v>
      </c>
      <c r="AA156" s="524">
        <v>0</v>
      </c>
      <c r="AB156" s="524">
        <v>0</v>
      </c>
      <c r="AC156" s="524">
        <v>0</v>
      </c>
      <c r="AD156" s="524">
        <v>32</v>
      </c>
      <c r="AE156" s="524">
        <v>1</v>
      </c>
      <c r="AF156" s="524">
        <v>0</v>
      </c>
      <c r="AG156" s="524">
        <v>5</v>
      </c>
      <c r="AH156" s="524">
        <v>0</v>
      </c>
      <c r="AI156" s="524">
        <v>0</v>
      </c>
      <c r="AJ156" s="395">
        <v>1</v>
      </c>
      <c r="AK156" s="395">
        <v>0</v>
      </c>
      <c r="AL156" s="395">
        <v>6</v>
      </c>
      <c r="AM156" s="395">
        <v>6</v>
      </c>
      <c r="AN156" s="395">
        <v>1</v>
      </c>
      <c r="AO156" s="525">
        <v>0</v>
      </c>
      <c r="AP156" s="396">
        <v>0</v>
      </c>
      <c r="AQ156" s="526">
        <v>44</v>
      </c>
      <c r="AR156" s="527">
        <v>44</v>
      </c>
      <c r="AS156" s="527">
        <v>44</v>
      </c>
      <c r="AT156" s="527">
        <v>0</v>
      </c>
      <c r="AU156" s="527">
        <v>11</v>
      </c>
      <c r="AV156" s="395">
        <v>1</v>
      </c>
      <c r="AW156" s="395">
        <v>6</v>
      </c>
      <c r="AX156" s="395">
        <v>43</v>
      </c>
      <c r="AY156" s="395">
        <v>2</v>
      </c>
      <c r="AZ156" s="395">
        <v>0</v>
      </c>
      <c r="BA156" s="422"/>
      <c r="BB156" s="422"/>
      <c r="BC156" s="422"/>
      <c r="BD156" s="422"/>
      <c r="BE156" s="422"/>
      <c r="BF156" s="422"/>
      <c r="BG156" s="422"/>
      <c r="BH156" s="422"/>
      <c r="BI156" s="423">
        <f t="shared" si="7"/>
        <v>44</v>
      </c>
      <c r="BJ156" s="422"/>
      <c r="BK156" s="422"/>
      <c r="BL156" s="422"/>
      <c r="BM156" s="422"/>
      <c r="BN156" s="422"/>
      <c r="BO156" s="528">
        <v>8.81</v>
      </c>
      <c r="BP156" s="423">
        <f t="shared" si="8"/>
        <v>44</v>
      </c>
      <c r="BQ156" s="422"/>
      <c r="BR156" s="422"/>
      <c r="BS156" s="422"/>
      <c r="BT156" s="422"/>
      <c r="BU156" s="422"/>
      <c r="BV156" s="422"/>
      <c r="BW156" s="422"/>
      <c r="BX156" s="422"/>
      <c r="BY156" s="422"/>
      <c r="BZ156" s="422"/>
      <c r="CA156" s="422"/>
      <c r="CB156" s="422"/>
      <c r="CC156" s="422"/>
      <c r="CD156" s="422"/>
      <c r="CE156" s="422"/>
      <c r="CF156" s="422"/>
      <c r="CG156" s="547"/>
    </row>
    <row r="157" spans="1:85" ht="16.5" customHeight="1">
      <c r="A157" s="80">
        <v>153</v>
      </c>
      <c r="B157" s="86" t="s">
        <v>1039</v>
      </c>
      <c r="C157" s="88" t="s">
        <v>28</v>
      </c>
      <c r="D157" s="86" t="s">
        <v>2233</v>
      </c>
      <c r="E157" s="86" t="s">
        <v>1037</v>
      </c>
      <c r="F157" s="89" t="s">
        <v>730</v>
      </c>
      <c r="G157" s="90" t="s">
        <v>1040</v>
      </c>
      <c r="H157" s="512">
        <v>3</v>
      </c>
      <c r="I157" s="390" t="s">
        <v>2353</v>
      </c>
      <c r="J157" s="390"/>
      <c r="K157" s="88" t="s">
        <v>5123</v>
      </c>
      <c r="L157" s="522">
        <v>2</v>
      </c>
      <c r="M157" s="367">
        <v>1</v>
      </c>
      <c r="N157" s="367">
        <v>1</v>
      </c>
      <c r="O157" s="523">
        <v>6</v>
      </c>
      <c r="P157" s="523">
        <v>0</v>
      </c>
      <c r="Q157" s="523">
        <v>0</v>
      </c>
      <c r="R157" s="523">
        <v>2</v>
      </c>
      <c r="S157" s="523">
        <v>0</v>
      </c>
      <c r="T157" s="523">
        <v>0</v>
      </c>
      <c r="U157" s="524">
        <v>0</v>
      </c>
      <c r="V157" s="524">
        <v>0</v>
      </c>
      <c r="W157" s="524">
        <v>0</v>
      </c>
      <c r="X157" s="524">
        <v>0</v>
      </c>
      <c r="Y157" s="524">
        <v>0</v>
      </c>
      <c r="Z157" s="524">
        <v>0</v>
      </c>
      <c r="AA157" s="524">
        <v>2</v>
      </c>
      <c r="AB157" s="524">
        <v>0</v>
      </c>
      <c r="AC157" s="524">
        <v>0</v>
      </c>
      <c r="AD157" s="524">
        <v>0</v>
      </c>
      <c r="AE157" s="524">
        <v>0</v>
      </c>
      <c r="AF157" s="524">
        <v>0</v>
      </c>
      <c r="AG157" s="524">
        <v>6</v>
      </c>
      <c r="AH157" s="524">
        <v>1</v>
      </c>
      <c r="AI157" s="524">
        <v>0</v>
      </c>
      <c r="AJ157" s="395">
        <v>1</v>
      </c>
      <c r="AK157" s="395">
        <v>0</v>
      </c>
      <c r="AL157" s="395">
        <v>3</v>
      </c>
      <c r="AM157" s="395">
        <v>3</v>
      </c>
      <c r="AN157" s="395">
        <v>0</v>
      </c>
      <c r="AO157" s="525">
        <v>0</v>
      </c>
      <c r="AP157" s="396">
        <v>0</v>
      </c>
      <c r="AQ157" s="526">
        <v>15</v>
      </c>
      <c r="AR157" s="527">
        <v>15</v>
      </c>
      <c r="AS157" s="527">
        <v>15</v>
      </c>
      <c r="AT157" s="527">
        <v>0</v>
      </c>
      <c r="AU157" s="527">
        <v>6</v>
      </c>
      <c r="AV157" s="395">
        <v>8</v>
      </c>
      <c r="AW157" s="395">
        <v>3</v>
      </c>
      <c r="AX157" s="395">
        <v>15</v>
      </c>
      <c r="AY157" s="395">
        <v>2</v>
      </c>
      <c r="AZ157" s="395">
        <v>0</v>
      </c>
      <c r="BA157" s="422"/>
      <c r="BB157" s="422"/>
      <c r="BC157" s="422"/>
      <c r="BD157" s="422"/>
      <c r="BE157" s="422"/>
      <c r="BF157" s="422"/>
      <c r="BG157" s="422"/>
      <c r="BH157" s="422"/>
      <c r="BI157" s="423">
        <f t="shared" si="7"/>
        <v>15</v>
      </c>
      <c r="BJ157" s="422"/>
      <c r="BK157" s="422"/>
      <c r="BL157" s="422"/>
      <c r="BM157" s="422"/>
      <c r="BN157" s="422"/>
      <c r="BO157" s="528">
        <v>2.08</v>
      </c>
      <c r="BP157" s="423">
        <f t="shared" si="8"/>
        <v>15</v>
      </c>
      <c r="BQ157" s="422"/>
      <c r="BR157" s="422"/>
      <c r="BS157" s="422"/>
      <c r="BT157" s="422"/>
      <c r="BU157" s="422"/>
      <c r="BV157" s="422"/>
      <c r="BW157" s="422"/>
      <c r="BX157" s="422"/>
      <c r="BY157" s="422"/>
      <c r="BZ157" s="422"/>
      <c r="CA157" s="422"/>
      <c r="CB157" s="422"/>
      <c r="CC157" s="422"/>
      <c r="CD157" s="422"/>
      <c r="CE157" s="422"/>
      <c r="CF157" s="422"/>
      <c r="CG157" s="547"/>
    </row>
    <row r="158" spans="1:85" ht="16.5" customHeight="1">
      <c r="A158" s="81">
        <v>154</v>
      </c>
      <c r="B158" s="86" t="s">
        <v>1041</v>
      </c>
      <c r="C158" s="88" t="s">
        <v>28</v>
      </c>
      <c r="D158" s="86" t="s">
        <v>2233</v>
      </c>
      <c r="E158" s="86" t="s">
        <v>1037</v>
      </c>
      <c r="F158" s="87" t="s">
        <v>727</v>
      </c>
      <c r="G158" s="90" t="s">
        <v>1042</v>
      </c>
      <c r="H158" s="512">
        <v>3</v>
      </c>
      <c r="I158" s="390" t="s">
        <v>2353</v>
      </c>
      <c r="J158" s="390"/>
      <c r="K158" s="88" t="s">
        <v>5123</v>
      </c>
      <c r="L158" s="522">
        <v>2</v>
      </c>
      <c r="M158" s="367">
        <v>1</v>
      </c>
      <c r="N158" s="367">
        <v>1</v>
      </c>
      <c r="O158" s="523">
        <v>6</v>
      </c>
      <c r="P158" s="523">
        <v>0</v>
      </c>
      <c r="Q158" s="523">
        <v>0</v>
      </c>
      <c r="R158" s="523">
        <v>2</v>
      </c>
      <c r="S158" s="523">
        <v>0</v>
      </c>
      <c r="T158" s="523">
        <v>0</v>
      </c>
      <c r="U158" s="524">
        <v>0</v>
      </c>
      <c r="V158" s="524">
        <v>0</v>
      </c>
      <c r="W158" s="524">
        <v>0</v>
      </c>
      <c r="X158" s="524">
        <v>0</v>
      </c>
      <c r="Y158" s="524">
        <v>0</v>
      </c>
      <c r="Z158" s="524">
        <v>0</v>
      </c>
      <c r="AA158" s="524">
        <v>6</v>
      </c>
      <c r="AB158" s="524">
        <v>1</v>
      </c>
      <c r="AC158" s="524">
        <v>0</v>
      </c>
      <c r="AD158" s="524">
        <v>5</v>
      </c>
      <c r="AE158" s="524">
        <v>1</v>
      </c>
      <c r="AF158" s="524">
        <v>0</v>
      </c>
      <c r="AG158" s="524">
        <v>0</v>
      </c>
      <c r="AH158" s="524">
        <v>0</v>
      </c>
      <c r="AI158" s="524">
        <v>0</v>
      </c>
      <c r="AJ158" s="395">
        <v>1</v>
      </c>
      <c r="AK158" s="395">
        <v>0</v>
      </c>
      <c r="AL158" s="395">
        <v>4</v>
      </c>
      <c r="AM158" s="395">
        <v>4</v>
      </c>
      <c r="AN158" s="395">
        <v>0</v>
      </c>
      <c r="AO158" s="525">
        <v>0</v>
      </c>
      <c r="AP158" s="396">
        <v>0</v>
      </c>
      <c r="AQ158" s="526">
        <v>15</v>
      </c>
      <c r="AR158" s="527">
        <v>15</v>
      </c>
      <c r="AS158" s="527">
        <v>15</v>
      </c>
      <c r="AT158" s="527">
        <v>0</v>
      </c>
      <c r="AU158" s="527">
        <v>7</v>
      </c>
      <c r="AV158" s="395">
        <v>7</v>
      </c>
      <c r="AW158" s="395">
        <v>1</v>
      </c>
      <c r="AX158" s="395">
        <v>15</v>
      </c>
      <c r="AY158" s="395">
        <v>2</v>
      </c>
      <c r="AZ158" s="395">
        <v>0</v>
      </c>
      <c r="BA158" s="422"/>
      <c r="BB158" s="422"/>
      <c r="BC158" s="422"/>
      <c r="BD158" s="422"/>
      <c r="BE158" s="422"/>
      <c r="BF158" s="422"/>
      <c r="BG158" s="422"/>
      <c r="BH158" s="422"/>
      <c r="BI158" s="423">
        <f t="shared" si="7"/>
        <v>15</v>
      </c>
      <c r="BJ158" s="422"/>
      <c r="BK158" s="422"/>
      <c r="BL158" s="422"/>
      <c r="BM158" s="422"/>
      <c r="BN158" s="422"/>
      <c r="BO158" s="528">
        <v>1.431</v>
      </c>
      <c r="BP158" s="423">
        <f t="shared" si="8"/>
        <v>15</v>
      </c>
      <c r="BQ158" s="422"/>
      <c r="BR158" s="422"/>
      <c r="BS158" s="422"/>
      <c r="BT158" s="422"/>
      <c r="BU158" s="422"/>
      <c r="BV158" s="422"/>
      <c r="BW158" s="422"/>
      <c r="BX158" s="422"/>
      <c r="BY158" s="422"/>
      <c r="BZ158" s="422"/>
      <c r="CA158" s="422"/>
      <c r="CB158" s="422"/>
      <c r="CC158" s="422"/>
      <c r="CD158" s="422"/>
      <c r="CE158" s="422"/>
      <c r="CF158" s="422"/>
      <c r="CG158" s="547"/>
    </row>
    <row r="159" spans="1:85" ht="16.5" customHeight="1">
      <c r="A159" s="80">
        <v>155</v>
      </c>
      <c r="B159" s="86" t="s">
        <v>1043</v>
      </c>
      <c r="C159" s="88" t="s">
        <v>28</v>
      </c>
      <c r="D159" s="86" t="s">
        <v>2233</v>
      </c>
      <c r="E159" s="86" t="s">
        <v>1037</v>
      </c>
      <c r="F159" s="87" t="s">
        <v>727</v>
      </c>
      <c r="G159" s="90" t="s">
        <v>1044</v>
      </c>
      <c r="H159" s="512">
        <v>3</v>
      </c>
      <c r="I159" s="390" t="s">
        <v>2353</v>
      </c>
      <c r="J159" s="390"/>
      <c r="K159" s="88" t="s">
        <v>5123</v>
      </c>
      <c r="L159" s="522">
        <v>2</v>
      </c>
      <c r="M159" s="367">
        <v>1</v>
      </c>
      <c r="N159" s="367">
        <v>1</v>
      </c>
      <c r="O159" s="523">
        <v>5</v>
      </c>
      <c r="P159" s="523">
        <v>1</v>
      </c>
      <c r="Q159" s="523">
        <v>0</v>
      </c>
      <c r="R159" s="523">
        <v>0</v>
      </c>
      <c r="S159" s="523">
        <v>0</v>
      </c>
      <c r="T159" s="523">
        <v>0</v>
      </c>
      <c r="U159" s="524">
        <v>0</v>
      </c>
      <c r="V159" s="524">
        <v>0</v>
      </c>
      <c r="W159" s="524">
        <v>0</v>
      </c>
      <c r="X159" s="524">
        <v>0</v>
      </c>
      <c r="Y159" s="524">
        <v>0</v>
      </c>
      <c r="Z159" s="524">
        <v>0</v>
      </c>
      <c r="AA159" s="524">
        <v>0</v>
      </c>
      <c r="AB159" s="524">
        <v>2</v>
      </c>
      <c r="AC159" s="524">
        <v>0</v>
      </c>
      <c r="AD159" s="524">
        <v>9</v>
      </c>
      <c r="AE159" s="524">
        <v>1</v>
      </c>
      <c r="AF159" s="524">
        <v>0</v>
      </c>
      <c r="AG159" s="524">
        <v>0</v>
      </c>
      <c r="AH159" s="524">
        <v>0</v>
      </c>
      <c r="AI159" s="524">
        <v>0</v>
      </c>
      <c r="AJ159" s="395">
        <v>1</v>
      </c>
      <c r="AK159" s="395">
        <v>0</v>
      </c>
      <c r="AL159" s="395">
        <v>3</v>
      </c>
      <c r="AM159" s="395">
        <v>3</v>
      </c>
      <c r="AN159" s="395">
        <v>0</v>
      </c>
      <c r="AO159" s="525">
        <v>0</v>
      </c>
      <c r="AP159" s="396">
        <v>0</v>
      </c>
      <c r="AQ159" s="526">
        <v>11</v>
      </c>
      <c r="AR159" s="527">
        <v>11</v>
      </c>
      <c r="AS159" s="527">
        <v>11</v>
      </c>
      <c r="AT159" s="527">
        <v>0</v>
      </c>
      <c r="AU159" s="527">
        <v>6</v>
      </c>
      <c r="AV159" s="395">
        <v>8</v>
      </c>
      <c r="AW159" s="395">
        <v>3</v>
      </c>
      <c r="AX159" s="395">
        <v>11</v>
      </c>
      <c r="AY159" s="395">
        <v>2</v>
      </c>
      <c r="AZ159" s="395">
        <v>0</v>
      </c>
      <c r="BA159" s="422"/>
      <c r="BB159" s="422"/>
      <c r="BC159" s="422"/>
      <c r="BD159" s="422"/>
      <c r="BE159" s="422"/>
      <c r="BF159" s="422"/>
      <c r="BG159" s="422"/>
      <c r="BH159" s="422"/>
      <c r="BI159" s="423">
        <f t="shared" si="7"/>
        <v>11</v>
      </c>
      <c r="BJ159" s="422"/>
      <c r="BK159" s="422"/>
      <c r="BL159" s="422"/>
      <c r="BM159" s="422"/>
      <c r="BN159" s="422"/>
      <c r="BO159" s="528">
        <v>2.4255</v>
      </c>
      <c r="BP159" s="423">
        <f t="shared" si="8"/>
        <v>11</v>
      </c>
      <c r="BQ159" s="422"/>
      <c r="BR159" s="422"/>
      <c r="BS159" s="422"/>
      <c r="BT159" s="422"/>
      <c r="BU159" s="422"/>
      <c r="BV159" s="422"/>
      <c r="BW159" s="422"/>
      <c r="BX159" s="422"/>
      <c r="BY159" s="422"/>
      <c r="BZ159" s="422"/>
      <c r="CA159" s="422"/>
      <c r="CB159" s="422"/>
      <c r="CC159" s="422"/>
      <c r="CD159" s="422"/>
      <c r="CE159" s="422"/>
      <c r="CF159" s="422"/>
      <c r="CG159" s="547"/>
    </row>
    <row r="160" spans="1:85" ht="16.5" customHeight="1">
      <c r="A160" s="80">
        <v>156</v>
      </c>
      <c r="B160" s="86" t="s">
        <v>1045</v>
      </c>
      <c r="C160" s="88" t="s">
        <v>28</v>
      </c>
      <c r="D160" s="86" t="s">
        <v>2233</v>
      </c>
      <c r="E160" s="86" t="s">
        <v>1037</v>
      </c>
      <c r="F160" s="87" t="s">
        <v>727</v>
      </c>
      <c r="G160" s="90" t="s">
        <v>1046</v>
      </c>
      <c r="H160" s="512">
        <v>5</v>
      </c>
      <c r="I160" s="390" t="s">
        <v>26</v>
      </c>
      <c r="J160" s="391" t="s">
        <v>35</v>
      </c>
      <c r="K160" s="88" t="s">
        <v>5123</v>
      </c>
      <c r="L160" s="522">
        <v>3</v>
      </c>
      <c r="M160" s="367">
        <v>1</v>
      </c>
      <c r="N160" s="367">
        <v>1</v>
      </c>
      <c r="O160" s="523">
        <v>23</v>
      </c>
      <c r="P160" s="523">
        <v>0</v>
      </c>
      <c r="Q160" s="523">
        <v>0</v>
      </c>
      <c r="R160" s="523">
        <v>2</v>
      </c>
      <c r="S160" s="523">
        <v>0</v>
      </c>
      <c r="T160" s="523">
        <v>0</v>
      </c>
      <c r="U160" s="524">
        <v>10</v>
      </c>
      <c r="V160" s="524">
        <v>0</v>
      </c>
      <c r="W160" s="524">
        <v>0</v>
      </c>
      <c r="X160" s="524">
        <v>10</v>
      </c>
      <c r="Y160" s="524">
        <v>0</v>
      </c>
      <c r="Z160" s="524">
        <v>0</v>
      </c>
      <c r="AA160" s="524">
        <v>18</v>
      </c>
      <c r="AB160" s="524">
        <v>0</v>
      </c>
      <c r="AC160" s="524">
        <v>0</v>
      </c>
      <c r="AD160" s="524">
        <v>10</v>
      </c>
      <c r="AE160" s="524">
        <v>0</v>
      </c>
      <c r="AF160" s="524">
        <v>0</v>
      </c>
      <c r="AG160" s="524">
        <v>0</v>
      </c>
      <c r="AH160" s="524">
        <v>0</v>
      </c>
      <c r="AI160" s="524">
        <v>0</v>
      </c>
      <c r="AJ160" s="395">
        <v>1</v>
      </c>
      <c r="AK160" s="395">
        <v>0</v>
      </c>
      <c r="AL160" s="395">
        <v>14</v>
      </c>
      <c r="AM160" s="395">
        <v>14</v>
      </c>
      <c r="AN160" s="395">
        <v>0</v>
      </c>
      <c r="AO160" s="525">
        <v>0</v>
      </c>
      <c r="AP160" s="396">
        <v>0</v>
      </c>
      <c r="AQ160" s="526">
        <v>90</v>
      </c>
      <c r="AR160" s="527">
        <v>91</v>
      </c>
      <c r="AS160" s="527">
        <v>90</v>
      </c>
      <c r="AT160" s="527">
        <v>0</v>
      </c>
      <c r="AU160" s="527">
        <v>10</v>
      </c>
      <c r="AV160" s="395">
        <v>27</v>
      </c>
      <c r="AW160" s="395">
        <v>13</v>
      </c>
      <c r="AX160" s="395">
        <v>87</v>
      </c>
      <c r="AY160" s="395">
        <v>2</v>
      </c>
      <c r="AZ160" s="395">
        <v>0</v>
      </c>
      <c r="BA160" s="422"/>
      <c r="BB160" s="422"/>
      <c r="BC160" s="422"/>
      <c r="BD160" s="422"/>
      <c r="BE160" s="422"/>
      <c r="BF160" s="422"/>
      <c r="BG160" s="422"/>
      <c r="BH160" s="422"/>
      <c r="BI160" s="423">
        <f t="shared" si="7"/>
        <v>90</v>
      </c>
      <c r="BJ160" s="422"/>
      <c r="BK160" s="422"/>
      <c r="BL160" s="422"/>
      <c r="BM160" s="422"/>
      <c r="BN160" s="422"/>
      <c r="BO160" s="528">
        <v>5.8308799999999996</v>
      </c>
      <c r="BP160" s="423">
        <f t="shared" si="8"/>
        <v>90</v>
      </c>
      <c r="BQ160" s="422"/>
      <c r="BR160" s="422"/>
      <c r="BS160" s="422"/>
      <c r="BT160" s="422"/>
      <c r="BU160" s="422"/>
      <c r="BV160" s="422"/>
      <c r="BW160" s="422"/>
      <c r="BX160" s="422"/>
      <c r="BY160" s="422"/>
      <c r="BZ160" s="422"/>
      <c r="CA160" s="422"/>
      <c r="CB160" s="422"/>
      <c r="CC160" s="422"/>
      <c r="CD160" s="422"/>
      <c r="CE160" s="422"/>
      <c r="CF160" s="422"/>
      <c r="CG160" s="547"/>
    </row>
    <row r="161" spans="1:85" ht="16.5" customHeight="1">
      <c r="A161" s="81">
        <v>157</v>
      </c>
      <c r="B161" s="86" t="s">
        <v>1047</v>
      </c>
      <c r="C161" s="88" t="s">
        <v>28</v>
      </c>
      <c r="D161" s="86" t="s">
        <v>2233</v>
      </c>
      <c r="E161" s="86" t="s">
        <v>1037</v>
      </c>
      <c r="F161" s="87" t="s">
        <v>727</v>
      </c>
      <c r="G161" s="90" t="s">
        <v>1048</v>
      </c>
      <c r="H161" s="512">
        <v>4</v>
      </c>
      <c r="I161" s="390" t="s">
        <v>2353</v>
      </c>
      <c r="J161" s="390"/>
      <c r="K161" s="88" t="s">
        <v>5123</v>
      </c>
      <c r="L161" s="522">
        <v>2</v>
      </c>
      <c r="M161" s="367">
        <v>1</v>
      </c>
      <c r="N161" s="367">
        <v>1</v>
      </c>
      <c r="O161" s="523">
        <v>9</v>
      </c>
      <c r="P161" s="523">
        <v>0</v>
      </c>
      <c r="Q161" s="523">
        <v>0</v>
      </c>
      <c r="R161" s="523">
        <v>2</v>
      </c>
      <c r="S161" s="523">
        <v>0</v>
      </c>
      <c r="T161" s="523">
        <v>0</v>
      </c>
      <c r="U161" s="524">
        <v>0</v>
      </c>
      <c r="V161" s="524">
        <v>0</v>
      </c>
      <c r="W161" s="524">
        <v>0</v>
      </c>
      <c r="X161" s="524">
        <v>0</v>
      </c>
      <c r="Y161" s="524">
        <v>0</v>
      </c>
      <c r="Z161" s="524">
        <v>0</v>
      </c>
      <c r="AA161" s="524">
        <v>8</v>
      </c>
      <c r="AB161" s="524">
        <v>1</v>
      </c>
      <c r="AC161" s="524">
        <v>0</v>
      </c>
      <c r="AD161" s="524">
        <v>7</v>
      </c>
      <c r="AE161" s="524">
        <v>0</v>
      </c>
      <c r="AF161" s="524">
        <v>0</v>
      </c>
      <c r="AG161" s="524">
        <v>0</v>
      </c>
      <c r="AH161" s="524">
        <v>0</v>
      </c>
      <c r="AI161" s="524">
        <v>0</v>
      </c>
      <c r="AJ161" s="395">
        <v>1</v>
      </c>
      <c r="AK161" s="395">
        <v>0</v>
      </c>
      <c r="AL161" s="395">
        <v>4</v>
      </c>
      <c r="AM161" s="395">
        <v>4</v>
      </c>
      <c r="AN161" s="395">
        <v>0</v>
      </c>
      <c r="AO161" s="525">
        <v>0</v>
      </c>
      <c r="AP161" s="396">
        <v>0</v>
      </c>
      <c r="AQ161" s="526">
        <v>18</v>
      </c>
      <c r="AR161" s="527">
        <v>18</v>
      </c>
      <c r="AS161" s="527">
        <v>18</v>
      </c>
      <c r="AT161" s="527">
        <v>0</v>
      </c>
      <c r="AU161" s="527">
        <v>7</v>
      </c>
      <c r="AV161" s="395">
        <v>10</v>
      </c>
      <c r="AW161" s="395">
        <v>4</v>
      </c>
      <c r="AX161" s="395">
        <v>18</v>
      </c>
      <c r="AY161" s="395">
        <v>2</v>
      </c>
      <c r="AZ161" s="395">
        <v>0</v>
      </c>
      <c r="BA161" s="422"/>
      <c r="BB161" s="422"/>
      <c r="BC161" s="422"/>
      <c r="BD161" s="422"/>
      <c r="BE161" s="422"/>
      <c r="BF161" s="422"/>
      <c r="BG161" s="422"/>
      <c r="BH161" s="422"/>
      <c r="BI161" s="423">
        <f t="shared" si="7"/>
        <v>18</v>
      </c>
      <c r="BJ161" s="422"/>
      <c r="BK161" s="422"/>
      <c r="BL161" s="422"/>
      <c r="BM161" s="422"/>
      <c r="BN161" s="422"/>
      <c r="BO161" s="528">
        <v>2.1760000000000002</v>
      </c>
      <c r="BP161" s="423">
        <f t="shared" si="8"/>
        <v>18</v>
      </c>
      <c r="BQ161" s="422"/>
      <c r="BR161" s="422"/>
      <c r="BS161" s="422"/>
      <c r="BT161" s="422"/>
      <c r="BU161" s="422"/>
      <c r="BV161" s="422"/>
      <c r="BW161" s="422"/>
      <c r="BX161" s="422"/>
      <c r="BY161" s="422"/>
      <c r="BZ161" s="422"/>
      <c r="CA161" s="422"/>
      <c r="CB161" s="422"/>
      <c r="CC161" s="422"/>
      <c r="CD161" s="422"/>
      <c r="CE161" s="422"/>
      <c r="CF161" s="422"/>
      <c r="CG161" s="547"/>
    </row>
    <row r="162" spans="1:85" ht="16.5" customHeight="1">
      <c r="A162" s="80">
        <v>158</v>
      </c>
      <c r="B162" s="86" t="s">
        <v>1049</v>
      </c>
      <c r="C162" s="88" t="s">
        <v>28</v>
      </c>
      <c r="D162" s="86" t="s">
        <v>2233</v>
      </c>
      <c r="E162" s="86" t="s">
        <v>1037</v>
      </c>
      <c r="F162" s="91" t="s">
        <v>724</v>
      </c>
      <c r="G162" s="90" t="s">
        <v>1050</v>
      </c>
      <c r="H162" s="512">
        <v>4</v>
      </c>
      <c r="I162" s="390" t="s">
        <v>26</v>
      </c>
      <c r="J162" s="390" t="s">
        <v>35</v>
      </c>
      <c r="K162" s="88" t="s">
        <v>5123</v>
      </c>
      <c r="L162" s="522">
        <v>3</v>
      </c>
      <c r="M162" s="367">
        <v>1</v>
      </c>
      <c r="N162" s="367">
        <v>1</v>
      </c>
      <c r="O162" s="523">
        <v>23</v>
      </c>
      <c r="P162" s="523">
        <v>0</v>
      </c>
      <c r="Q162" s="523">
        <v>3</v>
      </c>
      <c r="R162" s="523">
        <v>1</v>
      </c>
      <c r="S162" s="523">
        <v>0</v>
      </c>
      <c r="T162" s="523">
        <v>1</v>
      </c>
      <c r="U162" s="524">
        <v>5</v>
      </c>
      <c r="V162" s="524">
        <v>1</v>
      </c>
      <c r="W162" s="524">
        <v>0</v>
      </c>
      <c r="X162" s="524">
        <v>5</v>
      </c>
      <c r="Y162" s="524">
        <v>1</v>
      </c>
      <c r="Z162" s="524">
        <v>0</v>
      </c>
      <c r="AA162" s="524">
        <v>3</v>
      </c>
      <c r="AB162" s="524">
        <v>0</v>
      </c>
      <c r="AC162" s="524">
        <v>0</v>
      </c>
      <c r="AD162" s="524">
        <v>24</v>
      </c>
      <c r="AE162" s="524">
        <v>4</v>
      </c>
      <c r="AF162" s="524">
        <v>0</v>
      </c>
      <c r="AG162" s="524">
        <v>7</v>
      </c>
      <c r="AH162" s="524">
        <v>4</v>
      </c>
      <c r="AI162" s="524">
        <v>0</v>
      </c>
      <c r="AJ162" s="395">
        <v>1</v>
      </c>
      <c r="AK162" s="395">
        <v>0</v>
      </c>
      <c r="AL162" s="395">
        <v>11</v>
      </c>
      <c r="AM162" s="395">
        <v>12</v>
      </c>
      <c r="AN162" s="395">
        <v>0</v>
      </c>
      <c r="AO162" s="525">
        <v>0</v>
      </c>
      <c r="AP162" s="396">
        <v>0</v>
      </c>
      <c r="AQ162" s="526">
        <v>43</v>
      </c>
      <c r="AR162" s="527">
        <v>43</v>
      </c>
      <c r="AS162" s="527">
        <v>43</v>
      </c>
      <c r="AT162" s="527">
        <v>0</v>
      </c>
      <c r="AU162" s="527">
        <v>7</v>
      </c>
      <c r="AV162" s="395">
        <v>19</v>
      </c>
      <c r="AW162" s="395">
        <v>9</v>
      </c>
      <c r="AX162" s="395">
        <v>43</v>
      </c>
      <c r="AY162" s="395">
        <v>2</v>
      </c>
      <c r="AZ162" s="395">
        <v>0</v>
      </c>
      <c r="BA162" s="422"/>
      <c r="BB162" s="422"/>
      <c r="BC162" s="422"/>
      <c r="BD162" s="422"/>
      <c r="BE162" s="422"/>
      <c r="BF162" s="422"/>
      <c r="BG162" s="422"/>
      <c r="BH162" s="422"/>
      <c r="BI162" s="423">
        <f t="shared" si="7"/>
        <v>43</v>
      </c>
      <c r="BJ162" s="422"/>
      <c r="BK162" s="422"/>
      <c r="BL162" s="422"/>
      <c r="BM162" s="422"/>
      <c r="BN162" s="422"/>
      <c r="BO162" s="528">
        <v>6.1390000000000002</v>
      </c>
      <c r="BP162" s="423">
        <f t="shared" si="8"/>
        <v>43</v>
      </c>
      <c r="BQ162" s="422"/>
      <c r="BR162" s="422"/>
      <c r="BS162" s="422"/>
      <c r="BT162" s="422"/>
      <c r="BU162" s="422"/>
      <c r="BV162" s="422"/>
      <c r="BW162" s="422"/>
      <c r="BX162" s="422"/>
      <c r="BY162" s="422"/>
      <c r="BZ162" s="422"/>
      <c r="CA162" s="422"/>
      <c r="CB162" s="422"/>
      <c r="CC162" s="422"/>
      <c r="CD162" s="422"/>
      <c r="CE162" s="422"/>
      <c r="CF162" s="422"/>
      <c r="CG162" s="547"/>
    </row>
    <row r="163" spans="1:85" ht="16.5" customHeight="1">
      <c r="A163" s="80">
        <v>159</v>
      </c>
      <c r="B163" s="86" t="s">
        <v>1051</v>
      </c>
      <c r="C163" s="88" t="s">
        <v>28</v>
      </c>
      <c r="D163" s="86" t="s">
        <v>2233</v>
      </c>
      <c r="E163" s="86" t="s">
        <v>1037</v>
      </c>
      <c r="F163" s="92" t="s">
        <v>784</v>
      </c>
      <c r="G163" s="90" t="s">
        <v>1052</v>
      </c>
      <c r="H163" s="512">
        <v>3</v>
      </c>
      <c r="I163" s="390" t="s">
        <v>2353</v>
      </c>
      <c r="J163" s="390"/>
      <c r="K163" s="88" t="s">
        <v>5123</v>
      </c>
      <c r="L163" s="522">
        <v>2</v>
      </c>
      <c r="M163" s="367">
        <v>1</v>
      </c>
      <c r="N163" s="367">
        <v>1</v>
      </c>
      <c r="O163" s="523">
        <v>8</v>
      </c>
      <c r="P163" s="523">
        <v>8</v>
      </c>
      <c r="Q163" s="523">
        <v>2</v>
      </c>
      <c r="R163" s="523">
        <v>0</v>
      </c>
      <c r="S163" s="523">
        <v>0</v>
      </c>
      <c r="T163" s="523">
        <v>0</v>
      </c>
      <c r="U163" s="524">
        <v>8</v>
      </c>
      <c r="V163" s="524">
        <v>10</v>
      </c>
      <c r="W163" s="524">
        <v>0</v>
      </c>
      <c r="X163" s="524">
        <v>8</v>
      </c>
      <c r="Y163" s="524">
        <v>10</v>
      </c>
      <c r="Z163" s="524">
        <v>0</v>
      </c>
      <c r="AA163" s="524">
        <v>4</v>
      </c>
      <c r="AB163" s="524">
        <v>4</v>
      </c>
      <c r="AC163" s="524">
        <v>0</v>
      </c>
      <c r="AD163" s="524">
        <v>4</v>
      </c>
      <c r="AE163" s="524">
        <v>2</v>
      </c>
      <c r="AF163" s="524">
        <v>0</v>
      </c>
      <c r="AG163" s="524">
        <v>0</v>
      </c>
      <c r="AH163" s="524">
        <v>0</v>
      </c>
      <c r="AI163" s="524">
        <v>0</v>
      </c>
      <c r="AJ163" s="395">
        <v>1</v>
      </c>
      <c r="AK163" s="395">
        <v>0</v>
      </c>
      <c r="AL163" s="395">
        <v>7</v>
      </c>
      <c r="AM163" s="395">
        <v>7</v>
      </c>
      <c r="AN163" s="395">
        <v>0</v>
      </c>
      <c r="AO163" s="525">
        <v>0</v>
      </c>
      <c r="AP163" s="396">
        <v>0</v>
      </c>
      <c r="AQ163" s="526">
        <v>39</v>
      </c>
      <c r="AR163" s="527">
        <v>39</v>
      </c>
      <c r="AS163" s="527">
        <v>39</v>
      </c>
      <c r="AT163" s="527">
        <v>0</v>
      </c>
      <c r="AU163" s="527">
        <v>12</v>
      </c>
      <c r="AV163" s="395">
        <v>12</v>
      </c>
      <c r="AW163" s="395">
        <v>5</v>
      </c>
      <c r="AX163" s="395">
        <v>39</v>
      </c>
      <c r="AY163" s="395">
        <v>2</v>
      </c>
      <c r="AZ163" s="395">
        <v>0</v>
      </c>
      <c r="BA163" s="422"/>
      <c r="BB163" s="422"/>
      <c r="BC163" s="422"/>
      <c r="BD163" s="422"/>
      <c r="BE163" s="422"/>
      <c r="BF163" s="422"/>
      <c r="BG163" s="422"/>
      <c r="BH163" s="422"/>
      <c r="BI163" s="423">
        <f t="shared" si="7"/>
        <v>39</v>
      </c>
      <c r="BJ163" s="422"/>
      <c r="BK163" s="422"/>
      <c r="BL163" s="422"/>
      <c r="BM163" s="422"/>
      <c r="BN163" s="422"/>
      <c r="BO163" s="528">
        <v>2.19</v>
      </c>
      <c r="BP163" s="423">
        <f t="shared" si="8"/>
        <v>39</v>
      </c>
      <c r="BQ163" s="422"/>
      <c r="BR163" s="422"/>
      <c r="BS163" s="422"/>
      <c r="BT163" s="422"/>
      <c r="BU163" s="422"/>
      <c r="BV163" s="422"/>
      <c r="BW163" s="422"/>
      <c r="BX163" s="422"/>
      <c r="BY163" s="422"/>
      <c r="BZ163" s="422"/>
      <c r="CA163" s="422"/>
      <c r="CB163" s="422"/>
      <c r="CC163" s="422"/>
      <c r="CD163" s="422"/>
      <c r="CE163" s="422"/>
      <c r="CF163" s="422"/>
      <c r="CG163" s="547"/>
    </row>
    <row r="164" spans="1:85" ht="16.5" customHeight="1">
      <c r="A164" s="81">
        <v>160</v>
      </c>
      <c r="B164" s="86" t="s">
        <v>1053</v>
      </c>
      <c r="C164" s="88" t="s">
        <v>28</v>
      </c>
      <c r="D164" s="86" t="s">
        <v>2233</v>
      </c>
      <c r="E164" s="86" t="s">
        <v>1037</v>
      </c>
      <c r="F164" s="91" t="s">
        <v>724</v>
      </c>
      <c r="G164" s="90" t="s">
        <v>1054</v>
      </c>
      <c r="H164" s="512">
        <v>4</v>
      </c>
      <c r="I164" s="390" t="s">
        <v>26</v>
      </c>
      <c r="J164" s="390"/>
      <c r="K164" s="88" t="s">
        <v>5123</v>
      </c>
      <c r="L164" s="522">
        <v>2</v>
      </c>
      <c r="M164" s="367">
        <v>1</v>
      </c>
      <c r="N164" s="367">
        <v>1</v>
      </c>
      <c r="O164" s="523">
        <v>30</v>
      </c>
      <c r="P164" s="523">
        <v>0</v>
      </c>
      <c r="Q164" s="523">
        <v>0</v>
      </c>
      <c r="R164" s="523">
        <v>0</v>
      </c>
      <c r="S164" s="523">
        <v>0</v>
      </c>
      <c r="T164" s="523">
        <v>0</v>
      </c>
      <c r="U164" s="524">
        <v>11</v>
      </c>
      <c r="V164" s="524">
        <v>0</v>
      </c>
      <c r="W164" s="524">
        <v>0</v>
      </c>
      <c r="X164" s="524">
        <v>11</v>
      </c>
      <c r="Y164" s="524">
        <v>0</v>
      </c>
      <c r="Z164" s="524">
        <v>0</v>
      </c>
      <c r="AA164" s="524">
        <v>20</v>
      </c>
      <c r="AB164" s="524">
        <v>6</v>
      </c>
      <c r="AC164" s="524">
        <v>0</v>
      </c>
      <c r="AD164" s="524">
        <v>15</v>
      </c>
      <c r="AE164" s="524">
        <v>1</v>
      </c>
      <c r="AF164" s="524">
        <v>0</v>
      </c>
      <c r="AG164" s="524">
        <v>3</v>
      </c>
      <c r="AH164" s="524">
        <v>0</v>
      </c>
      <c r="AI164" s="524">
        <v>0</v>
      </c>
      <c r="AJ164" s="395">
        <v>1</v>
      </c>
      <c r="AK164" s="395">
        <v>0</v>
      </c>
      <c r="AL164" s="395">
        <v>6</v>
      </c>
      <c r="AM164" s="395">
        <v>6</v>
      </c>
      <c r="AN164" s="395">
        <v>0</v>
      </c>
      <c r="AO164" s="525">
        <v>0</v>
      </c>
      <c r="AP164" s="396">
        <v>0</v>
      </c>
      <c r="AQ164" s="526">
        <v>33</v>
      </c>
      <c r="AR164" s="527">
        <v>33</v>
      </c>
      <c r="AS164" s="527">
        <v>33</v>
      </c>
      <c r="AT164" s="527">
        <v>0</v>
      </c>
      <c r="AU164" s="527">
        <v>9</v>
      </c>
      <c r="AV164" s="395">
        <v>14</v>
      </c>
      <c r="AW164" s="395">
        <v>6</v>
      </c>
      <c r="AX164" s="395">
        <v>32</v>
      </c>
      <c r="AY164" s="395">
        <v>2</v>
      </c>
      <c r="AZ164" s="395">
        <v>0</v>
      </c>
      <c r="BA164" s="422"/>
      <c r="BB164" s="422"/>
      <c r="BC164" s="422"/>
      <c r="BD164" s="422"/>
      <c r="BE164" s="422"/>
      <c r="BF164" s="422"/>
      <c r="BG164" s="422"/>
      <c r="BH164" s="422"/>
      <c r="BI164" s="423">
        <f t="shared" si="7"/>
        <v>33</v>
      </c>
      <c r="BJ164" s="422"/>
      <c r="BK164" s="422"/>
      <c r="BL164" s="422"/>
      <c r="BM164" s="422"/>
      <c r="BN164" s="422"/>
      <c r="BO164" s="528">
        <v>2.94</v>
      </c>
      <c r="BP164" s="423">
        <f t="shared" si="8"/>
        <v>33</v>
      </c>
      <c r="BQ164" s="422"/>
      <c r="BR164" s="422"/>
      <c r="BS164" s="422"/>
      <c r="BT164" s="422"/>
      <c r="BU164" s="422"/>
      <c r="BV164" s="422"/>
      <c r="BW164" s="422"/>
      <c r="BX164" s="422"/>
      <c r="BY164" s="422"/>
      <c r="BZ164" s="422"/>
      <c r="CA164" s="422"/>
      <c r="CB164" s="422"/>
      <c r="CC164" s="422"/>
      <c r="CD164" s="422"/>
      <c r="CE164" s="422"/>
      <c r="CF164" s="422"/>
      <c r="CG164" s="547"/>
    </row>
    <row r="165" spans="1:85" ht="16.5" customHeight="1">
      <c r="A165" s="80">
        <v>161</v>
      </c>
      <c r="B165" s="86" t="s">
        <v>1055</v>
      </c>
      <c r="C165" s="88" t="s">
        <v>28</v>
      </c>
      <c r="D165" s="86" t="s">
        <v>2233</v>
      </c>
      <c r="E165" s="86" t="s">
        <v>1037</v>
      </c>
      <c r="F165" s="89" t="s">
        <v>730</v>
      </c>
      <c r="G165" s="90" t="s">
        <v>1056</v>
      </c>
      <c r="H165" s="512">
        <v>6</v>
      </c>
      <c r="I165" s="390" t="s">
        <v>26</v>
      </c>
      <c r="J165" s="390" t="s">
        <v>35</v>
      </c>
      <c r="K165" s="88" t="s">
        <v>5123</v>
      </c>
      <c r="L165" s="522">
        <v>3</v>
      </c>
      <c r="M165" s="367">
        <v>1</v>
      </c>
      <c r="N165" s="367">
        <v>1</v>
      </c>
      <c r="O165" s="523">
        <v>21</v>
      </c>
      <c r="P165" s="523">
        <v>0</v>
      </c>
      <c r="Q165" s="523">
        <v>0</v>
      </c>
      <c r="R165" s="523">
        <v>0</v>
      </c>
      <c r="S165" s="523">
        <v>0</v>
      </c>
      <c r="T165" s="523">
        <v>0</v>
      </c>
      <c r="U165" s="524">
        <v>10</v>
      </c>
      <c r="V165" s="524">
        <v>0</v>
      </c>
      <c r="W165" s="524">
        <v>0</v>
      </c>
      <c r="X165" s="524">
        <v>10</v>
      </c>
      <c r="Y165" s="524">
        <v>0</v>
      </c>
      <c r="Z165" s="524">
        <v>0</v>
      </c>
      <c r="AA165" s="524">
        <v>21</v>
      </c>
      <c r="AB165" s="524">
        <v>0</v>
      </c>
      <c r="AC165" s="524">
        <v>0</v>
      </c>
      <c r="AD165" s="524">
        <v>10</v>
      </c>
      <c r="AE165" s="524">
        <v>1</v>
      </c>
      <c r="AF165" s="524">
        <v>0</v>
      </c>
      <c r="AG165" s="524">
        <v>2</v>
      </c>
      <c r="AH165" s="524">
        <v>0</v>
      </c>
      <c r="AI165" s="524">
        <v>0</v>
      </c>
      <c r="AJ165" s="395">
        <v>1</v>
      </c>
      <c r="AK165" s="395">
        <v>0</v>
      </c>
      <c r="AL165" s="395">
        <v>9</v>
      </c>
      <c r="AM165" s="395">
        <v>9</v>
      </c>
      <c r="AN165" s="395">
        <v>0</v>
      </c>
      <c r="AO165" s="525">
        <v>0</v>
      </c>
      <c r="AP165" s="396">
        <v>0</v>
      </c>
      <c r="AQ165" s="526">
        <v>49</v>
      </c>
      <c r="AR165" s="527">
        <v>49</v>
      </c>
      <c r="AS165" s="527">
        <v>49</v>
      </c>
      <c r="AT165" s="527">
        <v>0</v>
      </c>
      <c r="AU165" s="527">
        <v>8</v>
      </c>
      <c r="AV165" s="395">
        <v>18</v>
      </c>
      <c r="AW165" s="395">
        <v>8</v>
      </c>
      <c r="AX165" s="395">
        <v>37</v>
      </c>
      <c r="AY165" s="395">
        <v>3</v>
      </c>
      <c r="AZ165" s="395">
        <v>0</v>
      </c>
      <c r="BA165" s="422"/>
      <c r="BB165" s="422"/>
      <c r="BC165" s="422"/>
      <c r="BD165" s="422"/>
      <c r="BE165" s="422"/>
      <c r="BF165" s="422"/>
      <c r="BG165" s="422"/>
      <c r="BH165" s="422"/>
      <c r="BI165" s="423">
        <f t="shared" si="7"/>
        <v>49</v>
      </c>
      <c r="BJ165" s="422"/>
      <c r="BK165" s="422"/>
      <c r="BL165" s="422"/>
      <c r="BM165" s="422"/>
      <c r="BN165" s="422"/>
      <c r="BO165" s="528">
        <v>4.1399999999999997</v>
      </c>
      <c r="BP165" s="423">
        <f t="shared" si="8"/>
        <v>49</v>
      </c>
      <c r="BQ165" s="422"/>
      <c r="BR165" s="422"/>
      <c r="BS165" s="422"/>
      <c r="BT165" s="422"/>
      <c r="BU165" s="422"/>
      <c r="BV165" s="422"/>
      <c r="BW165" s="422"/>
      <c r="BX165" s="422"/>
      <c r="BY165" s="422"/>
      <c r="BZ165" s="422"/>
      <c r="CA165" s="422"/>
      <c r="CB165" s="422"/>
      <c r="CC165" s="422"/>
      <c r="CD165" s="422"/>
      <c r="CE165" s="422"/>
      <c r="CF165" s="422"/>
      <c r="CG165" s="547"/>
    </row>
    <row r="166" spans="1:85" ht="16.5" customHeight="1">
      <c r="A166" s="80">
        <v>162</v>
      </c>
      <c r="B166" s="86" t="s">
        <v>1057</v>
      </c>
      <c r="C166" s="88" t="s">
        <v>28</v>
      </c>
      <c r="D166" s="86" t="s">
        <v>2233</v>
      </c>
      <c r="E166" s="86" t="s">
        <v>1037</v>
      </c>
      <c r="F166" s="89" t="s">
        <v>730</v>
      </c>
      <c r="G166" s="90" t="s">
        <v>1058</v>
      </c>
      <c r="H166" s="512">
        <v>1</v>
      </c>
      <c r="I166" s="390" t="s">
        <v>2353</v>
      </c>
      <c r="J166" s="390"/>
      <c r="K166" s="88" t="s">
        <v>5123</v>
      </c>
      <c r="L166" s="522">
        <v>2</v>
      </c>
      <c r="M166" s="367">
        <v>1</v>
      </c>
      <c r="N166" s="367">
        <v>1</v>
      </c>
      <c r="O166" s="523">
        <v>7</v>
      </c>
      <c r="P166" s="523">
        <v>0</v>
      </c>
      <c r="Q166" s="523">
        <v>0</v>
      </c>
      <c r="R166" s="523">
        <v>0</v>
      </c>
      <c r="S166" s="523">
        <v>0</v>
      </c>
      <c r="T166" s="523">
        <v>0</v>
      </c>
      <c r="U166" s="524">
        <v>0</v>
      </c>
      <c r="V166" s="524">
        <v>0</v>
      </c>
      <c r="W166" s="524">
        <v>0</v>
      </c>
      <c r="X166" s="524">
        <v>0</v>
      </c>
      <c r="Y166" s="524">
        <v>0</v>
      </c>
      <c r="Z166" s="524">
        <v>0</v>
      </c>
      <c r="AA166" s="524">
        <v>10</v>
      </c>
      <c r="AB166" s="524">
        <v>2</v>
      </c>
      <c r="AC166" s="524">
        <v>0</v>
      </c>
      <c r="AD166" s="524">
        <v>0</v>
      </c>
      <c r="AE166" s="524">
        <v>0</v>
      </c>
      <c r="AF166" s="524">
        <v>0</v>
      </c>
      <c r="AG166" s="524">
        <v>0</v>
      </c>
      <c r="AH166" s="524">
        <v>0</v>
      </c>
      <c r="AI166" s="524">
        <v>0</v>
      </c>
      <c r="AJ166" s="395">
        <v>1</v>
      </c>
      <c r="AK166" s="395">
        <v>0</v>
      </c>
      <c r="AL166" s="395">
        <v>2</v>
      </c>
      <c r="AM166" s="395">
        <v>2</v>
      </c>
      <c r="AN166" s="395">
        <v>0</v>
      </c>
      <c r="AO166" s="525">
        <v>0</v>
      </c>
      <c r="AP166" s="396">
        <v>0</v>
      </c>
      <c r="AQ166" s="526">
        <v>5</v>
      </c>
      <c r="AR166" s="527">
        <v>5</v>
      </c>
      <c r="AS166" s="527">
        <v>5</v>
      </c>
      <c r="AT166" s="527">
        <v>0</v>
      </c>
      <c r="AU166" s="527">
        <v>5</v>
      </c>
      <c r="AV166" s="395">
        <v>4</v>
      </c>
      <c r="AW166" s="395">
        <v>1</v>
      </c>
      <c r="AX166" s="395">
        <v>5</v>
      </c>
      <c r="AY166" s="395">
        <v>2</v>
      </c>
      <c r="AZ166" s="395">
        <v>0</v>
      </c>
      <c r="BA166" s="422"/>
      <c r="BB166" s="422"/>
      <c r="BC166" s="422"/>
      <c r="BD166" s="422"/>
      <c r="BE166" s="422"/>
      <c r="BF166" s="422"/>
      <c r="BG166" s="422"/>
      <c r="BH166" s="422"/>
      <c r="BI166" s="423">
        <f t="shared" si="7"/>
        <v>5</v>
      </c>
      <c r="BJ166" s="422"/>
      <c r="BK166" s="422"/>
      <c r="BL166" s="422"/>
      <c r="BM166" s="422"/>
      <c r="BN166" s="422"/>
      <c r="BO166" s="528">
        <v>0.4</v>
      </c>
      <c r="BP166" s="423">
        <f t="shared" si="8"/>
        <v>5</v>
      </c>
      <c r="BQ166" s="422"/>
      <c r="BR166" s="422"/>
      <c r="BS166" s="422"/>
      <c r="BT166" s="422"/>
      <c r="BU166" s="422"/>
      <c r="BV166" s="422"/>
      <c r="BW166" s="422"/>
      <c r="BX166" s="422"/>
      <c r="BY166" s="422"/>
      <c r="BZ166" s="422"/>
      <c r="CA166" s="422"/>
      <c r="CB166" s="422"/>
      <c r="CC166" s="422"/>
      <c r="CD166" s="422"/>
      <c r="CE166" s="422"/>
      <c r="CF166" s="422"/>
      <c r="CG166" s="547"/>
    </row>
    <row r="167" spans="1:85" ht="16.5" customHeight="1">
      <c r="A167" s="81">
        <v>163</v>
      </c>
      <c r="B167" s="86" t="s">
        <v>1059</v>
      </c>
      <c r="C167" s="88" t="s">
        <v>28</v>
      </c>
      <c r="D167" s="86" t="s">
        <v>2233</v>
      </c>
      <c r="E167" s="86" t="s">
        <v>1037</v>
      </c>
      <c r="F167" s="87" t="s">
        <v>727</v>
      </c>
      <c r="G167" s="90" t="s">
        <v>1060</v>
      </c>
      <c r="H167" s="512">
        <v>8</v>
      </c>
      <c r="I167" s="390" t="s">
        <v>2353</v>
      </c>
      <c r="J167" s="390" t="s">
        <v>35</v>
      </c>
      <c r="K167" s="88" t="s">
        <v>5123</v>
      </c>
      <c r="L167" s="522">
        <v>3</v>
      </c>
      <c r="M167" s="367">
        <v>1</v>
      </c>
      <c r="N167" s="367">
        <v>1</v>
      </c>
      <c r="O167" s="523">
        <v>10</v>
      </c>
      <c r="P167" s="523">
        <v>0</v>
      </c>
      <c r="Q167" s="523">
        <v>0</v>
      </c>
      <c r="R167" s="523">
        <v>0</v>
      </c>
      <c r="S167" s="523">
        <v>0</v>
      </c>
      <c r="T167" s="523">
        <v>0</v>
      </c>
      <c r="U167" s="524">
        <v>0</v>
      </c>
      <c r="V167" s="524">
        <v>0</v>
      </c>
      <c r="W167" s="524">
        <v>0</v>
      </c>
      <c r="X167" s="524">
        <v>0</v>
      </c>
      <c r="Y167" s="524">
        <v>0</v>
      </c>
      <c r="Z167" s="524">
        <v>0</v>
      </c>
      <c r="AA167" s="524">
        <v>9</v>
      </c>
      <c r="AB167" s="524">
        <v>1</v>
      </c>
      <c r="AC167" s="524">
        <v>0</v>
      </c>
      <c r="AD167" s="524">
        <v>6</v>
      </c>
      <c r="AE167" s="524">
        <v>1</v>
      </c>
      <c r="AF167" s="524">
        <v>0</v>
      </c>
      <c r="AG167" s="524">
        <v>3</v>
      </c>
      <c r="AH167" s="524">
        <v>0</v>
      </c>
      <c r="AI167" s="524">
        <v>0</v>
      </c>
      <c r="AJ167" s="395">
        <v>1</v>
      </c>
      <c r="AK167" s="395">
        <v>0</v>
      </c>
      <c r="AL167" s="395">
        <v>9</v>
      </c>
      <c r="AM167" s="395">
        <v>9</v>
      </c>
      <c r="AN167" s="395">
        <v>0</v>
      </c>
      <c r="AO167" s="525">
        <v>0</v>
      </c>
      <c r="AP167" s="396">
        <v>0</v>
      </c>
      <c r="AQ167" s="526">
        <v>40</v>
      </c>
      <c r="AR167" s="527">
        <v>40</v>
      </c>
      <c r="AS167" s="527">
        <v>40</v>
      </c>
      <c r="AT167" s="527">
        <v>0</v>
      </c>
      <c r="AU167" s="527">
        <v>12</v>
      </c>
      <c r="AV167" s="395">
        <v>15</v>
      </c>
      <c r="AW167" s="395">
        <v>7</v>
      </c>
      <c r="AX167" s="395">
        <v>40</v>
      </c>
      <c r="AY167" s="395">
        <v>2</v>
      </c>
      <c r="AZ167" s="395">
        <v>0</v>
      </c>
      <c r="BA167" s="422"/>
      <c r="BB167" s="422"/>
      <c r="BC167" s="422"/>
      <c r="BD167" s="422"/>
      <c r="BE167" s="422"/>
      <c r="BF167" s="422"/>
      <c r="BG167" s="422"/>
      <c r="BH167" s="422"/>
      <c r="BI167" s="423">
        <f t="shared" si="7"/>
        <v>40</v>
      </c>
      <c r="BJ167" s="422"/>
      <c r="BK167" s="422"/>
      <c r="BL167" s="422"/>
      <c r="BM167" s="422"/>
      <c r="BN167" s="422"/>
      <c r="BO167" s="528">
        <v>3.08</v>
      </c>
      <c r="BP167" s="423">
        <f t="shared" si="8"/>
        <v>40</v>
      </c>
      <c r="BQ167" s="422"/>
      <c r="BR167" s="422"/>
      <c r="BS167" s="422"/>
      <c r="BT167" s="422"/>
      <c r="BU167" s="422"/>
      <c r="BV167" s="422"/>
      <c r="BW167" s="422"/>
      <c r="BX167" s="422"/>
      <c r="BY167" s="422"/>
      <c r="BZ167" s="422"/>
      <c r="CA167" s="422"/>
      <c r="CB167" s="422"/>
      <c r="CC167" s="422"/>
      <c r="CD167" s="422"/>
      <c r="CE167" s="422"/>
      <c r="CF167" s="422"/>
      <c r="CG167" s="547"/>
    </row>
    <row r="168" spans="1:85" ht="16.5" customHeight="1">
      <c r="A168" s="80">
        <v>164</v>
      </c>
      <c r="B168" s="86" t="s">
        <v>1061</v>
      </c>
      <c r="C168" s="88" t="s">
        <v>28</v>
      </c>
      <c r="D168" s="86" t="s">
        <v>2233</v>
      </c>
      <c r="E168" s="86" t="s">
        <v>1037</v>
      </c>
      <c r="F168" s="87" t="s">
        <v>727</v>
      </c>
      <c r="G168" s="90" t="s">
        <v>1062</v>
      </c>
      <c r="H168" s="512">
        <v>4</v>
      </c>
      <c r="I168" s="390" t="s">
        <v>2353</v>
      </c>
      <c r="J168" s="390" t="s">
        <v>35</v>
      </c>
      <c r="K168" s="88" t="s">
        <v>5123</v>
      </c>
      <c r="L168" s="522">
        <v>3</v>
      </c>
      <c r="M168" s="367">
        <v>1</v>
      </c>
      <c r="N168" s="367">
        <v>1</v>
      </c>
      <c r="O168" s="523">
        <v>36</v>
      </c>
      <c r="P168" s="523">
        <v>14</v>
      </c>
      <c r="Q168" s="523">
        <v>16</v>
      </c>
      <c r="R168" s="523">
        <v>1</v>
      </c>
      <c r="S168" s="523">
        <v>0</v>
      </c>
      <c r="T168" s="523">
        <v>9</v>
      </c>
      <c r="U168" s="524">
        <v>0</v>
      </c>
      <c r="V168" s="524">
        <v>0</v>
      </c>
      <c r="W168" s="524">
        <v>0</v>
      </c>
      <c r="X168" s="524">
        <v>0</v>
      </c>
      <c r="Y168" s="524">
        <v>0</v>
      </c>
      <c r="Z168" s="524">
        <v>0</v>
      </c>
      <c r="AA168" s="524">
        <v>24</v>
      </c>
      <c r="AB168" s="524">
        <v>1</v>
      </c>
      <c r="AC168" s="524">
        <v>5</v>
      </c>
      <c r="AD168" s="524">
        <v>8</v>
      </c>
      <c r="AE168" s="524">
        <v>1</v>
      </c>
      <c r="AF168" s="524">
        <v>24</v>
      </c>
      <c r="AG168" s="524">
        <v>0</v>
      </c>
      <c r="AH168" s="524">
        <v>0</v>
      </c>
      <c r="AI168" s="524">
        <v>0</v>
      </c>
      <c r="AJ168" s="395">
        <v>1</v>
      </c>
      <c r="AK168" s="395">
        <v>0</v>
      </c>
      <c r="AL168" s="395">
        <v>11</v>
      </c>
      <c r="AM168" s="395">
        <v>11</v>
      </c>
      <c r="AN168" s="395">
        <v>0</v>
      </c>
      <c r="AO168" s="525">
        <v>0</v>
      </c>
      <c r="AP168" s="396">
        <v>0</v>
      </c>
      <c r="AQ168" s="526">
        <v>55</v>
      </c>
      <c r="AR168" s="527">
        <v>55</v>
      </c>
      <c r="AS168" s="527">
        <v>55</v>
      </c>
      <c r="AT168" s="527">
        <v>0</v>
      </c>
      <c r="AU168" s="527">
        <v>8</v>
      </c>
      <c r="AV168" s="395">
        <v>1</v>
      </c>
      <c r="AW168" s="395">
        <v>11</v>
      </c>
      <c r="AX168" s="395">
        <v>63</v>
      </c>
      <c r="AY168" s="395">
        <v>2</v>
      </c>
      <c r="AZ168" s="395">
        <v>0</v>
      </c>
      <c r="BA168" s="422"/>
      <c r="BB168" s="422"/>
      <c r="BC168" s="422"/>
      <c r="BD168" s="422"/>
      <c r="BE168" s="422"/>
      <c r="BF168" s="422"/>
      <c r="BG168" s="422"/>
      <c r="BH168" s="422"/>
      <c r="BI168" s="423">
        <f t="shared" si="7"/>
        <v>55</v>
      </c>
      <c r="BJ168" s="422"/>
      <c r="BK168" s="422"/>
      <c r="BL168" s="422"/>
      <c r="BM168" s="422"/>
      <c r="BN168" s="422"/>
      <c r="BO168" s="528">
        <v>3.3957000000000002</v>
      </c>
      <c r="BP168" s="423">
        <f t="shared" si="8"/>
        <v>55</v>
      </c>
      <c r="BQ168" s="422"/>
      <c r="BR168" s="422"/>
      <c r="BS168" s="422"/>
      <c r="BT168" s="422"/>
      <c r="BU168" s="422"/>
      <c r="BV168" s="422"/>
      <c r="BW168" s="422"/>
      <c r="BX168" s="422"/>
      <c r="BY168" s="422"/>
      <c r="BZ168" s="422"/>
      <c r="CA168" s="422"/>
      <c r="CB168" s="422"/>
      <c r="CC168" s="422"/>
      <c r="CD168" s="422"/>
      <c r="CE168" s="422"/>
      <c r="CF168" s="422"/>
      <c r="CG168" s="547"/>
    </row>
    <row r="169" spans="1:85" ht="16.5" customHeight="1">
      <c r="A169" s="80">
        <v>165</v>
      </c>
      <c r="B169" s="86" t="s">
        <v>1063</v>
      </c>
      <c r="C169" s="88" t="s">
        <v>28</v>
      </c>
      <c r="D169" s="86" t="s">
        <v>2233</v>
      </c>
      <c r="E169" s="86" t="s">
        <v>1037</v>
      </c>
      <c r="F169" s="89" t="s">
        <v>730</v>
      </c>
      <c r="G169" s="90" t="s">
        <v>1064</v>
      </c>
      <c r="H169" s="512">
        <v>3</v>
      </c>
      <c r="I169" s="390" t="s">
        <v>26</v>
      </c>
      <c r="J169" s="390"/>
      <c r="K169" s="88" t="s">
        <v>5123</v>
      </c>
      <c r="L169" s="522">
        <v>2</v>
      </c>
      <c r="M169" s="367">
        <v>1</v>
      </c>
      <c r="N169" s="367">
        <v>1</v>
      </c>
      <c r="O169" s="523">
        <v>8</v>
      </c>
      <c r="P169" s="523">
        <v>0</v>
      </c>
      <c r="Q169" s="523">
        <v>0</v>
      </c>
      <c r="R169" s="523">
        <v>1</v>
      </c>
      <c r="S169" s="523">
        <v>0</v>
      </c>
      <c r="T169" s="523">
        <v>0</v>
      </c>
      <c r="U169" s="524">
        <v>0</v>
      </c>
      <c r="V169" s="524">
        <v>0</v>
      </c>
      <c r="W169" s="524">
        <v>0</v>
      </c>
      <c r="X169" s="524">
        <v>0</v>
      </c>
      <c r="Y169" s="524">
        <v>0</v>
      </c>
      <c r="Z169" s="524">
        <v>0</v>
      </c>
      <c r="AA169" s="524">
        <v>6</v>
      </c>
      <c r="AB169" s="524">
        <v>2</v>
      </c>
      <c r="AC169" s="524">
        <v>0</v>
      </c>
      <c r="AD169" s="524">
        <v>5</v>
      </c>
      <c r="AE169" s="524">
        <v>0</v>
      </c>
      <c r="AF169" s="524">
        <v>0</v>
      </c>
      <c r="AG169" s="524">
        <v>1</v>
      </c>
      <c r="AH169" s="524">
        <v>0</v>
      </c>
      <c r="AI169" s="524">
        <v>0</v>
      </c>
      <c r="AJ169" s="395">
        <v>1</v>
      </c>
      <c r="AK169" s="395">
        <v>0</v>
      </c>
      <c r="AL169" s="395">
        <v>4</v>
      </c>
      <c r="AM169" s="395">
        <v>3</v>
      </c>
      <c r="AN169" s="395">
        <v>0</v>
      </c>
      <c r="AO169" s="525">
        <v>0</v>
      </c>
      <c r="AP169" s="396">
        <v>0</v>
      </c>
      <c r="AQ169" s="526">
        <v>12</v>
      </c>
      <c r="AR169" s="527">
        <v>12</v>
      </c>
      <c r="AS169" s="527">
        <v>12</v>
      </c>
      <c r="AT169" s="527">
        <v>0</v>
      </c>
      <c r="AU169" s="527">
        <v>9</v>
      </c>
      <c r="AV169" s="395">
        <v>9</v>
      </c>
      <c r="AW169" s="395">
        <v>3</v>
      </c>
      <c r="AX169" s="395">
        <v>12</v>
      </c>
      <c r="AY169" s="395">
        <v>2</v>
      </c>
      <c r="AZ169" s="395">
        <v>0</v>
      </c>
      <c r="BA169" s="422"/>
      <c r="BB169" s="422"/>
      <c r="BC169" s="422"/>
      <c r="BD169" s="422"/>
      <c r="BE169" s="422"/>
      <c r="BF169" s="422"/>
      <c r="BG169" s="422"/>
      <c r="BH169" s="422"/>
      <c r="BI169" s="423">
        <f t="shared" si="7"/>
        <v>12</v>
      </c>
      <c r="BJ169" s="422"/>
      <c r="BK169" s="422"/>
      <c r="BL169" s="422"/>
      <c r="BM169" s="422"/>
      <c r="BN169" s="422"/>
      <c r="BO169" s="528">
        <v>0.6</v>
      </c>
      <c r="BP169" s="423">
        <f t="shared" si="8"/>
        <v>12</v>
      </c>
      <c r="BQ169" s="422"/>
      <c r="BR169" s="422"/>
      <c r="BS169" s="422"/>
      <c r="BT169" s="422"/>
      <c r="BU169" s="422"/>
      <c r="BV169" s="422"/>
      <c r="BW169" s="422"/>
      <c r="BX169" s="422"/>
      <c r="BY169" s="422"/>
      <c r="BZ169" s="422"/>
      <c r="CA169" s="422"/>
      <c r="CB169" s="422"/>
      <c r="CC169" s="422"/>
      <c r="CD169" s="422"/>
      <c r="CE169" s="422"/>
      <c r="CF169" s="422"/>
      <c r="CG169" s="547"/>
    </row>
    <row r="170" spans="1:85" ht="16.5" customHeight="1">
      <c r="A170" s="81">
        <v>166</v>
      </c>
      <c r="B170" s="86" t="s">
        <v>1065</v>
      </c>
      <c r="C170" s="88" t="s">
        <v>28</v>
      </c>
      <c r="D170" s="86" t="s">
        <v>2233</v>
      </c>
      <c r="E170" s="86" t="s">
        <v>1037</v>
      </c>
      <c r="F170" s="87" t="s">
        <v>727</v>
      </c>
      <c r="G170" s="90" t="s">
        <v>1066</v>
      </c>
      <c r="H170" s="512">
        <v>2</v>
      </c>
      <c r="I170" s="390" t="s">
        <v>2353</v>
      </c>
      <c r="J170" s="390"/>
      <c r="K170" s="88" t="s">
        <v>5123</v>
      </c>
      <c r="L170" s="522">
        <v>2</v>
      </c>
      <c r="M170" s="367">
        <v>1</v>
      </c>
      <c r="N170" s="367">
        <v>1</v>
      </c>
      <c r="O170" s="523">
        <v>15</v>
      </c>
      <c r="P170" s="523">
        <v>0</v>
      </c>
      <c r="Q170" s="523">
        <v>3</v>
      </c>
      <c r="R170" s="523">
        <v>0</v>
      </c>
      <c r="S170" s="523">
        <v>0</v>
      </c>
      <c r="T170" s="523">
        <v>0</v>
      </c>
      <c r="U170" s="524">
        <v>11</v>
      </c>
      <c r="V170" s="524">
        <v>0</v>
      </c>
      <c r="W170" s="524">
        <v>3</v>
      </c>
      <c r="X170" s="524">
        <v>11</v>
      </c>
      <c r="Y170" s="524">
        <v>0</v>
      </c>
      <c r="Z170" s="524">
        <v>3</v>
      </c>
      <c r="AA170" s="524">
        <v>15</v>
      </c>
      <c r="AB170" s="524">
        <v>1</v>
      </c>
      <c r="AC170" s="524">
        <v>1</v>
      </c>
      <c r="AD170" s="524">
        <v>0</v>
      </c>
      <c r="AE170" s="524">
        <v>0</v>
      </c>
      <c r="AF170" s="524">
        <v>0</v>
      </c>
      <c r="AG170" s="524">
        <v>0</v>
      </c>
      <c r="AH170" s="524">
        <v>0</v>
      </c>
      <c r="AI170" s="524">
        <v>0</v>
      </c>
      <c r="AJ170" s="395">
        <v>1</v>
      </c>
      <c r="AK170" s="395">
        <v>0</v>
      </c>
      <c r="AL170" s="395">
        <v>3</v>
      </c>
      <c r="AM170" s="395">
        <v>3</v>
      </c>
      <c r="AN170" s="395">
        <v>0</v>
      </c>
      <c r="AO170" s="525">
        <v>0</v>
      </c>
      <c r="AP170" s="396">
        <v>0</v>
      </c>
      <c r="AQ170" s="526">
        <v>11</v>
      </c>
      <c r="AR170" s="527">
        <v>11</v>
      </c>
      <c r="AS170" s="527">
        <v>11</v>
      </c>
      <c r="AT170" s="527">
        <v>0</v>
      </c>
      <c r="AU170" s="527">
        <v>6</v>
      </c>
      <c r="AV170" s="395">
        <v>8</v>
      </c>
      <c r="AW170" s="395">
        <v>3</v>
      </c>
      <c r="AX170" s="395">
        <v>11</v>
      </c>
      <c r="AY170" s="395">
        <v>2</v>
      </c>
      <c r="AZ170" s="395">
        <v>0</v>
      </c>
      <c r="BA170" s="422"/>
      <c r="BB170" s="422"/>
      <c r="BC170" s="422"/>
      <c r="BD170" s="422"/>
      <c r="BE170" s="422"/>
      <c r="BF170" s="422"/>
      <c r="BG170" s="422"/>
      <c r="BH170" s="422"/>
      <c r="BI170" s="423">
        <f t="shared" si="7"/>
        <v>11</v>
      </c>
      <c r="BJ170" s="422"/>
      <c r="BK170" s="422"/>
      <c r="BL170" s="422"/>
      <c r="BM170" s="422"/>
      <c r="BN170" s="422"/>
      <c r="BO170" s="528">
        <v>1.19</v>
      </c>
      <c r="BP170" s="423">
        <f t="shared" si="8"/>
        <v>11</v>
      </c>
      <c r="BQ170" s="422"/>
      <c r="BR170" s="422"/>
      <c r="BS170" s="422"/>
      <c r="BT170" s="422"/>
      <c r="BU170" s="422"/>
      <c r="BV170" s="422"/>
      <c r="BW170" s="422"/>
      <c r="BX170" s="422"/>
      <c r="BY170" s="422"/>
      <c r="BZ170" s="422"/>
      <c r="CA170" s="422"/>
      <c r="CB170" s="422"/>
      <c r="CC170" s="422"/>
      <c r="CD170" s="422"/>
      <c r="CE170" s="422"/>
      <c r="CF170" s="422"/>
      <c r="CG170" s="547"/>
    </row>
    <row r="171" spans="1:85" ht="16.5" customHeight="1">
      <c r="A171" s="80">
        <v>167</v>
      </c>
      <c r="B171" s="86" t="s">
        <v>1067</v>
      </c>
      <c r="C171" s="88" t="s">
        <v>28</v>
      </c>
      <c r="D171" s="86" t="s">
        <v>2233</v>
      </c>
      <c r="E171" s="86" t="s">
        <v>1037</v>
      </c>
      <c r="F171" s="87" t="s">
        <v>727</v>
      </c>
      <c r="G171" s="90" t="s">
        <v>1068</v>
      </c>
      <c r="H171" s="512">
        <v>2</v>
      </c>
      <c r="I171" s="390" t="s">
        <v>2353</v>
      </c>
      <c r="J171" s="390"/>
      <c r="K171" s="88" t="s">
        <v>5123</v>
      </c>
      <c r="L171" s="522">
        <v>2</v>
      </c>
      <c r="M171" s="367">
        <v>1</v>
      </c>
      <c r="N171" s="367">
        <v>1</v>
      </c>
      <c r="O171" s="523">
        <v>6</v>
      </c>
      <c r="P171" s="523">
        <v>0</v>
      </c>
      <c r="Q171" s="523">
        <v>0</v>
      </c>
      <c r="R171" s="523">
        <v>0</v>
      </c>
      <c r="S171" s="523">
        <v>0</v>
      </c>
      <c r="T171" s="523">
        <v>0</v>
      </c>
      <c r="U171" s="524">
        <v>0</v>
      </c>
      <c r="V171" s="524">
        <v>0</v>
      </c>
      <c r="W171" s="524">
        <v>0</v>
      </c>
      <c r="X171" s="524">
        <v>0</v>
      </c>
      <c r="Y171" s="524">
        <v>0</v>
      </c>
      <c r="Z171" s="524">
        <v>0</v>
      </c>
      <c r="AA171" s="524">
        <v>8</v>
      </c>
      <c r="AB171" s="524">
        <v>1</v>
      </c>
      <c r="AC171" s="524">
        <v>0</v>
      </c>
      <c r="AD171" s="524">
        <v>3</v>
      </c>
      <c r="AE171" s="524">
        <v>0</v>
      </c>
      <c r="AF171" s="524">
        <v>0</v>
      </c>
      <c r="AG171" s="524">
        <v>0</v>
      </c>
      <c r="AH171" s="524">
        <v>0</v>
      </c>
      <c r="AI171" s="524">
        <v>0</v>
      </c>
      <c r="AJ171" s="395">
        <v>1</v>
      </c>
      <c r="AK171" s="395">
        <v>0</v>
      </c>
      <c r="AL171" s="395">
        <v>2</v>
      </c>
      <c r="AM171" s="395">
        <v>2</v>
      </c>
      <c r="AN171" s="395">
        <v>0</v>
      </c>
      <c r="AO171" s="525">
        <v>0</v>
      </c>
      <c r="AP171" s="396">
        <v>0</v>
      </c>
      <c r="AQ171" s="526">
        <v>9</v>
      </c>
      <c r="AR171" s="527">
        <v>10</v>
      </c>
      <c r="AS171" s="527">
        <v>9</v>
      </c>
      <c r="AT171" s="527">
        <v>0</v>
      </c>
      <c r="AU171" s="527">
        <v>7</v>
      </c>
      <c r="AV171" s="395">
        <v>6</v>
      </c>
      <c r="AW171" s="395">
        <v>2</v>
      </c>
      <c r="AX171" s="395">
        <v>9</v>
      </c>
      <c r="AY171" s="395">
        <v>2</v>
      </c>
      <c r="AZ171" s="395">
        <v>0</v>
      </c>
      <c r="BA171" s="422"/>
      <c r="BB171" s="422"/>
      <c r="BC171" s="422"/>
      <c r="BD171" s="422"/>
      <c r="BE171" s="422"/>
      <c r="BF171" s="422"/>
      <c r="BG171" s="422"/>
      <c r="BH171" s="422"/>
      <c r="BI171" s="423">
        <f t="shared" si="7"/>
        <v>9</v>
      </c>
      <c r="BJ171" s="422"/>
      <c r="BK171" s="422"/>
      <c r="BL171" s="422"/>
      <c r="BM171" s="422"/>
      <c r="BN171" s="422"/>
      <c r="BO171" s="528">
        <v>1.35</v>
      </c>
      <c r="BP171" s="423">
        <f t="shared" si="8"/>
        <v>9</v>
      </c>
      <c r="BQ171" s="422"/>
      <c r="BR171" s="422"/>
      <c r="BS171" s="422"/>
      <c r="BT171" s="422"/>
      <c r="BU171" s="422"/>
      <c r="BV171" s="422"/>
      <c r="BW171" s="422"/>
      <c r="BX171" s="422"/>
      <c r="BY171" s="422"/>
      <c r="BZ171" s="422"/>
      <c r="CA171" s="422"/>
      <c r="CB171" s="422"/>
      <c r="CC171" s="422"/>
      <c r="CD171" s="422"/>
      <c r="CE171" s="422"/>
      <c r="CF171" s="422"/>
      <c r="CG171" s="547"/>
    </row>
    <row r="172" spans="1:85" ht="16.5" customHeight="1">
      <c r="A172" s="80">
        <v>168</v>
      </c>
      <c r="B172" s="86" t="s">
        <v>1069</v>
      </c>
      <c r="C172" s="88" t="s">
        <v>28</v>
      </c>
      <c r="D172" s="86" t="s">
        <v>2233</v>
      </c>
      <c r="E172" s="86" t="s">
        <v>1037</v>
      </c>
      <c r="F172" s="87" t="s">
        <v>727</v>
      </c>
      <c r="G172" s="90" t="s">
        <v>1070</v>
      </c>
      <c r="H172" s="512">
        <v>3</v>
      </c>
      <c r="I172" s="390" t="s">
        <v>2353</v>
      </c>
      <c r="J172" s="390"/>
      <c r="K172" s="88" t="s">
        <v>5123</v>
      </c>
      <c r="L172" s="522">
        <v>2</v>
      </c>
      <c r="M172" s="367">
        <v>1</v>
      </c>
      <c r="N172" s="367">
        <v>1</v>
      </c>
      <c r="O172" s="523">
        <v>5</v>
      </c>
      <c r="P172" s="523">
        <v>0</v>
      </c>
      <c r="Q172" s="523">
        <v>0</v>
      </c>
      <c r="R172" s="523">
        <v>0</v>
      </c>
      <c r="S172" s="523">
        <v>0</v>
      </c>
      <c r="T172" s="523">
        <v>0</v>
      </c>
      <c r="U172" s="524">
        <v>0</v>
      </c>
      <c r="V172" s="524">
        <v>0</v>
      </c>
      <c r="W172" s="524">
        <v>0</v>
      </c>
      <c r="X172" s="524">
        <v>0</v>
      </c>
      <c r="Y172" s="524">
        <v>0</v>
      </c>
      <c r="Z172" s="524">
        <v>0</v>
      </c>
      <c r="AA172" s="524">
        <v>6</v>
      </c>
      <c r="AB172" s="524">
        <v>0</v>
      </c>
      <c r="AC172" s="524">
        <v>0</v>
      </c>
      <c r="AD172" s="524">
        <v>5</v>
      </c>
      <c r="AE172" s="524">
        <v>1</v>
      </c>
      <c r="AF172" s="524">
        <v>0</v>
      </c>
      <c r="AG172" s="524">
        <v>0</v>
      </c>
      <c r="AH172" s="524">
        <v>0</v>
      </c>
      <c r="AI172" s="524">
        <v>0</v>
      </c>
      <c r="AJ172" s="395">
        <v>1</v>
      </c>
      <c r="AK172" s="395">
        <v>0</v>
      </c>
      <c r="AL172" s="395">
        <v>4</v>
      </c>
      <c r="AM172" s="395">
        <v>4</v>
      </c>
      <c r="AN172" s="395">
        <v>0</v>
      </c>
      <c r="AO172" s="525">
        <v>0</v>
      </c>
      <c r="AP172" s="396">
        <v>0</v>
      </c>
      <c r="AQ172" s="526">
        <v>10</v>
      </c>
      <c r="AR172" s="527">
        <v>17</v>
      </c>
      <c r="AS172" s="527">
        <v>10</v>
      </c>
      <c r="AT172" s="527">
        <v>0</v>
      </c>
      <c r="AU172" s="527">
        <v>5</v>
      </c>
      <c r="AV172" s="395">
        <v>7</v>
      </c>
      <c r="AW172" s="395">
        <v>1</v>
      </c>
      <c r="AX172" s="395">
        <v>10</v>
      </c>
      <c r="AY172" s="395">
        <v>2</v>
      </c>
      <c r="AZ172" s="395">
        <v>0</v>
      </c>
      <c r="BA172" s="422"/>
      <c r="BB172" s="422"/>
      <c r="BC172" s="422"/>
      <c r="BD172" s="422"/>
      <c r="BE172" s="422"/>
      <c r="BF172" s="422"/>
      <c r="BG172" s="422"/>
      <c r="BH172" s="422"/>
      <c r="BI172" s="423">
        <f t="shared" si="7"/>
        <v>10</v>
      </c>
      <c r="BJ172" s="422"/>
      <c r="BK172" s="422"/>
      <c r="BL172" s="422"/>
      <c r="BM172" s="422"/>
      <c r="BN172" s="422"/>
      <c r="BO172" s="528">
        <v>1.3289</v>
      </c>
      <c r="BP172" s="423">
        <f t="shared" si="8"/>
        <v>10</v>
      </c>
      <c r="BQ172" s="422"/>
      <c r="BR172" s="422"/>
      <c r="BS172" s="422"/>
      <c r="BT172" s="422"/>
      <c r="BU172" s="422"/>
      <c r="BV172" s="422"/>
      <c r="BW172" s="422"/>
      <c r="BX172" s="422"/>
      <c r="BY172" s="422"/>
      <c r="BZ172" s="422"/>
      <c r="CA172" s="422"/>
      <c r="CB172" s="422"/>
      <c r="CC172" s="422"/>
      <c r="CD172" s="422"/>
      <c r="CE172" s="422"/>
      <c r="CF172" s="422"/>
      <c r="CG172" s="547"/>
    </row>
    <row r="173" spans="1:85" ht="16.5" customHeight="1">
      <c r="A173" s="81">
        <v>169</v>
      </c>
      <c r="B173" s="86" t="s">
        <v>1071</v>
      </c>
      <c r="C173" s="88" t="s">
        <v>28</v>
      </c>
      <c r="D173" s="86" t="s">
        <v>2233</v>
      </c>
      <c r="E173" s="86" t="s">
        <v>1037</v>
      </c>
      <c r="F173" s="87" t="s">
        <v>727</v>
      </c>
      <c r="G173" s="90" t="s">
        <v>1072</v>
      </c>
      <c r="H173" s="512">
        <v>3</v>
      </c>
      <c r="I173" s="390" t="s">
        <v>2353</v>
      </c>
      <c r="J173" s="390"/>
      <c r="K173" s="88" t="s">
        <v>5123</v>
      </c>
      <c r="L173" s="522">
        <v>1</v>
      </c>
      <c r="M173" s="367">
        <v>1</v>
      </c>
      <c r="N173" s="367">
        <v>1</v>
      </c>
      <c r="O173" s="523">
        <v>1</v>
      </c>
      <c r="P173" s="523">
        <v>2</v>
      </c>
      <c r="Q173" s="523">
        <v>0</v>
      </c>
      <c r="R173" s="523">
        <v>0</v>
      </c>
      <c r="S173" s="523">
        <v>0</v>
      </c>
      <c r="T173" s="523">
        <v>0</v>
      </c>
      <c r="U173" s="524">
        <v>0</v>
      </c>
      <c r="V173" s="524">
        <v>0</v>
      </c>
      <c r="W173" s="524">
        <v>0</v>
      </c>
      <c r="X173" s="524">
        <v>0</v>
      </c>
      <c r="Y173" s="524">
        <v>0</v>
      </c>
      <c r="Z173" s="524">
        <v>0</v>
      </c>
      <c r="AA173" s="524">
        <v>2</v>
      </c>
      <c r="AB173" s="524">
        <v>4</v>
      </c>
      <c r="AC173" s="524">
        <v>0</v>
      </c>
      <c r="AD173" s="524">
        <v>0</v>
      </c>
      <c r="AE173" s="524">
        <v>2</v>
      </c>
      <c r="AF173" s="524">
        <v>0</v>
      </c>
      <c r="AG173" s="524">
        <v>0</v>
      </c>
      <c r="AH173" s="524">
        <v>0</v>
      </c>
      <c r="AI173" s="524">
        <v>0</v>
      </c>
      <c r="AJ173" s="395">
        <v>1</v>
      </c>
      <c r="AK173" s="395">
        <v>0</v>
      </c>
      <c r="AL173" s="395">
        <v>1</v>
      </c>
      <c r="AM173" s="395">
        <v>1</v>
      </c>
      <c r="AN173" s="395">
        <v>0</v>
      </c>
      <c r="AO173" s="525">
        <v>0</v>
      </c>
      <c r="AP173" s="396">
        <v>0</v>
      </c>
      <c r="AQ173" s="526">
        <v>2</v>
      </c>
      <c r="AR173" s="527">
        <v>2</v>
      </c>
      <c r="AS173" s="527">
        <v>2</v>
      </c>
      <c r="AT173" s="527">
        <v>0</v>
      </c>
      <c r="AU173" s="527">
        <v>2</v>
      </c>
      <c r="AV173" s="395">
        <v>2</v>
      </c>
      <c r="AW173" s="395">
        <v>2</v>
      </c>
      <c r="AX173" s="395">
        <v>2</v>
      </c>
      <c r="AY173" s="395">
        <v>2</v>
      </c>
      <c r="AZ173" s="395">
        <v>0</v>
      </c>
      <c r="BA173" s="422"/>
      <c r="BB173" s="422"/>
      <c r="BC173" s="422"/>
      <c r="BD173" s="422"/>
      <c r="BE173" s="422"/>
      <c r="BF173" s="422"/>
      <c r="BG173" s="422"/>
      <c r="BH173" s="422"/>
      <c r="BI173" s="423">
        <f t="shared" si="7"/>
        <v>2</v>
      </c>
      <c r="BJ173" s="422"/>
      <c r="BK173" s="422"/>
      <c r="BL173" s="422"/>
      <c r="BM173" s="422"/>
      <c r="BN173" s="422"/>
      <c r="BO173" s="528">
        <v>1.17</v>
      </c>
      <c r="BP173" s="423">
        <f t="shared" si="8"/>
        <v>2</v>
      </c>
      <c r="BQ173" s="422"/>
      <c r="BR173" s="422"/>
      <c r="BS173" s="422"/>
      <c r="BT173" s="422"/>
      <c r="BU173" s="422"/>
      <c r="BV173" s="422"/>
      <c r="BW173" s="422"/>
      <c r="BX173" s="422"/>
      <c r="BY173" s="422"/>
      <c r="BZ173" s="422"/>
      <c r="CA173" s="422"/>
      <c r="CB173" s="422"/>
      <c r="CC173" s="422"/>
      <c r="CD173" s="422"/>
      <c r="CE173" s="422"/>
      <c r="CF173" s="422"/>
      <c r="CG173" s="547"/>
    </row>
    <row r="174" spans="1:85" ht="16.5" customHeight="1">
      <c r="A174" s="80">
        <v>170</v>
      </c>
      <c r="B174" s="86" t="s">
        <v>1073</v>
      </c>
      <c r="C174" s="88" t="s">
        <v>28</v>
      </c>
      <c r="D174" s="86" t="s">
        <v>2233</v>
      </c>
      <c r="E174" s="86" t="s">
        <v>1037</v>
      </c>
      <c r="F174" s="87" t="s">
        <v>727</v>
      </c>
      <c r="G174" s="90" t="s">
        <v>10109</v>
      </c>
      <c r="H174" s="512">
        <v>3</v>
      </c>
      <c r="I174" s="390" t="s">
        <v>2353</v>
      </c>
      <c r="J174" s="390" t="s">
        <v>35</v>
      </c>
      <c r="K174" s="88" t="s">
        <v>5123</v>
      </c>
      <c r="L174" s="522">
        <v>3</v>
      </c>
      <c r="M174" s="367">
        <v>1</v>
      </c>
      <c r="N174" s="367">
        <v>1</v>
      </c>
      <c r="O174" s="523">
        <v>0</v>
      </c>
      <c r="P174" s="523">
        <v>18</v>
      </c>
      <c r="Q174" s="523">
        <v>0</v>
      </c>
      <c r="R174" s="523">
        <v>0</v>
      </c>
      <c r="S174" s="523">
        <v>2</v>
      </c>
      <c r="T174" s="523">
        <v>0</v>
      </c>
      <c r="U174" s="524">
        <v>0</v>
      </c>
      <c r="V174" s="524">
        <v>0</v>
      </c>
      <c r="W174" s="524">
        <v>0</v>
      </c>
      <c r="X174" s="524">
        <v>0</v>
      </c>
      <c r="Y174" s="524">
        <v>0</v>
      </c>
      <c r="Z174" s="524">
        <v>0</v>
      </c>
      <c r="AA174" s="524">
        <v>3</v>
      </c>
      <c r="AB174" s="524">
        <v>14</v>
      </c>
      <c r="AC174" s="524">
        <v>0</v>
      </c>
      <c r="AD174" s="524">
        <v>0</v>
      </c>
      <c r="AE174" s="524">
        <v>16</v>
      </c>
      <c r="AF174" s="524">
        <v>0</v>
      </c>
      <c r="AG174" s="524">
        <v>0</v>
      </c>
      <c r="AH174" s="524">
        <v>1</v>
      </c>
      <c r="AI174" s="524">
        <v>0</v>
      </c>
      <c r="AJ174" s="395">
        <v>1</v>
      </c>
      <c r="AK174" s="395">
        <v>0</v>
      </c>
      <c r="AL174" s="395">
        <v>7</v>
      </c>
      <c r="AM174" s="395">
        <v>9</v>
      </c>
      <c r="AN174" s="395">
        <v>0</v>
      </c>
      <c r="AO174" s="525">
        <v>0</v>
      </c>
      <c r="AP174" s="396">
        <v>0</v>
      </c>
      <c r="AQ174" s="526">
        <v>31</v>
      </c>
      <c r="AR174" s="527">
        <v>31</v>
      </c>
      <c r="AS174" s="527">
        <v>31</v>
      </c>
      <c r="AT174" s="527">
        <v>0</v>
      </c>
      <c r="AU174" s="527">
        <v>9</v>
      </c>
      <c r="AV174" s="395">
        <v>1</v>
      </c>
      <c r="AW174" s="395">
        <v>7</v>
      </c>
      <c r="AX174" s="395">
        <v>29</v>
      </c>
      <c r="AY174" s="395">
        <v>2</v>
      </c>
      <c r="AZ174" s="395">
        <v>0</v>
      </c>
      <c r="BA174" s="422"/>
      <c r="BB174" s="422"/>
      <c r="BC174" s="422"/>
      <c r="BD174" s="422"/>
      <c r="BE174" s="422"/>
      <c r="BF174" s="422"/>
      <c r="BG174" s="422"/>
      <c r="BH174" s="422"/>
      <c r="BI174" s="423">
        <f t="shared" si="7"/>
        <v>31</v>
      </c>
      <c r="BJ174" s="422"/>
      <c r="BK174" s="422"/>
      <c r="BL174" s="422"/>
      <c r="BM174" s="422"/>
      <c r="BN174" s="422"/>
      <c r="BO174" s="528">
        <v>3.8534000000000002</v>
      </c>
      <c r="BP174" s="423">
        <f t="shared" si="8"/>
        <v>31</v>
      </c>
      <c r="BQ174" s="422"/>
      <c r="BR174" s="422"/>
      <c r="BS174" s="422"/>
      <c r="BT174" s="422"/>
      <c r="BU174" s="422"/>
      <c r="BV174" s="422"/>
      <c r="BW174" s="422"/>
      <c r="BX174" s="422"/>
      <c r="BY174" s="422"/>
      <c r="BZ174" s="422"/>
      <c r="CA174" s="422"/>
      <c r="CB174" s="422"/>
      <c r="CC174" s="422"/>
      <c r="CD174" s="422"/>
      <c r="CE174" s="422"/>
      <c r="CF174" s="422"/>
      <c r="CG174" s="547"/>
    </row>
    <row r="175" spans="1:85" ht="16.5" customHeight="1">
      <c r="A175" s="80">
        <v>171</v>
      </c>
      <c r="B175" s="86" t="s">
        <v>1075</v>
      </c>
      <c r="C175" s="88" t="s">
        <v>28</v>
      </c>
      <c r="D175" s="86" t="s">
        <v>2233</v>
      </c>
      <c r="E175" s="86" t="s">
        <v>1037</v>
      </c>
      <c r="F175" s="91" t="s">
        <v>724</v>
      </c>
      <c r="G175" s="90" t="s">
        <v>1076</v>
      </c>
      <c r="H175" s="512">
        <v>3</v>
      </c>
      <c r="I175" s="390" t="s">
        <v>26</v>
      </c>
      <c r="J175" s="390"/>
      <c r="K175" s="88" t="s">
        <v>5123</v>
      </c>
      <c r="L175" s="522">
        <v>2</v>
      </c>
      <c r="M175" s="367">
        <v>1</v>
      </c>
      <c r="N175" s="367">
        <v>1</v>
      </c>
      <c r="O175" s="523">
        <v>9</v>
      </c>
      <c r="P175" s="523">
        <v>8</v>
      </c>
      <c r="Q175" s="523">
        <v>1</v>
      </c>
      <c r="R175" s="523">
        <v>2</v>
      </c>
      <c r="S175" s="523">
        <v>2</v>
      </c>
      <c r="T175" s="523">
        <v>0</v>
      </c>
      <c r="U175" s="524">
        <v>10</v>
      </c>
      <c r="V175" s="524">
        <v>8</v>
      </c>
      <c r="W175" s="524">
        <v>0</v>
      </c>
      <c r="X175" s="524">
        <v>10</v>
      </c>
      <c r="Y175" s="524">
        <v>8</v>
      </c>
      <c r="Z175" s="524">
        <v>0</v>
      </c>
      <c r="AA175" s="524">
        <v>5</v>
      </c>
      <c r="AB175" s="524">
        <v>7</v>
      </c>
      <c r="AC175" s="524">
        <v>0</v>
      </c>
      <c r="AD175" s="524">
        <v>4</v>
      </c>
      <c r="AE175" s="524">
        <v>3</v>
      </c>
      <c r="AF175" s="524">
        <v>0</v>
      </c>
      <c r="AG175" s="524">
        <v>0</v>
      </c>
      <c r="AH175" s="524">
        <v>0</v>
      </c>
      <c r="AI175" s="524">
        <v>0</v>
      </c>
      <c r="AJ175" s="395">
        <v>1</v>
      </c>
      <c r="AK175" s="395">
        <v>0</v>
      </c>
      <c r="AL175" s="395">
        <v>3</v>
      </c>
      <c r="AM175" s="395">
        <v>3</v>
      </c>
      <c r="AN175" s="395">
        <v>0</v>
      </c>
      <c r="AO175" s="525">
        <v>0</v>
      </c>
      <c r="AP175" s="396">
        <v>0</v>
      </c>
      <c r="AQ175" s="526">
        <v>19</v>
      </c>
      <c r="AR175" s="527">
        <v>19</v>
      </c>
      <c r="AS175" s="527">
        <v>19</v>
      </c>
      <c r="AT175" s="527">
        <v>0</v>
      </c>
      <c r="AU175" s="527">
        <v>7</v>
      </c>
      <c r="AV175" s="395">
        <v>8</v>
      </c>
      <c r="AW175" s="395">
        <v>3</v>
      </c>
      <c r="AX175" s="395">
        <v>19</v>
      </c>
      <c r="AY175" s="395">
        <v>2</v>
      </c>
      <c r="AZ175" s="395">
        <v>0</v>
      </c>
      <c r="BA175" s="422"/>
      <c r="BB175" s="422"/>
      <c r="BC175" s="422"/>
      <c r="BD175" s="422"/>
      <c r="BE175" s="422"/>
      <c r="BF175" s="422"/>
      <c r="BG175" s="422"/>
      <c r="BH175" s="422"/>
      <c r="BI175" s="423">
        <f t="shared" si="7"/>
        <v>19</v>
      </c>
      <c r="BJ175" s="422"/>
      <c r="BK175" s="422"/>
      <c r="BL175" s="422"/>
      <c r="BM175" s="422"/>
      <c r="BN175" s="422"/>
      <c r="BO175" s="528">
        <v>3.9740000000000002</v>
      </c>
      <c r="BP175" s="423">
        <f t="shared" si="8"/>
        <v>19</v>
      </c>
      <c r="BQ175" s="422"/>
      <c r="BR175" s="422"/>
      <c r="BS175" s="422"/>
      <c r="BT175" s="422"/>
      <c r="BU175" s="422"/>
      <c r="BV175" s="422"/>
      <c r="BW175" s="422"/>
      <c r="BX175" s="422"/>
      <c r="BY175" s="422"/>
      <c r="BZ175" s="422"/>
      <c r="CA175" s="422"/>
      <c r="CB175" s="422"/>
      <c r="CC175" s="422"/>
      <c r="CD175" s="422"/>
      <c r="CE175" s="422"/>
      <c r="CF175" s="422"/>
      <c r="CG175" s="547"/>
    </row>
    <row r="176" spans="1:85" ht="16.5" customHeight="1">
      <c r="A176" s="81">
        <v>172</v>
      </c>
      <c r="B176" s="86" t="s">
        <v>1077</v>
      </c>
      <c r="C176" s="88" t="s">
        <v>28</v>
      </c>
      <c r="D176" s="86" t="s">
        <v>2233</v>
      </c>
      <c r="E176" s="86" t="s">
        <v>1037</v>
      </c>
      <c r="F176" s="89" t="s">
        <v>730</v>
      </c>
      <c r="G176" s="90" t="s">
        <v>1078</v>
      </c>
      <c r="H176" s="512">
        <v>2</v>
      </c>
      <c r="I176" s="390" t="s">
        <v>26</v>
      </c>
      <c r="J176" s="390"/>
      <c r="K176" s="88" t="s">
        <v>5123</v>
      </c>
      <c r="L176" s="522">
        <v>2</v>
      </c>
      <c r="M176" s="367">
        <v>1</v>
      </c>
      <c r="N176" s="367">
        <v>1</v>
      </c>
      <c r="O176" s="523">
        <v>7</v>
      </c>
      <c r="P176" s="523">
        <v>0</v>
      </c>
      <c r="Q176" s="523">
        <v>0</v>
      </c>
      <c r="R176" s="523">
        <v>0</v>
      </c>
      <c r="S176" s="523">
        <v>0</v>
      </c>
      <c r="T176" s="523">
        <v>0</v>
      </c>
      <c r="U176" s="524">
        <v>0</v>
      </c>
      <c r="V176" s="524">
        <v>0</v>
      </c>
      <c r="W176" s="524">
        <v>0</v>
      </c>
      <c r="X176" s="524">
        <v>0</v>
      </c>
      <c r="Y176" s="524">
        <v>0</v>
      </c>
      <c r="Z176" s="524">
        <v>0</v>
      </c>
      <c r="AA176" s="524">
        <v>6</v>
      </c>
      <c r="AB176" s="524">
        <v>1</v>
      </c>
      <c r="AC176" s="524">
        <v>0</v>
      </c>
      <c r="AD176" s="524">
        <v>4</v>
      </c>
      <c r="AE176" s="524">
        <v>0</v>
      </c>
      <c r="AF176" s="524">
        <v>0</v>
      </c>
      <c r="AG176" s="524">
        <v>0</v>
      </c>
      <c r="AH176" s="524">
        <v>0</v>
      </c>
      <c r="AI176" s="524">
        <v>0</v>
      </c>
      <c r="AJ176" s="395">
        <v>1</v>
      </c>
      <c r="AK176" s="395">
        <v>0</v>
      </c>
      <c r="AL176" s="395">
        <v>3</v>
      </c>
      <c r="AM176" s="395">
        <v>3</v>
      </c>
      <c r="AN176" s="395">
        <v>0</v>
      </c>
      <c r="AO176" s="525">
        <v>0</v>
      </c>
      <c r="AP176" s="396">
        <v>0</v>
      </c>
      <c r="AQ176" s="526">
        <v>13</v>
      </c>
      <c r="AR176" s="527">
        <v>13</v>
      </c>
      <c r="AS176" s="527">
        <v>13</v>
      </c>
      <c r="AT176" s="527">
        <v>0</v>
      </c>
      <c r="AU176" s="527">
        <v>5</v>
      </c>
      <c r="AV176" s="395">
        <v>8</v>
      </c>
      <c r="AW176" s="395">
        <v>3</v>
      </c>
      <c r="AX176" s="395">
        <v>13</v>
      </c>
      <c r="AY176" s="395">
        <v>2</v>
      </c>
      <c r="AZ176" s="395">
        <v>0</v>
      </c>
      <c r="BA176" s="422"/>
      <c r="BB176" s="422"/>
      <c r="BC176" s="422"/>
      <c r="BD176" s="422"/>
      <c r="BE176" s="422"/>
      <c r="BF176" s="422"/>
      <c r="BG176" s="422"/>
      <c r="BH176" s="422"/>
      <c r="BI176" s="423">
        <f t="shared" si="7"/>
        <v>13</v>
      </c>
      <c r="BJ176" s="422"/>
      <c r="BK176" s="422"/>
      <c r="BL176" s="422"/>
      <c r="BM176" s="422"/>
      <c r="BN176" s="422"/>
      <c r="BO176" s="528">
        <v>1.7656000000000001</v>
      </c>
      <c r="BP176" s="423">
        <f t="shared" si="8"/>
        <v>13</v>
      </c>
      <c r="BQ176" s="422"/>
      <c r="BR176" s="422"/>
      <c r="BS176" s="422"/>
      <c r="BT176" s="422"/>
      <c r="BU176" s="422"/>
      <c r="BV176" s="422"/>
      <c r="BW176" s="422"/>
      <c r="BX176" s="422"/>
      <c r="BY176" s="422"/>
      <c r="BZ176" s="422"/>
      <c r="CA176" s="422"/>
      <c r="CB176" s="422"/>
      <c r="CC176" s="422"/>
      <c r="CD176" s="422"/>
      <c r="CE176" s="422"/>
      <c r="CF176" s="422"/>
      <c r="CG176" s="547"/>
    </row>
    <row r="177" spans="1:85" ht="16.5" customHeight="1">
      <c r="A177" s="80">
        <v>173</v>
      </c>
      <c r="B177" s="86" t="s">
        <v>1079</v>
      </c>
      <c r="C177" s="88" t="s">
        <v>28</v>
      </c>
      <c r="D177" s="86" t="s">
        <v>2233</v>
      </c>
      <c r="E177" s="86" t="s">
        <v>1037</v>
      </c>
      <c r="F177" s="87" t="s">
        <v>727</v>
      </c>
      <c r="G177" s="90" t="s">
        <v>1080</v>
      </c>
      <c r="H177" s="512">
        <v>4</v>
      </c>
      <c r="I177" s="390" t="s">
        <v>2353</v>
      </c>
      <c r="J177" s="390" t="s">
        <v>35</v>
      </c>
      <c r="K177" s="88" t="s">
        <v>5123</v>
      </c>
      <c r="L177" s="522">
        <v>3</v>
      </c>
      <c r="M177" s="367">
        <v>1</v>
      </c>
      <c r="N177" s="367">
        <v>1</v>
      </c>
      <c r="O177" s="523">
        <v>14</v>
      </c>
      <c r="P177" s="523">
        <v>0</v>
      </c>
      <c r="Q177" s="523">
        <v>0</v>
      </c>
      <c r="R177" s="523">
        <v>0</v>
      </c>
      <c r="S177" s="523">
        <v>0</v>
      </c>
      <c r="T177" s="523">
        <v>0</v>
      </c>
      <c r="U177" s="524">
        <v>4</v>
      </c>
      <c r="V177" s="524">
        <v>0</v>
      </c>
      <c r="W177" s="524">
        <v>0</v>
      </c>
      <c r="X177" s="524">
        <v>4</v>
      </c>
      <c r="Y177" s="524">
        <v>0</v>
      </c>
      <c r="Z177" s="524">
        <v>0</v>
      </c>
      <c r="AA177" s="524">
        <v>9</v>
      </c>
      <c r="AB177" s="524">
        <v>2</v>
      </c>
      <c r="AC177" s="524">
        <v>0</v>
      </c>
      <c r="AD177" s="524">
        <v>7</v>
      </c>
      <c r="AE177" s="524">
        <v>0</v>
      </c>
      <c r="AF177" s="524">
        <v>0</v>
      </c>
      <c r="AG177" s="524">
        <v>3</v>
      </c>
      <c r="AH177" s="524">
        <v>0</v>
      </c>
      <c r="AI177" s="524">
        <v>0</v>
      </c>
      <c r="AJ177" s="395">
        <v>1</v>
      </c>
      <c r="AK177" s="395">
        <v>0</v>
      </c>
      <c r="AL177" s="395">
        <v>7</v>
      </c>
      <c r="AM177" s="395">
        <v>7</v>
      </c>
      <c r="AN177" s="395">
        <v>0</v>
      </c>
      <c r="AO177" s="525">
        <v>0</v>
      </c>
      <c r="AP177" s="396">
        <v>0</v>
      </c>
      <c r="AQ177" s="526">
        <v>35</v>
      </c>
      <c r="AR177" s="527">
        <v>35</v>
      </c>
      <c r="AS177" s="527">
        <v>35</v>
      </c>
      <c r="AT177" s="527">
        <v>0</v>
      </c>
      <c r="AU177" s="527">
        <v>11</v>
      </c>
      <c r="AV177" s="395">
        <v>15</v>
      </c>
      <c r="AW177" s="395">
        <v>7</v>
      </c>
      <c r="AX177" s="395">
        <v>35</v>
      </c>
      <c r="AY177" s="395">
        <v>2</v>
      </c>
      <c r="AZ177" s="395">
        <v>0</v>
      </c>
      <c r="BA177" s="422"/>
      <c r="BB177" s="422"/>
      <c r="BC177" s="422"/>
      <c r="BD177" s="422"/>
      <c r="BE177" s="422"/>
      <c r="BF177" s="422"/>
      <c r="BG177" s="422"/>
      <c r="BH177" s="422"/>
      <c r="BI177" s="423">
        <f t="shared" si="7"/>
        <v>35</v>
      </c>
      <c r="BJ177" s="422"/>
      <c r="BK177" s="422"/>
      <c r="BL177" s="422"/>
      <c r="BM177" s="422"/>
      <c r="BN177" s="422"/>
      <c r="BO177" s="528">
        <v>1.8560000000000001</v>
      </c>
      <c r="BP177" s="423">
        <f t="shared" si="8"/>
        <v>35</v>
      </c>
      <c r="BQ177" s="422"/>
      <c r="BR177" s="422"/>
      <c r="BS177" s="422"/>
      <c r="BT177" s="422"/>
      <c r="BU177" s="422"/>
      <c r="BV177" s="422"/>
      <c r="BW177" s="422"/>
      <c r="BX177" s="422"/>
      <c r="BY177" s="422"/>
      <c r="BZ177" s="422"/>
      <c r="CA177" s="422"/>
      <c r="CB177" s="422"/>
      <c r="CC177" s="422"/>
      <c r="CD177" s="422"/>
      <c r="CE177" s="422"/>
      <c r="CF177" s="422"/>
      <c r="CG177" s="547"/>
    </row>
    <row r="178" spans="1:85" ht="16.5" customHeight="1">
      <c r="A178" s="80">
        <v>174</v>
      </c>
      <c r="B178" s="86" t="s">
        <v>1081</v>
      </c>
      <c r="C178" s="88" t="s">
        <v>28</v>
      </c>
      <c r="D178" s="86" t="s">
        <v>2233</v>
      </c>
      <c r="E178" s="86" t="s">
        <v>1037</v>
      </c>
      <c r="F178" s="89" t="s">
        <v>730</v>
      </c>
      <c r="G178" s="90" t="s">
        <v>1082</v>
      </c>
      <c r="H178" s="512">
        <v>4</v>
      </c>
      <c r="I178" s="390" t="s">
        <v>2353</v>
      </c>
      <c r="J178" s="390"/>
      <c r="K178" s="88" t="s">
        <v>5123</v>
      </c>
      <c r="L178" s="522">
        <v>2</v>
      </c>
      <c r="M178" s="367">
        <v>1</v>
      </c>
      <c r="N178" s="367">
        <v>1</v>
      </c>
      <c r="O178" s="523">
        <v>9</v>
      </c>
      <c r="P178" s="523">
        <v>0</v>
      </c>
      <c r="Q178" s="523">
        <v>0</v>
      </c>
      <c r="R178" s="523">
        <v>1</v>
      </c>
      <c r="S178" s="523">
        <v>0</v>
      </c>
      <c r="T178" s="523">
        <v>0</v>
      </c>
      <c r="U178" s="524">
        <v>4</v>
      </c>
      <c r="V178" s="524">
        <v>0</v>
      </c>
      <c r="W178" s="524">
        <v>0</v>
      </c>
      <c r="X178" s="524">
        <v>4</v>
      </c>
      <c r="Y178" s="524">
        <v>0</v>
      </c>
      <c r="Z178" s="524">
        <v>0</v>
      </c>
      <c r="AA178" s="524">
        <v>6</v>
      </c>
      <c r="AB178" s="524">
        <v>1</v>
      </c>
      <c r="AC178" s="524">
        <v>0</v>
      </c>
      <c r="AD178" s="524">
        <v>8</v>
      </c>
      <c r="AE178" s="524">
        <v>1</v>
      </c>
      <c r="AF178" s="524">
        <v>0</v>
      </c>
      <c r="AG178" s="524">
        <v>0</v>
      </c>
      <c r="AH178" s="524">
        <v>0</v>
      </c>
      <c r="AI178" s="524">
        <v>0</v>
      </c>
      <c r="AJ178" s="395">
        <v>1</v>
      </c>
      <c r="AK178" s="395">
        <v>0</v>
      </c>
      <c r="AL178" s="395">
        <v>4</v>
      </c>
      <c r="AM178" s="395">
        <v>4</v>
      </c>
      <c r="AN178" s="395">
        <v>0</v>
      </c>
      <c r="AO178" s="525">
        <v>0</v>
      </c>
      <c r="AP178" s="396">
        <v>0</v>
      </c>
      <c r="AQ178" s="526">
        <v>18</v>
      </c>
      <c r="AR178" s="527">
        <v>18</v>
      </c>
      <c r="AS178" s="527">
        <v>18</v>
      </c>
      <c r="AT178" s="527">
        <v>0</v>
      </c>
      <c r="AU178" s="527">
        <v>10</v>
      </c>
      <c r="AV178" s="395">
        <v>10</v>
      </c>
      <c r="AW178" s="395">
        <v>4</v>
      </c>
      <c r="AX178" s="395">
        <v>18</v>
      </c>
      <c r="AY178" s="395">
        <v>2</v>
      </c>
      <c r="AZ178" s="395">
        <v>0</v>
      </c>
      <c r="BA178" s="422"/>
      <c r="BB178" s="422"/>
      <c r="BC178" s="422"/>
      <c r="BD178" s="422"/>
      <c r="BE178" s="422"/>
      <c r="BF178" s="422"/>
      <c r="BG178" s="422"/>
      <c r="BH178" s="422"/>
      <c r="BI178" s="423">
        <f t="shared" si="7"/>
        <v>18</v>
      </c>
      <c r="BJ178" s="422"/>
      <c r="BK178" s="422"/>
      <c r="BL178" s="422"/>
      <c r="BM178" s="422"/>
      <c r="BN178" s="422"/>
      <c r="BO178" s="528">
        <v>1.768</v>
      </c>
      <c r="BP178" s="423">
        <f t="shared" si="8"/>
        <v>18</v>
      </c>
      <c r="BQ178" s="422"/>
      <c r="BR178" s="422"/>
      <c r="BS178" s="422"/>
      <c r="BT178" s="422"/>
      <c r="BU178" s="422"/>
      <c r="BV178" s="422"/>
      <c r="BW178" s="422"/>
      <c r="BX178" s="422"/>
      <c r="BY178" s="422"/>
      <c r="BZ178" s="422"/>
      <c r="CA178" s="422"/>
      <c r="CB178" s="422"/>
      <c r="CC178" s="422"/>
      <c r="CD178" s="422"/>
      <c r="CE178" s="422"/>
      <c r="CF178" s="422"/>
      <c r="CG178" s="547"/>
    </row>
    <row r="179" spans="1:85" ht="16.5" customHeight="1">
      <c r="A179" s="81">
        <v>175</v>
      </c>
      <c r="B179" s="86" t="s">
        <v>1083</v>
      </c>
      <c r="C179" s="88" t="s">
        <v>28</v>
      </c>
      <c r="D179" s="86" t="s">
        <v>2233</v>
      </c>
      <c r="E179" s="86" t="s">
        <v>1037</v>
      </c>
      <c r="F179" s="87" t="s">
        <v>727</v>
      </c>
      <c r="G179" s="90" t="s">
        <v>1084</v>
      </c>
      <c r="H179" s="512">
        <v>4</v>
      </c>
      <c r="I179" s="390" t="s">
        <v>2353</v>
      </c>
      <c r="J179" s="390"/>
      <c r="K179" s="88" t="s">
        <v>5123</v>
      </c>
      <c r="L179" s="522">
        <v>2</v>
      </c>
      <c r="M179" s="367">
        <v>1</v>
      </c>
      <c r="N179" s="367">
        <v>1</v>
      </c>
      <c r="O179" s="523">
        <v>8</v>
      </c>
      <c r="P179" s="523">
        <v>0</v>
      </c>
      <c r="Q179" s="523">
        <v>0</v>
      </c>
      <c r="R179" s="523">
        <v>0</v>
      </c>
      <c r="S179" s="523">
        <v>0</v>
      </c>
      <c r="T179" s="523">
        <v>0</v>
      </c>
      <c r="U179" s="524">
        <v>3</v>
      </c>
      <c r="V179" s="524">
        <v>1</v>
      </c>
      <c r="W179" s="524">
        <v>0</v>
      </c>
      <c r="X179" s="524">
        <v>3</v>
      </c>
      <c r="Y179" s="524">
        <v>1</v>
      </c>
      <c r="Z179" s="524">
        <v>0</v>
      </c>
      <c r="AA179" s="524">
        <v>1</v>
      </c>
      <c r="AB179" s="524">
        <v>0</v>
      </c>
      <c r="AC179" s="524">
        <v>0</v>
      </c>
      <c r="AD179" s="524">
        <v>9</v>
      </c>
      <c r="AE179" s="524">
        <v>2</v>
      </c>
      <c r="AF179" s="524">
        <v>0</v>
      </c>
      <c r="AG179" s="524">
        <v>0</v>
      </c>
      <c r="AH179" s="524">
        <v>0</v>
      </c>
      <c r="AI179" s="524">
        <v>0</v>
      </c>
      <c r="AJ179" s="395">
        <v>1</v>
      </c>
      <c r="AK179" s="395">
        <v>0</v>
      </c>
      <c r="AL179" s="395">
        <v>4</v>
      </c>
      <c r="AM179" s="395">
        <v>4</v>
      </c>
      <c r="AN179" s="395">
        <v>0</v>
      </c>
      <c r="AO179" s="525">
        <v>0</v>
      </c>
      <c r="AP179" s="396">
        <v>0</v>
      </c>
      <c r="AQ179" s="526">
        <v>19</v>
      </c>
      <c r="AR179" s="527">
        <v>19</v>
      </c>
      <c r="AS179" s="527">
        <v>19</v>
      </c>
      <c r="AT179" s="527">
        <v>0</v>
      </c>
      <c r="AU179" s="527">
        <v>7</v>
      </c>
      <c r="AV179" s="395">
        <v>6</v>
      </c>
      <c r="AW179" s="395">
        <v>3</v>
      </c>
      <c r="AX179" s="395">
        <v>19</v>
      </c>
      <c r="AY179" s="395">
        <v>2</v>
      </c>
      <c r="AZ179" s="395">
        <v>0</v>
      </c>
      <c r="BA179" s="422"/>
      <c r="BB179" s="422"/>
      <c r="BC179" s="422"/>
      <c r="BD179" s="422"/>
      <c r="BE179" s="422"/>
      <c r="BF179" s="422"/>
      <c r="BG179" s="422"/>
      <c r="BH179" s="422"/>
      <c r="BI179" s="423">
        <f t="shared" si="7"/>
        <v>19</v>
      </c>
      <c r="BJ179" s="422"/>
      <c r="BK179" s="422"/>
      <c r="BL179" s="422"/>
      <c r="BM179" s="422"/>
      <c r="BN179" s="422"/>
      <c r="BO179" s="528">
        <v>1.329</v>
      </c>
      <c r="BP179" s="423">
        <f t="shared" si="8"/>
        <v>19</v>
      </c>
      <c r="BQ179" s="422"/>
      <c r="BR179" s="422"/>
      <c r="BS179" s="422"/>
      <c r="BT179" s="422"/>
      <c r="BU179" s="422"/>
      <c r="BV179" s="422"/>
      <c r="BW179" s="422"/>
      <c r="BX179" s="422"/>
      <c r="BY179" s="422"/>
      <c r="BZ179" s="422"/>
      <c r="CA179" s="422"/>
      <c r="CB179" s="422"/>
      <c r="CC179" s="422"/>
      <c r="CD179" s="422"/>
      <c r="CE179" s="422"/>
      <c r="CF179" s="422"/>
      <c r="CG179" s="547"/>
    </row>
    <row r="180" spans="1:85" ht="16.5" customHeight="1">
      <c r="A180" s="80">
        <v>176</v>
      </c>
      <c r="B180" s="86" t="s">
        <v>1085</v>
      </c>
      <c r="C180" s="88" t="s">
        <v>28</v>
      </c>
      <c r="D180" s="86" t="s">
        <v>2233</v>
      </c>
      <c r="E180" s="86" t="s">
        <v>1037</v>
      </c>
      <c r="F180" s="87" t="s">
        <v>727</v>
      </c>
      <c r="G180" s="90" t="s">
        <v>1086</v>
      </c>
      <c r="H180" s="512">
        <v>4</v>
      </c>
      <c r="I180" s="390" t="s">
        <v>2353</v>
      </c>
      <c r="J180" s="390"/>
      <c r="K180" s="88" t="s">
        <v>5123</v>
      </c>
      <c r="L180" s="522">
        <v>2</v>
      </c>
      <c r="M180" s="367">
        <v>1</v>
      </c>
      <c r="N180" s="367">
        <v>1</v>
      </c>
      <c r="O180" s="523">
        <v>3</v>
      </c>
      <c r="P180" s="523">
        <v>0</v>
      </c>
      <c r="Q180" s="523">
        <v>0</v>
      </c>
      <c r="R180" s="523">
        <v>1</v>
      </c>
      <c r="S180" s="523">
        <v>0</v>
      </c>
      <c r="T180" s="523">
        <v>0</v>
      </c>
      <c r="U180" s="524">
        <v>0</v>
      </c>
      <c r="V180" s="524">
        <v>0</v>
      </c>
      <c r="W180" s="524">
        <v>0</v>
      </c>
      <c r="X180" s="524">
        <v>0</v>
      </c>
      <c r="Y180" s="524">
        <v>0</v>
      </c>
      <c r="Z180" s="524">
        <v>0</v>
      </c>
      <c r="AA180" s="524">
        <v>5</v>
      </c>
      <c r="AB180" s="524">
        <v>1</v>
      </c>
      <c r="AC180" s="524">
        <v>0</v>
      </c>
      <c r="AD180" s="524">
        <v>2</v>
      </c>
      <c r="AE180" s="524">
        <v>0</v>
      </c>
      <c r="AF180" s="524">
        <v>0</v>
      </c>
      <c r="AG180" s="524">
        <v>0</v>
      </c>
      <c r="AH180" s="524">
        <v>0</v>
      </c>
      <c r="AI180" s="524">
        <v>0</v>
      </c>
      <c r="AJ180" s="395">
        <v>1</v>
      </c>
      <c r="AK180" s="395">
        <v>0</v>
      </c>
      <c r="AL180" s="395">
        <v>3</v>
      </c>
      <c r="AM180" s="395">
        <v>3</v>
      </c>
      <c r="AN180" s="395">
        <v>0</v>
      </c>
      <c r="AO180" s="525">
        <v>0</v>
      </c>
      <c r="AP180" s="396">
        <v>0</v>
      </c>
      <c r="AQ180" s="526">
        <v>13</v>
      </c>
      <c r="AR180" s="527">
        <v>13</v>
      </c>
      <c r="AS180" s="527">
        <v>13</v>
      </c>
      <c r="AT180" s="527">
        <v>0</v>
      </c>
      <c r="AU180" s="527">
        <v>10</v>
      </c>
      <c r="AV180" s="395">
        <v>8</v>
      </c>
      <c r="AW180" s="395">
        <v>3</v>
      </c>
      <c r="AX180" s="395">
        <v>13</v>
      </c>
      <c r="AY180" s="395">
        <v>2</v>
      </c>
      <c r="AZ180" s="395">
        <v>0</v>
      </c>
      <c r="BA180" s="422"/>
      <c r="BB180" s="422"/>
      <c r="BC180" s="422"/>
      <c r="BD180" s="422"/>
      <c r="BE180" s="422"/>
      <c r="BF180" s="422"/>
      <c r="BG180" s="422"/>
      <c r="BH180" s="422"/>
      <c r="BI180" s="423">
        <f t="shared" si="7"/>
        <v>13</v>
      </c>
      <c r="BJ180" s="422"/>
      <c r="BK180" s="422"/>
      <c r="BL180" s="422"/>
      <c r="BM180" s="422"/>
      <c r="BN180" s="422"/>
      <c r="BO180" s="528">
        <v>1.08</v>
      </c>
      <c r="BP180" s="423">
        <f t="shared" si="8"/>
        <v>13</v>
      </c>
      <c r="BQ180" s="422"/>
      <c r="BR180" s="422"/>
      <c r="BS180" s="422"/>
      <c r="BT180" s="422"/>
      <c r="BU180" s="422"/>
      <c r="BV180" s="422"/>
      <c r="BW180" s="422"/>
      <c r="BX180" s="422"/>
      <c r="BY180" s="422"/>
      <c r="BZ180" s="422"/>
      <c r="CA180" s="422"/>
      <c r="CB180" s="422"/>
      <c r="CC180" s="422"/>
      <c r="CD180" s="422"/>
      <c r="CE180" s="422"/>
      <c r="CF180" s="422"/>
      <c r="CG180" s="547"/>
    </row>
    <row r="181" spans="1:85" ht="16.5" customHeight="1">
      <c r="A181" s="80">
        <v>177</v>
      </c>
      <c r="B181" s="86" t="s">
        <v>1087</v>
      </c>
      <c r="C181" s="88" t="s">
        <v>28</v>
      </c>
      <c r="D181" s="86" t="s">
        <v>2233</v>
      </c>
      <c r="E181" s="86" t="s">
        <v>1037</v>
      </c>
      <c r="F181" s="89" t="s">
        <v>730</v>
      </c>
      <c r="G181" s="90" t="s">
        <v>1088</v>
      </c>
      <c r="H181" s="512">
        <v>4</v>
      </c>
      <c r="I181" s="390" t="s">
        <v>26</v>
      </c>
      <c r="J181" s="390"/>
      <c r="K181" s="88" t="s">
        <v>5123</v>
      </c>
      <c r="L181" s="522">
        <v>2</v>
      </c>
      <c r="M181" s="367">
        <v>1</v>
      </c>
      <c r="N181" s="367">
        <v>1</v>
      </c>
      <c r="O181" s="523">
        <v>6</v>
      </c>
      <c r="P181" s="523">
        <v>0</v>
      </c>
      <c r="Q181" s="523">
        <v>0</v>
      </c>
      <c r="R181" s="523">
        <v>0</v>
      </c>
      <c r="S181" s="523">
        <v>0</v>
      </c>
      <c r="T181" s="523">
        <v>0</v>
      </c>
      <c r="U181" s="524">
        <v>0</v>
      </c>
      <c r="V181" s="524">
        <v>0</v>
      </c>
      <c r="W181" s="524">
        <v>0</v>
      </c>
      <c r="X181" s="524">
        <v>0</v>
      </c>
      <c r="Y181" s="524">
        <v>0</v>
      </c>
      <c r="Z181" s="524">
        <v>0</v>
      </c>
      <c r="AA181" s="524">
        <v>12</v>
      </c>
      <c r="AB181" s="524">
        <v>3</v>
      </c>
      <c r="AC181" s="524">
        <v>0</v>
      </c>
      <c r="AD181" s="524">
        <v>0</v>
      </c>
      <c r="AE181" s="524">
        <v>0</v>
      </c>
      <c r="AF181" s="524">
        <v>0</v>
      </c>
      <c r="AG181" s="524">
        <v>0</v>
      </c>
      <c r="AH181" s="524">
        <v>0</v>
      </c>
      <c r="AI181" s="524">
        <v>0</v>
      </c>
      <c r="AJ181" s="395">
        <v>1</v>
      </c>
      <c r="AK181" s="395">
        <v>0</v>
      </c>
      <c r="AL181" s="395">
        <v>3</v>
      </c>
      <c r="AM181" s="395">
        <v>3</v>
      </c>
      <c r="AN181" s="395">
        <v>0</v>
      </c>
      <c r="AO181" s="525">
        <v>0</v>
      </c>
      <c r="AP181" s="396">
        <v>0</v>
      </c>
      <c r="AQ181" s="526">
        <v>13</v>
      </c>
      <c r="AR181" s="527">
        <v>13</v>
      </c>
      <c r="AS181" s="527">
        <v>13</v>
      </c>
      <c r="AT181" s="527">
        <v>0</v>
      </c>
      <c r="AU181" s="527">
        <v>7</v>
      </c>
      <c r="AV181" s="395">
        <v>5</v>
      </c>
      <c r="AW181" s="395">
        <v>0</v>
      </c>
      <c r="AX181" s="395">
        <v>13</v>
      </c>
      <c r="AY181" s="395">
        <v>2</v>
      </c>
      <c r="AZ181" s="395">
        <v>0</v>
      </c>
      <c r="BA181" s="422"/>
      <c r="BB181" s="422"/>
      <c r="BC181" s="422"/>
      <c r="BD181" s="422"/>
      <c r="BE181" s="422"/>
      <c r="BF181" s="422"/>
      <c r="BG181" s="422"/>
      <c r="BH181" s="422"/>
      <c r="BI181" s="423">
        <f t="shared" si="7"/>
        <v>13</v>
      </c>
      <c r="BJ181" s="422"/>
      <c r="BK181" s="422"/>
      <c r="BL181" s="422"/>
      <c r="BM181" s="422"/>
      <c r="BN181" s="422"/>
      <c r="BO181" s="528">
        <v>2.48</v>
      </c>
      <c r="BP181" s="423">
        <f t="shared" si="8"/>
        <v>13</v>
      </c>
      <c r="BQ181" s="422"/>
      <c r="BR181" s="422"/>
      <c r="BS181" s="422"/>
      <c r="BT181" s="422"/>
      <c r="BU181" s="422"/>
      <c r="BV181" s="422"/>
      <c r="BW181" s="422"/>
      <c r="BX181" s="422"/>
      <c r="BY181" s="422"/>
      <c r="BZ181" s="422"/>
      <c r="CA181" s="422"/>
      <c r="CB181" s="422"/>
      <c r="CC181" s="422"/>
      <c r="CD181" s="422"/>
      <c r="CE181" s="422"/>
      <c r="CF181" s="422"/>
      <c r="CG181" s="547"/>
    </row>
    <row r="182" spans="1:85" ht="16.5" customHeight="1">
      <c r="A182" s="81">
        <v>178</v>
      </c>
      <c r="B182" s="86" t="s">
        <v>1089</v>
      </c>
      <c r="C182" s="88" t="s">
        <v>28</v>
      </c>
      <c r="D182" s="86" t="s">
        <v>2233</v>
      </c>
      <c r="E182" s="86" t="s">
        <v>1037</v>
      </c>
      <c r="F182" s="87" t="s">
        <v>727</v>
      </c>
      <c r="G182" s="90" t="s">
        <v>1090</v>
      </c>
      <c r="H182" s="512">
        <v>3</v>
      </c>
      <c r="I182" s="390" t="s">
        <v>2353</v>
      </c>
      <c r="J182" s="390"/>
      <c r="K182" s="88" t="s">
        <v>5123</v>
      </c>
      <c r="L182" s="522">
        <v>2</v>
      </c>
      <c r="M182" s="367">
        <v>1</v>
      </c>
      <c r="N182" s="367">
        <v>1</v>
      </c>
      <c r="O182" s="523">
        <v>7</v>
      </c>
      <c r="P182" s="523">
        <v>0</v>
      </c>
      <c r="Q182" s="523">
        <v>0</v>
      </c>
      <c r="R182" s="523">
        <v>0</v>
      </c>
      <c r="S182" s="523">
        <v>0</v>
      </c>
      <c r="T182" s="523">
        <v>0</v>
      </c>
      <c r="U182" s="524">
        <v>0</v>
      </c>
      <c r="V182" s="524">
        <v>0</v>
      </c>
      <c r="W182" s="524">
        <v>0</v>
      </c>
      <c r="X182" s="524">
        <v>0</v>
      </c>
      <c r="Y182" s="524">
        <v>0</v>
      </c>
      <c r="Z182" s="524">
        <v>0</v>
      </c>
      <c r="AA182" s="524">
        <v>4</v>
      </c>
      <c r="AB182" s="524">
        <v>0</v>
      </c>
      <c r="AC182" s="524">
        <v>0</v>
      </c>
      <c r="AD182" s="524">
        <v>7</v>
      </c>
      <c r="AE182" s="524">
        <v>1</v>
      </c>
      <c r="AF182" s="524">
        <v>0</v>
      </c>
      <c r="AG182" s="524">
        <v>0</v>
      </c>
      <c r="AH182" s="524">
        <v>0</v>
      </c>
      <c r="AI182" s="524">
        <v>0</v>
      </c>
      <c r="AJ182" s="395">
        <v>1</v>
      </c>
      <c r="AK182" s="395">
        <v>0</v>
      </c>
      <c r="AL182" s="395">
        <v>2</v>
      </c>
      <c r="AM182" s="395">
        <v>2</v>
      </c>
      <c r="AN182" s="395">
        <v>0</v>
      </c>
      <c r="AO182" s="525">
        <v>0</v>
      </c>
      <c r="AP182" s="396">
        <v>0</v>
      </c>
      <c r="AQ182" s="526">
        <v>16</v>
      </c>
      <c r="AR182" s="527">
        <v>16</v>
      </c>
      <c r="AS182" s="527">
        <v>16</v>
      </c>
      <c r="AT182" s="527">
        <v>0</v>
      </c>
      <c r="AU182" s="527">
        <v>9</v>
      </c>
      <c r="AV182" s="395">
        <v>6</v>
      </c>
      <c r="AW182" s="395">
        <v>2</v>
      </c>
      <c r="AX182" s="395">
        <v>16</v>
      </c>
      <c r="AY182" s="395">
        <v>2</v>
      </c>
      <c r="AZ182" s="395">
        <v>0</v>
      </c>
      <c r="BA182" s="422"/>
      <c r="BB182" s="422"/>
      <c r="BC182" s="422"/>
      <c r="BD182" s="422"/>
      <c r="BE182" s="422"/>
      <c r="BF182" s="422"/>
      <c r="BG182" s="422"/>
      <c r="BH182" s="422"/>
      <c r="BI182" s="423">
        <f t="shared" si="7"/>
        <v>16</v>
      </c>
      <c r="BJ182" s="422"/>
      <c r="BK182" s="422"/>
      <c r="BL182" s="422"/>
      <c r="BM182" s="422"/>
      <c r="BN182" s="422"/>
      <c r="BO182" s="528">
        <v>1.62</v>
      </c>
      <c r="BP182" s="423">
        <f t="shared" si="8"/>
        <v>16</v>
      </c>
      <c r="BQ182" s="422"/>
      <c r="BR182" s="422"/>
      <c r="BS182" s="422"/>
      <c r="BT182" s="422"/>
      <c r="BU182" s="422"/>
      <c r="BV182" s="422"/>
      <c r="BW182" s="422"/>
      <c r="BX182" s="422"/>
      <c r="BY182" s="422"/>
      <c r="BZ182" s="422"/>
      <c r="CA182" s="422"/>
      <c r="CB182" s="422"/>
      <c r="CC182" s="422"/>
      <c r="CD182" s="422"/>
      <c r="CE182" s="422"/>
      <c r="CF182" s="422"/>
      <c r="CG182" s="547"/>
    </row>
    <row r="183" spans="1:85" ht="16.5" customHeight="1">
      <c r="A183" s="80">
        <v>179</v>
      </c>
      <c r="B183" s="86" t="s">
        <v>1091</v>
      </c>
      <c r="C183" s="88" t="s">
        <v>28</v>
      </c>
      <c r="D183" s="86" t="s">
        <v>2233</v>
      </c>
      <c r="E183" s="86" t="s">
        <v>1037</v>
      </c>
      <c r="F183" s="91" t="s">
        <v>724</v>
      </c>
      <c r="G183" s="90" t="s">
        <v>1092</v>
      </c>
      <c r="H183" s="512">
        <v>3</v>
      </c>
      <c r="I183" s="390" t="s">
        <v>26</v>
      </c>
      <c r="J183" s="390"/>
      <c r="K183" s="88" t="s">
        <v>5123</v>
      </c>
      <c r="L183" s="522">
        <v>2</v>
      </c>
      <c r="M183" s="367">
        <v>1</v>
      </c>
      <c r="N183" s="367">
        <v>1</v>
      </c>
      <c r="O183" s="523">
        <v>16</v>
      </c>
      <c r="P183" s="523">
        <v>0</v>
      </c>
      <c r="Q183" s="523">
        <v>1</v>
      </c>
      <c r="R183" s="523">
        <v>4</v>
      </c>
      <c r="S183" s="523">
        <v>0</v>
      </c>
      <c r="T183" s="523">
        <v>1</v>
      </c>
      <c r="U183" s="524">
        <v>4</v>
      </c>
      <c r="V183" s="524">
        <v>0</v>
      </c>
      <c r="W183" s="524">
        <v>0</v>
      </c>
      <c r="X183" s="524">
        <v>4</v>
      </c>
      <c r="Y183" s="524">
        <v>0</v>
      </c>
      <c r="Z183" s="524">
        <v>0</v>
      </c>
      <c r="AA183" s="524">
        <v>25</v>
      </c>
      <c r="AB183" s="524">
        <v>1</v>
      </c>
      <c r="AC183" s="524">
        <v>0</v>
      </c>
      <c r="AD183" s="524">
        <v>2</v>
      </c>
      <c r="AE183" s="524">
        <v>0</v>
      </c>
      <c r="AF183" s="524">
        <v>0</v>
      </c>
      <c r="AG183" s="524">
        <v>0</v>
      </c>
      <c r="AH183" s="524">
        <v>0</v>
      </c>
      <c r="AI183" s="524">
        <v>0</v>
      </c>
      <c r="AJ183" s="395">
        <v>1</v>
      </c>
      <c r="AK183" s="395">
        <v>0</v>
      </c>
      <c r="AL183" s="395">
        <v>5</v>
      </c>
      <c r="AM183" s="395">
        <v>5</v>
      </c>
      <c r="AN183" s="395">
        <v>0</v>
      </c>
      <c r="AO183" s="525">
        <v>0</v>
      </c>
      <c r="AP183" s="396">
        <v>0</v>
      </c>
      <c r="AQ183" s="526">
        <v>25</v>
      </c>
      <c r="AR183" s="527">
        <v>30</v>
      </c>
      <c r="AS183" s="527">
        <v>25</v>
      </c>
      <c r="AT183" s="527">
        <v>0</v>
      </c>
      <c r="AU183" s="527">
        <v>7</v>
      </c>
      <c r="AV183" s="395">
        <v>12</v>
      </c>
      <c r="AW183" s="395">
        <v>5</v>
      </c>
      <c r="AX183" s="395">
        <v>25</v>
      </c>
      <c r="AY183" s="395">
        <v>2</v>
      </c>
      <c r="AZ183" s="395">
        <v>0</v>
      </c>
      <c r="BA183" s="422"/>
      <c r="BB183" s="422"/>
      <c r="BC183" s="422"/>
      <c r="BD183" s="422"/>
      <c r="BE183" s="422"/>
      <c r="BF183" s="422"/>
      <c r="BG183" s="422"/>
      <c r="BH183" s="422"/>
      <c r="BI183" s="423">
        <f t="shared" si="7"/>
        <v>25</v>
      </c>
      <c r="BJ183" s="422"/>
      <c r="BK183" s="422"/>
      <c r="BL183" s="422"/>
      <c r="BM183" s="422"/>
      <c r="BN183" s="422"/>
      <c r="BO183" s="528">
        <v>3</v>
      </c>
      <c r="BP183" s="423">
        <f t="shared" si="8"/>
        <v>25</v>
      </c>
      <c r="BQ183" s="422"/>
      <c r="BR183" s="422"/>
      <c r="BS183" s="422"/>
      <c r="BT183" s="422"/>
      <c r="BU183" s="422"/>
      <c r="BV183" s="422"/>
      <c r="BW183" s="422"/>
      <c r="BX183" s="422"/>
      <c r="BY183" s="422"/>
      <c r="BZ183" s="422"/>
      <c r="CA183" s="422"/>
      <c r="CB183" s="422"/>
      <c r="CC183" s="422"/>
      <c r="CD183" s="422"/>
      <c r="CE183" s="422"/>
      <c r="CF183" s="422"/>
      <c r="CG183" s="547"/>
    </row>
    <row r="184" spans="1:85" ht="16.5" customHeight="1">
      <c r="A184" s="80">
        <v>180</v>
      </c>
      <c r="B184" s="86" t="s">
        <v>1093</v>
      </c>
      <c r="C184" s="88" t="s">
        <v>28</v>
      </c>
      <c r="D184" s="86" t="s">
        <v>2233</v>
      </c>
      <c r="E184" s="86" t="s">
        <v>1037</v>
      </c>
      <c r="F184" s="89" t="s">
        <v>730</v>
      </c>
      <c r="G184" s="90" t="s">
        <v>1094</v>
      </c>
      <c r="H184" s="512">
        <v>3</v>
      </c>
      <c r="I184" s="390" t="s">
        <v>2353</v>
      </c>
      <c r="J184" s="390" t="s">
        <v>35</v>
      </c>
      <c r="K184" s="88" t="s">
        <v>5123</v>
      </c>
      <c r="L184" s="522">
        <v>3</v>
      </c>
      <c r="M184" s="367">
        <v>1</v>
      </c>
      <c r="N184" s="367">
        <v>1</v>
      </c>
      <c r="O184" s="523">
        <v>29</v>
      </c>
      <c r="P184" s="523">
        <v>0</v>
      </c>
      <c r="Q184" s="523">
        <v>0</v>
      </c>
      <c r="R184" s="523">
        <v>5</v>
      </c>
      <c r="S184" s="523">
        <v>0</v>
      </c>
      <c r="T184" s="523">
        <v>0</v>
      </c>
      <c r="U184" s="524">
        <v>6</v>
      </c>
      <c r="V184" s="524">
        <v>2</v>
      </c>
      <c r="W184" s="524">
        <v>0</v>
      </c>
      <c r="X184" s="524">
        <v>6</v>
      </c>
      <c r="Y184" s="524">
        <v>2</v>
      </c>
      <c r="Z184" s="524">
        <v>0</v>
      </c>
      <c r="AA184" s="524">
        <v>6</v>
      </c>
      <c r="AB184" s="524">
        <v>1</v>
      </c>
      <c r="AC184" s="524">
        <v>0</v>
      </c>
      <c r="AD184" s="524">
        <v>42</v>
      </c>
      <c r="AE184" s="524">
        <v>0</v>
      </c>
      <c r="AF184" s="524">
        <v>0</v>
      </c>
      <c r="AG184" s="524">
        <v>0</v>
      </c>
      <c r="AH184" s="524">
        <v>0</v>
      </c>
      <c r="AI184" s="524">
        <v>0</v>
      </c>
      <c r="AJ184" s="395">
        <v>1</v>
      </c>
      <c r="AK184" s="395">
        <v>0</v>
      </c>
      <c r="AL184" s="395">
        <v>10</v>
      </c>
      <c r="AM184" s="395">
        <v>10</v>
      </c>
      <c r="AN184" s="395">
        <v>0</v>
      </c>
      <c r="AO184" s="525">
        <v>0</v>
      </c>
      <c r="AP184" s="396">
        <v>0</v>
      </c>
      <c r="AQ184" s="526">
        <v>48</v>
      </c>
      <c r="AR184" s="527">
        <v>48</v>
      </c>
      <c r="AS184" s="527">
        <v>48</v>
      </c>
      <c r="AT184" s="527">
        <v>0</v>
      </c>
      <c r="AU184" s="527">
        <v>8</v>
      </c>
      <c r="AV184" s="395">
        <v>5</v>
      </c>
      <c r="AW184" s="395">
        <v>8</v>
      </c>
      <c r="AX184" s="395">
        <v>48</v>
      </c>
      <c r="AY184" s="395">
        <v>2</v>
      </c>
      <c r="AZ184" s="395">
        <v>0</v>
      </c>
      <c r="BA184" s="422"/>
      <c r="BB184" s="422"/>
      <c r="BC184" s="422"/>
      <c r="BD184" s="422"/>
      <c r="BE184" s="422"/>
      <c r="BF184" s="422"/>
      <c r="BG184" s="422"/>
      <c r="BH184" s="422"/>
      <c r="BI184" s="423">
        <f t="shared" si="7"/>
        <v>48</v>
      </c>
      <c r="BJ184" s="422"/>
      <c r="BK184" s="422"/>
      <c r="BL184" s="422"/>
      <c r="BM184" s="422"/>
      <c r="BN184" s="422"/>
      <c r="BO184" s="528">
        <v>0.62</v>
      </c>
      <c r="BP184" s="423">
        <f t="shared" si="8"/>
        <v>48</v>
      </c>
      <c r="BQ184" s="422"/>
      <c r="BR184" s="422"/>
      <c r="BS184" s="422"/>
      <c r="BT184" s="422"/>
      <c r="BU184" s="422"/>
      <c r="BV184" s="422"/>
      <c r="BW184" s="422"/>
      <c r="BX184" s="422"/>
      <c r="BY184" s="422"/>
      <c r="BZ184" s="422"/>
      <c r="CA184" s="422"/>
      <c r="CB184" s="422"/>
      <c r="CC184" s="422"/>
      <c r="CD184" s="422"/>
      <c r="CE184" s="422"/>
      <c r="CF184" s="422"/>
      <c r="CG184" s="547"/>
    </row>
    <row r="185" spans="1:85" ht="16.5" customHeight="1">
      <c r="A185" s="81">
        <v>181</v>
      </c>
      <c r="B185" s="86" t="s">
        <v>1095</v>
      </c>
      <c r="C185" s="88" t="s">
        <v>28</v>
      </c>
      <c r="D185" s="86" t="s">
        <v>2233</v>
      </c>
      <c r="E185" s="86" t="s">
        <v>1037</v>
      </c>
      <c r="F185" s="87" t="s">
        <v>727</v>
      </c>
      <c r="G185" s="90" t="s">
        <v>1096</v>
      </c>
      <c r="H185" s="512">
        <v>4</v>
      </c>
      <c r="I185" s="390" t="s">
        <v>2353</v>
      </c>
      <c r="J185" s="390"/>
      <c r="K185" s="88" t="s">
        <v>5123</v>
      </c>
      <c r="L185" s="522">
        <v>2</v>
      </c>
      <c r="M185" s="367">
        <v>1</v>
      </c>
      <c r="N185" s="367">
        <v>1</v>
      </c>
      <c r="O185" s="523">
        <v>0</v>
      </c>
      <c r="P185" s="523">
        <v>17</v>
      </c>
      <c r="Q185" s="523">
        <v>0</v>
      </c>
      <c r="R185" s="523">
        <v>0</v>
      </c>
      <c r="S185" s="523">
        <v>2</v>
      </c>
      <c r="T185" s="523">
        <v>0</v>
      </c>
      <c r="U185" s="524">
        <v>0</v>
      </c>
      <c r="V185" s="524">
        <v>0</v>
      </c>
      <c r="W185" s="524">
        <v>0</v>
      </c>
      <c r="X185" s="524">
        <v>0</v>
      </c>
      <c r="Y185" s="524">
        <v>0</v>
      </c>
      <c r="Z185" s="524">
        <v>0</v>
      </c>
      <c r="AA185" s="524">
        <v>0</v>
      </c>
      <c r="AB185" s="524">
        <v>6</v>
      </c>
      <c r="AC185" s="524">
        <v>0</v>
      </c>
      <c r="AD185" s="524">
        <v>4</v>
      </c>
      <c r="AE185" s="524">
        <v>19</v>
      </c>
      <c r="AF185" s="524">
        <v>0</v>
      </c>
      <c r="AG185" s="524">
        <v>0</v>
      </c>
      <c r="AH185" s="524">
        <v>0</v>
      </c>
      <c r="AI185" s="524">
        <v>0</v>
      </c>
      <c r="AJ185" s="395">
        <v>1</v>
      </c>
      <c r="AK185" s="395">
        <v>0</v>
      </c>
      <c r="AL185" s="395">
        <v>7</v>
      </c>
      <c r="AM185" s="395">
        <v>9</v>
      </c>
      <c r="AN185" s="395">
        <v>1</v>
      </c>
      <c r="AO185" s="525">
        <v>0</v>
      </c>
      <c r="AP185" s="396">
        <v>2</v>
      </c>
      <c r="AQ185" s="526">
        <v>23</v>
      </c>
      <c r="AR185" s="527">
        <v>23</v>
      </c>
      <c r="AS185" s="527">
        <v>23</v>
      </c>
      <c r="AT185" s="527">
        <v>2</v>
      </c>
      <c r="AU185" s="527">
        <v>6</v>
      </c>
      <c r="AV185" s="395">
        <v>1</v>
      </c>
      <c r="AW185" s="395">
        <v>8</v>
      </c>
      <c r="AX185" s="395">
        <v>25</v>
      </c>
      <c r="AY185" s="395">
        <v>2</v>
      </c>
      <c r="AZ185" s="395">
        <v>0</v>
      </c>
      <c r="BA185" s="422"/>
      <c r="BB185" s="422"/>
      <c r="BC185" s="422"/>
      <c r="BD185" s="422"/>
      <c r="BE185" s="422"/>
      <c r="BF185" s="422"/>
      <c r="BG185" s="422"/>
      <c r="BH185" s="422"/>
      <c r="BI185" s="423">
        <f t="shared" si="7"/>
        <v>23</v>
      </c>
      <c r="BJ185" s="422"/>
      <c r="BK185" s="422"/>
      <c r="BL185" s="422"/>
      <c r="BM185" s="422"/>
      <c r="BN185" s="422"/>
      <c r="BO185" s="528">
        <v>1.5869</v>
      </c>
      <c r="BP185" s="423">
        <f t="shared" si="8"/>
        <v>23</v>
      </c>
      <c r="BQ185" s="422"/>
      <c r="BR185" s="422"/>
      <c r="BS185" s="422"/>
      <c r="BT185" s="422"/>
      <c r="BU185" s="422"/>
      <c r="BV185" s="422"/>
      <c r="BW185" s="422"/>
      <c r="BX185" s="422"/>
      <c r="BY185" s="422"/>
      <c r="BZ185" s="422"/>
      <c r="CA185" s="422"/>
      <c r="CB185" s="422"/>
      <c r="CC185" s="422"/>
      <c r="CD185" s="422"/>
      <c r="CE185" s="422"/>
      <c r="CF185" s="422"/>
      <c r="CG185" s="547"/>
    </row>
    <row r="186" spans="1:85" ht="16.5" customHeight="1">
      <c r="A186" s="80">
        <v>182</v>
      </c>
      <c r="B186" s="86" t="s">
        <v>1097</v>
      </c>
      <c r="C186" s="88" t="s">
        <v>28</v>
      </c>
      <c r="D186" s="86" t="s">
        <v>2233</v>
      </c>
      <c r="E186" s="86" t="s">
        <v>1037</v>
      </c>
      <c r="F186" s="89" t="s">
        <v>730</v>
      </c>
      <c r="G186" s="90" t="s">
        <v>1098</v>
      </c>
      <c r="H186" s="512">
        <v>2</v>
      </c>
      <c r="I186" s="390" t="s">
        <v>26</v>
      </c>
      <c r="J186" s="390"/>
      <c r="K186" s="88" t="s">
        <v>5123</v>
      </c>
      <c r="L186" s="522">
        <v>1</v>
      </c>
      <c r="M186" s="367">
        <v>1</v>
      </c>
      <c r="N186" s="367">
        <v>1</v>
      </c>
      <c r="O186" s="523">
        <v>8</v>
      </c>
      <c r="P186" s="523">
        <v>8</v>
      </c>
      <c r="Q186" s="523">
        <v>0</v>
      </c>
      <c r="R186" s="523">
        <v>0</v>
      </c>
      <c r="S186" s="523">
        <v>0</v>
      </c>
      <c r="T186" s="523">
        <v>0</v>
      </c>
      <c r="U186" s="524">
        <v>13</v>
      </c>
      <c r="V186" s="524">
        <v>12</v>
      </c>
      <c r="W186" s="524">
        <v>0</v>
      </c>
      <c r="X186" s="524">
        <v>13</v>
      </c>
      <c r="Y186" s="524">
        <v>12</v>
      </c>
      <c r="Z186" s="524">
        <v>0</v>
      </c>
      <c r="AA186" s="524">
        <v>4</v>
      </c>
      <c r="AB186" s="524">
        <v>2</v>
      </c>
      <c r="AC186" s="524">
        <v>0</v>
      </c>
      <c r="AD186" s="524">
        <v>0</v>
      </c>
      <c r="AE186" s="524">
        <v>0</v>
      </c>
      <c r="AF186" s="524">
        <v>0</v>
      </c>
      <c r="AG186" s="524">
        <v>0</v>
      </c>
      <c r="AH186" s="524">
        <v>0</v>
      </c>
      <c r="AI186" s="524">
        <v>0</v>
      </c>
      <c r="AJ186" s="395">
        <v>1</v>
      </c>
      <c r="AK186" s="395">
        <v>0</v>
      </c>
      <c r="AL186" s="395">
        <v>7</v>
      </c>
      <c r="AM186" s="395">
        <v>7</v>
      </c>
      <c r="AN186" s="395">
        <v>0</v>
      </c>
      <c r="AO186" s="525">
        <v>0</v>
      </c>
      <c r="AP186" s="396">
        <v>0</v>
      </c>
      <c r="AQ186" s="526">
        <v>58</v>
      </c>
      <c r="AR186" s="527">
        <v>58</v>
      </c>
      <c r="AS186" s="527">
        <v>58</v>
      </c>
      <c r="AT186" s="527">
        <v>0</v>
      </c>
      <c r="AU186" s="527">
        <v>15</v>
      </c>
      <c r="AV186" s="395">
        <v>15</v>
      </c>
      <c r="AW186" s="395">
        <v>7</v>
      </c>
      <c r="AX186" s="395">
        <v>58</v>
      </c>
      <c r="AY186" s="395">
        <v>2</v>
      </c>
      <c r="AZ186" s="395">
        <v>0</v>
      </c>
      <c r="BA186" s="422"/>
      <c r="BB186" s="422"/>
      <c r="BC186" s="422"/>
      <c r="BD186" s="422"/>
      <c r="BE186" s="422"/>
      <c r="BF186" s="422"/>
      <c r="BG186" s="422"/>
      <c r="BH186" s="422"/>
      <c r="BI186" s="423">
        <f t="shared" si="7"/>
        <v>58</v>
      </c>
      <c r="BJ186" s="422"/>
      <c r="BK186" s="422"/>
      <c r="BL186" s="422"/>
      <c r="BM186" s="422"/>
      <c r="BN186" s="422"/>
      <c r="BO186" s="528">
        <v>0.15018999999999999</v>
      </c>
      <c r="BP186" s="423">
        <f t="shared" si="8"/>
        <v>58</v>
      </c>
      <c r="BQ186" s="422"/>
      <c r="BR186" s="422"/>
      <c r="BS186" s="422"/>
      <c r="BT186" s="422"/>
      <c r="BU186" s="422"/>
      <c r="BV186" s="422"/>
      <c r="BW186" s="422"/>
      <c r="BX186" s="422"/>
      <c r="BY186" s="422"/>
      <c r="BZ186" s="422"/>
      <c r="CA186" s="422"/>
      <c r="CB186" s="422"/>
      <c r="CC186" s="422"/>
      <c r="CD186" s="422"/>
      <c r="CE186" s="422"/>
      <c r="CF186" s="422"/>
      <c r="CG186" s="547"/>
    </row>
    <row r="187" spans="1:85" ht="16.5" customHeight="1">
      <c r="A187" s="80">
        <v>183</v>
      </c>
      <c r="B187" s="86" t="s">
        <v>1099</v>
      </c>
      <c r="C187" s="88" t="s">
        <v>28</v>
      </c>
      <c r="D187" s="86" t="s">
        <v>2233</v>
      </c>
      <c r="E187" s="86" t="s">
        <v>1037</v>
      </c>
      <c r="F187" s="87" t="s">
        <v>727</v>
      </c>
      <c r="G187" s="90" t="s">
        <v>1100</v>
      </c>
      <c r="H187" s="512">
        <v>3</v>
      </c>
      <c r="I187" s="390" t="s">
        <v>26</v>
      </c>
      <c r="J187" s="390" t="s">
        <v>35</v>
      </c>
      <c r="K187" s="88" t="s">
        <v>8027</v>
      </c>
      <c r="L187" s="522">
        <v>2</v>
      </c>
      <c r="M187" s="367">
        <v>1</v>
      </c>
      <c r="N187" s="367">
        <v>1</v>
      </c>
      <c r="O187" s="523">
        <v>44</v>
      </c>
      <c r="P187" s="523">
        <v>2</v>
      </c>
      <c r="Q187" s="523">
        <v>0</v>
      </c>
      <c r="R187" s="523">
        <v>4</v>
      </c>
      <c r="S187" s="523">
        <v>0</v>
      </c>
      <c r="T187" s="523">
        <v>0</v>
      </c>
      <c r="U187" s="524">
        <v>0</v>
      </c>
      <c r="V187" s="524">
        <v>0</v>
      </c>
      <c r="W187" s="524">
        <v>0</v>
      </c>
      <c r="X187" s="524">
        <v>0</v>
      </c>
      <c r="Y187" s="524">
        <v>0</v>
      </c>
      <c r="Z187" s="524">
        <v>0</v>
      </c>
      <c r="AA187" s="524">
        <v>26</v>
      </c>
      <c r="AB187" s="524">
        <v>1</v>
      </c>
      <c r="AC187" s="524">
        <v>0</v>
      </c>
      <c r="AD187" s="524">
        <v>17</v>
      </c>
      <c r="AE187" s="524">
        <v>0</v>
      </c>
      <c r="AF187" s="524">
        <v>0</v>
      </c>
      <c r="AG187" s="524">
        <v>0</v>
      </c>
      <c r="AH187" s="524">
        <v>0</v>
      </c>
      <c r="AI187" s="524">
        <v>0</v>
      </c>
      <c r="AJ187" s="395">
        <v>1</v>
      </c>
      <c r="AK187" s="395">
        <v>0</v>
      </c>
      <c r="AL187" s="395">
        <v>9</v>
      </c>
      <c r="AM187" s="395">
        <v>9</v>
      </c>
      <c r="AN187" s="395">
        <v>0</v>
      </c>
      <c r="AO187" s="525">
        <v>0</v>
      </c>
      <c r="AP187" s="396">
        <v>0</v>
      </c>
      <c r="AQ187" s="526">
        <v>70</v>
      </c>
      <c r="AR187" s="527">
        <v>70</v>
      </c>
      <c r="AS187" s="527">
        <v>70</v>
      </c>
      <c r="AT187" s="527">
        <v>0</v>
      </c>
      <c r="AU187" s="527">
        <v>14</v>
      </c>
      <c r="AV187" s="395">
        <v>1</v>
      </c>
      <c r="AW187" s="395">
        <v>9</v>
      </c>
      <c r="AX187" s="395">
        <v>70</v>
      </c>
      <c r="AY187" s="395">
        <v>2</v>
      </c>
      <c r="AZ187" s="395">
        <v>0</v>
      </c>
      <c r="BA187" s="422"/>
      <c r="BB187" s="422"/>
      <c r="BC187" s="422"/>
      <c r="BD187" s="422"/>
      <c r="BE187" s="422"/>
      <c r="BF187" s="422"/>
      <c r="BG187" s="422"/>
      <c r="BH187" s="422"/>
      <c r="BI187" s="423">
        <f t="shared" si="7"/>
        <v>70</v>
      </c>
      <c r="BJ187" s="422"/>
      <c r="BK187" s="422"/>
      <c r="BL187" s="422"/>
      <c r="BM187" s="422"/>
      <c r="BN187" s="422"/>
      <c r="BO187" s="528">
        <v>3.0550000000000002</v>
      </c>
      <c r="BP187" s="423">
        <f t="shared" si="8"/>
        <v>70</v>
      </c>
      <c r="BQ187" s="422"/>
      <c r="BR187" s="422"/>
      <c r="BS187" s="422"/>
      <c r="BT187" s="422"/>
      <c r="BU187" s="422"/>
      <c r="BV187" s="422"/>
      <c r="BW187" s="422"/>
      <c r="BX187" s="422"/>
      <c r="BY187" s="422"/>
      <c r="BZ187" s="422"/>
      <c r="CA187" s="422"/>
      <c r="CB187" s="422"/>
      <c r="CC187" s="422"/>
      <c r="CD187" s="422"/>
      <c r="CE187" s="422"/>
      <c r="CF187" s="422"/>
      <c r="CG187" s="547"/>
    </row>
    <row r="188" spans="1:85" ht="16.5" customHeight="1">
      <c r="A188" s="81">
        <v>184</v>
      </c>
      <c r="B188" s="86" t="s">
        <v>1101</v>
      </c>
      <c r="C188" s="88" t="s">
        <v>28</v>
      </c>
      <c r="D188" s="86" t="s">
        <v>2233</v>
      </c>
      <c r="E188" s="86" t="s">
        <v>1037</v>
      </c>
      <c r="F188" s="89" t="s">
        <v>730</v>
      </c>
      <c r="G188" s="90" t="s">
        <v>1102</v>
      </c>
      <c r="H188" s="512">
        <v>3</v>
      </c>
      <c r="I188" s="390" t="s">
        <v>2353</v>
      </c>
      <c r="J188" s="390"/>
      <c r="K188" s="88" t="s">
        <v>5123</v>
      </c>
      <c r="L188" s="522">
        <v>2</v>
      </c>
      <c r="M188" s="367">
        <v>1</v>
      </c>
      <c r="N188" s="367">
        <v>1</v>
      </c>
      <c r="O188" s="523">
        <v>11</v>
      </c>
      <c r="P188" s="523">
        <v>0</v>
      </c>
      <c r="Q188" s="523">
        <v>0</v>
      </c>
      <c r="R188" s="523">
        <v>0</v>
      </c>
      <c r="S188" s="523">
        <v>0</v>
      </c>
      <c r="T188" s="523">
        <v>0</v>
      </c>
      <c r="U188" s="524">
        <v>0</v>
      </c>
      <c r="V188" s="524">
        <v>0</v>
      </c>
      <c r="W188" s="524">
        <v>0</v>
      </c>
      <c r="X188" s="524">
        <v>0</v>
      </c>
      <c r="Y188" s="524">
        <v>0</v>
      </c>
      <c r="Z188" s="524">
        <v>0</v>
      </c>
      <c r="AA188" s="524">
        <v>12</v>
      </c>
      <c r="AB188" s="524">
        <v>1</v>
      </c>
      <c r="AC188" s="524">
        <v>0</v>
      </c>
      <c r="AD188" s="524">
        <v>5</v>
      </c>
      <c r="AE188" s="524">
        <v>0</v>
      </c>
      <c r="AF188" s="524">
        <v>0</v>
      </c>
      <c r="AG188" s="524">
        <v>0</v>
      </c>
      <c r="AH188" s="524">
        <v>0</v>
      </c>
      <c r="AI188" s="524">
        <v>0</v>
      </c>
      <c r="AJ188" s="395">
        <v>1</v>
      </c>
      <c r="AK188" s="395">
        <v>0</v>
      </c>
      <c r="AL188" s="395">
        <v>4</v>
      </c>
      <c r="AM188" s="395">
        <v>4</v>
      </c>
      <c r="AN188" s="395">
        <v>0</v>
      </c>
      <c r="AO188" s="525">
        <v>0</v>
      </c>
      <c r="AP188" s="396">
        <v>0</v>
      </c>
      <c r="AQ188" s="526">
        <v>14</v>
      </c>
      <c r="AR188" s="527">
        <v>14</v>
      </c>
      <c r="AS188" s="527">
        <v>14</v>
      </c>
      <c r="AT188" s="527">
        <v>0</v>
      </c>
      <c r="AU188" s="527">
        <v>7</v>
      </c>
      <c r="AV188" s="395">
        <v>10</v>
      </c>
      <c r="AW188" s="395">
        <v>4</v>
      </c>
      <c r="AX188" s="395">
        <v>14</v>
      </c>
      <c r="AY188" s="395">
        <v>2</v>
      </c>
      <c r="AZ188" s="395">
        <v>0</v>
      </c>
      <c r="BA188" s="422"/>
      <c r="BB188" s="422"/>
      <c r="BC188" s="422"/>
      <c r="BD188" s="422"/>
      <c r="BE188" s="422"/>
      <c r="BF188" s="422"/>
      <c r="BG188" s="422"/>
      <c r="BH188" s="422"/>
      <c r="BI188" s="423">
        <f t="shared" si="7"/>
        <v>14</v>
      </c>
      <c r="BJ188" s="422"/>
      <c r="BK188" s="422"/>
      <c r="BL188" s="422"/>
      <c r="BM188" s="422"/>
      <c r="BN188" s="422"/>
      <c r="BO188" s="528">
        <v>1.3454999999999999</v>
      </c>
      <c r="BP188" s="423">
        <f t="shared" si="8"/>
        <v>14</v>
      </c>
      <c r="BQ188" s="422"/>
      <c r="BR188" s="422"/>
      <c r="BS188" s="422"/>
      <c r="BT188" s="422"/>
      <c r="BU188" s="422"/>
      <c r="BV188" s="422"/>
      <c r="BW188" s="422"/>
      <c r="BX188" s="422"/>
      <c r="BY188" s="422"/>
      <c r="BZ188" s="422"/>
      <c r="CA188" s="422"/>
      <c r="CB188" s="422"/>
      <c r="CC188" s="422"/>
      <c r="CD188" s="422"/>
      <c r="CE188" s="422"/>
      <c r="CF188" s="422"/>
      <c r="CG188" s="547"/>
    </row>
    <row r="189" spans="1:85" ht="16.5" customHeight="1">
      <c r="A189" s="80">
        <v>185</v>
      </c>
      <c r="B189" s="86" t="s">
        <v>1103</v>
      </c>
      <c r="C189" s="88" t="s">
        <v>28</v>
      </c>
      <c r="D189" s="86" t="s">
        <v>2233</v>
      </c>
      <c r="E189" s="86" t="s">
        <v>1037</v>
      </c>
      <c r="F189" s="87" t="s">
        <v>727</v>
      </c>
      <c r="G189" s="90" t="s">
        <v>1104</v>
      </c>
      <c r="H189" s="512">
        <v>3</v>
      </c>
      <c r="I189" s="390" t="s">
        <v>2353</v>
      </c>
      <c r="J189" s="390"/>
      <c r="K189" s="88" t="s">
        <v>5123</v>
      </c>
      <c r="L189" s="522">
        <v>2</v>
      </c>
      <c r="M189" s="367">
        <v>1</v>
      </c>
      <c r="N189" s="367">
        <v>1</v>
      </c>
      <c r="O189" s="523">
        <v>6</v>
      </c>
      <c r="P189" s="523">
        <v>0</v>
      </c>
      <c r="Q189" s="523">
        <v>0</v>
      </c>
      <c r="R189" s="523">
        <v>0</v>
      </c>
      <c r="S189" s="523">
        <v>0</v>
      </c>
      <c r="T189" s="523">
        <v>0</v>
      </c>
      <c r="U189" s="524">
        <v>1</v>
      </c>
      <c r="V189" s="524">
        <v>0</v>
      </c>
      <c r="W189" s="524">
        <v>0</v>
      </c>
      <c r="X189" s="524">
        <v>1</v>
      </c>
      <c r="Y189" s="524">
        <v>0</v>
      </c>
      <c r="Z189" s="524">
        <v>0</v>
      </c>
      <c r="AA189" s="524">
        <v>3</v>
      </c>
      <c r="AB189" s="524">
        <v>0</v>
      </c>
      <c r="AC189" s="524">
        <v>0</v>
      </c>
      <c r="AD189" s="524">
        <v>7</v>
      </c>
      <c r="AE189" s="524">
        <v>1</v>
      </c>
      <c r="AF189" s="524">
        <v>0</v>
      </c>
      <c r="AG189" s="524">
        <v>0</v>
      </c>
      <c r="AH189" s="524">
        <v>0</v>
      </c>
      <c r="AI189" s="524">
        <v>0</v>
      </c>
      <c r="AJ189" s="395">
        <v>1</v>
      </c>
      <c r="AK189" s="395">
        <v>0</v>
      </c>
      <c r="AL189" s="395">
        <v>3</v>
      </c>
      <c r="AM189" s="395">
        <v>3</v>
      </c>
      <c r="AN189" s="395">
        <v>0</v>
      </c>
      <c r="AO189" s="525">
        <v>0</v>
      </c>
      <c r="AP189" s="396">
        <v>0</v>
      </c>
      <c r="AQ189" s="526">
        <v>12</v>
      </c>
      <c r="AR189" s="527">
        <v>12</v>
      </c>
      <c r="AS189" s="527">
        <v>12</v>
      </c>
      <c r="AT189" s="527">
        <v>0</v>
      </c>
      <c r="AU189" s="527">
        <v>5</v>
      </c>
      <c r="AV189" s="395">
        <v>8</v>
      </c>
      <c r="AW189" s="395">
        <v>3</v>
      </c>
      <c r="AX189" s="395">
        <v>12</v>
      </c>
      <c r="AY189" s="395">
        <v>2</v>
      </c>
      <c r="AZ189" s="395">
        <v>0</v>
      </c>
      <c r="BA189" s="422"/>
      <c r="BB189" s="422"/>
      <c r="BC189" s="422"/>
      <c r="BD189" s="422"/>
      <c r="BE189" s="422"/>
      <c r="BF189" s="422"/>
      <c r="BG189" s="422"/>
      <c r="BH189" s="422"/>
      <c r="BI189" s="423">
        <f t="shared" si="7"/>
        <v>12</v>
      </c>
      <c r="BJ189" s="422"/>
      <c r="BK189" s="422"/>
      <c r="BL189" s="422"/>
      <c r="BM189" s="422"/>
      <c r="BN189" s="422"/>
      <c r="BO189" s="528">
        <v>0.76470000000000005</v>
      </c>
      <c r="BP189" s="423">
        <f t="shared" si="8"/>
        <v>12</v>
      </c>
      <c r="BQ189" s="422"/>
      <c r="BR189" s="422"/>
      <c r="BS189" s="422"/>
      <c r="BT189" s="422"/>
      <c r="BU189" s="422"/>
      <c r="BV189" s="422"/>
      <c r="BW189" s="422"/>
      <c r="BX189" s="422"/>
      <c r="BY189" s="422"/>
      <c r="BZ189" s="422"/>
      <c r="CA189" s="422"/>
      <c r="CB189" s="422"/>
      <c r="CC189" s="422"/>
      <c r="CD189" s="422"/>
      <c r="CE189" s="422"/>
      <c r="CF189" s="422"/>
      <c r="CG189" s="547"/>
    </row>
    <row r="190" spans="1:85" ht="16.5" customHeight="1">
      <c r="A190" s="80">
        <v>186</v>
      </c>
      <c r="B190" s="86" t="s">
        <v>1105</v>
      </c>
      <c r="C190" s="88" t="s">
        <v>28</v>
      </c>
      <c r="D190" s="86" t="s">
        <v>2233</v>
      </c>
      <c r="E190" s="86" t="s">
        <v>1037</v>
      </c>
      <c r="F190" s="87" t="s">
        <v>727</v>
      </c>
      <c r="G190" s="90" t="s">
        <v>1106</v>
      </c>
      <c r="H190" s="512">
        <v>2</v>
      </c>
      <c r="I190" s="390" t="s">
        <v>2353</v>
      </c>
      <c r="J190" s="390"/>
      <c r="K190" s="88" t="s">
        <v>5123</v>
      </c>
      <c r="L190" s="522">
        <v>2</v>
      </c>
      <c r="M190" s="367">
        <v>1</v>
      </c>
      <c r="N190" s="367">
        <v>1</v>
      </c>
      <c r="O190" s="523">
        <v>6</v>
      </c>
      <c r="P190" s="523">
        <v>0</v>
      </c>
      <c r="Q190" s="523">
        <v>0</v>
      </c>
      <c r="R190" s="523">
        <v>0</v>
      </c>
      <c r="S190" s="523">
        <v>0</v>
      </c>
      <c r="T190" s="523">
        <v>0</v>
      </c>
      <c r="U190" s="524">
        <v>2</v>
      </c>
      <c r="V190" s="524">
        <v>0</v>
      </c>
      <c r="W190" s="524">
        <v>0</v>
      </c>
      <c r="X190" s="524">
        <v>2</v>
      </c>
      <c r="Y190" s="524">
        <v>0</v>
      </c>
      <c r="Z190" s="524">
        <v>0</v>
      </c>
      <c r="AA190" s="524">
        <v>4</v>
      </c>
      <c r="AB190" s="524">
        <v>0</v>
      </c>
      <c r="AC190" s="524">
        <v>0</v>
      </c>
      <c r="AD190" s="524">
        <v>4</v>
      </c>
      <c r="AE190" s="524">
        <v>2</v>
      </c>
      <c r="AF190" s="524">
        <v>0</v>
      </c>
      <c r="AG190" s="524">
        <v>2</v>
      </c>
      <c r="AH190" s="524">
        <v>0</v>
      </c>
      <c r="AI190" s="524">
        <v>0</v>
      </c>
      <c r="AJ190" s="395">
        <v>1</v>
      </c>
      <c r="AK190" s="395">
        <v>0</v>
      </c>
      <c r="AL190" s="395">
        <v>3</v>
      </c>
      <c r="AM190" s="395">
        <v>3</v>
      </c>
      <c r="AN190" s="395">
        <v>0</v>
      </c>
      <c r="AO190" s="525">
        <v>0</v>
      </c>
      <c r="AP190" s="396">
        <v>0</v>
      </c>
      <c r="AQ190" s="526">
        <v>8</v>
      </c>
      <c r="AR190" s="527">
        <v>8</v>
      </c>
      <c r="AS190" s="527">
        <v>8</v>
      </c>
      <c r="AT190" s="527">
        <v>0</v>
      </c>
      <c r="AU190" s="527">
        <v>4</v>
      </c>
      <c r="AV190" s="395">
        <v>8</v>
      </c>
      <c r="AW190" s="395">
        <v>3</v>
      </c>
      <c r="AX190" s="395">
        <v>8</v>
      </c>
      <c r="AY190" s="395">
        <v>2</v>
      </c>
      <c r="AZ190" s="395">
        <v>0</v>
      </c>
      <c r="BA190" s="422"/>
      <c r="BB190" s="422"/>
      <c r="BC190" s="422"/>
      <c r="BD190" s="422"/>
      <c r="BE190" s="422"/>
      <c r="BF190" s="422"/>
      <c r="BG190" s="422"/>
      <c r="BH190" s="422"/>
      <c r="BI190" s="423">
        <f t="shared" si="7"/>
        <v>8</v>
      </c>
      <c r="BJ190" s="422"/>
      <c r="BK190" s="422"/>
      <c r="BL190" s="422"/>
      <c r="BM190" s="422"/>
      <c r="BN190" s="422"/>
      <c r="BO190" s="528">
        <v>3.09</v>
      </c>
      <c r="BP190" s="423">
        <f t="shared" si="8"/>
        <v>8</v>
      </c>
      <c r="BQ190" s="422"/>
      <c r="BR190" s="422"/>
      <c r="BS190" s="422"/>
      <c r="BT190" s="422"/>
      <c r="BU190" s="422"/>
      <c r="BV190" s="422"/>
      <c r="BW190" s="422"/>
      <c r="BX190" s="422"/>
      <c r="BY190" s="422"/>
      <c r="BZ190" s="422"/>
      <c r="CA190" s="422"/>
      <c r="CB190" s="422"/>
      <c r="CC190" s="422"/>
      <c r="CD190" s="422"/>
      <c r="CE190" s="422"/>
      <c r="CF190" s="422"/>
      <c r="CG190" s="547"/>
    </row>
    <row r="191" spans="1:85" ht="16.5" customHeight="1">
      <c r="A191" s="81">
        <v>187</v>
      </c>
      <c r="B191" s="86" t="s">
        <v>1107</v>
      </c>
      <c r="C191" s="88" t="s">
        <v>28</v>
      </c>
      <c r="D191" s="86" t="s">
        <v>2233</v>
      </c>
      <c r="E191" s="86" t="s">
        <v>1037</v>
      </c>
      <c r="F191" s="91" t="s">
        <v>724</v>
      </c>
      <c r="G191" s="90" t="s">
        <v>1108</v>
      </c>
      <c r="H191" s="512">
        <v>4</v>
      </c>
      <c r="I191" s="390" t="s">
        <v>26</v>
      </c>
      <c r="J191" s="390" t="s">
        <v>35</v>
      </c>
      <c r="K191" s="88" t="s">
        <v>5123</v>
      </c>
      <c r="L191" s="522">
        <v>3</v>
      </c>
      <c r="M191" s="367">
        <v>1</v>
      </c>
      <c r="N191" s="367">
        <v>1</v>
      </c>
      <c r="O191" s="523">
        <v>22</v>
      </c>
      <c r="P191" s="523">
        <v>0</v>
      </c>
      <c r="Q191" s="523">
        <v>3</v>
      </c>
      <c r="R191" s="523">
        <v>4</v>
      </c>
      <c r="S191" s="523">
        <v>0</v>
      </c>
      <c r="T191" s="523">
        <v>0</v>
      </c>
      <c r="U191" s="524">
        <v>17</v>
      </c>
      <c r="V191" s="524">
        <v>0</v>
      </c>
      <c r="W191" s="524">
        <v>3</v>
      </c>
      <c r="X191" s="524">
        <v>17</v>
      </c>
      <c r="Y191" s="524">
        <v>0</v>
      </c>
      <c r="Z191" s="524">
        <v>3</v>
      </c>
      <c r="AA191" s="524">
        <v>23</v>
      </c>
      <c r="AB191" s="524">
        <v>4</v>
      </c>
      <c r="AC191" s="524">
        <v>0</v>
      </c>
      <c r="AD191" s="524">
        <v>0</v>
      </c>
      <c r="AE191" s="524">
        <v>0</v>
      </c>
      <c r="AF191" s="524">
        <v>0</v>
      </c>
      <c r="AG191" s="524">
        <v>0</v>
      </c>
      <c r="AH191" s="524">
        <v>0</v>
      </c>
      <c r="AI191" s="524">
        <v>0</v>
      </c>
      <c r="AJ191" s="395">
        <v>1</v>
      </c>
      <c r="AK191" s="395">
        <v>0</v>
      </c>
      <c r="AL191" s="395">
        <v>9</v>
      </c>
      <c r="AM191" s="395">
        <v>9</v>
      </c>
      <c r="AN191" s="395">
        <v>0</v>
      </c>
      <c r="AO191" s="525">
        <v>0</v>
      </c>
      <c r="AP191" s="396">
        <v>0</v>
      </c>
      <c r="AQ191" s="526">
        <v>51</v>
      </c>
      <c r="AR191" s="527">
        <v>51</v>
      </c>
      <c r="AS191" s="527">
        <v>51</v>
      </c>
      <c r="AT191" s="527">
        <v>0</v>
      </c>
      <c r="AU191" s="527">
        <v>10</v>
      </c>
      <c r="AV191" s="395">
        <v>19</v>
      </c>
      <c r="AW191" s="395">
        <v>9</v>
      </c>
      <c r="AX191" s="395">
        <v>51</v>
      </c>
      <c r="AY191" s="395">
        <v>2</v>
      </c>
      <c r="AZ191" s="395">
        <v>0</v>
      </c>
      <c r="BA191" s="422"/>
      <c r="BB191" s="422"/>
      <c r="BC191" s="422"/>
      <c r="BD191" s="422"/>
      <c r="BE191" s="422"/>
      <c r="BF191" s="422"/>
      <c r="BG191" s="422"/>
      <c r="BH191" s="422"/>
      <c r="BI191" s="423">
        <f t="shared" si="7"/>
        <v>51</v>
      </c>
      <c r="BJ191" s="422"/>
      <c r="BK191" s="422"/>
      <c r="BL191" s="422"/>
      <c r="BM191" s="422"/>
      <c r="BN191" s="422"/>
      <c r="BO191" s="528">
        <v>4.2560000000000002</v>
      </c>
      <c r="BP191" s="423">
        <f t="shared" si="8"/>
        <v>51</v>
      </c>
      <c r="BQ191" s="422"/>
      <c r="BR191" s="422"/>
      <c r="BS191" s="422"/>
      <c r="BT191" s="422"/>
      <c r="BU191" s="422"/>
      <c r="BV191" s="422"/>
      <c r="BW191" s="422"/>
      <c r="BX191" s="422"/>
      <c r="BY191" s="422"/>
      <c r="BZ191" s="422"/>
      <c r="CA191" s="422"/>
      <c r="CB191" s="422"/>
      <c r="CC191" s="422"/>
      <c r="CD191" s="422"/>
      <c r="CE191" s="422"/>
      <c r="CF191" s="422"/>
      <c r="CG191" s="547"/>
    </row>
    <row r="192" spans="1:85" ht="16.5" customHeight="1">
      <c r="A192" s="80">
        <v>188</v>
      </c>
      <c r="B192" s="86" t="s">
        <v>1109</v>
      </c>
      <c r="C192" s="88" t="s">
        <v>28</v>
      </c>
      <c r="D192" s="86" t="s">
        <v>2233</v>
      </c>
      <c r="E192" s="86" t="s">
        <v>1037</v>
      </c>
      <c r="F192" s="89" t="s">
        <v>730</v>
      </c>
      <c r="G192" s="90" t="s">
        <v>1110</v>
      </c>
      <c r="H192" s="512">
        <v>2</v>
      </c>
      <c r="I192" s="390" t="s">
        <v>26</v>
      </c>
      <c r="J192" s="390" t="s">
        <v>35</v>
      </c>
      <c r="K192" s="88" t="s">
        <v>5123</v>
      </c>
      <c r="L192" s="522">
        <v>3</v>
      </c>
      <c r="M192" s="367">
        <v>1</v>
      </c>
      <c r="N192" s="367">
        <v>1</v>
      </c>
      <c r="O192" s="523">
        <v>38</v>
      </c>
      <c r="P192" s="523">
        <v>3</v>
      </c>
      <c r="Q192" s="523">
        <v>0</v>
      </c>
      <c r="R192" s="523">
        <v>1</v>
      </c>
      <c r="S192" s="523">
        <v>0</v>
      </c>
      <c r="T192" s="523">
        <v>0</v>
      </c>
      <c r="U192" s="524">
        <v>1</v>
      </c>
      <c r="V192" s="524">
        <v>3</v>
      </c>
      <c r="W192" s="524">
        <v>0</v>
      </c>
      <c r="X192" s="524">
        <v>1</v>
      </c>
      <c r="Y192" s="524">
        <v>3</v>
      </c>
      <c r="Z192" s="524">
        <v>0</v>
      </c>
      <c r="AA192" s="524">
        <v>15</v>
      </c>
      <c r="AB192" s="524">
        <v>0</v>
      </c>
      <c r="AC192" s="524">
        <v>0</v>
      </c>
      <c r="AD192" s="524">
        <v>57</v>
      </c>
      <c r="AE192" s="524">
        <v>0</v>
      </c>
      <c r="AF192" s="524">
        <v>0</v>
      </c>
      <c r="AG192" s="524">
        <v>0</v>
      </c>
      <c r="AH192" s="524">
        <v>0</v>
      </c>
      <c r="AI192" s="524">
        <v>0</v>
      </c>
      <c r="AJ192" s="395">
        <v>1</v>
      </c>
      <c r="AK192" s="395">
        <v>0</v>
      </c>
      <c r="AL192" s="395">
        <v>5</v>
      </c>
      <c r="AM192" s="395">
        <v>7</v>
      </c>
      <c r="AN192" s="395">
        <v>1</v>
      </c>
      <c r="AO192" s="525">
        <v>0</v>
      </c>
      <c r="AP192" s="396">
        <v>0</v>
      </c>
      <c r="AQ192" s="526">
        <v>36</v>
      </c>
      <c r="AR192" s="527">
        <v>36</v>
      </c>
      <c r="AS192" s="527">
        <v>36</v>
      </c>
      <c r="AT192" s="527">
        <v>0</v>
      </c>
      <c r="AU192" s="527">
        <v>14</v>
      </c>
      <c r="AV192" s="395">
        <v>1</v>
      </c>
      <c r="AW192" s="395">
        <v>5</v>
      </c>
      <c r="AX192" s="395">
        <v>35</v>
      </c>
      <c r="AY192" s="395">
        <v>2</v>
      </c>
      <c r="AZ192" s="395">
        <v>0</v>
      </c>
      <c r="BA192" s="422"/>
      <c r="BB192" s="422"/>
      <c r="BC192" s="422"/>
      <c r="BD192" s="422"/>
      <c r="BE192" s="422"/>
      <c r="BF192" s="422"/>
      <c r="BG192" s="422"/>
      <c r="BH192" s="422"/>
      <c r="BI192" s="423">
        <f t="shared" si="7"/>
        <v>36</v>
      </c>
      <c r="BJ192" s="422"/>
      <c r="BK192" s="422"/>
      <c r="BL192" s="422"/>
      <c r="BM192" s="422"/>
      <c r="BN192" s="422"/>
      <c r="BO192" s="528">
        <v>1.48</v>
      </c>
      <c r="BP192" s="423">
        <f t="shared" si="8"/>
        <v>36</v>
      </c>
      <c r="BQ192" s="422"/>
      <c r="BR192" s="422"/>
      <c r="BS192" s="422"/>
      <c r="BT192" s="422"/>
      <c r="BU192" s="422"/>
      <c r="BV192" s="422"/>
      <c r="BW192" s="422"/>
      <c r="BX192" s="422"/>
      <c r="BY192" s="422"/>
      <c r="BZ192" s="422"/>
      <c r="CA192" s="422"/>
      <c r="CB192" s="422"/>
      <c r="CC192" s="422"/>
      <c r="CD192" s="422"/>
      <c r="CE192" s="422"/>
      <c r="CF192" s="422"/>
      <c r="CG192" s="547"/>
    </row>
    <row r="193" spans="1:85" ht="16.5" customHeight="1">
      <c r="A193" s="80">
        <v>189</v>
      </c>
      <c r="B193" s="86" t="s">
        <v>1111</v>
      </c>
      <c r="C193" s="88" t="s">
        <v>28</v>
      </c>
      <c r="D193" s="86" t="s">
        <v>2233</v>
      </c>
      <c r="E193" s="86" t="s">
        <v>1037</v>
      </c>
      <c r="F193" s="87" t="s">
        <v>727</v>
      </c>
      <c r="G193" s="90" t="s">
        <v>1112</v>
      </c>
      <c r="H193" s="512">
        <v>5</v>
      </c>
      <c r="I193" s="390" t="s">
        <v>2353</v>
      </c>
      <c r="J193" s="390"/>
      <c r="K193" s="88" t="s">
        <v>5123</v>
      </c>
      <c r="L193" s="522">
        <v>2</v>
      </c>
      <c r="M193" s="367">
        <v>1</v>
      </c>
      <c r="N193" s="367">
        <v>1</v>
      </c>
      <c r="O193" s="523">
        <v>9</v>
      </c>
      <c r="P193" s="523">
        <v>0</v>
      </c>
      <c r="Q193" s="523">
        <v>0</v>
      </c>
      <c r="R193" s="523">
        <v>1</v>
      </c>
      <c r="S193" s="523">
        <v>0</v>
      </c>
      <c r="T193" s="523">
        <v>0</v>
      </c>
      <c r="U193" s="524">
        <v>0</v>
      </c>
      <c r="V193" s="524">
        <v>0</v>
      </c>
      <c r="W193" s="524">
        <v>0</v>
      </c>
      <c r="X193" s="524">
        <v>0</v>
      </c>
      <c r="Y193" s="524">
        <v>0</v>
      </c>
      <c r="Z193" s="524">
        <v>0</v>
      </c>
      <c r="AA193" s="524">
        <v>3</v>
      </c>
      <c r="AB193" s="524">
        <v>1</v>
      </c>
      <c r="AC193" s="524">
        <v>0</v>
      </c>
      <c r="AD193" s="524">
        <v>12</v>
      </c>
      <c r="AE193" s="524">
        <v>0</v>
      </c>
      <c r="AF193" s="524">
        <v>0</v>
      </c>
      <c r="AG193" s="524">
        <v>3</v>
      </c>
      <c r="AH193" s="524">
        <v>0</v>
      </c>
      <c r="AI193" s="524">
        <v>0</v>
      </c>
      <c r="AJ193" s="395">
        <v>1</v>
      </c>
      <c r="AK193" s="395">
        <v>0</v>
      </c>
      <c r="AL193" s="395">
        <v>5</v>
      </c>
      <c r="AM193" s="395">
        <v>5</v>
      </c>
      <c r="AN193" s="395">
        <v>0</v>
      </c>
      <c r="AO193" s="525">
        <v>0</v>
      </c>
      <c r="AP193" s="396">
        <v>0</v>
      </c>
      <c r="AQ193" s="526">
        <v>16</v>
      </c>
      <c r="AR193" s="527">
        <v>16</v>
      </c>
      <c r="AS193" s="527">
        <v>16</v>
      </c>
      <c r="AT193" s="527">
        <v>0</v>
      </c>
      <c r="AU193" s="527">
        <v>4</v>
      </c>
      <c r="AV193" s="395">
        <v>13</v>
      </c>
      <c r="AW193" s="395">
        <v>5</v>
      </c>
      <c r="AX193" s="395">
        <v>16</v>
      </c>
      <c r="AY193" s="395">
        <v>3</v>
      </c>
      <c r="AZ193" s="395">
        <v>0</v>
      </c>
      <c r="BA193" s="422"/>
      <c r="BB193" s="422"/>
      <c r="BC193" s="422"/>
      <c r="BD193" s="422"/>
      <c r="BE193" s="422"/>
      <c r="BF193" s="422"/>
      <c r="BG193" s="422"/>
      <c r="BH193" s="422"/>
      <c r="BI193" s="423">
        <f t="shared" si="7"/>
        <v>16</v>
      </c>
      <c r="BJ193" s="422"/>
      <c r="BK193" s="422"/>
      <c r="BL193" s="422"/>
      <c r="BM193" s="422"/>
      <c r="BN193" s="422"/>
      <c r="BO193" s="528">
        <v>0.44800000000000001</v>
      </c>
      <c r="BP193" s="423">
        <f t="shared" si="8"/>
        <v>16</v>
      </c>
      <c r="BQ193" s="422"/>
      <c r="BR193" s="422"/>
      <c r="BS193" s="422"/>
      <c r="BT193" s="422"/>
      <c r="BU193" s="422"/>
      <c r="BV193" s="422"/>
      <c r="BW193" s="422"/>
      <c r="BX193" s="422"/>
      <c r="BY193" s="422"/>
      <c r="BZ193" s="422"/>
      <c r="CA193" s="422"/>
      <c r="CB193" s="422"/>
      <c r="CC193" s="422"/>
      <c r="CD193" s="422"/>
      <c r="CE193" s="422"/>
      <c r="CF193" s="422"/>
      <c r="CG193" s="547"/>
    </row>
    <row r="194" spans="1:85" ht="16.5" customHeight="1">
      <c r="A194" s="81">
        <v>190</v>
      </c>
      <c r="B194" s="86" t="s">
        <v>1113</v>
      </c>
      <c r="C194" s="88" t="s">
        <v>28</v>
      </c>
      <c r="D194" s="86" t="s">
        <v>2233</v>
      </c>
      <c r="E194" s="86" t="s">
        <v>1037</v>
      </c>
      <c r="F194" s="87" t="s">
        <v>727</v>
      </c>
      <c r="G194" s="96" t="s">
        <v>1114</v>
      </c>
      <c r="H194" s="512">
        <v>3</v>
      </c>
      <c r="I194" s="390" t="s">
        <v>2353</v>
      </c>
      <c r="J194" s="390"/>
      <c r="K194" s="88" t="s">
        <v>5123</v>
      </c>
      <c r="L194" s="522">
        <v>2</v>
      </c>
      <c r="M194" s="367">
        <v>1</v>
      </c>
      <c r="N194" s="367">
        <v>1</v>
      </c>
      <c r="O194" s="523">
        <v>7</v>
      </c>
      <c r="P194" s="523">
        <v>0</v>
      </c>
      <c r="Q194" s="523">
        <v>0</v>
      </c>
      <c r="R194" s="523">
        <v>0</v>
      </c>
      <c r="S194" s="523">
        <v>0</v>
      </c>
      <c r="T194" s="523">
        <v>0</v>
      </c>
      <c r="U194" s="524">
        <v>0</v>
      </c>
      <c r="V194" s="524">
        <v>0</v>
      </c>
      <c r="W194" s="524">
        <v>0</v>
      </c>
      <c r="X194" s="524">
        <v>0</v>
      </c>
      <c r="Y194" s="524">
        <v>0</v>
      </c>
      <c r="Z194" s="524">
        <v>0</v>
      </c>
      <c r="AA194" s="524">
        <v>4</v>
      </c>
      <c r="AB194" s="524">
        <v>2</v>
      </c>
      <c r="AC194" s="524">
        <v>0</v>
      </c>
      <c r="AD194" s="524">
        <v>11</v>
      </c>
      <c r="AE194" s="524">
        <v>1</v>
      </c>
      <c r="AF194" s="524">
        <v>0</v>
      </c>
      <c r="AG194" s="524">
        <v>0</v>
      </c>
      <c r="AH194" s="524">
        <v>0</v>
      </c>
      <c r="AI194" s="524">
        <v>0</v>
      </c>
      <c r="AJ194" s="395">
        <v>1</v>
      </c>
      <c r="AK194" s="395">
        <v>0</v>
      </c>
      <c r="AL194" s="395">
        <v>2</v>
      </c>
      <c r="AM194" s="395">
        <v>3</v>
      </c>
      <c r="AN194" s="395">
        <v>0</v>
      </c>
      <c r="AO194" s="525">
        <v>0</v>
      </c>
      <c r="AP194" s="396">
        <v>0</v>
      </c>
      <c r="AQ194" s="526">
        <v>14</v>
      </c>
      <c r="AR194" s="527">
        <v>14</v>
      </c>
      <c r="AS194" s="527">
        <v>14</v>
      </c>
      <c r="AT194" s="527">
        <v>0</v>
      </c>
      <c r="AU194" s="527">
        <v>9</v>
      </c>
      <c r="AV194" s="395">
        <v>6</v>
      </c>
      <c r="AW194" s="395">
        <v>2</v>
      </c>
      <c r="AX194" s="395">
        <v>17</v>
      </c>
      <c r="AY194" s="395">
        <v>2</v>
      </c>
      <c r="AZ194" s="395">
        <v>0</v>
      </c>
      <c r="BA194" s="422"/>
      <c r="BB194" s="422"/>
      <c r="BC194" s="422"/>
      <c r="BD194" s="422"/>
      <c r="BE194" s="422"/>
      <c r="BF194" s="422"/>
      <c r="BG194" s="422"/>
      <c r="BH194" s="422"/>
      <c r="BI194" s="423">
        <f t="shared" si="7"/>
        <v>14</v>
      </c>
      <c r="BJ194" s="422"/>
      <c r="BK194" s="422"/>
      <c r="BL194" s="422"/>
      <c r="BM194" s="422"/>
      <c r="BN194" s="422"/>
      <c r="BO194" s="528">
        <v>1.5178</v>
      </c>
      <c r="BP194" s="423">
        <f t="shared" si="8"/>
        <v>14</v>
      </c>
      <c r="BQ194" s="422"/>
      <c r="BR194" s="422"/>
      <c r="BS194" s="422"/>
      <c r="BT194" s="422"/>
      <c r="BU194" s="422"/>
      <c r="BV194" s="422"/>
      <c r="BW194" s="422"/>
      <c r="BX194" s="422"/>
      <c r="BY194" s="422"/>
      <c r="BZ194" s="422"/>
      <c r="CA194" s="422"/>
      <c r="CB194" s="422"/>
      <c r="CC194" s="422"/>
      <c r="CD194" s="422"/>
      <c r="CE194" s="422"/>
      <c r="CF194" s="422"/>
      <c r="CG194" s="547"/>
    </row>
    <row r="195" spans="1:85" ht="16.5" customHeight="1">
      <c r="A195" s="80">
        <v>191</v>
      </c>
      <c r="B195" s="86" t="s">
        <v>1115</v>
      </c>
      <c r="C195" s="88" t="s">
        <v>28</v>
      </c>
      <c r="D195" s="86" t="s">
        <v>2233</v>
      </c>
      <c r="E195" s="86" t="s">
        <v>1037</v>
      </c>
      <c r="F195" s="89" t="s">
        <v>730</v>
      </c>
      <c r="G195" s="90" t="s">
        <v>1116</v>
      </c>
      <c r="H195" s="512">
        <v>3</v>
      </c>
      <c r="I195" s="390" t="s">
        <v>26</v>
      </c>
      <c r="J195" s="390" t="s">
        <v>35</v>
      </c>
      <c r="K195" s="88" t="s">
        <v>5123</v>
      </c>
      <c r="L195" s="522">
        <v>3</v>
      </c>
      <c r="M195" s="367">
        <v>1</v>
      </c>
      <c r="N195" s="367">
        <v>1</v>
      </c>
      <c r="O195" s="523">
        <v>25</v>
      </c>
      <c r="P195" s="523">
        <v>5</v>
      </c>
      <c r="Q195" s="523">
        <v>0</v>
      </c>
      <c r="R195" s="523">
        <v>5</v>
      </c>
      <c r="S195" s="523">
        <v>0</v>
      </c>
      <c r="T195" s="523">
        <v>0</v>
      </c>
      <c r="U195" s="524">
        <v>0</v>
      </c>
      <c r="V195" s="524">
        <v>0</v>
      </c>
      <c r="W195" s="524">
        <v>0</v>
      </c>
      <c r="X195" s="524">
        <v>0</v>
      </c>
      <c r="Y195" s="524">
        <v>0</v>
      </c>
      <c r="Z195" s="524">
        <v>0</v>
      </c>
      <c r="AA195" s="524">
        <v>27</v>
      </c>
      <c r="AB195" s="524">
        <v>11</v>
      </c>
      <c r="AC195" s="524">
        <v>0</v>
      </c>
      <c r="AD195" s="524">
        <v>21</v>
      </c>
      <c r="AE195" s="524">
        <v>2</v>
      </c>
      <c r="AF195" s="524">
        <v>0</v>
      </c>
      <c r="AG195" s="524">
        <v>1</v>
      </c>
      <c r="AH195" s="524">
        <v>0</v>
      </c>
      <c r="AI195" s="524">
        <v>0</v>
      </c>
      <c r="AJ195" s="395">
        <v>1</v>
      </c>
      <c r="AK195" s="395">
        <v>0</v>
      </c>
      <c r="AL195" s="395">
        <v>8</v>
      </c>
      <c r="AM195" s="395">
        <v>7</v>
      </c>
      <c r="AN195" s="395">
        <v>1</v>
      </c>
      <c r="AO195" s="525">
        <v>0</v>
      </c>
      <c r="AP195" s="396">
        <v>0</v>
      </c>
      <c r="AQ195" s="526">
        <v>48</v>
      </c>
      <c r="AR195" s="527">
        <v>48</v>
      </c>
      <c r="AS195" s="527">
        <v>48</v>
      </c>
      <c r="AT195" s="527">
        <v>0</v>
      </c>
      <c r="AU195" s="527">
        <v>12</v>
      </c>
      <c r="AV195" s="395">
        <v>1</v>
      </c>
      <c r="AW195" s="395">
        <v>5</v>
      </c>
      <c r="AX195" s="395">
        <v>48</v>
      </c>
      <c r="AY195" s="395">
        <v>2</v>
      </c>
      <c r="AZ195" s="395">
        <v>0</v>
      </c>
      <c r="BA195" s="422"/>
      <c r="BB195" s="422"/>
      <c r="BC195" s="422"/>
      <c r="BD195" s="422"/>
      <c r="BE195" s="422"/>
      <c r="BF195" s="422"/>
      <c r="BG195" s="422"/>
      <c r="BH195" s="422"/>
      <c r="BI195" s="423">
        <f t="shared" si="7"/>
        <v>48</v>
      </c>
      <c r="BJ195" s="422"/>
      <c r="BK195" s="422"/>
      <c r="BL195" s="422"/>
      <c r="BM195" s="422"/>
      <c r="BN195" s="422"/>
      <c r="BO195" s="528">
        <v>8.8000000000000007</v>
      </c>
      <c r="BP195" s="423">
        <f t="shared" si="8"/>
        <v>48</v>
      </c>
      <c r="BQ195" s="422"/>
      <c r="BR195" s="422"/>
      <c r="BS195" s="422"/>
      <c r="BT195" s="422"/>
      <c r="BU195" s="422"/>
      <c r="BV195" s="422"/>
      <c r="BW195" s="422"/>
      <c r="BX195" s="422"/>
      <c r="BY195" s="422"/>
      <c r="BZ195" s="422"/>
      <c r="CA195" s="422"/>
      <c r="CB195" s="422"/>
      <c r="CC195" s="422"/>
      <c r="CD195" s="422"/>
      <c r="CE195" s="422"/>
      <c r="CF195" s="422"/>
      <c r="CG195" s="547"/>
    </row>
    <row r="196" spans="1:85" ht="16.5" customHeight="1">
      <c r="A196" s="80">
        <v>192</v>
      </c>
      <c r="B196" s="86" t="s">
        <v>1117</v>
      </c>
      <c r="C196" s="88" t="s">
        <v>28</v>
      </c>
      <c r="D196" s="86" t="s">
        <v>2233</v>
      </c>
      <c r="E196" s="86" t="s">
        <v>1037</v>
      </c>
      <c r="F196" s="87" t="s">
        <v>727</v>
      </c>
      <c r="G196" s="90" t="s">
        <v>1118</v>
      </c>
      <c r="H196" s="512">
        <v>3</v>
      </c>
      <c r="I196" s="390" t="s">
        <v>26</v>
      </c>
      <c r="J196" s="391" t="s">
        <v>35</v>
      </c>
      <c r="K196" s="88" t="s">
        <v>5123</v>
      </c>
      <c r="L196" s="522">
        <v>3</v>
      </c>
      <c r="M196" s="367">
        <v>1</v>
      </c>
      <c r="N196" s="367">
        <v>1</v>
      </c>
      <c r="O196" s="523">
        <v>40</v>
      </c>
      <c r="P196" s="523">
        <v>2</v>
      </c>
      <c r="Q196" s="523">
        <v>0</v>
      </c>
      <c r="R196" s="523">
        <v>6</v>
      </c>
      <c r="S196" s="523">
        <v>0</v>
      </c>
      <c r="T196" s="523">
        <v>0</v>
      </c>
      <c r="U196" s="524">
        <v>0</v>
      </c>
      <c r="V196" s="524">
        <v>0</v>
      </c>
      <c r="W196" s="524">
        <v>0</v>
      </c>
      <c r="X196" s="524">
        <v>0</v>
      </c>
      <c r="Y196" s="524">
        <v>0</v>
      </c>
      <c r="Z196" s="524">
        <v>0</v>
      </c>
      <c r="AA196" s="524">
        <v>11</v>
      </c>
      <c r="AB196" s="524">
        <v>4</v>
      </c>
      <c r="AC196" s="524">
        <v>0</v>
      </c>
      <c r="AD196" s="524">
        <v>41</v>
      </c>
      <c r="AE196" s="524">
        <v>0</v>
      </c>
      <c r="AF196" s="524">
        <v>0</v>
      </c>
      <c r="AG196" s="524">
        <v>24</v>
      </c>
      <c r="AH196" s="524">
        <v>1</v>
      </c>
      <c r="AI196" s="524">
        <v>0</v>
      </c>
      <c r="AJ196" s="395">
        <v>1</v>
      </c>
      <c r="AK196" s="395">
        <v>0</v>
      </c>
      <c r="AL196" s="395">
        <v>8</v>
      </c>
      <c r="AM196" s="395">
        <v>8</v>
      </c>
      <c r="AN196" s="395">
        <v>1</v>
      </c>
      <c r="AO196" s="525">
        <v>0</v>
      </c>
      <c r="AP196" s="396">
        <v>0</v>
      </c>
      <c r="AQ196" s="526">
        <v>51</v>
      </c>
      <c r="AR196" s="527">
        <v>51</v>
      </c>
      <c r="AS196" s="527">
        <v>51</v>
      </c>
      <c r="AT196" s="527">
        <v>0</v>
      </c>
      <c r="AU196" s="527">
        <v>9</v>
      </c>
      <c r="AV196" s="395">
        <v>1</v>
      </c>
      <c r="AW196" s="395">
        <v>7</v>
      </c>
      <c r="AX196" s="395">
        <v>51</v>
      </c>
      <c r="AY196" s="395">
        <v>2</v>
      </c>
      <c r="AZ196" s="395">
        <v>0</v>
      </c>
      <c r="BA196" s="422"/>
      <c r="BB196" s="422"/>
      <c r="BC196" s="422"/>
      <c r="BD196" s="422"/>
      <c r="BE196" s="422"/>
      <c r="BF196" s="422"/>
      <c r="BG196" s="422"/>
      <c r="BH196" s="422"/>
      <c r="BI196" s="423">
        <f t="shared" si="7"/>
        <v>51</v>
      </c>
      <c r="BJ196" s="422"/>
      <c r="BK196" s="422"/>
      <c r="BL196" s="422"/>
      <c r="BM196" s="422"/>
      <c r="BN196" s="422"/>
      <c r="BO196" s="528">
        <v>8.94</v>
      </c>
      <c r="BP196" s="423">
        <f t="shared" si="8"/>
        <v>51</v>
      </c>
      <c r="BQ196" s="422"/>
      <c r="BR196" s="422"/>
      <c r="BS196" s="422"/>
      <c r="BT196" s="422"/>
      <c r="BU196" s="422"/>
      <c r="BV196" s="422"/>
      <c r="BW196" s="422"/>
      <c r="BX196" s="422"/>
      <c r="BY196" s="422"/>
      <c r="BZ196" s="422"/>
      <c r="CA196" s="422"/>
      <c r="CB196" s="422"/>
      <c r="CC196" s="422"/>
      <c r="CD196" s="422"/>
      <c r="CE196" s="422"/>
      <c r="CF196" s="422"/>
      <c r="CG196" s="547"/>
    </row>
    <row r="197" spans="1:85" ht="16.5" customHeight="1">
      <c r="A197" s="81">
        <v>193</v>
      </c>
      <c r="B197" s="86" t="s">
        <v>1119</v>
      </c>
      <c r="C197" s="88" t="s">
        <v>28</v>
      </c>
      <c r="D197" s="86" t="s">
        <v>2233</v>
      </c>
      <c r="E197" s="86" t="s">
        <v>1037</v>
      </c>
      <c r="F197" s="87" t="s">
        <v>727</v>
      </c>
      <c r="G197" s="90" t="s">
        <v>1120</v>
      </c>
      <c r="H197" s="512">
        <v>3</v>
      </c>
      <c r="I197" s="390" t="s">
        <v>2353</v>
      </c>
      <c r="J197" s="390" t="s">
        <v>35</v>
      </c>
      <c r="K197" s="88" t="s">
        <v>5123</v>
      </c>
      <c r="L197" s="522">
        <v>3</v>
      </c>
      <c r="M197" s="367">
        <v>1</v>
      </c>
      <c r="N197" s="367">
        <v>1</v>
      </c>
      <c r="O197" s="523">
        <v>18</v>
      </c>
      <c r="P197" s="523">
        <v>3</v>
      </c>
      <c r="Q197" s="523">
        <v>0</v>
      </c>
      <c r="R197" s="523">
        <v>2</v>
      </c>
      <c r="S197" s="523">
        <v>0</v>
      </c>
      <c r="T197" s="523">
        <v>0</v>
      </c>
      <c r="U197" s="524">
        <v>0</v>
      </c>
      <c r="V197" s="524">
        <v>0</v>
      </c>
      <c r="W197" s="524">
        <v>0</v>
      </c>
      <c r="X197" s="524">
        <v>0</v>
      </c>
      <c r="Y197" s="524">
        <v>0</v>
      </c>
      <c r="Z197" s="524">
        <v>0</v>
      </c>
      <c r="AA197" s="524">
        <v>9</v>
      </c>
      <c r="AB197" s="524">
        <v>5</v>
      </c>
      <c r="AC197" s="524">
        <v>0</v>
      </c>
      <c r="AD197" s="524">
        <v>28</v>
      </c>
      <c r="AE197" s="524">
        <v>1</v>
      </c>
      <c r="AF197" s="524">
        <v>0</v>
      </c>
      <c r="AG197" s="524">
        <v>0</v>
      </c>
      <c r="AH197" s="524">
        <v>0</v>
      </c>
      <c r="AI197" s="524">
        <v>0</v>
      </c>
      <c r="AJ197" s="395">
        <v>1</v>
      </c>
      <c r="AK197" s="395">
        <v>0</v>
      </c>
      <c r="AL197" s="395">
        <v>5</v>
      </c>
      <c r="AM197" s="395">
        <v>3</v>
      </c>
      <c r="AN197" s="395">
        <v>1</v>
      </c>
      <c r="AO197" s="525">
        <v>0</v>
      </c>
      <c r="AP197" s="396">
        <v>0</v>
      </c>
      <c r="AQ197" s="526">
        <v>28</v>
      </c>
      <c r="AR197" s="527">
        <v>28</v>
      </c>
      <c r="AS197" s="527">
        <v>28</v>
      </c>
      <c r="AT197" s="527">
        <v>0</v>
      </c>
      <c r="AU197" s="527">
        <v>11</v>
      </c>
      <c r="AV197" s="395">
        <v>0</v>
      </c>
      <c r="AW197" s="395">
        <v>0</v>
      </c>
      <c r="AX197" s="395">
        <v>36</v>
      </c>
      <c r="AY197" s="395">
        <v>3</v>
      </c>
      <c r="AZ197" s="395">
        <v>0</v>
      </c>
      <c r="BA197" s="422"/>
      <c r="BB197" s="422"/>
      <c r="BC197" s="422"/>
      <c r="BD197" s="422"/>
      <c r="BE197" s="422"/>
      <c r="BF197" s="422"/>
      <c r="BG197" s="422"/>
      <c r="BH197" s="422"/>
      <c r="BI197" s="423">
        <f t="shared" si="7"/>
        <v>28</v>
      </c>
      <c r="BJ197" s="422"/>
      <c r="BK197" s="422"/>
      <c r="BL197" s="422"/>
      <c r="BM197" s="422"/>
      <c r="BN197" s="422"/>
      <c r="BO197" s="528">
        <v>4.2990000000000004</v>
      </c>
      <c r="BP197" s="423">
        <f t="shared" si="8"/>
        <v>28</v>
      </c>
      <c r="BQ197" s="422"/>
      <c r="BR197" s="422"/>
      <c r="BS197" s="422"/>
      <c r="BT197" s="422"/>
      <c r="BU197" s="422"/>
      <c r="BV197" s="422"/>
      <c r="BW197" s="422"/>
      <c r="BX197" s="422"/>
      <c r="BY197" s="422"/>
      <c r="BZ197" s="422"/>
      <c r="CA197" s="422"/>
      <c r="CB197" s="422"/>
      <c r="CC197" s="422"/>
      <c r="CD197" s="422"/>
      <c r="CE197" s="422"/>
      <c r="CF197" s="422"/>
      <c r="CG197" s="547"/>
    </row>
    <row r="198" spans="1:85" ht="16.5" customHeight="1">
      <c r="A198" s="80">
        <v>194</v>
      </c>
      <c r="B198" s="86" t="s">
        <v>1121</v>
      </c>
      <c r="C198" s="88" t="s">
        <v>28</v>
      </c>
      <c r="D198" s="86" t="s">
        <v>2233</v>
      </c>
      <c r="E198" s="86" t="s">
        <v>1037</v>
      </c>
      <c r="F198" s="87" t="s">
        <v>727</v>
      </c>
      <c r="G198" s="90" t="s">
        <v>1122</v>
      </c>
      <c r="H198" s="512">
        <v>3</v>
      </c>
      <c r="I198" s="390" t="s">
        <v>2353</v>
      </c>
      <c r="J198" s="390"/>
      <c r="K198" s="88" t="s">
        <v>5126</v>
      </c>
      <c r="L198" s="522">
        <v>2</v>
      </c>
      <c r="M198" s="367">
        <v>1</v>
      </c>
      <c r="N198" s="367">
        <v>1</v>
      </c>
      <c r="O198" s="523">
        <v>3</v>
      </c>
      <c r="P198" s="523">
        <v>4</v>
      </c>
      <c r="Q198" s="523">
        <v>0</v>
      </c>
      <c r="R198" s="523">
        <v>0</v>
      </c>
      <c r="S198" s="523">
        <v>1</v>
      </c>
      <c r="T198" s="523">
        <v>0</v>
      </c>
      <c r="U198" s="524">
        <v>4</v>
      </c>
      <c r="V198" s="524">
        <v>4</v>
      </c>
      <c r="W198" s="524">
        <v>0</v>
      </c>
      <c r="X198" s="524">
        <v>4</v>
      </c>
      <c r="Y198" s="524">
        <v>4</v>
      </c>
      <c r="Z198" s="524">
        <v>0</v>
      </c>
      <c r="AA198" s="524">
        <v>2</v>
      </c>
      <c r="AB198" s="524">
        <v>2</v>
      </c>
      <c r="AC198" s="524">
        <v>0</v>
      </c>
      <c r="AD198" s="524">
        <v>0</v>
      </c>
      <c r="AE198" s="524">
        <v>0</v>
      </c>
      <c r="AF198" s="524">
        <v>0</v>
      </c>
      <c r="AG198" s="524">
        <v>0</v>
      </c>
      <c r="AH198" s="524">
        <v>0</v>
      </c>
      <c r="AI198" s="524">
        <v>0</v>
      </c>
      <c r="AJ198" s="395">
        <v>1</v>
      </c>
      <c r="AK198" s="395">
        <v>0</v>
      </c>
      <c r="AL198" s="395">
        <v>3</v>
      </c>
      <c r="AM198" s="395">
        <v>3</v>
      </c>
      <c r="AN198" s="395">
        <v>0</v>
      </c>
      <c r="AO198" s="525">
        <v>0</v>
      </c>
      <c r="AP198" s="396">
        <v>0</v>
      </c>
      <c r="AQ198" s="526">
        <v>11</v>
      </c>
      <c r="AR198" s="527">
        <v>11</v>
      </c>
      <c r="AS198" s="527">
        <v>11</v>
      </c>
      <c r="AT198" s="527">
        <v>0</v>
      </c>
      <c r="AU198" s="527">
        <v>6</v>
      </c>
      <c r="AV198" s="395">
        <v>8</v>
      </c>
      <c r="AW198" s="395">
        <v>3</v>
      </c>
      <c r="AX198" s="395">
        <v>11</v>
      </c>
      <c r="AY198" s="395">
        <v>2</v>
      </c>
      <c r="AZ198" s="395">
        <v>0</v>
      </c>
      <c r="BA198" s="422"/>
      <c r="BB198" s="422"/>
      <c r="BC198" s="422"/>
      <c r="BD198" s="422"/>
      <c r="BE198" s="422"/>
      <c r="BF198" s="422"/>
      <c r="BG198" s="422"/>
      <c r="BH198" s="422"/>
      <c r="BI198" s="423">
        <f t="shared" ref="BI198:BI261" si="9">AS198-BJ198</f>
        <v>11</v>
      </c>
      <c r="BJ198" s="422"/>
      <c r="BK198" s="422"/>
      <c r="BL198" s="422"/>
      <c r="BM198" s="422"/>
      <c r="BN198" s="422"/>
      <c r="BO198" s="528">
        <v>2.1800000000000002</v>
      </c>
      <c r="BP198" s="423">
        <f t="shared" ref="BP198:BP261" si="10">AS198-BQ198</f>
        <v>11</v>
      </c>
      <c r="BQ198" s="422"/>
      <c r="BR198" s="422"/>
      <c r="BS198" s="422"/>
      <c r="BT198" s="422"/>
      <c r="BU198" s="422"/>
      <c r="BV198" s="422"/>
      <c r="BW198" s="422"/>
      <c r="BX198" s="422"/>
      <c r="BY198" s="422"/>
      <c r="BZ198" s="422"/>
      <c r="CA198" s="422"/>
      <c r="CB198" s="422"/>
      <c r="CC198" s="422"/>
      <c r="CD198" s="422"/>
      <c r="CE198" s="422"/>
      <c r="CF198" s="422"/>
      <c r="CG198" s="547"/>
    </row>
    <row r="199" spans="1:85" ht="16.5" customHeight="1">
      <c r="A199" s="80">
        <v>195</v>
      </c>
      <c r="B199" s="86" t="s">
        <v>1123</v>
      </c>
      <c r="C199" s="88" t="s">
        <v>28</v>
      </c>
      <c r="D199" s="86" t="s">
        <v>2233</v>
      </c>
      <c r="E199" s="86" t="s">
        <v>1037</v>
      </c>
      <c r="F199" s="87" t="s">
        <v>727</v>
      </c>
      <c r="G199" s="90" t="s">
        <v>1124</v>
      </c>
      <c r="H199" s="512">
        <v>5</v>
      </c>
      <c r="I199" s="390" t="s">
        <v>2353</v>
      </c>
      <c r="J199" s="390"/>
      <c r="K199" s="88" t="s">
        <v>5123</v>
      </c>
      <c r="L199" s="522">
        <v>2</v>
      </c>
      <c r="M199" s="367">
        <v>1</v>
      </c>
      <c r="N199" s="367">
        <v>1</v>
      </c>
      <c r="O199" s="523">
        <v>5</v>
      </c>
      <c r="P199" s="523">
        <v>0</v>
      </c>
      <c r="Q199" s="523">
        <v>0</v>
      </c>
      <c r="R199" s="523">
        <v>0</v>
      </c>
      <c r="S199" s="523">
        <v>0</v>
      </c>
      <c r="T199" s="523">
        <v>0</v>
      </c>
      <c r="U199" s="524">
        <v>2</v>
      </c>
      <c r="V199" s="524">
        <v>0</v>
      </c>
      <c r="W199" s="524">
        <v>0</v>
      </c>
      <c r="X199" s="524">
        <v>2</v>
      </c>
      <c r="Y199" s="524">
        <v>0</v>
      </c>
      <c r="Z199" s="524">
        <v>0</v>
      </c>
      <c r="AA199" s="524">
        <v>6</v>
      </c>
      <c r="AB199" s="524">
        <v>0</v>
      </c>
      <c r="AC199" s="524">
        <v>0</v>
      </c>
      <c r="AD199" s="524">
        <v>3</v>
      </c>
      <c r="AE199" s="524">
        <v>1</v>
      </c>
      <c r="AF199" s="524">
        <v>0</v>
      </c>
      <c r="AG199" s="524">
        <v>0</v>
      </c>
      <c r="AH199" s="524">
        <v>0</v>
      </c>
      <c r="AI199" s="524">
        <v>0</v>
      </c>
      <c r="AJ199" s="395">
        <v>1</v>
      </c>
      <c r="AK199" s="395">
        <v>0</v>
      </c>
      <c r="AL199" s="395">
        <v>3</v>
      </c>
      <c r="AM199" s="395">
        <v>3</v>
      </c>
      <c r="AN199" s="395">
        <v>0</v>
      </c>
      <c r="AO199" s="525">
        <v>0</v>
      </c>
      <c r="AP199" s="396">
        <v>0</v>
      </c>
      <c r="AQ199" s="526">
        <v>7</v>
      </c>
      <c r="AR199" s="527">
        <v>7</v>
      </c>
      <c r="AS199" s="527">
        <v>7</v>
      </c>
      <c r="AT199" s="527">
        <v>0</v>
      </c>
      <c r="AU199" s="527">
        <v>3</v>
      </c>
      <c r="AV199" s="395">
        <v>8</v>
      </c>
      <c r="AW199" s="395">
        <v>3</v>
      </c>
      <c r="AX199" s="395">
        <v>7</v>
      </c>
      <c r="AY199" s="395">
        <v>2</v>
      </c>
      <c r="AZ199" s="395">
        <v>0</v>
      </c>
      <c r="BA199" s="422"/>
      <c r="BB199" s="422"/>
      <c r="BC199" s="422"/>
      <c r="BD199" s="422"/>
      <c r="BE199" s="422"/>
      <c r="BF199" s="422"/>
      <c r="BG199" s="422"/>
      <c r="BH199" s="422"/>
      <c r="BI199" s="423">
        <f t="shared" si="9"/>
        <v>7</v>
      </c>
      <c r="BJ199" s="422"/>
      <c r="BK199" s="422"/>
      <c r="BL199" s="422"/>
      <c r="BM199" s="422"/>
      <c r="BN199" s="422"/>
      <c r="BO199" s="528">
        <v>1.25</v>
      </c>
      <c r="BP199" s="423">
        <f t="shared" si="10"/>
        <v>7</v>
      </c>
      <c r="BQ199" s="422"/>
      <c r="BR199" s="422"/>
      <c r="BS199" s="422"/>
      <c r="BT199" s="422"/>
      <c r="BU199" s="422"/>
      <c r="BV199" s="422"/>
      <c r="BW199" s="422"/>
      <c r="BX199" s="422"/>
      <c r="BY199" s="422"/>
      <c r="BZ199" s="422"/>
      <c r="CA199" s="422"/>
      <c r="CB199" s="422"/>
      <c r="CC199" s="422"/>
      <c r="CD199" s="422"/>
      <c r="CE199" s="422"/>
      <c r="CF199" s="422"/>
      <c r="CG199" s="547"/>
    </row>
    <row r="200" spans="1:85" ht="16.5" customHeight="1">
      <c r="A200" s="81">
        <v>196</v>
      </c>
      <c r="B200" s="86" t="s">
        <v>1125</v>
      </c>
      <c r="C200" s="88" t="s">
        <v>28</v>
      </c>
      <c r="D200" s="86" t="s">
        <v>2233</v>
      </c>
      <c r="E200" s="86" t="s">
        <v>1037</v>
      </c>
      <c r="F200" s="87" t="s">
        <v>727</v>
      </c>
      <c r="G200" s="90" t="s">
        <v>1126</v>
      </c>
      <c r="H200" s="512">
        <v>3</v>
      </c>
      <c r="I200" s="390" t="s">
        <v>2353</v>
      </c>
      <c r="J200" s="390"/>
      <c r="K200" s="88" t="s">
        <v>5123</v>
      </c>
      <c r="L200" s="522">
        <v>2</v>
      </c>
      <c r="M200" s="367">
        <v>1</v>
      </c>
      <c r="N200" s="367">
        <v>1</v>
      </c>
      <c r="O200" s="523">
        <v>10</v>
      </c>
      <c r="P200" s="523">
        <v>0</v>
      </c>
      <c r="Q200" s="523">
        <v>0</v>
      </c>
      <c r="R200" s="523">
        <v>1</v>
      </c>
      <c r="S200" s="523">
        <v>0</v>
      </c>
      <c r="T200" s="523">
        <v>0</v>
      </c>
      <c r="U200" s="524">
        <v>0</v>
      </c>
      <c r="V200" s="524">
        <v>0</v>
      </c>
      <c r="W200" s="524">
        <v>0</v>
      </c>
      <c r="X200" s="524">
        <v>0</v>
      </c>
      <c r="Y200" s="524">
        <v>0</v>
      </c>
      <c r="Z200" s="524">
        <v>0</v>
      </c>
      <c r="AA200" s="524">
        <v>14</v>
      </c>
      <c r="AB200" s="524">
        <v>2</v>
      </c>
      <c r="AC200" s="524">
        <v>0</v>
      </c>
      <c r="AD200" s="524">
        <v>2</v>
      </c>
      <c r="AE200" s="524">
        <v>0</v>
      </c>
      <c r="AF200" s="524">
        <v>0</v>
      </c>
      <c r="AG200" s="524">
        <v>2</v>
      </c>
      <c r="AH200" s="524">
        <v>0</v>
      </c>
      <c r="AI200" s="524">
        <v>0</v>
      </c>
      <c r="AJ200" s="395">
        <v>1</v>
      </c>
      <c r="AK200" s="395">
        <v>0</v>
      </c>
      <c r="AL200" s="395">
        <v>3</v>
      </c>
      <c r="AM200" s="395">
        <v>3</v>
      </c>
      <c r="AN200" s="395">
        <v>0</v>
      </c>
      <c r="AO200" s="525">
        <v>0</v>
      </c>
      <c r="AP200" s="396">
        <v>0</v>
      </c>
      <c r="AQ200" s="526">
        <v>13</v>
      </c>
      <c r="AR200" s="527">
        <v>13</v>
      </c>
      <c r="AS200" s="527">
        <v>13</v>
      </c>
      <c r="AT200" s="527">
        <v>0</v>
      </c>
      <c r="AU200" s="527">
        <v>7</v>
      </c>
      <c r="AV200" s="395">
        <v>7</v>
      </c>
      <c r="AW200" s="395">
        <v>2</v>
      </c>
      <c r="AX200" s="395">
        <v>13</v>
      </c>
      <c r="AY200" s="395">
        <v>2</v>
      </c>
      <c r="AZ200" s="395">
        <v>0</v>
      </c>
      <c r="BA200" s="422"/>
      <c r="BB200" s="422"/>
      <c r="BC200" s="422"/>
      <c r="BD200" s="422"/>
      <c r="BE200" s="422"/>
      <c r="BF200" s="422"/>
      <c r="BG200" s="422"/>
      <c r="BH200" s="422"/>
      <c r="BI200" s="423">
        <f t="shared" si="9"/>
        <v>13</v>
      </c>
      <c r="BJ200" s="422"/>
      <c r="BK200" s="422"/>
      <c r="BL200" s="422"/>
      <c r="BM200" s="422"/>
      <c r="BN200" s="422"/>
      <c r="BO200" s="528">
        <v>1.56</v>
      </c>
      <c r="BP200" s="423">
        <f t="shared" si="10"/>
        <v>13</v>
      </c>
      <c r="BQ200" s="422"/>
      <c r="BR200" s="422"/>
      <c r="BS200" s="422"/>
      <c r="BT200" s="422"/>
      <c r="BU200" s="422"/>
      <c r="BV200" s="422"/>
      <c r="BW200" s="422"/>
      <c r="BX200" s="422"/>
      <c r="BY200" s="422"/>
      <c r="BZ200" s="422"/>
      <c r="CA200" s="422"/>
      <c r="CB200" s="422"/>
      <c r="CC200" s="422"/>
      <c r="CD200" s="422"/>
      <c r="CE200" s="422"/>
      <c r="CF200" s="422"/>
      <c r="CG200" s="547"/>
    </row>
    <row r="201" spans="1:85" ht="16.5" customHeight="1">
      <c r="A201" s="80">
        <v>197</v>
      </c>
      <c r="B201" s="86" t="s">
        <v>1127</v>
      </c>
      <c r="C201" s="88" t="s">
        <v>28</v>
      </c>
      <c r="D201" s="86" t="s">
        <v>2233</v>
      </c>
      <c r="E201" s="86" t="s">
        <v>1037</v>
      </c>
      <c r="F201" s="87" t="s">
        <v>727</v>
      </c>
      <c r="G201" s="90" t="s">
        <v>1128</v>
      </c>
      <c r="H201" s="512">
        <v>2</v>
      </c>
      <c r="I201" s="390" t="s">
        <v>2353</v>
      </c>
      <c r="J201" s="390"/>
      <c r="K201" s="88" t="s">
        <v>5123</v>
      </c>
      <c r="L201" s="522">
        <v>2</v>
      </c>
      <c r="M201" s="367">
        <v>1</v>
      </c>
      <c r="N201" s="367">
        <v>1</v>
      </c>
      <c r="O201" s="523">
        <v>6</v>
      </c>
      <c r="P201" s="523">
        <v>0</v>
      </c>
      <c r="Q201" s="523">
        <v>0</v>
      </c>
      <c r="R201" s="523">
        <v>1</v>
      </c>
      <c r="S201" s="523">
        <v>0</v>
      </c>
      <c r="T201" s="523">
        <v>0</v>
      </c>
      <c r="U201" s="524">
        <v>0</v>
      </c>
      <c r="V201" s="524">
        <v>0</v>
      </c>
      <c r="W201" s="524">
        <v>0</v>
      </c>
      <c r="X201" s="524">
        <v>0</v>
      </c>
      <c r="Y201" s="524">
        <v>0</v>
      </c>
      <c r="Z201" s="524">
        <v>0</v>
      </c>
      <c r="AA201" s="524">
        <v>3</v>
      </c>
      <c r="AB201" s="524">
        <v>2</v>
      </c>
      <c r="AC201" s="524">
        <v>0</v>
      </c>
      <c r="AD201" s="524">
        <v>6</v>
      </c>
      <c r="AE201" s="524">
        <v>0</v>
      </c>
      <c r="AF201" s="524">
        <v>0</v>
      </c>
      <c r="AG201" s="524">
        <v>1</v>
      </c>
      <c r="AH201" s="524">
        <v>0</v>
      </c>
      <c r="AI201" s="524">
        <v>0</v>
      </c>
      <c r="AJ201" s="395">
        <v>1</v>
      </c>
      <c r="AK201" s="395">
        <v>0</v>
      </c>
      <c r="AL201" s="395">
        <v>2</v>
      </c>
      <c r="AM201" s="395">
        <v>2</v>
      </c>
      <c r="AN201" s="395">
        <v>0</v>
      </c>
      <c r="AO201" s="525">
        <v>0</v>
      </c>
      <c r="AP201" s="396">
        <v>0</v>
      </c>
      <c r="AQ201" s="526">
        <v>7</v>
      </c>
      <c r="AR201" s="527">
        <v>7</v>
      </c>
      <c r="AS201" s="527">
        <v>7</v>
      </c>
      <c r="AT201" s="527">
        <v>0</v>
      </c>
      <c r="AU201" s="527">
        <v>5</v>
      </c>
      <c r="AV201" s="395">
        <v>6</v>
      </c>
      <c r="AW201" s="395">
        <v>2</v>
      </c>
      <c r="AX201" s="395">
        <v>7</v>
      </c>
      <c r="AY201" s="395">
        <v>2</v>
      </c>
      <c r="AZ201" s="395">
        <v>0</v>
      </c>
      <c r="BA201" s="422"/>
      <c r="BB201" s="422"/>
      <c r="BC201" s="422"/>
      <c r="BD201" s="422"/>
      <c r="BE201" s="422"/>
      <c r="BF201" s="422"/>
      <c r="BG201" s="422"/>
      <c r="BH201" s="422"/>
      <c r="BI201" s="423">
        <f t="shared" si="9"/>
        <v>7</v>
      </c>
      <c r="BJ201" s="422"/>
      <c r="BK201" s="422"/>
      <c r="BL201" s="422"/>
      <c r="BM201" s="422"/>
      <c r="BN201" s="422"/>
      <c r="BO201" s="528">
        <v>1.61</v>
      </c>
      <c r="BP201" s="423">
        <f t="shared" si="10"/>
        <v>7</v>
      </c>
      <c r="BQ201" s="422"/>
      <c r="BR201" s="422"/>
      <c r="BS201" s="422"/>
      <c r="BT201" s="422"/>
      <c r="BU201" s="422"/>
      <c r="BV201" s="422"/>
      <c r="BW201" s="422"/>
      <c r="BX201" s="422"/>
      <c r="BY201" s="422"/>
      <c r="BZ201" s="422"/>
      <c r="CA201" s="422"/>
      <c r="CB201" s="422"/>
      <c r="CC201" s="422"/>
      <c r="CD201" s="422"/>
      <c r="CE201" s="422"/>
      <c r="CF201" s="422"/>
      <c r="CG201" s="547"/>
    </row>
    <row r="202" spans="1:85" ht="16.5" customHeight="1">
      <c r="A202" s="80">
        <v>198</v>
      </c>
      <c r="B202" s="86" t="s">
        <v>1129</v>
      </c>
      <c r="C202" s="88" t="s">
        <v>28</v>
      </c>
      <c r="D202" s="86" t="s">
        <v>2233</v>
      </c>
      <c r="E202" s="86" t="s">
        <v>1037</v>
      </c>
      <c r="F202" s="87" t="s">
        <v>727</v>
      </c>
      <c r="G202" s="90" t="s">
        <v>1130</v>
      </c>
      <c r="H202" s="512">
        <v>2</v>
      </c>
      <c r="I202" s="390" t="s">
        <v>2353</v>
      </c>
      <c r="J202" s="390"/>
      <c r="K202" s="88" t="s">
        <v>5123</v>
      </c>
      <c r="L202" s="522">
        <v>2</v>
      </c>
      <c r="M202" s="367">
        <v>1</v>
      </c>
      <c r="N202" s="367">
        <v>1</v>
      </c>
      <c r="O202" s="523">
        <v>5</v>
      </c>
      <c r="P202" s="523">
        <v>0</v>
      </c>
      <c r="Q202" s="523">
        <v>0</v>
      </c>
      <c r="R202" s="523">
        <v>0</v>
      </c>
      <c r="S202" s="523">
        <v>0</v>
      </c>
      <c r="T202" s="523">
        <v>0</v>
      </c>
      <c r="U202" s="524">
        <v>0</v>
      </c>
      <c r="V202" s="524">
        <v>0</v>
      </c>
      <c r="W202" s="524">
        <v>0</v>
      </c>
      <c r="X202" s="524">
        <v>0</v>
      </c>
      <c r="Y202" s="524">
        <v>0</v>
      </c>
      <c r="Z202" s="524">
        <v>0</v>
      </c>
      <c r="AA202" s="524">
        <v>0</v>
      </c>
      <c r="AB202" s="524">
        <v>0</v>
      </c>
      <c r="AC202" s="524">
        <v>0</v>
      </c>
      <c r="AD202" s="524">
        <v>7</v>
      </c>
      <c r="AE202" s="524">
        <v>2</v>
      </c>
      <c r="AF202" s="524">
        <v>0</v>
      </c>
      <c r="AG202" s="524">
        <v>1</v>
      </c>
      <c r="AH202" s="524">
        <v>0</v>
      </c>
      <c r="AI202" s="524">
        <v>0</v>
      </c>
      <c r="AJ202" s="395">
        <v>1</v>
      </c>
      <c r="AK202" s="395">
        <v>0</v>
      </c>
      <c r="AL202" s="395">
        <v>2</v>
      </c>
      <c r="AM202" s="395">
        <v>2</v>
      </c>
      <c r="AN202" s="395">
        <v>0</v>
      </c>
      <c r="AO202" s="525">
        <v>0</v>
      </c>
      <c r="AP202" s="396">
        <v>0</v>
      </c>
      <c r="AQ202" s="526">
        <v>8</v>
      </c>
      <c r="AR202" s="527">
        <v>8</v>
      </c>
      <c r="AS202" s="527">
        <v>8</v>
      </c>
      <c r="AT202" s="527">
        <v>0</v>
      </c>
      <c r="AU202" s="527">
        <v>5</v>
      </c>
      <c r="AV202" s="395">
        <v>6</v>
      </c>
      <c r="AW202" s="395">
        <v>2</v>
      </c>
      <c r="AX202" s="395">
        <v>8</v>
      </c>
      <c r="AY202" s="395">
        <v>2</v>
      </c>
      <c r="AZ202" s="395">
        <v>0</v>
      </c>
      <c r="BA202" s="422"/>
      <c r="BB202" s="422"/>
      <c r="BC202" s="422"/>
      <c r="BD202" s="422"/>
      <c r="BE202" s="422"/>
      <c r="BF202" s="422"/>
      <c r="BG202" s="422"/>
      <c r="BH202" s="422"/>
      <c r="BI202" s="423">
        <f t="shared" si="9"/>
        <v>8</v>
      </c>
      <c r="BJ202" s="422"/>
      <c r="BK202" s="422"/>
      <c r="BL202" s="422"/>
      <c r="BM202" s="422"/>
      <c r="BN202" s="422"/>
      <c r="BO202" s="528">
        <v>1.9375</v>
      </c>
      <c r="BP202" s="423">
        <f t="shared" si="10"/>
        <v>8</v>
      </c>
      <c r="BQ202" s="422"/>
      <c r="BR202" s="422"/>
      <c r="BS202" s="422"/>
      <c r="BT202" s="422"/>
      <c r="BU202" s="422"/>
      <c r="BV202" s="422"/>
      <c r="BW202" s="422"/>
      <c r="BX202" s="422"/>
      <c r="BY202" s="422"/>
      <c r="BZ202" s="422"/>
      <c r="CA202" s="422"/>
      <c r="CB202" s="422"/>
      <c r="CC202" s="422"/>
      <c r="CD202" s="422"/>
      <c r="CE202" s="422"/>
      <c r="CF202" s="422"/>
      <c r="CG202" s="547"/>
    </row>
    <row r="203" spans="1:85" ht="16.5" customHeight="1">
      <c r="A203" s="81">
        <v>199</v>
      </c>
      <c r="B203" s="86" t="s">
        <v>1131</v>
      </c>
      <c r="C203" s="88" t="s">
        <v>28</v>
      </c>
      <c r="D203" s="86" t="s">
        <v>2233</v>
      </c>
      <c r="E203" s="86" t="s">
        <v>1037</v>
      </c>
      <c r="F203" s="87" t="s">
        <v>727</v>
      </c>
      <c r="G203" s="90" t="s">
        <v>1132</v>
      </c>
      <c r="H203" s="512">
        <v>5</v>
      </c>
      <c r="I203" s="390" t="s">
        <v>26</v>
      </c>
      <c r="J203" s="391" t="s">
        <v>35</v>
      </c>
      <c r="K203" s="88" t="s">
        <v>5123</v>
      </c>
      <c r="L203" s="522">
        <v>3</v>
      </c>
      <c r="M203" s="367">
        <v>1</v>
      </c>
      <c r="N203" s="367">
        <v>1</v>
      </c>
      <c r="O203" s="523">
        <v>18</v>
      </c>
      <c r="P203" s="523">
        <v>11</v>
      </c>
      <c r="Q203" s="523">
        <v>1</v>
      </c>
      <c r="R203" s="523">
        <v>0</v>
      </c>
      <c r="S203" s="523">
        <v>0</v>
      </c>
      <c r="T203" s="523">
        <v>0</v>
      </c>
      <c r="U203" s="524">
        <v>22</v>
      </c>
      <c r="V203" s="524">
        <v>12</v>
      </c>
      <c r="W203" s="524">
        <v>0</v>
      </c>
      <c r="X203" s="524">
        <v>22</v>
      </c>
      <c r="Y203" s="524">
        <v>12</v>
      </c>
      <c r="Z203" s="524">
        <v>0</v>
      </c>
      <c r="AA203" s="524">
        <v>12</v>
      </c>
      <c r="AB203" s="524">
        <v>10</v>
      </c>
      <c r="AC203" s="524">
        <v>0</v>
      </c>
      <c r="AD203" s="524">
        <v>4</v>
      </c>
      <c r="AE203" s="524">
        <v>0</v>
      </c>
      <c r="AF203" s="524">
        <v>0</v>
      </c>
      <c r="AG203" s="524">
        <v>0</v>
      </c>
      <c r="AH203" s="524">
        <v>0</v>
      </c>
      <c r="AI203" s="524">
        <v>0</v>
      </c>
      <c r="AJ203" s="395">
        <v>1</v>
      </c>
      <c r="AK203" s="395">
        <v>0</v>
      </c>
      <c r="AL203" s="395">
        <v>16</v>
      </c>
      <c r="AM203" s="395">
        <v>16</v>
      </c>
      <c r="AN203" s="395">
        <v>0</v>
      </c>
      <c r="AO203" s="525">
        <v>0</v>
      </c>
      <c r="AP203" s="396">
        <v>0</v>
      </c>
      <c r="AQ203" s="526">
        <v>86</v>
      </c>
      <c r="AR203" s="527">
        <v>86</v>
      </c>
      <c r="AS203" s="527">
        <v>86</v>
      </c>
      <c r="AT203" s="527">
        <v>0</v>
      </c>
      <c r="AU203" s="527">
        <v>10</v>
      </c>
      <c r="AV203" s="395">
        <v>29</v>
      </c>
      <c r="AW203" s="395">
        <v>13</v>
      </c>
      <c r="AX203" s="395">
        <v>86</v>
      </c>
      <c r="AY203" s="395">
        <v>2</v>
      </c>
      <c r="AZ203" s="395">
        <v>0</v>
      </c>
      <c r="BA203" s="422"/>
      <c r="BB203" s="422"/>
      <c r="BC203" s="422"/>
      <c r="BD203" s="422"/>
      <c r="BE203" s="422"/>
      <c r="BF203" s="422"/>
      <c r="BG203" s="422"/>
      <c r="BH203" s="422"/>
      <c r="BI203" s="423">
        <f t="shared" si="9"/>
        <v>86</v>
      </c>
      <c r="BJ203" s="422"/>
      <c r="BK203" s="422"/>
      <c r="BL203" s="422"/>
      <c r="BM203" s="422"/>
      <c r="BN203" s="422"/>
      <c r="BO203" s="528">
        <v>4.5</v>
      </c>
      <c r="BP203" s="423">
        <f t="shared" si="10"/>
        <v>86</v>
      </c>
      <c r="BQ203" s="422"/>
      <c r="BR203" s="422"/>
      <c r="BS203" s="422"/>
      <c r="BT203" s="422"/>
      <c r="BU203" s="422"/>
      <c r="BV203" s="422"/>
      <c r="BW203" s="422"/>
      <c r="BX203" s="422"/>
      <c r="BY203" s="422"/>
      <c r="BZ203" s="422"/>
      <c r="CA203" s="422"/>
      <c r="CB203" s="422"/>
      <c r="CC203" s="422"/>
      <c r="CD203" s="422"/>
      <c r="CE203" s="422"/>
      <c r="CF203" s="422"/>
      <c r="CG203" s="547"/>
    </row>
    <row r="204" spans="1:85" ht="16.5" customHeight="1">
      <c r="A204" s="80">
        <v>200</v>
      </c>
      <c r="B204" s="86" t="s">
        <v>1133</v>
      </c>
      <c r="C204" s="88" t="s">
        <v>28</v>
      </c>
      <c r="D204" s="86" t="s">
        <v>2233</v>
      </c>
      <c r="E204" s="86" t="s">
        <v>1037</v>
      </c>
      <c r="F204" s="87" t="s">
        <v>727</v>
      </c>
      <c r="G204" s="90" t="s">
        <v>1134</v>
      </c>
      <c r="H204" s="512">
        <v>3</v>
      </c>
      <c r="I204" s="390" t="s">
        <v>2353</v>
      </c>
      <c r="J204" s="390"/>
      <c r="K204" s="88" t="s">
        <v>5123</v>
      </c>
      <c r="L204" s="522">
        <v>2</v>
      </c>
      <c r="M204" s="367">
        <v>1</v>
      </c>
      <c r="N204" s="367">
        <v>1</v>
      </c>
      <c r="O204" s="523">
        <v>10</v>
      </c>
      <c r="P204" s="523">
        <v>0</v>
      </c>
      <c r="Q204" s="523">
        <v>0</v>
      </c>
      <c r="R204" s="523">
        <v>0</v>
      </c>
      <c r="S204" s="523">
        <v>0</v>
      </c>
      <c r="T204" s="523">
        <v>0</v>
      </c>
      <c r="U204" s="524">
        <v>0</v>
      </c>
      <c r="V204" s="524">
        <v>0</v>
      </c>
      <c r="W204" s="524">
        <v>0</v>
      </c>
      <c r="X204" s="524">
        <v>0</v>
      </c>
      <c r="Y204" s="524">
        <v>0</v>
      </c>
      <c r="Z204" s="524">
        <v>0</v>
      </c>
      <c r="AA204" s="524">
        <v>2</v>
      </c>
      <c r="AB204" s="524">
        <v>0</v>
      </c>
      <c r="AC204" s="524">
        <v>0</v>
      </c>
      <c r="AD204" s="524">
        <v>16</v>
      </c>
      <c r="AE204" s="524">
        <v>1</v>
      </c>
      <c r="AF204" s="524">
        <v>0</v>
      </c>
      <c r="AG204" s="524">
        <v>0</v>
      </c>
      <c r="AH204" s="524">
        <v>0</v>
      </c>
      <c r="AI204" s="524">
        <v>0</v>
      </c>
      <c r="AJ204" s="395">
        <v>1</v>
      </c>
      <c r="AK204" s="395">
        <v>0</v>
      </c>
      <c r="AL204" s="395">
        <v>3</v>
      </c>
      <c r="AM204" s="395">
        <v>3</v>
      </c>
      <c r="AN204" s="395">
        <v>0</v>
      </c>
      <c r="AO204" s="525">
        <v>0</v>
      </c>
      <c r="AP204" s="396">
        <v>0</v>
      </c>
      <c r="AQ204" s="526">
        <v>8</v>
      </c>
      <c r="AR204" s="527">
        <v>8</v>
      </c>
      <c r="AS204" s="527">
        <v>8</v>
      </c>
      <c r="AT204" s="527">
        <v>0</v>
      </c>
      <c r="AU204" s="527">
        <v>5</v>
      </c>
      <c r="AV204" s="395">
        <v>6</v>
      </c>
      <c r="AW204" s="395">
        <v>2</v>
      </c>
      <c r="AX204" s="395">
        <v>8</v>
      </c>
      <c r="AY204" s="395">
        <v>2</v>
      </c>
      <c r="AZ204" s="395">
        <v>0</v>
      </c>
      <c r="BA204" s="422"/>
      <c r="BB204" s="422"/>
      <c r="BC204" s="422"/>
      <c r="BD204" s="422"/>
      <c r="BE204" s="422"/>
      <c r="BF204" s="422"/>
      <c r="BG204" s="422"/>
      <c r="BH204" s="422"/>
      <c r="BI204" s="423">
        <f t="shared" si="9"/>
        <v>8</v>
      </c>
      <c r="BJ204" s="422"/>
      <c r="BK204" s="422"/>
      <c r="BL204" s="422"/>
      <c r="BM204" s="422"/>
      <c r="BN204" s="422"/>
      <c r="BO204" s="528">
        <v>0.55600000000000005</v>
      </c>
      <c r="BP204" s="423">
        <f t="shared" si="10"/>
        <v>8</v>
      </c>
      <c r="BQ204" s="422"/>
      <c r="BR204" s="422"/>
      <c r="BS204" s="422"/>
      <c r="BT204" s="422"/>
      <c r="BU204" s="422"/>
      <c r="BV204" s="422"/>
      <c r="BW204" s="422"/>
      <c r="BX204" s="422"/>
      <c r="BY204" s="422"/>
      <c r="BZ204" s="422"/>
      <c r="CA204" s="422"/>
      <c r="CB204" s="422"/>
      <c r="CC204" s="422"/>
      <c r="CD204" s="422"/>
      <c r="CE204" s="422"/>
      <c r="CF204" s="422"/>
      <c r="CG204" s="547"/>
    </row>
    <row r="205" spans="1:85" ht="16.5" customHeight="1">
      <c r="A205" s="80">
        <v>201</v>
      </c>
      <c r="B205" s="86" t="s">
        <v>1135</v>
      </c>
      <c r="C205" s="88" t="s">
        <v>28</v>
      </c>
      <c r="D205" s="86" t="s">
        <v>2233</v>
      </c>
      <c r="E205" s="86" t="s">
        <v>1037</v>
      </c>
      <c r="F205" s="91" t="s">
        <v>724</v>
      </c>
      <c r="G205" s="90" t="s">
        <v>1136</v>
      </c>
      <c r="H205" s="512">
        <v>2</v>
      </c>
      <c r="I205" s="390" t="s">
        <v>26</v>
      </c>
      <c r="J205" s="390"/>
      <c r="K205" s="88" t="s">
        <v>5123</v>
      </c>
      <c r="L205" s="522">
        <v>2</v>
      </c>
      <c r="M205" s="367">
        <v>1</v>
      </c>
      <c r="N205" s="367">
        <v>1</v>
      </c>
      <c r="O205" s="523">
        <v>17</v>
      </c>
      <c r="P205" s="523">
        <v>0</v>
      </c>
      <c r="Q205" s="523">
        <v>0</v>
      </c>
      <c r="R205" s="523">
        <v>1</v>
      </c>
      <c r="S205" s="523">
        <v>0</v>
      </c>
      <c r="T205" s="523">
        <v>0</v>
      </c>
      <c r="U205" s="524">
        <v>0</v>
      </c>
      <c r="V205" s="524">
        <v>0</v>
      </c>
      <c r="W205" s="524">
        <v>0</v>
      </c>
      <c r="X205" s="524">
        <v>0</v>
      </c>
      <c r="Y205" s="524">
        <v>0</v>
      </c>
      <c r="Z205" s="524">
        <v>0</v>
      </c>
      <c r="AA205" s="524">
        <v>12</v>
      </c>
      <c r="AB205" s="524">
        <v>1</v>
      </c>
      <c r="AC205" s="524">
        <v>0</v>
      </c>
      <c r="AD205" s="524">
        <v>15</v>
      </c>
      <c r="AE205" s="524">
        <v>4</v>
      </c>
      <c r="AF205" s="524">
        <v>0</v>
      </c>
      <c r="AG205" s="524">
        <v>1</v>
      </c>
      <c r="AH205" s="524">
        <v>0</v>
      </c>
      <c r="AI205" s="524">
        <v>0</v>
      </c>
      <c r="AJ205" s="395">
        <v>1</v>
      </c>
      <c r="AK205" s="395">
        <v>0</v>
      </c>
      <c r="AL205" s="395">
        <v>3</v>
      </c>
      <c r="AM205" s="395">
        <v>3</v>
      </c>
      <c r="AN205" s="395">
        <v>0</v>
      </c>
      <c r="AO205" s="525">
        <v>0</v>
      </c>
      <c r="AP205" s="396">
        <v>0</v>
      </c>
      <c r="AQ205" s="526">
        <v>13</v>
      </c>
      <c r="AR205" s="527">
        <v>13</v>
      </c>
      <c r="AS205" s="527">
        <v>13</v>
      </c>
      <c r="AT205" s="527">
        <v>0</v>
      </c>
      <c r="AU205" s="527">
        <v>6</v>
      </c>
      <c r="AV205" s="395">
        <v>8</v>
      </c>
      <c r="AW205" s="395">
        <v>3</v>
      </c>
      <c r="AX205" s="395">
        <v>13</v>
      </c>
      <c r="AY205" s="395">
        <v>2</v>
      </c>
      <c r="AZ205" s="395">
        <v>0</v>
      </c>
      <c r="BA205" s="422"/>
      <c r="BB205" s="422"/>
      <c r="BC205" s="422"/>
      <c r="BD205" s="422"/>
      <c r="BE205" s="422"/>
      <c r="BF205" s="422"/>
      <c r="BG205" s="422"/>
      <c r="BH205" s="422"/>
      <c r="BI205" s="423">
        <f t="shared" si="9"/>
        <v>13</v>
      </c>
      <c r="BJ205" s="422"/>
      <c r="BK205" s="422"/>
      <c r="BL205" s="422"/>
      <c r="BM205" s="422"/>
      <c r="BN205" s="422"/>
      <c r="BO205" s="528">
        <v>1.56</v>
      </c>
      <c r="BP205" s="423">
        <f t="shared" si="10"/>
        <v>13</v>
      </c>
      <c r="BQ205" s="422"/>
      <c r="BR205" s="422"/>
      <c r="BS205" s="422"/>
      <c r="BT205" s="422"/>
      <c r="BU205" s="422"/>
      <c r="BV205" s="422"/>
      <c r="BW205" s="422"/>
      <c r="BX205" s="422"/>
      <c r="BY205" s="422"/>
      <c r="BZ205" s="422"/>
      <c r="CA205" s="422"/>
      <c r="CB205" s="422"/>
      <c r="CC205" s="422"/>
      <c r="CD205" s="422"/>
      <c r="CE205" s="422"/>
      <c r="CF205" s="422"/>
      <c r="CG205" s="547"/>
    </row>
    <row r="206" spans="1:85" ht="16.5" customHeight="1">
      <c r="A206" s="81">
        <v>202</v>
      </c>
      <c r="B206" s="86" t="s">
        <v>1137</v>
      </c>
      <c r="C206" s="88" t="s">
        <v>28</v>
      </c>
      <c r="D206" s="86" t="s">
        <v>2233</v>
      </c>
      <c r="E206" s="86" t="s">
        <v>1037</v>
      </c>
      <c r="F206" s="89" t="s">
        <v>730</v>
      </c>
      <c r="G206" s="90" t="s">
        <v>1138</v>
      </c>
      <c r="H206" s="512">
        <v>2</v>
      </c>
      <c r="I206" s="390" t="s">
        <v>26</v>
      </c>
      <c r="J206" s="390"/>
      <c r="K206" s="88" t="s">
        <v>5123</v>
      </c>
      <c r="L206" s="522">
        <v>2</v>
      </c>
      <c r="M206" s="367">
        <v>1</v>
      </c>
      <c r="N206" s="367">
        <v>1</v>
      </c>
      <c r="O206" s="523">
        <v>5</v>
      </c>
      <c r="P206" s="523">
        <v>0</v>
      </c>
      <c r="Q206" s="523">
        <v>0</v>
      </c>
      <c r="R206" s="523">
        <v>0</v>
      </c>
      <c r="S206" s="523">
        <v>0</v>
      </c>
      <c r="T206" s="523">
        <v>0</v>
      </c>
      <c r="U206" s="524">
        <v>0</v>
      </c>
      <c r="V206" s="524">
        <v>0</v>
      </c>
      <c r="W206" s="524">
        <v>0</v>
      </c>
      <c r="X206" s="524">
        <v>0</v>
      </c>
      <c r="Y206" s="524">
        <v>0</v>
      </c>
      <c r="Z206" s="524">
        <v>0</v>
      </c>
      <c r="AA206" s="524">
        <v>0</v>
      </c>
      <c r="AB206" s="524">
        <v>0</v>
      </c>
      <c r="AC206" s="524">
        <v>0</v>
      </c>
      <c r="AD206" s="524">
        <v>10</v>
      </c>
      <c r="AE206" s="524">
        <v>1</v>
      </c>
      <c r="AF206" s="524">
        <v>0</v>
      </c>
      <c r="AG206" s="524">
        <v>0</v>
      </c>
      <c r="AH206" s="524">
        <v>0</v>
      </c>
      <c r="AI206" s="524">
        <v>0</v>
      </c>
      <c r="AJ206" s="395">
        <v>1</v>
      </c>
      <c r="AK206" s="395">
        <v>0</v>
      </c>
      <c r="AL206" s="395">
        <v>2</v>
      </c>
      <c r="AM206" s="395">
        <v>2</v>
      </c>
      <c r="AN206" s="395">
        <v>0</v>
      </c>
      <c r="AO206" s="525">
        <v>0</v>
      </c>
      <c r="AP206" s="396">
        <v>0</v>
      </c>
      <c r="AQ206" s="526">
        <v>10</v>
      </c>
      <c r="AR206" s="527">
        <v>10</v>
      </c>
      <c r="AS206" s="527">
        <v>10</v>
      </c>
      <c r="AT206" s="527">
        <v>0</v>
      </c>
      <c r="AU206" s="527">
        <v>7</v>
      </c>
      <c r="AV206" s="395">
        <v>4</v>
      </c>
      <c r="AW206" s="395">
        <v>1</v>
      </c>
      <c r="AX206" s="395">
        <v>10</v>
      </c>
      <c r="AY206" s="395">
        <v>2</v>
      </c>
      <c r="AZ206" s="395">
        <v>0</v>
      </c>
      <c r="BA206" s="422"/>
      <c r="BB206" s="422"/>
      <c r="BC206" s="422"/>
      <c r="BD206" s="422"/>
      <c r="BE206" s="422"/>
      <c r="BF206" s="422"/>
      <c r="BG206" s="422"/>
      <c r="BH206" s="422"/>
      <c r="BI206" s="423">
        <f t="shared" si="9"/>
        <v>10</v>
      </c>
      <c r="BJ206" s="422"/>
      <c r="BK206" s="422"/>
      <c r="BL206" s="422"/>
      <c r="BM206" s="422"/>
      <c r="BN206" s="422"/>
      <c r="BO206" s="528">
        <v>1.2070000000000001</v>
      </c>
      <c r="BP206" s="423">
        <f t="shared" si="10"/>
        <v>10</v>
      </c>
      <c r="BQ206" s="422"/>
      <c r="BR206" s="422"/>
      <c r="BS206" s="422"/>
      <c r="BT206" s="422"/>
      <c r="BU206" s="422"/>
      <c r="BV206" s="422"/>
      <c r="BW206" s="422"/>
      <c r="BX206" s="422"/>
      <c r="BY206" s="422"/>
      <c r="BZ206" s="422"/>
      <c r="CA206" s="422"/>
      <c r="CB206" s="422"/>
      <c r="CC206" s="422"/>
      <c r="CD206" s="422"/>
      <c r="CE206" s="422"/>
      <c r="CF206" s="422"/>
      <c r="CG206" s="547"/>
    </row>
    <row r="207" spans="1:85" ht="16.5" customHeight="1">
      <c r="A207" s="80">
        <v>203</v>
      </c>
      <c r="B207" s="86" t="s">
        <v>1139</v>
      </c>
      <c r="C207" s="88" t="s">
        <v>28</v>
      </c>
      <c r="D207" s="86" t="s">
        <v>2233</v>
      </c>
      <c r="E207" s="86" t="s">
        <v>1037</v>
      </c>
      <c r="F207" s="91" t="s">
        <v>724</v>
      </c>
      <c r="G207" s="90" t="s">
        <v>1140</v>
      </c>
      <c r="H207" s="512">
        <v>8</v>
      </c>
      <c r="I207" s="390" t="s">
        <v>26</v>
      </c>
      <c r="J207" s="390"/>
      <c r="K207" s="88" t="s">
        <v>5123</v>
      </c>
      <c r="L207" s="522">
        <v>2</v>
      </c>
      <c r="M207" s="367">
        <v>1</v>
      </c>
      <c r="N207" s="367">
        <v>1</v>
      </c>
      <c r="O207" s="523">
        <v>25</v>
      </c>
      <c r="P207" s="523">
        <v>0</v>
      </c>
      <c r="Q207" s="523">
        <v>0</v>
      </c>
      <c r="R207" s="523">
        <v>0</v>
      </c>
      <c r="S207" s="523">
        <v>0</v>
      </c>
      <c r="T207" s="523">
        <v>0</v>
      </c>
      <c r="U207" s="524">
        <v>21</v>
      </c>
      <c r="V207" s="524">
        <v>0</v>
      </c>
      <c r="W207" s="524">
        <v>0</v>
      </c>
      <c r="X207" s="524">
        <v>21</v>
      </c>
      <c r="Y207" s="524">
        <v>0</v>
      </c>
      <c r="Z207" s="524">
        <v>0</v>
      </c>
      <c r="AA207" s="524">
        <v>20</v>
      </c>
      <c r="AB207" s="524">
        <v>1</v>
      </c>
      <c r="AC207" s="524">
        <v>0</v>
      </c>
      <c r="AD207" s="524">
        <v>6</v>
      </c>
      <c r="AE207" s="524">
        <v>0</v>
      </c>
      <c r="AF207" s="524">
        <v>0</v>
      </c>
      <c r="AG207" s="524">
        <v>1</v>
      </c>
      <c r="AH207" s="524">
        <v>0</v>
      </c>
      <c r="AI207" s="524">
        <v>0</v>
      </c>
      <c r="AJ207" s="395">
        <v>1</v>
      </c>
      <c r="AK207" s="395">
        <v>0</v>
      </c>
      <c r="AL207" s="395">
        <v>2</v>
      </c>
      <c r="AM207" s="395">
        <v>2</v>
      </c>
      <c r="AN207" s="395">
        <v>0</v>
      </c>
      <c r="AO207" s="525">
        <v>0</v>
      </c>
      <c r="AP207" s="396">
        <v>0</v>
      </c>
      <c r="AQ207" s="526">
        <v>9</v>
      </c>
      <c r="AR207" s="527">
        <v>15</v>
      </c>
      <c r="AS207" s="527">
        <v>9</v>
      </c>
      <c r="AT207" s="527">
        <v>0</v>
      </c>
      <c r="AU207" s="527">
        <v>10</v>
      </c>
      <c r="AV207" s="395">
        <v>6</v>
      </c>
      <c r="AW207" s="395">
        <v>2</v>
      </c>
      <c r="AX207" s="395">
        <v>9</v>
      </c>
      <c r="AY207" s="395">
        <v>2</v>
      </c>
      <c r="AZ207" s="395">
        <v>0</v>
      </c>
      <c r="BA207" s="422"/>
      <c r="BB207" s="422"/>
      <c r="BC207" s="422"/>
      <c r="BD207" s="422"/>
      <c r="BE207" s="422"/>
      <c r="BF207" s="422"/>
      <c r="BG207" s="422"/>
      <c r="BH207" s="422"/>
      <c r="BI207" s="423">
        <f t="shared" si="9"/>
        <v>9</v>
      </c>
      <c r="BJ207" s="422"/>
      <c r="BK207" s="422"/>
      <c r="BL207" s="422"/>
      <c r="BM207" s="422"/>
      <c r="BN207" s="422"/>
      <c r="BO207" s="528">
        <v>4.0999999999999996</v>
      </c>
      <c r="BP207" s="423">
        <f t="shared" si="10"/>
        <v>9</v>
      </c>
      <c r="BQ207" s="422"/>
      <c r="BR207" s="422"/>
      <c r="BS207" s="422"/>
      <c r="BT207" s="422"/>
      <c r="BU207" s="422"/>
      <c r="BV207" s="422"/>
      <c r="BW207" s="422"/>
      <c r="BX207" s="422"/>
      <c r="BY207" s="422"/>
      <c r="BZ207" s="422"/>
      <c r="CA207" s="422"/>
      <c r="CB207" s="422"/>
      <c r="CC207" s="422"/>
      <c r="CD207" s="422"/>
      <c r="CE207" s="422"/>
      <c r="CF207" s="422"/>
      <c r="CG207" s="547"/>
    </row>
    <row r="208" spans="1:85" ht="16.5" customHeight="1">
      <c r="A208" s="80">
        <v>204</v>
      </c>
      <c r="B208" s="86" t="s">
        <v>1141</v>
      </c>
      <c r="C208" s="88" t="s">
        <v>28</v>
      </c>
      <c r="D208" s="86" t="s">
        <v>2233</v>
      </c>
      <c r="E208" s="86" t="s">
        <v>1037</v>
      </c>
      <c r="F208" s="89" t="s">
        <v>730</v>
      </c>
      <c r="G208" s="90" t="s">
        <v>1142</v>
      </c>
      <c r="H208" s="512">
        <v>7</v>
      </c>
      <c r="I208" s="390" t="s">
        <v>2536</v>
      </c>
      <c r="J208" s="390"/>
      <c r="K208" s="88" t="s">
        <v>5123</v>
      </c>
      <c r="L208" s="522">
        <v>2</v>
      </c>
      <c r="M208" s="367">
        <v>1</v>
      </c>
      <c r="N208" s="367">
        <v>1</v>
      </c>
      <c r="O208" s="523">
        <v>3</v>
      </c>
      <c r="P208" s="523">
        <v>2</v>
      </c>
      <c r="Q208" s="523">
        <v>0</v>
      </c>
      <c r="R208" s="523">
        <v>0</v>
      </c>
      <c r="S208" s="523">
        <v>0</v>
      </c>
      <c r="T208" s="523">
        <v>0</v>
      </c>
      <c r="U208" s="524">
        <v>0</v>
      </c>
      <c r="V208" s="524">
        <v>0</v>
      </c>
      <c r="W208" s="524">
        <v>0</v>
      </c>
      <c r="X208" s="524">
        <v>0</v>
      </c>
      <c r="Y208" s="524">
        <v>0</v>
      </c>
      <c r="Z208" s="524">
        <v>0</v>
      </c>
      <c r="AA208" s="524">
        <v>2</v>
      </c>
      <c r="AB208" s="524">
        <v>4</v>
      </c>
      <c r="AC208" s="524">
        <v>0</v>
      </c>
      <c r="AD208" s="524">
        <v>0</v>
      </c>
      <c r="AE208" s="524">
        <v>0</v>
      </c>
      <c r="AF208" s="524">
        <v>0</v>
      </c>
      <c r="AG208" s="524">
        <v>4</v>
      </c>
      <c r="AH208" s="524">
        <v>1</v>
      </c>
      <c r="AI208" s="524">
        <v>0</v>
      </c>
      <c r="AJ208" s="395">
        <v>1</v>
      </c>
      <c r="AK208" s="395">
        <v>0</v>
      </c>
      <c r="AL208" s="395">
        <v>4</v>
      </c>
      <c r="AM208" s="395">
        <v>4</v>
      </c>
      <c r="AN208" s="395">
        <v>0</v>
      </c>
      <c r="AO208" s="525">
        <v>0</v>
      </c>
      <c r="AP208" s="396">
        <v>0</v>
      </c>
      <c r="AQ208" s="526">
        <v>17</v>
      </c>
      <c r="AR208" s="527">
        <v>13</v>
      </c>
      <c r="AS208" s="527">
        <v>17</v>
      </c>
      <c r="AT208" s="527">
        <v>0</v>
      </c>
      <c r="AU208" s="527">
        <v>8</v>
      </c>
      <c r="AV208" s="395">
        <v>9</v>
      </c>
      <c r="AW208" s="395">
        <v>3</v>
      </c>
      <c r="AX208" s="395">
        <v>17</v>
      </c>
      <c r="AY208" s="395">
        <v>2</v>
      </c>
      <c r="AZ208" s="395">
        <v>0</v>
      </c>
      <c r="BA208" s="422"/>
      <c r="BB208" s="422"/>
      <c r="BC208" s="422"/>
      <c r="BD208" s="422"/>
      <c r="BE208" s="422"/>
      <c r="BF208" s="422"/>
      <c r="BG208" s="422"/>
      <c r="BH208" s="422"/>
      <c r="BI208" s="423">
        <f t="shared" si="9"/>
        <v>17</v>
      </c>
      <c r="BJ208" s="422"/>
      <c r="BK208" s="422"/>
      <c r="BL208" s="422"/>
      <c r="BM208" s="422"/>
      <c r="BN208" s="422"/>
      <c r="BO208" s="528">
        <v>1.306</v>
      </c>
      <c r="BP208" s="423">
        <f t="shared" si="10"/>
        <v>17</v>
      </c>
      <c r="BQ208" s="422"/>
      <c r="BR208" s="422"/>
      <c r="BS208" s="422"/>
      <c r="BT208" s="422"/>
      <c r="BU208" s="422"/>
      <c r="BV208" s="422"/>
      <c r="BW208" s="422"/>
      <c r="BX208" s="422"/>
      <c r="BY208" s="422"/>
      <c r="BZ208" s="422"/>
      <c r="CA208" s="422"/>
      <c r="CB208" s="422"/>
      <c r="CC208" s="422"/>
      <c r="CD208" s="422"/>
      <c r="CE208" s="422"/>
      <c r="CF208" s="422"/>
      <c r="CG208" s="547"/>
    </row>
    <row r="209" spans="1:85" ht="16.5" customHeight="1">
      <c r="A209" s="81">
        <v>205</v>
      </c>
      <c r="B209" s="86" t="s">
        <v>1143</v>
      </c>
      <c r="C209" s="88" t="s">
        <v>28</v>
      </c>
      <c r="D209" s="86" t="s">
        <v>2233</v>
      </c>
      <c r="E209" s="86" t="s">
        <v>1037</v>
      </c>
      <c r="F209" s="87" t="s">
        <v>727</v>
      </c>
      <c r="G209" s="96" t="s">
        <v>1144</v>
      </c>
      <c r="H209" s="512">
        <v>3</v>
      </c>
      <c r="I209" s="390" t="s">
        <v>26</v>
      </c>
      <c r="J209" s="390"/>
      <c r="K209" s="88" t="s">
        <v>5123</v>
      </c>
      <c r="L209" s="522">
        <v>2</v>
      </c>
      <c r="M209" s="367">
        <v>1</v>
      </c>
      <c r="N209" s="367">
        <v>1</v>
      </c>
      <c r="O209" s="523">
        <v>8</v>
      </c>
      <c r="P209" s="523">
        <v>0</v>
      </c>
      <c r="Q209" s="523">
        <v>0</v>
      </c>
      <c r="R209" s="523">
        <v>0</v>
      </c>
      <c r="S209" s="523">
        <v>0</v>
      </c>
      <c r="T209" s="523">
        <v>0</v>
      </c>
      <c r="U209" s="524">
        <v>0</v>
      </c>
      <c r="V209" s="524">
        <v>0</v>
      </c>
      <c r="W209" s="524">
        <v>0</v>
      </c>
      <c r="X209" s="524">
        <v>0</v>
      </c>
      <c r="Y209" s="524">
        <v>0</v>
      </c>
      <c r="Z209" s="524">
        <v>0</v>
      </c>
      <c r="AA209" s="524">
        <v>7</v>
      </c>
      <c r="AB209" s="524">
        <v>1</v>
      </c>
      <c r="AC209" s="524">
        <v>0</v>
      </c>
      <c r="AD209" s="524">
        <v>10</v>
      </c>
      <c r="AE209" s="524">
        <v>1</v>
      </c>
      <c r="AF209" s="524">
        <v>0</v>
      </c>
      <c r="AG209" s="524">
        <v>0</v>
      </c>
      <c r="AH209" s="524">
        <v>0</v>
      </c>
      <c r="AI209" s="524">
        <v>0</v>
      </c>
      <c r="AJ209" s="395">
        <v>1</v>
      </c>
      <c r="AK209" s="395">
        <v>0</v>
      </c>
      <c r="AL209" s="395">
        <v>4</v>
      </c>
      <c r="AM209" s="395">
        <v>4</v>
      </c>
      <c r="AN209" s="395">
        <v>0</v>
      </c>
      <c r="AO209" s="525">
        <v>0</v>
      </c>
      <c r="AP209" s="396">
        <v>0</v>
      </c>
      <c r="AQ209" s="526">
        <v>32</v>
      </c>
      <c r="AR209" s="527">
        <v>32</v>
      </c>
      <c r="AS209" s="527">
        <v>32</v>
      </c>
      <c r="AT209" s="527">
        <v>0</v>
      </c>
      <c r="AU209" s="527">
        <v>11</v>
      </c>
      <c r="AV209" s="395">
        <v>10</v>
      </c>
      <c r="AW209" s="395">
        <v>4</v>
      </c>
      <c r="AX209" s="395">
        <v>32</v>
      </c>
      <c r="AY209" s="395">
        <v>2</v>
      </c>
      <c r="AZ209" s="395">
        <v>0</v>
      </c>
      <c r="BA209" s="422"/>
      <c r="BB209" s="422"/>
      <c r="BC209" s="422"/>
      <c r="BD209" s="422"/>
      <c r="BE209" s="422"/>
      <c r="BF209" s="422"/>
      <c r="BG209" s="422"/>
      <c r="BH209" s="422"/>
      <c r="BI209" s="423">
        <f t="shared" si="9"/>
        <v>32</v>
      </c>
      <c r="BJ209" s="422"/>
      <c r="BK209" s="422"/>
      <c r="BL209" s="422"/>
      <c r="BM209" s="422"/>
      <c r="BN209" s="422"/>
      <c r="BO209" s="528">
        <v>1.38</v>
      </c>
      <c r="BP209" s="423">
        <f t="shared" si="10"/>
        <v>32</v>
      </c>
      <c r="BQ209" s="422"/>
      <c r="BR209" s="422"/>
      <c r="BS209" s="422"/>
      <c r="BT209" s="422"/>
      <c r="BU209" s="422"/>
      <c r="BV209" s="422"/>
      <c r="BW209" s="422"/>
      <c r="BX209" s="422"/>
      <c r="BY209" s="422"/>
      <c r="BZ209" s="422"/>
      <c r="CA209" s="422"/>
      <c r="CB209" s="422"/>
      <c r="CC209" s="422"/>
      <c r="CD209" s="422"/>
      <c r="CE209" s="422"/>
      <c r="CF209" s="422"/>
      <c r="CG209" s="547"/>
    </row>
    <row r="210" spans="1:85" ht="16.5" customHeight="1">
      <c r="A210" s="80">
        <v>206</v>
      </c>
      <c r="B210" s="86" t="s">
        <v>1145</v>
      </c>
      <c r="C210" s="88" t="s">
        <v>28</v>
      </c>
      <c r="D210" s="86" t="s">
        <v>2233</v>
      </c>
      <c r="E210" s="86" t="s">
        <v>1037</v>
      </c>
      <c r="F210" s="87" t="s">
        <v>727</v>
      </c>
      <c r="G210" s="90" t="s">
        <v>1146</v>
      </c>
      <c r="H210" s="512">
        <v>4</v>
      </c>
      <c r="I210" s="390" t="s">
        <v>2353</v>
      </c>
      <c r="J210" s="390"/>
      <c r="K210" s="88" t="s">
        <v>5123</v>
      </c>
      <c r="L210" s="522">
        <v>2</v>
      </c>
      <c r="M210" s="367">
        <v>1</v>
      </c>
      <c r="N210" s="367">
        <v>1</v>
      </c>
      <c r="O210" s="523">
        <v>7</v>
      </c>
      <c r="P210" s="523">
        <v>0</v>
      </c>
      <c r="Q210" s="523">
        <v>0</v>
      </c>
      <c r="R210" s="523">
        <v>0</v>
      </c>
      <c r="S210" s="523">
        <v>0</v>
      </c>
      <c r="T210" s="523">
        <v>0</v>
      </c>
      <c r="U210" s="524">
        <v>0</v>
      </c>
      <c r="V210" s="524">
        <v>0</v>
      </c>
      <c r="W210" s="524">
        <v>0</v>
      </c>
      <c r="X210" s="524">
        <v>0</v>
      </c>
      <c r="Y210" s="524">
        <v>0</v>
      </c>
      <c r="Z210" s="524">
        <v>0</v>
      </c>
      <c r="AA210" s="524">
        <v>5</v>
      </c>
      <c r="AB210" s="524">
        <v>0</v>
      </c>
      <c r="AC210" s="524">
        <v>0</v>
      </c>
      <c r="AD210" s="524">
        <v>7</v>
      </c>
      <c r="AE210" s="524">
        <v>2</v>
      </c>
      <c r="AF210" s="524">
        <v>0</v>
      </c>
      <c r="AG210" s="524">
        <v>0</v>
      </c>
      <c r="AH210" s="524">
        <v>0</v>
      </c>
      <c r="AI210" s="524">
        <v>0</v>
      </c>
      <c r="AJ210" s="395">
        <v>1</v>
      </c>
      <c r="AK210" s="395">
        <v>0</v>
      </c>
      <c r="AL210" s="395">
        <v>2</v>
      </c>
      <c r="AM210" s="395">
        <v>2</v>
      </c>
      <c r="AN210" s="395">
        <v>0</v>
      </c>
      <c r="AO210" s="525">
        <v>0</v>
      </c>
      <c r="AP210" s="396">
        <v>0</v>
      </c>
      <c r="AQ210" s="526">
        <v>12</v>
      </c>
      <c r="AR210" s="527">
        <v>12</v>
      </c>
      <c r="AS210" s="527">
        <v>12</v>
      </c>
      <c r="AT210" s="527">
        <v>0</v>
      </c>
      <c r="AU210" s="527">
        <v>8</v>
      </c>
      <c r="AV210" s="395">
        <v>6</v>
      </c>
      <c r="AW210" s="395">
        <v>2</v>
      </c>
      <c r="AX210" s="395">
        <v>12</v>
      </c>
      <c r="AY210" s="395">
        <v>2</v>
      </c>
      <c r="AZ210" s="395">
        <v>0</v>
      </c>
      <c r="BA210" s="422"/>
      <c r="BB210" s="422"/>
      <c r="BC210" s="422"/>
      <c r="BD210" s="422"/>
      <c r="BE210" s="422"/>
      <c r="BF210" s="422"/>
      <c r="BG210" s="422"/>
      <c r="BH210" s="422"/>
      <c r="BI210" s="423">
        <f t="shared" si="9"/>
        <v>12</v>
      </c>
      <c r="BJ210" s="422"/>
      <c r="BK210" s="422"/>
      <c r="BL210" s="422"/>
      <c r="BM210" s="422"/>
      <c r="BN210" s="422"/>
      <c r="BO210" s="528">
        <v>1.18</v>
      </c>
      <c r="BP210" s="423">
        <f t="shared" si="10"/>
        <v>12</v>
      </c>
      <c r="BQ210" s="422"/>
      <c r="BR210" s="422"/>
      <c r="BS210" s="422"/>
      <c r="BT210" s="422"/>
      <c r="BU210" s="422"/>
      <c r="BV210" s="422"/>
      <c r="BW210" s="422"/>
      <c r="BX210" s="422"/>
      <c r="BY210" s="422"/>
      <c r="BZ210" s="422"/>
      <c r="CA210" s="422"/>
      <c r="CB210" s="422"/>
      <c r="CC210" s="422"/>
      <c r="CD210" s="422"/>
      <c r="CE210" s="422"/>
      <c r="CF210" s="422"/>
      <c r="CG210" s="547"/>
    </row>
    <row r="211" spans="1:85" ht="16.5" customHeight="1">
      <c r="A211" s="80">
        <v>207</v>
      </c>
      <c r="B211" s="86" t="s">
        <v>1149</v>
      </c>
      <c r="C211" s="88" t="s">
        <v>28</v>
      </c>
      <c r="D211" s="86" t="s">
        <v>2233</v>
      </c>
      <c r="E211" s="86" t="s">
        <v>1037</v>
      </c>
      <c r="F211" s="91" t="s">
        <v>724</v>
      </c>
      <c r="G211" s="90" t="s">
        <v>1150</v>
      </c>
      <c r="H211" s="512">
        <v>9</v>
      </c>
      <c r="I211" s="390" t="s">
        <v>26</v>
      </c>
      <c r="J211" s="390" t="s">
        <v>35</v>
      </c>
      <c r="K211" s="88" t="s">
        <v>5123</v>
      </c>
      <c r="L211" s="522">
        <v>3</v>
      </c>
      <c r="M211" s="367">
        <v>1</v>
      </c>
      <c r="N211" s="367">
        <v>1</v>
      </c>
      <c r="O211" s="523">
        <v>21</v>
      </c>
      <c r="P211" s="523">
        <v>0</v>
      </c>
      <c r="Q211" s="523">
        <v>1</v>
      </c>
      <c r="R211" s="523">
        <v>0</v>
      </c>
      <c r="S211" s="523">
        <v>0</v>
      </c>
      <c r="T211" s="523">
        <v>0</v>
      </c>
      <c r="U211" s="524">
        <v>18</v>
      </c>
      <c r="V211" s="524">
        <v>3</v>
      </c>
      <c r="W211" s="524">
        <v>0</v>
      </c>
      <c r="X211" s="524">
        <v>18</v>
      </c>
      <c r="Y211" s="524">
        <v>3</v>
      </c>
      <c r="Z211" s="524">
        <v>0</v>
      </c>
      <c r="AA211" s="524">
        <v>6</v>
      </c>
      <c r="AB211" s="524">
        <v>1</v>
      </c>
      <c r="AC211" s="524">
        <v>0</v>
      </c>
      <c r="AD211" s="524">
        <v>7</v>
      </c>
      <c r="AE211" s="524">
        <v>1</v>
      </c>
      <c r="AF211" s="524">
        <v>0</v>
      </c>
      <c r="AG211" s="524">
        <v>4</v>
      </c>
      <c r="AH211" s="524">
        <v>0</v>
      </c>
      <c r="AI211" s="524">
        <v>0</v>
      </c>
      <c r="AJ211" s="395">
        <v>1</v>
      </c>
      <c r="AK211" s="395">
        <v>0</v>
      </c>
      <c r="AL211" s="395">
        <v>12</v>
      </c>
      <c r="AM211" s="395">
        <v>12</v>
      </c>
      <c r="AN211" s="395">
        <v>0</v>
      </c>
      <c r="AO211" s="525">
        <v>0</v>
      </c>
      <c r="AP211" s="396">
        <v>0</v>
      </c>
      <c r="AQ211" s="526">
        <v>40</v>
      </c>
      <c r="AR211" s="527">
        <v>40</v>
      </c>
      <c r="AS211" s="527">
        <v>40</v>
      </c>
      <c r="AT211" s="527">
        <v>0</v>
      </c>
      <c r="AU211" s="527">
        <v>7</v>
      </c>
      <c r="AV211" s="395">
        <v>23</v>
      </c>
      <c r="AW211" s="395">
        <v>11</v>
      </c>
      <c r="AX211" s="395">
        <v>38</v>
      </c>
      <c r="AY211" s="395">
        <v>2</v>
      </c>
      <c r="AZ211" s="395">
        <v>0</v>
      </c>
      <c r="BA211" s="422"/>
      <c r="BB211" s="422"/>
      <c r="BC211" s="422"/>
      <c r="BD211" s="422"/>
      <c r="BE211" s="422"/>
      <c r="BF211" s="422"/>
      <c r="BG211" s="422"/>
      <c r="BH211" s="422"/>
      <c r="BI211" s="423">
        <f t="shared" si="9"/>
        <v>40</v>
      </c>
      <c r="BJ211" s="422"/>
      <c r="BK211" s="422"/>
      <c r="BL211" s="422"/>
      <c r="BM211" s="422"/>
      <c r="BN211" s="422"/>
      <c r="BO211" s="528">
        <v>1.3108</v>
      </c>
      <c r="BP211" s="423">
        <f t="shared" si="10"/>
        <v>40</v>
      </c>
      <c r="BQ211" s="422"/>
      <c r="BR211" s="422"/>
      <c r="BS211" s="422"/>
      <c r="BT211" s="422"/>
      <c r="BU211" s="422"/>
      <c r="BV211" s="422"/>
      <c r="BW211" s="422"/>
      <c r="BX211" s="422"/>
      <c r="BY211" s="422"/>
      <c r="BZ211" s="422"/>
      <c r="CA211" s="422"/>
      <c r="CB211" s="422"/>
      <c r="CC211" s="422"/>
      <c r="CD211" s="422"/>
      <c r="CE211" s="422"/>
      <c r="CF211" s="422"/>
      <c r="CG211" s="547"/>
    </row>
    <row r="212" spans="1:85" ht="16.5" customHeight="1">
      <c r="A212" s="81">
        <v>208</v>
      </c>
      <c r="B212" s="86" t="s">
        <v>1151</v>
      </c>
      <c r="C212" s="88" t="s">
        <v>28</v>
      </c>
      <c r="D212" s="86" t="s">
        <v>2233</v>
      </c>
      <c r="E212" s="86" t="s">
        <v>1037</v>
      </c>
      <c r="F212" s="89" t="s">
        <v>730</v>
      </c>
      <c r="G212" s="90" t="s">
        <v>1152</v>
      </c>
      <c r="H212" s="512">
        <v>5</v>
      </c>
      <c r="I212" s="390" t="s">
        <v>26</v>
      </c>
      <c r="J212" s="390" t="s">
        <v>35</v>
      </c>
      <c r="K212" s="88" t="s">
        <v>5123</v>
      </c>
      <c r="L212" s="522">
        <v>3</v>
      </c>
      <c r="M212" s="367">
        <v>1</v>
      </c>
      <c r="N212" s="367">
        <v>1</v>
      </c>
      <c r="O212" s="523">
        <v>11</v>
      </c>
      <c r="P212" s="523">
        <v>0</v>
      </c>
      <c r="Q212" s="523">
        <v>1</v>
      </c>
      <c r="R212" s="523">
        <v>0</v>
      </c>
      <c r="S212" s="523">
        <v>0</v>
      </c>
      <c r="T212" s="523">
        <v>0</v>
      </c>
      <c r="U212" s="524">
        <v>5</v>
      </c>
      <c r="V212" s="524">
        <v>0</v>
      </c>
      <c r="W212" s="524">
        <v>0</v>
      </c>
      <c r="X212" s="524">
        <v>5</v>
      </c>
      <c r="Y212" s="524">
        <v>0</v>
      </c>
      <c r="Z212" s="524">
        <v>0</v>
      </c>
      <c r="AA212" s="524">
        <v>9</v>
      </c>
      <c r="AB212" s="524">
        <v>2</v>
      </c>
      <c r="AC212" s="524">
        <v>0</v>
      </c>
      <c r="AD212" s="524">
        <v>3</v>
      </c>
      <c r="AE212" s="524">
        <v>1</v>
      </c>
      <c r="AF212" s="524">
        <v>0</v>
      </c>
      <c r="AG212" s="524">
        <v>0</v>
      </c>
      <c r="AH212" s="524">
        <v>0</v>
      </c>
      <c r="AI212" s="524">
        <v>0</v>
      </c>
      <c r="AJ212" s="395">
        <v>1</v>
      </c>
      <c r="AK212" s="395">
        <v>0</v>
      </c>
      <c r="AL212" s="395">
        <v>6</v>
      </c>
      <c r="AM212" s="395">
        <v>6</v>
      </c>
      <c r="AN212" s="395">
        <v>0</v>
      </c>
      <c r="AO212" s="525">
        <v>0</v>
      </c>
      <c r="AP212" s="396">
        <v>0</v>
      </c>
      <c r="AQ212" s="526">
        <v>24</v>
      </c>
      <c r="AR212" s="527">
        <v>24</v>
      </c>
      <c r="AS212" s="527">
        <v>24</v>
      </c>
      <c r="AT212" s="527">
        <v>0</v>
      </c>
      <c r="AU212" s="527">
        <v>8</v>
      </c>
      <c r="AV212" s="395">
        <v>13</v>
      </c>
      <c r="AW212" s="395">
        <v>6</v>
      </c>
      <c r="AX212" s="395">
        <v>24</v>
      </c>
      <c r="AY212" s="395">
        <v>2</v>
      </c>
      <c r="AZ212" s="395">
        <v>0</v>
      </c>
      <c r="BA212" s="422"/>
      <c r="BB212" s="422"/>
      <c r="BC212" s="422"/>
      <c r="BD212" s="422"/>
      <c r="BE212" s="422"/>
      <c r="BF212" s="422"/>
      <c r="BG212" s="422"/>
      <c r="BH212" s="422"/>
      <c r="BI212" s="423">
        <f t="shared" si="9"/>
        <v>24</v>
      </c>
      <c r="BJ212" s="422"/>
      <c r="BK212" s="422"/>
      <c r="BL212" s="422"/>
      <c r="BM212" s="422"/>
      <c r="BN212" s="422"/>
      <c r="BO212" s="528">
        <v>4.1379999999999999</v>
      </c>
      <c r="BP212" s="423">
        <f t="shared" si="10"/>
        <v>24</v>
      </c>
      <c r="BQ212" s="422"/>
      <c r="BR212" s="422"/>
      <c r="BS212" s="422"/>
      <c r="BT212" s="422"/>
      <c r="BU212" s="422"/>
      <c r="BV212" s="422"/>
      <c r="BW212" s="422"/>
      <c r="BX212" s="422"/>
      <c r="BY212" s="422"/>
      <c r="BZ212" s="422"/>
      <c r="CA212" s="422"/>
      <c r="CB212" s="422"/>
      <c r="CC212" s="422"/>
      <c r="CD212" s="422"/>
      <c r="CE212" s="422"/>
      <c r="CF212" s="422"/>
      <c r="CG212" s="547"/>
    </row>
    <row r="213" spans="1:85" ht="16.5" customHeight="1">
      <c r="A213" s="80">
        <v>209</v>
      </c>
      <c r="B213" s="86" t="s">
        <v>1153</v>
      </c>
      <c r="C213" s="88" t="s">
        <v>28</v>
      </c>
      <c r="D213" s="86" t="s">
        <v>2233</v>
      </c>
      <c r="E213" s="86" t="s">
        <v>1154</v>
      </c>
      <c r="F213" s="87" t="s">
        <v>727</v>
      </c>
      <c r="G213" s="90" t="s">
        <v>1155</v>
      </c>
      <c r="H213" s="512">
        <v>2</v>
      </c>
      <c r="I213" s="390" t="s">
        <v>2353</v>
      </c>
      <c r="J213" s="390"/>
      <c r="K213" s="88" t="s">
        <v>5123</v>
      </c>
      <c r="L213" s="522">
        <v>2</v>
      </c>
      <c r="M213" s="367">
        <v>1</v>
      </c>
      <c r="N213" s="367">
        <v>1</v>
      </c>
      <c r="O213" s="523">
        <v>10</v>
      </c>
      <c r="P213" s="523">
        <v>0</v>
      </c>
      <c r="Q213" s="523">
        <v>0</v>
      </c>
      <c r="R213" s="523">
        <v>2</v>
      </c>
      <c r="S213" s="523">
        <v>0</v>
      </c>
      <c r="T213" s="523">
        <v>0</v>
      </c>
      <c r="U213" s="524">
        <v>0</v>
      </c>
      <c r="V213" s="524">
        <v>0</v>
      </c>
      <c r="W213" s="524">
        <v>0</v>
      </c>
      <c r="X213" s="524">
        <v>0</v>
      </c>
      <c r="Y213" s="524">
        <v>0</v>
      </c>
      <c r="Z213" s="524">
        <v>0</v>
      </c>
      <c r="AA213" s="524">
        <v>1</v>
      </c>
      <c r="AB213" s="524">
        <v>1</v>
      </c>
      <c r="AC213" s="524">
        <v>0</v>
      </c>
      <c r="AD213" s="524">
        <v>19</v>
      </c>
      <c r="AE213" s="524">
        <v>0</v>
      </c>
      <c r="AF213" s="524">
        <v>0</v>
      </c>
      <c r="AG213" s="524">
        <v>0</v>
      </c>
      <c r="AH213" s="524">
        <v>0</v>
      </c>
      <c r="AI213" s="524">
        <v>0</v>
      </c>
      <c r="AJ213" s="395">
        <v>1</v>
      </c>
      <c r="AK213" s="395">
        <v>0</v>
      </c>
      <c r="AL213" s="395">
        <v>4</v>
      </c>
      <c r="AM213" s="395">
        <v>4</v>
      </c>
      <c r="AN213" s="395">
        <v>0</v>
      </c>
      <c r="AO213" s="525">
        <v>0</v>
      </c>
      <c r="AP213" s="396">
        <v>0</v>
      </c>
      <c r="AQ213" s="526">
        <v>11</v>
      </c>
      <c r="AR213" s="527">
        <v>11</v>
      </c>
      <c r="AS213" s="527">
        <v>11</v>
      </c>
      <c r="AT213" s="527">
        <v>0</v>
      </c>
      <c r="AU213" s="527">
        <v>4</v>
      </c>
      <c r="AV213" s="395">
        <v>2</v>
      </c>
      <c r="AW213" s="395">
        <v>4</v>
      </c>
      <c r="AX213" s="395">
        <v>11</v>
      </c>
      <c r="AY213" s="395">
        <v>2</v>
      </c>
      <c r="AZ213" s="395">
        <v>0</v>
      </c>
      <c r="BA213" s="422"/>
      <c r="BB213" s="422"/>
      <c r="BC213" s="422"/>
      <c r="BD213" s="422"/>
      <c r="BE213" s="422"/>
      <c r="BF213" s="422"/>
      <c r="BG213" s="422"/>
      <c r="BH213" s="422"/>
      <c r="BI213" s="423">
        <f t="shared" si="9"/>
        <v>11</v>
      </c>
      <c r="BJ213" s="422"/>
      <c r="BK213" s="422"/>
      <c r="BL213" s="422"/>
      <c r="BM213" s="422"/>
      <c r="BN213" s="422"/>
      <c r="BO213" s="528">
        <v>1.4354800000000001</v>
      </c>
      <c r="BP213" s="423">
        <f t="shared" si="10"/>
        <v>11</v>
      </c>
      <c r="BQ213" s="422"/>
      <c r="BR213" s="422"/>
      <c r="BS213" s="422"/>
      <c r="BT213" s="422"/>
      <c r="BU213" s="422"/>
      <c r="BV213" s="422"/>
      <c r="BW213" s="422"/>
      <c r="BX213" s="422"/>
      <c r="BY213" s="422"/>
      <c r="BZ213" s="422"/>
      <c r="CA213" s="422"/>
      <c r="CB213" s="422"/>
      <c r="CC213" s="422"/>
      <c r="CD213" s="422"/>
      <c r="CE213" s="422"/>
      <c r="CF213" s="422"/>
      <c r="CG213" s="547"/>
    </row>
    <row r="214" spans="1:85" ht="16.5" customHeight="1">
      <c r="A214" s="80">
        <v>210</v>
      </c>
      <c r="B214" s="86" t="s">
        <v>1158</v>
      </c>
      <c r="C214" s="88" t="s">
        <v>28</v>
      </c>
      <c r="D214" s="86" t="s">
        <v>2233</v>
      </c>
      <c r="E214" s="86" t="s">
        <v>1154</v>
      </c>
      <c r="F214" s="87" t="s">
        <v>727</v>
      </c>
      <c r="G214" s="619" t="s">
        <v>1159</v>
      </c>
      <c r="H214" s="512">
        <v>2</v>
      </c>
      <c r="I214" s="390" t="s">
        <v>2353</v>
      </c>
      <c r="J214" s="390"/>
      <c r="K214" s="88" t="s">
        <v>5123</v>
      </c>
      <c r="L214" s="560">
        <v>2</v>
      </c>
      <c r="M214" s="561">
        <v>1</v>
      </c>
      <c r="N214" s="561">
        <v>1</v>
      </c>
      <c r="O214" s="533">
        <v>8</v>
      </c>
      <c r="P214" s="533">
        <v>1</v>
      </c>
      <c r="Q214" s="533">
        <v>0</v>
      </c>
      <c r="R214" s="533">
        <v>1</v>
      </c>
      <c r="S214" s="533">
        <v>0</v>
      </c>
      <c r="T214" s="533">
        <v>0</v>
      </c>
      <c r="U214" s="534">
        <v>0</v>
      </c>
      <c r="V214" s="534">
        <v>0</v>
      </c>
      <c r="W214" s="534">
        <v>0</v>
      </c>
      <c r="X214" s="534">
        <v>0</v>
      </c>
      <c r="Y214" s="534">
        <v>0</v>
      </c>
      <c r="Z214" s="534">
        <v>0</v>
      </c>
      <c r="AA214" s="534">
        <v>1</v>
      </c>
      <c r="AB214" s="534">
        <v>1</v>
      </c>
      <c r="AC214" s="534">
        <v>0</v>
      </c>
      <c r="AD214" s="534">
        <v>15</v>
      </c>
      <c r="AE214" s="534">
        <v>2</v>
      </c>
      <c r="AF214" s="534">
        <v>0</v>
      </c>
      <c r="AG214" s="534">
        <v>0</v>
      </c>
      <c r="AH214" s="534">
        <v>0</v>
      </c>
      <c r="AI214" s="534">
        <v>0</v>
      </c>
      <c r="AJ214" s="562">
        <v>1</v>
      </c>
      <c r="AK214" s="562">
        <v>0</v>
      </c>
      <c r="AL214" s="562">
        <v>3</v>
      </c>
      <c r="AM214" s="562">
        <v>3</v>
      </c>
      <c r="AN214" s="562">
        <v>0</v>
      </c>
      <c r="AO214" s="536">
        <v>0</v>
      </c>
      <c r="AP214" s="563">
        <v>0</v>
      </c>
      <c r="AQ214" s="537">
        <v>10</v>
      </c>
      <c r="AR214" s="538">
        <v>10</v>
      </c>
      <c r="AS214" s="538">
        <v>10</v>
      </c>
      <c r="AT214" s="538">
        <v>0</v>
      </c>
      <c r="AU214" s="538">
        <v>5</v>
      </c>
      <c r="AV214" s="562">
        <v>1</v>
      </c>
      <c r="AW214" s="562">
        <v>4</v>
      </c>
      <c r="AX214" s="562">
        <v>10</v>
      </c>
      <c r="AY214" s="562">
        <v>2</v>
      </c>
      <c r="AZ214" s="562">
        <v>0</v>
      </c>
      <c r="BA214" s="422"/>
      <c r="BB214" s="422"/>
      <c r="BC214" s="422"/>
      <c r="BD214" s="422"/>
      <c r="BE214" s="422"/>
      <c r="BF214" s="422"/>
      <c r="BG214" s="422"/>
      <c r="BH214" s="422"/>
      <c r="BI214" s="423">
        <f t="shared" si="9"/>
        <v>10</v>
      </c>
      <c r="BJ214" s="422"/>
      <c r="BK214" s="422"/>
      <c r="BL214" s="422"/>
      <c r="BM214" s="422"/>
      <c r="BN214" s="422"/>
      <c r="BO214" s="528">
        <v>6.02</v>
      </c>
      <c r="BP214" s="423">
        <f t="shared" si="10"/>
        <v>10</v>
      </c>
      <c r="BQ214" s="422"/>
      <c r="BR214" s="422"/>
      <c r="BS214" s="422"/>
      <c r="BT214" s="422"/>
      <c r="BU214" s="422"/>
      <c r="BV214" s="422"/>
      <c r="BW214" s="422"/>
      <c r="BX214" s="422"/>
      <c r="BY214" s="422"/>
      <c r="BZ214" s="422"/>
      <c r="CA214" s="422"/>
      <c r="CB214" s="422"/>
      <c r="CC214" s="422"/>
      <c r="CD214" s="422"/>
      <c r="CE214" s="422"/>
      <c r="CF214" s="422"/>
      <c r="CG214" s="547"/>
    </row>
    <row r="215" spans="1:85" ht="16.5" customHeight="1">
      <c r="A215" s="81">
        <v>211</v>
      </c>
      <c r="B215" s="86" t="s">
        <v>1160</v>
      </c>
      <c r="C215" s="88" t="s">
        <v>28</v>
      </c>
      <c r="D215" s="86" t="s">
        <v>2233</v>
      </c>
      <c r="E215" s="86" t="s">
        <v>1154</v>
      </c>
      <c r="F215" s="87" t="s">
        <v>727</v>
      </c>
      <c r="G215" s="90" t="s">
        <v>1161</v>
      </c>
      <c r="H215" s="512">
        <v>4</v>
      </c>
      <c r="I215" s="390" t="s">
        <v>2353</v>
      </c>
      <c r="J215" s="390"/>
      <c r="K215" s="88" t="s">
        <v>5123</v>
      </c>
      <c r="L215" s="560">
        <v>2</v>
      </c>
      <c r="M215" s="561">
        <v>1</v>
      </c>
      <c r="N215" s="561">
        <v>1</v>
      </c>
      <c r="O215" s="533">
        <v>8</v>
      </c>
      <c r="P215" s="533">
        <v>0</v>
      </c>
      <c r="Q215" s="533">
        <v>0</v>
      </c>
      <c r="R215" s="533">
        <v>0</v>
      </c>
      <c r="S215" s="533">
        <v>0</v>
      </c>
      <c r="T215" s="533">
        <v>0</v>
      </c>
      <c r="U215" s="534">
        <v>0</v>
      </c>
      <c r="V215" s="534">
        <v>0</v>
      </c>
      <c r="W215" s="534">
        <v>0</v>
      </c>
      <c r="X215" s="534">
        <v>0</v>
      </c>
      <c r="Y215" s="534">
        <v>0</v>
      </c>
      <c r="Z215" s="534">
        <v>0</v>
      </c>
      <c r="AA215" s="534">
        <v>5</v>
      </c>
      <c r="AB215" s="534">
        <v>1</v>
      </c>
      <c r="AC215" s="534">
        <v>0</v>
      </c>
      <c r="AD215" s="534">
        <v>12</v>
      </c>
      <c r="AE215" s="534">
        <v>0</v>
      </c>
      <c r="AF215" s="534">
        <v>0</v>
      </c>
      <c r="AG215" s="534">
        <v>0</v>
      </c>
      <c r="AH215" s="534">
        <v>0</v>
      </c>
      <c r="AI215" s="534">
        <v>0</v>
      </c>
      <c r="AJ215" s="562">
        <v>1</v>
      </c>
      <c r="AK215" s="562">
        <v>0</v>
      </c>
      <c r="AL215" s="562">
        <v>2</v>
      </c>
      <c r="AM215" s="562">
        <v>2</v>
      </c>
      <c r="AN215" s="562">
        <v>0</v>
      </c>
      <c r="AO215" s="536">
        <v>0</v>
      </c>
      <c r="AP215" s="563">
        <v>0</v>
      </c>
      <c r="AQ215" s="537">
        <v>9</v>
      </c>
      <c r="AR215" s="538">
        <v>9</v>
      </c>
      <c r="AS215" s="538">
        <v>9</v>
      </c>
      <c r="AT215" s="538">
        <v>0</v>
      </c>
      <c r="AU215" s="538">
        <v>6</v>
      </c>
      <c r="AV215" s="562">
        <v>1</v>
      </c>
      <c r="AW215" s="562">
        <v>3</v>
      </c>
      <c r="AX215" s="562">
        <v>9</v>
      </c>
      <c r="AY215" s="562">
        <v>2</v>
      </c>
      <c r="AZ215" s="562">
        <v>0</v>
      </c>
      <c r="BA215" s="422"/>
      <c r="BB215" s="422"/>
      <c r="BC215" s="422"/>
      <c r="BD215" s="422"/>
      <c r="BE215" s="422"/>
      <c r="BF215" s="422"/>
      <c r="BG215" s="422"/>
      <c r="BH215" s="422"/>
      <c r="BI215" s="423">
        <f t="shared" si="9"/>
        <v>9</v>
      </c>
      <c r="BJ215" s="422"/>
      <c r="BK215" s="422"/>
      <c r="BL215" s="422"/>
      <c r="BM215" s="422"/>
      <c r="BN215" s="422"/>
      <c r="BO215" s="528">
        <v>9.0625</v>
      </c>
      <c r="BP215" s="423">
        <f t="shared" si="10"/>
        <v>9</v>
      </c>
      <c r="BQ215" s="422"/>
      <c r="BR215" s="422"/>
      <c r="BS215" s="422"/>
      <c r="BT215" s="422"/>
      <c r="BU215" s="422"/>
      <c r="BV215" s="422"/>
      <c r="BW215" s="422"/>
      <c r="BX215" s="422"/>
      <c r="BY215" s="422"/>
      <c r="BZ215" s="422"/>
      <c r="CA215" s="422"/>
      <c r="CB215" s="422"/>
      <c r="CC215" s="422"/>
      <c r="CD215" s="422"/>
      <c r="CE215" s="422"/>
      <c r="CF215" s="422"/>
      <c r="CG215" s="547"/>
    </row>
    <row r="216" spans="1:85" ht="16.5" customHeight="1">
      <c r="A216" s="80">
        <v>212</v>
      </c>
      <c r="B216" s="86" t="s">
        <v>1164</v>
      </c>
      <c r="C216" s="88" t="s">
        <v>28</v>
      </c>
      <c r="D216" s="86" t="s">
        <v>2233</v>
      </c>
      <c r="E216" s="86" t="s">
        <v>1154</v>
      </c>
      <c r="F216" s="89" t="s">
        <v>730</v>
      </c>
      <c r="G216" s="90" t="s">
        <v>1165</v>
      </c>
      <c r="H216" s="512">
        <v>2</v>
      </c>
      <c r="I216" s="390" t="s">
        <v>26</v>
      </c>
      <c r="J216" s="390"/>
      <c r="K216" s="88" t="s">
        <v>5123</v>
      </c>
      <c r="L216" s="560">
        <v>2</v>
      </c>
      <c r="M216" s="561">
        <v>1</v>
      </c>
      <c r="N216" s="561">
        <v>1</v>
      </c>
      <c r="O216" s="533">
        <v>11</v>
      </c>
      <c r="P216" s="533">
        <v>0</v>
      </c>
      <c r="Q216" s="533">
        <v>1</v>
      </c>
      <c r="R216" s="533">
        <v>3</v>
      </c>
      <c r="S216" s="533">
        <v>0</v>
      </c>
      <c r="T216" s="533">
        <v>0</v>
      </c>
      <c r="U216" s="534">
        <v>0</v>
      </c>
      <c r="V216" s="534">
        <v>0</v>
      </c>
      <c r="W216" s="534">
        <v>0</v>
      </c>
      <c r="X216" s="534">
        <v>0</v>
      </c>
      <c r="Y216" s="534">
        <v>0</v>
      </c>
      <c r="Z216" s="534">
        <v>0</v>
      </c>
      <c r="AA216" s="534">
        <v>0</v>
      </c>
      <c r="AB216" s="534">
        <v>0</v>
      </c>
      <c r="AC216" s="534">
        <v>0</v>
      </c>
      <c r="AD216" s="534">
        <v>21</v>
      </c>
      <c r="AE216" s="534">
        <v>2</v>
      </c>
      <c r="AF216" s="534">
        <v>1</v>
      </c>
      <c r="AG216" s="534">
        <v>0</v>
      </c>
      <c r="AH216" s="534">
        <v>0</v>
      </c>
      <c r="AI216" s="534">
        <v>0</v>
      </c>
      <c r="AJ216" s="562">
        <v>1</v>
      </c>
      <c r="AK216" s="562">
        <v>0</v>
      </c>
      <c r="AL216" s="562">
        <v>2</v>
      </c>
      <c r="AM216" s="562">
        <v>3</v>
      </c>
      <c r="AN216" s="562">
        <v>0</v>
      </c>
      <c r="AO216" s="536">
        <v>0</v>
      </c>
      <c r="AP216" s="563">
        <v>0</v>
      </c>
      <c r="AQ216" s="537">
        <v>5</v>
      </c>
      <c r="AR216" s="538">
        <v>5</v>
      </c>
      <c r="AS216" s="538">
        <v>5</v>
      </c>
      <c r="AT216" s="538">
        <v>0</v>
      </c>
      <c r="AU216" s="538">
        <v>4</v>
      </c>
      <c r="AV216" s="562">
        <v>2</v>
      </c>
      <c r="AW216" s="562">
        <v>2</v>
      </c>
      <c r="AX216" s="562">
        <v>5</v>
      </c>
      <c r="AY216" s="562">
        <v>2</v>
      </c>
      <c r="AZ216" s="562">
        <v>0</v>
      </c>
      <c r="BA216" s="422"/>
      <c r="BB216" s="422"/>
      <c r="BC216" s="422"/>
      <c r="BD216" s="422"/>
      <c r="BE216" s="422"/>
      <c r="BF216" s="422"/>
      <c r="BG216" s="422"/>
      <c r="BH216" s="422"/>
      <c r="BI216" s="423">
        <f t="shared" si="9"/>
        <v>5</v>
      </c>
      <c r="BJ216" s="422"/>
      <c r="BK216" s="422"/>
      <c r="BL216" s="422"/>
      <c r="BM216" s="422"/>
      <c r="BN216" s="422"/>
      <c r="BO216" s="528">
        <v>0</v>
      </c>
      <c r="BP216" s="423">
        <f t="shared" si="10"/>
        <v>5</v>
      </c>
      <c r="BQ216" s="422"/>
      <c r="BR216" s="422"/>
      <c r="BS216" s="422"/>
      <c r="BT216" s="422"/>
      <c r="BU216" s="422"/>
      <c r="BV216" s="422"/>
      <c r="BW216" s="422"/>
      <c r="BX216" s="422"/>
      <c r="BY216" s="422"/>
      <c r="BZ216" s="422"/>
      <c r="CA216" s="422"/>
      <c r="CB216" s="422"/>
      <c r="CC216" s="422"/>
      <c r="CD216" s="422"/>
      <c r="CE216" s="422"/>
      <c r="CF216" s="422"/>
      <c r="CG216" s="547"/>
    </row>
    <row r="217" spans="1:85" ht="16.5" customHeight="1">
      <c r="A217" s="80">
        <v>213</v>
      </c>
      <c r="B217" s="86" t="s">
        <v>1166</v>
      </c>
      <c r="C217" s="88" t="s">
        <v>28</v>
      </c>
      <c r="D217" s="86" t="s">
        <v>2233</v>
      </c>
      <c r="E217" s="86" t="s">
        <v>1154</v>
      </c>
      <c r="F217" s="87" t="s">
        <v>727</v>
      </c>
      <c r="G217" s="90" t="s">
        <v>1167</v>
      </c>
      <c r="H217" s="512">
        <v>2</v>
      </c>
      <c r="I217" s="390" t="s">
        <v>2353</v>
      </c>
      <c r="J217" s="390"/>
      <c r="K217" s="88" t="s">
        <v>5123</v>
      </c>
      <c r="L217" s="522">
        <v>2</v>
      </c>
      <c r="M217" s="367">
        <v>1</v>
      </c>
      <c r="N217" s="367">
        <v>1</v>
      </c>
      <c r="O217" s="523">
        <v>11</v>
      </c>
      <c r="P217" s="523">
        <v>0</v>
      </c>
      <c r="Q217" s="523">
        <v>1</v>
      </c>
      <c r="R217" s="523">
        <v>7</v>
      </c>
      <c r="S217" s="523">
        <v>0</v>
      </c>
      <c r="T217" s="523">
        <v>0</v>
      </c>
      <c r="U217" s="524">
        <v>0</v>
      </c>
      <c r="V217" s="524">
        <v>0</v>
      </c>
      <c r="W217" s="524">
        <v>0</v>
      </c>
      <c r="X217" s="524">
        <v>0</v>
      </c>
      <c r="Y217" s="524">
        <v>0</v>
      </c>
      <c r="Z217" s="524">
        <v>0</v>
      </c>
      <c r="AA217" s="524">
        <v>0</v>
      </c>
      <c r="AB217" s="524">
        <v>0</v>
      </c>
      <c r="AC217" s="524">
        <v>0</v>
      </c>
      <c r="AD217" s="524">
        <v>22</v>
      </c>
      <c r="AE217" s="524">
        <v>0</v>
      </c>
      <c r="AF217" s="524">
        <v>1</v>
      </c>
      <c r="AG217" s="524">
        <v>0</v>
      </c>
      <c r="AH217" s="524">
        <v>0</v>
      </c>
      <c r="AI217" s="524">
        <v>0</v>
      </c>
      <c r="AJ217" s="395">
        <v>1</v>
      </c>
      <c r="AK217" s="395">
        <v>0</v>
      </c>
      <c r="AL217" s="395">
        <v>4</v>
      </c>
      <c r="AM217" s="395">
        <v>4</v>
      </c>
      <c r="AN217" s="395">
        <v>0</v>
      </c>
      <c r="AO217" s="525">
        <v>0</v>
      </c>
      <c r="AP217" s="396">
        <v>0</v>
      </c>
      <c r="AQ217" s="526">
        <v>10</v>
      </c>
      <c r="AR217" s="527">
        <v>10</v>
      </c>
      <c r="AS217" s="527">
        <v>10</v>
      </c>
      <c r="AT217" s="527">
        <v>0</v>
      </c>
      <c r="AU217" s="527">
        <v>6</v>
      </c>
      <c r="AV217" s="395">
        <v>1</v>
      </c>
      <c r="AW217" s="395">
        <v>5</v>
      </c>
      <c r="AX217" s="395">
        <v>9</v>
      </c>
      <c r="AY217" s="395">
        <v>2</v>
      </c>
      <c r="AZ217" s="395">
        <v>0</v>
      </c>
      <c r="BA217" s="422"/>
      <c r="BB217" s="422"/>
      <c r="BC217" s="422"/>
      <c r="BD217" s="422"/>
      <c r="BE217" s="422"/>
      <c r="BF217" s="422"/>
      <c r="BG217" s="422"/>
      <c r="BH217" s="422"/>
      <c r="BI217" s="423">
        <f t="shared" si="9"/>
        <v>10</v>
      </c>
      <c r="BJ217" s="422"/>
      <c r="BK217" s="422"/>
      <c r="BL217" s="422"/>
      <c r="BM217" s="422"/>
      <c r="BN217" s="422"/>
      <c r="BO217" s="528">
        <v>1</v>
      </c>
      <c r="BP217" s="423">
        <f t="shared" si="10"/>
        <v>10</v>
      </c>
      <c r="BQ217" s="422"/>
      <c r="BR217" s="422"/>
      <c r="BS217" s="422"/>
      <c r="BT217" s="422"/>
      <c r="BU217" s="422"/>
      <c r="BV217" s="422"/>
      <c r="BW217" s="422"/>
      <c r="BX217" s="422"/>
      <c r="BY217" s="422"/>
      <c r="BZ217" s="422"/>
      <c r="CA217" s="422"/>
      <c r="CB217" s="422"/>
      <c r="CC217" s="422"/>
      <c r="CD217" s="422"/>
      <c r="CE217" s="422"/>
      <c r="CF217" s="422"/>
      <c r="CG217" s="547"/>
    </row>
    <row r="218" spans="1:85" ht="16.5" customHeight="1">
      <c r="A218" s="81">
        <v>214</v>
      </c>
      <c r="B218" s="86" t="s">
        <v>1168</v>
      </c>
      <c r="C218" s="88" t="s">
        <v>28</v>
      </c>
      <c r="D218" s="86" t="s">
        <v>2233</v>
      </c>
      <c r="E218" s="86" t="s">
        <v>1154</v>
      </c>
      <c r="F218" s="87" t="s">
        <v>727</v>
      </c>
      <c r="G218" s="90" t="s">
        <v>1169</v>
      </c>
      <c r="H218" s="512">
        <v>4</v>
      </c>
      <c r="I218" s="390" t="s">
        <v>26</v>
      </c>
      <c r="J218" s="390"/>
      <c r="K218" s="88" t="s">
        <v>5123</v>
      </c>
      <c r="L218" s="522">
        <v>2</v>
      </c>
      <c r="M218" s="367">
        <v>1</v>
      </c>
      <c r="N218" s="367">
        <v>1</v>
      </c>
      <c r="O218" s="523">
        <v>18</v>
      </c>
      <c r="P218" s="523">
        <v>0</v>
      </c>
      <c r="Q218" s="523">
        <v>0</v>
      </c>
      <c r="R218" s="523">
        <v>4</v>
      </c>
      <c r="S218" s="523">
        <v>0</v>
      </c>
      <c r="T218" s="523">
        <v>0</v>
      </c>
      <c r="U218" s="524">
        <v>0</v>
      </c>
      <c r="V218" s="524">
        <v>0</v>
      </c>
      <c r="W218" s="524">
        <v>0</v>
      </c>
      <c r="X218" s="524">
        <v>0</v>
      </c>
      <c r="Y218" s="524">
        <v>0</v>
      </c>
      <c r="Z218" s="524">
        <v>0</v>
      </c>
      <c r="AA218" s="524">
        <v>0</v>
      </c>
      <c r="AB218" s="524">
        <v>0</v>
      </c>
      <c r="AC218" s="524">
        <v>0</v>
      </c>
      <c r="AD218" s="524">
        <v>37</v>
      </c>
      <c r="AE218" s="524">
        <v>1</v>
      </c>
      <c r="AF218" s="524">
        <v>0</v>
      </c>
      <c r="AG218" s="524">
        <v>0</v>
      </c>
      <c r="AH218" s="524">
        <v>0</v>
      </c>
      <c r="AI218" s="524">
        <v>0</v>
      </c>
      <c r="AJ218" s="395">
        <v>1</v>
      </c>
      <c r="AK218" s="395">
        <v>0</v>
      </c>
      <c r="AL218" s="395">
        <v>4</v>
      </c>
      <c r="AM218" s="395">
        <v>4</v>
      </c>
      <c r="AN218" s="395">
        <v>0</v>
      </c>
      <c r="AO218" s="525">
        <v>0</v>
      </c>
      <c r="AP218" s="396">
        <v>0</v>
      </c>
      <c r="AQ218" s="526">
        <v>22</v>
      </c>
      <c r="AR218" s="527">
        <v>22</v>
      </c>
      <c r="AS218" s="527">
        <v>22</v>
      </c>
      <c r="AT218" s="527">
        <v>0</v>
      </c>
      <c r="AU218" s="527">
        <v>8</v>
      </c>
      <c r="AV218" s="395">
        <v>0</v>
      </c>
      <c r="AW218" s="395">
        <v>3</v>
      </c>
      <c r="AX218" s="395">
        <v>24</v>
      </c>
      <c r="AY218" s="395">
        <v>2</v>
      </c>
      <c r="AZ218" s="395">
        <v>0</v>
      </c>
      <c r="BA218" s="422"/>
      <c r="BB218" s="422"/>
      <c r="BC218" s="422"/>
      <c r="BD218" s="422"/>
      <c r="BE218" s="422"/>
      <c r="BF218" s="422"/>
      <c r="BG218" s="422"/>
      <c r="BH218" s="422"/>
      <c r="BI218" s="423">
        <f t="shared" si="9"/>
        <v>22</v>
      </c>
      <c r="BJ218" s="422"/>
      <c r="BK218" s="422"/>
      <c r="BL218" s="422"/>
      <c r="BM218" s="422"/>
      <c r="BN218" s="422"/>
      <c r="BO218" s="528">
        <v>3.07</v>
      </c>
      <c r="BP218" s="423">
        <f t="shared" si="10"/>
        <v>22</v>
      </c>
      <c r="BQ218" s="422"/>
      <c r="BR218" s="422"/>
      <c r="BS218" s="422"/>
      <c r="BT218" s="422"/>
      <c r="BU218" s="422"/>
      <c r="BV218" s="422"/>
      <c r="BW218" s="422"/>
      <c r="BX218" s="422"/>
      <c r="BY218" s="422"/>
      <c r="BZ218" s="422"/>
      <c r="CA218" s="422"/>
      <c r="CB218" s="422"/>
      <c r="CC218" s="422"/>
      <c r="CD218" s="422"/>
      <c r="CE218" s="422"/>
      <c r="CF218" s="422"/>
      <c r="CG218" s="547"/>
    </row>
    <row r="219" spans="1:85" ht="16.5" customHeight="1">
      <c r="A219" s="80">
        <v>215</v>
      </c>
      <c r="B219" s="86" t="s">
        <v>1170</v>
      </c>
      <c r="C219" s="88" t="s">
        <v>28</v>
      </c>
      <c r="D219" s="86" t="s">
        <v>2233</v>
      </c>
      <c r="E219" s="86" t="s">
        <v>1154</v>
      </c>
      <c r="F219" s="87" t="s">
        <v>727</v>
      </c>
      <c r="G219" s="90" t="s">
        <v>1171</v>
      </c>
      <c r="H219" s="512">
        <v>3</v>
      </c>
      <c r="I219" s="390" t="s">
        <v>26</v>
      </c>
      <c r="J219" s="390"/>
      <c r="K219" s="88" t="s">
        <v>5123</v>
      </c>
      <c r="L219" s="522">
        <v>2</v>
      </c>
      <c r="M219" s="367">
        <v>1</v>
      </c>
      <c r="N219" s="367">
        <v>1</v>
      </c>
      <c r="O219" s="523">
        <v>13</v>
      </c>
      <c r="P219" s="523">
        <v>3</v>
      </c>
      <c r="Q219" s="523">
        <v>1</v>
      </c>
      <c r="R219" s="523">
        <v>3</v>
      </c>
      <c r="S219" s="523">
        <v>1</v>
      </c>
      <c r="T219" s="523">
        <v>0</v>
      </c>
      <c r="U219" s="524">
        <v>0</v>
      </c>
      <c r="V219" s="524">
        <v>0</v>
      </c>
      <c r="W219" s="524">
        <v>0</v>
      </c>
      <c r="X219" s="524">
        <v>0</v>
      </c>
      <c r="Y219" s="524">
        <v>0</v>
      </c>
      <c r="Z219" s="524">
        <v>0</v>
      </c>
      <c r="AA219" s="524">
        <v>0</v>
      </c>
      <c r="AB219" s="524">
        <v>0</v>
      </c>
      <c r="AC219" s="524">
        <v>0</v>
      </c>
      <c r="AD219" s="524">
        <v>28</v>
      </c>
      <c r="AE219" s="524">
        <v>6</v>
      </c>
      <c r="AF219" s="524">
        <v>0</v>
      </c>
      <c r="AG219" s="524">
        <v>0</v>
      </c>
      <c r="AH219" s="524">
        <v>0</v>
      </c>
      <c r="AI219" s="524">
        <v>0</v>
      </c>
      <c r="AJ219" s="395">
        <v>1</v>
      </c>
      <c r="AK219" s="395">
        <v>0</v>
      </c>
      <c r="AL219" s="395">
        <v>4</v>
      </c>
      <c r="AM219" s="395">
        <v>4</v>
      </c>
      <c r="AN219" s="395">
        <v>0</v>
      </c>
      <c r="AO219" s="525">
        <v>1</v>
      </c>
      <c r="AP219" s="396">
        <v>0</v>
      </c>
      <c r="AQ219" s="526">
        <v>13</v>
      </c>
      <c r="AR219" s="527">
        <v>13</v>
      </c>
      <c r="AS219" s="527">
        <v>13</v>
      </c>
      <c r="AT219" s="527">
        <v>0</v>
      </c>
      <c r="AU219" s="527">
        <v>0</v>
      </c>
      <c r="AV219" s="395">
        <v>1</v>
      </c>
      <c r="AW219" s="395">
        <v>5</v>
      </c>
      <c r="AX219" s="395">
        <v>14</v>
      </c>
      <c r="AY219" s="395">
        <v>2</v>
      </c>
      <c r="AZ219" s="395">
        <v>0</v>
      </c>
      <c r="BA219" s="422"/>
      <c r="BB219" s="422"/>
      <c r="BC219" s="422"/>
      <c r="BD219" s="422"/>
      <c r="BE219" s="422"/>
      <c r="BF219" s="422"/>
      <c r="BG219" s="422"/>
      <c r="BH219" s="422"/>
      <c r="BI219" s="423">
        <f t="shared" si="9"/>
        <v>13</v>
      </c>
      <c r="BJ219" s="422"/>
      <c r="BK219" s="422"/>
      <c r="BL219" s="422"/>
      <c r="BM219" s="422"/>
      <c r="BN219" s="422"/>
      <c r="BO219" s="528">
        <v>5.7826000000000004</v>
      </c>
      <c r="BP219" s="423">
        <f t="shared" si="10"/>
        <v>13</v>
      </c>
      <c r="BQ219" s="422"/>
      <c r="BR219" s="422"/>
      <c r="BS219" s="422"/>
      <c r="BT219" s="422"/>
      <c r="BU219" s="422"/>
      <c r="BV219" s="422"/>
      <c r="BW219" s="422"/>
      <c r="BX219" s="422"/>
      <c r="BY219" s="422"/>
      <c r="BZ219" s="422"/>
      <c r="CA219" s="422"/>
      <c r="CB219" s="422"/>
      <c r="CC219" s="422"/>
      <c r="CD219" s="422"/>
      <c r="CE219" s="422"/>
      <c r="CF219" s="422"/>
      <c r="CG219" s="547"/>
    </row>
    <row r="220" spans="1:85" ht="16.5" customHeight="1">
      <c r="A220" s="80">
        <v>216</v>
      </c>
      <c r="B220" s="86" t="s">
        <v>1172</v>
      </c>
      <c r="C220" s="88" t="s">
        <v>28</v>
      </c>
      <c r="D220" s="86" t="s">
        <v>2233</v>
      </c>
      <c r="E220" s="86" t="s">
        <v>1154</v>
      </c>
      <c r="F220" s="89" t="s">
        <v>730</v>
      </c>
      <c r="G220" s="90" t="s">
        <v>1173</v>
      </c>
      <c r="H220" s="512">
        <v>6</v>
      </c>
      <c r="I220" s="390" t="s">
        <v>26</v>
      </c>
      <c r="J220" s="390"/>
      <c r="K220" s="88" t="s">
        <v>5123</v>
      </c>
      <c r="L220" s="522">
        <v>2</v>
      </c>
      <c r="M220" s="367">
        <v>1</v>
      </c>
      <c r="N220" s="367">
        <v>1</v>
      </c>
      <c r="O220" s="523">
        <v>28</v>
      </c>
      <c r="P220" s="523">
        <v>0</v>
      </c>
      <c r="Q220" s="523">
        <v>1</v>
      </c>
      <c r="R220" s="523">
        <v>13</v>
      </c>
      <c r="S220" s="523">
        <v>0</v>
      </c>
      <c r="T220" s="523">
        <v>0</v>
      </c>
      <c r="U220" s="524">
        <v>0</v>
      </c>
      <c r="V220" s="524">
        <v>0</v>
      </c>
      <c r="W220" s="524">
        <v>0</v>
      </c>
      <c r="X220" s="524">
        <v>0</v>
      </c>
      <c r="Y220" s="524">
        <v>0</v>
      </c>
      <c r="Z220" s="524">
        <v>0</v>
      </c>
      <c r="AA220" s="524">
        <v>0</v>
      </c>
      <c r="AB220" s="524">
        <v>0</v>
      </c>
      <c r="AC220" s="524">
        <v>0</v>
      </c>
      <c r="AD220" s="524">
        <v>47</v>
      </c>
      <c r="AE220" s="524">
        <v>1</v>
      </c>
      <c r="AF220" s="524">
        <v>0</v>
      </c>
      <c r="AG220" s="524">
        <v>0</v>
      </c>
      <c r="AH220" s="524">
        <v>0</v>
      </c>
      <c r="AI220" s="524">
        <v>0</v>
      </c>
      <c r="AJ220" s="395">
        <v>1</v>
      </c>
      <c r="AK220" s="395">
        <v>0</v>
      </c>
      <c r="AL220" s="395">
        <v>6</v>
      </c>
      <c r="AM220" s="395">
        <v>6</v>
      </c>
      <c r="AN220" s="395">
        <v>0</v>
      </c>
      <c r="AO220" s="525">
        <v>0</v>
      </c>
      <c r="AP220" s="396">
        <v>0</v>
      </c>
      <c r="AQ220" s="526">
        <v>26</v>
      </c>
      <c r="AR220" s="527">
        <v>26</v>
      </c>
      <c r="AS220" s="527">
        <v>26</v>
      </c>
      <c r="AT220" s="527">
        <v>0</v>
      </c>
      <c r="AU220" s="527">
        <v>6</v>
      </c>
      <c r="AV220" s="395">
        <v>2</v>
      </c>
      <c r="AW220" s="395">
        <v>5</v>
      </c>
      <c r="AX220" s="395">
        <v>27</v>
      </c>
      <c r="AY220" s="395">
        <v>2</v>
      </c>
      <c r="AZ220" s="395">
        <v>0</v>
      </c>
      <c r="BA220" s="422"/>
      <c r="BB220" s="422"/>
      <c r="BC220" s="422"/>
      <c r="BD220" s="422"/>
      <c r="BE220" s="422"/>
      <c r="BF220" s="422"/>
      <c r="BG220" s="422"/>
      <c r="BH220" s="422"/>
      <c r="BI220" s="423">
        <f t="shared" si="9"/>
        <v>26</v>
      </c>
      <c r="BJ220" s="422"/>
      <c r="BK220" s="422"/>
      <c r="BL220" s="422"/>
      <c r="BM220" s="422"/>
      <c r="BN220" s="422"/>
      <c r="BO220" s="528">
        <v>0.17</v>
      </c>
      <c r="BP220" s="423">
        <f t="shared" si="10"/>
        <v>26</v>
      </c>
      <c r="BQ220" s="422"/>
      <c r="BR220" s="422"/>
      <c r="BS220" s="422"/>
      <c r="BT220" s="422"/>
      <c r="BU220" s="422"/>
      <c r="BV220" s="422"/>
      <c r="BW220" s="422"/>
      <c r="BX220" s="422"/>
      <c r="BY220" s="422"/>
      <c r="BZ220" s="422"/>
      <c r="CA220" s="422"/>
      <c r="CB220" s="422"/>
      <c r="CC220" s="422"/>
      <c r="CD220" s="422"/>
      <c r="CE220" s="422"/>
      <c r="CF220" s="422"/>
      <c r="CG220" s="547"/>
    </row>
    <row r="221" spans="1:85" ht="16.5" customHeight="1">
      <c r="A221" s="81">
        <v>217</v>
      </c>
      <c r="B221" s="86" t="s">
        <v>1174</v>
      </c>
      <c r="C221" s="88" t="s">
        <v>28</v>
      </c>
      <c r="D221" s="86" t="s">
        <v>2233</v>
      </c>
      <c r="E221" s="86" t="s">
        <v>1154</v>
      </c>
      <c r="F221" s="87" t="s">
        <v>727</v>
      </c>
      <c r="G221" s="90" t="s">
        <v>1175</v>
      </c>
      <c r="H221" s="512">
        <v>4</v>
      </c>
      <c r="I221" s="390" t="s">
        <v>2353</v>
      </c>
      <c r="J221" s="390"/>
      <c r="K221" s="88" t="s">
        <v>5123</v>
      </c>
      <c r="L221" s="522">
        <v>2</v>
      </c>
      <c r="M221" s="367">
        <v>1</v>
      </c>
      <c r="N221" s="367">
        <v>1</v>
      </c>
      <c r="O221" s="523">
        <v>8</v>
      </c>
      <c r="P221" s="523">
        <v>3</v>
      </c>
      <c r="Q221" s="523">
        <v>4</v>
      </c>
      <c r="R221" s="523">
        <v>0</v>
      </c>
      <c r="S221" s="523">
        <v>0</v>
      </c>
      <c r="T221" s="523">
        <v>1</v>
      </c>
      <c r="U221" s="524">
        <v>0</v>
      </c>
      <c r="V221" s="524">
        <v>0</v>
      </c>
      <c r="W221" s="524">
        <v>0</v>
      </c>
      <c r="X221" s="524">
        <v>0</v>
      </c>
      <c r="Y221" s="524">
        <v>0</v>
      </c>
      <c r="Z221" s="524">
        <v>0</v>
      </c>
      <c r="AA221" s="524">
        <v>0</v>
      </c>
      <c r="AB221" s="524">
        <v>0</v>
      </c>
      <c r="AC221" s="524">
        <v>0</v>
      </c>
      <c r="AD221" s="524">
        <v>17</v>
      </c>
      <c r="AE221" s="524">
        <v>8</v>
      </c>
      <c r="AF221" s="524">
        <v>5</v>
      </c>
      <c r="AG221" s="524">
        <v>0</v>
      </c>
      <c r="AH221" s="524">
        <v>0</v>
      </c>
      <c r="AI221" s="524">
        <v>0</v>
      </c>
      <c r="AJ221" s="395">
        <v>1</v>
      </c>
      <c r="AK221" s="395">
        <v>0</v>
      </c>
      <c r="AL221" s="395">
        <v>5</v>
      </c>
      <c r="AM221" s="395">
        <v>5</v>
      </c>
      <c r="AN221" s="395">
        <v>0</v>
      </c>
      <c r="AO221" s="525">
        <v>0</v>
      </c>
      <c r="AP221" s="396">
        <v>0</v>
      </c>
      <c r="AQ221" s="526">
        <v>13</v>
      </c>
      <c r="AR221" s="527">
        <v>13</v>
      </c>
      <c r="AS221" s="527">
        <v>13</v>
      </c>
      <c r="AT221" s="527">
        <v>0</v>
      </c>
      <c r="AU221" s="527">
        <v>4</v>
      </c>
      <c r="AV221" s="395">
        <v>1</v>
      </c>
      <c r="AW221" s="395">
        <v>5</v>
      </c>
      <c r="AX221" s="395">
        <v>13</v>
      </c>
      <c r="AY221" s="395">
        <v>2</v>
      </c>
      <c r="AZ221" s="395">
        <v>0</v>
      </c>
      <c r="BA221" s="422"/>
      <c r="BB221" s="422"/>
      <c r="BC221" s="422"/>
      <c r="BD221" s="422"/>
      <c r="BE221" s="422"/>
      <c r="BF221" s="422"/>
      <c r="BG221" s="422"/>
      <c r="BH221" s="422"/>
      <c r="BI221" s="423">
        <f t="shared" si="9"/>
        <v>13</v>
      </c>
      <c r="BJ221" s="422"/>
      <c r="BK221" s="422"/>
      <c r="BL221" s="422"/>
      <c r="BM221" s="422"/>
      <c r="BN221" s="422"/>
      <c r="BO221" s="528">
        <v>1.61</v>
      </c>
      <c r="BP221" s="423">
        <f t="shared" si="10"/>
        <v>13</v>
      </c>
      <c r="BQ221" s="422"/>
      <c r="BR221" s="422"/>
      <c r="BS221" s="422"/>
      <c r="BT221" s="422"/>
      <c r="BU221" s="422"/>
      <c r="BV221" s="422"/>
      <c r="BW221" s="422"/>
      <c r="BX221" s="422"/>
      <c r="BY221" s="422"/>
      <c r="BZ221" s="422"/>
      <c r="CA221" s="422"/>
      <c r="CB221" s="422"/>
      <c r="CC221" s="422"/>
      <c r="CD221" s="422"/>
      <c r="CE221" s="422"/>
      <c r="CF221" s="422"/>
      <c r="CG221" s="547"/>
    </row>
    <row r="222" spans="1:85" ht="16.5" customHeight="1">
      <c r="A222" s="80">
        <v>218</v>
      </c>
      <c r="B222" s="86" t="s">
        <v>1176</v>
      </c>
      <c r="C222" s="88" t="s">
        <v>28</v>
      </c>
      <c r="D222" s="86" t="s">
        <v>2233</v>
      </c>
      <c r="E222" s="86" t="s">
        <v>1154</v>
      </c>
      <c r="F222" s="91" t="s">
        <v>724</v>
      </c>
      <c r="G222" s="90" t="s">
        <v>1177</v>
      </c>
      <c r="H222" s="512">
        <v>4</v>
      </c>
      <c r="I222" s="390" t="s">
        <v>26</v>
      </c>
      <c r="J222" s="390"/>
      <c r="K222" s="88" t="s">
        <v>5123</v>
      </c>
      <c r="L222" s="522">
        <v>2</v>
      </c>
      <c r="M222" s="367">
        <v>1</v>
      </c>
      <c r="N222" s="367">
        <v>1</v>
      </c>
      <c r="O222" s="523">
        <v>50</v>
      </c>
      <c r="P222" s="523">
        <v>1</v>
      </c>
      <c r="Q222" s="523">
        <v>3</v>
      </c>
      <c r="R222" s="523">
        <v>10</v>
      </c>
      <c r="S222" s="523">
        <v>0</v>
      </c>
      <c r="T222" s="523">
        <v>0</v>
      </c>
      <c r="U222" s="524">
        <v>0</v>
      </c>
      <c r="V222" s="524">
        <v>0</v>
      </c>
      <c r="W222" s="524">
        <v>0</v>
      </c>
      <c r="X222" s="524">
        <v>0</v>
      </c>
      <c r="Y222" s="524">
        <v>0</v>
      </c>
      <c r="Z222" s="524">
        <v>0</v>
      </c>
      <c r="AA222" s="524">
        <v>3</v>
      </c>
      <c r="AB222" s="524">
        <v>1</v>
      </c>
      <c r="AC222" s="524">
        <v>0</v>
      </c>
      <c r="AD222" s="524">
        <v>79</v>
      </c>
      <c r="AE222" s="524">
        <v>4</v>
      </c>
      <c r="AF222" s="524">
        <v>3</v>
      </c>
      <c r="AG222" s="524">
        <v>0</v>
      </c>
      <c r="AH222" s="524">
        <v>0</v>
      </c>
      <c r="AI222" s="524">
        <v>0</v>
      </c>
      <c r="AJ222" s="395">
        <v>1</v>
      </c>
      <c r="AK222" s="395">
        <v>0</v>
      </c>
      <c r="AL222" s="395">
        <v>7</v>
      </c>
      <c r="AM222" s="395">
        <v>7</v>
      </c>
      <c r="AN222" s="395">
        <v>0</v>
      </c>
      <c r="AO222" s="525">
        <v>0</v>
      </c>
      <c r="AP222" s="396">
        <v>0</v>
      </c>
      <c r="AQ222" s="526">
        <v>40</v>
      </c>
      <c r="AR222" s="527">
        <v>40</v>
      </c>
      <c r="AS222" s="527">
        <v>40</v>
      </c>
      <c r="AT222" s="527">
        <v>0</v>
      </c>
      <c r="AU222" s="527">
        <v>11</v>
      </c>
      <c r="AV222" s="395">
        <v>2</v>
      </c>
      <c r="AW222" s="395">
        <v>4</v>
      </c>
      <c r="AX222" s="395">
        <v>40</v>
      </c>
      <c r="AY222" s="395">
        <v>2</v>
      </c>
      <c r="AZ222" s="395">
        <v>0</v>
      </c>
      <c r="BA222" s="422"/>
      <c r="BB222" s="422"/>
      <c r="BC222" s="422"/>
      <c r="BD222" s="422"/>
      <c r="BE222" s="422"/>
      <c r="BF222" s="422"/>
      <c r="BG222" s="422"/>
      <c r="BH222" s="422"/>
      <c r="BI222" s="423">
        <f t="shared" si="9"/>
        <v>40</v>
      </c>
      <c r="BJ222" s="422"/>
      <c r="BK222" s="422"/>
      <c r="BL222" s="422"/>
      <c r="BM222" s="422"/>
      <c r="BN222" s="422"/>
      <c r="BO222" s="528">
        <v>0</v>
      </c>
      <c r="BP222" s="423">
        <f t="shared" si="10"/>
        <v>40</v>
      </c>
      <c r="BQ222" s="422"/>
      <c r="BR222" s="422"/>
      <c r="BS222" s="422"/>
      <c r="BT222" s="422"/>
      <c r="BU222" s="422"/>
      <c r="BV222" s="422"/>
      <c r="BW222" s="422"/>
      <c r="BX222" s="422"/>
      <c r="BY222" s="422"/>
      <c r="BZ222" s="422"/>
      <c r="CA222" s="422"/>
      <c r="CB222" s="422"/>
      <c r="CC222" s="422"/>
      <c r="CD222" s="422"/>
      <c r="CE222" s="422"/>
      <c r="CF222" s="422"/>
      <c r="CG222" s="547"/>
    </row>
    <row r="223" spans="1:85" ht="16.5" customHeight="1">
      <c r="A223" s="80">
        <v>219</v>
      </c>
      <c r="B223" s="86" t="s">
        <v>1178</v>
      </c>
      <c r="C223" s="88" t="s">
        <v>28</v>
      </c>
      <c r="D223" s="86" t="s">
        <v>2233</v>
      </c>
      <c r="E223" s="86" t="s">
        <v>1154</v>
      </c>
      <c r="F223" s="87" t="s">
        <v>727</v>
      </c>
      <c r="G223" s="90" t="s">
        <v>1179</v>
      </c>
      <c r="H223" s="512">
        <v>3</v>
      </c>
      <c r="I223" s="390" t="s">
        <v>26</v>
      </c>
      <c r="J223" s="390" t="s">
        <v>35</v>
      </c>
      <c r="K223" s="88" t="s">
        <v>5123</v>
      </c>
      <c r="L223" s="522">
        <v>3</v>
      </c>
      <c r="M223" s="367">
        <v>1</v>
      </c>
      <c r="N223" s="367">
        <v>1</v>
      </c>
      <c r="O223" s="523">
        <v>27</v>
      </c>
      <c r="P223" s="523">
        <v>0</v>
      </c>
      <c r="Q223" s="523">
        <v>2</v>
      </c>
      <c r="R223" s="523">
        <v>6</v>
      </c>
      <c r="S223" s="523">
        <v>0</v>
      </c>
      <c r="T223" s="523">
        <v>0</v>
      </c>
      <c r="U223" s="524">
        <v>0</v>
      </c>
      <c r="V223" s="524">
        <v>0</v>
      </c>
      <c r="W223" s="524">
        <v>0</v>
      </c>
      <c r="X223" s="524">
        <v>0</v>
      </c>
      <c r="Y223" s="524">
        <v>0</v>
      </c>
      <c r="Z223" s="524">
        <v>0</v>
      </c>
      <c r="AA223" s="524">
        <v>0</v>
      </c>
      <c r="AB223" s="524">
        <v>0</v>
      </c>
      <c r="AC223" s="524">
        <v>0</v>
      </c>
      <c r="AD223" s="524">
        <v>55</v>
      </c>
      <c r="AE223" s="524">
        <v>2</v>
      </c>
      <c r="AF223" s="524">
        <v>3</v>
      </c>
      <c r="AG223" s="524">
        <v>0</v>
      </c>
      <c r="AH223" s="524">
        <v>0</v>
      </c>
      <c r="AI223" s="524">
        <v>0</v>
      </c>
      <c r="AJ223" s="395">
        <v>1</v>
      </c>
      <c r="AK223" s="395">
        <v>0</v>
      </c>
      <c r="AL223" s="395">
        <v>7</v>
      </c>
      <c r="AM223" s="395">
        <v>7</v>
      </c>
      <c r="AN223" s="395">
        <v>0</v>
      </c>
      <c r="AO223" s="525">
        <v>0</v>
      </c>
      <c r="AP223" s="396">
        <v>0</v>
      </c>
      <c r="AQ223" s="526">
        <v>51</v>
      </c>
      <c r="AR223" s="527">
        <v>51</v>
      </c>
      <c r="AS223" s="527">
        <v>51</v>
      </c>
      <c r="AT223" s="527">
        <v>0</v>
      </c>
      <c r="AU223" s="527">
        <v>10</v>
      </c>
      <c r="AV223" s="395">
        <v>1</v>
      </c>
      <c r="AW223" s="395">
        <v>7</v>
      </c>
      <c r="AX223" s="395">
        <v>51</v>
      </c>
      <c r="AY223" s="395">
        <v>2</v>
      </c>
      <c r="AZ223" s="395">
        <v>0</v>
      </c>
      <c r="BA223" s="422"/>
      <c r="BB223" s="422"/>
      <c r="BC223" s="422"/>
      <c r="BD223" s="422"/>
      <c r="BE223" s="422"/>
      <c r="BF223" s="422"/>
      <c r="BG223" s="422"/>
      <c r="BH223" s="422"/>
      <c r="BI223" s="423">
        <f t="shared" si="9"/>
        <v>51</v>
      </c>
      <c r="BJ223" s="422"/>
      <c r="BK223" s="422"/>
      <c r="BL223" s="422"/>
      <c r="BM223" s="422"/>
      <c r="BN223" s="422"/>
      <c r="BO223" s="528">
        <v>0.02</v>
      </c>
      <c r="BP223" s="423">
        <f t="shared" si="10"/>
        <v>51</v>
      </c>
      <c r="BQ223" s="422"/>
      <c r="BR223" s="422"/>
      <c r="BS223" s="422"/>
      <c r="BT223" s="422"/>
      <c r="BU223" s="422"/>
      <c r="BV223" s="422"/>
      <c r="BW223" s="422"/>
      <c r="BX223" s="422"/>
      <c r="BY223" s="422"/>
      <c r="BZ223" s="422"/>
      <c r="CA223" s="422"/>
      <c r="CB223" s="422"/>
      <c r="CC223" s="422"/>
      <c r="CD223" s="422"/>
      <c r="CE223" s="422"/>
      <c r="CF223" s="422"/>
      <c r="CG223" s="547"/>
    </row>
    <row r="224" spans="1:85" ht="16.5" customHeight="1">
      <c r="A224" s="81">
        <v>220</v>
      </c>
      <c r="B224" s="86" t="s">
        <v>1180</v>
      </c>
      <c r="C224" s="88" t="s">
        <v>28</v>
      </c>
      <c r="D224" s="86" t="s">
        <v>2233</v>
      </c>
      <c r="E224" s="86" t="s">
        <v>1154</v>
      </c>
      <c r="F224" s="89" t="s">
        <v>730</v>
      </c>
      <c r="G224" s="90" t="s">
        <v>1181</v>
      </c>
      <c r="H224" s="512">
        <v>1</v>
      </c>
      <c r="I224" s="390" t="s">
        <v>3597</v>
      </c>
      <c r="J224" s="390"/>
      <c r="K224" s="88" t="s">
        <v>5123</v>
      </c>
      <c r="L224" s="522">
        <v>0</v>
      </c>
      <c r="M224" s="367">
        <v>1</v>
      </c>
      <c r="N224" s="367">
        <v>1</v>
      </c>
      <c r="O224" s="523">
        <v>13</v>
      </c>
      <c r="P224" s="523">
        <v>0</v>
      </c>
      <c r="Q224" s="523">
        <v>0</v>
      </c>
      <c r="R224" s="523">
        <v>1</v>
      </c>
      <c r="S224" s="523">
        <v>0</v>
      </c>
      <c r="T224" s="523">
        <v>0</v>
      </c>
      <c r="U224" s="524">
        <v>0</v>
      </c>
      <c r="V224" s="524">
        <v>0</v>
      </c>
      <c r="W224" s="524">
        <v>0</v>
      </c>
      <c r="X224" s="524">
        <v>0</v>
      </c>
      <c r="Y224" s="524">
        <v>0</v>
      </c>
      <c r="Z224" s="524">
        <v>0</v>
      </c>
      <c r="AA224" s="524">
        <v>0</v>
      </c>
      <c r="AB224" s="524">
        <v>0</v>
      </c>
      <c r="AC224" s="524">
        <v>0</v>
      </c>
      <c r="AD224" s="524">
        <v>27</v>
      </c>
      <c r="AE224" s="524">
        <v>1</v>
      </c>
      <c r="AF224" s="524">
        <v>0</v>
      </c>
      <c r="AG224" s="524">
        <v>0</v>
      </c>
      <c r="AH224" s="524">
        <v>0</v>
      </c>
      <c r="AI224" s="524">
        <v>0</v>
      </c>
      <c r="AJ224" s="395">
        <v>1</v>
      </c>
      <c r="AK224" s="395">
        <v>0</v>
      </c>
      <c r="AL224" s="395">
        <v>0</v>
      </c>
      <c r="AM224" s="395">
        <v>2</v>
      </c>
      <c r="AN224" s="395">
        <v>0</v>
      </c>
      <c r="AO224" s="525">
        <v>0</v>
      </c>
      <c r="AP224" s="396">
        <v>0</v>
      </c>
      <c r="AQ224" s="526">
        <v>10</v>
      </c>
      <c r="AR224" s="527">
        <v>10</v>
      </c>
      <c r="AS224" s="527">
        <v>10</v>
      </c>
      <c r="AT224" s="527">
        <v>0</v>
      </c>
      <c r="AU224" s="527">
        <v>6</v>
      </c>
      <c r="AV224" s="395">
        <v>2</v>
      </c>
      <c r="AW224" s="395">
        <v>2</v>
      </c>
      <c r="AX224" s="395">
        <v>10</v>
      </c>
      <c r="AY224" s="395">
        <v>2</v>
      </c>
      <c r="AZ224" s="395">
        <v>0</v>
      </c>
      <c r="BA224" s="422"/>
      <c r="BB224" s="422"/>
      <c r="BC224" s="422"/>
      <c r="BD224" s="422"/>
      <c r="BE224" s="422"/>
      <c r="BF224" s="422"/>
      <c r="BG224" s="422"/>
      <c r="BH224" s="422"/>
      <c r="BI224" s="423">
        <f t="shared" si="9"/>
        <v>10</v>
      </c>
      <c r="BJ224" s="422"/>
      <c r="BK224" s="422"/>
      <c r="BL224" s="422"/>
      <c r="BM224" s="422"/>
      <c r="BN224" s="422"/>
      <c r="BO224" s="528">
        <v>1.0222</v>
      </c>
      <c r="BP224" s="423">
        <f t="shared" si="10"/>
        <v>10</v>
      </c>
      <c r="BQ224" s="422"/>
      <c r="BR224" s="422"/>
      <c r="BS224" s="422"/>
      <c r="BT224" s="422"/>
      <c r="BU224" s="422"/>
      <c r="BV224" s="422"/>
      <c r="BW224" s="422"/>
      <c r="BX224" s="422"/>
      <c r="BY224" s="422"/>
      <c r="BZ224" s="422"/>
      <c r="CA224" s="422"/>
      <c r="CB224" s="422"/>
      <c r="CC224" s="422"/>
      <c r="CD224" s="422"/>
      <c r="CE224" s="422"/>
      <c r="CF224" s="422"/>
      <c r="CG224" s="547"/>
    </row>
    <row r="225" spans="1:85" ht="16.5" customHeight="1">
      <c r="A225" s="80">
        <v>221</v>
      </c>
      <c r="B225" s="86" t="s">
        <v>1182</v>
      </c>
      <c r="C225" s="88" t="s">
        <v>28</v>
      </c>
      <c r="D225" s="86" t="s">
        <v>2233</v>
      </c>
      <c r="E225" s="86" t="s">
        <v>1154</v>
      </c>
      <c r="F225" s="91" t="s">
        <v>724</v>
      </c>
      <c r="G225" s="90" t="s">
        <v>1183</v>
      </c>
      <c r="H225" s="512">
        <v>4</v>
      </c>
      <c r="I225" s="390" t="s">
        <v>26</v>
      </c>
      <c r="J225" s="390"/>
      <c r="K225" s="88" t="s">
        <v>5123</v>
      </c>
      <c r="L225" s="522">
        <v>2</v>
      </c>
      <c r="M225" s="367">
        <v>1</v>
      </c>
      <c r="N225" s="367">
        <v>1</v>
      </c>
      <c r="O225" s="523">
        <v>34</v>
      </c>
      <c r="P225" s="523">
        <v>0</v>
      </c>
      <c r="Q225" s="523">
        <v>1</v>
      </c>
      <c r="R225" s="523">
        <v>10</v>
      </c>
      <c r="S225" s="523">
        <v>0</v>
      </c>
      <c r="T225" s="523">
        <v>0</v>
      </c>
      <c r="U225" s="524">
        <v>0</v>
      </c>
      <c r="V225" s="524">
        <v>0</v>
      </c>
      <c r="W225" s="524">
        <v>0</v>
      </c>
      <c r="X225" s="524">
        <v>0</v>
      </c>
      <c r="Y225" s="524">
        <v>0</v>
      </c>
      <c r="Z225" s="524">
        <v>0</v>
      </c>
      <c r="AA225" s="524">
        <v>0</v>
      </c>
      <c r="AB225" s="524">
        <v>0</v>
      </c>
      <c r="AC225" s="524">
        <v>0</v>
      </c>
      <c r="AD225" s="524">
        <v>53</v>
      </c>
      <c r="AE225" s="524">
        <v>5</v>
      </c>
      <c r="AF225" s="524">
        <v>0</v>
      </c>
      <c r="AG225" s="524">
        <v>1</v>
      </c>
      <c r="AH225" s="524">
        <v>0</v>
      </c>
      <c r="AI225" s="524">
        <v>0</v>
      </c>
      <c r="AJ225" s="395">
        <v>1</v>
      </c>
      <c r="AK225" s="395">
        <v>0</v>
      </c>
      <c r="AL225" s="395">
        <v>8</v>
      </c>
      <c r="AM225" s="395">
        <v>8</v>
      </c>
      <c r="AN225" s="395">
        <v>0</v>
      </c>
      <c r="AO225" s="525">
        <v>0</v>
      </c>
      <c r="AP225" s="396">
        <v>0</v>
      </c>
      <c r="AQ225" s="526">
        <v>43</v>
      </c>
      <c r="AR225" s="527">
        <v>43</v>
      </c>
      <c r="AS225" s="527">
        <v>43</v>
      </c>
      <c r="AT225" s="527">
        <v>0</v>
      </c>
      <c r="AU225" s="527">
        <v>10</v>
      </c>
      <c r="AV225" s="395">
        <v>2</v>
      </c>
      <c r="AW225" s="395">
        <v>12</v>
      </c>
      <c r="AX225" s="395">
        <v>45</v>
      </c>
      <c r="AY225" s="395">
        <v>2</v>
      </c>
      <c r="AZ225" s="395">
        <v>0</v>
      </c>
      <c r="BA225" s="422"/>
      <c r="BB225" s="422"/>
      <c r="BC225" s="422"/>
      <c r="BD225" s="422"/>
      <c r="BE225" s="422"/>
      <c r="BF225" s="422"/>
      <c r="BG225" s="422"/>
      <c r="BH225" s="422"/>
      <c r="BI225" s="423">
        <f t="shared" si="9"/>
        <v>43</v>
      </c>
      <c r="BJ225" s="422"/>
      <c r="BK225" s="422"/>
      <c r="BL225" s="422"/>
      <c r="BM225" s="422"/>
      <c r="BN225" s="422"/>
      <c r="BO225" s="528">
        <v>0</v>
      </c>
      <c r="BP225" s="423">
        <f t="shared" si="10"/>
        <v>43</v>
      </c>
      <c r="BQ225" s="422"/>
      <c r="BR225" s="422"/>
      <c r="BS225" s="422"/>
      <c r="BT225" s="422"/>
      <c r="BU225" s="422"/>
      <c r="BV225" s="422"/>
      <c r="BW225" s="422"/>
      <c r="BX225" s="422"/>
      <c r="BY225" s="422"/>
      <c r="BZ225" s="422"/>
      <c r="CA225" s="422"/>
      <c r="CB225" s="422"/>
      <c r="CC225" s="422"/>
      <c r="CD225" s="422"/>
      <c r="CE225" s="422"/>
      <c r="CF225" s="422"/>
      <c r="CG225" s="547"/>
    </row>
    <row r="226" spans="1:85" ht="16.5" customHeight="1">
      <c r="A226" s="80">
        <v>222</v>
      </c>
      <c r="B226" s="86" t="s">
        <v>1184</v>
      </c>
      <c r="C226" s="88" t="s">
        <v>28</v>
      </c>
      <c r="D226" s="86" t="s">
        <v>2233</v>
      </c>
      <c r="E226" s="86" t="s">
        <v>1154</v>
      </c>
      <c r="F226" s="91" t="s">
        <v>724</v>
      </c>
      <c r="G226" s="90" t="s">
        <v>1185</v>
      </c>
      <c r="H226" s="512">
        <v>2</v>
      </c>
      <c r="I226" s="390" t="s">
        <v>26</v>
      </c>
      <c r="J226" s="390"/>
      <c r="K226" s="88" t="s">
        <v>5123</v>
      </c>
      <c r="L226" s="522">
        <v>2</v>
      </c>
      <c r="M226" s="367">
        <v>1</v>
      </c>
      <c r="N226" s="367">
        <v>1</v>
      </c>
      <c r="O226" s="523">
        <v>22</v>
      </c>
      <c r="P226" s="523">
        <v>0</v>
      </c>
      <c r="Q226" s="523">
        <v>8</v>
      </c>
      <c r="R226" s="523">
        <v>1</v>
      </c>
      <c r="S226" s="523">
        <v>0</v>
      </c>
      <c r="T226" s="523">
        <v>3</v>
      </c>
      <c r="U226" s="524">
        <v>0</v>
      </c>
      <c r="V226" s="524">
        <v>0</v>
      </c>
      <c r="W226" s="524">
        <v>0</v>
      </c>
      <c r="X226" s="524">
        <v>0</v>
      </c>
      <c r="Y226" s="524">
        <v>0</v>
      </c>
      <c r="Z226" s="524">
        <v>0</v>
      </c>
      <c r="AA226" s="524">
        <v>0</v>
      </c>
      <c r="AB226" s="524">
        <v>0</v>
      </c>
      <c r="AC226" s="524">
        <v>0</v>
      </c>
      <c r="AD226" s="524">
        <v>46</v>
      </c>
      <c r="AE226" s="524">
        <v>5</v>
      </c>
      <c r="AF226" s="524">
        <v>7</v>
      </c>
      <c r="AG226" s="524">
        <v>0</v>
      </c>
      <c r="AH226" s="524">
        <v>0</v>
      </c>
      <c r="AI226" s="524">
        <v>0</v>
      </c>
      <c r="AJ226" s="395">
        <v>1</v>
      </c>
      <c r="AK226" s="395">
        <v>0</v>
      </c>
      <c r="AL226" s="395">
        <v>6</v>
      </c>
      <c r="AM226" s="395">
        <v>6</v>
      </c>
      <c r="AN226" s="395">
        <v>0</v>
      </c>
      <c r="AO226" s="525">
        <v>0</v>
      </c>
      <c r="AP226" s="396">
        <v>0</v>
      </c>
      <c r="AQ226" s="526">
        <v>29</v>
      </c>
      <c r="AR226" s="527">
        <v>29</v>
      </c>
      <c r="AS226" s="527">
        <v>29</v>
      </c>
      <c r="AT226" s="527">
        <v>0</v>
      </c>
      <c r="AU226" s="527">
        <v>9</v>
      </c>
      <c r="AV226" s="395">
        <v>3</v>
      </c>
      <c r="AW226" s="395">
        <v>9</v>
      </c>
      <c r="AX226" s="395">
        <v>30</v>
      </c>
      <c r="AY226" s="395">
        <v>2</v>
      </c>
      <c r="AZ226" s="395">
        <v>0</v>
      </c>
      <c r="BA226" s="422"/>
      <c r="BB226" s="422"/>
      <c r="BC226" s="422"/>
      <c r="BD226" s="422"/>
      <c r="BE226" s="422"/>
      <c r="BF226" s="422"/>
      <c r="BG226" s="422"/>
      <c r="BH226" s="422"/>
      <c r="BI226" s="423">
        <f t="shared" si="9"/>
        <v>29</v>
      </c>
      <c r="BJ226" s="422"/>
      <c r="BK226" s="422"/>
      <c r="BL226" s="422"/>
      <c r="BM226" s="422"/>
      <c r="BN226" s="422"/>
      <c r="BO226" s="528">
        <v>0</v>
      </c>
      <c r="BP226" s="423">
        <f t="shared" si="10"/>
        <v>29</v>
      </c>
      <c r="BQ226" s="422"/>
      <c r="BR226" s="422"/>
      <c r="BS226" s="422"/>
      <c r="BT226" s="422"/>
      <c r="BU226" s="422"/>
      <c r="BV226" s="422"/>
      <c r="BW226" s="422"/>
      <c r="BX226" s="422"/>
      <c r="BY226" s="422"/>
      <c r="BZ226" s="422"/>
      <c r="CA226" s="422"/>
      <c r="CB226" s="422"/>
      <c r="CC226" s="422"/>
      <c r="CD226" s="422"/>
      <c r="CE226" s="422"/>
      <c r="CF226" s="422"/>
      <c r="CG226" s="547"/>
    </row>
    <row r="227" spans="1:85" ht="16.5" customHeight="1">
      <c r="A227" s="81">
        <v>223</v>
      </c>
      <c r="B227" s="86" t="s">
        <v>1186</v>
      </c>
      <c r="C227" s="88" t="s">
        <v>28</v>
      </c>
      <c r="D227" s="86" t="s">
        <v>2233</v>
      </c>
      <c r="E227" s="86" t="s">
        <v>1154</v>
      </c>
      <c r="F227" s="89" t="s">
        <v>730</v>
      </c>
      <c r="G227" s="90" t="s">
        <v>1187</v>
      </c>
      <c r="H227" s="512">
        <v>4</v>
      </c>
      <c r="I227" s="390" t="s">
        <v>26</v>
      </c>
      <c r="J227" s="390" t="s">
        <v>35</v>
      </c>
      <c r="K227" s="88" t="s">
        <v>5123</v>
      </c>
      <c r="L227" s="522">
        <v>3</v>
      </c>
      <c r="M227" s="367">
        <v>1</v>
      </c>
      <c r="N227" s="367">
        <v>1</v>
      </c>
      <c r="O227" s="523">
        <v>27</v>
      </c>
      <c r="P227" s="523">
        <v>0</v>
      </c>
      <c r="Q227" s="523">
        <v>4</v>
      </c>
      <c r="R227" s="523">
        <v>13</v>
      </c>
      <c r="S227" s="523">
        <v>0</v>
      </c>
      <c r="T227" s="523">
        <v>0</v>
      </c>
      <c r="U227" s="524">
        <v>0</v>
      </c>
      <c r="V227" s="524">
        <v>0</v>
      </c>
      <c r="W227" s="524">
        <v>0</v>
      </c>
      <c r="X227" s="524">
        <v>0</v>
      </c>
      <c r="Y227" s="524">
        <v>0</v>
      </c>
      <c r="Z227" s="524">
        <v>0</v>
      </c>
      <c r="AA227" s="524">
        <v>0</v>
      </c>
      <c r="AB227" s="524">
        <v>0</v>
      </c>
      <c r="AC227" s="524">
        <v>0</v>
      </c>
      <c r="AD227" s="524">
        <v>40</v>
      </c>
      <c r="AE227" s="524">
        <v>4</v>
      </c>
      <c r="AF227" s="524">
        <v>4</v>
      </c>
      <c r="AG227" s="524">
        <v>0</v>
      </c>
      <c r="AH227" s="524">
        <v>0</v>
      </c>
      <c r="AI227" s="524">
        <v>0</v>
      </c>
      <c r="AJ227" s="395">
        <v>1</v>
      </c>
      <c r="AK227" s="395">
        <v>0</v>
      </c>
      <c r="AL227" s="395">
        <v>10</v>
      </c>
      <c r="AM227" s="395">
        <v>10</v>
      </c>
      <c r="AN227" s="395">
        <v>0</v>
      </c>
      <c r="AO227" s="525">
        <v>0</v>
      </c>
      <c r="AP227" s="396">
        <v>0</v>
      </c>
      <c r="AQ227" s="526">
        <v>30</v>
      </c>
      <c r="AR227" s="527">
        <v>31</v>
      </c>
      <c r="AS227" s="527">
        <v>31</v>
      </c>
      <c r="AT227" s="527">
        <v>0</v>
      </c>
      <c r="AU227" s="527">
        <v>8</v>
      </c>
      <c r="AV227" s="395">
        <v>2</v>
      </c>
      <c r="AW227" s="395">
        <v>8</v>
      </c>
      <c r="AX227" s="395">
        <v>32</v>
      </c>
      <c r="AY227" s="395">
        <v>2</v>
      </c>
      <c r="AZ227" s="395">
        <v>0</v>
      </c>
      <c r="BA227" s="422"/>
      <c r="BB227" s="422"/>
      <c r="BC227" s="422"/>
      <c r="BD227" s="422"/>
      <c r="BE227" s="422"/>
      <c r="BF227" s="422"/>
      <c r="BG227" s="422"/>
      <c r="BH227" s="422"/>
      <c r="BI227" s="423">
        <f t="shared" si="9"/>
        <v>31</v>
      </c>
      <c r="BJ227" s="422"/>
      <c r="BK227" s="422"/>
      <c r="BL227" s="422"/>
      <c r="BM227" s="422"/>
      <c r="BN227" s="422"/>
      <c r="BO227" s="528">
        <v>3</v>
      </c>
      <c r="BP227" s="423">
        <f t="shared" si="10"/>
        <v>31</v>
      </c>
      <c r="BQ227" s="422"/>
      <c r="BR227" s="422"/>
      <c r="BS227" s="422"/>
      <c r="BT227" s="422"/>
      <c r="BU227" s="422"/>
      <c r="BV227" s="422"/>
      <c r="BW227" s="422"/>
      <c r="BX227" s="422"/>
      <c r="BY227" s="422"/>
      <c r="BZ227" s="422"/>
      <c r="CA227" s="422"/>
      <c r="CB227" s="422"/>
      <c r="CC227" s="422"/>
      <c r="CD227" s="422"/>
      <c r="CE227" s="422"/>
      <c r="CF227" s="422"/>
      <c r="CG227" s="547"/>
    </row>
    <row r="228" spans="1:85" ht="16.5" customHeight="1">
      <c r="A228" s="80">
        <v>224</v>
      </c>
      <c r="B228" s="86" t="s">
        <v>1188</v>
      </c>
      <c r="C228" s="88" t="s">
        <v>28</v>
      </c>
      <c r="D228" s="86" t="s">
        <v>2233</v>
      </c>
      <c r="E228" s="86" t="s">
        <v>1154</v>
      </c>
      <c r="F228" s="89" t="s">
        <v>730</v>
      </c>
      <c r="G228" s="90" t="s">
        <v>1189</v>
      </c>
      <c r="H228" s="512">
        <v>2</v>
      </c>
      <c r="I228" s="390" t="s">
        <v>26</v>
      </c>
      <c r="J228" s="390" t="s">
        <v>35</v>
      </c>
      <c r="K228" s="88" t="s">
        <v>5123</v>
      </c>
      <c r="L228" s="522">
        <v>3</v>
      </c>
      <c r="M228" s="367">
        <v>1</v>
      </c>
      <c r="N228" s="367">
        <v>1</v>
      </c>
      <c r="O228" s="523">
        <v>54</v>
      </c>
      <c r="P228" s="523">
        <v>0</v>
      </c>
      <c r="Q228" s="523">
        <v>0</v>
      </c>
      <c r="R228" s="523">
        <v>4</v>
      </c>
      <c r="S228" s="523">
        <v>0</v>
      </c>
      <c r="T228" s="523">
        <v>0</v>
      </c>
      <c r="U228" s="524">
        <v>0</v>
      </c>
      <c r="V228" s="524">
        <v>0</v>
      </c>
      <c r="W228" s="524">
        <v>0</v>
      </c>
      <c r="X228" s="524">
        <v>0</v>
      </c>
      <c r="Y228" s="524">
        <v>0</v>
      </c>
      <c r="Z228" s="524">
        <v>0</v>
      </c>
      <c r="AA228" s="524">
        <v>84</v>
      </c>
      <c r="AB228" s="524">
        <v>1</v>
      </c>
      <c r="AC228" s="524">
        <v>0</v>
      </c>
      <c r="AD228" s="524">
        <v>0</v>
      </c>
      <c r="AE228" s="524">
        <v>0</v>
      </c>
      <c r="AF228" s="524">
        <v>0</v>
      </c>
      <c r="AG228" s="524">
        <v>0</v>
      </c>
      <c r="AH228" s="524">
        <v>0</v>
      </c>
      <c r="AI228" s="524">
        <v>0</v>
      </c>
      <c r="AJ228" s="395">
        <v>1</v>
      </c>
      <c r="AK228" s="395">
        <v>0</v>
      </c>
      <c r="AL228" s="395">
        <v>6</v>
      </c>
      <c r="AM228" s="395">
        <v>5</v>
      </c>
      <c r="AN228" s="395">
        <v>9</v>
      </c>
      <c r="AO228" s="525">
        <v>0</v>
      </c>
      <c r="AP228" s="396">
        <v>0</v>
      </c>
      <c r="AQ228" s="526">
        <v>38</v>
      </c>
      <c r="AR228" s="527">
        <v>38</v>
      </c>
      <c r="AS228" s="527">
        <v>38</v>
      </c>
      <c r="AT228" s="527">
        <v>0</v>
      </c>
      <c r="AU228" s="527">
        <v>12</v>
      </c>
      <c r="AV228" s="395">
        <v>2</v>
      </c>
      <c r="AW228" s="395">
        <v>6</v>
      </c>
      <c r="AX228" s="395">
        <v>38</v>
      </c>
      <c r="AY228" s="395">
        <v>2</v>
      </c>
      <c r="AZ228" s="395">
        <v>0</v>
      </c>
      <c r="BA228" s="422"/>
      <c r="BB228" s="422"/>
      <c r="BC228" s="422"/>
      <c r="BD228" s="422"/>
      <c r="BE228" s="422"/>
      <c r="BF228" s="422"/>
      <c r="BG228" s="422"/>
      <c r="BH228" s="422"/>
      <c r="BI228" s="423">
        <f t="shared" si="9"/>
        <v>38</v>
      </c>
      <c r="BJ228" s="422"/>
      <c r="BK228" s="422"/>
      <c r="BL228" s="422"/>
      <c r="BM228" s="422"/>
      <c r="BN228" s="422"/>
      <c r="BO228" s="528">
        <v>0.93</v>
      </c>
      <c r="BP228" s="423">
        <f t="shared" si="10"/>
        <v>38</v>
      </c>
      <c r="BQ228" s="422"/>
      <c r="BR228" s="422"/>
      <c r="BS228" s="422"/>
      <c r="BT228" s="422"/>
      <c r="BU228" s="422"/>
      <c r="BV228" s="422"/>
      <c r="BW228" s="422"/>
      <c r="BX228" s="422"/>
      <c r="BY228" s="422"/>
      <c r="BZ228" s="422"/>
      <c r="CA228" s="422"/>
      <c r="CB228" s="422"/>
      <c r="CC228" s="422"/>
      <c r="CD228" s="422"/>
      <c r="CE228" s="422"/>
      <c r="CF228" s="422"/>
      <c r="CG228" s="547"/>
    </row>
    <row r="229" spans="1:85" ht="16.5" customHeight="1">
      <c r="A229" s="80">
        <v>225</v>
      </c>
      <c r="B229" s="86" t="s">
        <v>1190</v>
      </c>
      <c r="C229" s="88" t="s">
        <v>28</v>
      </c>
      <c r="D229" s="86" t="s">
        <v>2233</v>
      </c>
      <c r="E229" s="86" t="s">
        <v>1154</v>
      </c>
      <c r="F229" s="87" t="s">
        <v>727</v>
      </c>
      <c r="G229" s="90" t="s">
        <v>1191</v>
      </c>
      <c r="H229" s="512">
        <v>6</v>
      </c>
      <c r="I229" s="390" t="s">
        <v>26</v>
      </c>
      <c r="J229" s="390" t="s">
        <v>35</v>
      </c>
      <c r="K229" s="88" t="s">
        <v>5123</v>
      </c>
      <c r="L229" s="522">
        <v>3</v>
      </c>
      <c r="M229" s="367">
        <v>1</v>
      </c>
      <c r="N229" s="367">
        <v>1</v>
      </c>
      <c r="O229" s="523">
        <v>21</v>
      </c>
      <c r="P229" s="523">
        <v>4</v>
      </c>
      <c r="Q229" s="523">
        <v>0</v>
      </c>
      <c r="R229" s="523">
        <v>2</v>
      </c>
      <c r="S229" s="523">
        <v>0</v>
      </c>
      <c r="T229" s="523">
        <v>0</v>
      </c>
      <c r="U229" s="524">
        <v>0</v>
      </c>
      <c r="V229" s="524">
        <v>0</v>
      </c>
      <c r="W229" s="524">
        <v>0</v>
      </c>
      <c r="X229" s="524">
        <v>0</v>
      </c>
      <c r="Y229" s="524">
        <v>0</v>
      </c>
      <c r="Z229" s="524">
        <v>0</v>
      </c>
      <c r="AA229" s="524">
        <v>6</v>
      </c>
      <c r="AB229" s="524">
        <v>2</v>
      </c>
      <c r="AC229" s="524">
        <v>0</v>
      </c>
      <c r="AD229" s="524">
        <v>23</v>
      </c>
      <c r="AE229" s="524">
        <v>1</v>
      </c>
      <c r="AF229" s="524">
        <v>0</v>
      </c>
      <c r="AG229" s="524">
        <v>0</v>
      </c>
      <c r="AH229" s="524">
        <v>0</v>
      </c>
      <c r="AI229" s="524">
        <v>0</v>
      </c>
      <c r="AJ229" s="395">
        <v>1</v>
      </c>
      <c r="AK229" s="395">
        <v>0</v>
      </c>
      <c r="AL229" s="395">
        <v>10</v>
      </c>
      <c r="AM229" s="395">
        <v>8</v>
      </c>
      <c r="AN229" s="395">
        <v>0</v>
      </c>
      <c r="AO229" s="525">
        <v>0</v>
      </c>
      <c r="AP229" s="396">
        <v>0</v>
      </c>
      <c r="AQ229" s="526">
        <v>46</v>
      </c>
      <c r="AR229" s="527">
        <v>55</v>
      </c>
      <c r="AS229" s="527">
        <v>46</v>
      </c>
      <c r="AT229" s="527">
        <v>0</v>
      </c>
      <c r="AU229" s="527">
        <v>10</v>
      </c>
      <c r="AV229" s="395">
        <v>2</v>
      </c>
      <c r="AW229" s="395">
        <v>6</v>
      </c>
      <c r="AX229" s="395">
        <v>48</v>
      </c>
      <c r="AY229" s="395">
        <v>2</v>
      </c>
      <c r="AZ229" s="395">
        <v>0</v>
      </c>
      <c r="BA229" s="422"/>
      <c r="BB229" s="422"/>
      <c r="BC229" s="422"/>
      <c r="BD229" s="422"/>
      <c r="BE229" s="422"/>
      <c r="BF229" s="422"/>
      <c r="BG229" s="422"/>
      <c r="BH229" s="422"/>
      <c r="BI229" s="423">
        <f t="shared" si="9"/>
        <v>46</v>
      </c>
      <c r="BJ229" s="422"/>
      <c r="BK229" s="422"/>
      <c r="BL229" s="422"/>
      <c r="BM229" s="422"/>
      <c r="BN229" s="422"/>
      <c r="BO229" s="528">
        <v>1.41</v>
      </c>
      <c r="BP229" s="423">
        <f t="shared" si="10"/>
        <v>46</v>
      </c>
      <c r="BQ229" s="422"/>
      <c r="BR229" s="422"/>
      <c r="BS229" s="422"/>
      <c r="BT229" s="422"/>
      <c r="BU229" s="422"/>
      <c r="BV229" s="422"/>
      <c r="BW229" s="422"/>
      <c r="BX229" s="422"/>
      <c r="BY229" s="422"/>
      <c r="BZ229" s="422"/>
      <c r="CA229" s="422"/>
      <c r="CB229" s="422"/>
      <c r="CC229" s="422"/>
      <c r="CD229" s="422"/>
      <c r="CE229" s="422"/>
      <c r="CF229" s="422"/>
      <c r="CG229" s="547"/>
    </row>
    <row r="230" spans="1:85" ht="16.5" customHeight="1">
      <c r="A230" s="81">
        <v>226</v>
      </c>
      <c r="B230" s="86" t="s">
        <v>1192</v>
      </c>
      <c r="C230" s="88" t="s">
        <v>28</v>
      </c>
      <c r="D230" s="86" t="s">
        <v>2233</v>
      </c>
      <c r="E230" s="86" t="s">
        <v>1154</v>
      </c>
      <c r="F230" s="87" t="s">
        <v>727</v>
      </c>
      <c r="G230" s="90" t="s">
        <v>1193</v>
      </c>
      <c r="H230" s="512">
        <v>2</v>
      </c>
      <c r="I230" s="390" t="s">
        <v>26</v>
      </c>
      <c r="J230" s="390" t="s">
        <v>35</v>
      </c>
      <c r="K230" s="88" t="s">
        <v>5123</v>
      </c>
      <c r="L230" s="522">
        <v>3</v>
      </c>
      <c r="M230" s="367">
        <v>1</v>
      </c>
      <c r="N230" s="367">
        <v>1</v>
      </c>
      <c r="O230" s="523">
        <v>26</v>
      </c>
      <c r="P230" s="523">
        <v>10</v>
      </c>
      <c r="Q230" s="523">
        <v>2</v>
      </c>
      <c r="R230" s="523">
        <v>1</v>
      </c>
      <c r="S230" s="523">
        <v>0</v>
      </c>
      <c r="T230" s="523">
        <v>0</v>
      </c>
      <c r="U230" s="524">
        <v>0</v>
      </c>
      <c r="V230" s="524">
        <v>0</v>
      </c>
      <c r="W230" s="524">
        <v>0</v>
      </c>
      <c r="X230" s="524">
        <v>0</v>
      </c>
      <c r="Y230" s="524">
        <v>0</v>
      </c>
      <c r="Z230" s="524">
        <v>0</v>
      </c>
      <c r="AA230" s="524">
        <v>31</v>
      </c>
      <c r="AB230" s="524">
        <v>17</v>
      </c>
      <c r="AC230" s="524">
        <v>1</v>
      </c>
      <c r="AD230" s="524">
        <v>22</v>
      </c>
      <c r="AE230" s="524">
        <v>2</v>
      </c>
      <c r="AF230" s="524">
        <v>3</v>
      </c>
      <c r="AG230" s="524">
        <v>0</v>
      </c>
      <c r="AH230" s="524">
        <v>0</v>
      </c>
      <c r="AI230" s="524">
        <v>0</v>
      </c>
      <c r="AJ230" s="395">
        <v>1</v>
      </c>
      <c r="AK230" s="395">
        <v>0</v>
      </c>
      <c r="AL230" s="395">
        <v>9</v>
      </c>
      <c r="AM230" s="395">
        <v>9</v>
      </c>
      <c r="AN230" s="395">
        <v>0</v>
      </c>
      <c r="AO230" s="525">
        <v>0</v>
      </c>
      <c r="AP230" s="396">
        <v>0</v>
      </c>
      <c r="AQ230" s="526">
        <v>49</v>
      </c>
      <c r="AR230" s="527">
        <v>49</v>
      </c>
      <c r="AS230" s="527">
        <v>49</v>
      </c>
      <c r="AT230" s="527">
        <v>0</v>
      </c>
      <c r="AU230" s="527">
        <v>8</v>
      </c>
      <c r="AV230" s="395">
        <v>2</v>
      </c>
      <c r="AW230" s="395">
        <v>9</v>
      </c>
      <c r="AX230" s="395">
        <v>49</v>
      </c>
      <c r="AY230" s="395">
        <v>2</v>
      </c>
      <c r="AZ230" s="395">
        <v>0</v>
      </c>
      <c r="BA230" s="422"/>
      <c r="BB230" s="422"/>
      <c r="BC230" s="422"/>
      <c r="BD230" s="422"/>
      <c r="BE230" s="422"/>
      <c r="BF230" s="422"/>
      <c r="BG230" s="422"/>
      <c r="BH230" s="422"/>
      <c r="BI230" s="423">
        <f t="shared" si="9"/>
        <v>49</v>
      </c>
      <c r="BJ230" s="422"/>
      <c r="BK230" s="422"/>
      <c r="BL230" s="422"/>
      <c r="BM230" s="422"/>
      <c r="BN230" s="422"/>
      <c r="BO230" s="528">
        <v>0</v>
      </c>
      <c r="BP230" s="423">
        <f t="shared" si="10"/>
        <v>49</v>
      </c>
      <c r="BQ230" s="422"/>
      <c r="BR230" s="422"/>
      <c r="BS230" s="422"/>
      <c r="BT230" s="422"/>
      <c r="BU230" s="422"/>
      <c r="BV230" s="422"/>
      <c r="BW230" s="422"/>
      <c r="BX230" s="422"/>
      <c r="BY230" s="422"/>
      <c r="BZ230" s="422"/>
      <c r="CA230" s="422"/>
      <c r="CB230" s="422"/>
      <c r="CC230" s="422"/>
      <c r="CD230" s="422"/>
      <c r="CE230" s="422"/>
      <c r="CF230" s="422"/>
      <c r="CG230" s="547"/>
    </row>
    <row r="231" spans="1:85" ht="16.5" customHeight="1">
      <c r="A231" s="80">
        <v>227</v>
      </c>
      <c r="B231" s="86" t="s">
        <v>1194</v>
      </c>
      <c r="C231" s="88" t="s">
        <v>28</v>
      </c>
      <c r="D231" s="86" t="s">
        <v>2233</v>
      </c>
      <c r="E231" s="86" t="s">
        <v>1154</v>
      </c>
      <c r="F231" s="89" t="s">
        <v>730</v>
      </c>
      <c r="G231" s="90" t="s">
        <v>1195</v>
      </c>
      <c r="H231" s="512">
        <v>2</v>
      </c>
      <c r="I231" s="390" t="s">
        <v>26</v>
      </c>
      <c r="J231" s="390"/>
      <c r="K231" s="88" t="s">
        <v>5123</v>
      </c>
      <c r="L231" s="522">
        <v>2</v>
      </c>
      <c r="M231" s="367">
        <v>1</v>
      </c>
      <c r="N231" s="367">
        <v>1</v>
      </c>
      <c r="O231" s="523">
        <v>4</v>
      </c>
      <c r="P231" s="523">
        <v>0</v>
      </c>
      <c r="Q231" s="523">
        <v>0</v>
      </c>
      <c r="R231" s="523">
        <v>4</v>
      </c>
      <c r="S231" s="523">
        <v>0</v>
      </c>
      <c r="T231" s="523">
        <v>0</v>
      </c>
      <c r="U231" s="524">
        <v>0</v>
      </c>
      <c r="V231" s="524">
        <v>0</v>
      </c>
      <c r="W231" s="524">
        <v>0</v>
      </c>
      <c r="X231" s="524">
        <v>0</v>
      </c>
      <c r="Y231" s="524">
        <v>0</v>
      </c>
      <c r="Z231" s="524">
        <v>0</v>
      </c>
      <c r="AA231" s="524">
        <v>0</v>
      </c>
      <c r="AB231" s="524">
        <v>0</v>
      </c>
      <c r="AC231" s="524">
        <v>0</v>
      </c>
      <c r="AD231" s="524">
        <v>9</v>
      </c>
      <c r="AE231" s="524">
        <v>1</v>
      </c>
      <c r="AF231" s="524">
        <v>0</v>
      </c>
      <c r="AG231" s="524">
        <v>0</v>
      </c>
      <c r="AH231" s="524">
        <v>0</v>
      </c>
      <c r="AI231" s="524">
        <v>0</v>
      </c>
      <c r="AJ231" s="395">
        <v>1</v>
      </c>
      <c r="AK231" s="395">
        <v>0</v>
      </c>
      <c r="AL231" s="395">
        <v>2</v>
      </c>
      <c r="AM231" s="395">
        <v>2</v>
      </c>
      <c r="AN231" s="395">
        <v>0</v>
      </c>
      <c r="AO231" s="525">
        <v>0</v>
      </c>
      <c r="AP231" s="396">
        <v>0</v>
      </c>
      <c r="AQ231" s="526">
        <v>14</v>
      </c>
      <c r="AR231" s="527">
        <v>14</v>
      </c>
      <c r="AS231" s="527">
        <v>14</v>
      </c>
      <c r="AT231" s="527">
        <v>0</v>
      </c>
      <c r="AU231" s="527">
        <v>10</v>
      </c>
      <c r="AV231" s="395">
        <v>0</v>
      </c>
      <c r="AW231" s="395">
        <v>2</v>
      </c>
      <c r="AX231" s="395">
        <v>16</v>
      </c>
      <c r="AY231" s="395">
        <v>2</v>
      </c>
      <c r="AZ231" s="395">
        <v>0</v>
      </c>
      <c r="BA231" s="422"/>
      <c r="BB231" s="422"/>
      <c r="BC231" s="422"/>
      <c r="BD231" s="422"/>
      <c r="BE231" s="422"/>
      <c r="BF231" s="422"/>
      <c r="BG231" s="422"/>
      <c r="BH231" s="422"/>
      <c r="BI231" s="423">
        <f t="shared" si="9"/>
        <v>14</v>
      </c>
      <c r="BJ231" s="422"/>
      <c r="BK231" s="422"/>
      <c r="BL231" s="422"/>
      <c r="BM231" s="422"/>
      <c r="BN231" s="422"/>
      <c r="BO231" s="528">
        <v>0.35589999999999999</v>
      </c>
      <c r="BP231" s="423">
        <f t="shared" si="10"/>
        <v>14</v>
      </c>
      <c r="BQ231" s="422"/>
      <c r="BR231" s="422"/>
      <c r="BS231" s="422"/>
      <c r="BT231" s="422"/>
      <c r="BU231" s="422"/>
      <c r="BV231" s="422"/>
      <c r="BW231" s="422"/>
      <c r="BX231" s="422"/>
      <c r="BY231" s="422"/>
      <c r="BZ231" s="422"/>
      <c r="CA231" s="422"/>
      <c r="CB231" s="422"/>
      <c r="CC231" s="422"/>
      <c r="CD231" s="422"/>
      <c r="CE231" s="422"/>
      <c r="CF231" s="422"/>
      <c r="CG231" s="547"/>
    </row>
    <row r="232" spans="1:85" ht="16.5" customHeight="1">
      <c r="A232" s="80">
        <v>228</v>
      </c>
      <c r="B232" s="86" t="s">
        <v>1196</v>
      </c>
      <c r="C232" s="88" t="s">
        <v>28</v>
      </c>
      <c r="D232" s="86" t="s">
        <v>2233</v>
      </c>
      <c r="E232" s="86" t="s">
        <v>1154</v>
      </c>
      <c r="F232" s="87" t="s">
        <v>727</v>
      </c>
      <c r="G232" s="90" t="s">
        <v>1197</v>
      </c>
      <c r="H232" s="512">
        <v>2</v>
      </c>
      <c r="I232" s="390" t="s">
        <v>3647</v>
      </c>
      <c r="J232" s="390"/>
      <c r="K232" s="88" t="s">
        <v>5123</v>
      </c>
      <c r="L232" s="522">
        <v>0</v>
      </c>
      <c r="M232" s="367">
        <v>1</v>
      </c>
      <c r="N232" s="367">
        <v>1</v>
      </c>
      <c r="O232" s="523">
        <v>8</v>
      </c>
      <c r="P232" s="523">
        <v>0</v>
      </c>
      <c r="Q232" s="523">
        <v>0</v>
      </c>
      <c r="R232" s="523">
        <v>2</v>
      </c>
      <c r="S232" s="523">
        <v>0</v>
      </c>
      <c r="T232" s="523">
        <v>0</v>
      </c>
      <c r="U232" s="524">
        <v>0</v>
      </c>
      <c r="V232" s="524">
        <v>0</v>
      </c>
      <c r="W232" s="524">
        <v>0</v>
      </c>
      <c r="X232" s="524">
        <v>0</v>
      </c>
      <c r="Y232" s="524">
        <v>0</v>
      </c>
      <c r="Z232" s="524">
        <v>0</v>
      </c>
      <c r="AA232" s="524">
        <v>0</v>
      </c>
      <c r="AB232" s="524">
        <v>0</v>
      </c>
      <c r="AC232" s="524">
        <v>0</v>
      </c>
      <c r="AD232" s="524">
        <v>17</v>
      </c>
      <c r="AE232" s="524">
        <v>1</v>
      </c>
      <c r="AF232" s="524">
        <v>0</v>
      </c>
      <c r="AG232" s="524">
        <v>0</v>
      </c>
      <c r="AH232" s="524">
        <v>0</v>
      </c>
      <c r="AI232" s="524">
        <v>0</v>
      </c>
      <c r="AJ232" s="395">
        <v>1</v>
      </c>
      <c r="AK232" s="395">
        <v>0</v>
      </c>
      <c r="AL232" s="395">
        <v>1</v>
      </c>
      <c r="AM232" s="395">
        <v>1</v>
      </c>
      <c r="AN232" s="395">
        <v>0</v>
      </c>
      <c r="AO232" s="525">
        <v>0</v>
      </c>
      <c r="AP232" s="396">
        <v>0</v>
      </c>
      <c r="AQ232" s="526">
        <v>1</v>
      </c>
      <c r="AR232" s="527">
        <v>1</v>
      </c>
      <c r="AS232" s="527">
        <v>1</v>
      </c>
      <c r="AT232" s="527">
        <v>0</v>
      </c>
      <c r="AU232" s="527">
        <v>1</v>
      </c>
      <c r="AV232" s="395">
        <v>1</v>
      </c>
      <c r="AW232" s="395">
        <v>2</v>
      </c>
      <c r="AX232" s="395">
        <v>1</v>
      </c>
      <c r="AY232" s="395">
        <v>2</v>
      </c>
      <c r="AZ232" s="395">
        <v>0</v>
      </c>
      <c r="BA232" s="422"/>
      <c r="BB232" s="422"/>
      <c r="BC232" s="422"/>
      <c r="BD232" s="422"/>
      <c r="BE232" s="422"/>
      <c r="BF232" s="422"/>
      <c r="BG232" s="422"/>
      <c r="BH232" s="422"/>
      <c r="BI232" s="423">
        <f t="shared" si="9"/>
        <v>1</v>
      </c>
      <c r="BJ232" s="422"/>
      <c r="BK232" s="422"/>
      <c r="BL232" s="422"/>
      <c r="BM232" s="422"/>
      <c r="BN232" s="422"/>
      <c r="BO232" s="528">
        <v>0</v>
      </c>
      <c r="BP232" s="423">
        <f t="shared" si="10"/>
        <v>1</v>
      </c>
      <c r="BQ232" s="422"/>
      <c r="BR232" s="422"/>
      <c r="BS232" s="422"/>
      <c r="BT232" s="422"/>
      <c r="BU232" s="422"/>
      <c r="BV232" s="422"/>
      <c r="BW232" s="422"/>
      <c r="BX232" s="422"/>
      <c r="BY232" s="422"/>
      <c r="BZ232" s="422"/>
      <c r="CA232" s="422"/>
      <c r="CB232" s="422"/>
      <c r="CC232" s="422"/>
      <c r="CD232" s="422"/>
      <c r="CE232" s="422"/>
      <c r="CF232" s="422"/>
      <c r="CG232" s="547"/>
    </row>
    <row r="233" spans="1:85" ht="16.5" customHeight="1">
      <c r="A233" s="81">
        <v>229</v>
      </c>
      <c r="B233" s="86" t="s">
        <v>1198</v>
      </c>
      <c r="C233" s="88" t="s">
        <v>28</v>
      </c>
      <c r="D233" s="86" t="s">
        <v>2233</v>
      </c>
      <c r="E233" s="86" t="s">
        <v>1154</v>
      </c>
      <c r="F233" s="92" t="s">
        <v>784</v>
      </c>
      <c r="G233" s="90" t="s">
        <v>1199</v>
      </c>
      <c r="H233" s="512">
        <v>2</v>
      </c>
      <c r="I233" s="390" t="s">
        <v>26</v>
      </c>
      <c r="J233" s="390"/>
      <c r="K233" s="88" t="s">
        <v>5123</v>
      </c>
      <c r="L233" s="522">
        <v>2</v>
      </c>
      <c r="M233" s="367">
        <v>1</v>
      </c>
      <c r="N233" s="367">
        <v>1</v>
      </c>
      <c r="O233" s="523">
        <v>21</v>
      </c>
      <c r="P233" s="523">
        <v>0</v>
      </c>
      <c r="Q233" s="523">
        <v>4</v>
      </c>
      <c r="R233" s="523">
        <v>7</v>
      </c>
      <c r="S233" s="523">
        <v>0</v>
      </c>
      <c r="T233" s="523">
        <v>0</v>
      </c>
      <c r="U233" s="524">
        <v>0</v>
      </c>
      <c r="V233" s="524">
        <v>0</v>
      </c>
      <c r="W233" s="524">
        <v>0</v>
      </c>
      <c r="X233" s="524">
        <v>0</v>
      </c>
      <c r="Y233" s="524">
        <v>0</v>
      </c>
      <c r="Z233" s="524">
        <v>0</v>
      </c>
      <c r="AA233" s="524">
        <v>0</v>
      </c>
      <c r="AB233" s="524">
        <v>0</v>
      </c>
      <c r="AC233" s="524">
        <v>0</v>
      </c>
      <c r="AD233" s="524">
        <v>29</v>
      </c>
      <c r="AE233" s="524">
        <v>2</v>
      </c>
      <c r="AF233" s="524">
        <v>16</v>
      </c>
      <c r="AG233" s="524">
        <v>2</v>
      </c>
      <c r="AH233" s="524">
        <v>0</v>
      </c>
      <c r="AI233" s="524">
        <v>0</v>
      </c>
      <c r="AJ233" s="395">
        <v>1</v>
      </c>
      <c r="AK233" s="395">
        <v>0</v>
      </c>
      <c r="AL233" s="395">
        <v>5</v>
      </c>
      <c r="AM233" s="395">
        <v>5</v>
      </c>
      <c r="AN233" s="395">
        <v>0</v>
      </c>
      <c r="AO233" s="525">
        <v>0</v>
      </c>
      <c r="AP233" s="396">
        <v>0</v>
      </c>
      <c r="AQ233" s="526">
        <v>33</v>
      </c>
      <c r="AR233" s="527">
        <v>33</v>
      </c>
      <c r="AS233" s="527">
        <v>33</v>
      </c>
      <c r="AT233" s="527">
        <v>0</v>
      </c>
      <c r="AU233" s="527">
        <v>10</v>
      </c>
      <c r="AV233" s="395">
        <v>2</v>
      </c>
      <c r="AW233" s="395">
        <v>5</v>
      </c>
      <c r="AX233" s="395">
        <v>33</v>
      </c>
      <c r="AY233" s="395">
        <v>2</v>
      </c>
      <c r="AZ233" s="395">
        <v>0</v>
      </c>
      <c r="BA233" s="422"/>
      <c r="BB233" s="422"/>
      <c r="BC233" s="422"/>
      <c r="BD233" s="422"/>
      <c r="BE233" s="422"/>
      <c r="BF233" s="422"/>
      <c r="BG233" s="422"/>
      <c r="BH233" s="422"/>
      <c r="BI233" s="423">
        <f t="shared" si="9"/>
        <v>33</v>
      </c>
      <c r="BJ233" s="422"/>
      <c r="BK233" s="422"/>
      <c r="BL233" s="422"/>
      <c r="BM233" s="422"/>
      <c r="BN233" s="422"/>
      <c r="BO233" s="528">
        <v>0</v>
      </c>
      <c r="BP233" s="423">
        <f t="shared" si="10"/>
        <v>33</v>
      </c>
      <c r="BQ233" s="422"/>
      <c r="BR233" s="422"/>
      <c r="BS233" s="422"/>
      <c r="BT233" s="422"/>
      <c r="BU233" s="422"/>
      <c r="BV233" s="422"/>
      <c r="BW233" s="422"/>
      <c r="BX233" s="422"/>
      <c r="BY233" s="422"/>
      <c r="BZ233" s="422"/>
      <c r="CA233" s="422"/>
      <c r="CB233" s="422"/>
      <c r="CC233" s="422"/>
      <c r="CD233" s="422"/>
      <c r="CE233" s="422"/>
      <c r="CF233" s="422"/>
      <c r="CG233" s="547"/>
    </row>
    <row r="234" spans="1:85" ht="16.5" customHeight="1">
      <c r="A234" s="80">
        <v>230</v>
      </c>
      <c r="B234" s="86" t="s">
        <v>1200</v>
      </c>
      <c r="C234" s="88" t="s">
        <v>28</v>
      </c>
      <c r="D234" s="86" t="s">
        <v>2233</v>
      </c>
      <c r="E234" s="86" t="s">
        <v>1154</v>
      </c>
      <c r="F234" s="89" t="s">
        <v>730</v>
      </c>
      <c r="G234" s="90" t="s">
        <v>1201</v>
      </c>
      <c r="H234" s="512">
        <v>2</v>
      </c>
      <c r="I234" s="390" t="s">
        <v>26</v>
      </c>
      <c r="J234" s="390"/>
      <c r="K234" s="88" t="s">
        <v>5123</v>
      </c>
      <c r="L234" s="522">
        <v>2</v>
      </c>
      <c r="M234" s="367">
        <v>1</v>
      </c>
      <c r="N234" s="367">
        <v>1</v>
      </c>
      <c r="O234" s="523">
        <v>17</v>
      </c>
      <c r="P234" s="523">
        <v>0</v>
      </c>
      <c r="Q234" s="523">
        <v>0</v>
      </c>
      <c r="R234" s="523">
        <v>6</v>
      </c>
      <c r="S234" s="523">
        <v>0</v>
      </c>
      <c r="T234" s="523">
        <v>0</v>
      </c>
      <c r="U234" s="524">
        <v>0</v>
      </c>
      <c r="V234" s="524">
        <v>0</v>
      </c>
      <c r="W234" s="524">
        <v>0</v>
      </c>
      <c r="X234" s="524">
        <v>0</v>
      </c>
      <c r="Y234" s="524">
        <v>0</v>
      </c>
      <c r="Z234" s="524">
        <v>0</v>
      </c>
      <c r="AA234" s="524">
        <v>0</v>
      </c>
      <c r="AB234" s="524">
        <v>0</v>
      </c>
      <c r="AC234" s="524">
        <v>0</v>
      </c>
      <c r="AD234" s="524">
        <v>31</v>
      </c>
      <c r="AE234" s="524">
        <v>5</v>
      </c>
      <c r="AF234" s="524">
        <v>0</v>
      </c>
      <c r="AG234" s="524">
        <v>2</v>
      </c>
      <c r="AH234" s="524">
        <v>0</v>
      </c>
      <c r="AI234" s="524">
        <v>0</v>
      </c>
      <c r="AJ234" s="395">
        <v>1</v>
      </c>
      <c r="AK234" s="395">
        <v>0</v>
      </c>
      <c r="AL234" s="395">
        <v>5</v>
      </c>
      <c r="AM234" s="395">
        <v>5</v>
      </c>
      <c r="AN234" s="395">
        <v>0</v>
      </c>
      <c r="AO234" s="525">
        <v>0</v>
      </c>
      <c r="AP234" s="396">
        <v>0</v>
      </c>
      <c r="AQ234" s="526">
        <v>14</v>
      </c>
      <c r="AR234" s="527">
        <v>14</v>
      </c>
      <c r="AS234" s="527">
        <v>14</v>
      </c>
      <c r="AT234" s="527">
        <v>0</v>
      </c>
      <c r="AU234" s="527">
        <v>7</v>
      </c>
      <c r="AV234" s="395">
        <v>0</v>
      </c>
      <c r="AW234" s="395">
        <v>7</v>
      </c>
      <c r="AX234" s="395">
        <v>14</v>
      </c>
      <c r="AY234" s="395">
        <v>2</v>
      </c>
      <c r="AZ234" s="395">
        <v>0</v>
      </c>
      <c r="BA234" s="422"/>
      <c r="BB234" s="422"/>
      <c r="BC234" s="422"/>
      <c r="BD234" s="422"/>
      <c r="BE234" s="422"/>
      <c r="BF234" s="422"/>
      <c r="BG234" s="422"/>
      <c r="BH234" s="422"/>
      <c r="BI234" s="423">
        <f t="shared" si="9"/>
        <v>14</v>
      </c>
      <c r="BJ234" s="422"/>
      <c r="BK234" s="422"/>
      <c r="BL234" s="422"/>
      <c r="BM234" s="422"/>
      <c r="BN234" s="422"/>
      <c r="BO234" s="528">
        <v>2.4157999999999999</v>
      </c>
      <c r="BP234" s="423">
        <f t="shared" si="10"/>
        <v>14</v>
      </c>
      <c r="BQ234" s="422"/>
      <c r="BR234" s="422"/>
      <c r="BS234" s="422"/>
      <c r="BT234" s="422"/>
      <c r="BU234" s="422"/>
      <c r="BV234" s="422"/>
      <c r="BW234" s="422"/>
      <c r="BX234" s="422"/>
      <c r="BY234" s="422"/>
      <c r="BZ234" s="422"/>
      <c r="CA234" s="422"/>
      <c r="CB234" s="422"/>
      <c r="CC234" s="422"/>
      <c r="CD234" s="422"/>
      <c r="CE234" s="422"/>
      <c r="CF234" s="422"/>
      <c r="CG234" s="547"/>
    </row>
    <row r="235" spans="1:85" ht="16.5" customHeight="1">
      <c r="A235" s="80">
        <v>231</v>
      </c>
      <c r="B235" s="86" t="s">
        <v>1202</v>
      </c>
      <c r="C235" s="88" t="s">
        <v>28</v>
      </c>
      <c r="D235" s="86" t="s">
        <v>2233</v>
      </c>
      <c r="E235" s="86" t="s">
        <v>1154</v>
      </c>
      <c r="F235" s="87" t="s">
        <v>727</v>
      </c>
      <c r="G235" s="90" t="s">
        <v>1203</v>
      </c>
      <c r="H235" s="512">
        <v>3</v>
      </c>
      <c r="I235" s="390" t="s">
        <v>2353</v>
      </c>
      <c r="J235" s="390"/>
      <c r="K235" s="88" t="s">
        <v>5123</v>
      </c>
      <c r="L235" s="522">
        <v>2</v>
      </c>
      <c r="M235" s="367">
        <v>1</v>
      </c>
      <c r="N235" s="367">
        <v>1</v>
      </c>
      <c r="O235" s="523">
        <v>17</v>
      </c>
      <c r="P235" s="523">
        <v>0</v>
      </c>
      <c r="Q235" s="523">
        <v>0</v>
      </c>
      <c r="R235" s="523">
        <v>3</v>
      </c>
      <c r="S235" s="523">
        <v>0</v>
      </c>
      <c r="T235" s="523">
        <v>0</v>
      </c>
      <c r="U235" s="524">
        <v>0</v>
      </c>
      <c r="V235" s="524">
        <v>0</v>
      </c>
      <c r="W235" s="524">
        <v>0</v>
      </c>
      <c r="X235" s="524">
        <v>0</v>
      </c>
      <c r="Y235" s="524">
        <v>0</v>
      </c>
      <c r="Z235" s="524">
        <v>0</v>
      </c>
      <c r="AA235" s="524">
        <v>0</v>
      </c>
      <c r="AB235" s="524">
        <v>0</v>
      </c>
      <c r="AC235" s="524">
        <v>0</v>
      </c>
      <c r="AD235" s="524">
        <v>34</v>
      </c>
      <c r="AE235" s="524">
        <v>1</v>
      </c>
      <c r="AF235" s="524">
        <v>0</v>
      </c>
      <c r="AG235" s="524">
        <v>1</v>
      </c>
      <c r="AH235" s="524">
        <v>0</v>
      </c>
      <c r="AI235" s="524">
        <v>0</v>
      </c>
      <c r="AJ235" s="395">
        <v>1</v>
      </c>
      <c r="AK235" s="395">
        <v>0</v>
      </c>
      <c r="AL235" s="395">
        <v>4</v>
      </c>
      <c r="AM235" s="395">
        <v>4</v>
      </c>
      <c r="AN235" s="395">
        <v>0</v>
      </c>
      <c r="AO235" s="525">
        <v>0</v>
      </c>
      <c r="AP235" s="396">
        <v>0</v>
      </c>
      <c r="AQ235" s="526">
        <v>14</v>
      </c>
      <c r="AR235" s="527">
        <v>14</v>
      </c>
      <c r="AS235" s="527">
        <v>14</v>
      </c>
      <c r="AT235" s="527">
        <v>2</v>
      </c>
      <c r="AU235" s="527">
        <v>5</v>
      </c>
      <c r="AV235" s="395">
        <v>1</v>
      </c>
      <c r="AW235" s="395">
        <v>5</v>
      </c>
      <c r="AX235" s="395">
        <v>15</v>
      </c>
      <c r="AY235" s="395">
        <v>2</v>
      </c>
      <c r="AZ235" s="395">
        <v>0</v>
      </c>
      <c r="BA235" s="422"/>
      <c r="BB235" s="422"/>
      <c r="BC235" s="422"/>
      <c r="BD235" s="422"/>
      <c r="BE235" s="422"/>
      <c r="BF235" s="422"/>
      <c r="BG235" s="422"/>
      <c r="BH235" s="422"/>
      <c r="BI235" s="423">
        <f t="shared" si="9"/>
        <v>14</v>
      </c>
      <c r="BJ235" s="422"/>
      <c r="BK235" s="422"/>
      <c r="BL235" s="422"/>
      <c r="BM235" s="422"/>
      <c r="BN235" s="422"/>
      <c r="BO235" s="528">
        <v>0.72719999999999996</v>
      </c>
      <c r="BP235" s="423">
        <f t="shared" si="10"/>
        <v>14</v>
      </c>
      <c r="BQ235" s="422"/>
      <c r="BR235" s="422"/>
      <c r="BS235" s="422"/>
      <c r="BT235" s="422"/>
      <c r="BU235" s="422"/>
      <c r="BV235" s="422"/>
      <c r="BW235" s="422"/>
      <c r="BX235" s="422"/>
      <c r="BY235" s="422"/>
      <c r="BZ235" s="422"/>
      <c r="CA235" s="422"/>
      <c r="CB235" s="422"/>
      <c r="CC235" s="422"/>
      <c r="CD235" s="422"/>
      <c r="CE235" s="422"/>
      <c r="CF235" s="422"/>
      <c r="CG235" s="547"/>
    </row>
    <row r="236" spans="1:85" ht="16.5" customHeight="1">
      <c r="A236" s="81">
        <v>232</v>
      </c>
      <c r="B236" s="86" t="s">
        <v>1204</v>
      </c>
      <c r="C236" s="88" t="s">
        <v>28</v>
      </c>
      <c r="D236" s="86" t="s">
        <v>2233</v>
      </c>
      <c r="E236" s="86" t="s">
        <v>1154</v>
      </c>
      <c r="F236" s="87" t="s">
        <v>727</v>
      </c>
      <c r="G236" s="90" t="s">
        <v>1205</v>
      </c>
      <c r="H236" s="512">
        <v>3</v>
      </c>
      <c r="I236" s="390" t="s">
        <v>2353</v>
      </c>
      <c r="J236" s="390"/>
      <c r="K236" s="88" t="s">
        <v>5123</v>
      </c>
      <c r="L236" s="522">
        <v>2</v>
      </c>
      <c r="M236" s="367">
        <v>1</v>
      </c>
      <c r="N236" s="367">
        <v>1</v>
      </c>
      <c r="O236" s="523">
        <v>13</v>
      </c>
      <c r="P236" s="523">
        <v>0</v>
      </c>
      <c r="Q236" s="523">
        <v>0</v>
      </c>
      <c r="R236" s="523">
        <v>5</v>
      </c>
      <c r="S236" s="523">
        <v>0</v>
      </c>
      <c r="T236" s="523">
        <v>0</v>
      </c>
      <c r="U236" s="524">
        <v>0</v>
      </c>
      <c r="V236" s="524">
        <v>0</v>
      </c>
      <c r="W236" s="524">
        <v>0</v>
      </c>
      <c r="X236" s="524">
        <v>0</v>
      </c>
      <c r="Y236" s="524">
        <v>0</v>
      </c>
      <c r="Z236" s="524">
        <v>0</v>
      </c>
      <c r="AA236" s="524">
        <v>0</v>
      </c>
      <c r="AB236" s="524">
        <v>0</v>
      </c>
      <c r="AC236" s="524">
        <v>0</v>
      </c>
      <c r="AD236" s="524">
        <v>22</v>
      </c>
      <c r="AE236" s="524">
        <v>6</v>
      </c>
      <c r="AF236" s="524">
        <v>0</v>
      </c>
      <c r="AG236" s="524">
        <v>0</v>
      </c>
      <c r="AH236" s="524">
        <v>0</v>
      </c>
      <c r="AI236" s="524">
        <v>0</v>
      </c>
      <c r="AJ236" s="395">
        <v>1</v>
      </c>
      <c r="AK236" s="395">
        <v>0</v>
      </c>
      <c r="AL236" s="395">
        <v>3</v>
      </c>
      <c r="AM236" s="395">
        <v>3</v>
      </c>
      <c r="AN236" s="395">
        <v>0</v>
      </c>
      <c r="AO236" s="525">
        <v>0</v>
      </c>
      <c r="AP236" s="396">
        <v>0</v>
      </c>
      <c r="AQ236" s="526">
        <v>11</v>
      </c>
      <c r="AR236" s="527">
        <v>11</v>
      </c>
      <c r="AS236" s="527">
        <v>11</v>
      </c>
      <c r="AT236" s="527">
        <v>0</v>
      </c>
      <c r="AU236" s="527">
        <v>5</v>
      </c>
      <c r="AV236" s="395">
        <v>2</v>
      </c>
      <c r="AW236" s="395">
        <v>3</v>
      </c>
      <c r="AX236" s="395">
        <v>11</v>
      </c>
      <c r="AY236" s="395">
        <v>2</v>
      </c>
      <c r="AZ236" s="395">
        <v>0</v>
      </c>
      <c r="BA236" s="422"/>
      <c r="BB236" s="422"/>
      <c r="BC236" s="422"/>
      <c r="BD236" s="422"/>
      <c r="BE236" s="422"/>
      <c r="BF236" s="422"/>
      <c r="BG236" s="422"/>
      <c r="BH236" s="422"/>
      <c r="BI236" s="423">
        <f t="shared" si="9"/>
        <v>11</v>
      </c>
      <c r="BJ236" s="422"/>
      <c r="BK236" s="422"/>
      <c r="BL236" s="422"/>
      <c r="BM236" s="422"/>
      <c r="BN236" s="422"/>
      <c r="BO236" s="528">
        <v>2</v>
      </c>
      <c r="BP236" s="423">
        <f t="shared" si="10"/>
        <v>11</v>
      </c>
      <c r="BQ236" s="422"/>
      <c r="BR236" s="422"/>
      <c r="BS236" s="422"/>
      <c r="BT236" s="422"/>
      <c r="BU236" s="422"/>
      <c r="BV236" s="422"/>
      <c r="BW236" s="422"/>
      <c r="BX236" s="422"/>
      <c r="BY236" s="422"/>
      <c r="BZ236" s="422"/>
      <c r="CA236" s="422"/>
      <c r="CB236" s="422"/>
      <c r="CC236" s="422"/>
      <c r="CD236" s="422"/>
      <c r="CE236" s="422"/>
      <c r="CF236" s="422"/>
      <c r="CG236" s="547"/>
    </row>
    <row r="237" spans="1:85" ht="16.5" customHeight="1">
      <c r="A237" s="80">
        <v>233</v>
      </c>
      <c r="B237" s="86" t="s">
        <v>1206</v>
      </c>
      <c r="C237" s="88" t="s">
        <v>28</v>
      </c>
      <c r="D237" s="86" t="s">
        <v>2233</v>
      </c>
      <c r="E237" s="86" t="s">
        <v>1154</v>
      </c>
      <c r="F237" s="87" t="s">
        <v>727</v>
      </c>
      <c r="G237" s="90" t="s">
        <v>1207</v>
      </c>
      <c r="H237" s="512">
        <v>2</v>
      </c>
      <c r="I237" s="390" t="s">
        <v>2353</v>
      </c>
      <c r="J237" s="390"/>
      <c r="K237" s="88" t="s">
        <v>5123</v>
      </c>
      <c r="L237" s="522">
        <v>2</v>
      </c>
      <c r="M237" s="367">
        <v>1</v>
      </c>
      <c r="N237" s="367">
        <v>1</v>
      </c>
      <c r="O237" s="523">
        <v>14</v>
      </c>
      <c r="P237" s="523">
        <v>0</v>
      </c>
      <c r="Q237" s="523">
        <v>0</v>
      </c>
      <c r="R237" s="523">
        <v>0</v>
      </c>
      <c r="S237" s="523">
        <v>0</v>
      </c>
      <c r="T237" s="523">
        <v>0</v>
      </c>
      <c r="U237" s="524">
        <v>0</v>
      </c>
      <c r="V237" s="524">
        <v>0</v>
      </c>
      <c r="W237" s="524">
        <v>0</v>
      </c>
      <c r="X237" s="524">
        <v>0</v>
      </c>
      <c r="Y237" s="524">
        <v>0</v>
      </c>
      <c r="Z237" s="524">
        <v>0</v>
      </c>
      <c r="AA237" s="524">
        <v>11</v>
      </c>
      <c r="AB237" s="524">
        <v>0</v>
      </c>
      <c r="AC237" s="524">
        <v>0</v>
      </c>
      <c r="AD237" s="524">
        <v>15</v>
      </c>
      <c r="AE237" s="524">
        <v>2</v>
      </c>
      <c r="AF237" s="524">
        <v>0</v>
      </c>
      <c r="AG237" s="524">
        <v>0</v>
      </c>
      <c r="AH237" s="524">
        <v>0</v>
      </c>
      <c r="AI237" s="524">
        <v>0</v>
      </c>
      <c r="AJ237" s="395">
        <v>1</v>
      </c>
      <c r="AK237" s="395">
        <v>0</v>
      </c>
      <c r="AL237" s="395">
        <v>4</v>
      </c>
      <c r="AM237" s="395">
        <v>0</v>
      </c>
      <c r="AN237" s="395">
        <v>0</v>
      </c>
      <c r="AO237" s="525">
        <v>0</v>
      </c>
      <c r="AP237" s="396">
        <v>0</v>
      </c>
      <c r="AQ237" s="526">
        <v>13</v>
      </c>
      <c r="AR237" s="527">
        <v>13</v>
      </c>
      <c r="AS237" s="527">
        <v>0</v>
      </c>
      <c r="AT237" s="527">
        <v>0</v>
      </c>
      <c r="AU237" s="527">
        <v>7</v>
      </c>
      <c r="AV237" s="395">
        <v>2</v>
      </c>
      <c r="AW237" s="395">
        <v>4</v>
      </c>
      <c r="AX237" s="395">
        <v>13</v>
      </c>
      <c r="AY237" s="395">
        <v>2</v>
      </c>
      <c r="AZ237" s="395">
        <v>0</v>
      </c>
      <c r="BA237" s="422"/>
      <c r="BB237" s="422"/>
      <c r="BC237" s="422"/>
      <c r="BD237" s="422"/>
      <c r="BE237" s="422"/>
      <c r="BF237" s="422"/>
      <c r="BG237" s="422"/>
      <c r="BH237" s="422"/>
      <c r="BI237" s="423">
        <f t="shared" si="9"/>
        <v>0</v>
      </c>
      <c r="BJ237" s="422"/>
      <c r="BK237" s="422"/>
      <c r="BL237" s="422"/>
      <c r="BM237" s="422"/>
      <c r="BN237" s="422"/>
      <c r="BO237" s="528">
        <v>3.5453999999999999</v>
      </c>
      <c r="BP237" s="423">
        <f t="shared" si="10"/>
        <v>0</v>
      </c>
      <c r="BQ237" s="422"/>
      <c r="BR237" s="422"/>
      <c r="BS237" s="422"/>
      <c r="BT237" s="422"/>
      <c r="BU237" s="422"/>
      <c r="BV237" s="422"/>
      <c r="BW237" s="422"/>
      <c r="BX237" s="422"/>
      <c r="BY237" s="422"/>
      <c r="BZ237" s="422"/>
      <c r="CA237" s="422"/>
      <c r="CB237" s="422"/>
      <c r="CC237" s="422"/>
      <c r="CD237" s="422"/>
      <c r="CE237" s="422"/>
      <c r="CF237" s="422"/>
      <c r="CG237" s="547"/>
    </row>
    <row r="238" spans="1:85" ht="16.5" customHeight="1">
      <c r="A238" s="80">
        <v>234</v>
      </c>
      <c r="B238" s="86" t="s">
        <v>1208</v>
      </c>
      <c r="C238" s="88" t="s">
        <v>28</v>
      </c>
      <c r="D238" s="86" t="s">
        <v>2233</v>
      </c>
      <c r="E238" s="86" t="s">
        <v>1154</v>
      </c>
      <c r="F238" s="87" t="s">
        <v>727</v>
      </c>
      <c r="G238" s="90" t="s">
        <v>1209</v>
      </c>
      <c r="H238" s="512">
        <v>4</v>
      </c>
      <c r="I238" s="390" t="s">
        <v>2353</v>
      </c>
      <c r="J238" s="390"/>
      <c r="K238" s="88" t="s">
        <v>5123</v>
      </c>
      <c r="L238" s="522">
        <v>1</v>
      </c>
      <c r="M238" s="367">
        <v>1</v>
      </c>
      <c r="N238" s="367">
        <v>1</v>
      </c>
      <c r="O238" s="523">
        <v>4</v>
      </c>
      <c r="P238" s="523">
        <v>0</v>
      </c>
      <c r="Q238" s="523">
        <v>1</v>
      </c>
      <c r="R238" s="523">
        <v>3</v>
      </c>
      <c r="S238" s="523">
        <v>0</v>
      </c>
      <c r="T238" s="523">
        <v>0</v>
      </c>
      <c r="U238" s="524">
        <v>0</v>
      </c>
      <c r="V238" s="524">
        <v>0</v>
      </c>
      <c r="W238" s="524">
        <v>0</v>
      </c>
      <c r="X238" s="524">
        <v>0</v>
      </c>
      <c r="Y238" s="524">
        <v>0</v>
      </c>
      <c r="Z238" s="524">
        <v>0</v>
      </c>
      <c r="AA238" s="524">
        <v>0</v>
      </c>
      <c r="AB238" s="524">
        <v>0</v>
      </c>
      <c r="AC238" s="524">
        <v>0</v>
      </c>
      <c r="AD238" s="524">
        <v>10</v>
      </c>
      <c r="AE238" s="524">
        <v>1</v>
      </c>
      <c r="AF238" s="524">
        <v>1</v>
      </c>
      <c r="AG238" s="524">
        <v>0</v>
      </c>
      <c r="AH238" s="524">
        <v>0</v>
      </c>
      <c r="AI238" s="524">
        <v>0</v>
      </c>
      <c r="AJ238" s="395">
        <v>1</v>
      </c>
      <c r="AK238" s="395">
        <v>0</v>
      </c>
      <c r="AL238" s="395">
        <v>1</v>
      </c>
      <c r="AM238" s="395">
        <v>1</v>
      </c>
      <c r="AN238" s="395">
        <v>0</v>
      </c>
      <c r="AO238" s="525">
        <v>0</v>
      </c>
      <c r="AP238" s="396">
        <v>0</v>
      </c>
      <c r="AQ238" s="526">
        <v>4</v>
      </c>
      <c r="AR238" s="527">
        <v>4</v>
      </c>
      <c r="AS238" s="527">
        <v>4</v>
      </c>
      <c r="AT238" s="527">
        <v>0</v>
      </c>
      <c r="AU238" s="527">
        <v>4</v>
      </c>
      <c r="AV238" s="395">
        <v>1</v>
      </c>
      <c r="AW238" s="395">
        <v>1</v>
      </c>
      <c r="AX238" s="395">
        <v>4</v>
      </c>
      <c r="AY238" s="395">
        <v>2</v>
      </c>
      <c r="AZ238" s="395">
        <v>0</v>
      </c>
      <c r="BA238" s="422"/>
      <c r="BB238" s="422"/>
      <c r="BC238" s="422"/>
      <c r="BD238" s="422"/>
      <c r="BE238" s="422"/>
      <c r="BF238" s="422"/>
      <c r="BG238" s="422"/>
      <c r="BH238" s="422"/>
      <c r="BI238" s="423">
        <f t="shared" si="9"/>
        <v>4</v>
      </c>
      <c r="BJ238" s="422"/>
      <c r="BK238" s="422"/>
      <c r="BL238" s="422"/>
      <c r="BM238" s="422"/>
      <c r="BN238" s="422"/>
      <c r="BO238" s="528">
        <v>0.99</v>
      </c>
      <c r="BP238" s="423">
        <f t="shared" si="10"/>
        <v>4</v>
      </c>
      <c r="BQ238" s="422"/>
      <c r="BR238" s="422"/>
      <c r="BS238" s="422"/>
      <c r="BT238" s="422"/>
      <c r="BU238" s="422"/>
      <c r="BV238" s="422"/>
      <c r="BW238" s="422"/>
      <c r="BX238" s="422"/>
      <c r="BY238" s="422"/>
      <c r="BZ238" s="422"/>
      <c r="CA238" s="422"/>
      <c r="CB238" s="422"/>
      <c r="CC238" s="422"/>
      <c r="CD238" s="422"/>
      <c r="CE238" s="422"/>
      <c r="CF238" s="422"/>
      <c r="CG238" s="547"/>
    </row>
    <row r="239" spans="1:85" ht="16.5" customHeight="1">
      <c r="A239" s="81">
        <v>235</v>
      </c>
      <c r="B239" s="86" t="s">
        <v>1210</v>
      </c>
      <c r="C239" s="88" t="s">
        <v>28</v>
      </c>
      <c r="D239" s="86" t="s">
        <v>2233</v>
      </c>
      <c r="E239" s="86" t="s">
        <v>1154</v>
      </c>
      <c r="F239" s="87" t="s">
        <v>727</v>
      </c>
      <c r="G239" s="90" t="s">
        <v>1211</v>
      </c>
      <c r="H239" s="512">
        <v>3</v>
      </c>
      <c r="I239" s="390" t="s">
        <v>2353</v>
      </c>
      <c r="J239" s="390"/>
      <c r="K239" s="88" t="s">
        <v>5123</v>
      </c>
      <c r="L239" s="522">
        <v>2</v>
      </c>
      <c r="M239" s="367">
        <v>1</v>
      </c>
      <c r="N239" s="367">
        <v>1</v>
      </c>
      <c r="O239" s="523">
        <v>6</v>
      </c>
      <c r="P239" s="523">
        <v>0</v>
      </c>
      <c r="Q239" s="523">
        <v>0</v>
      </c>
      <c r="R239" s="523">
        <v>3</v>
      </c>
      <c r="S239" s="523">
        <v>0</v>
      </c>
      <c r="T239" s="523">
        <v>0</v>
      </c>
      <c r="U239" s="524">
        <v>0</v>
      </c>
      <c r="V239" s="524">
        <v>0</v>
      </c>
      <c r="W239" s="524">
        <v>0</v>
      </c>
      <c r="X239" s="524">
        <v>0</v>
      </c>
      <c r="Y239" s="524">
        <v>0</v>
      </c>
      <c r="Z239" s="524">
        <v>0</v>
      </c>
      <c r="AA239" s="524">
        <v>0</v>
      </c>
      <c r="AB239" s="524">
        <v>0</v>
      </c>
      <c r="AC239" s="524">
        <v>0</v>
      </c>
      <c r="AD239" s="524">
        <v>11</v>
      </c>
      <c r="AE239" s="524">
        <v>3</v>
      </c>
      <c r="AF239" s="524">
        <v>0</v>
      </c>
      <c r="AG239" s="524">
        <v>0</v>
      </c>
      <c r="AH239" s="524">
        <v>0</v>
      </c>
      <c r="AI239" s="524">
        <v>0</v>
      </c>
      <c r="AJ239" s="395">
        <v>1</v>
      </c>
      <c r="AK239" s="395">
        <v>0</v>
      </c>
      <c r="AL239" s="395">
        <v>4</v>
      </c>
      <c r="AM239" s="395">
        <v>4</v>
      </c>
      <c r="AN239" s="395">
        <v>0</v>
      </c>
      <c r="AO239" s="525">
        <v>0</v>
      </c>
      <c r="AP239" s="396">
        <v>0</v>
      </c>
      <c r="AQ239" s="526">
        <v>14</v>
      </c>
      <c r="AR239" s="527">
        <v>14</v>
      </c>
      <c r="AS239" s="527">
        <v>14</v>
      </c>
      <c r="AT239" s="527">
        <v>0</v>
      </c>
      <c r="AU239" s="527">
        <v>6</v>
      </c>
      <c r="AV239" s="395">
        <v>2</v>
      </c>
      <c r="AW239" s="395">
        <v>3</v>
      </c>
      <c r="AX239" s="395">
        <v>14</v>
      </c>
      <c r="AY239" s="395">
        <v>2</v>
      </c>
      <c r="AZ239" s="395">
        <v>0</v>
      </c>
      <c r="BA239" s="422"/>
      <c r="BB239" s="422"/>
      <c r="BC239" s="422"/>
      <c r="BD239" s="422"/>
      <c r="BE239" s="422"/>
      <c r="BF239" s="422"/>
      <c r="BG239" s="422"/>
      <c r="BH239" s="422"/>
      <c r="BI239" s="423">
        <f t="shared" si="9"/>
        <v>14</v>
      </c>
      <c r="BJ239" s="422"/>
      <c r="BK239" s="422"/>
      <c r="BL239" s="422"/>
      <c r="BM239" s="422"/>
      <c r="BN239" s="422"/>
      <c r="BO239" s="528">
        <v>1</v>
      </c>
      <c r="BP239" s="423">
        <f t="shared" si="10"/>
        <v>14</v>
      </c>
      <c r="BQ239" s="422"/>
      <c r="BR239" s="422"/>
      <c r="BS239" s="422"/>
      <c r="BT239" s="422"/>
      <c r="BU239" s="422"/>
      <c r="BV239" s="422"/>
      <c r="BW239" s="422"/>
      <c r="BX239" s="422"/>
      <c r="BY239" s="422"/>
      <c r="BZ239" s="422"/>
      <c r="CA239" s="422"/>
      <c r="CB239" s="422"/>
      <c r="CC239" s="422"/>
      <c r="CD239" s="422"/>
      <c r="CE239" s="422"/>
      <c r="CF239" s="422"/>
      <c r="CG239" s="547"/>
    </row>
    <row r="240" spans="1:85" ht="16.5" customHeight="1">
      <c r="A240" s="80">
        <v>236</v>
      </c>
      <c r="B240" s="86" t="s">
        <v>1212</v>
      </c>
      <c r="C240" s="88" t="s">
        <v>28</v>
      </c>
      <c r="D240" s="86" t="s">
        <v>2233</v>
      </c>
      <c r="E240" s="86" t="s">
        <v>1154</v>
      </c>
      <c r="F240" s="91" t="s">
        <v>724</v>
      </c>
      <c r="G240" s="90" t="s">
        <v>1213</v>
      </c>
      <c r="H240" s="512">
        <v>3</v>
      </c>
      <c r="I240" s="390" t="s">
        <v>26</v>
      </c>
      <c r="J240" s="390"/>
      <c r="K240" s="88" t="s">
        <v>5123</v>
      </c>
      <c r="L240" s="522">
        <v>2</v>
      </c>
      <c r="M240" s="367">
        <v>1</v>
      </c>
      <c r="N240" s="367">
        <v>1</v>
      </c>
      <c r="O240" s="523">
        <v>22</v>
      </c>
      <c r="P240" s="523">
        <v>1</v>
      </c>
      <c r="Q240" s="523">
        <v>0</v>
      </c>
      <c r="R240" s="523">
        <v>1</v>
      </c>
      <c r="S240" s="523">
        <v>0</v>
      </c>
      <c r="T240" s="523">
        <v>0</v>
      </c>
      <c r="U240" s="524">
        <v>0</v>
      </c>
      <c r="V240" s="524">
        <v>0</v>
      </c>
      <c r="W240" s="524">
        <v>0</v>
      </c>
      <c r="X240" s="524">
        <v>0</v>
      </c>
      <c r="Y240" s="524">
        <v>0</v>
      </c>
      <c r="Z240" s="524">
        <v>0</v>
      </c>
      <c r="AA240" s="524">
        <v>4</v>
      </c>
      <c r="AB240" s="524">
        <v>0</v>
      </c>
      <c r="AC240" s="524">
        <v>0</v>
      </c>
      <c r="AD240" s="524">
        <v>34</v>
      </c>
      <c r="AE240" s="524">
        <v>4</v>
      </c>
      <c r="AF240" s="524">
        <v>0</v>
      </c>
      <c r="AG240" s="524">
        <v>0</v>
      </c>
      <c r="AH240" s="524">
        <v>0</v>
      </c>
      <c r="AI240" s="524">
        <v>0</v>
      </c>
      <c r="AJ240" s="395">
        <v>1</v>
      </c>
      <c r="AK240" s="395">
        <v>0</v>
      </c>
      <c r="AL240" s="395">
        <v>5</v>
      </c>
      <c r="AM240" s="395">
        <v>5</v>
      </c>
      <c r="AN240" s="395">
        <v>0</v>
      </c>
      <c r="AO240" s="525">
        <v>0</v>
      </c>
      <c r="AP240" s="396">
        <v>0</v>
      </c>
      <c r="AQ240" s="526">
        <v>19</v>
      </c>
      <c r="AR240" s="527">
        <v>19</v>
      </c>
      <c r="AS240" s="527">
        <v>19</v>
      </c>
      <c r="AT240" s="527">
        <v>0</v>
      </c>
      <c r="AU240" s="527">
        <v>9</v>
      </c>
      <c r="AV240" s="395">
        <v>0</v>
      </c>
      <c r="AW240" s="395">
        <v>1</v>
      </c>
      <c r="AX240" s="395">
        <v>19</v>
      </c>
      <c r="AY240" s="395">
        <v>2</v>
      </c>
      <c r="AZ240" s="395">
        <v>0</v>
      </c>
      <c r="BA240" s="422"/>
      <c r="BB240" s="422"/>
      <c r="BC240" s="422"/>
      <c r="BD240" s="422"/>
      <c r="BE240" s="422"/>
      <c r="BF240" s="422"/>
      <c r="BG240" s="422"/>
      <c r="BH240" s="422"/>
      <c r="BI240" s="423">
        <f t="shared" si="9"/>
        <v>19</v>
      </c>
      <c r="BJ240" s="422"/>
      <c r="BK240" s="422"/>
      <c r="BL240" s="422"/>
      <c r="BM240" s="422"/>
      <c r="BN240" s="422"/>
      <c r="BO240" s="528">
        <v>1.15625</v>
      </c>
      <c r="BP240" s="423">
        <f t="shared" si="10"/>
        <v>19</v>
      </c>
      <c r="BQ240" s="422"/>
      <c r="BR240" s="422"/>
      <c r="BS240" s="422"/>
      <c r="BT240" s="422"/>
      <c r="BU240" s="422"/>
      <c r="BV240" s="422"/>
      <c r="BW240" s="422"/>
      <c r="BX240" s="422"/>
      <c r="BY240" s="422"/>
      <c r="BZ240" s="422"/>
      <c r="CA240" s="422"/>
      <c r="CB240" s="422"/>
      <c r="CC240" s="422"/>
      <c r="CD240" s="422"/>
      <c r="CE240" s="422"/>
      <c r="CF240" s="422"/>
      <c r="CG240" s="547"/>
    </row>
    <row r="241" spans="1:85" ht="16.5" customHeight="1">
      <c r="A241" s="80">
        <v>237</v>
      </c>
      <c r="B241" s="86" t="s">
        <v>1214</v>
      </c>
      <c r="C241" s="88" t="s">
        <v>28</v>
      </c>
      <c r="D241" s="86" t="s">
        <v>2233</v>
      </c>
      <c r="E241" s="86" t="s">
        <v>1154</v>
      </c>
      <c r="F241" s="89" t="s">
        <v>730</v>
      </c>
      <c r="G241" s="90" t="s">
        <v>1215</v>
      </c>
      <c r="H241" s="512">
        <v>3</v>
      </c>
      <c r="I241" s="390" t="s">
        <v>3688</v>
      </c>
      <c r="J241" s="390"/>
      <c r="K241" s="88" t="s">
        <v>5123</v>
      </c>
      <c r="L241" s="522">
        <v>0</v>
      </c>
      <c r="M241" s="367">
        <v>1</v>
      </c>
      <c r="N241" s="367">
        <v>1</v>
      </c>
      <c r="O241" s="523">
        <v>10</v>
      </c>
      <c r="P241" s="523">
        <v>0</v>
      </c>
      <c r="Q241" s="523">
        <v>3</v>
      </c>
      <c r="R241" s="523">
        <v>0</v>
      </c>
      <c r="S241" s="523">
        <v>0</v>
      </c>
      <c r="T241" s="523">
        <v>0</v>
      </c>
      <c r="U241" s="524">
        <v>0</v>
      </c>
      <c r="V241" s="524">
        <v>0</v>
      </c>
      <c r="W241" s="524">
        <v>0</v>
      </c>
      <c r="X241" s="524">
        <v>0</v>
      </c>
      <c r="Y241" s="524">
        <v>0</v>
      </c>
      <c r="Z241" s="524">
        <v>0</v>
      </c>
      <c r="AA241" s="524">
        <v>0</v>
      </c>
      <c r="AB241" s="524">
        <v>0</v>
      </c>
      <c r="AC241" s="524">
        <v>0</v>
      </c>
      <c r="AD241" s="524">
        <v>14</v>
      </c>
      <c r="AE241" s="524">
        <v>1</v>
      </c>
      <c r="AF241" s="524">
        <v>3</v>
      </c>
      <c r="AG241" s="524">
        <v>0</v>
      </c>
      <c r="AH241" s="524">
        <v>0</v>
      </c>
      <c r="AI241" s="524">
        <v>0</v>
      </c>
      <c r="AJ241" s="395">
        <v>1</v>
      </c>
      <c r="AK241" s="395">
        <v>0</v>
      </c>
      <c r="AL241" s="395">
        <v>4</v>
      </c>
      <c r="AM241" s="395">
        <v>4</v>
      </c>
      <c r="AN241" s="395">
        <v>0</v>
      </c>
      <c r="AO241" s="525">
        <v>0</v>
      </c>
      <c r="AP241" s="396">
        <v>0</v>
      </c>
      <c r="AQ241" s="526">
        <v>14</v>
      </c>
      <c r="AR241" s="527">
        <v>14</v>
      </c>
      <c r="AS241" s="527">
        <v>14</v>
      </c>
      <c r="AT241" s="527">
        <v>0</v>
      </c>
      <c r="AU241" s="527">
        <v>9</v>
      </c>
      <c r="AV241" s="395">
        <v>2</v>
      </c>
      <c r="AW241" s="395">
        <v>3</v>
      </c>
      <c r="AX241" s="395">
        <v>14</v>
      </c>
      <c r="AY241" s="395">
        <v>2</v>
      </c>
      <c r="AZ241" s="395">
        <v>0</v>
      </c>
      <c r="BA241" s="422"/>
      <c r="BB241" s="422"/>
      <c r="BC241" s="422"/>
      <c r="BD241" s="422"/>
      <c r="BE241" s="422"/>
      <c r="BF241" s="422"/>
      <c r="BG241" s="422"/>
      <c r="BH241" s="422"/>
      <c r="BI241" s="423">
        <f t="shared" si="9"/>
        <v>14</v>
      </c>
      <c r="BJ241" s="422"/>
      <c r="BK241" s="422"/>
      <c r="BL241" s="422"/>
      <c r="BM241" s="422"/>
      <c r="BN241" s="422"/>
      <c r="BO241" s="528">
        <v>1.46</v>
      </c>
      <c r="BP241" s="423">
        <f t="shared" si="10"/>
        <v>14</v>
      </c>
      <c r="BQ241" s="422"/>
      <c r="BR241" s="422"/>
      <c r="BS241" s="422"/>
      <c r="BT241" s="422"/>
      <c r="BU241" s="422"/>
      <c r="BV241" s="422"/>
      <c r="BW241" s="422"/>
      <c r="BX241" s="422"/>
      <c r="BY241" s="422"/>
      <c r="BZ241" s="422"/>
      <c r="CA241" s="422"/>
      <c r="CB241" s="422"/>
      <c r="CC241" s="422"/>
      <c r="CD241" s="422"/>
      <c r="CE241" s="422"/>
      <c r="CF241" s="422"/>
      <c r="CG241" s="547"/>
    </row>
    <row r="242" spans="1:85" ht="16.5" customHeight="1">
      <c r="A242" s="81">
        <v>238</v>
      </c>
      <c r="B242" s="86" t="s">
        <v>1216</v>
      </c>
      <c r="C242" s="88" t="s">
        <v>28</v>
      </c>
      <c r="D242" s="86" t="s">
        <v>2233</v>
      </c>
      <c r="E242" s="86" t="s">
        <v>1154</v>
      </c>
      <c r="F242" s="87" t="s">
        <v>727</v>
      </c>
      <c r="G242" s="90" t="s">
        <v>1217</v>
      </c>
      <c r="H242" s="512">
        <v>5</v>
      </c>
      <c r="I242" s="390" t="s">
        <v>2353</v>
      </c>
      <c r="J242" s="390"/>
      <c r="K242" s="88" t="s">
        <v>5123</v>
      </c>
      <c r="L242" s="522">
        <v>2</v>
      </c>
      <c r="M242" s="367">
        <v>1</v>
      </c>
      <c r="N242" s="367">
        <v>1</v>
      </c>
      <c r="O242" s="523">
        <v>8</v>
      </c>
      <c r="P242" s="523">
        <v>0</v>
      </c>
      <c r="Q242" s="523">
        <v>0</v>
      </c>
      <c r="R242" s="523">
        <v>5</v>
      </c>
      <c r="S242" s="523">
        <v>0</v>
      </c>
      <c r="T242" s="523">
        <v>0</v>
      </c>
      <c r="U242" s="524">
        <v>0</v>
      </c>
      <c r="V242" s="524">
        <v>0</v>
      </c>
      <c r="W242" s="524">
        <v>0</v>
      </c>
      <c r="X242" s="524">
        <v>0</v>
      </c>
      <c r="Y242" s="524">
        <v>0</v>
      </c>
      <c r="Z242" s="524">
        <v>0</v>
      </c>
      <c r="AA242" s="524">
        <v>0</v>
      </c>
      <c r="AB242" s="524">
        <v>0</v>
      </c>
      <c r="AC242" s="524">
        <v>0</v>
      </c>
      <c r="AD242" s="524">
        <v>15</v>
      </c>
      <c r="AE242" s="524">
        <v>3</v>
      </c>
      <c r="AF242" s="524">
        <v>0</v>
      </c>
      <c r="AG242" s="524">
        <v>0</v>
      </c>
      <c r="AH242" s="524">
        <v>0</v>
      </c>
      <c r="AI242" s="524">
        <v>0</v>
      </c>
      <c r="AJ242" s="395">
        <v>1</v>
      </c>
      <c r="AK242" s="395">
        <v>0</v>
      </c>
      <c r="AL242" s="395">
        <v>4</v>
      </c>
      <c r="AM242" s="395">
        <v>4</v>
      </c>
      <c r="AN242" s="395">
        <v>0</v>
      </c>
      <c r="AO242" s="525">
        <v>0</v>
      </c>
      <c r="AP242" s="396">
        <v>0</v>
      </c>
      <c r="AQ242" s="526">
        <v>12</v>
      </c>
      <c r="AR242" s="527">
        <v>12</v>
      </c>
      <c r="AS242" s="527">
        <v>12</v>
      </c>
      <c r="AT242" s="527">
        <v>0</v>
      </c>
      <c r="AU242" s="527">
        <v>3</v>
      </c>
      <c r="AV242" s="395">
        <v>0</v>
      </c>
      <c r="AW242" s="395">
        <v>4</v>
      </c>
      <c r="AX242" s="395">
        <v>14</v>
      </c>
      <c r="AY242" s="395">
        <v>2</v>
      </c>
      <c r="AZ242" s="395">
        <v>0</v>
      </c>
      <c r="BA242" s="422"/>
      <c r="BB242" s="422"/>
      <c r="BC242" s="422"/>
      <c r="BD242" s="422"/>
      <c r="BE242" s="422"/>
      <c r="BF242" s="422"/>
      <c r="BG242" s="422"/>
      <c r="BH242" s="422"/>
      <c r="BI242" s="423">
        <f t="shared" si="9"/>
        <v>12</v>
      </c>
      <c r="BJ242" s="422"/>
      <c r="BK242" s="422"/>
      <c r="BL242" s="422"/>
      <c r="BM242" s="422"/>
      <c r="BN242" s="422"/>
      <c r="BO242" s="528">
        <v>0.7</v>
      </c>
      <c r="BP242" s="423">
        <f t="shared" si="10"/>
        <v>12</v>
      </c>
      <c r="BQ242" s="422"/>
      <c r="BR242" s="422"/>
      <c r="BS242" s="422"/>
      <c r="BT242" s="422"/>
      <c r="BU242" s="422"/>
      <c r="BV242" s="422"/>
      <c r="BW242" s="422"/>
      <c r="BX242" s="422"/>
      <c r="BY242" s="422"/>
      <c r="BZ242" s="422"/>
      <c r="CA242" s="422"/>
      <c r="CB242" s="422"/>
      <c r="CC242" s="422"/>
      <c r="CD242" s="422"/>
      <c r="CE242" s="422"/>
      <c r="CF242" s="422"/>
      <c r="CG242" s="547"/>
    </row>
    <row r="243" spans="1:85" ht="16.5" customHeight="1">
      <c r="A243" s="80">
        <v>239</v>
      </c>
      <c r="B243" s="86" t="s">
        <v>1218</v>
      </c>
      <c r="C243" s="88" t="s">
        <v>28</v>
      </c>
      <c r="D243" s="86" t="s">
        <v>2233</v>
      </c>
      <c r="E243" s="86" t="s">
        <v>1154</v>
      </c>
      <c r="F243" s="87" t="s">
        <v>727</v>
      </c>
      <c r="G243" s="90" t="s">
        <v>1219</v>
      </c>
      <c r="H243" s="512">
        <v>4</v>
      </c>
      <c r="I243" s="390" t="s">
        <v>2353</v>
      </c>
      <c r="J243" s="390"/>
      <c r="K243" s="88" t="s">
        <v>5123</v>
      </c>
      <c r="L243" s="522">
        <v>2</v>
      </c>
      <c r="M243" s="367">
        <v>1</v>
      </c>
      <c r="N243" s="367">
        <v>1</v>
      </c>
      <c r="O243" s="523">
        <v>13</v>
      </c>
      <c r="P243" s="523">
        <v>0</v>
      </c>
      <c r="Q243" s="523">
        <v>0</v>
      </c>
      <c r="R243" s="523">
        <v>4</v>
      </c>
      <c r="S243" s="523">
        <v>0</v>
      </c>
      <c r="T243" s="523">
        <v>0</v>
      </c>
      <c r="U243" s="524">
        <v>0</v>
      </c>
      <c r="V243" s="524">
        <v>0</v>
      </c>
      <c r="W243" s="524">
        <v>0</v>
      </c>
      <c r="X243" s="524">
        <v>0</v>
      </c>
      <c r="Y243" s="524">
        <v>0</v>
      </c>
      <c r="Z243" s="524">
        <v>0</v>
      </c>
      <c r="AA243" s="524">
        <v>0</v>
      </c>
      <c r="AB243" s="524">
        <v>0</v>
      </c>
      <c r="AC243" s="524">
        <v>0</v>
      </c>
      <c r="AD243" s="524">
        <v>24</v>
      </c>
      <c r="AE243" s="524">
        <v>4</v>
      </c>
      <c r="AF243" s="524">
        <v>0</v>
      </c>
      <c r="AG243" s="524">
        <v>0</v>
      </c>
      <c r="AH243" s="524">
        <v>0</v>
      </c>
      <c r="AI243" s="524">
        <v>0</v>
      </c>
      <c r="AJ243" s="395">
        <v>1</v>
      </c>
      <c r="AK243" s="395">
        <v>0</v>
      </c>
      <c r="AL243" s="395">
        <v>3</v>
      </c>
      <c r="AM243" s="395">
        <v>3</v>
      </c>
      <c r="AN243" s="395">
        <v>0</v>
      </c>
      <c r="AO243" s="525">
        <v>0</v>
      </c>
      <c r="AP243" s="396">
        <v>0</v>
      </c>
      <c r="AQ243" s="526">
        <v>12</v>
      </c>
      <c r="AR243" s="527">
        <v>12</v>
      </c>
      <c r="AS243" s="527">
        <v>12</v>
      </c>
      <c r="AT243" s="527">
        <v>0</v>
      </c>
      <c r="AU243" s="527">
        <v>5</v>
      </c>
      <c r="AV243" s="395">
        <v>2</v>
      </c>
      <c r="AW243" s="395">
        <v>3</v>
      </c>
      <c r="AX243" s="395">
        <v>12</v>
      </c>
      <c r="AY243" s="395">
        <v>2</v>
      </c>
      <c r="AZ243" s="395">
        <v>0</v>
      </c>
      <c r="BA243" s="422"/>
      <c r="BB243" s="422"/>
      <c r="BC243" s="422"/>
      <c r="BD243" s="422"/>
      <c r="BE243" s="422"/>
      <c r="BF243" s="422"/>
      <c r="BG243" s="422"/>
      <c r="BH243" s="422"/>
      <c r="BI243" s="423">
        <f t="shared" si="9"/>
        <v>12</v>
      </c>
      <c r="BJ243" s="422"/>
      <c r="BK243" s="422"/>
      <c r="BL243" s="422"/>
      <c r="BM243" s="422"/>
      <c r="BN243" s="422"/>
      <c r="BO243" s="528">
        <v>4</v>
      </c>
      <c r="BP243" s="423">
        <f t="shared" si="10"/>
        <v>12</v>
      </c>
      <c r="BQ243" s="422"/>
      <c r="BR243" s="422"/>
      <c r="BS243" s="422"/>
      <c r="BT243" s="422"/>
      <c r="BU243" s="422"/>
      <c r="BV243" s="422"/>
      <c r="BW243" s="422"/>
      <c r="BX243" s="422"/>
      <c r="BY243" s="422"/>
      <c r="BZ243" s="422"/>
      <c r="CA243" s="422"/>
      <c r="CB243" s="422"/>
      <c r="CC243" s="422"/>
      <c r="CD243" s="422"/>
      <c r="CE243" s="422"/>
      <c r="CF243" s="422"/>
      <c r="CG243" s="547"/>
    </row>
    <row r="244" spans="1:85" ht="16.5" customHeight="1">
      <c r="A244" s="80">
        <v>240</v>
      </c>
      <c r="B244" s="86" t="s">
        <v>1220</v>
      </c>
      <c r="C244" s="88" t="s">
        <v>28</v>
      </c>
      <c r="D244" s="86" t="s">
        <v>2233</v>
      </c>
      <c r="E244" s="86" t="s">
        <v>1154</v>
      </c>
      <c r="F244" s="91" t="s">
        <v>724</v>
      </c>
      <c r="G244" s="90" t="s">
        <v>1221</v>
      </c>
      <c r="H244" s="512">
        <v>7</v>
      </c>
      <c r="I244" s="390" t="s">
        <v>26</v>
      </c>
      <c r="J244" s="390"/>
      <c r="K244" s="88" t="s">
        <v>5123</v>
      </c>
      <c r="L244" s="522">
        <v>2</v>
      </c>
      <c r="M244" s="367">
        <v>1</v>
      </c>
      <c r="N244" s="367">
        <v>1</v>
      </c>
      <c r="O244" s="523">
        <v>63</v>
      </c>
      <c r="P244" s="523">
        <v>0</v>
      </c>
      <c r="Q244" s="523">
        <v>0</v>
      </c>
      <c r="R244" s="523">
        <v>8</v>
      </c>
      <c r="S244" s="523">
        <v>0</v>
      </c>
      <c r="T244" s="523">
        <v>0</v>
      </c>
      <c r="U244" s="524">
        <v>0</v>
      </c>
      <c r="V244" s="524">
        <v>0</v>
      </c>
      <c r="W244" s="524">
        <v>0</v>
      </c>
      <c r="X244" s="524">
        <v>0</v>
      </c>
      <c r="Y244" s="524">
        <v>0</v>
      </c>
      <c r="Z244" s="524">
        <v>0</v>
      </c>
      <c r="AA244" s="524">
        <v>36</v>
      </c>
      <c r="AB244" s="524">
        <v>0</v>
      </c>
      <c r="AC244" s="524">
        <v>0</v>
      </c>
      <c r="AD244" s="524">
        <v>68</v>
      </c>
      <c r="AE244" s="524">
        <v>2</v>
      </c>
      <c r="AF244" s="524">
        <v>0</v>
      </c>
      <c r="AG244" s="524">
        <v>0</v>
      </c>
      <c r="AH244" s="524">
        <v>0</v>
      </c>
      <c r="AI244" s="524">
        <v>0</v>
      </c>
      <c r="AJ244" s="395">
        <v>1</v>
      </c>
      <c r="AK244" s="395">
        <v>0</v>
      </c>
      <c r="AL244" s="395">
        <v>8</v>
      </c>
      <c r="AM244" s="395">
        <v>8</v>
      </c>
      <c r="AN244" s="395">
        <v>0</v>
      </c>
      <c r="AO244" s="525">
        <v>0</v>
      </c>
      <c r="AP244" s="396">
        <v>0</v>
      </c>
      <c r="AQ244" s="526">
        <v>39</v>
      </c>
      <c r="AR244" s="527">
        <v>39</v>
      </c>
      <c r="AS244" s="527">
        <v>39</v>
      </c>
      <c r="AT244" s="527">
        <v>0</v>
      </c>
      <c r="AU244" s="527">
        <v>11</v>
      </c>
      <c r="AV244" s="395">
        <v>2</v>
      </c>
      <c r="AW244" s="395">
        <v>8</v>
      </c>
      <c r="AX244" s="395">
        <v>39</v>
      </c>
      <c r="AY244" s="395">
        <v>2</v>
      </c>
      <c r="AZ244" s="395">
        <v>0</v>
      </c>
      <c r="BA244" s="422"/>
      <c r="BB244" s="422"/>
      <c r="BC244" s="422"/>
      <c r="BD244" s="422"/>
      <c r="BE244" s="422"/>
      <c r="BF244" s="422"/>
      <c r="BG244" s="422"/>
      <c r="BH244" s="422"/>
      <c r="BI244" s="423">
        <f t="shared" si="9"/>
        <v>39</v>
      </c>
      <c r="BJ244" s="422"/>
      <c r="BK244" s="422"/>
      <c r="BL244" s="422"/>
      <c r="BM244" s="422"/>
      <c r="BN244" s="422"/>
      <c r="BO244" s="528">
        <v>1.7</v>
      </c>
      <c r="BP244" s="423">
        <f t="shared" si="10"/>
        <v>39</v>
      </c>
      <c r="BQ244" s="422"/>
      <c r="BR244" s="422"/>
      <c r="BS244" s="422"/>
      <c r="BT244" s="422"/>
      <c r="BU244" s="422"/>
      <c r="BV244" s="422"/>
      <c r="BW244" s="422"/>
      <c r="BX244" s="422"/>
      <c r="BY244" s="422"/>
      <c r="BZ244" s="422"/>
      <c r="CA244" s="422"/>
      <c r="CB244" s="422"/>
      <c r="CC244" s="422"/>
      <c r="CD244" s="422"/>
      <c r="CE244" s="422"/>
      <c r="CF244" s="422"/>
      <c r="CG244" s="547"/>
    </row>
    <row r="245" spans="1:85" ht="16.5" customHeight="1">
      <c r="A245" s="81">
        <v>241</v>
      </c>
      <c r="B245" s="86" t="s">
        <v>1224</v>
      </c>
      <c r="C245" s="88" t="s">
        <v>28</v>
      </c>
      <c r="D245" s="86" t="s">
        <v>2233</v>
      </c>
      <c r="E245" s="86" t="s">
        <v>1154</v>
      </c>
      <c r="F245" s="87" t="s">
        <v>727</v>
      </c>
      <c r="G245" s="90" t="s">
        <v>1225</v>
      </c>
      <c r="H245" s="512">
        <v>3</v>
      </c>
      <c r="I245" s="390" t="s">
        <v>2353</v>
      </c>
      <c r="J245" s="390"/>
      <c r="K245" s="88" t="s">
        <v>5123</v>
      </c>
      <c r="L245" s="522">
        <v>2</v>
      </c>
      <c r="M245" s="367">
        <v>1</v>
      </c>
      <c r="N245" s="367">
        <v>1</v>
      </c>
      <c r="O245" s="523">
        <v>16</v>
      </c>
      <c r="P245" s="523">
        <v>0</v>
      </c>
      <c r="Q245" s="523">
        <v>0</v>
      </c>
      <c r="R245" s="523">
        <v>3</v>
      </c>
      <c r="S245" s="523">
        <v>0</v>
      </c>
      <c r="T245" s="523">
        <v>0</v>
      </c>
      <c r="U245" s="524">
        <v>0</v>
      </c>
      <c r="V245" s="524">
        <v>0</v>
      </c>
      <c r="W245" s="524">
        <v>0</v>
      </c>
      <c r="X245" s="524">
        <v>0</v>
      </c>
      <c r="Y245" s="524">
        <v>0</v>
      </c>
      <c r="Z245" s="524">
        <v>0</v>
      </c>
      <c r="AA245" s="524">
        <v>0</v>
      </c>
      <c r="AB245" s="524">
        <v>0</v>
      </c>
      <c r="AC245" s="524">
        <v>0</v>
      </c>
      <c r="AD245" s="524">
        <v>30</v>
      </c>
      <c r="AE245" s="524">
        <v>2</v>
      </c>
      <c r="AF245" s="524">
        <v>0</v>
      </c>
      <c r="AG245" s="524">
        <v>0</v>
      </c>
      <c r="AH245" s="524">
        <v>0</v>
      </c>
      <c r="AI245" s="524">
        <v>0</v>
      </c>
      <c r="AJ245" s="395">
        <v>1</v>
      </c>
      <c r="AK245" s="395">
        <v>0</v>
      </c>
      <c r="AL245" s="395">
        <v>3</v>
      </c>
      <c r="AM245" s="395">
        <v>3</v>
      </c>
      <c r="AN245" s="395">
        <v>0</v>
      </c>
      <c r="AO245" s="525">
        <v>0</v>
      </c>
      <c r="AP245" s="396">
        <v>0</v>
      </c>
      <c r="AQ245" s="526">
        <v>13</v>
      </c>
      <c r="AR245" s="527">
        <v>13</v>
      </c>
      <c r="AS245" s="527">
        <v>13</v>
      </c>
      <c r="AT245" s="527">
        <v>0</v>
      </c>
      <c r="AU245" s="527">
        <v>8</v>
      </c>
      <c r="AV245" s="395">
        <v>0</v>
      </c>
      <c r="AW245" s="395">
        <v>4</v>
      </c>
      <c r="AX245" s="395">
        <v>13</v>
      </c>
      <c r="AY245" s="395">
        <v>2</v>
      </c>
      <c r="AZ245" s="395">
        <v>0</v>
      </c>
      <c r="BA245" s="422"/>
      <c r="BB245" s="422"/>
      <c r="BC245" s="422"/>
      <c r="BD245" s="422"/>
      <c r="BE245" s="422"/>
      <c r="BF245" s="422"/>
      <c r="BG245" s="422"/>
      <c r="BH245" s="422"/>
      <c r="BI245" s="423">
        <f t="shared" si="9"/>
        <v>13</v>
      </c>
      <c r="BJ245" s="422"/>
      <c r="BK245" s="422"/>
      <c r="BL245" s="422"/>
      <c r="BM245" s="422"/>
      <c r="BN245" s="422"/>
      <c r="BO245" s="528">
        <v>2.1919</v>
      </c>
      <c r="BP245" s="423">
        <f t="shared" si="10"/>
        <v>13</v>
      </c>
      <c r="BQ245" s="422"/>
      <c r="BR245" s="422"/>
      <c r="BS245" s="422"/>
      <c r="BT245" s="422"/>
      <c r="BU245" s="422"/>
      <c r="BV245" s="422"/>
      <c r="BW245" s="422"/>
      <c r="BX245" s="422"/>
      <c r="BY245" s="422"/>
      <c r="BZ245" s="422"/>
      <c r="CA245" s="422"/>
      <c r="CB245" s="422"/>
      <c r="CC245" s="422"/>
      <c r="CD245" s="422"/>
      <c r="CE245" s="422"/>
      <c r="CF245" s="422"/>
      <c r="CG245" s="547"/>
    </row>
    <row r="246" spans="1:85" ht="16.5" customHeight="1">
      <c r="A246" s="80">
        <v>242</v>
      </c>
      <c r="B246" s="86" t="s">
        <v>1226</v>
      </c>
      <c r="C246" s="88" t="s">
        <v>28</v>
      </c>
      <c r="D246" s="86" t="s">
        <v>2233</v>
      </c>
      <c r="E246" s="86" t="s">
        <v>1154</v>
      </c>
      <c r="F246" s="87" t="s">
        <v>727</v>
      </c>
      <c r="G246" s="90" t="s">
        <v>1227</v>
      </c>
      <c r="H246" s="512">
        <v>4</v>
      </c>
      <c r="I246" s="390" t="s">
        <v>2353</v>
      </c>
      <c r="J246" s="390"/>
      <c r="K246" s="88" t="s">
        <v>5123</v>
      </c>
      <c r="L246" s="522">
        <v>2</v>
      </c>
      <c r="M246" s="367">
        <v>1</v>
      </c>
      <c r="N246" s="367">
        <v>1</v>
      </c>
      <c r="O246" s="523">
        <v>12</v>
      </c>
      <c r="P246" s="523">
        <v>0</v>
      </c>
      <c r="Q246" s="523">
        <v>1</v>
      </c>
      <c r="R246" s="523">
        <v>2</v>
      </c>
      <c r="S246" s="523">
        <v>0</v>
      </c>
      <c r="T246" s="523">
        <v>0</v>
      </c>
      <c r="U246" s="524">
        <v>0</v>
      </c>
      <c r="V246" s="524">
        <v>0</v>
      </c>
      <c r="W246" s="524">
        <v>0</v>
      </c>
      <c r="X246" s="524">
        <v>0</v>
      </c>
      <c r="Y246" s="524">
        <v>0</v>
      </c>
      <c r="Z246" s="524">
        <v>0</v>
      </c>
      <c r="AA246" s="524">
        <v>1</v>
      </c>
      <c r="AB246" s="524">
        <v>1</v>
      </c>
      <c r="AC246" s="524">
        <v>0</v>
      </c>
      <c r="AD246" s="524">
        <v>24</v>
      </c>
      <c r="AE246" s="524">
        <v>0</v>
      </c>
      <c r="AF246" s="524">
        <v>2</v>
      </c>
      <c r="AG246" s="524">
        <v>0</v>
      </c>
      <c r="AH246" s="524">
        <v>0</v>
      </c>
      <c r="AI246" s="524">
        <v>0</v>
      </c>
      <c r="AJ246" s="395">
        <v>1</v>
      </c>
      <c r="AK246" s="395">
        <v>0</v>
      </c>
      <c r="AL246" s="395">
        <v>3</v>
      </c>
      <c r="AM246" s="395">
        <v>3</v>
      </c>
      <c r="AN246" s="395">
        <v>0</v>
      </c>
      <c r="AO246" s="525">
        <v>0</v>
      </c>
      <c r="AP246" s="396">
        <v>0</v>
      </c>
      <c r="AQ246" s="526">
        <v>12</v>
      </c>
      <c r="AR246" s="527">
        <v>12</v>
      </c>
      <c r="AS246" s="527">
        <v>12</v>
      </c>
      <c r="AT246" s="527">
        <v>0</v>
      </c>
      <c r="AU246" s="527">
        <v>6</v>
      </c>
      <c r="AV246" s="395">
        <v>2</v>
      </c>
      <c r="AW246" s="395">
        <v>3</v>
      </c>
      <c r="AX246" s="395">
        <v>12</v>
      </c>
      <c r="AY246" s="395">
        <v>2</v>
      </c>
      <c r="AZ246" s="395">
        <v>0</v>
      </c>
      <c r="BA246" s="422"/>
      <c r="BB246" s="422"/>
      <c r="BC246" s="422"/>
      <c r="BD246" s="422"/>
      <c r="BE246" s="422"/>
      <c r="BF246" s="422"/>
      <c r="BG246" s="422"/>
      <c r="BH246" s="422"/>
      <c r="BI246" s="423">
        <f t="shared" si="9"/>
        <v>12</v>
      </c>
      <c r="BJ246" s="422"/>
      <c r="BK246" s="422"/>
      <c r="BL246" s="422"/>
      <c r="BM246" s="422"/>
      <c r="BN246" s="422"/>
      <c r="BO246" s="528">
        <v>0</v>
      </c>
      <c r="BP246" s="423">
        <f t="shared" si="10"/>
        <v>12</v>
      </c>
      <c r="BQ246" s="422"/>
      <c r="BR246" s="422"/>
      <c r="BS246" s="422"/>
      <c r="BT246" s="422"/>
      <c r="BU246" s="422"/>
      <c r="BV246" s="422"/>
      <c r="BW246" s="422"/>
      <c r="BX246" s="422"/>
      <c r="BY246" s="422"/>
      <c r="BZ246" s="422"/>
      <c r="CA246" s="422"/>
      <c r="CB246" s="422"/>
      <c r="CC246" s="422"/>
      <c r="CD246" s="422"/>
      <c r="CE246" s="422"/>
      <c r="CF246" s="422"/>
      <c r="CG246" s="547"/>
    </row>
    <row r="247" spans="1:85" ht="16.5" customHeight="1">
      <c r="A247" s="80">
        <v>243</v>
      </c>
      <c r="B247" s="86" t="s">
        <v>1228</v>
      </c>
      <c r="C247" s="88" t="s">
        <v>28</v>
      </c>
      <c r="D247" s="86" t="s">
        <v>2233</v>
      </c>
      <c r="E247" s="86" t="s">
        <v>1154</v>
      </c>
      <c r="F247" s="89" t="s">
        <v>730</v>
      </c>
      <c r="G247" s="90" t="s">
        <v>1229</v>
      </c>
      <c r="H247" s="512">
        <v>4</v>
      </c>
      <c r="I247" s="390" t="s">
        <v>26</v>
      </c>
      <c r="J247" s="390"/>
      <c r="K247" s="88" t="s">
        <v>5123</v>
      </c>
      <c r="L247" s="522">
        <v>2</v>
      </c>
      <c r="M247" s="367">
        <v>1</v>
      </c>
      <c r="N247" s="367">
        <v>1</v>
      </c>
      <c r="O247" s="523">
        <v>10</v>
      </c>
      <c r="P247" s="523">
        <v>0</v>
      </c>
      <c r="Q247" s="523">
        <v>0</v>
      </c>
      <c r="R247" s="523">
        <v>2</v>
      </c>
      <c r="S247" s="523">
        <v>0</v>
      </c>
      <c r="T247" s="523">
        <v>0</v>
      </c>
      <c r="U247" s="524">
        <v>0</v>
      </c>
      <c r="V247" s="524">
        <v>0</v>
      </c>
      <c r="W247" s="524">
        <v>0</v>
      </c>
      <c r="X247" s="524">
        <v>0</v>
      </c>
      <c r="Y247" s="524">
        <v>0</v>
      </c>
      <c r="Z247" s="524">
        <v>0</v>
      </c>
      <c r="AA247" s="524">
        <v>0</v>
      </c>
      <c r="AB247" s="524">
        <v>0</v>
      </c>
      <c r="AC247" s="524">
        <v>0</v>
      </c>
      <c r="AD247" s="524">
        <v>20</v>
      </c>
      <c r="AE247" s="524">
        <v>2</v>
      </c>
      <c r="AF247" s="524">
        <v>0</v>
      </c>
      <c r="AG247" s="524">
        <v>0</v>
      </c>
      <c r="AH247" s="524">
        <v>0</v>
      </c>
      <c r="AI247" s="524">
        <v>0</v>
      </c>
      <c r="AJ247" s="395">
        <v>1</v>
      </c>
      <c r="AK247" s="395">
        <v>0</v>
      </c>
      <c r="AL247" s="395">
        <v>3</v>
      </c>
      <c r="AM247" s="395">
        <v>3</v>
      </c>
      <c r="AN247" s="395">
        <v>0</v>
      </c>
      <c r="AO247" s="525">
        <v>0</v>
      </c>
      <c r="AP247" s="396">
        <v>0</v>
      </c>
      <c r="AQ247" s="526">
        <v>11</v>
      </c>
      <c r="AR247" s="527">
        <v>11</v>
      </c>
      <c r="AS247" s="527">
        <v>11</v>
      </c>
      <c r="AT247" s="527">
        <v>0</v>
      </c>
      <c r="AU247" s="527">
        <v>5</v>
      </c>
      <c r="AV247" s="395">
        <v>5</v>
      </c>
      <c r="AW247" s="395">
        <v>6</v>
      </c>
      <c r="AX247" s="395">
        <v>11</v>
      </c>
      <c r="AY247" s="395">
        <v>2</v>
      </c>
      <c r="AZ247" s="395">
        <v>0</v>
      </c>
      <c r="BA247" s="422"/>
      <c r="BB247" s="422"/>
      <c r="BC247" s="422"/>
      <c r="BD247" s="422"/>
      <c r="BE247" s="422"/>
      <c r="BF247" s="422"/>
      <c r="BG247" s="422"/>
      <c r="BH247" s="422"/>
      <c r="BI247" s="423">
        <f t="shared" si="9"/>
        <v>11</v>
      </c>
      <c r="BJ247" s="422"/>
      <c r="BK247" s="422"/>
      <c r="BL247" s="422"/>
      <c r="BM247" s="422"/>
      <c r="BN247" s="422"/>
      <c r="BO247" s="528">
        <v>1</v>
      </c>
      <c r="BP247" s="423">
        <f t="shared" si="10"/>
        <v>11</v>
      </c>
      <c r="BQ247" s="422"/>
      <c r="BR247" s="422"/>
      <c r="BS247" s="422"/>
      <c r="BT247" s="422"/>
      <c r="BU247" s="422"/>
      <c r="BV247" s="422"/>
      <c r="BW247" s="422"/>
      <c r="BX247" s="422"/>
      <c r="BY247" s="422"/>
      <c r="BZ247" s="422"/>
      <c r="CA247" s="422"/>
      <c r="CB247" s="422"/>
      <c r="CC247" s="422"/>
      <c r="CD247" s="422"/>
      <c r="CE247" s="422"/>
      <c r="CF247" s="422"/>
      <c r="CG247" s="547"/>
    </row>
    <row r="248" spans="1:85" ht="16.5" customHeight="1">
      <c r="A248" s="81">
        <v>244</v>
      </c>
      <c r="B248" s="86" t="s">
        <v>1230</v>
      </c>
      <c r="C248" s="88" t="s">
        <v>28</v>
      </c>
      <c r="D248" s="86" t="s">
        <v>2233</v>
      </c>
      <c r="E248" s="86" t="s">
        <v>1154</v>
      </c>
      <c r="F248" s="87" t="s">
        <v>727</v>
      </c>
      <c r="G248" s="90" t="s">
        <v>1231</v>
      </c>
      <c r="H248" s="512">
        <v>4</v>
      </c>
      <c r="I248" s="390" t="s">
        <v>2353</v>
      </c>
      <c r="J248" s="390"/>
      <c r="K248" s="88" t="s">
        <v>5123</v>
      </c>
      <c r="L248" s="522">
        <v>2</v>
      </c>
      <c r="M248" s="367">
        <v>1</v>
      </c>
      <c r="N248" s="367">
        <v>1</v>
      </c>
      <c r="O248" s="523">
        <v>21</v>
      </c>
      <c r="P248" s="523">
        <v>0</v>
      </c>
      <c r="Q248" s="523">
        <v>1</v>
      </c>
      <c r="R248" s="523">
        <v>8</v>
      </c>
      <c r="S248" s="523">
        <v>0</v>
      </c>
      <c r="T248" s="523">
        <v>0</v>
      </c>
      <c r="U248" s="524">
        <v>0</v>
      </c>
      <c r="V248" s="524">
        <v>0</v>
      </c>
      <c r="W248" s="524">
        <v>0</v>
      </c>
      <c r="X248" s="524">
        <v>0</v>
      </c>
      <c r="Y248" s="524">
        <v>0</v>
      </c>
      <c r="Z248" s="524">
        <v>0</v>
      </c>
      <c r="AA248" s="524">
        <v>9</v>
      </c>
      <c r="AB248" s="524">
        <v>1</v>
      </c>
      <c r="AC248" s="524">
        <v>0</v>
      </c>
      <c r="AD248" s="524">
        <v>28</v>
      </c>
      <c r="AE248" s="524">
        <v>1</v>
      </c>
      <c r="AF248" s="524">
        <v>1</v>
      </c>
      <c r="AG248" s="524">
        <v>0</v>
      </c>
      <c r="AH248" s="524">
        <v>0</v>
      </c>
      <c r="AI248" s="524">
        <v>0</v>
      </c>
      <c r="AJ248" s="395">
        <v>1</v>
      </c>
      <c r="AK248" s="395">
        <v>0</v>
      </c>
      <c r="AL248" s="395">
        <v>3</v>
      </c>
      <c r="AM248" s="395">
        <v>3</v>
      </c>
      <c r="AN248" s="395">
        <v>0</v>
      </c>
      <c r="AO248" s="525">
        <v>0</v>
      </c>
      <c r="AP248" s="396">
        <v>0</v>
      </c>
      <c r="AQ248" s="526">
        <v>10</v>
      </c>
      <c r="AR248" s="527">
        <v>10</v>
      </c>
      <c r="AS248" s="527">
        <v>10</v>
      </c>
      <c r="AT248" s="527">
        <v>0</v>
      </c>
      <c r="AU248" s="527">
        <v>6</v>
      </c>
      <c r="AV248" s="395">
        <v>2</v>
      </c>
      <c r="AW248" s="395">
        <v>3</v>
      </c>
      <c r="AX248" s="395">
        <v>10</v>
      </c>
      <c r="AY248" s="395">
        <v>2</v>
      </c>
      <c r="AZ248" s="395">
        <v>0</v>
      </c>
      <c r="BA248" s="422"/>
      <c r="BB248" s="422"/>
      <c r="BC248" s="422"/>
      <c r="BD248" s="422"/>
      <c r="BE248" s="422"/>
      <c r="BF248" s="422"/>
      <c r="BG248" s="422"/>
      <c r="BH248" s="422"/>
      <c r="BI248" s="423">
        <f t="shared" si="9"/>
        <v>10</v>
      </c>
      <c r="BJ248" s="422"/>
      <c r="BK248" s="422"/>
      <c r="BL248" s="422"/>
      <c r="BM248" s="422"/>
      <c r="BN248" s="422"/>
      <c r="BO248" s="528">
        <v>0.8</v>
      </c>
      <c r="BP248" s="423">
        <f t="shared" si="10"/>
        <v>10</v>
      </c>
      <c r="BQ248" s="422"/>
      <c r="BR248" s="422"/>
      <c r="BS248" s="422"/>
      <c r="BT248" s="422"/>
      <c r="BU248" s="422"/>
      <c r="BV248" s="422"/>
      <c r="BW248" s="422"/>
      <c r="BX248" s="422"/>
      <c r="BY248" s="422"/>
      <c r="BZ248" s="422"/>
      <c r="CA248" s="422"/>
      <c r="CB248" s="422"/>
      <c r="CC248" s="422"/>
      <c r="CD248" s="422"/>
      <c r="CE248" s="422"/>
      <c r="CF248" s="422"/>
      <c r="CG248" s="547"/>
    </row>
    <row r="249" spans="1:85" ht="16.5" customHeight="1">
      <c r="A249" s="80">
        <v>245</v>
      </c>
      <c r="B249" s="86" t="s">
        <v>1232</v>
      </c>
      <c r="C249" s="88" t="s">
        <v>28</v>
      </c>
      <c r="D249" s="86" t="s">
        <v>2233</v>
      </c>
      <c r="E249" s="86" t="s">
        <v>1154</v>
      </c>
      <c r="F249" s="89" t="s">
        <v>730</v>
      </c>
      <c r="G249" s="90" t="s">
        <v>1233</v>
      </c>
      <c r="H249" s="512">
        <v>4</v>
      </c>
      <c r="I249" s="390" t="s">
        <v>26</v>
      </c>
      <c r="J249" s="390"/>
      <c r="K249" s="88" t="s">
        <v>5123</v>
      </c>
      <c r="L249" s="522">
        <v>2</v>
      </c>
      <c r="M249" s="367">
        <v>1</v>
      </c>
      <c r="N249" s="367">
        <v>1</v>
      </c>
      <c r="O249" s="523">
        <v>0</v>
      </c>
      <c r="P249" s="523">
        <v>0</v>
      </c>
      <c r="Q249" s="523">
        <v>9</v>
      </c>
      <c r="R249" s="523">
        <v>0</v>
      </c>
      <c r="S249" s="523">
        <v>0</v>
      </c>
      <c r="T249" s="523">
        <v>0</v>
      </c>
      <c r="U249" s="524">
        <v>0</v>
      </c>
      <c r="V249" s="524">
        <v>0</v>
      </c>
      <c r="W249" s="524">
        <v>0</v>
      </c>
      <c r="X249" s="524">
        <v>0</v>
      </c>
      <c r="Y249" s="524">
        <v>0</v>
      </c>
      <c r="Z249" s="524">
        <v>0</v>
      </c>
      <c r="AA249" s="524">
        <v>0</v>
      </c>
      <c r="AB249" s="524">
        <v>1</v>
      </c>
      <c r="AC249" s="524">
        <v>0</v>
      </c>
      <c r="AD249" s="524">
        <v>6</v>
      </c>
      <c r="AE249" s="524">
        <v>0</v>
      </c>
      <c r="AF249" s="524">
        <v>0</v>
      </c>
      <c r="AG249" s="524">
        <v>0</v>
      </c>
      <c r="AH249" s="524">
        <v>0</v>
      </c>
      <c r="AI249" s="524">
        <v>0</v>
      </c>
      <c r="AJ249" s="395">
        <v>1</v>
      </c>
      <c r="AK249" s="395">
        <v>0</v>
      </c>
      <c r="AL249" s="395">
        <v>3</v>
      </c>
      <c r="AM249" s="395">
        <v>3</v>
      </c>
      <c r="AN249" s="395">
        <v>0</v>
      </c>
      <c r="AO249" s="525">
        <v>9</v>
      </c>
      <c r="AP249" s="396">
        <v>0</v>
      </c>
      <c r="AQ249" s="526">
        <v>18</v>
      </c>
      <c r="AR249" s="527">
        <v>18</v>
      </c>
      <c r="AS249" s="527">
        <v>18</v>
      </c>
      <c r="AT249" s="527">
        <v>0</v>
      </c>
      <c r="AU249" s="527">
        <v>10</v>
      </c>
      <c r="AV249" s="395">
        <v>2</v>
      </c>
      <c r="AW249" s="395">
        <v>3</v>
      </c>
      <c r="AX249" s="395">
        <v>18</v>
      </c>
      <c r="AY249" s="395">
        <v>39</v>
      </c>
      <c r="AZ249" s="395">
        <v>0</v>
      </c>
      <c r="BA249" s="422"/>
      <c r="BB249" s="422"/>
      <c r="BC249" s="422"/>
      <c r="BD249" s="422"/>
      <c r="BE249" s="422"/>
      <c r="BF249" s="422"/>
      <c r="BG249" s="422"/>
      <c r="BH249" s="422"/>
      <c r="BI249" s="423">
        <f t="shared" si="9"/>
        <v>18</v>
      </c>
      <c r="BJ249" s="422"/>
      <c r="BK249" s="422"/>
      <c r="BL249" s="422"/>
      <c r="BM249" s="422"/>
      <c r="BN249" s="422"/>
      <c r="BO249" s="528" t="s">
        <v>10185</v>
      </c>
      <c r="BP249" s="423">
        <f t="shared" si="10"/>
        <v>18</v>
      </c>
      <c r="BQ249" s="422"/>
      <c r="BR249" s="422"/>
      <c r="BS249" s="422"/>
      <c r="BT249" s="422"/>
      <c r="BU249" s="422"/>
      <c r="BV249" s="422"/>
      <c r="BW249" s="422"/>
      <c r="BX249" s="422"/>
      <c r="BY249" s="422"/>
      <c r="BZ249" s="422"/>
      <c r="CA249" s="422"/>
      <c r="CB249" s="422"/>
      <c r="CC249" s="422"/>
      <c r="CD249" s="422"/>
      <c r="CE249" s="422"/>
      <c r="CF249" s="422"/>
      <c r="CG249" s="547"/>
    </row>
    <row r="250" spans="1:85" ht="16.5" customHeight="1">
      <c r="A250" s="80">
        <v>246</v>
      </c>
      <c r="B250" s="86" t="s">
        <v>1234</v>
      </c>
      <c r="C250" s="88" t="s">
        <v>28</v>
      </c>
      <c r="D250" s="86" t="s">
        <v>2233</v>
      </c>
      <c r="E250" s="86" t="s">
        <v>1154</v>
      </c>
      <c r="F250" s="87" t="s">
        <v>727</v>
      </c>
      <c r="G250" s="90" t="s">
        <v>1235</v>
      </c>
      <c r="H250" s="512">
        <v>2</v>
      </c>
      <c r="I250" s="390" t="s">
        <v>2353</v>
      </c>
      <c r="J250" s="390"/>
      <c r="K250" s="88" t="s">
        <v>5123</v>
      </c>
      <c r="L250" s="522">
        <v>2</v>
      </c>
      <c r="M250" s="367">
        <v>1</v>
      </c>
      <c r="N250" s="367">
        <v>1</v>
      </c>
      <c r="O250" s="523">
        <v>15</v>
      </c>
      <c r="P250" s="523">
        <v>0</v>
      </c>
      <c r="Q250" s="523">
        <v>0</v>
      </c>
      <c r="R250" s="523">
        <v>6</v>
      </c>
      <c r="S250" s="523">
        <v>0</v>
      </c>
      <c r="T250" s="523">
        <v>0</v>
      </c>
      <c r="U250" s="524">
        <v>0</v>
      </c>
      <c r="V250" s="524">
        <v>0</v>
      </c>
      <c r="W250" s="524">
        <v>0</v>
      </c>
      <c r="X250" s="524">
        <v>0</v>
      </c>
      <c r="Y250" s="524">
        <v>0</v>
      </c>
      <c r="Z250" s="524">
        <v>0</v>
      </c>
      <c r="AA250" s="524">
        <v>0</v>
      </c>
      <c r="AB250" s="524">
        <v>0</v>
      </c>
      <c r="AC250" s="524">
        <v>0</v>
      </c>
      <c r="AD250" s="524">
        <v>25</v>
      </c>
      <c r="AE250" s="524">
        <v>3</v>
      </c>
      <c r="AF250" s="524">
        <v>0</v>
      </c>
      <c r="AG250" s="524">
        <v>0</v>
      </c>
      <c r="AH250" s="524">
        <v>0</v>
      </c>
      <c r="AI250" s="524">
        <v>0</v>
      </c>
      <c r="AJ250" s="395">
        <v>1</v>
      </c>
      <c r="AK250" s="395">
        <v>0</v>
      </c>
      <c r="AL250" s="395">
        <v>4</v>
      </c>
      <c r="AM250" s="395">
        <v>4</v>
      </c>
      <c r="AN250" s="395">
        <v>0</v>
      </c>
      <c r="AO250" s="525">
        <v>0</v>
      </c>
      <c r="AP250" s="396">
        <v>0</v>
      </c>
      <c r="AQ250" s="526">
        <v>11</v>
      </c>
      <c r="AR250" s="527">
        <v>11</v>
      </c>
      <c r="AS250" s="527">
        <v>11</v>
      </c>
      <c r="AT250" s="527">
        <v>0</v>
      </c>
      <c r="AU250" s="527">
        <v>5</v>
      </c>
      <c r="AV250" s="395">
        <v>2</v>
      </c>
      <c r="AW250" s="395">
        <v>4</v>
      </c>
      <c r="AX250" s="395">
        <v>11</v>
      </c>
      <c r="AY250" s="395">
        <v>2</v>
      </c>
      <c r="AZ250" s="395">
        <v>0</v>
      </c>
      <c r="BA250" s="422"/>
      <c r="BB250" s="422"/>
      <c r="BC250" s="422"/>
      <c r="BD250" s="422"/>
      <c r="BE250" s="422"/>
      <c r="BF250" s="422"/>
      <c r="BG250" s="422"/>
      <c r="BH250" s="422"/>
      <c r="BI250" s="423">
        <f t="shared" si="9"/>
        <v>11</v>
      </c>
      <c r="BJ250" s="422"/>
      <c r="BK250" s="422"/>
      <c r="BL250" s="422"/>
      <c r="BM250" s="422"/>
      <c r="BN250" s="422"/>
      <c r="BO250" s="528" t="s">
        <v>10185</v>
      </c>
      <c r="BP250" s="423">
        <f t="shared" si="10"/>
        <v>11</v>
      </c>
      <c r="BQ250" s="422"/>
      <c r="BR250" s="422"/>
      <c r="BS250" s="422"/>
      <c r="BT250" s="422"/>
      <c r="BU250" s="422"/>
      <c r="BV250" s="422"/>
      <c r="BW250" s="422"/>
      <c r="BX250" s="422"/>
      <c r="BY250" s="422"/>
      <c r="BZ250" s="422"/>
      <c r="CA250" s="422"/>
      <c r="CB250" s="422"/>
      <c r="CC250" s="422"/>
      <c r="CD250" s="422"/>
      <c r="CE250" s="422"/>
      <c r="CF250" s="422"/>
      <c r="CG250" s="547"/>
    </row>
    <row r="251" spans="1:85" ht="16.5" customHeight="1">
      <c r="A251" s="81">
        <v>247</v>
      </c>
      <c r="B251" s="86" t="s">
        <v>1236</v>
      </c>
      <c r="C251" s="88" t="s">
        <v>28</v>
      </c>
      <c r="D251" s="86" t="s">
        <v>2233</v>
      </c>
      <c r="E251" s="86" t="s">
        <v>1154</v>
      </c>
      <c r="F251" s="87" t="s">
        <v>727</v>
      </c>
      <c r="G251" s="90" t="s">
        <v>1237</v>
      </c>
      <c r="H251" s="512">
        <v>2</v>
      </c>
      <c r="I251" s="390" t="s">
        <v>2353</v>
      </c>
      <c r="J251" s="390"/>
      <c r="K251" s="88" t="s">
        <v>5123</v>
      </c>
      <c r="L251" s="522">
        <v>2</v>
      </c>
      <c r="M251" s="367">
        <v>1</v>
      </c>
      <c r="N251" s="367">
        <v>1</v>
      </c>
      <c r="O251" s="523">
        <v>14</v>
      </c>
      <c r="P251" s="523">
        <v>0</v>
      </c>
      <c r="Q251" s="523">
        <v>0</v>
      </c>
      <c r="R251" s="523">
        <v>8</v>
      </c>
      <c r="S251" s="523">
        <v>0</v>
      </c>
      <c r="T251" s="523">
        <v>0</v>
      </c>
      <c r="U251" s="524">
        <v>0</v>
      </c>
      <c r="V251" s="524">
        <v>0</v>
      </c>
      <c r="W251" s="524">
        <v>0</v>
      </c>
      <c r="X251" s="524">
        <v>0</v>
      </c>
      <c r="Y251" s="524">
        <v>0</v>
      </c>
      <c r="Z251" s="524">
        <v>0</v>
      </c>
      <c r="AA251" s="524">
        <v>0</v>
      </c>
      <c r="AB251" s="524">
        <v>0</v>
      </c>
      <c r="AC251" s="524">
        <v>0</v>
      </c>
      <c r="AD251" s="524">
        <v>22</v>
      </c>
      <c r="AE251" s="524">
        <v>8</v>
      </c>
      <c r="AF251" s="524">
        <v>0</v>
      </c>
      <c r="AG251" s="524">
        <v>0</v>
      </c>
      <c r="AH251" s="524">
        <v>0</v>
      </c>
      <c r="AI251" s="524">
        <v>0</v>
      </c>
      <c r="AJ251" s="395">
        <v>1</v>
      </c>
      <c r="AK251" s="395">
        <v>0</v>
      </c>
      <c r="AL251" s="395">
        <v>4</v>
      </c>
      <c r="AM251" s="395">
        <v>4</v>
      </c>
      <c r="AN251" s="395">
        <v>0</v>
      </c>
      <c r="AO251" s="525">
        <v>0</v>
      </c>
      <c r="AP251" s="396">
        <v>0</v>
      </c>
      <c r="AQ251" s="526">
        <v>9</v>
      </c>
      <c r="AR251" s="527">
        <v>9</v>
      </c>
      <c r="AS251" s="527">
        <v>9</v>
      </c>
      <c r="AT251" s="527">
        <v>0</v>
      </c>
      <c r="AU251" s="527">
        <v>4</v>
      </c>
      <c r="AV251" s="395">
        <v>2</v>
      </c>
      <c r="AW251" s="395">
        <v>3</v>
      </c>
      <c r="AX251" s="395">
        <v>9</v>
      </c>
      <c r="AY251" s="395">
        <v>2</v>
      </c>
      <c r="AZ251" s="395">
        <v>0</v>
      </c>
      <c r="BA251" s="422"/>
      <c r="BB251" s="422"/>
      <c r="BC251" s="422"/>
      <c r="BD251" s="422"/>
      <c r="BE251" s="422"/>
      <c r="BF251" s="422"/>
      <c r="BG251" s="422"/>
      <c r="BH251" s="422"/>
      <c r="BI251" s="423">
        <f t="shared" si="9"/>
        <v>9</v>
      </c>
      <c r="BJ251" s="422"/>
      <c r="BK251" s="422"/>
      <c r="BL251" s="422"/>
      <c r="BM251" s="422"/>
      <c r="BN251" s="422"/>
      <c r="BO251" s="528">
        <v>1.1666000000000001</v>
      </c>
      <c r="BP251" s="423">
        <f t="shared" si="10"/>
        <v>9</v>
      </c>
      <c r="BQ251" s="422"/>
      <c r="BR251" s="422"/>
      <c r="BS251" s="422"/>
      <c r="BT251" s="422"/>
      <c r="BU251" s="422"/>
      <c r="BV251" s="422"/>
      <c r="BW251" s="422"/>
      <c r="BX251" s="422"/>
      <c r="BY251" s="422"/>
      <c r="BZ251" s="422"/>
      <c r="CA251" s="422"/>
      <c r="CB251" s="422"/>
      <c r="CC251" s="422"/>
      <c r="CD251" s="422"/>
      <c r="CE251" s="422"/>
      <c r="CF251" s="422"/>
      <c r="CG251" s="547"/>
    </row>
    <row r="252" spans="1:85" ht="16.5" customHeight="1">
      <c r="A252" s="80">
        <v>248</v>
      </c>
      <c r="B252" s="86" t="s">
        <v>1238</v>
      </c>
      <c r="C252" s="88" t="s">
        <v>28</v>
      </c>
      <c r="D252" s="86" t="s">
        <v>2233</v>
      </c>
      <c r="E252" s="86" t="s">
        <v>1154</v>
      </c>
      <c r="F252" s="87" t="s">
        <v>727</v>
      </c>
      <c r="G252" s="90" t="s">
        <v>1239</v>
      </c>
      <c r="H252" s="512">
        <v>3</v>
      </c>
      <c r="I252" s="390" t="s">
        <v>3741</v>
      </c>
      <c r="J252" s="390"/>
      <c r="K252" s="88" t="s">
        <v>5123</v>
      </c>
      <c r="L252" s="522">
        <v>1</v>
      </c>
      <c r="M252" s="367">
        <v>1</v>
      </c>
      <c r="N252" s="367">
        <v>1</v>
      </c>
      <c r="O252" s="523">
        <v>4</v>
      </c>
      <c r="P252" s="523">
        <v>0</v>
      </c>
      <c r="Q252" s="523">
        <v>0</v>
      </c>
      <c r="R252" s="523">
        <v>0</v>
      </c>
      <c r="S252" s="523">
        <v>0</v>
      </c>
      <c r="T252" s="523">
        <v>0</v>
      </c>
      <c r="U252" s="524">
        <v>0</v>
      </c>
      <c r="V252" s="524">
        <v>0</v>
      </c>
      <c r="W252" s="524">
        <v>0</v>
      </c>
      <c r="X252" s="524">
        <v>0</v>
      </c>
      <c r="Y252" s="524">
        <v>0</v>
      </c>
      <c r="Z252" s="524">
        <v>0</v>
      </c>
      <c r="AA252" s="524">
        <v>1</v>
      </c>
      <c r="AB252" s="524">
        <v>1</v>
      </c>
      <c r="AC252" s="524">
        <v>0</v>
      </c>
      <c r="AD252" s="524">
        <v>8</v>
      </c>
      <c r="AE252" s="524">
        <v>0</v>
      </c>
      <c r="AF252" s="524">
        <v>0</v>
      </c>
      <c r="AG252" s="524">
        <v>0</v>
      </c>
      <c r="AH252" s="524">
        <v>0</v>
      </c>
      <c r="AI252" s="524">
        <v>0</v>
      </c>
      <c r="AJ252" s="395">
        <v>1</v>
      </c>
      <c r="AK252" s="395">
        <v>0</v>
      </c>
      <c r="AL252" s="395">
        <v>1</v>
      </c>
      <c r="AM252" s="395">
        <v>0</v>
      </c>
      <c r="AN252" s="395">
        <v>0</v>
      </c>
      <c r="AO252" s="525">
        <v>0</v>
      </c>
      <c r="AP252" s="396">
        <v>0</v>
      </c>
      <c r="AQ252" s="526">
        <v>3</v>
      </c>
      <c r="AR252" s="527">
        <v>3</v>
      </c>
      <c r="AS252" s="527">
        <v>0</v>
      </c>
      <c r="AT252" s="527">
        <v>0</v>
      </c>
      <c r="AU252" s="527">
        <v>3</v>
      </c>
      <c r="AV252" s="395">
        <v>1</v>
      </c>
      <c r="AW252" s="395">
        <v>1</v>
      </c>
      <c r="AX252" s="395">
        <v>3</v>
      </c>
      <c r="AY252" s="395">
        <v>2</v>
      </c>
      <c r="AZ252" s="395">
        <v>0</v>
      </c>
      <c r="BA252" s="422"/>
      <c r="BB252" s="422"/>
      <c r="BC252" s="422"/>
      <c r="BD252" s="422"/>
      <c r="BE252" s="422"/>
      <c r="BF252" s="422"/>
      <c r="BG252" s="422"/>
      <c r="BH252" s="422"/>
      <c r="BI252" s="423">
        <f t="shared" si="9"/>
        <v>0</v>
      </c>
      <c r="BJ252" s="422"/>
      <c r="BK252" s="422"/>
      <c r="BL252" s="422"/>
      <c r="BM252" s="422"/>
      <c r="BN252" s="422"/>
      <c r="BO252" s="528">
        <v>1.02</v>
      </c>
      <c r="BP252" s="423">
        <f t="shared" si="10"/>
        <v>0</v>
      </c>
      <c r="BQ252" s="422"/>
      <c r="BR252" s="422"/>
      <c r="BS252" s="422"/>
      <c r="BT252" s="422"/>
      <c r="BU252" s="422"/>
      <c r="BV252" s="422"/>
      <c r="BW252" s="422"/>
      <c r="BX252" s="422"/>
      <c r="BY252" s="422"/>
      <c r="BZ252" s="422"/>
      <c r="CA252" s="422"/>
      <c r="CB252" s="422"/>
      <c r="CC252" s="422"/>
      <c r="CD252" s="422"/>
      <c r="CE252" s="422"/>
      <c r="CF252" s="422"/>
      <c r="CG252" s="547"/>
    </row>
    <row r="253" spans="1:85" ht="16.5" customHeight="1">
      <c r="A253" s="80">
        <v>249</v>
      </c>
      <c r="B253" s="86" t="s">
        <v>1240</v>
      </c>
      <c r="C253" s="88" t="s">
        <v>28</v>
      </c>
      <c r="D253" s="86" t="s">
        <v>2233</v>
      </c>
      <c r="E253" s="86" t="s">
        <v>1154</v>
      </c>
      <c r="F253" s="87" t="s">
        <v>727</v>
      </c>
      <c r="G253" s="90" t="s">
        <v>1241</v>
      </c>
      <c r="H253" s="512">
        <v>2</v>
      </c>
      <c r="I253" s="390" t="s">
        <v>2353</v>
      </c>
      <c r="J253" s="390"/>
      <c r="K253" s="88" t="s">
        <v>5123</v>
      </c>
      <c r="L253" s="522">
        <v>2</v>
      </c>
      <c r="M253" s="367">
        <v>1</v>
      </c>
      <c r="N253" s="367">
        <v>1</v>
      </c>
      <c r="O253" s="523">
        <v>12</v>
      </c>
      <c r="P253" s="523">
        <v>0</v>
      </c>
      <c r="Q253" s="523">
        <v>0</v>
      </c>
      <c r="R253" s="523">
        <v>5</v>
      </c>
      <c r="S253" s="523">
        <v>0</v>
      </c>
      <c r="T253" s="523">
        <v>0</v>
      </c>
      <c r="U253" s="524">
        <v>0</v>
      </c>
      <c r="V253" s="524">
        <v>0</v>
      </c>
      <c r="W253" s="524">
        <v>0</v>
      </c>
      <c r="X253" s="524">
        <v>0</v>
      </c>
      <c r="Y253" s="524">
        <v>0</v>
      </c>
      <c r="Z253" s="524">
        <v>0</v>
      </c>
      <c r="AA253" s="524">
        <v>0</v>
      </c>
      <c r="AB253" s="524">
        <v>0</v>
      </c>
      <c r="AC253" s="524">
        <v>0</v>
      </c>
      <c r="AD253" s="524">
        <v>24</v>
      </c>
      <c r="AE253" s="524">
        <v>2</v>
      </c>
      <c r="AF253" s="524">
        <v>0</v>
      </c>
      <c r="AG253" s="524">
        <v>0</v>
      </c>
      <c r="AH253" s="524">
        <v>0</v>
      </c>
      <c r="AI253" s="524">
        <v>0</v>
      </c>
      <c r="AJ253" s="395">
        <v>1</v>
      </c>
      <c r="AK253" s="395">
        <v>0</v>
      </c>
      <c r="AL253" s="395">
        <v>4</v>
      </c>
      <c r="AM253" s="395">
        <v>4</v>
      </c>
      <c r="AN253" s="395">
        <v>0</v>
      </c>
      <c r="AO253" s="525">
        <v>0</v>
      </c>
      <c r="AP253" s="396">
        <v>0</v>
      </c>
      <c r="AQ253" s="526">
        <v>12</v>
      </c>
      <c r="AR253" s="527">
        <v>12</v>
      </c>
      <c r="AS253" s="527">
        <v>12</v>
      </c>
      <c r="AT253" s="527">
        <v>0</v>
      </c>
      <c r="AU253" s="527">
        <v>4</v>
      </c>
      <c r="AV253" s="395">
        <v>2</v>
      </c>
      <c r="AW253" s="395">
        <v>4</v>
      </c>
      <c r="AX253" s="395">
        <v>12</v>
      </c>
      <c r="AY253" s="395">
        <v>2</v>
      </c>
      <c r="AZ253" s="395">
        <v>0</v>
      </c>
      <c r="BA253" s="422"/>
      <c r="BB253" s="422"/>
      <c r="BC253" s="422"/>
      <c r="BD253" s="422"/>
      <c r="BE253" s="422"/>
      <c r="BF253" s="422"/>
      <c r="BG253" s="422"/>
      <c r="BH253" s="422"/>
      <c r="BI253" s="423">
        <f t="shared" si="9"/>
        <v>12</v>
      </c>
      <c r="BJ253" s="422"/>
      <c r="BK253" s="422"/>
      <c r="BL253" s="422"/>
      <c r="BM253" s="422"/>
      <c r="BN253" s="422"/>
      <c r="BO253" s="528" t="s">
        <v>10185</v>
      </c>
      <c r="BP253" s="423">
        <f t="shared" si="10"/>
        <v>12</v>
      </c>
      <c r="BQ253" s="422"/>
      <c r="BR253" s="422"/>
      <c r="BS253" s="422"/>
      <c r="BT253" s="422"/>
      <c r="BU253" s="422"/>
      <c r="BV253" s="422"/>
      <c r="BW253" s="422"/>
      <c r="BX253" s="422"/>
      <c r="BY253" s="422"/>
      <c r="BZ253" s="422"/>
      <c r="CA253" s="422"/>
      <c r="CB253" s="422"/>
      <c r="CC253" s="422"/>
      <c r="CD253" s="422"/>
      <c r="CE253" s="422"/>
      <c r="CF253" s="422"/>
      <c r="CG253" s="547"/>
    </row>
    <row r="254" spans="1:85" ht="16.5" customHeight="1">
      <c r="A254" s="81">
        <v>250</v>
      </c>
      <c r="B254" s="86" t="s">
        <v>1242</v>
      </c>
      <c r="C254" s="88" t="s">
        <v>28</v>
      </c>
      <c r="D254" s="86" t="s">
        <v>2233</v>
      </c>
      <c r="E254" s="86" t="s">
        <v>1154</v>
      </c>
      <c r="F254" s="87" t="s">
        <v>727</v>
      </c>
      <c r="G254" s="90" t="s">
        <v>1243</v>
      </c>
      <c r="H254" s="512">
        <v>4</v>
      </c>
      <c r="I254" s="390" t="s">
        <v>2353</v>
      </c>
      <c r="J254" s="390"/>
      <c r="K254" s="88" t="s">
        <v>5123</v>
      </c>
      <c r="L254" s="522">
        <v>2</v>
      </c>
      <c r="M254" s="367">
        <v>1</v>
      </c>
      <c r="N254" s="367">
        <v>1</v>
      </c>
      <c r="O254" s="523">
        <v>17</v>
      </c>
      <c r="P254" s="523">
        <v>0</v>
      </c>
      <c r="Q254" s="523">
        <v>1</v>
      </c>
      <c r="R254" s="523">
        <v>9</v>
      </c>
      <c r="S254" s="523">
        <v>0</v>
      </c>
      <c r="T254" s="523">
        <v>0</v>
      </c>
      <c r="U254" s="524">
        <v>0</v>
      </c>
      <c r="V254" s="524">
        <v>0</v>
      </c>
      <c r="W254" s="524">
        <v>0</v>
      </c>
      <c r="X254" s="524">
        <v>0</v>
      </c>
      <c r="Y254" s="524">
        <v>0</v>
      </c>
      <c r="Z254" s="524">
        <v>0</v>
      </c>
      <c r="AA254" s="524">
        <v>0</v>
      </c>
      <c r="AB254" s="524">
        <v>0</v>
      </c>
      <c r="AC254" s="524">
        <v>0</v>
      </c>
      <c r="AD254" s="524">
        <v>29</v>
      </c>
      <c r="AE254" s="524">
        <v>4</v>
      </c>
      <c r="AF254" s="524">
        <v>1</v>
      </c>
      <c r="AG254" s="524">
        <v>0</v>
      </c>
      <c r="AH254" s="524">
        <v>0</v>
      </c>
      <c r="AI254" s="524">
        <v>0</v>
      </c>
      <c r="AJ254" s="395">
        <v>1</v>
      </c>
      <c r="AK254" s="395">
        <v>0</v>
      </c>
      <c r="AL254" s="395">
        <v>7</v>
      </c>
      <c r="AM254" s="395">
        <v>7</v>
      </c>
      <c r="AN254" s="395">
        <v>0</v>
      </c>
      <c r="AO254" s="525">
        <v>0</v>
      </c>
      <c r="AP254" s="396">
        <v>0</v>
      </c>
      <c r="AQ254" s="526">
        <v>14</v>
      </c>
      <c r="AR254" s="527">
        <v>14</v>
      </c>
      <c r="AS254" s="527">
        <v>14</v>
      </c>
      <c r="AT254" s="527">
        <v>0</v>
      </c>
      <c r="AU254" s="527">
        <v>0</v>
      </c>
      <c r="AV254" s="395">
        <v>2</v>
      </c>
      <c r="AW254" s="395">
        <v>6</v>
      </c>
      <c r="AX254" s="395">
        <v>13</v>
      </c>
      <c r="AY254" s="395">
        <v>2</v>
      </c>
      <c r="AZ254" s="395">
        <v>0</v>
      </c>
      <c r="BA254" s="422"/>
      <c r="BB254" s="422"/>
      <c r="BC254" s="422"/>
      <c r="BD254" s="422"/>
      <c r="BE254" s="422"/>
      <c r="BF254" s="422"/>
      <c r="BG254" s="422"/>
      <c r="BH254" s="422"/>
      <c r="BI254" s="423">
        <f t="shared" si="9"/>
        <v>14</v>
      </c>
      <c r="BJ254" s="422"/>
      <c r="BK254" s="422"/>
      <c r="BL254" s="422"/>
      <c r="BM254" s="422"/>
      <c r="BN254" s="422"/>
      <c r="BO254" s="528">
        <v>0</v>
      </c>
      <c r="BP254" s="423">
        <f t="shared" si="10"/>
        <v>14</v>
      </c>
      <c r="BQ254" s="422"/>
      <c r="BR254" s="422"/>
      <c r="BS254" s="422"/>
      <c r="BT254" s="422"/>
      <c r="BU254" s="422"/>
      <c r="BV254" s="422"/>
      <c r="BW254" s="422"/>
      <c r="BX254" s="422"/>
      <c r="BY254" s="422"/>
      <c r="BZ254" s="422"/>
      <c r="CA254" s="422"/>
      <c r="CB254" s="422"/>
      <c r="CC254" s="422"/>
      <c r="CD254" s="422"/>
      <c r="CE254" s="422"/>
      <c r="CF254" s="422"/>
      <c r="CG254" s="547"/>
    </row>
    <row r="255" spans="1:85" ht="16.5" customHeight="1">
      <c r="A255" s="80">
        <v>251</v>
      </c>
      <c r="B255" s="86" t="s">
        <v>1244</v>
      </c>
      <c r="C255" s="88" t="s">
        <v>28</v>
      </c>
      <c r="D255" s="86" t="s">
        <v>2233</v>
      </c>
      <c r="E255" s="86" t="s">
        <v>1154</v>
      </c>
      <c r="F255" s="87" t="s">
        <v>727</v>
      </c>
      <c r="G255" s="90" t="s">
        <v>1245</v>
      </c>
      <c r="H255" s="512">
        <v>2</v>
      </c>
      <c r="I255" s="390" t="s">
        <v>2353</v>
      </c>
      <c r="J255" s="390"/>
      <c r="K255" s="88" t="s">
        <v>5123</v>
      </c>
      <c r="L255" s="522">
        <v>2</v>
      </c>
      <c r="M255" s="367">
        <v>1</v>
      </c>
      <c r="N255" s="367">
        <v>1</v>
      </c>
      <c r="O255" s="523">
        <v>9</v>
      </c>
      <c r="P255" s="523">
        <v>0</v>
      </c>
      <c r="Q255" s="523">
        <v>1</v>
      </c>
      <c r="R255" s="523">
        <v>5</v>
      </c>
      <c r="S255" s="523">
        <v>0</v>
      </c>
      <c r="T255" s="523">
        <v>0</v>
      </c>
      <c r="U255" s="524">
        <v>0</v>
      </c>
      <c r="V255" s="524">
        <v>0</v>
      </c>
      <c r="W255" s="524">
        <v>0</v>
      </c>
      <c r="X255" s="524">
        <v>0</v>
      </c>
      <c r="Y255" s="524">
        <v>0</v>
      </c>
      <c r="Z255" s="524">
        <v>0</v>
      </c>
      <c r="AA255" s="524">
        <v>0</v>
      </c>
      <c r="AB255" s="524">
        <v>0</v>
      </c>
      <c r="AC255" s="524">
        <v>0</v>
      </c>
      <c r="AD255" s="524">
        <v>18</v>
      </c>
      <c r="AE255" s="524">
        <v>4</v>
      </c>
      <c r="AF255" s="524">
        <v>0</v>
      </c>
      <c r="AG255" s="524">
        <v>0</v>
      </c>
      <c r="AH255" s="524">
        <v>0</v>
      </c>
      <c r="AI255" s="524">
        <v>0</v>
      </c>
      <c r="AJ255" s="395">
        <v>1</v>
      </c>
      <c r="AK255" s="395">
        <v>0</v>
      </c>
      <c r="AL255" s="395">
        <v>4</v>
      </c>
      <c r="AM255" s="395">
        <v>4</v>
      </c>
      <c r="AN255" s="395">
        <v>0</v>
      </c>
      <c r="AO255" s="525">
        <v>0</v>
      </c>
      <c r="AP255" s="396">
        <v>0</v>
      </c>
      <c r="AQ255" s="526">
        <v>8</v>
      </c>
      <c r="AR255" s="527">
        <v>8</v>
      </c>
      <c r="AS255" s="527">
        <v>8</v>
      </c>
      <c r="AT255" s="527">
        <v>0</v>
      </c>
      <c r="AU255" s="527">
        <v>4</v>
      </c>
      <c r="AV255" s="395">
        <v>2</v>
      </c>
      <c r="AW255" s="395">
        <v>0</v>
      </c>
      <c r="AX255" s="395">
        <v>8</v>
      </c>
      <c r="AY255" s="395">
        <v>6</v>
      </c>
      <c r="AZ255" s="395">
        <v>0</v>
      </c>
      <c r="BA255" s="422"/>
      <c r="BB255" s="422"/>
      <c r="BC255" s="422"/>
      <c r="BD255" s="422"/>
      <c r="BE255" s="422"/>
      <c r="BF255" s="422"/>
      <c r="BG255" s="422"/>
      <c r="BH255" s="422"/>
      <c r="BI255" s="423">
        <f t="shared" si="9"/>
        <v>8</v>
      </c>
      <c r="BJ255" s="422"/>
      <c r="BK255" s="422"/>
      <c r="BL255" s="422"/>
      <c r="BM255" s="422"/>
      <c r="BN255" s="422"/>
      <c r="BO255" s="528">
        <v>2</v>
      </c>
      <c r="BP255" s="423">
        <f t="shared" si="10"/>
        <v>8</v>
      </c>
      <c r="BQ255" s="422"/>
      <c r="BR255" s="422"/>
      <c r="BS255" s="422"/>
      <c r="BT255" s="422"/>
      <c r="BU255" s="422"/>
      <c r="BV255" s="422"/>
      <c r="BW255" s="422"/>
      <c r="BX255" s="422"/>
      <c r="BY255" s="422"/>
      <c r="BZ255" s="422"/>
      <c r="CA255" s="422"/>
      <c r="CB255" s="422"/>
      <c r="CC255" s="422"/>
      <c r="CD255" s="422"/>
      <c r="CE255" s="422"/>
      <c r="CF255" s="422"/>
      <c r="CG255" s="547"/>
    </row>
    <row r="256" spans="1:85" ht="16.5" customHeight="1">
      <c r="A256" s="80">
        <v>252</v>
      </c>
      <c r="B256" s="86" t="s">
        <v>1246</v>
      </c>
      <c r="C256" s="88" t="s">
        <v>28</v>
      </c>
      <c r="D256" s="86" t="s">
        <v>2233</v>
      </c>
      <c r="E256" s="86" t="s">
        <v>1154</v>
      </c>
      <c r="F256" s="87" t="s">
        <v>727</v>
      </c>
      <c r="G256" s="90" t="s">
        <v>1247</v>
      </c>
      <c r="H256" s="512">
        <v>3</v>
      </c>
      <c r="I256" s="390" t="s">
        <v>2353</v>
      </c>
      <c r="J256" s="390"/>
      <c r="K256" s="88" t="s">
        <v>5123</v>
      </c>
      <c r="L256" s="522">
        <v>1</v>
      </c>
      <c r="M256" s="367">
        <v>1</v>
      </c>
      <c r="N256" s="367">
        <v>1</v>
      </c>
      <c r="O256" s="523">
        <v>7</v>
      </c>
      <c r="P256" s="523">
        <v>0</v>
      </c>
      <c r="Q256" s="523">
        <v>0</v>
      </c>
      <c r="R256" s="523">
        <v>2</v>
      </c>
      <c r="S256" s="523">
        <v>0</v>
      </c>
      <c r="T256" s="523">
        <v>0</v>
      </c>
      <c r="U256" s="524">
        <v>0</v>
      </c>
      <c r="V256" s="524">
        <v>0</v>
      </c>
      <c r="W256" s="524">
        <v>0</v>
      </c>
      <c r="X256" s="524">
        <v>0</v>
      </c>
      <c r="Y256" s="524">
        <v>0</v>
      </c>
      <c r="Z256" s="524">
        <v>0</v>
      </c>
      <c r="AA256" s="524">
        <v>0</v>
      </c>
      <c r="AB256" s="524">
        <v>0</v>
      </c>
      <c r="AC256" s="524">
        <v>0</v>
      </c>
      <c r="AD256" s="524">
        <v>13</v>
      </c>
      <c r="AE256" s="524">
        <v>0</v>
      </c>
      <c r="AF256" s="524">
        <v>0</v>
      </c>
      <c r="AG256" s="524">
        <v>1</v>
      </c>
      <c r="AH256" s="524">
        <v>0</v>
      </c>
      <c r="AI256" s="524">
        <v>0</v>
      </c>
      <c r="AJ256" s="395">
        <v>1</v>
      </c>
      <c r="AK256" s="395">
        <v>0</v>
      </c>
      <c r="AL256" s="395">
        <v>0</v>
      </c>
      <c r="AM256" s="395">
        <v>0</v>
      </c>
      <c r="AN256" s="395">
        <v>0</v>
      </c>
      <c r="AO256" s="525">
        <v>0</v>
      </c>
      <c r="AP256" s="396">
        <v>0</v>
      </c>
      <c r="AQ256" s="526">
        <v>0</v>
      </c>
      <c r="AR256" s="527">
        <v>0</v>
      </c>
      <c r="AS256" s="527">
        <v>0</v>
      </c>
      <c r="AT256" s="527">
        <v>0</v>
      </c>
      <c r="AU256" s="527">
        <v>0</v>
      </c>
      <c r="AV256" s="395">
        <v>1</v>
      </c>
      <c r="AW256" s="395">
        <v>0</v>
      </c>
      <c r="AX256" s="395">
        <v>0</v>
      </c>
      <c r="AY256" s="395">
        <v>2</v>
      </c>
      <c r="AZ256" s="395">
        <v>0</v>
      </c>
      <c r="BA256" s="422"/>
      <c r="BB256" s="422"/>
      <c r="BC256" s="422"/>
      <c r="BD256" s="422"/>
      <c r="BE256" s="422"/>
      <c r="BF256" s="422"/>
      <c r="BG256" s="422"/>
      <c r="BH256" s="422"/>
      <c r="BI256" s="423">
        <f t="shared" si="9"/>
        <v>0</v>
      </c>
      <c r="BJ256" s="422"/>
      <c r="BK256" s="422"/>
      <c r="BL256" s="422"/>
      <c r="BM256" s="422"/>
      <c r="BN256" s="422"/>
      <c r="BO256" s="528">
        <v>2.2999999999999998</v>
      </c>
      <c r="BP256" s="423">
        <f t="shared" si="10"/>
        <v>0</v>
      </c>
      <c r="BQ256" s="422"/>
      <c r="BR256" s="422"/>
      <c r="BS256" s="422"/>
      <c r="BT256" s="422"/>
      <c r="BU256" s="422"/>
      <c r="BV256" s="422"/>
      <c r="BW256" s="422"/>
      <c r="BX256" s="422"/>
      <c r="BY256" s="422"/>
      <c r="BZ256" s="422"/>
      <c r="CA256" s="422"/>
      <c r="CB256" s="422"/>
      <c r="CC256" s="422"/>
      <c r="CD256" s="422"/>
      <c r="CE256" s="422"/>
      <c r="CF256" s="422"/>
      <c r="CG256" s="547"/>
    </row>
    <row r="257" spans="1:85" ht="16.5" customHeight="1">
      <c r="A257" s="81">
        <v>253</v>
      </c>
      <c r="B257" s="86" t="s">
        <v>1248</v>
      </c>
      <c r="C257" s="88" t="s">
        <v>28</v>
      </c>
      <c r="D257" s="86" t="s">
        <v>2233</v>
      </c>
      <c r="E257" s="86" t="s">
        <v>1154</v>
      </c>
      <c r="F257" s="91" t="s">
        <v>724</v>
      </c>
      <c r="G257" s="90" t="s">
        <v>1249</v>
      </c>
      <c r="H257" s="512">
        <v>5</v>
      </c>
      <c r="I257" s="390" t="s">
        <v>26</v>
      </c>
      <c r="J257" s="390"/>
      <c r="K257" s="88" t="s">
        <v>5123</v>
      </c>
      <c r="L257" s="522">
        <v>2</v>
      </c>
      <c r="M257" s="367">
        <v>1</v>
      </c>
      <c r="N257" s="367">
        <v>1</v>
      </c>
      <c r="O257" s="523">
        <v>41</v>
      </c>
      <c r="P257" s="523">
        <v>0</v>
      </c>
      <c r="Q257" s="523">
        <v>0</v>
      </c>
      <c r="R257" s="523">
        <v>7</v>
      </c>
      <c r="S257" s="523">
        <v>0</v>
      </c>
      <c r="T257" s="523">
        <v>0</v>
      </c>
      <c r="U257" s="524">
        <v>0</v>
      </c>
      <c r="V257" s="524">
        <v>0</v>
      </c>
      <c r="W257" s="524">
        <v>0</v>
      </c>
      <c r="X257" s="524">
        <v>0</v>
      </c>
      <c r="Y257" s="524">
        <v>0</v>
      </c>
      <c r="Z257" s="524">
        <v>0</v>
      </c>
      <c r="AA257" s="524">
        <v>32</v>
      </c>
      <c r="AB257" s="524">
        <v>0</v>
      </c>
      <c r="AC257" s="524">
        <v>0</v>
      </c>
      <c r="AD257" s="524">
        <v>36</v>
      </c>
      <c r="AE257" s="524">
        <v>1</v>
      </c>
      <c r="AF257" s="524">
        <v>0</v>
      </c>
      <c r="AG257" s="524">
        <v>0</v>
      </c>
      <c r="AH257" s="524">
        <v>0</v>
      </c>
      <c r="AI257" s="524">
        <v>0</v>
      </c>
      <c r="AJ257" s="395">
        <v>1</v>
      </c>
      <c r="AK257" s="395">
        <v>0</v>
      </c>
      <c r="AL257" s="395">
        <v>6</v>
      </c>
      <c r="AM257" s="395">
        <v>6</v>
      </c>
      <c r="AN257" s="395">
        <v>0</v>
      </c>
      <c r="AO257" s="525">
        <v>0</v>
      </c>
      <c r="AP257" s="396">
        <v>0</v>
      </c>
      <c r="AQ257" s="526">
        <v>15</v>
      </c>
      <c r="AR257" s="527">
        <v>18</v>
      </c>
      <c r="AS257" s="527">
        <v>15</v>
      </c>
      <c r="AT257" s="527">
        <v>0</v>
      </c>
      <c r="AU257" s="527">
        <v>8</v>
      </c>
      <c r="AV257" s="395">
        <v>2</v>
      </c>
      <c r="AW257" s="395">
        <v>5</v>
      </c>
      <c r="AX257" s="395">
        <v>20</v>
      </c>
      <c r="AY257" s="395">
        <v>2</v>
      </c>
      <c r="AZ257" s="395">
        <v>0</v>
      </c>
      <c r="BA257" s="422"/>
      <c r="BB257" s="422"/>
      <c r="BC257" s="422"/>
      <c r="BD257" s="422"/>
      <c r="BE257" s="422"/>
      <c r="BF257" s="422"/>
      <c r="BG257" s="422"/>
      <c r="BH257" s="422"/>
      <c r="BI257" s="423">
        <f t="shared" si="9"/>
        <v>15</v>
      </c>
      <c r="BJ257" s="422"/>
      <c r="BK257" s="422"/>
      <c r="BL257" s="422"/>
      <c r="BM257" s="422"/>
      <c r="BN257" s="422"/>
      <c r="BO257" s="528">
        <v>2.78</v>
      </c>
      <c r="BP257" s="423">
        <f t="shared" si="10"/>
        <v>15</v>
      </c>
      <c r="BQ257" s="422"/>
      <c r="BR257" s="422"/>
      <c r="BS257" s="422"/>
      <c r="BT257" s="422"/>
      <c r="BU257" s="422"/>
      <c r="BV257" s="422"/>
      <c r="BW257" s="422"/>
      <c r="BX257" s="422"/>
      <c r="BY257" s="422"/>
      <c r="BZ257" s="422"/>
      <c r="CA257" s="422"/>
      <c r="CB257" s="422"/>
      <c r="CC257" s="422"/>
      <c r="CD257" s="422"/>
      <c r="CE257" s="422"/>
      <c r="CF257" s="422"/>
      <c r="CG257" s="547"/>
    </row>
    <row r="258" spans="1:85" ht="16.5" customHeight="1">
      <c r="A258" s="80">
        <v>254</v>
      </c>
      <c r="B258" s="86" t="s">
        <v>1250</v>
      </c>
      <c r="C258" s="88" t="s">
        <v>28</v>
      </c>
      <c r="D258" s="86" t="s">
        <v>2233</v>
      </c>
      <c r="E258" s="86" t="s">
        <v>1154</v>
      </c>
      <c r="F258" s="89" t="s">
        <v>730</v>
      </c>
      <c r="G258" s="90" t="s">
        <v>1251</v>
      </c>
      <c r="H258" s="512">
        <v>4</v>
      </c>
      <c r="I258" s="390" t="s">
        <v>26</v>
      </c>
      <c r="J258" s="390" t="s">
        <v>35</v>
      </c>
      <c r="K258" s="88" t="s">
        <v>5123</v>
      </c>
      <c r="L258" s="522">
        <v>3</v>
      </c>
      <c r="M258" s="367">
        <v>1</v>
      </c>
      <c r="N258" s="367">
        <v>1</v>
      </c>
      <c r="O258" s="523">
        <v>31</v>
      </c>
      <c r="P258" s="523">
        <v>0</v>
      </c>
      <c r="Q258" s="523">
        <v>1</v>
      </c>
      <c r="R258" s="523">
        <v>4</v>
      </c>
      <c r="S258" s="523">
        <v>0</v>
      </c>
      <c r="T258" s="523">
        <v>0</v>
      </c>
      <c r="U258" s="524">
        <v>0</v>
      </c>
      <c r="V258" s="524">
        <v>0</v>
      </c>
      <c r="W258" s="524">
        <v>0</v>
      </c>
      <c r="X258" s="524">
        <v>0</v>
      </c>
      <c r="Y258" s="524">
        <v>0</v>
      </c>
      <c r="Z258" s="524">
        <v>0</v>
      </c>
      <c r="AA258" s="524">
        <v>0</v>
      </c>
      <c r="AB258" s="524">
        <v>0</v>
      </c>
      <c r="AC258" s="524">
        <v>0</v>
      </c>
      <c r="AD258" s="524">
        <v>60</v>
      </c>
      <c r="AE258" s="524">
        <v>1</v>
      </c>
      <c r="AF258" s="524">
        <v>1</v>
      </c>
      <c r="AG258" s="524">
        <v>0</v>
      </c>
      <c r="AH258" s="524">
        <v>0</v>
      </c>
      <c r="AI258" s="524">
        <v>0</v>
      </c>
      <c r="AJ258" s="395">
        <v>1</v>
      </c>
      <c r="AK258" s="395">
        <v>0</v>
      </c>
      <c r="AL258" s="395">
        <v>5</v>
      </c>
      <c r="AM258" s="395">
        <v>5</v>
      </c>
      <c r="AN258" s="395">
        <v>0</v>
      </c>
      <c r="AO258" s="525">
        <v>0</v>
      </c>
      <c r="AP258" s="396">
        <v>0</v>
      </c>
      <c r="AQ258" s="526">
        <v>28</v>
      </c>
      <c r="AR258" s="527">
        <v>28</v>
      </c>
      <c r="AS258" s="527">
        <v>28</v>
      </c>
      <c r="AT258" s="527">
        <v>0</v>
      </c>
      <c r="AU258" s="527">
        <v>9</v>
      </c>
      <c r="AV258" s="395">
        <v>2</v>
      </c>
      <c r="AW258" s="395">
        <v>3</v>
      </c>
      <c r="AX258" s="395">
        <v>28</v>
      </c>
      <c r="AY258" s="395">
        <v>2</v>
      </c>
      <c r="AZ258" s="395">
        <v>0</v>
      </c>
      <c r="BA258" s="422"/>
      <c r="BB258" s="422"/>
      <c r="BC258" s="422"/>
      <c r="BD258" s="422"/>
      <c r="BE258" s="422"/>
      <c r="BF258" s="422"/>
      <c r="BG258" s="422"/>
      <c r="BH258" s="422"/>
      <c r="BI258" s="423">
        <f t="shared" si="9"/>
        <v>28</v>
      </c>
      <c r="BJ258" s="422"/>
      <c r="BK258" s="422"/>
      <c r="BL258" s="422"/>
      <c r="BM258" s="422"/>
      <c r="BN258" s="422"/>
      <c r="BO258" s="528">
        <v>0.01</v>
      </c>
      <c r="BP258" s="423">
        <f t="shared" si="10"/>
        <v>28</v>
      </c>
      <c r="BQ258" s="422"/>
      <c r="BR258" s="422"/>
      <c r="BS258" s="422"/>
      <c r="BT258" s="422"/>
      <c r="BU258" s="422"/>
      <c r="BV258" s="422"/>
      <c r="BW258" s="422"/>
      <c r="BX258" s="422"/>
      <c r="BY258" s="422"/>
      <c r="BZ258" s="422"/>
      <c r="CA258" s="422"/>
      <c r="CB258" s="422"/>
      <c r="CC258" s="422"/>
      <c r="CD258" s="422"/>
      <c r="CE258" s="422"/>
      <c r="CF258" s="422"/>
      <c r="CG258" s="547"/>
    </row>
    <row r="259" spans="1:85" ht="16.5" customHeight="1">
      <c r="A259" s="80">
        <v>255</v>
      </c>
      <c r="B259" s="86" t="s">
        <v>1252</v>
      </c>
      <c r="C259" s="88" t="s">
        <v>28</v>
      </c>
      <c r="D259" s="86" t="s">
        <v>2233</v>
      </c>
      <c r="E259" s="86" t="s">
        <v>1154</v>
      </c>
      <c r="F259" s="87" t="s">
        <v>727</v>
      </c>
      <c r="G259" s="90" t="s">
        <v>1253</v>
      </c>
      <c r="H259" s="512">
        <v>4</v>
      </c>
      <c r="I259" s="390" t="s">
        <v>26</v>
      </c>
      <c r="J259" s="390"/>
      <c r="K259" s="88" t="s">
        <v>5123</v>
      </c>
      <c r="L259" s="522">
        <v>2</v>
      </c>
      <c r="M259" s="367">
        <v>1</v>
      </c>
      <c r="N259" s="367">
        <v>1</v>
      </c>
      <c r="O259" s="523">
        <v>23</v>
      </c>
      <c r="P259" s="523">
        <v>0</v>
      </c>
      <c r="Q259" s="523">
        <v>1</v>
      </c>
      <c r="R259" s="523">
        <v>8</v>
      </c>
      <c r="S259" s="523">
        <v>0</v>
      </c>
      <c r="T259" s="523">
        <v>0</v>
      </c>
      <c r="U259" s="524">
        <v>0</v>
      </c>
      <c r="V259" s="524">
        <v>0</v>
      </c>
      <c r="W259" s="524">
        <v>0</v>
      </c>
      <c r="X259" s="524">
        <v>0</v>
      </c>
      <c r="Y259" s="524">
        <v>0</v>
      </c>
      <c r="Z259" s="524">
        <v>0</v>
      </c>
      <c r="AA259" s="524">
        <v>0</v>
      </c>
      <c r="AB259" s="524">
        <v>0</v>
      </c>
      <c r="AC259" s="524">
        <v>0</v>
      </c>
      <c r="AD259" s="524">
        <v>45</v>
      </c>
      <c r="AE259" s="524">
        <v>4</v>
      </c>
      <c r="AF259" s="524">
        <v>1</v>
      </c>
      <c r="AG259" s="524">
        <v>0</v>
      </c>
      <c r="AH259" s="524">
        <v>0</v>
      </c>
      <c r="AI259" s="524">
        <v>0</v>
      </c>
      <c r="AJ259" s="395">
        <v>1</v>
      </c>
      <c r="AK259" s="395">
        <v>0</v>
      </c>
      <c r="AL259" s="395">
        <v>8</v>
      </c>
      <c r="AM259" s="395">
        <v>8</v>
      </c>
      <c r="AN259" s="395">
        <v>0</v>
      </c>
      <c r="AO259" s="525">
        <v>0</v>
      </c>
      <c r="AP259" s="396">
        <v>0</v>
      </c>
      <c r="AQ259" s="526">
        <v>31</v>
      </c>
      <c r="AR259" s="527">
        <v>31</v>
      </c>
      <c r="AS259" s="527">
        <v>31</v>
      </c>
      <c r="AT259" s="527">
        <v>0</v>
      </c>
      <c r="AU259" s="527">
        <v>8</v>
      </c>
      <c r="AV259" s="395">
        <v>2</v>
      </c>
      <c r="AW259" s="395">
        <v>8</v>
      </c>
      <c r="AX259" s="395">
        <v>32</v>
      </c>
      <c r="AY259" s="395">
        <v>2</v>
      </c>
      <c r="AZ259" s="395">
        <v>0</v>
      </c>
      <c r="BA259" s="422"/>
      <c r="BB259" s="422"/>
      <c r="BC259" s="422"/>
      <c r="BD259" s="422"/>
      <c r="BE259" s="422"/>
      <c r="BF259" s="422"/>
      <c r="BG259" s="422"/>
      <c r="BH259" s="422"/>
      <c r="BI259" s="423">
        <f t="shared" si="9"/>
        <v>31</v>
      </c>
      <c r="BJ259" s="422"/>
      <c r="BK259" s="422"/>
      <c r="BL259" s="422"/>
      <c r="BM259" s="422"/>
      <c r="BN259" s="422"/>
      <c r="BO259" s="528">
        <v>8.1438000000000006</v>
      </c>
      <c r="BP259" s="423">
        <f t="shared" si="10"/>
        <v>31</v>
      </c>
      <c r="BQ259" s="422"/>
      <c r="BR259" s="422"/>
      <c r="BS259" s="422"/>
      <c r="BT259" s="422"/>
      <c r="BU259" s="422"/>
      <c r="BV259" s="422"/>
      <c r="BW259" s="422"/>
      <c r="BX259" s="422"/>
      <c r="BY259" s="422"/>
      <c r="BZ259" s="422"/>
      <c r="CA259" s="422"/>
      <c r="CB259" s="422"/>
      <c r="CC259" s="422"/>
      <c r="CD259" s="422"/>
      <c r="CE259" s="422"/>
      <c r="CF259" s="422"/>
      <c r="CG259" s="547"/>
    </row>
    <row r="260" spans="1:85" ht="16.5" customHeight="1">
      <c r="A260" s="81">
        <v>256</v>
      </c>
      <c r="B260" s="86" t="s">
        <v>1254</v>
      </c>
      <c r="C260" s="88" t="s">
        <v>28</v>
      </c>
      <c r="D260" s="86" t="s">
        <v>2233</v>
      </c>
      <c r="E260" s="86" t="s">
        <v>1255</v>
      </c>
      <c r="F260" s="87" t="s">
        <v>727</v>
      </c>
      <c r="G260" s="90" t="s">
        <v>1256</v>
      </c>
      <c r="H260" s="512">
        <v>3</v>
      </c>
      <c r="I260" s="390" t="s">
        <v>2353</v>
      </c>
      <c r="J260" s="390"/>
      <c r="K260" s="88" t="s">
        <v>5123</v>
      </c>
      <c r="L260" s="522">
        <v>2</v>
      </c>
      <c r="M260" s="367">
        <v>1</v>
      </c>
      <c r="N260" s="367">
        <v>1</v>
      </c>
      <c r="O260" s="523">
        <v>26</v>
      </c>
      <c r="P260" s="523">
        <v>0</v>
      </c>
      <c r="Q260" s="523">
        <v>0</v>
      </c>
      <c r="R260" s="523">
        <v>3</v>
      </c>
      <c r="S260" s="523">
        <v>0</v>
      </c>
      <c r="T260" s="523">
        <v>0</v>
      </c>
      <c r="U260" s="524">
        <v>0</v>
      </c>
      <c r="V260" s="524">
        <v>0</v>
      </c>
      <c r="W260" s="524">
        <v>0</v>
      </c>
      <c r="X260" s="524">
        <v>0</v>
      </c>
      <c r="Y260" s="524">
        <v>0</v>
      </c>
      <c r="Z260" s="524">
        <v>0</v>
      </c>
      <c r="AA260" s="524">
        <v>19</v>
      </c>
      <c r="AB260" s="524">
        <v>1</v>
      </c>
      <c r="AC260" s="524">
        <v>0</v>
      </c>
      <c r="AD260" s="524">
        <v>14</v>
      </c>
      <c r="AE260" s="524">
        <v>0</v>
      </c>
      <c r="AF260" s="524">
        <v>0</v>
      </c>
      <c r="AG260" s="524">
        <v>15</v>
      </c>
      <c r="AH260" s="524">
        <v>0</v>
      </c>
      <c r="AI260" s="524">
        <v>0</v>
      </c>
      <c r="AJ260" s="395">
        <v>1</v>
      </c>
      <c r="AK260" s="395">
        <v>0</v>
      </c>
      <c r="AL260" s="395">
        <v>4</v>
      </c>
      <c r="AM260" s="395">
        <v>4</v>
      </c>
      <c r="AN260" s="395">
        <v>0</v>
      </c>
      <c r="AO260" s="525">
        <v>0</v>
      </c>
      <c r="AP260" s="396">
        <v>0</v>
      </c>
      <c r="AQ260" s="526">
        <v>10</v>
      </c>
      <c r="AR260" s="527">
        <v>10</v>
      </c>
      <c r="AS260" s="527">
        <v>10</v>
      </c>
      <c r="AT260" s="527">
        <v>0</v>
      </c>
      <c r="AU260" s="527">
        <v>5</v>
      </c>
      <c r="AV260" s="395">
        <v>1</v>
      </c>
      <c r="AW260" s="395">
        <v>4</v>
      </c>
      <c r="AX260" s="395">
        <v>10</v>
      </c>
      <c r="AY260" s="395">
        <v>2</v>
      </c>
      <c r="AZ260" s="395">
        <v>0</v>
      </c>
      <c r="BA260" s="422"/>
      <c r="BB260" s="422"/>
      <c r="BC260" s="422"/>
      <c r="BD260" s="422"/>
      <c r="BE260" s="422"/>
      <c r="BF260" s="422"/>
      <c r="BG260" s="422"/>
      <c r="BH260" s="422"/>
      <c r="BI260" s="423">
        <f t="shared" si="9"/>
        <v>10</v>
      </c>
      <c r="BJ260" s="422"/>
      <c r="BK260" s="422"/>
      <c r="BL260" s="422"/>
      <c r="BM260" s="422"/>
      <c r="BN260" s="422"/>
      <c r="BO260" s="528">
        <v>2.5588000000000002</v>
      </c>
      <c r="BP260" s="423">
        <f t="shared" si="10"/>
        <v>10</v>
      </c>
      <c r="BQ260" s="422"/>
      <c r="BR260" s="422"/>
      <c r="BS260" s="422"/>
      <c r="BT260" s="422"/>
      <c r="BU260" s="422"/>
      <c r="BV260" s="422"/>
      <c r="BW260" s="422"/>
      <c r="BX260" s="422"/>
      <c r="BY260" s="422"/>
      <c r="BZ260" s="422"/>
      <c r="CA260" s="422"/>
      <c r="CB260" s="422"/>
      <c r="CC260" s="422"/>
      <c r="CD260" s="422"/>
      <c r="CE260" s="422"/>
      <c r="CF260" s="422"/>
      <c r="CG260" s="547"/>
    </row>
    <row r="261" spans="1:85" ht="16.5" customHeight="1">
      <c r="A261" s="80">
        <v>257</v>
      </c>
      <c r="B261" s="86" t="s">
        <v>1257</v>
      </c>
      <c r="C261" s="88" t="s">
        <v>28</v>
      </c>
      <c r="D261" s="86" t="s">
        <v>2233</v>
      </c>
      <c r="E261" s="86" t="s">
        <v>1255</v>
      </c>
      <c r="F261" s="87" t="s">
        <v>727</v>
      </c>
      <c r="G261" s="90" t="s">
        <v>1258</v>
      </c>
      <c r="H261" s="512">
        <v>3</v>
      </c>
      <c r="I261" s="390" t="s">
        <v>2353</v>
      </c>
      <c r="J261" s="390"/>
      <c r="K261" s="88" t="s">
        <v>5123</v>
      </c>
      <c r="L261" s="522">
        <v>2</v>
      </c>
      <c r="M261" s="367">
        <v>1</v>
      </c>
      <c r="N261" s="367">
        <v>1</v>
      </c>
      <c r="O261" s="523">
        <v>15</v>
      </c>
      <c r="P261" s="523">
        <v>0</v>
      </c>
      <c r="Q261" s="523">
        <v>0</v>
      </c>
      <c r="R261" s="523">
        <v>6</v>
      </c>
      <c r="S261" s="523">
        <v>0</v>
      </c>
      <c r="T261" s="523">
        <v>0</v>
      </c>
      <c r="U261" s="524">
        <v>0</v>
      </c>
      <c r="V261" s="524">
        <v>0</v>
      </c>
      <c r="W261" s="524">
        <v>0</v>
      </c>
      <c r="X261" s="524">
        <v>0</v>
      </c>
      <c r="Y261" s="524">
        <v>0</v>
      </c>
      <c r="Z261" s="524">
        <v>0</v>
      </c>
      <c r="AA261" s="524">
        <v>15</v>
      </c>
      <c r="AB261" s="524">
        <v>0</v>
      </c>
      <c r="AC261" s="524">
        <v>0</v>
      </c>
      <c r="AD261" s="524">
        <v>13</v>
      </c>
      <c r="AE261" s="524">
        <v>0</v>
      </c>
      <c r="AF261" s="524">
        <v>0</v>
      </c>
      <c r="AG261" s="524">
        <v>0</v>
      </c>
      <c r="AH261" s="524">
        <v>1</v>
      </c>
      <c r="AI261" s="524">
        <v>0</v>
      </c>
      <c r="AJ261" s="395">
        <v>1</v>
      </c>
      <c r="AK261" s="395">
        <v>0</v>
      </c>
      <c r="AL261" s="395">
        <v>3</v>
      </c>
      <c r="AM261" s="395">
        <v>3</v>
      </c>
      <c r="AN261" s="395">
        <v>0</v>
      </c>
      <c r="AO261" s="525">
        <v>0</v>
      </c>
      <c r="AP261" s="396">
        <v>0</v>
      </c>
      <c r="AQ261" s="526">
        <v>14</v>
      </c>
      <c r="AR261" s="527">
        <v>14</v>
      </c>
      <c r="AS261" s="527">
        <v>14</v>
      </c>
      <c r="AT261" s="527">
        <v>0</v>
      </c>
      <c r="AU261" s="527">
        <v>8</v>
      </c>
      <c r="AV261" s="395">
        <v>1</v>
      </c>
      <c r="AW261" s="395">
        <v>4</v>
      </c>
      <c r="AX261" s="395">
        <v>14</v>
      </c>
      <c r="AY261" s="395">
        <v>2</v>
      </c>
      <c r="AZ261" s="395">
        <v>0</v>
      </c>
      <c r="BA261" s="422"/>
      <c r="BB261" s="422"/>
      <c r="BC261" s="422"/>
      <c r="BD261" s="422"/>
      <c r="BE261" s="422"/>
      <c r="BF261" s="422"/>
      <c r="BG261" s="422"/>
      <c r="BH261" s="422"/>
      <c r="BI261" s="423">
        <f t="shared" si="9"/>
        <v>14</v>
      </c>
      <c r="BJ261" s="422"/>
      <c r="BK261" s="422"/>
      <c r="BL261" s="422"/>
      <c r="BM261" s="422"/>
      <c r="BN261" s="422"/>
      <c r="BO261" s="528">
        <v>1.7070000000000001</v>
      </c>
      <c r="BP261" s="423">
        <f t="shared" si="10"/>
        <v>14</v>
      </c>
      <c r="BQ261" s="422"/>
      <c r="BR261" s="422"/>
      <c r="BS261" s="422"/>
      <c r="BT261" s="422"/>
      <c r="BU261" s="422"/>
      <c r="BV261" s="422"/>
      <c r="BW261" s="422"/>
      <c r="BX261" s="422"/>
      <c r="BY261" s="422"/>
      <c r="BZ261" s="422"/>
      <c r="CA261" s="422"/>
      <c r="CB261" s="422"/>
      <c r="CC261" s="422"/>
      <c r="CD261" s="422"/>
      <c r="CE261" s="422"/>
      <c r="CF261" s="422"/>
      <c r="CG261" s="547"/>
    </row>
    <row r="262" spans="1:85" ht="16.5" customHeight="1">
      <c r="A262" s="80">
        <v>258</v>
      </c>
      <c r="B262" s="86" t="s">
        <v>1259</v>
      </c>
      <c r="C262" s="88" t="s">
        <v>28</v>
      </c>
      <c r="D262" s="86" t="s">
        <v>2233</v>
      </c>
      <c r="E262" s="86" t="s">
        <v>1255</v>
      </c>
      <c r="F262" s="87" t="s">
        <v>727</v>
      </c>
      <c r="G262" s="90" t="s">
        <v>1260</v>
      </c>
      <c r="H262" s="512">
        <v>4</v>
      </c>
      <c r="I262" s="390" t="s">
        <v>2353</v>
      </c>
      <c r="J262" s="390" t="s">
        <v>35</v>
      </c>
      <c r="K262" s="88" t="s">
        <v>5123</v>
      </c>
      <c r="L262" s="522">
        <v>3</v>
      </c>
      <c r="M262" s="367">
        <v>1</v>
      </c>
      <c r="N262" s="367">
        <v>1</v>
      </c>
      <c r="O262" s="523">
        <v>26</v>
      </c>
      <c r="P262" s="523">
        <v>2</v>
      </c>
      <c r="Q262" s="523">
        <v>0</v>
      </c>
      <c r="R262" s="523">
        <v>3</v>
      </c>
      <c r="S262" s="523">
        <v>0</v>
      </c>
      <c r="T262" s="523">
        <v>0</v>
      </c>
      <c r="U262" s="524">
        <v>2</v>
      </c>
      <c r="V262" s="524">
        <v>0</v>
      </c>
      <c r="W262" s="524">
        <v>0</v>
      </c>
      <c r="X262" s="524">
        <v>2</v>
      </c>
      <c r="Y262" s="524">
        <v>0</v>
      </c>
      <c r="Z262" s="524">
        <v>0</v>
      </c>
      <c r="AA262" s="524">
        <v>27</v>
      </c>
      <c r="AB262" s="524">
        <v>4</v>
      </c>
      <c r="AC262" s="524">
        <v>0</v>
      </c>
      <c r="AD262" s="524">
        <v>14</v>
      </c>
      <c r="AE262" s="524">
        <v>0</v>
      </c>
      <c r="AF262" s="524">
        <v>0</v>
      </c>
      <c r="AG262" s="524">
        <v>3</v>
      </c>
      <c r="AH262" s="524">
        <v>0</v>
      </c>
      <c r="AI262" s="524">
        <v>0</v>
      </c>
      <c r="AJ262" s="395">
        <v>1</v>
      </c>
      <c r="AK262" s="395">
        <v>0</v>
      </c>
      <c r="AL262" s="395">
        <v>7</v>
      </c>
      <c r="AM262" s="395">
        <v>7</v>
      </c>
      <c r="AN262" s="395">
        <v>0</v>
      </c>
      <c r="AO262" s="525">
        <v>0</v>
      </c>
      <c r="AP262" s="396">
        <v>0</v>
      </c>
      <c r="AQ262" s="526">
        <v>35</v>
      </c>
      <c r="AR262" s="527">
        <v>35</v>
      </c>
      <c r="AS262" s="527">
        <v>35</v>
      </c>
      <c r="AT262" s="527">
        <v>0</v>
      </c>
      <c r="AU262" s="527">
        <v>11</v>
      </c>
      <c r="AV262" s="395">
        <v>1</v>
      </c>
      <c r="AW262" s="395">
        <v>7</v>
      </c>
      <c r="AX262" s="395">
        <v>33</v>
      </c>
      <c r="AY262" s="395">
        <v>4</v>
      </c>
      <c r="AZ262" s="395">
        <v>0</v>
      </c>
      <c r="BA262" s="422"/>
      <c r="BB262" s="422"/>
      <c r="BC262" s="422"/>
      <c r="BD262" s="422"/>
      <c r="BE262" s="422"/>
      <c r="BF262" s="422"/>
      <c r="BG262" s="422"/>
      <c r="BH262" s="422"/>
      <c r="BI262" s="423">
        <f t="shared" ref="BI262:BI325" si="11">AS262-BJ262</f>
        <v>35</v>
      </c>
      <c r="BJ262" s="422"/>
      <c r="BK262" s="422"/>
      <c r="BL262" s="422"/>
      <c r="BM262" s="422"/>
      <c r="BN262" s="422"/>
      <c r="BO262" s="528">
        <v>4.09</v>
      </c>
      <c r="BP262" s="423">
        <f t="shared" ref="BP262:BP325" si="12">AS262-BQ262</f>
        <v>35</v>
      </c>
      <c r="BQ262" s="422"/>
      <c r="BR262" s="422"/>
      <c r="BS262" s="422"/>
      <c r="BT262" s="422"/>
      <c r="BU262" s="422"/>
      <c r="BV262" s="422"/>
      <c r="BW262" s="422"/>
      <c r="BX262" s="422"/>
      <c r="BY262" s="422"/>
      <c r="BZ262" s="422"/>
      <c r="CA262" s="422"/>
      <c r="CB262" s="422"/>
      <c r="CC262" s="422"/>
      <c r="CD262" s="422"/>
      <c r="CE262" s="422"/>
      <c r="CF262" s="422"/>
      <c r="CG262" s="547"/>
    </row>
    <row r="263" spans="1:85" ht="16.5" customHeight="1">
      <c r="A263" s="81">
        <v>259</v>
      </c>
      <c r="B263" s="86" t="s">
        <v>1261</v>
      </c>
      <c r="C263" s="88" t="s">
        <v>28</v>
      </c>
      <c r="D263" s="86" t="s">
        <v>2233</v>
      </c>
      <c r="E263" s="86" t="s">
        <v>1255</v>
      </c>
      <c r="F263" s="87" t="s">
        <v>727</v>
      </c>
      <c r="G263" s="90" t="s">
        <v>1262</v>
      </c>
      <c r="H263" s="512">
        <v>4</v>
      </c>
      <c r="I263" s="390" t="s">
        <v>2353</v>
      </c>
      <c r="J263" s="390"/>
      <c r="K263" s="88" t="s">
        <v>5123</v>
      </c>
      <c r="L263" s="522">
        <v>2</v>
      </c>
      <c r="M263" s="367">
        <v>1</v>
      </c>
      <c r="N263" s="367">
        <v>1</v>
      </c>
      <c r="O263" s="523">
        <v>18</v>
      </c>
      <c r="P263" s="523">
        <v>0</v>
      </c>
      <c r="Q263" s="523">
        <v>0</v>
      </c>
      <c r="R263" s="523">
        <v>6</v>
      </c>
      <c r="S263" s="523">
        <v>0</v>
      </c>
      <c r="T263" s="523">
        <v>0</v>
      </c>
      <c r="U263" s="524">
        <v>0</v>
      </c>
      <c r="V263" s="524">
        <v>0</v>
      </c>
      <c r="W263" s="524">
        <v>0</v>
      </c>
      <c r="X263" s="524">
        <v>0</v>
      </c>
      <c r="Y263" s="524">
        <v>0</v>
      </c>
      <c r="Z263" s="524">
        <v>0</v>
      </c>
      <c r="AA263" s="524">
        <v>8</v>
      </c>
      <c r="AB263" s="524">
        <v>1</v>
      </c>
      <c r="AC263" s="524">
        <v>0</v>
      </c>
      <c r="AD263" s="524">
        <v>14</v>
      </c>
      <c r="AE263" s="524">
        <v>0</v>
      </c>
      <c r="AF263" s="524">
        <v>0</v>
      </c>
      <c r="AG263" s="524">
        <v>13</v>
      </c>
      <c r="AH263" s="524">
        <v>0</v>
      </c>
      <c r="AI263" s="524">
        <v>0</v>
      </c>
      <c r="AJ263" s="395">
        <v>1</v>
      </c>
      <c r="AK263" s="395">
        <v>0</v>
      </c>
      <c r="AL263" s="395">
        <v>6</v>
      </c>
      <c r="AM263" s="395">
        <v>6</v>
      </c>
      <c r="AN263" s="395">
        <v>0</v>
      </c>
      <c r="AO263" s="525">
        <v>0</v>
      </c>
      <c r="AP263" s="396">
        <v>0</v>
      </c>
      <c r="AQ263" s="526">
        <v>13</v>
      </c>
      <c r="AR263" s="527">
        <v>13</v>
      </c>
      <c r="AS263" s="527">
        <v>13</v>
      </c>
      <c r="AT263" s="527">
        <v>0</v>
      </c>
      <c r="AU263" s="527">
        <v>4</v>
      </c>
      <c r="AV263" s="395">
        <v>1</v>
      </c>
      <c r="AW263" s="395">
        <v>5</v>
      </c>
      <c r="AX263" s="395">
        <v>13</v>
      </c>
      <c r="AY263" s="395">
        <v>2</v>
      </c>
      <c r="AZ263" s="395">
        <v>0</v>
      </c>
      <c r="BA263" s="422"/>
      <c r="BB263" s="422"/>
      <c r="BC263" s="422"/>
      <c r="BD263" s="422"/>
      <c r="BE263" s="422"/>
      <c r="BF263" s="422"/>
      <c r="BG263" s="422"/>
      <c r="BH263" s="422"/>
      <c r="BI263" s="423">
        <f t="shared" si="11"/>
        <v>13</v>
      </c>
      <c r="BJ263" s="422"/>
      <c r="BK263" s="422"/>
      <c r="BL263" s="422"/>
      <c r="BM263" s="422"/>
      <c r="BN263" s="422"/>
      <c r="BO263" s="528">
        <v>4.5185000000000004</v>
      </c>
      <c r="BP263" s="423">
        <f t="shared" si="12"/>
        <v>13</v>
      </c>
      <c r="BQ263" s="422"/>
      <c r="BR263" s="422"/>
      <c r="BS263" s="422"/>
      <c r="BT263" s="422"/>
      <c r="BU263" s="422"/>
      <c r="BV263" s="422"/>
      <c r="BW263" s="422"/>
      <c r="BX263" s="422"/>
      <c r="BY263" s="422"/>
      <c r="BZ263" s="422"/>
      <c r="CA263" s="422"/>
      <c r="CB263" s="422"/>
      <c r="CC263" s="422"/>
      <c r="CD263" s="422"/>
      <c r="CE263" s="422"/>
      <c r="CF263" s="422"/>
      <c r="CG263" s="547"/>
    </row>
    <row r="264" spans="1:85" ht="16.5" customHeight="1">
      <c r="A264" s="80">
        <v>260</v>
      </c>
      <c r="B264" s="86" t="s">
        <v>1263</v>
      </c>
      <c r="C264" s="88" t="s">
        <v>28</v>
      </c>
      <c r="D264" s="86" t="s">
        <v>2233</v>
      </c>
      <c r="E264" s="86" t="s">
        <v>1255</v>
      </c>
      <c r="F264" s="87" t="s">
        <v>727</v>
      </c>
      <c r="G264" s="90" t="s">
        <v>1264</v>
      </c>
      <c r="H264" s="512">
        <v>6</v>
      </c>
      <c r="I264" s="390" t="s">
        <v>2353</v>
      </c>
      <c r="J264" s="390"/>
      <c r="K264" s="88" t="s">
        <v>5123</v>
      </c>
      <c r="L264" s="522">
        <v>2</v>
      </c>
      <c r="M264" s="367">
        <v>1</v>
      </c>
      <c r="N264" s="367">
        <v>1</v>
      </c>
      <c r="O264" s="523">
        <v>11</v>
      </c>
      <c r="P264" s="523">
        <v>0</v>
      </c>
      <c r="Q264" s="523">
        <v>0</v>
      </c>
      <c r="R264" s="523">
        <v>2</v>
      </c>
      <c r="S264" s="523">
        <v>0</v>
      </c>
      <c r="T264" s="523">
        <v>0</v>
      </c>
      <c r="U264" s="524">
        <v>0</v>
      </c>
      <c r="V264" s="524">
        <v>0</v>
      </c>
      <c r="W264" s="524">
        <v>0</v>
      </c>
      <c r="X264" s="524">
        <v>0</v>
      </c>
      <c r="Y264" s="524">
        <v>0</v>
      </c>
      <c r="Z264" s="524">
        <v>0</v>
      </c>
      <c r="AA264" s="524">
        <v>21</v>
      </c>
      <c r="AB264" s="524">
        <v>0</v>
      </c>
      <c r="AC264" s="524">
        <v>0</v>
      </c>
      <c r="AD264" s="524">
        <v>0</v>
      </c>
      <c r="AE264" s="524">
        <v>0</v>
      </c>
      <c r="AF264" s="524">
        <v>0</v>
      </c>
      <c r="AG264" s="524">
        <v>0</v>
      </c>
      <c r="AH264" s="524">
        <v>0</v>
      </c>
      <c r="AI264" s="524">
        <v>0</v>
      </c>
      <c r="AJ264" s="395">
        <v>1</v>
      </c>
      <c r="AK264" s="395">
        <v>0</v>
      </c>
      <c r="AL264" s="395">
        <v>2</v>
      </c>
      <c r="AM264" s="395">
        <v>2</v>
      </c>
      <c r="AN264" s="395">
        <v>0</v>
      </c>
      <c r="AO264" s="525">
        <v>0</v>
      </c>
      <c r="AP264" s="396">
        <v>0</v>
      </c>
      <c r="AQ264" s="526">
        <v>12</v>
      </c>
      <c r="AR264" s="527">
        <v>12</v>
      </c>
      <c r="AS264" s="527">
        <v>12</v>
      </c>
      <c r="AT264" s="527">
        <v>0</v>
      </c>
      <c r="AU264" s="527">
        <v>7</v>
      </c>
      <c r="AV264" s="395">
        <v>1</v>
      </c>
      <c r="AW264" s="395">
        <v>3</v>
      </c>
      <c r="AX264" s="395">
        <v>12</v>
      </c>
      <c r="AY264" s="395">
        <v>2</v>
      </c>
      <c r="AZ264" s="395">
        <v>0</v>
      </c>
      <c r="BA264" s="422"/>
      <c r="BB264" s="422"/>
      <c r="BC264" s="422"/>
      <c r="BD264" s="422"/>
      <c r="BE264" s="422"/>
      <c r="BF264" s="422"/>
      <c r="BG264" s="422"/>
      <c r="BH264" s="422"/>
      <c r="BI264" s="423">
        <f t="shared" si="11"/>
        <v>12</v>
      </c>
      <c r="BJ264" s="422"/>
      <c r="BK264" s="422"/>
      <c r="BL264" s="422"/>
      <c r="BM264" s="422"/>
      <c r="BN264" s="422"/>
      <c r="BO264" s="528">
        <v>4.0599999999999996</v>
      </c>
      <c r="BP264" s="423">
        <f t="shared" si="12"/>
        <v>12</v>
      </c>
      <c r="BQ264" s="422"/>
      <c r="BR264" s="422"/>
      <c r="BS264" s="422"/>
      <c r="BT264" s="422"/>
      <c r="BU264" s="422"/>
      <c r="BV264" s="422"/>
      <c r="BW264" s="422"/>
      <c r="BX264" s="422"/>
      <c r="BY264" s="422"/>
      <c r="BZ264" s="422"/>
      <c r="CA264" s="422"/>
      <c r="CB264" s="422"/>
      <c r="CC264" s="422"/>
      <c r="CD264" s="422"/>
      <c r="CE264" s="422"/>
      <c r="CF264" s="422"/>
      <c r="CG264" s="547"/>
    </row>
    <row r="265" spans="1:85" ht="16.5" customHeight="1">
      <c r="A265" s="80">
        <v>261</v>
      </c>
      <c r="B265" s="86" t="s">
        <v>1267</v>
      </c>
      <c r="C265" s="88" t="s">
        <v>28</v>
      </c>
      <c r="D265" s="86" t="s">
        <v>2233</v>
      </c>
      <c r="E265" s="86" t="s">
        <v>1255</v>
      </c>
      <c r="F265" s="87" t="s">
        <v>727</v>
      </c>
      <c r="G265" s="90" t="s">
        <v>1268</v>
      </c>
      <c r="H265" s="512">
        <v>2</v>
      </c>
      <c r="I265" s="390" t="s">
        <v>2353</v>
      </c>
      <c r="J265" s="390"/>
      <c r="K265" s="88" t="s">
        <v>5123</v>
      </c>
      <c r="L265" s="522">
        <v>2</v>
      </c>
      <c r="M265" s="367">
        <v>1</v>
      </c>
      <c r="N265" s="367">
        <v>1</v>
      </c>
      <c r="O265" s="523">
        <v>19</v>
      </c>
      <c r="P265" s="523">
        <v>0</v>
      </c>
      <c r="Q265" s="523">
        <v>0</v>
      </c>
      <c r="R265" s="523">
        <v>4</v>
      </c>
      <c r="S265" s="523">
        <v>0</v>
      </c>
      <c r="T265" s="523">
        <v>0</v>
      </c>
      <c r="U265" s="524">
        <v>2</v>
      </c>
      <c r="V265" s="524">
        <v>0</v>
      </c>
      <c r="W265" s="524">
        <v>0</v>
      </c>
      <c r="X265" s="524">
        <v>2</v>
      </c>
      <c r="Y265" s="524">
        <v>0</v>
      </c>
      <c r="Z265" s="524">
        <v>0</v>
      </c>
      <c r="AA265" s="524">
        <v>5</v>
      </c>
      <c r="AB265" s="524">
        <v>1</v>
      </c>
      <c r="AC265" s="524">
        <v>0</v>
      </c>
      <c r="AD265" s="524">
        <v>15</v>
      </c>
      <c r="AE265" s="524">
        <v>0</v>
      </c>
      <c r="AF265" s="524">
        <v>0</v>
      </c>
      <c r="AG265" s="524">
        <v>14</v>
      </c>
      <c r="AH265" s="524">
        <v>0</v>
      </c>
      <c r="AI265" s="524">
        <v>0</v>
      </c>
      <c r="AJ265" s="395">
        <v>1</v>
      </c>
      <c r="AK265" s="395">
        <v>0</v>
      </c>
      <c r="AL265" s="395">
        <v>2</v>
      </c>
      <c r="AM265" s="395">
        <v>2</v>
      </c>
      <c r="AN265" s="395">
        <v>0</v>
      </c>
      <c r="AO265" s="525">
        <v>0</v>
      </c>
      <c r="AP265" s="396">
        <v>0</v>
      </c>
      <c r="AQ265" s="526">
        <v>10</v>
      </c>
      <c r="AR265" s="527">
        <v>10</v>
      </c>
      <c r="AS265" s="527">
        <v>10</v>
      </c>
      <c r="AT265" s="527">
        <v>0</v>
      </c>
      <c r="AU265" s="527">
        <v>8</v>
      </c>
      <c r="AV265" s="395">
        <v>1</v>
      </c>
      <c r="AW265" s="395">
        <v>3</v>
      </c>
      <c r="AX265" s="395">
        <v>10</v>
      </c>
      <c r="AY265" s="395">
        <v>2</v>
      </c>
      <c r="AZ265" s="395">
        <v>0</v>
      </c>
      <c r="BA265" s="422"/>
      <c r="BB265" s="422"/>
      <c r="BC265" s="422"/>
      <c r="BD265" s="422"/>
      <c r="BE265" s="422"/>
      <c r="BF265" s="422"/>
      <c r="BG265" s="422"/>
      <c r="BH265" s="422"/>
      <c r="BI265" s="423">
        <f t="shared" si="11"/>
        <v>10</v>
      </c>
      <c r="BJ265" s="422"/>
      <c r="BK265" s="422"/>
      <c r="BL265" s="422"/>
      <c r="BM265" s="422"/>
      <c r="BN265" s="422"/>
      <c r="BO265" s="528">
        <v>2.4375</v>
      </c>
      <c r="BP265" s="423">
        <f t="shared" si="12"/>
        <v>10</v>
      </c>
      <c r="BQ265" s="422"/>
      <c r="BR265" s="422"/>
      <c r="BS265" s="422"/>
      <c r="BT265" s="422"/>
      <c r="BU265" s="422"/>
      <c r="BV265" s="422"/>
      <c r="BW265" s="422"/>
      <c r="BX265" s="422"/>
      <c r="BY265" s="422"/>
      <c r="BZ265" s="422"/>
      <c r="CA265" s="422"/>
      <c r="CB265" s="422"/>
      <c r="CC265" s="422"/>
      <c r="CD265" s="422"/>
      <c r="CE265" s="422"/>
      <c r="CF265" s="422"/>
      <c r="CG265" s="547"/>
    </row>
    <row r="266" spans="1:85" ht="16.5" customHeight="1">
      <c r="A266" s="81">
        <v>262</v>
      </c>
      <c r="B266" s="86" t="s">
        <v>1269</v>
      </c>
      <c r="C266" s="88" t="s">
        <v>28</v>
      </c>
      <c r="D266" s="86" t="s">
        <v>2233</v>
      </c>
      <c r="E266" s="86" t="s">
        <v>1255</v>
      </c>
      <c r="F266" s="89" t="s">
        <v>730</v>
      </c>
      <c r="G266" s="90" t="s">
        <v>1270</v>
      </c>
      <c r="H266" s="512">
        <v>4</v>
      </c>
      <c r="I266" s="390" t="s">
        <v>26</v>
      </c>
      <c r="J266" s="390"/>
      <c r="K266" s="88" t="s">
        <v>5123</v>
      </c>
      <c r="L266" s="522">
        <v>2</v>
      </c>
      <c r="M266" s="367">
        <v>1</v>
      </c>
      <c r="N266" s="367">
        <v>1</v>
      </c>
      <c r="O266" s="523">
        <v>17</v>
      </c>
      <c r="P266" s="523">
        <v>0</v>
      </c>
      <c r="Q266" s="523">
        <v>0</v>
      </c>
      <c r="R266" s="523">
        <v>4</v>
      </c>
      <c r="S266" s="523">
        <v>0</v>
      </c>
      <c r="T266" s="523">
        <v>0</v>
      </c>
      <c r="U266" s="524">
        <v>0</v>
      </c>
      <c r="V266" s="524">
        <v>0</v>
      </c>
      <c r="W266" s="524">
        <v>0</v>
      </c>
      <c r="X266" s="524">
        <v>0</v>
      </c>
      <c r="Y266" s="524">
        <v>0</v>
      </c>
      <c r="Z266" s="524">
        <v>0</v>
      </c>
      <c r="AA266" s="524">
        <v>6</v>
      </c>
      <c r="AB266" s="524">
        <v>0</v>
      </c>
      <c r="AC266" s="524">
        <v>0</v>
      </c>
      <c r="AD266" s="524">
        <v>21</v>
      </c>
      <c r="AE266" s="524">
        <v>0</v>
      </c>
      <c r="AF266" s="524">
        <v>0</v>
      </c>
      <c r="AG266" s="524">
        <v>3</v>
      </c>
      <c r="AH266" s="524">
        <v>0</v>
      </c>
      <c r="AI266" s="524">
        <v>0</v>
      </c>
      <c r="AJ266" s="395">
        <v>1</v>
      </c>
      <c r="AK266" s="395">
        <v>0</v>
      </c>
      <c r="AL266" s="395">
        <v>6</v>
      </c>
      <c r="AM266" s="395">
        <v>6</v>
      </c>
      <c r="AN266" s="395">
        <v>0</v>
      </c>
      <c r="AO266" s="525">
        <v>0</v>
      </c>
      <c r="AP266" s="396">
        <v>0</v>
      </c>
      <c r="AQ266" s="526">
        <v>20</v>
      </c>
      <c r="AR266" s="527">
        <v>20</v>
      </c>
      <c r="AS266" s="527">
        <v>20</v>
      </c>
      <c r="AT266" s="527">
        <v>0</v>
      </c>
      <c r="AU266" s="527">
        <v>7</v>
      </c>
      <c r="AV266" s="395">
        <v>1</v>
      </c>
      <c r="AW266" s="395">
        <v>7</v>
      </c>
      <c r="AX266" s="395">
        <v>20</v>
      </c>
      <c r="AY266" s="395">
        <v>2</v>
      </c>
      <c r="AZ266" s="395">
        <v>0</v>
      </c>
      <c r="BA266" s="422"/>
      <c r="BB266" s="422"/>
      <c r="BC266" s="422"/>
      <c r="BD266" s="422"/>
      <c r="BE266" s="422"/>
      <c r="BF266" s="422"/>
      <c r="BG266" s="422"/>
      <c r="BH266" s="422"/>
      <c r="BI266" s="423">
        <f t="shared" si="11"/>
        <v>20</v>
      </c>
      <c r="BJ266" s="422"/>
      <c r="BK266" s="422"/>
      <c r="BL266" s="422"/>
      <c r="BM266" s="422"/>
      <c r="BN266" s="422"/>
      <c r="BO266" s="528">
        <v>2.12</v>
      </c>
      <c r="BP266" s="423">
        <f t="shared" si="12"/>
        <v>20</v>
      </c>
      <c r="BQ266" s="422"/>
      <c r="BR266" s="422"/>
      <c r="BS266" s="422"/>
      <c r="BT266" s="422"/>
      <c r="BU266" s="422"/>
      <c r="BV266" s="422"/>
      <c r="BW266" s="422"/>
      <c r="BX266" s="422"/>
      <c r="BY266" s="422"/>
      <c r="BZ266" s="422"/>
      <c r="CA266" s="422"/>
      <c r="CB266" s="422"/>
      <c r="CC266" s="422"/>
      <c r="CD266" s="422"/>
      <c r="CE266" s="422"/>
      <c r="CF266" s="422"/>
      <c r="CG266" s="547"/>
    </row>
    <row r="267" spans="1:85" ht="16.5" customHeight="1">
      <c r="A267" s="80">
        <v>263</v>
      </c>
      <c r="B267" s="86" t="s">
        <v>1271</v>
      </c>
      <c r="C267" s="88" t="s">
        <v>28</v>
      </c>
      <c r="D267" s="86" t="s">
        <v>2233</v>
      </c>
      <c r="E267" s="86" t="s">
        <v>1255</v>
      </c>
      <c r="F267" s="87" t="s">
        <v>727</v>
      </c>
      <c r="G267" s="90" t="s">
        <v>1272</v>
      </c>
      <c r="H267" s="512">
        <v>4</v>
      </c>
      <c r="I267" s="390" t="s">
        <v>26</v>
      </c>
      <c r="J267" s="390"/>
      <c r="K267" s="88" t="s">
        <v>5123</v>
      </c>
      <c r="L267" s="522">
        <v>2</v>
      </c>
      <c r="M267" s="367">
        <v>1</v>
      </c>
      <c r="N267" s="367">
        <v>1</v>
      </c>
      <c r="O267" s="523">
        <v>29</v>
      </c>
      <c r="P267" s="523">
        <v>0</v>
      </c>
      <c r="Q267" s="523">
        <v>0</v>
      </c>
      <c r="R267" s="523">
        <v>12</v>
      </c>
      <c r="S267" s="523">
        <v>0</v>
      </c>
      <c r="T267" s="523">
        <v>0</v>
      </c>
      <c r="U267" s="524">
        <v>0</v>
      </c>
      <c r="V267" s="524">
        <v>0</v>
      </c>
      <c r="W267" s="524">
        <v>0</v>
      </c>
      <c r="X267" s="524">
        <v>0</v>
      </c>
      <c r="Y267" s="524">
        <v>0</v>
      </c>
      <c r="Z267" s="524">
        <v>0</v>
      </c>
      <c r="AA267" s="524">
        <v>19</v>
      </c>
      <c r="AB267" s="524">
        <v>1</v>
      </c>
      <c r="AC267" s="524">
        <v>0</v>
      </c>
      <c r="AD267" s="524">
        <v>19</v>
      </c>
      <c r="AE267" s="524">
        <v>0</v>
      </c>
      <c r="AF267" s="524">
        <v>0</v>
      </c>
      <c r="AG267" s="524">
        <v>16</v>
      </c>
      <c r="AH267" s="524">
        <v>0</v>
      </c>
      <c r="AI267" s="524">
        <v>0</v>
      </c>
      <c r="AJ267" s="395">
        <v>1</v>
      </c>
      <c r="AK267" s="395">
        <v>0</v>
      </c>
      <c r="AL267" s="395">
        <v>6</v>
      </c>
      <c r="AM267" s="395">
        <v>6</v>
      </c>
      <c r="AN267" s="395">
        <v>0</v>
      </c>
      <c r="AO267" s="525">
        <v>0</v>
      </c>
      <c r="AP267" s="396">
        <v>0</v>
      </c>
      <c r="AQ267" s="526">
        <v>17</v>
      </c>
      <c r="AR267" s="527">
        <v>17</v>
      </c>
      <c r="AS267" s="527">
        <v>17</v>
      </c>
      <c r="AT267" s="527">
        <v>0</v>
      </c>
      <c r="AU267" s="527">
        <v>4</v>
      </c>
      <c r="AV267" s="395">
        <v>1</v>
      </c>
      <c r="AW267" s="395">
        <v>7</v>
      </c>
      <c r="AX267" s="395">
        <v>17</v>
      </c>
      <c r="AY267" s="395">
        <v>2</v>
      </c>
      <c r="AZ267" s="395">
        <v>0</v>
      </c>
      <c r="BA267" s="422"/>
      <c r="BB267" s="422"/>
      <c r="BC267" s="422"/>
      <c r="BD267" s="422"/>
      <c r="BE267" s="422"/>
      <c r="BF267" s="422"/>
      <c r="BG267" s="422"/>
      <c r="BH267" s="422"/>
      <c r="BI267" s="423">
        <f t="shared" si="11"/>
        <v>17</v>
      </c>
      <c r="BJ267" s="422"/>
      <c r="BK267" s="422"/>
      <c r="BL267" s="422"/>
      <c r="BM267" s="422"/>
      <c r="BN267" s="422"/>
      <c r="BO267" s="528">
        <v>2.59</v>
      </c>
      <c r="BP267" s="423">
        <f t="shared" si="12"/>
        <v>17</v>
      </c>
      <c r="BQ267" s="422"/>
      <c r="BR267" s="422"/>
      <c r="BS267" s="422"/>
      <c r="BT267" s="422"/>
      <c r="BU267" s="422"/>
      <c r="BV267" s="422"/>
      <c r="BW267" s="422"/>
      <c r="BX267" s="422"/>
      <c r="BY267" s="422"/>
      <c r="BZ267" s="422"/>
      <c r="CA267" s="422"/>
      <c r="CB267" s="422"/>
      <c r="CC267" s="422"/>
      <c r="CD267" s="422"/>
      <c r="CE267" s="422"/>
      <c r="CF267" s="422"/>
      <c r="CG267" s="547"/>
    </row>
    <row r="268" spans="1:85" ht="16.5" customHeight="1">
      <c r="A268" s="80">
        <v>264</v>
      </c>
      <c r="B268" s="86" t="s">
        <v>1273</v>
      </c>
      <c r="C268" s="88" t="s">
        <v>28</v>
      </c>
      <c r="D268" s="86" t="s">
        <v>2233</v>
      </c>
      <c r="E268" s="86" t="s">
        <v>1255</v>
      </c>
      <c r="F268" s="91" t="s">
        <v>724</v>
      </c>
      <c r="G268" s="90" t="s">
        <v>1274</v>
      </c>
      <c r="H268" s="512">
        <v>6</v>
      </c>
      <c r="I268" s="390" t="s">
        <v>26</v>
      </c>
      <c r="J268" s="390"/>
      <c r="K268" s="88" t="s">
        <v>5123</v>
      </c>
      <c r="L268" s="522">
        <v>2</v>
      </c>
      <c r="M268" s="367">
        <v>1</v>
      </c>
      <c r="N268" s="367">
        <v>1</v>
      </c>
      <c r="O268" s="523">
        <v>24</v>
      </c>
      <c r="P268" s="523">
        <v>0</v>
      </c>
      <c r="Q268" s="523">
        <v>0</v>
      </c>
      <c r="R268" s="523">
        <v>2</v>
      </c>
      <c r="S268" s="523">
        <v>0</v>
      </c>
      <c r="T268" s="523">
        <v>0</v>
      </c>
      <c r="U268" s="524">
        <v>4</v>
      </c>
      <c r="V268" s="524">
        <v>0</v>
      </c>
      <c r="W268" s="524">
        <v>0</v>
      </c>
      <c r="X268" s="524">
        <v>4</v>
      </c>
      <c r="Y268" s="524">
        <v>0</v>
      </c>
      <c r="Z268" s="524">
        <v>0</v>
      </c>
      <c r="AA268" s="524">
        <v>25</v>
      </c>
      <c r="AB268" s="524">
        <v>0</v>
      </c>
      <c r="AC268" s="524">
        <v>0</v>
      </c>
      <c r="AD268" s="524">
        <v>10</v>
      </c>
      <c r="AE268" s="524">
        <v>3</v>
      </c>
      <c r="AF268" s="524">
        <v>0</v>
      </c>
      <c r="AG268" s="524">
        <v>6</v>
      </c>
      <c r="AH268" s="524">
        <v>0</v>
      </c>
      <c r="AI268" s="524">
        <v>0</v>
      </c>
      <c r="AJ268" s="395">
        <v>1</v>
      </c>
      <c r="AK268" s="395">
        <v>0</v>
      </c>
      <c r="AL268" s="395">
        <v>10</v>
      </c>
      <c r="AM268" s="395">
        <v>10</v>
      </c>
      <c r="AN268" s="395">
        <v>0</v>
      </c>
      <c r="AO268" s="525">
        <v>0</v>
      </c>
      <c r="AP268" s="396">
        <v>0</v>
      </c>
      <c r="AQ268" s="526">
        <v>47</v>
      </c>
      <c r="AR268" s="527">
        <v>47</v>
      </c>
      <c r="AS268" s="527">
        <v>47</v>
      </c>
      <c r="AT268" s="527">
        <v>0</v>
      </c>
      <c r="AU268" s="527">
        <v>11</v>
      </c>
      <c r="AV268" s="395">
        <v>1</v>
      </c>
      <c r="AW268" s="395">
        <v>11</v>
      </c>
      <c r="AX268" s="395">
        <v>47</v>
      </c>
      <c r="AY268" s="395">
        <v>2</v>
      </c>
      <c r="AZ268" s="395">
        <v>0</v>
      </c>
      <c r="BA268" s="422"/>
      <c r="BB268" s="422"/>
      <c r="BC268" s="422"/>
      <c r="BD268" s="422"/>
      <c r="BE268" s="422"/>
      <c r="BF268" s="422"/>
      <c r="BG268" s="422"/>
      <c r="BH268" s="422"/>
      <c r="BI268" s="423">
        <f t="shared" si="11"/>
        <v>47</v>
      </c>
      <c r="BJ268" s="422"/>
      <c r="BK268" s="422"/>
      <c r="BL268" s="422"/>
      <c r="BM268" s="422"/>
      <c r="BN268" s="422"/>
      <c r="BO268" s="528">
        <v>7.1</v>
      </c>
      <c r="BP268" s="423">
        <f t="shared" si="12"/>
        <v>47</v>
      </c>
      <c r="BQ268" s="422"/>
      <c r="BR268" s="422"/>
      <c r="BS268" s="422"/>
      <c r="BT268" s="422"/>
      <c r="BU268" s="422"/>
      <c r="BV268" s="422"/>
      <c r="BW268" s="422"/>
      <c r="BX268" s="422"/>
      <c r="BY268" s="422"/>
      <c r="BZ268" s="422"/>
      <c r="CA268" s="422"/>
      <c r="CB268" s="422"/>
      <c r="CC268" s="422"/>
      <c r="CD268" s="422"/>
      <c r="CE268" s="422"/>
      <c r="CF268" s="422"/>
      <c r="CG268" s="547"/>
    </row>
    <row r="269" spans="1:85" ht="16.5" customHeight="1">
      <c r="A269" s="81">
        <v>265</v>
      </c>
      <c r="B269" s="86" t="s">
        <v>1275</v>
      </c>
      <c r="C269" s="88" t="s">
        <v>28</v>
      </c>
      <c r="D269" s="86" t="s">
        <v>2233</v>
      </c>
      <c r="E269" s="86" t="s">
        <v>1255</v>
      </c>
      <c r="F269" s="91" t="s">
        <v>724</v>
      </c>
      <c r="G269" s="90" t="s">
        <v>1276</v>
      </c>
      <c r="H269" s="512">
        <v>8</v>
      </c>
      <c r="I269" s="390" t="s">
        <v>26</v>
      </c>
      <c r="J269" s="390"/>
      <c r="K269" s="88" t="s">
        <v>5123</v>
      </c>
      <c r="L269" s="522">
        <v>2</v>
      </c>
      <c r="M269" s="367">
        <v>1</v>
      </c>
      <c r="N269" s="367">
        <v>1</v>
      </c>
      <c r="O269" s="523">
        <v>40</v>
      </c>
      <c r="P269" s="523">
        <v>0</v>
      </c>
      <c r="Q269" s="523">
        <v>0</v>
      </c>
      <c r="R269" s="523">
        <v>6</v>
      </c>
      <c r="S269" s="523">
        <v>0</v>
      </c>
      <c r="T269" s="523">
        <v>0</v>
      </c>
      <c r="U269" s="524">
        <v>6</v>
      </c>
      <c r="V269" s="524">
        <v>0</v>
      </c>
      <c r="W269" s="524">
        <v>0</v>
      </c>
      <c r="X269" s="524">
        <v>6</v>
      </c>
      <c r="Y269" s="524">
        <v>0</v>
      </c>
      <c r="Z269" s="524">
        <v>0</v>
      </c>
      <c r="AA269" s="524">
        <v>14</v>
      </c>
      <c r="AB269" s="524">
        <v>1</v>
      </c>
      <c r="AC269" s="524">
        <v>0</v>
      </c>
      <c r="AD269" s="524">
        <v>58</v>
      </c>
      <c r="AE269" s="524">
        <v>0</v>
      </c>
      <c r="AF269" s="524">
        <v>0</v>
      </c>
      <c r="AG269" s="524">
        <v>2</v>
      </c>
      <c r="AH269" s="524">
        <v>0</v>
      </c>
      <c r="AI269" s="524">
        <v>0</v>
      </c>
      <c r="AJ269" s="395">
        <v>1</v>
      </c>
      <c r="AK269" s="395">
        <v>0</v>
      </c>
      <c r="AL269" s="395">
        <v>8</v>
      </c>
      <c r="AM269" s="395">
        <v>8</v>
      </c>
      <c r="AN269" s="395">
        <v>0</v>
      </c>
      <c r="AO269" s="525">
        <v>0</v>
      </c>
      <c r="AP269" s="396">
        <v>0</v>
      </c>
      <c r="AQ269" s="526">
        <v>27</v>
      </c>
      <c r="AR269" s="527">
        <v>27</v>
      </c>
      <c r="AS269" s="527">
        <v>27</v>
      </c>
      <c r="AT269" s="527">
        <v>0</v>
      </c>
      <c r="AU269" s="527">
        <v>6</v>
      </c>
      <c r="AV269" s="395">
        <v>3</v>
      </c>
      <c r="AW269" s="395">
        <v>7</v>
      </c>
      <c r="AX269" s="395">
        <v>27</v>
      </c>
      <c r="AY269" s="395">
        <v>2</v>
      </c>
      <c r="AZ269" s="395">
        <v>0</v>
      </c>
      <c r="BA269" s="422"/>
      <c r="BB269" s="422"/>
      <c r="BC269" s="422"/>
      <c r="BD269" s="422"/>
      <c r="BE269" s="422"/>
      <c r="BF269" s="422"/>
      <c r="BG269" s="422"/>
      <c r="BH269" s="422"/>
      <c r="BI269" s="423">
        <f t="shared" si="11"/>
        <v>27</v>
      </c>
      <c r="BJ269" s="422"/>
      <c r="BK269" s="422"/>
      <c r="BL269" s="422"/>
      <c r="BM269" s="422"/>
      <c r="BN269" s="422"/>
      <c r="BO269" s="528">
        <v>4.67</v>
      </c>
      <c r="BP269" s="423">
        <f t="shared" si="12"/>
        <v>27</v>
      </c>
      <c r="BQ269" s="422"/>
      <c r="BR269" s="422"/>
      <c r="BS269" s="422"/>
      <c r="BT269" s="422"/>
      <c r="BU269" s="422"/>
      <c r="BV269" s="422"/>
      <c r="BW269" s="422"/>
      <c r="BX269" s="422"/>
      <c r="BY269" s="422"/>
      <c r="BZ269" s="422"/>
      <c r="CA269" s="422"/>
      <c r="CB269" s="422"/>
      <c r="CC269" s="422"/>
      <c r="CD269" s="422"/>
      <c r="CE269" s="422"/>
      <c r="CF269" s="422"/>
      <c r="CG269" s="547"/>
    </row>
    <row r="270" spans="1:85" ht="16.5" customHeight="1">
      <c r="A270" s="80">
        <v>266</v>
      </c>
      <c r="B270" s="86" t="s">
        <v>1277</v>
      </c>
      <c r="C270" s="88" t="s">
        <v>28</v>
      </c>
      <c r="D270" s="86" t="s">
        <v>2233</v>
      </c>
      <c r="E270" s="86" t="s">
        <v>1255</v>
      </c>
      <c r="F270" s="89" t="s">
        <v>730</v>
      </c>
      <c r="G270" s="90" t="s">
        <v>1278</v>
      </c>
      <c r="H270" s="512">
        <v>3</v>
      </c>
      <c r="I270" s="390" t="s">
        <v>26</v>
      </c>
      <c r="J270" s="390"/>
      <c r="K270" s="88" t="s">
        <v>5123</v>
      </c>
      <c r="L270" s="522">
        <v>2</v>
      </c>
      <c r="M270" s="367">
        <v>1</v>
      </c>
      <c r="N270" s="367">
        <v>1</v>
      </c>
      <c r="O270" s="523">
        <v>36</v>
      </c>
      <c r="P270" s="523">
        <v>0</v>
      </c>
      <c r="Q270" s="523">
        <v>0</v>
      </c>
      <c r="R270" s="523">
        <v>13</v>
      </c>
      <c r="S270" s="523">
        <v>0</v>
      </c>
      <c r="T270" s="523">
        <v>0</v>
      </c>
      <c r="U270" s="524">
        <v>0</v>
      </c>
      <c r="V270" s="524">
        <v>0</v>
      </c>
      <c r="W270" s="524">
        <v>0</v>
      </c>
      <c r="X270" s="524">
        <v>0</v>
      </c>
      <c r="Y270" s="524">
        <v>0</v>
      </c>
      <c r="Z270" s="524">
        <v>0</v>
      </c>
      <c r="AA270" s="524">
        <v>21</v>
      </c>
      <c r="AB270" s="524">
        <v>0</v>
      </c>
      <c r="AC270" s="524">
        <v>0</v>
      </c>
      <c r="AD270" s="524">
        <v>35</v>
      </c>
      <c r="AE270" s="524">
        <v>0</v>
      </c>
      <c r="AF270" s="524">
        <v>0</v>
      </c>
      <c r="AG270" s="524">
        <v>12</v>
      </c>
      <c r="AH270" s="524">
        <v>0</v>
      </c>
      <c r="AI270" s="524">
        <v>0</v>
      </c>
      <c r="AJ270" s="395">
        <v>1</v>
      </c>
      <c r="AK270" s="395">
        <v>0</v>
      </c>
      <c r="AL270" s="395">
        <v>4</v>
      </c>
      <c r="AM270" s="395">
        <v>4</v>
      </c>
      <c r="AN270" s="395">
        <v>0</v>
      </c>
      <c r="AO270" s="525">
        <v>0</v>
      </c>
      <c r="AP270" s="396">
        <v>0</v>
      </c>
      <c r="AQ270" s="526">
        <v>24</v>
      </c>
      <c r="AR270" s="527">
        <v>27</v>
      </c>
      <c r="AS270" s="527">
        <v>24</v>
      </c>
      <c r="AT270" s="527">
        <v>0</v>
      </c>
      <c r="AU270" s="527">
        <v>10</v>
      </c>
      <c r="AV270" s="395">
        <v>1</v>
      </c>
      <c r="AW270" s="395">
        <v>5</v>
      </c>
      <c r="AX270" s="395">
        <v>24</v>
      </c>
      <c r="AY270" s="395">
        <v>2</v>
      </c>
      <c r="AZ270" s="395">
        <v>0</v>
      </c>
      <c r="BA270" s="422"/>
      <c r="BB270" s="422"/>
      <c r="BC270" s="422"/>
      <c r="BD270" s="422"/>
      <c r="BE270" s="422"/>
      <c r="BF270" s="422"/>
      <c r="BG270" s="422"/>
      <c r="BH270" s="422"/>
      <c r="BI270" s="423">
        <f t="shared" si="11"/>
        <v>24</v>
      </c>
      <c r="BJ270" s="422"/>
      <c r="BK270" s="422"/>
      <c r="BL270" s="422"/>
      <c r="BM270" s="422"/>
      <c r="BN270" s="422"/>
      <c r="BO270" s="528">
        <v>5.9587000000000003</v>
      </c>
      <c r="BP270" s="423">
        <f t="shared" si="12"/>
        <v>24</v>
      </c>
      <c r="BQ270" s="422"/>
      <c r="BR270" s="422"/>
      <c r="BS270" s="422"/>
      <c r="BT270" s="422"/>
      <c r="BU270" s="422"/>
      <c r="BV270" s="422"/>
      <c r="BW270" s="422"/>
      <c r="BX270" s="422"/>
      <c r="BY270" s="422"/>
      <c r="BZ270" s="422"/>
      <c r="CA270" s="422"/>
      <c r="CB270" s="422"/>
      <c r="CC270" s="422"/>
      <c r="CD270" s="422"/>
      <c r="CE270" s="422"/>
      <c r="CF270" s="422"/>
      <c r="CG270" s="547"/>
    </row>
    <row r="271" spans="1:85" ht="16.5" customHeight="1">
      <c r="A271" s="80">
        <v>267</v>
      </c>
      <c r="B271" s="86" t="s">
        <v>1279</v>
      </c>
      <c r="C271" s="88" t="s">
        <v>28</v>
      </c>
      <c r="D271" s="86" t="s">
        <v>2233</v>
      </c>
      <c r="E271" s="86" t="s">
        <v>1255</v>
      </c>
      <c r="F271" s="91" t="s">
        <v>724</v>
      </c>
      <c r="G271" s="90" t="s">
        <v>1280</v>
      </c>
      <c r="H271" s="512">
        <v>5</v>
      </c>
      <c r="I271" s="390" t="s">
        <v>26</v>
      </c>
      <c r="J271" s="390"/>
      <c r="K271" s="88" t="s">
        <v>5123</v>
      </c>
      <c r="L271" s="522">
        <v>2</v>
      </c>
      <c r="M271" s="367">
        <v>1</v>
      </c>
      <c r="N271" s="367">
        <v>1</v>
      </c>
      <c r="O271" s="523">
        <v>32</v>
      </c>
      <c r="P271" s="523">
        <v>0</v>
      </c>
      <c r="Q271" s="523">
        <v>0</v>
      </c>
      <c r="R271" s="523">
        <v>4</v>
      </c>
      <c r="S271" s="523">
        <v>0</v>
      </c>
      <c r="T271" s="523">
        <v>0</v>
      </c>
      <c r="U271" s="524">
        <v>4</v>
      </c>
      <c r="V271" s="524">
        <v>0</v>
      </c>
      <c r="W271" s="524">
        <v>0</v>
      </c>
      <c r="X271" s="524">
        <v>4</v>
      </c>
      <c r="Y271" s="524">
        <v>0</v>
      </c>
      <c r="Z271" s="524">
        <v>0</v>
      </c>
      <c r="AA271" s="524">
        <v>36</v>
      </c>
      <c r="AB271" s="524">
        <v>1</v>
      </c>
      <c r="AC271" s="524">
        <v>0</v>
      </c>
      <c r="AD271" s="524">
        <v>23</v>
      </c>
      <c r="AE271" s="524">
        <v>0</v>
      </c>
      <c r="AF271" s="524">
        <v>0</v>
      </c>
      <c r="AG271" s="524">
        <v>0</v>
      </c>
      <c r="AH271" s="524">
        <v>0</v>
      </c>
      <c r="AI271" s="524">
        <v>0</v>
      </c>
      <c r="AJ271" s="395">
        <v>1</v>
      </c>
      <c r="AK271" s="395">
        <v>0</v>
      </c>
      <c r="AL271" s="395">
        <v>4</v>
      </c>
      <c r="AM271" s="395">
        <v>4</v>
      </c>
      <c r="AN271" s="395">
        <v>0</v>
      </c>
      <c r="AO271" s="525">
        <v>0</v>
      </c>
      <c r="AP271" s="396">
        <v>0</v>
      </c>
      <c r="AQ271" s="526">
        <v>25</v>
      </c>
      <c r="AR271" s="527">
        <v>25</v>
      </c>
      <c r="AS271" s="527">
        <v>25</v>
      </c>
      <c r="AT271" s="527">
        <v>0</v>
      </c>
      <c r="AU271" s="527">
        <v>9</v>
      </c>
      <c r="AV271" s="395">
        <v>1</v>
      </c>
      <c r="AW271" s="395">
        <v>5</v>
      </c>
      <c r="AX271" s="395">
        <v>25</v>
      </c>
      <c r="AY271" s="395">
        <v>2</v>
      </c>
      <c r="AZ271" s="395">
        <v>0</v>
      </c>
      <c r="BA271" s="422"/>
      <c r="BB271" s="422"/>
      <c r="BC271" s="422"/>
      <c r="BD271" s="422"/>
      <c r="BE271" s="422"/>
      <c r="BF271" s="422"/>
      <c r="BG271" s="422"/>
      <c r="BH271" s="422"/>
      <c r="BI271" s="423">
        <f t="shared" si="11"/>
        <v>25</v>
      </c>
      <c r="BJ271" s="422"/>
      <c r="BK271" s="422"/>
      <c r="BL271" s="422"/>
      <c r="BM271" s="422"/>
      <c r="BN271" s="422"/>
      <c r="BO271" s="528">
        <v>4.375</v>
      </c>
      <c r="BP271" s="423">
        <f t="shared" si="12"/>
        <v>25</v>
      </c>
      <c r="BQ271" s="422"/>
      <c r="BR271" s="422"/>
      <c r="BS271" s="422"/>
      <c r="BT271" s="422"/>
      <c r="BU271" s="422"/>
      <c r="BV271" s="422"/>
      <c r="BW271" s="422"/>
      <c r="BX271" s="422"/>
      <c r="BY271" s="422"/>
      <c r="BZ271" s="422"/>
      <c r="CA271" s="422"/>
      <c r="CB271" s="422"/>
      <c r="CC271" s="422"/>
      <c r="CD271" s="422"/>
      <c r="CE271" s="422"/>
      <c r="CF271" s="422"/>
      <c r="CG271" s="547"/>
    </row>
    <row r="272" spans="1:85" ht="16.5" customHeight="1">
      <c r="A272" s="81">
        <v>268</v>
      </c>
      <c r="B272" s="86" t="s">
        <v>1281</v>
      </c>
      <c r="C272" s="88" t="s">
        <v>28</v>
      </c>
      <c r="D272" s="86" t="s">
        <v>2233</v>
      </c>
      <c r="E272" s="86" t="s">
        <v>1255</v>
      </c>
      <c r="F272" s="91" t="s">
        <v>724</v>
      </c>
      <c r="G272" s="90" t="s">
        <v>1282</v>
      </c>
      <c r="H272" s="512">
        <v>3</v>
      </c>
      <c r="I272" s="390" t="s">
        <v>26</v>
      </c>
      <c r="J272" s="390"/>
      <c r="K272" s="88" t="s">
        <v>5123</v>
      </c>
      <c r="L272" s="522">
        <v>2</v>
      </c>
      <c r="M272" s="367">
        <v>1</v>
      </c>
      <c r="N272" s="367">
        <v>1</v>
      </c>
      <c r="O272" s="523">
        <v>44</v>
      </c>
      <c r="P272" s="523">
        <v>0</v>
      </c>
      <c r="Q272" s="523">
        <v>0</v>
      </c>
      <c r="R272" s="523">
        <v>7</v>
      </c>
      <c r="S272" s="523">
        <v>0</v>
      </c>
      <c r="T272" s="523">
        <v>0</v>
      </c>
      <c r="U272" s="524">
        <v>0</v>
      </c>
      <c r="V272" s="524">
        <v>0</v>
      </c>
      <c r="W272" s="524">
        <v>0</v>
      </c>
      <c r="X272" s="524">
        <v>0</v>
      </c>
      <c r="Y272" s="524">
        <v>0</v>
      </c>
      <c r="Z272" s="524">
        <v>0</v>
      </c>
      <c r="AA272" s="524">
        <v>17</v>
      </c>
      <c r="AB272" s="524">
        <v>9</v>
      </c>
      <c r="AC272" s="524">
        <v>0</v>
      </c>
      <c r="AD272" s="524">
        <v>36</v>
      </c>
      <c r="AE272" s="524">
        <v>0</v>
      </c>
      <c r="AF272" s="524">
        <v>0</v>
      </c>
      <c r="AG272" s="524">
        <v>17</v>
      </c>
      <c r="AH272" s="524">
        <v>0</v>
      </c>
      <c r="AI272" s="524">
        <v>0</v>
      </c>
      <c r="AJ272" s="395">
        <v>1</v>
      </c>
      <c r="AK272" s="395">
        <v>0</v>
      </c>
      <c r="AL272" s="395">
        <v>4</v>
      </c>
      <c r="AM272" s="395">
        <v>4</v>
      </c>
      <c r="AN272" s="395">
        <v>0</v>
      </c>
      <c r="AO272" s="525">
        <v>0</v>
      </c>
      <c r="AP272" s="396">
        <v>0</v>
      </c>
      <c r="AQ272" s="526">
        <v>30</v>
      </c>
      <c r="AR272" s="527">
        <v>30</v>
      </c>
      <c r="AS272" s="527">
        <v>30</v>
      </c>
      <c r="AT272" s="527">
        <v>0</v>
      </c>
      <c r="AU272" s="527">
        <v>10</v>
      </c>
      <c r="AV272" s="395">
        <v>1</v>
      </c>
      <c r="AW272" s="395">
        <v>5</v>
      </c>
      <c r="AX272" s="395">
        <v>30</v>
      </c>
      <c r="AY272" s="395">
        <v>2</v>
      </c>
      <c r="AZ272" s="395">
        <v>0</v>
      </c>
      <c r="BA272" s="422"/>
      <c r="BB272" s="422"/>
      <c r="BC272" s="422"/>
      <c r="BD272" s="422"/>
      <c r="BE272" s="422"/>
      <c r="BF272" s="422"/>
      <c r="BG272" s="422"/>
      <c r="BH272" s="422"/>
      <c r="BI272" s="423">
        <f t="shared" si="11"/>
        <v>30</v>
      </c>
      <c r="BJ272" s="422"/>
      <c r="BK272" s="422"/>
      <c r="BL272" s="422"/>
      <c r="BM272" s="422"/>
      <c r="BN272" s="422"/>
      <c r="BO272" s="528">
        <v>6.13</v>
      </c>
      <c r="BP272" s="423">
        <f t="shared" si="12"/>
        <v>30</v>
      </c>
      <c r="BQ272" s="422"/>
      <c r="BR272" s="422"/>
      <c r="BS272" s="422"/>
      <c r="BT272" s="422"/>
      <c r="BU272" s="422"/>
      <c r="BV272" s="422"/>
      <c r="BW272" s="422"/>
      <c r="BX272" s="422"/>
      <c r="BY272" s="422"/>
      <c r="BZ272" s="422"/>
      <c r="CA272" s="422"/>
      <c r="CB272" s="422"/>
      <c r="CC272" s="422"/>
      <c r="CD272" s="422"/>
      <c r="CE272" s="422"/>
      <c r="CF272" s="422"/>
      <c r="CG272" s="547"/>
    </row>
    <row r="273" spans="1:85" ht="16.5" customHeight="1">
      <c r="A273" s="80">
        <v>269</v>
      </c>
      <c r="B273" s="86" t="s">
        <v>1283</v>
      </c>
      <c r="C273" s="88" t="s">
        <v>28</v>
      </c>
      <c r="D273" s="86" t="s">
        <v>2233</v>
      </c>
      <c r="E273" s="86" t="s">
        <v>1255</v>
      </c>
      <c r="F273" s="89" t="s">
        <v>730</v>
      </c>
      <c r="G273" s="90" t="s">
        <v>1284</v>
      </c>
      <c r="H273" s="512">
        <v>2</v>
      </c>
      <c r="I273" s="390" t="s">
        <v>26</v>
      </c>
      <c r="J273" s="390"/>
      <c r="K273" s="88" t="s">
        <v>5123</v>
      </c>
      <c r="L273" s="522">
        <v>2</v>
      </c>
      <c r="M273" s="367">
        <v>1</v>
      </c>
      <c r="N273" s="367">
        <v>1</v>
      </c>
      <c r="O273" s="523">
        <v>40</v>
      </c>
      <c r="P273" s="523">
        <v>0</v>
      </c>
      <c r="Q273" s="523">
        <v>0</v>
      </c>
      <c r="R273" s="523">
        <v>3</v>
      </c>
      <c r="S273" s="523">
        <v>0</v>
      </c>
      <c r="T273" s="523">
        <v>0</v>
      </c>
      <c r="U273" s="524">
        <v>12</v>
      </c>
      <c r="V273" s="524">
        <v>0</v>
      </c>
      <c r="W273" s="524">
        <v>0</v>
      </c>
      <c r="X273" s="524">
        <v>12</v>
      </c>
      <c r="Y273" s="524">
        <v>0</v>
      </c>
      <c r="Z273" s="524">
        <v>0</v>
      </c>
      <c r="AA273" s="524">
        <v>38</v>
      </c>
      <c r="AB273" s="524">
        <v>1</v>
      </c>
      <c r="AC273" s="524">
        <v>0</v>
      </c>
      <c r="AD273" s="524">
        <v>26</v>
      </c>
      <c r="AE273" s="524">
        <v>0</v>
      </c>
      <c r="AF273" s="524">
        <v>0</v>
      </c>
      <c r="AG273" s="524">
        <v>0</v>
      </c>
      <c r="AH273" s="524">
        <v>0</v>
      </c>
      <c r="AI273" s="524">
        <v>0</v>
      </c>
      <c r="AJ273" s="395">
        <v>1</v>
      </c>
      <c r="AK273" s="395">
        <v>0</v>
      </c>
      <c r="AL273" s="395">
        <v>7</v>
      </c>
      <c r="AM273" s="395">
        <v>7</v>
      </c>
      <c r="AN273" s="395">
        <v>0</v>
      </c>
      <c r="AO273" s="525">
        <v>0</v>
      </c>
      <c r="AP273" s="396">
        <v>0</v>
      </c>
      <c r="AQ273" s="526">
        <v>29</v>
      </c>
      <c r="AR273" s="527">
        <v>29</v>
      </c>
      <c r="AS273" s="527">
        <v>29</v>
      </c>
      <c r="AT273" s="527">
        <v>0</v>
      </c>
      <c r="AU273" s="527">
        <v>8</v>
      </c>
      <c r="AV273" s="395">
        <v>1</v>
      </c>
      <c r="AW273" s="395">
        <v>10</v>
      </c>
      <c r="AX273" s="395">
        <v>29</v>
      </c>
      <c r="AY273" s="395">
        <v>2</v>
      </c>
      <c r="AZ273" s="395">
        <v>0</v>
      </c>
      <c r="BA273" s="422"/>
      <c r="BB273" s="422"/>
      <c r="BC273" s="422"/>
      <c r="BD273" s="422"/>
      <c r="BE273" s="422"/>
      <c r="BF273" s="422"/>
      <c r="BG273" s="422"/>
      <c r="BH273" s="422"/>
      <c r="BI273" s="423">
        <f t="shared" si="11"/>
        <v>29</v>
      </c>
      <c r="BJ273" s="422"/>
      <c r="BK273" s="422"/>
      <c r="BL273" s="422"/>
      <c r="BM273" s="422"/>
      <c r="BN273" s="422"/>
      <c r="BO273" s="528">
        <v>2.02</v>
      </c>
      <c r="BP273" s="423">
        <f t="shared" si="12"/>
        <v>29</v>
      </c>
      <c r="BQ273" s="422"/>
      <c r="BR273" s="422"/>
      <c r="BS273" s="422"/>
      <c r="BT273" s="422"/>
      <c r="BU273" s="422"/>
      <c r="BV273" s="422"/>
      <c r="BW273" s="422"/>
      <c r="BX273" s="422"/>
      <c r="BY273" s="422"/>
      <c r="BZ273" s="422"/>
      <c r="CA273" s="422"/>
      <c r="CB273" s="422"/>
      <c r="CC273" s="422"/>
      <c r="CD273" s="422"/>
      <c r="CE273" s="422"/>
      <c r="CF273" s="422"/>
      <c r="CG273" s="547"/>
    </row>
    <row r="274" spans="1:85" ht="16.5" customHeight="1">
      <c r="A274" s="80">
        <v>270</v>
      </c>
      <c r="B274" s="86" t="s">
        <v>1285</v>
      </c>
      <c r="C274" s="88" t="s">
        <v>28</v>
      </c>
      <c r="D274" s="86" t="s">
        <v>2233</v>
      </c>
      <c r="E274" s="86" t="s">
        <v>1255</v>
      </c>
      <c r="F274" s="87" t="s">
        <v>727</v>
      </c>
      <c r="G274" s="90" t="s">
        <v>1286</v>
      </c>
      <c r="H274" s="512">
        <v>3</v>
      </c>
      <c r="I274" s="390" t="s">
        <v>26</v>
      </c>
      <c r="J274" s="390" t="s">
        <v>35</v>
      </c>
      <c r="K274" s="88" t="s">
        <v>5123</v>
      </c>
      <c r="L274" s="522">
        <v>3</v>
      </c>
      <c r="M274" s="367">
        <v>1</v>
      </c>
      <c r="N274" s="367">
        <v>1</v>
      </c>
      <c r="O274" s="523">
        <v>13</v>
      </c>
      <c r="P274" s="523">
        <v>0</v>
      </c>
      <c r="Q274" s="523">
        <v>6</v>
      </c>
      <c r="R274" s="523">
        <v>0</v>
      </c>
      <c r="S274" s="523">
        <v>0</v>
      </c>
      <c r="T274" s="523">
        <v>0</v>
      </c>
      <c r="U274" s="524">
        <v>12</v>
      </c>
      <c r="V274" s="524">
        <v>0</v>
      </c>
      <c r="W274" s="524">
        <v>2</v>
      </c>
      <c r="X274" s="524">
        <v>12</v>
      </c>
      <c r="Y274" s="524">
        <v>0</v>
      </c>
      <c r="Z274" s="524">
        <v>2</v>
      </c>
      <c r="AA274" s="524">
        <v>9</v>
      </c>
      <c r="AB274" s="524">
        <v>2</v>
      </c>
      <c r="AC274" s="524">
        <v>10</v>
      </c>
      <c r="AD274" s="524">
        <v>1</v>
      </c>
      <c r="AE274" s="524">
        <v>0</v>
      </c>
      <c r="AF274" s="524">
        <v>0</v>
      </c>
      <c r="AG274" s="524">
        <v>0</v>
      </c>
      <c r="AH274" s="524">
        <v>0</v>
      </c>
      <c r="AI274" s="524">
        <v>0</v>
      </c>
      <c r="AJ274" s="395">
        <v>1</v>
      </c>
      <c r="AK274" s="395">
        <v>0</v>
      </c>
      <c r="AL274" s="395">
        <v>6</v>
      </c>
      <c r="AM274" s="395">
        <v>6</v>
      </c>
      <c r="AN274" s="395">
        <v>0</v>
      </c>
      <c r="AO274" s="525">
        <v>0</v>
      </c>
      <c r="AP274" s="396">
        <v>0</v>
      </c>
      <c r="AQ274" s="526">
        <v>38</v>
      </c>
      <c r="AR274" s="527">
        <v>38</v>
      </c>
      <c r="AS274" s="527">
        <v>38</v>
      </c>
      <c r="AT274" s="527">
        <v>0</v>
      </c>
      <c r="AU274" s="527">
        <v>12</v>
      </c>
      <c r="AV274" s="395">
        <v>1</v>
      </c>
      <c r="AW274" s="395">
        <v>7</v>
      </c>
      <c r="AX274" s="395">
        <v>38</v>
      </c>
      <c r="AY274" s="395">
        <v>2</v>
      </c>
      <c r="AZ274" s="395">
        <v>0</v>
      </c>
      <c r="BA274" s="422"/>
      <c r="BB274" s="422"/>
      <c r="BC274" s="422"/>
      <c r="BD274" s="422"/>
      <c r="BE274" s="422"/>
      <c r="BF274" s="422"/>
      <c r="BG274" s="422"/>
      <c r="BH274" s="422"/>
      <c r="BI274" s="423">
        <f t="shared" si="11"/>
        <v>38</v>
      </c>
      <c r="BJ274" s="422"/>
      <c r="BK274" s="422"/>
      <c r="BL274" s="422"/>
      <c r="BM274" s="422"/>
      <c r="BN274" s="422"/>
      <c r="BO274" s="528">
        <v>4.2439999999999998</v>
      </c>
      <c r="BP274" s="423">
        <f t="shared" si="12"/>
        <v>38</v>
      </c>
      <c r="BQ274" s="422"/>
      <c r="BR274" s="422"/>
      <c r="BS274" s="422"/>
      <c r="BT274" s="422"/>
      <c r="BU274" s="422"/>
      <c r="BV274" s="422"/>
      <c r="BW274" s="422"/>
      <c r="BX274" s="422"/>
      <c r="BY274" s="422"/>
      <c r="BZ274" s="422"/>
      <c r="CA274" s="422"/>
      <c r="CB274" s="422"/>
      <c r="CC274" s="422"/>
      <c r="CD274" s="422"/>
      <c r="CE274" s="422"/>
      <c r="CF274" s="422"/>
      <c r="CG274" s="547"/>
    </row>
    <row r="275" spans="1:85" ht="16.5" customHeight="1">
      <c r="A275" s="81">
        <v>271</v>
      </c>
      <c r="B275" s="86" t="s">
        <v>1287</v>
      </c>
      <c r="C275" s="88" t="s">
        <v>28</v>
      </c>
      <c r="D275" s="86" t="s">
        <v>2233</v>
      </c>
      <c r="E275" s="86" t="s">
        <v>1255</v>
      </c>
      <c r="F275" s="89" t="s">
        <v>730</v>
      </c>
      <c r="G275" s="90" t="s">
        <v>1288</v>
      </c>
      <c r="H275" s="512">
        <v>3</v>
      </c>
      <c r="I275" s="390" t="s">
        <v>2353</v>
      </c>
      <c r="J275" s="390"/>
      <c r="K275" s="88" t="s">
        <v>5123</v>
      </c>
      <c r="L275" s="522">
        <v>2</v>
      </c>
      <c r="M275" s="367">
        <v>1</v>
      </c>
      <c r="N275" s="367">
        <v>1</v>
      </c>
      <c r="O275" s="523">
        <v>13</v>
      </c>
      <c r="P275" s="523">
        <v>0</v>
      </c>
      <c r="Q275" s="523">
        <v>0</v>
      </c>
      <c r="R275" s="523">
        <v>2</v>
      </c>
      <c r="S275" s="523">
        <v>0</v>
      </c>
      <c r="T275" s="523">
        <v>0</v>
      </c>
      <c r="U275" s="524">
        <v>0</v>
      </c>
      <c r="V275" s="524">
        <v>0</v>
      </c>
      <c r="W275" s="524">
        <v>0</v>
      </c>
      <c r="X275" s="524">
        <v>0</v>
      </c>
      <c r="Y275" s="524">
        <v>0</v>
      </c>
      <c r="Z275" s="524">
        <v>0</v>
      </c>
      <c r="AA275" s="524">
        <v>20</v>
      </c>
      <c r="AB275" s="524">
        <v>1</v>
      </c>
      <c r="AC275" s="524">
        <v>0</v>
      </c>
      <c r="AD275" s="524">
        <v>0</v>
      </c>
      <c r="AE275" s="524">
        <v>0</v>
      </c>
      <c r="AF275" s="524">
        <v>0</v>
      </c>
      <c r="AG275" s="524">
        <v>0</v>
      </c>
      <c r="AH275" s="524">
        <v>0</v>
      </c>
      <c r="AI275" s="524">
        <v>0</v>
      </c>
      <c r="AJ275" s="395">
        <v>1</v>
      </c>
      <c r="AK275" s="395">
        <v>0</v>
      </c>
      <c r="AL275" s="395">
        <v>3</v>
      </c>
      <c r="AM275" s="395">
        <v>3</v>
      </c>
      <c r="AN275" s="395">
        <v>0</v>
      </c>
      <c r="AO275" s="525">
        <v>0</v>
      </c>
      <c r="AP275" s="396">
        <v>0</v>
      </c>
      <c r="AQ275" s="526">
        <v>10</v>
      </c>
      <c r="AR275" s="527">
        <v>10</v>
      </c>
      <c r="AS275" s="527">
        <v>10</v>
      </c>
      <c r="AT275" s="527">
        <v>0</v>
      </c>
      <c r="AU275" s="527">
        <v>5</v>
      </c>
      <c r="AV275" s="395">
        <v>1</v>
      </c>
      <c r="AW275" s="395">
        <v>3</v>
      </c>
      <c r="AX275" s="395">
        <v>10</v>
      </c>
      <c r="AY275" s="395">
        <v>2</v>
      </c>
      <c r="AZ275" s="395">
        <v>0</v>
      </c>
      <c r="BA275" s="422"/>
      <c r="BB275" s="422"/>
      <c r="BC275" s="422"/>
      <c r="BD275" s="422"/>
      <c r="BE275" s="422"/>
      <c r="BF275" s="422"/>
      <c r="BG275" s="422"/>
      <c r="BH275" s="422"/>
      <c r="BI275" s="423">
        <f t="shared" si="11"/>
        <v>10</v>
      </c>
      <c r="BJ275" s="422"/>
      <c r="BK275" s="422"/>
      <c r="BL275" s="422"/>
      <c r="BM275" s="422"/>
      <c r="BN275" s="422"/>
      <c r="BO275" s="528">
        <v>0.9</v>
      </c>
      <c r="BP275" s="423">
        <f t="shared" si="12"/>
        <v>10</v>
      </c>
      <c r="BQ275" s="422"/>
      <c r="BR275" s="422"/>
      <c r="BS275" s="422"/>
      <c r="BT275" s="422"/>
      <c r="BU275" s="422"/>
      <c r="BV275" s="422"/>
      <c r="BW275" s="422"/>
      <c r="BX275" s="422"/>
      <c r="BY275" s="422"/>
      <c r="BZ275" s="422"/>
      <c r="CA275" s="422"/>
      <c r="CB275" s="422"/>
      <c r="CC275" s="422"/>
      <c r="CD275" s="422"/>
      <c r="CE275" s="422"/>
      <c r="CF275" s="422"/>
      <c r="CG275" s="547"/>
    </row>
    <row r="276" spans="1:85" ht="16.5" customHeight="1">
      <c r="A276" s="80">
        <v>272</v>
      </c>
      <c r="B276" s="86" t="s">
        <v>1289</v>
      </c>
      <c r="C276" s="88" t="s">
        <v>28</v>
      </c>
      <c r="D276" s="86" t="s">
        <v>2233</v>
      </c>
      <c r="E276" s="86" t="s">
        <v>1255</v>
      </c>
      <c r="F276" s="87" t="s">
        <v>727</v>
      </c>
      <c r="G276" s="98" t="s">
        <v>1290</v>
      </c>
      <c r="H276" s="512">
        <v>1</v>
      </c>
      <c r="I276" s="390" t="s">
        <v>2353</v>
      </c>
      <c r="J276" s="390"/>
      <c r="K276" s="88" t="s">
        <v>5123</v>
      </c>
      <c r="L276" s="522">
        <v>2</v>
      </c>
      <c r="M276" s="367">
        <v>1</v>
      </c>
      <c r="N276" s="367">
        <v>1</v>
      </c>
      <c r="O276" s="523">
        <v>16</v>
      </c>
      <c r="P276" s="523">
        <v>0</v>
      </c>
      <c r="Q276" s="523">
        <v>0</v>
      </c>
      <c r="R276" s="523">
        <v>10</v>
      </c>
      <c r="S276" s="523">
        <v>0</v>
      </c>
      <c r="T276" s="523">
        <v>0</v>
      </c>
      <c r="U276" s="524">
        <v>0</v>
      </c>
      <c r="V276" s="524">
        <v>0</v>
      </c>
      <c r="W276" s="524">
        <v>0</v>
      </c>
      <c r="X276" s="524">
        <v>0</v>
      </c>
      <c r="Y276" s="524">
        <v>0</v>
      </c>
      <c r="Z276" s="524">
        <v>0</v>
      </c>
      <c r="AA276" s="524">
        <v>15</v>
      </c>
      <c r="AB276" s="524">
        <v>1</v>
      </c>
      <c r="AC276" s="524">
        <v>0</v>
      </c>
      <c r="AD276" s="524">
        <v>2</v>
      </c>
      <c r="AE276" s="524">
        <v>0</v>
      </c>
      <c r="AF276" s="524">
        <v>0</v>
      </c>
      <c r="AG276" s="524">
        <v>15</v>
      </c>
      <c r="AH276" s="524">
        <v>0</v>
      </c>
      <c r="AI276" s="524">
        <v>0</v>
      </c>
      <c r="AJ276" s="395">
        <v>1</v>
      </c>
      <c r="AK276" s="395">
        <v>0</v>
      </c>
      <c r="AL276" s="395">
        <v>2</v>
      </c>
      <c r="AM276" s="395">
        <v>2</v>
      </c>
      <c r="AN276" s="395">
        <v>0</v>
      </c>
      <c r="AO276" s="525">
        <v>0</v>
      </c>
      <c r="AP276" s="396">
        <v>0</v>
      </c>
      <c r="AQ276" s="526">
        <v>7</v>
      </c>
      <c r="AR276" s="527">
        <v>0</v>
      </c>
      <c r="AS276" s="527">
        <v>7</v>
      </c>
      <c r="AT276" s="527">
        <v>0</v>
      </c>
      <c r="AU276" s="527">
        <v>5</v>
      </c>
      <c r="AV276" s="395">
        <v>1</v>
      </c>
      <c r="AW276" s="395">
        <v>3</v>
      </c>
      <c r="AX276" s="395">
        <v>6</v>
      </c>
      <c r="AY276" s="395">
        <v>3</v>
      </c>
      <c r="AZ276" s="395">
        <v>0</v>
      </c>
      <c r="BA276" s="422"/>
      <c r="BB276" s="422"/>
      <c r="BC276" s="422"/>
      <c r="BD276" s="422"/>
      <c r="BE276" s="422"/>
      <c r="BF276" s="422"/>
      <c r="BG276" s="422"/>
      <c r="BH276" s="422"/>
      <c r="BI276" s="423">
        <f t="shared" si="11"/>
        <v>7</v>
      </c>
      <c r="BJ276" s="422"/>
      <c r="BK276" s="422"/>
      <c r="BL276" s="422"/>
      <c r="BM276" s="422"/>
      <c r="BN276" s="422"/>
      <c r="BO276" s="528">
        <v>2</v>
      </c>
      <c r="BP276" s="423">
        <f t="shared" si="12"/>
        <v>7</v>
      </c>
      <c r="BQ276" s="422"/>
      <c r="BR276" s="422"/>
      <c r="BS276" s="422"/>
      <c r="BT276" s="422"/>
      <c r="BU276" s="422"/>
      <c r="BV276" s="422"/>
      <c r="BW276" s="422"/>
      <c r="BX276" s="422"/>
      <c r="BY276" s="422"/>
      <c r="BZ276" s="422"/>
      <c r="CA276" s="422"/>
      <c r="CB276" s="422"/>
      <c r="CC276" s="422"/>
      <c r="CD276" s="422"/>
      <c r="CE276" s="422"/>
      <c r="CF276" s="422"/>
      <c r="CG276" s="547"/>
    </row>
    <row r="277" spans="1:85" ht="16.5" customHeight="1">
      <c r="A277" s="80">
        <v>273</v>
      </c>
      <c r="B277" s="86" t="s">
        <v>1291</v>
      </c>
      <c r="C277" s="88" t="s">
        <v>28</v>
      </c>
      <c r="D277" s="86" t="s">
        <v>2233</v>
      </c>
      <c r="E277" s="86" t="s">
        <v>1255</v>
      </c>
      <c r="F277" s="87" t="s">
        <v>727</v>
      </c>
      <c r="G277" s="90" t="s">
        <v>1292</v>
      </c>
      <c r="H277" s="512">
        <v>3</v>
      </c>
      <c r="I277" s="390" t="s">
        <v>2353</v>
      </c>
      <c r="J277" s="390"/>
      <c r="K277" s="88" t="s">
        <v>5123</v>
      </c>
      <c r="L277" s="522">
        <v>2</v>
      </c>
      <c r="M277" s="367">
        <v>1</v>
      </c>
      <c r="N277" s="367">
        <v>1</v>
      </c>
      <c r="O277" s="523">
        <v>12</v>
      </c>
      <c r="P277" s="523">
        <v>0</v>
      </c>
      <c r="Q277" s="523">
        <v>0</v>
      </c>
      <c r="R277" s="523">
        <v>3</v>
      </c>
      <c r="S277" s="523">
        <v>0</v>
      </c>
      <c r="T277" s="523">
        <v>0</v>
      </c>
      <c r="U277" s="524">
        <v>0</v>
      </c>
      <c r="V277" s="524">
        <v>0</v>
      </c>
      <c r="W277" s="524">
        <v>0</v>
      </c>
      <c r="X277" s="524">
        <v>0</v>
      </c>
      <c r="Y277" s="524">
        <v>0</v>
      </c>
      <c r="Z277" s="524">
        <v>0</v>
      </c>
      <c r="AA277" s="524">
        <v>8</v>
      </c>
      <c r="AB277" s="524">
        <v>1</v>
      </c>
      <c r="AC277" s="524">
        <v>0</v>
      </c>
      <c r="AD277" s="524">
        <v>5</v>
      </c>
      <c r="AE277" s="524">
        <v>0</v>
      </c>
      <c r="AF277" s="524">
        <v>0</v>
      </c>
      <c r="AG277" s="524">
        <v>11</v>
      </c>
      <c r="AH277" s="524">
        <v>0</v>
      </c>
      <c r="AI277" s="524">
        <v>0</v>
      </c>
      <c r="AJ277" s="395">
        <v>1</v>
      </c>
      <c r="AK277" s="395">
        <v>0</v>
      </c>
      <c r="AL277" s="395">
        <v>4</v>
      </c>
      <c r="AM277" s="395">
        <v>4</v>
      </c>
      <c r="AN277" s="395">
        <v>0</v>
      </c>
      <c r="AO277" s="525">
        <v>0</v>
      </c>
      <c r="AP277" s="396">
        <v>0</v>
      </c>
      <c r="AQ277" s="526">
        <v>16</v>
      </c>
      <c r="AR277" s="527">
        <v>16</v>
      </c>
      <c r="AS277" s="527">
        <v>16</v>
      </c>
      <c r="AT277" s="527">
        <v>0</v>
      </c>
      <c r="AU277" s="527">
        <v>7</v>
      </c>
      <c r="AV277" s="395">
        <v>1</v>
      </c>
      <c r="AW277" s="395">
        <v>5</v>
      </c>
      <c r="AX277" s="395">
        <v>16</v>
      </c>
      <c r="AY277" s="395">
        <v>2</v>
      </c>
      <c r="AZ277" s="395">
        <v>0</v>
      </c>
      <c r="BA277" s="422"/>
      <c r="BB277" s="422"/>
      <c r="BC277" s="422"/>
      <c r="BD277" s="422"/>
      <c r="BE277" s="422"/>
      <c r="BF277" s="422"/>
      <c r="BG277" s="422"/>
      <c r="BH277" s="422"/>
      <c r="BI277" s="423">
        <f t="shared" si="11"/>
        <v>16</v>
      </c>
      <c r="BJ277" s="422"/>
      <c r="BK277" s="422"/>
      <c r="BL277" s="422"/>
      <c r="BM277" s="422"/>
      <c r="BN277" s="422"/>
      <c r="BO277" s="528">
        <v>2.1480000000000001</v>
      </c>
      <c r="BP277" s="423">
        <f t="shared" si="12"/>
        <v>16</v>
      </c>
      <c r="BQ277" s="422"/>
      <c r="BR277" s="422"/>
      <c r="BS277" s="422"/>
      <c r="BT277" s="422"/>
      <c r="BU277" s="422"/>
      <c r="BV277" s="422"/>
      <c r="BW277" s="422"/>
      <c r="BX277" s="422"/>
      <c r="BY277" s="422"/>
      <c r="BZ277" s="422"/>
      <c r="CA277" s="422"/>
      <c r="CB277" s="422"/>
      <c r="CC277" s="422"/>
      <c r="CD277" s="422"/>
      <c r="CE277" s="422"/>
      <c r="CF277" s="422"/>
      <c r="CG277" s="547"/>
    </row>
    <row r="278" spans="1:85" ht="16.5" customHeight="1">
      <c r="A278" s="81">
        <v>274</v>
      </c>
      <c r="B278" s="86" t="s">
        <v>1293</v>
      </c>
      <c r="C278" s="88" t="s">
        <v>28</v>
      </c>
      <c r="D278" s="86" t="s">
        <v>2233</v>
      </c>
      <c r="E278" s="86" t="s">
        <v>1255</v>
      </c>
      <c r="F278" s="89" t="s">
        <v>730</v>
      </c>
      <c r="G278" s="90" t="s">
        <v>1294</v>
      </c>
      <c r="H278" s="512">
        <v>3</v>
      </c>
      <c r="I278" s="390" t="s">
        <v>2353</v>
      </c>
      <c r="J278" s="390"/>
      <c r="K278" s="88" t="s">
        <v>5123</v>
      </c>
      <c r="L278" s="522">
        <v>2</v>
      </c>
      <c r="M278" s="367">
        <v>1</v>
      </c>
      <c r="N278" s="367">
        <v>1</v>
      </c>
      <c r="O278" s="523">
        <v>14</v>
      </c>
      <c r="P278" s="523">
        <v>0</v>
      </c>
      <c r="Q278" s="523">
        <v>0</v>
      </c>
      <c r="R278" s="523">
        <v>3</v>
      </c>
      <c r="S278" s="523">
        <v>0</v>
      </c>
      <c r="T278" s="523">
        <v>0</v>
      </c>
      <c r="U278" s="524">
        <v>0</v>
      </c>
      <c r="V278" s="524">
        <v>0</v>
      </c>
      <c r="W278" s="524">
        <v>0</v>
      </c>
      <c r="X278" s="524">
        <v>0</v>
      </c>
      <c r="Y278" s="524">
        <v>0</v>
      </c>
      <c r="Z278" s="524">
        <v>0</v>
      </c>
      <c r="AA278" s="524">
        <v>5</v>
      </c>
      <c r="AB278" s="524">
        <v>1</v>
      </c>
      <c r="AC278" s="524">
        <v>0</v>
      </c>
      <c r="AD278" s="524">
        <v>20</v>
      </c>
      <c r="AE278" s="524">
        <v>0</v>
      </c>
      <c r="AF278" s="524">
        <v>0</v>
      </c>
      <c r="AG278" s="524">
        <v>0</v>
      </c>
      <c r="AH278" s="524">
        <v>0</v>
      </c>
      <c r="AI278" s="524">
        <v>0</v>
      </c>
      <c r="AJ278" s="395">
        <v>1</v>
      </c>
      <c r="AK278" s="395">
        <v>0</v>
      </c>
      <c r="AL278" s="395">
        <v>3</v>
      </c>
      <c r="AM278" s="395">
        <v>3</v>
      </c>
      <c r="AN278" s="395">
        <v>0</v>
      </c>
      <c r="AO278" s="525">
        <v>0</v>
      </c>
      <c r="AP278" s="396">
        <v>0</v>
      </c>
      <c r="AQ278" s="526">
        <v>11</v>
      </c>
      <c r="AR278" s="527">
        <v>11</v>
      </c>
      <c r="AS278" s="527">
        <v>11</v>
      </c>
      <c r="AT278" s="527">
        <v>0</v>
      </c>
      <c r="AU278" s="527">
        <v>7</v>
      </c>
      <c r="AV278" s="395">
        <v>1</v>
      </c>
      <c r="AW278" s="395">
        <v>4</v>
      </c>
      <c r="AX278" s="395">
        <v>11</v>
      </c>
      <c r="AY278" s="395">
        <v>2</v>
      </c>
      <c r="AZ278" s="395">
        <v>0</v>
      </c>
      <c r="BA278" s="422"/>
      <c r="BB278" s="422"/>
      <c r="BC278" s="422"/>
      <c r="BD278" s="422"/>
      <c r="BE278" s="422"/>
      <c r="BF278" s="422"/>
      <c r="BG278" s="422"/>
      <c r="BH278" s="422"/>
      <c r="BI278" s="423">
        <f t="shared" si="11"/>
        <v>11</v>
      </c>
      <c r="BJ278" s="422"/>
      <c r="BK278" s="422"/>
      <c r="BL278" s="422"/>
      <c r="BM278" s="422"/>
      <c r="BN278" s="422"/>
      <c r="BO278" s="528">
        <v>5.14</v>
      </c>
      <c r="BP278" s="423">
        <f t="shared" si="12"/>
        <v>11</v>
      </c>
      <c r="BQ278" s="422"/>
      <c r="BR278" s="422"/>
      <c r="BS278" s="422"/>
      <c r="BT278" s="422"/>
      <c r="BU278" s="422"/>
      <c r="BV278" s="422"/>
      <c r="BW278" s="422"/>
      <c r="BX278" s="422"/>
      <c r="BY278" s="422"/>
      <c r="BZ278" s="422"/>
      <c r="CA278" s="422"/>
      <c r="CB278" s="422"/>
      <c r="CC278" s="422"/>
      <c r="CD278" s="422"/>
      <c r="CE278" s="422"/>
      <c r="CF278" s="422"/>
      <c r="CG278" s="547"/>
    </row>
    <row r="279" spans="1:85" ht="16.5" customHeight="1">
      <c r="A279" s="80">
        <v>275</v>
      </c>
      <c r="B279" s="86" t="s">
        <v>1295</v>
      </c>
      <c r="C279" s="88" t="s">
        <v>28</v>
      </c>
      <c r="D279" s="86" t="s">
        <v>2233</v>
      </c>
      <c r="E279" s="86" t="s">
        <v>1255</v>
      </c>
      <c r="F279" s="87" t="s">
        <v>727</v>
      </c>
      <c r="G279" s="90" t="s">
        <v>1296</v>
      </c>
      <c r="H279" s="512">
        <v>3</v>
      </c>
      <c r="I279" s="390" t="s">
        <v>2353</v>
      </c>
      <c r="J279" s="390"/>
      <c r="K279" s="88" t="s">
        <v>5123</v>
      </c>
      <c r="L279" s="522">
        <v>2</v>
      </c>
      <c r="M279" s="367">
        <v>1</v>
      </c>
      <c r="N279" s="367">
        <v>1</v>
      </c>
      <c r="O279" s="523">
        <v>15</v>
      </c>
      <c r="P279" s="523">
        <v>0</v>
      </c>
      <c r="Q279" s="523">
        <v>0</v>
      </c>
      <c r="R279" s="523">
        <v>2</v>
      </c>
      <c r="S279" s="523">
        <v>0</v>
      </c>
      <c r="T279" s="523">
        <v>0</v>
      </c>
      <c r="U279" s="524">
        <v>0</v>
      </c>
      <c r="V279" s="524">
        <v>0</v>
      </c>
      <c r="W279" s="524">
        <v>0</v>
      </c>
      <c r="X279" s="524">
        <v>0</v>
      </c>
      <c r="Y279" s="524">
        <v>0</v>
      </c>
      <c r="Z279" s="524">
        <v>0</v>
      </c>
      <c r="AA279" s="524">
        <v>9</v>
      </c>
      <c r="AB279" s="524">
        <v>1</v>
      </c>
      <c r="AC279" s="524">
        <v>0</v>
      </c>
      <c r="AD279" s="524">
        <v>22</v>
      </c>
      <c r="AE279" s="524">
        <v>0</v>
      </c>
      <c r="AF279" s="524">
        <v>0</v>
      </c>
      <c r="AG279" s="524">
        <v>0</v>
      </c>
      <c r="AH279" s="524">
        <v>0</v>
      </c>
      <c r="AI279" s="524">
        <v>0</v>
      </c>
      <c r="AJ279" s="395">
        <v>1</v>
      </c>
      <c r="AK279" s="395">
        <v>0</v>
      </c>
      <c r="AL279" s="395">
        <v>3</v>
      </c>
      <c r="AM279" s="395">
        <v>4</v>
      </c>
      <c r="AN279" s="395">
        <v>0</v>
      </c>
      <c r="AO279" s="525">
        <v>0</v>
      </c>
      <c r="AP279" s="396">
        <v>0</v>
      </c>
      <c r="AQ279" s="526">
        <v>11</v>
      </c>
      <c r="AR279" s="527">
        <v>11</v>
      </c>
      <c r="AS279" s="527">
        <v>11</v>
      </c>
      <c r="AT279" s="527">
        <v>0</v>
      </c>
      <c r="AU279" s="527">
        <v>7</v>
      </c>
      <c r="AV279" s="395">
        <v>0</v>
      </c>
      <c r="AW279" s="395">
        <v>0</v>
      </c>
      <c r="AX279" s="395">
        <v>13</v>
      </c>
      <c r="AY279" s="395">
        <v>2</v>
      </c>
      <c r="AZ279" s="395">
        <v>0</v>
      </c>
      <c r="BA279" s="422"/>
      <c r="BB279" s="422"/>
      <c r="BC279" s="422"/>
      <c r="BD279" s="422"/>
      <c r="BE279" s="422"/>
      <c r="BF279" s="422"/>
      <c r="BG279" s="422"/>
      <c r="BH279" s="422"/>
      <c r="BI279" s="423">
        <f t="shared" si="11"/>
        <v>11</v>
      </c>
      <c r="BJ279" s="422"/>
      <c r="BK279" s="422"/>
      <c r="BL279" s="422"/>
      <c r="BM279" s="422"/>
      <c r="BN279" s="422"/>
      <c r="BO279" s="528">
        <v>2.8075999999999999</v>
      </c>
      <c r="BP279" s="423">
        <f t="shared" si="12"/>
        <v>11</v>
      </c>
      <c r="BQ279" s="422"/>
      <c r="BR279" s="422"/>
      <c r="BS279" s="422"/>
      <c r="BT279" s="422"/>
      <c r="BU279" s="422"/>
      <c r="BV279" s="422"/>
      <c r="BW279" s="422"/>
      <c r="BX279" s="422"/>
      <c r="BY279" s="422"/>
      <c r="BZ279" s="422"/>
      <c r="CA279" s="422"/>
      <c r="CB279" s="422"/>
      <c r="CC279" s="422"/>
      <c r="CD279" s="422"/>
      <c r="CE279" s="422"/>
      <c r="CF279" s="422"/>
      <c r="CG279" s="547"/>
    </row>
    <row r="280" spans="1:85" ht="16.5" customHeight="1">
      <c r="A280" s="80">
        <v>276</v>
      </c>
      <c r="B280" s="86" t="s">
        <v>1297</v>
      </c>
      <c r="C280" s="88" t="s">
        <v>28</v>
      </c>
      <c r="D280" s="86" t="s">
        <v>2233</v>
      </c>
      <c r="E280" s="86" t="s">
        <v>1255</v>
      </c>
      <c r="F280" s="87" t="s">
        <v>727</v>
      </c>
      <c r="G280" s="90" t="s">
        <v>1298</v>
      </c>
      <c r="H280" s="512">
        <v>3</v>
      </c>
      <c r="I280" s="390" t="s">
        <v>2353</v>
      </c>
      <c r="J280" s="390"/>
      <c r="K280" s="88" t="s">
        <v>5123</v>
      </c>
      <c r="L280" s="522">
        <v>2</v>
      </c>
      <c r="M280" s="367">
        <v>1</v>
      </c>
      <c r="N280" s="367">
        <v>1</v>
      </c>
      <c r="O280" s="523">
        <v>9</v>
      </c>
      <c r="P280" s="523">
        <v>0</v>
      </c>
      <c r="Q280" s="523">
        <v>0</v>
      </c>
      <c r="R280" s="523">
        <v>5</v>
      </c>
      <c r="S280" s="523">
        <v>0</v>
      </c>
      <c r="T280" s="523">
        <v>0</v>
      </c>
      <c r="U280" s="524">
        <v>0</v>
      </c>
      <c r="V280" s="524">
        <v>0</v>
      </c>
      <c r="W280" s="524">
        <v>0</v>
      </c>
      <c r="X280" s="524">
        <v>0</v>
      </c>
      <c r="Y280" s="524">
        <v>0</v>
      </c>
      <c r="Z280" s="524">
        <v>0</v>
      </c>
      <c r="AA280" s="524">
        <v>5</v>
      </c>
      <c r="AB280" s="524">
        <v>1</v>
      </c>
      <c r="AC280" s="524">
        <v>0</v>
      </c>
      <c r="AD280" s="524">
        <v>8</v>
      </c>
      <c r="AE280" s="524">
        <v>0</v>
      </c>
      <c r="AF280" s="524">
        <v>0</v>
      </c>
      <c r="AG280" s="524">
        <v>5</v>
      </c>
      <c r="AH280" s="524">
        <v>0</v>
      </c>
      <c r="AI280" s="524">
        <v>0</v>
      </c>
      <c r="AJ280" s="395">
        <v>1</v>
      </c>
      <c r="AK280" s="395">
        <v>0</v>
      </c>
      <c r="AL280" s="395">
        <v>2</v>
      </c>
      <c r="AM280" s="395">
        <v>2</v>
      </c>
      <c r="AN280" s="395">
        <v>0</v>
      </c>
      <c r="AO280" s="525">
        <v>0</v>
      </c>
      <c r="AP280" s="396">
        <v>0</v>
      </c>
      <c r="AQ280" s="526">
        <v>9</v>
      </c>
      <c r="AR280" s="527">
        <v>9</v>
      </c>
      <c r="AS280" s="527">
        <v>9</v>
      </c>
      <c r="AT280" s="527">
        <v>0</v>
      </c>
      <c r="AU280" s="527">
        <v>7</v>
      </c>
      <c r="AV280" s="395">
        <v>1</v>
      </c>
      <c r="AW280" s="395">
        <v>3</v>
      </c>
      <c r="AX280" s="395">
        <v>9</v>
      </c>
      <c r="AY280" s="395">
        <v>2</v>
      </c>
      <c r="AZ280" s="395">
        <v>0</v>
      </c>
      <c r="BA280" s="422"/>
      <c r="BB280" s="422"/>
      <c r="BC280" s="422"/>
      <c r="BD280" s="422"/>
      <c r="BE280" s="422"/>
      <c r="BF280" s="422"/>
      <c r="BG280" s="422"/>
      <c r="BH280" s="422"/>
      <c r="BI280" s="423">
        <f t="shared" si="11"/>
        <v>9</v>
      </c>
      <c r="BJ280" s="422"/>
      <c r="BK280" s="422"/>
      <c r="BL280" s="422"/>
      <c r="BM280" s="422"/>
      <c r="BN280" s="422"/>
      <c r="BO280" s="528">
        <v>3.0909</v>
      </c>
      <c r="BP280" s="423">
        <f t="shared" si="12"/>
        <v>9</v>
      </c>
      <c r="BQ280" s="422"/>
      <c r="BR280" s="422"/>
      <c r="BS280" s="422"/>
      <c r="BT280" s="422"/>
      <c r="BU280" s="422"/>
      <c r="BV280" s="422"/>
      <c r="BW280" s="422"/>
      <c r="BX280" s="422"/>
      <c r="BY280" s="422"/>
      <c r="BZ280" s="422"/>
      <c r="CA280" s="422"/>
      <c r="CB280" s="422"/>
      <c r="CC280" s="422"/>
      <c r="CD280" s="422"/>
      <c r="CE280" s="422"/>
      <c r="CF280" s="422"/>
      <c r="CG280" s="547"/>
    </row>
    <row r="281" spans="1:85" ht="16.5" customHeight="1">
      <c r="A281" s="81">
        <v>277</v>
      </c>
      <c r="B281" s="86" t="s">
        <v>1301</v>
      </c>
      <c r="C281" s="88" t="s">
        <v>28</v>
      </c>
      <c r="D281" s="86" t="s">
        <v>2233</v>
      </c>
      <c r="E281" s="86" t="s">
        <v>1255</v>
      </c>
      <c r="F281" s="87" t="s">
        <v>727</v>
      </c>
      <c r="G281" s="90" t="s">
        <v>1302</v>
      </c>
      <c r="H281" s="512">
        <v>3</v>
      </c>
      <c r="I281" s="390" t="s">
        <v>2353</v>
      </c>
      <c r="J281" s="390"/>
      <c r="K281" s="88" t="s">
        <v>5123</v>
      </c>
      <c r="L281" s="522">
        <v>2</v>
      </c>
      <c r="M281" s="367">
        <v>1</v>
      </c>
      <c r="N281" s="367">
        <v>1</v>
      </c>
      <c r="O281" s="523">
        <v>18</v>
      </c>
      <c r="P281" s="523">
        <v>0</v>
      </c>
      <c r="Q281" s="523">
        <v>0</v>
      </c>
      <c r="R281" s="523">
        <v>1</v>
      </c>
      <c r="S281" s="523">
        <v>0</v>
      </c>
      <c r="T281" s="523">
        <v>0</v>
      </c>
      <c r="U281" s="524">
        <v>0</v>
      </c>
      <c r="V281" s="524">
        <v>0</v>
      </c>
      <c r="W281" s="524">
        <v>0</v>
      </c>
      <c r="X281" s="524">
        <v>0</v>
      </c>
      <c r="Y281" s="524">
        <v>0</v>
      </c>
      <c r="Z281" s="524">
        <v>0</v>
      </c>
      <c r="AA281" s="524">
        <v>7</v>
      </c>
      <c r="AB281" s="524">
        <v>1</v>
      </c>
      <c r="AC281" s="524">
        <v>0</v>
      </c>
      <c r="AD281" s="524">
        <v>7</v>
      </c>
      <c r="AE281" s="524">
        <v>0</v>
      </c>
      <c r="AF281" s="524">
        <v>0</v>
      </c>
      <c r="AG281" s="524">
        <v>22</v>
      </c>
      <c r="AH281" s="524">
        <v>0</v>
      </c>
      <c r="AI281" s="524">
        <v>0</v>
      </c>
      <c r="AJ281" s="395">
        <v>1</v>
      </c>
      <c r="AK281" s="395">
        <v>0</v>
      </c>
      <c r="AL281" s="395">
        <v>3</v>
      </c>
      <c r="AM281" s="395">
        <v>3</v>
      </c>
      <c r="AN281" s="395">
        <v>0</v>
      </c>
      <c r="AO281" s="525">
        <v>0</v>
      </c>
      <c r="AP281" s="396">
        <v>0</v>
      </c>
      <c r="AQ281" s="526">
        <v>14</v>
      </c>
      <c r="AR281" s="527">
        <v>14</v>
      </c>
      <c r="AS281" s="527">
        <v>14</v>
      </c>
      <c r="AT281" s="527">
        <v>0</v>
      </c>
      <c r="AU281" s="527">
        <v>9</v>
      </c>
      <c r="AV281" s="395">
        <v>1</v>
      </c>
      <c r="AW281" s="395">
        <v>4</v>
      </c>
      <c r="AX281" s="395">
        <v>14</v>
      </c>
      <c r="AY281" s="395">
        <v>2</v>
      </c>
      <c r="AZ281" s="395">
        <v>0</v>
      </c>
      <c r="BA281" s="422"/>
      <c r="BB281" s="422"/>
      <c r="BC281" s="422"/>
      <c r="BD281" s="422"/>
      <c r="BE281" s="422"/>
      <c r="BF281" s="422"/>
      <c r="BG281" s="422"/>
      <c r="BH281" s="422"/>
      <c r="BI281" s="423">
        <f t="shared" si="11"/>
        <v>14</v>
      </c>
      <c r="BJ281" s="422"/>
      <c r="BK281" s="422"/>
      <c r="BL281" s="422"/>
      <c r="BM281" s="422"/>
      <c r="BN281" s="422"/>
      <c r="BO281" s="528">
        <v>2.5651999999999999</v>
      </c>
      <c r="BP281" s="423">
        <f t="shared" si="12"/>
        <v>14</v>
      </c>
      <c r="BQ281" s="422"/>
      <c r="BR281" s="422"/>
      <c r="BS281" s="422"/>
      <c r="BT281" s="422"/>
      <c r="BU281" s="422"/>
      <c r="BV281" s="422"/>
      <c r="BW281" s="422"/>
      <c r="BX281" s="422"/>
      <c r="BY281" s="422"/>
      <c r="BZ281" s="422"/>
      <c r="CA281" s="422"/>
      <c r="CB281" s="422"/>
      <c r="CC281" s="422"/>
      <c r="CD281" s="422"/>
      <c r="CE281" s="422"/>
      <c r="CF281" s="422"/>
      <c r="CG281" s="547"/>
    </row>
    <row r="282" spans="1:85" ht="16.5" customHeight="1">
      <c r="A282" s="80">
        <v>278</v>
      </c>
      <c r="B282" s="86" t="s">
        <v>1303</v>
      </c>
      <c r="C282" s="88" t="s">
        <v>28</v>
      </c>
      <c r="D282" s="86" t="s">
        <v>2233</v>
      </c>
      <c r="E282" s="86" t="s">
        <v>1255</v>
      </c>
      <c r="F282" s="87" t="s">
        <v>727</v>
      </c>
      <c r="G282" s="90" t="s">
        <v>1304</v>
      </c>
      <c r="H282" s="512">
        <v>2</v>
      </c>
      <c r="I282" s="390" t="s">
        <v>2353</v>
      </c>
      <c r="J282" s="390"/>
      <c r="K282" s="88" t="s">
        <v>5123</v>
      </c>
      <c r="L282" s="522">
        <v>2</v>
      </c>
      <c r="M282" s="367">
        <v>1</v>
      </c>
      <c r="N282" s="367">
        <v>1</v>
      </c>
      <c r="O282" s="523">
        <v>16</v>
      </c>
      <c r="P282" s="523">
        <v>9</v>
      </c>
      <c r="Q282" s="523">
        <v>0</v>
      </c>
      <c r="R282" s="523">
        <v>1</v>
      </c>
      <c r="S282" s="523">
        <v>0</v>
      </c>
      <c r="T282" s="523">
        <v>0</v>
      </c>
      <c r="U282" s="524">
        <v>0</v>
      </c>
      <c r="V282" s="524">
        <v>0</v>
      </c>
      <c r="W282" s="524">
        <v>0</v>
      </c>
      <c r="X282" s="524">
        <v>0</v>
      </c>
      <c r="Y282" s="524">
        <v>0</v>
      </c>
      <c r="Z282" s="524">
        <v>0</v>
      </c>
      <c r="AA282" s="524">
        <v>14</v>
      </c>
      <c r="AB282" s="524">
        <v>4</v>
      </c>
      <c r="AC282" s="524">
        <v>0</v>
      </c>
      <c r="AD282" s="524">
        <v>8</v>
      </c>
      <c r="AE282" s="524">
        <v>2</v>
      </c>
      <c r="AF282" s="524">
        <v>0</v>
      </c>
      <c r="AG282" s="524">
        <v>13</v>
      </c>
      <c r="AH282" s="524">
        <v>3</v>
      </c>
      <c r="AI282" s="524">
        <v>0</v>
      </c>
      <c r="AJ282" s="395">
        <v>1</v>
      </c>
      <c r="AK282" s="395">
        <v>0</v>
      </c>
      <c r="AL282" s="395">
        <v>4</v>
      </c>
      <c r="AM282" s="395">
        <v>3</v>
      </c>
      <c r="AN282" s="395">
        <v>0</v>
      </c>
      <c r="AO282" s="525">
        <v>0</v>
      </c>
      <c r="AP282" s="396">
        <v>0</v>
      </c>
      <c r="AQ282" s="526">
        <v>11</v>
      </c>
      <c r="AR282" s="527">
        <v>11</v>
      </c>
      <c r="AS282" s="527">
        <v>11</v>
      </c>
      <c r="AT282" s="527">
        <v>0</v>
      </c>
      <c r="AU282" s="527">
        <v>6</v>
      </c>
      <c r="AV282" s="395">
        <v>1</v>
      </c>
      <c r="AW282" s="395">
        <v>4</v>
      </c>
      <c r="AX282" s="395">
        <v>11</v>
      </c>
      <c r="AY282" s="395">
        <v>2</v>
      </c>
      <c r="AZ282" s="395">
        <v>0</v>
      </c>
      <c r="BA282" s="422"/>
      <c r="BB282" s="422"/>
      <c r="BC282" s="422"/>
      <c r="BD282" s="422"/>
      <c r="BE282" s="422"/>
      <c r="BF282" s="422"/>
      <c r="BG282" s="422"/>
      <c r="BH282" s="422"/>
      <c r="BI282" s="423">
        <f t="shared" si="11"/>
        <v>11</v>
      </c>
      <c r="BJ282" s="422"/>
      <c r="BK282" s="422"/>
      <c r="BL282" s="422"/>
      <c r="BM282" s="422"/>
      <c r="BN282" s="422"/>
      <c r="BO282" s="528">
        <v>3.9249999999999998</v>
      </c>
      <c r="BP282" s="423">
        <f t="shared" si="12"/>
        <v>11</v>
      </c>
      <c r="BQ282" s="422"/>
      <c r="BR282" s="422"/>
      <c r="BS282" s="422"/>
      <c r="BT282" s="422"/>
      <c r="BU282" s="422"/>
      <c r="BV282" s="422"/>
      <c r="BW282" s="422"/>
      <c r="BX282" s="422"/>
      <c r="BY282" s="422"/>
      <c r="BZ282" s="422"/>
      <c r="CA282" s="422"/>
      <c r="CB282" s="422"/>
      <c r="CC282" s="422"/>
      <c r="CD282" s="422"/>
      <c r="CE282" s="422"/>
      <c r="CF282" s="422"/>
      <c r="CG282" s="547"/>
    </row>
    <row r="283" spans="1:85" ht="16.5" customHeight="1">
      <c r="A283" s="80">
        <v>279</v>
      </c>
      <c r="B283" s="86" t="s">
        <v>1305</v>
      </c>
      <c r="C283" s="88" t="s">
        <v>28</v>
      </c>
      <c r="D283" s="86" t="s">
        <v>2233</v>
      </c>
      <c r="E283" s="86" t="s">
        <v>1255</v>
      </c>
      <c r="F283" s="89" t="s">
        <v>730</v>
      </c>
      <c r="G283" s="90" t="s">
        <v>1306</v>
      </c>
      <c r="H283" s="512">
        <v>2</v>
      </c>
      <c r="I283" s="390" t="s">
        <v>26</v>
      </c>
      <c r="J283" s="390"/>
      <c r="K283" s="88" t="s">
        <v>5123</v>
      </c>
      <c r="L283" s="522">
        <v>2</v>
      </c>
      <c r="M283" s="367">
        <v>1</v>
      </c>
      <c r="N283" s="367">
        <v>1</v>
      </c>
      <c r="O283" s="523">
        <v>10</v>
      </c>
      <c r="P283" s="523">
        <v>0</v>
      </c>
      <c r="Q283" s="523">
        <v>0</v>
      </c>
      <c r="R283" s="523">
        <v>3</v>
      </c>
      <c r="S283" s="523">
        <v>0</v>
      </c>
      <c r="T283" s="523">
        <v>0</v>
      </c>
      <c r="U283" s="524">
        <v>0</v>
      </c>
      <c r="V283" s="524">
        <v>0</v>
      </c>
      <c r="W283" s="524">
        <v>0</v>
      </c>
      <c r="X283" s="524">
        <v>0</v>
      </c>
      <c r="Y283" s="524">
        <v>0</v>
      </c>
      <c r="Z283" s="524">
        <v>0</v>
      </c>
      <c r="AA283" s="524">
        <v>10</v>
      </c>
      <c r="AB283" s="524">
        <v>0</v>
      </c>
      <c r="AC283" s="524">
        <v>0</v>
      </c>
      <c r="AD283" s="524">
        <v>7</v>
      </c>
      <c r="AE283" s="524">
        <v>1</v>
      </c>
      <c r="AF283" s="524">
        <v>0</v>
      </c>
      <c r="AG283" s="524">
        <v>3</v>
      </c>
      <c r="AH283" s="524">
        <v>0</v>
      </c>
      <c r="AI283" s="524">
        <v>0</v>
      </c>
      <c r="AJ283" s="395">
        <v>1</v>
      </c>
      <c r="AK283" s="395">
        <v>0</v>
      </c>
      <c r="AL283" s="395">
        <v>1</v>
      </c>
      <c r="AM283" s="395">
        <v>1</v>
      </c>
      <c r="AN283" s="395">
        <v>0</v>
      </c>
      <c r="AO283" s="525">
        <v>0</v>
      </c>
      <c r="AP283" s="396">
        <v>0</v>
      </c>
      <c r="AQ283" s="526">
        <v>4</v>
      </c>
      <c r="AR283" s="527">
        <v>4</v>
      </c>
      <c r="AS283" s="527">
        <v>4</v>
      </c>
      <c r="AT283" s="527">
        <v>0</v>
      </c>
      <c r="AU283" s="527">
        <v>4</v>
      </c>
      <c r="AV283" s="395">
        <v>1</v>
      </c>
      <c r="AW283" s="395">
        <v>2</v>
      </c>
      <c r="AX283" s="395">
        <v>4</v>
      </c>
      <c r="AY283" s="395">
        <v>2</v>
      </c>
      <c r="AZ283" s="395">
        <v>0</v>
      </c>
      <c r="BA283" s="422"/>
      <c r="BB283" s="422"/>
      <c r="BC283" s="422"/>
      <c r="BD283" s="422"/>
      <c r="BE283" s="422"/>
      <c r="BF283" s="422"/>
      <c r="BG283" s="422"/>
      <c r="BH283" s="422"/>
      <c r="BI283" s="423">
        <f t="shared" si="11"/>
        <v>4</v>
      </c>
      <c r="BJ283" s="422"/>
      <c r="BK283" s="422"/>
      <c r="BL283" s="422"/>
      <c r="BM283" s="422"/>
      <c r="BN283" s="422"/>
      <c r="BO283" s="528">
        <v>1.75</v>
      </c>
      <c r="BP283" s="423">
        <f t="shared" si="12"/>
        <v>4</v>
      </c>
      <c r="BQ283" s="422"/>
      <c r="BR283" s="422"/>
      <c r="BS283" s="422"/>
      <c r="BT283" s="422"/>
      <c r="BU283" s="422"/>
      <c r="BV283" s="422"/>
      <c r="BW283" s="422"/>
      <c r="BX283" s="422"/>
      <c r="BY283" s="422"/>
      <c r="BZ283" s="422"/>
      <c r="CA283" s="422"/>
      <c r="CB283" s="422"/>
      <c r="CC283" s="422"/>
      <c r="CD283" s="422"/>
      <c r="CE283" s="422"/>
      <c r="CF283" s="422"/>
      <c r="CG283" s="547"/>
    </row>
    <row r="284" spans="1:85" ht="16.5" customHeight="1">
      <c r="A284" s="81">
        <v>280</v>
      </c>
      <c r="B284" s="86" t="s">
        <v>1307</v>
      </c>
      <c r="C284" s="88" t="s">
        <v>28</v>
      </c>
      <c r="D284" s="86" t="s">
        <v>2233</v>
      </c>
      <c r="E284" s="86" t="s">
        <v>1255</v>
      </c>
      <c r="F284" s="87" t="s">
        <v>727</v>
      </c>
      <c r="G284" s="90" t="s">
        <v>1308</v>
      </c>
      <c r="H284" s="512">
        <v>3</v>
      </c>
      <c r="I284" s="390" t="s">
        <v>2353</v>
      </c>
      <c r="J284" s="390"/>
      <c r="K284" s="88" t="s">
        <v>5123</v>
      </c>
      <c r="L284" s="522">
        <v>2</v>
      </c>
      <c r="M284" s="367">
        <v>1</v>
      </c>
      <c r="N284" s="367">
        <v>1</v>
      </c>
      <c r="O284" s="523">
        <v>21</v>
      </c>
      <c r="P284" s="523">
        <v>2</v>
      </c>
      <c r="Q284" s="523">
        <v>0</v>
      </c>
      <c r="R284" s="523">
        <v>8</v>
      </c>
      <c r="S284" s="523">
        <v>0</v>
      </c>
      <c r="T284" s="523">
        <v>0</v>
      </c>
      <c r="U284" s="524">
        <v>0</v>
      </c>
      <c r="V284" s="524">
        <v>0</v>
      </c>
      <c r="W284" s="524">
        <v>0</v>
      </c>
      <c r="X284" s="524">
        <v>0</v>
      </c>
      <c r="Y284" s="524">
        <v>0</v>
      </c>
      <c r="Z284" s="524">
        <v>0</v>
      </c>
      <c r="AA284" s="524">
        <v>7</v>
      </c>
      <c r="AB284" s="524">
        <v>1</v>
      </c>
      <c r="AC284" s="524">
        <v>0</v>
      </c>
      <c r="AD284" s="524">
        <v>5</v>
      </c>
      <c r="AE284" s="524">
        <v>2</v>
      </c>
      <c r="AF284" s="524">
        <v>0</v>
      </c>
      <c r="AG284" s="524">
        <v>31</v>
      </c>
      <c r="AH284" s="524">
        <v>0</v>
      </c>
      <c r="AI284" s="524">
        <v>0</v>
      </c>
      <c r="AJ284" s="395">
        <v>1</v>
      </c>
      <c r="AK284" s="395">
        <v>0</v>
      </c>
      <c r="AL284" s="395">
        <v>5</v>
      </c>
      <c r="AM284" s="395">
        <v>3</v>
      </c>
      <c r="AN284" s="395">
        <v>0</v>
      </c>
      <c r="AO284" s="525">
        <v>0</v>
      </c>
      <c r="AP284" s="396">
        <v>0</v>
      </c>
      <c r="AQ284" s="526">
        <v>10</v>
      </c>
      <c r="AR284" s="527">
        <v>10</v>
      </c>
      <c r="AS284" s="527">
        <v>10</v>
      </c>
      <c r="AT284" s="527">
        <v>0</v>
      </c>
      <c r="AU284" s="527">
        <v>6</v>
      </c>
      <c r="AV284" s="395">
        <v>1</v>
      </c>
      <c r="AW284" s="395">
        <v>4</v>
      </c>
      <c r="AX284" s="395">
        <v>10</v>
      </c>
      <c r="AY284" s="395">
        <v>2</v>
      </c>
      <c r="AZ284" s="395">
        <v>0</v>
      </c>
      <c r="BA284" s="422"/>
      <c r="BB284" s="422"/>
      <c r="BC284" s="422"/>
      <c r="BD284" s="422"/>
      <c r="BE284" s="422"/>
      <c r="BF284" s="422"/>
      <c r="BG284" s="422"/>
      <c r="BH284" s="422"/>
      <c r="BI284" s="423">
        <f t="shared" si="11"/>
        <v>10</v>
      </c>
      <c r="BJ284" s="422"/>
      <c r="BK284" s="422"/>
      <c r="BL284" s="422"/>
      <c r="BM284" s="422"/>
      <c r="BN284" s="422"/>
      <c r="BO284" s="528">
        <v>3.2618999999999998</v>
      </c>
      <c r="BP284" s="423">
        <f t="shared" si="12"/>
        <v>10</v>
      </c>
      <c r="BQ284" s="422"/>
      <c r="BR284" s="422"/>
      <c r="BS284" s="422"/>
      <c r="BT284" s="422"/>
      <c r="BU284" s="422"/>
      <c r="BV284" s="422"/>
      <c r="BW284" s="422"/>
      <c r="BX284" s="422"/>
      <c r="BY284" s="422"/>
      <c r="BZ284" s="422"/>
      <c r="CA284" s="422"/>
      <c r="CB284" s="422"/>
      <c r="CC284" s="422"/>
      <c r="CD284" s="422"/>
      <c r="CE284" s="422"/>
      <c r="CF284" s="422"/>
      <c r="CG284" s="547"/>
    </row>
    <row r="285" spans="1:85" ht="16.5" customHeight="1">
      <c r="A285" s="80">
        <v>281</v>
      </c>
      <c r="B285" s="86" t="s">
        <v>1309</v>
      </c>
      <c r="C285" s="88" t="s">
        <v>28</v>
      </c>
      <c r="D285" s="86" t="s">
        <v>2233</v>
      </c>
      <c r="E285" s="86" t="s">
        <v>1255</v>
      </c>
      <c r="F285" s="89" t="s">
        <v>730</v>
      </c>
      <c r="G285" s="90" t="s">
        <v>1310</v>
      </c>
      <c r="H285" s="512">
        <v>5</v>
      </c>
      <c r="I285" s="390" t="s">
        <v>26</v>
      </c>
      <c r="J285" s="390"/>
      <c r="K285" s="88" t="s">
        <v>5123</v>
      </c>
      <c r="L285" s="522">
        <v>2</v>
      </c>
      <c r="M285" s="367">
        <v>1</v>
      </c>
      <c r="N285" s="367">
        <v>1</v>
      </c>
      <c r="O285" s="523">
        <v>11</v>
      </c>
      <c r="P285" s="523">
        <v>0</v>
      </c>
      <c r="Q285" s="523">
        <v>0</v>
      </c>
      <c r="R285" s="523">
        <v>6</v>
      </c>
      <c r="S285" s="523">
        <v>0</v>
      </c>
      <c r="T285" s="523">
        <v>0</v>
      </c>
      <c r="U285" s="524">
        <v>0</v>
      </c>
      <c r="V285" s="524">
        <v>0</v>
      </c>
      <c r="W285" s="524">
        <v>0</v>
      </c>
      <c r="X285" s="524">
        <v>0</v>
      </c>
      <c r="Y285" s="524">
        <v>0</v>
      </c>
      <c r="Z285" s="524">
        <v>0</v>
      </c>
      <c r="AA285" s="524">
        <v>5</v>
      </c>
      <c r="AB285" s="524">
        <v>0</v>
      </c>
      <c r="AC285" s="524">
        <v>0</v>
      </c>
      <c r="AD285" s="524">
        <v>3</v>
      </c>
      <c r="AE285" s="524">
        <v>1</v>
      </c>
      <c r="AF285" s="524">
        <v>0</v>
      </c>
      <c r="AG285" s="524">
        <v>13</v>
      </c>
      <c r="AH285" s="524">
        <v>0</v>
      </c>
      <c r="AI285" s="524">
        <v>0</v>
      </c>
      <c r="AJ285" s="395">
        <v>1</v>
      </c>
      <c r="AK285" s="395">
        <v>0</v>
      </c>
      <c r="AL285" s="395">
        <v>3</v>
      </c>
      <c r="AM285" s="395">
        <v>3</v>
      </c>
      <c r="AN285" s="395">
        <v>0</v>
      </c>
      <c r="AO285" s="525">
        <v>0</v>
      </c>
      <c r="AP285" s="396">
        <v>0</v>
      </c>
      <c r="AQ285" s="526">
        <v>6</v>
      </c>
      <c r="AR285" s="527">
        <v>6</v>
      </c>
      <c r="AS285" s="527">
        <v>6</v>
      </c>
      <c r="AT285" s="527">
        <v>0</v>
      </c>
      <c r="AU285" s="527">
        <v>3</v>
      </c>
      <c r="AV285" s="395">
        <v>1</v>
      </c>
      <c r="AW285" s="395">
        <v>4</v>
      </c>
      <c r="AX285" s="395">
        <v>6</v>
      </c>
      <c r="AY285" s="395">
        <v>2</v>
      </c>
      <c r="AZ285" s="395">
        <v>0</v>
      </c>
      <c r="BA285" s="422"/>
      <c r="BB285" s="422"/>
      <c r="BC285" s="422"/>
      <c r="BD285" s="422"/>
      <c r="BE285" s="422"/>
      <c r="BF285" s="422"/>
      <c r="BG285" s="422"/>
      <c r="BH285" s="422"/>
      <c r="BI285" s="423">
        <f t="shared" si="11"/>
        <v>6</v>
      </c>
      <c r="BJ285" s="422"/>
      <c r="BK285" s="422"/>
      <c r="BL285" s="422"/>
      <c r="BM285" s="422"/>
      <c r="BN285" s="422"/>
      <c r="BO285" s="528">
        <v>2.25</v>
      </c>
      <c r="BP285" s="423">
        <f t="shared" si="12"/>
        <v>6</v>
      </c>
      <c r="BQ285" s="422"/>
      <c r="BR285" s="422"/>
      <c r="BS285" s="422"/>
      <c r="BT285" s="422"/>
      <c r="BU285" s="422"/>
      <c r="BV285" s="422"/>
      <c r="BW285" s="422"/>
      <c r="BX285" s="422"/>
      <c r="BY285" s="422"/>
      <c r="BZ285" s="422"/>
      <c r="CA285" s="422"/>
      <c r="CB285" s="422"/>
      <c r="CC285" s="422"/>
      <c r="CD285" s="422"/>
      <c r="CE285" s="422"/>
      <c r="CF285" s="422"/>
      <c r="CG285" s="547"/>
    </row>
    <row r="286" spans="1:85" ht="16.5" customHeight="1">
      <c r="A286" s="80">
        <v>282</v>
      </c>
      <c r="B286" s="86" t="s">
        <v>1313</v>
      </c>
      <c r="C286" s="88" t="s">
        <v>28</v>
      </c>
      <c r="D286" s="86" t="s">
        <v>2233</v>
      </c>
      <c r="E286" s="86" t="s">
        <v>1255</v>
      </c>
      <c r="F286" s="89" t="s">
        <v>730</v>
      </c>
      <c r="G286" s="90" t="s">
        <v>1314</v>
      </c>
      <c r="H286" s="512">
        <v>3</v>
      </c>
      <c r="I286" s="390" t="s">
        <v>3917</v>
      </c>
      <c r="J286" s="390"/>
      <c r="K286" s="88" t="s">
        <v>5123</v>
      </c>
      <c r="L286" s="522">
        <v>0</v>
      </c>
      <c r="M286" s="367">
        <v>1</v>
      </c>
      <c r="N286" s="367">
        <v>1</v>
      </c>
      <c r="O286" s="523">
        <v>12</v>
      </c>
      <c r="P286" s="523">
        <v>0</v>
      </c>
      <c r="Q286" s="523">
        <v>0</v>
      </c>
      <c r="R286" s="523">
        <v>3</v>
      </c>
      <c r="S286" s="523">
        <v>0</v>
      </c>
      <c r="T286" s="523">
        <v>0</v>
      </c>
      <c r="U286" s="524">
        <v>2</v>
      </c>
      <c r="V286" s="524">
        <v>0</v>
      </c>
      <c r="W286" s="524">
        <v>0</v>
      </c>
      <c r="X286" s="524">
        <v>2</v>
      </c>
      <c r="Y286" s="524">
        <v>0</v>
      </c>
      <c r="Z286" s="524">
        <v>0</v>
      </c>
      <c r="AA286" s="524">
        <v>8</v>
      </c>
      <c r="AB286" s="524">
        <v>0</v>
      </c>
      <c r="AC286" s="524">
        <v>0</v>
      </c>
      <c r="AD286" s="524">
        <v>12</v>
      </c>
      <c r="AE286" s="524">
        <v>1</v>
      </c>
      <c r="AF286" s="524">
        <v>0</v>
      </c>
      <c r="AG286" s="524">
        <v>1</v>
      </c>
      <c r="AH286" s="524">
        <v>0</v>
      </c>
      <c r="AI286" s="524">
        <v>0</v>
      </c>
      <c r="AJ286" s="395">
        <v>1</v>
      </c>
      <c r="AK286" s="395">
        <v>0</v>
      </c>
      <c r="AL286" s="395">
        <v>3</v>
      </c>
      <c r="AM286" s="395">
        <v>3</v>
      </c>
      <c r="AN286" s="395">
        <v>0</v>
      </c>
      <c r="AO286" s="525">
        <v>0</v>
      </c>
      <c r="AP286" s="396">
        <v>0</v>
      </c>
      <c r="AQ286" s="526">
        <v>9</v>
      </c>
      <c r="AR286" s="527">
        <v>9</v>
      </c>
      <c r="AS286" s="527">
        <v>9</v>
      </c>
      <c r="AT286" s="527">
        <v>0</v>
      </c>
      <c r="AU286" s="527">
        <v>5</v>
      </c>
      <c r="AV286" s="395">
        <v>1</v>
      </c>
      <c r="AW286" s="395">
        <v>6</v>
      </c>
      <c r="AX286" s="395">
        <v>9</v>
      </c>
      <c r="AY286" s="395">
        <v>2</v>
      </c>
      <c r="AZ286" s="395">
        <v>0</v>
      </c>
      <c r="BA286" s="422"/>
      <c r="BB286" s="422"/>
      <c r="BC286" s="422"/>
      <c r="BD286" s="422"/>
      <c r="BE286" s="422"/>
      <c r="BF286" s="422"/>
      <c r="BG286" s="422"/>
      <c r="BH286" s="422"/>
      <c r="BI286" s="423">
        <f t="shared" si="11"/>
        <v>9</v>
      </c>
      <c r="BJ286" s="422"/>
      <c r="BK286" s="422"/>
      <c r="BL286" s="422"/>
      <c r="BM286" s="422"/>
      <c r="BN286" s="422"/>
      <c r="BO286" s="528">
        <v>2.5550000000000002</v>
      </c>
      <c r="BP286" s="423">
        <f t="shared" si="12"/>
        <v>9</v>
      </c>
      <c r="BQ286" s="422"/>
      <c r="BR286" s="422"/>
      <c r="BS286" s="422"/>
      <c r="BT286" s="422"/>
      <c r="BU286" s="422"/>
      <c r="BV286" s="422"/>
      <c r="BW286" s="422"/>
      <c r="BX286" s="422"/>
      <c r="BY286" s="422"/>
      <c r="BZ286" s="422"/>
      <c r="CA286" s="422"/>
      <c r="CB286" s="422"/>
      <c r="CC286" s="422"/>
      <c r="CD286" s="422"/>
      <c r="CE286" s="422"/>
      <c r="CF286" s="422"/>
      <c r="CG286" s="547"/>
    </row>
    <row r="287" spans="1:85" ht="16.5" customHeight="1">
      <c r="A287" s="81">
        <v>283</v>
      </c>
      <c r="B287" s="86" t="s">
        <v>1315</v>
      </c>
      <c r="C287" s="88" t="s">
        <v>28</v>
      </c>
      <c r="D287" s="86" t="s">
        <v>2233</v>
      </c>
      <c r="E287" s="86" t="s">
        <v>1255</v>
      </c>
      <c r="F287" s="87" t="s">
        <v>727</v>
      </c>
      <c r="G287" s="90" t="s">
        <v>1316</v>
      </c>
      <c r="H287" s="512">
        <v>2</v>
      </c>
      <c r="I287" s="390" t="s">
        <v>26</v>
      </c>
      <c r="J287" s="390"/>
      <c r="K287" s="88" t="s">
        <v>5123</v>
      </c>
      <c r="L287" s="522">
        <v>2</v>
      </c>
      <c r="M287" s="367">
        <v>1</v>
      </c>
      <c r="N287" s="367">
        <v>1</v>
      </c>
      <c r="O287" s="523">
        <v>17</v>
      </c>
      <c r="P287" s="523">
        <v>0</v>
      </c>
      <c r="Q287" s="523">
        <v>0</v>
      </c>
      <c r="R287" s="523">
        <v>7</v>
      </c>
      <c r="S287" s="523">
        <v>0</v>
      </c>
      <c r="T287" s="523">
        <v>0</v>
      </c>
      <c r="U287" s="524">
        <v>2</v>
      </c>
      <c r="V287" s="524">
        <v>0</v>
      </c>
      <c r="W287" s="524">
        <v>0</v>
      </c>
      <c r="X287" s="524">
        <v>2</v>
      </c>
      <c r="Y287" s="524">
        <v>0</v>
      </c>
      <c r="Z287" s="524">
        <v>0</v>
      </c>
      <c r="AA287" s="524">
        <v>13</v>
      </c>
      <c r="AB287" s="524">
        <v>0</v>
      </c>
      <c r="AC287" s="524">
        <v>0</v>
      </c>
      <c r="AD287" s="524">
        <v>9</v>
      </c>
      <c r="AE287" s="524">
        <v>0</v>
      </c>
      <c r="AF287" s="524">
        <v>0</v>
      </c>
      <c r="AG287" s="524">
        <v>9</v>
      </c>
      <c r="AH287" s="524">
        <v>0</v>
      </c>
      <c r="AI287" s="524">
        <v>0</v>
      </c>
      <c r="AJ287" s="395">
        <v>1</v>
      </c>
      <c r="AK287" s="395">
        <v>0</v>
      </c>
      <c r="AL287" s="395">
        <v>4</v>
      </c>
      <c r="AM287" s="395">
        <v>4</v>
      </c>
      <c r="AN287" s="395">
        <v>0</v>
      </c>
      <c r="AO287" s="525">
        <v>0</v>
      </c>
      <c r="AP287" s="396">
        <v>0</v>
      </c>
      <c r="AQ287" s="526">
        <v>12</v>
      </c>
      <c r="AR287" s="527">
        <v>12</v>
      </c>
      <c r="AS287" s="527">
        <v>12</v>
      </c>
      <c r="AT287" s="527">
        <v>0</v>
      </c>
      <c r="AU287" s="527">
        <v>4</v>
      </c>
      <c r="AV287" s="395">
        <v>1</v>
      </c>
      <c r="AW287" s="395">
        <v>5</v>
      </c>
      <c r="AX287" s="395">
        <v>12</v>
      </c>
      <c r="AY287" s="395">
        <v>2</v>
      </c>
      <c r="AZ287" s="395">
        <v>0</v>
      </c>
      <c r="BA287" s="422"/>
      <c r="BB287" s="422"/>
      <c r="BC287" s="422"/>
      <c r="BD287" s="422"/>
      <c r="BE287" s="422"/>
      <c r="BF287" s="422"/>
      <c r="BG287" s="422"/>
      <c r="BH287" s="422"/>
      <c r="BI287" s="423">
        <f t="shared" si="11"/>
        <v>12</v>
      </c>
      <c r="BJ287" s="422"/>
      <c r="BK287" s="422"/>
      <c r="BL287" s="422"/>
      <c r="BM287" s="422"/>
      <c r="BN287" s="422"/>
      <c r="BO287" s="528">
        <v>4.4375</v>
      </c>
      <c r="BP287" s="423">
        <f t="shared" si="12"/>
        <v>12</v>
      </c>
      <c r="BQ287" s="422"/>
      <c r="BR287" s="422"/>
      <c r="BS287" s="422"/>
      <c r="BT287" s="422"/>
      <c r="BU287" s="422"/>
      <c r="BV287" s="422"/>
      <c r="BW287" s="422"/>
      <c r="BX287" s="422"/>
      <c r="BY287" s="422"/>
      <c r="BZ287" s="422"/>
      <c r="CA287" s="422"/>
      <c r="CB287" s="422"/>
      <c r="CC287" s="422"/>
      <c r="CD287" s="422"/>
      <c r="CE287" s="422"/>
      <c r="CF287" s="422"/>
      <c r="CG287" s="547"/>
    </row>
    <row r="288" spans="1:85" ht="16.5" customHeight="1">
      <c r="A288" s="80">
        <v>284</v>
      </c>
      <c r="B288" s="86" t="s">
        <v>1317</v>
      </c>
      <c r="C288" s="88" t="s">
        <v>28</v>
      </c>
      <c r="D288" s="86" t="s">
        <v>2233</v>
      </c>
      <c r="E288" s="86" t="s">
        <v>1255</v>
      </c>
      <c r="F288" s="89" t="s">
        <v>730</v>
      </c>
      <c r="G288" s="90" t="s">
        <v>1318</v>
      </c>
      <c r="H288" s="512">
        <v>3</v>
      </c>
      <c r="I288" s="390" t="s">
        <v>26</v>
      </c>
      <c r="J288" s="390"/>
      <c r="K288" s="88" t="s">
        <v>5123</v>
      </c>
      <c r="L288" s="522">
        <v>2</v>
      </c>
      <c r="M288" s="367">
        <v>1</v>
      </c>
      <c r="N288" s="367">
        <v>1</v>
      </c>
      <c r="O288" s="523">
        <v>16</v>
      </c>
      <c r="P288" s="523">
        <v>0</v>
      </c>
      <c r="Q288" s="523">
        <v>0</v>
      </c>
      <c r="R288" s="523">
        <v>3</v>
      </c>
      <c r="S288" s="523">
        <v>0</v>
      </c>
      <c r="T288" s="523">
        <v>0</v>
      </c>
      <c r="U288" s="524">
        <v>0</v>
      </c>
      <c r="V288" s="524">
        <v>0</v>
      </c>
      <c r="W288" s="524">
        <v>0</v>
      </c>
      <c r="X288" s="524">
        <v>0</v>
      </c>
      <c r="Y288" s="524">
        <v>0</v>
      </c>
      <c r="Z288" s="524">
        <v>0</v>
      </c>
      <c r="AA288" s="524">
        <v>5</v>
      </c>
      <c r="AB288" s="524">
        <v>1</v>
      </c>
      <c r="AC288" s="524">
        <v>0</v>
      </c>
      <c r="AD288" s="524">
        <v>7</v>
      </c>
      <c r="AE288" s="524">
        <v>0</v>
      </c>
      <c r="AF288" s="524">
        <v>0</v>
      </c>
      <c r="AG288" s="524">
        <v>13</v>
      </c>
      <c r="AH288" s="524">
        <v>0</v>
      </c>
      <c r="AI288" s="524">
        <v>0</v>
      </c>
      <c r="AJ288" s="395">
        <v>1</v>
      </c>
      <c r="AK288" s="395">
        <v>0</v>
      </c>
      <c r="AL288" s="395">
        <v>3</v>
      </c>
      <c r="AM288" s="395">
        <v>3</v>
      </c>
      <c r="AN288" s="395">
        <v>0</v>
      </c>
      <c r="AO288" s="525">
        <v>0</v>
      </c>
      <c r="AP288" s="396">
        <v>0</v>
      </c>
      <c r="AQ288" s="526">
        <v>7</v>
      </c>
      <c r="AR288" s="527">
        <v>7</v>
      </c>
      <c r="AS288" s="527">
        <v>7</v>
      </c>
      <c r="AT288" s="527">
        <v>0</v>
      </c>
      <c r="AU288" s="527">
        <v>5</v>
      </c>
      <c r="AV288" s="395">
        <v>1</v>
      </c>
      <c r="AW288" s="395">
        <v>4</v>
      </c>
      <c r="AX288" s="395">
        <v>7</v>
      </c>
      <c r="AY288" s="395">
        <v>2</v>
      </c>
      <c r="AZ288" s="395">
        <v>0</v>
      </c>
      <c r="BA288" s="422"/>
      <c r="BB288" s="422"/>
      <c r="BC288" s="422"/>
      <c r="BD288" s="422"/>
      <c r="BE288" s="422"/>
      <c r="BF288" s="422"/>
      <c r="BG288" s="422"/>
      <c r="BH288" s="422"/>
      <c r="BI288" s="423">
        <f t="shared" si="11"/>
        <v>7</v>
      </c>
      <c r="BJ288" s="422"/>
      <c r="BK288" s="422"/>
      <c r="BL288" s="422"/>
      <c r="BM288" s="422"/>
      <c r="BN288" s="422"/>
      <c r="BO288" s="528">
        <v>2.08</v>
      </c>
      <c r="BP288" s="423">
        <f t="shared" si="12"/>
        <v>7</v>
      </c>
      <c r="BQ288" s="422"/>
      <c r="BR288" s="422"/>
      <c r="BS288" s="422"/>
      <c r="BT288" s="422"/>
      <c r="BU288" s="422"/>
      <c r="BV288" s="422"/>
      <c r="BW288" s="422"/>
      <c r="BX288" s="422"/>
      <c r="BY288" s="422"/>
      <c r="BZ288" s="422"/>
      <c r="CA288" s="422"/>
      <c r="CB288" s="422"/>
      <c r="CC288" s="422"/>
      <c r="CD288" s="422"/>
      <c r="CE288" s="422"/>
      <c r="CF288" s="422"/>
      <c r="CG288" s="547"/>
    </row>
    <row r="289" spans="1:85" ht="16.5" customHeight="1">
      <c r="A289" s="80">
        <v>285</v>
      </c>
      <c r="B289" s="86" t="s">
        <v>1319</v>
      </c>
      <c r="C289" s="88" t="s">
        <v>28</v>
      </c>
      <c r="D289" s="86" t="s">
        <v>2233</v>
      </c>
      <c r="E289" s="86" t="s">
        <v>1255</v>
      </c>
      <c r="F289" s="87" t="s">
        <v>727</v>
      </c>
      <c r="G289" s="90" t="s">
        <v>8127</v>
      </c>
      <c r="H289" s="512">
        <v>3</v>
      </c>
      <c r="I289" s="390" t="s">
        <v>2353</v>
      </c>
      <c r="J289" s="390"/>
      <c r="K289" s="88" t="s">
        <v>5123</v>
      </c>
      <c r="L289" s="522">
        <v>2</v>
      </c>
      <c r="M289" s="367">
        <v>1</v>
      </c>
      <c r="N289" s="367">
        <v>1</v>
      </c>
      <c r="O289" s="523">
        <v>18</v>
      </c>
      <c r="P289" s="523">
        <v>0</v>
      </c>
      <c r="Q289" s="523">
        <v>0</v>
      </c>
      <c r="R289" s="523">
        <v>5</v>
      </c>
      <c r="S289" s="523">
        <v>0</v>
      </c>
      <c r="T289" s="523">
        <v>0</v>
      </c>
      <c r="U289" s="524">
        <v>0</v>
      </c>
      <c r="V289" s="524">
        <v>0</v>
      </c>
      <c r="W289" s="524">
        <v>0</v>
      </c>
      <c r="X289" s="524">
        <v>0</v>
      </c>
      <c r="Y289" s="524">
        <v>0</v>
      </c>
      <c r="Z289" s="524">
        <v>0</v>
      </c>
      <c r="AA289" s="524">
        <v>15</v>
      </c>
      <c r="AB289" s="524">
        <v>1</v>
      </c>
      <c r="AC289" s="524">
        <v>0</v>
      </c>
      <c r="AD289" s="524">
        <v>8</v>
      </c>
      <c r="AE289" s="524">
        <v>0</v>
      </c>
      <c r="AF289" s="524">
        <v>0</v>
      </c>
      <c r="AG289" s="524">
        <v>9</v>
      </c>
      <c r="AH289" s="524">
        <v>0</v>
      </c>
      <c r="AI289" s="524">
        <v>0</v>
      </c>
      <c r="AJ289" s="395">
        <v>1</v>
      </c>
      <c r="AK289" s="395">
        <v>0</v>
      </c>
      <c r="AL289" s="395">
        <v>4</v>
      </c>
      <c r="AM289" s="395">
        <v>5</v>
      </c>
      <c r="AN289" s="395">
        <v>0</v>
      </c>
      <c r="AO289" s="525">
        <v>0</v>
      </c>
      <c r="AP289" s="396">
        <v>0</v>
      </c>
      <c r="AQ289" s="526">
        <v>14</v>
      </c>
      <c r="AR289" s="527">
        <v>14</v>
      </c>
      <c r="AS289" s="527">
        <v>14</v>
      </c>
      <c r="AT289" s="527">
        <v>0</v>
      </c>
      <c r="AU289" s="527">
        <v>6</v>
      </c>
      <c r="AV289" s="395">
        <v>1</v>
      </c>
      <c r="AW289" s="395">
        <v>5</v>
      </c>
      <c r="AX289" s="395">
        <v>14</v>
      </c>
      <c r="AY289" s="395">
        <v>2</v>
      </c>
      <c r="AZ289" s="395">
        <v>0</v>
      </c>
      <c r="BA289" s="422"/>
      <c r="BB289" s="422"/>
      <c r="BC289" s="422"/>
      <c r="BD289" s="422"/>
      <c r="BE289" s="422"/>
      <c r="BF289" s="422"/>
      <c r="BG289" s="422"/>
      <c r="BH289" s="422"/>
      <c r="BI289" s="423">
        <f t="shared" si="11"/>
        <v>14</v>
      </c>
      <c r="BJ289" s="422"/>
      <c r="BK289" s="422"/>
      <c r="BL289" s="422"/>
      <c r="BM289" s="422"/>
      <c r="BN289" s="422"/>
      <c r="BO289" s="528">
        <v>2.58</v>
      </c>
      <c r="BP289" s="423">
        <f t="shared" si="12"/>
        <v>14</v>
      </c>
      <c r="BQ289" s="422"/>
      <c r="BR289" s="422"/>
      <c r="BS289" s="422"/>
      <c r="BT289" s="422"/>
      <c r="BU289" s="422"/>
      <c r="BV289" s="422"/>
      <c r="BW289" s="422"/>
      <c r="BX289" s="422"/>
      <c r="BY289" s="422"/>
      <c r="BZ289" s="422"/>
      <c r="CA289" s="422"/>
      <c r="CB289" s="422"/>
      <c r="CC289" s="422"/>
      <c r="CD289" s="422"/>
      <c r="CE289" s="422"/>
      <c r="CF289" s="422"/>
      <c r="CG289" s="547"/>
    </row>
    <row r="290" spans="1:85" ht="16.5" customHeight="1">
      <c r="A290" s="81">
        <v>286</v>
      </c>
      <c r="B290" s="86" t="s">
        <v>1321</v>
      </c>
      <c r="C290" s="88" t="s">
        <v>28</v>
      </c>
      <c r="D290" s="86" t="s">
        <v>2233</v>
      </c>
      <c r="E290" s="86" t="s">
        <v>1255</v>
      </c>
      <c r="F290" s="87" t="s">
        <v>727</v>
      </c>
      <c r="G290" s="90" t="s">
        <v>1322</v>
      </c>
      <c r="H290" s="512">
        <v>3</v>
      </c>
      <c r="I290" s="390" t="s">
        <v>2353</v>
      </c>
      <c r="J290" s="390"/>
      <c r="K290" s="88" t="s">
        <v>5123</v>
      </c>
      <c r="L290" s="522">
        <v>2</v>
      </c>
      <c r="M290" s="367">
        <v>1</v>
      </c>
      <c r="N290" s="367">
        <v>1</v>
      </c>
      <c r="O290" s="523">
        <v>10</v>
      </c>
      <c r="P290" s="523">
        <v>0</v>
      </c>
      <c r="Q290" s="523">
        <v>0</v>
      </c>
      <c r="R290" s="523">
        <v>3</v>
      </c>
      <c r="S290" s="523">
        <v>0</v>
      </c>
      <c r="T290" s="523">
        <v>0</v>
      </c>
      <c r="U290" s="524">
        <v>0</v>
      </c>
      <c r="V290" s="524">
        <v>0</v>
      </c>
      <c r="W290" s="524">
        <v>0</v>
      </c>
      <c r="X290" s="524">
        <v>0</v>
      </c>
      <c r="Y290" s="524">
        <v>0</v>
      </c>
      <c r="Z290" s="524">
        <v>0</v>
      </c>
      <c r="AA290" s="524">
        <v>20</v>
      </c>
      <c r="AB290" s="524">
        <v>0</v>
      </c>
      <c r="AC290" s="524">
        <v>0</v>
      </c>
      <c r="AD290" s="524">
        <v>0</v>
      </c>
      <c r="AE290" s="524">
        <v>0</v>
      </c>
      <c r="AF290" s="524">
        <v>0</v>
      </c>
      <c r="AG290" s="524">
        <v>0</v>
      </c>
      <c r="AH290" s="524">
        <v>0</v>
      </c>
      <c r="AI290" s="524">
        <v>0</v>
      </c>
      <c r="AJ290" s="395">
        <v>1</v>
      </c>
      <c r="AK290" s="395">
        <v>0</v>
      </c>
      <c r="AL290" s="395">
        <v>4</v>
      </c>
      <c r="AM290" s="395">
        <v>4</v>
      </c>
      <c r="AN290" s="395">
        <v>0</v>
      </c>
      <c r="AO290" s="525">
        <v>0</v>
      </c>
      <c r="AP290" s="396">
        <v>0</v>
      </c>
      <c r="AQ290" s="526">
        <v>15</v>
      </c>
      <c r="AR290" s="527">
        <v>15</v>
      </c>
      <c r="AS290" s="527">
        <v>15</v>
      </c>
      <c r="AT290" s="527">
        <v>0</v>
      </c>
      <c r="AU290" s="527">
        <v>8</v>
      </c>
      <c r="AV290" s="395">
        <v>1</v>
      </c>
      <c r="AW290" s="395">
        <v>5</v>
      </c>
      <c r="AX290" s="395">
        <v>15</v>
      </c>
      <c r="AY290" s="395">
        <v>2</v>
      </c>
      <c r="AZ290" s="395">
        <v>0</v>
      </c>
      <c r="BA290" s="422"/>
      <c r="BB290" s="422"/>
      <c r="BC290" s="422"/>
      <c r="BD290" s="422"/>
      <c r="BE290" s="422"/>
      <c r="BF290" s="422"/>
      <c r="BG290" s="422"/>
      <c r="BH290" s="422"/>
      <c r="BI290" s="423">
        <f t="shared" si="11"/>
        <v>15</v>
      </c>
      <c r="BJ290" s="422"/>
      <c r="BK290" s="422"/>
      <c r="BL290" s="422"/>
      <c r="BM290" s="422"/>
      <c r="BN290" s="422"/>
      <c r="BO290" s="528">
        <v>5.25</v>
      </c>
      <c r="BP290" s="423">
        <f t="shared" si="12"/>
        <v>15</v>
      </c>
      <c r="BQ290" s="422"/>
      <c r="BR290" s="422"/>
      <c r="BS290" s="422"/>
      <c r="BT290" s="422"/>
      <c r="BU290" s="422"/>
      <c r="BV290" s="422"/>
      <c r="BW290" s="422"/>
      <c r="BX290" s="422"/>
      <c r="BY290" s="422"/>
      <c r="BZ290" s="422"/>
      <c r="CA290" s="422"/>
      <c r="CB290" s="422"/>
      <c r="CC290" s="422"/>
      <c r="CD290" s="422"/>
      <c r="CE290" s="422"/>
      <c r="CF290" s="422"/>
      <c r="CG290" s="547"/>
    </row>
    <row r="291" spans="1:85" ht="16.5" customHeight="1">
      <c r="A291" s="80">
        <v>287</v>
      </c>
      <c r="B291" s="86" t="s">
        <v>1323</v>
      </c>
      <c r="C291" s="88" t="s">
        <v>28</v>
      </c>
      <c r="D291" s="86" t="s">
        <v>2233</v>
      </c>
      <c r="E291" s="86" t="s">
        <v>1255</v>
      </c>
      <c r="F291" s="87" t="s">
        <v>727</v>
      </c>
      <c r="G291" s="90" t="s">
        <v>1324</v>
      </c>
      <c r="H291" s="512">
        <v>4</v>
      </c>
      <c r="I291" s="390" t="s">
        <v>2353</v>
      </c>
      <c r="J291" s="390"/>
      <c r="K291" s="88" t="s">
        <v>5123</v>
      </c>
      <c r="L291" s="522">
        <v>2</v>
      </c>
      <c r="M291" s="367">
        <v>1</v>
      </c>
      <c r="N291" s="367">
        <v>1</v>
      </c>
      <c r="O291" s="523">
        <v>14</v>
      </c>
      <c r="P291" s="523">
        <v>0</v>
      </c>
      <c r="Q291" s="523">
        <v>0</v>
      </c>
      <c r="R291" s="523">
        <v>0</v>
      </c>
      <c r="S291" s="523">
        <v>0</v>
      </c>
      <c r="T291" s="523">
        <v>0</v>
      </c>
      <c r="U291" s="524">
        <v>0</v>
      </c>
      <c r="V291" s="524">
        <v>0</v>
      </c>
      <c r="W291" s="524">
        <v>0</v>
      </c>
      <c r="X291" s="524">
        <v>0</v>
      </c>
      <c r="Y291" s="524">
        <v>0</v>
      </c>
      <c r="Z291" s="524">
        <v>0</v>
      </c>
      <c r="AA291" s="524">
        <v>10</v>
      </c>
      <c r="AB291" s="524">
        <v>2</v>
      </c>
      <c r="AC291" s="524">
        <v>0</v>
      </c>
      <c r="AD291" s="524">
        <v>15</v>
      </c>
      <c r="AE291" s="524">
        <v>0</v>
      </c>
      <c r="AF291" s="524">
        <v>0</v>
      </c>
      <c r="AG291" s="524">
        <v>2</v>
      </c>
      <c r="AH291" s="524">
        <v>0</v>
      </c>
      <c r="AI291" s="524">
        <v>0</v>
      </c>
      <c r="AJ291" s="395">
        <v>1</v>
      </c>
      <c r="AK291" s="395">
        <v>0</v>
      </c>
      <c r="AL291" s="395">
        <v>3</v>
      </c>
      <c r="AM291" s="395">
        <v>3</v>
      </c>
      <c r="AN291" s="395">
        <v>0</v>
      </c>
      <c r="AO291" s="525">
        <v>0</v>
      </c>
      <c r="AP291" s="396">
        <v>0</v>
      </c>
      <c r="AQ291" s="526">
        <v>13</v>
      </c>
      <c r="AR291" s="527">
        <v>13</v>
      </c>
      <c r="AS291" s="527">
        <v>13</v>
      </c>
      <c r="AT291" s="527">
        <v>0</v>
      </c>
      <c r="AU291" s="527">
        <v>7</v>
      </c>
      <c r="AV291" s="395">
        <v>1</v>
      </c>
      <c r="AW291" s="395">
        <v>4</v>
      </c>
      <c r="AX291" s="395">
        <v>13</v>
      </c>
      <c r="AY291" s="395">
        <v>2</v>
      </c>
      <c r="AZ291" s="395">
        <v>0</v>
      </c>
      <c r="BA291" s="422"/>
      <c r="BB291" s="422"/>
      <c r="BC291" s="422"/>
      <c r="BD291" s="422"/>
      <c r="BE291" s="422"/>
      <c r="BF291" s="422"/>
      <c r="BG291" s="422"/>
      <c r="BH291" s="422"/>
      <c r="BI291" s="423">
        <f t="shared" si="11"/>
        <v>13</v>
      </c>
      <c r="BJ291" s="422"/>
      <c r="BK291" s="422"/>
      <c r="BL291" s="422"/>
      <c r="BM291" s="422"/>
      <c r="BN291" s="422"/>
      <c r="BO291" s="528">
        <v>4.2083000000000004</v>
      </c>
      <c r="BP291" s="423">
        <f t="shared" si="12"/>
        <v>13</v>
      </c>
      <c r="BQ291" s="422"/>
      <c r="BR291" s="422"/>
      <c r="BS291" s="422"/>
      <c r="BT291" s="422"/>
      <c r="BU291" s="422"/>
      <c r="BV291" s="422"/>
      <c r="BW291" s="422"/>
      <c r="BX291" s="422"/>
      <c r="BY291" s="422"/>
      <c r="BZ291" s="422"/>
      <c r="CA291" s="422"/>
      <c r="CB291" s="422"/>
      <c r="CC291" s="422"/>
      <c r="CD291" s="422"/>
      <c r="CE291" s="422"/>
      <c r="CF291" s="422"/>
      <c r="CG291" s="547"/>
    </row>
    <row r="292" spans="1:85" ht="16.5" customHeight="1">
      <c r="A292" s="80">
        <v>288</v>
      </c>
      <c r="B292" s="86" t="s">
        <v>1327</v>
      </c>
      <c r="C292" s="88" t="s">
        <v>28</v>
      </c>
      <c r="D292" s="86" t="s">
        <v>2233</v>
      </c>
      <c r="E292" s="86" t="s">
        <v>1255</v>
      </c>
      <c r="F292" s="91" t="s">
        <v>724</v>
      </c>
      <c r="G292" s="90" t="s">
        <v>1328</v>
      </c>
      <c r="H292" s="512">
        <v>10</v>
      </c>
      <c r="I292" s="390" t="s">
        <v>26</v>
      </c>
      <c r="J292" s="390"/>
      <c r="K292" s="88" t="s">
        <v>5123</v>
      </c>
      <c r="L292" s="522">
        <v>2</v>
      </c>
      <c r="M292" s="367">
        <v>1</v>
      </c>
      <c r="N292" s="367">
        <v>1</v>
      </c>
      <c r="O292" s="523">
        <v>36</v>
      </c>
      <c r="P292" s="523">
        <v>0</v>
      </c>
      <c r="Q292" s="523">
        <v>0</v>
      </c>
      <c r="R292" s="523">
        <v>20</v>
      </c>
      <c r="S292" s="523">
        <v>0</v>
      </c>
      <c r="T292" s="523">
        <v>0</v>
      </c>
      <c r="U292" s="524">
        <v>8</v>
      </c>
      <c r="V292" s="524">
        <v>0</v>
      </c>
      <c r="W292" s="524">
        <v>0</v>
      </c>
      <c r="X292" s="524">
        <v>8</v>
      </c>
      <c r="Y292" s="524">
        <v>0</v>
      </c>
      <c r="Z292" s="524">
        <v>0</v>
      </c>
      <c r="AA292" s="524">
        <v>22</v>
      </c>
      <c r="AB292" s="524">
        <v>1</v>
      </c>
      <c r="AC292" s="524">
        <v>0</v>
      </c>
      <c r="AD292" s="524">
        <v>38</v>
      </c>
      <c r="AE292" s="524">
        <v>0</v>
      </c>
      <c r="AF292" s="524">
        <v>0</v>
      </c>
      <c r="AG292" s="524">
        <v>0</v>
      </c>
      <c r="AH292" s="524">
        <v>0</v>
      </c>
      <c r="AI292" s="524">
        <v>0</v>
      </c>
      <c r="AJ292" s="395">
        <v>1</v>
      </c>
      <c r="AK292" s="395">
        <v>0</v>
      </c>
      <c r="AL292" s="395">
        <v>12</v>
      </c>
      <c r="AM292" s="395">
        <v>12</v>
      </c>
      <c r="AN292" s="395">
        <v>0</v>
      </c>
      <c r="AO292" s="525">
        <v>0</v>
      </c>
      <c r="AP292" s="396">
        <v>0</v>
      </c>
      <c r="AQ292" s="526">
        <v>26</v>
      </c>
      <c r="AR292" s="527">
        <v>26</v>
      </c>
      <c r="AS292" s="527">
        <v>26</v>
      </c>
      <c r="AT292" s="527">
        <v>0</v>
      </c>
      <c r="AU292" s="527">
        <v>6</v>
      </c>
      <c r="AV292" s="395">
        <v>4</v>
      </c>
      <c r="AW292" s="395">
        <v>7</v>
      </c>
      <c r="AX292" s="395">
        <v>26</v>
      </c>
      <c r="AY292" s="395">
        <v>2</v>
      </c>
      <c r="AZ292" s="395">
        <v>0</v>
      </c>
      <c r="BA292" s="422"/>
      <c r="BB292" s="422"/>
      <c r="BC292" s="422"/>
      <c r="BD292" s="422"/>
      <c r="BE292" s="422"/>
      <c r="BF292" s="422"/>
      <c r="BG292" s="422"/>
      <c r="BH292" s="422"/>
      <c r="BI292" s="423">
        <f t="shared" si="11"/>
        <v>26</v>
      </c>
      <c r="BJ292" s="422"/>
      <c r="BK292" s="422"/>
      <c r="BL292" s="422"/>
      <c r="BM292" s="422"/>
      <c r="BN292" s="422"/>
      <c r="BO292" s="528">
        <v>2.0699999999999998</v>
      </c>
      <c r="BP292" s="423">
        <f t="shared" si="12"/>
        <v>26</v>
      </c>
      <c r="BQ292" s="422"/>
      <c r="BR292" s="422"/>
      <c r="BS292" s="422"/>
      <c r="BT292" s="422"/>
      <c r="BU292" s="422"/>
      <c r="BV292" s="422"/>
      <c r="BW292" s="422"/>
      <c r="BX292" s="422"/>
      <c r="BY292" s="422"/>
      <c r="BZ292" s="422"/>
      <c r="CA292" s="422"/>
      <c r="CB292" s="422"/>
      <c r="CC292" s="422"/>
      <c r="CD292" s="422"/>
      <c r="CE292" s="422"/>
      <c r="CF292" s="422"/>
      <c r="CG292" s="547"/>
    </row>
    <row r="293" spans="1:85" ht="16.5" customHeight="1">
      <c r="A293" s="81">
        <v>289</v>
      </c>
      <c r="B293" s="86" t="s">
        <v>1329</v>
      </c>
      <c r="C293" s="88" t="s">
        <v>28</v>
      </c>
      <c r="D293" s="86" t="s">
        <v>2233</v>
      </c>
      <c r="E293" s="86" t="s">
        <v>1255</v>
      </c>
      <c r="F293" s="87" t="s">
        <v>727</v>
      </c>
      <c r="G293" s="90" t="s">
        <v>1330</v>
      </c>
      <c r="H293" s="512">
        <v>3</v>
      </c>
      <c r="I293" s="390" t="s">
        <v>2353</v>
      </c>
      <c r="J293" s="390"/>
      <c r="K293" s="88" t="s">
        <v>5123</v>
      </c>
      <c r="L293" s="522">
        <v>2</v>
      </c>
      <c r="M293" s="367">
        <v>1</v>
      </c>
      <c r="N293" s="367">
        <v>1</v>
      </c>
      <c r="O293" s="523">
        <v>24</v>
      </c>
      <c r="P293" s="523">
        <v>0</v>
      </c>
      <c r="Q293" s="523">
        <v>0</v>
      </c>
      <c r="R293" s="523">
        <v>2</v>
      </c>
      <c r="S293" s="523">
        <v>0</v>
      </c>
      <c r="T293" s="523">
        <v>0</v>
      </c>
      <c r="U293" s="524">
        <v>0</v>
      </c>
      <c r="V293" s="524">
        <v>0</v>
      </c>
      <c r="W293" s="524">
        <v>0</v>
      </c>
      <c r="X293" s="524">
        <v>0</v>
      </c>
      <c r="Y293" s="524">
        <v>0</v>
      </c>
      <c r="Z293" s="524">
        <v>0</v>
      </c>
      <c r="AA293" s="524">
        <v>7</v>
      </c>
      <c r="AB293" s="524">
        <v>2</v>
      </c>
      <c r="AC293" s="524">
        <v>0</v>
      </c>
      <c r="AD293" s="524">
        <v>21</v>
      </c>
      <c r="AE293" s="524">
        <v>0</v>
      </c>
      <c r="AF293" s="524">
        <v>0</v>
      </c>
      <c r="AG293" s="524">
        <v>16</v>
      </c>
      <c r="AH293" s="524">
        <v>0</v>
      </c>
      <c r="AI293" s="524">
        <v>0</v>
      </c>
      <c r="AJ293" s="395">
        <v>1</v>
      </c>
      <c r="AK293" s="395">
        <v>0</v>
      </c>
      <c r="AL293" s="395">
        <v>4</v>
      </c>
      <c r="AM293" s="395">
        <v>4</v>
      </c>
      <c r="AN293" s="395">
        <v>0</v>
      </c>
      <c r="AO293" s="525">
        <v>0</v>
      </c>
      <c r="AP293" s="396">
        <v>0</v>
      </c>
      <c r="AQ293" s="526">
        <v>9</v>
      </c>
      <c r="AR293" s="527">
        <v>9</v>
      </c>
      <c r="AS293" s="527">
        <v>9</v>
      </c>
      <c r="AT293" s="527">
        <v>0</v>
      </c>
      <c r="AU293" s="527">
        <v>5</v>
      </c>
      <c r="AV293" s="395">
        <v>1</v>
      </c>
      <c r="AW293" s="395">
        <v>5</v>
      </c>
      <c r="AX293" s="395">
        <v>9</v>
      </c>
      <c r="AY293" s="395">
        <v>2</v>
      </c>
      <c r="AZ293" s="395">
        <v>0</v>
      </c>
      <c r="BA293" s="422"/>
      <c r="BB293" s="422"/>
      <c r="BC293" s="422"/>
      <c r="BD293" s="422"/>
      <c r="BE293" s="422"/>
      <c r="BF293" s="422"/>
      <c r="BG293" s="422"/>
      <c r="BH293" s="422"/>
      <c r="BI293" s="423">
        <f t="shared" si="11"/>
        <v>9</v>
      </c>
      <c r="BJ293" s="422"/>
      <c r="BK293" s="422"/>
      <c r="BL293" s="422"/>
      <c r="BM293" s="422"/>
      <c r="BN293" s="422"/>
      <c r="BO293" s="528">
        <v>1.4117</v>
      </c>
      <c r="BP293" s="423">
        <f t="shared" si="12"/>
        <v>9</v>
      </c>
      <c r="BQ293" s="422"/>
      <c r="BR293" s="422"/>
      <c r="BS293" s="422"/>
      <c r="BT293" s="422"/>
      <c r="BU293" s="422"/>
      <c r="BV293" s="422"/>
      <c r="BW293" s="422"/>
      <c r="BX293" s="422"/>
      <c r="BY293" s="422"/>
      <c r="BZ293" s="422"/>
      <c r="CA293" s="422"/>
      <c r="CB293" s="422"/>
      <c r="CC293" s="422"/>
      <c r="CD293" s="422"/>
      <c r="CE293" s="422"/>
      <c r="CF293" s="422"/>
      <c r="CG293" s="547"/>
    </row>
    <row r="294" spans="1:85" ht="16.5" customHeight="1">
      <c r="A294" s="80">
        <v>290</v>
      </c>
      <c r="B294" s="86" t="s">
        <v>1331</v>
      </c>
      <c r="C294" s="88" t="s">
        <v>28</v>
      </c>
      <c r="D294" s="86" t="s">
        <v>2233</v>
      </c>
      <c r="E294" s="86" t="s">
        <v>1255</v>
      </c>
      <c r="F294" s="89" t="s">
        <v>730</v>
      </c>
      <c r="G294" s="90" t="s">
        <v>1332</v>
      </c>
      <c r="H294" s="512">
        <v>2</v>
      </c>
      <c r="I294" s="390" t="s">
        <v>26</v>
      </c>
      <c r="J294" s="390"/>
      <c r="K294" s="88" t="s">
        <v>5123</v>
      </c>
      <c r="L294" s="522">
        <v>2</v>
      </c>
      <c r="M294" s="367">
        <v>1</v>
      </c>
      <c r="N294" s="367">
        <v>1</v>
      </c>
      <c r="O294" s="523">
        <v>9</v>
      </c>
      <c r="P294" s="523">
        <v>0</v>
      </c>
      <c r="Q294" s="523">
        <v>2</v>
      </c>
      <c r="R294" s="523">
        <v>0</v>
      </c>
      <c r="S294" s="523">
        <v>0</v>
      </c>
      <c r="T294" s="523">
        <v>1</v>
      </c>
      <c r="U294" s="524">
        <v>0</v>
      </c>
      <c r="V294" s="524">
        <v>0</v>
      </c>
      <c r="W294" s="524">
        <v>0</v>
      </c>
      <c r="X294" s="524">
        <v>0</v>
      </c>
      <c r="Y294" s="524">
        <v>0</v>
      </c>
      <c r="Z294" s="524">
        <v>0</v>
      </c>
      <c r="AA294" s="524">
        <v>12</v>
      </c>
      <c r="AB294" s="524">
        <v>0</v>
      </c>
      <c r="AC294" s="524">
        <v>2</v>
      </c>
      <c r="AD294" s="524">
        <v>0</v>
      </c>
      <c r="AE294" s="524">
        <v>0</v>
      </c>
      <c r="AF294" s="524">
        <v>0</v>
      </c>
      <c r="AG294" s="524">
        <v>0</v>
      </c>
      <c r="AH294" s="524">
        <v>0</v>
      </c>
      <c r="AI294" s="524">
        <v>0</v>
      </c>
      <c r="AJ294" s="395">
        <v>1</v>
      </c>
      <c r="AK294" s="395">
        <v>0</v>
      </c>
      <c r="AL294" s="395">
        <v>4</v>
      </c>
      <c r="AM294" s="395">
        <v>4</v>
      </c>
      <c r="AN294" s="395">
        <v>0</v>
      </c>
      <c r="AO294" s="525">
        <v>0</v>
      </c>
      <c r="AP294" s="396">
        <v>0</v>
      </c>
      <c r="AQ294" s="526">
        <v>20</v>
      </c>
      <c r="AR294" s="527">
        <v>20</v>
      </c>
      <c r="AS294" s="527">
        <v>20</v>
      </c>
      <c r="AT294" s="527">
        <v>0</v>
      </c>
      <c r="AU294" s="527">
        <v>8</v>
      </c>
      <c r="AV294" s="395">
        <v>1</v>
      </c>
      <c r="AW294" s="395">
        <v>5</v>
      </c>
      <c r="AX294" s="395">
        <v>20</v>
      </c>
      <c r="AY294" s="395">
        <v>2</v>
      </c>
      <c r="AZ294" s="395">
        <v>0</v>
      </c>
      <c r="BA294" s="422"/>
      <c r="BB294" s="422"/>
      <c r="BC294" s="422"/>
      <c r="BD294" s="422"/>
      <c r="BE294" s="422"/>
      <c r="BF294" s="422"/>
      <c r="BG294" s="422"/>
      <c r="BH294" s="422"/>
      <c r="BI294" s="423">
        <f t="shared" si="11"/>
        <v>20</v>
      </c>
      <c r="BJ294" s="422"/>
      <c r="BK294" s="422"/>
      <c r="BL294" s="422"/>
      <c r="BM294" s="422"/>
      <c r="BN294" s="422"/>
      <c r="BO294" s="528">
        <v>3.14</v>
      </c>
      <c r="BP294" s="423">
        <f t="shared" si="12"/>
        <v>20</v>
      </c>
      <c r="BQ294" s="422"/>
      <c r="BR294" s="422"/>
      <c r="BS294" s="422"/>
      <c r="BT294" s="422"/>
      <c r="BU294" s="422"/>
      <c r="BV294" s="422"/>
      <c r="BW294" s="422"/>
      <c r="BX294" s="422"/>
      <c r="BY294" s="422"/>
      <c r="BZ294" s="422"/>
      <c r="CA294" s="422"/>
      <c r="CB294" s="422"/>
      <c r="CC294" s="422"/>
      <c r="CD294" s="422"/>
      <c r="CE294" s="422"/>
      <c r="CF294" s="422"/>
      <c r="CG294" s="547"/>
    </row>
    <row r="295" spans="1:85" ht="16.5" customHeight="1">
      <c r="A295" s="80">
        <v>291</v>
      </c>
      <c r="B295" s="86" t="s">
        <v>1333</v>
      </c>
      <c r="C295" s="88" t="s">
        <v>28</v>
      </c>
      <c r="D295" s="86" t="s">
        <v>2233</v>
      </c>
      <c r="E295" s="86" t="s">
        <v>1255</v>
      </c>
      <c r="F295" s="87" t="s">
        <v>727</v>
      </c>
      <c r="G295" s="90" t="s">
        <v>1334</v>
      </c>
      <c r="H295" s="512">
        <v>4</v>
      </c>
      <c r="I295" s="390" t="s">
        <v>2353</v>
      </c>
      <c r="J295" s="390"/>
      <c r="K295" s="88" t="s">
        <v>5126</v>
      </c>
      <c r="L295" s="522">
        <v>2</v>
      </c>
      <c r="M295" s="367">
        <v>1</v>
      </c>
      <c r="N295" s="367">
        <v>1</v>
      </c>
      <c r="O295" s="523">
        <v>11</v>
      </c>
      <c r="P295" s="523">
        <v>0</v>
      </c>
      <c r="Q295" s="523">
        <v>4</v>
      </c>
      <c r="R295" s="523">
        <v>1</v>
      </c>
      <c r="S295" s="523">
        <v>0</v>
      </c>
      <c r="T295" s="523">
        <v>0</v>
      </c>
      <c r="U295" s="524">
        <v>16</v>
      </c>
      <c r="V295" s="524">
        <v>4</v>
      </c>
      <c r="W295" s="524">
        <v>6</v>
      </c>
      <c r="X295" s="524">
        <v>16</v>
      </c>
      <c r="Y295" s="524">
        <v>4</v>
      </c>
      <c r="Z295" s="524">
        <v>6</v>
      </c>
      <c r="AA295" s="524">
        <v>2</v>
      </c>
      <c r="AB295" s="524">
        <v>1</v>
      </c>
      <c r="AC295" s="524">
        <v>0</v>
      </c>
      <c r="AD295" s="524">
        <v>0</v>
      </c>
      <c r="AE295" s="524">
        <v>0</v>
      </c>
      <c r="AF295" s="524">
        <v>0</v>
      </c>
      <c r="AG295" s="524">
        <v>0</v>
      </c>
      <c r="AH295" s="524">
        <v>0</v>
      </c>
      <c r="AI295" s="524">
        <v>0</v>
      </c>
      <c r="AJ295" s="395">
        <v>1</v>
      </c>
      <c r="AK295" s="395">
        <v>0</v>
      </c>
      <c r="AL295" s="395">
        <v>3</v>
      </c>
      <c r="AM295" s="395">
        <v>3</v>
      </c>
      <c r="AN295" s="395">
        <v>0</v>
      </c>
      <c r="AO295" s="525">
        <v>0</v>
      </c>
      <c r="AP295" s="396">
        <v>0</v>
      </c>
      <c r="AQ295" s="526">
        <v>13</v>
      </c>
      <c r="AR295" s="527">
        <v>15</v>
      </c>
      <c r="AS295" s="527">
        <v>13</v>
      </c>
      <c r="AT295" s="527">
        <v>0</v>
      </c>
      <c r="AU295" s="527">
        <v>9</v>
      </c>
      <c r="AV295" s="395">
        <v>1</v>
      </c>
      <c r="AW295" s="395">
        <v>3</v>
      </c>
      <c r="AX295" s="395">
        <v>13</v>
      </c>
      <c r="AY295" s="395">
        <v>2</v>
      </c>
      <c r="AZ295" s="395">
        <v>0</v>
      </c>
      <c r="BA295" s="422"/>
      <c r="BB295" s="422"/>
      <c r="BC295" s="422"/>
      <c r="BD295" s="422"/>
      <c r="BE295" s="422"/>
      <c r="BF295" s="422"/>
      <c r="BG295" s="422"/>
      <c r="BH295" s="422"/>
      <c r="BI295" s="423">
        <f t="shared" si="11"/>
        <v>13</v>
      </c>
      <c r="BJ295" s="422"/>
      <c r="BK295" s="422"/>
      <c r="BL295" s="422"/>
      <c r="BM295" s="422"/>
      <c r="BN295" s="422"/>
      <c r="BO295" s="528">
        <v>2.81</v>
      </c>
      <c r="BP295" s="423">
        <f t="shared" si="12"/>
        <v>13</v>
      </c>
      <c r="BQ295" s="422"/>
      <c r="BR295" s="422"/>
      <c r="BS295" s="422"/>
      <c r="BT295" s="422"/>
      <c r="BU295" s="422"/>
      <c r="BV295" s="422"/>
      <c r="BW295" s="422"/>
      <c r="BX295" s="422"/>
      <c r="BY295" s="422"/>
      <c r="BZ295" s="422"/>
      <c r="CA295" s="422"/>
      <c r="CB295" s="422"/>
      <c r="CC295" s="422"/>
      <c r="CD295" s="422"/>
      <c r="CE295" s="422"/>
      <c r="CF295" s="422"/>
      <c r="CG295" s="547"/>
    </row>
    <row r="296" spans="1:85" ht="16.5" customHeight="1">
      <c r="A296" s="81">
        <v>292</v>
      </c>
      <c r="B296" s="86" t="s">
        <v>1335</v>
      </c>
      <c r="C296" s="88" t="s">
        <v>28</v>
      </c>
      <c r="D296" s="86" t="s">
        <v>2233</v>
      </c>
      <c r="E296" s="86" t="s">
        <v>1336</v>
      </c>
      <c r="F296" s="87" t="s">
        <v>727</v>
      </c>
      <c r="G296" s="90" t="s">
        <v>1337</v>
      </c>
      <c r="H296" s="512">
        <v>7</v>
      </c>
      <c r="I296" s="390" t="s">
        <v>2353</v>
      </c>
      <c r="J296" s="390"/>
      <c r="K296" s="88" t="s">
        <v>5123</v>
      </c>
      <c r="L296" s="522">
        <v>2</v>
      </c>
      <c r="M296" s="367">
        <v>1</v>
      </c>
      <c r="N296" s="367">
        <v>1</v>
      </c>
      <c r="O296" s="523">
        <v>6</v>
      </c>
      <c r="P296" s="523">
        <v>1</v>
      </c>
      <c r="Q296" s="523">
        <v>0</v>
      </c>
      <c r="R296" s="523">
        <v>0</v>
      </c>
      <c r="S296" s="523">
        <v>0</v>
      </c>
      <c r="T296" s="523">
        <v>0</v>
      </c>
      <c r="U296" s="524">
        <v>0</v>
      </c>
      <c r="V296" s="524">
        <v>0</v>
      </c>
      <c r="W296" s="524">
        <v>0</v>
      </c>
      <c r="X296" s="524">
        <v>0</v>
      </c>
      <c r="Y296" s="524">
        <v>0</v>
      </c>
      <c r="Z296" s="524">
        <v>0</v>
      </c>
      <c r="AA296" s="524">
        <v>0</v>
      </c>
      <c r="AB296" s="524">
        <v>0</v>
      </c>
      <c r="AC296" s="524">
        <v>0</v>
      </c>
      <c r="AD296" s="524">
        <v>13</v>
      </c>
      <c r="AE296" s="524">
        <v>3</v>
      </c>
      <c r="AF296" s="524">
        <v>0</v>
      </c>
      <c r="AG296" s="524">
        <v>0</v>
      </c>
      <c r="AH296" s="524">
        <v>0</v>
      </c>
      <c r="AI296" s="524">
        <v>0</v>
      </c>
      <c r="AJ296" s="395">
        <v>1</v>
      </c>
      <c r="AK296" s="395">
        <v>0</v>
      </c>
      <c r="AL296" s="395">
        <v>2</v>
      </c>
      <c r="AM296" s="395">
        <v>2</v>
      </c>
      <c r="AN296" s="395">
        <v>0</v>
      </c>
      <c r="AO296" s="525">
        <v>0</v>
      </c>
      <c r="AP296" s="396">
        <v>0</v>
      </c>
      <c r="AQ296" s="526">
        <v>11</v>
      </c>
      <c r="AR296" s="527">
        <v>11</v>
      </c>
      <c r="AS296" s="527">
        <v>11</v>
      </c>
      <c r="AT296" s="608">
        <v>0</v>
      </c>
      <c r="AU296" s="527">
        <v>7</v>
      </c>
      <c r="AV296" s="395">
        <v>1</v>
      </c>
      <c r="AW296" s="395">
        <v>3</v>
      </c>
      <c r="AX296" s="395">
        <v>11</v>
      </c>
      <c r="AY296" s="395">
        <v>2</v>
      </c>
      <c r="AZ296" s="395">
        <v>0</v>
      </c>
      <c r="BA296" s="422"/>
      <c r="BB296" s="422"/>
      <c r="BC296" s="422"/>
      <c r="BD296" s="422"/>
      <c r="BE296" s="422"/>
      <c r="BF296" s="422"/>
      <c r="BG296" s="422"/>
      <c r="BH296" s="422"/>
      <c r="BI296" s="423">
        <f t="shared" si="11"/>
        <v>11</v>
      </c>
      <c r="BJ296" s="422"/>
      <c r="BK296" s="422"/>
      <c r="BL296" s="422"/>
      <c r="BM296" s="422"/>
      <c r="BN296" s="422"/>
      <c r="BO296" s="528">
        <v>4.8460999999999999</v>
      </c>
      <c r="BP296" s="423">
        <f t="shared" si="12"/>
        <v>11</v>
      </c>
      <c r="BQ296" s="422"/>
      <c r="BR296" s="422"/>
      <c r="BS296" s="422"/>
      <c r="BT296" s="422"/>
      <c r="BU296" s="422"/>
      <c r="BV296" s="422"/>
      <c r="BW296" s="422"/>
      <c r="BX296" s="422"/>
      <c r="BY296" s="422"/>
      <c r="BZ296" s="422"/>
      <c r="CA296" s="422"/>
      <c r="CB296" s="422"/>
      <c r="CC296" s="422"/>
      <c r="CD296" s="422"/>
      <c r="CE296" s="422"/>
      <c r="CF296" s="422"/>
      <c r="CG296" s="547"/>
    </row>
    <row r="297" spans="1:85" ht="16.5" customHeight="1">
      <c r="A297" s="80">
        <v>293</v>
      </c>
      <c r="B297" s="86" t="s">
        <v>1338</v>
      </c>
      <c r="C297" s="88" t="s">
        <v>28</v>
      </c>
      <c r="D297" s="86" t="s">
        <v>2233</v>
      </c>
      <c r="E297" s="86" t="s">
        <v>1336</v>
      </c>
      <c r="F297" s="87" t="s">
        <v>727</v>
      </c>
      <c r="G297" s="90" t="s">
        <v>1339</v>
      </c>
      <c r="H297" s="512">
        <v>4</v>
      </c>
      <c r="I297" s="390" t="s">
        <v>2353</v>
      </c>
      <c r="J297" s="390"/>
      <c r="K297" s="88" t="s">
        <v>5123</v>
      </c>
      <c r="L297" s="522">
        <v>2</v>
      </c>
      <c r="M297" s="367">
        <v>1</v>
      </c>
      <c r="N297" s="367">
        <v>1</v>
      </c>
      <c r="O297" s="523">
        <v>7</v>
      </c>
      <c r="P297" s="523">
        <v>1</v>
      </c>
      <c r="Q297" s="523">
        <v>0</v>
      </c>
      <c r="R297" s="523">
        <v>1</v>
      </c>
      <c r="S297" s="523">
        <v>0</v>
      </c>
      <c r="T297" s="523">
        <v>0</v>
      </c>
      <c r="U297" s="524">
        <v>0</v>
      </c>
      <c r="V297" s="524">
        <v>0</v>
      </c>
      <c r="W297" s="524">
        <v>0</v>
      </c>
      <c r="X297" s="524">
        <v>0</v>
      </c>
      <c r="Y297" s="524">
        <v>0</v>
      </c>
      <c r="Z297" s="524">
        <v>0</v>
      </c>
      <c r="AA297" s="524">
        <v>4</v>
      </c>
      <c r="AB297" s="524">
        <v>2</v>
      </c>
      <c r="AC297" s="524">
        <v>0</v>
      </c>
      <c r="AD297" s="524">
        <v>9</v>
      </c>
      <c r="AE297" s="524">
        <v>3</v>
      </c>
      <c r="AF297" s="524">
        <v>0</v>
      </c>
      <c r="AG297" s="524">
        <v>0</v>
      </c>
      <c r="AH297" s="524">
        <v>0</v>
      </c>
      <c r="AI297" s="524">
        <v>0</v>
      </c>
      <c r="AJ297" s="395">
        <v>1</v>
      </c>
      <c r="AK297" s="395">
        <v>0</v>
      </c>
      <c r="AL297" s="395">
        <v>2</v>
      </c>
      <c r="AM297" s="395">
        <v>2</v>
      </c>
      <c r="AN297" s="395">
        <v>0</v>
      </c>
      <c r="AO297" s="525">
        <v>0</v>
      </c>
      <c r="AP297" s="396">
        <v>0</v>
      </c>
      <c r="AQ297" s="526">
        <v>11</v>
      </c>
      <c r="AR297" s="527">
        <v>11</v>
      </c>
      <c r="AS297" s="527">
        <v>11</v>
      </c>
      <c r="AT297" s="608">
        <v>0</v>
      </c>
      <c r="AU297" s="527">
        <v>6</v>
      </c>
      <c r="AV297" s="395">
        <v>1</v>
      </c>
      <c r="AW297" s="395">
        <v>3</v>
      </c>
      <c r="AX297" s="395">
        <v>11</v>
      </c>
      <c r="AY297" s="395">
        <v>2</v>
      </c>
      <c r="AZ297" s="395">
        <v>0</v>
      </c>
      <c r="BA297" s="422"/>
      <c r="BB297" s="422"/>
      <c r="BC297" s="422"/>
      <c r="BD297" s="422"/>
      <c r="BE297" s="422"/>
      <c r="BF297" s="422"/>
      <c r="BG297" s="422"/>
      <c r="BH297" s="422"/>
      <c r="BI297" s="423">
        <f t="shared" si="11"/>
        <v>11</v>
      </c>
      <c r="BJ297" s="422"/>
      <c r="BK297" s="422"/>
      <c r="BL297" s="422"/>
      <c r="BM297" s="422"/>
      <c r="BN297" s="422"/>
      <c r="BO297" s="528">
        <v>2.2400000000000002</v>
      </c>
      <c r="BP297" s="423">
        <f t="shared" si="12"/>
        <v>11</v>
      </c>
      <c r="BQ297" s="422"/>
      <c r="BR297" s="422"/>
      <c r="BS297" s="422"/>
      <c r="BT297" s="422"/>
      <c r="BU297" s="422"/>
      <c r="BV297" s="422"/>
      <c r="BW297" s="422"/>
      <c r="BX297" s="422"/>
      <c r="BY297" s="422"/>
      <c r="BZ297" s="422"/>
      <c r="CA297" s="422"/>
      <c r="CB297" s="422"/>
      <c r="CC297" s="422"/>
      <c r="CD297" s="422"/>
      <c r="CE297" s="422"/>
      <c r="CF297" s="422"/>
      <c r="CG297" s="547"/>
    </row>
    <row r="298" spans="1:85" ht="16.5" customHeight="1">
      <c r="A298" s="80">
        <v>294</v>
      </c>
      <c r="B298" s="86" t="s">
        <v>1340</v>
      </c>
      <c r="C298" s="88" t="s">
        <v>28</v>
      </c>
      <c r="D298" s="86" t="s">
        <v>2233</v>
      </c>
      <c r="E298" s="86" t="s">
        <v>1336</v>
      </c>
      <c r="F298" s="89" t="s">
        <v>730</v>
      </c>
      <c r="G298" s="90" t="s">
        <v>1341</v>
      </c>
      <c r="H298" s="512">
        <v>8</v>
      </c>
      <c r="I298" s="390" t="s">
        <v>2536</v>
      </c>
      <c r="J298" s="390"/>
      <c r="K298" s="88" t="s">
        <v>5123</v>
      </c>
      <c r="L298" s="522">
        <v>2</v>
      </c>
      <c r="M298" s="367">
        <v>1</v>
      </c>
      <c r="N298" s="367">
        <v>1</v>
      </c>
      <c r="O298" s="523">
        <v>7</v>
      </c>
      <c r="P298" s="523">
        <v>1</v>
      </c>
      <c r="Q298" s="523">
        <v>0</v>
      </c>
      <c r="R298" s="523">
        <v>0</v>
      </c>
      <c r="S298" s="523">
        <v>0</v>
      </c>
      <c r="T298" s="523">
        <v>0</v>
      </c>
      <c r="U298" s="524">
        <v>0</v>
      </c>
      <c r="V298" s="524">
        <v>0</v>
      </c>
      <c r="W298" s="524">
        <v>0</v>
      </c>
      <c r="X298" s="524">
        <v>0</v>
      </c>
      <c r="Y298" s="524">
        <v>0</v>
      </c>
      <c r="Z298" s="524">
        <v>0</v>
      </c>
      <c r="AA298" s="524">
        <v>0</v>
      </c>
      <c r="AB298" s="524">
        <v>0</v>
      </c>
      <c r="AC298" s="524">
        <v>0</v>
      </c>
      <c r="AD298" s="524">
        <v>16</v>
      </c>
      <c r="AE298" s="524">
        <v>2</v>
      </c>
      <c r="AF298" s="524">
        <v>0</v>
      </c>
      <c r="AG298" s="524">
        <v>0</v>
      </c>
      <c r="AH298" s="524">
        <v>0</v>
      </c>
      <c r="AI298" s="524">
        <v>0</v>
      </c>
      <c r="AJ298" s="395">
        <v>1</v>
      </c>
      <c r="AK298" s="395">
        <v>0</v>
      </c>
      <c r="AL298" s="395">
        <v>4</v>
      </c>
      <c r="AM298" s="395">
        <v>4</v>
      </c>
      <c r="AN298" s="395">
        <v>0</v>
      </c>
      <c r="AO298" s="525">
        <v>0</v>
      </c>
      <c r="AP298" s="396">
        <v>0</v>
      </c>
      <c r="AQ298" s="526">
        <v>12</v>
      </c>
      <c r="AR298" s="527">
        <v>12</v>
      </c>
      <c r="AS298" s="527">
        <v>12</v>
      </c>
      <c r="AT298" s="608">
        <v>0</v>
      </c>
      <c r="AU298" s="527">
        <v>6</v>
      </c>
      <c r="AV298" s="395">
        <v>1</v>
      </c>
      <c r="AW298" s="395">
        <v>5</v>
      </c>
      <c r="AX298" s="395">
        <v>12</v>
      </c>
      <c r="AY298" s="395">
        <v>2</v>
      </c>
      <c r="AZ298" s="395">
        <v>0</v>
      </c>
      <c r="BA298" s="422"/>
      <c r="BB298" s="422"/>
      <c r="BC298" s="422"/>
      <c r="BD298" s="422"/>
      <c r="BE298" s="422"/>
      <c r="BF298" s="422"/>
      <c r="BG298" s="422"/>
      <c r="BH298" s="422"/>
      <c r="BI298" s="423">
        <f t="shared" si="11"/>
        <v>12</v>
      </c>
      <c r="BJ298" s="422"/>
      <c r="BK298" s="422"/>
      <c r="BL298" s="422"/>
      <c r="BM298" s="422"/>
      <c r="BN298" s="422"/>
      <c r="BO298" s="528">
        <v>5.66</v>
      </c>
      <c r="BP298" s="423">
        <f t="shared" si="12"/>
        <v>12</v>
      </c>
      <c r="BQ298" s="422"/>
      <c r="BR298" s="422"/>
      <c r="BS298" s="422"/>
      <c r="BT298" s="422"/>
      <c r="BU298" s="422"/>
      <c r="BV298" s="422"/>
      <c r="BW298" s="422"/>
      <c r="BX298" s="422"/>
      <c r="BY298" s="422"/>
      <c r="BZ298" s="422"/>
      <c r="CA298" s="422"/>
      <c r="CB298" s="422"/>
      <c r="CC298" s="422"/>
      <c r="CD298" s="422"/>
      <c r="CE298" s="422"/>
      <c r="CF298" s="422"/>
      <c r="CG298" s="547"/>
    </row>
    <row r="299" spans="1:85" ht="16.5" customHeight="1">
      <c r="A299" s="81">
        <v>295</v>
      </c>
      <c r="B299" s="86" t="s">
        <v>1342</v>
      </c>
      <c r="C299" s="88" t="s">
        <v>28</v>
      </c>
      <c r="D299" s="86" t="s">
        <v>2233</v>
      </c>
      <c r="E299" s="86" t="s">
        <v>1336</v>
      </c>
      <c r="F299" s="87" t="s">
        <v>727</v>
      </c>
      <c r="G299" s="90" t="s">
        <v>1343</v>
      </c>
      <c r="H299" s="512">
        <v>7</v>
      </c>
      <c r="I299" s="390" t="s">
        <v>2353</v>
      </c>
      <c r="J299" s="390"/>
      <c r="K299" s="88" t="s">
        <v>5123</v>
      </c>
      <c r="L299" s="522">
        <v>2</v>
      </c>
      <c r="M299" s="367">
        <v>1</v>
      </c>
      <c r="N299" s="367">
        <v>1</v>
      </c>
      <c r="O299" s="523">
        <v>5</v>
      </c>
      <c r="P299" s="523">
        <v>2</v>
      </c>
      <c r="Q299" s="523">
        <v>0</v>
      </c>
      <c r="R299" s="523">
        <v>0</v>
      </c>
      <c r="S299" s="523">
        <v>0</v>
      </c>
      <c r="T299" s="523">
        <v>0</v>
      </c>
      <c r="U299" s="524">
        <v>4</v>
      </c>
      <c r="V299" s="524">
        <v>0</v>
      </c>
      <c r="W299" s="524">
        <v>0</v>
      </c>
      <c r="X299" s="524">
        <v>4</v>
      </c>
      <c r="Y299" s="524">
        <v>0</v>
      </c>
      <c r="Z299" s="524">
        <v>0</v>
      </c>
      <c r="AA299" s="524">
        <v>1</v>
      </c>
      <c r="AB299" s="524">
        <v>1</v>
      </c>
      <c r="AC299" s="524">
        <v>0</v>
      </c>
      <c r="AD299" s="524">
        <v>8</v>
      </c>
      <c r="AE299" s="524">
        <v>2</v>
      </c>
      <c r="AF299" s="524">
        <v>0</v>
      </c>
      <c r="AG299" s="524">
        <v>0</v>
      </c>
      <c r="AH299" s="524">
        <v>0</v>
      </c>
      <c r="AI299" s="524">
        <v>0</v>
      </c>
      <c r="AJ299" s="395">
        <v>1</v>
      </c>
      <c r="AK299" s="395">
        <v>0</v>
      </c>
      <c r="AL299" s="395">
        <v>4</v>
      </c>
      <c r="AM299" s="395">
        <v>4</v>
      </c>
      <c r="AN299" s="395">
        <v>0</v>
      </c>
      <c r="AO299" s="525">
        <v>0</v>
      </c>
      <c r="AP299" s="396">
        <v>0</v>
      </c>
      <c r="AQ299" s="526">
        <v>16</v>
      </c>
      <c r="AR299" s="527">
        <v>16</v>
      </c>
      <c r="AS299" s="527">
        <v>16</v>
      </c>
      <c r="AT299" s="608">
        <v>0</v>
      </c>
      <c r="AU299" s="527">
        <v>6</v>
      </c>
      <c r="AV299" s="395">
        <v>1</v>
      </c>
      <c r="AW299" s="395">
        <v>5</v>
      </c>
      <c r="AX299" s="395">
        <v>16</v>
      </c>
      <c r="AY299" s="395">
        <v>2</v>
      </c>
      <c r="AZ299" s="395">
        <v>0</v>
      </c>
      <c r="BA299" s="422"/>
      <c r="BB299" s="422"/>
      <c r="BC299" s="422"/>
      <c r="BD299" s="422"/>
      <c r="BE299" s="422"/>
      <c r="BF299" s="422"/>
      <c r="BG299" s="422"/>
      <c r="BH299" s="422"/>
      <c r="BI299" s="423">
        <f t="shared" si="11"/>
        <v>16</v>
      </c>
      <c r="BJ299" s="422"/>
      <c r="BK299" s="422"/>
      <c r="BL299" s="422"/>
      <c r="BM299" s="422"/>
      <c r="BN299" s="422"/>
      <c r="BO299" s="528">
        <v>2.0699999999999998</v>
      </c>
      <c r="BP299" s="423">
        <f t="shared" si="12"/>
        <v>16</v>
      </c>
      <c r="BQ299" s="422"/>
      <c r="BR299" s="422"/>
      <c r="BS299" s="422"/>
      <c r="BT299" s="422"/>
      <c r="BU299" s="422"/>
      <c r="BV299" s="422"/>
      <c r="BW299" s="422"/>
      <c r="BX299" s="422"/>
      <c r="BY299" s="422"/>
      <c r="BZ299" s="422"/>
      <c r="CA299" s="422"/>
      <c r="CB299" s="422"/>
      <c r="CC299" s="422"/>
      <c r="CD299" s="422"/>
      <c r="CE299" s="422"/>
      <c r="CF299" s="422"/>
      <c r="CG299" s="547"/>
    </row>
    <row r="300" spans="1:85" ht="16.5" customHeight="1">
      <c r="A300" s="80">
        <v>296</v>
      </c>
      <c r="B300" s="86" t="s">
        <v>1344</v>
      </c>
      <c r="C300" s="88" t="s">
        <v>28</v>
      </c>
      <c r="D300" s="86" t="s">
        <v>2233</v>
      </c>
      <c r="E300" s="86" t="s">
        <v>1336</v>
      </c>
      <c r="F300" s="91" t="s">
        <v>724</v>
      </c>
      <c r="G300" s="90" t="s">
        <v>1345</v>
      </c>
      <c r="H300" s="512">
        <v>3</v>
      </c>
      <c r="I300" s="390" t="s">
        <v>26</v>
      </c>
      <c r="J300" s="390"/>
      <c r="K300" s="88" t="s">
        <v>5123</v>
      </c>
      <c r="L300" s="609">
        <v>2</v>
      </c>
      <c r="M300" s="610">
        <v>1</v>
      </c>
      <c r="N300" s="610">
        <v>1</v>
      </c>
      <c r="O300" s="611">
        <v>15</v>
      </c>
      <c r="P300" s="611">
        <v>12</v>
      </c>
      <c r="Q300" s="611">
        <v>0</v>
      </c>
      <c r="R300" s="611">
        <v>0</v>
      </c>
      <c r="S300" s="611">
        <v>1</v>
      </c>
      <c r="T300" s="611">
        <v>0</v>
      </c>
      <c r="U300" s="612">
        <v>12</v>
      </c>
      <c r="V300" s="612">
        <v>10</v>
      </c>
      <c r="W300" s="612">
        <v>0</v>
      </c>
      <c r="X300" s="612">
        <v>12</v>
      </c>
      <c r="Y300" s="612">
        <v>10</v>
      </c>
      <c r="Z300" s="612">
        <v>0</v>
      </c>
      <c r="AA300" s="612">
        <v>6</v>
      </c>
      <c r="AB300" s="612">
        <v>4</v>
      </c>
      <c r="AC300" s="612">
        <v>0</v>
      </c>
      <c r="AD300" s="612">
        <v>12</v>
      </c>
      <c r="AE300" s="612">
        <v>10</v>
      </c>
      <c r="AF300" s="612">
        <v>0</v>
      </c>
      <c r="AG300" s="612">
        <v>0</v>
      </c>
      <c r="AH300" s="612">
        <v>0</v>
      </c>
      <c r="AI300" s="612">
        <v>0</v>
      </c>
      <c r="AJ300" s="613">
        <v>1</v>
      </c>
      <c r="AK300" s="613">
        <v>0</v>
      </c>
      <c r="AL300" s="613">
        <v>6</v>
      </c>
      <c r="AM300" s="613">
        <v>6</v>
      </c>
      <c r="AN300" s="613">
        <v>0</v>
      </c>
      <c r="AO300" s="614">
        <v>0</v>
      </c>
      <c r="AP300" s="615">
        <v>0</v>
      </c>
      <c r="AQ300" s="616">
        <v>33</v>
      </c>
      <c r="AR300" s="617">
        <v>33</v>
      </c>
      <c r="AS300" s="617">
        <v>33</v>
      </c>
      <c r="AT300" s="618">
        <v>0</v>
      </c>
      <c r="AU300" s="617">
        <v>11</v>
      </c>
      <c r="AV300" s="613">
        <v>1</v>
      </c>
      <c r="AW300" s="613">
        <v>7</v>
      </c>
      <c r="AX300" s="613">
        <v>33</v>
      </c>
      <c r="AY300" s="613">
        <v>2</v>
      </c>
      <c r="AZ300" s="613">
        <v>0</v>
      </c>
      <c r="BA300" s="422"/>
      <c r="BB300" s="422"/>
      <c r="BC300" s="422"/>
      <c r="BD300" s="422"/>
      <c r="BE300" s="422"/>
      <c r="BF300" s="422"/>
      <c r="BG300" s="422"/>
      <c r="BH300" s="422"/>
      <c r="BI300" s="423">
        <f t="shared" si="11"/>
        <v>33</v>
      </c>
      <c r="BJ300" s="422"/>
      <c r="BK300" s="422"/>
      <c r="BL300" s="422"/>
      <c r="BM300" s="422"/>
      <c r="BN300" s="422"/>
      <c r="BO300" s="528">
        <v>6.5519999999999996</v>
      </c>
      <c r="BP300" s="423">
        <f t="shared" si="12"/>
        <v>33</v>
      </c>
      <c r="BQ300" s="422"/>
      <c r="BR300" s="422"/>
      <c r="BS300" s="422"/>
      <c r="BT300" s="422"/>
      <c r="BU300" s="422"/>
      <c r="BV300" s="422"/>
      <c r="BW300" s="422"/>
      <c r="BX300" s="422"/>
      <c r="BY300" s="422"/>
      <c r="BZ300" s="422"/>
      <c r="CA300" s="422"/>
      <c r="CB300" s="422"/>
      <c r="CC300" s="422"/>
      <c r="CD300" s="422"/>
      <c r="CE300" s="422"/>
      <c r="CF300" s="422"/>
      <c r="CG300" s="547"/>
    </row>
    <row r="301" spans="1:85" ht="16.5" customHeight="1">
      <c r="A301" s="80">
        <v>297</v>
      </c>
      <c r="B301" s="86" t="s">
        <v>1346</v>
      </c>
      <c r="C301" s="88" t="s">
        <v>28</v>
      </c>
      <c r="D301" s="86" t="s">
        <v>2233</v>
      </c>
      <c r="E301" s="86" t="s">
        <v>1336</v>
      </c>
      <c r="F301" s="89" t="s">
        <v>730</v>
      </c>
      <c r="G301" s="90" t="s">
        <v>1347</v>
      </c>
      <c r="H301" s="512">
        <v>5</v>
      </c>
      <c r="I301" s="390" t="s">
        <v>26</v>
      </c>
      <c r="J301" s="390"/>
      <c r="K301" s="88" t="s">
        <v>5123</v>
      </c>
      <c r="L301" s="609">
        <v>2</v>
      </c>
      <c r="M301" s="610">
        <v>1</v>
      </c>
      <c r="N301" s="610">
        <v>1</v>
      </c>
      <c r="O301" s="611">
        <v>9</v>
      </c>
      <c r="P301" s="611">
        <v>1</v>
      </c>
      <c r="Q301" s="611">
        <v>3</v>
      </c>
      <c r="R301" s="611">
        <v>0</v>
      </c>
      <c r="S301" s="611">
        <v>0</v>
      </c>
      <c r="T301" s="611">
        <v>0</v>
      </c>
      <c r="U301" s="612">
        <v>0</v>
      </c>
      <c r="V301" s="612">
        <v>0</v>
      </c>
      <c r="W301" s="612">
        <v>0</v>
      </c>
      <c r="X301" s="612">
        <v>0</v>
      </c>
      <c r="Y301" s="612">
        <v>0</v>
      </c>
      <c r="Z301" s="612">
        <v>0</v>
      </c>
      <c r="AA301" s="612">
        <v>13</v>
      </c>
      <c r="AB301" s="612">
        <v>3</v>
      </c>
      <c r="AC301" s="612">
        <v>0</v>
      </c>
      <c r="AD301" s="612">
        <v>9</v>
      </c>
      <c r="AE301" s="612">
        <v>0</v>
      </c>
      <c r="AF301" s="612">
        <v>3</v>
      </c>
      <c r="AG301" s="612">
        <v>0</v>
      </c>
      <c r="AH301" s="612">
        <v>0</v>
      </c>
      <c r="AI301" s="612">
        <v>0</v>
      </c>
      <c r="AJ301" s="613">
        <v>1</v>
      </c>
      <c r="AK301" s="613">
        <v>0</v>
      </c>
      <c r="AL301" s="613">
        <v>3</v>
      </c>
      <c r="AM301" s="613">
        <v>3</v>
      </c>
      <c r="AN301" s="613">
        <v>0</v>
      </c>
      <c r="AO301" s="614">
        <v>0</v>
      </c>
      <c r="AP301" s="615">
        <v>0</v>
      </c>
      <c r="AQ301" s="616">
        <v>18</v>
      </c>
      <c r="AR301" s="617">
        <v>18</v>
      </c>
      <c r="AS301" s="617">
        <v>18</v>
      </c>
      <c r="AT301" s="618">
        <v>0</v>
      </c>
      <c r="AU301" s="617">
        <v>7</v>
      </c>
      <c r="AV301" s="613">
        <v>1</v>
      </c>
      <c r="AW301" s="613">
        <v>4</v>
      </c>
      <c r="AX301" s="613">
        <v>18</v>
      </c>
      <c r="AY301" s="613">
        <v>2</v>
      </c>
      <c r="AZ301" s="613">
        <v>0</v>
      </c>
      <c r="BA301" s="422"/>
      <c r="BB301" s="422"/>
      <c r="BC301" s="422"/>
      <c r="BD301" s="422"/>
      <c r="BE301" s="422"/>
      <c r="BF301" s="422"/>
      <c r="BG301" s="422"/>
      <c r="BH301" s="422"/>
      <c r="BI301" s="423">
        <f t="shared" si="11"/>
        <v>18</v>
      </c>
      <c r="BJ301" s="422"/>
      <c r="BK301" s="422"/>
      <c r="BL301" s="422"/>
      <c r="BM301" s="422"/>
      <c r="BN301" s="422"/>
      <c r="BO301" s="528">
        <v>4.9400000000000004</v>
      </c>
      <c r="BP301" s="423">
        <f t="shared" si="12"/>
        <v>18</v>
      </c>
      <c r="BQ301" s="422"/>
      <c r="BR301" s="422"/>
      <c r="BS301" s="422"/>
      <c r="BT301" s="422"/>
      <c r="BU301" s="422"/>
      <c r="BV301" s="422"/>
      <c r="BW301" s="422"/>
      <c r="BX301" s="422"/>
      <c r="BY301" s="422"/>
      <c r="BZ301" s="422"/>
      <c r="CA301" s="422"/>
      <c r="CB301" s="422"/>
      <c r="CC301" s="422"/>
      <c r="CD301" s="422"/>
      <c r="CE301" s="422"/>
      <c r="CF301" s="422"/>
      <c r="CG301" s="547"/>
    </row>
    <row r="302" spans="1:85" ht="16.5" customHeight="1">
      <c r="A302" s="81">
        <v>298</v>
      </c>
      <c r="B302" s="86" t="s">
        <v>1348</v>
      </c>
      <c r="C302" s="88" t="s">
        <v>28</v>
      </c>
      <c r="D302" s="86" t="s">
        <v>2233</v>
      </c>
      <c r="E302" s="86" t="s">
        <v>1336</v>
      </c>
      <c r="F302" s="87" t="s">
        <v>727</v>
      </c>
      <c r="G302" s="90" t="s">
        <v>1349</v>
      </c>
      <c r="H302" s="512">
        <v>4</v>
      </c>
      <c r="I302" s="390" t="s">
        <v>26</v>
      </c>
      <c r="J302" s="390"/>
      <c r="K302" s="88" t="s">
        <v>5123</v>
      </c>
      <c r="L302" s="609">
        <v>2</v>
      </c>
      <c r="M302" s="610">
        <v>1</v>
      </c>
      <c r="N302" s="610">
        <v>1</v>
      </c>
      <c r="O302" s="611">
        <v>11</v>
      </c>
      <c r="P302" s="611">
        <v>2</v>
      </c>
      <c r="Q302" s="611">
        <v>0</v>
      </c>
      <c r="R302" s="611">
        <v>1</v>
      </c>
      <c r="S302" s="611">
        <v>0</v>
      </c>
      <c r="T302" s="611">
        <v>0</v>
      </c>
      <c r="U302" s="612">
        <v>0</v>
      </c>
      <c r="V302" s="612">
        <v>0</v>
      </c>
      <c r="W302" s="612">
        <v>0</v>
      </c>
      <c r="X302" s="612">
        <v>0</v>
      </c>
      <c r="Y302" s="612">
        <v>0</v>
      </c>
      <c r="Z302" s="612">
        <v>0</v>
      </c>
      <c r="AA302" s="612">
        <v>21</v>
      </c>
      <c r="AB302" s="612">
        <v>1</v>
      </c>
      <c r="AC302" s="612">
        <v>0</v>
      </c>
      <c r="AD302" s="612">
        <v>2</v>
      </c>
      <c r="AE302" s="612">
        <v>4</v>
      </c>
      <c r="AF302" s="612">
        <v>0</v>
      </c>
      <c r="AG302" s="612">
        <v>0</v>
      </c>
      <c r="AH302" s="612">
        <v>0</v>
      </c>
      <c r="AI302" s="612">
        <v>0</v>
      </c>
      <c r="AJ302" s="613">
        <v>1</v>
      </c>
      <c r="AK302" s="613">
        <v>0</v>
      </c>
      <c r="AL302" s="613">
        <v>6</v>
      </c>
      <c r="AM302" s="613">
        <v>6</v>
      </c>
      <c r="AN302" s="613">
        <v>0</v>
      </c>
      <c r="AO302" s="614">
        <v>0</v>
      </c>
      <c r="AP302" s="615">
        <v>0</v>
      </c>
      <c r="AQ302" s="616">
        <v>29</v>
      </c>
      <c r="AR302" s="617">
        <v>29</v>
      </c>
      <c r="AS302" s="617">
        <v>29</v>
      </c>
      <c r="AT302" s="618">
        <v>0</v>
      </c>
      <c r="AU302" s="617">
        <v>7</v>
      </c>
      <c r="AV302" s="613">
        <v>1</v>
      </c>
      <c r="AW302" s="613">
        <v>6</v>
      </c>
      <c r="AX302" s="613">
        <v>29</v>
      </c>
      <c r="AY302" s="613">
        <v>2</v>
      </c>
      <c r="AZ302" s="613">
        <v>0</v>
      </c>
      <c r="BA302" s="422"/>
      <c r="BB302" s="422"/>
      <c r="BC302" s="422"/>
      <c r="BD302" s="422"/>
      <c r="BE302" s="422"/>
      <c r="BF302" s="422"/>
      <c r="BG302" s="422"/>
      <c r="BH302" s="422"/>
      <c r="BI302" s="423">
        <f t="shared" si="11"/>
        <v>29</v>
      </c>
      <c r="BJ302" s="422"/>
      <c r="BK302" s="422"/>
      <c r="BL302" s="422"/>
      <c r="BM302" s="422"/>
      <c r="BN302" s="422"/>
      <c r="BO302" s="528">
        <v>2.08</v>
      </c>
      <c r="BP302" s="423">
        <f t="shared" si="12"/>
        <v>29</v>
      </c>
      <c r="BQ302" s="422"/>
      <c r="BR302" s="422"/>
      <c r="BS302" s="422"/>
      <c r="BT302" s="422"/>
      <c r="BU302" s="422"/>
      <c r="BV302" s="422"/>
      <c r="BW302" s="422"/>
      <c r="BX302" s="422"/>
      <c r="BY302" s="422"/>
      <c r="BZ302" s="422"/>
      <c r="CA302" s="422"/>
      <c r="CB302" s="422"/>
      <c r="CC302" s="422"/>
      <c r="CD302" s="422"/>
      <c r="CE302" s="422"/>
      <c r="CF302" s="422"/>
      <c r="CG302" s="547"/>
    </row>
    <row r="303" spans="1:85" ht="16.5" customHeight="1">
      <c r="A303" s="80">
        <v>299</v>
      </c>
      <c r="B303" s="86" t="s">
        <v>1350</v>
      </c>
      <c r="C303" s="88" t="s">
        <v>28</v>
      </c>
      <c r="D303" s="86" t="s">
        <v>2233</v>
      </c>
      <c r="E303" s="86" t="s">
        <v>1336</v>
      </c>
      <c r="F303" s="89" t="s">
        <v>730</v>
      </c>
      <c r="G303" s="90" t="s">
        <v>1351</v>
      </c>
      <c r="H303" s="512">
        <v>6</v>
      </c>
      <c r="I303" s="390" t="s">
        <v>26</v>
      </c>
      <c r="J303" s="390"/>
      <c r="K303" s="88" t="s">
        <v>5123</v>
      </c>
      <c r="L303" s="609">
        <v>2</v>
      </c>
      <c r="M303" s="610">
        <v>1</v>
      </c>
      <c r="N303" s="610">
        <v>1</v>
      </c>
      <c r="O303" s="611">
        <v>6</v>
      </c>
      <c r="P303" s="611">
        <v>5</v>
      </c>
      <c r="Q303" s="611">
        <v>4</v>
      </c>
      <c r="R303" s="611">
        <v>1</v>
      </c>
      <c r="S303" s="611">
        <v>0</v>
      </c>
      <c r="T303" s="611">
        <v>0</v>
      </c>
      <c r="U303" s="612">
        <v>0</v>
      </c>
      <c r="V303" s="612">
        <v>0</v>
      </c>
      <c r="W303" s="612">
        <v>0</v>
      </c>
      <c r="X303" s="612">
        <v>0</v>
      </c>
      <c r="Y303" s="612">
        <v>0</v>
      </c>
      <c r="Z303" s="612">
        <v>0</v>
      </c>
      <c r="AA303" s="612">
        <v>9</v>
      </c>
      <c r="AB303" s="612">
        <v>10</v>
      </c>
      <c r="AC303" s="612">
        <v>6</v>
      </c>
      <c r="AD303" s="612">
        <v>0</v>
      </c>
      <c r="AE303" s="612">
        <v>0</v>
      </c>
      <c r="AF303" s="612">
        <v>0</v>
      </c>
      <c r="AG303" s="612">
        <v>0</v>
      </c>
      <c r="AH303" s="612">
        <v>0</v>
      </c>
      <c r="AI303" s="612">
        <v>0</v>
      </c>
      <c r="AJ303" s="613">
        <v>1</v>
      </c>
      <c r="AK303" s="613">
        <v>0</v>
      </c>
      <c r="AL303" s="613">
        <v>6</v>
      </c>
      <c r="AM303" s="613">
        <v>6</v>
      </c>
      <c r="AN303" s="613">
        <v>0</v>
      </c>
      <c r="AO303" s="614">
        <v>0</v>
      </c>
      <c r="AP303" s="615">
        <v>0</v>
      </c>
      <c r="AQ303" s="616">
        <v>24</v>
      </c>
      <c r="AR303" s="617">
        <v>24</v>
      </c>
      <c r="AS303" s="617">
        <v>24</v>
      </c>
      <c r="AT303" s="618">
        <v>0</v>
      </c>
      <c r="AU303" s="617">
        <v>7</v>
      </c>
      <c r="AV303" s="613">
        <v>3</v>
      </c>
      <c r="AW303" s="613">
        <v>7</v>
      </c>
      <c r="AX303" s="613">
        <v>24</v>
      </c>
      <c r="AY303" s="613">
        <v>2</v>
      </c>
      <c r="AZ303" s="613">
        <v>0</v>
      </c>
      <c r="BA303" s="422"/>
      <c r="BB303" s="422"/>
      <c r="BC303" s="422"/>
      <c r="BD303" s="422"/>
      <c r="BE303" s="422"/>
      <c r="BF303" s="422"/>
      <c r="BG303" s="422"/>
      <c r="BH303" s="422"/>
      <c r="BI303" s="423">
        <f t="shared" si="11"/>
        <v>24</v>
      </c>
      <c r="BJ303" s="422"/>
      <c r="BK303" s="422"/>
      <c r="BL303" s="422"/>
      <c r="BM303" s="422"/>
      <c r="BN303" s="422"/>
      <c r="BO303" s="528">
        <v>4.6139999999999999</v>
      </c>
      <c r="BP303" s="423">
        <f t="shared" si="12"/>
        <v>24</v>
      </c>
      <c r="BQ303" s="422"/>
      <c r="BR303" s="422"/>
      <c r="BS303" s="422"/>
      <c r="BT303" s="422"/>
      <c r="BU303" s="422"/>
      <c r="BV303" s="422"/>
      <c r="BW303" s="422"/>
      <c r="BX303" s="422"/>
      <c r="BY303" s="422"/>
      <c r="BZ303" s="422"/>
      <c r="CA303" s="422"/>
      <c r="CB303" s="422"/>
      <c r="CC303" s="422"/>
      <c r="CD303" s="422"/>
      <c r="CE303" s="422"/>
      <c r="CF303" s="422"/>
      <c r="CG303" s="547"/>
    </row>
    <row r="304" spans="1:85" ht="16.5" customHeight="1">
      <c r="A304" s="80">
        <v>300</v>
      </c>
      <c r="B304" s="86" t="s">
        <v>1352</v>
      </c>
      <c r="C304" s="88" t="s">
        <v>28</v>
      </c>
      <c r="D304" s="86" t="s">
        <v>2233</v>
      </c>
      <c r="E304" s="86" t="s">
        <v>1336</v>
      </c>
      <c r="F304" s="87" t="s">
        <v>727</v>
      </c>
      <c r="G304" s="90" t="s">
        <v>1353</v>
      </c>
      <c r="H304" s="512">
        <v>6</v>
      </c>
      <c r="I304" s="390" t="s">
        <v>2353</v>
      </c>
      <c r="J304" s="390"/>
      <c r="K304" s="88" t="s">
        <v>5123</v>
      </c>
      <c r="L304" s="609">
        <v>2</v>
      </c>
      <c r="M304" s="610">
        <v>1</v>
      </c>
      <c r="N304" s="610">
        <v>1</v>
      </c>
      <c r="O304" s="611">
        <v>5</v>
      </c>
      <c r="P304" s="611">
        <v>2</v>
      </c>
      <c r="Q304" s="611">
        <v>0</v>
      </c>
      <c r="R304" s="611">
        <v>2</v>
      </c>
      <c r="S304" s="611">
        <v>0</v>
      </c>
      <c r="T304" s="611">
        <v>0</v>
      </c>
      <c r="U304" s="612">
        <v>0</v>
      </c>
      <c r="V304" s="612">
        <v>0</v>
      </c>
      <c r="W304" s="612">
        <v>0</v>
      </c>
      <c r="X304" s="612">
        <v>0</v>
      </c>
      <c r="Y304" s="612">
        <v>0</v>
      </c>
      <c r="Z304" s="612">
        <v>0</v>
      </c>
      <c r="AA304" s="612">
        <v>0</v>
      </c>
      <c r="AB304" s="612">
        <v>0</v>
      </c>
      <c r="AC304" s="612">
        <v>0</v>
      </c>
      <c r="AD304" s="612">
        <v>11</v>
      </c>
      <c r="AE304" s="612">
        <v>5</v>
      </c>
      <c r="AF304" s="612">
        <v>0</v>
      </c>
      <c r="AG304" s="612">
        <v>0</v>
      </c>
      <c r="AH304" s="612">
        <v>0</v>
      </c>
      <c r="AI304" s="612">
        <v>0</v>
      </c>
      <c r="AJ304" s="613">
        <v>1</v>
      </c>
      <c r="AK304" s="613">
        <v>0</v>
      </c>
      <c r="AL304" s="613">
        <v>3</v>
      </c>
      <c r="AM304" s="613">
        <v>3</v>
      </c>
      <c r="AN304" s="613">
        <v>0</v>
      </c>
      <c r="AO304" s="614">
        <v>0</v>
      </c>
      <c r="AP304" s="615">
        <v>0</v>
      </c>
      <c r="AQ304" s="616">
        <v>13</v>
      </c>
      <c r="AR304" s="617">
        <v>13</v>
      </c>
      <c r="AS304" s="617">
        <v>13</v>
      </c>
      <c r="AT304" s="618">
        <v>0</v>
      </c>
      <c r="AU304" s="617">
        <v>6</v>
      </c>
      <c r="AV304" s="613">
        <v>1</v>
      </c>
      <c r="AW304" s="613">
        <v>4</v>
      </c>
      <c r="AX304" s="613">
        <v>13</v>
      </c>
      <c r="AY304" s="613">
        <v>2</v>
      </c>
      <c r="AZ304" s="613">
        <v>0</v>
      </c>
      <c r="BA304" s="422"/>
      <c r="BB304" s="422"/>
      <c r="BC304" s="422"/>
      <c r="BD304" s="422"/>
      <c r="BE304" s="422"/>
      <c r="BF304" s="422"/>
      <c r="BG304" s="422"/>
      <c r="BH304" s="422"/>
      <c r="BI304" s="423">
        <f t="shared" si="11"/>
        <v>13</v>
      </c>
      <c r="BJ304" s="422"/>
      <c r="BK304" s="422"/>
      <c r="BL304" s="422"/>
      <c r="BM304" s="422"/>
      <c r="BN304" s="422"/>
      <c r="BO304" s="528">
        <v>2.1219000000000001</v>
      </c>
      <c r="BP304" s="423">
        <f t="shared" si="12"/>
        <v>13</v>
      </c>
      <c r="BQ304" s="422"/>
      <c r="BR304" s="422"/>
      <c r="BS304" s="422"/>
      <c r="BT304" s="422"/>
      <c r="BU304" s="422"/>
      <c r="BV304" s="422"/>
      <c r="BW304" s="422"/>
      <c r="BX304" s="422"/>
      <c r="BY304" s="422"/>
      <c r="BZ304" s="422"/>
      <c r="CA304" s="422"/>
      <c r="CB304" s="422"/>
      <c r="CC304" s="422"/>
      <c r="CD304" s="422"/>
      <c r="CE304" s="422"/>
      <c r="CF304" s="422"/>
      <c r="CG304" s="547"/>
    </row>
    <row r="305" spans="1:85" ht="16.5" customHeight="1">
      <c r="A305" s="81">
        <v>301</v>
      </c>
      <c r="B305" s="86" t="s">
        <v>1354</v>
      </c>
      <c r="C305" s="88" t="s">
        <v>28</v>
      </c>
      <c r="D305" s="86" t="s">
        <v>2233</v>
      </c>
      <c r="E305" s="86" t="s">
        <v>1336</v>
      </c>
      <c r="F305" s="87" t="s">
        <v>727</v>
      </c>
      <c r="G305" s="90" t="s">
        <v>1355</v>
      </c>
      <c r="H305" s="512">
        <v>3</v>
      </c>
      <c r="I305" s="390" t="s">
        <v>2353</v>
      </c>
      <c r="J305" s="390"/>
      <c r="K305" s="88" t="s">
        <v>5123</v>
      </c>
      <c r="L305" s="609">
        <v>2</v>
      </c>
      <c r="M305" s="610">
        <v>1</v>
      </c>
      <c r="N305" s="610">
        <v>1</v>
      </c>
      <c r="O305" s="611">
        <v>7</v>
      </c>
      <c r="P305" s="611">
        <v>1</v>
      </c>
      <c r="Q305" s="611">
        <v>0</v>
      </c>
      <c r="R305" s="611">
        <v>0</v>
      </c>
      <c r="S305" s="611">
        <v>0</v>
      </c>
      <c r="T305" s="611">
        <v>0</v>
      </c>
      <c r="U305" s="612">
        <v>0</v>
      </c>
      <c r="V305" s="612">
        <v>0</v>
      </c>
      <c r="W305" s="612">
        <v>0</v>
      </c>
      <c r="X305" s="612">
        <v>0</v>
      </c>
      <c r="Y305" s="612">
        <v>0</v>
      </c>
      <c r="Z305" s="612">
        <v>0</v>
      </c>
      <c r="AA305" s="612">
        <v>7</v>
      </c>
      <c r="AB305" s="612">
        <v>3</v>
      </c>
      <c r="AC305" s="612">
        <v>0</v>
      </c>
      <c r="AD305" s="612">
        <v>8</v>
      </c>
      <c r="AE305" s="612">
        <v>0</v>
      </c>
      <c r="AF305" s="612">
        <v>0</v>
      </c>
      <c r="AG305" s="612">
        <v>0</v>
      </c>
      <c r="AH305" s="612">
        <v>0</v>
      </c>
      <c r="AI305" s="612">
        <v>0</v>
      </c>
      <c r="AJ305" s="613">
        <v>1</v>
      </c>
      <c r="AK305" s="613">
        <v>0</v>
      </c>
      <c r="AL305" s="613">
        <v>4</v>
      </c>
      <c r="AM305" s="613">
        <v>4</v>
      </c>
      <c r="AN305" s="613">
        <v>0</v>
      </c>
      <c r="AO305" s="614">
        <v>0</v>
      </c>
      <c r="AP305" s="615">
        <v>7</v>
      </c>
      <c r="AQ305" s="616">
        <v>8</v>
      </c>
      <c r="AR305" s="617">
        <v>8</v>
      </c>
      <c r="AS305" s="617">
        <v>15</v>
      </c>
      <c r="AT305" s="618">
        <v>0</v>
      </c>
      <c r="AU305" s="617">
        <v>4</v>
      </c>
      <c r="AV305" s="613">
        <v>1</v>
      </c>
      <c r="AW305" s="613">
        <v>2</v>
      </c>
      <c r="AX305" s="613">
        <v>4</v>
      </c>
      <c r="AY305" s="613">
        <v>2</v>
      </c>
      <c r="AZ305" s="613">
        <v>0</v>
      </c>
      <c r="BA305" s="422"/>
      <c r="BB305" s="422"/>
      <c r="BC305" s="422"/>
      <c r="BD305" s="422"/>
      <c r="BE305" s="422"/>
      <c r="BF305" s="422"/>
      <c r="BG305" s="422"/>
      <c r="BH305" s="422"/>
      <c r="BI305" s="423">
        <f t="shared" si="11"/>
        <v>15</v>
      </c>
      <c r="BJ305" s="422"/>
      <c r="BK305" s="422"/>
      <c r="BL305" s="422"/>
      <c r="BM305" s="422"/>
      <c r="BN305" s="422"/>
      <c r="BO305" s="528">
        <v>0.71399999999999997</v>
      </c>
      <c r="BP305" s="423">
        <f t="shared" si="12"/>
        <v>15</v>
      </c>
      <c r="BQ305" s="422"/>
      <c r="BR305" s="422"/>
      <c r="BS305" s="422"/>
      <c r="BT305" s="422"/>
      <c r="BU305" s="422"/>
      <c r="BV305" s="422"/>
      <c r="BW305" s="422"/>
      <c r="BX305" s="422"/>
      <c r="BY305" s="422"/>
      <c r="BZ305" s="422"/>
      <c r="CA305" s="422"/>
      <c r="CB305" s="422"/>
      <c r="CC305" s="422"/>
      <c r="CD305" s="422"/>
      <c r="CE305" s="422"/>
      <c r="CF305" s="422"/>
      <c r="CG305" s="547"/>
    </row>
    <row r="306" spans="1:85" ht="16.5" customHeight="1">
      <c r="A306" s="80">
        <v>302</v>
      </c>
      <c r="B306" s="86" t="s">
        <v>1356</v>
      </c>
      <c r="C306" s="88" t="s">
        <v>28</v>
      </c>
      <c r="D306" s="86" t="s">
        <v>2233</v>
      </c>
      <c r="E306" s="86" t="s">
        <v>1336</v>
      </c>
      <c r="F306" s="91" t="s">
        <v>724</v>
      </c>
      <c r="G306" s="90" t="s">
        <v>1357</v>
      </c>
      <c r="H306" s="512">
        <v>6</v>
      </c>
      <c r="I306" s="390" t="s">
        <v>26</v>
      </c>
      <c r="J306" s="390"/>
      <c r="K306" s="88" t="s">
        <v>5123</v>
      </c>
      <c r="L306" s="609">
        <v>2</v>
      </c>
      <c r="M306" s="610">
        <v>1</v>
      </c>
      <c r="N306" s="610">
        <v>1</v>
      </c>
      <c r="O306" s="611">
        <v>14</v>
      </c>
      <c r="P306" s="611">
        <v>3</v>
      </c>
      <c r="Q306" s="611">
        <v>2</v>
      </c>
      <c r="R306" s="611">
        <v>0</v>
      </c>
      <c r="S306" s="611">
        <v>0</v>
      </c>
      <c r="T306" s="611">
        <v>0</v>
      </c>
      <c r="U306" s="612">
        <v>0</v>
      </c>
      <c r="V306" s="612">
        <v>2</v>
      </c>
      <c r="W306" s="612">
        <v>0</v>
      </c>
      <c r="X306" s="612">
        <v>0</v>
      </c>
      <c r="Y306" s="612">
        <v>2</v>
      </c>
      <c r="Z306" s="612">
        <v>0</v>
      </c>
      <c r="AA306" s="612">
        <v>20</v>
      </c>
      <c r="AB306" s="612">
        <v>5</v>
      </c>
      <c r="AC306" s="612">
        <v>2</v>
      </c>
      <c r="AD306" s="612">
        <v>9</v>
      </c>
      <c r="AE306" s="612">
        <v>0</v>
      </c>
      <c r="AF306" s="612">
        <v>0</v>
      </c>
      <c r="AG306" s="612">
        <v>0</v>
      </c>
      <c r="AH306" s="612">
        <v>0</v>
      </c>
      <c r="AI306" s="612">
        <v>0</v>
      </c>
      <c r="AJ306" s="613">
        <v>1</v>
      </c>
      <c r="AK306" s="613">
        <v>0</v>
      </c>
      <c r="AL306" s="613">
        <v>9</v>
      </c>
      <c r="AM306" s="613">
        <v>7</v>
      </c>
      <c r="AN306" s="613">
        <v>3</v>
      </c>
      <c r="AO306" s="614">
        <v>0</v>
      </c>
      <c r="AP306" s="615">
        <v>0</v>
      </c>
      <c r="AQ306" s="616">
        <v>47</v>
      </c>
      <c r="AR306" s="617">
        <v>32</v>
      </c>
      <c r="AS306" s="617">
        <v>32</v>
      </c>
      <c r="AT306" s="618">
        <v>15</v>
      </c>
      <c r="AU306" s="617">
        <v>9</v>
      </c>
      <c r="AV306" s="613">
        <v>1</v>
      </c>
      <c r="AW306" s="613">
        <v>7</v>
      </c>
      <c r="AX306" s="613">
        <v>47</v>
      </c>
      <c r="AY306" s="613">
        <v>2</v>
      </c>
      <c r="AZ306" s="613">
        <v>0</v>
      </c>
      <c r="BA306" s="422"/>
      <c r="BB306" s="422"/>
      <c r="BC306" s="422"/>
      <c r="BD306" s="422"/>
      <c r="BE306" s="422"/>
      <c r="BF306" s="422"/>
      <c r="BG306" s="422"/>
      <c r="BH306" s="422"/>
      <c r="BI306" s="423">
        <f t="shared" si="11"/>
        <v>32</v>
      </c>
      <c r="BJ306" s="422"/>
      <c r="BK306" s="422"/>
      <c r="BL306" s="422"/>
      <c r="BM306" s="422"/>
      <c r="BN306" s="422"/>
      <c r="BO306" s="528">
        <v>10.050000000000001</v>
      </c>
      <c r="BP306" s="423">
        <f t="shared" si="12"/>
        <v>32</v>
      </c>
      <c r="BQ306" s="422"/>
      <c r="BR306" s="422"/>
      <c r="BS306" s="422"/>
      <c r="BT306" s="422"/>
      <c r="BU306" s="422"/>
      <c r="BV306" s="422"/>
      <c r="BW306" s="422"/>
      <c r="BX306" s="422"/>
      <c r="BY306" s="422"/>
      <c r="BZ306" s="422"/>
      <c r="CA306" s="422"/>
      <c r="CB306" s="422"/>
      <c r="CC306" s="422"/>
      <c r="CD306" s="422"/>
      <c r="CE306" s="422"/>
      <c r="CF306" s="422"/>
      <c r="CG306" s="547"/>
    </row>
    <row r="307" spans="1:85" ht="16.5" customHeight="1">
      <c r="A307" s="80">
        <v>303</v>
      </c>
      <c r="B307" s="86" t="s">
        <v>1358</v>
      </c>
      <c r="C307" s="88" t="s">
        <v>28</v>
      </c>
      <c r="D307" s="86" t="s">
        <v>2233</v>
      </c>
      <c r="E307" s="86" t="s">
        <v>1336</v>
      </c>
      <c r="F307" s="89" t="s">
        <v>730</v>
      </c>
      <c r="G307" s="90" t="s">
        <v>1359</v>
      </c>
      <c r="H307" s="512">
        <v>4</v>
      </c>
      <c r="I307" s="390" t="s">
        <v>26</v>
      </c>
      <c r="J307" s="390"/>
      <c r="K307" s="88" t="s">
        <v>5123</v>
      </c>
      <c r="L307" s="609">
        <v>2</v>
      </c>
      <c r="M307" s="610">
        <v>1</v>
      </c>
      <c r="N307" s="610">
        <v>1</v>
      </c>
      <c r="O307" s="611">
        <v>10</v>
      </c>
      <c r="P307" s="611">
        <v>5</v>
      </c>
      <c r="Q307" s="611">
        <v>0</v>
      </c>
      <c r="R307" s="611">
        <v>0</v>
      </c>
      <c r="S307" s="611">
        <v>0</v>
      </c>
      <c r="T307" s="611">
        <v>0</v>
      </c>
      <c r="U307" s="612">
        <v>2</v>
      </c>
      <c r="V307" s="612">
        <v>0</v>
      </c>
      <c r="W307" s="612">
        <v>0</v>
      </c>
      <c r="X307" s="612">
        <v>2</v>
      </c>
      <c r="Y307" s="612">
        <v>0</v>
      </c>
      <c r="Z307" s="612">
        <v>0</v>
      </c>
      <c r="AA307" s="612">
        <v>6</v>
      </c>
      <c r="AB307" s="612">
        <v>4</v>
      </c>
      <c r="AC307" s="612">
        <v>0</v>
      </c>
      <c r="AD307" s="612">
        <v>12</v>
      </c>
      <c r="AE307" s="612">
        <v>6</v>
      </c>
      <c r="AF307" s="612">
        <v>0</v>
      </c>
      <c r="AG307" s="612">
        <v>0</v>
      </c>
      <c r="AH307" s="612">
        <v>0</v>
      </c>
      <c r="AI307" s="612">
        <v>0</v>
      </c>
      <c r="AJ307" s="613">
        <v>1</v>
      </c>
      <c r="AK307" s="613">
        <v>0</v>
      </c>
      <c r="AL307" s="613">
        <v>4</v>
      </c>
      <c r="AM307" s="613">
        <v>4</v>
      </c>
      <c r="AN307" s="613">
        <v>0</v>
      </c>
      <c r="AO307" s="614">
        <v>0</v>
      </c>
      <c r="AP307" s="615">
        <v>0</v>
      </c>
      <c r="AQ307" s="616">
        <v>11</v>
      </c>
      <c r="AR307" s="617">
        <v>11</v>
      </c>
      <c r="AS307" s="617">
        <v>11</v>
      </c>
      <c r="AT307" s="618">
        <v>0</v>
      </c>
      <c r="AU307" s="617">
        <v>5</v>
      </c>
      <c r="AV307" s="613">
        <v>1</v>
      </c>
      <c r="AW307" s="613">
        <v>5</v>
      </c>
      <c r="AX307" s="613">
        <v>6</v>
      </c>
      <c r="AY307" s="613">
        <v>7</v>
      </c>
      <c r="AZ307" s="613">
        <v>0</v>
      </c>
      <c r="BA307" s="422"/>
      <c r="BB307" s="422"/>
      <c r="BC307" s="422"/>
      <c r="BD307" s="422"/>
      <c r="BE307" s="422"/>
      <c r="BF307" s="422"/>
      <c r="BG307" s="422"/>
      <c r="BH307" s="422"/>
      <c r="BI307" s="423">
        <f t="shared" si="11"/>
        <v>11</v>
      </c>
      <c r="BJ307" s="422"/>
      <c r="BK307" s="422"/>
      <c r="BL307" s="422"/>
      <c r="BM307" s="422"/>
      <c r="BN307" s="422"/>
      <c r="BO307" s="528">
        <v>0.83330000000000004</v>
      </c>
      <c r="BP307" s="423">
        <f t="shared" si="12"/>
        <v>11</v>
      </c>
      <c r="BQ307" s="422"/>
      <c r="BR307" s="422"/>
      <c r="BS307" s="422"/>
      <c r="BT307" s="422"/>
      <c r="BU307" s="422"/>
      <c r="BV307" s="422"/>
      <c r="BW307" s="422"/>
      <c r="BX307" s="422"/>
      <c r="BY307" s="422"/>
      <c r="BZ307" s="422"/>
      <c r="CA307" s="422"/>
      <c r="CB307" s="422"/>
      <c r="CC307" s="422"/>
      <c r="CD307" s="422"/>
      <c r="CE307" s="422"/>
      <c r="CF307" s="422"/>
      <c r="CG307" s="547"/>
    </row>
    <row r="308" spans="1:85" ht="16.5" customHeight="1">
      <c r="A308" s="81">
        <v>304</v>
      </c>
      <c r="B308" s="86" t="s">
        <v>1360</v>
      </c>
      <c r="C308" s="88" t="s">
        <v>28</v>
      </c>
      <c r="D308" s="86" t="s">
        <v>2233</v>
      </c>
      <c r="E308" s="86" t="s">
        <v>1336</v>
      </c>
      <c r="F308" s="87" t="s">
        <v>727</v>
      </c>
      <c r="G308" s="90" t="s">
        <v>1361</v>
      </c>
      <c r="H308" s="512">
        <v>3</v>
      </c>
      <c r="I308" s="390" t="s">
        <v>2353</v>
      </c>
      <c r="J308" s="390"/>
      <c r="K308" s="88" t="s">
        <v>5123</v>
      </c>
      <c r="L308" s="609">
        <v>2</v>
      </c>
      <c r="M308" s="610">
        <v>1</v>
      </c>
      <c r="N308" s="610">
        <v>1</v>
      </c>
      <c r="O308" s="611">
        <v>7</v>
      </c>
      <c r="P308" s="611">
        <v>0</v>
      </c>
      <c r="Q308" s="611">
        <v>0</v>
      </c>
      <c r="R308" s="611">
        <v>2</v>
      </c>
      <c r="S308" s="611">
        <v>0</v>
      </c>
      <c r="T308" s="611">
        <v>0</v>
      </c>
      <c r="U308" s="612">
        <v>0</v>
      </c>
      <c r="V308" s="612">
        <v>0</v>
      </c>
      <c r="W308" s="612">
        <v>0</v>
      </c>
      <c r="X308" s="612">
        <v>0</v>
      </c>
      <c r="Y308" s="612">
        <v>0</v>
      </c>
      <c r="Z308" s="612">
        <v>0</v>
      </c>
      <c r="AA308" s="612">
        <v>0</v>
      </c>
      <c r="AB308" s="612">
        <v>0</v>
      </c>
      <c r="AC308" s="612">
        <v>0</v>
      </c>
      <c r="AD308" s="612">
        <v>15</v>
      </c>
      <c r="AE308" s="612">
        <v>1</v>
      </c>
      <c r="AF308" s="612">
        <v>0</v>
      </c>
      <c r="AG308" s="612">
        <v>0</v>
      </c>
      <c r="AH308" s="612">
        <v>0</v>
      </c>
      <c r="AI308" s="612">
        <v>0</v>
      </c>
      <c r="AJ308" s="613">
        <v>1</v>
      </c>
      <c r="AK308" s="613">
        <v>0</v>
      </c>
      <c r="AL308" s="613">
        <v>3</v>
      </c>
      <c r="AM308" s="613">
        <v>3</v>
      </c>
      <c r="AN308" s="613">
        <v>0</v>
      </c>
      <c r="AO308" s="614">
        <v>0</v>
      </c>
      <c r="AP308" s="615">
        <v>0</v>
      </c>
      <c r="AQ308" s="616">
        <v>10</v>
      </c>
      <c r="AR308" s="617">
        <v>10</v>
      </c>
      <c r="AS308" s="617">
        <v>10</v>
      </c>
      <c r="AT308" s="618">
        <v>0</v>
      </c>
      <c r="AU308" s="617">
        <v>5</v>
      </c>
      <c r="AV308" s="613">
        <v>1</v>
      </c>
      <c r="AW308" s="613">
        <v>4</v>
      </c>
      <c r="AX308" s="613">
        <v>10</v>
      </c>
      <c r="AY308" s="613">
        <v>2</v>
      </c>
      <c r="AZ308" s="613">
        <v>0</v>
      </c>
      <c r="BA308" s="422"/>
      <c r="BB308" s="422"/>
      <c r="BC308" s="422"/>
      <c r="BD308" s="422"/>
      <c r="BE308" s="422"/>
      <c r="BF308" s="422"/>
      <c r="BG308" s="422"/>
      <c r="BH308" s="422"/>
      <c r="BI308" s="423">
        <f t="shared" si="11"/>
        <v>10</v>
      </c>
      <c r="BJ308" s="422"/>
      <c r="BK308" s="422"/>
      <c r="BL308" s="422"/>
      <c r="BM308" s="422"/>
      <c r="BN308" s="422"/>
      <c r="BO308" s="528">
        <v>8.1329999999999991</v>
      </c>
      <c r="BP308" s="423">
        <f t="shared" si="12"/>
        <v>10</v>
      </c>
      <c r="BQ308" s="422"/>
      <c r="BR308" s="422"/>
      <c r="BS308" s="422"/>
      <c r="BT308" s="422"/>
      <c r="BU308" s="422"/>
      <c r="BV308" s="422"/>
      <c r="BW308" s="422"/>
      <c r="BX308" s="422"/>
      <c r="BY308" s="422"/>
      <c r="BZ308" s="422"/>
      <c r="CA308" s="422"/>
      <c r="CB308" s="422"/>
      <c r="CC308" s="422"/>
      <c r="CD308" s="422"/>
      <c r="CE308" s="422"/>
      <c r="CF308" s="422"/>
      <c r="CG308" s="547"/>
    </row>
    <row r="309" spans="1:85" ht="16.5" customHeight="1">
      <c r="A309" s="80">
        <v>305</v>
      </c>
      <c r="B309" s="86" t="s">
        <v>1362</v>
      </c>
      <c r="C309" s="88" t="s">
        <v>28</v>
      </c>
      <c r="D309" s="86" t="s">
        <v>2233</v>
      </c>
      <c r="E309" s="86" t="s">
        <v>1336</v>
      </c>
      <c r="F309" s="87" t="s">
        <v>727</v>
      </c>
      <c r="G309" s="90" t="s">
        <v>1363</v>
      </c>
      <c r="H309" s="512">
        <v>1</v>
      </c>
      <c r="I309" s="390" t="s">
        <v>2353</v>
      </c>
      <c r="J309" s="390"/>
      <c r="K309" s="88" t="s">
        <v>5123</v>
      </c>
      <c r="L309" s="609">
        <v>2</v>
      </c>
      <c r="M309" s="610">
        <v>1</v>
      </c>
      <c r="N309" s="610">
        <v>1</v>
      </c>
      <c r="O309" s="611">
        <v>1</v>
      </c>
      <c r="P309" s="611">
        <v>0</v>
      </c>
      <c r="Q309" s="611">
        <v>0</v>
      </c>
      <c r="R309" s="611">
        <v>0</v>
      </c>
      <c r="S309" s="611">
        <v>0</v>
      </c>
      <c r="T309" s="611">
        <v>0</v>
      </c>
      <c r="U309" s="612">
        <v>0</v>
      </c>
      <c r="V309" s="612">
        <v>0</v>
      </c>
      <c r="W309" s="612">
        <v>0</v>
      </c>
      <c r="X309" s="612">
        <v>0</v>
      </c>
      <c r="Y309" s="612">
        <v>0</v>
      </c>
      <c r="Z309" s="612">
        <v>0</v>
      </c>
      <c r="AA309" s="612">
        <v>0</v>
      </c>
      <c r="AB309" s="612">
        <v>0</v>
      </c>
      <c r="AC309" s="612">
        <v>0</v>
      </c>
      <c r="AD309" s="612">
        <v>3</v>
      </c>
      <c r="AE309" s="612">
        <v>1</v>
      </c>
      <c r="AF309" s="612">
        <v>0</v>
      </c>
      <c r="AG309" s="612">
        <v>0</v>
      </c>
      <c r="AH309" s="612">
        <v>0</v>
      </c>
      <c r="AI309" s="612">
        <v>0</v>
      </c>
      <c r="AJ309" s="613">
        <v>1</v>
      </c>
      <c r="AK309" s="613">
        <v>0</v>
      </c>
      <c r="AL309" s="613">
        <v>1</v>
      </c>
      <c r="AM309" s="613">
        <v>1</v>
      </c>
      <c r="AN309" s="613">
        <v>0</v>
      </c>
      <c r="AO309" s="614">
        <v>0</v>
      </c>
      <c r="AP309" s="615">
        <v>0</v>
      </c>
      <c r="AQ309" s="616">
        <v>3</v>
      </c>
      <c r="AR309" s="617">
        <v>3</v>
      </c>
      <c r="AS309" s="617">
        <v>3</v>
      </c>
      <c r="AT309" s="618">
        <v>0</v>
      </c>
      <c r="AU309" s="617">
        <v>3</v>
      </c>
      <c r="AV309" s="613">
        <v>1</v>
      </c>
      <c r="AW309" s="613">
        <v>2</v>
      </c>
      <c r="AX309" s="613">
        <v>3</v>
      </c>
      <c r="AY309" s="613">
        <v>2</v>
      </c>
      <c r="AZ309" s="613">
        <v>0</v>
      </c>
      <c r="BA309" s="422"/>
      <c r="BB309" s="422"/>
      <c r="BC309" s="422"/>
      <c r="BD309" s="422"/>
      <c r="BE309" s="422"/>
      <c r="BF309" s="422"/>
      <c r="BG309" s="422"/>
      <c r="BH309" s="422"/>
      <c r="BI309" s="423">
        <f t="shared" si="11"/>
        <v>3</v>
      </c>
      <c r="BJ309" s="422"/>
      <c r="BK309" s="422"/>
      <c r="BL309" s="422"/>
      <c r="BM309" s="422"/>
      <c r="BN309" s="422"/>
      <c r="BO309" s="528">
        <v>3.67</v>
      </c>
      <c r="BP309" s="423">
        <f t="shared" si="12"/>
        <v>3</v>
      </c>
      <c r="BQ309" s="422"/>
      <c r="BR309" s="422"/>
      <c r="BS309" s="422"/>
      <c r="BT309" s="422"/>
      <c r="BU309" s="422"/>
      <c r="BV309" s="422"/>
      <c r="BW309" s="422"/>
      <c r="BX309" s="422"/>
      <c r="BY309" s="422"/>
      <c r="BZ309" s="422"/>
      <c r="CA309" s="422"/>
      <c r="CB309" s="422"/>
      <c r="CC309" s="422"/>
      <c r="CD309" s="422"/>
      <c r="CE309" s="422"/>
      <c r="CF309" s="422"/>
      <c r="CG309" s="547"/>
    </row>
    <row r="310" spans="1:85" ht="16.5" customHeight="1">
      <c r="A310" s="80">
        <v>306</v>
      </c>
      <c r="B310" s="86" t="s">
        <v>1364</v>
      </c>
      <c r="C310" s="88" t="s">
        <v>28</v>
      </c>
      <c r="D310" s="86" t="s">
        <v>2233</v>
      </c>
      <c r="E310" s="86" t="s">
        <v>1336</v>
      </c>
      <c r="F310" s="87" t="s">
        <v>727</v>
      </c>
      <c r="G310" s="90" t="s">
        <v>1365</v>
      </c>
      <c r="H310" s="512">
        <v>3</v>
      </c>
      <c r="I310" s="390" t="s">
        <v>2353</v>
      </c>
      <c r="J310" s="390" t="s">
        <v>35</v>
      </c>
      <c r="K310" s="88" t="s">
        <v>5123</v>
      </c>
      <c r="L310" s="609">
        <v>3</v>
      </c>
      <c r="M310" s="610">
        <v>1</v>
      </c>
      <c r="N310" s="610">
        <v>1</v>
      </c>
      <c r="O310" s="611">
        <v>10</v>
      </c>
      <c r="P310" s="611">
        <v>0</v>
      </c>
      <c r="Q310" s="611">
        <v>0</v>
      </c>
      <c r="R310" s="611">
        <v>0</v>
      </c>
      <c r="S310" s="611">
        <v>0</v>
      </c>
      <c r="T310" s="611">
        <v>0</v>
      </c>
      <c r="U310" s="612">
        <v>10</v>
      </c>
      <c r="V310" s="612">
        <v>0</v>
      </c>
      <c r="W310" s="612">
        <v>0</v>
      </c>
      <c r="X310" s="612">
        <v>10</v>
      </c>
      <c r="Y310" s="612">
        <v>0</v>
      </c>
      <c r="Z310" s="612">
        <v>0</v>
      </c>
      <c r="AA310" s="612">
        <v>3</v>
      </c>
      <c r="AB310" s="612">
        <v>1</v>
      </c>
      <c r="AC310" s="612">
        <v>0</v>
      </c>
      <c r="AD310" s="612">
        <v>8</v>
      </c>
      <c r="AE310" s="612">
        <v>0</v>
      </c>
      <c r="AF310" s="612">
        <v>0</v>
      </c>
      <c r="AG310" s="612">
        <v>0</v>
      </c>
      <c r="AH310" s="612">
        <v>0</v>
      </c>
      <c r="AI310" s="612">
        <v>0</v>
      </c>
      <c r="AJ310" s="613">
        <v>1</v>
      </c>
      <c r="AK310" s="613">
        <v>0</v>
      </c>
      <c r="AL310" s="613">
        <v>5</v>
      </c>
      <c r="AM310" s="613">
        <v>5</v>
      </c>
      <c r="AN310" s="613">
        <v>0</v>
      </c>
      <c r="AO310" s="614">
        <v>0</v>
      </c>
      <c r="AP310" s="615">
        <v>0</v>
      </c>
      <c r="AQ310" s="616">
        <v>28</v>
      </c>
      <c r="AR310" s="617">
        <v>28</v>
      </c>
      <c r="AS310" s="617">
        <v>28</v>
      </c>
      <c r="AT310" s="618">
        <v>0</v>
      </c>
      <c r="AU310" s="617">
        <v>8</v>
      </c>
      <c r="AV310" s="613">
        <v>1</v>
      </c>
      <c r="AW310" s="613">
        <v>5</v>
      </c>
      <c r="AX310" s="613">
        <v>28</v>
      </c>
      <c r="AY310" s="613">
        <v>2</v>
      </c>
      <c r="AZ310" s="613">
        <v>0</v>
      </c>
      <c r="BA310" s="422"/>
      <c r="BB310" s="422"/>
      <c r="BC310" s="422"/>
      <c r="BD310" s="422"/>
      <c r="BE310" s="422"/>
      <c r="BF310" s="422"/>
      <c r="BG310" s="422"/>
      <c r="BH310" s="422"/>
      <c r="BI310" s="423">
        <f t="shared" si="11"/>
        <v>28</v>
      </c>
      <c r="BJ310" s="422"/>
      <c r="BK310" s="422"/>
      <c r="BL310" s="422"/>
      <c r="BM310" s="422"/>
      <c r="BN310" s="422"/>
      <c r="BO310" s="528">
        <v>3.6859999999999999</v>
      </c>
      <c r="BP310" s="423">
        <f t="shared" si="12"/>
        <v>28</v>
      </c>
      <c r="BQ310" s="422"/>
      <c r="BR310" s="422"/>
      <c r="BS310" s="422"/>
      <c r="BT310" s="422"/>
      <c r="BU310" s="422"/>
      <c r="BV310" s="422"/>
      <c r="BW310" s="422"/>
      <c r="BX310" s="422"/>
      <c r="BY310" s="422"/>
      <c r="BZ310" s="422"/>
      <c r="CA310" s="422"/>
      <c r="CB310" s="422"/>
      <c r="CC310" s="422"/>
      <c r="CD310" s="422"/>
      <c r="CE310" s="422"/>
      <c r="CF310" s="422"/>
      <c r="CG310" s="547"/>
    </row>
    <row r="311" spans="1:85" ht="16.5" customHeight="1">
      <c r="A311" s="81">
        <v>307</v>
      </c>
      <c r="B311" s="86" t="s">
        <v>1366</v>
      </c>
      <c r="C311" s="88" t="s">
        <v>28</v>
      </c>
      <c r="D311" s="86" t="s">
        <v>2233</v>
      </c>
      <c r="E311" s="86" t="s">
        <v>1336</v>
      </c>
      <c r="F311" s="87" t="s">
        <v>727</v>
      </c>
      <c r="G311" s="90" t="s">
        <v>1367</v>
      </c>
      <c r="H311" s="512">
        <v>6</v>
      </c>
      <c r="I311" s="390" t="s">
        <v>4038</v>
      </c>
      <c r="J311" s="390" t="s">
        <v>35</v>
      </c>
      <c r="K311" s="88" t="s">
        <v>5123</v>
      </c>
      <c r="L311" s="609">
        <v>3</v>
      </c>
      <c r="M311" s="610">
        <v>1</v>
      </c>
      <c r="N311" s="610">
        <v>1</v>
      </c>
      <c r="O311" s="611">
        <v>17</v>
      </c>
      <c r="P311" s="611">
        <v>1</v>
      </c>
      <c r="Q311" s="611">
        <v>0</v>
      </c>
      <c r="R311" s="611">
        <v>2</v>
      </c>
      <c r="S311" s="611">
        <v>0</v>
      </c>
      <c r="T311" s="611">
        <v>0</v>
      </c>
      <c r="U311" s="612">
        <v>5</v>
      </c>
      <c r="V311" s="612">
        <v>1</v>
      </c>
      <c r="W311" s="612">
        <v>0</v>
      </c>
      <c r="X311" s="612">
        <v>5</v>
      </c>
      <c r="Y311" s="612">
        <v>1</v>
      </c>
      <c r="Z311" s="612">
        <v>0</v>
      </c>
      <c r="AA311" s="612">
        <v>10</v>
      </c>
      <c r="AB311" s="612">
        <v>2</v>
      </c>
      <c r="AC311" s="612">
        <v>0</v>
      </c>
      <c r="AD311" s="612">
        <v>18</v>
      </c>
      <c r="AE311" s="612">
        <v>0</v>
      </c>
      <c r="AF311" s="612">
        <v>0</v>
      </c>
      <c r="AG311" s="612">
        <v>0</v>
      </c>
      <c r="AH311" s="612">
        <v>0</v>
      </c>
      <c r="AI311" s="612">
        <v>0</v>
      </c>
      <c r="AJ311" s="613">
        <v>1</v>
      </c>
      <c r="AK311" s="613">
        <v>0</v>
      </c>
      <c r="AL311" s="613">
        <v>8</v>
      </c>
      <c r="AM311" s="613">
        <v>8</v>
      </c>
      <c r="AN311" s="613">
        <v>0</v>
      </c>
      <c r="AO311" s="614">
        <v>0</v>
      </c>
      <c r="AP311" s="615">
        <v>0</v>
      </c>
      <c r="AQ311" s="616">
        <v>39</v>
      </c>
      <c r="AR311" s="617">
        <v>39</v>
      </c>
      <c r="AS311" s="617">
        <v>39</v>
      </c>
      <c r="AT311" s="618">
        <v>0</v>
      </c>
      <c r="AU311" s="617">
        <v>7</v>
      </c>
      <c r="AV311" s="613">
        <v>1</v>
      </c>
      <c r="AW311" s="613">
        <v>8</v>
      </c>
      <c r="AX311" s="613">
        <v>39</v>
      </c>
      <c r="AY311" s="613">
        <v>2</v>
      </c>
      <c r="AZ311" s="613">
        <v>0</v>
      </c>
      <c r="BA311" s="422"/>
      <c r="BB311" s="422"/>
      <c r="BC311" s="422"/>
      <c r="BD311" s="422"/>
      <c r="BE311" s="422"/>
      <c r="BF311" s="422"/>
      <c r="BG311" s="422"/>
      <c r="BH311" s="422"/>
      <c r="BI311" s="423">
        <f t="shared" si="11"/>
        <v>39</v>
      </c>
      <c r="BJ311" s="422"/>
      <c r="BK311" s="422"/>
      <c r="BL311" s="422"/>
      <c r="BM311" s="422"/>
      <c r="BN311" s="422"/>
      <c r="BO311" s="528">
        <v>3.8580000000000001</v>
      </c>
      <c r="BP311" s="423">
        <f t="shared" si="12"/>
        <v>39</v>
      </c>
      <c r="BQ311" s="422"/>
      <c r="BR311" s="422"/>
      <c r="BS311" s="422"/>
      <c r="BT311" s="422"/>
      <c r="BU311" s="422"/>
      <c r="BV311" s="422"/>
      <c r="BW311" s="422"/>
      <c r="BX311" s="422"/>
      <c r="BY311" s="422"/>
      <c r="BZ311" s="422"/>
      <c r="CA311" s="422"/>
      <c r="CB311" s="422"/>
      <c r="CC311" s="422"/>
      <c r="CD311" s="422"/>
      <c r="CE311" s="422"/>
      <c r="CF311" s="422"/>
      <c r="CG311" s="547"/>
    </row>
    <row r="312" spans="1:85" ht="16.5" customHeight="1">
      <c r="A312" s="80">
        <v>308</v>
      </c>
      <c r="B312" s="86" t="s">
        <v>1368</v>
      </c>
      <c r="C312" s="88" t="s">
        <v>28</v>
      </c>
      <c r="D312" s="86" t="s">
        <v>2233</v>
      </c>
      <c r="E312" s="86" t="s">
        <v>1336</v>
      </c>
      <c r="F312" s="87" t="s">
        <v>727</v>
      </c>
      <c r="G312" s="90" t="s">
        <v>1369</v>
      </c>
      <c r="H312" s="512">
        <v>4</v>
      </c>
      <c r="I312" s="390" t="s">
        <v>26</v>
      </c>
      <c r="J312" s="390" t="s">
        <v>35</v>
      </c>
      <c r="K312" s="88" t="s">
        <v>5123</v>
      </c>
      <c r="L312" s="522">
        <v>3</v>
      </c>
      <c r="M312" s="367">
        <v>1</v>
      </c>
      <c r="N312" s="367">
        <v>1</v>
      </c>
      <c r="O312" s="523">
        <v>18</v>
      </c>
      <c r="P312" s="523">
        <v>1</v>
      </c>
      <c r="Q312" s="523">
        <v>0</v>
      </c>
      <c r="R312" s="523">
        <v>5</v>
      </c>
      <c r="S312" s="523">
        <v>0</v>
      </c>
      <c r="T312" s="523">
        <v>0</v>
      </c>
      <c r="U312" s="524">
        <v>2</v>
      </c>
      <c r="V312" s="524">
        <v>0</v>
      </c>
      <c r="W312" s="524">
        <v>0</v>
      </c>
      <c r="X312" s="524">
        <v>2</v>
      </c>
      <c r="Y312" s="524">
        <v>0</v>
      </c>
      <c r="Z312" s="524">
        <v>0</v>
      </c>
      <c r="AA312" s="524">
        <v>0</v>
      </c>
      <c r="AB312" s="524">
        <v>0</v>
      </c>
      <c r="AC312" s="524">
        <v>0</v>
      </c>
      <c r="AD312" s="524">
        <v>34</v>
      </c>
      <c r="AE312" s="524">
        <v>2</v>
      </c>
      <c r="AF312" s="524">
        <v>0</v>
      </c>
      <c r="AG312" s="524">
        <v>0</v>
      </c>
      <c r="AH312" s="524">
        <v>0</v>
      </c>
      <c r="AI312" s="524">
        <v>0</v>
      </c>
      <c r="AJ312" s="395">
        <v>1</v>
      </c>
      <c r="AK312" s="395">
        <v>0</v>
      </c>
      <c r="AL312" s="395">
        <v>6</v>
      </c>
      <c r="AM312" s="395">
        <v>6</v>
      </c>
      <c r="AN312" s="395">
        <v>0</v>
      </c>
      <c r="AO312" s="525">
        <v>0</v>
      </c>
      <c r="AP312" s="396">
        <v>0</v>
      </c>
      <c r="AQ312" s="526">
        <v>34</v>
      </c>
      <c r="AR312" s="527">
        <v>34</v>
      </c>
      <c r="AS312" s="527">
        <v>34</v>
      </c>
      <c r="AT312" s="608">
        <v>0</v>
      </c>
      <c r="AU312" s="527">
        <v>9</v>
      </c>
      <c r="AV312" s="395">
        <v>1</v>
      </c>
      <c r="AW312" s="395">
        <v>6</v>
      </c>
      <c r="AX312" s="395">
        <v>34</v>
      </c>
      <c r="AY312" s="395">
        <v>2</v>
      </c>
      <c r="AZ312" s="395">
        <v>0</v>
      </c>
      <c r="BA312" s="422"/>
      <c r="BB312" s="422"/>
      <c r="BC312" s="422"/>
      <c r="BD312" s="422"/>
      <c r="BE312" s="422"/>
      <c r="BF312" s="422"/>
      <c r="BG312" s="422"/>
      <c r="BH312" s="422"/>
      <c r="BI312" s="423">
        <f t="shared" si="11"/>
        <v>34</v>
      </c>
      <c r="BJ312" s="422"/>
      <c r="BK312" s="422"/>
      <c r="BL312" s="422"/>
      <c r="BM312" s="422"/>
      <c r="BN312" s="422"/>
      <c r="BO312" s="528">
        <v>6.24</v>
      </c>
      <c r="BP312" s="423">
        <f t="shared" si="12"/>
        <v>34</v>
      </c>
      <c r="BQ312" s="422"/>
      <c r="BR312" s="422"/>
      <c r="BS312" s="422"/>
      <c r="BT312" s="422"/>
      <c r="BU312" s="422"/>
      <c r="BV312" s="422"/>
      <c r="BW312" s="422"/>
      <c r="BX312" s="422"/>
      <c r="BY312" s="422"/>
      <c r="BZ312" s="422"/>
      <c r="CA312" s="422"/>
      <c r="CB312" s="422"/>
      <c r="CC312" s="422"/>
      <c r="CD312" s="422"/>
      <c r="CE312" s="422"/>
      <c r="CF312" s="422"/>
      <c r="CG312" s="547"/>
    </row>
    <row r="313" spans="1:85" ht="16.5" customHeight="1">
      <c r="A313" s="80">
        <v>309</v>
      </c>
      <c r="B313" s="86" t="s">
        <v>1370</v>
      </c>
      <c r="C313" s="88" t="s">
        <v>28</v>
      </c>
      <c r="D313" s="86" t="s">
        <v>2233</v>
      </c>
      <c r="E313" s="86" t="s">
        <v>1336</v>
      </c>
      <c r="F313" s="91" t="s">
        <v>724</v>
      </c>
      <c r="G313" s="90" t="s">
        <v>1371</v>
      </c>
      <c r="H313" s="512">
        <v>4</v>
      </c>
      <c r="I313" s="390" t="s">
        <v>26</v>
      </c>
      <c r="J313" s="390" t="s">
        <v>35</v>
      </c>
      <c r="K313" s="88" t="s">
        <v>5123</v>
      </c>
      <c r="L313" s="522">
        <v>3</v>
      </c>
      <c r="M313" s="367">
        <v>1</v>
      </c>
      <c r="N313" s="367">
        <v>1</v>
      </c>
      <c r="O313" s="523">
        <v>10</v>
      </c>
      <c r="P313" s="523">
        <v>7</v>
      </c>
      <c r="Q313" s="523">
        <v>0</v>
      </c>
      <c r="R313" s="523">
        <v>1</v>
      </c>
      <c r="S313" s="523">
        <v>1</v>
      </c>
      <c r="T313" s="523">
        <v>0</v>
      </c>
      <c r="U313" s="524">
        <v>2</v>
      </c>
      <c r="V313" s="524">
        <v>0</v>
      </c>
      <c r="W313" s="524">
        <v>0</v>
      </c>
      <c r="X313" s="524">
        <v>2</v>
      </c>
      <c r="Y313" s="524">
        <v>0</v>
      </c>
      <c r="Z313" s="524">
        <v>0</v>
      </c>
      <c r="AA313" s="524">
        <v>12</v>
      </c>
      <c r="AB313" s="524">
        <v>5</v>
      </c>
      <c r="AC313" s="524">
        <v>0</v>
      </c>
      <c r="AD313" s="524">
        <v>10</v>
      </c>
      <c r="AE313" s="524">
        <v>3</v>
      </c>
      <c r="AF313" s="524">
        <v>0</v>
      </c>
      <c r="AG313" s="524">
        <v>0</v>
      </c>
      <c r="AH313" s="524">
        <v>0</v>
      </c>
      <c r="AI313" s="524">
        <v>0</v>
      </c>
      <c r="AJ313" s="395">
        <v>1</v>
      </c>
      <c r="AK313" s="395">
        <v>0</v>
      </c>
      <c r="AL313" s="395">
        <v>14</v>
      </c>
      <c r="AM313" s="395">
        <v>14</v>
      </c>
      <c r="AN313" s="395">
        <v>0</v>
      </c>
      <c r="AO313" s="525">
        <v>0</v>
      </c>
      <c r="AP313" s="396">
        <v>0</v>
      </c>
      <c r="AQ313" s="526">
        <v>57</v>
      </c>
      <c r="AR313" s="527">
        <v>57</v>
      </c>
      <c r="AS313" s="527">
        <v>57</v>
      </c>
      <c r="AT313" s="608">
        <v>0</v>
      </c>
      <c r="AU313" s="527">
        <v>7</v>
      </c>
      <c r="AV313" s="395">
        <v>1</v>
      </c>
      <c r="AW313" s="395">
        <v>11</v>
      </c>
      <c r="AX313" s="395">
        <v>56</v>
      </c>
      <c r="AY313" s="395">
        <v>2</v>
      </c>
      <c r="AZ313" s="395">
        <v>0</v>
      </c>
      <c r="BA313" s="422"/>
      <c r="BB313" s="422"/>
      <c r="BC313" s="422"/>
      <c r="BD313" s="422"/>
      <c r="BE313" s="422"/>
      <c r="BF313" s="422"/>
      <c r="BG313" s="422"/>
      <c r="BH313" s="422"/>
      <c r="BI313" s="423">
        <f t="shared" si="11"/>
        <v>57</v>
      </c>
      <c r="BJ313" s="422"/>
      <c r="BK313" s="422"/>
      <c r="BL313" s="422"/>
      <c r="BM313" s="422"/>
      <c r="BN313" s="422"/>
      <c r="BO313" s="528">
        <v>0.80337000000000003</v>
      </c>
      <c r="BP313" s="423">
        <f t="shared" si="12"/>
        <v>57</v>
      </c>
      <c r="BQ313" s="422"/>
      <c r="BR313" s="422"/>
      <c r="BS313" s="422"/>
      <c r="BT313" s="422"/>
      <c r="BU313" s="422"/>
      <c r="BV313" s="422"/>
      <c r="BW313" s="422"/>
      <c r="BX313" s="422"/>
      <c r="BY313" s="422"/>
      <c r="BZ313" s="422"/>
      <c r="CA313" s="422"/>
      <c r="CB313" s="422"/>
      <c r="CC313" s="422"/>
      <c r="CD313" s="422"/>
      <c r="CE313" s="422"/>
      <c r="CF313" s="422"/>
      <c r="CG313" s="547"/>
    </row>
    <row r="314" spans="1:85" ht="16.5" customHeight="1">
      <c r="A314" s="81">
        <v>310</v>
      </c>
      <c r="B314" s="86" t="s">
        <v>1372</v>
      </c>
      <c r="C314" s="88" t="s">
        <v>28</v>
      </c>
      <c r="D314" s="86" t="s">
        <v>2233</v>
      </c>
      <c r="E314" s="86" t="s">
        <v>1336</v>
      </c>
      <c r="F314" s="89" t="s">
        <v>730</v>
      </c>
      <c r="G314" s="90" t="s">
        <v>1373</v>
      </c>
      <c r="H314" s="512">
        <v>4</v>
      </c>
      <c r="I314" s="390" t="s">
        <v>26</v>
      </c>
      <c r="J314" s="390" t="s">
        <v>35</v>
      </c>
      <c r="K314" s="88" t="s">
        <v>5123</v>
      </c>
      <c r="L314" s="522">
        <v>3</v>
      </c>
      <c r="M314" s="367">
        <v>1</v>
      </c>
      <c r="N314" s="367">
        <v>1</v>
      </c>
      <c r="O314" s="523">
        <v>17</v>
      </c>
      <c r="P314" s="523">
        <v>0</v>
      </c>
      <c r="Q314" s="523">
        <v>0</v>
      </c>
      <c r="R314" s="523">
        <v>1</v>
      </c>
      <c r="S314" s="523">
        <v>0</v>
      </c>
      <c r="T314" s="523">
        <v>0</v>
      </c>
      <c r="U314" s="524">
        <v>4</v>
      </c>
      <c r="V314" s="524">
        <v>0</v>
      </c>
      <c r="W314" s="524">
        <v>0</v>
      </c>
      <c r="X314" s="524">
        <v>4</v>
      </c>
      <c r="Y314" s="524">
        <v>0</v>
      </c>
      <c r="Z314" s="524">
        <v>0</v>
      </c>
      <c r="AA314" s="524">
        <v>9</v>
      </c>
      <c r="AB314" s="524">
        <v>1</v>
      </c>
      <c r="AC314" s="524">
        <v>0</v>
      </c>
      <c r="AD314" s="524">
        <v>20</v>
      </c>
      <c r="AE314" s="524">
        <v>0</v>
      </c>
      <c r="AF314" s="524">
        <v>0</v>
      </c>
      <c r="AG314" s="524">
        <v>0</v>
      </c>
      <c r="AH314" s="524">
        <v>0</v>
      </c>
      <c r="AI314" s="524">
        <v>0</v>
      </c>
      <c r="AJ314" s="395">
        <v>1</v>
      </c>
      <c r="AK314" s="395">
        <v>0</v>
      </c>
      <c r="AL314" s="395">
        <v>8</v>
      </c>
      <c r="AM314" s="395">
        <v>8</v>
      </c>
      <c r="AN314" s="395">
        <v>0</v>
      </c>
      <c r="AO314" s="525">
        <v>0</v>
      </c>
      <c r="AP314" s="396">
        <v>0</v>
      </c>
      <c r="AQ314" s="526">
        <v>29</v>
      </c>
      <c r="AR314" s="527">
        <v>29</v>
      </c>
      <c r="AS314" s="527">
        <v>29</v>
      </c>
      <c r="AT314" s="608">
        <v>0</v>
      </c>
      <c r="AU314" s="527">
        <v>7</v>
      </c>
      <c r="AV314" s="395">
        <v>1</v>
      </c>
      <c r="AW314" s="395">
        <v>5</v>
      </c>
      <c r="AX314" s="395">
        <v>29</v>
      </c>
      <c r="AY314" s="395">
        <v>2</v>
      </c>
      <c r="AZ314" s="395">
        <v>0</v>
      </c>
      <c r="BA314" s="422"/>
      <c r="BB314" s="422"/>
      <c r="BC314" s="422"/>
      <c r="BD314" s="422"/>
      <c r="BE314" s="422"/>
      <c r="BF314" s="422"/>
      <c r="BG314" s="422"/>
      <c r="BH314" s="422"/>
      <c r="BI314" s="423">
        <f t="shared" si="11"/>
        <v>29</v>
      </c>
      <c r="BJ314" s="422"/>
      <c r="BK314" s="422"/>
      <c r="BL314" s="422"/>
      <c r="BM314" s="422"/>
      <c r="BN314" s="422"/>
      <c r="BO314" s="528">
        <v>3.35</v>
      </c>
      <c r="BP314" s="423">
        <f t="shared" si="12"/>
        <v>29</v>
      </c>
      <c r="BQ314" s="422"/>
      <c r="BR314" s="422"/>
      <c r="BS314" s="422"/>
      <c r="BT314" s="422"/>
      <c r="BU314" s="422"/>
      <c r="BV314" s="422"/>
      <c r="BW314" s="422"/>
      <c r="BX314" s="422"/>
      <c r="BY314" s="422"/>
      <c r="BZ314" s="422"/>
      <c r="CA314" s="422"/>
      <c r="CB314" s="422"/>
      <c r="CC314" s="422"/>
      <c r="CD314" s="422"/>
      <c r="CE314" s="422"/>
      <c r="CF314" s="422"/>
      <c r="CG314" s="547"/>
    </row>
    <row r="315" spans="1:85" ht="16.5" customHeight="1">
      <c r="A315" s="80">
        <v>311</v>
      </c>
      <c r="B315" s="86" t="s">
        <v>1374</v>
      </c>
      <c r="C315" s="88" t="s">
        <v>28</v>
      </c>
      <c r="D315" s="86" t="s">
        <v>2233</v>
      </c>
      <c r="E315" s="86" t="s">
        <v>1336</v>
      </c>
      <c r="F315" s="87" t="s">
        <v>727</v>
      </c>
      <c r="G315" s="90" t="s">
        <v>1375</v>
      </c>
      <c r="H315" s="512">
        <v>4</v>
      </c>
      <c r="I315" s="390" t="s">
        <v>2353</v>
      </c>
      <c r="J315" s="390"/>
      <c r="K315" s="88" t="s">
        <v>5123</v>
      </c>
      <c r="L315" s="522">
        <v>2</v>
      </c>
      <c r="M315" s="367">
        <v>1</v>
      </c>
      <c r="N315" s="367">
        <v>1</v>
      </c>
      <c r="O315" s="523">
        <v>7</v>
      </c>
      <c r="P315" s="523">
        <v>1</v>
      </c>
      <c r="Q315" s="523">
        <v>0</v>
      </c>
      <c r="R315" s="523">
        <v>0</v>
      </c>
      <c r="S315" s="523">
        <v>0</v>
      </c>
      <c r="T315" s="523">
        <v>0</v>
      </c>
      <c r="U315" s="524">
        <v>2</v>
      </c>
      <c r="V315" s="524">
        <v>0</v>
      </c>
      <c r="W315" s="524">
        <v>0</v>
      </c>
      <c r="X315" s="524">
        <v>2</v>
      </c>
      <c r="Y315" s="524">
        <v>0</v>
      </c>
      <c r="Z315" s="524">
        <v>0</v>
      </c>
      <c r="AA315" s="524">
        <v>3</v>
      </c>
      <c r="AB315" s="524">
        <v>3</v>
      </c>
      <c r="AC315" s="524">
        <v>0</v>
      </c>
      <c r="AD315" s="524">
        <v>10</v>
      </c>
      <c r="AE315" s="524">
        <v>0</v>
      </c>
      <c r="AF315" s="524">
        <v>0</v>
      </c>
      <c r="AG315" s="524">
        <v>0</v>
      </c>
      <c r="AH315" s="524">
        <v>0</v>
      </c>
      <c r="AI315" s="524">
        <v>0</v>
      </c>
      <c r="AJ315" s="395">
        <v>1</v>
      </c>
      <c r="AK315" s="395">
        <v>0</v>
      </c>
      <c r="AL315" s="395">
        <v>7</v>
      </c>
      <c r="AM315" s="395">
        <v>7</v>
      </c>
      <c r="AN315" s="395">
        <v>0</v>
      </c>
      <c r="AO315" s="525">
        <v>0</v>
      </c>
      <c r="AP315" s="396">
        <v>0</v>
      </c>
      <c r="AQ315" s="526">
        <v>27</v>
      </c>
      <c r="AR315" s="527">
        <v>27</v>
      </c>
      <c r="AS315" s="527">
        <v>27</v>
      </c>
      <c r="AT315" s="608">
        <v>0</v>
      </c>
      <c r="AU315" s="527">
        <v>6</v>
      </c>
      <c r="AV315" s="395">
        <v>1</v>
      </c>
      <c r="AW315" s="395">
        <v>8</v>
      </c>
      <c r="AX315" s="395">
        <v>27</v>
      </c>
      <c r="AY315" s="395">
        <v>2</v>
      </c>
      <c r="AZ315" s="395">
        <v>0</v>
      </c>
      <c r="BA315" s="422"/>
      <c r="BB315" s="422"/>
      <c r="BC315" s="422"/>
      <c r="BD315" s="422"/>
      <c r="BE315" s="422"/>
      <c r="BF315" s="422"/>
      <c r="BG315" s="422"/>
      <c r="BH315" s="422"/>
      <c r="BI315" s="423">
        <f t="shared" si="11"/>
        <v>27</v>
      </c>
      <c r="BJ315" s="422"/>
      <c r="BK315" s="422"/>
      <c r="BL315" s="422"/>
      <c r="BM315" s="422"/>
      <c r="BN315" s="422"/>
      <c r="BO315" s="528">
        <v>2.2477</v>
      </c>
      <c r="BP315" s="423">
        <f t="shared" si="12"/>
        <v>27</v>
      </c>
      <c r="BQ315" s="422"/>
      <c r="BR315" s="422"/>
      <c r="BS315" s="422"/>
      <c r="BT315" s="422"/>
      <c r="BU315" s="422"/>
      <c r="BV315" s="422"/>
      <c r="BW315" s="422"/>
      <c r="BX315" s="422"/>
      <c r="BY315" s="422"/>
      <c r="BZ315" s="422"/>
      <c r="CA315" s="422"/>
      <c r="CB315" s="422"/>
      <c r="CC315" s="422"/>
      <c r="CD315" s="422"/>
      <c r="CE315" s="422"/>
      <c r="CF315" s="422"/>
      <c r="CG315" s="547"/>
    </row>
    <row r="316" spans="1:85" ht="16.5" customHeight="1">
      <c r="A316" s="80">
        <v>312</v>
      </c>
      <c r="B316" s="86" t="s">
        <v>1376</v>
      </c>
      <c r="C316" s="88" t="s">
        <v>28</v>
      </c>
      <c r="D316" s="86" t="s">
        <v>2233</v>
      </c>
      <c r="E316" s="86" t="s">
        <v>1336</v>
      </c>
      <c r="F316" s="87" t="s">
        <v>727</v>
      </c>
      <c r="G316" s="90" t="s">
        <v>1377</v>
      </c>
      <c r="H316" s="512">
        <v>4</v>
      </c>
      <c r="I316" s="390" t="s">
        <v>26</v>
      </c>
      <c r="J316" s="390" t="s">
        <v>35</v>
      </c>
      <c r="K316" s="88" t="s">
        <v>5123</v>
      </c>
      <c r="L316" s="522">
        <v>3</v>
      </c>
      <c r="M316" s="367">
        <v>1</v>
      </c>
      <c r="N316" s="367">
        <v>1</v>
      </c>
      <c r="O316" s="523">
        <v>10</v>
      </c>
      <c r="P316" s="523">
        <v>0</v>
      </c>
      <c r="Q316" s="523">
        <v>3</v>
      </c>
      <c r="R316" s="523">
        <v>0</v>
      </c>
      <c r="S316" s="523">
        <v>0</v>
      </c>
      <c r="T316" s="523">
        <v>0</v>
      </c>
      <c r="U316" s="524">
        <v>2</v>
      </c>
      <c r="V316" s="524">
        <v>0</v>
      </c>
      <c r="W316" s="524">
        <v>0</v>
      </c>
      <c r="X316" s="524">
        <v>2</v>
      </c>
      <c r="Y316" s="524">
        <v>0</v>
      </c>
      <c r="Z316" s="524">
        <v>0</v>
      </c>
      <c r="AA316" s="524">
        <v>10</v>
      </c>
      <c r="AB316" s="524">
        <v>2</v>
      </c>
      <c r="AC316" s="524">
        <v>0</v>
      </c>
      <c r="AD316" s="524">
        <v>8</v>
      </c>
      <c r="AE316" s="524">
        <v>0</v>
      </c>
      <c r="AF316" s="524">
        <v>2</v>
      </c>
      <c r="AG316" s="524">
        <v>0</v>
      </c>
      <c r="AH316" s="524">
        <v>0</v>
      </c>
      <c r="AI316" s="524">
        <v>0</v>
      </c>
      <c r="AJ316" s="395">
        <v>1</v>
      </c>
      <c r="AK316" s="395">
        <v>0</v>
      </c>
      <c r="AL316" s="395">
        <v>4</v>
      </c>
      <c r="AM316" s="395">
        <v>4</v>
      </c>
      <c r="AN316" s="395">
        <v>0</v>
      </c>
      <c r="AO316" s="525">
        <v>0</v>
      </c>
      <c r="AP316" s="396">
        <v>0</v>
      </c>
      <c r="AQ316" s="526">
        <v>39</v>
      </c>
      <c r="AR316" s="527">
        <v>39</v>
      </c>
      <c r="AS316" s="527">
        <v>39</v>
      </c>
      <c r="AT316" s="608">
        <v>0</v>
      </c>
      <c r="AU316" s="527">
        <v>13</v>
      </c>
      <c r="AV316" s="395">
        <v>1</v>
      </c>
      <c r="AW316" s="395">
        <v>4</v>
      </c>
      <c r="AX316" s="395">
        <v>39</v>
      </c>
      <c r="AY316" s="395">
        <v>2</v>
      </c>
      <c r="AZ316" s="395">
        <v>0</v>
      </c>
      <c r="BA316" s="422"/>
      <c r="BB316" s="422"/>
      <c r="BC316" s="422"/>
      <c r="BD316" s="422"/>
      <c r="BE316" s="422"/>
      <c r="BF316" s="422"/>
      <c r="BG316" s="422"/>
      <c r="BH316" s="422"/>
      <c r="BI316" s="423">
        <f t="shared" si="11"/>
        <v>39</v>
      </c>
      <c r="BJ316" s="422"/>
      <c r="BK316" s="422"/>
      <c r="BL316" s="422"/>
      <c r="BM316" s="422"/>
      <c r="BN316" s="422"/>
      <c r="BO316" s="528">
        <v>10.108000000000001</v>
      </c>
      <c r="BP316" s="423">
        <f t="shared" si="12"/>
        <v>39</v>
      </c>
      <c r="BQ316" s="422"/>
      <c r="BR316" s="422"/>
      <c r="BS316" s="422"/>
      <c r="BT316" s="422"/>
      <c r="BU316" s="422"/>
      <c r="BV316" s="422"/>
      <c r="BW316" s="422"/>
      <c r="BX316" s="422"/>
      <c r="BY316" s="422"/>
      <c r="BZ316" s="422"/>
      <c r="CA316" s="422"/>
      <c r="CB316" s="422"/>
      <c r="CC316" s="422"/>
      <c r="CD316" s="422"/>
      <c r="CE316" s="422"/>
      <c r="CF316" s="422"/>
      <c r="CG316" s="547"/>
    </row>
    <row r="317" spans="1:85" ht="16.5" customHeight="1">
      <c r="A317" s="81">
        <v>313</v>
      </c>
      <c r="B317" s="86" t="s">
        <v>1378</v>
      </c>
      <c r="C317" s="88" t="s">
        <v>28</v>
      </c>
      <c r="D317" s="86" t="s">
        <v>2233</v>
      </c>
      <c r="E317" s="86" t="s">
        <v>1336</v>
      </c>
      <c r="F317" s="91" t="s">
        <v>724</v>
      </c>
      <c r="G317" s="90" t="s">
        <v>1379</v>
      </c>
      <c r="H317" s="512">
        <v>5</v>
      </c>
      <c r="I317" s="390" t="s">
        <v>26</v>
      </c>
      <c r="J317" s="390"/>
      <c r="K317" s="88" t="s">
        <v>5123</v>
      </c>
      <c r="L317" s="522">
        <v>2</v>
      </c>
      <c r="M317" s="367">
        <v>1</v>
      </c>
      <c r="N317" s="367">
        <v>1</v>
      </c>
      <c r="O317" s="523">
        <v>25</v>
      </c>
      <c r="P317" s="523">
        <v>7</v>
      </c>
      <c r="Q317" s="523">
        <v>0</v>
      </c>
      <c r="R317" s="523">
        <v>3</v>
      </c>
      <c r="S317" s="523">
        <v>0</v>
      </c>
      <c r="T317" s="523">
        <v>0</v>
      </c>
      <c r="U317" s="524">
        <v>5</v>
      </c>
      <c r="V317" s="524">
        <v>6</v>
      </c>
      <c r="W317" s="524">
        <v>0</v>
      </c>
      <c r="X317" s="524">
        <v>5</v>
      </c>
      <c r="Y317" s="524">
        <v>6</v>
      </c>
      <c r="Z317" s="524">
        <v>0</v>
      </c>
      <c r="AA317" s="524">
        <v>6</v>
      </c>
      <c r="AB317" s="524">
        <v>2</v>
      </c>
      <c r="AC317" s="524">
        <v>0</v>
      </c>
      <c r="AD317" s="524">
        <v>37</v>
      </c>
      <c r="AE317" s="524">
        <v>8</v>
      </c>
      <c r="AF317" s="524">
        <v>0</v>
      </c>
      <c r="AG317" s="524">
        <v>0</v>
      </c>
      <c r="AH317" s="524">
        <v>0</v>
      </c>
      <c r="AI317" s="524">
        <v>0</v>
      </c>
      <c r="AJ317" s="395">
        <v>1</v>
      </c>
      <c r="AK317" s="395">
        <v>0</v>
      </c>
      <c r="AL317" s="395">
        <v>5</v>
      </c>
      <c r="AM317" s="395">
        <v>5</v>
      </c>
      <c r="AN317" s="395">
        <v>0</v>
      </c>
      <c r="AO317" s="525">
        <v>0</v>
      </c>
      <c r="AP317" s="396">
        <v>0</v>
      </c>
      <c r="AQ317" s="526">
        <v>22</v>
      </c>
      <c r="AR317" s="527">
        <v>17</v>
      </c>
      <c r="AS317" s="527">
        <v>22</v>
      </c>
      <c r="AT317" s="608">
        <v>0</v>
      </c>
      <c r="AU317" s="527">
        <v>8</v>
      </c>
      <c r="AV317" s="395">
        <v>7</v>
      </c>
      <c r="AW317" s="395">
        <v>0</v>
      </c>
      <c r="AX317" s="395">
        <v>22</v>
      </c>
      <c r="AY317" s="395">
        <v>2</v>
      </c>
      <c r="AZ317" s="395">
        <v>0</v>
      </c>
      <c r="BA317" s="422"/>
      <c r="BB317" s="422"/>
      <c r="BC317" s="422"/>
      <c r="BD317" s="422"/>
      <c r="BE317" s="422"/>
      <c r="BF317" s="422"/>
      <c r="BG317" s="422"/>
      <c r="BH317" s="422"/>
      <c r="BI317" s="423">
        <f t="shared" si="11"/>
        <v>22</v>
      </c>
      <c r="BJ317" s="422"/>
      <c r="BK317" s="422"/>
      <c r="BL317" s="422"/>
      <c r="BM317" s="422"/>
      <c r="BN317" s="422"/>
      <c r="BO317" s="528">
        <v>5.548</v>
      </c>
      <c r="BP317" s="423">
        <f t="shared" si="12"/>
        <v>22</v>
      </c>
      <c r="BQ317" s="422"/>
      <c r="BR317" s="422"/>
      <c r="BS317" s="422"/>
      <c r="BT317" s="422"/>
      <c r="BU317" s="422"/>
      <c r="BV317" s="422"/>
      <c r="BW317" s="422"/>
      <c r="BX317" s="422"/>
      <c r="BY317" s="422"/>
      <c r="BZ317" s="422"/>
      <c r="CA317" s="422"/>
      <c r="CB317" s="422"/>
      <c r="CC317" s="422"/>
      <c r="CD317" s="422"/>
      <c r="CE317" s="422"/>
      <c r="CF317" s="422"/>
      <c r="CG317" s="547"/>
    </row>
    <row r="318" spans="1:85" ht="16.5" customHeight="1">
      <c r="A318" s="80">
        <v>314</v>
      </c>
      <c r="B318" s="86" t="s">
        <v>1380</v>
      </c>
      <c r="C318" s="88" t="s">
        <v>28</v>
      </c>
      <c r="D318" s="86" t="s">
        <v>2233</v>
      </c>
      <c r="E318" s="86" t="s">
        <v>1336</v>
      </c>
      <c r="F318" s="91" t="s">
        <v>724</v>
      </c>
      <c r="G318" s="90" t="s">
        <v>1381</v>
      </c>
      <c r="H318" s="512">
        <v>6</v>
      </c>
      <c r="I318" s="390" t="s">
        <v>26</v>
      </c>
      <c r="J318" s="390"/>
      <c r="K318" s="88" t="s">
        <v>5123</v>
      </c>
      <c r="L318" s="522">
        <v>2</v>
      </c>
      <c r="M318" s="367">
        <v>1</v>
      </c>
      <c r="N318" s="367">
        <v>1</v>
      </c>
      <c r="O318" s="523">
        <v>13</v>
      </c>
      <c r="P318" s="523">
        <v>14</v>
      </c>
      <c r="Q318" s="523">
        <v>0</v>
      </c>
      <c r="R318" s="523">
        <v>0</v>
      </c>
      <c r="S318" s="523">
        <v>0</v>
      </c>
      <c r="T318" s="523">
        <v>0</v>
      </c>
      <c r="U318" s="524">
        <v>4</v>
      </c>
      <c r="V318" s="524">
        <v>2</v>
      </c>
      <c r="W318" s="524">
        <v>0</v>
      </c>
      <c r="X318" s="524">
        <v>4</v>
      </c>
      <c r="Y318" s="524">
        <v>2</v>
      </c>
      <c r="Z318" s="524">
        <v>0</v>
      </c>
      <c r="AA318" s="524">
        <v>19</v>
      </c>
      <c r="AB318" s="524">
        <v>20</v>
      </c>
      <c r="AC318" s="524">
        <v>0</v>
      </c>
      <c r="AD318" s="524">
        <v>3</v>
      </c>
      <c r="AE318" s="524">
        <v>6</v>
      </c>
      <c r="AF318" s="524">
        <v>0</v>
      </c>
      <c r="AG318" s="524">
        <v>0</v>
      </c>
      <c r="AH318" s="524">
        <v>0</v>
      </c>
      <c r="AI318" s="524">
        <v>0</v>
      </c>
      <c r="AJ318" s="395">
        <v>1</v>
      </c>
      <c r="AK318" s="395">
        <v>0</v>
      </c>
      <c r="AL318" s="395">
        <v>8</v>
      </c>
      <c r="AM318" s="395">
        <v>8</v>
      </c>
      <c r="AN318" s="395">
        <v>0</v>
      </c>
      <c r="AO318" s="525">
        <v>0</v>
      </c>
      <c r="AP318" s="396">
        <v>0</v>
      </c>
      <c r="AQ318" s="526">
        <v>42</v>
      </c>
      <c r="AR318" s="527">
        <v>42</v>
      </c>
      <c r="AS318" s="527">
        <v>42</v>
      </c>
      <c r="AT318" s="608">
        <v>0</v>
      </c>
      <c r="AU318" s="527">
        <v>8</v>
      </c>
      <c r="AV318" s="395">
        <v>1</v>
      </c>
      <c r="AW318" s="395">
        <v>7</v>
      </c>
      <c r="AX318" s="395">
        <v>42</v>
      </c>
      <c r="AY318" s="395">
        <v>2</v>
      </c>
      <c r="AZ318" s="395">
        <v>0</v>
      </c>
      <c r="BA318" s="422"/>
      <c r="BB318" s="422"/>
      <c r="BC318" s="422"/>
      <c r="BD318" s="422"/>
      <c r="BE318" s="422"/>
      <c r="BF318" s="422"/>
      <c r="BG318" s="422"/>
      <c r="BH318" s="422"/>
      <c r="BI318" s="423">
        <f t="shared" si="11"/>
        <v>42</v>
      </c>
      <c r="BJ318" s="422"/>
      <c r="BK318" s="422"/>
      <c r="BL318" s="422"/>
      <c r="BM318" s="422"/>
      <c r="BN318" s="422"/>
      <c r="BO318" s="528">
        <v>4.1900000000000004</v>
      </c>
      <c r="BP318" s="423">
        <f t="shared" si="12"/>
        <v>42</v>
      </c>
      <c r="BQ318" s="422"/>
      <c r="BR318" s="422"/>
      <c r="BS318" s="422"/>
      <c r="BT318" s="422"/>
      <c r="BU318" s="422"/>
      <c r="BV318" s="422"/>
      <c r="BW318" s="422"/>
      <c r="BX318" s="422"/>
      <c r="BY318" s="422"/>
      <c r="BZ318" s="422"/>
      <c r="CA318" s="422"/>
      <c r="CB318" s="422"/>
      <c r="CC318" s="422"/>
      <c r="CD318" s="422"/>
      <c r="CE318" s="422"/>
      <c r="CF318" s="422"/>
      <c r="CG318" s="547"/>
    </row>
    <row r="319" spans="1:85" ht="16.5" customHeight="1">
      <c r="A319" s="80">
        <v>315</v>
      </c>
      <c r="B319" s="86" t="s">
        <v>1382</v>
      </c>
      <c r="C319" s="88" t="s">
        <v>28</v>
      </c>
      <c r="D319" s="86" t="s">
        <v>2233</v>
      </c>
      <c r="E319" s="86" t="s">
        <v>1336</v>
      </c>
      <c r="F319" s="87" t="s">
        <v>727</v>
      </c>
      <c r="G319" s="90" t="s">
        <v>1383</v>
      </c>
      <c r="H319" s="512">
        <v>2</v>
      </c>
      <c r="I319" s="390" t="s">
        <v>26</v>
      </c>
      <c r="J319" s="390"/>
      <c r="K319" s="88" t="s">
        <v>5123</v>
      </c>
      <c r="L319" s="522">
        <v>2</v>
      </c>
      <c r="M319" s="367">
        <v>1</v>
      </c>
      <c r="N319" s="367">
        <v>1</v>
      </c>
      <c r="O319" s="523">
        <v>6</v>
      </c>
      <c r="P319" s="523">
        <v>8</v>
      </c>
      <c r="Q319" s="523">
        <v>0</v>
      </c>
      <c r="R319" s="523">
        <v>0</v>
      </c>
      <c r="S319" s="523">
        <v>0</v>
      </c>
      <c r="T319" s="523">
        <v>0</v>
      </c>
      <c r="U319" s="524">
        <v>0</v>
      </c>
      <c r="V319" s="524">
        <v>0</v>
      </c>
      <c r="W319" s="524">
        <v>0</v>
      </c>
      <c r="X319" s="524">
        <v>0</v>
      </c>
      <c r="Y319" s="524">
        <v>0</v>
      </c>
      <c r="Z319" s="524">
        <v>0</v>
      </c>
      <c r="AA319" s="524">
        <v>2</v>
      </c>
      <c r="AB319" s="524">
        <v>2</v>
      </c>
      <c r="AC319" s="524">
        <v>0</v>
      </c>
      <c r="AD319" s="524">
        <v>10</v>
      </c>
      <c r="AE319" s="524">
        <v>14</v>
      </c>
      <c r="AF319" s="524">
        <v>0</v>
      </c>
      <c r="AG319" s="524">
        <v>0</v>
      </c>
      <c r="AH319" s="524">
        <v>0</v>
      </c>
      <c r="AI319" s="524">
        <v>0</v>
      </c>
      <c r="AJ319" s="395">
        <v>1</v>
      </c>
      <c r="AK319" s="395">
        <v>0</v>
      </c>
      <c r="AL319" s="395">
        <v>3</v>
      </c>
      <c r="AM319" s="395">
        <v>3</v>
      </c>
      <c r="AN319" s="395">
        <v>0</v>
      </c>
      <c r="AO319" s="525">
        <v>0</v>
      </c>
      <c r="AP319" s="396">
        <v>0</v>
      </c>
      <c r="AQ319" s="526">
        <v>8</v>
      </c>
      <c r="AR319" s="527">
        <v>8</v>
      </c>
      <c r="AS319" s="527">
        <v>8</v>
      </c>
      <c r="AT319" s="608">
        <v>0</v>
      </c>
      <c r="AU319" s="527">
        <v>3</v>
      </c>
      <c r="AV319" s="395">
        <v>1</v>
      </c>
      <c r="AW319" s="395">
        <v>4</v>
      </c>
      <c r="AX319" s="395">
        <v>8</v>
      </c>
      <c r="AY319" s="395">
        <v>2</v>
      </c>
      <c r="AZ319" s="395">
        <v>0</v>
      </c>
      <c r="BA319" s="422"/>
      <c r="BB319" s="422"/>
      <c r="BC319" s="422"/>
      <c r="BD319" s="422"/>
      <c r="BE319" s="422"/>
      <c r="BF319" s="422"/>
      <c r="BG319" s="422"/>
      <c r="BH319" s="422"/>
      <c r="BI319" s="423">
        <f t="shared" si="11"/>
        <v>8</v>
      </c>
      <c r="BJ319" s="422"/>
      <c r="BK319" s="422"/>
      <c r="BL319" s="422"/>
      <c r="BM319" s="422"/>
      <c r="BN319" s="422"/>
      <c r="BO319" s="528">
        <v>0.96428571428571397</v>
      </c>
      <c r="BP319" s="423">
        <f t="shared" si="12"/>
        <v>8</v>
      </c>
      <c r="BQ319" s="422"/>
      <c r="BR319" s="422"/>
      <c r="BS319" s="422"/>
      <c r="BT319" s="422"/>
      <c r="BU319" s="422"/>
      <c r="BV319" s="422"/>
      <c r="BW319" s="422"/>
      <c r="BX319" s="422"/>
      <c r="BY319" s="422"/>
      <c r="BZ319" s="422"/>
      <c r="CA319" s="422"/>
      <c r="CB319" s="422"/>
      <c r="CC319" s="422"/>
      <c r="CD319" s="422"/>
      <c r="CE319" s="422"/>
      <c r="CF319" s="422"/>
      <c r="CG319" s="547"/>
    </row>
    <row r="320" spans="1:85" ht="16.5" customHeight="1">
      <c r="A320" s="81">
        <v>316</v>
      </c>
      <c r="B320" s="86" t="s">
        <v>1384</v>
      </c>
      <c r="C320" s="88" t="s">
        <v>28</v>
      </c>
      <c r="D320" s="86" t="s">
        <v>2233</v>
      </c>
      <c r="E320" s="86" t="s">
        <v>1336</v>
      </c>
      <c r="F320" s="87" t="s">
        <v>727</v>
      </c>
      <c r="G320" s="90" t="s">
        <v>1385</v>
      </c>
      <c r="H320" s="512">
        <v>5</v>
      </c>
      <c r="I320" s="390" t="s">
        <v>26</v>
      </c>
      <c r="J320" s="390" t="s">
        <v>35</v>
      </c>
      <c r="K320" s="88" t="s">
        <v>5123</v>
      </c>
      <c r="L320" s="522">
        <v>3</v>
      </c>
      <c r="M320" s="367">
        <v>1</v>
      </c>
      <c r="N320" s="367">
        <v>1</v>
      </c>
      <c r="O320" s="523">
        <v>21</v>
      </c>
      <c r="P320" s="523">
        <v>2</v>
      </c>
      <c r="Q320" s="523">
        <v>0</v>
      </c>
      <c r="R320" s="523">
        <v>2</v>
      </c>
      <c r="S320" s="523">
        <v>0</v>
      </c>
      <c r="T320" s="523">
        <v>0</v>
      </c>
      <c r="U320" s="524">
        <v>8</v>
      </c>
      <c r="V320" s="524">
        <v>0</v>
      </c>
      <c r="W320" s="524">
        <v>0</v>
      </c>
      <c r="X320" s="524">
        <v>8</v>
      </c>
      <c r="Y320" s="524">
        <v>0</v>
      </c>
      <c r="Z320" s="524">
        <v>0</v>
      </c>
      <c r="AA320" s="524">
        <v>6</v>
      </c>
      <c r="AB320" s="524">
        <v>1</v>
      </c>
      <c r="AC320" s="524">
        <v>0</v>
      </c>
      <c r="AD320" s="524">
        <v>26</v>
      </c>
      <c r="AE320" s="524">
        <v>2</v>
      </c>
      <c r="AF320" s="524">
        <v>0</v>
      </c>
      <c r="AG320" s="524">
        <v>0</v>
      </c>
      <c r="AH320" s="524">
        <v>0</v>
      </c>
      <c r="AI320" s="524">
        <v>0</v>
      </c>
      <c r="AJ320" s="395">
        <v>1</v>
      </c>
      <c r="AK320" s="395">
        <v>0</v>
      </c>
      <c r="AL320" s="395">
        <v>12</v>
      </c>
      <c r="AM320" s="395">
        <v>12</v>
      </c>
      <c r="AN320" s="395">
        <v>0</v>
      </c>
      <c r="AO320" s="525">
        <v>0</v>
      </c>
      <c r="AP320" s="396">
        <v>0</v>
      </c>
      <c r="AQ320" s="526">
        <v>57</v>
      </c>
      <c r="AR320" s="527">
        <v>57</v>
      </c>
      <c r="AS320" s="527">
        <v>57</v>
      </c>
      <c r="AT320" s="608">
        <v>0</v>
      </c>
      <c r="AU320" s="527">
        <v>8</v>
      </c>
      <c r="AV320" s="395">
        <v>1</v>
      </c>
      <c r="AW320" s="395">
        <v>11</v>
      </c>
      <c r="AX320" s="395">
        <v>57</v>
      </c>
      <c r="AY320" s="395">
        <v>2</v>
      </c>
      <c r="AZ320" s="395">
        <v>0</v>
      </c>
      <c r="BA320" s="422"/>
      <c r="BB320" s="422"/>
      <c r="BC320" s="422"/>
      <c r="BD320" s="422"/>
      <c r="BE320" s="422"/>
      <c r="BF320" s="422"/>
      <c r="BG320" s="422"/>
      <c r="BH320" s="422"/>
      <c r="BI320" s="423">
        <f t="shared" si="11"/>
        <v>57</v>
      </c>
      <c r="BJ320" s="422"/>
      <c r="BK320" s="422"/>
      <c r="BL320" s="422"/>
      <c r="BM320" s="422"/>
      <c r="BN320" s="422"/>
      <c r="BO320" s="528">
        <v>10.897</v>
      </c>
      <c r="BP320" s="423">
        <f t="shared" si="12"/>
        <v>57</v>
      </c>
      <c r="BQ320" s="422"/>
      <c r="BR320" s="422"/>
      <c r="BS320" s="422"/>
      <c r="BT320" s="422"/>
      <c r="BU320" s="422"/>
      <c r="BV320" s="422"/>
      <c r="BW320" s="422"/>
      <c r="BX320" s="422"/>
      <c r="BY320" s="422"/>
      <c r="BZ320" s="422"/>
      <c r="CA320" s="422"/>
      <c r="CB320" s="422"/>
      <c r="CC320" s="422"/>
      <c r="CD320" s="422"/>
      <c r="CE320" s="422"/>
      <c r="CF320" s="422"/>
      <c r="CG320" s="547"/>
    </row>
    <row r="321" spans="1:85" ht="16.5" customHeight="1">
      <c r="A321" s="80">
        <v>317</v>
      </c>
      <c r="B321" s="86" t="s">
        <v>1386</v>
      </c>
      <c r="C321" s="88" t="s">
        <v>28</v>
      </c>
      <c r="D321" s="86" t="s">
        <v>2233</v>
      </c>
      <c r="E321" s="86" t="s">
        <v>1336</v>
      </c>
      <c r="F321" s="89" t="s">
        <v>730</v>
      </c>
      <c r="G321" s="90" t="s">
        <v>1387</v>
      </c>
      <c r="H321" s="512">
        <v>3</v>
      </c>
      <c r="I321" s="390" t="s">
        <v>2353</v>
      </c>
      <c r="J321" s="390"/>
      <c r="K321" s="88" t="s">
        <v>5123</v>
      </c>
      <c r="L321" s="522">
        <v>2</v>
      </c>
      <c r="M321" s="367">
        <v>1</v>
      </c>
      <c r="N321" s="367">
        <v>1</v>
      </c>
      <c r="O321" s="523">
        <v>7</v>
      </c>
      <c r="P321" s="523">
        <v>1</v>
      </c>
      <c r="Q321" s="523">
        <v>0</v>
      </c>
      <c r="R321" s="523">
        <v>0</v>
      </c>
      <c r="S321" s="523">
        <v>0</v>
      </c>
      <c r="T321" s="523">
        <v>0</v>
      </c>
      <c r="U321" s="524">
        <v>0</v>
      </c>
      <c r="V321" s="524">
        <v>0</v>
      </c>
      <c r="W321" s="524">
        <v>0</v>
      </c>
      <c r="X321" s="524">
        <v>0</v>
      </c>
      <c r="Y321" s="524">
        <v>0</v>
      </c>
      <c r="Z321" s="524">
        <v>0</v>
      </c>
      <c r="AA321" s="524">
        <v>3</v>
      </c>
      <c r="AB321" s="524">
        <v>0</v>
      </c>
      <c r="AC321" s="524">
        <v>0</v>
      </c>
      <c r="AD321" s="524">
        <v>11</v>
      </c>
      <c r="AE321" s="524">
        <v>3</v>
      </c>
      <c r="AF321" s="524">
        <v>0</v>
      </c>
      <c r="AG321" s="524">
        <v>0</v>
      </c>
      <c r="AH321" s="524">
        <v>0</v>
      </c>
      <c r="AI321" s="524">
        <v>0</v>
      </c>
      <c r="AJ321" s="395">
        <v>1</v>
      </c>
      <c r="AK321" s="395">
        <v>0</v>
      </c>
      <c r="AL321" s="395">
        <v>5</v>
      </c>
      <c r="AM321" s="395">
        <v>5</v>
      </c>
      <c r="AN321" s="395">
        <v>0</v>
      </c>
      <c r="AO321" s="525">
        <v>0</v>
      </c>
      <c r="AP321" s="396">
        <v>0</v>
      </c>
      <c r="AQ321" s="526">
        <v>15</v>
      </c>
      <c r="AR321" s="527">
        <v>19</v>
      </c>
      <c r="AS321" s="527">
        <v>15</v>
      </c>
      <c r="AT321" s="608">
        <v>0</v>
      </c>
      <c r="AU321" s="527">
        <v>5</v>
      </c>
      <c r="AV321" s="395">
        <v>1</v>
      </c>
      <c r="AW321" s="395">
        <v>6</v>
      </c>
      <c r="AX321" s="395">
        <v>15</v>
      </c>
      <c r="AY321" s="395">
        <v>2</v>
      </c>
      <c r="AZ321" s="395">
        <v>0</v>
      </c>
      <c r="BA321" s="422"/>
      <c r="BB321" s="422"/>
      <c r="BC321" s="422"/>
      <c r="BD321" s="422"/>
      <c r="BE321" s="422"/>
      <c r="BF321" s="422"/>
      <c r="BG321" s="422"/>
      <c r="BH321" s="422"/>
      <c r="BI321" s="423">
        <f t="shared" si="11"/>
        <v>15</v>
      </c>
      <c r="BJ321" s="422"/>
      <c r="BK321" s="422"/>
      <c r="BL321" s="422"/>
      <c r="BM321" s="422"/>
      <c r="BN321" s="422"/>
      <c r="BO321" s="528">
        <v>2.3275000000000001</v>
      </c>
      <c r="BP321" s="423">
        <f t="shared" si="12"/>
        <v>15</v>
      </c>
      <c r="BQ321" s="422"/>
      <c r="BR321" s="422"/>
      <c r="BS321" s="422"/>
      <c r="BT321" s="422"/>
      <c r="BU321" s="422"/>
      <c r="BV321" s="422"/>
      <c r="BW321" s="422"/>
      <c r="BX321" s="422"/>
      <c r="BY321" s="422"/>
      <c r="BZ321" s="422"/>
      <c r="CA321" s="422"/>
      <c r="CB321" s="422"/>
      <c r="CC321" s="422"/>
      <c r="CD321" s="422"/>
      <c r="CE321" s="422"/>
      <c r="CF321" s="422"/>
      <c r="CG321" s="547"/>
    </row>
    <row r="322" spans="1:85" ht="16.5" customHeight="1">
      <c r="A322" s="80">
        <v>318</v>
      </c>
      <c r="B322" s="86" t="s">
        <v>1388</v>
      </c>
      <c r="C322" s="88" t="s">
        <v>28</v>
      </c>
      <c r="D322" s="86" t="s">
        <v>2233</v>
      </c>
      <c r="E322" s="86" t="s">
        <v>1336</v>
      </c>
      <c r="F322" s="89" t="s">
        <v>730</v>
      </c>
      <c r="G322" s="90" t="s">
        <v>1389</v>
      </c>
      <c r="H322" s="512">
        <v>2</v>
      </c>
      <c r="I322" s="390" t="s">
        <v>26</v>
      </c>
      <c r="J322" s="390" t="s">
        <v>35</v>
      </c>
      <c r="K322" s="88" t="s">
        <v>5123</v>
      </c>
      <c r="L322" s="522">
        <v>3</v>
      </c>
      <c r="M322" s="367">
        <v>1</v>
      </c>
      <c r="N322" s="367">
        <v>1</v>
      </c>
      <c r="O322" s="523">
        <v>10</v>
      </c>
      <c r="P322" s="523">
        <v>4</v>
      </c>
      <c r="Q322" s="523">
        <v>1</v>
      </c>
      <c r="R322" s="523">
        <v>0</v>
      </c>
      <c r="S322" s="523">
        <v>0</v>
      </c>
      <c r="T322" s="523">
        <v>0</v>
      </c>
      <c r="U322" s="524">
        <v>0</v>
      </c>
      <c r="V322" s="524">
        <v>0</v>
      </c>
      <c r="W322" s="524">
        <v>0</v>
      </c>
      <c r="X322" s="524">
        <v>0</v>
      </c>
      <c r="Y322" s="524">
        <v>0</v>
      </c>
      <c r="Z322" s="524">
        <v>0</v>
      </c>
      <c r="AA322" s="524">
        <v>4</v>
      </c>
      <c r="AB322" s="524">
        <v>6</v>
      </c>
      <c r="AC322" s="524">
        <v>0</v>
      </c>
      <c r="AD322" s="524">
        <v>16</v>
      </c>
      <c r="AE322" s="524">
        <v>0</v>
      </c>
      <c r="AF322" s="524">
        <v>1</v>
      </c>
      <c r="AG322" s="524">
        <v>0</v>
      </c>
      <c r="AH322" s="524">
        <v>0</v>
      </c>
      <c r="AI322" s="524">
        <v>0</v>
      </c>
      <c r="AJ322" s="395">
        <v>1</v>
      </c>
      <c r="AK322" s="395">
        <v>0</v>
      </c>
      <c r="AL322" s="395">
        <v>5</v>
      </c>
      <c r="AM322" s="395">
        <v>5</v>
      </c>
      <c r="AN322" s="395">
        <v>0</v>
      </c>
      <c r="AO322" s="525">
        <v>0</v>
      </c>
      <c r="AP322" s="396">
        <v>0</v>
      </c>
      <c r="AQ322" s="526">
        <v>35</v>
      </c>
      <c r="AR322" s="527">
        <v>35</v>
      </c>
      <c r="AS322" s="527">
        <v>35</v>
      </c>
      <c r="AT322" s="608">
        <v>0</v>
      </c>
      <c r="AU322" s="527">
        <v>12</v>
      </c>
      <c r="AV322" s="395">
        <v>1</v>
      </c>
      <c r="AW322" s="395">
        <v>4</v>
      </c>
      <c r="AX322" s="395">
        <v>35</v>
      </c>
      <c r="AY322" s="395">
        <v>2</v>
      </c>
      <c r="AZ322" s="395">
        <v>0</v>
      </c>
      <c r="BA322" s="422"/>
      <c r="BB322" s="422"/>
      <c r="BC322" s="422"/>
      <c r="BD322" s="422"/>
      <c r="BE322" s="422"/>
      <c r="BF322" s="422"/>
      <c r="BG322" s="422"/>
      <c r="BH322" s="422"/>
      <c r="BI322" s="423">
        <f t="shared" si="11"/>
        <v>35</v>
      </c>
      <c r="BJ322" s="422"/>
      <c r="BK322" s="422"/>
      <c r="BL322" s="422"/>
      <c r="BM322" s="422"/>
      <c r="BN322" s="422"/>
      <c r="BO322" s="528">
        <v>6.91</v>
      </c>
      <c r="BP322" s="423">
        <f t="shared" si="12"/>
        <v>35</v>
      </c>
      <c r="BQ322" s="422"/>
      <c r="BR322" s="422"/>
      <c r="BS322" s="422"/>
      <c r="BT322" s="422"/>
      <c r="BU322" s="422"/>
      <c r="BV322" s="422"/>
      <c r="BW322" s="422"/>
      <c r="BX322" s="422"/>
      <c r="BY322" s="422"/>
      <c r="BZ322" s="422"/>
      <c r="CA322" s="422"/>
      <c r="CB322" s="422"/>
      <c r="CC322" s="422"/>
      <c r="CD322" s="422"/>
      <c r="CE322" s="422"/>
      <c r="CF322" s="422"/>
      <c r="CG322" s="547"/>
    </row>
    <row r="323" spans="1:85" ht="16.5" customHeight="1">
      <c r="A323" s="81">
        <v>319</v>
      </c>
      <c r="B323" s="86" t="s">
        <v>1390</v>
      </c>
      <c r="C323" s="88" t="s">
        <v>28</v>
      </c>
      <c r="D323" s="86" t="s">
        <v>2233</v>
      </c>
      <c r="E323" s="86" t="s">
        <v>1336</v>
      </c>
      <c r="F323" s="87" t="s">
        <v>727</v>
      </c>
      <c r="G323" s="90" t="s">
        <v>1391</v>
      </c>
      <c r="H323" s="512">
        <v>2</v>
      </c>
      <c r="I323" s="390" t="s">
        <v>26</v>
      </c>
      <c r="J323" s="391" t="s">
        <v>35</v>
      </c>
      <c r="K323" s="88" t="s">
        <v>5123</v>
      </c>
      <c r="L323" s="522">
        <v>3</v>
      </c>
      <c r="M323" s="367">
        <v>1</v>
      </c>
      <c r="N323" s="367">
        <v>1</v>
      </c>
      <c r="O323" s="523">
        <v>23</v>
      </c>
      <c r="P323" s="523">
        <v>18</v>
      </c>
      <c r="Q323" s="523">
        <v>0</v>
      </c>
      <c r="R323" s="523">
        <v>0</v>
      </c>
      <c r="S323" s="523">
        <v>0</v>
      </c>
      <c r="T323" s="523">
        <v>0</v>
      </c>
      <c r="U323" s="524">
        <v>0</v>
      </c>
      <c r="V323" s="524">
        <v>0</v>
      </c>
      <c r="W323" s="524">
        <v>0</v>
      </c>
      <c r="X323" s="524">
        <v>0</v>
      </c>
      <c r="Y323" s="524">
        <v>0</v>
      </c>
      <c r="Z323" s="524">
        <v>0</v>
      </c>
      <c r="AA323" s="524">
        <v>8</v>
      </c>
      <c r="AB323" s="524">
        <v>8</v>
      </c>
      <c r="AC323" s="524">
        <v>0</v>
      </c>
      <c r="AD323" s="524">
        <v>0</v>
      </c>
      <c r="AE323" s="524">
        <v>0</v>
      </c>
      <c r="AF323" s="524">
        <v>0</v>
      </c>
      <c r="AG323" s="524">
        <v>0</v>
      </c>
      <c r="AH323" s="524">
        <v>0</v>
      </c>
      <c r="AI323" s="524">
        <v>0</v>
      </c>
      <c r="AJ323" s="395">
        <v>1</v>
      </c>
      <c r="AK323" s="395">
        <v>0</v>
      </c>
      <c r="AL323" s="395">
        <v>7</v>
      </c>
      <c r="AM323" s="395">
        <v>7</v>
      </c>
      <c r="AN323" s="395">
        <v>0</v>
      </c>
      <c r="AO323" s="525">
        <v>0</v>
      </c>
      <c r="AP323" s="396">
        <v>0</v>
      </c>
      <c r="AQ323" s="526">
        <v>54</v>
      </c>
      <c r="AR323" s="527">
        <v>54</v>
      </c>
      <c r="AS323" s="527">
        <v>54</v>
      </c>
      <c r="AT323" s="608">
        <v>0</v>
      </c>
      <c r="AU323" s="527">
        <v>13</v>
      </c>
      <c r="AV323" s="395">
        <v>1</v>
      </c>
      <c r="AW323" s="395">
        <v>7</v>
      </c>
      <c r="AX323" s="395">
        <v>54</v>
      </c>
      <c r="AY323" s="395">
        <v>2</v>
      </c>
      <c r="AZ323" s="395">
        <v>0</v>
      </c>
      <c r="BA323" s="422"/>
      <c r="BB323" s="422"/>
      <c r="BC323" s="422"/>
      <c r="BD323" s="422"/>
      <c r="BE323" s="422"/>
      <c r="BF323" s="422"/>
      <c r="BG323" s="422"/>
      <c r="BH323" s="422"/>
      <c r="BI323" s="423">
        <f t="shared" si="11"/>
        <v>54</v>
      </c>
      <c r="BJ323" s="422"/>
      <c r="BK323" s="422"/>
      <c r="BL323" s="422"/>
      <c r="BM323" s="422"/>
      <c r="BN323" s="422"/>
      <c r="BO323" s="528">
        <v>4.2488000000000001</v>
      </c>
      <c r="BP323" s="423">
        <f t="shared" si="12"/>
        <v>54</v>
      </c>
      <c r="BQ323" s="422"/>
      <c r="BR323" s="422"/>
      <c r="BS323" s="422"/>
      <c r="BT323" s="422"/>
      <c r="BU323" s="422"/>
      <c r="BV323" s="422"/>
      <c r="BW323" s="422"/>
      <c r="BX323" s="422"/>
      <c r="BY323" s="422"/>
      <c r="BZ323" s="422"/>
      <c r="CA323" s="422"/>
      <c r="CB323" s="422"/>
      <c r="CC323" s="422"/>
      <c r="CD323" s="422"/>
      <c r="CE323" s="422"/>
      <c r="CF323" s="422"/>
      <c r="CG323" s="547"/>
    </row>
    <row r="324" spans="1:85" ht="16.5" customHeight="1">
      <c r="A324" s="80">
        <v>320</v>
      </c>
      <c r="B324" s="86" t="s">
        <v>1392</v>
      </c>
      <c r="C324" s="88" t="s">
        <v>28</v>
      </c>
      <c r="D324" s="86" t="s">
        <v>2233</v>
      </c>
      <c r="E324" s="86" t="s">
        <v>1336</v>
      </c>
      <c r="F324" s="89" t="s">
        <v>730</v>
      </c>
      <c r="G324" s="90" t="s">
        <v>1393</v>
      </c>
      <c r="H324" s="512">
        <v>4</v>
      </c>
      <c r="I324" s="390" t="s">
        <v>26</v>
      </c>
      <c r="J324" s="390" t="s">
        <v>35</v>
      </c>
      <c r="K324" s="88" t="s">
        <v>5123</v>
      </c>
      <c r="L324" s="522">
        <v>3</v>
      </c>
      <c r="M324" s="367">
        <v>1</v>
      </c>
      <c r="N324" s="367">
        <v>1</v>
      </c>
      <c r="O324" s="523">
        <v>11</v>
      </c>
      <c r="P324" s="523">
        <v>5</v>
      </c>
      <c r="Q324" s="523">
        <v>0</v>
      </c>
      <c r="R324" s="523">
        <v>1</v>
      </c>
      <c r="S324" s="523">
        <v>1</v>
      </c>
      <c r="T324" s="523">
        <v>0</v>
      </c>
      <c r="U324" s="524">
        <v>0</v>
      </c>
      <c r="V324" s="524">
        <v>0</v>
      </c>
      <c r="W324" s="524">
        <v>0</v>
      </c>
      <c r="X324" s="524">
        <v>0</v>
      </c>
      <c r="Y324" s="524">
        <v>0</v>
      </c>
      <c r="Z324" s="524">
        <v>0</v>
      </c>
      <c r="AA324" s="524">
        <v>7</v>
      </c>
      <c r="AB324" s="524">
        <v>9</v>
      </c>
      <c r="AC324" s="524">
        <v>0</v>
      </c>
      <c r="AD324" s="524">
        <v>16</v>
      </c>
      <c r="AE324" s="524">
        <v>2</v>
      </c>
      <c r="AF324" s="524">
        <v>0</v>
      </c>
      <c r="AG324" s="524">
        <v>0</v>
      </c>
      <c r="AH324" s="524">
        <v>0</v>
      </c>
      <c r="AI324" s="524">
        <v>0</v>
      </c>
      <c r="AJ324" s="395">
        <v>1</v>
      </c>
      <c r="AK324" s="395">
        <v>0</v>
      </c>
      <c r="AL324" s="395">
        <v>8</v>
      </c>
      <c r="AM324" s="395">
        <v>8</v>
      </c>
      <c r="AN324" s="395">
        <v>0</v>
      </c>
      <c r="AO324" s="525">
        <v>0</v>
      </c>
      <c r="AP324" s="396">
        <v>0</v>
      </c>
      <c r="AQ324" s="526">
        <v>35</v>
      </c>
      <c r="AR324" s="527">
        <v>35</v>
      </c>
      <c r="AS324" s="527">
        <v>35</v>
      </c>
      <c r="AT324" s="608">
        <v>0</v>
      </c>
      <c r="AU324" s="527">
        <v>9</v>
      </c>
      <c r="AV324" s="395">
        <v>1</v>
      </c>
      <c r="AW324" s="395">
        <v>8</v>
      </c>
      <c r="AX324" s="395">
        <v>35</v>
      </c>
      <c r="AY324" s="395">
        <v>2</v>
      </c>
      <c r="AZ324" s="395">
        <v>0</v>
      </c>
      <c r="BA324" s="422"/>
      <c r="BB324" s="422"/>
      <c r="BC324" s="422"/>
      <c r="BD324" s="422"/>
      <c r="BE324" s="422"/>
      <c r="BF324" s="422"/>
      <c r="BG324" s="422"/>
      <c r="BH324" s="422"/>
      <c r="BI324" s="423">
        <f t="shared" si="11"/>
        <v>35</v>
      </c>
      <c r="BJ324" s="422"/>
      <c r="BK324" s="422"/>
      <c r="BL324" s="422"/>
      <c r="BM324" s="422"/>
      <c r="BN324" s="422"/>
      <c r="BO324" s="528">
        <v>6</v>
      </c>
      <c r="BP324" s="423">
        <f t="shared" si="12"/>
        <v>35</v>
      </c>
      <c r="BQ324" s="422"/>
      <c r="BR324" s="422"/>
      <c r="BS324" s="422"/>
      <c r="BT324" s="422"/>
      <c r="BU324" s="422"/>
      <c r="BV324" s="422"/>
      <c r="BW324" s="422"/>
      <c r="BX324" s="422"/>
      <c r="BY324" s="422"/>
      <c r="BZ324" s="422"/>
      <c r="CA324" s="422"/>
      <c r="CB324" s="422"/>
      <c r="CC324" s="422"/>
      <c r="CD324" s="422"/>
      <c r="CE324" s="422"/>
      <c r="CF324" s="422"/>
      <c r="CG324" s="547"/>
    </row>
    <row r="325" spans="1:85" ht="16.5" customHeight="1">
      <c r="A325" s="80">
        <v>321</v>
      </c>
      <c r="B325" s="86" t="s">
        <v>1394</v>
      </c>
      <c r="C325" s="88" t="s">
        <v>28</v>
      </c>
      <c r="D325" s="86" t="s">
        <v>2233</v>
      </c>
      <c r="E325" s="86" t="s">
        <v>1336</v>
      </c>
      <c r="F325" s="87" t="s">
        <v>727</v>
      </c>
      <c r="G325" s="90" t="s">
        <v>1395</v>
      </c>
      <c r="H325" s="512">
        <v>4</v>
      </c>
      <c r="I325" s="390" t="s">
        <v>26</v>
      </c>
      <c r="J325" s="390" t="s">
        <v>35</v>
      </c>
      <c r="K325" s="88" t="s">
        <v>5123</v>
      </c>
      <c r="L325" s="522">
        <v>3</v>
      </c>
      <c r="M325" s="367">
        <v>1</v>
      </c>
      <c r="N325" s="367">
        <v>1</v>
      </c>
      <c r="O325" s="523">
        <v>13</v>
      </c>
      <c r="P325" s="523">
        <v>0</v>
      </c>
      <c r="Q325" s="523">
        <v>0</v>
      </c>
      <c r="R325" s="523">
        <v>1</v>
      </c>
      <c r="S325" s="523">
        <v>0</v>
      </c>
      <c r="T325" s="523">
        <v>0</v>
      </c>
      <c r="U325" s="524">
        <v>0</v>
      </c>
      <c r="V325" s="524">
        <v>0</v>
      </c>
      <c r="W325" s="524">
        <v>0</v>
      </c>
      <c r="X325" s="524">
        <v>0</v>
      </c>
      <c r="Y325" s="524">
        <v>0</v>
      </c>
      <c r="Z325" s="524">
        <v>0</v>
      </c>
      <c r="AA325" s="524">
        <v>9</v>
      </c>
      <c r="AB325" s="524">
        <v>1</v>
      </c>
      <c r="AC325" s="524">
        <v>0</v>
      </c>
      <c r="AD325" s="524">
        <v>18</v>
      </c>
      <c r="AE325" s="524">
        <v>0</v>
      </c>
      <c r="AF325" s="524">
        <v>0</v>
      </c>
      <c r="AG325" s="524">
        <v>0</v>
      </c>
      <c r="AH325" s="524">
        <v>0</v>
      </c>
      <c r="AI325" s="524">
        <v>0</v>
      </c>
      <c r="AJ325" s="395">
        <v>1</v>
      </c>
      <c r="AK325" s="395">
        <v>0</v>
      </c>
      <c r="AL325" s="395">
        <v>6</v>
      </c>
      <c r="AM325" s="395">
        <v>6</v>
      </c>
      <c r="AN325" s="395">
        <v>0</v>
      </c>
      <c r="AO325" s="525">
        <v>0</v>
      </c>
      <c r="AP325" s="396">
        <v>0</v>
      </c>
      <c r="AQ325" s="526">
        <v>49</v>
      </c>
      <c r="AR325" s="527">
        <v>49</v>
      </c>
      <c r="AS325" s="527">
        <v>49</v>
      </c>
      <c r="AT325" s="608">
        <v>0</v>
      </c>
      <c r="AU325" s="527">
        <v>12</v>
      </c>
      <c r="AV325" s="395">
        <v>1</v>
      </c>
      <c r="AW325" s="395">
        <v>6</v>
      </c>
      <c r="AX325" s="395">
        <v>49</v>
      </c>
      <c r="AY325" s="395">
        <v>2</v>
      </c>
      <c r="AZ325" s="395">
        <v>0</v>
      </c>
      <c r="BA325" s="422"/>
      <c r="BB325" s="422"/>
      <c r="BC325" s="422"/>
      <c r="BD325" s="422"/>
      <c r="BE325" s="422"/>
      <c r="BF325" s="422"/>
      <c r="BG325" s="422"/>
      <c r="BH325" s="422"/>
      <c r="BI325" s="423">
        <f t="shared" si="11"/>
        <v>49</v>
      </c>
      <c r="BJ325" s="422"/>
      <c r="BK325" s="422"/>
      <c r="BL325" s="422"/>
      <c r="BM325" s="422"/>
      <c r="BN325" s="422"/>
      <c r="BO325" s="528">
        <v>6.2</v>
      </c>
      <c r="BP325" s="423">
        <f t="shared" si="12"/>
        <v>49</v>
      </c>
      <c r="BQ325" s="422"/>
      <c r="BR325" s="422"/>
      <c r="BS325" s="422"/>
      <c r="BT325" s="422"/>
      <c r="BU325" s="422"/>
      <c r="BV325" s="422"/>
      <c r="BW325" s="422"/>
      <c r="BX325" s="422"/>
      <c r="BY325" s="422"/>
      <c r="BZ325" s="422"/>
      <c r="CA325" s="422"/>
      <c r="CB325" s="422"/>
      <c r="CC325" s="422"/>
      <c r="CD325" s="422"/>
      <c r="CE325" s="422"/>
      <c r="CF325" s="422"/>
      <c r="CG325" s="547"/>
    </row>
    <row r="326" spans="1:85" ht="16.5" customHeight="1">
      <c r="A326" s="81">
        <v>322</v>
      </c>
      <c r="B326" s="86" t="s">
        <v>1396</v>
      </c>
      <c r="C326" s="88" t="s">
        <v>28</v>
      </c>
      <c r="D326" s="86" t="s">
        <v>2233</v>
      </c>
      <c r="E326" s="86" t="s">
        <v>1336</v>
      </c>
      <c r="F326" s="92" t="s">
        <v>784</v>
      </c>
      <c r="G326" s="90" t="s">
        <v>1397</v>
      </c>
      <c r="H326" s="512">
        <v>4</v>
      </c>
      <c r="I326" s="390" t="s">
        <v>26</v>
      </c>
      <c r="J326" s="390"/>
      <c r="K326" s="88" t="s">
        <v>5123</v>
      </c>
      <c r="L326" s="522">
        <v>2</v>
      </c>
      <c r="M326" s="367">
        <v>1</v>
      </c>
      <c r="N326" s="367">
        <v>1</v>
      </c>
      <c r="O326" s="523">
        <v>17</v>
      </c>
      <c r="P326" s="523">
        <v>1</v>
      </c>
      <c r="Q326" s="523">
        <v>0</v>
      </c>
      <c r="R326" s="523">
        <v>0</v>
      </c>
      <c r="S326" s="523">
        <v>0</v>
      </c>
      <c r="T326" s="523">
        <v>0</v>
      </c>
      <c r="U326" s="524">
        <v>6</v>
      </c>
      <c r="V326" s="524">
        <v>0</v>
      </c>
      <c r="W326" s="524">
        <v>0</v>
      </c>
      <c r="X326" s="524">
        <v>6</v>
      </c>
      <c r="Y326" s="524">
        <v>0</v>
      </c>
      <c r="Z326" s="524">
        <v>0</v>
      </c>
      <c r="AA326" s="524">
        <v>13</v>
      </c>
      <c r="AB326" s="524">
        <v>1</v>
      </c>
      <c r="AC326" s="524">
        <v>0</v>
      </c>
      <c r="AD326" s="524">
        <v>17</v>
      </c>
      <c r="AE326" s="524">
        <v>1</v>
      </c>
      <c r="AF326" s="524">
        <v>0</v>
      </c>
      <c r="AG326" s="524">
        <v>0</v>
      </c>
      <c r="AH326" s="524">
        <v>0</v>
      </c>
      <c r="AI326" s="524">
        <v>0</v>
      </c>
      <c r="AJ326" s="395">
        <v>1</v>
      </c>
      <c r="AK326" s="395">
        <v>0</v>
      </c>
      <c r="AL326" s="395">
        <v>8</v>
      </c>
      <c r="AM326" s="395">
        <v>8</v>
      </c>
      <c r="AN326" s="395">
        <v>0</v>
      </c>
      <c r="AO326" s="525">
        <v>0</v>
      </c>
      <c r="AP326" s="396">
        <v>0</v>
      </c>
      <c r="AQ326" s="526">
        <v>46</v>
      </c>
      <c r="AR326" s="527">
        <v>46</v>
      </c>
      <c r="AS326" s="527">
        <v>46</v>
      </c>
      <c r="AT326" s="608">
        <v>0</v>
      </c>
      <c r="AU326" s="527">
        <v>11</v>
      </c>
      <c r="AV326" s="395">
        <v>1</v>
      </c>
      <c r="AW326" s="395">
        <v>9</v>
      </c>
      <c r="AX326" s="395">
        <v>46</v>
      </c>
      <c r="AY326" s="395">
        <v>2</v>
      </c>
      <c r="AZ326" s="395">
        <v>0</v>
      </c>
      <c r="BA326" s="422"/>
      <c r="BB326" s="422"/>
      <c r="BC326" s="422"/>
      <c r="BD326" s="422"/>
      <c r="BE326" s="422"/>
      <c r="BF326" s="422"/>
      <c r="BG326" s="422"/>
      <c r="BH326" s="422"/>
      <c r="BI326" s="423">
        <f t="shared" ref="BI326:BI389" si="13">AS326-BJ326</f>
        <v>46</v>
      </c>
      <c r="BJ326" s="422"/>
      <c r="BK326" s="422"/>
      <c r="BL326" s="422"/>
      <c r="BM326" s="422"/>
      <c r="BN326" s="422"/>
      <c r="BO326" s="528">
        <v>5.1333000000000002</v>
      </c>
      <c r="BP326" s="423">
        <f t="shared" ref="BP326:BP389" si="14">AS326-BQ326</f>
        <v>46</v>
      </c>
      <c r="BQ326" s="422"/>
      <c r="BR326" s="422"/>
      <c r="BS326" s="422"/>
      <c r="BT326" s="422"/>
      <c r="BU326" s="422"/>
      <c r="BV326" s="422"/>
      <c r="BW326" s="422"/>
      <c r="BX326" s="422"/>
      <c r="BY326" s="422"/>
      <c r="BZ326" s="422"/>
      <c r="CA326" s="422"/>
      <c r="CB326" s="422"/>
      <c r="CC326" s="422"/>
      <c r="CD326" s="422"/>
      <c r="CE326" s="422"/>
      <c r="CF326" s="422"/>
      <c r="CG326" s="547"/>
    </row>
    <row r="327" spans="1:85" ht="16.5" customHeight="1">
      <c r="A327" s="80">
        <v>323</v>
      </c>
      <c r="B327" s="86" t="s">
        <v>1400</v>
      </c>
      <c r="C327" s="88" t="s">
        <v>28</v>
      </c>
      <c r="D327" s="86" t="s">
        <v>2233</v>
      </c>
      <c r="E327" s="86" t="s">
        <v>1336</v>
      </c>
      <c r="F327" s="89" t="s">
        <v>730</v>
      </c>
      <c r="G327" s="90" t="s">
        <v>1401</v>
      </c>
      <c r="H327" s="512">
        <v>3</v>
      </c>
      <c r="I327" s="390" t="s">
        <v>26</v>
      </c>
      <c r="J327" s="390" t="s">
        <v>35</v>
      </c>
      <c r="K327" s="88" t="s">
        <v>5123</v>
      </c>
      <c r="L327" s="522">
        <v>3</v>
      </c>
      <c r="M327" s="367">
        <v>1</v>
      </c>
      <c r="N327" s="367">
        <v>1</v>
      </c>
      <c r="O327" s="523">
        <v>19</v>
      </c>
      <c r="P327" s="523">
        <v>1</v>
      </c>
      <c r="Q327" s="523">
        <v>0</v>
      </c>
      <c r="R327" s="523">
        <v>1</v>
      </c>
      <c r="S327" s="523">
        <v>0</v>
      </c>
      <c r="T327" s="523">
        <v>0</v>
      </c>
      <c r="U327" s="524">
        <v>2</v>
      </c>
      <c r="V327" s="524">
        <v>0</v>
      </c>
      <c r="W327" s="524">
        <v>0</v>
      </c>
      <c r="X327" s="524">
        <v>2</v>
      </c>
      <c r="Y327" s="524">
        <v>0</v>
      </c>
      <c r="Z327" s="524">
        <v>0</v>
      </c>
      <c r="AA327" s="524">
        <v>19</v>
      </c>
      <c r="AB327" s="524">
        <v>2</v>
      </c>
      <c r="AC327" s="524">
        <v>0</v>
      </c>
      <c r="AD327" s="524">
        <v>17</v>
      </c>
      <c r="AE327" s="524">
        <v>0</v>
      </c>
      <c r="AF327" s="524">
        <v>0</v>
      </c>
      <c r="AG327" s="524">
        <v>0</v>
      </c>
      <c r="AH327" s="524">
        <v>0</v>
      </c>
      <c r="AI327" s="524">
        <v>0</v>
      </c>
      <c r="AJ327" s="395">
        <v>1</v>
      </c>
      <c r="AK327" s="395">
        <v>0</v>
      </c>
      <c r="AL327" s="395">
        <v>10</v>
      </c>
      <c r="AM327" s="395">
        <v>10</v>
      </c>
      <c r="AN327" s="395">
        <v>0</v>
      </c>
      <c r="AO327" s="525">
        <v>0</v>
      </c>
      <c r="AP327" s="396">
        <v>0</v>
      </c>
      <c r="AQ327" s="526">
        <v>50</v>
      </c>
      <c r="AR327" s="527">
        <v>50</v>
      </c>
      <c r="AS327" s="527">
        <v>50</v>
      </c>
      <c r="AT327" s="608">
        <v>0</v>
      </c>
      <c r="AU327" s="527">
        <v>9</v>
      </c>
      <c r="AV327" s="395">
        <v>1</v>
      </c>
      <c r="AW327" s="395">
        <v>10</v>
      </c>
      <c r="AX327" s="395">
        <v>50</v>
      </c>
      <c r="AY327" s="395">
        <v>2</v>
      </c>
      <c r="AZ327" s="395">
        <v>0</v>
      </c>
      <c r="BA327" s="422"/>
      <c r="BB327" s="422"/>
      <c r="BC327" s="422"/>
      <c r="BD327" s="422"/>
      <c r="BE327" s="422"/>
      <c r="BF327" s="422"/>
      <c r="BG327" s="422"/>
      <c r="BH327" s="422"/>
      <c r="BI327" s="423">
        <f t="shared" si="13"/>
        <v>50</v>
      </c>
      <c r="BJ327" s="422"/>
      <c r="BK327" s="422"/>
      <c r="BL327" s="422"/>
      <c r="BM327" s="422"/>
      <c r="BN327" s="422"/>
      <c r="BO327" s="528">
        <v>10.42</v>
      </c>
      <c r="BP327" s="423">
        <f t="shared" si="14"/>
        <v>50</v>
      </c>
      <c r="BQ327" s="422"/>
      <c r="BR327" s="422"/>
      <c r="BS327" s="422"/>
      <c r="BT327" s="422"/>
      <c r="BU327" s="422"/>
      <c r="BV327" s="422"/>
      <c r="BW327" s="422"/>
      <c r="BX327" s="422"/>
      <c r="BY327" s="422"/>
      <c r="BZ327" s="422"/>
      <c r="CA327" s="422"/>
      <c r="CB327" s="422"/>
      <c r="CC327" s="422"/>
      <c r="CD327" s="422"/>
      <c r="CE327" s="422"/>
      <c r="CF327" s="422"/>
      <c r="CG327" s="547"/>
    </row>
    <row r="328" spans="1:85" ht="16.5" customHeight="1">
      <c r="A328" s="80">
        <v>324</v>
      </c>
      <c r="B328" s="86" t="s">
        <v>1402</v>
      </c>
      <c r="C328" s="88" t="s">
        <v>28</v>
      </c>
      <c r="D328" s="86" t="s">
        <v>2233</v>
      </c>
      <c r="E328" s="86" t="s">
        <v>1336</v>
      </c>
      <c r="F328" s="87" t="s">
        <v>727</v>
      </c>
      <c r="G328" s="90" t="s">
        <v>1403</v>
      </c>
      <c r="H328" s="512">
        <v>3</v>
      </c>
      <c r="I328" s="390" t="s">
        <v>26</v>
      </c>
      <c r="J328" s="390" t="s">
        <v>35</v>
      </c>
      <c r="K328" s="88" t="s">
        <v>5123</v>
      </c>
      <c r="L328" s="522">
        <v>3</v>
      </c>
      <c r="M328" s="367">
        <v>1</v>
      </c>
      <c r="N328" s="367">
        <v>1</v>
      </c>
      <c r="O328" s="523">
        <v>23</v>
      </c>
      <c r="P328" s="523">
        <v>7</v>
      </c>
      <c r="Q328" s="523">
        <v>0</v>
      </c>
      <c r="R328" s="523">
        <v>1</v>
      </c>
      <c r="S328" s="523">
        <v>0</v>
      </c>
      <c r="T328" s="523">
        <v>0</v>
      </c>
      <c r="U328" s="524">
        <v>10</v>
      </c>
      <c r="V328" s="524">
        <v>0</v>
      </c>
      <c r="W328" s="524">
        <v>0</v>
      </c>
      <c r="X328" s="524">
        <v>10</v>
      </c>
      <c r="Y328" s="524">
        <v>0</v>
      </c>
      <c r="Z328" s="524">
        <v>0</v>
      </c>
      <c r="AA328" s="524">
        <v>30</v>
      </c>
      <c r="AB328" s="524">
        <v>11</v>
      </c>
      <c r="AC328" s="524">
        <v>0</v>
      </c>
      <c r="AD328" s="524">
        <v>6</v>
      </c>
      <c r="AE328" s="524">
        <v>3</v>
      </c>
      <c r="AF328" s="524">
        <v>0</v>
      </c>
      <c r="AG328" s="524">
        <v>0</v>
      </c>
      <c r="AH328" s="524">
        <v>0</v>
      </c>
      <c r="AI328" s="524">
        <v>0</v>
      </c>
      <c r="AJ328" s="395">
        <v>1</v>
      </c>
      <c r="AK328" s="395">
        <v>0</v>
      </c>
      <c r="AL328" s="395">
        <v>7</v>
      </c>
      <c r="AM328" s="395">
        <v>7</v>
      </c>
      <c r="AN328" s="395">
        <v>0</v>
      </c>
      <c r="AO328" s="525">
        <v>0</v>
      </c>
      <c r="AP328" s="396">
        <v>0</v>
      </c>
      <c r="AQ328" s="526">
        <v>56</v>
      </c>
      <c r="AR328" s="527">
        <v>53</v>
      </c>
      <c r="AS328" s="527">
        <v>53</v>
      </c>
      <c r="AT328" s="608">
        <v>3</v>
      </c>
      <c r="AU328" s="527">
        <v>8</v>
      </c>
      <c r="AV328" s="395">
        <v>1</v>
      </c>
      <c r="AW328" s="395">
        <v>5</v>
      </c>
      <c r="AX328" s="395">
        <v>53</v>
      </c>
      <c r="AY328" s="395">
        <v>5</v>
      </c>
      <c r="AZ328" s="395">
        <v>0</v>
      </c>
      <c r="BA328" s="422"/>
      <c r="BB328" s="422"/>
      <c r="BC328" s="422"/>
      <c r="BD328" s="422"/>
      <c r="BE328" s="422"/>
      <c r="BF328" s="422"/>
      <c r="BG328" s="422"/>
      <c r="BH328" s="422"/>
      <c r="BI328" s="423">
        <f t="shared" si="13"/>
        <v>53</v>
      </c>
      <c r="BJ328" s="422"/>
      <c r="BK328" s="422"/>
      <c r="BL328" s="422"/>
      <c r="BM328" s="422"/>
      <c r="BN328" s="422"/>
      <c r="BO328" s="528">
        <v>11.43</v>
      </c>
      <c r="BP328" s="423">
        <f t="shared" si="14"/>
        <v>53</v>
      </c>
      <c r="BQ328" s="422"/>
      <c r="BR328" s="422"/>
      <c r="BS328" s="422"/>
      <c r="BT328" s="422"/>
      <c r="BU328" s="422"/>
      <c r="BV328" s="422"/>
      <c r="BW328" s="422"/>
      <c r="BX328" s="422"/>
      <c r="BY328" s="422"/>
      <c r="BZ328" s="422"/>
      <c r="CA328" s="422"/>
      <c r="CB328" s="422"/>
      <c r="CC328" s="422"/>
      <c r="CD328" s="422"/>
      <c r="CE328" s="422"/>
      <c r="CF328" s="422"/>
      <c r="CG328" s="547"/>
    </row>
    <row r="329" spans="1:85" ht="16.5" customHeight="1">
      <c r="A329" s="81">
        <v>325</v>
      </c>
      <c r="B329" s="86" t="s">
        <v>1404</v>
      </c>
      <c r="C329" s="88" t="s">
        <v>28</v>
      </c>
      <c r="D329" s="86" t="s">
        <v>2233</v>
      </c>
      <c r="E329" s="86" t="s">
        <v>1336</v>
      </c>
      <c r="F329" s="91" t="s">
        <v>724</v>
      </c>
      <c r="G329" s="90" t="s">
        <v>1405</v>
      </c>
      <c r="H329" s="512">
        <v>6</v>
      </c>
      <c r="I329" s="390" t="s">
        <v>26</v>
      </c>
      <c r="J329" s="390" t="s">
        <v>35</v>
      </c>
      <c r="K329" s="88" t="s">
        <v>5123</v>
      </c>
      <c r="L329" s="609">
        <v>3</v>
      </c>
      <c r="M329" s="610">
        <v>1</v>
      </c>
      <c r="N329" s="610">
        <v>1</v>
      </c>
      <c r="O329" s="611">
        <v>23</v>
      </c>
      <c r="P329" s="611">
        <v>13</v>
      </c>
      <c r="Q329" s="611">
        <v>2</v>
      </c>
      <c r="R329" s="611">
        <v>1</v>
      </c>
      <c r="S329" s="611">
        <v>1</v>
      </c>
      <c r="T329" s="611">
        <v>0</v>
      </c>
      <c r="U329" s="612">
        <v>6</v>
      </c>
      <c r="V329" s="612">
        <v>6</v>
      </c>
      <c r="W329" s="612">
        <v>0</v>
      </c>
      <c r="X329" s="612">
        <v>6</v>
      </c>
      <c r="Y329" s="612">
        <v>6</v>
      </c>
      <c r="Z329" s="612">
        <v>0</v>
      </c>
      <c r="AA329" s="612">
        <v>6</v>
      </c>
      <c r="AB329" s="612">
        <v>4</v>
      </c>
      <c r="AC329" s="612">
        <v>0</v>
      </c>
      <c r="AD329" s="612">
        <v>30</v>
      </c>
      <c r="AE329" s="612">
        <v>14</v>
      </c>
      <c r="AF329" s="612">
        <v>0</v>
      </c>
      <c r="AG329" s="612">
        <v>0</v>
      </c>
      <c r="AH329" s="612">
        <v>0</v>
      </c>
      <c r="AI329" s="612">
        <v>0</v>
      </c>
      <c r="AJ329" s="613">
        <v>1</v>
      </c>
      <c r="AK329" s="613">
        <v>0</v>
      </c>
      <c r="AL329" s="613">
        <v>20</v>
      </c>
      <c r="AM329" s="613">
        <v>20</v>
      </c>
      <c r="AN329" s="613">
        <v>0</v>
      </c>
      <c r="AO329" s="614">
        <v>0</v>
      </c>
      <c r="AP329" s="615">
        <v>0</v>
      </c>
      <c r="AQ329" s="616">
        <v>74</v>
      </c>
      <c r="AR329" s="617">
        <v>74</v>
      </c>
      <c r="AS329" s="617">
        <v>74</v>
      </c>
      <c r="AT329" s="618">
        <v>0</v>
      </c>
      <c r="AU329" s="617">
        <v>7</v>
      </c>
      <c r="AV329" s="613">
        <v>1</v>
      </c>
      <c r="AW329" s="613">
        <v>17</v>
      </c>
      <c r="AX329" s="613">
        <v>74</v>
      </c>
      <c r="AY329" s="613">
        <v>2</v>
      </c>
      <c r="AZ329" s="613">
        <v>0</v>
      </c>
      <c r="BA329" s="422"/>
      <c r="BB329" s="422"/>
      <c r="BC329" s="422"/>
      <c r="BD329" s="422"/>
      <c r="BE329" s="422"/>
      <c r="BF329" s="422"/>
      <c r="BG329" s="422"/>
      <c r="BH329" s="422"/>
      <c r="BI329" s="423">
        <f t="shared" si="13"/>
        <v>74</v>
      </c>
      <c r="BJ329" s="422"/>
      <c r="BK329" s="422"/>
      <c r="BL329" s="422"/>
      <c r="BM329" s="422"/>
      <c r="BN329" s="422"/>
      <c r="BO329" s="528">
        <v>3.03212851405622</v>
      </c>
      <c r="BP329" s="423">
        <f t="shared" si="14"/>
        <v>74</v>
      </c>
      <c r="BQ329" s="422"/>
      <c r="BR329" s="422"/>
      <c r="BS329" s="422"/>
      <c r="BT329" s="422"/>
      <c r="BU329" s="422"/>
      <c r="BV329" s="422"/>
      <c r="BW329" s="422"/>
      <c r="BX329" s="422"/>
      <c r="BY329" s="422"/>
      <c r="BZ329" s="422"/>
      <c r="CA329" s="422"/>
      <c r="CB329" s="422"/>
      <c r="CC329" s="422"/>
      <c r="CD329" s="422"/>
      <c r="CE329" s="422"/>
      <c r="CF329" s="422"/>
      <c r="CG329" s="547"/>
    </row>
    <row r="330" spans="1:85" ht="16.5" customHeight="1">
      <c r="A330" s="80">
        <v>326</v>
      </c>
      <c r="B330" s="86" t="s">
        <v>1406</v>
      </c>
      <c r="C330" s="88" t="s">
        <v>28</v>
      </c>
      <c r="D330" s="86" t="s">
        <v>2233</v>
      </c>
      <c r="E330" s="86" t="s">
        <v>1336</v>
      </c>
      <c r="F330" s="89" t="s">
        <v>730</v>
      </c>
      <c r="G330" s="90" t="s">
        <v>1407</v>
      </c>
      <c r="H330" s="512">
        <v>4</v>
      </c>
      <c r="I330" s="390" t="s">
        <v>26</v>
      </c>
      <c r="J330" s="390" t="s">
        <v>35</v>
      </c>
      <c r="K330" s="88" t="s">
        <v>5123</v>
      </c>
      <c r="L330" s="522">
        <v>3</v>
      </c>
      <c r="M330" s="367">
        <v>1</v>
      </c>
      <c r="N330" s="367">
        <v>1</v>
      </c>
      <c r="O330" s="523">
        <v>16</v>
      </c>
      <c r="P330" s="523">
        <v>0</v>
      </c>
      <c r="Q330" s="523">
        <v>0</v>
      </c>
      <c r="R330" s="523">
        <v>1</v>
      </c>
      <c r="S330" s="523">
        <v>0</v>
      </c>
      <c r="T330" s="523">
        <v>0</v>
      </c>
      <c r="U330" s="524">
        <v>2</v>
      </c>
      <c r="V330" s="524">
        <v>0</v>
      </c>
      <c r="W330" s="524">
        <v>0</v>
      </c>
      <c r="X330" s="524">
        <v>2</v>
      </c>
      <c r="Y330" s="524">
        <v>0</v>
      </c>
      <c r="Z330" s="524">
        <v>0</v>
      </c>
      <c r="AA330" s="524">
        <v>16</v>
      </c>
      <c r="AB330" s="524">
        <v>1</v>
      </c>
      <c r="AC330" s="524">
        <v>0</v>
      </c>
      <c r="AD330" s="524">
        <v>15</v>
      </c>
      <c r="AE330" s="524">
        <v>0</v>
      </c>
      <c r="AF330" s="524">
        <v>0</v>
      </c>
      <c r="AG330" s="524">
        <v>0</v>
      </c>
      <c r="AH330" s="524">
        <v>0</v>
      </c>
      <c r="AI330" s="524">
        <v>0</v>
      </c>
      <c r="AJ330" s="395">
        <v>1</v>
      </c>
      <c r="AK330" s="395">
        <v>0</v>
      </c>
      <c r="AL330" s="395">
        <v>10</v>
      </c>
      <c r="AM330" s="395">
        <v>10</v>
      </c>
      <c r="AN330" s="395">
        <v>0</v>
      </c>
      <c r="AO330" s="525">
        <v>0</v>
      </c>
      <c r="AP330" s="396">
        <v>0</v>
      </c>
      <c r="AQ330" s="526">
        <v>46</v>
      </c>
      <c r="AR330" s="527">
        <v>46</v>
      </c>
      <c r="AS330" s="527">
        <v>46</v>
      </c>
      <c r="AT330" s="608">
        <v>0</v>
      </c>
      <c r="AU330" s="527">
        <v>8</v>
      </c>
      <c r="AV330" s="395">
        <v>1</v>
      </c>
      <c r="AW330" s="395">
        <v>10</v>
      </c>
      <c r="AX330" s="395">
        <v>46</v>
      </c>
      <c r="AY330" s="395">
        <v>2</v>
      </c>
      <c r="AZ330" s="395">
        <v>0</v>
      </c>
      <c r="BA330" s="422"/>
      <c r="BB330" s="422"/>
      <c r="BC330" s="422"/>
      <c r="BD330" s="422"/>
      <c r="BE330" s="422"/>
      <c r="BF330" s="422"/>
      <c r="BG330" s="422"/>
      <c r="BH330" s="422"/>
      <c r="BI330" s="423">
        <f t="shared" si="13"/>
        <v>46</v>
      </c>
      <c r="BJ330" s="422"/>
      <c r="BK330" s="422"/>
      <c r="BL330" s="422"/>
      <c r="BM330" s="422"/>
      <c r="BN330" s="422"/>
      <c r="BO330" s="528">
        <v>12.27</v>
      </c>
      <c r="BP330" s="423">
        <f t="shared" si="14"/>
        <v>46</v>
      </c>
      <c r="BQ330" s="422"/>
      <c r="BR330" s="422"/>
      <c r="BS330" s="422"/>
      <c r="BT330" s="422"/>
      <c r="BU330" s="422"/>
      <c r="BV330" s="422"/>
      <c r="BW330" s="422"/>
      <c r="BX330" s="422"/>
      <c r="BY330" s="422"/>
      <c r="BZ330" s="422"/>
      <c r="CA330" s="422"/>
      <c r="CB330" s="422"/>
      <c r="CC330" s="422"/>
      <c r="CD330" s="422"/>
      <c r="CE330" s="422"/>
      <c r="CF330" s="422"/>
      <c r="CG330" s="547"/>
    </row>
    <row r="331" spans="1:85" ht="16.5" customHeight="1">
      <c r="A331" s="80">
        <v>327</v>
      </c>
      <c r="B331" s="86" t="s">
        <v>1408</v>
      </c>
      <c r="C331" s="88" t="s">
        <v>28</v>
      </c>
      <c r="D331" s="86" t="s">
        <v>2233</v>
      </c>
      <c r="E331" s="86" t="s">
        <v>1336</v>
      </c>
      <c r="F331" s="87" t="s">
        <v>727</v>
      </c>
      <c r="G331" s="90" t="s">
        <v>1409</v>
      </c>
      <c r="H331" s="512">
        <v>5</v>
      </c>
      <c r="I331" s="390" t="s">
        <v>2353</v>
      </c>
      <c r="J331" s="390"/>
      <c r="K331" s="88" t="s">
        <v>5123</v>
      </c>
      <c r="L331" s="522">
        <v>2</v>
      </c>
      <c r="M331" s="367">
        <v>1</v>
      </c>
      <c r="N331" s="367">
        <v>1</v>
      </c>
      <c r="O331" s="523">
        <v>13</v>
      </c>
      <c r="P331" s="523">
        <v>0</v>
      </c>
      <c r="Q331" s="523">
        <v>0</v>
      </c>
      <c r="R331" s="523">
        <v>0</v>
      </c>
      <c r="S331" s="523">
        <v>0</v>
      </c>
      <c r="T331" s="523">
        <v>0</v>
      </c>
      <c r="U331" s="524">
        <v>2</v>
      </c>
      <c r="V331" s="524">
        <v>0</v>
      </c>
      <c r="W331" s="524">
        <v>0</v>
      </c>
      <c r="X331" s="524">
        <v>2</v>
      </c>
      <c r="Y331" s="524">
        <v>0</v>
      </c>
      <c r="Z331" s="524">
        <v>0</v>
      </c>
      <c r="AA331" s="524">
        <v>13</v>
      </c>
      <c r="AB331" s="524">
        <v>1</v>
      </c>
      <c r="AC331" s="524">
        <v>0</v>
      </c>
      <c r="AD331" s="524">
        <v>12</v>
      </c>
      <c r="AE331" s="524">
        <v>0</v>
      </c>
      <c r="AF331" s="524">
        <v>0</v>
      </c>
      <c r="AG331" s="524">
        <v>0</v>
      </c>
      <c r="AH331" s="524">
        <v>0</v>
      </c>
      <c r="AI331" s="524">
        <v>0</v>
      </c>
      <c r="AJ331" s="395">
        <v>1</v>
      </c>
      <c r="AK331" s="395">
        <v>0</v>
      </c>
      <c r="AL331" s="395">
        <v>7</v>
      </c>
      <c r="AM331" s="395">
        <v>7</v>
      </c>
      <c r="AN331" s="395">
        <v>0</v>
      </c>
      <c r="AO331" s="525">
        <v>0</v>
      </c>
      <c r="AP331" s="396">
        <v>0</v>
      </c>
      <c r="AQ331" s="526">
        <v>44</v>
      </c>
      <c r="AR331" s="527">
        <v>44</v>
      </c>
      <c r="AS331" s="527">
        <v>44</v>
      </c>
      <c r="AT331" s="608">
        <v>0</v>
      </c>
      <c r="AU331" s="527">
        <v>14</v>
      </c>
      <c r="AV331" s="395">
        <v>3</v>
      </c>
      <c r="AW331" s="395">
        <v>8</v>
      </c>
      <c r="AX331" s="395">
        <v>44</v>
      </c>
      <c r="AY331" s="395">
        <v>2</v>
      </c>
      <c r="AZ331" s="395">
        <v>0</v>
      </c>
      <c r="BA331" s="422"/>
      <c r="BB331" s="422"/>
      <c r="BC331" s="422"/>
      <c r="BD331" s="422"/>
      <c r="BE331" s="422"/>
      <c r="BF331" s="422"/>
      <c r="BG331" s="422"/>
      <c r="BH331" s="422"/>
      <c r="BI331" s="423">
        <f t="shared" si="13"/>
        <v>44</v>
      </c>
      <c r="BJ331" s="422"/>
      <c r="BK331" s="422"/>
      <c r="BL331" s="422"/>
      <c r="BM331" s="422"/>
      <c r="BN331" s="422"/>
      <c r="BO331" s="528">
        <v>3.31</v>
      </c>
      <c r="BP331" s="423">
        <f t="shared" si="14"/>
        <v>44</v>
      </c>
      <c r="BQ331" s="422"/>
      <c r="BR331" s="422"/>
      <c r="BS331" s="422"/>
      <c r="BT331" s="422"/>
      <c r="BU331" s="422"/>
      <c r="BV331" s="422"/>
      <c r="BW331" s="422"/>
      <c r="BX331" s="422"/>
      <c r="BY331" s="422"/>
      <c r="BZ331" s="422"/>
      <c r="CA331" s="422"/>
      <c r="CB331" s="422"/>
      <c r="CC331" s="422"/>
      <c r="CD331" s="422"/>
      <c r="CE331" s="422"/>
      <c r="CF331" s="422"/>
      <c r="CG331" s="547"/>
    </row>
    <row r="332" spans="1:85" ht="16.5" customHeight="1">
      <c r="A332" s="81">
        <v>328</v>
      </c>
      <c r="B332" s="86" t="s">
        <v>1410</v>
      </c>
      <c r="C332" s="88" t="s">
        <v>28</v>
      </c>
      <c r="D332" s="86" t="s">
        <v>2233</v>
      </c>
      <c r="E332" s="86" t="s">
        <v>1336</v>
      </c>
      <c r="F332" s="91" t="s">
        <v>724</v>
      </c>
      <c r="G332" s="90" t="s">
        <v>1411</v>
      </c>
      <c r="H332" s="512">
        <v>4</v>
      </c>
      <c r="I332" s="390" t="s">
        <v>26</v>
      </c>
      <c r="J332" s="390"/>
      <c r="K332" s="88" t="s">
        <v>5123</v>
      </c>
      <c r="L332" s="522">
        <v>2</v>
      </c>
      <c r="M332" s="367">
        <v>1</v>
      </c>
      <c r="N332" s="367">
        <v>1</v>
      </c>
      <c r="O332" s="523">
        <v>15</v>
      </c>
      <c r="P332" s="523">
        <v>2</v>
      </c>
      <c r="Q332" s="523">
        <v>0</v>
      </c>
      <c r="R332" s="523">
        <v>0</v>
      </c>
      <c r="S332" s="523">
        <v>0</v>
      </c>
      <c r="T332" s="523">
        <v>0</v>
      </c>
      <c r="U332" s="524">
        <v>2</v>
      </c>
      <c r="V332" s="524">
        <v>0</v>
      </c>
      <c r="W332" s="524">
        <v>0</v>
      </c>
      <c r="X332" s="524">
        <v>2</v>
      </c>
      <c r="Y332" s="524">
        <v>0</v>
      </c>
      <c r="Z332" s="524">
        <v>0</v>
      </c>
      <c r="AA332" s="524">
        <v>14</v>
      </c>
      <c r="AB332" s="524">
        <v>2</v>
      </c>
      <c r="AC332" s="524">
        <v>0</v>
      </c>
      <c r="AD332" s="524">
        <v>14</v>
      </c>
      <c r="AE332" s="524">
        <v>2</v>
      </c>
      <c r="AF332" s="524">
        <v>0</v>
      </c>
      <c r="AG332" s="524">
        <v>0</v>
      </c>
      <c r="AH332" s="524">
        <v>0</v>
      </c>
      <c r="AI332" s="524">
        <v>0</v>
      </c>
      <c r="AJ332" s="395">
        <v>1</v>
      </c>
      <c r="AK332" s="395">
        <v>0</v>
      </c>
      <c r="AL332" s="395">
        <v>6</v>
      </c>
      <c r="AM332" s="395">
        <v>6</v>
      </c>
      <c r="AN332" s="395">
        <v>0</v>
      </c>
      <c r="AO332" s="525">
        <v>0</v>
      </c>
      <c r="AP332" s="396">
        <v>0</v>
      </c>
      <c r="AQ332" s="526">
        <v>47</v>
      </c>
      <c r="AR332" s="527">
        <v>47</v>
      </c>
      <c r="AS332" s="527">
        <v>47</v>
      </c>
      <c r="AT332" s="608">
        <v>0</v>
      </c>
      <c r="AU332" s="527">
        <v>10</v>
      </c>
      <c r="AV332" s="395">
        <v>1</v>
      </c>
      <c r="AW332" s="395">
        <v>7</v>
      </c>
      <c r="AX332" s="395">
        <v>47</v>
      </c>
      <c r="AY332" s="395">
        <v>2</v>
      </c>
      <c r="AZ332" s="395">
        <v>0</v>
      </c>
      <c r="BA332" s="422"/>
      <c r="BB332" s="422"/>
      <c r="BC332" s="422"/>
      <c r="BD332" s="422"/>
      <c r="BE332" s="422"/>
      <c r="BF332" s="422"/>
      <c r="BG332" s="422"/>
      <c r="BH332" s="422"/>
      <c r="BI332" s="423">
        <f t="shared" si="13"/>
        <v>47</v>
      </c>
      <c r="BJ332" s="422"/>
      <c r="BK332" s="422"/>
      <c r="BL332" s="422"/>
      <c r="BM332" s="422"/>
      <c r="BN332" s="422"/>
      <c r="BO332" s="528">
        <v>4.37</v>
      </c>
      <c r="BP332" s="423">
        <f t="shared" si="14"/>
        <v>47</v>
      </c>
      <c r="BQ332" s="422"/>
      <c r="BR332" s="422"/>
      <c r="BS332" s="422"/>
      <c r="BT332" s="422"/>
      <c r="BU332" s="422"/>
      <c r="BV332" s="422"/>
      <c r="BW332" s="422"/>
      <c r="BX332" s="422"/>
      <c r="BY332" s="422"/>
      <c r="BZ332" s="422"/>
      <c r="CA332" s="422"/>
      <c r="CB332" s="422"/>
      <c r="CC332" s="422"/>
      <c r="CD332" s="422"/>
      <c r="CE332" s="422"/>
      <c r="CF332" s="422"/>
      <c r="CG332" s="547"/>
    </row>
    <row r="333" spans="1:85" ht="16.5" customHeight="1">
      <c r="A333" s="80">
        <v>329</v>
      </c>
      <c r="B333" s="86" t="s">
        <v>1412</v>
      </c>
      <c r="C333" s="88" t="s">
        <v>28</v>
      </c>
      <c r="D333" s="86" t="s">
        <v>2233</v>
      </c>
      <c r="E333" s="86" t="s">
        <v>1336</v>
      </c>
      <c r="F333" s="89" t="s">
        <v>730</v>
      </c>
      <c r="G333" s="90" t="s">
        <v>1413</v>
      </c>
      <c r="H333" s="512">
        <v>4</v>
      </c>
      <c r="I333" s="390" t="s">
        <v>26</v>
      </c>
      <c r="J333" s="390"/>
      <c r="K333" s="88" t="s">
        <v>5123</v>
      </c>
      <c r="L333" s="522">
        <v>2</v>
      </c>
      <c r="M333" s="367">
        <v>1</v>
      </c>
      <c r="N333" s="367">
        <v>1</v>
      </c>
      <c r="O333" s="523">
        <v>15</v>
      </c>
      <c r="P333" s="523">
        <v>2</v>
      </c>
      <c r="Q333" s="523">
        <v>0</v>
      </c>
      <c r="R333" s="523">
        <v>0</v>
      </c>
      <c r="S333" s="523">
        <v>0</v>
      </c>
      <c r="T333" s="523">
        <v>0</v>
      </c>
      <c r="U333" s="524">
        <v>2</v>
      </c>
      <c r="V333" s="524">
        <v>0</v>
      </c>
      <c r="W333" s="524">
        <v>0</v>
      </c>
      <c r="X333" s="524">
        <v>2</v>
      </c>
      <c r="Y333" s="524">
        <v>0</v>
      </c>
      <c r="Z333" s="524">
        <v>0</v>
      </c>
      <c r="AA333" s="524">
        <v>12</v>
      </c>
      <c r="AB333" s="524">
        <v>1</v>
      </c>
      <c r="AC333" s="524">
        <v>0</v>
      </c>
      <c r="AD333" s="524">
        <v>14</v>
      </c>
      <c r="AE333" s="524">
        <v>3</v>
      </c>
      <c r="AF333" s="524">
        <v>0</v>
      </c>
      <c r="AG333" s="524">
        <v>0</v>
      </c>
      <c r="AH333" s="524">
        <v>0</v>
      </c>
      <c r="AI333" s="524">
        <v>0</v>
      </c>
      <c r="AJ333" s="395">
        <v>1</v>
      </c>
      <c r="AK333" s="395">
        <v>0</v>
      </c>
      <c r="AL333" s="395">
        <v>3</v>
      </c>
      <c r="AM333" s="395">
        <v>3</v>
      </c>
      <c r="AN333" s="395">
        <v>0</v>
      </c>
      <c r="AO333" s="525">
        <v>0</v>
      </c>
      <c r="AP333" s="396">
        <v>0</v>
      </c>
      <c r="AQ333" s="526">
        <v>14</v>
      </c>
      <c r="AR333" s="527">
        <v>14</v>
      </c>
      <c r="AS333" s="527">
        <v>14</v>
      </c>
      <c r="AT333" s="608">
        <v>0</v>
      </c>
      <c r="AU333" s="527">
        <v>7</v>
      </c>
      <c r="AV333" s="395">
        <v>1</v>
      </c>
      <c r="AW333" s="395">
        <v>4</v>
      </c>
      <c r="AX333" s="395">
        <v>14</v>
      </c>
      <c r="AY333" s="395">
        <v>2</v>
      </c>
      <c r="AZ333" s="395">
        <v>0</v>
      </c>
      <c r="BA333" s="422"/>
      <c r="BB333" s="422"/>
      <c r="BC333" s="422"/>
      <c r="BD333" s="422"/>
      <c r="BE333" s="422"/>
      <c r="BF333" s="422"/>
      <c r="BG333" s="422"/>
      <c r="BH333" s="422"/>
      <c r="BI333" s="423">
        <f t="shared" si="13"/>
        <v>14</v>
      </c>
      <c r="BJ333" s="422"/>
      <c r="BK333" s="422"/>
      <c r="BL333" s="422"/>
      <c r="BM333" s="422"/>
      <c r="BN333" s="422"/>
      <c r="BO333" s="528">
        <v>2.83</v>
      </c>
      <c r="BP333" s="423">
        <f t="shared" si="14"/>
        <v>14</v>
      </c>
      <c r="BQ333" s="422"/>
      <c r="BR333" s="422"/>
      <c r="BS333" s="422"/>
      <c r="BT333" s="422"/>
      <c r="BU333" s="422"/>
      <c r="BV333" s="422"/>
      <c r="BW333" s="422"/>
      <c r="BX333" s="422"/>
      <c r="BY333" s="422"/>
      <c r="BZ333" s="422"/>
      <c r="CA333" s="422"/>
      <c r="CB333" s="422"/>
      <c r="CC333" s="422"/>
      <c r="CD333" s="422"/>
      <c r="CE333" s="422"/>
      <c r="CF333" s="422"/>
      <c r="CG333" s="547"/>
    </row>
    <row r="334" spans="1:85" ht="16.5" customHeight="1">
      <c r="A334" s="80">
        <v>330</v>
      </c>
      <c r="B334" s="86" t="s">
        <v>1414</v>
      </c>
      <c r="C334" s="88" t="s">
        <v>28</v>
      </c>
      <c r="D334" s="86" t="s">
        <v>2233</v>
      </c>
      <c r="E334" s="86" t="s">
        <v>1336</v>
      </c>
      <c r="F334" s="89" t="s">
        <v>730</v>
      </c>
      <c r="G334" s="90" t="s">
        <v>1415</v>
      </c>
      <c r="H334" s="512">
        <v>3</v>
      </c>
      <c r="I334" s="390" t="s">
        <v>2353</v>
      </c>
      <c r="J334" s="390" t="s">
        <v>35</v>
      </c>
      <c r="K334" s="88" t="s">
        <v>5123</v>
      </c>
      <c r="L334" s="522">
        <v>3</v>
      </c>
      <c r="M334" s="367">
        <v>1</v>
      </c>
      <c r="N334" s="367">
        <v>1</v>
      </c>
      <c r="O334" s="523">
        <v>20</v>
      </c>
      <c r="P334" s="523">
        <v>9</v>
      </c>
      <c r="Q334" s="523">
        <v>0</v>
      </c>
      <c r="R334" s="523">
        <v>0</v>
      </c>
      <c r="S334" s="523">
        <v>0</v>
      </c>
      <c r="T334" s="523">
        <v>0</v>
      </c>
      <c r="U334" s="524">
        <v>7</v>
      </c>
      <c r="V334" s="524">
        <v>6</v>
      </c>
      <c r="W334" s="524">
        <v>0</v>
      </c>
      <c r="X334" s="524">
        <v>7</v>
      </c>
      <c r="Y334" s="524">
        <v>6</v>
      </c>
      <c r="Z334" s="524">
        <v>0</v>
      </c>
      <c r="AA334" s="524">
        <v>33</v>
      </c>
      <c r="AB334" s="524">
        <v>12</v>
      </c>
      <c r="AC334" s="524">
        <v>0</v>
      </c>
      <c r="AD334" s="524">
        <v>0</v>
      </c>
      <c r="AE334" s="524">
        <v>0</v>
      </c>
      <c r="AF334" s="524">
        <v>0</v>
      </c>
      <c r="AG334" s="524">
        <v>0</v>
      </c>
      <c r="AH334" s="524">
        <v>0</v>
      </c>
      <c r="AI334" s="524">
        <v>0</v>
      </c>
      <c r="AJ334" s="395">
        <v>1</v>
      </c>
      <c r="AK334" s="395">
        <v>0</v>
      </c>
      <c r="AL334" s="395">
        <v>7</v>
      </c>
      <c r="AM334" s="395">
        <v>7</v>
      </c>
      <c r="AN334" s="395">
        <v>0</v>
      </c>
      <c r="AO334" s="525">
        <v>0</v>
      </c>
      <c r="AP334" s="396">
        <v>0</v>
      </c>
      <c r="AQ334" s="526">
        <v>30</v>
      </c>
      <c r="AR334" s="527">
        <v>30</v>
      </c>
      <c r="AS334" s="527">
        <v>30</v>
      </c>
      <c r="AT334" s="608">
        <v>0</v>
      </c>
      <c r="AU334" s="527">
        <v>10</v>
      </c>
      <c r="AV334" s="395">
        <v>3</v>
      </c>
      <c r="AW334" s="395">
        <v>7</v>
      </c>
      <c r="AX334" s="395">
        <v>30</v>
      </c>
      <c r="AY334" s="395">
        <v>2</v>
      </c>
      <c r="AZ334" s="395">
        <v>0</v>
      </c>
      <c r="BA334" s="422"/>
      <c r="BB334" s="422"/>
      <c r="BC334" s="422"/>
      <c r="BD334" s="422"/>
      <c r="BE334" s="422"/>
      <c r="BF334" s="422"/>
      <c r="BG334" s="422"/>
      <c r="BH334" s="422"/>
      <c r="BI334" s="423">
        <f t="shared" si="13"/>
        <v>30</v>
      </c>
      <c r="BJ334" s="422"/>
      <c r="BK334" s="422"/>
      <c r="BL334" s="422"/>
      <c r="BM334" s="422"/>
      <c r="BN334" s="422"/>
      <c r="BO334" s="528">
        <v>1.1439999999999999</v>
      </c>
      <c r="BP334" s="423">
        <f t="shared" si="14"/>
        <v>30</v>
      </c>
      <c r="BQ334" s="422"/>
      <c r="BR334" s="422"/>
      <c r="BS334" s="422"/>
      <c r="BT334" s="422"/>
      <c r="BU334" s="422"/>
      <c r="BV334" s="422"/>
      <c r="BW334" s="422"/>
      <c r="BX334" s="422"/>
      <c r="BY334" s="422"/>
      <c r="BZ334" s="422"/>
      <c r="CA334" s="422"/>
      <c r="CB334" s="422"/>
      <c r="CC334" s="422"/>
      <c r="CD334" s="422"/>
      <c r="CE334" s="422"/>
      <c r="CF334" s="422"/>
      <c r="CG334" s="547"/>
    </row>
    <row r="335" spans="1:85" ht="16.5" customHeight="1">
      <c r="A335" s="81">
        <v>331</v>
      </c>
      <c r="B335" s="86" t="s">
        <v>1416</v>
      </c>
      <c r="C335" s="88" t="s">
        <v>28</v>
      </c>
      <c r="D335" s="86" t="s">
        <v>2233</v>
      </c>
      <c r="E335" s="86" t="s">
        <v>1336</v>
      </c>
      <c r="F335" s="87" t="s">
        <v>727</v>
      </c>
      <c r="G335" s="90" t="s">
        <v>1417</v>
      </c>
      <c r="H335" s="512">
        <v>3</v>
      </c>
      <c r="I335" s="390" t="s">
        <v>26</v>
      </c>
      <c r="J335" s="391" t="s">
        <v>35</v>
      </c>
      <c r="K335" s="88" t="s">
        <v>5123</v>
      </c>
      <c r="L335" s="522">
        <v>3</v>
      </c>
      <c r="M335" s="367">
        <v>1</v>
      </c>
      <c r="N335" s="367">
        <v>1</v>
      </c>
      <c r="O335" s="523">
        <v>26</v>
      </c>
      <c r="P335" s="523">
        <v>9</v>
      </c>
      <c r="Q335" s="523">
        <v>9</v>
      </c>
      <c r="R335" s="523">
        <v>0</v>
      </c>
      <c r="S335" s="523">
        <v>0</v>
      </c>
      <c r="T335" s="523">
        <v>4</v>
      </c>
      <c r="U335" s="524">
        <v>0</v>
      </c>
      <c r="V335" s="524">
        <v>0</v>
      </c>
      <c r="W335" s="524">
        <v>0</v>
      </c>
      <c r="X335" s="524">
        <v>0</v>
      </c>
      <c r="Y335" s="524">
        <v>0</v>
      </c>
      <c r="Z335" s="524">
        <v>0</v>
      </c>
      <c r="AA335" s="524">
        <v>14</v>
      </c>
      <c r="AB335" s="524">
        <v>0</v>
      </c>
      <c r="AC335" s="524">
        <v>2</v>
      </c>
      <c r="AD335" s="524">
        <v>0</v>
      </c>
      <c r="AE335" s="524">
        <v>0</v>
      </c>
      <c r="AF335" s="524">
        <v>6</v>
      </c>
      <c r="AG335" s="524">
        <v>0</v>
      </c>
      <c r="AH335" s="524">
        <v>0</v>
      </c>
      <c r="AI335" s="524">
        <v>0</v>
      </c>
      <c r="AJ335" s="395">
        <v>1</v>
      </c>
      <c r="AK335" s="395">
        <v>0</v>
      </c>
      <c r="AL335" s="395">
        <v>10</v>
      </c>
      <c r="AM335" s="395">
        <v>10</v>
      </c>
      <c r="AN335" s="395">
        <v>0</v>
      </c>
      <c r="AO335" s="525">
        <v>0</v>
      </c>
      <c r="AP335" s="396">
        <v>0</v>
      </c>
      <c r="AQ335" s="526">
        <v>75</v>
      </c>
      <c r="AR335" s="527">
        <v>75</v>
      </c>
      <c r="AS335" s="527">
        <v>75</v>
      </c>
      <c r="AT335" s="608">
        <v>0</v>
      </c>
      <c r="AU335" s="527">
        <v>11</v>
      </c>
      <c r="AV335" s="395">
        <v>1</v>
      </c>
      <c r="AW335" s="395">
        <v>10</v>
      </c>
      <c r="AX335" s="395">
        <v>75</v>
      </c>
      <c r="AY335" s="395">
        <v>2</v>
      </c>
      <c r="AZ335" s="395">
        <v>0</v>
      </c>
      <c r="BA335" s="422"/>
      <c r="BB335" s="422"/>
      <c r="BC335" s="422"/>
      <c r="BD335" s="422"/>
      <c r="BE335" s="422"/>
      <c r="BF335" s="422"/>
      <c r="BG335" s="422"/>
      <c r="BH335" s="422"/>
      <c r="BI335" s="423">
        <f t="shared" si="13"/>
        <v>75</v>
      </c>
      <c r="BJ335" s="422"/>
      <c r="BK335" s="422"/>
      <c r="BL335" s="422"/>
      <c r="BM335" s="422"/>
      <c r="BN335" s="422"/>
      <c r="BO335" s="528">
        <v>4.9800000000000004</v>
      </c>
      <c r="BP335" s="423">
        <f t="shared" si="14"/>
        <v>75</v>
      </c>
      <c r="BQ335" s="422"/>
      <c r="BR335" s="422"/>
      <c r="BS335" s="422"/>
      <c r="BT335" s="422"/>
      <c r="BU335" s="422"/>
      <c r="BV335" s="422"/>
      <c r="BW335" s="422"/>
      <c r="BX335" s="422"/>
      <c r="BY335" s="422"/>
      <c r="BZ335" s="422"/>
      <c r="CA335" s="422"/>
      <c r="CB335" s="422"/>
      <c r="CC335" s="422"/>
      <c r="CD335" s="422"/>
      <c r="CE335" s="422"/>
      <c r="CF335" s="422"/>
      <c r="CG335" s="547"/>
    </row>
    <row r="336" spans="1:85" ht="16.5" customHeight="1">
      <c r="A336" s="80">
        <v>332</v>
      </c>
      <c r="B336" s="86" t="s">
        <v>1418</v>
      </c>
      <c r="C336" s="88" t="s">
        <v>28</v>
      </c>
      <c r="D336" s="86" t="s">
        <v>2233</v>
      </c>
      <c r="E336" s="86" t="s">
        <v>1336</v>
      </c>
      <c r="F336" s="87" t="s">
        <v>727</v>
      </c>
      <c r="G336" s="90" t="s">
        <v>1419</v>
      </c>
      <c r="H336" s="512">
        <v>7</v>
      </c>
      <c r="I336" s="390" t="s">
        <v>2353</v>
      </c>
      <c r="J336" s="390"/>
      <c r="K336" s="88" t="s">
        <v>5123</v>
      </c>
      <c r="L336" s="522">
        <v>2</v>
      </c>
      <c r="M336" s="367">
        <v>1</v>
      </c>
      <c r="N336" s="367">
        <v>1</v>
      </c>
      <c r="O336" s="523">
        <v>5</v>
      </c>
      <c r="P336" s="523">
        <v>1</v>
      </c>
      <c r="Q336" s="523">
        <v>0</v>
      </c>
      <c r="R336" s="523">
        <v>0</v>
      </c>
      <c r="S336" s="523">
        <v>0</v>
      </c>
      <c r="T336" s="523">
        <v>0</v>
      </c>
      <c r="U336" s="524">
        <v>2</v>
      </c>
      <c r="V336" s="524">
        <v>0</v>
      </c>
      <c r="W336" s="524">
        <v>0</v>
      </c>
      <c r="X336" s="524">
        <v>2</v>
      </c>
      <c r="Y336" s="524">
        <v>0</v>
      </c>
      <c r="Z336" s="524">
        <v>0</v>
      </c>
      <c r="AA336" s="524">
        <v>2</v>
      </c>
      <c r="AB336" s="524">
        <v>2</v>
      </c>
      <c r="AC336" s="524">
        <v>0</v>
      </c>
      <c r="AD336" s="524">
        <v>6</v>
      </c>
      <c r="AE336" s="524">
        <v>0</v>
      </c>
      <c r="AF336" s="524">
        <v>0</v>
      </c>
      <c r="AG336" s="524">
        <v>0</v>
      </c>
      <c r="AH336" s="524">
        <v>0</v>
      </c>
      <c r="AI336" s="524">
        <v>0</v>
      </c>
      <c r="AJ336" s="395">
        <v>1</v>
      </c>
      <c r="AK336" s="395">
        <v>0</v>
      </c>
      <c r="AL336" s="395">
        <v>6</v>
      </c>
      <c r="AM336" s="395">
        <v>6</v>
      </c>
      <c r="AN336" s="395">
        <v>0</v>
      </c>
      <c r="AO336" s="525">
        <v>0</v>
      </c>
      <c r="AP336" s="396">
        <v>0</v>
      </c>
      <c r="AQ336" s="526">
        <v>26</v>
      </c>
      <c r="AR336" s="527">
        <v>26</v>
      </c>
      <c r="AS336" s="527">
        <v>26</v>
      </c>
      <c r="AT336" s="608">
        <v>0</v>
      </c>
      <c r="AU336" s="527">
        <v>7</v>
      </c>
      <c r="AV336" s="395">
        <v>1</v>
      </c>
      <c r="AW336" s="395">
        <v>7</v>
      </c>
      <c r="AX336" s="395">
        <v>26</v>
      </c>
      <c r="AY336" s="395">
        <v>2</v>
      </c>
      <c r="AZ336" s="395">
        <v>0</v>
      </c>
      <c r="BA336" s="422"/>
      <c r="BB336" s="422"/>
      <c r="BC336" s="422"/>
      <c r="BD336" s="422"/>
      <c r="BE336" s="422"/>
      <c r="BF336" s="422"/>
      <c r="BG336" s="422"/>
      <c r="BH336" s="422"/>
      <c r="BI336" s="423">
        <f t="shared" si="13"/>
        <v>26</v>
      </c>
      <c r="BJ336" s="422"/>
      <c r="BK336" s="422"/>
      <c r="BL336" s="422"/>
      <c r="BM336" s="422"/>
      <c r="BN336" s="422"/>
      <c r="BO336" s="528">
        <v>4.9165999999999999</v>
      </c>
      <c r="BP336" s="423">
        <f t="shared" si="14"/>
        <v>26</v>
      </c>
      <c r="BQ336" s="422"/>
      <c r="BR336" s="422"/>
      <c r="BS336" s="422"/>
      <c r="BT336" s="422"/>
      <c r="BU336" s="422"/>
      <c r="BV336" s="422"/>
      <c r="BW336" s="422"/>
      <c r="BX336" s="422"/>
      <c r="BY336" s="422"/>
      <c r="BZ336" s="422"/>
      <c r="CA336" s="422"/>
      <c r="CB336" s="422"/>
      <c r="CC336" s="422"/>
      <c r="CD336" s="422"/>
      <c r="CE336" s="422"/>
      <c r="CF336" s="422"/>
      <c r="CG336" s="547"/>
    </row>
    <row r="337" spans="1:85" ht="16.5" customHeight="1">
      <c r="A337" s="80">
        <v>333</v>
      </c>
      <c r="B337" s="86" t="s">
        <v>1420</v>
      </c>
      <c r="C337" s="88" t="s">
        <v>28</v>
      </c>
      <c r="D337" s="86" t="s">
        <v>2233</v>
      </c>
      <c r="E337" s="86" t="s">
        <v>1336</v>
      </c>
      <c r="F337" s="87" t="s">
        <v>727</v>
      </c>
      <c r="G337" s="90" t="s">
        <v>1421</v>
      </c>
      <c r="H337" s="512">
        <v>3</v>
      </c>
      <c r="I337" s="390" t="s">
        <v>2353</v>
      </c>
      <c r="J337" s="390"/>
      <c r="K337" s="88" t="s">
        <v>5123</v>
      </c>
      <c r="L337" s="522">
        <v>2</v>
      </c>
      <c r="M337" s="367">
        <v>1</v>
      </c>
      <c r="N337" s="367">
        <v>1</v>
      </c>
      <c r="O337" s="523">
        <v>4</v>
      </c>
      <c r="P337" s="523">
        <v>2</v>
      </c>
      <c r="Q337" s="523">
        <v>4</v>
      </c>
      <c r="R337" s="523">
        <v>0</v>
      </c>
      <c r="S337" s="523">
        <v>0</v>
      </c>
      <c r="T337" s="523">
        <v>0</v>
      </c>
      <c r="U337" s="524">
        <v>2</v>
      </c>
      <c r="V337" s="524">
        <v>0</v>
      </c>
      <c r="W337" s="524">
        <v>2</v>
      </c>
      <c r="X337" s="524">
        <v>2</v>
      </c>
      <c r="Y337" s="524">
        <v>0</v>
      </c>
      <c r="Z337" s="524">
        <v>2</v>
      </c>
      <c r="AA337" s="524">
        <v>2</v>
      </c>
      <c r="AB337" s="524">
        <v>3</v>
      </c>
      <c r="AC337" s="524">
        <v>3</v>
      </c>
      <c r="AD337" s="524">
        <v>0</v>
      </c>
      <c r="AE337" s="524">
        <v>0</v>
      </c>
      <c r="AF337" s="524">
        <v>0</v>
      </c>
      <c r="AG337" s="524">
        <v>0</v>
      </c>
      <c r="AH337" s="524">
        <v>0</v>
      </c>
      <c r="AI337" s="524">
        <v>0</v>
      </c>
      <c r="AJ337" s="395">
        <v>1</v>
      </c>
      <c r="AK337" s="395">
        <v>0</v>
      </c>
      <c r="AL337" s="395">
        <v>4</v>
      </c>
      <c r="AM337" s="395">
        <v>4</v>
      </c>
      <c r="AN337" s="395">
        <v>0</v>
      </c>
      <c r="AO337" s="525">
        <v>0</v>
      </c>
      <c r="AP337" s="396">
        <v>0</v>
      </c>
      <c r="AQ337" s="526">
        <v>8</v>
      </c>
      <c r="AR337" s="527">
        <v>8</v>
      </c>
      <c r="AS337" s="527">
        <v>8</v>
      </c>
      <c r="AT337" s="608">
        <v>0</v>
      </c>
      <c r="AU337" s="527">
        <v>3</v>
      </c>
      <c r="AV337" s="395">
        <v>1</v>
      </c>
      <c r="AW337" s="395">
        <v>5</v>
      </c>
      <c r="AX337" s="395">
        <v>8</v>
      </c>
      <c r="AY337" s="395">
        <v>2</v>
      </c>
      <c r="AZ337" s="395">
        <v>0</v>
      </c>
      <c r="BA337" s="422"/>
      <c r="BB337" s="422"/>
      <c r="BC337" s="422"/>
      <c r="BD337" s="422"/>
      <c r="BE337" s="422"/>
      <c r="BF337" s="422"/>
      <c r="BG337" s="422"/>
      <c r="BH337" s="422"/>
      <c r="BI337" s="423">
        <f t="shared" si="13"/>
        <v>8</v>
      </c>
      <c r="BJ337" s="422"/>
      <c r="BK337" s="422"/>
      <c r="BL337" s="422"/>
      <c r="BM337" s="422"/>
      <c r="BN337" s="422"/>
      <c r="BO337" s="528">
        <v>1.25</v>
      </c>
      <c r="BP337" s="423">
        <f t="shared" si="14"/>
        <v>8</v>
      </c>
      <c r="BQ337" s="422"/>
      <c r="BR337" s="422"/>
      <c r="BS337" s="422"/>
      <c r="BT337" s="422"/>
      <c r="BU337" s="422"/>
      <c r="BV337" s="422"/>
      <c r="BW337" s="422"/>
      <c r="BX337" s="422"/>
      <c r="BY337" s="422"/>
      <c r="BZ337" s="422"/>
      <c r="CA337" s="422"/>
      <c r="CB337" s="422"/>
      <c r="CC337" s="422"/>
      <c r="CD337" s="422"/>
      <c r="CE337" s="422"/>
      <c r="CF337" s="422"/>
      <c r="CG337" s="547"/>
    </row>
    <row r="338" spans="1:85" ht="16.5" customHeight="1">
      <c r="A338" s="81">
        <v>334</v>
      </c>
      <c r="B338" s="86" t="s">
        <v>1422</v>
      </c>
      <c r="C338" s="88" t="s">
        <v>28</v>
      </c>
      <c r="D338" s="86" t="s">
        <v>2233</v>
      </c>
      <c r="E338" s="86" t="s">
        <v>1336</v>
      </c>
      <c r="F338" s="87" t="s">
        <v>727</v>
      </c>
      <c r="G338" s="90" t="s">
        <v>1423</v>
      </c>
      <c r="H338" s="512">
        <v>4</v>
      </c>
      <c r="I338" s="390" t="s">
        <v>2353</v>
      </c>
      <c r="J338" s="390"/>
      <c r="K338" s="88" t="s">
        <v>8027</v>
      </c>
      <c r="L338" s="522">
        <v>2</v>
      </c>
      <c r="M338" s="367">
        <v>1</v>
      </c>
      <c r="N338" s="367">
        <v>1</v>
      </c>
      <c r="O338" s="523">
        <v>3</v>
      </c>
      <c r="P338" s="523">
        <v>2</v>
      </c>
      <c r="Q338" s="523">
        <v>0</v>
      </c>
      <c r="R338" s="523">
        <v>0</v>
      </c>
      <c r="S338" s="523">
        <v>0</v>
      </c>
      <c r="T338" s="523">
        <v>0</v>
      </c>
      <c r="U338" s="524">
        <v>0</v>
      </c>
      <c r="V338" s="524">
        <v>0</v>
      </c>
      <c r="W338" s="524">
        <v>0</v>
      </c>
      <c r="X338" s="524">
        <v>0</v>
      </c>
      <c r="Y338" s="524">
        <v>0</v>
      </c>
      <c r="Z338" s="524">
        <v>0</v>
      </c>
      <c r="AA338" s="524">
        <v>3</v>
      </c>
      <c r="AB338" s="524">
        <v>1</v>
      </c>
      <c r="AC338" s="524">
        <v>0</v>
      </c>
      <c r="AD338" s="524">
        <v>5</v>
      </c>
      <c r="AE338" s="524">
        <v>3</v>
      </c>
      <c r="AF338" s="524">
        <v>0</v>
      </c>
      <c r="AG338" s="524">
        <v>0</v>
      </c>
      <c r="AH338" s="524">
        <v>0</v>
      </c>
      <c r="AI338" s="524">
        <v>0</v>
      </c>
      <c r="AJ338" s="395">
        <v>1</v>
      </c>
      <c r="AK338" s="395">
        <v>0</v>
      </c>
      <c r="AL338" s="395">
        <v>2</v>
      </c>
      <c r="AM338" s="395">
        <v>2</v>
      </c>
      <c r="AN338" s="395">
        <v>0</v>
      </c>
      <c r="AO338" s="525">
        <v>0</v>
      </c>
      <c r="AP338" s="396">
        <v>0</v>
      </c>
      <c r="AQ338" s="526">
        <v>11</v>
      </c>
      <c r="AR338" s="527">
        <v>11</v>
      </c>
      <c r="AS338" s="527">
        <v>11</v>
      </c>
      <c r="AT338" s="608">
        <v>0</v>
      </c>
      <c r="AU338" s="527">
        <v>8</v>
      </c>
      <c r="AV338" s="395">
        <v>1</v>
      </c>
      <c r="AW338" s="395">
        <v>5</v>
      </c>
      <c r="AX338" s="395">
        <v>11</v>
      </c>
      <c r="AY338" s="395">
        <v>2</v>
      </c>
      <c r="AZ338" s="395">
        <v>0</v>
      </c>
      <c r="BA338" s="422"/>
      <c r="BB338" s="422"/>
      <c r="BC338" s="422"/>
      <c r="BD338" s="422"/>
      <c r="BE338" s="422"/>
      <c r="BF338" s="422"/>
      <c r="BG338" s="422"/>
      <c r="BH338" s="422"/>
      <c r="BI338" s="423">
        <f t="shared" si="13"/>
        <v>11</v>
      </c>
      <c r="BJ338" s="422"/>
      <c r="BK338" s="422"/>
      <c r="BL338" s="422"/>
      <c r="BM338" s="422"/>
      <c r="BN338" s="422"/>
      <c r="BO338" s="528">
        <v>8.5</v>
      </c>
      <c r="BP338" s="423">
        <f t="shared" si="14"/>
        <v>11</v>
      </c>
      <c r="BQ338" s="422"/>
      <c r="BR338" s="422"/>
      <c r="BS338" s="422"/>
      <c r="BT338" s="422"/>
      <c r="BU338" s="422"/>
      <c r="BV338" s="422"/>
      <c r="BW338" s="422"/>
      <c r="BX338" s="422"/>
      <c r="BY338" s="422"/>
      <c r="BZ338" s="422"/>
      <c r="CA338" s="422"/>
      <c r="CB338" s="422"/>
      <c r="CC338" s="422"/>
      <c r="CD338" s="422"/>
      <c r="CE338" s="422"/>
      <c r="CF338" s="422"/>
      <c r="CG338" s="547"/>
    </row>
    <row r="339" spans="1:85" ht="16.5" customHeight="1">
      <c r="A339" s="80">
        <v>335</v>
      </c>
      <c r="B339" s="86" t="s">
        <v>1424</v>
      </c>
      <c r="C339" s="88" t="s">
        <v>28</v>
      </c>
      <c r="D339" s="86" t="s">
        <v>2233</v>
      </c>
      <c r="E339" s="86" t="s">
        <v>1336</v>
      </c>
      <c r="F339" s="87" t="s">
        <v>727</v>
      </c>
      <c r="G339" s="90" t="s">
        <v>1425</v>
      </c>
      <c r="H339" s="512">
        <v>4</v>
      </c>
      <c r="I339" s="390" t="s">
        <v>2353</v>
      </c>
      <c r="J339" s="390"/>
      <c r="K339" s="88" t="s">
        <v>5123</v>
      </c>
      <c r="L339" s="522">
        <v>2</v>
      </c>
      <c r="M339" s="367">
        <v>1</v>
      </c>
      <c r="N339" s="367">
        <v>1</v>
      </c>
      <c r="O339" s="523">
        <v>4</v>
      </c>
      <c r="P339" s="523">
        <v>1</v>
      </c>
      <c r="Q339" s="523">
        <v>0</v>
      </c>
      <c r="R339" s="523">
        <v>0</v>
      </c>
      <c r="S339" s="523">
        <v>0</v>
      </c>
      <c r="T339" s="523">
        <v>0</v>
      </c>
      <c r="U339" s="524">
        <v>0</v>
      </c>
      <c r="V339" s="524">
        <v>0</v>
      </c>
      <c r="W339" s="524">
        <v>0</v>
      </c>
      <c r="X339" s="524">
        <v>0</v>
      </c>
      <c r="Y339" s="524">
        <v>0</v>
      </c>
      <c r="Z339" s="524">
        <v>0</v>
      </c>
      <c r="AA339" s="524">
        <v>4</v>
      </c>
      <c r="AB339" s="524">
        <v>1</v>
      </c>
      <c r="AC339" s="524">
        <v>0</v>
      </c>
      <c r="AD339" s="524">
        <v>1</v>
      </c>
      <c r="AE339" s="524">
        <v>1</v>
      </c>
      <c r="AF339" s="524">
        <v>0</v>
      </c>
      <c r="AG339" s="524">
        <v>0</v>
      </c>
      <c r="AH339" s="524">
        <v>0</v>
      </c>
      <c r="AI339" s="524">
        <v>0</v>
      </c>
      <c r="AJ339" s="395">
        <v>1</v>
      </c>
      <c r="AK339" s="395">
        <v>0</v>
      </c>
      <c r="AL339" s="395">
        <v>2</v>
      </c>
      <c r="AM339" s="395">
        <v>2</v>
      </c>
      <c r="AN339" s="395">
        <v>0</v>
      </c>
      <c r="AO339" s="525">
        <v>0</v>
      </c>
      <c r="AP339" s="396">
        <v>0</v>
      </c>
      <c r="AQ339" s="526">
        <v>8</v>
      </c>
      <c r="AR339" s="527">
        <v>8</v>
      </c>
      <c r="AS339" s="527">
        <v>8</v>
      </c>
      <c r="AT339" s="608">
        <v>0</v>
      </c>
      <c r="AU339" s="527">
        <v>7</v>
      </c>
      <c r="AV339" s="395">
        <v>1</v>
      </c>
      <c r="AW339" s="395">
        <v>3</v>
      </c>
      <c r="AX339" s="395">
        <v>8</v>
      </c>
      <c r="AY339" s="395">
        <v>2</v>
      </c>
      <c r="AZ339" s="395">
        <v>0</v>
      </c>
      <c r="BA339" s="422"/>
      <c r="BB339" s="422"/>
      <c r="BC339" s="422"/>
      <c r="BD339" s="422"/>
      <c r="BE339" s="422"/>
      <c r="BF339" s="422"/>
      <c r="BG339" s="422"/>
      <c r="BH339" s="422"/>
      <c r="BI339" s="423">
        <f t="shared" si="13"/>
        <v>8</v>
      </c>
      <c r="BJ339" s="422"/>
      <c r="BK339" s="422"/>
      <c r="BL339" s="422"/>
      <c r="BM339" s="422"/>
      <c r="BN339" s="422"/>
      <c r="BO339" s="528">
        <v>1.8856999999999999</v>
      </c>
      <c r="BP339" s="423">
        <f t="shared" si="14"/>
        <v>8</v>
      </c>
      <c r="BQ339" s="422"/>
      <c r="BR339" s="422"/>
      <c r="BS339" s="422"/>
      <c r="BT339" s="422"/>
      <c r="BU339" s="422"/>
      <c r="BV339" s="422"/>
      <c r="BW339" s="422"/>
      <c r="BX339" s="422"/>
      <c r="BY339" s="422"/>
      <c r="BZ339" s="422"/>
      <c r="CA339" s="422"/>
      <c r="CB339" s="422"/>
      <c r="CC339" s="422"/>
      <c r="CD339" s="422"/>
      <c r="CE339" s="422"/>
      <c r="CF339" s="422"/>
      <c r="CG339" s="547"/>
    </row>
    <row r="340" spans="1:85" ht="16.5" customHeight="1">
      <c r="A340" s="80">
        <v>336</v>
      </c>
      <c r="B340" s="86" t="s">
        <v>1426</v>
      </c>
      <c r="C340" s="88" t="s">
        <v>28</v>
      </c>
      <c r="D340" s="86" t="s">
        <v>2233</v>
      </c>
      <c r="E340" s="86" t="s">
        <v>1336</v>
      </c>
      <c r="F340" s="89" t="s">
        <v>730</v>
      </c>
      <c r="G340" s="90" t="s">
        <v>1427</v>
      </c>
      <c r="H340" s="512">
        <v>3</v>
      </c>
      <c r="I340" s="390" t="s">
        <v>26</v>
      </c>
      <c r="J340" s="390"/>
      <c r="K340" s="88" t="s">
        <v>5123</v>
      </c>
      <c r="L340" s="522">
        <v>2</v>
      </c>
      <c r="M340" s="367">
        <v>1</v>
      </c>
      <c r="N340" s="367">
        <v>1</v>
      </c>
      <c r="O340" s="523">
        <v>8</v>
      </c>
      <c r="P340" s="523">
        <v>2</v>
      </c>
      <c r="Q340" s="523">
        <v>7</v>
      </c>
      <c r="R340" s="523">
        <v>0</v>
      </c>
      <c r="S340" s="523">
        <v>0</v>
      </c>
      <c r="T340" s="523">
        <v>0</v>
      </c>
      <c r="U340" s="524">
        <v>0</v>
      </c>
      <c r="V340" s="524">
        <v>0</v>
      </c>
      <c r="W340" s="524">
        <v>0</v>
      </c>
      <c r="X340" s="524">
        <v>0</v>
      </c>
      <c r="Y340" s="524">
        <v>0</v>
      </c>
      <c r="Z340" s="524">
        <v>0</v>
      </c>
      <c r="AA340" s="524">
        <v>6</v>
      </c>
      <c r="AB340" s="524">
        <v>2</v>
      </c>
      <c r="AC340" s="524">
        <v>4</v>
      </c>
      <c r="AD340" s="524">
        <v>0</v>
      </c>
      <c r="AE340" s="524">
        <v>0</v>
      </c>
      <c r="AF340" s="524">
        <v>0</v>
      </c>
      <c r="AG340" s="524">
        <v>0</v>
      </c>
      <c r="AH340" s="524">
        <v>0</v>
      </c>
      <c r="AI340" s="524">
        <v>0</v>
      </c>
      <c r="AJ340" s="395">
        <v>1</v>
      </c>
      <c r="AK340" s="395">
        <v>0</v>
      </c>
      <c r="AL340" s="395">
        <v>4</v>
      </c>
      <c r="AM340" s="395">
        <v>4</v>
      </c>
      <c r="AN340" s="395">
        <v>0</v>
      </c>
      <c r="AO340" s="525">
        <v>0</v>
      </c>
      <c r="AP340" s="396">
        <v>0</v>
      </c>
      <c r="AQ340" s="526">
        <v>13</v>
      </c>
      <c r="AR340" s="527">
        <v>13</v>
      </c>
      <c r="AS340" s="527">
        <v>13</v>
      </c>
      <c r="AT340" s="608">
        <v>0</v>
      </c>
      <c r="AU340" s="527">
        <v>8</v>
      </c>
      <c r="AV340" s="395">
        <v>1</v>
      </c>
      <c r="AW340" s="395">
        <v>5</v>
      </c>
      <c r="AX340" s="395">
        <v>13</v>
      </c>
      <c r="AY340" s="395">
        <v>2</v>
      </c>
      <c r="AZ340" s="395">
        <v>0</v>
      </c>
      <c r="BA340" s="422"/>
      <c r="BB340" s="422"/>
      <c r="BC340" s="422"/>
      <c r="BD340" s="422"/>
      <c r="BE340" s="422"/>
      <c r="BF340" s="422"/>
      <c r="BG340" s="422"/>
      <c r="BH340" s="422"/>
      <c r="BI340" s="423">
        <f t="shared" si="13"/>
        <v>13</v>
      </c>
      <c r="BJ340" s="422"/>
      <c r="BK340" s="422"/>
      <c r="BL340" s="422"/>
      <c r="BM340" s="422"/>
      <c r="BN340" s="422"/>
      <c r="BO340" s="528">
        <v>5.2857000000000003</v>
      </c>
      <c r="BP340" s="423">
        <f t="shared" si="14"/>
        <v>13</v>
      </c>
      <c r="BQ340" s="422"/>
      <c r="BR340" s="422"/>
      <c r="BS340" s="422"/>
      <c r="BT340" s="422"/>
      <c r="BU340" s="422"/>
      <c r="BV340" s="422"/>
      <c r="BW340" s="422"/>
      <c r="BX340" s="422"/>
      <c r="BY340" s="422"/>
      <c r="BZ340" s="422"/>
      <c r="CA340" s="422"/>
      <c r="CB340" s="422"/>
      <c r="CC340" s="422"/>
      <c r="CD340" s="422"/>
      <c r="CE340" s="422"/>
      <c r="CF340" s="422"/>
      <c r="CG340" s="547"/>
    </row>
    <row r="341" spans="1:85" ht="16.5" customHeight="1">
      <c r="A341" s="81">
        <v>337</v>
      </c>
      <c r="B341" s="86" t="s">
        <v>1428</v>
      </c>
      <c r="C341" s="88" t="s">
        <v>28</v>
      </c>
      <c r="D341" s="86" t="s">
        <v>2233</v>
      </c>
      <c r="E341" s="86" t="s">
        <v>1336</v>
      </c>
      <c r="F341" s="87" t="s">
        <v>727</v>
      </c>
      <c r="G341" s="90" t="s">
        <v>1429</v>
      </c>
      <c r="H341" s="512">
        <v>6</v>
      </c>
      <c r="I341" s="390" t="s">
        <v>26</v>
      </c>
      <c r="J341" s="390"/>
      <c r="K341" s="88" t="s">
        <v>5123</v>
      </c>
      <c r="L341" s="522">
        <v>2</v>
      </c>
      <c r="M341" s="367">
        <v>1</v>
      </c>
      <c r="N341" s="367">
        <v>1</v>
      </c>
      <c r="O341" s="523">
        <v>11</v>
      </c>
      <c r="P341" s="523">
        <v>5</v>
      </c>
      <c r="Q341" s="523">
        <v>0</v>
      </c>
      <c r="R341" s="523">
        <v>2</v>
      </c>
      <c r="S341" s="523">
        <v>0</v>
      </c>
      <c r="T341" s="523">
        <v>0</v>
      </c>
      <c r="U341" s="524">
        <v>0</v>
      </c>
      <c r="V341" s="524">
        <v>0</v>
      </c>
      <c r="W341" s="524">
        <v>0</v>
      </c>
      <c r="X341" s="524">
        <v>0</v>
      </c>
      <c r="Y341" s="524">
        <v>0</v>
      </c>
      <c r="Z341" s="524">
        <v>0</v>
      </c>
      <c r="AA341" s="524">
        <v>11</v>
      </c>
      <c r="AB341" s="524">
        <v>3</v>
      </c>
      <c r="AC341" s="524">
        <v>0</v>
      </c>
      <c r="AD341" s="524">
        <v>8</v>
      </c>
      <c r="AE341" s="524">
        <v>4</v>
      </c>
      <c r="AF341" s="524">
        <v>0</v>
      </c>
      <c r="AG341" s="524">
        <v>0</v>
      </c>
      <c r="AH341" s="524">
        <v>0</v>
      </c>
      <c r="AI341" s="524">
        <v>0</v>
      </c>
      <c r="AJ341" s="395">
        <v>1</v>
      </c>
      <c r="AK341" s="395">
        <v>0</v>
      </c>
      <c r="AL341" s="395">
        <v>4</v>
      </c>
      <c r="AM341" s="395">
        <v>4</v>
      </c>
      <c r="AN341" s="395">
        <v>0</v>
      </c>
      <c r="AO341" s="525">
        <v>0</v>
      </c>
      <c r="AP341" s="396">
        <v>0</v>
      </c>
      <c r="AQ341" s="526">
        <v>25</v>
      </c>
      <c r="AR341" s="527">
        <v>23</v>
      </c>
      <c r="AS341" s="527">
        <v>23</v>
      </c>
      <c r="AT341" s="608">
        <v>2</v>
      </c>
      <c r="AU341" s="527">
        <v>9</v>
      </c>
      <c r="AV341" s="395">
        <v>1</v>
      </c>
      <c r="AW341" s="395">
        <v>5</v>
      </c>
      <c r="AX341" s="395">
        <v>23</v>
      </c>
      <c r="AY341" s="395">
        <v>2</v>
      </c>
      <c r="AZ341" s="395">
        <v>0</v>
      </c>
      <c r="BA341" s="422"/>
      <c r="BB341" s="422"/>
      <c r="BC341" s="422"/>
      <c r="BD341" s="422"/>
      <c r="BE341" s="422"/>
      <c r="BF341" s="422"/>
      <c r="BG341" s="422"/>
      <c r="BH341" s="422"/>
      <c r="BI341" s="423">
        <f t="shared" si="13"/>
        <v>23</v>
      </c>
      <c r="BJ341" s="422"/>
      <c r="BK341" s="422"/>
      <c r="BL341" s="422"/>
      <c r="BM341" s="422"/>
      <c r="BN341" s="422"/>
      <c r="BO341" s="528">
        <v>5.1123000000000003</v>
      </c>
      <c r="BP341" s="423">
        <f t="shared" si="14"/>
        <v>23</v>
      </c>
      <c r="BQ341" s="422"/>
      <c r="BR341" s="422"/>
      <c r="BS341" s="422"/>
      <c r="BT341" s="422"/>
      <c r="BU341" s="422"/>
      <c r="BV341" s="422"/>
      <c r="BW341" s="422"/>
      <c r="BX341" s="422"/>
      <c r="BY341" s="422"/>
      <c r="BZ341" s="422"/>
      <c r="CA341" s="422"/>
      <c r="CB341" s="422"/>
      <c r="CC341" s="422"/>
      <c r="CD341" s="422"/>
      <c r="CE341" s="422"/>
      <c r="CF341" s="422"/>
      <c r="CG341" s="547"/>
    </row>
    <row r="342" spans="1:85" ht="16.5" customHeight="1">
      <c r="A342" s="80">
        <v>338</v>
      </c>
      <c r="B342" s="86" t="s">
        <v>1430</v>
      </c>
      <c r="C342" s="88" t="s">
        <v>28</v>
      </c>
      <c r="D342" s="86" t="s">
        <v>2233</v>
      </c>
      <c r="E342" s="86" t="s">
        <v>1336</v>
      </c>
      <c r="F342" s="89" t="s">
        <v>730</v>
      </c>
      <c r="G342" s="90" t="s">
        <v>1431</v>
      </c>
      <c r="H342" s="512">
        <v>3</v>
      </c>
      <c r="I342" s="390" t="s">
        <v>26</v>
      </c>
      <c r="J342" s="390"/>
      <c r="K342" s="88" t="s">
        <v>5123</v>
      </c>
      <c r="L342" s="522">
        <v>2</v>
      </c>
      <c r="M342" s="367">
        <v>1</v>
      </c>
      <c r="N342" s="367">
        <v>1</v>
      </c>
      <c r="O342" s="523">
        <v>13</v>
      </c>
      <c r="P342" s="523">
        <v>1</v>
      </c>
      <c r="Q342" s="523">
        <v>0</v>
      </c>
      <c r="R342" s="523">
        <v>2</v>
      </c>
      <c r="S342" s="523">
        <v>1</v>
      </c>
      <c r="T342" s="523">
        <v>0</v>
      </c>
      <c r="U342" s="524">
        <v>0</v>
      </c>
      <c r="V342" s="524">
        <v>0</v>
      </c>
      <c r="W342" s="524">
        <v>0</v>
      </c>
      <c r="X342" s="524">
        <v>0</v>
      </c>
      <c r="Y342" s="524">
        <v>0</v>
      </c>
      <c r="Z342" s="524">
        <v>0</v>
      </c>
      <c r="AA342" s="524">
        <v>0</v>
      </c>
      <c r="AB342" s="524">
        <v>0</v>
      </c>
      <c r="AC342" s="524">
        <v>0</v>
      </c>
      <c r="AD342" s="524">
        <v>27</v>
      </c>
      <c r="AE342" s="524">
        <v>3</v>
      </c>
      <c r="AF342" s="524">
        <v>0</v>
      </c>
      <c r="AG342" s="524">
        <v>0</v>
      </c>
      <c r="AH342" s="524">
        <v>0</v>
      </c>
      <c r="AI342" s="524">
        <v>0</v>
      </c>
      <c r="AJ342" s="395">
        <v>1</v>
      </c>
      <c r="AK342" s="395">
        <v>0</v>
      </c>
      <c r="AL342" s="395">
        <v>4</v>
      </c>
      <c r="AM342" s="395">
        <v>4</v>
      </c>
      <c r="AN342" s="395">
        <v>0</v>
      </c>
      <c r="AO342" s="525">
        <v>0</v>
      </c>
      <c r="AP342" s="396">
        <v>0</v>
      </c>
      <c r="AQ342" s="526">
        <v>19</v>
      </c>
      <c r="AR342" s="527">
        <v>19</v>
      </c>
      <c r="AS342" s="527">
        <v>19</v>
      </c>
      <c r="AT342" s="608">
        <v>0</v>
      </c>
      <c r="AU342" s="527">
        <v>9</v>
      </c>
      <c r="AV342" s="395">
        <v>1</v>
      </c>
      <c r="AW342" s="395">
        <v>5</v>
      </c>
      <c r="AX342" s="395">
        <v>19</v>
      </c>
      <c r="AY342" s="395">
        <v>2</v>
      </c>
      <c r="AZ342" s="395">
        <v>0</v>
      </c>
      <c r="BA342" s="422"/>
      <c r="BB342" s="422"/>
      <c r="BC342" s="422"/>
      <c r="BD342" s="422"/>
      <c r="BE342" s="422"/>
      <c r="BF342" s="422"/>
      <c r="BG342" s="422"/>
      <c r="BH342" s="422"/>
      <c r="BI342" s="423">
        <f t="shared" si="13"/>
        <v>19</v>
      </c>
      <c r="BJ342" s="422"/>
      <c r="BK342" s="422"/>
      <c r="BL342" s="422"/>
      <c r="BM342" s="422"/>
      <c r="BN342" s="422"/>
      <c r="BO342" s="528">
        <v>4.2758000000000003</v>
      </c>
      <c r="BP342" s="423">
        <f t="shared" si="14"/>
        <v>19</v>
      </c>
      <c r="BQ342" s="422"/>
      <c r="BR342" s="422"/>
      <c r="BS342" s="422"/>
      <c r="BT342" s="422"/>
      <c r="BU342" s="422"/>
      <c r="BV342" s="422"/>
      <c r="BW342" s="422"/>
      <c r="BX342" s="422"/>
      <c r="BY342" s="422"/>
      <c r="BZ342" s="422"/>
      <c r="CA342" s="422"/>
      <c r="CB342" s="422"/>
      <c r="CC342" s="422"/>
      <c r="CD342" s="422"/>
      <c r="CE342" s="422"/>
      <c r="CF342" s="422"/>
      <c r="CG342" s="547"/>
    </row>
    <row r="343" spans="1:85" ht="16.5" customHeight="1">
      <c r="A343" s="80">
        <v>339</v>
      </c>
      <c r="B343" s="86" t="s">
        <v>1432</v>
      </c>
      <c r="C343" s="88" t="s">
        <v>28</v>
      </c>
      <c r="D343" s="86" t="s">
        <v>2233</v>
      </c>
      <c r="E343" s="86" t="s">
        <v>1336</v>
      </c>
      <c r="F343" s="87" t="s">
        <v>727</v>
      </c>
      <c r="G343" s="90" t="s">
        <v>1433</v>
      </c>
      <c r="H343" s="512">
        <v>4</v>
      </c>
      <c r="I343" s="390" t="s">
        <v>26</v>
      </c>
      <c r="J343" s="390" t="s">
        <v>35</v>
      </c>
      <c r="K343" s="88" t="s">
        <v>5123</v>
      </c>
      <c r="L343" s="522">
        <v>3</v>
      </c>
      <c r="M343" s="367">
        <v>1</v>
      </c>
      <c r="N343" s="367">
        <v>1</v>
      </c>
      <c r="O343" s="523">
        <v>8</v>
      </c>
      <c r="P343" s="523">
        <v>1</v>
      </c>
      <c r="Q343" s="523">
        <v>0</v>
      </c>
      <c r="R343" s="523">
        <v>2</v>
      </c>
      <c r="S343" s="523">
        <v>0</v>
      </c>
      <c r="T343" s="523">
        <v>0</v>
      </c>
      <c r="U343" s="524">
        <v>0</v>
      </c>
      <c r="V343" s="524">
        <v>0</v>
      </c>
      <c r="W343" s="524">
        <v>0</v>
      </c>
      <c r="X343" s="524">
        <v>0</v>
      </c>
      <c r="Y343" s="524">
        <v>0</v>
      </c>
      <c r="Z343" s="524">
        <v>0</v>
      </c>
      <c r="AA343" s="524">
        <v>1</v>
      </c>
      <c r="AB343" s="524">
        <v>1</v>
      </c>
      <c r="AC343" s="524">
        <v>0</v>
      </c>
      <c r="AD343" s="524">
        <v>13</v>
      </c>
      <c r="AE343" s="524">
        <v>3</v>
      </c>
      <c r="AF343" s="524">
        <v>0</v>
      </c>
      <c r="AG343" s="524">
        <v>0</v>
      </c>
      <c r="AH343" s="524">
        <v>0</v>
      </c>
      <c r="AI343" s="524">
        <v>0</v>
      </c>
      <c r="AJ343" s="395">
        <v>1</v>
      </c>
      <c r="AK343" s="395">
        <v>0</v>
      </c>
      <c r="AL343" s="395">
        <v>6</v>
      </c>
      <c r="AM343" s="395">
        <v>6</v>
      </c>
      <c r="AN343" s="395">
        <v>0</v>
      </c>
      <c r="AO343" s="525">
        <v>0</v>
      </c>
      <c r="AP343" s="396">
        <v>0</v>
      </c>
      <c r="AQ343" s="526">
        <v>25</v>
      </c>
      <c r="AR343" s="527">
        <v>25</v>
      </c>
      <c r="AS343" s="527">
        <v>25</v>
      </c>
      <c r="AT343" s="608">
        <v>0</v>
      </c>
      <c r="AU343" s="527">
        <v>7</v>
      </c>
      <c r="AV343" s="395">
        <v>1</v>
      </c>
      <c r="AW343" s="395">
        <v>6</v>
      </c>
      <c r="AX343" s="395">
        <v>25</v>
      </c>
      <c r="AY343" s="395">
        <v>2</v>
      </c>
      <c r="AZ343" s="395">
        <v>0</v>
      </c>
      <c r="BA343" s="422"/>
      <c r="BB343" s="422"/>
      <c r="BC343" s="422"/>
      <c r="BD343" s="422"/>
      <c r="BE343" s="422"/>
      <c r="BF343" s="422"/>
      <c r="BG343" s="422"/>
      <c r="BH343" s="422"/>
      <c r="BI343" s="423">
        <f t="shared" si="13"/>
        <v>25</v>
      </c>
      <c r="BJ343" s="422"/>
      <c r="BK343" s="422"/>
      <c r="BL343" s="422"/>
      <c r="BM343" s="422"/>
      <c r="BN343" s="422"/>
      <c r="BO343" s="528">
        <v>4.58</v>
      </c>
      <c r="BP343" s="423">
        <f t="shared" si="14"/>
        <v>25</v>
      </c>
      <c r="BQ343" s="422"/>
      <c r="BR343" s="422"/>
      <c r="BS343" s="422"/>
      <c r="BT343" s="422"/>
      <c r="BU343" s="422"/>
      <c r="BV343" s="422"/>
      <c r="BW343" s="422"/>
      <c r="BX343" s="422"/>
      <c r="BY343" s="422"/>
      <c r="BZ343" s="422"/>
      <c r="CA343" s="422"/>
      <c r="CB343" s="422"/>
      <c r="CC343" s="422"/>
      <c r="CD343" s="422"/>
      <c r="CE343" s="422"/>
      <c r="CF343" s="422"/>
      <c r="CG343" s="547"/>
    </row>
    <row r="344" spans="1:85" ht="16.5" customHeight="1">
      <c r="A344" s="81">
        <v>340</v>
      </c>
      <c r="B344" s="86" t="s">
        <v>1434</v>
      </c>
      <c r="C344" s="88" t="s">
        <v>28</v>
      </c>
      <c r="D344" s="86" t="s">
        <v>2233</v>
      </c>
      <c r="E344" s="86" t="s">
        <v>1336</v>
      </c>
      <c r="F344" s="87" t="s">
        <v>727</v>
      </c>
      <c r="G344" s="90" t="s">
        <v>1435</v>
      </c>
      <c r="H344" s="512">
        <v>3</v>
      </c>
      <c r="I344" s="390" t="s">
        <v>2353</v>
      </c>
      <c r="J344" s="390"/>
      <c r="K344" s="88" t="s">
        <v>5123</v>
      </c>
      <c r="L344" s="522">
        <v>2</v>
      </c>
      <c r="M344" s="367">
        <v>1</v>
      </c>
      <c r="N344" s="367">
        <v>1</v>
      </c>
      <c r="O344" s="523">
        <v>12</v>
      </c>
      <c r="P344" s="523">
        <v>0</v>
      </c>
      <c r="Q344" s="523">
        <v>0</v>
      </c>
      <c r="R344" s="523">
        <v>3</v>
      </c>
      <c r="S344" s="523">
        <v>0</v>
      </c>
      <c r="T344" s="523">
        <v>0</v>
      </c>
      <c r="U344" s="524">
        <v>8</v>
      </c>
      <c r="V344" s="524">
        <v>0</v>
      </c>
      <c r="W344" s="524">
        <v>0</v>
      </c>
      <c r="X344" s="524">
        <v>8</v>
      </c>
      <c r="Y344" s="524">
        <v>0</v>
      </c>
      <c r="Z344" s="524">
        <v>0</v>
      </c>
      <c r="AA344" s="524">
        <v>4</v>
      </c>
      <c r="AB344" s="524">
        <v>1</v>
      </c>
      <c r="AC344" s="524">
        <v>0</v>
      </c>
      <c r="AD344" s="524">
        <v>11</v>
      </c>
      <c r="AE344" s="524">
        <v>0</v>
      </c>
      <c r="AF344" s="524">
        <v>0</v>
      </c>
      <c r="AG344" s="524">
        <v>0</v>
      </c>
      <c r="AH344" s="524">
        <v>0</v>
      </c>
      <c r="AI344" s="524">
        <v>0</v>
      </c>
      <c r="AJ344" s="395">
        <v>1</v>
      </c>
      <c r="AK344" s="395">
        <v>0</v>
      </c>
      <c r="AL344" s="395">
        <v>2</v>
      </c>
      <c r="AM344" s="395">
        <v>2</v>
      </c>
      <c r="AN344" s="395">
        <v>0</v>
      </c>
      <c r="AO344" s="525">
        <v>0</v>
      </c>
      <c r="AP344" s="396">
        <v>0</v>
      </c>
      <c r="AQ344" s="526">
        <v>14</v>
      </c>
      <c r="AR344" s="527">
        <v>14</v>
      </c>
      <c r="AS344" s="527">
        <v>14</v>
      </c>
      <c r="AT344" s="608">
        <v>0</v>
      </c>
      <c r="AU344" s="527">
        <v>8</v>
      </c>
      <c r="AV344" s="395">
        <v>1</v>
      </c>
      <c r="AW344" s="395">
        <v>3</v>
      </c>
      <c r="AX344" s="395">
        <v>14</v>
      </c>
      <c r="AY344" s="395">
        <v>2</v>
      </c>
      <c r="AZ344" s="395">
        <v>0</v>
      </c>
      <c r="BA344" s="422"/>
      <c r="BB344" s="422"/>
      <c r="BC344" s="422"/>
      <c r="BD344" s="422"/>
      <c r="BE344" s="422"/>
      <c r="BF344" s="422"/>
      <c r="BG344" s="422"/>
      <c r="BH344" s="422"/>
      <c r="BI344" s="423">
        <f t="shared" si="13"/>
        <v>14</v>
      </c>
      <c r="BJ344" s="422"/>
      <c r="BK344" s="422"/>
      <c r="BL344" s="422"/>
      <c r="BM344" s="422"/>
      <c r="BN344" s="422"/>
      <c r="BO344" s="528">
        <v>7.59375</v>
      </c>
      <c r="BP344" s="423">
        <f t="shared" si="14"/>
        <v>14</v>
      </c>
      <c r="BQ344" s="422"/>
      <c r="BR344" s="422"/>
      <c r="BS344" s="422"/>
      <c r="BT344" s="422"/>
      <c r="BU344" s="422"/>
      <c r="BV344" s="422"/>
      <c r="BW344" s="422"/>
      <c r="BX344" s="422"/>
      <c r="BY344" s="422"/>
      <c r="BZ344" s="422"/>
      <c r="CA344" s="422"/>
      <c r="CB344" s="422"/>
      <c r="CC344" s="422"/>
      <c r="CD344" s="422"/>
      <c r="CE344" s="422"/>
      <c r="CF344" s="422"/>
      <c r="CG344" s="547"/>
    </row>
    <row r="345" spans="1:85" ht="16.5" customHeight="1">
      <c r="A345" s="80">
        <v>341</v>
      </c>
      <c r="B345" s="86" t="s">
        <v>1436</v>
      </c>
      <c r="C345" s="88" t="s">
        <v>28</v>
      </c>
      <c r="D345" s="86" t="s">
        <v>2233</v>
      </c>
      <c r="E345" s="86" t="s">
        <v>1336</v>
      </c>
      <c r="F345" s="89" t="s">
        <v>730</v>
      </c>
      <c r="G345" s="90" t="s">
        <v>1437</v>
      </c>
      <c r="H345" s="512">
        <v>4</v>
      </c>
      <c r="I345" s="390" t="s">
        <v>26</v>
      </c>
      <c r="J345" s="390"/>
      <c r="K345" s="88" t="s">
        <v>5123</v>
      </c>
      <c r="L345" s="522">
        <v>2</v>
      </c>
      <c r="M345" s="367">
        <v>1</v>
      </c>
      <c r="N345" s="367">
        <v>1</v>
      </c>
      <c r="O345" s="523">
        <v>6</v>
      </c>
      <c r="P345" s="523">
        <v>0</v>
      </c>
      <c r="Q345" s="523">
        <v>0</v>
      </c>
      <c r="R345" s="523">
        <v>0</v>
      </c>
      <c r="S345" s="523">
        <v>0</v>
      </c>
      <c r="T345" s="523">
        <v>0</v>
      </c>
      <c r="U345" s="524">
        <v>2</v>
      </c>
      <c r="V345" s="524">
        <v>0</v>
      </c>
      <c r="W345" s="524">
        <v>0</v>
      </c>
      <c r="X345" s="524">
        <v>2</v>
      </c>
      <c r="Y345" s="524">
        <v>0</v>
      </c>
      <c r="Z345" s="524">
        <v>0</v>
      </c>
      <c r="AA345" s="524">
        <v>8</v>
      </c>
      <c r="AB345" s="524">
        <v>0</v>
      </c>
      <c r="AC345" s="524">
        <v>0</v>
      </c>
      <c r="AD345" s="524">
        <v>0</v>
      </c>
      <c r="AE345" s="524">
        <v>0</v>
      </c>
      <c r="AF345" s="524">
        <v>0</v>
      </c>
      <c r="AG345" s="524">
        <v>0</v>
      </c>
      <c r="AH345" s="524">
        <v>0</v>
      </c>
      <c r="AI345" s="524">
        <v>0</v>
      </c>
      <c r="AJ345" s="395">
        <v>1</v>
      </c>
      <c r="AK345" s="395">
        <v>0</v>
      </c>
      <c r="AL345" s="395">
        <v>5</v>
      </c>
      <c r="AM345" s="395">
        <v>5</v>
      </c>
      <c r="AN345" s="395">
        <v>0</v>
      </c>
      <c r="AO345" s="525">
        <v>0</v>
      </c>
      <c r="AP345" s="396">
        <v>0</v>
      </c>
      <c r="AQ345" s="526">
        <v>16</v>
      </c>
      <c r="AR345" s="527">
        <v>16</v>
      </c>
      <c r="AS345" s="527">
        <v>16</v>
      </c>
      <c r="AT345" s="608">
        <v>0</v>
      </c>
      <c r="AU345" s="527">
        <v>7</v>
      </c>
      <c r="AV345" s="395">
        <v>1</v>
      </c>
      <c r="AW345" s="395">
        <v>5</v>
      </c>
      <c r="AX345" s="395">
        <v>16</v>
      </c>
      <c r="AY345" s="395">
        <v>2</v>
      </c>
      <c r="AZ345" s="395">
        <v>0</v>
      </c>
      <c r="BA345" s="422"/>
      <c r="BB345" s="422"/>
      <c r="BC345" s="422"/>
      <c r="BD345" s="422"/>
      <c r="BE345" s="422"/>
      <c r="BF345" s="422"/>
      <c r="BG345" s="422"/>
      <c r="BH345" s="422"/>
      <c r="BI345" s="423">
        <f t="shared" si="13"/>
        <v>16</v>
      </c>
      <c r="BJ345" s="422"/>
      <c r="BK345" s="422"/>
      <c r="BL345" s="422"/>
      <c r="BM345" s="422"/>
      <c r="BN345" s="422"/>
      <c r="BO345" s="528">
        <v>4.34</v>
      </c>
      <c r="BP345" s="423">
        <f t="shared" si="14"/>
        <v>16</v>
      </c>
      <c r="BQ345" s="422"/>
      <c r="BR345" s="422"/>
      <c r="BS345" s="422"/>
      <c r="BT345" s="422"/>
      <c r="BU345" s="422"/>
      <c r="BV345" s="422"/>
      <c r="BW345" s="422"/>
      <c r="BX345" s="422"/>
      <c r="BY345" s="422"/>
      <c r="BZ345" s="422"/>
      <c r="CA345" s="422"/>
      <c r="CB345" s="422"/>
      <c r="CC345" s="422"/>
      <c r="CD345" s="422"/>
      <c r="CE345" s="422"/>
      <c r="CF345" s="422"/>
      <c r="CG345" s="547"/>
    </row>
    <row r="346" spans="1:85" ht="16.5" customHeight="1">
      <c r="A346" s="80">
        <v>342</v>
      </c>
      <c r="B346" s="86" t="s">
        <v>1438</v>
      </c>
      <c r="C346" s="88" t="s">
        <v>28</v>
      </c>
      <c r="D346" s="86" t="s">
        <v>2233</v>
      </c>
      <c r="E346" s="86" t="s">
        <v>1336</v>
      </c>
      <c r="F346" s="87" t="s">
        <v>727</v>
      </c>
      <c r="G346" s="90" t="s">
        <v>1439</v>
      </c>
      <c r="H346" s="512">
        <v>3</v>
      </c>
      <c r="I346" s="390" t="s">
        <v>2353</v>
      </c>
      <c r="J346" s="390"/>
      <c r="K346" s="88" t="s">
        <v>5123</v>
      </c>
      <c r="L346" s="522">
        <v>2</v>
      </c>
      <c r="M346" s="367">
        <v>1</v>
      </c>
      <c r="N346" s="367">
        <v>1</v>
      </c>
      <c r="O346" s="523">
        <v>7</v>
      </c>
      <c r="P346" s="523">
        <v>1</v>
      </c>
      <c r="Q346" s="523">
        <v>0</v>
      </c>
      <c r="R346" s="523">
        <v>0</v>
      </c>
      <c r="S346" s="523">
        <v>0</v>
      </c>
      <c r="T346" s="523">
        <v>0</v>
      </c>
      <c r="U346" s="524">
        <v>2</v>
      </c>
      <c r="V346" s="524">
        <v>0</v>
      </c>
      <c r="W346" s="524">
        <v>0</v>
      </c>
      <c r="X346" s="524">
        <v>2</v>
      </c>
      <c r="Y346" s="524">
        <v>0</v>
      </c>
      <c r="Z346" s="524">
        <v>0</v>
      </c>
      <c r="AA346" s="524">
        <v>3</v>
      </c>
      <c r="AB346" s="524">
        <v>1</v>
      </c>
      <c r="AC346" s="524">
        <v>0</v>
      </c>
      <c r="AD346" s="524">
        <v>11</v>
      </c>
      <c r="AE346" s="524">
        <v>1</v>
      </c>
      <c r="AF346" s="524">
        <v>0</v>
      </c>
      <c r="AG346" s="524">
        <v>0</v>
      </c>
      <c r="AH346" s="524">
        <v>0</v>
      </c>
      <c r="AI346" s="524">
        <v>0</v>
      </c>
      <c r="AJ346" s="395">
        <v>1</v>
      </c>
      <c r="AK346" s="395">
        <v>0</v>
      </c>
      <c r="AL346" s="395">
        <v>5</v>
      </c>
      <c r="AM346" s="395">
        <v>5</v>
      </c>
      <c r="AN346" s="395">
        <v>0</v>
      </c>
      <c r="AO346" s="525">
        <v>0</v>
      </c>
      <c r="AP346" s="396">
        <v>0</v>
      </c>
      <c r="AQ346" s="526">
        <v>12</v>
      </c>
      <c r="AR346" s="527">
        <v>12</v>
      </c>
      <c r="AS346" s="527">
        <v>12</v>
      </c>
      <c r="AT346" s="608">
        <v>0</v>
      </c>
      <c r="AU346" s="527">
        <v>4</v>
      </c>
      <c r="AV346" s="395">
        <v>1</v>
      </c>
      <c r="AW346" s="395">
        <v>6</v>
      </c>
      <c r="AX346" s="395">
        <v>12</v>
      </c>
      <c r="AY346" s="395">
        <v>2</v>
      </c>
      <c r="AZ346" s="395">
        <v>0</v>
      </c>
      <c r="BA346" s="422"/>
      <c r="BB346" s="422"/>
      <c r="BC346" s="422"/>
      <c r="BD346" s="422"/>
      <c r="BE346" s="422"/>
      <c r="BF346" s="422"/>
      <c r="BG346" s="422"/>
      <c r="BH346" s="422"/>
      <c r="BI346" s="423">
        <f t="shared" si="13"/>
        <v>12</v>
      </c>
      <c r="BJ346" s="422"/>
      <c r="BK346" s="422"/>
      <c r="BL346" s="422"/>
      <c r="BM346" s="422"/>
      <c r="BN346" s="422"/>
      <c r="BO346" s="528">
        <v>3.6840000000000002</v>
      </c>
      <c r="BP346" s="423">
        <f t="shared" si="14"/>
        <v>12</v>
      </c>
      <c r="BQ346" s="422"/>
      <c r="BR346" s="422"/>
      <c r="BS346" s="422"/>
      <c r="BT346" s="422"/>
      <c r="BU346" s="422"/>
      <c r="BV346" s="422"/>
      <c r="BW346" s="422"/>
      <c r="BX346" s="422"/>
      <c r="BY346" s="422"/>
      <c r="BZ346" s="422"/>
      <c r="CA346" s="422"/>
      <c r="CB346" s="422"/>
      <c r="CC346" s="422"/>
      <c r="CD346" s="422"/>
      <c r="CE346" s="422"/>
      <c r="CF346" s="422"/>
      <c r="CG346" s="547"/>
    </row>
    <row r="347" spans="1:85" ht="16.5" customHeight="1">
      <c r="A347" s="81">
        <v>343</v>
      </c>
      <c r="B347" s="86" t="s">
        <v>1440</v>
      </c>
      <c r="C347" s="88" t="s">
        <v>28</v>
      </c>
      <c r="D347" s="86" t="s">
        <v>2233</v>
      </c>
      <c r="E347" s="86" t="s">
        <v>1336</v>
      </c>
      <c r="F347" s="87" t="s">
        <v>727</v>
      </c>
      <c r="G347" s="90" t="s">
        <v>1441</v>
      </c>
      <c r="H347" s="512">
        <v>2</v>
      </c>
      <c r="I347" s="390" t="s">
        <v>26</v>
      </c>
      <c r="J347" s="390" t="s">
        <v>35</v>
      </c>
      <c r="K347" s="88" t="s">
        <v>5123</v>
      </c>
      <c r="L347" s="522">
        <v>3</v>
      </c>
      <c r="M347" s="367">
        <v>1</v>
      </c>
      <c r="N347" s="367">
        <v>1</v>
      </c>
      <c r="O347" s="523">
        <v>11</v>
      </c>
      <c r="P347" s="523">
        <v>1</v>
      </c>
      <c r="Q347" s="523">
        <v>0</v>
      </c>
      <c r="R347" s="523">
        <v>0</v>
      </c>
      <c r="S347" s="523">
        <v>0</v>
      </c>
      <c r="T347" s="523">
        <v>0</v>
      </c>
      <c r="U347" s="524">
        <v>2</v>
      </c>
      <c r="V347" s="524">
        <v>0</v>
      </c>
      <c r="W347" s="524">
        <v>0</v>
      </c>
      <c r="X347" s="524">
        <v>2</v>
      </c>
      <c r="Y347" s="524">
        <v>0</v>
      </c>
      <c r="Z347" s="524">
        <v>0</v>
      </c>
      <c r="AA347" s="524">
        <v>12</v>
      </c>
      <c r="AB347" s="524">
        <v>2</v>
      </c>
      <c r="AC347" s="524">
        <v>0</v>
      </c>
      <c r="AD347" s="524">
        <v>9</v>
      </c>
      <c r="AE347" s="524">
        <v>1</v>
      </c>
      <c r="AF347" s="524">
        <v>0</v>
      </c>
      <c r="AG347" s="524">
        <v>0</v>
      </c>
      <c r="AH347" s="524">
        <v>0</v>
      </c>
      <c r="AI347" s="524">
        <v>0</v>
      </c>
      <c r="AJ347" s="395">
        <v>1</v>
      </c>
      <c r="AK347" s="395">
        <v>0</v>
      </c>
      <c r="AL347" s="395">
        <v>7</v>
      </c>
      <c r="AM347" s="395">
        <v>7</v>
      </c>
      <c r="AN347" s="395">
        <v>0</v>
      </c>
      <c r="AO347" s="525">
        <v>0</v>
      </c>
      <c r="AP347" s="396">
        <v>0</v>
      </c>
      <c r="AQ347" s="526">
        <v>37</v>
      </c>
      <c r="AR347" s="527">
        <v>37</v>
      </c>
      <c r="AS347" s="527">
        <v>37</v>
      </c>
      <c r="AT347" s="608">
        <v>0</v>
      </c>
      <c r="AU347" s="527">
        <v>8</v>
      </c>
      <c r="AV347" s="395">
        <v>1</v>
      </c>
      <c r="AW347" s="395">
        <v>5</v>
      </c>
      <c r="AX347" s="395">
        <v>37</v>
      </c>
      <c r="AY347" s="395">
        <v>2</v>
      </c>
      <c r="AZ347" s="395">
        <v>0</v>
      </c>
      <c r="BA347" s="422"/>
      <c r="BB347" s="422"/>
      <c r="BC347" s="422"/>
      <c r="BD347" s="422"/>
      <c r="BE347" s="422"/>
      <c r="BF347" s="422"/>
      <c r="BG347" s="422"/>
      <c r="BH347" s="422"/>
      <c r="BI347" s="423">
        <f t="shared" si="13"/>
        <v>37</v>
      </c>
      <c r="BJ347" s="422"/>
      <c r="BK347" s="422"/>
      <c r="BL347" s="422"/>
      <c r="BM347" s="422"/>
      <c r="BN347" s="422"/>
      <c r="BO347" s="528">
        <v>1.94</v>
      </c>
      <c r="BP347" s="423">
        <f t="shared" si="14"/>
        <v>37</v>
      </c>
      <c r="BQ347" s="422"/>
      <c r="BR347" s="422"/>
      <c r="BS347" s="422"/>
      <c r="BT347" s="422"/>
      <c r="BU347" s="422"/>
      <c r="BV347" s="422"/>
      <c r="BW347" s="422"/>
      <c r="BX347" s="422"/>
      <c r="BY347" s="422"/>
      <c r="BZ347" s="422"/>
      <c r="CA347" s="422"/>
      <c r="CB347" s="422"/>
      <c r="CC347" s="422"/>
      <c r="CD347" s="422"/>
      <c r="CE347" s="422"/>
      <c r="CF347" s="422"/>
      <c r="CG347" s="547"/>
    </row>
    <row r="348" spans="1:85" ht="16.5" customHeight="1">
      <c r="A348" s="80">
        <v>344</v>
      </c>
      <c r="B348" s="86" t="s">
        <v>1442</v>
      </c>
      <c r="C348" s="88" t="s">
        <v>28</v>
      </c>
      <c r="D348" s="86" t="s">
        <v>2233</v>
      </c>
      <c r="E348" s="86" t="s">
        <v>1336</v>
      </c>
      <c r="F348" s="89" t="s">
        <v>730</v>
      </c>
      <c r="G348" s="90" t="s">
        <v>1443</v>
      </c>
      <c r="H348" s="512">
        <v>4</v>
      </c>
      <c r="I348" s="390" t="s">
        <v>26</v>
      </c>
      <c r="J348" s="390"/>
      <c r="K348" s="88" t="s">
        <v>5123</v>
      </c>
      <c r="L348" s="522">
        <v>2</v>
      </c>
      <c r="M348" s="367">
        <v>1</v>
      </c>
      <c r="N348" s="367">
        <v>1</v>
      </c>
      <c r="O348" s="523">
        <v>14</v>
      </c>
      <c r="P348" s="523">
        <v>1</v>
      </c>
      <c r="Q348" s="523">
        <v>0</v>
      </c>
      <c r="R348" s="523">
        <v>0</v>
      </c>
      <c r="S348" s="523">
        <v>0</v>
      </c>
      <c r="T348" s="523">
        <v>0</v>
      </c>
      <c r="U348" s="524">
        <v>1</v>
      </c>
      <c r="V348" s="524">
        <v>0</v>
      </c>
      <c r="W348" s="524">
        <v>0</v>
      </c>
      <c r="X348" s="524">
        <v>1</v>
      </c>
      <c r="Y348" s="524">
        <v>0</v>
      </c>
      <c r="Z348" s="524">
        <v>0</v>
      </c>
      <c r="AA348" s="524">
        <v>6</v>
      </c>
      <c r="AB348" s="524">
        <v>2</v>
      </c>
      <c r="AC348" s="524">
        <v>0</v>
      </c>
      <c r="AD348" s="524">
        <v>14</v>
      </c>
      <c r="AE348" s="524">
        <v>1</v>
      </c>
      <c r="AF348" s="524">
        <v>0</v>
      </c>
      <c r="AG348" s="524">
        <v>0</v>
      </c>
      <c r="AH348" s="524">
        <v>0</v>
      </c>
      <c r="AI348" s="524">
        <v>0</v>
      </c>
      <c r="AJ348" s="395">
        <v>1</v>
      </c>
      <c r="AK348" s="395">
        <v>0</v>
      </c>
      <c r="AL348" s="395">
        <v>7</v>
      </c>
      <c r="AM348" s="395">
        <v>7</v>
      </c>
      <c r="AN348" s="395">
        <v>0</v>
      </c>
      <c r="AO348" s="525">
        <v>0</v>
      </c>
      <c r="AP348" s="396">
        <v>0</v>
      </c>
      <c r="AQ348" s="526">
        <v>21</v>
      </c>
      <c r="AR348" s="527">
        <v>21</v>
      </c>
      <c r="AS348" s="527">
        <v>21</v>
      </c>
      <c r="AT348" s="608">
        <v>0</v>
      </c>
      <c r="AU348" s="527">
        <v>6</v>
      </c>
      <c r="AV348" s="395">
        <v>1</v>
      </c>
      <c r="AW348" s="395">
        <v>8</v>
      </c>
      <c r="AX348" s="395">
        <v>21</v>
      </c>
      <c r="AY348" s="395">
        <v>2</v>
      </c>
      <c r="AZ348" s="395">
        <v>0</v>
      </c>
      <c r="BA348" s="422"/>
      <c r="BB348" s="422"/>
      <c r="BC348" s="422"/>
      <c r="BD348" s="422"/>
      <c r="BE348" s="422"/>
      <c r="BF348" s="422"/>
      <c r="BG348" s="422"/>
      <c r="BH348" s="422"/>
      <c r="BI348" s="423">
        <f t="shared" si="13"/>
        <v>21</v>
      </c>
      <c r="BJ348" s="422"/>
      <c r="BK348" s="422"/>
      <c r="BL348" s="422"/>
      <c r="BM348" s="422"/>
      <c r="BN348" s="422"/>
      <c r="BO348" s="528">
        <v>3.3450000000000002</v>
      </c>
      <c r="BP348" s="423">
        <f t="shared" si="14"/>
        <v>21</v>
      </c>
      <c r="BQ348" s="422"/>
      <c r="BR348" s="422"/>
      <c r="BS348" s="422"/>
      <c r="BT348" s="422"/>
      <c r="BU348" s="422"/>
      <c r="BV348" s="422"/>
      <c r="BW348" s="422"/>
      <c r="BX348" s="422"/>
      <c r="BY348" s="422"/>
      <c r="BZ348" s="422"/>
      <c r="CA348" s="422"/>
      <c r="CB348" s="422"/>
      <c r="CC348" s="422"/>
      <c r="CD348" s="422"/>
      <c r="CE348" s="422"/>
      <c r="CF348" s="422"/>
      <c r="CG348" s="547"/>
    </row>
    <row r="349" spans="1:85" ht="16.5" customHeight="1">
      <c r="A349" s="80">
        <v>345</v>
      </c>
      <c r="B349" s="86" t="s">
        <v>1444</v>
      </c>
      <c r="C349" s="88" t="s">
        <v>28</v>
      </c>
      <c r="D349" s="86" t="s">
        <v>2233</v>
      </c>
      <c r="E349" s="86" t="s">
        <v>1336</v>
      </c>
      <c r="F349" s="87" t="s">
        <v>727</v>
      </c>
      <c r="G349" s="90" t="s">
        <v>1445</v>
      </c>
      <c r="H349" s="512">
        <v>2</v>
      </c>
      <c r="I349" s="390" t="s">
        <v>2353</v>
      </c>
      <c r="J349" s="390"/>
      <c r="K349" s="88" t="s">
        <v>5123</v>
      </c>
      <c r="L349" s="522">
        <v>2</v>
      </c>
      <c r="M349" s="367">
        <v>1</v>
      </c>
      <c r="N349" s="367">
        <v>1</v>
      </c>
      <c r="O349" s="523">
        <v>9</v>
      </c>
      <c r="P349" s="523">
        <v>0</v>
      </c>
      <c r="Q349" s="523">
        <v>0</v>
      </c>
      <c r="R349" s="523">
        <v>0</v>
      </c>
      <c r="S349" s="523">
        <v>0</v>
      </c>
      <c r="T349" s="523">
        <v>0</v>
      </c>
      <c r="U349" s="524">
        <v>0</v>
      </c>
      <c r="V349" s="524">
        <v>0</v>
      </c>
      <c r="W349" s="524">
        <v>0</v>
      </c>
      <c r="X349" s="524">
        <v>0</v>
      </c>
      <c r="Y349" s="524">
        <v>0</v>
      </c>
      <c r="Z349" s="524">
        <v>0</v>
      </c>
      <c r="AA349" s="524">
        <v>0</v>
      </c>
      <c r="AB349" s="524">
        <v>0</v>
      </c>
      <c r="AC349" s="524">
        <v>0</v>
      </c>
      <c r="AD349" s="524">
        <v>19</v>
      </c>
      <c r="AE349" s="524">
        <v>2</v>
      </c>
      <c r="AF349" s="524">
        <v>0</v>
      </c>
      <c r="AG349" s="524">
        <v>0</v>
      </c>
      <c r="AH349" s="524">
        <v>0</v>
      </c>
      <c r="AI349" s="524">
        <v>0</v>
      </c>
      <c r="AJ349" s="395">
        <v>1</v>
      </c>
      <c r="AK349" s="395">
        <v>0</v>
      </c>
      <c r="AL349" s="395">
        <v>4</v>
      </c>
      <c r="AM349" s="395">
        <v>4</v>
      </c>
      <c r="AN349" s="395">
        <v>0</v>
      </c>
      <c r="AO349" s="525">
        <v>0</v>
      </c>
      <c r="AP349" s="396">
        <v>0</v>
      </c>
      <c r="AQ349" s="526">
        <v>15</v>
      </c>
      <c r="AR349" s="527">
        <v>15</v>
      </c>
      <c r="AS349" s="527">
        <v>15</v>
      </c>
      <c r="AT349" s="608">
        <v>0</v>
      </c>
      <c r="AU349" s="527">
        <v>6</v>
      </c>
      <c r="AV349" s="395">
        <v>1</v>
      </c>
      <c r="AW349" s="395">
        <v>5</v>
      </c>
      <c r="AX349" s="395">
        <v>15</v>
      </c>
      <c r="AY349" s="395">
        <v>2</v>
      </c>
      <c r="AZ349" s="395">
        <v>0</v>
      </c>
      <c r="BA349" s="422"/>
      <c r="BB349" s="422"/>
      <c r="BC349" s="422"/>
      <c r="BD349" s="422"/>
      <c r="BE349" s="422"/>
      <c r="BF349" s="422"/>
      <c r="BG349" s="422"/>
      <c r="BH349" s="422"/>
      <c r="BI349" s="423">
        <f t="shared" si="13"/>
        <v>15</v>
      </c>
      <c r="BJ349" s="422"/>
      <c r="BK349" s="422"/>
      <c r="BL349" s="422"/>
      <c r="BM349" s="422"/>
      <c r="BN349" s="422"/>
      <c r="BO349" s="528">
        <v>3.3570000000000002</v>
      </c>
      <c r="BP349" s="423">
        <f t="shared" si="14"/>
        <v>15</v>
      </c>
      <c r="BQ349" s="422"/>
      <c r="BR349" s="422"/>
      <c r="BS349" s="422"/>
      <c r="BT349" s="422"/>
      <c r="BU349" s="422"/>
      <c r="BV349" s="422"/>
      <c r="BW349" s="422"/>
      <c r="BX349" s="422"/>
      <c r="BY349" s="422"/>
      <c r="BZ349" s="422"/>
      <c r="CA349" s="422"/>
      <c r="CB349" s="422"/>
      <c r="CC349" s="422"/>
      <c r="CD349" s="422"/>
      <c r="CE349" s="422"/>
      <c r="CF349" s="422"/>
      <c r="CG349" s="547"/>
    </row>
    <row r="350" spans="1:85" ht="16.5" customHeight="1">
      <c r="A350" s="81">
        <v>346</v>
      </c>
      <c r="B350" s="86" t="s">
        <v>1446</v>
      </c>
      <c r="C350" s="88" t="s">
        <v>28</v>
      </c>
      <c r="D350" s="86" t="s">
        <v>2233</v>
      </c>
      <c r="E350" s="86" t="s">
        <v>1447</v>
      </c>
      <c r="F350" s="91" t="s">
        <v>724</v>
      </c>
      <c r="G350" s="90" t="s">
        <v>1448</v>
      </c>
      <c r="H350" s="512">
        <v>5</v>
      </c>
      <c r="I350" s="390" t="s">
        <v>26</v>
      </c>
      <c r="J350" s="390"/>
      <c r="K350" s="88" t="s">
        <v>5123</v>
      </c>
      <c r="L350" s="522">
        <v>2</v>
      </c>
      <c r="M350" s="367">
        <v>1</v>
      </c>
      <c r="N350" s="367">
        <v>1</v>
      </c>
      <c r="O350" s="523">
        <v>13</v>
      </c>
      <c r="P350" s="523">
        <v>0</v>
      </c>
      <c r="Q350" s="523">
        <v>0</v>
      </c>
      <c r="R350" s="523">
        <v>1</v>
      </c>
      <c r="S350" s="523">
        <v>0</v>
      </c>
      <c r="T350" s="523">
        <v>0</v>
      </c>
      <c r="U350" s="524">
        <v>1</v>
      </c>
      <c r="V350" s="524">
        <v>1</v>
      </c>
      <c r="W350" s="524">
        <v>0</v>
      </c>
      <c r="X350" s="524">
        <v>1</v>
      </c>
      <c r="Y350" s="524">
        <v>1</v>
      </c>
      <c r="Z350" s="524">
        <v>0</v>
      </c>
      <c r="AA350" s="524">
        <v>8</v>
      </c>
      <c r="AB350" s="524">
        <v>0</v>
      </c>
      <c r="AC350" s="524">
        <v>0</v>
      </c>
      <c r="AD350" s="524">
        <v>2</v>
      </c>
      <c r="AE350" s="524">
        <v>0</v>
      </c>
      <c r="AF350" s="524">
        <v>0</v>
      </c>
      <c r="AG350" s="524">
        <v>10</v>
      </c>
      <c r="AH350" s="524">
        <v>0</v>
      </c>
      <c r="AI350" s="524">
        <v>0</v>
      </c>
      <c r="AJ350" s="395">
        <v>1</v>
      </c>
      <c r="AK350" s="395">
        <v>0</v>
      </c>
      <c r="AL350" s="395">
        <v>5</v>
      </c>
      <c r="AM350" s="395">
        <v>5</v>
      </c>
      <c r="AN350" s="395">
        <v>2</v>
      </c>
      <c r="AO350" s="525">
        <v>0</v>
      </c>
      <c r="AP350" s="396">
        <v>0</v>
      </c>
      <c r="AQ350" s="526">
        <v>15</v>
      </c>
      <c r="AR350" s="527">
        <v>0</v>
      </c>
      <c r="AS350" s="527">
        <v>15</v>
      </c>
      <c r="AT350" s="527">
        <v>0</v>
      </c>
      <c r="AU350" s="527">
        <v>6</v>
      </c>
      <c r="AV350" s="395">
        <v>1</v>
      </c>
      <c r="AW350" s="395">
        <v>6</v>
      </c>
      <c r="AX350" s="395">
        <v>15</v>
      </c>
      <c r="AY350" s="395">
        <v>2</v>
      </c>
      <c r="AZ350" s="395">
        <v>0</v>
      </c>
      <c r="BA350" s="422"/>
      <c r="BB350" s="422"/>
      <c r="BC350" s="422"/>
      <c r="BD350" s="422"/>
      <c r="BE350" s="422"/>
      <c r="BF350" s="422"/>
      <c r="BG350" s="422"/>
      <c r="BH350" s="422"/>
      <c r="BI350" s="423">
        <f t="shared" si="13"/>
        <v>15</v>
      </c>
      <c r="BJ350" s="422"/>
      <c r="BK350" s="422"/>
      <c r="BL350" s="422"/>
      <c r="BM350" s="422"/>
      <c r="BN350" s="422"/>
      <c r="BO350" s="528">
        <v>3.375</v>
      </c>
      <c r="BP350" s="423">
        <f t="shared" si="14"/>
        <v>15</v>
      </c>
      <c r="BQ350" s="422"/>
      <c r="BR350" s="422"/>
      <c r="BS350" s="422"/>
      <c r="BT350" s="422"/>
      <c r="BU350" s="422"/>
      <c r="BV350" s="422"/>
      <c r="BW350" s="422"/>
      <c r="BX350" s="422"/>
      <c r="BY350" s="422"/>
      <c r="BZ350" s="422"/>
      <c r="CA350" s="422"/>
      <c r="CB350" s="422"/>
      <c r="CC350" s="422"/>
      <c r="CD350" s="422"/>
      <c r="CE350" s="422"/>
      <c r="CF350" s="422"/>
      <c r="CG350" s="547"/>
    </row>
    <row r="351" spans="1:85" ht="16.5" customHeight="1">
      <c r="A351" s="80">
        <v>347</v>
      </c>
      <c r="B351" s="86" t="s">
        <v>1449</v>
      </c>
      <c r="C351" s="88" t="s">
        <v>28</v>
      </c>
      <c r="D351" s="86" t="s">
        <v>2233</v>
      </c>
      <c r="E351" s="86" t="s">
        <v>1447</v>
      </c>
      <c r="F351" s="87" t="s">
        <v>727</v>
      </c>
      <c r="G351" s="90" t="s">
        <v>1450</v>
      </c>
      <c r="H351" s="512">
        <v>3</v>
      </c>
      <c r="I351" s="390" t="s">
        <v>2353</v>
      </c>
      <c r="J351" s="390"/>
      <c r="K351" s="88" t="s">
        <v>5123</v>
      </c>
      <c r="L351" s="522">
        <v>2</v>
      </c>
      <c r="M351" s="367">
        <v>1</v>
      </c>
      <c r="N351" s="367">
        <v>1</v>
      </c>
      <c r="O351" s="523">
        <v>5</v>
      </c>
      <c r="P351" s="523">
        <v>1</v>
      </c>
      <c r="Q351" s="523">
        <v>0</v>
      </c>
      <c r="R351" s="523">
        <v>2</v>
      </c>
      <c r="S351" s="523">
        <v>0</v>
      </c>
      <c r="T351" s="523">
        <v>0</v>
      </c>
      <c r="U351" s="524">
        <v>0</v>
      </c>
      <c r="V351" s="524">
        <v>2</v>
      </c>
      <c r="W351" s="524">
        <v>0</v>
      </c>
      <c r="X351" s="524">
        <v>0</v>
      </c>
      <c r="Y351" s="524">
        <v>2</v>
      </c>
      <c r="Z351" s="524">
        <v>0</v>
      </c>
      <c r="AA351" s="524">
        <v>0</v>
      </c>
      <c r="AB351" s="524">
        <v>0</v>
      </c>
      <c r="AC351" s="524">
        <v>0</v>
      </c>
      <c r="AD351" s="524">
        <v>9</v>
      </c>
      <c r="AE351" s="524">
        <v>0</v>
      </c>
      <c r="AF351" s="524">
        <v>0</v>
      </c>
      <c r="AG351" s="524">
        <v>1</v>
      </c>
      <c r="AH351" s="524">
        <v>0</v>
      </c>
      <c r="AI351" s="524">
        <v>0</v>
      </c>
      <c r="AJ351" s="395">
        <v>1</v>
      </c>
      <c r="AK351" s="395">
        <v>0</v>
      </c>
      <c r="AL351" s="395">
        <v>5</v>
      </c>
      <c r="AM351" s="395">
        <v>4</v>
      </c>
      <c r="AN351" s="395">
        <v>2</v>
      </c>
      <c r="AO351" s="525">
        <v>0</v>
      </c>
      <c r="AP351" s="396">
        <v>0</v>
      </c>
      <c r="AQ351" s="526">
        <v>9</v>
      </c>
      <c r="AR351" s="527">
        <v>9</v>
      </c>
      <c r="AS351" s="527">
        <v>9</v>
      </c>
      <c r="AT351" s="527">
        <v>0</v>
      </c>
      <c r="AU351" s="527">
        <v>4</v>
      </c>
      <c r="AV351" s="395">
        <v>1</v>
      </c>
      <c r="AW351" s="395">
        <v>5</v>
      </c>
      <c r="AX351" s="395">
        <v>16</v>
      </c>
      <c r="AY351" s="395">
        <v>2</v>
      </c>
      <c r="AZ351" s="395">
        <v>0</v>
      </c>
      <c r="BA351" s="422"/>
      <c r="BB351" s="422"/>
      <c r="BC351" s="422"/>
      <c r="BD351" s="422"/>
      <c r="BE351" s="422"/>
      <c r="BF351" s="422"/>
      <c r="BG351" s="422"/>
      <c r="BH351" s="422"/>
      <c r="BI351" s="423">
        <f t="shared" si="13"/>
        <v>9</v>
      </c>
      <c r="BJ351" s="422"/>
      <c r="BK351" s="422"/>
      <c r="BL351" s="422"/>
      <c r="BM351" s="422"/>
      <c r="BN351" s="422"/>
      <c r="BO351" s="528">
        <v>3.448</v>
      </c>
      <c r="BP351" s="423">
        <f t="shared" si="14"/>
        <v>9</v>
      </c>
      <c r="BQ351" s="422"/>
      <c r="BR351" s="422"/>
      <c r="BS351" s="422"/>
      <c r="BT351" s="422"/>
      <c r="BU351" s="422"/>
      <c r="BV351" s="422"/>
      <c r="BW351" s="422"/>
      <c r="BX351" s="422"/>
      <c r="BY351" s="422"/>
      <c r="BZ351" s="422"/>
      <c r="CA351" s="422"/>
      <c r="CB351" s="422"/>
      <c r="CC351" s="422"/>
      <c r="CD351" s="422"/>
      <c r="CE351" s="422"/>
      <c r="CF351" s="422"/>
      <c r="CG351" s="547"/>
    </row>
    <row r="352" spans="1:85" ht="16.5" customHeight="1">
      <c r="A352" s="80">
        <v>348</v>
      </c>
      <c r="B352" s="86" t="s">
        <v>1451</v>
      </c>
      <c r="C352" s="88" t="s">
        <v>28</v>
      </c>
      <c r="D352" s="86" t="s">
        <v>2233</v>
      </c>
      <c r="E352" s="86" t="s">
        <v>1447</v>
      </c>
      <c r="F352" s="89" t="s">
        <v>730</v>
      </c>
      <c r="G352" s="90" t="s">
        <v>1452</v>
      </c>
      <c r="H352" s="512">
        <v>5</v>
      </c>
      <c r="I352" s="390" t="s">
        <v>2353</v>
      </c>
      <c r="J352" s="390"/>
      <c r="K352" s="88" t="s">
        <v>5123</v>
      </c>
      <c r="L352" s="522">
        <v>2</v>
      </c>
      <c r="M352" s="367">
        <v>1</v>
      </c>
      <c r="N352" s="367">
        <v>1</v>
      </c>
      <c r="O352" s="523">
        <v>6</v>
      </c>
      <c r="P352" s="523">
        <v>3</v>
      </c>
      <c r="Q352" s="523">
        <v>4</v>
      </c>
      <c r="R352" s="523">
        <v>1</v>
      </c>
      <c r="S352" s="523">
        <v>0</v>
      </c>
      <c r="T352" s="523">
        <v>0</v>
      </c>
      <c r="U352" s="524">
        <v>0</v>
      </c>
      <c r="V352" s="524">
        <v>0</v>
      </c>
      <c r="W352" s="524">
        <v>0</v>
      </c>
      <c r="X352" s="524">
        <v>0</v>
      </c>
      <c r="Y352" s="524">
        <v>0</v>
      </c>
      <c r="Z352" s="524">
        <v>0</v>
      </c>
      <c r="AA352" s="524">
        <v>4</v>
      </c>
      <c r="AB352" s="524">
        <v>2</v>
      </c>
      <c r="AC352" s="524">
        <v>4</v>
      </c>
      <c r="AD352" s="524">
        <v>2</v>
      </c>
      <c r="AE352" s="524">
        <v>0</v>
      </c>
      <c r="AF352" s="524">
        <v>0</v>
      </c>
      <c r="AG352" s="524">
        <v>0</v>
      </c>
      <c r="AH352" s="524">
        <v>0</v>
      </c>
      <c r="AI352" s="524">
        <v>0</v>
      </c>
      <c r="AJ352" s="395">
        <v>1</v>
      </c>
      <c r="AK352" s="395">
        <v>0</v>
      </c>
      <c r="AL352" s="395">
        <v>8</v>
      </c>
      <c r="AM352" s="395">
        <v>6</v>
      </c>
      <c r="AN352" s="395">
        <v>2</v>
      </c>
      <c r="AO352" s="525">
        <v>0</v>
      </c>
      <c r="AP352" s="396">
        <v>0</v>
      </c>
      <c r="AQ352" s="526">
        <v>19</v>
      </c>
      <c r="AR352" s="527">
        <v>19</v>
      </c>
      <c r="AS352" s="527">
        <v>19</v>
      </c>
      <c r="AT352" s="527">
        <v>0</v>
      </c>
      <c r="AU352" s="527">
        <v>5</v>
      </c>
      <c r="AV352" s="395">
        <v>1</v>
      </c>
      <c r="AW352" s="395">
        <v>8</v>
      </c>
      <c r="AX352" s="395">
        <v>12</v>
      </c>
      <c r="AY352" s="395">
        <v>12</v>
      </c>
      <c r="AZ352" s="395">
        <v>0</v>
      </c>
      <c r="BA352" s="422"/>
      <c r="BB352" s="422"/>
      <c r="BC352" s="422"/>
      <c r="BD352" s="422"/>
      <c r="BE352" s="422"/>
      <c r="BF352" s="422"/>
      <c r="BG352" s="422"/>
      <c r="BH352" s="422"/>
      <c r="BI352" s="423">
        <f t="shared" si="13"/>
        <v>19</v>
      </c>
      <c r="BJ352" s="422"/>
      <c r="BK352" s="422"/>
      <c r="BL352" s="422"/>
      <c r="BM352" s="422"/>
      <c r="BN352" s="422"/>
      <c r="BO352" s="528">
        <v>3.7428569999999999</v>
      </c>
      <c r="BP352" s="423">
        <f t="shared" si="14"/>
        <v>19</v>
      </c>
      <c r="BQ352" s="422"/>
      <c r="BR352" s="422"/>
      <c r="BS352" s="422"/>
      <c r="BT352" s="422"/>
      <c r="BU352" s="422"/>
      <c r="BV352" s="422"/>
      <c r="BW352" s="422"/>
      <c r="BX352" s="422"/>
      <c r="BY352" s="422"/>
      <c r="BZ352" s="422"/>
      <c r="CA352" s="422"/>
      <c r="CB352" s="422"/>
      <c r="CC352" s="422"/>
      <c r="CD352" s="422"/>
      <c r="CE352" s="422"/>
      <c r="CF352" s="422"/>
      <c r="CG352" s="547"/>
    </row>
    <row r="353" spans="1:85" ht="16.5" customHeight="1">
      <c r="A353" s="81">
        <v>349</v>
      </c>
      <c r="B353" s="86" t="s">
        <v>1455</v>
      </c>
      <c r="C353" s="88" t="s">
        <v>28</v>
      </c>
      <c r="D353" s="86" t="s">
        <v>2233</v>
      </c>
      <c r="E353" s="86" t="s">
        <v>1447</v>
      </c>
      <c r="F353" s="87" t="s">
        <v>727</v>
      </c>
      <c r="G353" s="90" t="s">
        <v>1456</v>
      </c>
      <c r="H353" s="512">
        <v>2</v>
      </c>
      <c r="I353" s="390" t="s">
        <v>2353</v>
      </c>
      <c r="J353" s="390"/>
      <c r="K353" s="88" t="s">
        <v>8027</v>
      </c>
      <c r="L353" s="522">
        <v>2</v>
      </c>
      <c r="M353" s="367">
        <v>1</v>
      </c>
      <c r="N353" s="367">
        <v>1</v>
      </c>
      <c r="O353" s="523">
        <v>4</v>
      </c>
      <c r="P353" s="523">
        <v>1</v>
      </c>
      <c r="Q353" s="523">
        <v>9</v>
      </c>
      <c r="R353" s="523">
        <v>1</v>
      </c>
      <c r="S353" s="523">
        <v>0</v>
      </c>
      <c r="T353" s="523">
        <v>0</v>
      </c>
      <c r="U353" s="524">
        <v>0</v>
      </c>
      <c r="V353" s="524">
        <v>0</v>
      </c>
      <c r="W353" s="524">
        <v>0</v>
      </c>
      <c r="X353" s="524">
        <v>0</v>
      </c>
      <c r="Y353" s="524">
        <v>0</v>
      </c>
      <c r="Z353" s="524">
        <v>0</v>
      </c>
      <c r="AA353" s="524">
        <v>0</v>
      </c>
      <c r="AB353" s="524">
        <v>0</v>
      </c>
      <c r="AC353" s="524">
        <v>0</v>
      </c>
      <c r="AD353" s="524">
        <v>11</v>
      </c>
      <c r="AE353" s="524">
        <v>0</v>
      </c>
      <c r="AF353" s="524">
        <v>0</v>
      </c>
      <c r="AG353" s="524">
        <v>6</v>
      </c>
      <c r="AH353" s="524">
        <v>1</v>
      </c>
      <c r="AI353" s="524">
        <v>0</v>
      </c>
      <c r="AJ353" s="395">
        <v>1</v>
      </c>
      <c r="AK353" s="395">
        <v>0</v>
      </c>
      <c r="AL353" s="395">
        <v>4</v>
      </c>
      <c r="AM353" s="395">
        <v>4</v>
      </c>
      <c r="AN353" s="395">
        <v>1</v>
      </c>
      <c r="AO353" s="525">
        <v>1</v>
      </c>
      <c r="AP353" s="396">
        <v>0</v>
      </c>
      <c r="AQ353" s="526">
        <v>11</v>
      </c>
      <c r="AR353" s="527">
        <v>11</v>
      </c>
      <c r="AS353" s="527">
        <v>11</v>
      </c>
      <c r="AT353" s="527">
        <v>0</v>
      </c>
      <c r="AU353" s="527">
        <v>6</v>
      </c>
      <c r="AV353" s="395">
        <v>1</v>
      </c>
      <c r="AW353" s="395">
        <v>5</v>
      </c>
      <c r="AX353" s="395">
        <v>10</v>
      </c>
      <c r="AY353" s="395">
        <v>23</v>
      </c>
      <c r="AZ353" s="395">
        <v>8</v>
      </c>
      <c r="BA353" s="422"/>
      <c r="BB353" s="422"/>
      <c r="BC353" s="422"/>
      <c r="BD353" s="422"/>
      <c r="BE353" s="422"/>
      <c r="BF353" s="422"/>
      <c r="BG353" s="422"/>
      <c r="BH353" s="422"/>
      <c r="BI353" s="423">
        <f t="shared" si="13"/>
        <v>11</v>
      </c>
      <c r="BJ353" s="422"/>
      <c r="BK353" s="422"/>
      <c r="BL353" s="422"/>
      <c r="BM353" s="422"/>
      <c r="BN353" s="422"/>
      <c r="BO353" s="528">
        <v>3.11</v>
      </c>
      <c r="BP353" s="423">
        <f t="shared" si="14"/>
        <v>11</v>
      </c>
      <c r="BQ353" s="422"/>
      <c r="BR353" s="422"/>
      <c r="BS353" s="422"/>
      <c r="BT353" s="422"/>
      <c r="BU353" s="422"/>
      <c r="BV353" s="422"/>
      <c r="BW353" s="422"/>
      <c r="BX353" s="422"/>
      <c r="BY353" s="422"/>
      <c r="BZ353" s="422"/>
      <c r="CA353" s="422"/>
      <c r="CB353" s="422"/>
      <c r="CC353" s="422"/>
      <c r="CD353" s="422"/>
      <c r="CE353" s="422"/>
      <c r="CF353" s="422"/>
      <c r="CG353" s="547"/>
    </row>
    <row r="354" spans="1:85" ht="16.5" customHeight="1">
      <c r="A354" s="80">
        <v>350</v>
      </c>
      <c r="B354" s="86" t="s">
        <v>1459</v>
      </c>
      <c r="C354" s="88" t="s">
        <v>28</v>
      </c>
      <c r="D354" s="86" t="s">
        <v>2233</v>
      </c>
      <c r="E354" s="86" t="s">
        <v>1447</v>
      </c>
      <c r="F354" s="87" t="s">
        <v>727</v>
      </c>
      <c r="G354" s="90" t="s">
        <v>1460</v>
      </c>
      <c r="H354" s="512">
        <v>2</v>
      </c>
      <c r="I354" s="390" t="s">
        <v>2353</v>
      </c>
      <c r="J354" s="390"/>
      <c r="K354" s="88" t="s">
        <v>5123</v>
      </c>
      <c r="L354" s="522">
        <v>2</v>
      </c>
      <c r="M354" s="367">
        <v>1</v>
      </c>
      <c r="N354" s="367">
        <v>1</v>
      </c>
      <c r="O354" s="523">
        <v>5</v>
      </c>
      <c r="P354" s="523">
        <v>1</v>
      </c>
      <c r="Q354" s="523">
        <v>1</v>
      </c>
      <c r="R354" s="523">
        <v>0</v>
      </c>
      <c r="S354" s="523">
        <v>0</v>
      </c>
      <c r="T354" s="523">
        <v>0</v>
      </c>
      <c r="U354" s="524">
        <v>0</v>
      </c>
      <c r="V354" s="524">
        <v>0</v>
      </c>
      <c r="W354" s="524">
        <v>0</v>
      </c>
      <c r="X354" s="524">
        <v>0</v>
      </c>
      <c r="Y354" s="524">
        <v>0</v>
      </c>
      <c r="Z354" s="524">
        <v>0</v>
      </c>
      <c r="AA354" s="524">
        <v>0</v>
      </c>
      <c r="AB354" s="524">
        <v>0</v>
      </c>
      <c r="AC354" s="524">
        <v>0</v>
      </c>
      <c r="AD354" s="524">
        <v>6</v>
      </c>
      <c r="AE354" s="524">
        <v>1</v>
      </c>
      <c r="AF354" s="524">
        <v>0</v>
      </c>
      <c r="AG354" s="524">
        <v>3</v>
      </c>
      <c r="AH354" s="524">
        <v>2</v>
      </c>
      <c r="AI354" s="524">
        <v>0</v>
      </c>
      <c r="AJ354" s="395">
        <v>1</v>
      </c>
      <c r="AK354" s="395">
        <v>0</v>
      </c>
      <c r="AL354" s="395">
        <v>3</v>
      </c>
      <c r="AM354" s="395">
        <v>3</v>
      </c>
      <c r="AN354" s="395">
        <v>0</v>
      </c>
      <c r="AO354" s="525">
        <v>0</v>
      </c>
      <c r="AP354" s="396">
        <v>0</v>
      </c>
      <c r="AQ354" s="526">
        <v>11</v>
      </c>
      <c r="AR354" s="527">
        <v>11</v>
      </c>
      <c r="AS354" s="527">
        <v>11</v>
      </c>
      <c r="AT354" s="527">
        <v>0</v>
      </c>
      <c r="AU354" s="527">
        <v>7</v>
      </c>
      <c r="AV354" s="395">
        <v>1</v>
      </c>
      <c r="AW354" s="395">
        <v>4</v>
      </c>
      <c r="AX354" s="395">
        <v>11</v>
      </c>
      <c r="AY354" s="395">
        <v>2</v>
      </c>
      <c r="AZ354" s="395">
        <v>0</v>
      </c>
      <c r="BA354" s="422"/>
      <c r="BB354" s="422"/>
      <c r="BC354" s="422"/>
      <c r="BD354" s="422"/>
      <c r="BE354" s="422"/>
      <c r="BF354" s="422"/>
      <c r="BG354" s="422"/>
      <c r="BH354" s="422"/>
      <c r="BI354" s="423">
        <f t="shared" si="13"/>
        <v>11</v>
      </c>
      <c r="BJ354" s="422"/>
      <c r="BK354" s="422"/>
      <c r="BL354" s="422"/>
      <c r="BM354" s="422"/>
      <c r="BN354" s="422"/>
      <c r="BO354" s="528">
        <v>3.95</v>
      </c>
      <c r="BP354" s="423">
        <f t="shared" si="14"/>
        <v>11</v>
      </c>
      <c r="BQ354" s="422"/>
      <c r="BR354" s="422"/>
      <c r="BS354" s="422"/>
      <c r="BT354" s="422"/>
      <c r="BU354" s="422"/>
      <c r="BV354" s="422"/>
      <c r="BW354" s="422"/>
      <c r="BX354" s="422"/>
      <c r="BY354" s="422"/>
      <c r="BZ354" s="422"/>
      <c r="CA354" s="422"/>
      <c r="CB354" s="422"/>
      <c r="CC354" s="422"/>
      <c r="CD354" s="422"/>
      <c r="CE354" s="422"/>
      <c r="CF354" s="422"/>
      <c r="CG354" s="547"/>
    </row>
    <row r="355" spans="1:85" ht="16.5" customHeight="1">
      <c r="A355" s="80">
        <v>351</v>
      </c>
      <c r="B355" s="86" t="s">
        <v>1461</v>
      </c>
      <c r="C355" s="88" t="s">
        <v>28</v>
      </c>
      <c r="D355" s="86" t="s">
        <v>2233</v>
      </c>
      <c r="E355" s="86" t="s">
        <v>1447</v>
      </c>
      <c r="F355" s="89" t="s">
        <v>730</v>
      </c>
      <c r="G355" s="90" t="s">
        <v>1462</v>
      </c>
      <c r="H355" s="512">
        <v>4</v>
      </c>
      <c r="I355" s="390" t="s">
        <v>2353</v>
      </c>
      <c r="J355" s="390"/>
      <c r="K355" s="88" t="s">
        <v>5123</v>
      </c>
      <c r="L355" s="522">
        <v>2</v>
      </c>
      <c r="M355" s="367">
        <v>1</v>
      </c>
      <c r="N355" s="367">
        <v>1</v>
      </c>
      <c r="O355" s="523">
        <v>3</v>
      </c>
      <c r="P355" s="523">
        <v>4</v>
      </c>
      <c r="Q355" s="523">
        <v>1</v>
      </c>
      <c r="R355" s="523">
        <v>0</v>
      </c>
      <c r="S355" s="523">
        <v>1</v>
      </c>
      <c r="T355" s="523">
        <v>0</v>
      </c>
      <c r="U355" s="524">
        <v>0</v>
      </c>
      <c r="V355" s="524">
        <v>0</v>
      </c>
      <c r="W355" s="524">
        <v>0</v>
      </c>
      <c r="X355" s="524">
        <v>0</v>
      </c>
      <c r="Y355" s="524">
        <v>0</v>
      </c>
      <c r="Z355" s="524">
        <v>0</v>
      </c>
      <c r="AA355" s="524">
        <v>0</v>
      </c>
      <c r="AB355" s="524">
        <v>0</v>
      </c>
      <c r="AC355" s="524">
        <v>0</v>
      </c>
      <c r="AD355" s="524">
        <v>5</v>
      </c>
      <c r="AE355" s="524">
        <v>5</v>
      </c>
      <c r="AF355" s="524">
        <v>0</v>
      </c>
      <c r="AG355" s="524">
        <v>5</v>
      </c>
      <c r="AH355" s="524">
        <v>1</v>
      </c>
      <c r="AI355" s="524">
        <v>0</v>
      </c>
      <c r="AJ355" s="395">
        <v>1</v>
      </c>
      <c r="AK355" s="395">
        <v>0</v>
      </c>
      <c r="AL355" s="395">
        <v>3</v>
      </c>
      <c r="AM355" s="395">
        <v>3</v>
      </c>
      <c r="AN355" s="395">
        <v>0</v>
      </c>
      <c r="AO355" s="525">
        <v>0</v>
      </c>
      <c r="AP355" s="396">
        <v>0</v>
      </c>
      <c r="AQ355" s="526">
        <v>12</v>
      </c>
      <c r="AR355" s="527">
        <v>12</v>
      </c>
      <c r="AS355" s="527">
        <v>12</v>
      </c>
      <c r="AT355" s="527">
        <v>0</v>
      </c>
      <c r="AU355" s="527">
        <v>7</v>
      </c>
      <c r="AV355" s="395">
        <v>1</v>
      </c>
      <c r="AW355" s="395">
        <v>4</v>
      </c>
      <c r="AX355" s="395">
        <v>12</v>
      </c>
      <c r="AY355" s="395">
        <v>2</v>
      </c>
      <c r="AZ355" s="395">
        <v>0</v>
      </c>
      <c r="BA355" s="422"/>
      <c r="BB355" s="422"/>
      <c r="BC355" s="422"/>
      <c r="BD355" s="422"/>
      <c r="BE355" s="422"/>
      <c r="BF355" s="422"/>
      <c r="BG355" s="422"/>
      <c r="BH355" s="422"/>
      <c r="BI355" s="423">
        <f t="shared" si="13"/>
        <v>12</v>
      </c>
      <c r="BJ355" s="422"/>
      <c r="BK355" s="422"/>
      <c r="BL355" s="422"/>
      <c r="BM355" s="422"/>
      <c r="BN355" s="422"/>
      <c r="BO355" s="528">
        <v>4.3387000000000002</v>
      </c>
      <c r="BP355" s="423">
        <f t="shared" si="14"/>
        <v>12</v>
      </c>
      <c r="BQ355" s="422"/>
      <c r="BR355" s="422"/>
      <c r="BS355" s="422"/>
      <c r="BT355" s="422"/>
      <c r="BU355" s="422"/>
      <c r="BV355" s="422"/>
      <c r="BW355" s="422"/>
      <c r="BX355" s="422"/>
      <c r="BY355" s="422"/>
      <c r="BZ355" s="422"/>
      <c r="CA355" s="422"/>
      <c r="CB355" s="422"/>
      <c r="CC355" s="422"/>
      <c r="CD355" s="422"/>
      <c r="CE355" s="422"/>
      <c r="CF355" s="422"/>
      <c r="CG355" s="547"/>
    </row>
    <row r="356" spans="1:85" ht="16.5" customHeight="1">
      <c r="A356" s="81">
        <v>352</v>
      </c>
      <c r="B356" s="86" t="s">
        <v>1463</v>
      </c>
      <c r="C356" s="88" t="s">
        <v>28</v>
      </c>
      <c r="D356" s="86" t="s">
        <v>2233</v>
      </c>
      <c r="E356" s="86" t="s">
        <v>1447</v>
      </c>
      <c r="F356" s="87" t="s">
        <v>727</v>
      </c>
      <c r="G356" s="90" t="s">
        <v>1464</v>
      </c>
      <c r="H356" s="512">
        <v>4</v>
      </c>
      <c r="I356" s="390" t="s">
        <v>2353</v>
      </c>
      <c r="J356" s="390"/>
      <c r="K356" s="88" t="s">
        <v>5123</v>
      </c>
      <c r="L356" s="522">
        <v>2</v>
      </c>
      <c r="M356" s="367">
        <v>1</v>
      </c>
      <c r="N356" s="367">
        <v>1</v>
      </c>
      <c r="O356" s="523">
        <v>9</v>
      </c>
      <c r="P356" s="523">
        <v>0</v>
      </c>
      <c r="Q356" s="523">
        <v>1</v>
      </c>
      <c r="R356" s="523">
        <v>2</v>
      </c>
      <c r="S356" s="523">
        <v>0</v>
      </c>
      <c r="T356" s="523">
        <v>0</v>
      </c>
      <c r="U356" s="524">
        <v>0</v>
      </c>
      <c r="V356" s="524">
        <v>0</v>
      </c>
      <c r="W356" s="524">
        <v>0</v>
      </c>
      <c r="X356" s="524">
        <v>0</v>
      </c>
      <c r="Y356" s="524">
        <v>0</v>
      </c>
      <c r="Z356" s="524">
        <v>0</v>
      </c>
      <c r="AA356" s="524">
        <v>1</v>
      </c>
      <c r="AB356" s="524">
        <v>0</v>
      </c>
      <c r="AC356" s="524">
        <v>0</v>
      </c>
      <c r="AD356" s="524">
        <v>4</v>
      </c>
      <c r="AE356" s="524">
        <v>0</v>
      </c>
      <c r="AF356" s="524">
        <v>0</v>
      </c>
      <c r="AG356" s="524">
        <v>17</v>
      </c>
      <c r="AH356" s="524">
        <v>0</v>
      </c>
      <c r="AI356" s="524">
        <v>0</v>
      </c>
      <c r="AJ356" s="395">
        <v>1</v>
      </c>
      <c r="AK356" s="395">
        <v>0</v>
      </c>
      <c r="AL356" s="395">
        <v>4</v>
      </c>
      <c r="AM356" s="395">
        <v>5</v>
      </c>
      <c r="AN356" s="395">
        <v>0</v>
      </c>
      <c r="AO356" s="525">
        <v>0</v>
      </c>
      <c r="AP356" s="396">
        <v>0</v>
      </c>
      <c r="AQ356" s="526">
        <v>15</v>
      </c>
      <c r="AR356" s="527">
        <v>15</v>
      </c>
      <c r="AS356" s="527">
        <v>15</v>
      </c>
      <c r="AT356" s="527">
        <v>0</v>
      </c>
      <c r="AU356" s="527">
        <v>6</v>
      </c>
      <c r="AV356" s="395">
        <v>1</v>
      </c>
      <c r="AW356" s="395">
        <v>5</v>
      </c>
      <c r="AX356" s="395">
        <v>15</v>
      </c>
      <c r="AY356" s="395">
        <v>2</v>
      </c>
      <c r="AZ356" s="395">
        <v>0</v>
      </c>
      <c r="BA356" s="422"/>
      <c r="BB356" s="422"/>
      <c r="BC356" s="422"/>
      <c r="BD356" s="422"/>
      <c r="BE356" s="422"/>
      <c r="BF356" s="422"/>
      <c r="BG356" s="422"/>
      <c r="BH356" s="422"/>
      <c r="BI356" s="423">
        <f t="shared" si="13"/>
        <v>15</v>
      </c>
      <c r="BJ356" s="422"/>
      <c r="BK356" s="422"/>
      <c r="BL356" s="422"/>
      <c r="BM356" s="422"/>
      <c r="BN356" s="422"/>
      <c r="BO356" s="528">
        <v>5.7678000000000003</v>
      </c>
      <c r="BP356" s="423">
        <f t="shared" si="14"/>
        <v>15</v>
      </c>
      <c r="BQ356" s="422"/>
      <c r="BR356" s="422"/>
      <c r="BS356" s="422"/>
      <c r="BT356" s="422"/>
      <c r="BU356" s="422"/>
      <c r="BV356" s="422"/>
      <c r="BW356" s="422"/>
      <c r="BX356" s="422"/>
      <c r="BY356" s="422"/>
      <c r="BZ356" s="422"/>
      <c r="CA356" s="422"/>
      <c r="CB356" s="422"/>
      <c r="CC356" s="422"/>
      <c r="CD356" s="422"/>
      <c r="CE356" s="422"/>
      <c r="CF356" s="422"/>
      <c r="CG356" s="547"/>
    </row>
    <row r="357" spans="1:85" ht="16.5" customHeight="1">
      <c r="A357" s="80">
        <v>353</v>
      </c>
      <c r="B357" s="86" t="s">
        <v>1467</v>
      </c>
      <c r="C357" s="88" t="s">
        <v>28</v>
      </c>
      <c r="D357" s="86" t="s">
        <v>2233</v>
      </c>
      <c r="E357" s="86" t="s">
        <v>1447</v>
      </c>
      <c r="F357" s="87" t="s">
        <v>727</v>
      </c>
      <c r="G357" s="90" t="s">
        <v>1468</v>
      </c>
      <c r="H357" s="512">
        <v>3</v>
      </c>
      <c r="I357" s="390" t="s">
        <v>2353</v>
      </c>
      <c r="J357" s="390"/>
      <c r="K357" s="88" t="s">
        <v>5123</v>
      </c>
      <c r="L357" s="522">
        <v>2</v>
      </c>
      <c r="M357" s="367">
        <v>1</v>
      </c>
      <c r="N357" s="367">
        <v>1</v>
      </c>
      <c r="O357" s="523">
        <v>13</v>
      </c>
      <c r="P357" s="523">
        <v>1</v>
      </c>
      <c r="Q357" s="523">
        <v>2</v>
      </c>
      <c r="R357" s="523">
        <v>3</v>
      </c>
      <c r="S357" s="523">
        <v>0</v>
      </c>
      <c r="T357" s="523">
        <v>0</v>
      </c>
      <c r="U357" s="524">
        <v>0</v>
      </c>
      <c r="V357" s="524">
        <v>0</v>
      </c>
      <c r="W357" s="524">
        <v>0</v>
      </c>
      <c r="X357" s="524">
        <v>0</v>
      </c>
      <c r="Y357" s="524">
        <v>0</v>
      </c>
      <c r="Z357" s="524">
        <v>0</v>
      </c>
      <c r="AA357" s="524">
        <v>6</v>
      </c>
      <c r="AB357" s="524">
        <v>0</v>
      </c>
      <c r="AC357" s="524">
        <v>0</v>
      </c>
      <c r="AD357" s="524">
        <v>5</v>
      </c>
      <c r="AE357" s="524">
        <v>3</v>
      </c>
      <c r="AF357" s="524">
        <v>0</v>
      </c>
      <c r="AG357" s="524">
        <v>22</v>
      </c>
      <c r="AH357" s="524">
        <v>0</v>
      </c>
      <c r="AI357" s="524">
        <v>0</v>
      </c>
      <c r="AJ357" s="395">
        <v>1</v>
      </c>
      <c r="AK357" s="395">
        <v>0</v>
      </c>
      <c r="AL357" s="395">
        <v>4</v>
      </c>
      <c r="AM357" s="395">
        <v>3</v>
      </c>
      <c r="AN357" s="395">
        <v>1</v>
      </c>
      <c r="AO357" s="525">
        <v>0</v>
      </c>
      <c r="AP357" s="396">
        <v>0</v>
      </c>
      <c r="AQ357" s="526">
        <v>11</v>
      </c>
      <c r="AR357" s="527">
        <v>11</v>
      </c>
      <c r="AS357" s="527">
        <v>11</v>
      </c>
      <c r="AT357" s="527">
        <v>0</v>
      </c>
      <c r="AU357" s="527">
        <v>5</v>
      </c>
      <c r="AV357" s="395">
        <v>1</v>
      </c>
      <c r="AW357" s="395">
        <v>4</v>
      </c>
      <c r="AX357" s="395">
        <v>7</v>
      </c>
      <c r="AY357" s="395">
        <v>9</v>
      </c>
      <c r="AZ357" s="395">
        <v>0</v>
      </c>
      <c r="BA357" s="422"/>
      <c r="BB357" s="422"/>
      <c r="BC357" s="422"/>
      <c r="BD357" s="422"/>
      <c r="BE357" s="422"/>
      <c r="BF357" s="422"/>
      <c r="BG357" s="422"/>
      <c r="BH357" s="422"/>
      <c r="BI357" s="423">
        <f t="shared" si="13"/>
        <v>11</v>
      </c>
      <c r="BJ357" s="422"/>
      <c r="BK357" s="422"/>
      <c r="BL357" s="422"/>
      <c r="BM357" s="422"/>
      <c r="BN357" s="422"/>
      <c r="BO357" s="528">
        <v>2.6589999999999998</v>
      </c>
      <c r="BP357" s="423">
        <f t="shared" si="14"/>
        <v>11</v>
      </c>
      <c r="BQ357" s="422"/>
      <c r="BR357" s="422"/>
      <c r="BS357" s="422"/>
      <c r="BT357" s="422"/>
      <c r="BU357" s="422"/>
      <c r="BV357" s="422"/>
      <c r="BW357" s="422"/>
      <c r="BX357" s="422"/>
      <c r="BY357" s="422"/>
      <c r="BZ357" s="422"/>
      <c r="CA357" s="422"/>
      <c r="CB357" s="422"/>
      <c r="CC357" s="422"/>
      <c r="CD357" s="422"/>
      <c r="CE357" s="422"/>
      <c r="CF357" s="422"/>
      <c r="CG357" s="547"/>
    </row>
    <row r="358" spans="1:85" ht="16.5" customHeight="1">
      <c r="A358" s="80">
        <v>354</v>
      </c>
      <c r="B358" s="86" t="s">
        <v>1469</v>
      </c>
      <c r="C358" s="88" t="s">
        <v>28</v>
      </c>
      <c r="D358" s="86" t="s">
        <v>2233</v>
      </c>
      <c r="E358" s="86" t="s">
        <v>1447</v>
      </c>
      <c r="F358" s="89" t="s">
        <v>730</v>
      </c>
      <c r="G358" s="90" t="s">
        <v>1470</v>
      </c>
      <c r="H358" s="512">
        <v>4</v>
      </c>
      <c r="I358" s="390" t="s">
        <v>26</v>
      </c>
      <c r="J358" s="390"/>
      <c r="K358" s="88" t="s">
        <v>5126</v>
      </c>
      <c r="L358" s="522">
        <v>2</v>
      </c>
      <c r="M358" s="367">
        <v>1</v>
      </c>
      <c r="N358" s="367">
        <v>1</v>
      </c>
      <c r="O358" s="523">
        <v>7</v>
      </c>
      <c r="P358" s="523">
        <v>0</v>
      </c>
      <c r="Q358" s="523">
        <v>2</v>
      </c>
      <c r="R358" s="523">
        <v>1</v>
      </c>
      <c r="S358" s="523">
        <v>0</v>
      </c>
      <c r="T358" s="523">
        <v>1</v>
      </c>
      <c r="U358" s="524">
        <v>0</v>
      </c>
      <c r="V358" s="524">
        <v>0</v>
      </c>
      <c r="W358" s="524">
        <v>0</v>
      </c>
      <c r="X358" s="524">
        <v>0</v>
      </c>
      <c r="Y358" s="524">
        <v>0</v>
      </c>
      <c r="Z358" s="524">
        <v>0</v>
      </c>
      <c r="AA358" s="524">
        <v>2</v>
      </c>
      <c r="AB358" s="524">
        <v>1</v>
      </c>
      <c r="AC358" s="524">
        <v>0</v>
      </c>
      <c r="AD358" s="524">
        <v>4</v>
      </c>
      <c r="AE358" s="524">
        <v>1</v>
      </c>
      <c r="AF358" s="524">
        <v>0</v>
      </c>
      <c r="AG358" s="524">
        <v>8</v>
      </c>
      <c r="AH358" s="524">
        <v>0</v>
      </c>
      <c r="AI358" s="524">
        <v>0</v>
      </c>
      <c r="AJ358" s="395">
        <v>1</v>
      </c>
      <c r="AK358" s="395">
        <v>0</v>
      </c>
      <c r="AL358" s="395">
        <v>4</v>
      </c>
      <c r="AM358" s="395">
        <v>4</v>
      </c>
      <c r="AN358" s="395">
        <v>0</v>
      </c>
      <c r="AO358" s="525">
        <v>0</v>
      </c>
      <c r="AP358" s="396">
        <v>0</v>
      </c>
      <c r="AQ358" s="526">
        <v>12</v>
      </c>
      <c r="AR358" s="527">
        <v>12</v>
      </c>
      <c r="AS358" s="527">
        <v>12</v>
      </c>
      <c r="AT358" s="527">
        <v>0</v>
      </c>
      <c r="AU358" s="527">
        <v>5</v>
      </c>
      <c r="AV358" s="395">
        <v>1</v>
      </c>
      <c r="AW358" s="395">
        <v>5</v>
      </c>
      <c r="AX358" s="395">
        <v>11</v>
      </c>
      <c r="AY358" s="395">
        <v>2</v>
      </c>
      <c r="AZ358" s="395">
        <v>1</v>
      </c>
      <c r="BA358" s="422"/>
      <c r="BB358" s="422"/>
      <c r="BC358" s="422"/>
      <c r="BD358" s="422"/>
      <c r="BE358" s="422"/>
      <c r="BF358" s="422"/>
      <c r="BG358" s="422"/>
      <c r="BH358" s="422"/>
      <c r="BI358" s="423">
        <f t="shared" si="13"/>
        <v>12</v>
      </c>
      <c r="BJ358" s="422"/>
      <c r="BK358" s="422"/>
      <c r="BL358" s="422"/>
      <c r="BM358" s="422"/>
      <c r="BN358" s="422"/>
      <c r="BO358" s="528">
        <v>3.3</v>
      </c>
      <c r="BP358" s="423">
        <f t="shared" si="14"/>
        <v>12</v>
      </c>
      <c r="BQ358" s="422"/>
      <c r="BR358" s="422"/>
      <c r="BS358" s="422"/>
      <c r="BT358" s="422"/>
      <c r="BU358" s="422"/>
      <c r="BV358" s="422"/>
      <c r="BW358" s="422"/>
      <c r="BX358" s="422"/>
      <c r="BY358" s="422"/>
      <c r="BZ358" s="422"/>
      <c r="CA358" s="422"/>
      <c r="CB358" s="422"/>
      <c r="CC358" s="422"/>
      <c r="CD358" s="422"/>
      <c r="CE358" s="422"/>
      <c r="CF358" s="422"/>
      <c r="CG358" s="547"/>
    </row>
    <row r="359" spans="1:85" ht="16.5" customHeight="1">
      <c r="A359" s="81">
        <v>355</v>
      </c>
      <c r="B359" s="86" t="s">
        <v>1471</v>
      </c>
      <c r="C359" s="88" t="s">
        <v>28</v>
      </c>
      <c r="D359" s="86" t="s">
        <v>2233</v>
      </c>
      <c r="E359" s="86" t="s">
        <v>1447</v>
      </c>
      <c r="F359" s="89" t="s">
        <v>730</v>
      </c>
      <c r="G359" s="90" t="s">
        <v>1472</v>
      </c>
      <c r="H359" s="512">
        <v>2</v>
      </c>
      <c r="I359" s="390" t="s">
        <v>2353</v>
      </c>
      <c r="J359" s="390"/>
      <c r="K359" s="88" t="s">
        <v>5123</v>
      </c>
      <c r="L359" s="522">
        <v>2</v>
      </c>
      <c r="M359" s="367">
        <v>1</v>
      </c>
      <c r="N359" s="367">
        <v>1</v>
      </c>
      <c r="O359" s="523">
        <v>14</v>
      </c>
      <c r="P359" s="523">
        <v>0</v>
      </c>
      <c r="Q359" s="523">
        <v>2</v>
      </c>
      <c r="R359" s="523">
        <v>0</v>
      </c>
      <c r="S359" s="523">
        <v>0</v>
      </c>
      <c r="T359" s="523">
        <v>0</v>
      </c>
      <c r="U359" s="524">
        <v>0</v>
      </c>
      <c r="V359" s="524">
        <v>0</v>
      </c>
      <c r="W359" s="524">
        <v>0</v>
      </c>
      <c r="X359" s="524">
        <v>0</v>
      </c>
      <c r="Y359" s="524">
        <v>0</v>
      </c>
      <c r="Z359" s="524">
        <v>0</v>
      </c>
      <c r="AA359" s="524">
        <v>2</v>
      </c>
      <c r="AB359" s="524">
        <v>0</v>
      </c>
      <c r="AC359" s="524">
        <v>0</v>
      </c>
      <c r="AD359" s="524">
        <v>12</v>
      </c>
      <c r="AE359" s="524">
        <v>0</v>
      </c>
      <c r="AF359" s="524">
        <v>0</v>
      </c>
      <c r="AG359" s="524">
        <v>14</v>
      </c>
      <c r="AH359" s="524">
        <v>1</v>
      </c>
      <c r="AI359" s="524">
        <v>0</v>
      </c>
      <c r="AJ359" s="395">
        <v>1</v>
      </c>
      <c r="AK359" s="395">
        <v>0</v>
      </c>
      <c r="AL359" s="395">
        <v>5</v>
      </c>
      <c r="AM359" s="395">
        <v>4</v>
      </c>
      <c r="AN359" s="395">
        <v>1</v>
      </c>
      <c r="AO359" s="525">
        <v>0</v>
      </c>
      <c r="AP359" s="396">
        <v>0</v>
      </c>
      <c r="AQ359" s="526">
        <v>20</v>
      </c>
      <c r="AR359" s="527">
        <v>20</v>
      </c>
      <c r="AS359" s="527">
        <v>20</v>
      </c>
      <c r="AT359" s="527">
        <v>0</v>
      </c>
      <c r="AU359" s="527">
        <v>8</v>
      </c>
      <c r="AV359" s="395">
        <v>1</v>
      </c>
      <c r="AW359" s="395">
        <v>5</v>
      </c>
      <c r="AX359" s="395">
        <v>7</v>
      </c>
      <c r="AY359" s="395">
        <v>18</v>
      </c>
      <c r="AZ359" s="395">
        <v>0</v>
      </c>
      <c r="BA359" s="422"/>
      <c r="BB359" s="422"/>
      <c r="BC359" s="422"/>
      <c r="BD359" s="422"/>
      <c r="BE359" s="422"/>
      <c r="BF359" s="422"/>
      <c r="BG359" s="422"/>
      <c r="BH359" s="422"/>
      <c r="BI359" s="423">
        <f t="shared" si="13"/>
        <v>20</v>
      </c>
      <c r="BJ359" s="422"/>
      <c r="BK359" s="422"/>
      <c r="BL359" s="422"/>
      <c r="BM359" s="422"/>
      <c r="BN359" s="422"/>
      <c r="BO359" s="528">
        <v>3.9156</v>
      </c>
      <c r="BP359" s="423">
        <f t="shared" si="14"/>
        <v>20</v>
      </c>
      <c r="BQ359" s="422"/>
      <c r="BR359" s="422"/>
      <c r="BS359" s="422"/>
      <c r="BT359" s="422"/>
      <c r="BU359" s="422"/>
      <c r="BV359" s="422"/>
      <c r="BW359" s="422"/>
      <c r="BX359" s="422"/>
      <c r="BY359" s="422"/>
      <c r="BZ359" s="422"/>
      <c r="CA359" s="422"/>
      <c r="CB359" s="422"/>
      <c r="CC359" s="422"/>
      <c r="CD359" s="422"/>
      <c r="CE359" s="422"/>
      <c r="CF359" s="422"/>
      <c r="CG359" s="547"/>
    </row>
    <row r="360" spans="1:85" ht="16.5" customHeight="1">
      <c r="A360" s="80">
        <v>356</v>
      </c>
      <c r="B360" s="86" t="s">
        <v>1473</v>
      </c>
      <c r="C360" s="88" t="s">
        <v>28</v>
      </c>
      <c r="D360" s="86" t="s">
        <v>2233</v>
      </c>
      <c r="E360" s="86" t="s">
        <v>1447</v>
      </c>
      <c r="F360" s="87" t="s">
        <v>727</v>
      </c>
      <c r="G360" s="90" t="s">
        <v>1474</v>
      </c>
      <c r="H360" s="512">
        <v>3</v>
      </c>
      <c r="I360" s="390" t="s">
        <v>2353</v>
      </c>
      <c r="J360" s="390"/>
      <c r="K360" s="88" t="s">
        <v>5123</v>
      </c>
      <c r="L360" s="522">
        <v>2</v>
      </c>
      <c r="M360" s="367">
        <v>1</v>
      </c>
      <c r="N360" s="367">
        <v>1</v>
      </c>
      <c r="O360" s="523">
        <v>10</v>
      </c>
      <c r="P360" s="523">
        <v>0</v>
      </c>
      <c r="Q360" s="523">
        <v>1</v>
      </c>
      <c r="R360" s="523">
        <v>2</v>
      </c>
      <c r="S360" s="523">
        <v>0</v>
      </c>
      <c r="T360" s="523">
        <v>0</v>
      </c>
      <c r="U360" s="524">
        <v>0</v>
      </c>
      <c r="V360" s="524">
        <v>0</v>
      </c>
      <c r="W360" s="524">
        <v>0</v>
      </c>
      <c r="X360" s="524">
        <v>0</v>
      </c>
      <c r="Y360" s="524">
        <v>0</v>
      </c>
      <c r="Z360" s="524">
        <v>0</v>
      </c>
      <c r="AA360" s="524">
        <v>0</v>
      </c>
      <c r="AB360" s="524">
        <v>0</v>
      </c>
      <c r="AC360" s="524">
        <v>0</v>
      </c>
      <c r="AD360" s="524">
        <v>8</v>
      </c>
      <c r="AE360" s="524">
        <v>1</v>
      </c>
      <c r="AF360" s="524">
        <v>0</v>
      </c>
      <c r="AG360" s="524">
        <v>17</v>
      </c>
      <c r="AH360" s="524">
        <v>0</v>
      </c>
      <c r="AI360" s="524">
        <v>0</v>
      </c>
      <c r="AJ360" s="395">
        <v>1</v>
      </c>
      <c r="AK360" s="395">
        <v>0</v>
      </c>
      <c r="AL360" s="395">
        <v>5</v>
      </c>
      <c r="AM360" s="395">
        <v>3</v>
      </c>
      <c r="AN360" s="395">
        <v>2</v>
      </c>
      <c r="AO360" s="525">
        <v>0</v>
      </c>
      <c r="AP360" s="396">
        <v>0</v>
      </c>
      <c r="AQ360" s="526">
        <v>10</v>
      </c>
      <c r="AR360" s="527">
        <v>10</v>
      </c>
      <c r="AS360" s="527">
        <v>10</v>
      </c>
      <c r="AT360" s="527">
        <v>0</v>
      </c>
      <c r="AU360" s="527">
        <v>6</v>
      </c>
      <c r="AV360" s="395">
        <v>2</v>
      </c>
      <c r="AW360" s="395">
        <v>3</v>
      </c>
      <c r="AX360" s="395">
        <v>10</v>
      </c>
      <c r="AY360" s="395">
        <v>4</v>
      </c>
      <c r="AZ360" s="395">
        <v>0</v>
      </c>
      <c r="BA360" s="422"/>
      <c r="BB360" s="422"/>
      <c r="BC360" s="422"/>
      <c r="BD360" s="422"/>
      <c r="BE360" s="422"/>
      <c r="BF360" s="422"/>
      <c r="BG360" s="422"/>
      <c r="BH360" s="422"/>
      <c r="BI360" s="423">
        <f t="shared" si="13"/>
        <v>10</v>
      </c>
      <c r="BJ360" s="422"/>
      <c r="BK360" s="422"/>
      <c r="BL360" s="422"/>
      <c r="BM360" s="422"/>
      <c r="BN360" s="422"/>
      <c r="BO360" s="528">
        <v>2.976</v>
      </c>
      <c r="BP360" s="423">
        <f t="shared" si="14"/>
        <v>10</v>
      </c>
      <c r="BQ360" s="422"/>
      <c r="BR360" s="422"/>
      <c r="BS360" s="422"/>
      <c r="BT360" s="422"/>
      <c r="BU360" s="422"/>
      <c r="BV360" s="422"/>
      <c r="BW360" s="422"/>
      <c r="BX360" s="422"/>
      <c r="BY360" s="422"/>
      <c r="BZ360" s="422"/>
      <c r="CA360" s="422"/>
      <c r="CB360" s="422"/>
      <c r="CC360" s="422"/>
      <c r="CD360" s="422"/>
      <c r="CE360" s="422"/>
      <c r="CF360" s="422"/>
      <c r="CG360" s="547"/>
    </row>
    <row r="361" spans="1:85" ht="16.5" customHeight="1">
      <c r="A361" s="80">
        <v>357</v>
      </c>
      <c r="B361" s="86" t="s">
        <v>1475</v>
      </c>
      <c r="C361" s="88" t="s">
        <v>28</v>
      </c>
      <c r="D361" s="86" t="s">
        <v>2233</v>
      </c>
      <c r="E361" s="86" t="s">
        <v>1447</v>
      </c>
      <c r="F361" s="91" t="s">
        <v>724</v>
      </c>
      <c r="G361" s="90" t="s">
        <v>1476</v>
      </c>
      <c r="H361" s="512">
        <v>5</v>
      </c>
      <c r="I361" s="390" t="s">
        <v>26</v>
      </c>
      <c r="J361" s="390"/>
      <c r="K361" s="88" t="s">
        <v>5123</v>
      </c>
      <c r="L361" s="522">
        <v>2</v>
      </c>
      <c r="M361" s="367">
        <v>1</v>
      </c>
      <c r="N361" s="367">
        <v>1</v>
      </c>
      <c r="O361" s="523">
        <v>14</v>
      </c>
      <c r="P361" s="523">
        <v>15</v>
      </c>
      <c r="Q361" s="523">
        <v>3</v>
      </c>
      <c r="R361" s="523">
        <v>1</v>
      </c>
      <c r="S361" s="523">
        <v>1</v>
      </c>
      <c r="T361" s="523">
        <v>1</v>
      </c>
      <c r="U361" s="524">
        <v>28</v>
      </c>
      <c r="V361" s="524">
        <v>24</v>
      </c>
      <c r="W361" s="524">
        <v>0</v>
      </c>
      <c r="X361" s="524">
        <v>28</v>
      </c>
      <c r="Y361" s="524">
        <v>24</v>
      </c>
      <c r="Z361" s="524">
        <v>0</v>
      </c>
      <c r="AA361" s="524">
        <v>2</v>
      </c>
      <c r="AB361" s="524">
        <v>7</v>
      </c>
      <c r="AC361" s="524">
        <v>0</v>
      </c>
      <c r="AD361" s="524">
        <v>0</v>
      </c>
      <c r="AE361" s="524">
        <v>1</v>
      </c>
      <c r="AF361" s="524">
        <v>0</v>
      </c>
      <c r="AG361" s="524">
        <v>0</v>
      </c>
      <c r="AH361" s="524">
        <v>0</v>
      </c>
      <c r="AI361" s="524">
        <v>0</v>
      </c>
      <c r="AJ361" s="395">
        <v>1</v>
      </c>
      <c r="AK361" s="395">
        <v>0</v>
      </c>
      <c r="AL361" s="395">
        <v>16</v>
      </c>
      <c r="AM361" s="395">
        <v>5</v>
      </c>
      <c r="AN361" s="395">
        <v>23</v>
      </c>
      <c r="AO361" s="525">
        <v>1</v>
      </c>
      <c r="AP361" s="396">
        <v>0</v>
      </c>
      <c r="AQ361" s="526">
        <v>33</v>
      </c>
      <c r="AR361" s="527">
        <v>33</v>
      </c>
      <c r="AS361" s="527">
        <v>33</v>
      </c>
      <c r="AT361" s="527">
        <v>0</v>
      </c>
      <c r="AU361" s="527">
        <v>8</v>
      </c>
      <c r="AV361" s="395">
        <v>25</v>
      </c>
      <c r="AW361" s="395">
        <v>14</v>
      </c>
      <c r="AX361" s="395">
        <v>33</v>
      </c>
      <c r="AY361" s="395">
        <v>2</v>
      </c>
      <c r="AZ361" s="395">
        <v>0</v>
      </c>
      <c r="BA361" s="422"/>
      <c r="BB361" s="422"/>
      <c r="BC361" s="422"/>
      <c r="BD361" s="422"/>
      <c r="BE361" s="422"/>
      <c r="BF361" s="422"/>
      <c r="BG361" s="422"/>
      <c r="BH361" s="422"/>
      <c r="BI361" s="423">
        <f t="shared" si="13"/>
        <v>33</v>
      </c>
      <c r="BJ361" s="422"/>
      <c r="BK361" s="422"/>
      <c r="BL361" s="422"/>
      <c r="BM361" s="422"/>
      <c r="BN361" s="422"/>
      <c r="BO361" s="528">
        <v>7.21</v>
      </c>
      <c r="BP361" s="423">
        <f t="shared" si="14"/>
        <v>33</v>
      </c>
      <c r="BQ361" s="422"/>
      <c r="BR361" s="422"/>
      <c r="BS361" s="422"/>
      <c r="BT361" s="422"/>
      <c r="BU361" s="422"/>
      <c r="BV361" s="422"/>
      <c r="BW361" s="422"/>
      <c r="BX361" s="422"/>
      <c r="BY361" s="422"/>
      <c r="BZ361" s="422"/>
      <c r="CA361" s="422"/>
      <c r="CB361" s="422"/>
      <c r="CC361" s="422"/>
      <c r="CD361" s="422"/>
      <c r="CE361" s="422"/>
      <c r="CF361" s="422"/>
      <c r="CG361" s="547"/>
    </row>
    <row r="362" spans="1:85" ht="16.5" customHeight="1">
      <c r="A362" s="81">
        <v>358</v>
      </c>
      <c r="B362" s="86" t="s">
        <v>1477</v>
      </c>
      <c r="C362" s="88" t="s">
        <v>28</v>
      </c>
      <c r="D362" s="86" t="s">
        <v>2233</v>
      </c>
      <c r="E362" s="86" t="s">
        <v>1447</v>
      </c>
      <c r="F362" s="91" t="s">
        <v>724</v>
      </c>
      <c r="G362" s="90" t="s">
        <v>1478</v>
      </c>
      <c r="H362" s="512">
        <v>3</v>
      </c>
      <c r="I362" s="390" t="s">
        <v>26</v>
      </c>
      <c r="J362" s="390"/>
      <c r="K362" s="88" t="s">
        <v>5123</v>
      </c>
      <c r="L362" s="522">
        <v>2</v>
      </c>
      <c r="M362" s="367">
        <v>1</v>
      </c>
      <c r="N362" s="367">
        <v>1</v>
      </c>
      <c r="O362" s="523">
        <v>10</v>
      </c>
      <c r="P362" s="523">
        <v>6</v>
      </c>
      <c r="Q362" s="523">
        <v>4</v>
      </c>
      <c r="R362" s="523">
        <v>1</v>
      </c>
      <c r="S362" s="523">
        <v>0</v>
      </c>
      <c r="T362" s="523">
        <v>0</v>
      </c>
      <c r="U362" s="524">
        <v>0</v>
      </c>
      <c r="V362" s="524">
        <v>2</v>
      </c>
      <c r="W362" s="524">
        <v>0</v>
      </c>
      <c r="X362" s="524">
        <v>0</v>
      </c>
      <c r="Y362" s="524">
        <v>2</v>
      </c>
      <c r="Z362" s="524">
        <v>0</v>
      </c>
      <c r="AA362" s="524">
        <v>11</v>
      </c>
      <c r="AB362" s="524">
        <v>3</v>
      </c>
      <c r="AC362" s="524">
        <v>2</v>
      </c>
      <c r="AD362" s="524">
        <v>2</v>
      </c>
      <c r="AE362" s="524">
        <v>1</v>
      </c>
      <c r="AF362" s="524">
        <v>0</v>
      </c>
      <c r="AG362" s="524">
        <v>6</v>
      </c>
      <c r="AH362" s="524">
        <v>5</v>
      </c>
      <c r="AI362" s="524">
        <v>0</v>
      </c>
      <c r="AJ362" s="395">
        <v>1</v>
      </c>
      <c r="AK362" s="395">
        <v>0</v>
      </c>
      <c r="AL362" s="395">
        <v>9</v>
      </c>
      <c r="AM362" s="395">
        <v>1</v>
      </c>
      <c r="AN362" s="395">
        <v>14</v>
      </c>
      <c r="AO362" s="525">
        <v>0</v>
      </c>
      <c r="AP362" s="396">
        <v>0</v>
      </c>
      <c r="AQ362" s="526">
        <v>21</v>
      </c>
      <c r="AR362" s="527">
        <v>21</v>
      </c>
      <c r="AS362" s="527">
        <v>21</v>
      </c>
      <c r="AT362" s="527">
        <v>0</v>
      </c>
      <c r="AU362" s="527">
        <v>8</v>
      </c>
      <c r="AV362" s="395">
        <v>1</v>
      </c>
      <c r="AW362" s="395">
        <v>2</v>
      </c>
      <c r="AX362" s="395">
        <v>24</v>
      </c>
      <c r="AY362" s="395">
        <v>3</v>
      </c>
      <c r="AZ362" s="395">
        <v>0</v>
      </c>
      <c r="BA362" s="422"/>
      <c r="BB362" s="422"/>
      <c r="BC362" s="422"/>
      <c r="BD362" s="422"/>
      <c r="BE362" s="422"/>
      <c r="BF362" s="422"/>
      <c r="BG362" s="422"/>
      <c r="BH362" s="422"/>
      <c r="BI362" s="423">
        <f t="shared" si="13"/>
        <v>21</v>
      </c>
      <c r="BJ362" s="422"/>
      <c r="BK362" s="422"/>
      <c r="BL362" s="422"/>
      <c r="BM362" s="422"/>
      <c r="BN362" s="422"/>
      <c r="BO362" s="528">
        <v>4.5949</v>
      </c>
      <c r="BP362" s="423">
        <f t="shared" si="14"/>
        <v>21</v>
      </c>
      <c r="BQ362" s="422"/>
      <c r="BR362" s="422"/>
      <c r="BS362" s="422"/>
      <c r="BT362" s="422"/>
      <c r="BU362" s="422"/>
      <c r="BV362" s="422"/>
      <c r="BW362" s="422"/>
      <c r="BX362" s="422"/>
      <c r="BY362" s="422"/>
      <c r="BZ362" s="422"/>
      <c r="CA362" s="422"/>
      <c r="CB362" s="422"/>
      <c r="CC362" s="422"/>
      <c r="CD362" s="422"/>
      <c r="CE362" s="422"/>
      <c r="CF362" s="422"/>
      <c r="CG362" s="547"/>
    </row>
    <row r="363" spans="1:85" ht="16.5" customHeight="1">
      <c r="A363" s="80">
        <v>359</v>
      </c>
      <c r="B363" s="86" t="s">
        <v>1479</v>
      </c>
      <c r="C363" s="88" t="s">
        <v>28</v>
      </c>
      <c r="D363" s="86" t="s">
        <v>2233</v>
      </c>
      <c r="E363" s="86" t="s">
        <v>1447</v>
      </c>
      <c r="F363" s="91" t="s">
        <v>724</v>
      </c>
      <c r="G363" s="90" t="s">
        <v>1480</v>
      </c>
      <c r="H363" s="512">
        <v>4</v>
      </c>
      <c r="I363" s="390" t="s">
        <v>26</v>
      </c>
      <c r="J363" s="390"/>
      <c r="K363" s="88" t="s">
        <v>5123</v>
      </c>
      <c r="L363" s="522">
        <v>2</v>
      </c>
      <c r="M363" s="367">
        <v>1</v>
      </c>
      <c r="N363" s="367">
        <v>1</v>
      </c>
      <c r="O363" s="523">
        <v>7</v>
      </c>
      <c r="P363" s="523">
        <v>13</v>
      </c>
      <c r="Q363" s="523">
        <v>4</v>
      </c>
      <c r="R363" s="523">
        <v>0</v>
      </c>
      <c r="S363" s="523">
        <v>0</v>
      </c>
      <c r="T363" s="523">
        <v>1</v>
      </c>
      <c r="U363" s="524">
        <v>0</v>
      </c>
      <c r="V363" s="524">
        <v>0</v>
      </c>
      <c r="W363" s="524">
        <v>0</v>
      </c>
      <c r="X363" s="524">
        <v>0</v>
      </c>
      <c r="Y363" s="524">
        <v>0</v>
      </c>
      <c r="Z363" s="524">
        <v>0</v>
      </c>
      <c r="AA363" s="524">
        <v>1</v>
      </c>
      <c r="AB363" s="524">
        <v>4</v>
      </c>
      <c r="AC363" s="524">
        <v>0</v>
      </c>
      <c r="AD363" s="524">
        <v>1</v>
      </c>
      <c r="AE363" s="524">
        <v>1</v>
      </c>
      <c r="AF363" s="524">
        <v>0</v>
      </c>
      <c r="AG363" s="524">
        <v>0</v>
      </c>
      <c r="AH363" s="524">
        <v>0</v>
      </c>
      <c r="AI363" s="524">
        <v>0</v>
      </c>
      <c r="AJ363" s="395">
        <v>1</v>
      </c>
      <c r="AK363" s="395">
        <v>0</v>
      </c>
      <c r="AL363" s="395">
        <v>9</v>
      </c>
      <c r="AM363" s="395">
        <v>5</v>
      </c>
      <c r="AN363" s="395">
        <v>9</v>
      </c>
      <c r="AO363" s="525">
        <v>1</v>
      </c>
      <c r="AP363" s="396">
        <v>0</v>
      </c>
      <c r="AQ363" s="526">
        <v>28</v>
      </c>
      <c r="AR363" s="527">
        <v>28</v>
      </c>
      <c r="AS363" s="527">
        <v>28</v>
      </c>
      <c r="AT363" s="527">
        <v>0</v>
      </c>
      <c r="AU363" s="527">
        <v>8</v>
      </c>
      <c r="AV363" s="395">
        <v>1</v>
      </c>
      <c r="AW363" s="395">
        <v>22</v>
      </c>
      <c r="AX363" s="395">
        <v>29</v>
      </c>
      <c r="AY363" s="395">
        <v>2</v>
      </c>
      <c r="AZ363" s="395">
        <v>0</v>
      </c>
      <c r="BA363" s="422"/>
      <c r="BB363" s="422"/>
      <c r="BC363" s="422"/>
      <c r="BD363" s="422"/>
      <c r="BE363" s="422"/>
      <c r="BF363" s="422"/>
      <c r="BG363" s="422"/>
      <c r="BH363" s="422"/>
      <c r="BI363" s="423">
        <f t="shared" si="13"/>
        <v>28</v>
      </c>
      <c r="BJ363" s="422"/>
      <c r="BK363" s="422"/>
      <c r="BL363" s="422"/>
      <c r="BM363" s="422"/>
      <c r="BN363" s="422"/>
      <c r="BO363" s="528">
        <v>4.03</v>
      </c>
      <c r="BP363" s="423">
        <f t="shared" si="14"/>
        <v>28</v>
      </c>
      <c r="BQ363" s="422"/>
      <c r="BR363" s="422"/>
      <c r="BS363" s="422"/>
      <c r="BT363" s="422"/>
      <c r="BU363" s="422"/>
      <c r="BV363" s="422"/>
      <c r="BW363" s="422"/>
      <c r="BX363" s="422"/>
      <c r="BY363" s="422"/>
      <c r="BZ363" s="422"/>
      <c r="CA363" s="422"/>
      <c r="CB363" s="422"/>
      <c r="CC363" s="422"/>
      <c r="CD363" s="422"/>
      <c r="CE363" s="422"/>
      <c r="CF363" s="422"/>
      <c r="CG363" s="547"/>
    </row>
    <row r="364" spans="1:85" ht="16.5" customHeight="1">
      <c r="A364" s="80">
        <v>360</v>
      </c>
      <c r="B364" s="86" t="s">
        <v>1481</v>
      </c>
      <c r="C364" s="88" t="s">
        <v>28</v>
      </c>
      <c r="D364" s="86" t="s">
        <v>2233</v>
      </c>
      <c r="E364" s="86" t="s">
        <v>1447</v>
      </c>
      <c r="F364" s="89" t="s">
        <v>730</v>
      </c>
      <c r="G364" s="90" t="s">
        <v>1482</v>
      </c>
      <c r="H364" s="512">
        <v>1</v>
      </c>
      <c r="I364" s="390" t="s">
        <v>26</v>
      </c>
      <c r="J364" s="390"/>
      <c r="K364" s="88" t="s">
        <v>5123</v>
      </c>
      <c r="L364" s="522">
        <v>2</v>
      </c>
      <c r="M364" s="367">
        <v>1</v>
      </c>
      <c r="N364" s="367">
        <v>1</v>
      </c>
      <c r="O364" s="523">
        <v>10</v>
      </c>
      <c r="P364" s="523">
        <v>4</v>
      </c>
      <c r="Q364" s="523">
        <v>1</v>
      </c>
      <c r="R364" s="523">
        <v>0</v>
      </c>
      <c r="S364" s="523">
        <v>1</v>
      </c>
      <c r="T364" s="523">
        <v>0</v>
      </c>
      <c r="U364" s="524">
        <v>0</v>
      </c>
      <c r="V364" s="524">
        <v>0</v>
      </c>
      <c r="W364" s="524">
        <v>0</v>
      </c>
      <c r="X364" s="524">
        <v>0</v>
      </c>
      <c r="Y364" s="524">
        <v>0</v>
      </c>
      <c r="Z364" s="524">
        <v>0</v>
      </c>
      <c r="AA364" s="524">
        <v>23</v>
      </c>
      <c r="AB364" s="524">
        <v>6</v>
      </c>
      <c r="AC364" s="524">
        <v>0</v>
      </c>
      <c r="AD364" s="524">
        <v>3</v>
      </c>
      <c r="AE364" s="524">
        <v>0</v>
      </c>
      <c r="AF364" s="524">
        <v>0</v>
      </c>
      <c r="AG364" s="524">
        <v>0</v>
      </c>
      <c r="AH364" s="524">
        <v>0</v>
      </c>
      <c r="AI364" s="524">
        <v>0</v>
      </c>
      <c r="AJ364" s="395">
        <v>1</v>
      </c>
      <c r="AK364" s="395">
        <v>0</v>
      </c>
      <c r="AL364" s="395">
        <v>4</v>
      </c>
      <c r="AM364" s="395">
        <v>4</v>
      </c>
      <c r="AN364" s="395">
        <v>0</v>
      </c>
      <c r="AO364" s="525">
        <v>0</v>
      </c>
      <c r="AP364" s="396">
        <v>0</v>
      </c>
      <c r="AQ364" s="526">
        <v>15</v>
      </c>
      <c r="AR364" s="527">
        <v>15</v>
      </c>
      <c r="AS364" s="527">
        <v>15</v>
      </c>
      <c r="AT364" s="527">
        <v>0</v>
      </c>
      <c r="AU364" s="527">
        <v>6</v>
      </c>
      <c r="AV364" s="395">
        <v>2</v>
      </c>
      <c r="AW364" s="395">
        <v>3</v>
      </c>
      <c r="AX364" s="395">
        <v>15</v>
      </c>
      <c r="AY364" s="395">
        <v>3</v>
      </c>
      <c r="AZ364" s="395">
        <v>0</v>
      </c>
      <c r="BA364" s="422"/>
      <c r="BB364" s="422"/>
      <c r="BC364" s="422"/>
      <c r="BD364" s="422"/>
      <c r="BE364" s="422"/>
      <c r="BF364" s="422"/>
      <c r="BG364" s="422"/>
      <c r="BH364" s="422"/>
      <c r="BI364" s="423">
        <f t="shared" si="13"/>
        <v>15</v>
      </c>
      <c r="BJ364" s="422"/>
      <c r="BK364" s="422"/>
      <c r="BL364" s="422"/>
      <c r="BM364" s="422"/>
      <c r="BN364" s="422"/>
      <c r="BO364" s="528">
        <v>4.41</v>
      </c>
      <c r="BP364" s="423">
        <f t="shared" si="14"/>
        <v>15</v>
      </c>
      <c r="BQ364" s="422"/>
      <c r="BR364" s="422"/>
      <c r="BS364" s="422"/>
      <c r="BT364" s="422"/>
      <c r="BU364" s="422"/>
      <c r="BV364" s="422"/>
      <c r="BW364" s="422"/>
      <c r="BX364" s="422"/>
      <c r="BY364" s="422"/>
      <c r="BZ364" s="422"/>
      <c r="CA364" s="422"/>
      <c r="CB364" s="422"/>
      <c r="CC364" s="422"/>
      <c r="CD364" s="422"/>
      <c r="CE364" s="422"/>
      <c r="CF364" s="422"/>
      <c r="CG364" s="547"/>
    </row>
    <row r="365" spans="1:85" ht="16.5" customHeight="1">
      <c r="A365" s="81">
        <v>361</v>
      </c>
      <c r="B365" s="86" t="s">
        <v>1483</v>
      </c>
      <c r="C365" s="88" t="s">
        <v>28</v>
      </c>
      <c r="D365" s="86" t="s">
        <v>2233</v>
      </c>
      <c r="E365" s="86" t="s">
        <v>1447</v>
      </c>
      <c r="F365" s="89" t="s">
        <v>730</v>
      </c>
      <c r="G365" s="90" t="s">
        <v>1484</v>
      </c>
      <c r="H365" s="512">
        <v>5</v>
      </c>
      <c r="I365" s="390" t="s">
        <v>26</v>
      </c>
      <c r="J365" s="390"/>
      <c r="K365" s="88" t="s">
        <v>5123</v>
      </c>
      <c r="L365" s="522">
        <v>2</v>
      </c>
      <c r="M365" s="367">
        <v>1</v>
      </c>
      <c r="N365" s="367">
        <v>1</v>
      </c>
      <c r="O365" s="523">
        <v>21</v>
      </c>
      <c r="P365" s="523">
        <v>0</v>
      </c>
      <c r="Q365" s="523">
        <v>1</v>
      </c>
      <c r="R365" s="523">
        <v>6</v>
      </c>
      <c r="S365" s="523">
        <v>0</v>
      </c>
      <c r="T365" s="523">
        <v>0</v>
      </c>
      <c r="U365" s="524">
        <v>4</v>
      </c>
      <c r="V365" s="524">
        <v>0</v>
      </c>
      <c r="W365" s="524">
        <v>0</v>
      </c>
      <c r="X365" s="524">
        <v>4</v>
      </c>
      <c r="Y365" s="524">
        <v>0</v>
      </c>
      <c r="Z365" s="524">
        <v>0</v>
      </c>
      <c r="AA365" s="524">
        <v>0</v>
      </c>
      <c r="AB365" s="524">
        <v>0</v>
      </c>
      <c r="AC365" s="524">
        <v>0</v>
      </c>
      <c r="AD365" s="524">
        <v>29</v>
      </c>
      <c r="AE365" s="524">
        <v>1</v>
      </c>
      <c r="AF365" s="524">
        <v>0</v>
      </c>
      <c r="AG365" s="524">
        <v>22</v>
      </c>
      <c r="AH365" s="524">
        <v>0</v>
      </c>
      <c r="AI365" s="524">
        <v>0</v>
      </c>
      <c r="AJ365" s="395">
        <v>1</v>
      </c>
      <c r="AK365" s="395">
        <v>0</v>
      </c>
      <c r="AL365" s="395">
        <v>10</v>
      </c>
      <c r="AM365" s="395">
        <v>8</v>
      </c>
      <c r="AN365" s="395">
        <v>2</v>
      </c>
      <c r="AO365" s="525">
        <v>0</v>
      </c>
      <c r="AP365" s="396">
        <v>0</v>
      </c>
      <c r="AQ365" s="526">
        <v>29</v>
      </c>
      <c r="AR365" s="527">
        <v>29</v>
      </c>
      <c r="AS365" s="527">
        <v>29</v>
      </c>
      <c r="AT365" s="527">
        <v>0</v>
      </c>
      <c r="AU365" s="527">
        <v>9</v>
      </c>
      <c r="AV365" s="395">
        <v>1</v>
      </c>
      <c r="AW365" s="395">
        <v>9</v>
      </c>
      <c r="AX365" s="395">
        <v>21</v>
      </c>
      <c r="AY365" s="395">
        <v>11</v>
      </c>
      <c r="AZ365" s="395">
        <v>0</v>
      </c>
      <c r="BA365" s="422"/>
      <c r="BB365" s="422"/>
      <c r="BC365" s="422"/>
      <c r="BD365" s="422"/>
      <c r="BE365" s="422"/>
      <c r="BF365" s="422"/>
      <c r="BG365" s="422"/>
      <c r="BH365" s="422"/>
      <c r="BI365" s="423">
        <f t="shared" si="13"/>
        <v>29</v>
      </c>
      <c r="BJ365" s="422"/>
      <c r="BK365" s="422"/>
      <c r="BL365" s="422"/>
      <c r="BM365" s="422"/>
      <c r="BN365" s="422"/>
      <c r="BO365" s="528">
        <v>5.1100000000000003</v>
      </c>
      <c r="BP365" s="423">
        <f t="shared" si="14"/>
        <v>29</v>
      </c>
      <c r="BQ365" s="422"/>
      <c r="BR365" s="422"/>
      <c r="BS365" s="422"/>
      <c r="BT365" s="422"/>
      <c r="BU365" s="422"/>
      <c r="BV365" s="422"/>
      <c r="BW365" s="422"/>
      <c r="BX365" s="422"/>
      <c r="BY365" s="422"/>
      <c r="BZ365" s="422"/>
      <c r="CA365" s="422"/>
      <c r="CB365" s="422"/>
      <c r="CC365" s="422"/>
      <c r="CD365" s="422"/>
      <c r="CE365" s="422"/>
      <c r="CF365" s="422"/>
      <c r="CG365" s="547"/>
    </row>
    <row r="366" spans="1:85" ht="16.5" customHeight="1">
      <c r="A366" s="80">
        <v>362</v>
      </c>
      <c r="B366" s="86" t="s">
        <v>1485</v>
      </c>
      <c r="C366" s="88" t="s">
        <v>28</v>
      </c>
      <c r="D366" s="86" t="s">
        <v>2233</v>
      </c>
      <c r="E366" s="86" t="s">
        <v>1447</v>
      </c>
      <c r="F366" s="87" t="s">
        <v>727</v>
      </c>
      <c r="G366" s="90" t="s">
        <v>1486</v>
      </c>
      <c r="H366" s="512">
        <v>5</v>
      </c>
      <c r="I366" s="390" t="s">
        <v>26</v>
      </c>
      <c r="J366" s="390" t="s">
        <v>35</v>
      </c>
      <c r="K366" s="88" t="s">
        <v>5123</v>
      </c>
      <c r="L366" s="522">
        <v>3</v>
      </c>
      <c r="M366" s="367">
        <v>1</v>
      </c>
      <c r="N366" s="367">
        <v>1</v>
      </c>
      <c r="O366" s="523">
        <v>44</v>
      </c>
      <c r="P366" s="523">
        <v>0</v>
      </c>
      <c r="Q366" s="523">
        <v>3</v>
      </c>
      <c r="R366" s="523">
        <v>0</v>
      </c>
      <c r="S366" s="523">
        <v>0</v>
      </c>
      <c r="T366" s="523">
        <v>0</v>
      </c>
      <c r="U366" s="524">
        <v>0</v>
      </c>
      <c r="V366" s="524">
        <v>0</v>
      </c>
      <c r="W366" s="524">
        <v>0</v>
      </c>
      <c r="X366" s="524">
        <v>0</v>
      </c>
      <c r="Y366" s="524">
        <v>0</v>
      </c>
      <c r="Z366" s="524">
        <v>0</v>
      </c>
      <c r="AA366" s="524">
        <v>16</v>
      </c>
      <c r="AB366" s="524">
        <v>0</v>
      </c>
      <c r="AC366" s="524">
        <v>1</v>
      </c>
      <c r="AD366" s="524">
        <v>6</v>
      </c>
      <c r="AE366" s="524">
        <v>1</v>
      </c>
      <c r="AF366" s="524">
        <v>0</v>
      </c>
      <c r="AG366" s="524">
        <v>9</v>
      </c>
      <c r="AH366" s="524">
        <v>0</v>
      </c>
      <c r="AI366" s="524">
        <v>0</v>
      </c>
      <c r="AJ366" s="395">
        <v>1</v>
      </c>
      <c r="AK366" s="395">
        <v>0</v>
      </c>
      <c r="AL366" s="395">
        <v>25</v>
      </c>
      <c r="AM366" s="395">
        <v>8</v>
      </c>
      <c r="AN366" s="395">
        <v>17</v>
      </c>
      <c r="AO366" s="525">
        <v>0</v>
      </c>
      <c r="AP366" s="396">
        <v>0</v>
      </c>
      <c r="AQ366" s="526">
        <v>47</v>
      </c>
      <c r="AR366" s="527">
        <v>47</v>
      </c>
      <c r="AS366" s="527">
        <v>47</v>
      </c>
      <c r="AT366" s="527">
        <v>0</v>
      </c>
      <c r="AU366" s="527">
        <v>6</v>
      </c>
      <c r="AV366" s="395">
        <v>1</v>
      </c>
      <c r="AW366" s="395">
        <v>26</v>
      </c>
      <c r="AX366" s="395">
        <v>47</v>
      </c>
      <c r="AY366" s="395">
        <v>2</v>
      </c>
      <c r="AZ366" s="395">
        <v>0</v>
      </c>
      <c r="BA366" s="422"/>
      <c r="BB366" s="422"/>
      <c r="BC366" s="422"/>
      <c r="BD366" s="422"/>
      <c r="BE366" s="422"/>
      <c r="BF366" s="422"/>
      <c r="BG366" s="422"/>
      <c r="BH366" s="422"/>
      <c r="BI366" s="423">
        <f t="shared" si="13"/>
        <v>47</v>
      </c>
      <c r="BJ366" s="422"/>
      <c r="BK366" s="422"/>
      <c r="BL366" s="422"/>
      <c r="BM366" s="422"/>
      <c r="BN366" s="422"/>
      <c r="BO366" s="528">
        <v>5.4950000000000001</v>
      </c>
      <c r="BP366" s="423">
        <f t="shared" si="14"/>
        <v>47</v>
      </c>
      <c r="BQ366" s="422"/>
      <c r="BR366" s="422"/>
      <c r="BS366" s="422"/>
      <c r="BT366" s="422"/>
      <c r="BU366" s="422"/>
      <c r="BV366" s="422"/>
      <c r="BW366" s="422"/>
      <c r="BX366" s="422"/>
      <c r="BY366" s="422"/>
      <c r="BZ366" s="422"/>
      <c r="CA366" s="422"/>
      <c r="CB366" s="422"/>
      <c r="CC366" s="422"/>
      <c r="CD366" s="422"/>
      <c r="CE366" s="422"/>
      <c r="CF366" s="422"/>
      <c r="CG366" s="547"/>
    </row>
    <row r="367" spans="1:85" ht="16.5" customHeight="1">
      <c r="A367" s="80">
        <v>363</v>
      </c>
      <c r="B367" s="86" t="s">
        <v>1487</v>
      </c>
      <c r="C367" s="88" t="s">
        <v>28</v>
      </c>
      <c r="D367" s="86" t="s">
        <v>2233</v>
      </c>
      <c r="E367" s="86" t="s">
        <v>1447</v>
      </c>
      <c r="F367" s="87" t="s">
        <v>727</v>
      </c>
      <c r="G367" s="90" t="s">
        <v>1488</v>
      </c>
      <c r="H367" s="512">
        <v>4</v>
      </c>
      <c r="I367" s="390" t="s">
        <v>2353</v>
      </c>
      <c r="J367" s="390"/>
      <c r="K367" s="88" t="s">
        <v>5123</v>
      </c>
      <c r="L367" s="522">
        <v>2</v>
      </c>
      <c r="M367" s="367">
        <v>1</v>
      </c>
      <c r="N367" s="367">
        <v>1</v>
      </c>
      <c r="O367" s="523">
        <v>4</v>
      </c>
      <c r="P367" s="523">
        <v>0</v>
      </c>
      <c r="Q367" s="523">
        <v>1</v>
      </c>
      <c r="R367" s="523">
        <v>2</v>
      </c>
      <c r="S367" s="523">
        <v>0</v>
      </c>
      <c r="T367" s="523">
        <v>0</v>
      </c>
      <c r="U367" s="524">
        <v>0</v>
      </c>
      <c r="V367" s="524">
        <v>0</v>
      </c>
      <c r="W367" s="524">
        <v>0</v>
      </c>
      <c r="X367" s="524">
        <v>0</v>
      </c>
      <c r="Y367" s="524">
        <v>0</v>
      </c>
      <c r="Z367" s="524">
        <v>0</v>
      </c>
      <c r="AA367" s="524">
        <v>1</v>
      </c>
      <c r="AB367" s="524">
        <v>0</v>
      </c>
      <c r="AC367" s="524">
        <v>0</v>
      </c>
      <c r="AD367" s="524">
        <v>0</v>
      </c>
      <c r="AE367" s="524">
        <v>0</v>
      </c>
      <c r="AF367" s="524">
        <v>0</v>
      </c>
      <c r="AG367" s="524">
        <v>11</v>
      </c>
      <c r="AH367" s="524">
        <v>0</v>
      </c>
      <c r="AI367" s="524">
        <v>0</v>
      </c>
      <c r="AJ367" s="395">
        <v>1</v>
      </c>
      <c r="AK367" s="395">
        <v>0</v>
      </c>
      <c r="AL367" s="395">
        <v>2</v>
      </c>
      <c r="AM367" s="395">
        <v>2</v>
      </c>
      <c r="AN367" s="395">
        <v>2</v>
      </c>
      <c r="AO367" s="525">
        <v>0</v>
      </c>
      <c r="AP367" s="396">
        <v>0</v>
      </c>
      <c r="AQ367" s="526">
        <v>11</v>
      </c>
      <c r="AR367" s="527">
        <v>11</v>
      </c>
      <c r="AS367" s="527">
        <v>11</v>
      </c>
      <c r="AT367" s="527">
        <v>0</v>
      </c>
      <c r="AU367" s="527">
        <v>7</v>
      </c>
      <c r="AV367" s="395">
        <v>1</v>
      </c>
      <c r="AW367" s="395">
        <v>3</v>
      </c>
      <c r="AX367" s="395">
        <v>11</v>
      </c>
      <c r="AY367" s="395">
        <v>2</v>
      </c>
      <c r="AZ367" s="395">
        <v>0</v>
      </c>
      <c r="BA367" s="422"/>
      <c r="BB367" s="422"/>
      <c r="BC367" s="422"/>
      <c r="BD367" s="422"/>
      <c r="BE367" s="422"/>
      <c r="BF367" s="422"/>
      <c r="BG367" s="422"/>
      <c r="BH367" s="422"/>
      <c r="BI367" s="423">
        <f t="shared" si="13"/>
        <v>11</v>
      </c>
      <c r="BJ367" s="422"/>
      <c r="BK367" s="422"/>
      <c r="BL367" s="422"/>
      <c r="BM367" s="422"/>
      <c r="BN367" s="422"/>
      <c r="BO367" s="528">
        <v>4.8125</v>
      </c>
      <c r="BP367" s="423">
        <f t="shared" si="14"/>
        <v>11</v>
      </c>
      <c r="BQ367" s="422"/>
      <c r="BR367" s="422"/>
      <c r="BS367" s="422"/>
      <c r="BT367" s="422"/>
      <c r="BU367" s="422"/>
      <c r="BV367" s="422"/>
      <c r="BW367" s="422"/>
      <c r="BX367" s="422"/>
      <c r="BY367" s="422"/>
      <c r="BZ367" s="422"/>
      <c r="CA367" s="422"/>
      <c r="CB367" s="422"/>
      <c r="CC367" s="422"/>
      <c r="CD367" s="422"/>
      <c r="CE367" s="422"/>
      <c r="CF367" s="422"/>
      <c r="CG367" s="547"/>
    </row>
    <row r="368" spans="1:85" ht="16.5" customHeight="1">
      <c r="A368" s="81">
        <v>364</v>
      </c>
      <c r="B368" s="86" t="s">
        <v>1489</v>
      </c>
      <c r="C368" s="88" t="s">
        <v>28</v>
      </c>
      <c r="D368" s="86" t="s">
        <v>2233</v>
      </c>
      <c r="E368" s="86" t="s">
        <v>1447</v>
      </c>
      <c r="F368" s="87" t="s">
        <v>727</v>
      </c>
      <c r="G368" s="90" t="s">
        <v>1490</v>
      </c>
      <c r="H368" s="512">
        <v>4</v>
      </c>
      <c r="I368" s="390" t="s">
        <v>2353</v>
      </c>
      <c r="J368" s="390"/>
      <c r="K368" s="88" t="s">
        <v>5123</v>
      </c>
      <c r="L368" s="522">
        <v>2</v>
      </c>
      <c r="M368" s="367">
        <v>1</v>
      </c>
      <c r="N368" s="367">
        <v>1</v>
      </c>
      <c r="O368" s="523">
        <v>3</v>
      </c>
      <c r="P368" s="523">
        <v>0</v>
      </c>
      <c r="Q368" s="523">
        <v>1</v>
      </c>
      <c r="R368" s="523">
        <v>2</v>
      </c>
      <c r="S368" s="523">
        <v>0</v>
      </c>
      <c r="T368" s="523">
        <v>0</v>
      </c>
      <c r="U368" s="524">
        <v>0</v>
      </c>
      <c r="V368" s="524">
        <v>0</v>
      </c>
      <c r="W368" s="524">
        <v>0</v>
      </c>
      <c r="X368" s="524">
        <v>0</v>
      </c>
      <c r="Y368" s="524">
        <v>0</v>
      </c>
      <c r="Z368" s="524">
        <v>0</v>
      </c>
      <c r="AA368" s="524">
        <v>0</v>
      </c>
      <c r="AB368" s="524">
        <v>0</v>
      </c>
      <c r="AC368" s="524">
        <v>0</v>
      </c>
      <c r="AD368" s="524">
        <v>5</v>
      </c>
      <c r="AE368" s="524">
        <v>1</v>
      </c>
      <c r="AF368" s="524">
        <v>0</v>
      </c>
      <c r="AG368" s="524">
        <v>6</v>
      </c>
      <c r="AH368" s="524">
        <v>0</v>
      </c>
      <c r="AI368" s="524">
        <v>0</v>
      </c>
      <c r="AJ368" s="395">
        <v>1</v>
      </c>
      <c r="AK368" s="395">
        <v>0</v>
      </c>
      <c r="AL368" s="395">
        <v>3</v>
      </c>
      <c r="AM368" s="395">
        <v>3</v>
      </c>
      <c r="AN368" s="395">
        <v>0</v>
      </c>
      <c r="AO368" s="525">
        <v>0</v>
      </c>
      <c r="AP368" s="396">
        <v>0</v>
      </c>
      <c r="AQ368" s="526">
        <v>11</v>
      </c>
      <c r="AR368" s="527">
        <v>11</v>
      </c>
      <c r="AS368" s="527">
        <v>11</v>
      </c>
      <c r="AT368" s="527">
        <v>0</v>
      </c>
      <c r="AU368" s="527">
        <v>5</v>
      </c>
      <c r="AV368" s="395">
        <v>1</v>
      </c>
      <c r="AW368" s="395">
        <v>4</v>
      </c>
      <c r="AX368" s="395">
        <v>9</v>
      </c>
      <c r="AY368" s="395">
        <v>4</v>
      </c>
      <c r="AZ368" s="395">
        <v>0</v>
      </c>
      <c r="BA368" s="422"/>
      <c r="BB368" s="422"/>
      <c r="BC368" s="422"/>
      <c r="BD368" s="422"/>
      <c r="BE368" s="422"/>
      <c r="BF368" s="422"/>
      <c r="BG368" s="422"/>
      <c r="BH368" s="422"/>
      <c r="BI368" s="423">
        <f t="shared" si="13"/>
        <v>11</v>
      </c>
      <c r="BJ368" s="422"/>
      <c r="BK368" s="422"/>
      <c r="BL368" s="422"/>
      <c r="BM368" s="422"/>
      <c r="BN368" s="422"/>
      <c r="BO368" s="528">
        <v>1.75</v>
      </c>
      <c r="BP368" s="423">
        <f t="shared" si="14"/>
        <v>11</v>
      </c>
      <c r="BQ368" s="422"/>
      <c r="BR368" s="422"/>
      <c r="BS368" s="422"/>
      <c r="BT368" s="422"/>
      <c r="BU368" s="422"/>
      <c r="BV368" s="422"/>
      <c r="BW368" s="422"/>
      <c r="BX368" s="422"/>
      <c r="BY368" s="422"/>
      <c r="BZ368" s="422"/>
      <c r="CA368" s="422"/>
      <c r="CB368" s="422"/>
      <c r="CC368" s="422"/>
      <c r="CD368" s="422"/>
      <c r="CE368" s="422"/>
      <c r="CF368" s="422"/>
      <c r="CG368" s="547"/>
    </row>
    <row r="369" spans="1:85" ht="16.5" customHeight="1">
      <c r="A369" s="80">
        <v>365</v>
      </c>
      <c r="B369" s="86" t="s">
        <v>1491</v>
      </c>
      <c r="C369" s="88" t="s">
        <v>28</v>
      </c>
      <c r="D369" s="86" t="s">
        <v>2233</v>
      </c>
      <c r="E369" s="86" t="s">
        <v>1447</v>
      </c>
      <c r="F369" s="87" t="s">
        <v>727</v>
      </c>
      <c r="G369" s="90" t="s">
        <v>1492</v>
      </c>
      <c r="H369" s="512">
        <v>3</v>
      </c>
      <c r="I369" s="390" t="s">
        <v>2353</v>
      </c>
      <c r="J369" s="390"/>
      <c r="K369" s="88" t="s">
        <v>5123</v>
      </c>
      <c r="L369" s="522">
        <v>2</v>
      </c>
      <c r="M369" s="367">
        <v>1</v>
      </c>
      <c r="N369" s="367">
        <v>1</v>
      </c>
      <c r="O369" s="523">
        <v>10</v>
      </c>
      <c r="P369" s="523">
        <v>0</v>
      </c>
      <c r="Q369" s="523">
        <v>1</v>
      </c>
      <c r="R369" s="523">
        <v>1</v>
      </c>
      <c r="S369" s="523">
        <v>0</v>
      </c>
      <c r="T369" s="523">
        <v>0</v>
      </c>
      <c r="U369" s="524">
        <v>2</v>
      </c>
      <c r="V369" s="524">
        <v>0</v>
      </c>
      <c r="W369" s="524">
        <v>0</v>
      </c>
      <c r="X369" s="524">
        <v>2</v>
      </c>
      <c r="Y369" s="524">
        <v>0</v>
      </c>
      <c r="Z369" s="524">
        <v>0</v>
      </c>
      <c r="AA369" s="524">
        <v>5</v>
      </c>
      <c r="AB369" s="524">
        <v>0</v>
      </c>
      <c r="AC369" s="524">
        <v>0</v>
      </c>
      <c r="AD369" s="524">
        <v>14</v>
      </c>
      <c r="AE369" s="524">
        <v>1</v>
      </c>
      <c r="AF369" s="524">
        <v>0</v>
      </c>
      <c r="AG369" s="524">
        <v>2</v>
      </c>
      <c r="AH369" s="524">
        <v>0</v>
      </c>
      <c r="AI369" s="524">
        <v>0</v>
      </c>
      <c r="AJ369" s="395">
        <v>1</v>
      </c>
      <c r="AK369" s="395">
        <v>0</v>
      </c>
      <c r="AL369" s="395">
        <v>3</v>
      </c>
      <c r="AM369" s="395">
        <v>3</v>
      </c>
      <c r="AN369" s="395">
        <v>0</v>
      </c>
      <c r="AO369" s="525">
        <v>0</v>
      </c>
      <c r="AP369" s="396">
        <v>0</v>
      </c>
      <c r="AQ369" s="526">
        <v>14</v>
      </c>
      <c r="AR369" s="527">
        <v>14</v>
      </c>
      <c r="AS369" s="527">
        <v>14</v>
      </c>
      <c r="AT369" s="527">
        <v>0</v>
      </c>
      <c r="AU369" s="527">
        <v>8</v>
      </c>
      <c r="AV369" s="395">
        <v>1</v>
      </c>
      <c r="AW369" s="395">
        <v>4</v>
      </c>
      <c r="AX369" s="395">
        <v>14</v>
      </c>
      <c r="AY369" s="395">
        <v>2</v>
      </c>
      <c r="AZ369" s="395">
        <v>0</v>
      </c>
      <c r="BA369" s="422"/>
      <c r="BB369" s="422"/>
      <c r="BC369" s="422"/>
      <c r="BD369" s="422"/>
      <c r="BE369" s="422"/>
      <c r="BF369" s="422"/>
      <c r="BG369" s="422"/>
      <c r="BH369" s="422"/>
      <c r="BI369" s="423">
        <f t="shared" si="13"/>
        <v>14</v>
      </c>
      <c r="BJ369" s="422"/>
      <c r="BK369" s="422"/>
      <c r="BL369" s="422"/>
      <c r="BM369" s="422"/>
      <c r="BN369" s="422"/>
      <c r="BO369" s="528">
        <v>6.35</v>
      </c>
      <c r="BP369" s="423">
        <f t="shared" si="14"/>
        <v>14</v>
      </c>
      <c r="BQ369" s="422"/>
      <c r="BR369" s="422"/>
      <c r="BS369" s="422"/>
      <c r="BT369" s="422"/>
      <c r="BU369" s="422"/>
      <c r="BV369" s="422"/>
      <c r="BW369" s="422"/>
      <c r="BX369" s="422"/>
      <c r="BY369" s="422"/>
      <c r="BZ369" s="422"/>
      <c r="CA369" s="422"/>
      <c r="CB369" s="422"/>
      <c r="CC369" s="422"/>
      <c r="CD369" s="422"/>
      <c r="CE369" s="422"/>
      <c r="CF369" s="422"/>
      <c r="CG369" s="547"/>
    </row>
    <row r="370" spans="1:85" ht="16.5" customHeight="1">
      <c r="A370" s="80">
        <v>366</v>
      </c>
      <c r="B370" s="86" t="s">
        <v>1493</v>
      </c>
      <c r="C370" s="88" t="s">
        <v>28</v>
      </c>
      <c r="D370" s="86" t="s">
        <v>2233</v>
      </c>
      <c r="E370" s="86" t="s">
        <v>1447</v>
      </c>
      <c r="F370" s="87" t="s">
        <v>727</v>
      </c>
      <c r="G370" s="90" t="s">
        <v>1494</v>
      </c>
      <c r="H370" s="512">
        <v>3</v>
      </c>
      <c r="I370" s="390" t="s">
        <v>2353</v>
      </c>
      <c r="J370" s="390"/>
      <c r="K370" s="88" t="s">
        <v>5123</v>
      </c>
      <c r="L370" s="522">
        <v>2</v>
      </c>
      <c r="M370" s="367">
        <v>1</v>
      </c>
      <c r="N370" s="367">
        <v>1</v>
      </c>
      <c r="O370" s="523">
        <v>5</v>
      </c>
      <c r="P370" s="523">
        <v>0</v>
      </c>
      <c r="Q370" s="523">
        <v>1</v>
      </c>
      <c r="R370" s="523">
        <v>2</v>
      </c>
      <c r="S370" s="523">
        <v>0</v>
      </c>
      <c r="T370" s="523">
        <v>0</v>
      </c>
      <c r="U370" s="524">
        <v>0</v>
      </c>
      <c r="V370" s="524">
        <v>0</v>
      </c>
      <c r="W370" s="524">
        <v>0</v>
      </c>
      <c r="X370" s="524">
        <v>0</v>
      </c>
      <c r="Y370" s="524">
        <v>0</v>
      </c>
      <c r="Z370" s="524">
        <v>0</v>
      </c>
      <c r="AA370" s="524">
        <v>1</v>
      </c>
      <c r="AB370" s="524">
        <v>0</v>
      </c>
      <c r="AC370" s="524">
        <v>0</v>
      </c>
      <c r="AD370" s="524">
        <v>1</v>
      </c>
      <c r="AE370" s="524">
        <v>0</v>
      </c>
      <c r="AF370" s="524">
        <v>0</v>
      </c>
      <c r="AG370" s="524">
        <v>12</v>
      </c>
      <c r="AH370" s="524">
        <v>0</v>
      </c>
      <c r="AI370" s="524">
        <v>0</v>
      </c>
      <c r="AJ370" s="395">
        <v>1</v>
      </c>
      <c r="AK370" s="395">
        <v>0</v>
      </c>
      <c r="AL370" s="395">
        <v>6</v>
      </c>
      <c r="AM370" s="395">
        <v>6</v>
      </c>
      <c r="AN370" s="395">
        <v>0</v>
      </c>
      <c r="AO370" s="525">
        <v>0</v>
      </c>
      <c r="AP370" s="396">
        <v>0</v>
      </c>
      <c r="AQ370" s="526">
        <v>11</v>
      </c>
      <c r="AR370" s="527">
        <v>11</v>
      </c>
      <c r="AS370" s="527">
        <v>11</v>
      </c>
      <c r="AT370" s="527">
        <v>0</v>
      </c>
      <c r="AU370" s="527">
        <v>4</v>
      </c>
      <c r="AV370" s="395">
        <v>1</v>
      </c>
      <c r="AW370" s="395">
        <v>7</v>
      </c>
      <c r="AX370" s="395">
        <v>11</v>
      </c>
      <c r="AY370" s="395">
        <v>2</v>
      </c>
      <c r="AZ370" s="395">
        <v>0</v>
      </c>
      <c r="BA370" s="422"/>
      <c r="BB370" s="422"/>
      <c r="BC370" s="422"/>
      <c r="BD370" s="422"/>
      <c r="BE370" s="422"/>
      <c r="BF370" s="422"/>
      <c r="BG370" s="422"/>
      <c r="BH370" s="422"/>
      <c r="BI370" s="423">
        <f t="shared" si="13"/>
        <v>11</v>
      </c>
      <c r="BJ370" s="422"/>
      <c r="BK370" s="422"/>
      <c r="BL370" s="422"/>
      <c r="BM370" s="422"/>
      <c r="BN370" s="422"/>
      <c r="BO370" s="528">
        <v>2.2400000000000002</v>
      </c>
      <c r="BP370" s="423">
        <f t="shared" si="14"/>
        <v>11</v>
      </c>
      <c r="BQ370" s="422"/>
      <c r="BR370" s="422"/>
      <c r="BS370" s="422"/>
      <c r="BT370" s="422"/>
      <c r="BU370" s="422"/>
      <c r="BV370" s="422"/>
      <c r="BW370" s="422"/>
      <c r="BX370" s="422"/>
      <c r="BY370" s="422"/>
      <c r="BZ370" s="422"/>
      <c r="CA370" s="422"/>
      <c r="CB370" s="422"/>
      <c r="CC370" s="422"/>
      <c r="CD370" s="422"/>
      <c r="CE370" s="422"/>
      <c r="CF370" s="422"/>
      <c r="CG370" s="547"/>
    </row>
    <row r="371" spans="1:85" ht="16.5" customHeight="1">
      <c r="A371" s="81">
        <v>367</v>
      </c>
      <c r="B371" s="86" t="s">
        <v>1495</v>
      </c>
      <c r="C371" s="88" t="s">
        <v>28</v>
      </c>
      <c r="D371" s="86" t="s">
        <v>2233</v>
      </c>
      <c r="E371" s="86" t="s">
        <v>1447</v>
      </c>
      <c r="F371" s="91" t="s">
        <v>724</v>
      </c>
      <c r="G371" s="90" t="s">
        <v>1496</v>
      </c>
      <c r="H371" s="512">
        <v>5</v>
      </c>
      <c r="I371" s="390" t="s">
        <v>26</v>
      </c>
      <c r="J371" s="390"/>
      <c r="K371" s="88" t="s">
        <v>5123</v>
      </c>
      <c r="L371" s="522">
        <v>2</v>
      </c>
      <c r="M371" s="367">
        <v>1</v>
      </c>
      <c r="N371" s="367">
        <v>1</v>
      </c>
      <c r="O371" s="523">
        <v>16</v>
      </c>
      <c r="P371" s="523">
        <v>10</v>
      </c>
      <c r="Q371" s="523">
        <v>1</v>
      </c>
      <c r="R371" s="523">
        <v>2</v>
      </c>
      <c r="S371" s="523">
        <v>0</v>
      </c>
      <c r="T371" s="523">
        <v>0</v>
      </c>
      <c r="U371" s="524">
        <v>6</v>
      </c>
      <c r="V371" s="524">
        <v>0</v>
      </c>
      <c r="W371" s="524">
        <v>0</v>
      </c>
      <c r="X371" s="524">
        <v>6</v>
      </c>
      <c r="Y371" s="524">
        <v>0</v>
      </c>
      <c r="Z371" s="524">
        <v>0</v>
      </c>
      <c r="AA371" s="524">
        <v>11</v>
      </c>
      <c r="AB371" s="524">
        <v>6</v>
      </c>
      <c r="AC371" s="524">
        <v>0</v>
      </c>
      <c r="AD371" s="524">
        <v>9</v>
      </c>
      <c r="AE371" s="524">
        <v>10</v>
      </c>
      <c r="AF371" s="524">
        <v>0</v>
      </c>
      <c r="AG371" s="524">
        <v>2</v>
      </c>
      <c r="AH371" s="524">
        <v>1</v>
      </c>
      <c r="AI371" s="524">
        <v>0</v>
      </c>
      <c r="AJ371" s="395">
        <v>1</v>
      </c>
      <c r="AK371" s="395">
        <v>0</v>
      </c>
      <c r="AL371" s="395">
        <v>7</v>
      </c>
      <c r="AM371" s="395">
        <v>7</v>
      </c>
      <c r="AN371" s="395">
        <v>0</v>
      </c>
      <c r="AO371" s="525">
        <v>0</v>
      </c>
      <c r="AP371" s="396">
        <v>0</v>
      </c>
      <c r="AQ371" s="526">
        <v>25</v>
      </c>
      <c r="AR371" s="527">
        <v>25</v>
      </c>
      <c r="AS371" s="527">
        <v>25</v>
      </c>
      <c r="AT371" s="527">
        <v>0</v>
      </c>
      <c r="AU371" s="527">
        <v>9</v>
      </c>
      <c r="AV371" s="395">
        <v>1</v>
      </c>
      <c r="AW371" s="395">
        <v>8</v>
      </c>
      <c r="AX371" s="395">
        <v>25</v>
      </c>
      <c r="AY371" s="395">
        <v>2</v>
      </c>
      <c r="AZ371" s="395">
        <v>0</v>
      </c>
      <c r="BA371" s="422"/>
      <c r="BB371" s="422"/>
      <c r="BC371" s="422"/>
      <c r="BD371" s="422"/>
      <c r="BE371" s="422"/>
      <c r="BF371" s="422"/>
      <c r="BG371" s="422"/>
      <c r="BH371" s="422"/>
      <c r="BI371" s="423">
        <f t="shared" si="13"/>
        <v>25</v>
      </c>
      <c r="BJ371" s="422"/>
      <c r="BK371" s="422"/>
      <c r="BL371" s="422"/>
      <c r="BM371" s="422"/>
      <c r="BN371" s="422"/>
      <c r="BO371" s="528">
        <v>5.7476000000000003</v>
      </c>
      <c r="BP371" s="423">
        <f t="shared" si="14"/>
        <v>25</v>
      </c>
      <c r="BQ371" s="422"/>
      <c r="BR371" s="422"/>
      <c r="BS371" s="422"/>
      <c r="BT371" s="422"/>
      <c r="BU371" s="422"/>
      <c r="BV371" s="422"/>
      <c r="BW371" s="422"/>
      <c r="BX371" s="422"/>
      <c r="BY371" s="422"/>
      <c r="BZ371" s="422"/>
      <c r="CA371" s="422"/>
      <c r="CB371" s="422"/>
      <c r="CC371" s="422"/>
      <c r="CD371" s="422"/>
      <c r="CE371" s="422"/>
      <c r="CF371" s="422"/>
      <c r="CG371" s="547"/>
    </row>
    <row r="372" spans="1:85" ht="16.5" customHeight="1">
      <c r="A372" s="80">
        <v>368</v>
      </c>
      <c r="B372" s="86" t="s">
        <v>1497</v>
      </c>
      <c r="C372" s="88" t="s">
        <v>28</v>
      </c>
      <c r="D372" s="86" t="s">
        <v>2233</v>
      </c>
      <c r="E372" s="86" t="s">
        <v>1447</v>
      </c>
      <c r="F372" s="91" t="s">
        <v>724</v>
      </c>
      <c r="G372" s="90" t="s">
        <v>1498</v>
      </c>
      <c r="H372" s="512">
        <v>12</v>
      </c>
      <c r="I372" s="390" t="s">
        <v>26</v>
      </c>
      <c r="J372" s="390"/>
      <c r="K372" s="88" t="s">
        <v>5123</v>
      </c>
      <c r="L372" s="522">
        <v>2</v>
      </c>
      <c r="M372" s="367">
        <v>1</v>
      </c>
      <c r="N372" s="367">
        <v>1</v>
      </c>
      <c r="O372" s="523">
        <v>23</v>
      </c>
      <c r="P372" s="523">
        <v>2</v>
      </c>
      <c r="Q372" s="523">
        <v>1</v>
      </c>
      <c r="R372" s="523">
        <v>1</v>
      </c>
      <c r="S372" s="523">
        <v>0</v>
      </c>
      <c r="T372" s="523">
        <v>0</v>
      </c>
      <c r="U372" s="524">
        <v>2</v>
      </c>
      <c r="V372" s="524">
        <v>0</v>
      </c>
      <c r="W372" s="524">
        <v>0</v>
      </c>
      <c r="X372" s="524">
        <v>2</v>
      </c>
      <c r="Y372" s="524">
        <v>0</v>
      </c>
      <c r="Z372" s="524">
        <v>0</v>
      </c>
      <c r="AA372" s="524">
        <v>6</v>
      </c>
      <c r="AB372" s="524">
        <v>0</v>
      </c>
      <c r="AC372" s="524">
        <v>0</v>
      </c>
      <c r="AD372" s="524">
        <v>24</v>
      </c>
      <c r="AE372" s="524">
        <v>3</v>
      </c>
      <c r="AF372" s="524">
        <v>0</v>
      </c>
      <c r="AG372" s="524">
        <v>3</v>
      </c>
      <c r="AH372" s="524">
        <v>2</v>
      </c>
      <c r="AI372" s="524">
        <v>0</v>
      </c>
      <c r="AJ372" s="395">
        <v>1</v>
      </c>
      <c r="AK372" s="395">
        <v>0</v>
      </c>
      <c r="AL372" s="395">
        <v>10</v>
      </c>
      <c r="AM372" s="395">
        <v>9</v>
      </c>
      <c r="AN372" s="395">
        <v>1</v>
      </c>
      <c r="AO372" s="525">
        <v>0</v>
      </c>
      <c r="AP372" s="396">
        <v>0</v>
      </c>
      <c r="AQ372" s="526">
        <v>22</v>
      </c>
      <c r="AR372" s="527">
        <v>22</v>
      </c>
      <c r="AS372" s="527">
        <v>22</v>
      </c>
      <c r="AT372" s="527">
        <v>0</v>
      </c>
      <c r="AU372" s="527">
        <v>6</v>
      </c>
      <c r="AV372" s="395">
        <v>1</v>
      </c>
      <c r="AW372" s="395">
        <v>10</v>
      </c>
      <c r="AX372" s="395">
        <v>21</v>
      </c>
      <c r="AY372" s="395">
        <v>3</v>
      </c>
      <c r="AZ372" s="395">
        <v>0</v>
      </c>
      <c r="BA372" s="422"/>
      <c r="BB372" s="422"/>
      <c r="BC372" s="422"/>
      <c r="BD372" s="422"/>
      <c r="BE372" s="422"/>
      <c r="BF372" s="422"/>
      <c r="BG372" s="422"/>
      <c r="BH372" s="422"/>
      <c r="BI372" s="423">
        <f t="shared" si="13"/>
        <v>22</v>
      </c>
      <c r="BJ372" s="422"/>
      <c r="BK372" s="422"/>
      <c r="BL372" s="422"/>
      <c r="BM372" s="422"/>
      <c r="BN372" s="422"/>
      <c r="BO372" s="528">
        <v>3.5880000000000001</v>
      </c>
      <c r="BP372" s="423">
        <f t="shared" si="14"/>
        <v>22</v>
      </c>
      <c r="BQ372" s="422"/>
      <c r="BR372" s="422"/>
      <c r="BS372" s="422"/>
      <c r="BT372" s="422"/>
      <c r="BU372" s="422"/>
      <c r="BV372" s="422"/>
      <c r="BW372" s="422"/>
      <c r="BX372" s="422"/>
      <c r="BY372" s="422"/>
      <c r="BZ372" s="422"/>
      <c r="CA372" s="422"/>
      <c r="CB372" s="422"/>
      <c r="CC372" s="422"/>
      <c r="CD372" s="422"/>
      <c r="CE372" s="422"/>
      <c r="CF372" s="422"/>
      <c r="CG372" s="547"/>
    </row>
    <row r="373" spans="1:85" ht="16.5" customHeight="1">
      <c r="A373" s="80">
        <v>369</v>
      </c>
      <c r="B373" s="86" t="s">
        <v>1499</v>
      </c>
      <c r="C373" s="88" t="s">
        <v>28</v>
      </c>
      <c r="D373" s="86" t="s">
        <v>2233</v>
      </c>
      <c r="E373" s="86" t="s">
        <v>1447</v>
      </c>
      <c r="F373" s="87" t="s">
        <v>727</v>
      </c>
      <c r="G373" s="90" t="s">
        <v>1500</v>
      </c>
      <c r="H373" s="512">
        <v>4</v>
      </c>
      <c r="I373" s="390" t="s">
        <v>2353</v>
      </c>
      <c r="J373" s="390"/>
      <c r="K373" s="88" t="s">
        <v>5123</v>
      </c>
      <c r="L373" s="522">
        <v>2</v>
      </c>
      <c r="M373" s="367">
        <v>1</v>
      </c>
      <c r="N373" s="367">
        <v>1</v>
      </c>
      <c r="O373" s="523">
        <v>12</v>
      </c>
      <c r="P373" s="523">
        <v>0</v>
      </c>
      <c r="Q373" s="523">
        <v>1</v>
      </c>
      <c r="R373" s="523">
        <v>4</v>
      </c>
      <c r="S373" s="523">
        <v>0</v>
      </c>
      <c r="T373" s="523">
        <v>0</v>
      </c>
      <c r="U373" s="524">
        <v>0</v>
      </c>
      <c r="V373" s="524">
        <v>0</v>
      </c>
      <c r="W373" s="524">
        <v>0</v>
      </c>
      <c r="X373" s="524">
        <v>0</v>
      </c>
      <c r="Y373" s="524">
        <v>0</v>
      </c>
      <c r="Z373" s="524">
        <v>0</v>
      </c>
      <c r="AA373" s="524">
        <v>1</v>
      </c>
      <c r="AB373" s="524">
        <v>1</v>
      </c>
      <c r="AC373" s="524">
        <v>0</v>
      </c>
      <c r="AD373" s="524">
        <v>18</v>
      </c>
      <c r="AE373" s="524">
        <v>0</v>
      </c>
      <c r="AF373" s="524">
        <v>0</v>
      </c>
      <c r="AG373" s="524">
        <v>12</v>
      </c>
      <c r="AH373" s="524">
        <v>0</v>
      </c>
      <c r="AI373" s="524">
        <v>0</v>
      </c>
      <c r="AJ373" s="395">
        <v>1</v>
      </c>
      <c r="AK373" s="395">
        <v>0</v>
      </c>
      <c r="AL373" s="395">
        <v>3</v>
      </c>
      <c r="AM373" s="395">
        <v>3</v>
      </c>
      <c r="AN373" s="395">
        <v>1</v>
      </c>
      <c r="AO373" s="525">
        <v>0</v>
      </c>
      <c r="AP373" s="396">
        <v>0</v>
      </c>
      <c r="AQ373" s="526">
        <v>23</v>
      </c>
      <c r="AR373" s="527">
        <v>23</v>
      </c>
      <c r="AS373" s="527">
        <v>23</v>
      </c>
      <c r="AT373" s="527">
        <v>0</v>
      </c>
      <c r="AU373" s="527">
        <v>11</v>
      </c>
      <c r="AV373" s="395">
        <v>1</v>
      </c>
      <c r="AW373" s="395">
        <v>4</v>
      </c>
      <c r="AX373" s="395">
        <v>9</v>
      </c>
      <c r="AY373" s="395">
        <v>16</v>
      </c>
      <c r="AZ373" s="395">
        <v>0</v>
      </c>
      <c r="BA373" s="422"/>
      <c r="BB373" s="422"/>
      <c r="BC373" s="422"/>
      <c r="BD373" s="422"/>
      <c r="BE373" s="422"/>
      <c r="BF373" s="422"/>
      <c r="BG373" s="422"/>
      <c r="BH373" s="422"/>
      <c r="BI373" s="423">
        <f t="shared" si="13"/>
        <v>23</v>
      </c>
      <c r="BJ373" s="422"/>
      <c r="BK373" s="422"/>
      <c r="BL373" s="422"/>
      <c r="BM373" s="422"/>
      <c r="BN373" s="422"/>
      <c r="BO373" s="528">
        <v>2.83</v>
      </c>
      <c r="BP373" s="423">
        <f t="shared" si="14"/>
        <v>23</v>
      </c>
      <c r="BQ373" s="422"/>
      <c r="BR373" s="422"/>
      <c r="BS373" s="422"/>
      <c r="BT373" s="422"/>
      <c r="BU373" s="422"/>
      <c r="BV373" s="422"/>
      <c r="BW373" s="422"/>
      <c r="BX373" s="422"/>
      <c r="BY373" s="422"/>
      <c r="BZ373" s="422"/>
      <c r="CA373" s="422"/>
      <c r="CB373" s="422"/>
      <c r="CC373" s="422"/>
      <c r="CD373" s="422"/>
      <c r="CE373" s="422"/>
      <c r="CF373" s="422"/>
      <c r="CG373" s="547"/>
    </row>
    <row r="374" spans="1:85" ht="16.5" customHeight="1">
      <c r="A374" s="81">
        <v>370</v>
      </c>
      <c r="B374" s="86" t="s">
        <v>1501</v>
      </c>
      <c r="C374" s="88" t="s">
        <v>28</v>
      </c>
      <c r="D374" s="86" t="s">
        <v>2233</v>
      </c>
      <c r="E374" s="86" t="s">
        <v>1447</v>
      </c>
      <c r="F374" s="89" t="s">
        <v>730</v>
      </c>
      <c r="G374" s="90" t="s">
        <v>1502</v>
      </c>
      <c r="H374" s="512">
        <v>4</v>
      </c>
      <c r="I374" s="390" t="s">
        <v>26</v>
      </c>
      <c r="J374" s="390"/>
      <c r="K374" s="88" t="s">
        <v>5123</v>
      </c>
      <c r="L374" s="522">
        <v>2</v>
      </c>
      <c r="M374" s="367">
        <v>1</v>
      </c>
      <c r="N374" s="367">
        <v>1</v>
      </c>
      <c r="O374" s="523">
        <v>26</v>
      </c>
      <c r="P374" s="523">
        <v>0</v>
      </c>
      <c r="Q374" s="523">
        <v>2</v>
      </c>
      <c r="R374" s="523">
        <v>0</v>
      </c>
      <c r="S374" s="523">
        <v>0</v>
      </c>
      <c r="T374" s="523">
        <v>0</v>
      </c>
      <c r="U374" s="524">
        <v>0</v>
      </c>
      <c r="V374" s="524">
        <v>0</v>
      </c>
      <c r="W374" s="524">
        <v>0</v>
      </c>
      <c r="X374" s="524">
        <v>0</v>
      </c>
      <c r="Y374" s="524">
        <v>0</v>
      </c>
      <c r="Z374" s="524">
        <v>0</v>
      </c>
      <c r="AA374" s="524">
        <v>8</v>
      </c>
      <c r="AB374" s="524">
        <v>0</v>
      </c>
      <c r="AC374" s="524">
        <v>0</v>
      </c>
      <c r="AD374" s="524">
        <v>17</v>
      </c>
      <c r="AE374" s="524">
        <v>0</v>
      </c>
      <c r="AF374" s="524">
        <v>1</v>
      </c>
      <c r="AG374" s="524">
        <v>26</v>
      </c>
      <c r="AH374" s="524">
        <v>3</v>
      </c>
      <c r="AI374" s="524">
        <v>1</v>
      </c>
      <c r="AJ374" s="395">
        <v>1</v>
      </c>
      <c r="AK374" s="395">
        <v>0</v>
      </c>
      <c r="AL374" s="395">
        <v>8</v>
      </c>
      <c r="AM374" s="395">
        <v>6</v>
      </c>
      <c r="AN374" s="395">
        <v>3</v>
      </c>
      <c r="AO374" s="525">
        <v>0</v>
      </c>
      <c r="AP374" s="396">
        <v>0</v>
      </c>
      <c r="AQ374" s="526">
        <v>23</v>
      </c>
      <c r="AR374" s="527">
        <v>23</v>
      </c>
      <c r="AS374" s="527">
        <v>23</v>
      </c>
      <c r="AT374" s="527">
        <v>0</v>
      </c>
      <c r="AU374" s="527">
        <v>7</v>
      </c>
      <c r="AV374" s="395">
        <v>1</v>
      </c>
      <c r="AW374" s="395">
        <v>6</v>
      </c>
      <c r="AX374" s="395">
        <v>23</v>
      </c>
      <c r="AY374" s="395">
        <v>2</v>
      </c>
      <c r="AZ374" s="395">
        <v>0</v>
      </c>
      <c r="BA374" s="422"/>
      <c r="BB374" s="422"/>
      <c r="BC374" s="422"/>
      <c r="BD374" s="422"/>
      <c r="BE374" s="422"/>
      <c r="BF374" s="422"/>
      <c r="BG374" s="422"/>
      <c r="BH374" s="422"/>
      <c r="BI374" s="423">
        <f t="shared" si="13"/>
        <v>23</v>
      </c>
      <c r="BJ374" s="422"/>
      <c r="BK374" s="422"/>
      <c r="BL374" s="422"/>
      <c r="BM374" s="422"/>
      <c r="BN374" s="422"/>
      <c r="BO374" s="528">
        <v>4.633</v>
      </c>
      <c r="BP374" s="423">
        <f t="shared" si="14"/>
        <v>23</v>
      </c>
      <c r="BQ374" s="422"/>
      <c r="BR374" s="422"/>
      <c r="BS374" s="422"/>
      <c r="BT374" s="422"/>
      <c r="BU374" s="422"/>
      <c r="BV374" s="422"/>
      <c r="BW374" s="422"/>
      <c r="BX374" s="422"/>
      <c r="BY374" s="422"/>
      <c r="BZ374" s="422"/>
      <c r="CA374" s="422"/>
      <c r="CB374" s="422"/>
      <c r="CC374" s="422"/>
      <c r="CD374" s="422"/>
      <c r="CE374" s="422"/>
      <c r="CF374" s="422"/>
      <c r="CG374" s="547"/>
    </row>
    <row r="375" spans="1:85" ht="16.5" customHeight="1">
      <c r="A375" s="80">
        <v>371</v>
      </c>
      <c r="B375" s="86" t="s">
        <v>1503</v>
      </c>
      <c r="C375" s="88" t="s">
        <v>28</v>
      </c>
      <c r="D375" s="86" t="s">
        <v>2233</v>
      </c>
      <c r="E375" s="86" t="s">
        <v>1447</v>
      </c>
      <c r="F375" s="87" t="s">
        <v>727</v>
      </c>
      <c r="G375" s="90" t="s">
        <v>1504</v>
      </c>
      <c r="H375" s="512">
        <v>4</v>
      </c>
      <c r="I375" s="390" t="s">
        <v>2353</v>
      </c>
      <c r="J375" s="390"/>
      <c r="K375" s="88" t="s">
        <v>5123</v>
      </c>
      <c r="L375" s="522">
        <v>2</v>
      </c>
      <c r="M375" s="367">
        <v>1</v>
      </c>
      <c r="N375" s="367">
        <v>1</v>
      </c>
      <c r="O375" s="523">
        <v>16</v>
      </c>
      <c r="P375" s="523">
        <v>1</v>
      </c>
      <c r="Q375" s="523">
        <v>3</v>
      </c>
      <c r="R375" s="523">
        <v>0</v>
      </c>
      <c r="S375" s="523">
        <v>0</v>
      </c>
      <c r="T375" s="523">
        <v>1</v>
      </c>
      <c r="U375" s="524">
        <v>0</v>
      </c>
      <c r="V375" s="524">
        <v>0</v>
      </c>
      <c r="W375" s="524">
        <v>0</v>
      </c>
      <c r="X375" s="524">
        <v>0</v>
      </c>
      <c r="Y375" s="524">
        <v>0</v>
      </c>
      <c r="Z375" s="524">
        <v>0</v>
      </c>
      <c r="AA375" s="524">
        <v>1</v>
      </c>
      <c r="AB375" s="524">
        <v>0</v>
      </c>
      <c r="AC375" s="524">
        <v>0</v>
      </c>
      <c r="AD375" s="524">
        <v>13</v>
      </c>
      <c r="AE375" s="524">
        <v>1</v>
      </c>
      <c r="AF375" s="524">
        <v>3</v>
      </c>
      <c r="AG375" s="524">
        <v>19</v>
      </c>
      <c r="AH375" s="524">
        <v>0</v>
      </c>
      <c r="AI375" s="524">
        <v>0</v>
      </c>
      <c r="AJ375" s="395">
        <v>1</v>
      </c>
      <c r="AK375" s="395">
        <v>0</v>
      </c>
      <c r="AL375" s="395">
        <v>9</v>
      </c>
      <c r="AM375" s="395">
        <v>8</v>
      </c>
      <c r="AN375" s="395">
        <v>1</v>
      </c>
      <c r="AO375" s="525">
        <v>0</v>
      </c>
      <c r="AP375" s="396">
        <v>0</v>
      </c>
      <c r="AQ375" s="526">
        <v>33</v>
      </c>
      <c r="AR375" s="527">
        <v>33</v>
      </c>
      <c r="AS375" s="527">
        <v>33</v>
      </c>
      <c r="AT375" s="527">
        <v>0</v>
      </c>
      <c r="AU375" s="527">
        <v>10</v>
      </c>
      <c r="AV375" s="395">
        <v>1</v>
      </c>
      <c r="AW375" s="395">
        <v>8</v>
      </c>
      <c r="AX375" s="395">
        <v>34</v>
      </c>
      <c r="AY375" s="395">
        <v>2</v>
      </c>
      <c r="AZ375" s="395">
        <v>0</v>
      </c>
      <c r="BA375" s="422"/>
      <c r="BB375" s="422"/>
      <c r="BC375" s="422"/>
      <c r="BD375" s="422"/>
      <c r="BE375" s="422"/>
      <c r="BF375" s="422"/>
      <c r="BG375" s="422"/>
      <c r="BH375" s="422"/>
      <c r="BI375" s="423">
        <f t="shared" si="13"/>
        <v>33</v>
      </c>
      <c r="BJ375" s="422"/>
      <c r="BK375" s="422"/>
      <c r="BL375" s="422"/>
      <c r="BM375" s="422"/>
      <c r="BN375" s="422"/>
      <c r="BO375" s="528">
        <v>5.41</v>
      </c>
      <c r="BP375" s="423">
        <f t="shared" si="14"/>
        <v>33</v>
      </c>
      <c r="BQ375" s="422"/>
      <c r="BR375" s="422"/>
      <c r="BS375" s="422"/>
      <c r="BT375" s="422"/>
      <c r="BU375" s="422"/>
      <c r="BV375" s="422"/>
      <c r="BW375" s="422"/>
      <c r="BX375" s="422"/>
      <c r="BY375" s="422"/>
      <c r="BZ375" s="422"/>
      <c r="CA375" s="422"/>
      <c r="CB375" s="422"/>
      <c r="CC375" s="422"/>
      <c r="CD375" s="422"/>
      <c r="CE375" s="422"/>
      <c r="CF375" s="422"/>
      <c r="CG375" s="547"/>
    </row>
    <row r="376" spans="1:85" ht="16.5" customHeight="1">
      <c r="A376" s="80">
        <v>372</v>
      </c>
      <c r="B376" s="86" t="s">
        <v>1507</v>
      </c>
      <c r="C376" s="88" t="s">
        <v>28</v>
      </c>
      <c r="D376" s="86" t="s">
        <v>2233</v>
      </c>
      <c r="E376" s="86" t="s">
        <v>1447</v>
      </c>
      <c r="F376" s="89" t="s">
        <v>730</v>
      </c>
      <c r="G376" s="90" t="s">
        <v>1508</v>
      </c>
      <c r="H376" s="512">
        <v>3</v>
      </c>
      <c r="I376" s="390" t="s">
        <v>2353</v>
      </c>
      <c r="J376" s="390"/>
      <c r="K376" s="88" t="s">
        <v>5123</v>
      </c>
      <c r="L376" s="522">
        <v>2</v>
      </c>
      <c r="M376" s="367">
        <v>1</v>
      </c>
      <c r="N376" s="367">
        <v>1</v>
      </c>
      <c r="O376" s="523">
        <v>4</v>
      </c>
      <c r="P376" s="523">
        <v>1</v>
      </c>
      <c r="Q376" s="523">
        <v>1</v>
      </c>
      <c r="R376" s="523">
        <v>1</v>
      </c>
      <c r="S376" s="523">
        <v>0</v>
      </c>
      <c r="T376" s="523">
        <v>0</v>
      </c>
      <c r="U376" s="524">
        <v>0</v>
      </c>
      <c r="V376" s="524">
        <v>0</v>
      </c>
      <c r="W376" s="524">
        <v>0</v>
      </c>
      <c r="X376" s="524">
        <v>0</v>
      </c>
      <c r="Y376" s="524">
        <v>0</v>
      </c>
      <c r="Z376" s="524">
        <v>0</v>
      </c>
      <c r="AA376" s="524">
        <v>0</v>
      </c>
      <c r="AB376" s="524">
        <v>0</v>
      </c>
      <c r="AC376" s="524">
        <v>0</v>
      </c>
      <c r="AD376" s="524">
        <v>3</v>
      </c>
      <c r="AE376" s="524">
        <v>2</v>
      </c>
      <c r="AF376" s="524">
        <v>0</v>
      </c>
      <c r="AG376" s="524">
        <v>7</v>
      </c>
      <c r="AH376" s="524">
        <v>0</v>
      </c>
      <c r="AI376" s="524">
        <v>0</v>
      </c>
      <c r="AJ376" s="395">
        <v>1</v>
      </c>
      <c r="AK376" s="395">
        <v>0</v>
      </c>
      <c r="AL376" s="395">
        <v>4</v>
      </c>
      <c r="AM376" s="395">
        <v>4</v>
      </c>
      <c r="AN376" s="395">
        <v>1</v>
      </c>
      <c r="AO376" s="525">
        <v>0</v>
      </c>
      <c r="AP376" s="396">
        <v>0</v>
      </c>
      <c r="AQ376" s="526">
        <v>12</v>
      </c>
      <c r="AR376" s="527">
        <v>14</v>
      </c>
      <c r="AS376" s="527">
        <v>12</v>
      </c>
      <c r="AT376" s="527">
        <v>0</v>
      </c>
      <c r="AU376" s="527">
        <v>7</v>
      </c>
      <c r="AV376" s="395">
        <v>1</v>
      </c>
      <c r="AW376" s="395">
        <v>6</v>
      </c>
      <c r="AX376" s="395">
        <v>12</v>
      </c>
      <c r="AY376" s="395">
        <v>2</v>
      </c>
      <c r="AZ376" s="395">
        <v>0</v>
      </c>
      <c r="BA376" s="422"/>
      <c r="BB376" s="422"/>
      <c r="BC376" s="422"/>
      <c r="BD376" s="422"/>
      <c r="BE376" s="422"/>
      <c r="BF376" s="422"/>
      <c r="BG376" s="422"/>
      <c r="BH376" s="422"/>
      <c r="BI376" s="423">
        <f t="shared" si="13"/>
        <v>12</v>
      </c>
      <c r="BJ376" s="422"/>
      <c r="BK376" s="422"/>
      <c r="BL376" s="422"/>
      <c r="BM376" s="422"/>
      <c r="BN376" s="422"/>
      <c r="BO376" s="528">
        <v>3.9037999999999999</v>
      </c>
      <c r="BP376" s="423">
        <f t="shared" si="14"/>
        <v>12</v>
      </c>
      <c r="BQ376" s="422"/>
      <c r="BR376" s="422"/>
      <c r="BS376" s="422"/>
      <c r="BT376" s="422"/>
      <c r="BU376" s="422"/>
      <c r="BV376" s="422"/>
      <c r="BW376" s="422"/>
      <c r="BX376" s="422"/>
      <c r="BY376" s="422"/>
      <c r="BZ376" s="422"/>
      <c r="CA376" s="422"/>
      <c r="CB376" s="422"/>
      <c r="CC376" s="422"/>
      <c r="CD376" s="422"/>
      <c r="CE376" s="422"/>
      <c r="CF376" s="422"/>
      <c r="CG376" s="547"/>
    </row>
    <row r="377" spans="1:85" ht="16.5" customHeight="1">
      <c r="A377" s="81">
        <v>373</v>
      </c>
      <c r="B377" s="86" t="s">
        <v>1509</v>
      </c>
      <c r="C377" s="88" t="s">
        <v>28</v>
      </c>
      <c r="D377" s="86" t="s">
        <v>2233</v>
      </c>
      <c r="E377" s="86" t="s">
        <v>1447</v>
      </c>
      <c r="F377" s="89" t="s">
        <v>730</v>
      </c>
      <c r="G377" s="90" t="s">
        <v>1510</v>
      </c>
      <c r="H377" s="512">
        <v>2</v>
      </c>
      <c r="I377" s="390" t="s">
        <v>2353</v>
      </c>
      <c r="J377" s="390"/>
      <c r="K377" s="88" t="s">
        <v>5123</v>
      </c>
      <c r="L377" s="522">
        <v>2</v>
      </c>
      <c r="M377" s="367">
        <v>1</v>
      </c>
      <c r="N377" s="367">
        <v>1</v>
      </c>
      <c r="O377" s="523">
        <v>9</v>
      </c>
      <c r="P377" s="523">
        <v>0</v>
      </c>
      <c r="Q377" s="523">
        <v>1</v>
      </c>
      <c r="R377" s="523">
        <v>0</v>
      </c>
      <c r="S377" s="523">
        <v>0</v>
      </c>
      <c r="T377" s="523">
        <v>0</v>
      </c>
      <c r="U377" s="524">
        <v>0</v>
      </c>
      <c r="V377" s="524">
        <v>0</v>
      </c>
      <c r="W377" s="524">
        <v>0</v>
      </c>
      <c r="X377" s="524">
        <v>0</v>
      </c>
      <c r="Y377" s="524">
        <v>0</v>
      </c>
      <c r="Z377" s="524">
        <v>0</v>
      </c>
      <c r="AA377" s="524">
        <v>2</v>
      </c>
      <c r="AB377" s="524">
        <v>1</v>
      </c>
      <c r="AC377" s="524">
        <v>0</v>
      </c>
      <c r="AD377" s="524">
        <v>3</v>
      </c>
      <c r="AE377" s="524">
        <v>0</v>
      </c>
      <c r="AF377" s="524">
        <v>0</v>
      </c>
      <c r="AG377" s="524">
        <v>11</v>
      </c>
      <c r="AH377" s="524">
        <v>1</v>
      </c>
      <c r="AI377" s="524">
        <v>0</v>
      </c>
      <c r="AJ377" s="395">
        <v>1</v>
      </c>
      <c r="AK377" s="395">
        <v>0</v>
      </c>
      <c r="AL377" s="395">
        <v>4</v>
      </c>
      <c r="AM377" s="395">
        <v>4</v>
      </c>
      <c r="AN377" s="395">
        <v>0</v>
      </c>
      <c r="AO377" s="525">
        <v>0</v>
      </c>
      <c r="AP377" s="396">
        <v>0</v>
      </c>
      <c r="AQ377" s="526">
        <v>20</v>
      </c>
      <c r="AR377" s="527">
        <v>20</v>
      </c>
      <c r="AS377" s="527">
        <v>20</v>
      </c>
      <c r="AT377" s="527">
        <v>0</v>
      </c>
      <c r="AU377" s="527">
        <v>8</v>
      </c>
      <c r="AV377" s="395">
        <v>1</v>
      </c>
      <c r="AW377" s="395">
        <v>5</v>
      </c>
      <c r="AX377" s="395">
        <v>20</v>
      </c>
      <c r="AY377" s="395">
        <v>2</v>
      </c>
      <c r="AZ377" s="395">
        <v>0</v>
      </c>
      <c r="BA377" s="422"/>
      <c r="BB377" s="422"/>
      <c r="BC377" s="422"/>
      <c r="BD377" s="422"/>
      <c r="BE377" s="422"/>
      <c r="BF377" s="422"/>
      <c r="BG377" s="422"/>
      <c r="BH377" s="422"/>
      <c r="BI377" s="423">
        <f t="shared" si="13"/>
        <v>20</v>
      </c>
      <c r="BJ377" s="422"/>
      <c r="BK377" s="422"/>
      <c r="BL377" s="422"/>
      <c r="BM377" s="422"/>
      <c r="BN377" s="422"/>
      <c r="BO377" s="528">
        <v>3.9359999999999999</v>
      </c>
      <c r="BP377" s="423">
        <f t="shared" si="14"/>
        <v>20</v>
      </c>
      <c r="BQ377" s="422"/>
      <c r="BR377" s="422"/>
      <c r="BS377" s="422"/>
      <c r="BT377" s="422"/>
      <c r="BU377" s="422"/>
      <c r="BV377" s="422"/>
      <c r="BW377" s="422"/>
      <c r="BX377" s="422"/>
      <c r="BY377" s="422"/>
      <c r="BZ377" s="422"/>
      <c r="CA377" s="422"/>
      <c r="CB377" s="422"/>
      <c r="CC377" s="422"/>
      <c r="CD377" s="422"/>
      <c r="CE377" s="422"/>
      <c r="CF377" s="422"/>
      <c r="CG377" s="547"/>
    </row>
    <row r="378" spans="1:85" ht="16.5" customHeight="1">
      <c r="A378" s="80">
        <v>374</v>
      </c>
      <c r="B378" s="86" t="s">
        <v>1511</v>
      </c>
      <c r="C378" s="88" t="s">
        <v>28</v>
      </c>
      <c r="D378" s="86" t="s">
        <v>2233</v>
      </c>
      <c r="E378" s="86" t="s">
        <v>1447</v>
      </c>
      <c r="F378" s="87" t="s">
        <v>727</v>
      </c>
      <c r="G378" s="90" t="s">
        <v>1512</v>
      </c>
      <c r="H378" s="512">
        <v>5</v>
      </c>
      <c r="I378" s="390" t="s">
        <v>2353</v>
      </c>
      <c r="J378" s="390"/>
      <c r="K378" s="88" t="s">
        <v>5123</v>
      </c>
      <c r="L378" s="522">
        <v>2</v>
      </c>
      <c r="M378" s="367">
        <v>1</v>
      </c>
      <c r="N378" s="367">
        <v>1</v>
      </c>
      <c r="O378" s="523">
        <v>15</v>
      </c>
      <c r="P378" s="523">
        <v>1</v>
      </c>
      <c r="Q378" s="523">
        <v>1</v>
      </c>
      <c r="R378" s="523">
        <v>5</v>
      </c>
      <c r="S378" s="523">
        <v>0</v>
      </c>
      <c r="T378" s="523">
        <v>0</v>
      </c>
      <c r="U378" s="524">
        <v>0</v>
      </c>
      <c r="V378" s="524">
        <v>0</v>
      </c>
      <c r="W378" s="524">
        <v>0</v>
      </c>
      <c r="X378" s="524">
        <v>0</v>
      </c>
      <c r="Y378" s="524">
        <v>0</v>
      </c>
      <c r="Z378" s="524">
        <v>0</v>
      </c>
      <c r="AA378" s="524">
        <v>2</v>
      </c>
      <c r="AB378" s="524">
        <v>0</v>
      </c>
      <c r="AC378" s="524">
        <v>0</v>
      </c>
      <c r="AD378" s="524">
        <v>8</v>
      </c>
      <c r="AE378" s="524">
        <v>3</v>
      </c>
      <c r="AF378" s="524">
        <v>0</v>
      </c>
      <c r="AG378" s="524">
        <v>27</v>
      </c>
      <c r="AH378" s="524">
        <v>2</v>
      </c>
      <c r="AI378" s="524">
        <v>0</v>
      </c>
      <c r="AJ378" s="395">
        <v>1</v>
      </c>
      <c r="AK378" s="395">
        <v>0</v>
      </c>
      <c r="AL378" s="395">
        <v>5</v>
      </c>
      <c r="AM378" s="395">
        <v>6</v>
      </c>
      <c r="AN378" s="395">
        <v>0</v>
      </c>
      <c r="AO378" s="525">
        <v>0</v>
      </c>
      <c r="AP378" s="396">
        <v>0</v>
      </c>
      <c r="AQ378" s="526">
        <v>15</v>
      </c>
      <c r="AR378" s="527">
        <v>15</v>
      </c>
      <c r="AS378" s="527">
        <v>15</v>
      </c>
      <c r="AT378" s="527">
        <v>0</v>
      </c>
      <c r="AU378" s="527">
        <v>6</v>
      </c>
      <c r="AV378" s="395">
        <v>1</v>
      </c>
      <c r="AW378" s="395">
        <v>7</v>
      </c>
      <c r="AX378" s="395">
        <v>15</v>
      </c>
      <c r="AY378" s="395">
        <v>2</v>
      </c>
      <c r="AZ378" s="395">
        <v>0</v>
      </c>
      <c r="BA378" s="422"/>
      <c r="BB378" s="422"/>
      <c r="BC378" s="422"/>
      <c r="BD378" s="422"/>
      <c r="BE378" s="422"/>
      <c r="BF378" s="422"/>
      <c r="BG378" s="422"/>
      <c r="BH378" s="422"/>
      <c r="BI378" s="423">
        <f t="shared" si="13"/>
        <v>15</v>
      </c>
      <c r="BJ378" s="422"/>
      <c r="BK378" s="422"/>
      <c r="BL378" s="422"/>
      <c r="BM378" s="422"/>
      <c r="BN378" s="422"/>
      <c r="BO378" s="528">
        <v>5</v>
      </c>
      <c r="BP378" s="423">
        <f t="shared" si="14"/>
        <v>15</v>
      </c>
      <c r="BQ378" s="422"/>
      <c r="BR378" s="422"/>
      <c r="BS378" s="422"/>
      <c r="BT378" s="422"/>
      <c r="BU378" s="422"/>
      <c r="BV378" s="422"/>
      <c r="BW378" s="422"/>
      <c r="BX378" s="422"/>
      <c r="BY378" s="422"/>
      <c r="BZ378" s="422"/>
      <c r="CA378" s="422"/>
      <c r="CB378" s="422"/>
      <c r="CC378" s="422"/>
      <c r="CD378" s="422"/>
      <c r="CE378" s="422"/>
      <c r="CF378" s="422"/>
      <c r="CG378" s="547"/>
    </row>
    <row r="379" spans="1:85" ht="16.5" customHeight="1">
      <c r="A379" s="80">
        <v>375</v>
      </c>
      <c r="B379" s="86" t="s">
        <v>1513</v>
      </c>
      <c r="C379" s="88" t="s">
        <v>28</v>
      </c>
      <c r="D379" s="86" t="s">
        <v>2233</v>
      </c>
      <c r="E379" s="86" t="s">
        <v>1447</v>
      </c>
      <c r="F379" s="87" t="s">
        <v>727</v>
      </c>
      <c r="G379" s="90" t="s">
        <v>1514</v>
      </c>
      <c r="H379" s="512">
        <v>2</v>
      </c>
      <c r="I379" s="390" t="s">
        <v>2353</v>
      </c>
      <c r="J379" s="390"/>
      <c r="K379" s="88" t="s">
        <v>5123</v>
      </c>
      <c r="L379" s="522">
        <v>2</v>
      </c>
      <c r="M379" s="367">
        <v>1</v>
      </c>
      <c r="N379" s="367">
        <v>1</v>
      </c>
      <c r="O379" s="523">
        <v>3</v>
      </c>
      <c r="P379" s="523">
        <v>1</v>
      </c>
      <c r="Q379" s="523">
        <v>1</v>
      </c>
      <c r="R379" s="523">
        <v>1</v>
      </c>
      <c r="S379" s="523">
        <v>0</v>
      </c>
      <c r="T379" s="523">
        <v>0</v>
      </c>
      <c r="U379" s="524">
        <v>0</v>
      </c>
      <c r="V379" s="524">
        <v>0</v>
      </c>
      <c r="W379" s="524">
        <v>0</v>
      </c>
      <c r="X379" s="524">
        <v>0</v>
      </c>
      <c r="Y379" s="524">
        <v>0</v>
      </c>
      <c r="Z379" s="524">
        <v>0</v>
      </c>
      <c r="AA379" s="524">
        <v>0</v>
      </c>
      <c r="AB379" s="524">
        <v>0</v>
      </c>
      <c r="AC379" s="524">
        <v>0</v>
      </c>
      <c r="AD379" s="524">
        <v>3</v>
      </c>
      <c r="AE379" s="524">
        <v>0</v>
      </c>
      <c r="AF379" s="524">
        <v>0</v>
      </c>
      <c r="AG379" s="524">
        <v>5</v>
      </c>
      <c r="AH379" s="524">
        <v>0</v>
      </c>
      <c r="AI379" s="524">
        <v>0</v>
      </c>
      <c r="AJ379" s="395">
        <v>1</v>
      </c>
      <c r="AK379" s="395">
        <v>0</v>
      </c>
      <c r="AL379" s="395">
        <v>2</v>
      </c>
      <c r="AM379" s="395">
        <v>2</v>
      </c>
      <c r="AN379" s="395">
        <v>0</v>
      </c>
      <c r="AO379" s="525">
        <v>0</v>
      </c>
      <c r="AP379" s="396">
        <v>0</v>
      </c>
      <c r="AQ379" s="526">
        <v>13</v>
      </c>
      <c r="AR379" s="527">
        <v>12</v>
      </c>
      <c r="AS379" s="527">
        <v>12</v>
      </c>
      <c r="AT379" s="527">
        <v>0</v>
      </c>
      <c r="AU379" s="527">
        <v>8</v>
      </c>
      <c r="AV379" s="395">
        <v>1</v>
      </c>
      <c r="AW379" s="395">
        <v>3</v>
      </c>
      <c r="AX379" s="395">
        <v>13</v>
      </c>
      <c r="AY379" s="395">
        <v>2</v>
      </c>
      <c r="AZ379" s="395">
        <v>0</v>
      </c>
      <c r="BA379" s="422"/>
      <c r="BB379" s="422"/>
      <c r="BC379" s="422"/>
      <c r="BD379" s="422"/>
      <c r="BE379" s="422"/>
      <c r="BF379" s="422"/>
      <c r="BG379" s="422"/>
      <c r="BH379" s="422"/>
      <c r="BI379" s="423">
        <f t="shared" si="13"/>
        <v>12</v>
      </c>
      <c r="BJ379" s="422"/>
      <c r="BK379" s="422"/>
      <c r="BL379" s="422"/>
      <c r="BM379" s="422"/>
      <c r="BN379" s="422"/>
      <c r="BO379" s="528">
        <v>3.5453999999999999</v>
      </c>
      <c r="BP379" s="423">
        <f t="shared" si="14"/>
        <v>12</v>
      </c>
      <c r="BQ379" s="422"/>
      <c r="BR379" s="422"/>
      <c r="BS379" s="422"/>
      <c r="BT379" s="422"/>
      <c r="BU379" s="422"/>
      <c r="BV379" s="422"/>
      <c r="BW379" s="422"/>
      <c r="BX379" s="422"/>
      <c r="BY379" s="422"/>
      <c r="BZ379" s="422"/>
      <c r="CA379" s="422"/>
      <c r="CB379" s="422"/>
      <c r="CC379" s="422"/>
      <c r="CD379" s="422"/>
      <c r="CE379" s="422"/>
      <c r="CF379" s="422"/>
      <c r="CG379" s="547"/>
    </row>
    <row r="380" spans="1:85" ht="16.5" customHeight="1">
      <c r="A380" s="81">
        <v>376</v>
      </c>
      <c r="B380" s="86" t="s">
        <v>1515</v>
      </c>
      <c r="C380" s="88" t="s">
        <v>28</v>
      </c>
      <c r="D380" s="86" t="s">
        <v>2233</v>
      </c>
      <c r="E380" s="86" t="s">
        <v>1516</v>
      </c>
      <c r="F380" s="87" t="s">
        <v>727</v>
      </c>
      <c r="G380" s="90" t="s">
        <v>1517</v>
      </c>
      <c r="H380" s="512">
        <v>3</v>
      </c>
      <c r="I380" s="390" t="s">
        <v>2353</v>
      </c>
      <c r="J380" s="390"/>
      <c r="K380" s="88" t="s">
        <v>5123</v>
      </c>
      <c r="L380" s="531">
        <v>2</v>
      </c>
      <c r="M380" s="532">
        <v>1</v>
      </c>
      <c r="N380" s="532">
        <v>1</v>
      </c>
      <c r="O380" s="564">
        <v>5</v>
      </c>
      <c r="P380" s="533">
        <v>1</v>
      </c>
      <c r="Q380" s="533">
        <v>2</v>
      </c>
      <c r="R380" s="564">
        <v>0</v>
      </c>
      <c r="S380" s="533">
        <v>0</v>
      </c>
      <c r="T380" s="533">
        <v>0</v>
      </c>
      <c r="U380" s="534">
        <v>0</v>
      </c>
      <c r="V380" s="534">
        <v>0</v>
      </c>
      <c r="W380" s="534">
        <v>0</v>
      </c>
      <c r="X380" s="534">
        <v>0</v>
      </c>
      <c r="Y380" s="534">
        <v>0</v>
      </c>
      <c r="Z380" s="534">
        <v>0</v>
      </c>
      <c r="AA380" s="565">
        <v>7</v>
      </c>
      <c r="AB380" s="534">
        <v>2</v>
      </c>
      <c r="AC380" s="534">
        <v>0</v>
      </c>
      <c r="AD380" s="534">
        <v>1</v>
      </c>
      <c r="AE380" s="534">
        <v>0</v>
      </c>
      <c r="AF380" s="534">
        <v>1</v>
      </c>
      <c r="AG380" s="534">
        <v>0</v>
      </c>
      <c r="AH380" s="534">
        <v>0</v>
      </c>
      <c r="AI380" s="534">
        <v>0</v>
      </c>
      <c r="AJ380" s="566">
        <v>1</v>
      </c>
      <c r="AK380" s="535">
        <v>0</v>
      </c>
      <c r="AL380" s="535">
        <v>4</v>
      </c>
      <c r="AM380" s="535">
        <v>4</v>
      </c>
      <c r="AN380" s="535">
        <v>0</v>
      </c>
      <c r="AO380" s="536">
        <v>0</v>
      </c>
      <c r="AP380" s="573">
        <v>0</v>
      </c>
      <c r="AQ380" s="574">
        <v>15</v>
      </c>
      <c r="AR380" s="538">
        <v>15</v>
      </c>
      <c r="AS380" s="571">
        <v>15</v>
      </c>
      <c r="AT380" s="527">
        <v>0</v>
      </c>
      <c r="AU380" s="568">
        <v>6</v>
      </c>
      <c r="AV380" s="535">
        <v>1</v>
      </c>
      <c r="AW380" s="535">
        <v>5</v>
      </c>
      <c r="AX380" s="535">
        <v>14</v>
      </c>
      <c r="AY380" s="535">
        <v>2</v>
      </c>
      <c r="AZ380" s="535">
        <v>0</v>
      </c>
      <c r="BA380" s="422"/>
      <c r="BB380" s="516"/>
      <c r="BC380" s="516">
        <v>7</v>
      </c>
      <c r="BD380" s="516">
        <v>4</v>
      </c>
      <c r="BE380" s="516">
        <v>0</v>
      </c>
      <c r="BF380" s="516"/>
      <c r="BG380" s="516"/>
      <c r="BH380" s="422"/>
      <c r="BI380" s="517">
        <f t="shared" si="13"/>
        <v>1</v>
      </c>
      <c r="BJ380" s="516">
        <v>14</v>
      </c>
      <c r="BK380" s="516">
        <v>0</v>
      </c>
      <c r="BL380" s="516">
        <v>0</v>
      </c>
      <c r="BM380" s="516">
        <v>0</v>
      </c>
      <c r="BN380" s="422" t="s">
        <v>16265</v>
      </c>
      <c r="BO380" s="530">
        <v>0.58928571428571397</v>
      </c>
      <c r="BP380" s="517">
        <f t="shared" si="14"/>
        <v>1</v>
      </c>
      <c r="BQ380" s="516">
        <v>14</v>
      </c>
      <c r="BR380" s="516">
        <v>0</v>
      </c>
      <c r="BS380" s="516">
        <v>0</v>
      </c>
      <c r="BT380" s="516">
        <v>0</v>
      </c>
      <c r="BU380" s="422" t="s">
        <v>16265</v>
      </c>
      <c r="BV380" s="516">
        <v>1</v>
      </c>
      <c r="BW380" s="516">
        <v>1</v>
      </c>
      <c r="BX380" s="516">
        <v>7</v>
      </c>
      <c r="BY380" s="516">
        <v>3</v>
      </c>
      <c r="BZ380" s="422" t="s">
        <v>16231</v>
      </c>
      <c r="CA380" s="516"/>
      <c r="CB380" s="520" t="s">
        <v>16216</v>
      </c>
      <c r="CC380" s="520" t="s">
        <v>16217</v>
      </c>
      <c r="CD380" s="520" t="s">
        <v>10178</v>
      </c>
      <c r="CE380" s="520"/>
      <c r="CF380" s="520" t="s">
        <v>16218</v>
      </c>
      <c r="CG380" s="548"/>
    </row>
    <row r="381" spans="1:85" ht="16.5" customHeight="1">
      <c r="A381" s="80">
        <v>377</v>
      </c>
      <c r="B381" s="86" t="s">
        <v>1518</v>
      </c>
      <c r="C381" s="88" t="s">
        <v>28</v>
      </c>
      <c r="D381" s="86" t="s">
        <v>2233</v>
      </c>
      <c r="E381" s="86" t="s">
        <v>1516</v>
      </c>
      <c r="F381" s="87" t="s">
        <v>727</v>
      </c>
      <c r="G381" s="90" t="s">
        <v>1519</v>
      </c>
      <c r="H381" s="512">
        <v>2</v>
      </c>
      <c r="I381" s="390" t="s">
        <v>2353</v>
      </c>
      <c r="J381" s="390"/>
      <c r="K381" s="88" t="s">
        <v>5123</v>
      </c>
      <c r="L381" s="531">
        <v>2</v>
      </c>
      <c r="M381" s="532">
        <v>1</v>
      </c>
      <c r="N381" s="532">
        <v>1</v>
      </c>
      <c r="O381" s="564">
        <v>4</v>
      </c>
      <c r="P381" s="533">
        <v>0</v>
      </c>
      <c r="Q381" s="533">
        <v>1</v>
      </c>
      <c r="R381" s="564">
        <v>3</v>
      </c>
      <c r="S381" s="533">
        <v>0</v>
      </c>
      <c r="T381" s="533">
        <v>0</v>
      </c>
      <c r="U381" s="534">
        <v>1</v>
      </c>
      <c r="V381" s="534">
        <v>0</v>
      </c>
      <c r="W381" s="534">
        <v>0</v>
      </c>
      <c r="X381" s="534">
        <v>1</v>
      </c>
      <c r="Y381" s="534">
        <v>0</v>
      </c>
      <c r="Z381" s="534">
        <v>0</v>
      </c>
      <c r="AA381" s="565">
        <v>1</v>
      </c>
      <c r="AB381" s="534">
        <v>1</v>
      </c>
      <c r="AC381" s="534">
        <v>0</v>
      </c>
      <c r="AD381" s="534">
        <v>14</v>
      </c>
      <c r="AE381" s="534">
        <v>0</v>
      </c>
      <c r="AF381" s="534">
        <v>0</v>
      </c>
      <c r="AG381" s="534">
        <v>0</v>
      </c>
      <c r="AH381" s="534">
        <v>0</v>
      </c>
      <c r="AI381" s="534">
        <v>0</v>
      </c>
      <c r="AJ381" s="566">
        <v>1</v>
      </c>
      <c r="AK381" s="535">
        <v>0</v>
      </c>
      <c r="AL381" s="535">
        <v>2</v>
      </c>
      <c r="AM381" s="535">
        <v>2</v>
      </c>
      <c r="AN381" s="535">
        <v>0</v>
      </c>
      <c r="AO381" s="536">
        <v>0</v>
      </c>
      <c r="AP381" s="573">
        <v>5</v>
      </c>
      <c r="AQ381" s="574">
        <v>8</v>
      </c>
      <c r="AR381" s="538">
        <v>7</v>
      </c>
      <c r="AS381" s="571">
        <v>7</v>
      </c>
      <c r="AT381" s="527">
        <v>6</v>
      </c>
      <c r="AU381" s="568">
        <v>4</v>
      </c>
      <c r="AV381" s="535">
        <v>1</v>
      </c>
      <c r="AW381" s="535">
        <v>3</v>
      </c>
      <c r="AX381" s="535">
        <v>7</v>
      </c>
      <c r="AY381" s="535">
        <v>2</v>
      </c>
      <c r="AZ381" s="535">
        <v>0</v>
      </c>
      <c r="BA381" s="422"/>
      <c r="BB381" s="516"/>
      <c r="BC381" s="516">
        <v>6</v>
      </c>
      <c r="BD381" s="516">
        <v>2</v>
      </c>
      <c r="BE381" s="516">
        <v>2</v>
      </c>
      <c r="BF381" s="516"/>
      <c r="BG381" s="516"/>
      <c r="BH381" s="422" t="s">
        <v>16219</v>
      </c>
      <c r="BI381" s="517">
        <f t="shared" si="13"/>
        <v>0</v>
      </c>
      <c r="BJ381" s="516">
        <v>7</v>
      </c>
      <c r="BK381" s="516">
        <v>0</v>
      </c>
      <c r="BL381" s="516">
        <v>0</v>
      </c>
      <c r="BM381" s="516">
        <v>0</v>
      </c>
      <c r="BN381" s="422" t="s">
        <v>16265</v>
      </c>
      <c r="BO381" s="530">
        <v>0.38</v>
      </c>
      <c r="BP381" s="517">
        <f t="shared" si="14"/>
        <v>0</v>
      </c>
      <c r="BQ381" s="516">
        <v>7</v>
      </c>
      <c r="BR381" s="516">
        <v>0</v>
      </c>
      <c r="BS381" s="516">
        <v>0</v>
      </c>
      <c r="BT381" s="516">
        <v>0</v>
      </c>
      <c r="BU381" s="422" t="s">
        <v>16265</v>
      </c>
      <c r="BV381" s="516">
        <v>1</v>
      </c>
      <c r="BW381" s="516">
        <v>1</v>
      </c>
      <c r="BX381" s="516">
        <v>2</v>
      </c>
      <c r="BY381" s="516">
        <v>5</v>
      </c>
      <c r="BZ381" s="422" t="s">
        <v>16227</v>
      </c>
      <c r="CA381" s="516"/>
      <c r="CB381" s="520" t="s">
        <v>16222</v>
      </c>
      <c r="CC381" s="520" t="s">
        <v>16223</v>
      </c>
      <c r="CD381" s="520" t="s">
        <v>16224</v>
      </c>
      <c r="CE381" s="520"/>
      <c r="CF381" s="520" t="s">
        <v>16226</v>
      </c>
      <c r="CG381" s="548"/>
    </row>
    <row r="382" spans="1:85" ht="16.5" customHeight="1">
      <c r="A382" s="80">
        <v>378</v>
      </c>
      <c r="B382" s="86" t="s">
        <v>1520</v>
      </c>
      <c r="C382" s="88" t="s">
        <v>28</v>
      </c>
      <c r="D382" s="86" t="s">
        <v>2233</v>
      </c>
      <c r="E382" s="86" t="s">
        <v>1516</v>
      </c>
      <c r="F382" s="87" t="s">
        <v>727</v>
      </c>
      <c r="G382" s="90" t="s">
        <v>1521</v>
      </c>
      <c r="H382" s="512">
        <v>5</v>
      </c>
      <c r="I382" s="390" t="s">
        <v>26</v>
      </c>
      <c r="J382" s="390"/>
      <c r="K382" s="88" t="s">
        <v>5123</v>
      </c>
      <c r="L382" s="531">
        <v>2</v>
      </c>
      <c r="M382" s="532">
        <v>1</v>
      </c>
      <c r="N382" s="532">
        <v>1</v>
      </c>
      <c r="O382" s="564">
        <v>26</v>
      </c>
      <c r="P382" s="533">
        <v>0</v>
      </c>
      <c r="Q382" s="533">
        <v>1</v>
      </c>
      <c r="R382" s="564">
        <v>15</v>
      </c>
      <c r="S382" s="533">
        <v>0</v>
      </c>
      <c r="T382" s="533">
        <v>0</v>
      </c>
      <c r="U382" s="534">
        <v>0</v>
      </c>
      <c r="V382" s="534">
        <v>0</v>
      </c>
      <c r="W382" s="534">
        <v>0</v>
      </c>
      <c r="X382" s="534">
        <v>0</v>
      </c>
      <c r="Y382" s="534">
        <v>0</v>
      </c>
      <c r="Z382" s="534">
        <v>0</v>
      </c>
      <c r="AA382" s="565">
        <v>7</v>
      </c>
      <c r="AB382" s="534">
        <v>0</v>
      </c>
      <c r="AC382" s="534">
        <v>0</v>
      </c>
      <c r="AD382" s="534">
        <v>73</v>
      </c>
      <c r="AE382" s="534">
        <v>1</v>
      </c>
      <c r="AF382" s="534">
        <v>0</v>
      </c>
      <c r="AG382" s="534">
        <v>1</v>
      </c>
      <c r="AH382" s="534">
        <v>0</v>
      </c>
      <c r="AI382" s="534">
        <v>0</v>
      </c>
      <c r="AJ382" s="566">
        <v>1</v>
      </c>
      <c r="AK382" s="535">
        <v>0</v>
      </c>
      <c r="AL382" s="535">
        <v>5</v>
      </c>
      <c r="AM382" s="535">
        <v>5</v>
      </c>
      <c r="AN382" s="535">
        <v>0</v>
      </c>
      <c r="AO382" s="536">
        <v>0</v>
      </c>
      <c r="AP382" s="573">
        <v>0</v>
      </c>
      <c r="AQ382" s="574">
        <v>21</v>
      </c>
      <c r="AR382" s="538">
        <v>25</v>
      </c>
      <c r="AS382" s="571">
        <v>20</v>
      </c>
      <c r="AT382" s="527">
        <v>0</v>
      </c>
      <c r="AU382" s="568">
        <v>8</v>
      </c>
      <c r="AV382" s="535">
        <v>0</v>
      </c>
      <c r="AW382" s="535">
        <v>7</v>
      </c>
      <c r="AX382" s="535">
        <v>21</v>
      </c>
      <c r="AY382" s="535">
        <v>2</v>
      </c>
      <c r="AZ382" s="535">
        <v>0</v>
      </c>
      <c r="BA382" s="422"/>
      <c r="BB382" s="516"/>
      <c r="BC382" s="516">
        <v>19</v>
      </c>
      <c r="BD382" s="516">
        <v>5</v>
      </c>
      <c r="BE382" s="516">
        <v>8</v>
      </c>
      <c r="BF382" s="516"/>
      <c r="BG382" s="516"/>
      <c r="BH382" s="422" t="s">
        <v>16228</v>
      </c>
      <c r="BI382" s="517">
        <f t="shared" si="13"/>
        <v>0</v>
      </c>
      <c r="BJ382" s="516">
        <v>20</v>
      </c>
      <c r="BK382" s="516">
        <v>0</v>
      </c>
      <c r="BL382" s="516">
        <v>0</v>
      </c>
      <c r="BM382" s="516">
        <v>0</v>
      </c>
      <c r="BN382" s="422" t="s">
        <v>16266</v>
      </c>
      <c r="BO382" s="530">
        <v>0.96875</v>
      </c>
      <c r="BP382" s="517">
        <f t="shared" si="14"/>
        <v>0</v>
      </c>
      <c r="BQ382" s="516">
        <v>20</v>
      </c>
      <c r="BR382" s="516">
        <v>0</v>
      </c>
      <c r="BS382" s="516"/>
      <c r="BT382" s="516"/>
      <c r="BU382" s="422" t="s">
        <v>16265</v>
      </c>
      <c r="BV382" s="516">
        <v>1</v>
      </c>
      <c r="BW382" s="516">
        <v>1</v>
      </c>
      <c r="BX382" s="516">
        <v>4</v>
      </c>
      <c r="BY382" s="516">
        <v>6</v>
      </c>
      <c r="BZ382" s="422" t="s">
        <v>16233</v>
      </c>
      <c r="CA382" s="516"/>
      <c r="CB382" s="545" t="s">
        <v>16234</v>
      </c>
      <c r="CC382" s="545" t="s">
        <v>16234</v>
      </c>
      <c r="CD382" s="545">
        <v>0</v>
      </c>
      <c r="CE382" s="545">
        <v>0</v>
      </c>
      <c r="CF382" s="520" t="s">
        <v>16235</v>
      </c>
      <c r="CG382" s="548" t="s">
        <v>16245</v>
      </c>
    </row>
    <row r="383" spans="1:85" ht="16.5" customHeight="1">
      <c r="A383" s="81">
        <v>379</v>
      </c>
      <c r="B383" s="86" t="s">
        <v>1522</v>
      </c>
      <c r="C383" s="88" t="s">
        <v>28</v>
      </c>
      <c r="D383" s="86" t="s">
        <v>2233</v>
      </c>
      <c r="E383" s="86" t="s">
        <v>1516</v>
      </c>
      <c r="F383" s="87" t="s">
        <v>727</v>
      </c>
      <c r="G383" s="90" t="s">
        <v>1523</v>
      </c>
      <c r="H383" s="512">
        <v>3</v>
      </c>
      <c r="I383" s="390" t="s">
        <v>2353</v>
      </c>
      <c r="J383" s="390"/>
      <c r="K383" s="88" t="s">
        <v>5123</v>
      </c>
      <c r="L383" s="531">
        <v>2</v>
      </c>
      <c r="M383" s="532">
        <v>1</v>
      </c>
      <c r="N383" s="532">
        <v>1</v>
      </c>
      <c r="O383" s="564">
        <v>8</v>
      </c>
      <c r="P383" s="533">
        <v>0</v>
      </c>
      <c r="Q383" s="533">
        <v>1</v>
      </c>
      <c r="R383" s="564">
        <v>7</v>
      </c>
      <c r="S383" s="533">
        <v>0</v>
      </c>
      <c r="T383" s="533">
        <v>0</v>
      </c>
      <c r="U383" s="534">
        <v>0</v>
      </c>
      <c r="V383" s="534">
        <v>0</v>
      </c>
      <c r="W383" s="534">
        <v>0</v>
      </c>
      <c r="X383" s="534">
        <v>0</v>
      </c>
      <c r="Y383" s="534">
        <v>0</v>
      </c>
      <c r="Z383" s="534">
        <v>0</v>
      </c>
      <c r="AA383" s="565">
        <v>0</v>
      </c>
      <c r="AB383" s="534">
        <v>0</v>
      </c>
      <c r="AC383" s="534">
        <v>0</v>
      </c>
      <c r="AD383" s="534">
        <v>28</v>
      </c>
      <c r="AE383" s="534">
        <v>1</v>
      </c>
      <c r="AF383" s="534">
        <v>0</v>
      </c>
      <c r="AG383" s="534">
        <v>1</v>
      </c>
      <c r="AH383" s="534">
        <v>0</v>
      </c>
      <c r="AI383" s="534">
        <v>0</v>
      </c>
      <c r="AJ383" s="566">
        <v>1</v>
      </c>
      <c r="AK383" s="535">
        <v>0</v>
      </c>
      <c r="AL383" s="535">
        <v>3</v>
      </c>
      <c r="AM383" s="535">
        <v>3</v>
      </c>
      <c r="AN383" s="535">
        <v>0</v>
      </c>
      <c r="AO383" s="536">
        <v>0</v>
      </c>
      <c r="AP383" s="573">
        <v>1</v>
      </c>
      <c r="AQ383" s="574">
        <v>12</v>
      </c>
      <c r="AR383" s="538">
        <v>0</v>
      </c>
      <c r="AS383" s="571">
        <v>12</v>
      </c>
      <c r="AT383" s="527">
        <v>1</v>
      </c>
      <c r="AU383" s="568">
        <v>5</v>
      </c>
      <c r="AV383" s="535">
        <v>0</v>
      </c>
      <c r="AW383" s="535">
        <v>5</v>
      </c>
      <c r="AX383" s="535">
        <v>13</v>
      </c>
      <c r="AY383" s="535">
        <v>2</v>
      </c>
      <c r="AZ383" s="535">
        <v>0</v>
      </c>
      <c r="BA383" s="422"/>
      <c r="BB383" s="516"/>
      <c r="BC383" s="516">
        <v>8</v>
      </c>
      <c r="BD383" s="516">
        <v>3</v>
      </c>
      <c r="BE383" s="516">
        <v>2</v>
      </c>
      <c r="BF383" s="516"/>
      <c r="BG383" s="516"/>
      <c r="BH383" s="422" t="s">
        <v>16228</v>
      </c>
      <c r="BI383" s="517">
        <f t="shared" si="13"/>
        <v>0</v>
      </c>
      <c r="BJ383" s="516">
        <v>12</v>
      </c>
      <c r="BK383" s="516">
        <v>0</v>
      </c>
      <c r="BL383" s="516">
        <v>0</v>
      </c>
      <c r="BM383" s="516">
        <v>0</v>
      </c>
      <c r="BN383" s="422" t="s">
        <v>16266</v>
      </c>
      <c r="BO383" s="530">
        <v>0.98480000000000001</v>
      </c>
      <c r="BP383" s="517">
        <f t="shared" si="14"/>
        <v>0</v>
      </c>
      <c r="BQ383" s="516">
        <v>12</v>
      </c>
      <c r="BR383" s="516">
        <v>0</v>
      </c>
      <c r="BS383" s="516">
        <v>0</v>
      </c>
      <c r="BT383" s="516">
        <v>0</v>
      </c>
      <c r="BU383" s="422" t="s">
        <v>16265</v>
      </c>
      <c r="BV383" s="516">
        <v>1</v>
      </c>
      <c r="BW383" s="516">
        <v>1</v>
      </c>
      <c r="BX383" s="516">
        <v>6</v>
      </c>
      <c r="BY383" s="516">
        <v>4</v>
      </c>
      <c r="BZ383" s="422"/>
      <c r="CA383" s="516"/>
      <c r="CB383" s="520">
        <v>4</v>
      </c>
      <c r="CC383" s="545">
        <v>4</v>
      </c>
      <c r="CD383" s="520" t="s">
        <v>16238</v>
      </c>
      <c r="CE383" s="520"/>
      <c r="CF383" s="520" t="s">
        <v>16240</v>
      </c>
      <c r="CG383" s="548" t="s">
        <v>16239</v>
      </c>
    </row>
    <row r="384" spans="1:85" ht="16.5" customHeight="1">
      <c r="A384" s="80">
        <v>380</v>
      </c>
      <c r="B384" s="86" t="s">
        <v>1524</v>
      </c>
      <c r="C384" s="88" t="s">
        <v>28</v>
      </c>
      <c r="D384" s="86" t="s">
        <v>2233</v>
      </c>
      <c r="E384" s="86" t="s">
        <v>1516</v>
      </c>
      <c r="F384" s="87" t="s">
        <v>727</v>
      </c>
      <c r="G384" s="90" t="s">
        <v>1525</v>
      </c>
      <c r="H384" s="512">
        <v>3</v>
      </c>
      <c r="I384" s="390" t="s">
        <v>2353</v>
      </c>
      <c r="J384" s="390"/>
      <c r="K384" s="88" t="s">
        <v>5123</v>
      </c>
      <c r="L384" s="531">
        <v>2</v>
      </c>
      <c r="M384" s="532">
        <v>1</v>
      </c>
      <c r="N384" s="532">
        <v>1</v>
      </c>
      <c r="O384" s="564">
        <v>16</v>
      </c>
      <c r="P384" s="533">
        <v>0</v>
      </c>
      <c r="Q384" s="533">
        <v>1</v>
      </c>
      <c r="R384" s="564">
        <v>9</v>
      </c>
      <c r="S384" s="533">
        <v>0</v>
      </c>
      <c r="T384" s="533">
        <v>0</v>
      </c>
      <c r="U384" s="534">
        <v>0</v>
      </c>
      <c r="V384" s="534">
        <v>0</v>
      </c>
      <c r="W384" s="534">
        <v>0</v>
      </c>
      <c r="X384" s="534">
        <v>0</v>
      </c>
      <c r="Y384" s="534">
        <v>0</v>
      </c>
      <c r="Z384" s="534">
        <v>0</v>
      </c>
      <c r="AA384" s="565">
        <v>3</v>
      </c>
      <c r="AB384" s="534">
        <v>1</v>
      </c>
      <c r="AC384" s="534">
        <v>0</v>
      </c>
      <c r="AD384" s="534">
        <v>46</v>
      </c>
      <c r="AE384" s="534">
        <v>0</v>
      </c>
      <c r="AF384" s="534">
        <v>0</v>
      </c>
      <c r="AG384" s="534">
        <v>0</v>
      </c>
      <c r="AH384" s="534">
        <v>0</v>
      </c>
      <c r="AI384" s="534">
        <v>0</v>
      </c>
      <c r="AJ384" s="566">
        <v>1</v>
      </c>
      <c r="AK384" s="535">
        <v>0</v>
      </c>
      <c r="AL384" s="535">
        <v>2</v>
      </c>
      <c r="AM384" s="535">
        <v>2</v>
      </c>
      <c r="AN384" s="535">
        <v>0</v>
      </c>
      <c r="AO384" s="536">
        <v>0</v>
      </c>
      <c r="AP384" s="573">
        <v>1</v>
      </c>
      <c r="AQ384" s="574">
        <v>11</v>
      </c>
      <c r="AR384" s="538">
        <v>9</v>
      </c>
      <c r="AS384" s="571">
        <v>9</v>
      </c>
      <c r="AT384" s="527">
        <v>3</v>
      </c>
      <c r="AU384" s="568">
        <v>8</v>
      </c>
      <c r="AV384" s="535">
        <v>0</v>
      </c>
      <c r="AW384" s="535">
        <v>4</v>
      </c>
      <c r="AX384" s="535">
        <v>8</v>
      </c>
      <c r="AY384" s="535">
        <v>3</v>
      </c>
      <c r="AZ384" s="535">
        <v>0</v>
      </c>
      <c r="BA384" s="422"/>
      <c r="BB384" s="516"/>
      <c r="BC384" s="516">
        <v>14</v>
      </c>
      <c r="BD384" s="516">
        <v>2</v>
      </c>
      <c r="BE384" s="516">
        <v>7</v>
      </c>
      <c r="BF384" s="516"/>
      <c r="BG384" s="516"/>
      <c r="BH384" s="422" t="s">
        <v>16228</v>
      </c>
      <c r="BI384" s="517">
        <f t="shared" si="13"/>
        <v>0</v>
      </c>
      <c r="BJ384" s="516">
        <v>9</v>
      </c>
      <c r="BK384" s="516">
        <v>0</v>
      </c>
      <c r="BL384" s="516">
        <v>0</v>
      </c>
      <c r="BM384" s="516">
        <v>0</v>
      </c>
      <c r="BN384" s="422" t="s">
        <v>16266</v>
      </c>
      <c r="BO384" s="530">
        <v>1.3277000000000001</v>
      </c>
      <c r="BP384" s="517">
        <f t="shared" si="14"/>
        <v>0</v>
      </c>
      <c r="BQ384" s="516">
        <v>9</v>
      </c>
      <c r="BR384" s="516">
        <v>0</v>
      </c>
      <c r="BS384" s="516">
        <v>0</v>
      </c>
      <c r="BT384" s="516">
        <v>0</v>
      </c>
      <c r="BU384" s="422" t="s">
        <v>16265</v>
      </c>
      <c r="BV384" s="516">
        <v>1</v>
      </c>
      <c r="BW384" s="516">
        <v>2</v>
      </c>
      <c r="BX384" s="516">
        <v>5</v>
      </c>
      <c r="BY384" s="516">
        <v>4</v>
      </c>
      <c r="BZ384" s="422"/>
      <c r="CA384" s="516"/>
      <c r="CB384" s="520" t="s">
        <v>16241</v>
      </c>
      <c r="CC384" s="520" t="s">
        <v>16242</v>
      </c>
      <c r="CD384" s="520" t="s">
        <v>16243</v>
      </c>
      <c r="CE384" s="520"/>
      <c r="CF384" s="520" t="s">
        <v>16244</v>
      </c>
      <c r="CG384" s="548" t="s">
        <v>16246</v>
      </c>
    </row>
    <row r="385" spans="1:85" ht="16.5" customHeight="1">
      <c r="A385" s="80">
        <v>381</v>
      </c>
      <c r="B385" s="86" t="s">
        <v>1526</v>
      </c>
      <c r="C385" s="88" t="s">
        <v>28</v>
      </c>
      <c r="D385" s="86" t="s">
        <v>2233</v>
      </c>
      <c r="E385" s="86" t="s">
        <v>1516</v>
      </c>
      <c r="F385" s="87" t="s">
        <v>727</v>
      </c>
      <c r="G385" s="90" t="s">
        <v>1527</v>
      </c>
      <c r="H385" s="512">
        <v>3</v>
      </c>
      <c r="I385" s="390" t="s">
        <v>2353</v>
      </c>
      <c r="J385" s="390"/>
      <c r="K385" s="88" t="s">
        <v>5123</v>
      </c>
      <c r="L385" s="531">
        <v>2</v>
      </c>
      <c r="M385" s="532">
        <v>1</v>
      </c>
      <c r="N385" s="532">
        <v>1</v>
      </c>
      <c r="O385" s="564">
        <v>6</v>
      </c>
      <c r="P385" s="533">
        <v>2</v>
      </c>
      <c r="Q385" s="533">
        <v>1</v>
      </c>
      <c r="R385" s="564">
        <v>7</v>
      </c>
      <c r="S385" s="533">
        <v>1</v>
      </c>
      <c r="T385" s="533">
        <v>0</v>
      </c>
      <c r="U385" s="534">
        <v>0</v>
      </c>
      <c r="V385" s="534">
        <v>0</v>
      </c>
      <c r="W385" s="534">
        <v>0</v>
      </c>
      <c r="X385" s="534">
        <v>0</v>
      </c>
      <c r="Y385" s="534">
        <v>0</v>
      </c>
      <c r="Z385" s="534">
        <v>0</v>
      </c>
      <c r="AA385" s="565">
        <v>12</v>
      </c>
      <c r="AB385" s="534">
        <v>2</v>
      </c>
      <c r="AC385" s="534">
        <v>0</v>
      </c>
      <c r="AD385" s="534">
        <v>12</v>
      </c>
      <c r="AE385" s="534">
        <v>4</v>
      </c>
      <c r="AF385" s="534">
        <v>0</v>
      </c>
      <c r="AG385" s="534">
        <v>2</v>
      </c>
      <c r="AH385" s="534">
        <v>0</v>
      </c>
      <c r="AI385" s="534">
        <v>0</v>
      </c>
      <c r="AJ385" s="566">
        <v>1</v>
      </c>
      <c r="AK385" s="535">
        <v>0</v>
      </c>
      <c r="AL385" s="535">
        <v>4</v>
      </c>
      <c r="AM385" s="535">
        <v>2</v>
      </c>
      <c r="AN385" s="535">
        <v>2</v>
      </c>
      <c r="AO385" s="536">
        <v>0</v>
      </c>
      <c r="AP385" s="573">
        <v>11</v>
      </c>
      <c r="AQ385" s="574">
        <v>8</v>
      </c>
      <c r="AR385" s="538">
        <v>7</v>
      </c>
      <c r="AS385" s="571">
        <v>7</v>
      </c>
      <c r="AT385" s="527">
        <v>12</v>
      </c>
      <c r="AU385" s="568">
        <v>7</v>
      </c>
      <c r="AV385" s="535">
        <v>1</v>
      </c>
      <c r="AW385" s="535">
        <v>2</v>
      </c>
      <c r="AX385" s="551">
        <v>11</v>
      </c>
      <c r="AY385" s="551">
        <v>2</v>
      </c>
      <c r="AZ385" s="535">
        <v>0</v>
      </c>
      <c r="BA385" s="422" t="s">
        <v>16248</v>
      </c>
      <c r="BB385" s="516"/>
      <c r="BC385" s="516">
        <v>13</v>
      </c>
      <c r="BD385" s="516">
        <v>4</v>
      </c>
      <c r="BE385" s="516">
        <v>9</v>
      </c>
      <c r="BF385" s="516"/>
      <c r="BG385" s="516"/>
      <c r="BH385" s="422" t="s">
        <v>16228</v>
      </c>
      <c r="BI385" s="517">
        <f t="shared" si="13"/>
        <v>0</v>
      </c>
      <c r="BJ385" s="516">
        <v>7</v>
      </c>
      <c r="BK385" s="516">
        <v>0</v>
      </c>
      <c r="BL385" s="516">
        <v>0</v>
      </c>
      <c r="BM385" s="516">
        <v>0</v>
      </c>
      <c r="BN385" s="422" t="s">
        <v>16266</v>
      </c>
      <c r="BO385" s="530">
        <v>1.160377</v>
      </c>
      <c r="BP385" s="517">
        <f t="shared" si="14"/>
        <v>0</v>
      </c>
      <c r="BQ385" s="516">
        <v>7</v>
      </c>
      <c r="BR385" s="516">
        <v>0</v>
      </c>
      <c r="BS385" s="516">
        <v>0</v>
      </c>
      <c r="BT385" s="516">
        <v>0</v>
      </c>
      <c r="BU385" s="422" t="s">
        <v>16265</v>
      </c>
      <c r="BV385" s="516">
        <v>1</v>
      </c>
      <c r="BW385" s="516">
        <v>1</v>
      </c>
      <c r="BX385" s="516">
        <v>5</v>
      </c>
      <c r="BY385" s="516">
        <v>2</v>
      </c>
      <c r="BZ385" s="422"/>
      <c r="CA385" s="516"/>
      <c r="CB385" s="520"/>
      <c r="CC385" s="520"/>
      <c r="CD385" s="520"/>
      <c r="CE385" s="520"/>
      <c r="CF385" s="520" t="s">
        <v>16249</v>
      </c>
      <c r="CG385" s="548" t="s">
        <v>16250</v>
      </c>
    </row>
    <row r="386" spans="1:85" ht="16.5" customHeight="1">
      <c r="A386" s="81">
        <v>382</v>
      </c>
      <c r="B386" s="86" t="s">
        <v>1528</v>
      </c>
      <c r="C386" s="88" t="s">
        <v>28</v>
      </c>
      <c r="D386" s="86" t="s">
        <v>2233</v>
      </c>
      <c r="E386" s="86" t="s">
        <v>1516</v>
      </c>
      <c r="F386" s="89" t="s">
        <v>730</v>
      </c>
      <c r="G386" s="90" t="s">
        <v>1529</v>
      </c>
      <c r="H386" s="512">
        <v>10</v>
      </c>
      <c r="I386" s="390" t="s">
        <v>26</v>
      </c>
      <c r="J386" s="390"/>
      <c r="K386" s="88" t="s">
        <v>5123</v>
      </c>
      <c r="L386" s="531">
        <v>2</v>
      </c>
      <c r="M386" s="532">
        <v>1</v>
      </c>
      <c r="N386" s="532">
        <v>1</v>
      </c>
      <c r="O386" s="564">
        <v>9</v>
      </c>
      <c r="P386" s="533">
        <v>0</v>
      </c>
      <c r="Q386" s="533">
        <v>1</v>
      </c>
      <c r="R386" s="564">
        <v>8</v>
      </c>
      <c r="S386" s="533">
        <v>0</v>
      </c>
      <c r="T386" s="533">
        <v>0</v>
      </c>
      <c r="U386" s="534">
        <v>0</v>
      </c>
      <c r="V386" s="534">
        <v>0</v>
      </c>
      <c r="W386" s="534">
        <v>0</v>
      </c>
      <c r="X386" s="534">
        <v>0</v>
      </c>
      <c r="Y386" s="534">
        <v>0</v>
      </c>
      <c r="Z386" s="534">
        <v>0</v>
      </c>
      <c r="AA386" s="565">
        <v>0</v>
      </c>
      <c r="AB386" s="534">
        <v>0</v>
      </c>
      <c r="AC386" s="534">
        <v>0</v>
      </c>
      <c r="AD386" s="534">
        <v>33</v>
      </c>
      <c r="AE386" s="534">
        <v>1</v>
      </c>
      <c r="AF386" s="534">
        <v>0</v>
      </c>
      <c r="AG386" s="534">
        <v>0</v>
      </c>
      <c r="AH386" s="534">
        <v>0</v>
      </c>
      <c r="AI386" s="534">
        <v>0</v>
      </c>
      <c r="AJ386" s="566">
        <v>1</v>
      </c>
      <c r="AK386" s="535">
        <v>0</v>
      </c>
      <c r="AL386" s="535">
        <v>2</v>
      </c>
      <c r="AM386" s="535">
        <v>2</v>
      </c>
      <c r="AN386" s="535">
        <v>0</v>
      </c>
      <c r="AO386" s="536">
        <v>0</v>
      </c>
      <c r="AP386" s="573">
        <v>4</v>
      </c>
      <c r="AQ386" s="574">
        <v>12</v>
      </c>
      <c r="AR386" s="538">
        <v>11</v>
      </c>
      <c r="AS386" s="571">
        <v>11</v>
      </c>
      <c r="AT386" s="527">
        <v>5</v>
      </c>
      <c r="AU386" s="568">
        <v>8</v>
      </c>
      <c r="AV386" s="535">
        <v>1</v>
      </c>
      <c r="AW386" s="535">
        <v>3</v>
      </c>
      <c r="AX386" s="535">
        <v>11</v>
      </c>
      <c r="AY386" s="535">
        <v>2</v>
      </c>
      <c r="AZ386" s="535">
        <v>0</v>
      </c>
      <c r="BA386" s="556" t="s">
        <v>16256</v>
      </c>
      <c r="BB386" s="516"/>
      <c r="BC386" s="516">
        <v>11</v>
      </c>
      <c r="BD386" s="516">
        <v>2</v>
      </c>
      <c r="BE386" s="516">
        <v>5</v>
      </c>
      <c r="BF386" s="516"/>
      <c r="BG386" s="516"/>
      <c r="BH386" s="422" t="s">
        <v>16228</v>
      </c>
      <c r="BI386" s="517">
        <f t="shared" si="13"/>
        <v>0</v>
      </c>
      <c r="BJ386" s="516">
        <v>11</v>
      </c>
      <c r="BK386" s="516">
        <v>0</v>
      </c>
      <c r="BL386" s="516">
        <v>0</v>
      </c>
      <c r="BM386" s="516">
        <v>0</v>
      </c>
      <c r="BN386" s="422" t="s">
        <v>16266</v>
      </c>
      <c r="BO386" s="530">
        <v>1.009404</v>
      </c>
      <c r="BP386" s="517">
        <f t="shared" si="14"/>
        <v>0</v>
      </c>
      <c r="BQ386" s="516">
        <v>11</v>
      </c>
      <c r="BR386" s="516">
        <v>0</v>
      </c>
      <c r="BS386" s="516">
        <v>0</v>
      </c>
      <c r="BT386" s="516">
        <v>0</v>
      </c>
      <c r="BU386" s="422" t="s">
        <v>16265</v>
      </c>
      <c r="BV386" s="516">
        <v>1</v>
      </c>
      <c r="BW386" s="516">
        <v>1</v>
      </c>
      <c r="BX386" s="516">
        <v>7</v>
      </c>
      <c r="BY386" s="516">
        <v>3</v>
      </c>
      <c r="BZ386" s="422"/>
      <c r="CA386" s="516"/>
      <c r="CB386" s="520" t="s">
        <v>16251</v>
      </c>
      <c r="CC386" s="520" t="s">
        <v>16252</v>
      </c>
      <c r="CD386" s="520" t="s">
        <v>16253</v>
      </c>
      <c r="CE386" s="520"/>
      <c r="CF386" s="520" t="s">
        <v>16254</v>
      </c>
      <c r="CG386" s="548" t="s">
        <v>16255</v>
      </c>
    </row>
    <row r="387" spans="1:85" ht="16.5" customHeight="1">
      <c r="A387" s="80">
        <v>383</v>
      </c>
      <c r="B387" s="86" t="s">
        <v>1530</v>
      </c>
      <c r="C387" s="88" t="s">
        <v>28</v>
      </c>
      <c r="D387" s="86" t="s">
        <v>2233</v>
      </c>
      <c r="E387" s="86" t="s">
        <v>1516</v>
      </c>
      <c r="F387" s="87" t="s">
        <v>727</v>
      </c>
      <c r="G387" s="90" t="s">
        <v>1531</v>
      </c>
      <c r="H387" s="512">
        <v>11</v>
      </c>
      <c r="I387" s="390" t="s">
        <v>2353</v>
      </c>
      <c r="J387" s="390"/>
      <c r="K387" s="88" t="s">
        <v>5123</v>
      </c>
      <c r="L387" s="531">
        <v>2</v>
      </c>
      <c r="M387" s="532">
        <v>1</v>
      </c>
      <c r="N387" s="532">
        <v>1</v>
      </c>
      <c r="O387" s="564">
        <v>3</v>
      </c>
      <c r="P387" s="557">
        <v>1</v>
      </c>
      <c r="Q387" s="557">
        <v>1</v>
      </c>
      <c r="R387" s="564">
        <v>5</v>
      </c>
      <c r="S387" s="533"/>
      <c r="T387" s="533">
        <v>0</v>
      </c>
      <c r="U387" s="534">
        <v>0</v>
      </c>
      <c r="V387" s="534">
        <v>0</v>
      </c>
      <c r="W387" s="534">
        <v>0</v>
      </c>
      <c r="X387" s="534">
        <v>0</v>
      </c>
      <c r="Y387" s="534">
        <v>0</v>
      </c>
      <c r="Z387" s="534">
        <v>0</v>
      </c>
      <c r="AA387" s="565">
        <v>2</v>
      </c>
      <c r="AB387" s="534">
        <v>0</v>
      </c>
      <c r="AC387" s="534">
        <v>0</v>
      </c>
      <c r="AD387" s="534">
        <v>13</v>
      </c>
      <c r="AE387" s="534">
        <v>1</v>
      </c>
      <c r="AF387" s="534">
        <v>0</v>
      </c>
      <c r="AG387" s="534">
        <v>0</v>
      </c>
      <c r="AH387" s="534">
        <v>0</v>
      </c>
      <c r="AI387" s="534">
        <v>0</v>
      </c>
      <c r="AJ387" s="566">
        <v>1</v>
      </c>
      <c r="AK387" s="535">
        <v>0</v>
      </c>
      <c r="AL387" s="535">
        <v>4</v>
      </c>
      <c r="AM387" s="535">
        <v>3</v>
      </c>
      <c r="AN387" s="535">
        <v>1</v>
      </c>
      <c r="AO387" s="536">
        <v>0</v>
      </c>
      <c r="AP387" s="573">
        <v>0</v>
      </c>
      <c r="AQ387" s="574">
        <v>10</v>
      </c>
      <c r="AR387" s="538">
        <v>13</v>
      </c>
      <c r="AS387" s="571">
        <v>10</v>
      </c>
      <c r="AT387" s="527">
        <v>0</v>
      </c>
      <c r="AU387" s="568">
        <v>5</v>
      </c>
      <c r="AV387" s="535">
        <v>1</v>
      </c>
      <c r="AW387" s="535">
        <v>4</v>
      </c>
      <c r="AX387" s="535">
        <v>11</v>
      </c>
      <c r="AY387" s="535">
        <v>2</v>
      </c>
      <c r="AZ387" s="535">
        <v>0</v>
      </c>
      <c r="BA387" s="422" t="s">
        <v>16258</v>
      </c>
      <c r="BB387" s="516"/>
      <c r="BC387" s="516">
        <v>6</v>
      </c>
      <c r="BD387" s="516">
        <v>4</v>
      </c>
      <c r="BE387" s="516">
        <v>3</v>
      </c>
      <c r="BF387" s="516"/>
      <c r="BG387" s="516"/>
      <c r="BH387" s="422" t="s">
        <v>16228</v>
      </c>
      <c r="BI387" s="517">
        <f t="shared" si="13"/>
        <v>0</v>
      </c>
      <c r="BJ387" s="516">
        <v>10</v>
      </c>
      <c r="BK387" s="516">
        <v>0</v>
      </c>
      <c r="BL387" s="516">
        <v>0</v>
      </c>
      <c r="BM387" s="516">
        <v>0</v>
      </c>
      <c r="BN387" s="422" t="s">
        <v>16266</v>
      </c>
      <c r="BO387" s="530">
        <v>0.67</v>
      </c>
      <c r="BP387" s="517">
        <f t="shared" si="14"/>
        <v>-1</v>
      </c>
      <c r="BQ387" s="516">
        <v>11</v>
      </c>
      <c r="BR387" s="516">
        <v>0</v>
      </c>
      <c r="BS387" s="516">
        <v>0</v>
      </c>
      <c r="BT387" s="516">
        <v>0</v>
      </c>
      <c r="BU387" s="422" t="s">
        <v>16266</v>
      </c>
      <c r="BV387" s="516">
        <v>1</v>
      </c>
      <c r="BW387" s="516">
        <v>1</v>
      </c>
      <c r="BX387" s="516">
        <v>4</v>
      </c>
      <c r="BY387" s="516">
        <v>6</v>
      </c>
      <c r="BZ387" s="422"/>
      <c r="CA387" s="516"/>
      <c r="CB387" s="520"/>
      <c r="CC387" s="520"/>
      <c r="CD387" s="520"/>
      <c r="CE387" s="520"/>
      <c r="CF387" s="520" t="s">
        <v>16259</v>
      </c>
      <c r="CG387" s="548"/>
    </row>
    <row r="388" spans="1:85" ht="16.5" customHeight="1">
      <c r="A388" s="80">
        <v>384</v>
      </c>
      <c r="B388" s="86" t="s">
        <v>1532</v>
      </c>
      <c r="C388" s="88" t="s">
        <v>28</v>
      </c>
      <c r="D388" s="86" t="s">
        <v>2233</v>
      </c>
      <c r="E388" s="86" t="s">
        <v>1516</v>
      </c>
      <c r="F388" s="87" t="s">
        <v>727</v>
      </c>
      <c r="G388" s="90" t="s">
        <v>1533</v>
      </c>
      <c r="H388" s="512">
        <v>5</v>
      </c>
      <c r="I388" s="390" t="s">
        <v>26</v>
      </c>
      <c r="J388" s="390"/>
      <c r="K388" s="88" t="s">
        <v>5123</v>
      </c>
      <c r="L388" s="531">
        <v>2</v>
      </c>
      <c r="M388" s="532">
        <v>1</v>
      </c>
      <c r="N388" s="532">
        <v>1</v>
      </c>
      <c r="O388" s="564">
        <v>10</v>
      </c>
      <c r="P388" s="533">
        <v>1</v>
      </c>
      <c r="Q388" s="533">
        <v>1</v>
      </c>
      <c r="R388" s="564">
        <v>2</v>
      </c>
      <c r="S388" s="533">
        <v>1</v>
      </c>
      <c r="T388" s="533">
        <v>0</v>
      </c>
      <c r="U388" s="534">
        <v>0</v>
      </c>
      <c r="V388" s="534">
        <v>0</v>
      </c>
      <c r="W388" s="534">
        <v>0</v>
      </c>
      <c r="X388" s="534">
        <v>0</v>
      </c>
      <c r="Y388" s="534">
        <v>0</v>
      </c>
      <c r="Z388" s="534">
        <v>0</v>
      </c>
      <c r="AA388" s="565">
        <v>0</v>
      </c>
      <c r="AB388" s="534">
        <v>0</v>
      </c>
      <c r="AC388" s="534">
        <v>0</v>
      </c>
      <c r="AD388" s="534">
        <v>24</v>
      </c>
      <c r="AE388" s="534">
        <v>2</v>
      </c>
      <c r="AF388" s="534">
        <v>0</v>
      </c>
      <c r="AG388" s="534">
        <v>0</v>
      </c>
      <c r="AH388" s="534">
        <v>0</v>
      </c>
      <c r="AI388" s="534">
        <v>0</v>
      </c>
      <c r="AJ388" s="566">
        <v>1</v>
      </c>
      <c r="AK388" s="535">
        <v>0</v>
      </c>
      <c r="AL388" s="535">
        <v>8</v>
      </c>
      <c r="AM388" s="535">
        <v>8</v>
      </c>
      <c r="AN388" s="535">
        <v>0</v>
      </c>
      <c r="AO388" s="536">
        <v>0</v>
      </c>
      <c r="AP388" s="573">
        <v>0</v>
      </c>
      <c r="AQ388" s="574">
        <v>27</v>
      </c>
      <c r="AR388" s="538">
        <v>27</v>
      </c>
      <c r="AS388" s="571">
        <v>27</v>
      </c>
      <c r="AT388" s="527">
        <v>0</v>
      </c>
      <c r="AU388" s="568">
        <v>6</v>
      </c>
      <c r="AV388" s="535">
        <v>1</v>
      </c>
      <c r="AW388" s="535">
        <v>9</v>
      </c>
      <c r="AX388" s="535">
        <v>27</v>
      </c>
      <c r="AY388" s="535">
        <v>2</v>
      </c>
      <c r="AZ388" s="535">
        <v>0</v>
      </c>
      <c r="BA388" s="422"/>
      <c r="BB388" s="516"/>
      <c r="BC388" s="516">
        <v>11</v>
      </c>
      <c r="BD388" s="516">
        <v>8</v>
      </c>
      <c r="BE388" s="516">
        <v>5</v>
      </c>
      <c r="BF388" s="516"/>
      <c r="BG388" s="516"/>
      <c r="BH388" s="422" t="s">
        <v>16228</v>
      </c>
      <c r="BI388" s="517">
        <f t="shared" si="13"/>
        <v>0</v>
      </c>
      <c r="BJ388" s="516">
        <v>27</v>
      </c>
      <c r="BK388" s="516">
        <v>6</v>
      </c>
      <c r="BL388" s="516">
        <v>6</v>
      </c>
      <c r="BM388" s="516">
        <v>6</v>
      </c>
      <c r="BN388" s="422" t="s">
        <v>16267</v>
      </c>
      <c r="BO388" s="530">
        <v>1.81372549019607</v>
      </c>
      <c r="BP388" s="517">
        <f t="shared" si="14"/>
        <v>0</v>
      </c>
      <c r="BQ388" s="516">
        <v>27</v>
      </c>
      <c r="BR388" s="516">
        <v>6</v>
      </c>
      <c r="BS388" s="516">
        <v>6</v>
      </c>
      <c r="BT388" s="516">
        <v>0</v>
      </c>
      <c r="BU388" s="422" t="s">
        <v>16265</v>
      </c>
      <c r="BV388" s="516">
        <v>1</v>
      </c>
      <c r="BW388" s="516">
        <v>1</v>
      </c>
      <c r="BX388" s="516">
        <v>6</v>
      </c>
      <c r="BY388" s="516">
        <v>4</v>
      </c>
      <c r="BZ388" s="422"/>
      <c r="CA388" s="516"/>
      <c r="CB388" s="520"/>
      <c r="CC388" s="520"/>
      <c r="CD388" s="520" t="s">
        <v>16260</v>
      </c>
      <c r="CE388" s="520"/>
      <c r="CF388" s="520" t="s">
        <v>16261</v>
      </c>
      <c r="CG388" s="548"/>
    </row>
    <row r="389" spans="1:85" ht="16.5" customHeight="1">
      <c r="A389" s="81">
        <v>385</v>
      </c>
      <c r="B389" s="86" t="s">
        <v>1536</v>
      </c>
      <c r="C389" s="88" t="s">
        <v>28</v>
      </c>
      <c r="D389" s="86" t="s">
        <v>2233</v>
      </c>
      <c r="E389" s="86" t="s">
        <v>1516</v>
      </c>
      <c r="F389" s="89" t="s">
        <v>730</v>
      </c>
      <c r="G389" s="90" t="s">
        <v>1537</v>
      </c>
      <c r="H389" s="512">
        <v>4</v>
      </c>
      <c r="I389" s="390" t="s">
        <v>26</v>
      </c>
      <c r="J389" s="390"/>
      <c r="K389" s="88" t="s">
        <v>5123</v>
      </c>
      <c r="L389" s="531">
        <v>2</v>
      </c>
      <c r="M389" s="532">
        <v>1</v>
      </c>
      <c r="N389" s="532">
        <v>1</v>
      </c>
      <c r="O389" s="564">
        <v>13</v>
      </c>
      <c r="P389" s="533">
        <v>4</v>
      </c>
      <c r="Q389" s="533">
        <v>1</v>
      </c>
      <c r="R389" s="564">
        <v>1</v>
      </c>
      <c r="S389" s="533">
        <v>0</v>
      </c>
      <c r="T389" s="533">
        <v>0</v>
      </c>
      <c r="U389" s="534">
        <v>7</v>
      </c>
      <c r="V389" s="534">
        <v>1</v>
      </c>
      <c r="W389" s="534">
        <v>0</v>
      </c>
      <c r="X389" s="534">
        <v>7</v>
      </c>
      <c r="Y389" s="534">
        <v>1</v>
      </c>
      <c r="Z389" s="534">
        <v>0</v>
      </c>
      <c r="AA389" s="565">
        <v>21</v>
      </c>
      <c r="AB389" s="534">
        <v>4</v>
      </c>
      <c r="AC389" s="534">
        <v>0</v>
      </c>
      <c r="AD389" s="534">
        <v>0</v>
      </c>
      <c r="AE389" s="534">
        <v>0</v>
      </c>
      <c r="AF389" s="534">
        <v>0</v>
      </c>
      <c r="AG389" s="534">
        <v>0</v>
      </c>
      <c r="AH389" s="534">
        <v>0</v>
      </c>
      <c r="AI389" s="534">
        <v>0</v>
      </c>
      <c r="AJ389" s="566">
        <v>1</v>
      </c>
      <c r="AK389" s="535">
        <v>0</v>
      </c>
      <c r="AL389" s="535">
        <v>4</v>
      </c>
      <c r="AM389" s="535">
        <v>4</v>
      </c>
      <c r="AN389" s="535">
        <v>0</v>
      </c>
      <c r="AO389" s="536">
        <v>0</v>
      </c>
      <c r="AP389" s="573">
        <v>0</v>
      </c>
      <c r="AQ389" s="574">
        <v>17</v>
      </c>
      <c r="AR389" s="538">
        <v>17</v>
      </c>
      <c r="AS389" s="571">
        <v>17</v>
      </c>
      <c r="AT389" s="527">
        <v>0</v>
      </c>
      <c r="AU389" s="568">
        <v>7</v>
      </c>
      <c r="AV389" s="535">
        <v>1</v>
      </c>
      <c r="AW389" s="535">
        <v>5</v>
      </c>
      <c r="AX389" s="535">
        <v>17</v>
      </c>
      <c r="AY389" s="535">
        <v>2</v>
      </c>
      <c r="AZ389" s="535">
        <v>0</v>
      </c>
      <c r="BA389" s="422"/>
      <c r="BB389" s="516"/>
      <c r="BC389" s="516">
        <v>11</v>
      </c>
      <c r="BD389" s="516">
        <v>4</v>
      </c>
      <c r="BE389" s="516">
        <v>1</v>
      </c>
      <c r="BF389" s="516"/>
      <c r="BG389" s="516"/>
      <c r="BH389" s="422" t="s">
        <v>16228</v>
      </c>
      <c r="BI389" s="517">
        <f t="shared" si="13"/>
        <v>0</v>
      </c>
      <c r="BJ389" s="516">
        <v>17</v>
      </c>
      <c r="BK389" s="516">
        <v>0</v>
      </c>
      <c r="BL389" s="516">
        <v>0</v>
      </c>
      <c r="BM389" s="516">
        <v>0</v>
      </c>
      <c r="BN389" s="422" t="s">
        <v>16265</v>
      </c>
      <c r="BO389" s="530">
        <v>1.8029999999999999</v>
      </c>
      <c r="BP389" s="517">
        <f t="shared" si="14"/>
        <v>0</v>
      </c>
      <c r="BQ389" s="516">
        <v>17</v>
      </c>
      <c r="BR389" s="516">
        <v>1</v>
      </c>
      <c r="BS389" s="516">
        <v>1</v>
      </c>
      <c r="BT389" s="516">
        <v>1</v>
      </c>
      <c r="BU389" s="422" t="s">
        <v>16267</v>
      </c>
      <c r="BV389" s="516">
        <v>1</v>
      </c>
      <c r="BW389" s="516">
        <v>2</v>
      </c>
      <c r="BX389" s="516">
        <v>6</v>
      </c>
      <c r="BY389" s="516">
        <v>4</v>
      </c>
      <c r="BZ389" s="422"/>
      <c r="CA389" s="516"/>
      <c r="CB389" s="520" t="s">
        <v>16263</v>
      </c>
      <c r="CC389" s="520" t="s">
        <v>16264</v>
      </c>
      <c r="CD389" s="520"/>
      <c r="CE389" s="520"/>
      <c r="CF389" s="520" t="s">
        <v>16262</v>
      </c>
      <c r="CG389" s="548"/>
    </row>
    <row r="390" spans="1:85" ht="16.5" customHeight="1">
      <c r="A390" s="80">
        <v>386</v>
      </c>
      <c r="B390" s="86" t="s">
        <v>1538</v>
      </c>
      <c r="C390" s="88" t="s">
        <v>28</v>
      </c>
      <c r="D390" s="86" t="s">
        <v>2233</v>
      </c>
      <c r="E390" s="86" t="s">
        <v>1516</v>
      </c>
      <c r="F390" s="87" t="s">
        <v>727</v>
      </c>
      <c r="G390" s="90" t="s">
        <v>1539</v>
      </c>
      <c r="H390" s="512">
        <v>10</v>
      </c>
      <c r="I390" s="390" t="s">
        <v>2353</v>
      </c>
      <c r="J390" s="390" t="s">
        <v>35</v>
      </c>
      <c r="K390" s="88" t="s">
        <v>5123</v>
      </c>
      <c r="L390" s="559">
        <v>3</v>
      </c>
      <c r="M390" s="532">
        <v>1</v>
      </c>
      <c r="N390" s="532">
        <v>1</v>
      </c>
      <c r="O390" s="564">
        <v>24</v>
      </c>
      <c r="P390" s="533">
        <v>0</v>
      </c>
      <c r="Q390" s="533">
        <v>10</v>
      </c>
      <c r="R390" s="564">
        <v>5</v>
      </c>
      <c r="S390" s="533">
        <v>0</v>
      </c>
      <c r="T390" s="533">
        <v>0</v>
      </c>
      <c r="U390" s="534">
        <v>0</v>
      </c>
      <c r="V390" s="534">
        <v>0</v>
      </c>
      <c r="W390" s="534">
        <v>0</v>
      </c>
      <c r="X390" s="534">
        <v>0</v>
      </c>
      <c r="Y390" s="534">
        <v>0</v>
      </c>
      <c r="Z390" s="534">
        <v>0</v>
      </c>
      <c r="AA390" s="565">
        <v>9</v>
      </c>
      <c r="AB390" s="534">
        <v>0</v>
      </c>
      <c r="AC390" s="534">
        <v>4</v>
      </c>
      <c r="AD390" s="534">
        <v>45</v>
      </c>
      <c r="AE390" s="534">
        <v>0</v>
      </c>
      <c r="AF390" s="534">
        <v>6</v>
      </c>
      <c r="AG390" s="534">
        <v>0</v>
      </c>
      <c r="AH390" s="534">
        <v>0</v>
      </c>
      <c r="AI390" s="534">
        <v>0</v>
      </c>
      <c r="AJ390" s="566">
        <v>1</v>
      </c>
      <c r="AK390" s="535">
        <v>0</v>
      </c>
      <c r="AL390" s="535">
        <v>8</v>
      </c>
      <c r="AM390" s="535">
        <v>8</v>
      </c>
      <c r="AN390" s="535">
        <v>0</v>
      </c>
      <c r="AO390" s="536">
        <v>0</v>
      </c>
      <c r="AP390" s="573">
        <v>0</v>
      </c>
      <c r="AQ390" s="574">
        <v>30</v>
      </c>
      <c r="AR390" s="538">
        <v>30</v>
      </c>
      <c r="AS390" s="571">
        <v>30</v>
      </c>
      <c r="AT390" s="527">
        <v>0</v>
      </c>
      <c r="AU390" s="568">
        <v>5</v>
      </c>
      <c r="AV390" s="535">
        <v>1</v>
      </c>
      <c r="AW390" s="535">
        <v>7</v>
      </c>
      <c r="AX390" s="535">
        <v>30</v>
      </c>
      <c r="AY390" s="535">
        <v>2</v>
      </c>
      <c r="AZ390" s="535">
        <v>0</v>
      </c>
      <c r="BA390" s="422"/>
      <c r="BB390" s="516"/>
      <c r="BC390" s="516">
        <v>19</v>
      </c>
      <c r="BD390" s="516">
        <v>8</v>
      </c>
      <c r="BE390" s="516">
        <v>7</v>
      </c>
      <c r="BF390" s="516"/>
      <c r="BG390" s="516"/>
      <c r="BH390" s="422" t="s">
        <v>16228</v>
      </c>
      <c r="BI390" s="517">
        <f t="shared" ref="BI390:BI453" si="15">AS390-BJ390</f>
        <v>0</v>
      </c>
      <c r="BJ390" s="516">
        <v>30</v>
      </c>
      <c r="BK390" s="516">
        <v>0</v>
      </c>
      <c r="BL390" s="516"/>
      <c r="BM390" s="516"/>
      <c r="BN390" s="422" t="s">
        <v>16266</v>
      </c>
      <c r="BO390" s="530">
        <v>2.0068000000000001</v>
      </c>
      <c r="BP390" s="517">
        <f t="shared" ref="BP390:BP453" si="16">AS390-BQ390</f>
        <v>0</v>
      </c>
      <c r="BQ390" s="516">
        <v>30</v>
      </c>
      <c r="BR390" s="516">
        <v>0</v>
      </c>
      <c r="BS390" s="516"/>
      <c r="BT390" s="516"/>
      <c r="BU390" s="541" t="s">
        <v>16229</v>
      </c>
      <c r="BV390" s="516">
        <v>1</v>
      </c>
      <c r="BW390" s="516">
        <v>1</v>
      </c>
      <c r="BX390" s="516">
        <v>3</v>
      </c>
      <c r="BY390" s="516">
        <v>7</v>
      </c>
      <c r="BZ390" s="422"/>
      <c r="CA390" s="516"/>
      <c r="CB390" s="520" t="s">
        <v>16263</v>
      </c>
      <c r="CC390" s="520" t="s">
        <v>16263</v>
      </c>
      <c r="CD390" s="520"/>
      <c r="CE390" s="520"/>
      <c r="CF390" s="520" t="s">
        <v>16268</v>
      </c>
      <c r="CG390" s="548"/>
    </row>
    <row r="391" spans="1:85" ht="16.5" customHeight="1">
      <c r="A391" s="80">
        <v>387</v>
      </c>
      <c r="B391" s="86" t="s">
        <v>1540</v>
      </c>
      <c r="C391" s="88" t="s">
        <v>28</v>
      </c>
      <c r="D391" s="86" t="s">
        <v>2233</v>
      </c>
      <c r="E391" s="86" t="s">
        <v>1516</v>
      </c>
      <c r="F391" s="89" t="s">
        <v>730</v>
      </c>
      <c r="G391" s="90" t="s">
        <v>1541</v>
      </c>
      <c r="H391" s="512">
        <v>1</v>
      </c>
      <c r="I391" s="390" t="s">
        <v>26</v>
      </c>
      <c r="J391" s="390" t="s">
        <v>35</v>
      </c>
      <c r="K391" s="88" t="s">
        <v>5123</v>
      </c>
      <c r="L391" s="559">
        <v>3</v>
      </c>
      <c r="M391" s="532">
        <v>1</v>
      </c>
      <c r="N391" s="532">
        <v>1</v>
      </c>
      <c r="O391" s="564">
        <v>27</v>
      </c>
      <c r="P391" s="533">
        <v>16</v>
      </c>
      <c r="Q391" s="533">
        <v>1</v>
      </c>
      <c r="R391" s="564">
        <v>2</v>
      </c>
      <c r="S391" s="533">
        <v>0</v>
      </c>
      <c r="T391" s="533">
        <v>0</v>
      </c>
      <c r="U391" s="534">
        <v>21</v>
      </c>
      <c r="V391" s="534">
        <v>24</v>
      </c>
      <c r="W391" s="534">
        <v>0</v>
      </c>
      <c r="X391" s="534">
        <v>21</v>
      </c>
      <c r="Y391" s="534">
        <v>24</v>
      </c>
      <c r="Z391" s="534">
        <v>0</v>
      </c>
      <c r="AA391" s="565">
        <v>14</v>
      </c>
      <c r="AB391" s="534">
        <v>3</v>
      </c>
      <c r="AC391" s="534">
        <v>0</v>
      </c>
      <c r="AD391" s="534">
        <v>23</v>
      </c>
      <c r="AE391" s="534">
        <v>3</v>
      </c>
      <c r="AF391" s="534">
        <v>0</v>
      </c>
      <c r="AG391" s="534">
        <v>0</v>
      </c>
      <c r="AH391" s="534">
        <v>0</v>
      </c>
      <c r="AI391" s="534">
        <v>0</v>
      </c>
      <c r="AJ391" s="566">
        <v>1</v>
      </c>
      <c r="AK391" s="535">
        <v>0</v>
      </c>
      <c r="AL391" s="535">
        <v>11</v>
      </c>
      <c r="AM391" s="535">
        <v>11</v>
      </c>
      <c r="AN391" s="535">
        <v>0</v>
      </c>
      <c r="AO391" s="536">
        <v>0</v>
      </c>
      <c r="AP391" s="573">
        <v>0</v>
      </c>
      <c r="AQ391" s="574">
        <v>64</v>
      </c>
      <c r="AR391" s="538">
        <v>64</v>
      </c>
      <c r="AS391" s="571">
        <v>64</v>
      </c>
      <c r="AT391" s="527">
        <v>0</v>
      </c>
      <c r="AU391" s="568">
        <v>10</v>
      </c>
      <c r="AV391" s="535">
        <v>1</v>
      </c>
      <c r="AW391" s="535">
        <v>11</v>
      </c>
      <c r="AX391" s="535">
        <v>64</v>
      </c>
      <c r="AY391" s="535">
        <v>2</v>
      </c>
      <c r="AZ391" s="535">
        <v>0</v>
      </c>
      <c r="BA391" s="422"/>
      <c r="BB391" s="516"/>
      <c r="BC391" s="516">
        <v>9</v>
      </c>
      <c r="BD391" s="516">
        <v>11</v>
      </c>
      <c r="BE391" s="516">
        <v>1</v>
      </c>
      <c r="BF391" s="516"/>
      <c r="BG391" s="516"/>
      <c r="BH391" s="422" t="s">
        <v>16228</v>
      </c>
      <c r="BI391" s="517">
        <f t="shared" si="15"/>
        <v>0</v>
      </c>
      <c r="BJ391" s="516">
        <v>64</v>
      </c>
      <c r="BK391" s="516">
        <v>0</v>
      </c>
      <c r="BL391" s="516"/>
      <c r="BM391" s="516"/>
      <c r="BN391" s="422" t="s">
        <v>16266</v>
      </c>
      <c r="BO391" s="530">
        <v>1.6990000000000001</v>
      </c>
      <c r="BP391" s="517">
        <f t="shared" si="16"/>
        <v>0</v>
      </c>
      <c r="BQ391" s="516">
        <v>64</v>
      </c>
      <c r="BR391" s="516">
        <v>0</v>
      </c>
      <c r="BS391" s="516"/>
      <c r="BT391" s="516"/>
      <c r="BU391" s="539" t="s">
        <v>16229</v>
      </c>
      <c r="BV391" s="516">
        <v>1</v>
      </c>
      <c r="BW391" s="516">
        <v>1</v>
      </c>
      <c r="BX391" s="516">
        <v>10</v>
      </c>
      <c r="BY391" s="516">
        <v>0</v>
      </c>
      <c r="BZ391" s="422"/>
      <c r="CA391" s="516"/>
      <c r="CB391" s="520"/>
      <c r="CC391" s="520"/>
      <c r="CD391" s="520"/>
      <c r="CE391" s="520"/>
      <c r="CF391" s="520" t="s">
        <v>16269</v>
      </c>
      <c r="CG391" s="548"/>
    </row>
    <row r="392" spans="1:85" ht="16.5" customHeight="1">
      <c r="A392" s="81">
        <v>388</v>
      </c>
      <c r="B392" s="86" t="s">
        <v>1542</v>
      </c>
      <c r="C392" s="88" t="s">
        <v>28</v>
      </c>
      <c r="D392" s="86" t="s">
        <v>2233</v>
      </c>
      <c r="E392" s="86" t="s">
        <v>1516</v>
      </c>
      <c r="F392" s="87" t="s">
        <v>727</v>
      </c>
      <c r="G392" s="90" t="s">
        <v>1543</v>
      </c>
      <c r="H392" s="512">
        <v>2</v>
      </c>
      <c r="I392" s="390" t="s">
        <v>26</v>
      </c>
      <c r="J392" s="390" t="s">
        <v>35</v>
      </c>
      <c r="K392" s="88" t="s">
        <v>5123</v>
      </c>
      <c r="L392" s="559">
        <v>3</v>
      </c>
      <c r="M392" s="532">
        <v>1</v>
      </c>
      <c r="N392" s="532">
        <v>1</v>
      </c>
      <c r="O392" s="564">
        <v>27</v>
      </c>
      <c r="P392" s="533">
        <v>0</v>
      </c>
      <c r="Q392" s="533">
        <v>1</v>
      </c>
      <c r="R392" s="564">
        <v>5</v>
      </c>
      <c r="S392" s="533">
        <v>0</v>
      </c>
      <c r="T392" s="533">
        <v>0</v>
      </c>
      <c r="U392" s="534">
        <v>0</v>
      </c>
      <c r="V392" s="534">
        <v>0</v>
      </c>
      <c r="W392" s="534">
        <v>0</v>
      </c>
      <c r="X392" s="534">
        <v>0</v>
      </c>
      <c r="Y392" s="534">
        <v>0</v>
      </c>
      <c r="Z392" s="534">
        <v>0</v>
      </c>
      <c r="AA392" s="565">
        <v>0</v>
      </c>
      <c r="AB392" s="534">
        <v>0</v>
      </c>
      <c r="AC392" s="534">
        <v>0</v>
      </c>
      <c r="AD392" s="534">
        <v>62</v>
      </c>
      <c r="AE392" s="534">
        <v>2</v>
      </c>
      <c r="AF392" s="534">
        <v>0</v>
      </c>
      <c r="AG392" s="534">
        <v>0</v>
      </c>
      <c r="AH392" s="534">
        <v>0</v>
      </c>
      <c r="AI392" s="534">
        <v>0</v>
      </c>
      <c r="AJ392" s="566">
        <v>1</v>
      </c>
      <c r="AK392" s="535">
        <v>0</v>
      </c>
      <c r="AL392" s="535">
        <v>9</v>
      </c>
      <c r="AM392" s="535">
        <v>9</v>
      </c>
      <c r="AN392" s="535">
        <v>0</v>
      </c>
      <c r="AO392" s="536">
        <v>0</v>
      </c>
      <c r="AP392" s="573">
        <v>28</v>
      </c>
      <c r="AQ392" s="574">
        <v>56</v>
      </c>
      <c r="AR392" s="538">
        <v>54</v>
      </c>
      <c r="AS392" s="571">
        <v>55</v>
      </c>
      <c r="AT392" s="527">
        <v>29</v>
      </c>
      <c r="AU392" s="568">
        <v>9</v>
      </c>
      <c r="AV392" s="535">
        <v>1</v>
      </c>
      <c r="AW392" s="535">
        <v>9</v>
      </c>
      <c r="AX392" s="535">
        <v>54</v>
      </c>
      <c r="AY392" s="535">
        <v>2</v>
      </c>
      <c r="AZ392" s="535">
        <v>0</v>
      </c>
      <c r="BA392" s="539" t="s">
        <v>16272</v>
      </c>
      <c r="BB392" s="516"/>
      <c r="BC392" s="516">
        <v>11</v>
      </c>
      <c r="BD392" s="516">
        <v>9</v>
      </c>
      <c r="BE392" s="516">
        <v>3</v>
      </c>
      <c r="BF392" s="516"/>
      <c r="BG392" s="516"/>
      <c r="BH392" s="422" t="s">
        <v>16228</v>
      </c>
      <c r="BI392" s="517">
        <f t="shared" si="15"/>
        <v>1</v>
      </c>
      <c r="BJ392" s="516">
        <v>54</v>
      </c>
      <c r="BK392" s="516">
        <v>0</v>
      </c>
      <c r="BL392" s="516"/>
      <c r="BM392" s="516"/>
      <c r="BN392" s="422" t="s">
        <v>16265</v>
      </c>
      <c r="BO392" s="530">
        <v>0.42599999999999999</v>
      </c>
      <c r="BP392" s="517">
        <f t="shared" si="16"/>
        <v>1</v>
      </c>
      <c r="BQ392" s="516">
        <v>54</v>
      </c>
      <c r="BR392" s="516">
        <v>0</v>
      </c>
      <c r="BS392" s="516"/>
      <c r="BT392" s="516"/>
      <c r="BU392" s="539" t="s">
        <v>16229</v>
      </c>
      <c r="BV392" s="516">
        <v>1</v>
      </c>
      <c r="BW392" s="516">
        <v>1</v>
      </c>
      <c r="BX392" s="516">
        <v>8</v>
      </c>
      <c r="BY392" s="516">
        <v>2</v>
      </c>
      <c r="BZ392" s="422"/>
      <c r="CA392" s="516"/>
      <c r="CB392" s="520" t="s">
        <v>16263</v>
      </c>
      <c r="CC392" s="520" t="s">
        <v>16264</v>
      </c>
      <c r="CD392" s="520" t="s">
        <v>16270</v>
      </c>
      <c r="CE392" s="520"/>
      <c r="CF392" s="520" t="s">
        <v>16271</v>
      </c>
      <c r="CG392" s="548"/>
    </row>
    <row r="393" spans="1:85" ht="16.5" customHeight="1">
      <c r="A393" s="80">
        <v>389</v>
      </c>
      <c r="B393" s="86" t="s">
        <v>1546</v>
      </c>
      <c r="C393" s="88" t="s">
        <v>28</v>
      </c>
      <c r="D393" s="86" t="s">
        <v>2233</v>
      </c>
      <c r="E393" s="86" t="s">
        <v>1516</v>
      </c>
      <c r="F393" s="91" t="s">
        <v>724</v>
      </c>
      <c r="G393" s="90" t="s">
        <v>1547</v>
      </c>
      <c r="H393" s="512">
        <v>3</v>
      </c>
      <c r="I393" s="390" t="s">
        <v>26</v>
      </c>
      <c r="J393" s="390" t="s">
        <v>35</v>
      </c>
      <c r="K393" s="88" t="s">
        <v>5123</v>
      </c>
      <c r="L393" s="559">
        <v>3</v>
      </c>
      <c r="M393" s="532">
        <v>1</v>
      </c>
      <c r="N393" s="532">
        <v>1</v>
      </c>
      <c r="O393" s="564">
        <v>29</v>
      </c>
      <c r="P393" s="533">
        <v>14</v>
      </c>
      <c r="Q393" s="533">
        <v>2</v>
      </c>
      <c r="R393" s="564">
        <v>7</v>
      </c>
      <c r="S393" s="533">
        <v>0</v>
      </c>
      <c r="T393" s="533">
        <v>0</v>
      </c>
      <c r="U393" s="534">
        <v>36</v>
      </c>
      <c r="V393" s="534">
        <v>9</v>
      </c>
      <c r="W393" s="534">
        <v>0</v>
      </c>
      <c r="X393" s="534">
        <v>36</v>
      </c>
      <c r="Y393" s="534">
        <v>9</v>
      </c>
      <c r="Z393" s="534">
        <v>0</v>
      </c>
      <c r="AA393" s="565">
        <v>35</v>
      </c>
      <c r="AB393" s="534">
        <v>4</v>
      </c>
      <c r="AC393" s="534">
        <v>1</v>
      </c>
      <c r="AD393" s="534">
        <v>5</v>
      </c>
      <c r="AE393" s="534">
        <v>0</v>
      </c>
      <c r="AF393" s="534">
        <v>0</v>
      </c>
      <c r="AG393" s="534">
        <v>0</v>
      </c>
      <c r="AH393" s="534">
        <v>0</v>
      </c>
      <c r="AI393" s="534">
        <v>0</v>
      </c>
      <c r="AJ393" s="566">
        <v>1</v>
      </c>
      <c r="AK393" s="535">
        <v>0</v>
      </c>
      <c r="AL393" s="535">
        <v>14</v>
      </c>
      <c r="AM393" s="535">
        <v>13</v>
      </c>
      <c r="AN393" s="535">
        <v>0</v>
      </c>
      <c r="AO393" s="536">
        <v>0</v>
      </c>
      <c r="AP393" s="573">
        <v>0</v>
      </c>
      <c r="AQ393" s="574">
        <v>76</v>
      </c>
      <c r="AR393" s="538">
        <v>76</v>
      </c>
      <c r="AS393" s="571">
        <v>76</v>
      </c>
      <c r="AT393" s="527">
        <v>0</v>
      </c>
      <c r="AU393" s="568">
        <v>10</v>
      </c>
      <c r="AV393" s="535">
        <v>1</v>
      </c>
      <c r="AW393" s="535">
        <v>13</v>
      </c>
      <c r="AX393" s="535">
        <v>76</v>
      </c>
      <c r="AY393" s="535">
        <v>2</v>
      </c>
      <c r="AZ393" s="535">
        <v>0</v>
      </c>
      <c r="BA393" s="422"/>
      <c r="BB393" s="516"/>
      <c r="BC393" s="516">
        <v>12</v>
      </c>
      <c r="BD393" s="516">
        <v>14</v>
      </c>
      <c r="BE393" s="516">
        <v>4</v>
      </c>
      <c r="BF393" s="516"/>
      <c r="BG393" s="516"/>
      <c r="BH393" s="422" t="s">
        <v>16228</v>
      </c>
      <c r="BI393" s="517">
        <f t="shared" si="15"/>
        <v>2</v>
      </c>
      <c r="BJ393" s="516">
        <v>74</v>
      </c>
      <c r="BK393" s="516">
        <v>2</v>
      </c>
      <c r="BL393" s="516">
        <v>2</v>
      </c>
      <c r="BM393" s="516">
        <v>0</v>
      </c>
      <c r="BN393" s="422" t="s">
        <v>16266</v>
      </c>
      <c r="BO393" s="530">
        <v>3.0940766550522598</v>
      </c>
      <c r="BP393" s="517">
        <f t="shared" si="16"/>
        <v>2</v>
      </c>
      <c r="BQ393" s="516">
        <v>74</v>
      </c>
      <c r="BR393" s="516">
        <v>7</v>
      </c>
      <c r="BS393" s="516">
        <v>7</v>
      </c>
      <c r="BT393" s="516">
        <v>0</v>
      </c>
      <c r="BU393" s="541" t="s">
        <v>16229</v>
      </c>
      <c r="BV393" s="516">
        <v>1</v>
      </c>
      <c r="BW393" s="516">
        <v>2</v>
      </c>
      <c r="BX393" s="516">
        <v>3</v>
      </c>
      <c r="BY393" s="516">
        <v>7</v>
      </c>
      <c r="BZ393" s="422"/>
      <c r="CA393" s="516"/>
      <c r="CB393" s="520" t="s">
        <v>16273</v>
      </c>
      <c r="CC393" s="520" t="s">
        <v>16274</v>
      </c>
      <c r="CD393" s="520" t="s">
        <v>16275</v>
      </c>
      <c r="CE393" s="520"/>
      <c r="CF393" s="520" t="s">
        <v>16276</v>
      </c>
      <c r="CG393" s="548"/>
    </row>
    <row r="394" spans="1:85" ht="16.5" customHeight="1">
      <c r="A394" s="80">
        <v>390</v>
      </c>
      <c r="B394" s="86" t="s">
        <v>1548</v>
      </c>
      <c r="C394" s="88" t="s">
        <v>28</v>
      </c>
      <c r="D394" s="86" t="s">
        <v>2233</v>
      </c>
      <c r="E394" s="86" t="s">
        <v>1516</v>
      </c>
      <c r="F394" s="87" t="s">
        <v>727</v>
      </c>
      <c r="G394" s="90" t="s">
        <v>1549</v>
      </c>
      <c r="H394" s="512">
        <v>6</v>
      </c>
      <c r="I394" s="390" t="s">
        <v>26</v>
      </c>
      <c r="J394" s="391" t="s">
        <v>35</v>
      </c>
      <c r="K394" s="88" t="s">
        <v>5123</v>
      </c>
      <c r="L394" s="559">
        <v>3</v>
      </c>
      <c r="M394" s="532">
        <v>1</v>
      </c>
      <c r="N394" s="532">
        <v>1</v>
      </c>
      <c r="O394" s="564">
        <v>29</v>
      </c>
      <c r="P394" s="533">
        <v>5</v>
      </c>
      <c r="Q394" s="533">
        <v>1</v>
      </c>
      <c r="R394" s="564">
        <v>7</v>
      </c>
      <c r="S394" s="533">
        <v>2</v>
      </c>
      <c r="T394" s="533">
        <v>0</v>
      </c>
      <c r="U394" s="534">
        <v>2</v>
      </c>
      <c r="V394" s="534">
        <v>0</v>
      </c>
      <c r="W394" s="534">
        <v>0</v>
      </c>
      <c r="X394" s="534">
        <v>2</v>
      </c>
      <c r="Y394" s="534">
        <v>0</v>
      </c>
      <c r="Z394" s="534">
        <v>0</v>
      </c>
      <c r="AA394" s="565">
        <v>40</v>
      </c>
      <c r="AB394" s="534">
        <v>10</v>
      </c>
      <c r="AC394" s="534">
        <v>0</v>
      </c>
      <c r="AD394" s="534">
        <v>32</v>
      </c>
      <c r="AE394" s="534">
        <v>2</v>
      </c>
      <c r="AF394" s="534">
        <v>0</v>
      </c>
      <c r="AG394" s="534">
        <v>0</v>
      </c>
      <c r="AH394" s="534">
        <v>0</v>
      </c>
      <c r="AI394" s="534">
        <v>0</v>
      </c>
      <c r="AJ394" s="566">
        <v>1</v>
      </c>
      <c r="AK394" s="535">
        <v>0</v>
      </c>
      <c r="AL394" s="535">
        <v>13</v>
      </c>
      <c r="AM394" s="535">
        <v>13</v>
      </c>
      <c r="AN394" s="535">
        <v>0</v>
      </c>
      <c r="AO394" s="536">
        <v>0</v>
      </c>
      <c r="AP394" s="573">
        <v>0</v>
      </c>
      <c r="AQ394" s="574">
        <v>65</v>
      </c>
      <c r="AR394" s="538">
        <v>65</v>
      </c>
      <c r="AS394" s="571">
        <v>65</v>
      </c>
      <c r="AT394" s="527">
        <v>0</v>
      </c>
      <c r="AU394" s="568">
        <v>9</v>
      </c>
      <c r="AV394" s="535">
        <v>1</v>
      </c>
      <c r="AW394" s="535">
        <v>12</v>
      </c>
      <c r="AX394" s="535">
        <v>65</v>
      </c>
      <c r="AY394" s="535">
        <v>2</v>
      </c>
      <c r="AZ394" s="535">
        <v>0</v>
      </c>
      <c r="BA394" s="422"/>
      <c r="BB394" s="516"/>
      <c r="BC394" s="516">
        <v>25</v>
      </c>
      <c r="BD394" s="516">
        <v>13</v>
      </c>
      <c r="BE394" s="516">
        <v>12</v>
      </c>
      <c r="BF394" s="516"/>
      <c r="BG394" s="516"/>
      <c r="BH394" s="558" t="s">
        <v>16277</v>
      </c>
      <c r="BI394" s="517">
        <f t="shared" si="15"/>
        <v>2</v>
      </c>
      <c r="BJ394" s="516">
        <v>63</v>
      </c>
      <c r="BK394" s="516">
        <v>1</v>
      </c>
      <c r="BL394" s="516">
        <v>1</v>
      </c>
      <c r="BM394" s="516">
        <v>0</v>
      </c>
      <c r="BN394" s="422" t="s">
        <v>16266</v>
      </c>
      <c r="BO394" s="530">
        <v>3.3212996389891698</v>
      </c>
      <c r="BP394" s="517">
        <f t="shared" si="16"/>
        <v>0</v>
      </c>
      <c r="BQ394" s="516">
        <v>65</v>
      </c>
      <c r="BR394" s="516">
        <v>4</v>
      </c>
      <c r="BS394" s="516">
        <v>4</v>
      </c>
      <c r="BT394" s="516">
        <v>0</v>
      </c>
      <c r="BU394" s="541" t="s">
        <v>16229</v>
      </c>
      <c r="BV394" s="516">
        <v>1</v>
      </c>
      <c r="BW394" s="516">
        <v>1</v>
      </c>
      <c r="BX394" s="516">
        <v>4</v>
      </c>
      <c r="BY394" s="516">
        <v>6</v>
      </c>
      <c r="BZ394" s="422"/>
      <c r="CA394" s="516"/>
      <c r="CB394" s="520" t="s">
        <v>16278</v>
      </c>
      <c r="CC394" s="520" t="s">
        <v>16278</v>
      </c>
      <c r="CD394" s="520" t="s">
        <v>16278</v>
      </c>
      <c r="CE394" s="520"/>
      <c r="CF394" s="520" t="s">
        <v>16279</v>
      </c>
      <c r="CG394" s="548"/>
    </row>
    <row r="395" spans="1:85" ht="16.5" customHeight="1">
      <c r="A395" s="81">
        <v>391</v>
      </c>
      <c r="B395" s="86" t="s">
        <v>1550</v>
      </c>
      <c r="C395" s="88" t="s">
        <v>28</v>
      </c>
      <c r="D395" s="86" t="s">
        <v>2233</v>
      </c>
      <c r="E395" s="86" t="s">
        <v>1516</v>
      </c>
      <c r="F395" s="87" t="s">
        <v>727</v>
      </c>
      <c r="G395" s="90" t="s">
        <v>1551</v>
      </c>
      <c r="H395" s="512">
        <v>1</v>
      </c>
      <c r="I395" s="390" t="s">
        <v>26</v>
      </c>
      <c r="J395" s="390"/>
      <c r="K395" s="88" t="s">
        <v>5123</v>
      </c>
      <c r="L395" s="531">
        <v>1</v>
      </c>
      <c r="M395" s="532">
        <v>1</v>
      </c>
      <c r="N395" s="532">
        <v>1</v>
      </c>
      <c r="O395" s="564">
        <v>25</v>
      </c>
      <c r="P395" s="533">
        <v>19</v>
      </c>
      <c r="Q395" s="533">
        <v>14</v>
      </c>
      <c r="R395" s="564">
        <v>1</v>
      </c>
      <c r="S395" s="533">
        <v>0</v>
      </c>
      <c r="T395" s="533">
        <v>4</v>
      </c>
      <c r="U395" s="534">
        <v>0</v>
      </c>
      <c r="V395" s="534">
        <v>0</v>
      </c>
      <c r="W395" s="534">
        <v>0</v>
      </c>
      <c r="X395" s="534">
        <v>0</v>
      </c>
      <c r="Y395" s="534">
        <v>0</v>
      </c>
      <c r="Z395" s="534">
        <v>0</v>
      </c>
      <c r="AA395" s="565">
        <v>24</v>
      </c>
      <c r="AB395" s="534">
        <v>10</v>
      </c>
      <c r="AC395" s="534">
        <v>25</v>
      </c>
      <c r="AD395" s="534">
        <v>0</v>
      </c>
      <c r="AE395" s="534">
        <v>0</v>
      </c>
      <c r="AF395" s="534">
        <v>1</v>
      </c>
      <c r="AG395" s="534">
        <v>0</v>
      </c>
      <c r="AH395" s="534">
        <v>0</v>
      </c>
      <c r="AI395" s="534">
        <v>0</v>
      </c>
      <c r="AJ395" s="566">
        <v>1</v>
      </c>
      <c r="AK395" s="535">
        <v>0</v>
      </c>
      <c r="AL395" s="535">
        <v>14</v>
      </c>
      <c r="AM395" s="535">
        <v>14</v>
      </c>
      <c r="AN395" s="535">
        <v>0</v>
      </c>
      <c r="AO395" s="536">
        <v>0</v>
      </c>
      <c r="AP395" s="573">
        <v>0</v>
      </c>
      <c r="AQ395" s="574">
        <v>104</v>
      </c>
      <c r="AR395" s="538">
        <v>104</v>
      </c>
      <c r="AS395" s="571">
        <v>104</v>
      </c>
      <c r="AT395" s="527">
        <v>0</v>
      </c>
      <c r="AU395" s="568">
        <v>12</v>
      </c>
      <c r="AV395" s="535">
        <v>1</v>
      </c>
      <c r="AW395" s="535">
        <v>15</v>
      </c>
      <c r="AX395" s="535">
        <v>104</v>
      </c>
      <c r="AY395" s="535">
        <v>2</v>
      </c>
      <c r="AZ395" s="535">
        <v>0</v>
      </c>
      <c r="BA395" s="422"/>
      <c r="BB395" s="516"/>
      <c r="BC395" s="516">
        <v>8</v>
      </c>
      <c r="BD395" s="516">
        <v>14</v>
      </c>
      <c r="BE395" s="516">
        <v>3</v>
      </c>
      <c r="BF395" s="516"/>
      <c r="BG395" s="516"/>
      <c r="BH395" s="422"/>
      <c r="BI395" s="517">
        <f t="shared" si="15"/>
        <v>0</v>
      </c>
      <c r="BJ395" s="516">
        <v>104</v>
      </c>
      <c r="BK395" s="516">
        <v>1</v>
      </c>
      <c r="BL395" s="516">
        <v>1</v>
      </c>
      <c r="BM395" s="516">
        <v>0</v>
      </c>
      <c r="BN395" s="422" t="s">
        <v>16296</v>
      </c>
      <c r="BO395" s="530">
        <v>2.2925</v>
      </c>
      <c r="BP395" s="517">
        <f t="shared" si="16"/>
        <v>0</v>
      </c>
      <c r="BQ395" s="516">
        <v>104</v>
      </c>
      <c r="BR395" s="516">
        <v>2</v>
      </c>
      <c r="BS395" s="516">
        <v>2</v>
      </c>
      <c r="BT395" s="516">
        <v>0</v>
      </c>
      <c r="BU395" s="541" t="s">
        <v>16229</v>
      </c>
      <c r="BV395" s="516">
        <v>1</v>
      </c>
      <c r="BW395" s="516">
        <v>2</v>
      </c>
      <c r="BX395" s="516">
        <v>2</v>
      </c>
      <c r="BY395" s="516">
        <v>8</v>
      </c>
      <c r="BZ395" s="422"/>
      <c r="CA395" s="516"/>
      <c r="CB395" s="520" t="s">
        <v>16280</v>
      </c>
      <c r="CC395" s="520" t="s">
        <v>16278</v>
      </c>
      <c r="CD395" s="520"/>
      <c r="CE395" s="520"/>
      <c r="CF395" s="520" t="s">
        <v>16281</v>
      </c>
      <c r="CG395" s="548"/>
    </row>
    <row r="396" spans="1:85" ht="16.5" customHeight="1">
      <c r="A396" s="80">
        <v>392</v>
      </c>
      <c r="B396" s="86" t="s">
        <v>1554</v>
      </c>
      <c r="C396" s="88" t="s">
        <v>28</v>
      </c>
      <c r="D396" s="86" t="s">
        <v>2233</v>
      </c>
      <c r="E396" s="86" t="s">
        <v>1516</v>
      </c>
      <c r="F396" s="89" t="s">
        <v>730</v>
      </c>
      <c r="G396" s="90" t="s">
        <v>1555</v>
      </c>
      <c r="H396" s="512">
        <v>4</v>
      </c>
      <c r="I396" s="390" t="s">
        <v>4508</v>
      </c>
      <c r="J396" s="390"/>
      <c r="K396" s="88" t="s">
        <v>5123</v>
      </c>
      <c r="L396" s="531">
        <v>0</v>
      </c>
      <c r="M396" s="532">
        <v>1</v>
      </c>
      <c r="N396" s="532">
        <v>1</v>
      </c>
      <c r="O396" s="564">
        <v>7</v>
      </c>
      <c r="P396" s="533">
        <v>0</v>
      </c>
      <c r="Q396" s="533">
        <v>1</v>
      </c>
      <c r="R396" s="564">
        <v>2</v>
      </c>
      <c r="S396" s="533">
        <v>0</v>
      </c>
      <c r="T396" s="533">
        <v>0</v>
      </c>
      <c r="U396" s="534">
        <v>0</v>
      </c>
      <c r="V396" s="534">
        <v>0</v>
      </c>
      <c r="W396" s="534">
        <v>0</v>
      </c>
      <c r="X396" s="534">
        <v>0</v>
      </c>
      <c r="Y396" s="534">
        <v>0</v>
      </c>
      <c r="Z396" s="534">
        <v>0</v>
      </c>
      <c r="AA396" s="565">
        <v>0</v>
      </c>
      <c r="AB396" s="534">
        <v>1</v>
      </c>
      <c r="AC396" s="534">
        <v>0</v>
      </c>
      <c r="AD396" s="534">
        <v>16</v>
      </c>
      <c r="AE396" s="534">
        <v>1</v>
      </c>
      <c r="AF396" s="534">
        <v>0</v>
      </c>
      <c r="AG396" s="534">
        <v>2</v>
      </c>
      <c r="AH396" s="534">
        <v>0</v>
      </c>
      <c r="AI396" s="534">
        <v>0</v>
      </c>
      <c r="AJ396" s="566">
        <v>1</v>
      </c>
      <c r="AK396" s="535">
        <v>0</v>
      </c>
      <c r="AL396" s="535">
        <v>4</v>
      </c>
      <c r="AM396" s="535">
        <v>4</v>
      </c>
      <c r="AN396" s="535">
        <v>0</v>
      </c>
      <c r="AO396" s="536">
        <v>0</v>
      </c>
      <c r="AP396" s="573">
        <v>0</v>
      </c>
      <c r="AQ396" s="574">
        <v>11</v>
      </c>
      <c r="AR396" s="538">
        <v>11</v>
      </c>
      <c r="AS396" s="571">
        <v>11</v>
      </c>
      <c r="AT396" s="527">
        <v>0</v>
      </c>
      <c r="AU396" s="568">
        <v>5</v>
      </c>
      <c r="AV396" s="535">
        <v>1</v>
      </c>
      <c r="AW396" s="535">
        <v>3</v>
      </c>
      <c r="AX396" s="535">
        <v>11</v>
      </c>
      <c r="AY396" s="535">
        <v>2</v>
      </c>
      <c r="AZ396" s="535">
        <v>0</v>
      </c>
      <c r="BA396" s="422"/>
      <c r="BB396" s="516"/>
      <c r="BC396" s="516">
        <v>7</v>
      </c>
      <c r="BD396" s="516">
        <v>4</v>
      </c>
      <c r="BE396" s="516">
        <v>3</v>
      </c>
      <c r="BF396" s="516">
        <v>3</v>
      </c>
      <c r="BG396" s="516">
        <v>3</v>
      </c>
      <c r="BH396" s="422" t="s">
        <v>16228</v>
      </c>
      <c r="BI396" s="517">
        <f t="shared" si="15"/>
        <v>0</v>
      </c>
      <c r="BJ396" s="516">
        <v>11</v>
      </c>
      <c r="BK396" s="516">
        <v>1</v>
      </c>
      <c r="BL396" s="516">
        <v>1</v>
      </c>
      <c r="BM396" s="516">
        <v>0</v>
      </c>
      <c r="BN396" s="422" t="s">
        <v>16266</v>
      </c>
      <c r="BO396" s="530">
        <v>0.5</v>
      </c>
      <c r="BP396" s="517">
        <f t="shared" si="16"/>
        <v>0</v>
      </c>
      <c r="BQ396" s="516">
        <v>11</v>
      </c>
      <c r="BR396" s="516">
        <v>0</v>
      </c>
      <c r="BS396" s="516"/>
      <c r="BT396" s="516"/>
      <c r="BU396" s="541" t="s">
        <v>16229</v>
      </c>
      <c r="BV396" s="516">
        <v>1</v>
      </c>
      <c r="BW396" s="516">
        <v>1</v>
      </c>
      <c r="BX396" s="516">
        <v>2</v>
      </c>
      <c r="BY396" s="516">
        <v>8</v>
      </c>
      <c r="BZ396" s="422" t="s">
        <v>16287</v>
      </c>
      <c r="CA396" s="516"/>
      <c r="CB396" s="520" t="s">
        <v>16280</v>
      </c>
      <c r="CC396" s="520" t="s">
        <v>16280</v>
      </c>
      <c r="CD396" s="520" t="s">
        <v>16280</v>
      </c>
      <c r="CE396" s="520"/>
      <c r="CF396" s="520" t="s">
        <v>16289</v>
      </c>
      <c r="CG396" s="548"/>
    </row>
    <row r="397" spans="1:85" ht="16.5" customHeight="1">
      <c r="A397" s="80">
        <v>393</v>
      </c>
      <c r="B397" s="86" t="s">
        <v>1556</v>
      </c>
      <c r="C397" s="88" t="s">
        <v>28</v>
      </c>
      <c r="D397" s="86" t="s">
        <v>2233</v>
      </c>
      <c r="E397" s="86" t="s">
        <v>1516</v>
      </c>
      <c r="F397" s="87" t="s">
        <v>727</v>
      </c>
      <c r="G397" s="90" t="s">
        <v>1557</v>
      </c>
      <c r="H397" s="512">
        <v>4</v>
      </c>
      <c r="I397" s="390" t="s">
        <v>2353</v>
      </c>
      <c r="J397" s="390"/>
      <c r="K397" s="88" t="s">
        <v>5123</v>
      </c>
      <c r="L397" s="531">
        <v>2</v>
      </c>
      <c r="M397" s="532">
        <v>1</v>
      </c>
      <c r="N397" s="532">
        <v>1</v>
      </c>
      <c r="O397" s="564">
        <v>10</v>
      </c>
      <c r="P397" s="533">
        <v>0</v>
      </c>
      <c r="Q397" s="533">
        <v>1</v>
      </c>
      <c r="R397" s="564">
        <v>5</v>
      </c>
      <c r="S397" s="533">
        <v>0</v>
      </c>
      <c r="T397" s="533">
        <v>0</v>
      </c>
      <c r="U397" s="534">
        <v>0</v>
      </c>
      <c r="V397" s="534">
        <v>0</v>
      </c>
      <c r="W397" s="534">
        <v>0</v>
      </c>
      <c r="X397" s="534">
        <v>0</v>
      </c>
      <c r="Y397" s="534">
        <v>0</v>
      </c>
      <c r="Z397" s="534">
        <v>0</v>
      </c>
      <c r="AA397" s="565">
        <v>1</v>
      </c>
      <c r="AB397" s="534">
        <v>1</v>
      </c>
      <c r="AC397" s="534">
        <v>0</v>
      </c>
      <c r="AD397" s="534">
        <v>2</v>
      </c>
      <c r="AE397" s="534">
        <v>0</v>
      </c>
      <c r="AF397" s="534">
        <v>0</v>
      </c>
      <c r="AG397" s="534">
        <v>28</v>
      </c>
      <c r="AH397" s="534">
        <v>0</v>
      </c>
      <c r="AI397" s="534">
        <v>0</v>
      </c>
      <c r="AJ397" s="566">
        <v>1</v>
      </c>
      <c r="AK397" s="535">
        <v>0</v>
      </c>
      <c r="AL397" s="535">
        <v>4</v>
      </c>
      <c r="AM397" s="535">
        <v>4</v>
      </c>
      <c r="AN397" s="535">
        <v>0</v>
      </c>
      <c r="AO397" s="536">
        <v>0</v>
      </c>
      <c r="AP397" s="573">
        <v>0</v>
      </c>
      <c r="AQ397" s="574">
        <v>14</v>
      </c>
      <c r="AR397" s="538">
        <v>14</v>
      </c>
      <c r="AS397" s="571">
        <v>14</v>
      </c>
      <c r="AT397" s="527">
        <v>0</v>
      </c>
      <c r="AU397" s="568">
        <v>6</v>
      </c>
      <c r="AV397" s="535">
        <v>1</v>
      </c>
      <c r="AW397" s="535">
        <v>5</v>
      </c>
      <c r="AX397" s="535">
        <v>15</v>
      </c>
      <c r="AY397" s="535">
        <v>2</v>
      </c>
      <c r="AZ397" s="535">
        <v>0</v>
      </c>
      <c r="BA397" s="422"/>
      <c r="BB397" s="516"/>
      <c r="BC397" s="516">
        <v>15</v>
      </c>
      <c r="BD397" s="516">
        <v>8</v>
      </c>
      <c r="BE397" s="516">
        <v>8</v>
      </c>
      <c r="BF397" s="516">
        <v>8</v>
      </c>
      <c r="BG397" s="516">
        <v>8</v>
      </c>
      <c r="BH397" s="541" t="s">
        <v>16228</v>
      </c>
      <c r="BI397" s="517">
        <f t="shared" si="15"/>
        <v>-1</v>
      </c>
      <c r="BJ397" s="516">
        <v>15</v>
      </c>
      <c r="BK397" s="516">
        <v>8</v>
      </c>
      <c r="BL397" s="516">
        <v>8</v>
      </c>
      <c r="BM397" s="516">
        <v>8</v>
      </c>
      <c r="BN397" s="422" t="s">
        <v>16297</v>
      </c>
      <c r="BO397" s="530">
        <v>1.2553000000000001</v>
      </c>
      <c r="BP397" s="517">
        <f t="shared" si="16"/>
        <v>0</v>
      </c>
      <c r="BQ397" s="516">
        <v>14</v>
      </c>
      <c r="BR397" s="516">
        <v>2</v>
      </c>
      <c r="BS397" s="516">
        <v>2</v>
      </c>
      <c r="BT397" s="516">
        <v>0</v>
      </c>
      <c r="BU397" s="539" t="s">
        <v>16229</v>
      </c>
      <c r="BV397" s="516">
        <v>1</v>
      </c>
      <c r="BW397" s="516">
        <v>2</v>
      </c>
      <c r="BX397" s="516">
        <v>0</v>
      </c>
      <c r="BY397" s="516">
        <v>10</v>
      </c>
      <c r="BZ397" s="541" t="s">
        <v>16288</v>
      </c>
      <c r="CA397" s="516"/>
      <c r="CB397" s="520" t="s">
        <v>16290</v>
      </c>
      <c r="CC397" s="520" t="s">
        <v>16290</v>
      </c>
      <c r="CD397" s="520" t="s">
        <v>16291</v>
      </c>
      <c r="CE397" s="520"/>
      <c r="CF397" s="520" t="s">
        <v>16292</v>
      </c>
      <c r="CG397" s="548"/>
    </row>
    <row r="398" spans="1:85" ht="16.5" customHeight="1">
      <c r="A398" s="81">
        <v>394</v>
      </c>
      <c r="B398" s="86" t="s">
        <v>1558</v>
      </c>
      <c r="C398" s="88" t="s">
        <v>28</v>
      </c>
      <c r="D398" s="86" t="s">
        <v>2233</v>
      </c>
      <c r="E398" s="86" t="s">
        <v>1516</v>
      </c>
      <c r="F398" s="91" t="s">
        <v>724</v>
      </c>
      <c r="G398" s="90" t="s">
        <v>1559</v>
      </c>
      <c r="H398" s="512">
        <v>3</v>
      </c>
      <c r="I398" s="390" t="s">
        <v>26</v>
      </c>
      <c r="J398" s="390" t="s">
        <v>35</v>
      </c>
      <c r="K398" s="88" t="s">
        <v>5123</v>
      </c>
      <c r="L398" s="559">
        <v>3</v>
      </c>
      <c r="M398" s="532">
        <v>1</v>
      </c>
      <c r="N398" s="532">
        <v>1</v>
      </c>
      <c r="O398" s="564">
        <v>36</v>
      </c>
      <c r="P398" s="533">
        <v>13</v>
      </c>
      <c r="Q398" s="533">
        <v>2</v>
      </c>
      <c r="R398" s="564">
        <v>5</v>
      </c>
      <c r="S398" s="533">
        <v>1</v>
      </c>
      <c r="T398" s="533">
        <v>0</v>
      </c>
      <c r="U398" s="534">
        <v>19</v>
      </c>
      <c r="V398" s="534">
        <v>12</v>
      </c>
      <c r="W398" s="534">
        <v>0</v>
      </c>
      <c r="X398" s="534">
        <v>19</v>
      </c>
      <c r="Y398" s="534">
        <v>12</v>
      </c>
      <c r="Z398" s="534">
        <v>0</v>
      </c>
      <c r="AA398" s="565">
        <v>60</v>
      </c>
      <c r="AB398" s="534">
        <v>14</v>
      </c>
      <c r="AC398" s="534">
        <v>3</v>
      </c>
      <c r="AD398" s="534">
        <v>0</v>
      </c>
      <c r="AE398" s="534">
        <v>0</v>
      </c>
      <c r="AF398" s="534">
        <v>0</v>
      </c>
      <c r="AG398" s="534">
        <v>0</v>
      </c>
      <c r="AH398" s="534">
        <v>0</v>
      </c>
      <c r="AI398" s="534">
        <v>0</v>
      </c>
      <c r="AJ398" s="566">
        <v>1</v>
      </c>
      <c r="AK398" s="535">
        <v>0</v>
      </c>
      <c r="AL398" s="535">
        <v>11</v>
      </c>
      <c r="AM398" s="535">
        <v>11</v>
      </c>
      <c r="AN398" s="535">
        <v>0</v>
      </c>
      <c r="AO398" s="536">
        <v>0</v>
      </c>
      <c r="AP398" s="573">
        <v>0</v>
      </c>
      <c r="AQ398" s="574">
        <v>66</v>
      </c>
      <c r="AR398" s="538">
        <v>66</v>
      </c>
      <c r="AS398" s="571">
        <v>66</v>
      </c>
      <c r="AT398" s="527">
        <v>0</v>
      </c>
      <c r="AU398" s="568">
        <v>14</v>
      </c>
      <c r="AV398" s="535">
        <v>1</v>
      </c>
      <c r="AW398" s="535">
        <v>11</v>
      </c>
      <c r="AX398" s="535">
        <v>66</v>
      </c>
      <c r="AY398" s="535">
        <v>2</v>
      </c>
      <c r="AZ398" s="535">
        <v>0</v>
      </c>
      <c r="BA398" s="422"/>
      <c r="BB398" s="516"/>
      <c r="BC398" s="516">
        <v>18</v>
      </c>
      <c r="BD398" s="516">
        <v>11</v>
      </c>
      <c r="BE398" s="516">
        <v>5</v>
      </c>
      <c r="BF398" s="516">
        <v>5</v>
      </c>
      <c r="BG398" s="516">
        <v>5</v>
      </c>
      <c r="BH398" s="541" t="s">
        <v>16228</v>
      </c>
      <c r="BI398" s="517">
        <f t="shared" si="15"/>
        <v>0</v>
      </c>
      <c r="BJ398" s="516">
        <v>66</v>
      </c>
      <c r="BK398" s="516">
        <v>4</v>
      </c>
      <c r="BL398" s="516">
        <v>4</v>
      </c>
      <c r="BM398" s="516">
        <v>0</v>
      </c>
      <c r="BN398" s="422" t="s">
        <v>16265</v>
      </c>
      <c r="BO398" s="530">
        <v>2.4066999999999998</v>
      </c>
      <c r="BP398" s="517">
        <f t="shared" si="16"/>
        <v>0</v>
      </c>
      <c r="BQ398" s="516">
        <v>66</v>
      </c>
      <c r="BR398" s="516">
        <v>8</v>
      </c>
      <c r="BS398" s="516">
        <v>8</v>
      </c>
      <c r="BT398" s="516">
        <v>0</v>
      </c>
      <c r="BU398" s="541" t="s">
        <v>16229</v>
      </c>
      <c r="BV398" s="516">
        <v>1</v>
      </c>
      <c r="BW398" s="516">
        <v>2</v>
      </c>
      <c r="BX398" s="516">
        <v>2</v>
      </c>
      <c r="BY398" s="516">
        <v>8</v>
      </c>
      <c r="BZ398" s="422"/>
      <c r="CA398" s="516"/>
      <c r="CB398" s="520" t="s">
        <v>16285</v>
      </c>
      <c r="CC398" s="520" t="s">
        <v>16285</v>
      </c>
      <c r="CD398" s="520" t="s">
        <v>16286</v>
      </c>
      <c r="CE398" s="520"/>
      <c r="CF398" s="520" t="s">
        <v>16293</v>
      </c>
      <c r="CG398" s="548"/>
    </row>
    <row r="399" spans="1:85" ht="16.5" customHeight="1">
      <c r="A399" s="80">
        <v>395</v>
      </c>
      <c r="B399" s="86" t="s">
        <v>1560</v>
      </c>
      <c r="C399" s="88" t="s">
        <v>28</v>
      </c>
      <c r="D399" s="86" t="s">
        <v>2233</v>
      </c>
      <c r="E399" s="86" t="s">
        <v>1516</v>
      </c>
      <c r="F399" s="89" t="s">
        <v>730</v>
      </c>
      <c r="G399" s="90" t="s">
        <v>1561</v>
      </c>
      <c r="H399" s="512">
        <v>4</v>
      </c>
      <c r="I399" s="390" t="s">
        <v>26</v>
      </c>
      <c r="J399" s="390" t="s">
        <v>35</v>
      </c>
      <c r="K399" s="88" t="s">
        <v>5123</v>
      </c>
      <c r="L399" s="531">
        <v>3</v>
      </c>
      <c r="M399" s="532">
        <v>1</v>
      </c>
      <c r="N399" s="532">
        <v>1</v>
      </c>
      <c r="O399" s="564">
        <v>16</v>
      </c>
      <c r="P399" s="533">
        <v>0</v>
      </c>
      <c r="Q399" s="533">
        <v>1</v>
      </c>
      <c r="R399" s="564">
        <v>6</v>
      </c>
      <c r="S399" s="533">
        <v>0</v>
      </c>
      <c r="T399" s="533">
        <v>0</v>
      </c>
      <c r="U399" s="534">
        <v>15</v>
      </c>
      <c r="V399" s="534">
        <v>0</v>
      </c>
      <c r="W399" s="534">
        <v>0</v>
      </c>
      <c r="X399" s="534">
        <v>15</v>
      </c>
      <c r="Y399" s="534">
        <v>0</v>
      </c>
      <c r="Z399" s="534">
        <v>0</v>
      </c>
      <c r="AA399" s="565">
        <v>22</v>
      </c>
      <c r="AB399" s="534">
        <v>1</v>
      </c>
      <c r="AC399" s="534">
        <v>0</v>
      </c>
      <c r="AD399" s="534">
        <v>3</v>
      </c>
      <c r="AE399" s="534">
        <v>0</v>
      </c>
      <c r="AF399" s="534">
        <v>0</v>
      </c>
      <c r="AG399" s="534">
        <v>3</v>
      </c>
      <c r="AH399" s="534">
        <v>0</v>
      </c>
      <c r="AI399" s="534">
        <v>0</v>
      </c>
      <c r="AJ399" s="566">
        <v>1</v>
      </c>
      <c r="AK399" s="535">
        <v>0</v>
      </c>
      <c r="AL399" s="535">
        <v>6</v>
      </c>
      <c r="AM399" s="535">
        <v>6</v>
      </c>
      <c r="AN399" s="535">
        <v>0</v>
      </c>
      <c r="AO399" s="536">
        <v>0</v>
      </c>
      <c r="AP399" s="573">
        <v>0</v>
      </c>
      <c r="AQ399" s="574">
        <v>51</v>
      </c>
      <c r="AR399" s="538">
        <v>49</v>
      </c>
      <c r="AS399" s="571">
        <v>49</v>
      </c>
      <c r="AT399" s="527">
        <v>2</v>
      </c>
      <c r="AU399" s="568">
        <v>13</v>
      </c>
      <c r="AV399" s="535">
        <v>6</v>
      </c>
      <c r="AW399" s="535">
        <v>0</v>
      </c>
      <c r="AX399" s="535">
        <v>49</v>
      </c>
      <c r="AY399" s="535">
        <v>2</v>
      </c>
      <c r="AZ399" s="535">
        <v>0</v>
      </c>
      <c r="BA399" s="422"/>
      <c r="BB399" s="516"/>
      <c r="BC399" s="516">
        <v>9</v>
      </c>
      <c r="BD399" s="516">
        <v>6</v>
      </c>
      <c r="BE399" s="516">
        <v>3</v>
      </c>
      <c r="BF399" s="516">
        <v>3</v>
      </c>
      <c r="BG399" s="516">
        <v>0</v>
      </c>
      <c r="BH399" s="541" t="s">
        <v>16228</v>
      </c>
      <c r="BI399" s="517">
        <f t="shared" si="15"/>
        <v>0</v>
      </c>
      <c r="BJ399" s="516">
        <v>49</v>
      </c>
      <c r="BK399" s="516">
        <v>0</v>
      </c>
      <c r="BL399" s="516"/>
      <c r="BM399" s="516"/>
      <c r="BN399" s="422" t="s">
        <v>16266</v>
      </c>
      <c r="BO399" s="530">
        <v>1.3277000000000001</v>
      </c>
      <c r="BP399" s="517">
        <f t="shared" si="16"/>
        <v>0</v>
      </c>
      <c r="BQ399" s="516">
        <v>49</v>
      </c>
      <c r="BR399" s="516">
        <v>7</v>
      </c>
      <c r="BS399" s="516">
        <v>7</v>
      </c>
      <c r="BT399" s="516">
        <v>0</v>
      </c>
      <c r="BU399" s="541" t="s">
        <v>16229</v>
      </c>
      <c r="BV399" s="516">
        <v>1</v>
      </c>
      <c r="BW399" s="516">
        <v>1</v>
      </c>
      <c r="BX399" s="516">
        <v>6</v>
      </c>
      <c r="BY399" s="516">
        <v>4</v>
      </c>
      <c r="BZ399" s="422"/>
      <c r="CA399" s="516"/>
      <c r="CB399" s="74"/>
      <c r="CC399" s="74"/>
      <c r="CD399" s="74"/>
      <c r="CE399" s="74"/>
      <c r="CF399" s="74"/>
      <c r="CG399" s="548"/>
    </row>
    <row r="400" spans="1:85" ht="16.5" customHeight="1">
      <c r="A400" s="80">
        <v>396</v>
      </c>
      <c r="B400" s="86" t="s">
        <v>1562</v>
      </c>
      <c r="C400" s="88" t="s">
        <v>28</v>
      </c>
      <c r="D400" s="86" t="s">
        <v>2233</v>
      </c>
      <c r="E400" s="86" t="s">
        <v>1516</v>
      </c>
      <c r="F400" s="87" t="s">
        <v>727</v>
      </c>
      <c r="G400" s="90" t="s">
        <v>1563</v>
      </c>
      <c r="H400" s="512">
        <v>3</v>
      </c>
      <c r="I400" s="390" t="s">
        <v>26</v>
      </c>
      <c r="J400" s="390"/>
      <c r="K400" s="88" t="s">
        <v>5126</v>
      </c>
      <c r="L400" s="531">
        <v>2</v>
      </c>
      <c r="M400" s="532">
        <v>1</v>
      </c>
      <c r="N400" s="532">
        <v>1</v>
      </c>
      <c r="O400" s="564">
        <v>8</v>
      </c>
      <c r="P400" s="533">
        <v>3</v>
      </c>
      <c r="Q400" s="533">
        <v>0</v>
      </c>
      <c r="R400" s="564">
        <v>0</v>
      </c>
      <c r="S400" s="533">
        <v>0</v>
      </c>
      <c r="T400" s="533">
        <v>0</v>
      </c>
      <c r="U400" s="534">
        <v>0</v>
      </c>
      <c r="V400" s="534">
        <v>0</v>
      </c>
      <c r="W400" s="534">
        <v>0</v>
      </c>
      <c r="X400" s="534">
        <v>0</v>
      </c>
      <c r="Y400" s="534">
        <v>0</v>
      </c>
      <c r="Z400" s="534">
        <v>0</v>
      </c>
      <c r="AA400" s="565">
        <v>5</v>
      </c>
      <c r="AB400" s="534">
        <v>0</v>
      </c>
      <c r="AC400" s="534">
        <v>0</v>
      </c>
      <c r="AD400" s="534">
        <v>0</v>
      </c>
      <c r="AE400" s="534">
        <v>0</v>
      </c>
      <c r="AF400" s="534">
        <v>0</v>
      </c>
      <c r="AG400" s="534">
        <v>0</v>
      </c>
      <c r="AH400" s="534">
        <v>0</v>
      </c>
      <c r="AI400" s="534">
        <v>0</v>
      </c>
      <c r="AJ400" s="566">
        <v>1</v>
      </c>
      <c r="AK400" s="535">
        <v>0</v>
      </c>
      <c r="AL400" s="535">
        <v>5</v>
      </c>
      <c r="AM400" s="535">
        <v>5</v>
      </c>
      <c r="AN400" s="535">
        <v>0</v>
      </c>
      <c r="AO400" s="536">
        <v>0</v>
      </c>
      <c r="AP400" s="573">
        <v>7</v>
      </c>
      <c r="AQ400" s="574">
        <v>17</v>
      </c>
      <c r="AR400" s="538">
        <v>18</v>
      </c>
      <c r="AS400" s="571">
        <v>17</v>
      </c>
      <c r="AT400" s="527">
        <v>7</v>
      </c>
      <c r="AU400" s="568">
        <v>9</v>
      </c>
      <c r="AV400" s="535">
        <v>0</v>
      </c>
      <c r="AW400" s="535">
        <v>7</v>
      </c>
      <c r="AX400" s="535">
        <v>16</v>
      </c>
      <c r="AY400" s="535">
        <v>2</v>
      </c>
      <c r="AZ400" s="535">
        <v>0</v>
      </c>
      <c r="BA400" s="422"/>
      <c r="BB400" s="516"/>
      <c r="BC400" s="516">
        <v>10</v>
      </c>
      <c r="BD400" s="516">
        <v>5</v>
      </c>
      <c r="BE400" s="516">
        <v>0</v>
      </c>
      <c r="BF400" s="516"/>
      <c r="BG400" s="516"/>
      <c r="BH400" s="541" t="s">
        <v>16229</v>
      </c>
      <c r="BI400" s="517">
        <f t="shared" si="15"/>
        <v>0</v>
      </c>
      <c r="BJ400" s="516">
        <v>17</v>
      </c>
      <c r="BK400" s="516">
        <v>0</v>
      </c>
      <c r="BL400" s="516"/>
      <c r="BM400" s="516"/>
      <c r="BN400" s="422" t="s">
        <v>16265</v>
      </c>
      <c r="BO400" s="530">
        <v>1</v>
      </c>
      <c r="BP400" s="517">
        <f t="shared" si="16"/>
        <v>0</v>
      </c>
      <c r="BQ400" s="516">
        <v>17</v>
      </c>
      <c r="BR400" s="516">
        <v>0</v>
      </c>
      <c r="BS400" s="516"/>
      <c r="BT400" s="516"/>
      <c r="BU400" s="541" t="s">
        <v>16229</v>
      </c>
      <c r="BV400" s="516">
        <v>1</v>
      </c>
      <c r="BW400" s="516">
        <v>1</v>
      </c>
      <c r="BX400" s="516">
        <v>6</v>
      </c>
      <c r="BY400" s="516">
        <v>4</v>
      </c>
      <c r="BZ400" s="422"/>
      <c r="CA400" s="516"/>
      <c r="CB400" s="520"/>
      <c r="CC400" s="520"/>
      <c r="CD400" s="520"/>
      <c r="CE400" s="520"/>
      <c r="CF400" s="520"/>
      <c r="CG400" s="548"/>
    </row>
    <row r="401" spans="1:85" ht="16.5" customHeight="1">
      <c r="A401" s="81">
        <v>397</v>
      </c>
      <c r="B401" s="86" t="s">
        <v>1564</v>
      </c>
      <c r="C401" s="88" t="s">
        <v>28</v>
      </c>
      <c r="D401" s="86" t="s">
        <v>2233</v>
      </c>
      <c r="E401" s="86" t="s">
        <v>1516</v>
      </c>
      <c r="F401" s="89" t="s">
        <v>730</v>
      </c>
      <c r="G401" s="90" t="s">
        <v>1565</v>
      </c>
      <c r="H401" s="512">
        <v>3</v>
      </c>
      <c r="I401" s="390" t="s">
        <v>26</v>
      </c>
      <c r="J401" s="390"/>
      <c r="K401" s="88" t="s">
        <v>5123</v>
      </c>
      <c r="L401" s="531">
        <v>2</v>
      </c>
      <c r="M401" s="532">
        <v>1</v>
      </c>
      <c r="N401" s="532">
        <v>1</v>
      </c>
      <c r="O401" s="564">
        <v>28</v>
      </c>
      <c r="P401" s="533">
        <v>11</v>
      </c>
      <c r="Q401" s="533">
        <v>1</v>
      </c>
      <c r="R401" s="564">
        <v>0</v>
      </c>
      <c r="S401" s="533">
        <v>0</v>
      </c>
      <c r="T401" s="533">
        <v>0</v>
      </c>
      <c r="U401" s="534">
        <v>0</v>
      </c>
      <c r="V401" s="534">
        <v>0</v>
      </c>
      <c r="W401" s="534">
        <v>0</v>
      </c>
      <c r="X401" s="534">
        <v>0</v>
      </c>
      <c r="Y401" s="534">
        <v>0</v>
      </c>
      <c r="Z401" s="534">
        <v>0</v>
      </c>
      <c r="AA401" s="565">
        <v>19</v>
      </c>
      <c r="AB401" s="534">
        <v>6</v>
      </c>
      <c r="AC401" s="534">
        <v>0</v>
      </c>
      <c r="AD401" s="534">
        <v>25</v>
      </c>
      <c r="AE401" s="534">
        <v>0</v>
      </c>
      <c r="AF401" s="534">
        <v>0</v>
      </c>
      <c r="AG401" s="534">
        <v>0</v>
      </c>
      <c r="AH401" s="534">
        <v>0</v>
      </c>
      <c r="AI401" s="534">
        <v>0</v>
      </c>
      <c r="AJ401" s="566">
        <v>1</v>
      </c>
      <c r="AK401" s="535">
        <v>0</v>
      </c>
      <c r="AL401" s="535">
        <v>8</v>
      </c>
      <c r="AM401" s="535">
        <v>4</v>
      </c>
      <c r="AN401" s="535">
        <v>4</v>
      </c>
      <c r="AO401" s="536">
        <v>0</v>
      </c>
      <c r="AP401" s="573">
        <v>32</v>
      </c>
      <c r="AQ401" s="574">
        <v>28</v>
      </c>
      <c r="AR401" s="538">
        <v>28</v>
      </c>
      <c r="AS401" s="571">
        <v>28</v>
      </c>
      <c r="AT401" s="527">
        <v>32</v>
      </c>
      <c r="AU401" s="568">
        <v>9</v>
      </c>
      <c r="AV401" s="535">
        <v>1</v>
      </c>
      <c r="AW401" s="535">
        <v>8</v>
      </c>
      <c r="AX401" s="535">
        <v>30</v>
      </c>
      <c r="AY401" s="535">
        <v>2</v>
      </c>
      <c r="AZ401" s="535">
        <v>0</v>
      </c>
      <c r="BA401" s="422"/>
      <c r="BB401" s="516"/>
      <c r="BC401" s="516">
        <v>3</v>
      </c>
      <c r="BD401" s="516">
        <v>8</v>
      </c>
      <c r="BE401" s="516">
        <v>0</v>
      </c>
      <c r="BF401" s="516"/>
      <c r="BG401" s="516"/>
      <c r="BH401" s="541" t="s">
        <v>16229</v>
      </c>
      <c r="BI401" s="517">
        <f t="shared" si="15"/>
        <v>0</v>
      </c>
      <c r="BJ401" s="516">
        <v>28</v>
      </c>
      <c r="BK401" s="516">
        <v>0</v>
      </c>
      <c r="BL401" s="516"/>
      <c r="BM401" s="516"/>
      <c r="BN401" s="422" t="s">
        <v>16265</v>
      </c>
      <c r="BO401" s="530">
        <v>0.32</v>
      </c>
      <c r="BP401" s="517">
        <f t="shared" si="16"/>
        <v>0</v>
      </c>
      <c r="BQ401" s="516">
        <v>28</v>
      </c>
      <c r="BR401" s="516">
        <v>0</v>
      </c>
      <c r="BS401" s="516"/>
      <c r="BT401" s="516"/>
      <c r="BU401" s="541" t="s">
        <v>16229</v>
      </c>
      <c r="BV401" s="516">
        <v>1</v>
      </c>
      <c r="BW401" s="516">
        <v>1</v>
      </c>
      <c r="BX401" s="516">
        <v>4</v>
      </c>
      <c r="BY401" s="516">
        <v>6</v>
      </c>
      <c r="BZ401" s="422"/>
      <c r="CA401" s="516"/>
      <c r="CB401" s="520"/>
      <c r="CC401" s="520"/>
      <c r="CD401" s="520"/>
      <c r="CE401" s="520"/>
      <c r="CF401" s="520"/>
      <c r="CG401" s="548"/>
    </row>
    <row r="402" spans="1:85" ht="16.5" customHeight="1">
      <c r="A402" s="80">
        <v>398</v>
      </c>
      <c r="B402" s="86" t="s">
        <v>1566</v>
      </c>
      <c r="C402" s="88" t="s">
        <v>28</v>
      </c>
      <c r="D402" s="86" t="s">
        <v>2233</v>
      </c>
      <c r="E402" s="86" t="s">
        <v>1516</v>
      </c>
      <c r="F402" s="87" t="s">
        <v>727</v>
      </c>
      <c r="G402" s="90" t="s">
        <v>1567</v>
      </c>
      <c r="H402" s="512">
        <v>3</v>
      </c>
      <c r="I402" s="390" t="s">
        <v>26</v>
      </c>
      <c r="J402" s="390"/>
      <c r="K402" s="88" t="s">
        <v>5123</v>
      </c>
      <c r="L402" s="529">
        <v>2</v>
      </c>
      <c r="M402" s="514">
        <v>1</v>
      </c>
      <c r="N402" s="514">
        <v>1</v>
      </c>
      <c r="O402" s="564">
        <v>15</v>
      </c>
      <c r="P402" s="523">
        <v>1</v>
      </c>
      <c r="Q402" s="523">
        <v>1</v>
      </c>
      <c r="R402" s="564">
        <v>11</v>
      </c>
      <c r="S402" s="523">
        <v>0</v>
      </c>
      <c r="T402" s="523">
        <v>0</v>
      </c>
      <c r="U402" s="524">
        <v>0</v>
      </c>
      <c r="V402" s="524">
        <v>0</v>
      </c>
      <c r="W402" s="524">
        <v>0</v>
      </c>
      <c r="X402" s="524">
        <v>0</v>
      </c>
      <c r="Y402" s="524">
        <v>0</v>
      </c>
      <c r="Z402" s="524">
        <v>0</v>
      </c>
      <c r="AA402" s="565">
        <v>17</v>
      </c>
      <c r="AB402" s="524">
        <v>3</v>
      </c>
      <c r="AC402" s="524">
        <v>0</v>
      </c>
      <c r="AD402" s="524">
        <v>30</v>
      </c>
      <c r="AE402" s="524">
        <v>1</v>
      </c>
      <c r="AF402" s="524">
        <v>0</v>
      </c>
      <c r="AG402" s="524">
        <v>0</v>
      </c>
      <c r="AH402" s="524">
        <v>0</v>
      </c>
      <c r="AI402" s="524">
        <v>0</v>
      </c>
      <c r="AJ402" s="566">
        <v>1</v>
      </c>
      <c r="AK402" s="515">
        <v>0</v>
      </c>
      <c r="AL402" s="515">
        <v>4</v>
      </c>
      <c r="AM402" s="515">
        <v>4</v>
      </c>
      <c r="AN402" s="515">
        <v>0</v>
      </c>
      <c r="AO402" s="525">
        <v>0</v>
      </c>
      <c r="AP402" s="573">
        <v>6</v>
      </c>
      <c r="AQ402" s="574">
        <v>21</v>
      </c>
      <c r="AR402" s="527">
        <v>21</v>
      </c>
      <c r="AS402" s="571">
        <v>21</v>
      </c>
      <c r="AT402" s="527">
        <v>6</v>
      </c>
      <c r="AU402" s="568">
        <v>8</v>
      </c>
      <c r="AV402" s="515">
        <v>1</v>
      </c>
      <c r="AW402" s="515">
        <v>5</v>
      </c>
      <c r="AX402" s="515">
        <v>21</v>
      </c>
      <c r="AY402" s="515">
        <v>2</v>
      </c>
      <c r="AZ402" s="515">
        <v>0</v>
      </c>
      <c r="BA402" s="422"/>
      <c r="BB402" s="516"/>
      <c r="BC402" s="516"/>
      <c r="BD402" s="516"/>
      <c r="BE402" s="516"/>
      <c r="BF402" s="516"/>
      <c r="BG402" s="516"/>
      <c r="BH402" s="422"/>
      <c r="BI402" s="517">
        <f t="shared" si="15"/>
        <v>21</v>
      </c>
      <c r="BJ402" s="516"/>
      <c r="BK402" s="516"/>
      <c r="BL402" s="516"/>
      <c r="BM402" s="516"/>
      <c r="BN402" s="422"/>
      <c r="BO402" s="530">
        <v>0.65079365079365004</v>
      </c>
      <c r="BP402" s="517">
        <f t="shared" si="16"/>
        <v>21</v>
      </c>
      <c r="BQ402" s="516"/>
      <c r="BR402" s="516"/>
      <c r="BS402" s="516"/>
      <c r="BT402" s="516"/>
      <c r="BU402" s="422"/>
      <c r="BV402" s="516"/>
      <c r="BW402" s="516"/>
      <c r="BX402" s="516"/>
      <c r="BY402" s="516"/>
      <c r="BZ402" s="422"/>
      <c r="CA402" s="516"/>
      <c r="CB402" s="520"/>
      <c r="CC402" s="520"/>
      <c r="CD402" s="520"/>
      <c r="CE402" s="520"/>
      <c r="CF402" s="520"/>
      <c r="CG402" s="548"/>
    </row>
    <row r="403" spans="1:85" ht="16.5" customHeight="1">
      <c r="A403" s="80">
        <v>399</v>
      </c>
      <c r="B403" s="86" t="s">
        <v>1568</v>
      </c>
      <c r="C403" s="88" t="s">
        <v>28</v>
      </c>
      <c r="D403" s="86" t="s">
        <v>2233</v>
      </c>
      <c r="E403" s="86" t="s">
        <v>1516</v>
      </c>
      <c r="F403" s="87" t="s">
        <v>727</v>
      </c>
      <c r="G403" s="90" t="s">
        <v>1569</v>
      </c>
      <c r="H403" s="512">
        <v>4</v>
      </c>
      <c r="I403" s="390" t="s">
        <v>2353</v>
      </c>
      <c r="J403" s="390"/>
      <c r="K403" s="88" t="s">
        <v>5123</v>
      </c>
      <c r="L403" s="529">
        <v>2</v>
      </c>
      <c r="M403" s="514">
        <v>1</v>
      </c>
      <c r="N403" s="514">
        <v>1</v>
      </c>
      <c r="O403" s="564">
        <v>14</v>
      </c>
      <c r="P403" s="523">
        <v>2</v>
      </c>
      <c r="Q403" s="523">
        <v>1</v>
      </c>
      <c r="R403" s="564">
        <v>13</v>
      </c>
      <c r="S403" s="523">
        <v>0</v>
      </c>
      <c r="T403" s="523">
        <v>0</v>
      </c>
      <c r="U403" s="524">
        <v>2</v>
      </c>
      <c r="V403" s="524">
        <v>0</v>
      </c>
      <c r="W403" s="524">
        <v>0</v>
      </c>
      <c r="X403" s="524">
        <v>2</v>
      </c>
      <c r="Y403" s="524">
        <v>0</v>
      </c>
      <c r="Z403" s="524">
        <v>0</v>
      </c>
      <c r="AA403" s="565">
        <v>3</v>
      </c>
      <c r="AB403" s="524">
        <v>1</v>
      </c>
      <c r="AC403" s="524">
        <v>0</v>
      </c>
      <c r="AD403" s="524">
        <v>46</v>
      </c>
      <c r="AE403" s="524">
        <v>3</v>
      </c>
      <c r="AF403" s="524">
        <v>0</v>
      </c>
      <c r="AG403" s="524">
        <v>0</v>
      </c>
      <c r="AH403" s="524">
        <v>0</v>
      </c>
      <c r="AI403" s="524">
        <v>0</v>
      </c>
      <c r="AJ403" s="566">
        <v>1</v>
      </c>
      <c r="AK403" s="515">
        <v>0</v>
      </c>
      <c r="AL403" s="515">
        <v>7</v>
      </c>
      <c r="AM403" s="515">
        <v>7</v>
      </c>
      <c r="AN403" s="515">
        <v>0</v>
      </c>
      <c r="AO403" s="525">
        <v>0</v>
      </c>
      <c r="AP403" s="573">
        <v>0</v>
      </c>
      <c r="AQ403" s="574">
        <v>25</v>
      </c>
      <c r="AR403" s="527">
        <v>25</v>
      </c>
      <c r="AS403" s="571">
        <v>25</v>
      </c>
      <c r="AT403" s="527">
        <v>0</v>
      </c>
      <c r="AU403" s="568">
        <v>6</v>
      </c>
      <c r="AV403" s="515">
        <v>1</v>
      </c>
      <c r="AW403" s="515">
        <v>8</v>
      </c>
      <c r="AX403" s="515">
        <v>25</v>
      </c>
      <c r="AY403" s="515">
        <v>2</v>
      </c>
      <c r="AZ403" s="515">
        <v>0</v>
      </c>
      <c r="BA403" s="422"/>
      <c r="BB403" s="516"/>
      <c r="BC403" s="516"/>
      <c r="BD403" s="516"/>
      <c r="BE403" s="516"/>
      <c r="BF403" s="516"/>
      <c r="BG403" s="516"/>
      <c r="BH403" s="422"/>
      <c r="BI403" s="517">
        <f t="shared" si="15"/>
        <v>25</v>
      </c>
      <c r="BJ403" s="516"/>
      <c r="BK403" s="516"/>
      <c r="BL403" s="516"/>
      <c r="BM403" s="516"/>
      <c r="BN403" s="422"/>
      <c r="BO403" s="530">
        <v>1.7627999999999999</v>
      </c>
      <c r="BP403" s="517">
        <f t="shared" si="16"/>
        <v>25</v>
      </c>
      <c r="BQ403" s="516"/>
      <c r="BR403" s="516"/>
      <c r="BS403" s="516"/>
      <c r="BT403" s="516"/>
      <c r="BU403" s="422"/>
      <c r="BV403" s="516"/>
      <c r="BW403" s="516"/>
      <c r="BX403" s="516"/>
      <c r="BY403" s="516"/>
      <c r="BZ403" s="422"/>
      <c r="CA403" s="516"/>
      <c r="CB403" s="520"/>
      <c r="CC403" s="520"/>
      <c r="CD403" s="520"/>
      <c r="CE403" s="520"/>
      <c r="CF403" s="520"/>
      <c r="CG403" s="548"/>
    </row>
    <row r="404" spans="1:85" ht="16.5" customHeight="1">
      <c r="A404" s="81">
        <v>400</v>
      </c>
      <c r="B404" s="86" t="s">
        <v>1570</v>
      </c>
      <c r="C404" s="88" t="s">
        <v>28</v>
      </c>
      <c r="D404" s="86" t="s">
        <v>2233</v>
      </c>
      <c r="E404" s="86" t="s">
        <v>1516</v>
      </c>
      <c r="F404" s="87" t="s">
        <v>727</v>
      </c>
      <c r="G404" s="90" t="s">
        <v>1571</v>
      </c>
      <c r="H404" s="512">
        <v>2</v>
      </c>
      <c r="I404" s="390" t="s">
        <v>26</v>
      </c>
      <c r="J404" s="391" t="s">
        <v>35</v>
      </c>
      <c r="K404" s="88" t="s">
        <v>5123</v>
      </c>
      <c r="L404" s="531">
        <v>3</v>
      </c>
      <c r="M404" s="532">
        <v>1</v>
      </c>
      <c r="N404" s="532">
        <v>1</v>
      </c>
      <c r="O404" s="564">
        <v>18</v>
      </c>
      <c r="P404" s="533">
        <v>7</v>
      </c>
      <c r="Q404" s="533">
        <v>1</v>
      </c>
      <c r="R404" s="564">
        <v>7</v>
      </c>
      <c r="S404" s="533">
        <v>0</v>
      </c>
      <c r="T404" s="533">
        <v>0</v>
      </c>
      <c r="U404" s="534">
        <v>24</v>
      </c>
      <c r="V404" s="534">
        <v>14</v>
      </c>
      <c r="W404" s="534">
        <v>0</v>
      </c>
      <c r="X404" s="534">
        <v>24</v>
      </c>
      <c r="Y404" s="534">
        <v>14</v>
      </c>
      <c r="Z404" s="534">
        <v>0</v>
      </c>
      <c r="AA404" s="565">
        <v>22</v>
      </c>
      <c r="AB404" s="534">
        <v>0</v>
      </c>
      <c r="AC404" s="534">
        <v>0</v>
      </c>
      <c r="AD404" s="534">
        <v>4</v>
      </c>
      <c r="AE404" s="534">
        <v>0</v>
      </c>
      <c r="AF404" s="534">
        <v>0</v>
      </c>
      <c r="AG404" s="534">
        <v>0</v>
      </c>
      <c r="AH404" s="534">
        <v>0</v>
      </c>
      <c r="AI404" s="534">
        <v>0</v>
      </c>
      <c r="AJ404" s="566">
        <v>1</v>
      </c>
      <c r="AK404" s="535">
        <v>0</v>
      </c>
      <c r="AL404" s="535">
        <v>11</v>
      </c>
      <c r="AM404" s="535">
        <v>11</v>
      </c>
      <c r="AN404" s="535">
        <v>0</v>
      </c>
      <c r="AO404" s="536">
        <v>0</v>
      </c>
      <c r="AP404" s="573">
        <v>9</v>
      </c>
      <c r="AQ404" s="574">
        <v>67</v>
      </c>
      <c r="AR404" s="538">
        <v>0</v>
      </c>
      <c r="AS404" s="571">
        <v>67</v>
      </c>
      <c r="AT404" s="527">
        <v>9</v>
      </c>
      <c r="AU404" s="568">
        <v>12</v>
      </c>
      <c r="AV404" s="535">
        <v>1</v>
      </c>
      <c r="AW404" s="535">
        <v>9</v>
      </c>
      <c r="AX404" s="535">
        <v>66</v>
      </c>
      <c r="AY404" s="535">
        <v>2</v>
      </c>
      <c r="AZ404" s="535">
        <v>0</v>
      </c>
      <c r="BA404" s="422"/>
      <c r="BB404" s="516"/>
      <c r="BC404" s="516">
        <v>26</v>
      </c>
      <c r="BD404" s="516">
        <v>11</v>
      </c>
      <c r="BE404" s="516">
        <v>9</v>
      </c>
      <c r="BF404" s="516">
        <v>9</v>
      </c>
      <c r="BG404" s="516">
        <v>9</v>
      </c>
      <c r="BH404" s="422" t="s">
        <v>16228</v>
      </c>
      <c r="BI404" s="517">
        <f t="shared" si="15"/>
        <v>1</v>
      </c>
      <c r="BJ404" s="516">
        <v>66</v>
      </c>
      <c r="BK404" s="516">
        <v>8</v>
      </c>
      <c r="BL404" s="516">
        <v>8</v>
      </c>
      <c r="BM404" s="516">
        <v>0</v>
      </c>
      <c r="BN404" s="422" t="s">
        <v>16265</v>
      </c>
      <c r="BO404" s="530">
        <v>0.61680000000000001</v>
      </c>
      <c r="BP404" s="517">
        <f t="shared" si="16"/>
        <v>1</v>
      </c>
      <c r="BQ404" s="516">
        <v>66</v>
      </c>
      <c r="BR404" s="516">
        <v>8</v>
      </c>
      <c r="BS404" s="516">
        <v>8</v>
      </c>
      <c r="BT404" s="516">
        <v>0</v>
      </c>
      <c r="BU404" s="541" t="s">
        <v>16229</v>
      </c>
      <c r="BV404" s="516">
        <v>1</v>
      </c>
      <c r="BW404" s="516">
        <v>1</v>
      </c>
      <c r="BX404" s="516">
        <v>7</v>
      </c>
      <c r="BY404" s="516">
        <v>3</v>
      </c>
      <c r="BZ404" s="422"/>
      <c r="CA404" s="516"/>
      <c r="CB404" s="520"/>
      <c r="CC404" s="520"/>
      <c r="CD404" s="520"/>
      <c r="CE404" s="520"/>
      <c r="CF404" s="520"/>
      <c r="CG404" s="548"/>
    </row>
    <row r="405" spans="1:85" ht="16.5" customHeight="1">
      <c r="A405" s="80">
        <v>401</v>
      </c>
      <c r="B405" s="86" t="s">
        <v>1572</v>
      </c>
      <c r="C405" s="88" t="s">
        <v>28</v>
      </c>
      <c r="D405" s="86" t="s">
        <v>2233</v>
      </c>
      <c r="E405" s="86" t="s">
        <v>1516</v>
      </c>
      <c r="F405" s="89" t="s">
        <v>730</v>
      </c>
      <c r="G405" s="90" t="s">
        <v>1573</v>
      </c>
      <c r="H405" s="512">
        <v>2</v>
      </c>
      <c r="I405" s="390" t="s">
        <v>26</v>
      </c>
      <c r="J405" s="390"/>
      <c r="K405" s="88" t="s">
        <v>5123</v>
      </c>
      <c r="L405" s="529">
        <v>2</v>
      </c>
      <c r="M405" s="514">
        <v>1</v>
      </c>
      <c r="N405" s="514">
        <v>1</v>
      </c>
      <c r="O405" s="564">
        <v>21</v>
      </c>
      <c r="P405" s="523">
        <v>13</v>
      </c>
      <c r="Q405" s="523">
        <v>1</v>
      </c>
      <c r="R405" s="564">
        <v>1</v>
      </c>
      <c r="S405" s="523">
        <v>0</v>
      </c>
      <c r="T405" s="523">
        <v>0</v>
      </c>
      <c r="U405" s="524">
        <v>1</v>
      </c>
      <c r="V405" s="524">
        <v>0</v>
      </c>
      <c r="W405" s="524">
        <v>0</v>
      </c>
      <c r="X405" s="524">
        <v>1</v>
      </c>
      <c r="Y405" s="524">
        <v>0</v>
      </c>
      <c r="Z405" s="524">
        <v>0</v>
      </c>
      <c r="AA405" s="565">
        <v>22</v>
      </c>
      <c r="AB405" s="524">
        <v>4</v>
      </c>
      <c r="AC405" s="524">
        <v>0</v>
      </c>
      <c r="AD405" s="524">
        <v>0</v>
      </c>
      <c r="AE405" s="524">
        <v>0</v>
      </c>
      <c r="AF405" s="524">
        <v>0</v>
      </c>
      <c r="AG405" s="524">
        <v>0</v>
      </c>
      <c r="AH405" s="524">
        <v>0</v>
      </c>
      <c r="AI405" s="524">
        <v>0</v>
      </c>
      <c r="AJ405" s="566">
        <v>1</v>
      </c>
      <c r="AK405" s="515">
        <v>0</v>
      </c>
      <c r="AL405" s="515">
        <v>10</v>
      </c>
      <c r="AM405" s="515">
        <v>10</v>
      </c>
      <c r="AN405" s="515">
        <v>0</v>
      </c>
      <c r="AO405" s="525">
        <v>0</v>
      </c>
      <c r="AP405" s="573">
        <v>0</v>
      </c>
      <c r="AQ405" s="574">
        <v>77</v>
      </c>
      <c r="AR405" s="527">
        <v>77</v>
      </c>
      <c r="AS405" s="571">
        <v>73</v>
      </c>
      <c r="AT405" s="527">
        <v>4</v>
      </c>
      <c r="AU405" s="568">
        <v>13</v>
      </c>
      <c r="AV405" s="515">
        <v>1</v>
      </c>
      <c r="AW405" s="515">
        <v>11</v>
      </c>
      <c r="AX405" s="515">
        <v>73</v>
      </c>
      <c r="AY405" s="515">
        <v>2</v>
      </c>
      <c r="AZ405" s="515">
        <v>0</v>
      </c>
      <c r="BA405" s="422"/>
      <c r="BB405" s="516"/>
      <c r="BC405" s="516"/>
      <c r="BD405" s="516"/>
      <c r="BE405" s="516"/>
      <c r="BF405" s="516"/>
      <c r="BG405" s="516"/>
      <c r="BH405" s="422"/>
      <c r="BI405" s="517">
        <f t="shared" si="15"/>
        <v>73</v>
      </c>
      <c r="BJ405" s="516"/>
      <c r="BK405" s="516"/>
      <c r="BL405" s="516"/>
      <c r="BM405" s="516"/>
      <c r="BN405" s="422"/>
      <c r="BO405" s="530">
        <v>0.46</v>
      </c>
      <c r="BP405" s="517">
        <f t="shared" si="16"/>
        <v>73</v>
      </c>
      <c r="BQ405" s="516"/>
      <c r="BR405" s="516"/>
      <c r="BS405" s="516"/>
      <c r="BT405" s="516"/>
      <c r="BU405" s="422"/>
      <c r="BV405" s="516"/>
      <c r="BW405" s="516"/>
      <c r="BX405" s="516"/>
      <c r="BY405" s="516"/>
      <c r="BZ405" s="422"/>
      <c r="CA405" s="516"/>
      <c r="CB405" s="520"/>
      <c r="CC405" s="520"/>
      <c r="CD405" s="520"/>
      <c r="CE405" s="520"/>
      <c r="CF405" s="520"/>
      <c r="CG405" s="548"/>
    </row>
    <row r="406" spans="1:85" ht="16.5" customHeight="1">
      <c r="A406" s="80">
        <v>402</v>
      </c>
      <c r="B406" s="86" t="s">
        <v>1574</v>
      </c>
      <c r="C406" s="88" t="s">
        <v>28</v>
      </c>
      <c r="D406" s="86" t="s">
        <v>2233</v>
      </c>
      <c r="E406" s="86" t="s">
        <v>1516</v>
      </c>
      <c r="F406" s="87" t="s">
        <v>727</v>
      </c>
      <c r="G406" s="90" t="s">
        <v>1575</v>
      </c>
      <c r="H406" s="512">
        <v>3</v>
      </c>
      <c r="I406" s="390" t="s">
        <v>26</v>
      </c>
      <c r="J406" s="390" t="s">
        <v>35</v>
      </c>
      <c r="K406" s="88" t="s">
        <v>5123</v>
      </c>
      <c r="L406" s="529">
        <v>3</v>
      </c>
      <c r="M406" s="514">
        <v>1</v>
      </c>
      <c r="N406" s="514">
        <v>1</v>
      </c>
      <c r="O406" s="564">
        <v>19</v>
      </c>
      <c r="P406" s="523">
        <v>5</v>
      </c>
      <c r="Q406" s="523">
        <v>1</v>
      </c>
      <c r="R406" s="564">
        <v>16</v>
      </c>
      <c r="S406" s="523">
        <v>1</v>
      </c>
      <c r="T406" s="523">
        <v>0</v>
      </c>
      <c r="U406" s="524">
        <v>0</v>
      </c>
      <c r="V406" s="524">
        <v>0</v>
      </c>
      <c r="W406" s="524">
        <v>0</v>
      </c>
      <c r="X406" s="524">
        <v>0</v>
      </c>
      <c r="Y406" s="524">
        <v>0</v>
      </c>
      <c r="Z406" s="524">
        <v>0</v>
      </c>
      <c r="AA406" s="565">
        <v>8</v>
      </c>
      <c r="AB406" s="524">
        <v>4</v>
      </c>
      <c r="AC406" s="524">
        <v>0</v>
      </c>
      <c r="AD406" s="524">
        <v>61</v>
      </c>
      <c r="AE406" s="524">
        <v>11</v>
      </c>
      <c r="AF406" s="524">
        <v>0</v>
      </c>
      <c r="AG406" s="524">
        <v>0</v>
      </c>
      <c r="AH406" s="524">
        <v>0</v>
      </c>
      <c r="AI406" s="524">
        <v>0</v>
      </c>
      <c r="AJ406" s="566">
        <v>1</v>
      </c>
      <c r="AK406" s="515">
        <v>0</v>
      </c>
      <c r="AL406" s="515">
        <v>6</v>
      </c>
      <c r="AM406" s="515">
        <v>6</v>
      </c>
      <c r="AN406" s="515">
        <v>0</v>
      </c>
      <c r="AO406" s="525">
        <v>0</v>
      </c>
      <c r="AP406" s="573">
        <v>1</v>
      </c>
      <c r="AQ406" s="574">
        <v>37</v>
      </c>
      <c r="AR406" s="527">
        <v>37</v>
      </c>
      <c r="AS406" s="571">
        <v>37</v>
      </c>
      <c r="AT406" s="527">
        <v>1</v>
      </c>
      <c r="AU406" s="568">
        <v>12</v>
      </c>
      <c r="AV406" s="515">
        <v>1</v>
      </c>
      <c r="AW406" s="515">
        <v>6</v>
      </c>
      <c r="AX406" s="515">
        <v>37</v>
      </c>
      <c r="AY406" s="515">
        <v>2</v>
      </c>
      <c r="AZ406" s="515">
        <v>0</v>
      </c>
      <c r="BA406" s="422"/>
      <c r="BB406" s="516"/>
      <c r="BC406" s="516"/>
      <c r="BD406" s="516"/>
      <c r="BE406" s="516"/>
      <c r="BF406" s="516"/>
      <c r="BG406" s="516"/>
      <c r="BH406" s="422"/>
      <c r="BI406" s="517">
        <f t="shared" si="15"/>
        <v>37</v>
      </c>
      <c r="BJ406" s="516"/>
      <c r="BK406" s="516"/>
      <c r="BL406" s="516"/>
      <c r="BM406" s="516"/>
      <c r="BN406" s="422"/>
      <c r="BO406" s="530">
        <v>1.175</v>
      </c>
      <c r="BP406" s="517">
        <f t="shared" si="16"/>
        <v>37</v>
      </c>
      <c r="BQ406" s="516"/>
      <c r="BR406" s="516"/>
      <c r="BS406" s="516"/>
      <c r="BT406" s="516"/>
      <c r="BU406" s="422"/>
      <c r="BV406" s="516"/>
      <c r="BW406" s="516"/>
      <c r="BX406" s="516"/>
      <c r="BY406" s="516"/>
      <c r="BZ406" s="422"/>
      <c r="CA406" s="516"/>
      <c r="CB406" s="520"/>
      <c r="CC406" s="520"/>
      <c r="CD406" s="520"/>
      <c r="CE406" s="520"/>
      <c r="CF406" s="520"/>
      <c r="CG406" s="548"/>
    </row>
    <row r="407" spans="1:85" ht="16.5" customHeight="1">
      <c r="A407" s="81">
        <v>403</v>
      </c>
      <c r="B407" s="86" t="s">
        <v>1576</v>
      </c>
      <c r="C407" s="88" t="s">
        <v>28</v>
      </c>
      <c r="D407" s="86" t="s">
        <v>2233</v>
      </c>
      <c r="E407" s="86" t="s">
        <v>1516</v>
      </c>
      <c r="F407" s="87" t="s">
        <v>727</v>
      </c>
      <c r="G407" s="90" t="s">
        <v>1577</v>
      </c>
      <c r="H407" s="512">
        <v>2</v>
      </c>
      <c r="I407" s="390" t="s">
        <v>2353</v>
      </c>
      <c r="J407" s="390"/>
      <c r="K407" s="88" t="s">
        <v>5126</v>
      </c>
      <c r="L407" s="529">
        <v>2</v>
      </c>
      <c r="M407" s="514">
        <v>1</v>
      </c>
      <c r="N407" s="514">
        <v>1</v>
      </c>
      <c r="O407" s="564">
        <v>5</v>
      </c>
      <c r="P407" s="523">
        <v>0</v>
      </c>
      <c r="Q407" s="523">
        <v>1</v>
      </c>
      <c r="R407" s="564">
        <v>2</v>
      </c>
      <c r="S407" s="523">
        <v>0</v>
      </c>
      <c r="T407" s="523">
        <v>0</v>
      </c>
      <c r="U407" s="524">
        <v>0</v>
      </c>
      <c r="V407" s="524">
        <v>0</v>
      </c>
      <c r="W407" s="524">
        <v>0</v>
      </c>
      <c r="X407" s="524">
        <v>0</v>
      </c>
      <c r="Y407" s="524">
        <v>0</v>
      </c>
      <c r="Z407" s="524">
        <v>0</v>
      </c>
      <c r="AA407" s="565">
        <v>13</v>
      </c>
      <c r="AB407" s="524">
        <v>0</v>
      </c>
      <c r="AC407" s="524">
        <v>0</v>
      </c>
      <c r="AD407" s="524">
        <v>1</v>
      </c>
      <c r="AE407" s="524">
        <v>0</v>
      </c>
      <c r="AF407" s="524">
        <v>0</v>
      </c>
      <c r="AG407" s="524">
        <v>0</v>
      </c>
      <c r="AH407" s="524">
        <v>0</v>
      </c>
      <c r="AI407" s="524">
        <v>0</v>
      </c>
      <c r="AJ407" s="566">
        <v>1</v>
      </c>
      <c r="AK407" s="515">
        <v>0</v>
      </c>
      <c r="AL407" s="515">
        <v>3</v>
      </c>
      <c r="AM407" s="515">
        <v>3</v>
      </c>
      <c r="AN407" s="515">
        <v>0</v>
      </c>
      <c r="AO407" s="525">
        <v>0</v>
      </c>
      <c r="AP407" s="573">
        <v>1</v>
      </c>
      <c r="AQ407" s="574">
        <v>12</v>
      </c>
      <c r="AR407" s="527">
        <v>12</v>
      </c>
      <c r="AS407" s="571">
        <v>12</v>
      </c>
      <c r="AT407" s="527">
        <v>1</v>
      </c>
      <c r="AU407" s="568">
        <v>7</v>
      </c>
      <c r="AV407" s="515">
        <v>1</v>
      </c>
      <c r="AW407" s="515">
        <v>4</v>
      </c>
      <c r="AX407" s="515">
        <v>12</v>
      </c>
      <c r="AY407" s="515">
        <v>2</v>
      </c>
      <c r="AZ407" s="515">
        <v>0</v>
      </c>
      <c r="BA407" s="422"/>
      <c r="BB407" s="516"/>
      <c r="BC407" s="516"/>
      <c r="BD407" s="516"/>
      <c r="BE407" s="516"/>
      <c r="BF407" s="516"/>
      <c r="BG407" s="516"/>
      <c r="BH407" s="422"/>
      <c r="BI407" s="517">
        <f t="shared" si="15"/>
        <v>12</v>
      </c>
      <c r="BJ407" s="516"/>
      <c r="BK407" s="516"/>
      <c r="BL407" s="516"/>
      <c r="BM407" s="516"/>
      <c r="BN407" s="422"/>
      <c r="BO407" s="530">
        <v>7.31</v>
      </c>
      <c r="BP407" s="517">
        <f t="shared" si="16"/>
        <v>12</v>
      </c>
      <c r="BQ407" s="516"/>
      <c r="BR407" s="516"/>
      <c r="BS407" s="516"/>
      <c r="BT407" s="516"/>
      <c r="BU407" s="422"/>
      <c r="BV407" s="516"/>
      <c r="BW407" s="516"/>
      <c r="BX407" s="516"/>
      <c r="BY407" s="516"/>
      <c r="BZ407" s="422"/>
      <c r="CA407" s="516"/>
      <c r="CB407" s="520"/>
      <c r="CC407" s="520"/>
      <c r="CD407" s="520"/>
      <c r="CE407" s="520"/>
      <c r="CF407" s="520"/>
      <c r="CG407" s="548"/>
    </row>
    <row r="408" spans="1:85" ht="16.5" customHeight="1">
      <c r="A408" s="80">
        <v>404</v>
      </c>
      <c r="B408" s="86" t="s">
        <v>1578</v>
      </c>
      <c r="C408" s="88" t="s">
        <v>28</v>
      </c>
      <c r="D408" s="86" t="s">
        <v>2233</v>
      </c>
      <c r="E408" s="86" t="s">
        <v>1516</v>
      </c>
      <c r="F408" s="87" t="s">
        <v>727</v>
      </c>
      <c r="G408" s="90" t="s">
        <v>1579</v>
      </c>
      <c r="H408" s="512">
        <v>1</v>
      </c>
      <c r="I408" s="390" t="s">
        <v>2353</v>
      </c>
      <c r="J408" s="390"/>
      <c r="K408" s="88" t="s">
        <v>5123</v>
      </c>
      <c r="L408" s="529">
        <v>2</v>
      </c>
      <c r="M408" s="514">
        <v>1</v>
      </c>
      <c r="N408" s="514">
        <v>1</v>
      </c>
      <c r="O408" s="564">
        <v>2</v>
      </c>
      <c r="P408" s="523">
        <v>0</v>
      </c>
      <c r="Q408" s="523">
        <v>1</v>
      </c>
      <c r="R408" s="564">
        <v>0</v>
      </c>
      <c r="S408" s="523">
        <v>0</v>
      </c>
      <c r="T408" s="523">
        <v>0</v>
      </c>
      <c r="U408" s="524">
        <v>0</v>
      </c>
      <c r="V408" s="524">
        <v>0</v>
      </c>
      <c r="W408" s="524">
        <v>0</v>
      </c>
      <c r="X408" s="524">
        <v>0</v>
      </c>
      <c r="Y408" s="524">
        <v>0</v>
      </c>
      <c r="Z408" s="524">
        <v>0</v>
      </c>
      <c r="AA408" s="565">
        <v>1</v>
      </c>
      <c r="AB408" s="524">
        <v>0</v>
      </c>
      <c r="AC408" s="524">
        <v>0</v>
      </c>
      <c r="AD408" s="524">
        <v>3</v>
      </c>
      <c r="AE408" s="524">
        <v>0</v>
      </c>
      <c r="AF408" s="524">
        <v>0</v>
      </c>
      <c r="AG408" s="524">
        <v>0</v>
      </c>
      <c r="AH408" s="524">
        <v>0</v>
      </c>
      <c r="AI408" s="524">
        <v>0</v>
      </c>
      <c r="AJ408" s="566">
        <v>1</v>
      </c>
      <c r="AK408" s="515">
        <v>0</v>
      </c>
      <c r="AL408" s="515">
        <v>3</v>
      </c>
      <c r="AM408" s="515">
        <v>3</v>
      </c>
      <c r="AN408" s="515">
        <v>0</v>
      </c>
      <c r="AO408" s="525">
        <v>0</v>
      </c>
      <c r="AP408" s="573">
        <v>1</v>
      </c>
      <c r="AQ408" s="574">
        <v>9</v>
      </c>
      <c r="AR408" s="527">
        <v>10</v>
      </c>
      <c r="AS408" s="571">
        <v>9</v>
      </c>
      <c r="AT408" s="527">
        <v>1</v>
      </c>
      <c r="AU408" s="568">
        <v>6</v>
      </c>
      <c r="AV408" s="515">
        <v>1</v>
      </c>
      <c r="AW408" s="515">
        <v>3</v>
      </c>
      <c r="AX408" s="515">
        <v>7</v>
      </c>
      <c r="AY408" s="515">
        <v>3</v>
      </c>
      <c r="AZ408" s="515">
        <v>0</v>
      </c>
      <c r="BA408" s="422"/>
      <c r="BB408" s="516"/>
      <c r="BC408" s="516"/>
      <c r="BD408" s="516"/>
      <c r="BE408" s="516"/>
      <c r="BF408" s="516"/>
      <c r="BG408" s="516"/>
      <c r="BH408" s="422"/>
      <c r="BI408" s="517">
        <f t="shared" si="15"/>
        <v>9</v>
      </c>
      <c r="BJ408" s="516"/>
      <c r="BK408" s="516"/>
      <c r="BL408" s="516"/>
      <c r="BM408" s="516"/>
      <c r="BN408" s="422"/>
      <c r="BO408" s="530">
        <v>0</v>
      </c>
      <c r="BP408" s="517">
        <f t="shared" si="16"/>
        <v>9</v>
      </c>
      <c r="BQ408" s="516"/>
      <c r="BR408" s="516"/>
      <c r="BS408" s="516"/>
      <c r="BT408" s="516"/>
      <c r="BU408" s="422"/>
      <c r="BV408" s="516"/>
      <c r="BW408" s="516"/>
      <c r="BX408" s="516"/>
      <c r="BY408" s="516"/>
      <c r="BZ408" s="422"/>
      <c r="CA408" s="516"/>
      <c r="CB408" s="520"/>
      <c r="CC408" s="520"/>
      <c r="CD408" s="520"/>
      <c r="CE408" s="520"/>
      <c r="CF408" s="520"/>
      <c r="CG408" s="548"/>
    </row>
    <row r="409" spans="1:85" ht="16.5" customHeight="1">
      <c r="A409" s="80">
        <v>405</v>
      </c>
      <c r="B409" s="86" t="s">
        <v>1582</v>
      </c>
      <c r="C409" s="88" t="s">
        <v>28</v>
      </c>
      <c r="D409" s="86" t="s">
        <v>2233</v>
      </c>
      <c r="E409" s="86" t="s">
        <v>1516</v>
      </c>
      <c r="F409" s="87" t="s">
        <v>727</v>
      </c>
      <c r="G409" s="90" t="s">
        <v>1583</v>
      </c>
      <c r="H409" s="512">
        <v>1</v>
      </c>
      <c r="I409" s="390" t="s">
        <v>26</v>
      </c>
      <c r="J409" s="390" t="s">
        <v>35</v>
      </c>
      <c r="K409" s="88" t="s">
        <v>5123</v>
      </c>
      <c r="L409" s="529">
        <v>2</v>
      </c>
      <c r="M409" s="514">
        <v>1</v>
      </c>
      <c r="N409" s="514">
        <v>1</v>
      </c>
      <c r="O409" s="564">
        <v>21</v>
      </c>
      <c r="P409" s="523">
        <v>16</v>
      </c>
      <c r="Q409" s="523">
        <v>1</v>
      </c>
      <c r="R409" s="564">
        <v>0</v>
      </c>
      <c r="S409" s="523">
        <v>0</v>
      </c>
      <c r="T409" s="523">
        <v>0</v>
      </c>
      <c r="U409" s="524">
        <v>0</v>
      </c>
      <c r="V409" s="524">
        <v>0</v>
      </c>
      <c r="W409" s="524">
        <v>0</v>
      </c>
      <c r="X409" s="524">
        <v>0</v>
      </c>
      <c r="Y409" s="524">
        <v>0</v>
      </c>
      <c r="Z409" s="524">
        <v>0</v>
      </c>
      <c r="AA409" s="565">
        <v>18</v>
      </c>
      <c r="AB409" s="524">
        <v>10</v>
      </c>
      <c r="AC409" s="524">
        <v>0</v>
      </c>
      <c r="AD409" s="524">
        <v>0</v>
      </c>
      <c r="AE409" s="524">
        <v>0</v>
      </c>
      <c r="AF409" s="524">
        <v>0</v>
      </c>
      <c r="AG409" s="524">
        <v>0</v>
      </c>
      <c r="AH409" s="524">
        <v>0</v>
      </c>
      <c r="AI409" s="524">
        <v>0</v>
      </c>
      <c r="AJ409" s="566">
        <v>1</v>
      </c>
      <c r="AK409" s="515">
        <v>0</v>
      </c>
      <c r="AL409" s="515">
        <v>11</v>
      </c>
      <c r="AM409" s="515">
        <v>11</v>
      </c>
      <c r="AN409" s="515">
        <v>0</v>
      </c>
      <c r="AO409" s="525">
        <v>0</v>
      </c>
      <c r="AP409" s="573">
        <v>0</v>
      </c>
      <c r="AQ409" s="574">
        <v>80</v>
      </c>
      <c r="AR409" s="527">
        <v>80</v>
      </c>
      <c r="AS409" s="571">
        <v>76</v>
      </c>
      <c r="AT409" s="527">
        <v>4</v>
      </c>
      <c r="AU409" s="568">
        <v>11</v>
      </c>
      <c r="AV409" s="515">
        <v>1</v>
      </c>
      <c r="AW409" s="515">
        <v>8</v>
      </c>
      <c r="AX409" s="515">
        <v>80</v>
      </c>
      <c r="AY409" s="515">
        <v>2</v>
      </c>
      <c r="AZ409" s="515">
        <v>0</v>
      </c>
      <c r="BA409" s="422"/>
      <c r="BB409" s="516"/>
      <c r="BC409" s="516"/>
      <c r="BD409" s="516"/>
      <c r="BE409" s="516"/>
      <c r="BF409" s="516"/>
      <c r="BG409" s="516"/>
      <c r="BH409" s="422"/>
      <c r="BI409" s="517">
        <f t="shared" si="15"/>
        <v>76</v>
      </c>
      <c r="BJ409" s="516"/>
      <c r="BK409" s="516"/>
      <c r="BL409" s="516"/>
      <c r="BM409" s="516"/>
      <c r="BN409" s="422"/>
      <c r="BO409" s="530">
        <v>1.1100000000000001</v>
      </c>
      <c r="BP409" s="517">
        <f t="shared" si="16"/>
        <v>76</v>
      </c>
      <c r="BQ409" s="516"/>
      <c r="BR409" s="516"/>
      <c r="BS409" s="516"/>
      <c r="BT409" s="516"/>
      <c r="BU409" s="422"/>
      <c r="BV409" s="516"/>
      <c r="BW409" s="516"/>
      <c r="BX409" s="516"/>
      <c r="BY409" s="516"/>
      <c r="BZ409" s="422"/>
      <c r="CA409" s="516"/>
      <c r="CB409" s="520"/>
      <c r="CC409" s="520"/>
      <c r="CD409" s="520"/>
      <c r="CE409" s="520"/>
      <c r="CF409" s="520"/>
      <c r="CG409" s="548"/>
    </row>
    <row r="410" spans="1:85" ht="16.5" customHeight="1">
      <c r="A410" s="81">
        <v>406</v>
      </c>
      <c r="B410" s="86" t="s">
        <v>1584</v>
      </c>
      <c r="C410" s="88" t="s">
        <v>28</v>
      </c>
      <c r="D410" s="86" t="s">
        <v>2233</v>
      </c>
      <c r="E410" s="86" t="s">
        <v>1516</v>
      </c>
      <c r="F410" s="91" t="s">
        <v>724</v>
      </c>
      <c r="G410" s="90" t="s">
        <v>1585</v>
      </c>
      <c r="H410" s="512">
        <v>5</v>
      </c>
      <c r="I410" s="390" t="s">
        <v>2353</v>
      </c>
      <c r="J410" s="390" t="s">
        <v>35</v>
      </c>
      <c r="K410" s="88" t="s">
        <v>5123</v>
      </c>
      <c r="L410" s="529">
        <v>3</v>
      </c>
      <c r="M410" s="514">
        <v>1</v>
      </c>
      <c r="N410" s="514">
        <v>1</v>
      </c>
      <c r="O410" s="564">
        <v>21</v>
      </c>
      <c r="P410" s="523">
        <v>3</v>
      </c>
      <c r="Q410" s="523">
        <v>1</v>
      </c>
      <c r="R410" s="564">
        <v>3</v>
      </c>
      <c r="S410" s="523">
        <v>0</v>
      </c>
      <c r="T410" s="523">
        <v>0</v>
      </c>
      <c r="U410" s="524">
        <v>7</v>
      </c>
      <c r="V410" s="524">
        <v>0</v>
      </c>
      <c r="W410" s="524">
        <v>0</v>
      </c>
      <c r="X410" s="524">
        <v>7</v>
      </c>
      <c r="Y410" s="524">
        <v>0</v>
      </c>
      <c r="Z410" s="524">
        <v>0</v>
      </c>
      <c r="AA410" s="565">
        <v>6</v>
      </c>
      <c r="AB410" s="524">
        <v>4</v>
      </c>
      <c r="AC410" s="524">
        <v>0</v>
      </c>
      <c r="AD410" s="524">
        <v>23</v>
      </c>
      <c r="AE410" s="524">
        <v>1</v>
      </c>
      <c r="AF410" s="524">
        <v>0</v>
      </c>
      <c r="AG410" s="524">
        <v>0</v>
      </c>
      <c r="AH410" s="524">
        <v>0</v>
      </c>
      <c r="AI410" s="524">
        <v>0</v>
      </c>
      <c r="AJ410" s="566">
        <v>1</v>
      </c>
      <c r="AK410" s="515">
        <v>0</v>
      </c>
      <c r="AL410" s="515">
        <v>13</v>
      </c>
      <c r="AM410" s="515">
        <v>13</v>
      </c>
      <c r="AN410" s="515">
        <v>0</v>
      </c>
      <c r="AO410" s="525">
        <v>0</v>
      </c>
      <c r="AP410" s="573">
        <v>0</v>
      </c>
      <c r="AQ410" s="574">
        <v>58</v>
      </c>
      <c r="AR410" s="527">
        <v>58</v>
      </c>
      <c r="AS410" s="571">
        <v>58</v>
      </c>
      <c r="AT410" s="527">
        <v>3</v>
      </c>
      <c r="AU410" s="568">
        <v>12</v>
      </c>
      <c r="AV410" s="515">
        <v>1</v>
      </c>
      <c r="AW410" s="515">
        <v>12</v>
      </c>
      <c r="AX410" s="515">
        <v>58</v>
      </c>
      <c r="AY410" s="515">
        <v>2</v>
      </c>
      <c r="AZ410" s="515">
        <v>0</v>
      </c>
      <c r="BA410" s="422"/>
      <c r="BB410" s="516"/>
      <c r="BC410" s="516"/>
      <c r="BD410" s="516"/>
      <c r="BE410" s="516"/>
      <c r="BF410" s="516"/>
      <c r="BG410" s="516"/>
      <c r="BH410" s="422"/>
      <c r="BI410" s="517">
        <f t="shared" si="15"/>
        <v>58</v>
      </c>
      <c r="BJ410" s="516"/>
      <c r="BK410" s="516"/>
      <c r="BL410" s="516"/>
      <c r="BM410" s="516"/>
      <c r="BN410" s="422"/>
      <c r="BO410" s="530">
        <v>1.99</v>
      </c>
      <c r="BP410" s="517">
        <f t="shared" si="16"/>
        <v>58</v>
      </c>
      <c r="BQ410" s="516"/>
      <c r="BR410" s="516"/>
      <c r="BS410" s="516"/>
      <c r="BT410" s="516"/>
      <c r="BU410" s="422"/>
      <c r="BV410" s="516"/>
      <c r="BW410" s="516"/>
      <c r="BX410" s="516"/>
      <c r="BY410" s="516"/>
      <c r="BZ410" s="422"/>
      <c r="CA410" s="516"/>
      <c r="CB410" s="520"/>
      <c r="CC410" s="520"/>
      <c r="CD410" s="520"/>
      <c r="CE410" s="520"/>
      <c r="CF410" s="520"/>
      <c r="CG410" s="548"/>
    </row>
    <row r="411" spans="1:85" ht="16.5" customHeight="1">
      <c r="A411" s="80">
        <v>407</v>
      </c>
      <c r="B411" s="86" t="s">
        <v>1586</v>
      </c>
      <c r="C411" s="88" t="s">
        <v>28</v>
      </c>
      <c r="D411" s="86" t="s">
        <v>2233</v>
      </c>
      <c r="E411" s="86" t="s">
        <v>1516</v>
      </c>
      <c r="F411" s="87" t="s">
        <v>727</v>
      </c>
      <c r="G411" s="90" t="s">
        <v>1587</v>
      </c>
      <c r="H411" s="512">
        <v>2</v>
      </c>
      <c r="I411" s="390" t="s">
        <v>2353</v>
      </c>
      <c r="J411" s="390" t="s">
        <v>35</v>
      </c>
      <c r="K411" s="88" t="s">
        <v>5123</v>
      </c>
      <c r="L411" s="529">
        <v>3</v>
      </c>
      <c r="M411" s="514">
        <v>1</v>
      </c>
      <c r="N411" s="514">
        <v>1</v>
      </c>
      <c r="O411" s="564">
        <v>24</v>
      </c>
      <c r="P411" s="523">
        <v>15</v>
      </c>
      <c r="Q411" s="523">
        <v>1</v>
      </c>
      <c r="R411" s="564">
        <v>2</v>
      </c>
      <c r="S411" s="523">
        <v>0</v>
      </c>
      <c r="T411" s="523">
        <v>0</v>
      </c>
      <c r="U411" s="524">
        <v>20</v>
      </c>
      <c r="V411" s="524">
        <v>23</v>
      </c>
      <c r="W411" s="524">
        <v>0</v>
      </c>
      <c r="X411" s="524">
        <v>20</v>
      </c>
      <c r="Y411" s="524">
        <v>23</v>
      </c>
      <c r="Z411" s="524">
        <v>0</v>
      </c>
      <c r="AA411" s="565">
        <v>10</v>
      </c>
      <c r="AB411" s="524">
        <v>5</v>
      </c>
      <c r="AC411" s="524">
        <v>0</v>
      </c>
      <c r="AD411" s="524">
        <v>22</v>
      </c>
      <c r="AE411" s="524">
        <v>1</v>
      </c>
      <c r="AF411" s="524">
        <v>0</v>
      </c>
      <c r="AG411" s="524">
        <v>0</v>
      </c>
      <c r="AH411" s="524">
        <v>0</v>
      </c>
      <c r="AI411" s="524">
        <v>0</v>
      </c>
      <c r="AJ411" s="566">
        <v>1</v>
      </c>
      <c r="AK411" s="515">
        <v>0</v>
      </c>
      <c r="AL411" s="515">
        <v>9</v>
      </c>
      <c r="AM411" s="515">
        <v>9</v>
      </c>
      <c r="AN411" s="515">
        <v>0</v>
      </c>
      <c r="AO411" s="525">
        <v>0</v>
      </c>
      <c r="AP411" s="573">
        <v>0</v>
      </c>
      <c r="AQ411" s="574">
        <v>64</v>
      </c>
      <c r="AR411" s="527">
        <v>64</v>
      </c>
      <c r="AS411" s="571">
        <v>64</v>
      </c>
      <c r="AT411" s="527">
        <v>0</v>
      </c>
      <c r="AU411" s="568">
        <v>10</v>
      </c>
      <c r="AV411" s="515">
        <v>2</v>
      </c>
      <c r="AW411" s="515">
        <v>8</v>
      </c>
      <c r="AX411" s="515">
        <v>64</v>
      </c>
      <c r="AY411" s="515">
        <v>2</v>
      </c>
      <c r="AZ411" s="515">
        <v>0</v>
      </c>
      <c r="BA411" s="422"/>
      <c r="BB411" s="516"/>
      <c r="BC411" s="516"/>
      <c r="BD411" s="516"/>
      <c r="BE411" s="516"/>
      <c r="BF411" s="516"/>
      <c r="BG411" s="516"/>
      <c r="BH411" s="422"/>
      <c r="BI411" s="517">
        <f t="shared" si="15"/>
        <v>64</v>
      </c>
      <c r="BJ411" s="516"/>
      <c r="BK411" s="516"/>
      <c r="BL411" s="516"/>
      <c r="BM411" s="516"/>
      <c r="BN411" s="422"/>
      <c r="BO411" s="530">
        <v>3.3969</v>
      </c>
      <c r="BP411" s="517">
        <f t="shared" si="16"/>
        <v>64</v>
      </c>
      <c r="BQ411" s="516"/>
      <c r="BR411" s="516"/>
      <c r="BS411" s="516"/>
      <c r="BT411" s="516"/>
      <c r="BU411" s="422"/>
      <c r="BV411" s="516"/>
      <c r="BW411" s="516"/>
      <c r="BX411" s="516"/>
      <c r="BY411" s="516"/>
      <c r="BZ411" s="422"/>
      <c r="CA411" s="516"/>
      <c r="CB411" s="520"/>
      <c r="CC411" s="520"/>
      <c r="CD411" s="520"/>
      <c r="CE411" s="520"/>
      <c r="CF411" s="520"/>
      <c r="CG411" s="548"/>
    </row>
    <row r="412" spans="1:85" ht="16.5" customHeight="1">
      <c r="A412" s="80">
        <v>408</v>
      </c>
      <c r="B412" s="86" t="s">
        <v>1588</v>
      </c>
      <c r="C412" s="88" t="s">
        <v>28</v>
      </c>
      <c r="D412" s="86" t="s">
        <v>2233</v>
      </c>
      <c r="E412" s="86" t="s">
        <v>1516</v>
      </c>
      <c r="F412" s="87" t="s">
        <v>727</v>
      </c>
      <c r="G412" s="90" t="s">
        <v>1589</v>
      </c>
      <c r="H412" s="512">
        <v>2</v>
      </c>
      <c r="I412" s="390" t="s">
        <v>26</v>
      </c>
      <c r="J412" s="390" t="s">
        <v>35</v>
      </c>
      <c r="K412" s="88" t="s">
        <v>5123</v>
      </c>
      <c r="L412" s="529">
        <v>3</v>
      </c>
      <c r="M412" s="514">
        <v>1</v>
      </c>
      <c r="N412" s="514">
        <v>1</v>
      </c>
      <c r="O412" s="564">
        <v>25</v>
      </c>
      <c r="P412" s="523">
        <v>0</v>
      </c>
      <c r="Q412" s="523">
        <v>1</v>
      </c>
      <c r="R412" s="564">
        <v>12</v>
      </c>
      <c r="S412" s="523">
        <v>0</v>
      </c>
      <c r="T412" s="523">
        <v>0</v>
      </c>
      <c r="U412" s="524">
        <v>3</v>
      </c>
      <c r="V412" s="524">
        <v>1</v>
      </c>
      <c r="W412" s="524">
        <v>0</v>
      </c>
      <c r="X412" s="524">
        <v>3</v>
      </c>
      <c r="Y412" s="524">
        <v>1</v>
      </c>
      <c r="Z412" s="524">
        <v>0</v>
      </c>
      <c r="AA412" s="565">
        <v>2</v>
      </c>
      <c r="AB412" s="524">
        <v>0</v>
      </c>
      <c r="AC412" s="524">
        <v>0</v>
      </c>
      <c r="AD412" s="524">
        <v>57</v>
      </c>
      <c r="AE412" s="524">
        <v>2</v>
      </c>
      <c r="AF412" s="524">
        <v>0</v>
      </c>
      <c r="AG412" s="524">
        <v>6</v>
      </c>
      <c r="AH412" s="524">
        <v>1</v>
      </c>
      <c r="AI412" s="524">
        <v>0</v>
      </c>
      <c r="AJ412" s="566">
        <v>1</v>
      </c>
      <c r="AK412" s="515">
        <v>0</v>
      </c>
      <c r="AL412" s="515">
        <v>7</v>
      </c>
      <c r="AM412" s="515">
        <v>7</v>
      </c>
      <c r="AN412" s="515">
        <v>0</v>
      </c>
      <c r="AO412" s="525">
        <v>0</v>
      </c>
      <c r="AP412" s="573">
        <v>45</v>
      </c>
      <c r="AQ412" s="574">
        <v>52</v>
      </c>
      <c r="AR412" s="527">
        <v>52</v>
      </c>
      <c r="AS412" s="571">
        <v>52</v>
      </c>
      <c r="AT412" s="527">
        <v>45</v>
      </c>
      <c r="AU412" s="568">
        <v>14</v>
      </c>
      <c r="AV412" s="515">
        <v>1</v>
      </c>
      <c r="AW412" s="515">
        <v>7</v>
      </c>
      <c r="AX412" s="515">
        <v>52</v>
      </c>
      <c r="AY412" s="515">
        <v>2</v>
      </c>
      <c r="AZ412" s="515">
        <v>0</v>
      </c>
      <c r="BA412" s="422"/>
      <c r="BB412" s="516"/>
      <c r="BC412" s="516"/>
      <c r="BD412" s="516"/>
      <c r="BE412" s="516"/>
      <c r="BF412" s="516"/>
      <c r="BG412" s="516"/>
      <c r="BH412" s="422"/>
      <c r="BI412" s="517">
        <f t="shared" si="15"/>
        <v>52</v>
      </c>
      <c r="BJ412" s="516"/>
      <c r="BK412" s="516"/>
      <c r="BL412" s="516"/>
      <c r="BM412" s="516"/>
      <c r="BN412" s="422"/>
      <c r="BO412" s="530">
        <v>1.2</v>
      </c>
      <c r="BP412" s="517">
        <f t="shared" si="16"/>
        <v>52</v>
      </c>
      <c r="BQ412" s="516"/>
      <c r="BR412" s="516"/>
      <c r="BS412" s="516"/>
      <c r="BT412" s="516"/>
      <c r="BU412" s="422"/>
      <c r="BV412" s="516"/>
      <c r="BW412" s="516"/>
      <c r="BX412" s="516"/>
      <c r="BY412" s="516"/>
      <c r="BZ412" s="422"/>
      <c r="CA412" s="516"/>
      <c r="CB412" s="520"/>
      <c r="CC412" s="520"/>
      <c r="CD412" s="520"/>
      <c r="CE412" s="520"/>
      <c r="CF412" s="520"/>
      <c r="CG412" s="548"/>
    </row>
    <row r="413" spans="1:85" ht="16.5" customHeight="1">
      <c r="A413" s="81">
        <v>409</v>
      </c>
      <c r="B413" s="86" t="s">
        <v>1590</v>
      </c>
      <c r="C413" s="88" t="s">
        <v>28</v>
      </c>
      <c r="D413" s="86" t="s">
        <v>2233</v>
      </c>
      <c r="E413" s="86" t="s">
        <v>1516</v>
      </c>
      <c r="F413" s="89" t="s">
        <v>730</v>
      </c>
      <c r="G413" s="90" t="s">
        <v>1591</v>
      </c>
      <c r="H413" s="512">
        <v>2</v>
      </c>
      <c r="I413" s="390" t="s">
        <v>26</v>
      </c>
      <c r="J413" s="390" t="s">
        <v>35</v>
      </c>
      <c r="K413" s="88" t="s">
        <v>5123</v>
      </c>
      <c r="L413" s="529">
        <v>3</v>
      </c>
      <c r="M413" s="514">
        <v>1</v>
      </c>
      <c r="N413" s="514">
        <v>1</v>
      </c>
      <c r="O413" s="564">
        <v>48</v>
      </c>
      <c r="P413" s="523">
        <v>0</v>
      </c>
      <c r="Q413" s="523">
        <v>1</v>
      </c>
      <c r="R413" s="564">
        <v>3</v>
      </c>
      <c r="S413" s="523">
        <v>0</v>
      </c>
      <c r="T413" s="523">
        <v>0</v>
      </c>
      <c r="U413" s="524">
        <v>0</v>
      </c>
      <c r="V413" s="524">
        <v>0</v>
      </c>
      <c r="W413" s="524">
        <v>0</v>
      </c>
      <c r="X413" s="524">
        <v>0</v>
      </c>
      <c r="Y413" s="524">
        <v>0</v>
      </c>
      <c r="Z413" s="524">
        <v>0</v>
      </c>
      <c r="AA413" s="565">
        <v>80</v>
      </c>
      <c r="AB413" s="524">
        <v>0</v>
      </c>
      <c r="AC413" s="524">
        <v>0</v>
      </c>
      <c r="AD413" s="524">
        <v>14</v>
      </c>
      <c r="AE413" s="524">
        <v>1</v>
      </c>
      <c r="AF413" s="524">
        <v>0</v>
      </c>
      <c r="AG413" s="524">
        <v>2</v>
      </c>
      <c r="AH413" s="524">
        <v>0</v>
      </c>
      <c r="AI413" s="524">
        <v>0</v>
      </c>
      <c r="AJ413" s="566">
        <v>1</v>
      </c>
      <c r="AK413" s="515">
        <v>0</v>
      </c>
      <c r="AL413" s="515">
        <v>9</v>
      </c>
      <c r="AM413" s="515">
        <v>9</v>
      </c>
      <c r="AN413" s="515">
        <v>0</v>
      </c>
      <c r="AO413" s="525">
        <v>0</v>
      </c>
      <c r="AP413" s="573">
        <v>0</v>
      </c>
      <c r="AQ413" s="574">
        <v>57</v>
      </c>
      <c r="AR413" s="527">
        <v>56</v>
      </c>
      <c r="AS413" s="571">
        <v>57</v>
      </c>
      <c r="AT413" s="527">
        <v>0</v>
      </c>
      <c r="AU413" s="568">
        <v>12</v>
      </c>
      <c r="AV413" s="515">
        <v>1</v>
      </c>
      <c r="AW413" s="515">
        <v>7</v>
      </c>
      <c r="AX413" s="515">
        <v>55</v>
      </c>
      <c r="AY413" s="515">
        <v>2</v>
      </c>
      <c r="AZ413" s="515">
        <v>0</v>
      </c>
      <c r="BA413" s="422"/>
      <c r="BB413" s="516"/>
      <c r="BC413" s="516"/>
      <c r="BD413" s="516"/>
      <c r="BE413" s="516"/>
      <c r="BF413" s="516"/>
      <c r="BG413" s="516"/>
      <c r="BH413" s="422"/>
      <c r="BI413" s="517">
        <f t="shared" si="15"/>
        <v>57</v>
      </c>
      <c r="BJ413" s="516"/>
      <c r="BK413" s="516"/>
      <c r="BL413" s="516"/>
      <c r="BM413" s="516"/>
      <c r="BN413" s="422"/>
      <c r="BO413" s="530">
        <v>2.06</v>
      </c>
      <c r="BP413" s="517">
        <f t="shared" si="16"/>
        <v>57</v>
      </c>
      <c r="BQ413" s="516"/>
      <c r="BR413" s="516"/>
      <c r="BS413" s="516"/>
      <c r="BT413" s="516"/>
      <c r="BU413" s="422"/>
      <c r="BV413" s="516"/>
      <c r="BW413" s="516"/>
      <c r="BX413" s="516"/>
      <c r="BY413" s="516"/>
      <c r="BZ413" s="422"/>
      <c r="CA413" s="516"/>
      <c r="CB413" s="520"/>
      <c r="CC413" s="520"/>
      <c r="CD413" s="520"/>
      <c r="CE413" s="520"/>
      <c r="CF413" s="520"/>
      <c r="CG413" s="548"/>
    </row>
    <row r="414" spans="1:85" ht="16.5" customHeight="1">
      <c r="A414" s="80">
        <v>410</v>
      </c>
      <c r="B414" s="86" t="s">
        <v>1592</v>
      </c>
      <c r="C414" s="88" t="s">
        <v>28</v>
      </c>
      <c r="D414" s="86" t="s">
        <v>2233</v>
      </c>
      <c r="E414" s="86" t="s">
        <v>1516</v>
      </c>
      <c r="F414" s="87" t="s">
        <v>727</v>
      </c>
      <c r="G414" s="90" t="s">
        <v>1593</v>
      </c>
      <c r="H414" s="512">
        <v>2</v>
      </c>
      <c r="I414" s="390" t="s">
        <v>4621</v>
      </c>
      <c r="J414" s="391" t="s">
        <v>35</v>
      </c>
      <c r="K414" s="88" t="s">
        <v>5123</v>
      </c>
      <c r="L414" s="529">
        <v>3</v>
      </c>
      <c r="M414" s="514">
        <v>1</v>
      </c>
      <c r="N414" s="514">
        <v>1</v>
      </c>
      <c r="O414" s="564">
        <v>17</v>
      </c>
      <c r="P414" s="523">
        <v>9</v>
      </c>
      <c r="Q414" s="523">
        <v>1</v>
      </c>
      <c r="R414" s="564">
        <v>9</v>
      </c>
      <c r="S414" s="523">
        <v>2</v>
      </c>
      <c r="T414" s="523">
        <v>0</v>
      </c>
      <c r="U414" s="524">
        <v>31</v>
      </c>
      <c r="V414" s="524">
        <v>3</v>
      </c>
      <c r="W414" s="524">
        <v>0</v>
      </c>
      <c r="X414" s="524">
        <v>31</v>
      </c>
      <c r="Y414" s="524">
        <v>3</v>
      </c>
      <c r="Z414" s="524">
        <v>0</v>
      </c>
      <c r="AA414" s="565">
        <v>16</v>
      </c>
      <c r="AB414" s="524">
        <v>10</v>
      </c>
      <c r="AC414" s="524">
        <v>0</v>
      </c>
      <c r="AD414" s="524">
        <v>6</v>
      </c>
      <c r="AE414" s="524">
        <v>6</v>
      </c>
      <c r="AF414" s="524">
        <v>0</v>
      </c>
      <c r="AG414" s="524">
        <v>0</v>
      </c>
      <c r="AH414" s="524">
        <v>0</v>
      </c>
      <c r="AI414" s="524">
        <v>0</v>
      </c>
      <c r="AJ414" s="566">
        <v>1</v>
      </c>
      <c r="AK414" s="515">
        <v>0</v>
      </c>
      <c r="AL414" s="515">
        <v>11</v>
      </c>
      <c r="AM414" s="515">
        <v>11</v>
      </c>
      <c r="AN414" s="515">
        <v>0</v>
      </c>
      <c r="AO414" s="525">
        <v>0</v>
      </c>
      <c r="AP414" s="573">
        <v>0</v>
      </c>
      <c r="AQ414" s="574">
        <v>52</v>
      </c>
      <c r="AR414" s="527">
        <v>52</v>
      </c>
      <c r="AS414" s="571">
        <v>52</v>
      </c>
      <c r="AT414" s="527">
        <v>0</v>
      </c>
      <c r="AU414" s="568">
        <v>7</v>
      </c>
      <c r="AV414" s="515">
        <v>0</v>
      </c>
      <c r="AW414" s="515">
        <v>0</v>
      </c>
      <c r="AX414" s="515">
        <v>52</v>
      </c>
      <c r="AY414" s="515">
        <v>2</v>
      </c>
      <c r="AZ414" s="515">
        <v>0</v>
      </c>
      <c r="BA414" s="422"/>
      <c r="BB414" s="516"/>
      <c r="BC414" s="516"/>
      <c r="BD414" s="516"/>
      <c r="BE414" s="516"/>
      <c r="BF414" s="516"/>
      <c r="BG414" s="516"/>
      <c r="BH414" s="422"/>
      <c r="BI414" s="517">
        <f t="shared" si="15"/>
        <v>52</v>
      </c>
      <c r="BJ414" s="516"/>
      <c r="BK414" s="516"/>
      <c r="BL414" s="516"/>
      <c r="BM414" s="516"/>
      <c r="BN414" s="422"/>
      <c r="BO414" s="530">
        <v>7.548</v>
      </c>
      <c r="BP414" s="517">
        <f t="shared" si="16"/>
        <v>52</v>
      </c>
      <c r="BQ414" s="516"/>
      <c r="BR414" s="516"/>
      <c r="BS414" s="516"/>
      <c r="BT414" s="516"/>
      <c r="BU414" s="422"/>
      <c r="BV414" s="516"/>
      <c r="BW414" s="516"/>
      <c r="BX414" s="516"/>
      <c r="BY414" s="516"/>
      <c r="BZ414" s="422"/>
      <c r="CA414" s="516"/>
      <c r="CB414" s="520"/>
      <c r="CC414" s="520"/>
      <c r="CD414" s="520"/>
      <c r="CE414" s="520"/>
      <c r="CF414" s="520"/>
      <c r="CG414" s="548"/>
    </row>
    <row r="415" spans="1:85" ht="16.5" customHeight="1">
      <c r="A415" s="80">
        <v>411</v>
      </c>
      <c r="B415" s="86" t="s">
        <v>1594</v>
      </c>
      <c r="C415" s="88" t="s">
        <v>28</v>
      </c>
      <c r="D415" s="86" t="s">
        <v>2233</v>
      </c>
      <c r="E415" s="86" t="s">
        <v>1516</v>
      </c>
      <c r="F415" s="92" t="s">
        <v>784</v>
      </c>
      <c r="G415" s="90" t="s">
        <v>1595</v>
      </c>
      <c r="H415" s="512">
        <v>3</v>
      </c>
      <c r="I415" s="390" t="s">
        <v>26</v>
      </c>
      <c r="J415" s="390"/>
      <c r="K415" s="88" t="s">
        <v>5123</v>
      </c>
      <c r="L415" s="529">
        <v>2</v>
      </c>
      <c r="M415" s="514">
        <v>1</v>
      </c>
      <c r="N415" s="514">
        <v>1</v>
      </c>
      <c r="O415" s="564">
        <v>20</v>
      </c>
      <c r="P415" s="523">
        <v>0</v>
      </c>
      <c r="Q415" s="523">
        <v>1</v>
      </c>
      <c r="R415" s="564">
        <v>3</v>
      </c>
      <c r="S415" s="523">
        <v>0</v>
      </c>
      <c r="T415" s="523">
        <v>0</v>
      </c>
      <c r="U415" s="524">
        <v>2</v>
      </c>
      <c r="V415" s="524">
        <v>0</v>
      </c>
      <c r="W415" s="524">
        <v>0</v>
      </c>
      <c r="X415" s="524">
        <v>2</v>
      </c>
      <c r="Y415" s="524">
        <v>0</v>
      </c>
      <c r="Z415" s="524">
        <v>0</v>
      </c>
      <c r="AA415" s="565">
        <v>2</v>
      </c>
      <c r="AB415" s="524">
        <v>0</v>
      </c>
      <c r="AC415" s="524">
        <v>0</v>
      </c>
      <c r="AD415" s="524">
        <v>36</v>
      </c>
      <c r="AE415" s="524">
        <v>0</v>
      </c>
      <c r="AF415" s="524">
        <v>0</v>
      </c>
      <c r="AG415" s="524">
        <v>0</v>
      </c>
      <c r="AH415" s="524">
        <v>0</v>
      </c>
      <c r="AI415" s="524">
        <v>0</v>
      </c>
      <c r="AJ415" s="566">
        <v>1</v>
      </c>
      <c r="AK415" s="515">
        <v>0</v>
      </c>
      <c r="AL415" s="515">
        <v>7</v>
      </c>
      <c r="AM415" s="515">
        <v>7</v>
      </c>
      <c r="AN415" s="515">
        <v>0</v>
      </c>
      <c r="AO415" s="525">
        <v>0</v>
      </c>
      <c r="AP415" s="573">
        <v>0</v>
      </c>
      <c r="AQ415" s="574">
        <v>56</v>
      </c>
      <c r="AR415" s="527">
        <v>56</v>
      </c>
      <c r="AS415" s="571">
        <v>56</v>
      </c>
      <c r="AT415" s="527">
        <v>0</v>
      </c>
      <c r="AU415" s="568">
        <v>11</v>
      </c>
      <c r="AV415" s="515">
        <v>8</v>
      </c>
      <c r="AW415" s="515">
        <v>0</v>
      </c>
      <c r="AX415" s="515">
        <v>56</v>
      </c>
      <c r="AY415" s="515">
        <v>2</v>
      </c>
      <c r="AZ415" s="515">
        <v>0</v>
      </c>
      <c r="BA415" s="422"/>
      <c r="BB415" s="516"/>
      <c r="BC415" s="516"/>
      <c r="BD415" s="516"/>
      <c r="BE415" s="516"/>
      <c r="BF415" s="516"/>
      <c r="BG415" s="516"/>
      <c r="BH415" s="422"/>
      <c r="BI415" s="517">
        <f t="shared" si="15"/>
        <v>56</v>
      </c>
      <c r="BJ415" s="516"/>
      <c r="BK415" s="516"/>
      <c r="BL415" s="516"/>
      <c r="BM415" s="516"/>
      <c r="BN415" s="422"/>
      <c r="BO415" s="530">
        <v>0.55979999999999996</v>
      </c>
      <c r="BP415" s="517">
        <f t="shared" si="16"/>
        <v>56</v>
      </c>
      <c r="BQ415" s="516"/>
      <c r="BR415" s="516"/>
      <c r="BS415" s="516"/>
      <c r="BT415" s="516"/>
      <c r="BU415" s="422"/>
      <c r="BV415" s="516"/>
      <c r="BW415" s="516"/>
      <c r="BX415" s="516"/>
      <c r="BY415" s="516"/>
      <c r="BZ415" s="422"/>
      <c r="CA415" s="516"/>
      <c r="CB415" s="520"/>
      <c r="CC415" s="520"/>
      <c r="CD415" s="520"/>
      <c r="CE415" s="520"/>
      <c r="CF415" s="520"/>
      <c r="CG415" s="548"/>
    </row>
    <row r="416" spans="1:85" ht="16.5" customHeight="1">
      <c r="A416" s="81">
        <v>412</v>
      </c>
      <c r="B416" s="86" t="s">
        <v>1598</v>
      </c>
      <c r="C416" s="88" t="s">
        <v>28</v>
      </c>
      <c r="D416" s="86" t="s">
        <v>2233</v>
      </c>
      <c r="E416" s="86" t="s">
        <v>1516</v>
      </c>
      <c r="F416" s="87" t="s">
        <v>727</v>
      </c>
      <c r="G416" s="90" t="s">
        <v>1599</v>
      </c>
      <c r="H416" s="512">
        <v>2</v>
      </c>
      <c r="I416" s="390" t="s">
        <v>26</v>
      </c>
      <c r="J416" s="390"/>
      <c r="K416" s="88" t="s">
        <v>5126</v>
      </c>
      <c r="L416" s="529">
        <v>1</v>
      </c>
      <c r="M416" s="514">
        <v>1</v>
      </c>
      <c r="N416" s="514">
        <v>1</v>
      </c>
      <c r="O416" s="564">
        <v>39</v>
      </c>
      <c r="P416" s="523">
        <v>0</v>
      </c>
      <c r="Q416" s="523">
        <v>1</v>
      </c>
      <c r="R416" s="564">
        <v>1</v>
      </c>
      <c r="S416" s="523">
        <v>0</v>
      </c>
      <c r="T416" s="523">
        <v>0</v>
      </c>
      <c r="U416" s="524">
        <v>0</v>
      </c>
      <c r="V416" s="524">
        <v>0</v>
      </c>
      <c r="W416" s="524">
        <v>0</v>
      </c>
      <c r="X416" s="524">
        <v>0</v>
      </c>
      <c r="Y416" s="524">
        <v>0</v>
      </c>
      <c r="Z416" s="524">
        <v>0</v>
      </c>
      <c r="AA416" s="565">
        <v>34</v>
      </c>
      <c r="AB416" s="524">
        <v>0</v>
      </c>
      <c r="AC416" s="524">
        <v>0</v>
      </c>
      <c r="AD416" s="524">
        <v>0</v>
      </c>
      <c r="AE416" s="524">
        <v>0</v>
      </c>
      <c r="AF416" s="524">
        <v>0</v>
      </c>
      <c r="AG416" s="524">
        <v>0</v>
      </c>
      <c r="AH416" s="524">
        <v>0</v>
      </c>
      <c r="AI416" s="524">
        <v>0</v>
      </c>
      <c r="AJ416" s="566">
        <v>1</v>
      </c>
      <c r="AK416" s="515">
        <v>0</v>
      </c>
      <c r="AL416" s="515">
        <v>10</v>
      </c>
      <c r="AM416" s="515">
        <v>10</v>
      </c>
      <c r="AN416" s="515">
        <v>0</v>
      </c>
      <c r="AO416" s="525">
        <v>0</v>
      </c>
      <c r="AP416" s="573">
        <v>0</v>
      </c>
      <c r="AQ416" s="574">
        <v>79</v>
      </c>
      <c r="AR416" s="527">
        <v>79</v>
      </c>
      <c r="AS416" s="571">
        <v>79</v>
      </c>
      <c r="AT416" s="527">
        <v>0</v>
      </c>
      <c r="AU416" s="568">
        <v>12</v>
      </c>
      <c r="AV416" s="515">
        <v>1</v>
      </c>
      <c r="AW416" s="515">
        <v>10</v>
      </c>
      <c r="AX416" s="515">
        <v>79</v>
      </c>
      <c r="AY416" s="515">
        <v>2</v>
      </c>
      <c r="AZ416" s="515">
        <v>0</v>
      </c>
      <c r="BA416" s="422"/>
      <c r="BB416" s="516"/>
      <c r="BC416" s="516"/>
      <c r="BD416" s="516"/>
      <c r="BE416" s="516"/>
      <c r="BF416" s="516"/>
      <c r="BG416" s="516"/>
      <c r="BH416" s="422"/>
      <c r="BI416" s="517">
        <f t="shared" si="15"/>
        <v>79</v>
      </c>
      <c r="BJ416" s="516"/>
      <c r="BK416" s="516"/>
      <c r="BL416" s="516"/>
      <c r="BM416" s="516"/>
      <c r="BN416" s="422"/>
      <c r="BO416" s="530">
        <v>1.74257</v>
      </c>
      <c r="BP416" s="517">
        <f t="shared" si="16"/>
        <v>79</v>
      </c>
      <c r="BQ416" s="516"/>
      <c r="BR416" s="516"/>
      <c r="BS416" s="516"/>
      <c r="BT416" s="516"/>
      <c r="BU416" s="422"/>
      <c r="BV416" s="516"/>
      <c r="BW416" s="516"/>
      <c r="BX416" s="516"/>
      <c r="BY416" s="516"/>
      <c r="BZ416" s="422"/>
      <c r="CA416" s="516"/>
      <c r="CB416" s="520"/>
      <c r="CC416" s="520"/>
      <c r="CD416" s="520"/>
      <c r="CE416" s="520"/>
      <c r="CF416" s="520"/>
      <c r="CG416" s="548"/>
    </row>
    <row r="417" spans="1:85" ht="16.5" customHeight="1">
      <c r="A417" s="80">
        <v>413</v>
      </c>
      <c r="B417" s="86" t="s">
        <v>1600</v>
      </c>
      <c r="C417" s="88" t="s">
        <v>28</v>
      </c>
      <c r="D417" s="86" t="s">
        <v>2233</v>
      </c>
      <c r="E417" s="86" t="s">
        <v>1516</v>
      </c>
      <c r="F417" s="91" t="s">
        <v>724</v>
      </c>
      <c r="G417" s="90" t="s">
        <v>1601</v>
      </c>
      <c r="H417" s="512">
        <v>5</v>
      </c>
      <c r="I417" s="390" t="s">
        <v>26</v>
      </c>
      <c r="J417" s="390"/>
      <c r="K417" s="88" t="s">
        <v>5123</v>
      </c>
      <c r="L417" s="529">
        <v>2</v>
      </c>
      <c r="M417" s="514">
        <v>1</v>
      </c>
      <c r="N417" s="514">
        <v>1</v>
      </c>
      <c r="O417" s="564">
        <v>17</v>
      </c>
      <c r="P417" s="523">
        <v>17</v>
      </c>
      <c r="Q417" s="523">
        <v>2</v>
      </c>
      <c r="R417" s="564">
        <v>0</v>
      </c>
      <c r="S417" s="523">
        <v>0</v>
      </c>
      <c r="T417" s="523">
        <v>0</v>
      </c>
      <c r="U417" s="524">
        <v>2</v>
      </c>
      <c r="V417" s="524">
        <v>0</v>
      </c>
      <c r="W417" s="524">
        <v>0</v>
      </c>
      <c r="X417" s="524">
        <v>2</v>
      </c>
      <c r="Y417" s="524">
        <v>0</v>
      </c>
      <c r="Z417" s="524">
        <v>0</v>
      </c>
      <c r="AA417" s="565">
        <v>30</v>
      </c>
      <c r="AB417" s="524">
        <v>35</v>
      </c>
      <c r="AC417" s="524">
        <v>1</v>
      </c>
      <c r="AD417" s="524">
        <v>2</v>
      </c>
      <c r="AE417" s="524">
        <v>0</v>
      </c>
      <c r="AF417" s="524">
        <v>0</v>
      </c>
      <c r="AG417" s="524">
        <v>0</v>
      </c>
      <c r="AH417" s="524">
        <v>0</v>
      </c>
      <c r="AI417" s="524">
        <v>0</v>
      </c>
      <c r="AJ417" s="566">
        <v>1</v>
      </c>
      <c r="AK417" s="515">
        <v>0</v>
      </c>
      <c r="AL417" s="515">
        <v>4</v>
      </c>
      <c r="AM417" s="515">
        <v>4</v>
      </c>
      <c r="AN417" s="515">
        <v>0</v>
      </c>
      <c r="AO417" s="525">
        <v>0</v>
      </c>
      <c r="AP417" s="573">
        <v>0</v>
      </c>
      <c r="AQ417" s="574">
        <v>31</v>
      </c>
      <c r="AR417" s="527">
        <v>18</v>
      </c>
      <c r="AS417" s="571">
        <v>14</v>
      </c>
      <c r="AT417" s="527">
        <v>13</v>
      </c>
      <c r="AU417" s="568">
        <v>10</v>
      </c>
      <c r="AV417" s="515">
        <v>1</v>
      </c>
      <c r="AW417" s="515">
        <v>5</v>
      </c>
      <c r="AX417" s="515">
        <v>18</v>
      </c>
      <c r="AY417" s="515">
        <v>2</v>
      </c>
      <c r="AZ417" s="515">
        <v>0</v>
      </c>
      <c r="BA417" s="422"/>
      <c r="BB417" s="516"/>
      <c r="BC417" s="516"/>
      <c r="BD417" s="516"/>
      <c r="BE417" s="516"/>
      <c r="BF417" s="516"/>
      <c r="BG417" s="516"/>
      <c r="BH417" s="422"/>
      <c r="BI417" s="517">
        <f t="shared" si="15"/>
        <v>14</v>
      </c>
      <c r="BJ417" s="516"/>
      <c r="BK417" s="516"/>
      <c r="BL417" s="516"/>
      <c r="BM417" s="516"/>
      <c r="BN417" s="422"/>
      <c r="BO417" s="530">
        <v>0.10340000000000001</v>
      </c>
      <c r="BP417" s="517">
        <f t="shared" si="16"/>
        <v>14</v>
      </c>
      <c r="BQ417" s="516"/>
      <c r="BR417" s="516"/>
      <c r="BS417" s="516"/>
      <c r="BT417" s="516"/>
      <c r="BU417" s="422"/>
      <c r="BV417" s="516"/>
      <c r="BW417" s="516"/>
      <c r="BX417" s="516"/>
      <c r="BY417" s="516"/>
      <c r="BZ417" s="422"/>
      <c r="CA417" s="516"/>
      <c r="CB417" s="520"/>
      <c r="CC417" s="520"/>
      <c r="CD417" s="520"/>
      <c r="CE417" s="520"/>
      <c r="CF417" s="520"/>
      <c r="CG417" s="548"/>
    </row>
    <row r="418" spans="1:85" ht="16.5" customHeight="1">
      <c r="A418" s="80">
        <v>414</v>
      </c>
      <c r="B418" s="86" t="s">
        <v>1602</v>
      </c>
      <c r="C418" s="88" t="s">
        <v>28</v>
      </c>
      <c r="D418" s="86" t="s">
        <v>2233</v>
      </c>
      <c r="E418" s="86" t="s">
        <v>1516</v>
      </c>
      <c r="F418" s="87" t="s">
        <v>727</v>
      </c>
      <c r="G418" s="90" t="s">
        <v>1603</v>
      </c>
      <c r="H418" s="512">
        <v>2</v>
      </c>
      <c r="I418" s="390" t="s">
        <v>26</v>
      </c>
      <c r="J418" s="390" t="s">
        <v>35</v>
      </c>
      <c r="K418" s="88" t="s">
        <v>5123</v>
      </c>
      <c r="L418" s="529">
        <v>3</v>
      </c>
      <c r="M418" s="514">
        <v>1</v>
      </c>
      <c r="N418" s="514">
        <v>1</v>
      </c>
      <c r="O418" s="564">
        <v>22</v>
      </c>
      <c r="P418" s="523">
        <v>0</v>
      </c>
      <c r="Q418" s="523">
        <v>1</v>
      </c>
      <c r="R418" s="564">
        <v>3</v>
      </c>
      <c r="S418" s="523">
        <v>0</v>
      </c>
      <c r="T418" s="523">
        <v>0</v>
      </c>
      <c r="U418" s="524">
        <v>16</v>
      </c>
      <c r="V418" s="524">
        <v>0</v>
      </c>
      <c r="W418" s="524">
        <v>0</v>
      </c>
      <c r="X418" s="524">
        <v>16</v>
      </c>
      <c r="Y418" s="524">
        <v>0</v>
      </c>
      <c r="Z418" s="524">
        <v>0</v>
      </c>
      <c r="AA418" s="565">
        <v>4</v>
      </c>
      <c r="AB418" s="524">
        <v>0</v>
      </c>
      <c r="AC418" s="524">
        <v>0</v>
      </c>
      <c r="AD418" s="524">
        <v>19</v>
      </c>
      <c r="AE418" s="524">
        <v>1</v>
      </c>
      <c r="AF418" s="524">
        <v>0</v>
      </c>
      <c r="AG418" s="524">
        <v>0</v>
      </c>
      <c r="AH418" s="524">
        <v>0</v>
      </c>
      <c r="AI418" s="524">
        <v>0</v>
      </c>
      <c r="AJ418" s="566">
        <v>1</v>
      </c>
      <c r="AK418" s="515">
        <v>0</v>
      </c>
      <c r="AL418" s="515">
        <v>6</v>
      </c>
      <c r="AM418" s="515">
        <v>6</v>
      </c>
      <c r="AN418" s="515">
        <v>0</v>
      </c>
      <c r="AO418" s="525">
        <v>0</v>
      </c>
      <c r="AP418" s="573">
        <v>0</v>
      </c>
      <c r="AQ418" s="574">
        <v>39</v>
      </c>
      <c r="AR418" s="527">
        <v>39</v>
      </c>
      <c r="AS418" s="571">
        <v>39</v>
      </c>
      <c r="AT418" s="527">
        <v>0</v>
      </c>
      <c r="AU418" s="568">
        <v>11</v>
      </c>
      <c r="AV418" s="515">
        <v>1</v>
      </c>
      <c r="AW418" s="515">
        <v>6</v>
      </c>
      <c r="AX418" s="515">
        <v>39</v>
      </c>
      <c r="AY418" s="515">
        <v>2</v>
      </c>
      <c r="AZ418" s="515">
        <v>0</v>
      </c>
      <c r="BA418" s="422"/>
      <c r="BB418" s="516"/>
      <c r="BC418" s="516"/>
      <c r="BD418" s="516"/>
      <c r="BE418" s="516"/>
      <c r="BF418" s="516"/>
      <c r="BG418" s="516"/>
      <c r="BH418" s="422"/>
      <c r="BI418" s="517">
        <f t="shared" si="15"/>
        <v>39</v>
      </c>
      <c r="BJ418" s="516"/>
      <c r="BK418" s="516"/>
      <c r="BL418" s="516"/>
      <c r="BM418" s="516"/>
      <c r="BN418" s="422"/>
      <c r="BO418" s="530">
        <v>4.33</v>
      </c>
      <c r="BP418" s="517">
        <f t="shared" si="16"/>
        <v>39</v>
      </c>
      <c r="BQ418" s="516"/>
      <c r="BR418" s="516"/>
      <c r="BS418" s="516"/>
      <c r="BT418" s="516"/>
      <c r="BU418" s="422"/>
      <c r="BV418" s="516"/>
      <c r="BW418" s="516"/>
      <c r="BX418" s="516"/>
      <c r="BY418" s="516"/>
      <c r="BZ418" s="422"/>
      <c r="CA418" s="516"/>
      <c r="CB418" s="520"/>
      <c r="CC418" s="520"/>
      <c r="CD418" s="520"/>
      <c r="CE418" s="520"/>
      <c r="CF418" s="520"/>
      <c r="CG418" s="548"/>
    </row>
    <row r="419" spans="1:85" ht="16.5" customHeight="1">
      <c r="A419" s="81">
        <v>415</v>
      </c>
      <c r="B419" s="86" t="s">
        <v>1606</v>
      </c>
      <c r="C419" s="88" t="s">
        <v>28</v>
      </c>
      <c r="D419" s="86" t="s">
        <v>2233</v>
      </c>
      <c r="E419" s="86" t="s">
        <v>1516</v>
      </c>
      <c r="F419" s="89" t="s">
        <v>730</v>
      </c>
      <c r="G419" s="90" t="s">
        <v>1607</v>
      </c>
      <c r="H419" s="512">
        <v>4</v>
      </c>
      <c r="I419" s="390" t="s">
        <v>26</v>
      </c>
      <c r="J419" s="390" t="s">
        <v>35</v>
      </c>
      <c r="K419" s="88" t="s">
        <v>5123</v>
      </c>
      <c r="L419" s="529">
        <v>3</v>
      </c>
      <c r="M419" s="514">
        <v>1</v>
      </c>
      <c r="N419" s="514">
        <v>1</v>
      </c>
      <c r="O419" s="564">
        <v>21</v>
      </c>
      <c r="P419" s="523">
        <v>4</v>
      </c>
      <c r="Q419" s="523">
        <v>1</v>
      </c>
      <c r="R419" s="564">
        <v>2</v>
      </c>
      <c r="S419" s="523">
        <v>0</v>
      </c>
      <c r="T419" s="523">
        <v>0</v>
      </c>
      <c r="U419" s="524">
        <v>0</v>
      </c>
      <c r="V419" s="524">
        <v>0</v>
      </c>
      <c r="W419" s="524">
        <v>0</v>
      </c>
      <c r="X419" s="524">
        <v>0</v>
      </c>
      <c r="Y419" s="524">
        <v>0</v>
      </c>
      <c r="Z419" s="524">
        <v>0</v>
      </c>
      <c r="AA419" s="565">
        <v>22</v>
      </c>
      <c r="AB419" s="524">
        <v>5</v>
      </c>
      <c r="AC419" s="524">
        <v>0</v>
      </c>
      <c r="AD419" s="524">
        <v>0</v>
      </c>
      <c r="AE419" s="524">
        <v>0</v>
      </c>
      <c r="AF419" s="524">
        <v>0</v>
      </c>
      <c r="AG419" s="524">
        <v>0</v>
      </c>
      <c r="AH419" s="524">
        <v>0</v>
      </c>
      <c r="AI419" s="524">
        <v>0</v>
      </c>
      <c r="AJ419" s="566">
        <v>1</v>
      </c>
      <c r="AK419" s="515">
        <v>0</v>
      </c>
      <c r="AL419" s="515">
        <v>12</v>
      </c>
      <c r="AM419" s="515">
        <v>12</v>
      </c>
      <c r="AN419" s="515">
        <v>0</v>
      </c>
      <c r="AO419" s="525">
        <v>0</v>
      </c>
      <c r="AP419" s="573">
        <v>0</v>
      </c>
      <c r="AQ419" s="574">
        <v>39</v>
      </c>
      <c r="AR419" s="527">
        <v>39</v>
      </c>
      <c r="AS419" s="571">
        <v>39</v>
      </c>
      <c r="AT419" s="527">
        <v>0</v>
      </c>
      <c r="AU419" s="568">
        <v>7</v>
      </c>
      <c r="AV419" s="515">
        <v>1</v>
      </c>
      <c r="AW419" s="515">
        <v>11</v>
      </c>
      <c r="AX419" s="515">
        <v>39</v>
      </c>
      <c r="AY419" s="515">
        <v>2</v>
      </c>
      <c r="AZ419" s="515">
        <v>0</v>
      </c>
      <c r="BA419" s="422"/>
      <c r="BB419" s="516"/>
      <c r="BC419" s="516"/>
      <c r="BD419" s="516"/>
      <c r="BE419" s="516"/>
      <c r="BF419" s="516"/>
      <c r="BG419" s="516"/>
      <c r="BH419" s="422"/>
      <c r="BI419" s="517">
        <f t="shared" si="15"/>
        <v>39</v>
      </c>
      <c r="BJ419" s="516"/>
      <c r="BK419" s="516"/>
      <c r="BL419" s="516"/>
      <c r="BM419" s="516"/>
      <c r="BN419" s="422"/>
      <c r="BO419" s="530">
        <v>1.98</v>
      </c>
      <c r="BP419" s="517">
        <f t="shared" si="16"/>
        <v>39</v>
      </c>
      <c r="BQ419" s="516"/>
      <c r="BR419" s="516"/>
      <c r="BS419" s="516"/>
      <c r="BT419" s="516"/>
      <c r="BU419" s="422"/>
      <c r="BV419" s="516"/>
      <c r="BW419" s="516"/>
      <c r="BX419" s="516"/>
      <c r="BY419" s="516"/>
      <c r="BZ419" s="422"/>
      <c r="CA419" s="516"/>
      <c r="CB419" s="520"/>
      <c r="CC419" s="520"/>
      <c r="CD419" s="520"/>
      <c r="CE419" s="520"/>
      <c r="CF419" s="520"/>
      <c r="CG419" s="548"/>
    </row>
    <row r="420" spans="1:85" ht="16.5" customHeight="1">
      <c r="A420" s="80">
        <v>416</v>
      </c>
      <c r="B420" s="86" t="s">
        <v>1608</v>
      </c>
      <c r="C420" s="88" t="s">
        <v>28</v>
      </c>
      <c r="D420" s="86" t="s">
        <v>2233</v>
      </c>
      <c r="E420" s="86" t="s">
        <v>1516</v>
      </c>
      <c r="F420" s="87" t="s">
        <v>727</v>
      </c>
      <c r="G420" s="90" t="s">
        <v>1609</v>
      </c>
      <c r="H420" s="512">
        <v>2</v>
      </c>
      <c r="I420" s="390" t="s">
        <v>2353</v>
      </c>
      <c r="J420" s="390" t="s">
        <v>35</v>
      </c>
      <c r="K420" s="88" t="s">
        <v>5123</v>
      </c>
      <c r="L420" s="529">
        <v>3</v>
      </c>
      <c r="M420" s="514">
        <v>1</v>
      </c>
      <c r="N420" s="514">
        <v>1</v>
      </c>
      <c r="O420" s="564">
        <v>21</v>
      </c>
      <c r="P420" s="523">
        <v>11</v>
      </c>
      <c r="Q420" s="523">
        <v>10</v>
      </c>
      <c r="R420" s="564">
        <v>7</v>
      </c>
      <c r="S420" s="523">
        <v>0</v>
      </c>
      <c r="T420" s="523">
        <v>9</v>
      </c>
      <c r="U420" s="524">
        <v>26</v>
      </c>
      <c r="V420" s="524">
        <v>22</v>
      </c>
      <c r="W420" s="524">
        <v>0</v>
      </c>
      <c r="X420" s="524">
        <v>26</v>
      </c>
      <c r="Y420" s="524">
        <v>22</v>
      </c>
      <c r="Z420" s="524">
        <v>0</v>
      </c>
      <c r="AA420" s="565">
        <v>0</v>
      </c>
      <c r="AB420" s="524">
        <v>0</v>
      </c>
      <c r="AC420" s="524">
        <v>0</v>
      </c>
      <c r="AD420" s="524">
        <v>29</v>
      </c>
      <c r="AE420" s="524">
        <v>1</v>
      </c>
      <c r="AF420" s="524">
        <v>4</v>
      </c>
      <c r="AG420" s="524">
        <v>0</v>
      </c>
      <c r="AH420" s="524">
        <v>0</v>
      </c>
      <c r="AI420" s="524">
        <v>0</v>
      </c>
      <c r="AJ420" s="566">
        <v>1</v>
      </c>
      <c r="AK420" s="515">
        <v>0</v>
      </c>
      <c r="AL420" s="515">
        <v>9</v>
      </c>
      <c r="AM420" s="515">
        <v>9</v>
      </c>
      <c r="AN420" s="515">
        <v>0</v>
      </c>
      <c r="AO420" s="525">
        <v>0</v>
      </c>
      <c r="AP420" s="573">
        <v>7</v>
      </c>
      <c r="AQ420" s="574">
        <v>53</v>
      </c>
      <c r="AR420" s="527">
        <v>49</v>
      </c>
      <c r="AS420" s="571">
        <v>49</v>
      </c>
      <c r="AT420" s="527">
        <v>11</v>
      </c>
      <c r="AU420" s="568">
        <v>10</v>
      </c>
      <c r="AV420" s="515">
        <v>1</v>
      </c>
      <c r="AW420" s="515">
        <v>9</v>
      </c>
      <c r="AX420" s="515">
        <v>49</v>
      </c>
      <c r="AY420" s="515">
        <v>2</v>
      </c>
      <c r="AZ420" s="515">
        <v>0</v>
      </c>
      <c r="BA420" s="422"/>
      <c r="BB420" s="516"/>
      <c r="BC420" s="516"/>
      <c r="BD420" s="516"/>
      <c r="BE420" s="516"/>
      <c r="BF420" s="516"/>
      <c r="BG420" s="516"/>
      <c r="BH420" s="422"/>
      <c r="BI420" s="517">
        <f t="shared" si="15"/>
        <v>49</v>
      </c>
      <c r="BJ420" s="516"/>
      <c r="BK420" s="516"/>
      <c r="BL420" s="516"/>
      <c r="BM420" s="516"/>
      <c r="BN420" s="422"/>
      <c r="BO420" s="530">
        <v>0.73680000000000001</v>
      </c>
      <c r="BP420" s="517">
        <f t="shared" si="16"/>
        <v>49</v>
      </c>
      <c r="BQ420" s="516"/>
      <c r="BR420" s="516"/>
      <c r="BS420" s="516"/>
      <c r="BT420" s="516"/>
      <c r="BU420" s="422"/>
      <c r="BV420" s="516"/>
      <c r="BW420" s="516"/>
      <c r="BX420" s="516"/>
      <c r="BY420" s="516"/>
      <c r="BZ420" s="422"/>
      <c r="CA420" s="516"/>
      <c r="CB420" s="520"/>
      <c r="CC420" s="520"/>
      <c r="CD420" s="520"/>
      <c r="CE420" s="520"/>
      <c r="CF420" s="520"/>
      <c r="CG420" s="548"/>
    </row>
    <row r="421" spans="1:85" ht="16.5" customHeight="1">
      <c r="A421" s="80">
        <v>417</v>
      </c>
      <c r="B421" s="86" t="s">
        <v>1612</v>
      </c>
      <c r="C421" s="88" t="s">
        <v>28</v>
      </c>
      <c r="D421" s="86" t="s">
        <v>2233</v>
      </c>
      <c r="E421" s="86" t="s">
        <v>1516</v>
      </c>
      <c r="F421" s="89" t="s">
        <v>730</v>
      </c>
      <c r="G421" s="90" t="s">
        <v>1613</v>
      </c>
      <c r="H421" s="512">
        <v>2</v>
      </c>
      <c r="I421" s="390" t="s">
        <v>2353</v>
      </c>
      <c r="J421" s="390" t="s">
        <v>35</v>
      </c>
      <c r="K421" s="88" t="s">
        <v>5123</v>
      </c>
      <c r="L421" s="529">
        <v>3</v>
      </c>
      <c r="M421" s="514">
        <v>1</v>
      </c>
      <c r="N421" s="514">
        <v>1</v>
      </c>
      <c r="O421" s="564">
        <v>22</v>
      </c>
      <c r="P421" s="523">
        <v>7</v>
      </c>
      <c r="Q421" s="523">
        <v>1</v>
      </c>
      <c r="R421" s="564">
        <v>6</v>
      </c>
      <c r="S421" s="523">
        <v>0</v>
      </c>
      <c r="T421" s="523">
        <v>0</v>
      </c>
      <c r="U421" s="524">
        <v>20</v>
      </c>
      <c r="V421" s="524">
        <v>12</v>
      </c>
      <c r="W421" s="524">
        <v>0</v>
      </c>
      <c r="X421" s="524">
        <v>20</v>
      </c>
      <c r="Y421" s="524">
        <v>12</v>
      </c>
      <c r="Z421" s="524">
        <v>0</v>
      </c>
      <c r="AA421" s="565">
        <v>5</v>
      </c>
      <c r="AB421" s="524">
        <v>3</v>
      </c>
      <c r="AC421" s="524">
        <v>0</v>
      </c>
      <c r="AD421" s="524">
        <v>30</v>
      </c>
      <c r="AE421" s="524">
        <v>0</v>
      </c>
      <c r="AF421" s="524">
        <v>0</v>
      </c>
      <c r="AG421" s="524">
        <v>0</v>
      </c>
      <c r="AH421" s="524">
        <v>0</v>
      </c>
      <c r="AI421" s="524">
        <v>0</v>
      </c>
      <c r="AJ421" s="566">
        <v>1</v>
      </c>
      <c r="AK421" s="515">
        <v>0</v>
      </c>
      <c r="AL421" s="515">
        <v>7</v>
      </c>
      <c r="AM421" s="515">
        <v>7</v>
      </c>
      <c r="AN421" s="515">
        <v>0</v>
      </c>
      <c r="AO421" s="525">
        <v>0</v>
      </c>
      <c r="AP421" s="573">
        <v>0</v>
      </c>
      <c r="AQ421" s="574">
        <v>36</v>
      </c>
      <c r="AR421" s="527">
        <v>36</v>
      </c>
      <c r="AS421" s="571">
        <v>36</v>
      </c>
      <c r="AT421" s="527">
        <v>0</v>
      </c>
      <c r="AU421" s="568">
        <v>7</v>
      </c>
      <c r="AV421" s="515">
        <v>2</v>
      </c>
      <c r="AW421" s="515">
        <v>7</v>
      </c>
      <c r="AX421" s="515">
        <v>36</v>
      </c>
      <c r="AY421" s="515">
        <v>2</v>
      </c>
      <c r="AZ421" s="515">
        <v>0</v>
      </c>
      <c r="BA421" s="422"/>
      <c r="BB421" s="516"/>
      <c r="BC421" s="516"/>
      <c r="BD421" s="516"/>
      <c r="BE421" s="516"/>
      <c r="BF421" s="516"/>
      <c r="BG421" s="516"/>
      <c r="BH421" s="422"/>
      <c r="BI421" s="517">
        <f t="shared" si="15"/>
        <v>36</v>
      </c>
      <c r="BJ421" s="516"/>
      <c r="BK421" s="516"/>
      <c r="BL421" s="516"/>
      <c r="BM421" s="516"/>
      <c r="BN421" s="422"/>
      <c r="BO421" s="530">
        <v>0.15107899999999999</v>
      </c>
      <c r="BP421" s="517">
        <f t="shared" si="16"/>
        <v>36</v>
      </c>
      <c r="BQ421" s="516"/>
      <c r="BR421" s="516"/>
      <c r="BS421" s="516"/>
      <c r="BT421" s="516"/>
      <c r="BU421" s="422"/>
      <c r="BV421" s="516"/>
      <c r="BW421" s="516"/>
      <c r="BX421" s="516"/>
      <c r="BY421" s="516"/>
      <c r="BZ421" s="422"/>
      <c r="CA421" s="516"/>
      <c r="CB421" s="520"/>
      <c r="CC421" s="520"/>
      <c r="CD421" s="520"/>
      <c r="CE421" s="520"/>
      <c r="CF421" s="520"/>
      <c r="CG421" s="548"/>
    </row>
    <row r="422" spans="1:85" ht="16.5" customHeight="1">
      <c r="A422" s="81">
        <v>418</v>
      </c>
      <c r="B422" s="86" t="s">
        <v>1614</v>
      </c>
      <c r="C422" s="88" t="s">
        <v>28</v>
      </c>
      <c r="D422" s="86" t="s">
        <v>2233</v>
      </c>
      <c r="E422" s="86" t="s">
        <v>1516</v>
      </c>
      <c r="F422" s="92" t="s">
        <v>784</v>
      </c>
      <c r="G422" s="90" t="s">
        <v>1615</v>
      </c>
      <c r="H422" s="512">
        <v>9</v>
      </c>
      <c r="I422" s="390" t="s">
        <v>2353</v>
      </c>
      <c r="J422" s="390"/>
      <c r="K422" s="88" t="s">
        <v>5123</v>
      </c>
      <c r="L422" s="529">
        <v>2</v>
      </c>
      <c r="M422" s="514">
        <v>1</v>
      </c>
      <c r="N422" s="514">
        <v>1</v>
      </c>
      <c r="O422" s="564">
        <v>5</v>
      </c>
      <c r="P422" s="523">
        <v>3</v>
      </c>
      <c r="Q422" s="523">
        <v>0</v>
      </c>
      <c r="R422" s="564">
        <v>3</v>
      </c>
      <c r="S422" s="523">
        <v>0</v>
      </c>
      <c r="T422" s="523">
        <v>0</v>
      </c>
      <c r="U422" s="524">
        <v>0</v>
      </c>
      <c r="V422" s="524">
        <v>0</v>
      </c>
      <c r="W422" s="524">
        <v>0</v>
      </c>
      <c r="X422" s="524">
        <v>0</v>
      </c>
      <c r="Y422" s="524">
        <v>0</v>
      </c>
      <c r="Z422" s="524">
        <v>0</v>
      </c>
      <c r="AA422" s="565">
        <v>14</v>
      </c>
      <c r="AB422" s="524">
        <v>5</v>
      </c>
      <c r="AC422" s="524">
        <v>0</v>
      </c>
      <c r="AD422" s="524">
        <v>1</v>
      </c>
      <c r="AE422" s="524">
        <v>0</v>
      </c>
      <c r="AF422" s="524">
        <v>0</v>
      </c>
      <c r="AG422" s="524">
        <v>0</v>
      </c>
      <c r="AH422" s="524">
        <v>0</v>
      </c>
      <c r="AI422" s="524">
        <v>0</v>
      </c>
      <c r="AJ422" s="566">
        <v>1</v>
      </c>
      <c r="AK422" s="515">
        <v>0</v>
      </c>
      <c r="AL422" s="515">
        <v>2</v>
      </c>
      <c r="AM422" s="515">
        <v>0</v>
      </c>
      <c r="AN422" s="515">
        <v>0</v>
      </c>
      <c r="AO422" s="525">
        <v>0</v>
      </c>
      <c r="AP422" s="573">
        <v>0</v>
      </c>
      <c r="AQ422" s="574">
        <v>13</v>
      </c>
      <c r="AR422" s="527">
        <v>0</v>
      </c>
      <c r="AS422" s="571">
        <v>0</v>
      </c>
      <c r="AT422" s="527">
        <v>0</v>
      </c>
      <c r="AU422" s="568">
        <v>8</v>
      </c>
      <c r="AV422" s="515">
        <v>1</v>
      </c>
      <c r="AW422" s="515">
        <v>3</v>
      </c>
      <c r="AX422" s="515">
        <v>13</v>
      </c>
      <c r="AY422" s="515">
        <v>2</v>
      </c>
      <c r="AZ422" s="515">
        <v>0</v>
      </c>
      <c r="BA422" s="422"/>
      <c r="BB422" s="516"/>
      <c r="BC422" s="516"/>
      <c r="BD422" s="516"/>
      <c r="BE422" s="516"/>
      <c r="BF422" s="516"/>
      <c r="BG422" s="516"/>
      <c r="BH422" s="422"/>
      <c r="BI422" s="517">
        <f t="shared" si="15"/>
        <v>0</v>
      </c>
      <c r="BJ422" s="516"/>
      <c r="BK422" s="516"/>
      <c r="BL422" s="516"/>
      <c r="BM422" s="516"/>
      <c r="BN422" s="422"/>
      <c r="BO422" s="530">
        <v>0.125</v>
      </c>
      <c r="BP422" s="517">
        <f t="shared" si="16"/>
        <v>0</v>
      </c>
      <c r="BQ422" s="516"/>
      <c r="BR422" s="516"/>
      <c r="BS422" s="516"/>
      <c r="BT422" s="516"/>
      <c r="BU422" s="422"/>
      <c r="BV422" s="516"/>
      <c r="BW422" s="516"/>
      <c r="BX422" s="516"/>
      <c r="BY422" s="516"/>
      <c r="BZ422" s="422"/>
      <c r="CA422" s="516"/>
      <c r="CB422" s="520"/>
      <c r="CC422" s="520"/>
      <c r="CD422" s="520"/>
      <c r="CE422" s="520"/>
      <c r="CF422" s="520"/>
      <c r="CG422" s="548"/>
    </row>
    <row r="423" spans="1:85" ht="16.5" customHeight="1">
      <c r="A423" s="80">
        <v>419</v>
      </c>
      <c r="B423" s="86" t="s">
        <v>1616</v>
      </c>
      <c r="C423" s="88" t="s">
        <v>28</v>
      </c>
      <c r="D423" s="86" t="s">
        <v>2233</v>
      </c>
      <c r="E423" s="86" t="s">
        <v>1516</v>
      </c>
      <c r="F423" s="87" t="s">
        <v>727</v>
      </c>
      <c r="G423" s="90" t="s">
        <v>1617</v>
      </c>
      <c r="H423" s="512">
        <v>2</v>
      </c>
      <c r="I423" s="390" t="s">
        <v>4621</v>
      </c>
      <c r="J423" s="390" t="s">
        <v>35</v>
      </c>
      <c r="K423" s="88" t="s">
        <v>5123</v>
      </c>
      <c r="L423" s="529">
        <v>3</v>
      </c>
      <c r="M423" s="514">
        <v>1</v>
      </c>
      <c r="N423" s="514">
        <v>1</v>
      </c>
      <c r="O423" s="564">
        <v>37</v>
      </c>
      <c r="P423" s="523">
        <v>2</v>
      </c>
      <c r="Q423" s="523">
        <v>1</v>
      </c>
      <c r="R423" s="564">
        <v>7</v>
      </c>
      <c r="S423" s="523">
        <v>2</v>
      </c>
      <c r="T423" s="523">
        <v>0</v>
      </c>
      <c r="U423" s="524">
        <v>19</v>
      </c>
      <c r="V423" s="524">
        <v>0</v>
      </c>
      <c r="W423" s="524">
        <v>0</v>
      </c>
      <c r="X423" s="524">
        <v>19</v>
      </c>
      <c r="Y423" s="524">
        <v>0</v>
      </c>
      <c r="Z423" s="524">
        <v>0</v>
      </c>
      <c r="AA423" s="565">
        <v>61</v>
      </c>
      <c r="AB423" s="524">
        <v>7</v>
      </c>
      <c r="AC423" s="524">
        <v>0</v>
      </c>
      <c r="AD423" s="524">
        <v>6</v>
      </c>
      <c r="AE423" s="524">
        <v>1</v>
      </c>
      <c r="AF423" s="524">
        <v>0</v>
      </c>
      <c r="AG423" s="524">
        <v>0</v>
      </c>
      <c r="AH423" s="524">
        <v>0</v>
      </c>
      <c r="AI423" s="524">
        <v>0</v>
      </c>
      <c r="AJ423" s="566">
        <v>1</v>
      </c>
      <c r="AK423" s="515">
        <v>0</v>
      </c>
      <c r="AL423" s="515">
        <v>7</v>
      </c>
      <c r="AM423" s="515">
        <v>7</v>
      </c>
      <c r="AN423" s="515">
        <v>0</v>
      </c>
      <c r="AO423" s="525">
        <v>0</v>
      </c>
      <c r="AP423" s="573">
        <v>0</v>
      </c>
      <c r="AQ423" s="574">
        <v>39</v>
      </c>
      <c r="AR423" s="527">
        <v>39</v>
      </c>
      <c r="AS423" s="571">
        <v>39</v>
      </c>
      <c r="AT423" s="527">
        <v>0</v>
      </c>
      <c r="AU423" s="568">
        <v>7</v>
      </c>
      <c r="AV423" s="515">
        <v>1</v>
      </c>
      <c r="AW423" s="515">
        <v>7</v>
      </c>
      <c r="AX423" s="515">
        <v>39</v>
      </c>
      <c r="AY423" s="515">
        <v>2</v>
      </c>
      <c r="AZ423" s="515">
        <v>0</v>
      </c>
      <c r="BA423" s="422"/>
      <c r="BB423" s="516"/>
      <c r="BC423" s="516"/>
      <c r="BD423" s="516"/>
      <c r="BE423" s="516"/>
      <c r="BF423" s="516"/>
      <c r="BG423" s="516"/>
      <c r="BH423" s="422"/>
      <c r="BI423" s="517">
        <f t="shared" si="15"/>
        <v>39</v>
      </c>
      <c r="BJ423" s="516"/>
      <c r="BK423" s="516"/>
      <c r="BL423" s="516"/>
      <c r="BM423" s="516"/>
      <c r="BN423" s="422"/>
      <c r="BO423" s="530">
        <v>2.12</v>
      </c>
      <c r="BP423" s="517">
        <f t="shared" si="16"/>
        <v>39</v>
      </c>
      <c r="BQ423" s="516"/>
      <c r="BR423" s="516"/>
      <c r="BS423" s="516"/>
      <c r="BT423" s="516"/>
      <c r="BU423" s="422"/>
      <c r="BV423" s="516"/>
      <c r="BW423" s="516"/>
      <c r="BX423" s="516"/>
      <c r="BY423" s="516"/>
      <c r="BZ423" s="422"/>
      <c r="CA423" s="516"/>
      <c r="CB423" s="520"/>
      <c r="CC423" s="520"/>
      <c r="CD423" s="520"/>
      <c r="CE423" s="520"/>
      <c r="CF423" s="520"/>
      <c r="CG423" s="548"/>
    </row>
    <row r="424" spans="1:85" ht="16.5" customHeight="1">
      <c r="A424" s="80">
        <v>420</v>
      </c>
      <c r="B424" s="86" t="s">
        <v>1618</v>
      </c>
      <c r="C424" s="88" t="s">
        <v>28</v>
      </c>
      <c r="D424" s="86" t="s">
        <v>2233</v>
      </c>
      <c r="E424" s="86" t="s">
        <v>1516</v>
      </c>
      <c r="F424" s="87" t="s">
        <v>727</v>
      </c>
      <c r="G424" s="90" t="s">
        <v>1619</v>
      </c>
      <c r="H424" s="512">
        <v>3</v>
      </c>
      <c r="I424" s="390" t="s">
        <v>26</v>
      </c>
      <c r="J424" s="390" t="s">
        <v>35</v>
      </c>
      <c r="K424" s="88" t="s">
        <v>5123</v>
      </c>
      <c r="L424" s="529">
        <v>3</v>
      </c>
      <c r="M424" s="514">
        <v>1</v>
      </c>
      <c r="N424" s="514">
        <v>1</v>
      </c>
      <c r="O424" s="564">
        <v>25</v>
      </c>
      <c r="P424" s="523">
        <v>14</v>
      </c>
      <c r="Q424" s="523">
        <v>1</v>
      </c>
      <c r="R424" s="564">
        <v>4</v>
      </c>
      <c r="S424" s="523">
        <v>0</v>
      </c>
      <c r="T424" s="523">
        <v>0</v>
      </c>
      <c r="U424" s="524">
        <v>34</v>
      </c>
      <c r="V424" s="524">
        <v>28</v>
      </c>
      <c r="W424" s="524">
        <v>0</v>
      </c>
      <c r="X424" s="524">
        <v>34</v>
      </c>
      <c r="Y424" s="524">
        <v>28</v>
      </c>
      <c r="Z424" s="524">
        <v>0</v>
      </c>
      <c r="AA424" s="565">
        <v>25</v>
      </c>
      <c r="AB424" s="524">
        <v>1</v>
      </c>
      <c r="AC424" s="524">
        <v>0</v>
      </c>
      <c r="AD424" s="524">
        <v>0</v>
      </c>
      <c r="AE424" s="524">
        <v>0</v>
      </c>
      <c r="AF424" s="524">
        <v>0</v>
      </c>
      <c r="AG424" s="524">
        <v>0</v>
      </c>
      <c r="AH424" s="524">
        <v>0</v>
      </c>
      <c r="AI424" s="524">
        <v>0</v>
      </c>
      <c r="AJ424" s="566">
        <v>1</v>
      </c>
      <c r="AK424" s="515">
        <v>0</v>
      </c>
      <c r="AL424" s="515">
        <v>14</v>
      </c>
      <c r="AM424" s="515">
        <v>14</v>
      </c>
      <c r="AN424" s="515">
        <v>3</v>
      </c>
      <c r="AO424" s="525">
        <v>0</v>
      </c>
      <c r="AP424" s="573">
        <v>60</v>
      </c>
      <c r="AQ424" s="574">
        <v>108</v>
      </c>
      <c r="AR424" s="527">
        <v>89</v>
      </c>
      <c r="AS424" s="571">
        <v>89</v>
      </c>
      <c r="AT424" s="527">
        <v>79</v>
      </c>
      <c r="AU424" s="568">
        <v>9</v>
      </c>
      <c r="AV424" s="515">
        <v>22</v>
      </c>
      <c r="AW424" s="515">
        <v>15</v>
      </c>
      <c r="AX424" s="515">
        <v>89</v>
      </c>
      <c r="AY424" s="515">
        <v>2</v>
      </c>
      <c r="AZ424" s="515">
        <v>0</v>
      </c>
      <c r="BA424" s="422"/>
      <c r="BB424" s="516"/>
      <c r="BC424" s="516"/>
      <c r="BD424" s="516"/>
      <c r="BE424" s="516"/>
      <c r="BF424" s="516"/>
      <c r="BG424" s="516"/>
      <c r="BH424" s="422"/>
      <c r="BI424" s="517">
        <f t="shared" si="15"/>
        <v>89</v>
      </c>
      <c r="BJ424" s="516"/>
      <c r="BK424" s="516"/>
      <c r="BL424" s="516"/>
      <c r="BM424" s="516"/>
      <c r="BN424" s="422"/>
      <c r="BO424" s="530">
        <v>0.158</v>
      </c>
      <c r="BP424" s="517">
        <f t="shared" si="16"/>
        <v>89</v>
      </c>
      <c r="BQ424" s="516"/>
      <c r="BR424" s="516"/>
      <c r="BS424" s="516"/>
      <c r="BT424" s="516"/>
      <c r="BU424" s="422"/>
      <c r="BV424" s="516"/>
      <c r="BW424" s="516"/>
      <c r="BX424" s="516"/>
      <c r="BY424" s="516"/>
      <c r="BZ424" s="422"/>
      <c r="CA424" s="516"/>
      <c r="CB424" s="520"/>
      <c r="CC424" s="520"/>
      <c r="CD424" s="520"/>
      <c r="CE424" s="520"/>
      <c r="CF424" s="520"/>
      <c r="CG424" s="548"/>
    </row>
    <row r="425" spans="1:85" ht="16.5" customHeight="1">
      <c r="A425" s="81">
        <v>421</v>
      </c>
      <c r="B425" s="86" t="s">
        <v>1620</v>
      </c>
      <c r="C425" s="88" t="s">
        <v>28</v>
      </c>
      <c r="D425" s="86" t="s">
        <v>2233</v>
      </c>
      <c r="E425" s="86" t="s">
        <v>1516</v>
      </c>
      <c r="F425" s="87" t="s">
        <v>727</v>
      </c>
      <c r="G425" s="90" t="s">
        <v>1621</v>
      </c>
      <c r="H425" s="512">
        <v>3</v>
      </c>
      <c r="I425" s="390" t="s">
        <v>2353</v>
      </c>
      <c r="J425" s="390"/>
      <c r="K425" s="88" t="s">
        <v>5123</v>
      </c>
      <c r="L425" s="529">
        <v>2</v>
      </c>
      <c r="M425" s="514">
        <v>1</v>
      </c>
      <c r="N425" s="514">
        <v>1</v>
      </c>
      <c r="O425" s="564">
        <v>7</v>
      </c>
      <c r="P425" s="523">
        <v>1</v>
      </c>
      <c r="Q425" s="523">
        <v>1</v>
      </c>
      <c r="R425" s="564">
        <v>8</v>
      </c>
      <c r="S425" s="523">
        <v>0</v>
      </c>
      <c r="T425" s="523">
        <v>0</v>
      </c>
      <c r="U425" s="524">
        <v>0</v>
      </c>
      <c r="V425" s="524">
        <v>0</v>
      </c>
      <c r="W425" s="524">
        <v>0</v>
      </c>
      <c r="X425" s="524">
        <v>0</v>
      </c>
      <c r="Y425" s="524">
        <v>0</v>
      </c>
      <c r="Z425" s="524">
        <v>0</v>
      </c>
      <c r="AA425" s="565">
        <v>1</v>
      </c>
      <c r="AB425" s="524">
        <v>0</v>
      </c>
      <c r="AC425" s="524">
        <v>0</v>
      </c>
      <c r="AD425" s="524">
        <v>25</v>
      </c>
      <c r="AE425" s="524">
        <v>6</v>
      </c>
      <c r="AF425" s="524">
        <v>0</v>
      </c>
      <c r="AG425" s="524">
        <v>1</v>
      </c>
      <c r="AH425" s="524">
        <v>1</v>
      </c>
      <c r="AI425" s="524">
        <v>0</v>
      </c>
      <c r="AJ425" s="566">
        <v>1</v>
      </c>
      <c r="AK425" s="515">
        <v>0</v>
      </c>
      <c r="AL425" s="515">
        <v>3</v>
      </c>
      <c r="AM425" s="515">
        <v>3</v>
      </c>
      <c r="AN425" s="515">
        <v>0</v>
      </c>
      <c r="AO425" s="525">
        <v>0</v>
      </c>
      <c r="AP425" s="573">
        <v>4</v>
      </c>
      <c r="AQ425" s="574">
        <v>6</v>
      </c>
      <c r="AR425" s="527">
        <v>6</v>
      </c>
      <c r="AS425" s="571">
        <v>6</v>
      </c>
      <c r="AT425" s="527">
        <v>4</v>
      </c>
      <c r="AU425" s="568">
        <v>2</v>
      </c>
      <c r="AV425" s="515">
        <v>1</v>
      </c>
      <c r="AW425" s="515">
        <v>4</v>
      </c>
      <c r="AX425" s="515">
        <v>6</v>
      </c>
      <c r="AY425" s="515">
        <v>2</v>
      </c>
      <c r="AZ425" s="515">
        <v>0</v>
      </c>
      <c r="BA425" s="422"/>
      <c r="BB425" s="516"/>
      <c r="BC425" s="516"/>
      <c r="BD425" s="516"/>
      <c r="BE425" s="516"/>
      <c r="BF425" s="516"/>
      <c r="BG425" s="516"/>
      <c r="BH425" s="422"/>
      <c r="BI425" s="517">
        <f t="shared" si="15"/>
        <v>6</v>
      </c>
      <c r="BJ425" s="516"/>
      <c r="BK425" s="516"/>
      <c r="BL425" s="516"/>
      <c r="BM425" s="516"/>
      <c r="BN425" s="422"/>
      <c r="BO425" s="530">
        <v>1.67</v>
      </c>
      <c r="BP425" s="517">
        <f t="shared" si="16"/>
        <v>6</v>
      </c>
      <c r="BQ425" s="516"/>
      <c r="BR425" s="516"/>
      <c r="BS425" s="516"/>
      <c r="BT425" s="516"/>
      <c r="BU425" s="422"/>
      <c r="BV425" s="516"/>
      <c r="BW425" s="516"/>
      <c r="BX425" s="516"/>
      <c r="BY425" s="516"/>
      <c r="BZ425" s="422"/>
      <c r="CA425" s="516"/>
      <c r="CB425" s="520"/>
      <c r="CC425" s="520"/>
      <c r="CD425" s="520"/>
      <c r="CE425" s="520"/>
      <c r="CF425" s="520"/>
      <c r="CG425" s="548"/>
    </row>
    <row r="426" spans="1:85" ht="16.5" customHeight="1">
      <c r="A426" s="80">
        <v>422</v>
      </c>
      <c r="B426" s="86" t="s">
        <v>1622</v>
      </c>
      <c r="C426" s="88" t="s">
        <v>28</v>
      </c>
      <c r="D426" s="86" t="s">
        <v>2233</v>
      </c>
      <c r="E426" s="86" t="s">
        <v>1516</v>
      </c>
      <c r="F426" s="89" t="s">
        <v>730</v>
      </c>
      <c r="G426" s="90" t="s">
        <v>1623</v>
      </c>
      <c r="H426" s="512">
        <v>4</v>
      </c>
      <c r="I426" s="390" t="s">
        <v>2353</v>
      </c>
      <c r="J426" s="390"/>
      <c r="K426" s="88" t="s">
        <v>5123</v>
      </c>
      <c r="L426" s="529">
        <v>2</v>
      </c>
      <c r="M426" s="514">
        <v>1</v>
      </c>
      <c r="N426" s="514">
        <v>1</v>
      </c>
      <c r="O426" s="564">
        <v>8</v>
      </c>
      <c r="P426" s="523">
        <v>1</v>
      </c>
      <c r="Q426" s="523">
        <v>1</v>
      </c>
      <c r="R426" s="564">
        <v>5</v>
      </c>
      <c r="S426" s="523">
        <v>0</v>
      </c>
      <c r="T426" s="523">
        <v>0</v>
      </c>
      <c r="U426" s="524">
        <v>0</v>
      </c>
      <c r="V426" s="524">
        <v>0</v>
      </c>
      <c r="W426" s="524">
        <v>0</v>
      </c>
      <c r="X426" s="524">
        <v>0</v>
      </c>
      <c r="Y426" s="524">
        <v>0</v>
      </c>
      <c r="Z426" s="524">
        <v>0</v>
      </c>
      <c r="AA426" s="565">
        <v>5</v>
      </c>
      <c r="AB426" s="524">
        <v>1</v>
      </c>
      <c r="AC426" s="524">
        <v>0</v>
      </c>
      <c r="AD426" s="524">
        <v>13</v>
      </c>
      <c r="AE426" s="524">
        <v>2</v>
      </c>
      <c r="AF426" s="524">
        <v>0</v>
      </c>
      <c r="AG426" s="524">
        <v>6</v>
      </c>
      <c r="AH426" s="524">
        <v>0</v>
      </c>
      <c r="AI426" s="524">
        <v>0</v>
      </c>
      <c r="AJ426" s="566">
        <v>1</v>
      </c>
      <c r="AK426" s="515">
        <v>0</v>
      </c>
      <c r="AL426" s="515">
        <v>4</v>
      </c>
      <c r="AM426" s="515">
        <v>4</v>
      </c>
      <c r="AN426" s="515">
        <v>0</v>
      </c>
      <c r="AO426" s="525">
        <v>0</v>
      </c>
      <c r="AP426" s="573">
        <v>0</v>
      </c>
      <c r="AQ426" s="574">
        <v>13</v>
      </c>
      <c r="AR426" s="527">
        <v>13</v>
      </c>
      <c r="AS426" s="571">
        <v>13</v>
      </c>
      <c r="AT426" s="527">
        <v>0</v>
      </c>
      <c r="AU426" s="568">
        <v>7</v>
      </c>
      <c r="AV426" s="515">
        <v>1</v>
      </c>
      <c r="AW426" s="515">
        <v>5</v>
      </c>
      <c r="AX426" s="515">
        <v>13</v>
      </c>
      <c r="AY426" s="515">
        <v>2</v>
      </c>
      <c r="AZ426" s="515">
        <v>0</v>
      </c>
      <c r="BA426" s="422"/>
      <c r="BB426" s="516"/>
      <c r="BC426" s="516"/>
      <c r="BD426" s="516"/>
      <c r="BE426" s="516"/>
      <c r="BF426" s="516"/>
      <c r="BG426" s="516"/>
      <c r="BH426" s="422"/>
      <c r="BI426" s="517">
        <f t="shared" si="15"/>
        <v>13</v>
      </c>
      <c r="BJ426" s="516"/>
      <c r="BK426" s="516"/>
      <c r="BL426" s="516"/>
      <c r="BM426" s="516"/>
      <c r="BN426" s="422"/>
      <c r="BO426" s="530">
        <v>0.94</v>
      </c>
      <c r="BP426" s="517">
        <f t="shared" si="16"/>
        <v>13</v>
      </c>
      <c r="BQ426" s="516"/>
      <c r="BR426" s="516"/>
      <c r="BS426" s="516"/>
      <c r="BT426" s="516"/>
      <c r="BU426" s="422"/>
      <c r="BV426" s="516"/>
      <c r="BW426" s="516"/>
      <c r="BX426" s="516"/>
      <c r="BY426" s="516"/>
      <c r="BZ426" s="422"/>
      <c r="CA426" s="516"/>
      <c r="CB426" s="520"/>
      <c r="CC426" s="520"/>
      <c r="CD426" s="520"/>
      <c r="CE426" s="520"/>
      <c r="CF426" s="520"/>
      <c r="CG426" s="548"/>
    </row>
    <row r="427" spans="1:85" ht="16.5" customHeight="1">
      <c r="A427" s="80">
        <v>423</v>
      </c>
      <c r="B427" s="86" t="s">
        <v>1624</v>
      </c>
      <c r="C427" s="88" t="s">
        <v>28</v>
      </c>
      <c r="D427" s="86" t="s">
        <v>2233</v>
      </c>
      <c r="E427" s="86" t="s">
        <v>1516</v>
      </c>
      <c r="F427" s="87" t="s">
        <v>727</v>
      </c>
      <c r="G427" s="90" t="s">
        <v>1625</v>
      </c>
      <c r="H427" s="512">
        <v>4</v>
      </c>
      <c r="I427" s="390" t="s">
        <v>2353</v>
      </c>
      <c r="J427" s="390"/>
      <c r="K427" s="88" t="s">
        <v>5123</v>
      </c>
      <c r="L427" s="529">
        <v>2</v>
      </c>
      <c r="M427" s="514">
        <v>1</v>
      </c>
      <c r="N427" s="514">
        <v>1</v>
      </c>
      <c r="O427" s="564">
        <v>17</v>
      </c>
      <c r="P427" s="523">
        <v>0</v>
      </c>
      <c r="Q427" s="523">
        <v>1</v>
      </c>
      <c r="R427" s="564">
        <v>7</v>
      </c>
      <c r="S427" s="523">
        <v>0</v>
      </c>
      <c r="T427" s="523">
        <v>0</v>
      </c>
      <c r="U427" s="524">
        <v>0</v>
      </c>
      <c r="V427" s="524">
        <v>0</v>
      </c>
      <c r="W427" s="524">
        <v>0</v>
      </c>
      <c r="X427" s="524">
        <v>0</v>
      </c>
      <c r="Y427" s="524">
        <v>0</v>
      </c>
      <c r="Z427" s="524">
        <v>0</v>
      </c>
      <c r="AA427" s="565">
        <v>4</v>
      </c>
      <c r="AB427" s="524">
        <v>0</v>
      </c>
      <c r="AC427" s="524">
        <v>0</v>
      </c>
      <c r="AD427" s="524">
        <v>42</v>
      </c>
      <c r="AE427" s="524">
        <v>0</v>
      </c>
      <c r="AF427" s="524">
        <v>0</v>
      </c>
      <c r="AG427" s="524">
        <v>2</v>
      </c>
      <c r="AH427" s="524">
        <v>0</v>
      </c>
      <c r="AI427" s="524">
        <v>0</v>
      </c>
      <c r="AJ427" s="566">
        <v>1</v>
      </c>
      <c r="AK427" s="515">
        <v>0</v>
      </c>
      <c r="AL427" s="515">
        <v>3</v>
      </c>
      <c r="AM427" s="515">
        <v>3</v>
      </c>
      <c r="AN427" s="515">
        <v>0</v>
      </c>
      <c r="AO427" s="525">
        <v>0</v>
      </c>
      <c r="AP427" s="573">
        <v>0</v>
      </c>
      <c r="AQ427" s="574">
        <v>10</v>
      </c>
      <c r="AR427" s="527">
        <v>10</v>
      </c>
      <c r="AS427" s="571">
        <v>10</v>
      </c>
      <c r="AT427" s="527">
        <v>0</v>
      </c>
      <c r="AU427" s="568">
        <v>4</v>
      </c>
      <c r="AV427" s="515">
        <v>1</v>
      </c>
      <c r="AW427" s="515">
        <v>3</v>
      </c>
      <c r="AX427" s="515">
        <v>10</v>
      </c>
      <c r="AY427" s="515">
        <v>2</v>
      </c>
      <c r="AZ427" s="515">
        <v>0</v>
      </c>
      <c r="BA427" s="422"/>
      <c r="BB427" s="516"/>
      <c r="BC427" s="516"/>
      <c r="BD427" s="516"/>
      <c r="BE427" s="516"/>
      <c r="BF427" s="516"/>
      <c r="BG427" s="516"/>
      <c r="BH427" s="422"/>
      <c r="BI427" s="517">
        <f t="shared" si="15"/>
        <v>10</v>
      </c>
      <c r="BJ427" s="516"/>
      <c r="BK427" s="516"/>
      <c r="BL427" s="516"/>
      <c r="BM427" s="516"/>
      <c r="BN427" s="422"/>
      <c r="BO427" s="530">
        <v>1</v>
      </c>
      <c r="BP427" s="517">
        <f t="shared" si="16"/>
        <v>10</v>
      </c>
      <c r="BQ427" s="516"/>
      <c r="BR427" s="516"/>
      <c r="BS427" s="516"/>
      <c r="BT427" s="516"/>
      <c r="BU427" s="422"/>
      <c r="BV427" s="516"/>
      <c r="BW427" s="516"/>
      <c r="BX427" s="516"/>
      <c r="BY427" s="516"/>
      <c r="BZ427" s="422"/>
      <c r="CA427" s="516"/>
      <c r="CB427" s="520"/>
      <c r="CC427" s="520"/>
      <c r="CD427" s="520"/>
      <c r="CE427" s="520"/>
      <c r="CF427" s="520"/>
      <c r="CG427" s="548"/>
    </row>
    <row r="428" spans="1:85" ht="16.5" customHeight="1">
      <c r="A428" s="81">
        <v>424</v>
      </c>
      <c r="B428" s="86" t="s">
        <v>1626</v>
      </c>
      <c r="C428" s="88" t="s">
        <v>28</v>
      </c>
      <c r="D428" s="86" t="s">
        <v>2233</v>
      </c>
      <c r="E428" s="86" t="s">
        <v>1516</v>
      </c>
      <c r="F428" s="87" t="s">
        <v>727</v>
      </c>
      <c r="G428" s="90" t="s">
        <v>1627</v>
      </c>
      <c r="H428" s="512">
        <v>4</v>
      </c>
      <c r="I428" s="390" t="s">
        <v>2353</v>
      </c>
      <c r="J428" s="390"/>
      <c r="K428" s="88" t="s">
        <v>5123</v>
      </c>
      <c r="L428" s="529">
        <v>2</v>
      </c>
      <c r="M428" s="514">
        <v>1</v>
      </c>
      <c r="N428" s="514">
        <v>1</v>
      </c>
      <c r="O428" s="564">
        <v>8</v>
      </c>
      <c r="P428" s="523">
        <v>1</v>
      </c>
      <c r="Q428" s="523">
        <v>1</v>
      </c>
      <c r="R428" s="564">
        <v>14</v>
      </c>
      <c r="S428" s="523">
        <v>0</v>
      </c>
      <c r="T428" s="523">
        <v>0</v>
      </c>
      <c r="U428" s="524">
        <v>0</v>
      </c>
      <c r="V428" s="524">
        <v>0</v>
      </c>
      <c r="W428" s="524">
        <v>0</v>
      </c>
      <c r="X428" s="524">
        <v>0</v>
      </c>
      <c r="Y428" s="524">
        <v>0</v>
      </c>
      <c r="Z428" s="524">
        <v>0</v>
      </c>
      <c r="AA428" s="565">
        <v>2</v>
      </c>
      <c r="AB428" s="524">
        <v>2</v>
      </c>
      <c r="AC428" s="524">
        <v>0</v>
      </c>
      <c r="AD428" s="524">
        <v>43</v>
      </c>
      <c r="AE428" s="524">
        <v>1</v>
      </c>
      <c r="AF428" s="524">
        <v>0</v>
      </c>
      <c r="AG428" s="524">
        <v>0</v>
      </c>
      <c r="AH428" s="524">
        <v>0</v>
      </c>
      <c r="AI428" s="524">
        <v>0</v>
      </c>
      <c r="AJ428" s="566">
        <v>1</v>
      </c>
      <c r="AK428" s="515">
        <v>0</v>
      </c>
      <c r="AL428" s="515">
        <v>2</v>
      </c>
      <c r="AM428" s="515">
        <v>2</v>
      </c>
      <c r="AN428" s="515">
        <v>0</v>
      </c>
      <c r="AO428" s="525">
        <v>0</v>
      </c>
      <c r="AP428" s="573">
        <v>0</v>
      </c>
      <c r="AQ428" s="574">
        <v>14</v>
      </c>
      <c r="AR428" s="527">
        <v>12</v>
      </c>
      <c r="AS428" s="571">
        <v>12</v>
      </c>
      <c r="AT428" s="527">
        <v>2</v>
      </c>
      <c r="AU428" s="568">
        <v>9</v>
      </c>
      <c r="AV428" s="515">
        <v>1</v>
      </c>
      <c r="AW428" s="515">
        <v>3</v>
      </c>
      <c r="AX428" s="515">
        <v>10</v>
      </c>
      <c r="AY428" s="515">
        <v>4</v>
      </c>
      <c r="AZ428" s="515">
        <v>0</v>
      </c>
      <c r="BA428" s="422"/>
      <c r="BB428" s="516"/>
      <c r="BC428" s="516"/>
      <c r="BD428" s="516"/>
      <c r="BE428" s="516"/>
      <c r="BF428" s="516"/>
      <c r="BG428" s="516"/>
      <c r="BH428" s="422"/>
      <c r="BI428" s="517">
        <f t="shared" si="15"/>
        <v>12</v>
      </c>
      <c r="BJ428" s="516"/>
      <c r="BK428" s="516"/>
      <c r="BL428" s="516"/>
      <c r="BM428" s="516"/>
      <c r="BN428" s="422"/>
      <c r="BO428" s="530">
        <v>0.30430000000000001</v>
      </c>
      <c r="BP428" s="517">
        <f t="shared" si="16"/>
        <v>12</v>
      </c>
      <c r="BQ428" s="516"/>
      <c r="BR428" s="516"/>
      <c r="BS428" s="516"/>
      <c r="BT428" s="516"/>
      <c r="BU428" s="422"/>
      <c r="BV428" s="516"/>
      <c r="BW428" s="516"/>
      <c r="BX428" s="516"/>
      <c r="BY428" s="516"/>
      <c r="BZ428" s="422"/>
      <c r="CA428" s="516"/>
      <c r="CB428" s="520"/>
      <c r="CC428" s="520"/>
      <c r="CD428" s="520"/>
      <c r="CE428" s="520"/>
      <c r="CF428" s="520"/>
      <c r="CG428" s="548"/>
    </row>
    <row r="429" spans="1:85" ht="16.5" customHeight="1">
      <c r="A429" s="80">
        <v>425</v>
      </c>
      <c r="B429" s="86" t="s">
        <v>1628</v>
      </c>
      <c r="C429" s="88" t="s">
        <v>28</v>
      </c>
      <c r="D429" s="86" t="s">
        <v>2233</v>
      </c>
      <c r="E429" s="86" t="s">
        <v>1516</v>
      </c>
      <c r="F429" s="91" t="s">
        <v>724</v>
      </c>
      <c r="G429" s="90" t="s">
        <v>1629</v>
      </c>
      <c r="H429" s="512">
        <v>7</v>
      </c>
      <c r="I429" s="390" t="s">
        <v>26</v>
      </c>
      <c r="J429" s="390" t="s">
        <v>35</v>
      </c>
      <c r="K429" s="88" t="s">
        <v>5123</v>
      </c>
      <c r="L429" s="529">
        <v>3</v>
      </c>
      <c r="M429" s="514">
        <v>1</v>
      </c>
      <c r="N429" s="514">
        <v>1</v>
      </c>
      <c r="O429" s="564">
        <v>27</v>
      </c>
      <c r="P429" s="523">
        <v>1</v>
      </c>
      <c r="Q429" s="523">
        <v>1</v>
      </c>
      <c r="R429" s="564">
        <v>5</v>
      </c>
      <c r="S429" s="523">
        <v>0</v>
      </c>
      <c r="T429" s="523">
        <v>0</v>
      </c>
      <c r="U429" s="524">
        <v>0</v>
      </c>
      <c r="V429" s="524">
        <v>0</v>
      </c>
      <c r="W429" s="524">
        <v>0</v>
      </c>
      <c r="X429" s="524">
        <v>0</v>
      </c>
      <c r="Y429" s="524">
        <v>0</v>
      </c>
      <c r="Z429" s="524">
        <v>0</v>
      </c>
      <c r="AA429" s="565">
        <v>28</v>
      </c>
      <c r="AB429" s="524">
        <v>1</v>
      </c>
      <c r="AC429" s="524">
        <v>0</v>
      </c>
      <c r="AD429" s="524">
        <v>11</v>
      </c>
      <c r="AE429" s="524">
        <v>0</v>
      </c>
      <c r="AF429" s="524">
        <v>0</v>
      </c>
      <c r="AG429" s="524">
        <v>0</v>
      </c>
      <c r="AH429" s="524">
        <v>0</v>
      </c>
      <c r="AI429" s="524">
        <v>0</v>
      </c>
      <c r="AJ429" s="566">
        <v>1</v>
      </c>
      <c r="AK429" s="515">
        <v>0</v>
      </c>
      <c r="AL429" s="515">
        <v>11</v>
      </c>
      <c r="AM429" s="515">
        <v>11</v>
      </c>
      <c r="AN429" s="515">
        <v>0</v>
      </c>
      <c r="AO429" s="525">
        <v>0</v>
      </c>
      <c r="AP429" s="573">
        <v>0</v>
      </c>
      <c r="AQ429" s="574">
        <v>61</v>
      </c>
      <c r="AR429" s="527">
        <v>65</v>
      </c>
      <c r="AS429" s="571">
        <v>61</v>
      </c>
      <c r="AT429" s="527">
        <v>0</v>
      </c>
      <c r="AU429" s="568">
        <v>11</v>
      </c>
      <c r="AV429" s="515">
        <v>1</v>
      </c>
      <c r="AW429" s="515">
        <v>3</v>
      </c>
      <c r="AX429" s="515">
        <v>55</v>
      </c>
      <c r="AY429" s="515">
        <v>2</v>
      </c>
      <c r="AZ429" s="515">
        <v>0</v>
      </c>
      <c r="BA429" s="422"/>
      <c r="BB429" s="516"/>
      <c r="BC429" s="516"/>
      <c r="BD429" s="516"/>
      <c r="BE429" s="516"/>
      <c r="BF429" s="516"/>
      <c r="BG429" s="516"/>
      <c r="BH429" s="422"/>
      <c r="BI429" s="517">
        <f t="shared" si="15"/>
        <v>61</v>
      </c>
      <c r="BJ429" s="516"/>
      <c r="BK429" s="516"/>
      <c r="BL429" s="516"/>
      <c r="BM429" s="516"/>
      <c r="BN429" s="422"/>
      <c r="BO429" s="530">
        <v>1.5913900000000001</v>
      </c>
      <c r="BP429" s="517">
        <f t="shared" si="16"/>
        <v>61</v>
      </c>
      <c r="BQ429" s="516"/>
      <c r="BR429" s="516"/>
      <c r="BS429" s="516"/>
      <c r="BT429" s="516"/>
      <c r="BU429" s="422"/>
      <c r="BV429" s="516"/>
      <c r="BW429" s="516"/>
      <c r="BX429" s="516"/>
      <c r="BY429" s="516"/>
      <c r="BZ429" s="422"/>
      <c r="CA429" s="516"/>
      <c r="CB429" s="520"/>
      <c r="CC429" s="520"/>
      <c r="CD429" s="520"/>
      <c r="CE429" s="520"/>
      <c r="CF429" s="520"/>
      <c r="CG429" s="548"/>
    </row>
    <row r="430" spans="1:85" ht="16.5" customHeight="1">
      <c r="A430" s="80">
        <v>426</v>
      </c>
      <c r="B430" s="86" t="s">
        <v>1630</v>
      </c>
      <c r="C430" s="88" t="s">
        <v>28</v>
      </c>
      <c r="D430" s="86" t="s">
        <v>2233</v>
      </c>
      <c r="E430" s="86" t="s">
        <v>1516</v>
      </c>
      <c r="F430" s="87" t="s">
        <v>727</v>
      </c>
      <c r="G430" s="90" t="s">
        <v>1631</v>
      </c>
      <c r="H430" s="512">
        <v>3</v>
      </c>
      <c r="I430" s="390" t="s">
        <v>26</v>
      </c>
      <c r="J430" s="390" t="s">
        <v>35</v>
      </c>
      <c r="K430" s="88" t="s">
        <v>5123</v>
      </c>
      <c r="L430" s="529">
        <v>3</v>
      </c>
      <c r="M430" s="514">
        <v>1</v>
      </c>
      <c r="N430" s="514">
        <v>1</v>
      </c>
      <c r="O430" s="564">
        <v>16</v>
      </c>
      <c r="P430" s="523">
        <v>3</v>
      </c>
      <c r="Q430" s="523">
        <v>1</v>
      </c>
      <c r="R430" s="564">
        <v>12</v>
      </c>
      <c r="S430" s="523">
        <v>1</v>
      </c>
      <c r="T430" s="523">
        <v>0</v>
      </c>
      <c r="U430" s="524">
        <v>3</v>
      </c>
      <c r="V430" s="524">
        <v>0</v>
      </c>
      <c r="W430" s="524">
        <v>0</v>
      </c>
      <c r="X430" s="524">
        <v>3</v>
      </c>
      <c r="Y430" s="524">
        <v>0</v>
      </c>
      <c r="Z430" s="524">
        <v>0</v>
      </c>
      <c r="AA430" s="565">
        <v>0</v>
      </c>
      <c r="AB430" s="524">
        <v>0</v>
      </c>
      <c r="AC430" s="524">
        <v>0</v>
      </c>
      <c r="AD430" s="524">
        <v>54</v>
      </c>
      <c r="AE430" s="524">
        <v>7</v>
      </c>
      <c r="AF430" s="524">
        <v>0</v>
      </c>
      <c r="AG430" s="524">
        <v>0</v>
      </c>
      <c r="AH430" s="524">
        <v>0</v>
      </c>
      <c r="AI430" s="524">
        <v>0</v>
      </c>
      <c r="AJ430" s="566">
        <v>1</v>
      </c>
      <c r="AK430" s="515">
        <v>0</v>
      </c>
      <c r="AL430" s="515">
        <v>7</v>
      </c>
      <c r="AM430" s="515">
        <v>7</v>
      </c>
      <c r="AN430" s="515">
        <v>0</v>
      </c>
      <c r="AO430" s="525">
        <v>0</v>
      </c>
      <c r="AP430" s="573">
        <v>0</v>
      </c>
      <c r="AQ430" s="574">
        <v>32</v>
      </c>
      <c r="AR430" s="527">
        <v>32</v>
      </c>
      <c r="AS430" s="571">
        <v>32</v>
      </c>
      <c r="AT430" s="527">
        <v>0</v>
      </c>
      <c r="AU430" s="568">
        <v>9</v>
      </c>
      <c r="AV430" s="515">
        <v>1</v>
      </c>
      <c r="AW430" s="515">
        <v>8</v>
      </c>
      <c r="AX430" s="515">
        <v>32</v>
      </c>
      <c r="AY430" s="515">
        <v>2</v>
      </c>
      <c r="AZ430" s="515">
        <v>0</v>
      </c>
      <c r="BA430" s="422"/>
      <c r="BB430" s="516"/>
      <c r="BC430" s="516"/>
      <c r="BD430" s="516"/>
      <c r="BE430" s="516"/>
      <c r="BF430" s="516"/>
      <c r="BG430" s="516"/>
      <c r="BH430" s="422"/>
      <c r="BI430" s="517">
        <f t="shared" si="15"/>
        <v>32</v>
      </c>
      <c r="BJ430" s="516"/>
      <c r="BK430" s="516"/>
      <c r="BL430" s="516"/>
      <c r="BM430" s="516"/>
      <c r="BN430" s="422"/>
      <c r="BO430" s="530">
        <v>1.714</v>
      </c>
      <c r="BP430" s="517">
        <f t="shared" si="16"/>
        <v>32</v>
      </c>
      <c r="BQ430" s="516"/>
      <c r="BR430" s="516"/>
      <c r="BS430" s="516"/>
      <c r="BT430" s="516"/>
      <c r="BU430" s="422"/>
      <c r="BV430" s="516"/>
      <c r="BW430" s="516"/>
      <c r="BX430" s="516"/>
      <c r="BY430" s="516"/>
      <c r="BZ430" s="422"/>
      <c r="CA430" s="516"/>
      <c r="CB430" s="520"/>
      <c r="CC430" s="520"/>
      <c r="CD430" s="520"/>
      <c r="CE430" s="520"/>
      <c r="CF430" s="520"/>
      <c r="CG430" s="548"/>
    </row>
    <row r="431" spans="1:85" ht="16.5" customHeight="1">
      <c r="A431" s="81">
        <v>427</v>
      </c>
      <c r="B431" s="86" t="s">
        <v>1632</v>
      </c>
      <c r="C431" s="88" t="s">
        <v>28</v>
      </c>
      <c r="D431" s="86" t="s">
        <v>2233</v>
      </c>
      <c r="E431" s="86" t="s">
        <v>1516</v>
      </c>
      <c r="F431" s="87" t="s">
        <v>727</v>
      </c>
      <c r="G431" s="90" t="s">
        <v>1633</v>
      </c>
      <c r="H431" s="512">
        <v>4</v>
      </c>
      <c r="I431" s="390" t="s">
        <v>26</v>
      </c>
      <c r="J431" s="390" t="s">
        <v>35</v>
      </c>
      <c r="K431" s="88" t="s">
        <v>5123</v>
      </c>
      <c r="L431" s="529">
        <v>3</v>
      </c>
      <c r="M431" s="514">
        <v>1</v>
      </c>
      <c r="N431" s="514">
        <v>1</v>
      </c>
      <c r="O431" s="564">
        <v>19</v>
      </c>
      <c r="P431" s="523">
        <v>0</v>
      </c>
      <c r="Q431" s="523">
        <v>1</v>
      </c>
      <c r="R431" s="564">
        <v>8</v>
      </c>
      <c r="S431" s="523">
        <v>0</v>
      </c>
      <c r="T431" s="523">
        <v>0</v>
      </c>
      <c r="U431" s="524">
        <v>0</v>
      </c>
      <c r="V431" s="524">
        <v>0</v>
      </c>
      <c r="W431" s="524">
        <v>0</v>
      </c>
      <c r="X431" s="524">
        <v>0</v>
      </c>
      <c r="Y431" s="524">
        <v>0</v>
      </c>
      <c r="Z431" s="524">
        <v>0</v>
      </c>
      <c r="AA431" s="565">
        <v>0</v>
      </c>
      <c r="AB431" s="524">
        <v>0</v>
      </c>
      <c r="AC431" s="524">
        <v>0</v>
      </c>
      <c r="AD431" s="524">
        <v>51</v>
      </c>
      <c r="AE431" s="524">
        <v>1</v>
      </c>
      <c r="AF431" s="524">
        <v>0</v>
      </c>
      <c r="AG431" s="524">
        <v>1</v>
      </c>
      <c r="AH431" s="524">
        <v>0</v>
      </c>
      <c r="AI431" s="524">
        <v>0</v>
      </c>
      <c r="AJ431" s="566">
        <v>1</v>
      </c>
      <c r="AK431" s="515">
        <v>0</v>
      </c>
      <c r="AL431" s="515">
        <v>10</v>
      </c>
      <c r="AM431" s="515">
        <v>10</v>
      </c>
      <c r="AN431" s="515">
        <v>0</v>
      </c>
      <c r="AO431" s="525">
        <v>0</v>
      </c>
      <c r="AP431" s="573">
        <v>0</v>
      </c>
      <c r="AQ431" s="574">
        <v>48</v>
      </c>
      <c r="AR431" s="527">
        <v>48</v>
      </c>
      <c r="AS431" s="571">
        <v>48</v>
      </c>
      <c r="AT431" s="527">
        <v>0</v>
      </c>
      <c r="AU431" s="568">
        <v>8</v>
      </c>
      <c r="AV431" s="515">
        <v>1</v>
      </c>
      <c r="AW431" s="515">
        <v>9</v>
      </c>
      <c r="AX431" s="515">
        <v>46</v>
      </c>
      <c r="AY431" s="515">
        <v>2</v>
      </c>
      <c r="AZ431" s="515">
        <v>0</v>
      </c>
      <c r="BA431" s="422"/>
      <c r="BB431" s="516"/>
      <c r="BC431" s="516"/>
      <c r="BD431" s="516"/>
      <c r="BE431" s="516"/>
      <c r="BF431" s="516"/>
      <c r="BG431" s="516"/>
      <c r="BH431" s="422"/>
      <c r="BI431" s="517">
        <f t="shared" si="15"/>
        <v>48</v>
      </c>
      <c r="BJ431" s="516"/>
      <c r="BK431" s="516"/>
      <c r="BL431" s="516"/>
      <c r="BM431" s="516"/>
      <c r="BN431" s="422"/>
      <c r="BO431" s="530">
        <v>0.6421</v>
      </c>
      <c r="BP431" s="517">
        <f t="shared" si="16"/>
        <v>48</v>
      </c>
      <c r="BQ431" s="516"/>
      <c r="BR431" s="516"/>
      <c r="BS431" s="516"/>
      <c r="BT431" s="516"/>
      <c r="BU431" s="422"/>
      <c r="BV431" s="516"/>
      <c r="BW431" s="516"/>
      <c r="BX431" s="516"/>
      <c r="BY431" s="516"/>
      <c r="BZ431" s="422"/>
      <c r="CA431" s="516"/>
      <c r="CB431" s="520"/>
      <c r="CC431" s="520"/>
      <c r="CD431" s="520"/>
      <c r="CE431" s="520"/>
      <c r="CF431" s="520"/>
      <c r="CG431" s="548"/>
    </row>
    <row r="432" spans="1:85" ht="16.5" customHeight="1">
      <c r="A432" s="80">
        <v>428</v>
      </c>
      <c r="B432" s="86" t="s">
        <v>1634</v>
      </c>
      <c r="C432" s="88" t="s">
        <v>28</v>
      </c>
      <c r="D432" s="86" t="s">
        <v>2233</v>
      </c>
      <c r="E432" s="86" t="s">
        <v>1516</v>
      </c>
      <c r="F432" s="89" t="s">
        <v>730</v>
      </c>
      <c r="G432" s="90" t="s">
        <v>1635</v>
      </c>
      <c r="H432" s="512">
        <v>2</v>
      </c>
      <c r="I432" s="390" t="s">
        <v>26</v>
      </c>
      <c r="J432" s="390" t="s">
        <v>35</v>
      </c>
      <c r="K432" s="88" t="s">
        <v>5123</v>
      </c>
      <c r="L432" s="529">
        <v>3</v>
      </c>
      <c r="M432" s="514">
        <v>1</v>
      </c>
      <c r="N432" s="514">
        <v>1</v>
      </c>
      <c r="O432" s="564">
        <v>18</v>
      </c>
      <c r="P432" s="523">
        <v>0</v>
      </c>
      <c r="Q432" s="523">
        <v>1</v>
      </c>
      <c r="R432" s="564">
        <v>3</v>
      </c>
      <c r="S432" s="523">
        <v>0</v>
      </c>
      <c r="T432" s="523">
        <v>0</v>
      </c>
      <c r="U432" s="524">
        <v>0</v>
      </c>
      <c r="V432" s="524">
        <v>0</v>
      </c>
      <c r="W432" s="524">
        <v>0</v>
      </c>
      <c r="X432" s="524">
        <v>0</v>
      </c>
      <c r="Y432" s="524">
        <v>0</v>
      </c>
      <c r="Z432" s="524">
        <v>0</v>
      </c>
      <c r="AA432" s="565">
        <v>19</v>
      </c>
      <c r="AB432" s="524">
        <v>1</v>
      </c>
      <c r="AC432" s="524">
        <v>0</v>
      </c>
      <c r="AD432" s="524">
        <v>23</v>
      </c>
      <c r="AE432" s="524">
        <v>1</v>
      </c>
      <c r="AF432" s="524">
        <v>0</v>
      </c>
      <c r="AG432" s="524">
        <v>0</v>
      </c>
      <c r="AH432" s="524">
        <v>0</v>
      </c>
      <c r="AI432" s="524">
        <v>0</v>
      </c>
      <c r="AJ432" s="566">
        <v>1</v>
      </c>
      <c r="AK432" s="515">
        <v>0</v>
      </c>
      <c r="AL432" s="515">
        <v>7</v>
      </c>
      <c r="AM432" s="515">
        <v>7</v>
      </c>
      <c r="AN432" s="515">
        <v>0</v>
      </c>
      <c r="AO432" s="525">
        <v>0</v>
      </c>
      <c r="AP432" s="573">
        <v>0</v>
      </c>
      <c r="AQ432" s="574">
        <v>50</v>
      </c>
      <c r="AR432" s="527">
        <v>50</v>
      </c>
      <c r="AS432" s="571">
        <v>50</v>
      </c>
      <c r="AT432" s="527">
        <v>0</v>
      </c>
      <c r="AU432" s="568">
        <v>12</v>
      </c>
      <c r="AV432" s="515">
        <v>1</v>
      </c>
      <c r="AW432" s="515">
        <v>6</v>
      </c>
      <c r="AX432" s="515">
        <v>50</v>
      </c>
      <c r="AY432" s="515">
        <v>2</v>
      </c>
      <c r="AZ432" s="515">
        <v>0</v>
      </c>
      <c r="BA432" s="422"/>
      <c r="BB432" s="516"/>
      <c r="BC432" s="516"/>
      <c r="BD432" s="516"/>
      <c r="BE432" s="516"/>
      <c r="BF432" s="516"/>
      <c r="BG432" s="516"/>
      <c r="BH432" s="422"/>
      <c r="BI432" s="517">
        <f t="shared" si="15"/>
        <v>50</v>
      </c>
      <c r="BJ432" s="516"/>
      <c r="BK432" s="516"/>
      <c r="BL432" s="516"/>
      <c r="BM432" s="516"/>
      <c r="BN432" s="422"/>
      <c r="BO432" s="530">
        <v>4.08</v>
      </c>
      <c r="BP432" s="517">
        <f t="shared" si="16"/>
        <v>50</v>
      </c>
      <c r="BQ432" s="516"/>
      <c r="BR432" s="516"/>
      <c r="BS432" s="516"/>
      <c r="BT432" s="516"/>
      <c r="BU432" s="422"/>
      <c r="BV432" s="516"/>
      <c r="BW432" s="516"/>
      <c r="BX432" s="516"/>
      <c r="BY432" s="516"/>
      <c r="BZ432" s="422"/>
      <c r="CA432" s="516"/>
      <c r="CB432" s="520"/>
      <c r="CC432" s="520"/>
      <c r="CD432" s="520"/>
      <c r="CE432" s="520"/>
      <c r="CF432" s="520"/>
      <c r="CG432" s="548"/>
    </row>
    <row r="433" spans="1:85" ht="16.5" customHeight="1">
      <c r="A433" s="80">
        <v>429</v>
      </c>
      <c r="B433" s="86" t="s">
        <v>1636</v>
      </c>
      <c r="C433" s="88" t="s">
        <v>28</v>
      </c>
      <c r="D433" s="86" t="s">
        <v>2233</v>
      </c>
      <c r="E433" s="86" t="s">
        <v>1516</v>
      </c>
      <c r="F433" s="87" t="s">
        <v>727</v>
      </c>
      <c r="G433" s="90" t="s">
        <v>1637</v>
      </c>
      <c r="H433" s="512">
        <v>3</v>
      </c>
      <c r="I433" s="390" t="s">
        <v>26</v>
      </c>
      <c r="J433" s="390"/>
      <c r="K433" s="88" t="s">
        <v>5123</v>
      </c>
      <c r="L433" s="529">
        <v>2</v>
      </c>
      <c r="M433" s="514">
        <v>1</v>
      </c>
      <c r="N433" s="514">
        <v>1</v>
      </c>
      <c r="O433" s="564">
        <v>24</v>
      </c>
      <c r="P433" s="523">
        <v>0</v>
      </c>
      <c r="Q433" s="523">
        <v>1</v>
      </c>
      <c r="R433" s="564">
        <v>1</v>
      </c>
      <c r="S433" s="523">
        <v>0</v>
      </c>
      <c r="T433" s="523">
        <v>0</v>
      </c>
      <c r="U433" s="524">
        <v>4</v>
      </c>
      <c r="V433" s="524">
        <v>0</v>
      </c>
      <c r="W433" s="524">
        <v>0</v>
      </c>
      <c r="X433" s="524">
        <v>4</v>
      </c>
      <c r="Y433" s="524">
        <v>0</v>
      </c>
      <c r="Z433" s="524">
        <v>0</v>
      </c>
      <c r="AA433" s="565">
        <v>28</v>
      </c>
      <c r="AB433" s="524">
        <v>2</v>
      </c>
      <c r="AC433" s="524">
        <v>0</v>
      </c>
      <c r="AD433" s="524">
        <v>16</v>
      </c>
      <c r="AE433" s="524">
        <v>0</v>
      </c>
      <c r="AF433" s="524">
        <v>0</v>
      </c>
      <c r="AG433" s="524">
        <v>0</v>
      </c>
      <c r="AH433" s="524">
        <v>0</v>
      </c>
      <c r="AI433" s="524">
        <v>0</v>
      </c>
      <c r="AJ433" s="566">
        <v>1</v>
      </c>
      <c r="AK433" s="515">
        <v>0</v>
      </c>
      <c r="AL433" s="515">
        <v>5</v>
      </c>
      <c r="AM433" s="515">
        <v>5</v>
      </c>
      <c r="AN433" s="515">
        <v>0</v>
      </c>
      <c r="AO433" s="525">
        <v>0</v>
      </c>
      <c r="AP433" s="573">
        <v>0</v>
      </c>
      <c r="AQ433" s="574">
        <v>42</v>
      </c>
      <c r="AR433" s="527">
        <v>42</v>
      </c>
      <c r="AS433" s="571">
        <v>42</v>
      </c>
      <c r="AT433" s="527">
        <v>0</v>
      </c>
      <c r="AU433" s="568">
        <v>12</v>
      </c>
      <c r="AV433" s="515">
        <v>1</v>
      </c>
      <c r="AW433" s="515">
        <v>6</v>
      </c>
      <c r="AX433" s="515">
        <v>42</v>
      </c>
      <c r="AY433" s="515">
        <v>2</v>
      </c>
      <c r="AZ433" s="515">
        <v>0</v>
      </c>
      <c r="BA433" s="422"/>
      <c r="BB433" s="516"/>
      <c r="BC433" s="516"/>
      <c r="BD433" s="516"/>
      <c r="BE433" s="516"/>
      <c r="BF433" s="516"/>
      <c r="BG433" s="516"/>
      <c r="BH433" s="422"/>
      <c r="BI433" s="517">
        <f t="shared" si="15"/>
        <v>42</v>
      </c>
      <c r="BJ433" s="516"/>
      <c r="BK433" s="516"/>
      <c r="BL433" s="516"/>
      <c r="BM433" s="516"/>
      <c r="BN433" s="422"/>
      <c r="BO433" s="530">
        <v>4.37</v>
      </c>
      <c r="BP433" s="517">
        <f t="shared" si="16"/>
        <v>42</v>
      </c>
      <c r="BQ433" s="516"/>
      <c r="BR433" s="516"/>
      <c r="BS433" s="516"/>
      <c r="BT433" s="516"/>
      <c r="BU433" s="422"/>
      <c r="BV433" s="516"/>
      <c r="BW433" s="516"/>
      <c r="BX433" s="516"/>
      <c r="BY433" s="516"/>
      <c r="BZ433" s="422"/>
      <c r="CA433" s="516"/>
      <c r="CB433" s="520"/>
      <c r="CC433" s="520"/>
      <c r="CD433" s="520"/>
      <c r="CE433" s="520"/>
      <c r="CF433" s="520"/>
      <c r="CG433" s="548"/>
    </row>
    <row r="434" spans="1:85" ht="16.5" customHeight="1">
      <c r="A434" s="81">
        <v>430</v>
      </c>
      <c r="B434" s="86" t="s">
        <v>1638</v>
      </c>
      <c r="C434" s="88" t="s">
        <v>28</v>
      </c>
      <c r="D434" s="86" t="s">
        <v>2233</v>
      </c>
      <c r="E434" s="86" t="s">
        <v>1516</v>
      </c>
      <c r="F434" s="91" t="s">
        <v>724</v>
      </c>
      <c r="G434" s="90" t="s">
        <v>1639</v>
      </c>
      <c r="H434" s="512">
        <v>3</v>
      </c>
      <c r="I434" s="390" t="s">
        <v>26</v>
      </c>
      <c r="J434" s="390" t="s">
        <v>35</v>
      </c>
      <c r="K434" s="88" t="s">
        <v>5123</v>
      </c>
      <c r="L434" s="529">
        <v>3</v>
      </c>
      <c r="M434" s="514">
        <v>1</v>
      </c>
      <c r="N434" s="514">
        <v>1</v>
      </c>
      <c r="O434" s="564">
        <v>47</v>
      </c>
      <c r="P434" s="523">
        <v>2</v>
      </c>
      <c r="Q434" s="523">
        <v>1</v>
      </c>
      <c r="R434" s="564">
        <v>4</v>
      </c>
      <c r="S434" s="523">
        <v>2</v>
      </c>
      <c r="T434" s="523">
        <v>0</v>
      </c>
      <c r="U434" s="524">
        <v>2</v>
      </c>
      <c r="V434" s="524">
        <v>1</v>
      </c>
      <c r="W434" s="524">
        <v>0</v>
      </c>
      <c r="X434" s="524">
        <v>2</v>
      </c>
      <c r="Y434" s="524">
        <v>1</v>
      </c>
      <c r="Z434" s="524">
        <v>0</v>
      </c>
      <c r="AA434" s="565">
        <v>93</v>
      </c>
      <c r="AB434" s="524">
        <v>4</v>
      </c>
      <c r="AC434" s="524">
        <v>0</v>
      </c>
      <c r="AD434" s="524">
        <v>0</v>
      </c>
      <c r="AE434" s="524">
        <v>0</v>
      </c>
      <c r="AF434" s="524">
        <v>0</v>
      </c>
      <c r="AG434" s="524">
        <v>0</v>
      </c>
      <c r="AH434" s="524">
        <v>0</v>
      </c>
      <c r="AI434" s="524">
        <v>0</v>
      </c>
      <c r="AJ434" s="566">
        <v>1</v>
      </c>
      <c r="AK434" s="515">
        <v>0</v>
      </c>
      <c r="AL434" s="515">
        <v>11</v>
      </c>
      <c r="AM434" s="515">
        <v>11</v>
      </c>
      <c r="AN434" s="515">
        <v>0</v>
      </c>
      <c r="AO434" s="525">
        <v>0</v>
      </c>
      <c r="AP434" s="573">
        <v>0</v>
      </c>
      <c r="AQ434" s="574">
        <v>57</v>
      </c>
      <c r="AR434" s="527">
        <v>57</v>
      </c>
      <c r="AS434" s="571">
        <v>57</v>
      </c>
      <c r="AT434" s="527">
        <v>0</v>
      </c>
      <c r="AU434" s="568">
        <v>9</v>
      </c>
      <c r="AV434" s="515">
        <v>1</v>
      </c>
      <c r="AW434" s="515">
        <v>6</v>
      </c>
      <c r="AX434" s="515">
        <v>57</v>
      </c>
      <c r="AY434" s="515">
        <v>2</v>
      </c>
      <c r="AZ434" s="515">
        <v>0</v>
      </c>
      <c r="BA434" s="422"/>
      <c r="BB434" s="516"/>
      <c r="BC434" s="516"/>
      <c r="BD434" s="516"/>
      <c r="BE434" s="516"/>
      <c r="BF434" s="516"/>
      <c r="BG434" s="516"/>
      <c r="BH434" s="422"/>
      <c r="BI434" s="517">
        <f t="shared" si="15"/>
        <v>57</v>
      </c>
      <c r="BJ434" s="516"/>
      <c r="BK434" s="516"/>
      <c r="BL434" s="516"/>
      <c r="BM434" s="516"/>
      <c r="BN434" s="422"/>
      <c r="BO434" s="530">
        <v>3.93877551020408</v>
      </c>
      <c r="BP434" s="517">
        <f t="shared" si="16"/>
        <v>57</v>
      </c>
      <c r="BQ434" s="516"/>
      <c r="BR434" s="516"/>
      <c r="BS434" s="516"/>
      <c r="BT434" s="516"/>
      <c r="BU434" s="422"/>
      <c r="BV434" s="516"/>
      <c r="BW434" s="516"/>
      <c r="BX434" s="516"/>
      <c r="BY434" s="516"/>
      <c r="BZ434" s="422"/>
      <c r="CA434" s="516"/>
      <c r="CB434" s="520"/>
      <c r="CC434" s="520"/>
      <c r="CD434" s="520"/>
      <c r="CE434" s="520"/>
      <c r="CF434" s="520"/>
      <c r="CG434" s="548"/>
    </row>
    <row r="435" spans="1:85" ht="16.5" customHeight="1">
      <c r="A435" s="80">
        <v>431</v>
      </c>
      <c r="B435" s="86" t="s">
        <v>1640</v>
      </c>
      <c r="C435" s="88" t="s">
        <v>28</v>
      </c>
      <c r="D435" s="86" t="s">
        <v>2233</v>
      </c>
      <c r="E435" s="86" t="s">
        <v>1516</v>
      </c>
      <c r="F435" s="89" t="s">
        <v>730</v>
      </c>
      <c r="G435" s="90" t="s">
        <v>1641</v>
      </c>
      <c r="H435" s="512">
        <v>4</v>
      </c>
      <c r="I435" s="390" t="s">
        <v>26</v>
      </c>
      <c r="J435" s="390" t="s">
        <v>35</v>
      </c>
      <c r="K435" s="88" t="s">
        <v>5123</v>
      </c>
      <c r="L435" s="529">
        <v>3</v>
      </c>
      <c r="M435" s="514">
        <v>1</v>
      </c>
      <c r="N435" s="514">
        <v>1</v>
      </c>
      <c r="O435" s="564">
        <v>19</v>
      </c>
      <c r="P435" s="523">
        <v>0</v>
      </c>
      <c r="Q435" s="523">
        <v>1</v>
      </c>
      <c r="R435" s="564">
        <v>1</v>
      </c>
      <c r="S435" s="523">
        <v>0</v>
      </c>
      <c r="T435" s="523">
        <v>0</v>
      </c>
      <c r="U435" s="524">
        <v>4</v>
      </c>
      <c r="V435" s="524">
        <v>0</v>
      </c>
      <c r="W435" s="524">
        <v>0</v>
      </c>
      <c r="X435" s="524">
        <v>4</v>
      </c>
      <c r="Y435" s="524">
        <v>0</v>
      </c>
      <c r="Z435" s="524">
        <v>0</v>
      </c>
      <c r="AA435" s="565">
        <v>6</v>
      </c>
      <c r="AB435" s="524">
        <v>1</v>
      </c>
      <c r="AC435" s="524">
        <v>0</v>
      </c>
      <c r="AD435" s="524">
        <v>22</v>
      </c>
      <c r="AE435" s="524">
        <v>2</v>
      </c>
      <c r="AF435" s="524">
        <v>0</v>
      </c>
      <c r="AG435" s="524">
        <v>3</v>
      </c>
      <c r="AH435" s="524">
        <v>0</v>
      </c>
      <c r="AI435" s="524">
        <v>0</v>
      </c>
      <c r="AJ435" s="566">
        <v>1</v>
      </c>
      <c r="AK435" s="515">
        <v>0</v>
      </c>
      <c r="AL435" s="515">
        <v>10</v>
      </c>
      <c r="AM435" s="515">
        <v>10</v>
      </c>
      <c r="AN435" s="515">
        <v>0</v>
      </c>
      <c r="AO435" s="525">
        <v>0</v>
      </c>
      <c r="AP435" s="573">
        <v>1</v>
      </c>
      <c r="AQ435" s="574">
        <v>48</v>
      </c>
      <c r="AR435" s="527">
        <v>48</v>
      </c>
      <c r="AS435" s="571">
        <v>48</v>
      </c>
      <c r="AT435" s="527">
        <v>1</v>
      </c>
      <c r="AU435" s="568">
        <v>14</v>
      </c>
      <c r="AV435" s="515">
        <v>1</v>
      </c>
      <c r="AW435" s="515">
        <v>7</v>
      </c>
      <c r="AX435" s="515">
        <v>48</v>
      </c>
      <c r="AY435" s="515">
        <v>2</v>
      </c>
      <c r="AZ435" s="515">
        <v>0</v>
      </c>
      <c r="BA435" s="422"/>
      <c r="BB435" s="516"/>
      <c r="BC435" s="516"/>
      <c r="BD435" s="516"/>
      <c r="BE435" s="516"/>
      <c r="BF435" s="516"/>
      <c r="BG435" s="516"/>
      <c r="BH435" s="422"/>
      <c r="BI435" s="517">
        <f t="shared" si="15"/>
        <v>48</v>
      </c>
      <c r="BJ435" s="516"/>
      <c r="BK435" s="516"/>
      <c r="BL435" s="516"/>
      <c r="BM435" s="516"/>
      <c r="BN435" s="422"/>
      <c r="BO435" s="530">
        <v>1.0367999999999999</v>
      </c>
      <c r="BP435" s="517">
        <f t="shared" si="16"/>
        <v>48</v>
      </c>
      <c r="BQ435" s="516"/>
      <c r="BR435" s="516"/>
      <c r="BS435" s="516"/>
      <c r="BT435" s="516"/>
      <c r="BU435" s="422"/>
      <c r="BV435" s="516"/>
      <c r="BW435" s="516"/>
      <c r="BX435" s="516"/>
      <c r="BY435" s="516"/>
      <c r="BZ435" s="422"/>
      <c r="CA435" s="516"/>
      <c r="CB435" s="520"/>
      <c r="CC435" s="520"/>
      <c r="CD435" s="520"/>
      <c r="CE435" s="520"/>
      <c r="CF435" s="520"/>
      <c r="CG435" s="548"/>
    </row>
    <row r="436" spans="1:85" ht="16.5" customHeight="1">
      <c r="A436" s="80">
        <v>432</v>
      </c>
      <c r="B436" s="86" t="s">
        <v>1642</v>
      </c>
      <c r="C436" s="88" t="s">
        <v>28</v>
      </c>
      <c r="D436" s="86" t="s">
        <v>2233</v>
      </c>
      <c r="E436" s="86" t="s">
        <v>1516</v>
      </c>
      <c r="F436" s="87" t="s">
        <v>727</v>
      </c>
      <c r="G436" s="90" t="s">
        <v>1643</v>
      </c>
      <c r="H436" s="512">
        <v>7</v>
      </c>
      <c r="I436" s="390" t="s">
        <v>26</v>
      </c>
      <c r="J436" s="390"/>
      <c r="K436" s="88" t="s">
        <v>5123</v>
      </c>
      <c r="L436" s="529">
        <v>2</v>
      </c>
      <c r="M436" s="514">
        <v>1</v>
      </c>
      <c r="N436" s="514">
        <v>1</v>
      </c>
      <c r="O436" s="564">
        <v>9</v>
      </c>
      <c r="P436" s="523">
        <v>9</v>
      </c>
      <c r="Q436" s="523">
        <v>1</v>
      </c>
      <c r="R436" s="564">
        <v>3</v>
      </c>
      <c r="S436" s="523">
        <v>2</v>
      </c>
      <c r="T436" s="523">
        <v>0</v>
      </c>
      <c r="U436" s="524">
        <v>0</v>
      </c>
      <c r="V436" s="524">
        <v>0</v>
      </c>
      <c r="W436" s="524">
        <v>0</v>
      </c>
      <c r="X436" s="524">
        <v>0</v>
      </c>
      <c r="Y436" s="524">
        <v>0</v>
      </c>
      <c r="Z436" s="524">
        <v>0</v>
      </c>
      <c r="AA436" s="565">
        <v>1</v>
      </c>
      <c r="AB436" s="524">
        <v>1</v>
      </c>
      <c r="AC436" s="524">
        <v>0</v>
      </c>
      <c r="AD436" s="524">
        <v>24</v>
      </c>
      <c r="AE436" s="524">
        <v>21</v>
      </c>
      <c r="AF436" s="524">
        <v>0</v>
      </c>
      <c r="AG436" s="524">
        <v>1</v>
      </c>
      <c r="AH436" s="524">
        <v>0</v>
      </c>
      <c r="AI436" s="524">
        <v>0</v>
      </c>
      <c r="AJ436" s="566">
        <v>1</v>
      </c>
      <c r="AK436" s="515">
        <v>0</v>
      </c>
      <c r="AL436" s="515">
        <v>11</v>
      </c>
      <c r="AM436" s="515">
        <v>11</v>
      </c>
      <c r="AN436" s="515">
        <v>0</v>
      </c>
      <c r="AO436" s="525">
        <v>0</v>
      </c>
      <c r="AP436" s="573">
        <v>0</v>
      </c>
      <c r="AQ436" s="574">
        <v>38</v>
      </c>
      <c r="AR436" s="527">
        <v>38</v>
      </c>
      <c r="AS436" s="571">
        <v>38</v>
      </c>
      <c r="AT436" s="527">
        <v>0</v>
      </c>
      <c r="AU436" s="568">
        <v>7</v>
      </c>
      <c r="AV436" s="515">
        <v>1</v>
      </c>
      <c r="AW436" s="515">
        <v>8</v>
      </c>
      <c r="AX436" s="515">
        <v>38</v>
      </c>
      <c r="AY436" s="515">
        <v>2</v>
      </c>
      <c r="AZ436" s="515">
        <v>0</v>
      </c>
      <c r="BA436" s="422"/>
      <c r="BB436" s="516"/>
      <c r="BC436" s="516"/>
      <c r="BD436" s="516"/>
      <c r="BE436" s="516"/>
      <c r="BF436" s="516"/>
      <c r="BG436" s="516"/>
      <c r="BH436" s="422"/>
      <c r="BI436" s="517">
        <f t="shared" si="15"/>
        <v>38</v>
      </c>
      <c r="BJ436" s="516"/>
      <c r="BK436" s="516"/>
      <c r="BL436" s="516"/>
      <c r="BM436" s="516"/>
      <c r="BN436" s="422"/>
      <c r="BO436" s="530">
        <v>0.62639999999999996</v>
      </c>
      <c r="BP436" s="517">
        <f t="shared" si="16"/>
        <v>38</v>
      </c>
      <c r="BQ436" s="516"/>
      <c r="BR436" s="516"/>
      <c r="BS436" s="516"/>
      <c r="BT436" s="516"/>
      <c r="BU436" s="422"/>
      <c r="BV436" s="516"/>
      <c r="BW436" s="516"/>
      <c r="BX436" s="516"/>
      <c r="BY436" s="516"/>
      <c r="BZ436" s="422"/>
      <c r="CA436" s="516"/>
      <c r="CB436" s="520"/>
      <c r="CC436" s="520"/>
      <c r="CD436" s="520"/>
      <c r="CE436" s="520"/>
      <c r="CF436" s="520"/>
      <c r="CG436" s="548"/>
    </row>
    <row r="437" spans="1:85" ht="16.5" customHeight="1">
      <c r="A437" s="81">
        <v>433</v>
      </c>
      <c r="B437" s="86" t="s">
        <v>1644</v>
      </c>
      <c r="C437" s="88" t="s">
        <v>28</v>
      </c>
      <c r="D437" s="86" t="s">
        <v>2233</v>
      </c>
      <c r="E437" s="86" t="s">
        <v>1516</v>
      </c>
      <c r="F437" s="91" t="s">
        <v>724</v>
      </c>
      <c r="G437" s="90" t="s">
        <v>1645</v>
      </c>
      <c r="H437" s="512">
        <v>5</v>
      </c>
      <c r="I437" s="390" t="s">
        <v>26</v>
      </c>
      <c r="J437" s="390" t="s">
        <v>35</v>
      </c>
      <c r="K437" s="88" t="s">
        <v>5123</v>
      </c>
      <c r="L437" s="529">
        <v>3</v>
      </c>
      <c r="M437" s="514">
        <v>1</v>
      </c>
      <c r="N437" s="514">
        <v>1</v>
      </c>
      <c r="O437" s="564">
        <v>32</v>
      </c>
      <c r="P437" s="523">
        <v>0</v>
      </c>
      <c r="Q437" s="523">
        <v>5</v>
      </c>
      <c r="R437" s="564">
        <v>3</v>
      </c>
      <c r="S437" s="523">
        <v>0</v>
      </c>
      <c r="T437" s="523">
        <v>0</v>
      </c>
      <c r="U437" s="524">
        <v>2</v>
      </c>
      <c r="V437" s="524">
        <v>0</v>
      </c>
      <c r="W437" s="524">
        <v>0</v>
      </c>
      <c r="X437" s="524">
        <v>2</v>
      </c>
      <c r="Y437" s="524">
        <v>0</v>
      </c>
      <c r="Z437" s="524">
        <v>0</v>
      </c>
      <c r="AA437" s="565">
        <v>8</v>
      </c>
      <c r="AB437" s="524">
        <v>1</v>
      </c>
      <c r="AC437" s="524">
        <v>1</v>
      </c>
      <c r="AD437" s="524">
        <v>2</v>
      </c>
      <c r="AE437" s="524">
        <v>0</v>
      </c>
      <c r="AF437" s="524">
        <v>0</v>
      </c>
      <c r="AG437" s="524">
        <v>56</v>
      </c>
      <c r="AH437" s="524">
        <v>0</v>
      </c>
      <c r="AI437" s="524">
        <v>5</v>
      </c>
      <c r="AJ437" s="566">
        <v>1</v>
      </c>
      <c r="AK437" s="515">
        <v>0</v>
      </c>
      <c r="AL437" s="515">
        <v>14</v>
      </c>
      <c r="AM437" s="515">
        <v>14</v>
      </c>
      <c r="AN437" s="515">
        <v>0</v>
      </c>
      <c r="AO437" s="525">
        <v>0</v>
      </c>
      <c r="AP437" s="573">
        <v>0</v>
      </c>
      <c r="AQ437" s="574">
        <v>65</v>
      </c>
      <c r="AR437" s="527">
        <v>67</v>
      </c>
      <c r="AS437" s="571">
        <v>65</v>
      </c>
      <c r="AT437" s="527">
        <v>0</v>
      </c>
      <c r="AU437" s="568">
        <v>10</v>
      </c>
      <c r="AV437" s="515">
        <v>1</v>
      </c>
      <c r="AW437" s="515">
        <v>14</v>
      </c>
      <c r="AX437" s="515">
        <v>65</v>
      </c>
      <c r="AY437" s="515">
        <v>2</v>
      </c>
      <c r="AZ437" s="515">
        <v>0</v>
      </c>
      <c r="BA437" s="422"/>
      <c r="BB437" s="516"/>
      <c r="BC437" s="516"/>
      <c r="BD437" s="516"/>
      <c r="BE437" s="516"/>
      <c r="BF437" s="516"/>
      <c r="BG437" s="516"/>
      <c r="BH437" s="422"/>
      <c r="BI437" s="517">
        <f t="shared" si="15"/>
        <v>65</v>
      </c>
      <c r="BJ437" s="516"/>
      <c r="BK437" s="516"/>
      <c r="BL437" s="516"/>
      <c r="BM437" s="516"/>
      <c r="BN437" s="422"/>
      <c r="BO437" s="530">
        <v>0.99199999999999999</v>
      </c>
      <c r="BP437" s="517">
        <f t="shared" si="16"/>
        <v>65</v>
      </c>
      <c r="BQ437" s="516"/>
      <c r="BR437" s="516"/>
      <c r="BS437" s="516"/>
      <c r="BT437" s="516"/>
      <c r="BU437" s="422"/>
      <c r="BV437" s="516"/>
      <c r="BW437" s="516"/>
      <c r="BX437" s="516"/>
      <c r="BY437" s="516"/>
      <c r="BZ437" s="422"/>
      <c r="CA437" s="516"/>
      <c r="CB437" s="520"/>
      <c r="CC437" s="520"/>
      <c r="CD437" s="520"/>
      <c r="CE437" s="520"/>
      <c r="CF437" s="520"/>
      <c r="CG437" s="548"/>
    </row>
    <row r="438" spans="1:85" ht="16.5" customHeight="1">
      <c r="A438" s="80">
        <v>434</v>
      </c>
      <c r="B438" s="86" t="s">
        <v>1646</v>
      </c>
      <c r="C438" s="88" t="s">
        <v>28</v>
      </c>
      <c r="D438" s="86" t="s">
        <v>2233</v>
      </c>
      <c r="E438" s="86" t="s">
        <v>1516</v>
      </c>
      <c r="F438" s="89" t="s">
        <v>730</v>
      </c>
      <c r="G438" s="90" t="s">
        <v>1647</v>
      </c>
      <c r="H438" s="512">
        <v>3</v>
      </c>
      <c r="I438" s="390" t="s">
        <v>26</v>
      </c>
      <c r="J438" s="390" t="s">
        <v>35</v>
      </c>
      <c r="K438" s="88" t="s">
        <v>5123</v>
      </c>
      <c r="L438" s="529">
        <v>3</v>
      </c>
      <c r="M438" s="514">
        <v>1</v>
      </c>
      <c r="N438" s="514">
        <v>1</v>
      </c>
      <c r="O438" s="564">
        <v>23</v>
      </c>
      <c r="P438" s="523">
        <v>0</v>
      </c>
      <c r="Q438" s="523">
        <v>1</v>
      </c>
      <c r="R438" s="564">
        <v>7</v>
      </c>
      <c r="S438" s="523">
        <v>0</v>
      </c>
      <c r="T438" s="523">
        <v>0</v>
      </c>
      <c r="U438" s="524">
        <v>4</v>
      </c>
      <c r="V438" s="524">
        <v>0</v>
      </c>
      <c r="W438" s="524">
        <v>0</v>
      </c>
      <c r="X438" s="524">
        <v>4</v>
      </c>
      <c r="Y438" s="524">
        <v>0</v>
      </c>
      <c r="Z438" s="524">
        <v>0</v>
      </c>
      <c r="AA438" s="565">
        <v>0</v>
      </c>
      <c r="AB438" s="524">
        <v>0</v>
      </c>
      <c r="AC438" s="524">
        <v>0</v>
      </c>
      <c r="AD438" s="524">
        <v>54</v>
      </c>
      <c r="AE438" s="524">
        <v>2</v>
      </c>
      <c r="AF438" s="524">
        <v>0</v>
      </c>
      <c r="AG438" s="524">
        <v>0</v>
      </c>
      <c r="AH438" s="524">
        <v>0</v>
      </c>
      <c r="AI438" s="524">
        <v>0</v>
      </c>
      <c r="AJ438" s="566">
        <v>1</v>
      </c>
      <c r="AK438" s="515">
        <v>0</v>
      </c>
      <c r="AL438" s="515">
        <v>8</v>
      </c>
      <c r="AM438" s="515">
        <v>8</v>
      </c>
      <c r="AN438" s="515">
        <v>0</v>
      </c>
      <c r="AO438" s="525">
        <v>0</v>
      </c>
      <c r="AP438" s="573">
        <v>2</v>
      </c>
      <c r="AQ438" s="574">
        <v>57</v>
      </c>
      <c r="AR438" s="527">
        <v>56</v>
      </c>
      <c r="AS438" s="571">
        <v>56</v>
      </c>
      <c r="AT438" s="527">
        <v>0</v>
      </c>
      <c r="AU438" s="568">
        <v>11</v>
      </c>
      <c r="AV438" s="515">
        <v>1</v>
      </c>
      <c r="AW438" s="515">
        <v>8</v>
      </c>
      <c r="AX438" s="515">
        <v>56</v>
      </c>
      <c r="AY438" s="515">
        <v>2</v>
      </c>
      <c r="AZ438" s="515">
        <v>0</v>
      </c>
      <c r="BA438" s="422"/>
      <c r="BB438" s="516"/>
      <c r="BC438" s="516"/>
      <c r="BD438" s="516"/>
      <c r="BE438" s="516"/>
      <c r="BF438" s="516"/>
      <c r="BG438" s="516"/>
      <c r="BH438" s="422"/>
      <c r="BI438" s="517">
        <f t="shared" si="15"/>
        <v>56</v>
      </c>
      <c r="BJ438" s="516"/>
      <c r="BK438" s="516"/>
      <c r="BL438" s="516"/>
      <c r="BM438" s="516"/>
      <c r="BN438" s="422"/>
      <c r="BO438" s="530">
        <v>2.7389999999999999</v>
      </c>
      <c r="BP438" s="517">
        <f t="shared" si="16"/>
        <v>56</v>
      </c>
      <c r="BQ438" s="516"/>
      <c r="BR438" s="516"/>
      <c r="BS438" s="516"/>
      <c r="BT438" s="516"/>
      <c r="BU438" s="422"/>
      <c r="BV438" s="516"/>
      <c r="BW438" s="516"/>
      <c r="BX438" s="516"/>
      <c r="BY438" s="516"/>
      <c r="BZ438" s="422"/>
      <c r="CA438" s="516"/>
      <c r="CB438" s="520"/>
      <c r="CC438" s="520"/>
      <c r="CD438" s="520"/>
      <c r="CE438" s="520"/>
      <c r="CF438" s="520"/>
      <c r="CG438" s="548"/>
    </row>
    <row r="439" spans="1:85" ht="16.5" customHeight="1">
      <c r="A439" s="80">
        <v>435</v>
      </c>
      <c r="B439" s="86" t="s">
        <v>1648</v>
      </c>
      <c r="C439" s="88" t="s">
        <v>28</v>
      </c>
      <c r="D439" s="86" t="s">
        <v>2233</v>
      </c>
      <c r="E439" s="86" t="s">
        <v>1516</v>
      </c>
      <c r="F439" s="87" t="s">
        <v>727</v>
      </c>
      <c r="G439" s="90" t="s">
        <v>1649</v>
      </c>
      <c r="H439" s="512">
        <v>3</v>
      </c>
      <c r="I439" s="390" t="s">
        <v>26</v>
      </c>
      <c r="J439" s="390"/>
      <c r="K439" s="88" t="s">
        <v>5123</v>
      </c>
      <c r="L439" s="529">
        <v>2</v>
      </c>
      <c r="M439" s="514">
        <v>1</v>
      </c>
      <c r="N439" s="514">
        <v>1</v>
      </c>
      <c r="O439" s="564">
        <v>12</v>
      </c>
      <c r="P439" s="523">
        <v>0</v>
      </c>
      <c r="Q439" s="523">
        <v>1</v>
      </c>
      <c r="R439" s="564">
        <v>1</v>
      </c>
      <c r="S439" s="523">
        <v>0</v>
      </c>
      <c r="T439" s="523">
        <v>0</v>
      </c>
      <c r="U439" s="524">
        <v>0</v>
      </c>
      <c r="V439" s="524">
        <v>0</v>
      </c>
      <c r="W439" s="524">
        <v>0</v>
      </c>
      <c r="X439" s="524">
        <v>0</v>
      </c>
      <c r="Y439" s="524">
        <v>0</v>
      </c>
      <c r="Z439" s="524">
        <v>0</v>
      </c>
      <c r="AA439" s="565">
        <v>14</v>
      </c>
      <c r="AB439" s="524">
        <v>1</v>
      </c>
      <c r="AC439" s="524">
        <v>0</v>
      </c>
      <c r="AD439" s="524">
        <v>1</v>
      </c>
      <c r="AE439" s="524">
        <v>0</v>
      </c>
      <c r="AF439" s="524">
        <v>0</v>
      </c>
      <c r="AG439" s="524">
        <v>0</v>
      </c>
      <c r="AH439" s="524">
        <v>0</v>
      </c>
      <c r="AI439" s="524">
        <v>0</v>
      </c>
      <c r="AJ439" s="566">
        <v>1</v>
      </c>
      <c r="AK439" s="515">
        <v>0</v>
      </c>
      <c r="AL439" s="515">
        <v>7</v>
      </c>
      <c r="AM439" s="515">
        <v>7</v>
      </c>
      <c r="AN439" s="515">
        <v>0</v>
      </c>
      <c r="AO439" s="525">
        <v>0</v>
      </c>
      <c r="AP439" s="573">
        <v>0</v>
      </c>
      <c r="AQ439" s="574">
        <v>32</v>
      </c>
      <c r="AR439" s="527">
        <v>30</v>
      </c>
      <c r="AS439" s="571">
        <v>30</v>
      </c>
      <c r="AT439" s="527">
        <v>0</v>
      </c>
      <c r="AU439" s="568">
        <v>7</v>
      </c>
      <c r="AV439" s="515">
        <v>0</v>
      </c>
      <c r="AW439" s="515">
        <v>9</v>
      </c>
      <c r="AX439" s="515">
        <v>29</v>
      </c>
      <c r="AY439" s="515">
        <v>2</v>
      </c>
      <c r="AZ439" s="515">
        <v>0</v>
      </c>
      <c r="BA439" s="422"/>
      <c r="BB439" s="516"/>
      <c r="BC439" s="516"/>
      <c r="BD439" s="516"/>
      <c r="BE439" s="516"/>
      <c r="BF439" s="516"/>
      <c r="BG439" s="516"/>
      <c r="BH439" s="422"/>
      <c r="BI439" s="517">
        <f t="shared" si="15"/>
        <v>30</v>
      </c>
      <c r="BJ439" s="516"/>
      <c r="BK439" s="516"/>
      <c r="BL439" s="516"/>
      <c r="BM439" s="516"/>
      <c r="BN439" s="422"/>
      <c r="BO439" s="530">
        <v>1.3629</v>
      </c>
      <c r="BP439" s="517">
        <f t="shared" si="16"/>
        <v>30</v>
      </c>
      <c r="BQ439" s="516"/>
      <c r="BR439" s="516"/>
      <c r="BS439" s="516"/>
      <c r="BT439" s="516"/>
      <c r="BU439" s="422"/>
      <c r="BV439" s="516"/>
      <c r="BW439" s="516"/>
      <c r="BX439" s="516"/>
      <c r="BY439" s="516"/>
      <c r="BZ439" s="422"/>
      <c r="CA439" s="516"/>
      <c r="CB439" s="520"/>
      <c r="CC439" s="520"/>
      <c r="CD439" s="520"/>
      <c r="CE439" s="520"/>
      <c r="CF439" s="520"/>
      <c r="CG439" s="548"/>
    </row>
    <row r="440" spans="1:85" ht="16.5" customHeight="1">
      <c r="A440" s="81">
        <v>436</v>
      </c>
      <c r="B440" s="86" t="s">
        <v>1650</v>
      </c>
      <c r="C440" s="88" t="s">
        <v>28</v>
      </c>
      <c r="D440" s="86" t="s">
        <v>2233</v>
      </c>
      <c r="E440" s="86" t="s">
        <v>1516</v>
      </c>
      <c r="F440" s="89" t="s">
        <v>730</v>
      </c>
      <c r="G440" s="90" t="s">
        <v>1651</v>
      </c>
      <c r="H440" s="512">
        <v>6</v>
      </c>
      <c r="I440" s="390" t="s">
        <v>26</v>
      </c>
      <c r="J440" s="390" t="s">
        <v>35</v>
      </c>
      <c r="K440" s="88" t="s">
        <v>5123</v>
      </c>
      <c r="L440" s="529">
        <v>3</v>
      </c>
      <c r="M440" s="514">
        <v>1</v>
      </c>
      <c r="N440" s="514">
        <v>1</v>
      </c>
      <c r="O440" s="564">
        <v>14</v>
      </c>
      <c r="P440" s="523">
        <v>0</v>
      </c>
      <c r="Q440" s="523">
        <v>1</v>
      </c>
      <c r="R440" s="564">
        <v>0</v>
      </c>
      <c r="S440" s="523">
        <v>0</v>
      </c>
      <c r="T440" s="523">
        <v>0</v>
      </c>
      <c r="U440" s="524">
        <v>0</v>
      </c>
      <c r="V440" s="524">
        <v>0</v>
      </c>
      <c r="W440" s="524">
        <v>0</v>
      </c>
      <c r="X440" s="524">
        <v>0</v>
      </c>
      <c r="Y440" s="524">
        <v>0</v>
      </c>
      <c r="Z440" s="524">
        <v>0</v>
      </c>
      <c r="AA440" s="565">
        <v>1</v>
      </c>
      <c r="AB440" s="524">
        <v>1</v>
      </c>
      <c r="AC440" s="524">
        <v>0</v>
      </c>
      <c r="AD440" s="524">
        <v>21</v>
      </c>
      <c r="AE440" s="524">
        <v>0</v>
      </c>
      <c r="AF440" s="524">
        <v>0</v>
      </c>
      <c r="AG440" s="524">
        <v>0</v>
      </c>
      <c r="AH440" s="524">
        <v>0</v>
      </c>
      <c r="AI440" s="524">
        <v>0</v>
      </c>
      <c r="AJ440" s="566">
        <v>1</v>
      </c>
      <c r="AK440" s="515">
        <v>0</v>
      </c>
      <c r="AL440" s="515">
        <v>7</v>
      </c>
      <c r="AM440" s="515">
        <v>7</v>
      </c>
      <c r="AN440" s="515">
        <v>3</v>
      </c>
      <c r="AO440" s="525">
        <v>0</v>
      </c>
      <c r="AP440" s="573">
        <v>4</v>
      </c>
      <c r="AQ440" s="574">
        <v>50</v>
      </c>
      <c r="AR440" s="527">
        <v>50</v>
      </c>
      <c r="AS440" s="571">
        <v>50</v>
      </c>
      <c r="AT440" s="527">
        <v>0</v>
      </c>
      <c r="AU440" s="568">
        <v>13</v>
      </c>
      <c r="AV440" s="515">
        <v>1</v>
      </c>
      <c r="AW440" s="515">
        <v>7</v>
      </c>
      <c r="AX440" s="515">
        <v>52</v>
      </c>
      <c r="AY440" s="515">
        <v>2</v>
      </c>
      <c r="AZ440" s="515">
        <v>0</v>
      </c>
      <c r="BA440" s="422"/>
      <c r="BB440" s="516"/>
      <c r="BC440" s="516"/>
      <c r="BD440" s="516"/>
      <c r="BE440" s="516"/>
      <c r="BF440" s="516"/>
      <c r="BG440" s="516"/>
      <c r="BH440" s="422"/>
      <c r="BI440" s="517">
        <f t="shared" si="15"/>
        <v>50</v>
      </c>
      <c r="BJ440" s="516"/>
      <c r="BK440" s="516"/>
      <c r="BL440" s="516"/>
      <c r="BM440" s="516"/>
      <c r="BN440" s="422"/>
      <c r="BO440" s="530">
        <v>0.65188999999999997</v>
      </c>
      <c r="BP440" s="517">
        <f t="shared" si="16"/>
        <v>50</v>
      </c>
      <c r="BQ440" s="516"/>
      <c r="BR440" s="516"/>
      <c r="BS440" s="516"/>
      <c r="BT440" s="516"/>
      <c r="BU440" s="422"/>
      <c r="BV440" s="516"/>
      <c r="BW440" s="516"/>
      <c r="BX440" s="516"/>
      <c r="BY440" s="516"/>
      <c r="BZ440" s="422"/>
      <c r="CA440" s="516"/>
      <c r="CB440" s="520"/>
      <c r="CC440" s="520"/>
      <c r="CD440" s="520"/>
      <c r="CE440" s="520"/>
      <c r="CF440" s="520"/>
      <c r="CG440" s="548"/>
    </row>
    <row r="441" spans="1:85" ht="16.5" customHeight="1">
      <c r="A441" s="80">
        <v>437</v>
      </c>
      <c r="B441" s="86" t="s">
        <v>1652</v>
      </c>
      <c r="C441" s="88" t="s">
        <v>28</v>
      </c>
      <c r="D441" s="86" t="s">
        <v>2233</v>
      </c>
      <c r="E441" s="86" t="s">
        <v>1516</v>
      </c>
      <c r="F441" s="87" t="s">
        <v>727</v>
      </c>
      <c r="G441" s="90" t="s">
        <v>1653</v>
      </c>
      <c r="H441" s="512">
        <v>3</v>
      </c>
      <c r="I441" s="390" t="s">
        <v>2536</v>
      </c>
      <c r="J441" s="390" t="s">
        <v>35</v>
      </c>
      <c r="K441" s="88" t="s">
        <v>5123</v>
      </c>
      <c r="L441" s="529">
        <v>3</v>
      </c>
      <c r="M441" s="514">
        <v>1</v>
      </c>
      <c r="N441" s="514">
        <v>1</v>
      </c>
      <c r="O441" s="564">
        <v>12</v>
      </c>
      <c r="P441" s="523">
        <v>6</v>
      </c>
      <c r="Q441" s="523">
        <v>3</v>
      </c>
      <c r="R441" s="564">
        <v>1</v>
      </c>
      <c r="S441" s="523">
        <v>0</v>
      </c>
      <c r="T441" s="523">
        <v>0</v>
      </c>
      <c r="U441" s="524">
        <v>0</v>
      </c>
      <c r="V441" s="524">
        <v>0</v>
      </c>
      <c r="W441" s="524">
        <v>0</v>
      </c>
      <c r="X441" s="524">
        <v>0</v>
      </c>
      <c r="Y441" s="524">
        <v>0</v>
      </c>
      <c r="Z441" s="524">
        <v>0</v>
      </c>
      <c r="AA441" s="565">
        <v>9</v>
      </c>
      <c r="AB441" s="524">
        <v>2</v>
      </c>
      <c r="AC441" s="524">
        <v>1</v>
      </c>
      <c r="AD441" s="524">
        <v>0</v>
      </c>
      <c r="AE441" s="524">
        <v>0</v>
      </c>
      <c r="AF441" s="524">
        <v>0</v>
      </c>
      <c r="AG441" s="524">
        <v>0</v>
      </c>
      <c r="AH441" s="524">
        <v>0</v>
      </c>
      <c r="AI441" s="524">
        <v>0</v>
      </c>
      <c r="AJ441" s="566">
        <v>1</v>
      </c>
      <c r="AK441" s="515">
        <v>0</v>
      </c>
      <c r="AL441" s="515">
        <v>11</v>
      </c>
      <c r="AM441" s="515">
        <v>0</v>
      </c>
      <c r="AN441" s="515">
        <v>0</v>
      </c>
      <c r="AO441" s="525">
        <v>0</v>
      </c>
      <c r="AP441" s="573">
        <v>0</v>
      </c>
      <c r="AQ441" s="574">
        <v>105</v>
      </c>
      <c r="AR441" s="527">
        <v>45</v>
      </c>
      <c r="AS441" s="571">
        <v>0</v>
      </c>
      <c r="AT441" s="527">
        <v>0</v>
      </c>
      <c r="AU441" s="568">
        <v>12</v>
      </c>
      <c r="AV441" s="515">
        <v>1</v>
      </c>
      <c r="AW441" s="515">
        <v>8</v>
      </c>
      <c r="AX441" s="515">
        <v>43</v>
      </c>
      <c r="AY441" s="515">
        <v>2</v>
      </c>
      <c r="AZ441" s="515">
        <v>0</v>
      </c>
      <c r="BA441" s="422"/>
      <c r="BB441" s="516"/>
      <c r="BC441" s="516"/>
      <c r="BD441" s="516"/>
      <c r="BE441" s="516"/>
      <c r="BF441" s="516"/>
      <c r="BG441" s="516"/>
      <c r="BH441" s="422"/>
      <c r="BI441" s="517">
        <f t="shared" si="15"/>
        <v>0</v>
      </c>
      <c r="BJ441" s="516"/>
      <c r="BK441" s="516"/>
      <c r="BL441" s="516"/>
      <c r="BM441" s="516"/>
      <c r="BN441" s="422"/>
      <c r="BO441" s="530">
        <v>1.3</v>
      </c>
      <c r="BP441" s="517">
        <f t="shared" si="16"/>
        <v>0</v>
      </c>
      <c r="BQ441" s="516"/>
      <c r="BR441" s="516"/>
      <c r="BS441" s="516"/>
      <c r="BT441" s="516"/>
      <c r="BU441" s="422"/>
      <c r="BV441" s="516"/>
      <c r="BW441" s="516"/>
      <c r="BX441" s="516"/>
      <c r="BY441" s="516"/>
      <c r="BZ441" s="422"/>
      <c r="CA441" s="516"/>
      <c r="CB441" s="520"/>
      <c r="CC441" s="520"/>
      <c r="CD441" s="520"/>
      <c r="CE441" s="520"/>
      <c r="CF441" s="520"/>
      <c r="CG441" s="548"/>
    </row>
    <row r="442" spans="1:85" ht="16.5" customHeight="1">
      <c r="A442" s="80">
        <v>438</v>
      </c>
      <c r="B442" s="86" t="s">
        <v>1654</v>
      </c>
      <c r="C442" s="88" t="s">
        <v>28</v>
      </c>
      <c r="D442" s="86" t="s">
        <v>2233</v>
      </c>
      <c r="E442" s="86" t="s">
        <v>1516</v>
      </c>
      <c r="F442" s="87" t="s">
        <v>727</v>
      </c>
      <c r="G442" s="90" t="s">
        <v>1655</v>
      </c>
      <c r="H442" s="512">
        <v>3</v>
      </c>
      <c r="I442" s="390" t="s">
        <v>2353</v>
      </c>
      <c r="J442" s="390"/>
      <c r="K442" s="88" t="s">
        <v>5123</v>
      </c>
      <c r="L442" s="529">
        <v>2</v>
      </c>
      <c r="M442" s="514">
        <v>1</v>
      </c>
      <c r="N442" s="514">
        <v>1</v>
      </c>
      <c r="O442" s="564">
        <v>3</v>
      </c>
      <c r="P442" s="523">
        <v>7</v>
      </c>
      <c r="Q442" s="523">
        <v>1</v>
      </c>
      <c r="R442" s="564">
        <v>5</v>
      </c>
      <c r="S442" s="523">
        <v>3</v>
      </c>
      <c r="T442" s="523">
        <v>0</v>
      </c>
      <c r="U442" s="524">
        <v>0</v>
      </c>
      <c r="V442" s="524">
        <v>0</v>
      </c>
      <c r="W442" s="524">
        <v>0</v>
      </c>
      <c r="X442" s="524">
        <v>0</v>
      </c>
      <c r="Y442" s="524">
        <v>0</v>
      </c>
      <c r="Z442" s="524">
        <v>0</v>
      </c>
      <c r="AA442" s="565">
        <v>1</v>
      </c>
      <c r="AB442" s="524">
        <v>0</v>
      </c>
      <c r="AC442" s="524">
        <v>0</v>
      </c>
      <c r="AD442" s="524">
        <v>15</v>
      </c>
      <c r="AE442" s="524">
        <v>21</v>
      </c>
      <c r="AF442" s="524">
        <v>0</v>
      </c>
      <c r="AG442" s="524">
        <v>0</v>
      </c>
      <c r="AH442" s="524">
        <v>0</v>
      </c>
      <c r="AI442" s="524">
        <v>0</v>
      </c>
      <c r="AJ442" s="566">
        <v>1</v>
      </c>
      <c r="AK442" s="515">
        <v>0</v>
      </c>
      <c r="AL442" s="515">
        <v>7</v>
      </c>
      <c r="AM442" s="515">
        <v>6</v>
      </c>
      <c r="AN442" s="515">
        <v>1</v>
      </c>
      <c r="AO442" s="525">
        <v>0</v>
      </c>
      <c r="AP442" s="573">
        <v>8</v>
      </c>
      <c r="AQ442" s="574">
        <v>34</v>
      </c>
      <c r="AR442" s="527">
        <v>33</v>
      </c>
      <c r="AS442" s="571">
        <v>33</v>
      </c>
      <c r="AT442" s="527">
        <v>9</v>
      </c>
      <c r="AU442" s="568">
        <v>10</v>
      </c>
      <c r="AV442" s="515">
        <v>0</v>
      </c>
      <c r="AW442" s="515">
        <v>8</v>
      </c>
      <c r="AX442" s="515">
        <v>33</v>
      </c>
      <c r="AY442" s="515">
        <v>2</v>
      </c>
      <c r="AZ442" s="515">
        <v>0</v>
      </c>
      <c r="BA442" s="422"/>
      <c r="BB442" s="516"/>
      <c r="BC442" s="516"/>
      <c r="BD442" s="516"/>
      <c r="BE442" s="516"/>
      <c r="BF442" s="516"/>
      <c r="BG442" s="516"/>
      <c r="BH442" s="422"/>
      <c r="BI442" s="517">
        <f t="shared" si="15"/>
        <v>33</v>
      </c>
      <c r="BJ442" s="516"/>
      <c r="BK442" s="516"/>
      <c r="BL442" s="516"/>
      <c r="BM442" s="516"/>
      <c r="BN442" s="422"/>
      <c r="BO442" s="530">
        <v>1.1077999999999999</v>
      </c>
      <c r="BP442" s="517">
        <f t="shared" si="16"/>
        <v>33</v>
      </c>
      <c r="BQ442" s="516"/>
      <c r="BR442" s="516"/>
      <c r="BS442" s="516"/>
      <c r="BT442" s="516"/>
      <c r="BU442" s="422"/>
      <c r="BV442" s="516"/>
      <c r="BW442" s="516"/>
      <c r="BX442" s="516"/>
      <c r="BY442" s="516"/>
      <c r="BZ442" s="422"/>
      <c r="CA442" s="516"/>
      <c r="CB442" s="520"/>
      <c r="CC442" s="520"/>
      <c r="CD442" s="520"/>
      <c r="CE442" s="520"/>
      <c r="CF442" s="520"/>
      <c r="CG442" s="548"/>
    </row>
    <row r="443" spans="1:85" ht="16.5" customHeight="1">
      <c r="A443" s="81">
        <v>439</v>
      </c>
      <c r="B443" s="86" t="s">
        <v>1656</v>
      </c>
      <c r="C443" s="88" t="s">
        <v>28</v>
      </c>
      <c r="D443" s="86" t="s">
        <v>2233</v>
      </c>
      <c r="E443" s="86" t="s">
        <v>1516</v>
      </c>
      <c r="F443" s="87" t="s">
        <v>727</v>
      </c>
      <c r="G443" s="90" t="s">
        <v>1657</v>
      </c>
      <c r="H443" s="512">
        <v>4</v>
      </c>
      <c r="I443" s="390" t="s">
        <v>2353</v>
      </c>
      <c r="J443" s="390"/>
      <c r="K443" s="88" t="s">
        <v>5123</v>
      </c>
      <c r="L443" s="529">
        <v>2</v>
      </c>
      <c r="M443" s="514">
        <v>1</v>
      </c>
      <c r="N443" s="514">
        <v>1</v>
      </c>
      <c r="O443" s="564">
        <v>2</v>
      </c>
      <c r="P443" s="523">
        <v>0</v>
      </c>
      <c r="Q443" s="523">
        <v>1</v>
      </c>
      <c r="R443" s="564">
        <v>1</v>
      </c>
      <c r="S443" s="523">
        <v>2</v>
      </c>
      <c r="T443" s="523">
        <v>0</v>
      </c>
      <c r="U443" s="524">
        <v>0</v>
      </c>
      <c r="V443" s="524">
        <v>0</v>
      </c>
      <c r="W443" s="524">
        <v>0</v>
      </c>
      <c r="X443" s="524">
        <v>0</v>
      </c>
      <c r="Y443" s="524">
        <v>0</v>
      </c>
      <c r="Z443" s="524">
        <v>0</v>
      </c>
      <c r="AA443" s="565">
        <v>3</v>
      </c>
      <c r="AB443" s="524">
        <v>2</v>
      </c>
      <c r="AC443" s="524">
        <v>0</v>
      </c>
      <c r="AD443" s="524">
        <v>5</v>
      </c>
      <c r="AE443" s="524">
        <v>0</v>
      </c>
      <c r="AF443" s="524">
        <v>0</v>
      </c>
      <c r="AG443" s="524">
        <v>0</v>
      </c>
      <c r="AH443" s="524">
        <v>0</v>
      </c>
      <c r="AI443" s="524">
        <v>0</v>
      </c>
      <c r="AJ443" s="566">
        <v>1</v>
      </c>
      <c r="AK443" s="515">
        <v>0</v>
      </c>
      <c r="AL443" s="515">
        <v>5</v>
      </c>
      <c r="AM443" s="515">
        <v>5</v>
      </c>
      <c r="AN443" s="515">
        <v>0</v>
      </c>
      <c r="AO443" s="525">
        <v>0</v>
      </c>
      <c r="AP443" s="573">
        <v>0</v>
      </c>
      <c r="AQ443" s="574">
        <v>14</v>
      </c>
      <c r="AR443" s="527">
        <v>12</v>
      </c>
      <c r="AS443" s="571">
        <v>11</v>
      </c>
      <c r="AT443" s="527">
        <v>3</v>
      </c>
      <c r="AU443" s="568">
        <v>4</v>
      </c>
      <c r="AV443" s="515">
        <v>0</v>
      </c>
      <c r="AW443" s="515">
        <v>7</v>
      </c>
      <c r="AX443" s="515">
        <v>11</v>
      </c>
      <c r="AY443" s="515">
        <v>2</v>
      </c>
      <c r="AZ443" s="515">
        <v>0</v>
      </c>
      <c r="BA443" s="422"/>
      <c r="BB443" s="516"/>
      <c r="BC443" s="516"/>
      <c r="BD443" s="516"/>
      <c r="BE443" s="516"/>
      <c r="BF443" s="516"/>
      <c r="BG443" s="516"/>
      <c r="BH443" s="422"/>
      <c r="BI443" s="517">
        <f t="shared" si="15"/>
        <v>11</v>
      </c>
      <c r="BJ443" s="516"/>
      <c r="BK443" s="516"/>
      <c r="BL443" s="516"/>
      <c r="BM443" s="516"/>
      <c r="BN443" s="422"/>
      <c r="BO443" s="530">
        <v>0.78569999999999995</v>
      </c>
      <c r="BP443" s="517">
        <f t="shared" si="16"/>
        <v>11</v>
      </c>
      <c r="BQ443" s="516"/>
      <c r="BR443" s="516"/>
      <c r="BS443" s="516"/>
      <c r="BT443" s="516"/>
      <c r="BU443" s="422"/>
      <c r="BV443" s="516"/>
      <c r="BW443" s="516"/>
      <c r="BX443" s="516"/>
      <c r="BY443" s="516"/>
      <c r="BZ443" s="422"/>
      <c r="CA443" s="516"/>
      <c r="CB443" s="520"/>
      <c r="CC443" s="520"/>
      <c r="CD443" s="520"/>
      <c r="CE443" s="520"/>
      <c r="CF443" s="520"/>
      <c r="CG443" s="548"/>
    </row>
    <row r="444" spans="1:85" ht="16.5" customHeight="1">
      <c r="A444" s="80">
        <v>440</v>
      </c>
      <c r="B444" s="86" t="s">
        <v>1658</v>
      </c>
      <c r="C444" s="88" t="s">
        <v>28</v>
      </c>
      <c r="D444" s="86" t="s">
        <v>2233</v>
      </c>
      <c r="E444" s="86" t="s">
        <v>1516</v>
      </c>
      <c r="F444" s="87" t="s">
        <v>727</v>
      </c>
      <c r="G444" s="90" t="s">
        <v>1659</v>
      </c>
      <c r="H444" s="512">
        <v>3</v>
      </c>
      <c r="I444" s="390" t="s">
        <v>26</v>
      </c>
      <c r="J444" s="391" t="s">
        <v>35</v>
      </c>
      <c r="K444" s="88" t="s">
        <v>5123</v>
      </c>
      <c r="L444" s="529">
        <v>3</v>
      </c>
      <c r="M444" s="514">
        <v>1</v>
      </c>
      <c r="N444" s="514">
        <v>1</v>
      </c>
      <c r="O444" s="564">
        <v>26</v>
      </c>
      <c r="P444" s="523">
        <v>0</v>
      </c>
      <c r="Q444" s="523">
        <v>1</v>
      </c>
      <c r="R444" s="564">
        <v>4</v>
      </c>
      <c r="S444" s="523">
        <v>0</v>
      </c>
      <c r="T444" s="523">
        <v>0</v>
      </c>
      <c r="U444" s="524">
        <v>0</v>
      </c>
      <c r="V444" s="524">
        <v>0</v>
      </c>
      <c r="W444" s="524">
        <v>0</v>
      </c>
      <c r="X444" s="524">
        <v>0</v>
      </c>
      <c r="Y444" s="524">
        <v>0</v>
      </c>
      <c r="Z444" s="524">
        <v>0</v>
      </c>
      <c r="AA444" s="565">
        <v>5</v>
      </c>
      <c r="AB444" s="524">
        <v>0</v>
      </c>
      <c r="AC444" s="524">
        <v>0</v>
      </c>
      <c r="AD444" s="524">
        <v>50</v>
      </c>
      <c r="AE444" s="524">
        <v>1</v>
      </c>
      <c r="AF444" s="524">
        <v>0</v>
      </c>
      <c r="AG444" s="524">
        <v>6</v>
      </c>
      <c r="AH444" s="524">
        <v>0</v>
      </c>
      <c r="AI444" s="524">
        <v>0</v>
      </c>
      <c r="AJ444" s="566">
        <v>1</v>
      </c>
      <c r="AK444" s="515">
        <v>0</v>
      </c>
      <c r="AL444" s="515">
        <v>9</v>
      </c>
      <c r="AM444" s="515">
        <v>9</v>
      </c>
      <c r="AN444" s="515">
        <v>0</v>
      </c>
      <c r="AO444" s="525">
        <v>0</v>
      </c>
      <c r="AP444" s="573">
        <v>0</v>
      </c>
      <c r="AQ444" s="574">
        <v>60</v>
      </c>
      <c r="AR444" s="527">
        <v>56</v>
      </c>
      <c r="AS444" s="571">
        <v>56</v>
      </c>
      <c r="AT444" s="527">
        <v>4</v>
      </c>
      <c r="AU444" s="568">
        <v>18</v>
      </c>
      <c r="AV444" s="515">
        <v>1</v>
      </c>
      <c r="AW444" s="515">
        <v>9</v>
      </c>
      <c r="AX444" s="515">
        <v>52</v>
      </c>
      <c r="AY444" s="515">
        <v>2</v>
      </c>
      <c r="AZ444" s="515">
        <v>0</v>
      </c>
      <c r="BA444" s="422"/>
      <c r="BB444" s="516"/>
      <c r="BC444" s="516"/>
      <c r="BD444" s="516"/>
      <c r="BE444" s="516"/>
      <c r="BF444" s="516"/>
      <c r="BG444" s="516"/>
      <c r="BH444" s="422"/>
      <c r="BI444" s="517">
        <f t="shared" si="15"/>
        <v>56</v>
      </c>
      <c r="BJ444" s="516"/>
      <c r="BK444" s="516"/>
      <c r="BL444" s="516"/>
      <c r="BM444" s="516"/>
      <c r="BN444" s="422"/>
      <c r="BO444" s="530">
        <v>0.27160000000000001</v>
      </c>
      <c r="BP444" s="517">
        <f t="shared" si="16"/>
        <v>56</v>
      </c>
      <c r="BQ444" s="516"/>
      <c r="BR444" s="516"/>
      <c r="BS444" s="516"/>
      <c r="BT444" s="516"/>
      <c r="BU444" s="422"/>
      <c r="BV444" s="516"/>
      <c r="BW444" s="516"/>
      <c r="BX444" s="516"/>
      <c r="BY444" s="516"/>
      <c r="BZ444" s="422"/>
      <c r="CA444" s="516"/>
      <c r="CB444" s="520"/>
      <c r="CC444" s="520"/>
      <c r="CD444" s="520"/>
      <c r="CE444" s="520"/>
      <c r="CF444" s="520"/>
      <c r="CG444" s="548"/>
    </row>
    <row r="445" spans="1:85" ht="16.5" customHeight="1">
      <c r="A445" s="80">
        <v>441</v>
      </c>
      <c r="B445" s="86" t="s">
        <v>1660</v>
      </c>
      <c r="C445" s="88" t="s">
        <v>28</v>
      </c>
      <c r="D445" s="86" t="s">
        <v>2233</v>
      </c>
      <c r="E445" s="86" t="s">
        <v>1516</v>
      </c>
      <c r="F445" s="91" t="s">
        <v>724</v>
      </c>
      <c r="G445" s="90" t="s">
        <v>1661</v>
      </c>
      <c r="H445" s="512">
        <v>3</v>
      </c>
      <c r="I445" s="390" t="s">
        <v>26</v>
      </c>
      <c r="J445" s="390" t="s">
        <v>35</v>
      </c>
      <c r="K445" s="88" t="s">
        <v>5123</v>
      </c>
      <c r="L445" s="529">
        <v>2</v>
      </c>
      <c r="M445" s="514">
        <v>1</v>
      </c>
      <c r="N445" s="514">
        <v>1</v>
      </c>
      <c r="O445" s="564">
        <v>34</v>
      </c>
      <c r="P445" s="523">
        <v>0</v>
      </c>
      <c r="Q445" s="523">
        <v>1</v>
      </c>
      <c r="R445" s="564">
        <v>7</v>
      </c>
      <c r="S445" s="523">
        <v>0</v>
      </c>
      <c r="T445" s="523">
        <v>0</v>
      </c>
      <c r="U445" s="524">
        <v>0</v>
      </c>
      <c r="V445" s="524">
        <v>0</v>
      </c>
      <c r="W445" s="524">
        <v>0</v>
      </c>
      <c r="X445" s="524">
        <v>0</v>
      </c>
      <c r="Y445" s="524">
        <v>0</v>
      </c>
      <c r="Z445" s="524">
        <v>0</v>
      </c>
      <c r="AA445" s="565">
        <v>75</v>
      </c>
      <c r="AB445" s="524">
        <v>1</v>
      </c>
      <c r="AC445" s="524">
        <v>0</v>
      </c>
      <c r="AD445" s="524">
        <v>3</v>
      </c>
      <c r="AE445" s="524">
        <v>0</v>
      </c>
      <c r="AF445" s="524">
        <v>0</v>
      </c>
      <c r="AG445" s="524">
        <v>0</v>
      </c>
      <c r="AH445" s="524">
        <v>0</v>
      </c>
      <c r="AI445" s="524">
        <v>0</v>
      </c>
      <c r="AJ445" s="566">
        <v>1</v>
      </c>
      <c r="AK445" s="515">
        <v>0</v>
      </c>
      <c r="AL445" s="515">
        <v>11</v>
      </c>
      <c r="AM445" s="515">
        <v>11</v>
      </c>
      <c r="AN445" s="515">
        <v>0</v>
      </c>
      <c r="AO445" s="525">
        <v>0</v>
      </c>
      <c r="AP445" s="573">
        <v>0</v>
      </c>
      <c r="AQ445" s="574">
        <v>64</v>
      </c>
      <c r="AR445" s="527">
        <v>0</v>
      </c>
      <c r="AS445" s="571">
        <v>64</v>
      </c>
      <c r="AT445" s="527">
        <v>0</v>
      </c>
      <c r="AU445" s="568">
        <v>12</v>
      </c>
      <c r="AV445" s="515">
        <v>1</v>
      </c>
      <c r="AW445" s="515">
        <v>10</v>
      </c>
      <c r="AX445" s="515">
        <v>58</v>
      </c>
      <c r="AY445" s="515">
        <v>2</v>
      </c>
      <c r="AZ445" s="515">
        <v>0</v>
      </c>
      <c r="BA445" s="422"/>
      <c r="BB445" s="516"/>
      <c r="BC445" s="516"/>
      <c r="BD445" s="516"/>
      <c r="BE445" s="516"/>
      <c r="BF445" s="516"/>
      <c r="BG445" s="516"/>
      <c r="BH445" s="422"/>
      <c r="BI445" s="517">
        <f t="shared" si="15"/>
        <v>64</v>
      </c>
      <c r="BJ445" s="516"/>
      <c r="BK445" s="516"/>
      <c r="BL445" s="516"/>
      <c r="BM445" s="516"/>
      <c r="BN445" s="422"/>
      <c r="BO445" s="530">
        <v>1.07766990291262</v>
      </c>
      <c r="BP445" s="517">
        <f t="shared" si="16"/>
        <v>64</v>
      </c>
      <c r="BQ445" s="516"/>
      <c r="BR445" s="516"/>
      <c r="BS445" s="516"/>
      <c r="BT445" s="516"/>
      <c r="BU445" s="422"/>
      <c r="BV445" s="516"/>
      <c r="BW445" s="516"/>
      <c r="BX445" s="516"/>
      <c r="BY445" s="516"/>
      <c r="BZ445" s="422"/>
      <c r="CA445" s="516"/>
      <c r="CB445" s="520"/>
      <c r="CC445" s="520"/>
      <c r="CD445" s="520"/>
      <c r="CE445" s="520"/>
      <c r="CF445" s="520"/>
      <c r="CG445" s="548"/>
    </row>
    <row r="446" spans="1:85" ht="16.5" customHeight="1">
      <c r="A446" s="81">
        <v>442</v>
      </c>
      <c r="B446" s="86" t="s">
        <v>1662</v>
      </c>
      <c r="C446" s="88" t="s">
        <v>28</v>
      </c>
      <c r="D446" s="86" t="s">
        <v>2233</v>
      </c>
      <c r="E446" s="86" t="s">
        <v>1516</v>
      </c>
      <c r="F446" s="89" t="s">
        <v>730</v>
      </c>
      <c r="G446" s="90" t="s">
        <v>1663</v>
      </c>
      <c r="H446" s="512">
        <v>3</v>
      </c>
      <c r="I446" s="390" t="s">
        <v>26</v>
      </c>
      <c r="J446" s="390" t="s">
        <v>35</v>
      </c>
      <c r="K446" s="88" t="s">
        <v>5123</v>
      </c>
      <c r="L446" s="529">
        <v>2</v>
      </c>
      <c r="M446" s="514">
        <v>1</v>
      </c>
      <c r="N446" s="514">
        <v>1</v>
      </c>
      <c r="O446" s="564">
        <v>11</v>
      </c>
      <c r="P446" s="523">
        <v>0</v>
      </c>
      <c r="Q446" s="523">
        <v>1</v>
      </c>
      <c r="R446" s="564">
        <v>5</v>
      </c>
      <c r="S446" s="523">
        <v>0</v>
      </c>
      <c r="T446" s="523">
        <v>0</v>
      </c>
      <c r="U446" s="524">
        <v>0</v>
      </c>
      <c r="V446" s="524">
        <v>0</v>
      </c>
      <c r="W446" s="524">
        <v>0</v>
      </c>
      <c r="X446" s="524">
        <v>0</v>
      </c>
      <c r="Y446" s="524">
        <v>0</v>
      </c>
      <c r="Z446" s="524">
        <v>0</v>
      </c>
      <c r="AA446" s="565">
        <v>20</v>
      </c>
      <c r="AB446" s="524">
        <v>2</v>
      </c>
      <c r="AC446" s="524">
        <v>0</v>
      </c>
      <c r="AD446" s="524">
        <v>9</v>
      </c>
      <c r="AE446" s="524">
        <v>1</v>
      </c>
      <c r="AF446" s="524">
        <v>0</v>
      </c>
      <c r="AG446" s="524">
        <v>0</v>
      </c>
      <c r="AH446" s="524">
        <v>0</v>
      </c>
      <c r="AI446" s="524">
        <v>0</v>
      </c>
      <c r="AJ446" s="566">
        <v>1</v>
      </c>
      <c r="AK446" s="515">
        <v>0</v>
      </c>
      <c r="AL446" s="515">
        <v>9</v>
      </c>
      <c r="AM446" s="515">
        <v>8</v>
      </c>
      <c r="AN446" s="515">
        <v>1</v>
      </c>
      <c r="AO446" s="525">
        <v>0</v>
      </c>
      <c r="AP446" s="573">
        <v>0</v>
      </c>
      <c r="AQ446" s="574">
        <v>35</v>
      </c>
      <c r="AR446" s="527">
        <v>0</v>
      </c>
      <c r="AS446" s="571">
        <v>35</v>
      </c>
      <c r="AT446" s="527">
        <v>1</v>
      </c>
      <c r="AU446" s="568">
        <v>6</v>
      </c>
      <c r="AV446" s="515">
        <v>1</v>
      </c>
      <c r="AW446" s="515">
        <v>8</v>
      </c>
      <c r="AX446" s="515">
        <v>34</v>
      </c>
      <c r="AY446" s="515">
        <v>2</v>
      </c>
      <c r="AZ446" s="515">
        <v>0</v>
      </c>
      <c r="BA446" s="422"/>
      <c r="BB446" s="516"/>
      <c r="BC446" s="516"/>
      <c r="BD446" s="516"/>
      <c r="BE446" s="516"/>
      <c r="BF446" s="516"/>
      <c r="BG446" s="516"/>
      <c r="BH446" s="422"/>
      <c r="BI446" s="517">
        <f t="shared" si="15"/>
        <v>35</v>
      </c>
      <c r="BJ446" s="516"/>
      <c r="BK446" s="516"/>
      <c r="BL446" s="516"/>
      <c r="BM446" s="516"/>
      <c r="BN446" s="422"/>
      <c r="BO446" s="530">
        <v>3.1488</v>
      </c>
      <c r="BP446" s="517">
        <f t="shared" si="16"/>
        <v>35</v>
      </c>
      <c r="BQ446" s="516"/>
      <c r="BR446" s="516"/>
      <c r="BS446" s="516"/>
      <c r="BT446" s="516"/>
      <c r="BU446" s="422"/>
      <c r="BV446" s="516"/>
      <c r="BW446" s="516"/>
      <c r="BX446" s="516"/>
      <c r="BY446" s="516"/>
      <c r="BZ446" s="422"/>
      <c r="CA446" s="516"/>
      <c r="CB446" s="520"/>
      <c r="CC446" s="520"/>
      <c r="CD446" s="520"/>
      <c r="CE446" s="520"/>
      <c r="CF446" s="520"/>
      <c r="CG446" s="548"/>
    </row>
    <row r="447" spans="1:85" ht="16.5" customHeight="1">
      <c r="A447" s="80">
        <v>443</v>
      </c>
      <c r="B447" s="86" t="s">
        <v>1664</v>
      </c>
      <c r="C447" s="88" t="s">
        <v>28</v>
      </c>
      <c r="D447" s="86" t="s">
        <v>2233</v>
      </c>
      <c r="E447" s="86" t="s">
        <v>1516</v>
      </c>
      <c r="F447" s="87" t="s">
        <v>727</v>
      </c>
      <c r="G447" s="90" t="s">
        <v>1665</v>
      </c>
      <c r="H447" s="512">
        <v>2</v>
      </c>
      <c r="I447" s="390" t="s">
        <v>2353</v>
      </c>
      <c r="J447" s="390" t="s">
        <v>35</v>
      </c>
      <c r="K447" s="88" t="s">
        <v>5123</v>
      </c>
      <c r="L447" s="529">
        <v>3</v>
      </c>
      <c r="M447" s="514">
        <v>1</v>
      </c>
      <c r="N447" s="514">
        <v>1</v>
      </c>
      <c r="O447" s="564">
        <v>14</v>
      </c>
      <c r="P447" s="523">
        <v>5</v>
      </c>
      <c r="Q447" s="523">
        <v>2</v>
      </c>
      <c r="R447" s="564">
        <v>2</v>
      </c>
      <c r="S447" s="523">
        <v>0</v>
      </c>
      <c r="T447" s="523">
        <v>0</v>
      </c>
      <c r="U447" s="524">
        <v>16</v>
      </c>
      <c r="V447" s="524">
        <v>8</v>
      </c>
      <c r="W447" s="524">
        <v>0</v>
      </c>
      <c r="X447" s="524">
        <v>16</v>
      </c>
      <c r="Y447" s="524">
        <v>8</v>
      </c>
      <c r="Z447" s="524">
        <v>0</v>
      </c>
      <c r="AA447" s="565">
        <v>9</v>
      </c>
      <c r="AB447" s="524">
        <v>3</v>
      </c>
      <c r="AC447" s="524">
        <v>1</v>
      </c>
      <c r="AD447" s="524">
        <v>9</v>
      </c>
      <c r="AE447" s="524">
        <v>0</v>
      </c>
      <c r="AF447" s="524">
        <v>0</v>
      </c>
      <c r="AG447" s="524">
        <v>0</v>
      </c>
      <c r="AH447" s="524">
        <v>0</v>
      </c>
      <c r="AI447" s="524">
        <v>0</v>
      </c>
      <c r="AJ447" s="566">
        <v>1</v>
      </c>
      <c r="AK447" s="515">
        <v>0</v>
      </c>
      <c r="AL447" s="515">
        <v>7</v>
      </c>
      <c r="AM447" s="515">
        <v>7</v>
      </c>
      <c r="AN447" s="515">
        <v>0</v>
      </c>
      <c r="AO447" s="525">
        <v>0</v>
      </c>
      <c r="AP447" s="573">
        <v>0</v>
      </c>
      <c r="AQ447" s="574">
        <v>44</v>
      </c>
      <c r="AR447" s="527">
        <v>44</v>
      </c>
      <c r="AS447" s="571">
        <v>44</v>
      </c>
      <c r="AT447" s="527">
        <v>0</v>
      </c>
      <c r="AU447" s="568">
        <v>9</v>
      </c>
      <c r="AV447" s="515">
        <v>9</v>
      </c>
      <c r="AW447" s="515">
        <v>7</v>
      </c>
      <c r="AX447" s="515">
        <v>44</v>
      </c>
      <c r="AY447" s="515">
        <v>2</v>
      </c>
      <c r="AZ447" s="515">
        <v>0</v>
      </c>
      <c r="BA447" s="422"/>
      <c r="BB447" s="516"/>
      <c r="BC447" s="516"/>
      <c r="BD447" s="516"/>
      <c r="BE447" s="516"/>
      <c r="BF447" s="516"/>
      <c r="BG447" s="516"/>
      <c r="BH447" s="422"/>
      <c r="BI447" s="517">
        <f t="shared" si="15"/>
        <v>44</v>
      </c>
      <c r="BJ447" s="516"/>
      <c r="BK447" s="516"/>
      <c r="BL447" s="516"/>
      <c r="BM447" s="516"/>
      <c r="BN447" s="422"/>
      <c r="BO447" s="530">
        <v>0.54800000000000004</v>
      </c>
      <c r="BP447" s="517">
        <f t="shared" si="16"/>
        <v>44</v>
      </c>
      <c r="BQ447" s="516"/>
      <c r="BR447" s="516"/>
      <c r="BS447" s="516"/>
      <c r="BT447" s="516"/>
      <c r="BU447" s="422"/>
      <c r="BV447" s="516"/>
      <c r="BW447" s="516"/>
      <c r="BX447" s="516"/>
      <c r="BY447" s="516"/>
      <c r="BZ447" s="422"/>
      <c r="CA447" s="516"/>
      <c r="CB447" s="520"/>
      <c r="CC447" s="520"/>
      <c r="CD447" s="520"/>
      <c r="CE447" s="520"/>
      <c r="CF447" s="520"/>
      <c r="CG447" s="548"/>
    </row>
    <row r="448" spans="1:85" ht="16.5" customHeight="1">
      <c r="A448" s="80">
        <v>444</v>
      </c>
      <c r="B448" s="86" t="s">
        <v>1666</v>
      </c>
      <c r="C448" s="88" t="s">
        <v>28</v>
      </c>
      <c r="D448" s="86" t="s">
        <v>2233</v>
      </c>
      <c r="E448" s="86" t="s">
        <v>1516</v>
      </c>
      <c r="F448" s="87" t="s">
        <v>727</v>
      </c>
      <c r="G448" s="90" t="s">
        <v>1667</v>
      </c>
      <c r="H448" s="512">
        <v>2</v>
      </c>
      <c r="I448" s="390" t="s">
        <v>26</v>
      </c>
      <c r="J448" s="391" t="s">
        <v>35</v>
      </c>
      <c r="K448" s="88" t="s">
        <v>5123</v>
      </c>
      <c r="L448" s="529">
        <v>3</v>
      </c>
      <c r="M448" s="518">
        <v>1</v>
      </c>
      <c r="N448" s="518">
        <v>1</v>
      </c>
      <c r="O448" s="564">
        <v>26</v>
      </c>
      <c r="P448" s="523">
        <v>7</v>
      </c>
      <c r="Q448" s="523">
        <v>1</v>
      </c>
      <c r="R448" s="564">
        <v>9</v>
      </c>
      <c r="S448" s="523">
        <v>0</v>
      </c>
      <c r="T448" s="523">
        <v>0</v>
      </c>
      <c r="U448" s="524">
        <v>25</v>
      </c>
      <c r="V448" s="524">
        <v>5</v>
      </c>
      <c r="W448" s="524">
        <v>0</v>
      </c>
      <c r="X448" s="524">
        <v>25</v>
      </c>
      <c r="Y448" s="524">
        <v>5</v>
      </c>
      <c r="Z448" s="524">
        <v>0</v>
      </c>
      <c r="AA448" s="565">
        <v>20</v>
      </c>
      <c r="AB448" s="524">
        <v>2</v>
      </c>
      <c r="AC448" s="524">
        <v>0</v>
      </c>
      <c r="AD448" s="524">
        <v>5</v>
      </c>
      <c r="AE448" s="524">
        <v>1</v>
      </c>
      <c r="AF448" s="524">
        <v>0</v>
      </c>
      <c r="AG448" s="524">
        <v>21</v>
      </c>
      <c r="AH448" s="524">
        <v>0</v>
      </c>
      <c r="AI448" s="524">
        <v>0</v>
      </c>
      <c r="AJ448" s="566">
        <v>1</v>
      </c>
      <c r="AK448" s="515">
        <v>0</v>
      </c>
      <c r="AL448" s="515">
        <v>19</v>
      </c>
      <c r="AM448" s="515">
        <v>19</v>
      </c>
      <c r="AN448" s="515">
        <v>0</v>
      </c>
      <c r="AO448" s="525">
        <v>0</v>
      </c>
      <c r="AP448" s="573">
        <v>4</v>
      </c>
      <c r="AQ448" s="574">
        <v>109</v>
      </c>
      <c r="AR448" s="527">
        <v>75</v>
      </c>
      <c r="AS448" s="571">
        <v>75</v>
      </c>
      <c r="AT448" s="527">
        <v>38</v>
      </c>
      <c r="AU448" s="568">
        <v>12</v>
      </c>
      <c r="AV448" s="515">
        <v>1</v>
      </c>
      <c r="AW448" s="515">
        <v>12</v>
      </c>
      <c r="AX448" s="515">
        <v>75</v>
      </c>
      <c r="AY448" s="515">
        <v>2</v>
      </c>
      <c r="AZ448" s="515">
        <v>0</v>
      </c>
      <c r="BA448" s="422"/>
      <c r="BB448" s="516"/>
      <c r="BC448" s="516"/>
      <c r="BD448" s="516"/>
      <c r="BE448" s="516"/>
      <c r="BF448" s="516"/>
      <c r="BG448" s="516"/>
      <c r="BH448" s="422"/>
      <c r="BI448" s="517">
        <f t="shared" si="15"/>
        <v>75</v>
      </c>
      <c r="BJ448" s="516"/>
      <c r="BK448" s="516"/>
      <c r="BL448" s="516"/>
      <c r="BM448" s="516"/>
      <c r="BN448" s="422"/>
      <c r="BO448" s="530">
        <v>1.659</v>
      </c>
      <c r="BP448" s="517">
        <f t="shared" si="16"/>
        <v>75</v>
      </c>
      <c r="BQ448" s="516"/>
      <c r="BR448" s="516"/>
      <c r="BS448" s="516"/>
      <c r="BT448" s="516"/>
      <c r="BU448" s="422"/>
      <c r="BV448" s="516"/>
      <c r="BW448" s="516"/>
      <c r="BX448" s="516"/>
      <c r="BY448" s="516"/>
      <c r="BZ448" s="422"/>
      <c r="CA448" s="516"/>
      <c r="CB448" s="520"/>
      <c r="CC448" s="520"/>
      <c r="CD448" s="520"/>
      <c r="CE448" s="520"/>
      <c r="CF448" s="520"/>
      <c r="CG448" s="548"/>
    </row>
    <row r="449" spans="1:85" ht="16.5" customHeight="1">
      <c r="A449" s="81">
        <v>445</v>
      </c>
      <c r="B449" s="86" t="s">
        <v>1668</v>
      </c>
      <c r="C449" s="88" t="s">
        <v>28</v>
      </c>
      <c r="D449" s="86" t="s">
        <v>2233</v>
      </c>
      <c r="E449" s="86" t="s">
        <v>1516</v>
      </c>
      <c r="F449" s="89" t="s">
        <v>730</v>
      </c>
      <c r="G449" s="90" t="s">
        <v>1669</v>
      </c>
      <c r="H449" s="512">
        <v>4</v>
      </c>
      <c r="I449" s="390" t="s">
        <v>26</v>
      </c>
      <c r="J449" s="390" t="s">
        <v>35</v>
      </c>
      <c r="K449" s="88" t="s">
        <v>5123</v>
      </c>
      <c r="L449" s="531">
        <v>3</v>
      </c>
      <c r="M449" s="532">
        <v>1</v>
      </c>
      <c r="N449" s="532">
        <v>1</v>
      </c>
      <c r="O449" s="564">
        <v>20</v>
      </c>
      <c r="P449" s="533">
        <v>0</v>
      </c>
      <c r="Q449" s="533">
        <v>1</v>
      </c>
      <c r="R449" s="564">
        <v>10</v>
      </c>
      <c r="S449" s="533">
        <v>0</v>
      </c>
      <c r="T449" s="533">
        <v>0</v>
      </c>
      <c r="U449" s="534">
        <v>16</v>
      </c>
      <c r="V449" s="534">
        <v>0</v>
      </c>
      <c r="W449" s="534">
        <v>0</v>
      </c>
      <c r="X449" s="534">
        <v>16</v>
      </c>
      <c r="Y449" s="534">
        <v>0</v>
      </c>
      <c r="Z449" s="534">
        <v>0</v>
      </c>
      <c r="AA449" s="565">
        <v>7</v>
      </c>
      <c r="AB449" s="534">
        <v>2</v>
      </c>
      <c r="AC449" s="534">
        <v>0</v>
      </c>
      <c r="AD449" s="534">
        <v>33</v>
      </c>
      <c r="AE449" s="534">
        <v>0</v>
      </c>
      <c r="AF449" s="534">
        <v>0</v>
      </c>
      <c r="AG449" s="534">
        <v>3</v>
      </c>
      <c r="AH449" s="534">
        <v>1</v>
      </c>
      <c r="AI449" s="534">
        <v>0</v>
      </c>
      <c r="AJ449" s="566">
        <v>1</v>
      </c>
      <c r="AK449" s="535">
        <v>0</v>
      </c>
      <c r="AL449" s="535">
        <v>8</v>
      </c>
      <c r="AM449" s="535">
        <v>8</v>
      </c>
      <c r="AN449" s="535">
        <v>0</v>
      </c>
      <c r="AO449" s="536">
        <v>0</v>
      </c>
      <c r="AP449" s="573">
        <v>0</v>
      </c>
      <c r="AQ449" s="574">
        <v>39</v>
      </c>
      <c r="AR449" s="538">
        <v>36</v>
      </c>
      <c r="AS449" s="571">
        <v>39</v>
      </c>
      <c r="AT449" s="527">
        <v>0</v>
      </c>
      <c r="AU449" s="568">
        <v>11</v>
      </c>
      <c r="AV449" s="535">
        <v>1</v>
      </c>
      <c r="AW449" s="535">
        <v>7</v>
      </c>
      <c r="AX449" s="535">
        <v>39</v>
      </c>
      <c r="AY449" s="535">
        <v>2</v>
      </c>
      <c r="AZ449" s="535">
        <v>0</v>
      </c>
      <c r="BA449" s="422"/>
      <c r="BB449" s="516"/>
      <c r="BC449" s="516">
        <v>14</v>
      </c>
      <c r="BD449" s="516">
        <v>8</v>
      </c>
      <c r="BE449" s="516">
        <v>5</v>
      </c>
      <c r="BF449" s="516">
        <v>5</v>
      </c>
      <c r="BG449" s="516">
        <v>5</v>
      </c>
      <c r="BH449" s="422" t="s">
        <v>16294</v>
      </c>
      <c r="BI449" s="517">
        <f t="shared" si="15"/>
        <v>3</v>
      </c>
      <c r="BJ449" s="516">
        <v>36</v>
      </c>
      <c r="BK449" s="516">
        <v>0</v>
      </c>
      <c r="BL449" s="516"/>
      <c r="BM449" s="516"/>
      <c r="BN449" s="422" t="s">
        <v>16265</v>
      </c>
      <c r="BO449" s="530">
        <v>0.95830000000000004</v>
      </c>
      <c r="BP449" s="517">
        <f t="shared" si="16"/>
        <v>3</v>
      </c>
      <c r="BQ449" s="516">
        <v>36</v>
      </c>
      <c r="BR449" s="516">
        <v>0</v>
      </c>
      <c r="BS449" s="516"/>
      <c r="BT449" s="516"/>
      <c r="BU449" s="539" t="s">
        <v>16229</v>
      </c>
      <c r="BV449" s="516">
        <v>1</v>
      </c>
      <c r="BW449" s="516">
        <v>1</v>
      </c>
      <c r="BX449" s="516">
        <v>5</v>
      </c>
      <c r="BY449" s="516">
        <v>5</v>
      </c>
      <c r="BZ449" s="422"/>
      <c r="CA449" s="516"/>
      <c r="CB449" s="520"/>
      <c r="CC449" s="520"/>
      <c r="CD449" s="520"/>
      <c r="CE449" s="520"/>
      <c r="CF449" s="520"/>
      <c r="CG449" s="548"/>
    </row>
    <row r="450" spans="1:85" ht="16.5" customHeight="1">
      <c r="A450" s="80">
        <v>446</v>
      </c>
      <c r="B450" s="86" t="s">
        <v>1670</v>
      </c>
      <c r="C450" s="88" t="s">
        <v>28</v>
      </c>
      <c r="D450" s="86" t="s">
        <v>2233</v>
      </c>
      <c r="E450" s="86" t="s">
        <v>1516</v>
      </c>
      <c r="F450" s="87" t="s">
        <v>727</v>
      </c>
      <c r="G450" s="90" t="s">
        <v>1671</v>
      </c>
      <c r="H450" s="512">
        <v>2</v>
      </c>
      <c r="I450" s="390" t="s">
        <v>2353</v>
      </c>
      <c r="J450" s="390"/>
      <c r="K450" s="88" t="s">
        <v>5123</v>
      </c>
      <c r="L450" s="529">
        <v>2</v>
      </c>
      <c r="M450" s="514">
        <v>1</v>
      </c>
      <c r="N450" s="514">
        <v>1</v>
      </c>
      <c r="O450" s="564">
        <v>8</v>
      </c>
      <c r="P450" s="523">
        <v>0</v>
      </c>
      <c r="Q450" s="523">
        <v>1</v>
      </c>
      <c r="R450" s="564">
        <v>1</v>
      </c>
      <c r="S450" s="523">
        <v>0</v>
      </c>
      <c r="T450" s="523">
        <v>0</v>
      </c>
      <c r="U450" s="524">
        <v>0</v>
      </c>
      <c r="V450" s="524">
        <v>0</v>
      </c>
      <c r="W450" s="524">
        <v>0</v>
      </c>
      <c r="X450" s="524">
        <v>0</v>
      </c>
      <c r="Y450" s="524">
        <v>0</v>
      </c>
      <c r="Z450" s="524">
        <v>0</v>
      </c>
      <c r="AA450" s="565">
        <v>15</v>
      </c>
      <c r="AB450" s="524">
        <v>1</v>
      </c>
      <c r="AC450" s="524">
        <v>0</v>
      </c>
      <c r="AD450" s="524">
        <v>0</v>
      </c>
      <c r="AE450" s="524">
        <v>0</v>
      </c>
      <c r="AF450" s="524">
        <v>0</v>
      </c>
      <c r="AG450" s="524">
        <v>0</v>
      </c>
      <c r="AH450" s="524">
        <v>0</v>
      </c>
      <c r="AI450" s="524">
        <v>0</v>
      </c>
      <c r="AJ450" s="566">
        <v>1</v>
      </c>
      <c r="AK450" s="515">
        <v>0</v>
      </c>
      <c r="AL450" s="515">
        <v>2</v>
      </c>
      <c r="AM450" s="515">
        <v>2</v>
      </c>
      <c r="AN450" s="515">
        <v>0</v>
      </c>
      <c r="AO450" s="525">
        <v>0</v>
      </c>
      <c r="AP450" s="573">
        <v>0</v>
      </c>
      <c r="AQ450" s="574">
        <v>11</v>
      </c>
      <c r="AR450" s="527">
        <v>11</v>
      </c>
      <c r="AS450" s="571">
        <v>11</v>
      </c>
      <c r="AT450" s="527">
        <v>0</v>
      </c>
      <c r="AU450" s="568">
        <v>9</v>
      </c>
      <c r="AV450" s="515">
        <v>1</v>
      </c>
      <c r="AW450" s="515">
        <v>3</v>
      </c>
      <c r="AX450" s="515">
        <v>11</v>
      </c>
      <c r="AY450" s="515">
        <v>2</v>
      </c>
      <c r="AZ450" s="515">
        <v>0</v>
      </c>
      <c r="BA450" s="422"/>
      <c r="BB450" s="516"/>
      <c r="BC450" s="516"/>
      <c r="BD450" s="516"/>
      <c r="BE450" s="516"/>
      <c r="BF450" s="516"/>
      <c r="BG450" s="516"/>
      <c r="BH450" s="422"/>
      <c r="BI450" s="517">
        <f t="shared" si="15"/>
        <v>11</v>
      </c>
      <c r="BJ450" s="516"/>
      <c r="BK450" s="516"/>
      <c r="BL450" s="516"/>
      <c r="BM450" s="516"/>
      <c r="BN450" s="422"/>
      <c r="BO450" s="530">
        <v>1.40625</v>
      </c>
      <c r="BP450" s="517">
        <f t="shared" si="16"/>
        <v>11</v>
      </c>
      <c r="BQ450" s="516"/>
      <c r="BR450" s="516"/>
      <c r="BS450" s="516"/>
      <c r="BT450" s="516"/>
      <c r="BU450" s="422"/>
      <c r="BV450" s="516"/>
      <c r="BW450" s="516"/>
      <c r="BX450" s="516"/>
      <c r="BY450" s="516"/>
      <c r="BZ450" s="422"/>
      <c r="CA450" s="516"/>
      <c r="CB450" s="520"/>
      <c r="CC450" s="520"/>
      <c r="CD450" s="520"/>
      <c r="CE450" s="520"/>
      <c r="CF450" s="520"/>
      <c r="CG450" s="548"/>
    </row>
    <row r="451" spans="1:85" ht="16.5" customHeight="1">
      <c r="A451" s="80">
        <v>447</v>
      </c>
      <c r="B451" s="86" t="s">
        <v>1672</v>
      </c>
      <c r="C451" s="88" t="s">
        <v>28</v>
      </c>
      <c r="D451" s="86" t="s">
        <v>2233</v>
      </c>
      <c r="E451" s="86" t="s">
        <v>1516</v>
      </c>
      <c r="F451" s="91" t="s">
        <v>724</v>
      </c>
      <c r="G451" s="90" t="s">
        <v>1673</v>
      </c>
      <c r="H451" s="512">
        <v>2</v>
      </c>
      <c r="I451" s="390" t="s">
        <v>26</v>
      </c>
      <c r="J451" s="390" t="s">
        <v>35</v>
      </c>
      <c r="K451" s="88" t="s">
        <v>5123</v>
      </c>
      <c r="L451" s="529">
        <v>2</v>
      </c>
      <c r="M451" s="514">
        <v>1</v>
      </c>
      <c r="N451" s="514">
        <v>1</v>
      </c>
      <c r="O451" s="564">
        <v>33</v>
      </c>
      <c r="P451" s="523">
        <v>18</v>
      </c>
      <c r="Q451" s="523">
        <v>1</v>
      </c>
      <c r="R451" s="564">
        <v>0</v>
      </c>
      <c r="S451" s="523">
        <v>0</v>
      </c>
      <c r="T451" s="523">
        <v>0</v>
      </c>
      <c r="U451" s="524">
        <v>0</v>
      </c>
      <c r="V451" s="524">
        <v>0</v>
      </c>
      <c r="W451" s="524">
        <v>0</v>
      </c>
      <c r="X451" s="524">
        <v>0</v>
      </c>
      <c r="Y451" s="524">
        <v>0</v>
      </c>
      <c r="Z451" s="524">
        <v>0</v>
      </c>
      <c r="AA451" s="565">
        <v>49</v>
      </c>
      <c r="AB451" s="524">
        <v>10</v>
      </c>
      <c r="AC451" s="524">
        <v>0</v>
      </c>
      <c r="AD451" s="524">
        <v>0</v>
      </c>
      <c r="AE451" s="524">
        <v>0</v>
      </c>
      <c r="AF451" s="524">
        <v>0</v>
      </c>
      <c r="AG451" s="524">
        <v>0</v>
      </c>
      <c r="AH451" s="524">
        <v>0</v>
      </c>
      <c r="AI451" s="524">
        <v>0</v>
      </c>
      <c r="AJ451" s="566">
        <v>1</v>
      </c>
      <c r="AK451" s="515">
        <v>0</v>
      </c>
      <c r="AL451" s="515">
        <v>10</v>
      </c>
      <c r="AM451" s="515">
        <v>10</v>
      </c>
      <c r="AN451" s="515">
        <v>0</v>
      </c>
      <c r="AO451" s="525">
        <v>0</v>
      </c>
      <c r="AP451" s="573">
        <v>0</v>
      </c>
      <c r="AQ451" s="574">
        <v>88</v>
      </c>
      <c r="AR451" s="527">
        <v>88</v>
      </c>
      <c r="AS451" s="571">
        <v>88</v>
      </c>
      <c r="AT451" s="527">
        <v>0</v>
      </c>
      <c r="AU451" s="568">
        <v>12</v>
      </c>
      <c r="AV451" s="515">
        <v>1</v>
      </c>
      <c r="AW451" s="515">
        <v>10</v>
      </c>
      <c r="AX451" s="515">
        <v>88</v>
      </c>
      <c r="AY451" s="515">
        <v>2</v>
      </c>
      <c r="AZ451" s="515">
        <v>0</v>
      </c>
      <c r="BA451" s="422"/>
      <c r="BB451" s="516"/>
      <c r="BC451" s="516"/>
      <c r="BD451" s="516"/>
      <c r="BE451" s="516"/>
      <c r="BF451" s="516"/>
      <c r="BG451" s="516"/>
      <c r="BH451" s="422"/>
      <c r="BI451" s="517">
        <f t="shared" si="15"/>
        <v>88</v>
      </c>
      <c r="BJ451" s="516"/>
      <c r="BK451" s="516"/>
      <c r="BL451" s="516"/>
      <c r="BM451" s="516"/>
      <c r="BN451" s="422"/>
      <c r="BO451" s="530">
        <v>2.7256</v>
      </c>
      <c r="BP451" s="517">
        <f t="shared" si="16"/>
        <v>88</v>
      </c>
      <c r="BQ451" s="516"/>
      <c r="BR451" s="516"/>
      <c r="BS451" s="516"/>
      <c r="BT451" s="516"/>
      <c r="BU451" s="422"/>
      <c r="BV451" s="516"/>
      <c r="BW451" s="516"/>
      <c r="BX451" s="516"/>
      <c r="BY451" s="516"/>
      <c r="BZ451" s="422"/>
      <c r="CA451" s="516"/>
      <c r="CB451" s="520"/>
      <c r="CC451" s="520"/>
      <c r="CD451" s="520"/>
      <c r="CE451" s="520"/>
      <c r="CF451" s="520"/>
      <c r="CG451" s="548"/>
    </row>
    <row r="452" spans="1:85" ht="16.5" customHeight="1">
      <c r="A452" s="81">
        <v>448</v>
      </c>
      <c r="B452" s="86" t="s">
        <v>1674</v>
      </c>
      <c r="C452" s="88" t="s">
        <v>28</v>
      </c>
      <c r="D452" s="86" t="s">
        <v>2233</v>
      </c>
      <c r="E452" s="86" t="s">
        <v>1516</v>
      </c>
      <c r="F452" s="89" t="s">
        <v>730</v>
      </c>
      <c r="G452" s="90" t="s">
        <v>1675</v>
      </c>
      <c r="H452" s="512">
        <v>3</v>
      </c>
      <c r="I452" s="390" t="s">
        <v>2353</v>
      </c>
      <c r="J452" s="390"/>
      <c r="K452" s="88" t="s">
        <v>5123</v>
      </c>
      <c r="L452" s="529">
        <v>2</v>
      </c>
      <c r="M452" s="514">
        <v>1</v>
      </c>
      <c r="N452" s="514">
        <v>1</v>
      </c>
      <c r="O452" s="564">
        <v>15</v>
      </c>
      <c r="P452" s="523">
        <v>10</v>
      </c>
      <c r="Q452" s="523">
        <v>3</v>
      </c>
      <c r="R452" s="564">
        <v>2</v>
      </c>
      <c r="S452" s="523">
        <v>0</v>
      </c>
      <c r="T452" s="523">
        <v>0</v>
      </c>
      <c r="U452" s="524">
        <v>8</v>
      </c>
      <c r="V452" s="524">
        <v>6</v>
      </c>
      <c r="W452" s="524">
        <v>0</v>
      </c>
      <c r="X452" s="524">
        <v>8</v>
      </c>
      <c r="Y452" s="524">
        <v>6</v>
      </c>
      <c r="Z452" s="524">
        <v>0</v>
      </c>
      <c r="AA452" s="565">
        <v>27</v>
      </c>
      <c r="AB452" s="524">
        <v>16</v>
      </c>
      <c r="AC452" s="524">
        <v>2</v>
      </c>
      <c r="AD452" s="524">
        <v>0</v>
      </c>
      <c r="AE452" s="524">
        <v>0</v>
      </c>
      <c r="AF452" s="524">
        <v>0</v>
      </c>
      <c r="AG452" s="524">
        <v>0</v>
      </c>
      <c r="AH452" s="524">
        <v>0</v>
      </c>
      <c r="AI452" s="524">
        <v>0</v>
      </c>
      <c r="AJ452" s="566">
        <v>1</v>
      </c>
      <c r="AK452" s="515">
        <v>0</v>
      </c>
      <c r="AL452" s="515">
        <v>3</v>
      </c>
      <c r="AM452" s="515">
        <v>3</v>
      </c>
      <c r="AN452" s="515">
        <v>0</v>
      </c>
      <c r="AO452" s="525">
        <v>0</v>
      </c>
      <c r="AP452" s="573">
        <v>0</v>
      </c>
      <c r="AQ452" s="574">
        <v>19</v>
      </c>
      <c r="AR452" s="527">
        <v>19</v>
      </c>
      <c r="AS452" s="571">
        <v>19</v>
      </c>
      <c r="AT452" s="527">
        <v>0</v>
      </c>
      <c r="AU452" s="568">
        <v>10</v>
      </c>
      <c r="AV452" s="515">
        <v>1</v>
      </c>
      <c r="AW452" s="515">
        <v>4</v>
      </c>
      <c r="AX452" s="515">
        <v>19</v>
      </c>
      <c r="AY452" s="515">
        <v>2</v>
      </c>
      <c r="AZ452" s="515">
        <v>0</v>
      </c>
      <c r="BA452" s="422"/>
      <c r="BB452" s="516"/>
      <c r="BC452" s="516"/>
      <c r="BD452" s="516"/>
      <c r="BE452" s="516"/>
      <c r="BF452" s="516"/>
      <c r="BG452" s="516"/>
      <c r="BH452" s="422"/>
      <c r="BI452" s="517">
        <f t="shared" si="15"/>
        <v>19</v>
      </c>
      <c r="BJ452" s="516"/>
      <c r="BK452" s="516"/>
      <c r="BL452" s="516"/>
      <c r="BM452" s="516"/>
      <c r="BN452" s="422"/>
      <c r="BO452" s="530">
        <v>0.97426470588235203</v>
      </c>
      <c r="BP452" s="517">
        <f t="shared" si="16"/>
        <v>19</v>
      </c>
      <c r="BQ452" s="516"/>
      <c r="BR452" s="516"/>
      <c r="BS452" s="516"/>
      <c r="BT452" s="516"/>
      <c r="BU452" s="422"/>
      <c r="BV452" s="516"/>
      <c r="BW452" s="516"/>
      <c r="BX452" s="516"/>
      <c r="BY452" s="516"/>
      <c r="BZ452" s="422"/>
      <c r="CA452" s="516"/>
      <c r="CB452" s="520"/>
      <c r="CC452" s="520"/>
      <c r="CD452" s="520"/>
      <c r="CE452" s="520"/>
      <c r="CF452" s="520"/>
      <c r="CG452" s="548"/>
    </row>
    <row r="453" spans="1:85" ht="16.5" customHeight="1">
      <c r="A453" s="80">
        <v>449</v>
      </c>
      <c r="B453" s="86" t="s">
        <v>1676</v>
      </c>
      <c r="C453" s="88" t="s">
        <v>28</v>
      </c>
      <c r="D453" s="86" t="s">
        <v>2233</v>
      </c>
      <c r="E453" s="86" t="s">
        <v>1516</v>
      </c>
      <c r="F453" s="87" t="s">
        <v>727</v>
      </c>
      <c r="G453" s="90" t="s">
        <v>1677</v>
      </c>
      <c r="H453" s="512">
        <v>4</v>
      </c>
      <c r="I453" s="390" t="s">
        <v>2353</v>
      </c>
      <c r="J453" s="390"/>
      <c r="K453" s="88" t="s">
        <v>5123</v>
      </c>
      <c r="L453" s="529">
        <v>2</v>
      </c>
      <c r="M453" s="514">
        <v>1</v>
      </c>
      <c r="N453" s="514">
        <v>1</v>
      </c>
      <c r="O453" s="564">
        <v>11</v>
      </c>
      <c r="P453" s="523">
        <v>0</v>
      </c>
      <c r="Q453" s="523">
        <v>1</v>
      </c>
      <c r="R453" s="564">
        <v>14</v>
      </c>
      <c r="S453" s="523">
        <v>0</v>
      </c>
      <c r="T453" s="523">
        <v>0</v>
      </c>
      <c r="U453" s="524">
        <v>0</v>
      </c>
      <c r="V453" s="524">
        <v>0</v>
      </c>
      <c r="W453" s="524">
        <v>0</v>
      </c>
      <c r="X453" s="524">
        <v>0</v>
      </c>
      <c r="Y453" s="524">
        <v>0</v>
      </c>
      <c r="Z453" s="524">
        <v>0</v>
      </c>
      <c r="AA453" s="565">
        <v>4</v>
      </c>
      <c r="AB453" s="524">
        <v>2</v>
      </c>
      <c r="AC453" s="524">
        <v>0</v>
      </c>
      <c r="AD453" s="524">
        <v>22</v>
      </c>
      <c r="AE453" s="524">
        <v>0</v>
      </c>
      <c r="AF453" s="524">
        <v>0</v>
      </c>
      <c r="AG453" s="524">
        <v>22</v>
      </c>
      <c r="AH453" s="524">
        <v>0</v>
      </c>
      <c r="AI453" s="524">
        <v>0</v>
      </c>
      <c r="AJ453" s="566">
        <v>1</v>
      </c>
      <c r="AK453" s="515">
        <v>0</v>
      </c>
      <c r="AL453" s="515">
        <v>2</v>
      </c>
      <c r="AM453" s="515">
        <v>2</v>
      </c>
      <c r="AN453" s="515">
        <v>0</v>
      </c>
      <c r="AO453" s="525">
        <v>0</v>
      </c>
      <c r="AP453" s="573">
        <v>0</v>
      </c>
      <c r="AQ453" s="574">
        <v>12</v>
      </c>
      <c r="AR453" s="527">
        <v>14</v>
      </c>
      <c r="AS453" s="571">
        <v>12</v>
      </c>
      <c r="AT453" s="527">
        <v>0</v>
      </c>
      <c r="AU453" s="568">
        <v>10</v>
      </c>
      <c r="AV453" s="515">
        <v>1</v>
      </c>
      <c r="AW453" s="515">
        <v>4</v>
      </c>
      <c r="AX453" s="515">
        <v>12</v>
      </c>
      <c r="AY453" s="515">
        <v>2</v>
      </c>
      <c r="AZ453" s="515">
        <v>0</v>
      </c>
      <c r="BA453" s="422"/>
      <c r="BB453" s="516"/>
      <c r="BC453" s="516"/>
      <c r="BD453" s="516"/>
      <c r="BE453" s="516"/>
      <c r="BF453" s="516"/>
      <c r="BG453" s="516"/>
      <c r="BH453" s="422"/>
      <c r="BI453" s="517">
        <f t="shared" si="15"/>
        <v>12</v>
      </c>
      <c r="BJ453" s="516"/>
      <c r="BK453" s="516"/>
      <c r="BL453" s="516"/>
      <c r="BM453" s="516"/>
      <c r="BN453" s="422"/>
      <c r="BO453" s="530">
        <v>1</v>
      </c>
      <c r="BP453" s="517">
        <f t="shared" si="16"/>
        <v>12</v>
      </c>
      <c r="BQ453" s="516"/>
      <c r="BR453" s="516"/>
      <c r="BS453" s="516"/>
      <c r="BT453" s="516"/>
      <c r="BU453" s="422"/>
      <c r="BV453" s="516"/>
      <c r="BW453" s="516"/>
      <c r="BX453" s="516"/>
      <c r="BY453" s="516"/>
      <c r="BZ453" s="422"/>
      <c r="CA453" s="516"/>
      <c r="CB453" s="520"/>
      <c r="CC453" s="520"/>
      <c r="CD453" s="520"/>
      <c r="CE453" s="520"/>
      <c r="CF453" s="520"/>
      <c r="CG453" s="548"/>
    </row>
    <row r="454" spans="1:85" ht="16.5" customHeight="1">
      <c r="A454" s="80">
        <v>450</v>
      </c>
      <c r="B454" s="86" t="s">
        <v>1678</v>
      </c>
      <c r="C454" s="88" t="s">
        <v>28</v>
      </c>
      <c r="D454" s="86" t="s">
        <v>2233</v>
      </c>
      <c r="E454" s="86" t="s">
        <v>1516</v>
      </c>
      <c r="F454" s="92" t="s">
        <v>784</v>
      </c>
      <c r="G454" s="90" t="s">
        <v>1679</v>
      </c>
      <c r="H454" s="512">
        <v>5</v>
      </c>
      <c r="I454" s="390" t="s">
        <v>2353</v>
      </c>
      <c r="J454" s="390"/>
      <c r="K454" s="88" t="s">
        <v>5123</v>
      </c>
      <c r="L454" s="529">
        <v>2</v>
      </c>
      <c r="M454" s="514">
        <v>1</v>
      </c>
      <c r="N454" s="514">
        <v>1</v>
      </c>
      <c r="O454" s="564">
        <v>12</v>
      </c>
      <c r="P454" s="523">
        <v>4</v>
      </c>
      <c r="Q454" s="523">
        <v>1</v>
      </c>
      <c r="R454" s="564">
        <v>4</v>
      </c>
      <c r="S454" s="523">
        <v>0</v>
      </c>
      <c r="T454" s="523">
        <v>0</v>
      </c>
      <c r="U454" s="524">
        <v>3</v>
      </c>
      <c r="V454" s="524">
        <v>1</v>
      </c>
      <c r="W454" s="524">
        <v>0</v>
      </c>
      <c r="X454" s="524">
        <v>3</v>
      </c>
      <c r="Y454" s="524">
        <v>1</v>
      </c>
      <c r="Z454" s="524">
        <v>0</v>
      </c>
      <c r="AA454" s="565">
        <v>7</v>
      </c>
      <c r="AB454" s="524">
        <v>1</v>
      </c>
      <c r="AC454" s="524">
        <v>0</v>
      </c>
      <c r="AD454" s="524">
        <v>8</v>
      </c>
      <c r="AE454" s="524">
        <v>0</v>
      </c>
      <c r="AF454" s="524">
        <v>0</v>
      </c>
      <c r="AG454" s="524">
        <v>0</v>
      </c>
      <c r="AH454" s="524">
        <v>0</v>
      </c>
      <c r="AI454" s="524">
        <v>0</v>
      </c>
      <c r="AJ454" s="566">
        <v>1</v>
      </c>
      <c r="AK454" s="515">
        <v>0</v>
      </c>
      <c r="AL454" s="515">
        <v>6</v>
      </c>
      <c r="AM454" s="515">
        <v>8</v>
      </c>
      <c r="AN454" s="515">
        <v>0</v>
      </c>
      <c r="AO454" s="525">
        <v>0</v>
      </c>
      <c r="AP454" s="573">
        <v>13</v>
      </c>
      <c r="AQ454" s="574">
        <v>26</v>
      </c>
      <c r="AR454" s="527">
        <v>26</v>
      </c>
      <c r="AS454" s="571">
        <v>26</v>
      </c>
      <c r="AT454" s="527">
        <v>13</v>
      </c>
      <c r="AU454" s="568">
        <v>8</v>
      </c>
      <c r="AV454" s="515">
        <v>1</v>
      </c>
      <c r="AW454" s="515">
        <v>7</v>
      </c>
      <c r="AX454" s="515">
        <v>26</v>
      </c>
      <c r="AY454" s="515">
        <v>2</v>
      </c>
      <c r="AZ454" s="515">
        <v>0</v>
      </c>
      <c r="BA454" s="422"/>
      <c r="BB454" s="516"/>
      <c r="BC454" s="516"/>
      <c r="BD454" s="516"/>
      <c r="BE454" s="516"/>
      <c r="BF454" s="516"/>
      <c r="BG454" s="516"/>
      <c r="BH454" s="422"/>
      <c r="BI454" s="517">
        <f t="shared" ref="BI454:BI517" si="17">AS454-BJ454</f>
        <v>26</v>
      </c>
      <c r="BJ454" s="516"/>
      <c r="BK454" s="516"/>
      <c r="BL454" s="516"/>
      <c r="BM454" s="516"/>
      <c r="BN454" s="422"/>
      <c r="BO454" s="530">
        <v>0.74796700000000005</v>
      </c>
      <c r="BP454" s="517">
        <f t="shared" ref="BP454:BP517" si="18">AS454-BQ454</f>
        <v>26</v>
      </c>
      <c r="BQ454" s="516"/>
      <c r="BR454" s="516"/>
      <c r="BS454" s="516"/>
      <c r="BT454" s="516"/>
      <c r="BU454" s="422"/>
      <c r="BV454" s="516"/>
      <c r="BW454" s="516"/>
      <c r="BX454" s="516"/>
      <c r="BY454" s="516"/>
      <c r="BZ454" s="422"/>
      <c r="CA454" s="516"/>
      <c r="CB454" s="520"/>
      <c r="CC454" s="520"/>
      <c r="CD454" s="520"/>
      <c r="CE454" s="520"/>
      <c r="CF454" s="520"/>
      <c r="CG454" s="548"/>
    </row>
    <row r="455" spans="1:85" ht="16.5" customHeight="1">
      <c r="A455" s="81">
        <v>451</v>
      </c>
      <c r="B455" s="86" t="s">
        <v>1680</v>
      </c>
      <c r="C455" s="88" t="s">
        <v>28</v>
      </c>
      <c r="D455" s="86" t="s">
        <v>2233</v>
      </c>
      <c r="E455" s="86" t="s">
        <v>1516</v>
      </c>
      <c r="F455" s="91" t="s">
        <v>724</v>
      </c>
      <c r="G455" s="90" t="s">
        <v>1681</v>
      </c>
      <c r="H455" s="512">
        <v>7</v>
      </c>
      <c r="I455" s="390" t="s">
        <v>26</v>
      </c>
      <c r="J455" s="390"/>
      <c r="K455" s="88" t="s">
        <v>5123</v>
      </c>
      <c r="L455" s="529">
        <v>2</v>
      </c>
      <c r="M455" s="518">
        <v>1</v>
      </c>
      <c r="N455" s="518">
        <v>1</v>
      </c>
      <c r="O455" s="564">
        <v>0</v>
      </c>
      <c r="P455" s="523">
        <v>0</v>
      </c>
      <c r="Q455" s="523">
        <v>0</v>
      </c>
      <c r="R455" s="564">
        <v>0</v>
      </c>
      <c r="S455" s="523">
        <v>0</v>
      </c>
      <c r="T455" s="523">
        <v>0</v>
      </c>
      <c r="U455" s="524">
        <v>0</v>
      </c>
      <c r="V455" s="524">
        <v>0</v>
      </c>
      <c r="W455" s="524">
        <v>0</v>
      </c>
      <c r="X455" s="524">
        <v>0</v>
      </c>
      <c r="Y455" s="524">
        <v>0</v>
      </c>
      <c r="Z455" s="524">
        <v>0</v>
      </c>
      <c r="AA455" s="565">
        <v>0</v>
      </c>
      <c r="AB455" s="524">
        <v>0</v>
      </c>
      <c r="AC455" s="524">
        <v>0</v>
      </c>
      <c r="AD455" s="524">
        <v>0</v>
      </c>
      <c r="AE455" s="524">
        <v>0</v>
      </c>
      <c r="AF455" s="524">
        <v>0</v>
      </c>
      <c r="AG455" s="524">
        <v>0</v>
      </c>
      <c r="AH455" s="524">
        <v>0</v>
      </c>
      <c r="AI455" s="524">
        <v>0</v>
      </c>
      <c r="AJ455" s="566">
        <v>1</v>
      </c>
      <c r="AK455" s="515">
        <v>0</v>
      </c>
      <c r="AL455" s="515">
        <v>0</v>
      </c>
      <c r="AM455" s="515">
        <v>0</v>
      </c>
      <c r="AN455" s="515">
        <v>0</v>
      </c>
      <c r="AO455" s="525">
        <v>0</v>
      </c>
      <c r="AP455" s="573">
        <v>0</v>
      </c>
      <c r="AQ455" s="574">
        <v>0</v>
      </c>
      <c r="AR455" s="527">
        <v>0</v>
      </c>
      <c r="AS455" s="571">
        <v>0</v>
      </c>
      <c r="AT455" s="527">
        <v>0</v>
      </c>
      <c r="AU455" s="568">
        <v>0</v>
      </c>
      <c r="AV455" s="515">
        <v>0</v>
      </c>
      <c r="AW455" s="515">
        <v>0</v>
      </c>
      <c r="AX455" s="515">
        <v>0</v>
      </c>
      <c r="AY455" s="515">
        <v>2</v>
      </c>
      <c r="AZ455" s="515">
        <v>0</v>
      </c>
      <c r="BA455" s="422"/>
      <c r="BB455" s="516"/>
      <c r="BC455" s="516"/>
      <c r="BD455" s="516"/>
      <c r="BE455" s="516"/>
      <c r="BF455" s="516"/>
      <c r="BG455" s="516"/>
      <c r="BH455" s="422"/>
      <c r="BI455" s="517">
        <f t="shared" si="17"/>
        <v>0</v>
      </c>
      <c r="BJ455" s="516"/>
      <c r="BK455" s="516"/>
      <c r="BL455" s="516"/>
      <c r="BM455" s="516"/>
      <c r="BN455" s="422"/>
      <c r="BO455" s="530">
        <v>1.57</v>
      </c>
      <c r="BP455" s="517">
        <f t="shared" si="18"/>
        <v>0</v>
      </c>
      <c r="BQ455" s="516"/>
      <c r="BR455" s="516"/>
      <c r="BS455" s="516"/>
      <c r="BT455" s="516"/>
      <c r="BU455" s="422"/>
      <c r="BV455" s="516"/>
      <c r="BW455" s="516"/>
      <c r="BX455" s="516"/>
      <c r="BY455" s="516"/>
      <c r="BZ455" s="422"/>
      <c r="CA455" s="516"/>
      <c r="CB455" s="520"/>
      <c r="CC455" s="520"/>
      <c r="CD455" s="520"/>
      <c r="CE455" s="520"/>
      <c r="CF455" s="520"/>
      <c r="CG455" s="548"/>
    </row>
    <row r="456" spans="1:85" ht="16.5" customHeight="1">
      <c r="A456" s="80">
        <v>452</v>
      </c>
      <c r="B456" s="86" t="s">
        <v>1682</v>
      </c>
      <c r="C456" s="88" t="s">
        <v>28</v>
      </c>
      <c r="D456" s="86" t="s">
        <v>2233</v>
      </c>
      <c r="E456" s="86" t="s">
        <v>1516</v>
      </c>
      <c r="F456" s="91" t="s">
        <v>724</v>
      </c>
      <c r="G456" s="90" t="s">
        <v>1683</v>
      </c>
      <c r="H456" s="512">
        <v>4</v>
      </c>
      <c r="I456" s="390" t="s">
        <v>26</v>
      </c>
      <c r="J456" s="390"/>
      <c r="K456" s="88" t="s">
        <v>5123</v>
      </c>
      <c r="L456" s="529">
        <v>2</v>
      </c>
      <c r="M456" s="514">
        <v>1</v>
      </c>
      <c r="N456" s="514">
        <v>1</v>
      </c>
      <c r="O456" s="564">
        <v>23</v>
      </c>
      <c r="P456" s="523">
        <v>1</v>
      </c>
      <c r="Q456" s="523">
        <v>1</v>
      </c>
      <c r="R456" s="564">
        <v>15</v>
      </c>
      <c r="S456" s="523">
        <v>2</v>
      </c>
      <c r="T456" s="523">
        <v>0</v>
      </c>
      <c r="U456" s="524">
        <v>10</v>
      </c>
      <c r="V456" s="524">
        <v>3</v>
      </c>
      <c r="W456" s="524">
        <v>0</v>
      </c>
      <c r="X456" s="524">
        <v>10</v>
      </c>
      <c r="Y456" s="524">
        <v>3</v>
      </c>
      <c r="Z456" s="524">
        <v>0</v>
      </c>
      <c r="AA456" s="565">
        <v>12</v>
      </c>
      <c r="AB456" s="524">
        <v>0</v>
      </c>
      <c r="AC456" s="524">
        <v>0</v>
      </c>
      <c r="AD456" s="524">
        <v>55</v>
      </c>
      <c r="AE456" s="524">
        <v>6</v>
      </c>
      <c r="AF456" s="524">
        <v>0</v>
      </c>
      <c r="AG456" s="524">
        <v>0</v>
      </c>
      <c r="AH456" s="524">
        <v>0</v>
      </c>
      <c r="AI456" s="524">
        <v>0</v>
      </c>
      <c r="AJ456" s="566">
        <v>1</v>
      </c>
      <c r="AK456" s="515">
        <v>0</v>
      </c>
      <c r="AL456" s="515">
        <v>5</v>
      </c>
      <c r="AM456" s="515">
        <v>5</v>
      </c>
      <c r="AN456" s="515">
        <v>0</v>
      </c>
      <c r="AO456" s="525">
        <v>0</v>
      </c>
      <c r="AP456" s="573">
        <v>0</v>
      </c>
      <c r="AQ456" s="574">
        <v>42</v>
      </c>
      <c r="AR456" s="527">
        <v>42</v>
      </c>
      <c r="AS456" s="571">
        <v>42</v>
      </c>
      <c r="AT456" s="527">
        <v>0</v>
      </c>
      <c r="AU456" s="568">
        <v>12</v>
      </c>
      <c r="AV456" s="515">
        <v>1</v>
      </c>
      <c r="AW456" s="515">
        <v>9</v>
      </c>
      <c r="AX456" s="515">
        <v>42</v>
      </c>
      <c r="AY456" s="515">
        <v>2</v>
      </c>
      <c r="AZ456" s="515">
        <v>0</v>
      </c>
      <c r="BA456" s="422"/>
      <c r="BB456" s="516"/>
      <c r="BC456" s="516"/>
      <c r="BD456" s="516"/>
      <c r="BE456" s="516"/>
      <c r="BF456" s="516"/>
      <c r="BG456" s="516"/>
      <c r="BH456" s="422"/>
      <c r="BI456" s="517">
        <f t="shared" si="17"/>
        <v>42</v>
      </c>
      <c r="BJ456" s="516"/>
      <c r="BK456" s="516"/>
      <c r="BL456" s="516"/>
      <c r="BM456" s="516"/>
      <c r="BN456" s="422"/>
      <c r="BO456" s="530">
        <v>3.68</v>
      </c>
      <c r="BP456" s="517">
        <f t="shared" si="18"/>
        <v>42</v>
      </c>
      <c r="BQ456" s="516"/>
      <c r="BR456" s="516"/>
      <c r="BS456" s="516"/>
      <c r="BT456" s="516"/>
      <c r="BU456" s="422"/>
      <c r="BV456" s="516"/>
      <c r="BW456" s="516"/>
      <c r="BX456" s="516"/>
      <c r="BY456" s="516"/>
      <c r="BZ456" s="422"/>
      <c r="CA456" s="516"/>
      <c r="CB456" s="520"/>
      <c r="CC456" s="520"/>
      <c r="CD456" s="520"/>
      <c r="CE456" s="520"/>
      <c r="CF456" s="520"/>
      <c r="CG456" s="548"/>
    </row>
    <row r="457" spans="1:85" ht="16.5" customHeight="1">
      <c r="A457" s="80">
        <v>453</v>
      </c>
      <c r="B457" s="86" t="s">
        <v>1684</v>
      </c>
      <c r="C457" s="88" t="s">
        <v>28</v>
      </c>
      <c r="D457" s="86" t="s">
        <v>2233</v>
      </c>
      <c r="E457" s="86" t="s">
        <v>1516</v>
      </c>
      <c r="F457" s="87" t="s">
        <v>727</v>
      </c>
      <c r="G457" s="90" t="s">
        <v>1685</v>
      </c>
      <c r="H457" s="512">
        <v>3</v>
      </c>
      <c r="I457" s="390" t="s">
        <v>2353</v>
      </c>
      <c r="J457" s="390" t="s">
        <v>35</v>
      </c>
      <c r="K457" s="88" t="s">
        <v>5123</v>
      </c>
      <c r="L457" s="529">
        <v>3</v>
      </c>
      <c r="M457" s="514">
        <v>1</v>
      </c>
      <c r="N457" s="514">
        <v>1</v>
      </c>
      <c r="O457" s="564">
        <v>30</v>
      </c>
      <c r="P457" s="523">
        <v>4</v>
      </c>
      <c r="Q457" s="523">
        <v>1</v>
      </c>
      <c r="R457" s="564">
        <v>5</v>
      </c>
      <c r="S457" s="523">
        <v>0</v>
      </c>
      <c r="T457" s="523">
        <v>0</v>
      </c>
      <c r="U457" s="524">
        <v>17</v>
      </c>
      <c r="V457" s="524">
        <v>1</v>
      </c>
      <c r="W457" s="524">
        <v>0</v>
      </c>
      <c r="X457" s="524">
        <v>17</v>
      </c>
      <c r="Y457" s="524">
        <v>1</v>
      </c>
      <c r="Z457" s="524">
        <v>0</v>
      </c>
      <c r="AA457" s="565">
        <v>52</v>
      </c>
      <c r="AB457" s="524">
        <v>8</v>
      </c>
      <c r="AC457" s="524">
        <v>0</v>
      </c>
      <c r="AD457" s="524">
        <v>0</v>
      </c>
      <c r="AE457" s="524">
        <v>0</v>
      </c>
      <c r="AF457" s="524">
        <v>0</v>
      </c>
      <c r="AG457" s="524">
        <v>0</v>
      </c>
      <c r="AH457" s="524">
        <v>0</v>
      </c>
      <c r="AI457" s="524">
        <v>0</v>
      </c>
      <c r="AJ457" s="566">
        <v>1</v>
      </c>
      <c r="AK457" s="515">
        <v>0</v>
      </c>
      <c r="AL457" s="515">
        <v>8</v>
      </c>
      <c r="AM457" s="515">
        <v>8</v>
      </c>
      <c r="AN457" s="515">
        <v>0</v>
      </c>
      <c r="AO457" s="525">
        <v>0</v>
      </c>
      <c r="AP457" s="573">
        <v>0</v>
      </c>
      <c r="AQ457" s="574">
        <v>35</v>
      </c>
      <c r="AR457" s="527">
        <v>35</v>
      </c>
      <c r="AS457" s="571">
        <v>35</v>
      </c>
      <c r="AT457" s="527">
        <v>0</v>
      </c>
      <c r="AU457" s="568">
        <v>9</v>
      </c>
      <c r="AV457" s="515">
        <v>1</v>
      </c>
      <c r="AW457" s="515">
        <v>8</v>
      </c>
      <c r="AX457" s="515">
        <v>35</v>
      </c>
      <c r="AY457" s="515">
        <v>2</v>
      </c>
      <c r="AZ457" s="515">
        <v>0</v>
      </c>
      <c r="BA457" s="422"/>
      <c r="BB457" s="516"/>
      <c r="BC457" s="516"/>
      <c r="BD457" s="516"/>
      <c r="BE457" s="516"/>
      <c r="BF457" s="516"/>
      <c r="BG457" s="516"/>
      <c r="BH457" s="422"/>
      <c r="BI457" s="517">
        <f t="shared" si="17"/>
        <v>35</v>
      </c>
      <c r="BJ457" s="516"/>
      <c r="BK457" s="516"/>
      <c r="BL457" s="516"/>
      <c r="BM457" s="516"/>
      <c r="BN457" s="422"/>
      <c r="BO457" s="530">
        <v>3</v>
      </c>
      <c r="BP457" s="517">
        <f t="shared" si="18"/>
        <v>35</v>
      </c>
      <c r="BQ457" s="516"/>
      <c r="BR457" s="516"/>
      <c r="BS457" s="516"/>
      <c r="BT457" s="516"/>
      <c r="BU457" s="422"/>
      <c r="BV457" s="516"/>
      <c r="BW457" s="516"/>
      <c r="BX457" s="516"/>
      <c r="BY457" s="516"/>
      <c r="BZ457" s="422"/>
      <c r="CA457" s="516"/>
      <c r="CB457" s="520"/>
      <c r="CC457" s="520"/>
      <c r="CD457" s="520"/>
      <c r="CE457" s="520"/>
      <c r="CF457" s="520"/>
      <c r="CG457" s="548"/>
    </row>
    <row r="458" spans="1:85" ht="16.5" customHeight="1">
      <c r="A458" s="81">
        <v>454</v>
      </c>
      <c r="B458" s="86" t="s">
        <v>1686</v>
      </c>
      <c r="C458" s="88" t="s">
        <v>28</v>
      </c>
      <c r="D458" s="86" t="s">
        <v>2233</v>
      </c>
      <c r="E458" s="86" t="s">
        <v>1516</v>
      </c>
      <c r="F458" s="87" t="s">
        <v>727</v>
      </c>
      <c r="G458" s="90" t="s">
        <v>1687</v>
      </c>
      <c r="H458" s="512">
        <v>2</v>
      </c>
      <c r="I458" s="390" t="s">
        <v>26</v>
      </c>
      <c r="J458" s="390" t="s">
        <v>35</v>
      </c>
      <c r="K458" s="88" t="s">
        <v>5123</v>
      </c>
      <c r="L458" s="529">
        <v>3</v>
      </c>
      <c r="M458" s="518">
        <v>1</v>
      </c>
      <c r="N458" s="518">
        <v>1</v>
      </c>
      <c r="O458" s="564">
        <v>16</v>
      </c>
      <c r="P458" s="523">
        <v>1</v>
      </c>
      <c r="Q458" s="523">
        <v>1</v>
      </c>
      <c r="R458" s="564">
        <v>4</v>
      </c>
      <c r="S458" s="523">
        <v>0</v>
      </c>
      <c r="T458" s="523">
        <v>0</v>
      </c>
      <c r="U458" s="524">
        <v>5</v>
      </c>
      <c r="V458" s="524">
        <v>0</v>
      </c>
      <c r="W458" s="524">
        <v>0</v>
      </c>
      <c r="X458" s="524">
        <v>5</v>
      </c>
      <c r="Y458" s="524">
        <v>0</v>
      </c>
      <c r="Z458" s="524">
        <v>0</v>
      </c>
      <c r="AA458" s="565">
        <v>9</v>
      </c>
      <c r="AB458" s="524">
        <v>0</v>
      </c>
      <c r="AC458" s="524">
        <v>0</v>
      </c>
      <c r="AD458" s="524">
        <v>7</v>
      </c>
      <c r="AE458" s="524">
        <v>0</v>
      </c>
      <c r="AF458" s="524">
        <v>0</v>
      </c>
      <c r="AG458" s="524">
        <v>0</v>
      </c>
      <c r="AH458" s="524">
        <v>0</v>
      </c>
      <c r="AI458" s="524">
        <v>0</v>
      </c>
      <c r="AJ458" s="566">
        <v>1</v>
      </c>
      <c r="AK458" s="515">
        <v>0</v>
      </c>
      <c r="AL458" s="515">
        <v>11</v>
      </c>
      <c r="AM458" s="515">
        <v>10</v>
      </c>
      <c r="AN458" s="515">
        <v>1</v>
      </c>
      <c r="AO458" s="525">
        <v>0</v>
      </c>
      <c r="AP458" s="573">
        <v>33</v>
      </c>
      <c r="AQ458" s="574">
        <v>46</v>
      </c>
      <c r="AR458" s="527">
        <v>46</v>
      </c>
      <c r="AS458" s="571">
        <v>46</v>
      </c>
      <c r="AT458" s="527">
        <v>33</v>
      </c>
      <c r="AU458" s="568">
        <v>12</v>
      </c>
      <c r="AV458" s="515">
        <v>1</v>
      </c>
      <c r="AW458" s="515">
        <v>8</v>
      </c>
      <c r="AX458" s="515">
        <v>48</v>
      </c>
      <c r="AY458" s="515">
        <v>2</v>
      </c>
      <c r="AZ458" s="515">
        <v>0</v>
      </c>
      <c r="BA458" s="422"/>
      <c r="BB458" s="516"/>
      <c r="BC458" s="516"/>
      <c r="BD458" s="516"/>
      <c r="BE458" s="516"/>
      <c r="BF458" s="516"/>
      <c r="BG458" s="516"/>
      <c r="BH458" s="422"/>
      <c r="BI458" s="517">
        <f t="shared" si="17"/>
        <v>46</v>
      </c>
      <c r="BJ458" s="516"/>
      <c r="BK458" s="516"/>
      <c r="BL458" s="516"/>
      <c r="BM458" s="516"/>
      <c r="BN458" s="422"/>
      <c r="BO458" s="530">
        <v>1.0269999999999999</v>
      </c>
      <c r="BP458" s="517">
        <f t="shared" si="18"/>
        <v>46</v>
      </c>
      <c r="BQ458" s="516"/>
      <c r="BR458" s="516"/>
      <c r="BS458" s="516"/>
      <c r="BT458" s="516"/>
      <c r="BU458" s="422"/>
      <c r="BV458" s="516"/>
      <c r="BW458" s="516"/>
      <c r="BX458" s="516"/>
      <c r="BY458" s="516"/>
      <c r="BZ458" s="422"/>
      <c r="CA458" s="516"/>
      <c r="CB458" s="520"/>
      <c r="CC458" s="520"/>
      <c r="CD458" s="520"/>
      <c r="CE458" s="520"/>
      <c r="CF458" s="520"/>
      <c r="CG458" s="548"/>
    </row>
    <row r="459" spans="1:85" ht="16.5" customHeight="1">
      <c r="A459" s="80">
        <v>455</v>
      </c>
      <c r="B459" s="86" t="s">
        <v>1688</v>
      </c>
      <c r="C459" s="88" t="s">
        <v>28</v>
      </c>
      <c r="D459" s="86" t="s">
        <v>2233</v>
      </c>
      <c r="E459" s="86" t="s">
        <v>1516</v>
      </c>
      <c r="F459" s="89" t="s">
        <v>730</v>
      </c>
      <c r="G459" s="90" t="s">
        <v>1689</v>
      </c>
      <c r="H459" s="512">
        <v>3</v>
      </c>
      <c r="I459" s="390" t="s">
        <v>26</v>
      </c>
      <c r="J459" s="390" t="s">
        <v>35</v>
      </c>
      <c r="K459" s="88" t="s">
        <v>5123</v>
      </c>
      <c r="L459" s="529">
        <v>3</v>
      </c>
      <c r="M459" s="514">
        <v>1</v>
      </c>
      <c r="N459" s="514">
        <v>1</v>
      </c>
      <c r="O459" s="564">
        <v>26</v>
      </c>
      <c r="P459" s="523">
        <v>0</v>
      </c>
      <c r="Q459" s="523">
        <v>1</v>
      </c>
      <c r="R459" s="564">
        <v>2</v>
      </c>
      <c r="S459" s="523">
        <v>0</v>
      </c>
      <c r="T459" s="523">
        <v>0</v>
      </c>
      <c r="U459" s="524">
        <v>26</v>
      </c>
      <c r="V459" s="524">
        <v>0</v>
      </c>
      <c r="W459" s="524">
        <v>0</v>
      </c>
      <c r="X459" s="524">
        <v>26</v>
      </c>
      <c r="Y459" s="524">
        <v>0</v>
      </c>
      <c r="Z459" s="524">
        <v>0</v>
      </c>
      <c r="AA459" s="565">
        <v>7</v>
      </c>
      <c r="AB459" s="524">
        <v>0</v>
      </c>
      <c r="AC459" s="524">
        <v>0</v>
      </c>
      <c r="AD459" s="524">
        <v>16</v>
      </c>
      <c r="AE459" s="524">
        <v>1</v>
      </c>
      <c r="AF459" s="524">
        <v>0</v>
      </c>
      <c r="AG459" s="524">
        <v>0</v>
      </c>
      <c r="AH459" s="524">
        <v>0</v>
      </c>
      <c r="AI459" s="524">
        <v>0</v>
      </c>
      <c r="AJ459" s="566">
        <v>1</v>
      </c>
      <c r="AK459" s="515">
        <v>0</v>
      </c>
      <c r="AL459" s="515">
        <v>9</v>
      </c>
      <c r="AM459" s="515">
        <v>9</v>
      </c>
      <c r="AN459" s="515">
        <v>0</v>
      </c>
      <c r="AO459" s="525">
        <v>0</v>
      </c>
      <c r="AP459" s="573">
        <v>0</v>
      </c>
      <c r="AQ459" s="574">
        <v>58</v>
      </c>
      <c r="AR459" s="527">
        <v>58</v>
      </c>
      <c r="AS459" s="571">
        <v>58</v>
      </c>
      <c r="AT459" s="527">
        <v>0</v>
      </c>
      <c r="AU459" s="568">
        <v>10</v>
      </c>
      <c r="AV459" s="515">
        <v>1</v>
      </c>
      <c r="AW459" s="515">
        <v>8</v>
      </c>
      <c r="AX459" s="515">
        <v>58</v>
      </c>
      <c r="AY459" s="515">
        <v>2</v>
      </c>
      <c r="AZ459" s="515">
        <v>0</v>
      </c>
      <c r="BA459" s="422"/>
      <c r="BB459" s="516"/>
      <c r="BC459" s="516"/>
      <c r="BD459" s="516"/>
      <c r="BE459" s="516"/>
      <c r="BF459" s="516"/>
      <c r="BG459" s="516"/>
      <c r="BH459" s="422"/>
      <c r="BI459" s="517">
        <f t="shared" si="17"/>
        <v>58</v>
      </c>
      <c r="BJ459" s="516"/>
      <c r="BK459" s="516"/>
      <c r="BL459" s="516"/>
      <c r="BM459" s="516"/>
      <c r="BN459" s="422"/>
      <c r="BO459" s="530">
        <v>0.69196000000000002</v>
      </c>
      <c r="BP459" s="517">
        <f t="shared" si="18"/>
        <v>58</v>
      </c>
      <c r="BQ459" s="516"/>
      <c r="BR459" s="516"/>
      <c r="BS459" s="516"/>
      <c r="BT459" s="516"/>
      <c r="BU459" s="422"/>
      <c r="BV459" s="516"/>
      <c r="BW459" s="516"/>
      <c r="BX459" s="516"/>
      <c r="BY459" s="516"/>
      <c r="BZ459" s="422"/>
      <c r="CA459" s="516"/>
      <c r="CB459" s="520"/>
      <c r="CC459" s="520"/>
      <c r="CD459" s="520"/>
      <c r="CE459" s="520"/>
      <c r="CF459" s="520"/>
      <c r="CG459" s="548"/>
    </row>
    <row r="460" spans="1:85" ht="16.5" customHeight="1">
      <c r="A460" s="80">
        <v>456</v>
      </c>
      <c r="B460" s="86" t="s">
        <v>1690</v>
      </c>
      <c r="C460" s="88" t="s">
        <v>28</v>
      </c>
      <c r="D460" s="86" t="s">
        <v>2233</v>
      </c>
      <c r="E460" s="86" t="s">
        <v>1516</v>
      </c>
      <c r="F460" s="87" t="s">
        <v>727</v>
      </c>
      <c r="G460" s="90" t="s">
        <v>1691</v>
      </c>
      <c r="H460" s="512">
        <v>3</v>
      </c>
      <c r="I460" s="390" t="s">
        <v>26</v>
      </c>
      <c r="J460" s="391" t="s">
        <v>35</v>
      </c>
      <c r="K460" s="88" t="s">
        <v>5123</v>
      </c>
      <c r="L460" s="529">
        <v>3</v>
      </c>
      <c r="M460" s="514">
        <v>1</v>
      </c>
      <c r="N460" s="514">
        <v>1</v>
      </c>
      <c r="O460" s="564">
        <v>28</v>
      </c>
      <c r="P460" s="523">
        <v>0</v>
      </c>
      <c r="Q460" s="523">
        <v>1</v>
      </c>
      <c r="R460" s="564">
        <v>4</v>
      </c>
      <c r="S460" s="523">
        <v>0</v>
      </c>
      <c r="T460" s="523">
        <v>0</v>
      </c>
      <c r="U460" s="524">
        <v>23</v>
      </c>
      <c r="V460" s="524">
        <v>1</v>
      </c>
      <c r="W460" s="524">
        <v>0</v>
      </c>
      <c r="X460" s="524">
        <v>23</v>
      </c>
      <c r="Y460" s="524">
        <v>1</v>
      </c>
      <c r="Z460" s="524">
        <v>0</v>
      </c>
      <c r="AA460" s="565">
        <v>19</v>
      </c>
      <c r="AB460" s="524">
        <v>1</v>
      </c>
      <c r="AC460" s="524">
        <v>0</v>
      </c>
      <c r="AD460" s="524">
        <v>19</v>
      </c>
      <c r="AE460" s="524">
        <v>0</v>
      </c>
      <c r="AF460" s="524">
        <v>0</v>
      </c>
      <c r="AG460" s="524">
        <v>0</v>
      </c>
      <c r="AH460" s="524">
        <v>0</v>
      </c>
      <c r="AI460" s="524">
        <v>0</v>
      </c>
      <c r="AJ460" s="566">
        <v>1</v>
      </c>
      <c r="AK460" s="515">
        <v>0</v>
      </c>
      <c r="AL460" s="515">
        <v>12</v>
      </c>
      <c r="AM460" s="515">
        <v>12</v>
      </c>
      <c r="AN460" s="515">
        <v>0</v>
      </c>
      <c r="AO460" s="525">
        <v>0</v>
      </c>
      <c r="AP460" s="573">
        <v>3</v>
      </c>
      <c r="AQ460" s="574">
        <v>63</v>
      </c>
      <c r="AR460" s="527">
        <v>63</v>
      </c>
      <c r="AS460" s="571">
        <v>63</v>
      </c>
      <c r="AT460" s="527">
        <v>3</v>
      </c>
      <c r="AU460" s="568">
        <v>10</v>
      </c>
      <c r="AV460" s="515">
        <v>0</v>
      </c>
      <c r="AW460" s="515">
        <v>0</v>
      </c>
      <c r="AX460" s="515">
        <v>75</v>
      </c>
      <c r="AY460" s="515">
        <v>2</v>
      </c>
      <c r="AZ460" s="515">
        <v>0</v>
      </c>
      <c r="BA460" s="422"/>
      <c r="BB460" s="516"/>
      <c r="BC460" s="516"/>
      <c r="BD460" s="516"/>
      <c r="BE460" s="516"/>
      <c r="BF460" s="516"/>
      <c r="BG460" s="516"/>
      <c r="BH460" s="422"/>
      <c r="BI460" s="517">
        <f t="shared" si="17"/>
        <v>63</v>
      </c>
      <c r="BJ460" s="516"/>
      <c r="BK460" s="516"/>
      <c r="BL460" s="516"/>
      <c r="BM460" s="516"/>
      <c r="BN460" s="422"/>
      <c r="BO460" s="530">
        <v>12.657</v>
      </c>
      <c r="BP460" s="517">
        <f t="shared" si="18"/>
        <v>63</v>
      </c>
      <c r="BQ460" s="516"/>
      <c r="BR460" s="516"/>
      <c r="BS460" s="516"/>
      <c r="BT460" s="516"/>
      <c r="BU460" s="422"/>
      <c r="BV460" s="516"/>
      <c r="BW460" s="516"/>
      <c r="BX460" s="516"/>
      <c r="BY460" s="516"/>
      <c r="BZ460" s="422"/>
      <c r="CA460" s="516"/>
      <c r="CB460" s="520"/>
      <c r="CC460" s="520"/>
      <c r="CD460" s="520"/>
      <c r="CE460" s="520"/>
      <c r="CF460" s="520"/>
      <c r="CG460" s="548"/>
    </row>
    <row r="461" spans="1:85" ht="16.5" customHeight="1">
      <c r="A461" s="81">
        <v>457</v>
      </c>
      <c r="B461" s="86" t="s">
        <v>1692</v>
      </c>
      <c r="C461" s="88" t="s">
        <v>28</v>
      </c>
      <c r="D461" s="86" t="s">
        <v>2233</v>
      </c>
      <c r="E461" s="86" t="s">
        <v>1516</v>
      </c>
      <c r="F461" s="89" t="s">
        <v>730</v>
      </c>
      <c r="G461" s="90" t="s">
        <v>1693</v>
      </c>
      <c r="H461" s="512">
        <v>2</v>
      </c>
      <c r="I461" s="390" t="s">
        <v>26</v>
      </c>
      <c r="J461" s="390" t="s">
        <v>35</v>
      </c>
      <c r="K461" s="88" t="s">
        <v>5123</v>
      </c>
      <c r="L461" s="529">
        <v>2</v>
      </c>
      <c r="M461" s="514">
        <v>1</v>
      </c>
      <c r="N461" s="514">
        <v>1</v>
      </c>
      <c r="O461" s="564">
        <v>25</v>
      </c>
      <c r="P461" s="523">
        <v>11</v>
      </c>
      <c r="Q461" s="523">
        <v>18</v>
      </c>
      <c r="R461" s="564">
        <v>1</v>
      </c>
      <c r="S461" s="523">
        <v>0</v>
      </c>
      <c r="T461" s="523">
        <v>10</v>
      </c>
      <c r="U461" s="524">
        <v>0</v>
      </c>
      <c r="V461" s="524">
        <v>0</v>
      </c>
      <c r="W461" s="524">
        <v>0</v>
      </c>
      <c r="X461" s="524">
        <v>0</v>
      </c>
      <c r="Y461" s="524">
        <v>0</v>
      </c>
      <c r="Z461" s="524">
        <v>0</v>
      </c>
      <c r="AA461" s="565">
        <v>29</v>
      </c>
      <c r="AB461" s="524">
        <v>5</v>
      </c>
      <c r="AC461" s="524">
        <v>32</v>
      </c>
      <c r="AD461" s="524">
        <v>0</v>
      </c>
      <c r="AE461" s="524">
        <v>0</v>
      </c>
      <c r="AF461" s="524">
        <v>0</v>
      </c>
      <c r="AG461" s="524">
        <v>0</v>
      </c>
      <c r="AH461" s="524">
        <v>0</v>
      </c>
      <c r="AI461" s="524">
        <v>0</v>
      </c>
      <c r="AJ461" s="566">
        <v>1</v>
      </c>
      <c r="AK461" s="515">
        <v>0</v>
      </c>
      <c r="AL461" s="515">
        <v>9</v>
      </c>
      <c r="AM461" s="515">
        <v>9</v>
      </c>
      <c r="AN461" s="515">
        <v>0</v>
      </c>
      <c r="AO461" s="525">
        <v>0</v>
      </c>
      <c r="AP461" s="573">
        <v>0</v>
      </c>
      <c r="AQ461" s="574">
        <v>46</v>
      </c>
      <c r="AR461" s="527">
        <v>46</v>
      </c>
      <c r="AS461" s="571">
        <v>46</v>
      </c>
      <c r="AT461" s="527">
        <v>0</v>
      </c>
      <c r="AU461" s="568">
        <v>8</v>
      </c>
      <c r="AV461" s="515">
        <v>1</v>
      </c>
      <c r="AW461" s="515">
        <v>6</v>
      </c>
      <c r="AX461" s="515">
        <v>46</v>
      </c>
      <c r="AY461" s="515">
        <v>2</v>
      </c>
      <c r="AZ461" s="515">
        <v>0</v>
      </c>
      <c r="BA461" s="422"/>
      <c r="BB461" s="516"/>
      <c r="BC461" s="516"/>
      <c r="BD461" s="516"/>
      <c r="BE461" s="516"/>
      <c r="BF461" s="516"/>
      <c r="BG461" s="516"/>
      <c r="BH461" s="422"/>
      <c r="BI461" s="517">
        <f t="shared" si="17"/>
        <v>46</v>
      </c>
      <c r="BJ461" s="516"/>
      <c r="BK461" s="516"/>
      <c r="BL461" s="516"/>
      <c r="BM461" s="516"/>
      <c r="BN461" s="422"/>
      <c r="BO461" s="530">
        <v>3.2160000000000002</v>
      </c>
      <c r="BP461" s="517">
        <f t="shared" si="18"/>
        <v>46</v>
      </c>
      <c r="BQ461" s="516"/>
      <c r="BR461" s="516"/>
      <c r="BS461" s="516"/>
      <c r="BT461" s="516"/>
      <c r="BU461" s="422"/>
      <c r="BV461" s="516"/>
      <c r="BW461" s="516"/>
      <c r="BX461" s="516"/>
      <c r="BY461" s="516"/>
      <c r="BZ461" s="422"/>
      <c r="CA461" s="516"/>
      <c r="CB461" s="520"/>
      <c r="CC461" s="520"/>
      <c r="CD461" s="520"/>
      <c r="CE461" s="520"/>
      <c r="CF461" s="520"/>
      <c r="CG461" s="548"/>
    </row>
    <row r="462" spans="1:85" ht="16.5" customHeight="1">
      <c r="A462" s="80">
        <v>458</v>
      </c>
      <c r="B462" s="86" t="s">
        <v>1694</v>
      </c>
      <c r="C462" s="88" t="s">
        <v>28</v>
      </c>
      <c r="D462" s="86" t="s">
        <v>2233</v>
      </c>
      <c r="E462" s="86" t="s">
        <v>1516</v>
      </c>
      <c r="F462" s="87" t="s">
        <v>727</v>
      </c>
      <c r="G462" s="90" t="s">
        <v>1695</v>
      </c>
      <c r="H462" s="512">
        <v>2</v>
      </c>
      <c r="I462" s="390" t="s">
        <v>26</v>
      </c>
      <c r="J462" s="391" t="s">
        <v>35</v>
      </c>
      <c r="K462" s="88" t="s">
        <v>5123</v>
      </c>
      <c r="L462" s="529">
        <v>2</v>
      </c>
      <c r="M462" s="514">
        <v>1</v>
      </c>
      <c r="N462" s="514">
        <v>1</v>
      </c>
      <c r="O462" s="564">
        <v>31</v>
      </c>
      <c r="P462" s="523">
        <v>16</v>
      </c>
      <c r="Q462" s="523">
        <v>1</v>
      </c>
      <c r="R462" s="564">
        <v>3</v>
      </c>
      <c r="S462" s="523">
        <v>0</v>
      </c>
      <c r="T462" s="523">
        <v>0</v>
      </c>
      <c r="U462" s="524">
        <v>0</v>
      </c>
      <c r="V462" s="524">
        <v>0</v>
      </c>
      <c r="W462" s="524">
        <v>0</v>
      </c>
      <c r="X462" s="524">
        <v>0</v>
      </c>
      <c r="Y462" s="524">
        <v>0</v>
      </c>
      <c r="Z462" s="524">
        <v>0</v>
      </c>
      <c r="AA462" s="565">
        <v>38</v>
      </c>
      <c r="AB462" s="524">
        <v>5</v>
      </c>
      <c r="AC462" s="524">
        <v>0</v>
      </c>
      <c r="AD462" s="524">
        <v>5</v>
      </c>
      <c r="AE462" s="524">
        <v>2</v>
      </c>
      <c r="AF462" s="524">
        <v>0</v>
      </c>
      <c r="AG462" s="524">
        <v>0</v>
      </c>
      <c r="AH462" s="524">
        <v>0</v>
      </c>
      <c r="AI462" s="524">
        <v>0</v>
      </c>
      <c r="AJ462" s="566">
        <v>1</v>
      </c>
      <c r="AK462" s="515">
        <v>0</v>
      </c>
      <c r="AL462" s="515">
        <v>13</v>
      </c>
      <c r="AM462" s="515">
        <v>13</v>
      </c>
      <c r="AN462" s="515">
        <v>0</v>
      </c>
      <c r="AO462" s="525">
        <v>0</v>
      </c>
      <c r="AP462" s="573">
        <v>0</v>
      </c>
      <c r="AQ462" s="574">
        <v>97</v>
      </c>
      <c r="AR462" s="527">
        <v>110</v>
      </c>
      <c r="AS462" s="571">
        <v>97</v>
      </c>
      <c r="AT462" s="527">
        <v>0</v>
      </c>
      <c r="AU462" s="568">
        <v>11</v>
      </c>
      <c r="AV462" s="515">
        <v>1</v>
      </c>
      <c r="AW462" s="515">
        <v>8</v>
      </c>
      <c r="AX462" s="515">
        <v>97</v>
      </c>
      <c r="AY462" s="515">
        <v>2</v>
      </c>
      <c r="AZ462" s="515">
        <v>0</v>
      </c>
      <c r="BA462" s="422"/>
      <c r="BB462" s="516"/>
      <c r="BC462" s="516"/>
      <c r="BD462" s="516"/>
      <c r="BE462" s="516"/>
      <c r="BF462" s="516"/>
      <c r="BG462" s="516"/>
      <c r="BH462" s="422"/>
      <c r="BI462" s="517">
        <f t="shared" si="17"/>
        <v>97</v>
      </c>
      <c r="BJ462" s="516"/>
      <c r="BK462" s="516"/>
      <c r="BL462" s="516"/>
      <c r="BM462" s="516"/>
      <c r="BN462" s="422"/>
      <c r="BO462" s="530">
        <v>0.56889999999999996</v>
      </c>
      <c r="BP462" s="517">
        <f t="shared" si="18"/>
        <v>97</v>
      </c>
      <c r="BQ462" s="516"/>
      <c r="BR462" s="516"/>
      <c r="BS462" s="516"/>
      <c r="BT462" s="516"/>
      <c r="BU462" s="422"/>
      <c r="BV462" s="516"/>
      <c r="BW462" s="516"/>
      <c r="BX462" s="516"/>
      <c r="BY462" s="516"/>
      <c r="BZ462" s="422"/>
      <c r="CA462" s="516"/>
      <c r="CB462" s="520"/>
      <c r="CC462" s="520"/>
      <c r="CD462" s="520"/>
      <c r="CE462" s="520"/>
      <c r="CF462" s="520"/>
      <c r="CG462" s="548"/>
    </row>
    <row r="463" spans="1:85" ht="16.5" customHeight="1">
      <c r="A463" s="80">
        <v>459</v>
      </c>
      <c r="B463" s="86" t="s">
        <v>1696</v>
      </c>
      <c r="C463" s="88" t="s">
        <v>28</v>
      </c>
      <c r="D463" s="86" t="s">
        <v>2233</v>
      </c>
      <c r="E463" s="86" t="s">
        <v>1697</v>
      </c>
      <c r="F463" s="89" t="s">
        <v>730</v>
      </c>
      <c r="G463" s="90" t="s">
        <v>1698</v>
      </c>
      <c r="I463" s="390" t="s">
        <v>26</v>
      </c>
      <c r="J463" s="390"/>
      <c r="K463" s="88" t="s">
        <v>5123</v>
      </c>
      <c r="L463" s="522">
        <v>2</v>
      </c>
      <c r="M463" s="367">
        <v>1</v>
      </c>
      <c r="N463" s="367">
        <v>1</v>
      </c>
      <c r="O463" s="523">
        <v>8</v>
      </c>
      <c r="P463" s="523">
        <v>3</v>
      </c>
      <c r="Q463" s="523">
        <v>1</v>
      </c>
      <c r="R463" s="523">
        <v>0</v>
      </c>
      <c r="S463" s="523">
        <v>0</v>
      </c>
      <c r="T463" s="523">
        <v>0</v>
      </c>
      <c r="U463" s="524">
        <v>0</v>
      </c>
      <c r="V463" s="524">
        <v>0</v>
      </c>
      <c r="W463" s="524">
        <v>0</v>
      </c>
      <c r="X463" s="524">
        <v>0</v>
      </c>
      <c r="Y463" s="524">
        <v>0</v>
      </c>
      <c r="Z463" s="524">
        <v>0</v>
      </c>
      <c r="AA463" s="524">
        <v>6</v>
      </c>
      <c r="AB463" s="524">
        <v>2</v>
      </c>
      <c r="AC463" s="524">
        <v>0</v>
      </c>
      <c r="AD463" s="524">
        <v>10</v>
      </c>
      <c r="AE463" s="524">
        <v>4</v>
      </c>
      <c r="AF463" s="524">
        <v>0</v>
      </c>
      <c r="AG463" s="524">
        <v>0</v>
      </c>
      <c r="AH463" s="524">
        <v>0</v>
      </c>
      <c r="AI463" s="524">
        <v>0</v>
      </c>
      <c r="AJ463" s="395">
        <v>1</v>
      </c>
      <c r="AK463" s="395">
        <v>0</v>
      </c>
      <c r="AL463" s="395">
        <v>5</v>
      </c>
      <c r="AM463" s="395">
        <v>5</v>
      </c>
      <c r="AN463" s="395">
        <v>0</v>
      </c>
      <c r="AO463" s="525">
        <v>0</v>
      </c>
      <c r="AP463" s="396">
        <v>0</v>
      </c>
      <c r="AQ463" s="526">
        <v>12</v>
      </c>
      <c r="AR463" s="527">
        <v>12</v>
      </c>
      <c r="AS463" s="527">
        <v>12</v>
      </c>
      <c r="AT463" s="527">
        <v>0</v>
      </c>
      <c r="AU463" s="527">
        <v>5</v>
      </c>
      <c r="AV463" s="395">
        <v>1</v>
      </c>
      <c r="AW463" s="395">
        <v>6</v>
      </c>
      <c r="AX463" s="395">
        <v>12</v>
      </c>
      <c r="AY463" s="395">
        <v>2</v>
      </c>
      <c r="AZ463" s="395">
        <v>0</v>
      </c>
      <c r="BA463" s="422"/>
      <c r="BB463" s="422"/>
      <c r="BC463" s="422"/>
      <c r="BD463" s="422"/>
      <c r="BE463" s="422"/>
      <c r="BF463" s="422"/>
      <c r="BG463" s="422"/>
      <c r="BH463" s="422"/>
      <c r="BI463" s="423">
        <f t="shared" si="17"/>
        <v>12</v>
      </c>
      <c r="BJ463" s="422"/>
      <c r="BK463" s="422"/>
      <c r="BL463" s="422"/>
      <c r="BM463" s="422"/>
      <c r="BN463" s="422"/>
      <c r="BO463" s="528">
        <v>3</v>
      </c>
      <c r="BP463" s="423">
        <f t="shared" si="18"/>
        <v>12</v>
      </c>
      <c r="BQ463" s="422"/>
      <c r="BR463" s="422"/>
      <c r="BS463" s="422"/>
      <c r="BT463" s="422"/>
      <c r="BU463" s="422"/>
      <c r="BV463" s="422"/>
      <c r="BW463" s="422"/>
      <c r="BX463" s="422"/>
      <c r="BY463" s="422"/>
      <c r="BZ463" s="422"/>
      <c r="CA463" s="422"/>
      <c r="CB463" s="422"/>
      <c r="CC463" s="422"/>
      <c r="CD463" s="422"/>
      <c r="CE463" s="422"/>
      <c r="CF463" s="422"/>
      <c r="CG463" s="547"/>
    </row>
    <row r="464" spans="1:85" ht="16.5" customHeight="1">
      <c r="A464" s="81">
        <v>460</v>
      </c>
      <c r="B464" s="86" t="s">
        <v>1699</v>
      </c>
      <c r="C464" s="88" t="s">
        <v>28</v>
      </c>
      <c r="D464" s="86" t="s">
        <v>2233</v>
      </c>
      <c r="E464" s="86" t="s">
        <v>1697</v>
      </c>
      <c r="F464" s="87" t="s">
        <v>727</v>
      </c>
      <c r="G464" s="90" t="s">
        <v>1700</v>
      </c>
      <c r="I464" s="390" t="s">
        <v>2353</v>
      </c>
      <c r="J464" s="390"/>
      <c r="K464" s="88" t="s">
        <v>5123</v>
      </c>
      <c r="L464" s="522">
        <v>2</v>
      </c>
      <c r="M464" s="367">
        <v>1</v>
      </c>
      <c r="N464" s="367">
        <v>1</v>
      </c>
      <c r="O464" s="523">
        <v>7</v>
      </c>
      <c r="P464" s="523">
        <v>0</v>
      </c>
      <c r="Q464" s="523">
        <v>1</v>
      </c>
      <c r="R464" s="523">
        <v>0</v>
      </c>
      <c r="S464" s="523">
        <v>0</v>
      </c>
      <c r="T464" s="523">
        <v>0</v>
      </c>
      <c r="U464" s="524">
        <v>2</v>
      </c>
      <c r="V464" s="524">
        <v>0</v>
      </c>
      <c r="W464" s="524">
        <v>0</v>
      </c>
      <c r="X464" s="524">
        <v>2</v>
      </c>
      <c r="Y464" s="524">
        <v>0</v>
      </c>
      <c r="Z464" s="524">
        <v>0</v>
      </c>
      <c r="AA464" s="524">
        <v>6</v>
      </c>
      <c r="AB464" s="524">
        <v>0</v>
      </c>
      <c r="AC464" s="524">
        <v>0</v>
      </c>
      <c r="AD464" s="524">
        <v>6</v>
      </c>
      <c r="AE464" s="524">
        <v>0</v>
      </c>
      <c r="AF464" s="524">
        <v>0</v>
      </c>
      <c r="AG464" s="524">
        <v>0</v>
      </c>
      <c r="AH464" s="524">
        <v>0</v>
      </c>
      <c r="AI464" s="524">
        <v>0</v>
      </c>
      <c r="AJ464" s="395">
        <v>1</v>
      </c>
      <c r="AK464" s="395">
        <v>0</v>
      </c>
      <c r="AL464" s="395">
        <v>4</v>
      </c>
      <c r="AM464" s="395">
        <v>3</v>
      </c>
      <c r="AN464" s="395">
        <v>1</v>
      </c>
      <c r="AO464" s="525">
        <v>0</v>
      </c>
      <c r="AP464" s="396">
        <v>3</v>
      </c>
      <c r="AQ464" s="526">
        <v>6</v>
      </c>
      <c r="AR464" s="527">
        <v>6</v>
      </c>
      <c r="AS464" s="527">
        <v>6</v>
      </c>
      <c r="AT464" s="527">
        <v>3</v>
      </c>
      <c r="AU464" s="527">
        <v>3</v>
      </c>
      <c r="AV464" s="395">
        <v>1</v>
      </c>
      <c r="AW464" s="395">
        <v>4</v>
      </c>
      <c r="AX464" s="395">
        <v>3</v>
      </c>
      <c r="AY464" s="395">
        <v>8</v>
      </c>
      <c r="AZ464" s="395">
        <v>0</v>
      </c>
      <c r="BA464" s="422"/>
      <c r="BB464" s="422"/>
      <c r="BC464" s="422"/>
      <c r="BD464" s="422"/>
      <c r="BE464" s="422"/>
      <c r="BF464" s="422"/>
      <c r="BG464" s="422"/>
      <c r="BH464" s="422"/>
      <c r="BI464" s="423">
        <f t="shared" si="17"/>
        <v>6</v>
      </c>
      <c r="BJ464" s="422"/>
      <c r="BK464" s="422"/>
      <c r="BL464" s="422"/>
      <c r="BM464" s="422"/>
      <c r="BN464" s="422"/>
      <c r="BO464" s="528">
        <v>0.67</v>
      </c>
      <c r="BP464" s="423">
        <f t="shared" si="18"/>
        <v>6</v>
      </c>
      <c r="BQ464" s="422"/>
      <c r="BR464" s="422"/>
      <c r="BS464" s="422"/>
      <c r="BT464" s="422"/>
      <c r="BU464" s="422"/>
      <c r="BV464" s="422"/>
      <c r="BW464" s="422"/>
      <c r="BX464" s="422"/>
      <c r="BY464" s="422"/>
      <c r="BZ464" s="422"/>
      <c r="CA464" s="422"/>
      <c r="CB464" s="422"/>
      <c r="CC464" s="422"/>
      <c r="CD464" s="422"/>
      <c r="CE464" s="422"/>
      <c r="CF464" s="422"/>
      <c r="CG464" s="547"/>
    </row>
    <row r="465" spans="1:85" ht="16.5" customHeight="1">
      <c r="A465" s="80">
        <v>461</v>
      </c>
      <c r="B465" s="86" t="s">
        <v>1701</v>
      </c>
      <c r="C465" s="88" t="s">
        <v>28</v>
      </c>
      <c r="D465" s="86" t="s">
        <v>2233</v>
      </c>
      <c r="E465" s="86" t="s">
        <v>1697</v>
      </c>
      <c r="F465" s="89" t="s">
        <v>730</v>
      </c>
      <c r="G465" s="90" t="s">
        <v>1702</v>
      </c>
      <c r="I465" s="390" t="s">
        <v>2353</v>
      </c>
      <c r="J465" s="390"/>
      <c r="K465" s="88" t="s">
        <v>5126</v>
      </c>
      <c r="L465" s="522">
        <v>2</v>
      </c>
      <c r="M465" s="367">
        <v>1</v>
      </c>
      <c r="N465" s="367">
        <v>1</v>
      </c>
      <c r="O465" s="523">
        <v>4</v>
      </c>
      <c r="P465" s="523">
        <v>0</v>
      </c>
      <c r="Q465" s="523">
        <v>1</v>
      </c>
      <c r="R465" s="523">
        <v>6</v>
      </c>
      <c r="S465" s="523">
        <v>0</v>
      </c>
      <c r="T465" s="523">
        <v>0</v>
      </c>
      <c r="U465" s="524">
        <v>0</v>
      </c>
      <c r="V465" s="524">
        <v>0</v>
      </c>
      <c r="W465" s="524">
        <v>0</v>
      </c>
      <c r="X465" s="524">
        <v>0</v>
      </c>
      <c r="Y465" s="524">
        <v>0</v>
      </c>
      <c r="Z465" s="524">
        <v>0</v>
      </c>
      <c r="AA465" s="524">
        <v>0</v>
      </c>
      <c r="AB465" s="524">
        <v>0</v>
      </c>
      <c r="AC465" s="524">
        <v>0</v>
      </c>
      <c r="AD465" s="524">
        <v>21</v>
      </c>
      <c r="AE465" s="524">
        <v>1</v>
      </c>
      <c r="AF465" s="524">
        <v>0</v>
      </c>
      <c r="AG465" s="524">
        <v>0</v>
      </c>
      <c r="AH465" s="524">
        <v>0</v>
      </c>
      <c r="AI465" s="524">
        <v>0</v>
      </c>
      <c r="AJ465" s="395">
        <v>1</v>
      </c>
      <c r="AK465" s="395">
        <v>0</v>
      </c>
      <c r="AL465" s="395">
        <v>3</v>
      </c>
      <c r="AM465" s="395">
        <v>3</v>
      </c>
      <c r="AN465" s="395">
        <v>0</v>
      </c>
      <c r="AO465" s="525">
        <v>0</v>
      </c>
      <c r="AP465" s="396">
        <v>0</v>
      </c>
      <c r="AQ465" s="526">
        <v>8</v>
      </c>
      <c r="AR465" s="527">
        <v>8</v>
      </c>
      <c r="AS465" s="527">
        <v>8</v>
      </c>
      <c r="AT465" s="527">
        <v>0</v>
      </c>
      <c r="AU465" s="527">
        <v>4</v>
      </c>
      <c r="AV465" s="395">
        <v>1</v>
      </c>
      <c r="AW465" s="395">
        <v>4</v>
      </c>
      <c r="AX465" s="395">
        <v>8</v>
      </c>
      <c r="AY465" s="395">
        <v>2</v>
      </c>
      <c r="AZ465" s="395">
        <v>0</v>
      </c>
      <c r="BA465" s="422"/>
      <c r="BB465" s="422"/>
      <c r="BC465" s="422"/>
      <c r="BD465" s="422"/>
      <c r="BE465" s="422"/>
      <c r="BF465" s="422"/>
      <c r="BG465" s="422"/>
      <c r="BH465" s="422"/>
      <c r="BI465" s="423">
        <f t="shared" si="17"/>
        <v>8</v>
      </c>
      <c r="BJ465" s="422"/>
      <c r="BK465" s="422"/>
      <c r="BL465" s="422"/>
      <c r="BM465" s="422"/>
      <c r="BN465" s="422"/>
      <c r="BO465" s="528">
        <v>5.91</v>
      </c>
      <c r="BP465" s="423">
        <f t="shared" si="18"/>
        <v>8</v>
      </c>
      <c r="BQ465" s="422"/>
      <c r="BR465" s="422"/>
      <c r="BS465" s="422"/>
      <c r="BT465" s="422"/>
      <c r="BU465" s="422"/>
      <c r="BV465" s="422"/>
      <c r="BW465" s="422"/>
      <c r="BX465" s="422"/>
      <c r="BY465" s="422"/>
      <c r="BZ465" s="422"/>
      <c r="CA465" s="422"/>
      <c r="CB465" s="422"/>
      <c r="CC465" s="422"/>
      <c r="CD465" s="422"/>
      <c r="CE465" s="422"/>
      <c r="CF465" s="422"/>
      <c r="CG465" s="547"/>
    </row>
    <row r="466" spans="1:85" ht="16.5" customHeight="1">
      <c r="A466" s="80">
        <v>462</v>
      </c>
      <c r="B466" s="86" t="s">
        <v>1703</v>
      </c>
      <c r="C466" s="88" t="s">
        <v>28</v>
      </c>
      <c r="D466" s="86" t="s">
        <v>2233</v>
      </c>
      <c r="E466" s="86" t="s">
        <v>1697</v>
      </c>
      <c r="F466" s="87" t="s">
        <v>727</v>
      </c>
      <c r="G466" s="98" t="s">
        <v>1704</v>
      </c>
      <c r="H466" s="510"/>
      <c r="I466" s="390" t="s">
        <v>2353</v>
      </c>
      <c r="J466" s="390"/>
      <c r="K466" s="88" t="s">
        <v>5123</v>
      </c>
      <c r="L466" s="522">
        <v>2</v>
      </c>
      <c r="M466" s="367">
        <v>1</v>
      </c>
      <c r="N466" s="367">
        <v>1</v>
      </c>
      <c r="O466" s="523">
        <v>5</v>
      </c>
      <c r="P466" s="523">
        <v>1</v>
      </c>
      <c r="Q466" s="523">
        <v>1</v>
      </c>
      <c r="R466" s="523">
        <v>0</v>
      </c>
      <c r="S466" s="523">
        <v>0</v>
      </c>
      <c r="T466" s="523">
        <v>0</v>
      </c>
      <c r="U466" s="524">
        <v>0</v>
      </c>
      <c r="V466" s="524">
        <v>0</v>
      </c>
      <c r="W466" s="524">
        <v>0</v>
      </c>
      <c r="X466" s="524">
        <v>0</v>
      </c>
      <c r="Y466" s="524">
        <v>0</v>
      </c>
      <c r="Z466" s="524">
        <v>0</v>
      </c>
      <c r="AA466" s="524">
        <v>0</v>
      </c>
      <c r="AB466" s="524">
        <v>0</v>
      </c>
      <c r="AC466" s="524">
        <v>0</v>
      </c>
      <c r="AD466" s="524">
        <v>10</v>
      </c>
      <c r="AE466" s="524">
        <v>2</v>
      </c>
      <c r="AF466" s="524">
        <v>0</v>
      </c>
      <c r="AG466" s="524">
        <v>0</v>
      </c>
      <c r="AH466" s="524">
        <v>0</v>
      </c>
      <c r="AI466" s="524">
        <v>0</v>
      </c>
      <c r="AJ466" s="395">
        <v>1</v>
      </c>
      <c r="AK466" s="395">
        <v>0</v>
      </c>
      <c r="AL466" s="395">
        <v>1</v>
      </c>
      <c r="AM466" s="395">
        <v>1</v>
      </c>
      <c r="AN466" s="395">
        <v>0</v>
      </c>
      <c r="AO466" s="525">
        <v>0</v>
      </c>
      <c r="AP466" s="396">
        <v>0</v>
      </c>
      <c r="AQ466" s="526">
        <v>8</v>
      </c>
      <c r="AR466" s="527">
        <v>8</v>
      </c>
      <c r="AS466" s="527">
        <v>8</v>
      </c>
      <c r="AT466" s="527">
        <v>0</v>
      </c>
      <c r="AU466" s="527">
        <v>8</v>
      </c>
      <c r="AV466" s="395">
        <v>1</v>
      </c>
      <c r="AW466" s="395">
        <v>2</v>
      </c>
      <c r="AX466" s="395">
        <v>8</v>
      </c>
      <c r="AY466" s="395">
        <v>2</v>
      </c>
      <c r="AZ466" s="395">
        <v>0</v>
      </c>
      <c r="BA466" s="422"/>
      <c r="BB466" s="422"/>
      <c r="BC466" s="422"/>
      <c r="BD466" s="422"/>
      <c r="BE466" s="422"/>
      <c r="BF466" s="422"/>
      <c r="BG466" s="422"/>
      <c r="BH466" s="422"/>
      <c r="BI466" s="423">
        <f t="shared" si="17"/>
        <v>8</v>
      </c>
      <c r="BJ466" s="422"/>
      <c r="BK466" s="422"/>
      <c r="BL466" s="422"/>
      <c r="BM466" s="422"/>
      <c r="BN466" s="422"/>
      <c r="BO466" s="528">
        <v>3.75</v>
      </c>
      <c r="BP466" s="423">
        <f t="shared" si="18"/>
        <v>8</v>
      </c>
      <c r="BQ466" s="422"/>
      <c r="BR466" s="422"/>
      <c r="BS466" s="422"/>
      <c r="BT466" s="422"/>
      <c r="BU466" s="422"/>
      <c r="BV466" s="422"/>
      <c r="BW466" s="422"/>
      <c r="BX466" s="422"/>
      <c r="BY466" s="422"/>
      <c r="BZ466" s="422"/>
      <c r="CA466" s="422"/>
      <c r="CB466" s="422"/>
      <c r="CC466" s="422"/>
      <c r="CD466" s="422"/>
      <c r="CE466" s="422"/>
      <c r="CF466" s="422"/>
      <c r="CG466" s="547"/>
    </row>
    <row r="467" spans="1:85" ht="16.5" customHeight="1">
      <c r="A467" s="81">
        <v>463</v>
      </c>
      <c r="B467" s="86" t="s">
        <v>1705</v>
      </c>
      <c r="C467" s="88" t="s">
        <v>28</v>
      </c>
      <c r="D467" s="86" t="s">
        <v>2233</v>
      </c>
      <c r="E467" s="86" t="s">
        <v>1697</v>
      </c>
      <c r="F467" s="87" t="s">
        <v>727</v>
      </c>
      <c r="G467" s="90" t="s">
        <v>1706</v>
      </c>
      <c r="I467" s="390" t="s">
        <v>26</v>
      </c>
      <c r="J467" s="390" t="s">
        <v>35</v>
      </c>
      <c r="K467" s="88" t="s">
        <v>5123</v>
      </c>
      <c r="L467" s="522">
        <v>3</v>
      </c>
      <c r="M467" s="367">
        <v>1</v>
      </c>
      <c r="N467" s="367">
        <v>1</v>
      </c>
      <c r="O467" s="523">
        <v>14</v>
      </c>
      <c r="P467" s="523">
        <v>3</v>
      </c>
      <c r="Q467" s="523">
        <v>2</v>
      </c>
      <c r="R467" s="523">
        <v>0</v>
      </c>
      <c r="S467" s="523">
        <v>2</v>
      </c>
      <c r="T467" s="523">
        <v>0</v>
      </c>
      <c r="U467" s="524">
        <v>0</v>
      </c>
      <c r="V467" s="524">
        <v>0</v>
      </c>
      <c r="W467" s="524">
        <v>0</v>
      </c>
      <c r="X467" s="524">
        <v>0</v>
      </c>
      <c r="Y467" s="524">
        <v>0</v>
      </c>
      <c r="Z467" s="524">
        <v>0</v>
      </c>
      <c r="AA467" s="524">
        <v>5</v>
      </c>
      <c r="AB467" s="524">
        <v>2</v>
      </c>
      <c r="AC467" s="524">
        <v>0</v>
      </c>
      <c r="AD467" s="524">
        <v>18</v>
      </c>
      <c r="AE467" s="524">
        <v>4</v>
      </c>
      <c r="AF467" s="524">
        <v>1</v>
      </c>
      <c r="AG467" s="524">
        <v>0</v>
      </c>
      <c r="AH467" s="524">
        <v>0</v>
      </c>
      <c r="AI467" s="524">
        <v>0</v>
      </c>
      <c r="AJ467" s="395">
        <v>1</v>
      </c>
      <c r="AK467" s="395">
        <v>0</v>
      </c>
      <c r="AL467" s="395">
        <v>8</v>
      </c>
      <c r="AM467" s="395">
        <v>8</v>
      </c>
      <c r="AN467" s="395">
        <v>0</v>
      </c>
      <c r="AO467" s="525">
        <v>0</v>
      </c>
      <c r="AP467" s="396">
        <v>0</v>
      </c>
      <c r="AQ467" s="526">
        <v>44</v>
      </c>
      <c r="AR467" s="527">
        <v>44</v>
      </c>
      <c r="AS467" s="527">
        <v>44</v>
      </c>
      <c r="AT467" s="527">
        <v>0</v>
      </c>
      <c r="AU467" s="527">
        <v>11</v>
      </c>
      <c r="AV467" s="395">
        <v>1</v>
      </c>
      <c r="AW467" s="395">
        <v>8</v>
      </c>
      <c r="AX467" s="395">
        <v>44</v>
      </c>
      <c r="AY467" s="395">
        <v>2</v>
      </c>
      <c r="AZ467" s="395">
        <v>0</v>
      </c>
      <c r="BA467" s="422"/>
      <c r="BB467" s="422"/>
      <c r="BC467" s="422"/>
      <c r="BD467" s="422"/>
      <c r="BE467" s="422"/>
      <c r="BF467" s="422"/>
      <c r="BG467" s="422"/>
      <c r="BH467" s="422"/>
      <c r="BI467" s="423">
        <f t="shared" si="17"/>
        <v>44</v>
      </c>
      <c r="BJ467" s="422"/>
      <c r="BK467" s="422"/>
      <c r="BL467" s="422"/>
      <c r="BM467" s="422"/>
      <c r="BN467" s="422"/>
      <c r="BO467" s="528">
        <v>6.67</v>
      </c>
      <c r="BP467" s="423">
        <f t="shared" si="18"/>
        <v>44</v>
      </c>
      <c r="BQ467" s="422"/>
      <c r="BR467" s="422"/>
      <c r="BS467" s="422"/>
      <c r="BT467" s="422"/>
      <c r="BU467" s="422"/>
      <c r="BV467" s="422"/>
      <c r="BW467" s="422"/>
      <c r="BX467" s="422"/>
      <c r="BY467" s="422"/>
      <c r="BZ467" s="422"/>
      <c r="CA467" s="422"/>
      <c r="CB467" s="422"/>
      <c r="CC467" s="422"/>
      <c r="CD467" s="422"/>
      <c r="CE467" s="422"/>
      <c r="CF467" s="422"/>
      <c r="CG467" s="547"/>
    </row>
    <row r="468" spans="1:85" ht="16.5" customHeight="1">
      <c r="A468" s="80">
        <v>464</v>
      </c>
      <c r="B468" s="86" t="s">
        <v>1707</v>
      </c>
      <c r="C468" s="88" t="s">
        <v>28</v>
      </c>
      <c r="D468" s="86" t="s">
        <v>2233</v>
      </c>
      <c r="E468" s="86" t="s">
        <v>1697</v>
      </c>
      <c r="F468" s="89" t="s">
        <v>730</v>
      </c>
      <c r="G468" s="90" t="s">
        <v>1708</v>
      </c>
      <c r="I468" s="390" t="s">
        <v>2353</v>
      </c>
      <c r="J468" s="390"/>
      <c r="K468" s="88" t="s">
        <v>5123</v>
      </c>
      <c r="L468" s="522">
        <v>2</v>
      </c>
      <c r="M468" s="367">
        <v>1</v>
      </c>
      <c r="N468" s="367">
        <v>1</v>
      </c>
      <c r="O468" s="523">
        <v>6</v>
      </c>
      <c r="P468" s="523">
        <v>0</v>
      </c>
      <c r="Q468" s="523">
        <v>1</v>
      </c>
      <c r="R468" s="523">
        <v>0</v>
      </c>
      <c r="S468" s="523">
        <v>0</v>
      </c>
      <c r="T468" s="523">
        <v>0</v>
      </c>
      <c r="U468" s="524">
        <v>0</v>
      </c>
      <c r="V468" s="524">
        <v>0</v>
      </c>
      <c r="W468" s="524">
        <v>0</v>
      </c>
      <c r="X468" s="524">
        <v>0</v>
      </c>
      <c r="Y468" s="524">
        <v>0</v>
      </c>
      <c r="Z468" s="524">
        <v>0</v>
      </c>
      <c r="AA468" s="524">
        <v>11</v>
      </c>
      <c r="AB468" s="524">
        <v>1</v>
      </c>
      <c r="AC468" s="524">
        <v>0</v>
      </c>
      <c r="AD468" s="524">
        <v>2</v>
      </c>
      <c r="AE468" s="524">
        <v>0</v>
      </c>
      <c r="AF468" s="524">
        <v>0</v>
      </c>
      <c r="AG468" s="524">
        <v>0</v>
      </c>
      <c r="AH468" s="524">
        <v>0</v>
      </c>
      <c r="AI468" s="524">
        <v>0</v>
      </c>
      <c r="AJ468" s="395">
        <v>1</v>
      </c>
      <c r="AK468" s="395">
        <v>0</v>
      </c>
      <c r="AL468" s="395">
        <v>2</v>
      </c>
      <c r="AM468" s="395">
        <v>2</v>
      </c>
      <c r="AN468" s="395">
        <v>0</v>
      </c>
      <c r="AO468" s="525">
        <v>0</v>
      </c>
      <c r="AP468" s="396">
        <v>0</v>
      </c>
      <c r="AQ468" s="526">
        <v>9</v>
      </c>
      <c r="AR468" s="527">
        <v>9</v>
      </c>
      <c r="AS468" s="527">
        <v>9</v>
      </c>
      <c r="AT468" s="527">
        <v>0</v>
      </c>
      <c r="AU468" s="527">
        <v>7</v>
      </c>
      <c r="AV468" s="395">
        <v>1</v>
      </c>
      <c r="AW468" s="395">
        <v>3</v>
      </c>
      <c r="AX468" s="395">
        <v>9</v>
      </c>
      <c r="AY468" s="395">
        <v>2</v>
      </c>
      <c r="AZ468" s="395">
        <v>0</v>
      </c>
      <c r="BA468" s="422"/>
      <c r="BB468" s="422"/>
      <c r="BC468" s="422"/>
      <c r="BD468" s="422"/>
      <c r="BE468" s="422"/>
      <c r="BF468" s="422"/>
      <c r="BG468" s="422"/>
      <c r="BH468" s="422"/>
      <c r="BI468" s="423">
        <f t="shared" si="17"/>
        <v>9</v>
      </c>
      <c r="BJ468" s="422"/>
      <c r="BK468" s="422"/>
      <c r="BL468" s="422"/>
      <c r="BM468" s="422"/>
      <c r="BN468" s="422"/>
      <c r="BO468" s="528">
        <v>1.25</v>
      </c>
      <c r="BP468" s="423">
        <f t="shared" si="18"/>
        <v>9</v>
      </c>
      <c r="BQ468" s="422"/>
      <c r="BR468" s="422"/>
      <c r="BS468" s="422"/>
      <c r="BT468" s="422"/>
      <c r="BU468" s="422"/>
      <c r="BV468" s="422"/>
      <c r="BW468" s="422"/>
      <c r="BX468" s="422"/>
      <c r="BY468" s="422"/>
      <c r="BZ468" s="422"/>
      <c r="CA468" s="422"/>
      <c r="CB468" s="422"/>
      <c r="CC468" s="422"/>
      <c r="CD468" s="422"/>
      <c r="CE468" s="422"/>
      <c r="CF468" s="422"/>
      <c r="CG468" s="547"/>
    </row>
    <row r="469" spans="1:85" ht="16.5" customHeight="1">
      <c r="A469" s="80">
        <v>465</v>
      </c>
      <c r="B469" s="86" t="s">
        <v>1709</v>
      </c>
      <c r="C469" s="88" t="s">
        <v>28</v>
      </c>
      <c r="D469" s="86" t="s">
        <v>2233</v>
      </c>
      <c r="E469" s="86" t="s">
        <v>1697</v>
      </c>
      <c r="F469" s="87" t="s">
        <v>727</v>
      </c>
      <c r="G469" s="90" t="s">
        <v>1710</v>
      </c>
      <c r="I469" s="390" t="s">
        <v>2353</v>
      </c>
      <c r="J469" s="390"/>
      <c r="K469" s="88" t="s">
        <v>5123</v>
      </c>
      <c r="L469" s="522">
        <v>2</v>
      </c>
      <c r="M469" s="367">
        <v>1</v>
      </c>
      <c r="N469" s="367">
        <v>1</v>
      </c>
      <c r="O469" s="523">
        <v>3</v>
      </c>
      <c r="P469" s="523">
        <v>1</v>
      </c>
      <c r="Q469" s="523">
        <v>1</v>
      </c>
      <c r="R469" s="523">
        <v>2</v>
      </c>
      <c r="S469" s="523">
        <v>0</v>
      </c>
      <c r="T469" s="523">
        <v>0</v>
      </c>
      <c r="U469" s="524">
        <v>0</v>
      </c>
      <c r="V469" s="524">
        <v>0</v>
      </c>
      <c r="W469" s="524">
        <v>0</v>
      </c>
      <c r="X469" s="524">
        <v>0</v>
      </c>
      <c r="Y469" s="524">
        <v>0</v>
      </c>
      <c r="Z469" s="524">
        <v>0</v>
      </c>
      <c r="AA469" s="524">
        <v>7</v>
      </c>
      <c r="AB469" s="524">
        <v>1</v>
      </c>
      <c r="AC469" s="524">
        <v>0</v>
      </c>
      <c r="AD469" s="524">
        <v>2</v>
      </c>
      <c r="AE469" s="524">
        <v>1</v>
      </c>
      <c r="AF469" s="524">
        <v>0</v>
      </c>
      <c r="AG469" s="524">
        <v>2</v>
      </c>
      <c r="AH469" s="524">
        <v>1</v>
      </c>
      <c r="AI469" s="524">
        <v>0</v>
      </c>
      <c r="AJ469" s="395">
        <v>1</v>
      </c>
      <c r="AK469" s="395">
        <v>0</v>
      </c>
      <c r="AL469" s="395">
        <v>3</v>
      </c>
      <c r="AM469" s="395">
        <v>3</v>
      </c>
      <c r="AN469" s="395">
        <v>0</v>
      </c>
      <c r="AO469" s="525">
        <v>0</v>
      </c>
      <c r="AP469" s="396">
        <v>0</v>
      </c>
      <c r="AQ469" s="526">
        <v>11</v>
      </c>
      <c r="AR469" s="527">
        <v>11</v>
      </c>
      <c r="AS469" s="527">
        <v>11</v>
      </c>
      <c r="AT469" s="527">
        <v>0</v>
      </c>
      <c r="AU469" s="527">
        <v>5</v>
      </c>
      <c r="AV469" s="395">
        <v>1</v>
      </c>
      <c r="AW469" s="395">
        <v>4</v>
      </c>
      <c r="AX469" s="395">
        <v>11</v>
      </c>
      <c r="AY469" s="395">
        <v>2</v>
      </c>
      <c r="AZ469" s="395">
        <v>0</v>
      </c>
      <c r="BA469" s="422"/>
      <c r="BB469" s="422"/>
      <c r="BC469" s="422"/>
      <c r="BD469" s="422"/>
      <c r="BE469" s="422"/>
      <c r="BF469" s="422"/>
      <c r="BG469" s="422"/>
      <c r="BH469" s="422"/>
      <c r="BI469" s="423">
        <f t="shared" si="17"/>
        <v>11</v>
      </c>
      <c r="BJ469" s="422"/>
      <c r="BK469" s="422"/>
      <c r="BL469" s="422"/>
      <c r="BM469" s="422"/>
      <c r="BN469" s="422"/>
      <c r="BO469" s="528">
        <v>2.19</v>
      </c>
      <c r="BP469" s="423">
        <f t="shared" si="18"/>
        <v>11</v>
      </c>
      <c r="BQ469" s="422"/>
      <c r="BR469" s="422"/>
      <c r="BS469" s="422"/>
      <c r="BT469" s="422"/>
      <c r="BU469" s="422"/>
      <c r="BV469" s="422"/>
      <c r="BW469" s="422"/>
      <c r="BX469" s="422"/>
      <c r="BY469" s="422"/>
      <c r="BZ469" s="422"/>
      <c r="CA469" s="422"/>
      <c r="CB469" s="422"/>
      <c r="CC469" s="422"/>
      <c r="CD469" s="422"/>
      <c r="CE469" s="422"/>
      <c r="CF469" s="422"/>
      <c r="CG469" s="547"/>
    </row>
    <row r="470" spans="1:85" ht="16.5" customHeight="1">
      <c r="A470" s="81">
        <v>466</v>
      </c>
      <c r="B470" s="86" t="s">
        <v>1711</v>
      </c>
      <c r="C470" s="88" t="s">
        <v>28</v>
      </c>
      <c r="D470" s="86" t="s">
        <v>2233</v>
      </c>
      <c r="E470" s="86" t="s">
        <v>1697</v>
      </c>
      <c r="F470" s="91" t="s">
        <v>724</v>
      </c>
      <c r="G470" s="90" t="s">
        <v>1712</v>
      </c>
      <c r="I470" s="390" t="s">
        <v>26</v>
      </c>
      <c r="J470" s="390"/>
      <c r="K470" s="88" t="s">
        <v>5123</v>
      </c>
      <c r="L470" s="522">
        <v>2</v>
      </c>
      <c r="M470" s="367">
        <v>1</v>
      </c>
      <c r="N470" s="367">
        <v>1</v>
      </c>
      <c r="O470" s="523">
        <v>4</v>
      </c>
      <c r="P470" s="523">
        <v>5</v>
      </c>
      <c r="Q470" s="523">
        <v>1</v>
      </c>
      <c r="R470" s="523">
        <v>1</v>
      </c>
      <c r="S470" s="523">
        <v>1</v>
      </c>
      <c r="T470" s="523">
        <v>0</v>
      </c>
      <c r="U470" s="524">
        <v>0</v>
      </c>
      <c r="V470" s="524">
        <v>0</v>
      </c>
      <c r="W470" s="524">
        <v>0</v>
      </c>
      <c r="X470" s="524">
        <v>0</v>
      </c>
      <c r="Y470" s="524">
        <v>0</v>
      </c>
      <c r="Z470" s="524">
        <v>0</v>
      </c>
      <c r="AA470" s="524">
        <v>6</v>
      </c>
      <c r="AB470" s="524">
        <v>2</v>
      </c>
      <c r="AC470" s="524">
        <v>0</v>
      </c>
      <c r="AD470" s="524">
        <v>0</v>
      </c>
      <c r="AE470" s="524">
        <v>4</v>
      </c>
      <c r="AF470" s="524">
        <v>0</v>
      </c>
      <c r="AG470" s="524">
        <v>0</v>
      </c>
      <c r="AH470" s="524">
        <v>0</v>
      </c>
      <c r="AI470" s="524">
        <v>0</v>
      </c>
      <c r="AJ470" s="395">
        <v>1</v>
      </c>
      <c r="AK470" s="395">
        <v>0</v>
      </c>
      <c r="AL470" s="395">
        <v>4</v>
      </c>
      <c r="AM470" s="395">
        <v>4</v>
      </c>
      <c r="AN470" s="395">
        <v>0</v>
      </c>
      <c r="AO470" s="525">
        <v>0</v>
      </c>
      <c r="AP470" s="396">
        <v>0</v>
      </c>
      <c r="AQ470" s="526">
        <v>9</v>
      </c>
      <c r="AR470" s="527">
        <v>9</v>
      </c>
      <c r="AS470" s="527">
        <v>9</v>
      </c>
      <c r="AT470" s="527">
        <v>0</v>
      </c>
      <c r="AU470" s="527">
        <v>4</v>
      </c>
      <c r="AV470" s="395">
        <v>1</v>
      </c>
      <c r="AW470" s="395">
        <v>5</v>
      </c>
      <c r="AX470" s="395">
        <v>9</v>
      </c>
      <c r="AY470" s="395">
        <v>2</v>
      </c>
      <c r="AZ470" s="395">
        <v>0</v>
      </c>
      <c r="BA470" s="422"/>
      <c r="BB470" s="422"/>
      <c r="BC470" s="422"/>
      <c r="BD470" s="422"/>
      <c r="BE470" s="422"/>
      <c r="BF470" s="422"/>
      <c r="BG470" s="422"/>
      <c r="BH470" s="422"/>
      <c r="BI470" s="423">
        <f t="shared" si="17"/>
        <v>9</v>
      </c>
      <c r="BJ470" s="422"/>
      <c r="BK470" s="422"/>
      <c r="BL470" s="422"/>
      <c r="BM470" s="422"/>
      <c r="BN470" s="422"/>
      <c r="BO470" s="528">
        <v>2.4500000000000002</v>
      </c>
      <c r="BP470" s="423">
        <f t="shared" si="18"/>
        <v>9</v>
      </c>
      <c r="BQ470" s="422"/>
      <c r="BR470" s="422"/>
      <c r="BS470" s="422"/>
      <c r="BT470" s="422"/>
      <c r="BU470" s="422"/>
      <c r="BV470" s="422"/>
      <c r="BW470" s="422"/>
      <c r="BX470" s="422"/>
      <c r="BY470" s="422"/>
      <c r="BZ470" s="422"/>
      <c r="CA470" s="422"/>
      <c r="CB470" s="422"/>
      <c r="CC470" s="422"/>
      <c r="CD470" s="422"/>
      <c r="CE470" s="422"/>
      <c r="CF470" s="422"/>
      <c r="CG470" s="547"/>
    </row>
    <row r="471" spans="1:85" ht="16.5" customHeight="1">
      <c r="A471" s="80">
        <v>467</v>
      </c>
      <c r="B471" s="86" t="s">
        <v>1713</v>
      </c>
      <c r="C471" s="88" t="s">
        <v>28</v>
      </c>
      <c r="D471" s="86" t="s">
        <v>2233</v>
      </c>
      <c r="E471" s="86" t="s">
        <v>1697</v>
      </c>
      <c r="F471" s="89" t="s">
        <v>730</v>
      </c>
      <c r="G471" s="90" t="s">
        <v>1714</v>
      </c>
      <c r="I471" s="390" t="s">
        <v>2353</v>
      </c>
      <c r="J471" s="390"/>
      <c r="K471" s="88" t="s">
        <v>5123</v>
      </c>
      <c r="L471" s="522">
        <v>2</v>
      </c>
      <c r="M471" s="367">
        <v>1</v>
      </c>
      <c r="N471" s="367">
        <v>1</v>
      </c>
      <c r="O471" s="523">
        <v>2</v>
      </c>
      <c r="P471" s="523">
        <v>2</v>
      </c>
      <c r="Q471" s="523">
        <v>1</v>
      </c>
      <c r="R471" s="523">
        <v>0</v>
      </c>
      <c r="S471" s="523">
        <v>3</v>
      </c>
      <c r="T471" s="523">
        <v>0</v>
      </c>
      <c r="U471" s="524">
        <v>0</v>
      </c>
      <c r="V471" s="524">
        <v>0</v>
      </c>
      <c r="W471" s="524">
        <v>0</v>
      </c>
      <c r="X471" s="524">
        <v>0</v>
      </c>
      <c r="Y471" s="524">
        <v>0</v>
      </c>
      <c r="Z471" s="524">
        <v>0</v>
      </c>
      <c r="AA471" s="524">
        <v>4</v>
      </c>
      <c r="AB471" s="524">
        <v>4</v>
      </c>
      <c r="AC471" s="524">
        <v>0</v>
      </c>
      <c r="AD471" s="524">
        <v>0</v>
      </c>
      <c r="AE471" s="524">
        <v>5</v>
      </c>
      <c r="AF471" s="524">
        <v>0</v>
      </c>
      <c r="AG471" s="524">
        <v>0</v>
      </c>
      <c r="AH471" s="524">
        <v>0</v>
      </c>
      <c r="AI471" s="524">
        <v>0</v>
      </c>
      <c r="AJ471" s="395">
        <v>1</v>
      </c>
      <c r="AK471" s="395">
        <v>0</v>
      </c>
      <c r="AL471" s="395">
        <v>2</v>
      </c>
      <c r="AM471" s="395">
        <v>2</v>
      </c>
      <c r="AN471" s="395">
        <v>0</v>
      </c>
      <c r="AO471" s="525">
        <v>0</v>
      </c>
      <c r="AP471" s="396">
        <v>0</v>
      </c>
      <c r="AQ471" s="526">
        <v>8</v>
      </c>
      <c r="AR471" s="527">
        <v>8</v>
      </c>
      <c r="AS471" s="527">
        <v>8</v>
      </c>
      <c r="AT471" s="527">
        <v>0</v>
      </c>
      <c r="AU471" s="527">
        <v>6</v>
      </c>
      <c r="AV471" s="395">
        <v>1</v>
      </c>
      <c r="AW471" s="395">
        <v>3</v>
      </c>
      <c r="AX471" s="395">
        <v>7</v>
      </c>
      <c r="AY471" s="395">
        <v>3</v>
      </c>
      <c r="AZ471" s="395">
        <v>0</v>
      </c>
      <c r="BA471" s="422"/>
      <c r="BB471" s="422"/>
      <c r="BC471" s="422"/>
      <c r="BD471" s="422"/>
      <c r="BE471" s="422"/>
      <c r="BF471" s="422"/>
      <c r="BG471" s="422"/>
      <c r="BH471" s="422"/>
      <c r="BI471" s="423">
        <f t="shared" si="17"/>
        <v>8</v>
      </c>
      <c r="BJ471" s="422"/>
      <c r="BK471" s="422"/>
      <c r="BL471" s="422"/>
      <c r="BM471" s="422"/>
      <c r="BN471" s="422"/>
      <c r="BO471" s="528">
        <v>2.8</v>
      </c>
      <c r="BP471" s="423">
        <f t="shared" si="18"/>
        <v>8</v>
      </c>
      <c r="BQ471" s="422"/>
      <c r="BR471" s="422"/>
      <c r="BS471" s="422"/>
      <c r="BT471" s="422"/>
      <c r="BU471" s="422"/>
      <c r="BV471" s="422"/>
      <c r="BW471" s="422"/>
      <c r="BX471" s="422"/>
      <c r="BY471" s="422"/>
      <c r="BZ471" s="422"/>
      <c r="CA471" s="422"/>
      <c r="CB471" s="422"/>
      <c r="CC471" s="422"/>
      <c r="CD471" s="422"/>
      <c r="CE471" s="422"/>
      <c r="CF471" s="422"/>
      <c r="CG471" s="547"/>
    </row>
    <row r="472" spans="1:85" ht="16.5" customHeight="1">
      <c r="A472" s="80">
        <v>468</v>
      </c>
      <c r="B472" s="86" t="s">
        <v>1715</v>
      </c>
      <c r="C472" s="88" t="s">
        <v>28</v>
      </c>
      <c r="D472" s="86" t="s">
        <v>2233</v>
      </c>
      <c r="E472" s="86" t="s">
        <v>1697</v>
      </c>
      <c r="F472" s="87" t="s">
        <v>727</v>
      </c>
      <c r="G472" s="90" t="s">
        <v>1716</v>
      </c>
      <c r="I472" s="390" t="s">
        <v>2353</v>
      </c>
      <c r="J472" s="390"/>
      <c r="K472" s="88" t="s">
        <v>5123</v>
      </c>
      <c r="L472" s="522">
        <v>2</v>
      </c>
      <c r="M472" s="367">
        <v>1</v>
      </c>
      <c r="N472" s="367">
        <v>1</v>
      </c>
      <c r="O472" s="523">
        <v>4</v>
      </c>
      <c r="P472" s="523">
        <v>1</v>
      </c>
      <c r="Q472" s="523">
        <v>1</v>
      </c>
      <c r="R472" s="523">
        <v>2</v>
      </c>
      <c r="S472" s="523">
        <v>0</v>
      </c>
      <c r="T472" s="523">
        <v>0</v>
      </c>
      <c r="U472" s="524">
        <v>0</v>
      </c>
      <c r="V472" s="524">
        <v>0</v>
      </c>
      <c r="W472" s="524">
        <v>0</v>
      </c>
      <c r="X472" s="524">
        <v>0</v>
      </c>
      <c r="Y472" s="524">
        <v>0</v>
      </c>
      <c r="Z472" s="524">
        <v>0</v>
      </c>
      <c r="AA472" s="524">
        <v>8</v>
      </c>
      <c r="AB472" s="524">
        <v>0</v>
      </c>
      <c r="AC472" s="524">
        <v>0</v>
      </c>
      <c r="AD472" s="524">
        <v>4</v>
      </c>
      <c r="AE472" s="524">
        <v>0</v>
      </c>
      <c r="AF472" s="524">
        <v>0</v>
      </c>
      <c r="AG472" s="524">
        <v>0</v>
      </c>
      <c r="AH472" s="524">
        <v>0</v>
      </c>
      <c r="AI472" s="524">
        <v>0</v>
      </c>
      <c r="AJ472" s="395">
        <v>1</v>
      </c>
      <c r="AK472" s="395">
        <v>0</v>
      </c>
      <c r="AL472" s="395">
        <v>2</v>
      </c>
      <c r="AM472" s="395">
        <v>2</v>
      </c>
      <c r="AN472" s="395">
        <v>0</v>
      </c>
      <c r="AO472" s="525">
        <v>0</v>
      </c>
      <c r="AP472" s="396">
        <v>0</v>
      </c>
      <c r="AQ472" s="526">
        <v>10</v>
      </c>
      <c r="AR472" s="527">
        <v>10</v>
      </c>
      <c r="AS472" s="527">
        <v>10</v>
      </c>
      <c r="AT472" s="527">
        <v>0</v>
      </c>
      <c r="AU472" s="527">
        <v>6</v>
      </c>
      <c r="AV472" s="395">
        <v>1</v>
      </c>
      <c r="AW472" s="395">
        <v>3</v>
      </c>
      <c r="AX472" s="395">
        <v>10</v>
      </c>
      <c r="AY472" s="395">
        <v>2</v>
      </c>
      <c r="AZ472" s="395">
        <v>0</v>
      </c>
      <c r="BA472" s="422"/>
      <c r="BB472" s="422"/>
      <c r="BC472" s="422"/>
      <c r="BD472" s="422"/>
      <c r="BE472" s="422"/>
      <c r="BF472" s="422"/>
      <c r="BG472" s="422"/>
      <c r="BH472" s="422"/>
      <c r="BI472" s="423">
        <f t="shared" si="17"/>
        <v>10</v>
      </c>
      <c r="BJ472" s="422"/>
      <c r="BK472" s="422"/>
      <c r="BL472" s="422"/>
      <c r="BM472" s="422"/>
      <c r="BN472" s="422"/>
      <c r="BO472" s="528">
        <v>2.08</v>
      </c>
      <c r="BP472" s="423">
        <f t="shared" si="18"/>
        <v>10</v>
      </c>
      <c r="BQ472" s="422"/>
      <c r="BR472" s="422"/>
      <c r="BS472" s="422"/>
      <c r="BT472" s="422"/>
      <c r="BU472" s="422"/>
      <c r="BV472" s="422"/>
      <c r="BW472" s="422"/>
      <c r="BX472" s="422"/>
      <c r="BY472" s="422"/>
      <c r="BZ472" s="422"/>
      <c r="CA472" s="422"/>
      <c r="CB472" s="422"/>
      <c r="CC472" s="422"/>
      <c r="CD472" s="422"/>
      <c r="CE472" s="422"/>
      <c r="CF472" s="422"/>
      <c r="CG472" s="547"/>
    </row>
    <row r="473" spans="1:85" ht="16.5" customHeight="1">
      <c r="A473" s="81">
        <v>469</v>
      </c>
      <c r="B473" s="86" t="s">
        <v>1717</v>
      </c>
      <c r="C473" s="88" t="s">
        <v>28</v>
      </c>
      <c r="D473" s="86" t="s">
        <v>2233</v>
      </c>
      <c r="E473" s="86" t="s">
        <v>1697</v>
      </c>
      <c r="F473" s="91" t="s">
        <v>724</v>
      </c>
      <c r="G473" s="90" t="s">
        <v>1718</v>
      </c>
      <c r="I473" s="390" t="s">
        <v>26</v>
      </c>
      <c r="J473" s="390"/>
      <c r="K473" s="88" t="s">
        <v>5123</v>
      </c>
      <c r="L473" s="522">
        <v>2</v>
      </c>
      <c r="M473" s="367">
        <v>1</v>
      </c>
      <c r="N473" s="367">
        <v>1</v>
      </c>
      <c r="O473" s="523">
        <v>22</v>
      </c>
      <c r="P473" s="523">
        <v>13</v>
      </c>
      <c r="Q473" s="523">
        <v>1</v>
      </c>
      <c r="R473" s="523">
        <v>2</v>
      </c>
      <c r="S473" s="523">
        <v>0</v>
      </c>
      <c r="T473" s="523">
        <v>0</v>
      </c>
      <c r="U473" s="524">
        <v>1</v>
      </c>
      <c r="V473" s="524">
        <v>5</v>
      </c>
      <c r="W473" s="524">
        <v>0</v>
      </c>
      <c r="X473" s="524">
        <v>1</v>
      </c>
      <c r="Y473" s="524">
        <v>5</v>
      </c>
      <c r="Z473" s="524">
        <v>0</v>
      </c>
      <c r="AA473" s="524">
        <v>14</v>
      </c>
      <c r="AB473" s="524">
        <v>2</v>
      </c>
      <c r="AC473" s="524">
        <v>0</v>
      </c>
      <c r="AD473" s="524">
        <v>0</v>
      </c>
      <c r="AE473" s="524">
        <v>0</v>
      </c>
      <c r="AF473" s="524">
        <v>0</v>
      </c>
      <c r="AG473" s="524">
        <v>0</v>
      </c>
      <c r="AH473" s="524">
        <v>0</v>
      </c>
      <c r="AI473" s="524">
        <v>0</v>
      </c>
      <c r="AJ473" s="395">
        <v>1</v>
      </c>
      <c r="AK473" s="395">
        <v>0</v>
      </c>
      <c r="AL473" s="395">
        <v>7</v>
      </c>
      <c r="AM473" s="395">
        <v>7</v>
      </c>
      <c r="AN473" s="395">
        <v>0</v>
      </c>
      <c r="AO473" s="525">
        <v>0</v>
      </c>
      <c r="AP473" s="396">
        <v>0</v>
      </c>
      <c r="AQ473" s="526">
        <v>52</v>
      </c>
      <c r="AR473" s="527">
        <v>52</v>
      </c>
      <c r="AS473" s="527">
        <v>52</v>
      </c>
      <c r="AT473" s="527">
        <v>0</v>
      </c>
      <c r="AU473" s="527">
        <v>11</v>
      </c>
      <c r="AV473" s="395">
        <v>1</v>
      </c>
      <c r="AW473" s="395">
        <v>8</v>
      </c>
      <c r="AX473" s="395">
        <v>52</v>
      </c>
      <c r="AY473" s="395">
        <v>2</v>
      </c>
      <c r="AZ473" s="395">
        <v>0</v>
      </c>
      <c r="BA473" s="422"/>
      <c r="BB473" s="422"/>
      <c r="BC473" s="422"/>
      <c r="BD473" s="422"/>
      <c r="BE473" s="422"/>
      <c r="BF473" s="422"/>
      <c r="BG473" s="422"/>
      <c r="BH473" s="422"/>
      <c r="BI473" s="423">
        <f t="shared" si="17"/>
        <v>52</v>
      </c>
      <c r="BJ473" s="422"/>
      <c r="BK473" s="422"/>
      <c r="BL473" s="422"/>
      <c r="BM473" s="422"/>
      <c r="BN473" s="422"/>
      <c r="BO473" s="528">
        <v>3.06</v>
      </c>
      <c r="BP473" s="423">
        <f t="shared" si="18"/>
        <v>52</v>
      </c>
      <c r="BQ473" s="422"/>
      <c r="BR473" s="422"/>
      <c r="BS473" s="422"/>
      <c r="BT473" s="422"/>
      <c r="BU473" s="422"/>
      <c r="BV473" s="422"/>
      <c r="BW473" s="422"/>
      <c r="BX473" s="422"/>
      <c r="BY473" s="422"/>
      <c r="BZ473" s="422"/>
      <c r="CA473" s="422"/>
      <c r="CB473" s="422"/>
      <c r="CC473" s="422"/>
      <c r="CD473" s="422"/>
      <c r="CE473" s="422"/>
      <c r="CF473" s="422"/>
      <c r="CG473" s="547"/>
    </row>
    <row r="474" spans="1:85" ht="16.5" customHeight="1">
      <c r="A474" s="80">
        <v>470</v>
      </c>
      <c r="B474" s="86" t="s">
        <v>1719</v>
      </c>
      <c r="C474" s="88" t="s">
        <v>28</v>
      </c>
      <c r="D474" s="86" t="s">
        <v>2233</v>
      </c>
      <c r="E474" s="86" t="s">
        <v>1697</v>
      </c>
      <c r="F474" s="89" t="s">
        <v>730</v>
      </c>
      <c r="G474" s="90" t="s">
        <v>1720</v>
      </c>
      <c r="I474" s="390" t="s">
        <v>26</v>
      </c>
      <c r="J474" s="390" t="s">
        <v>35</v>
      </c>
      <c r="K474" s="88" t="s">
        <v>5123</v>
      </c>
      <c r="L474" s="522">
        <v>3</v>
      </c>
      <c r="M474" s="367">
        <v>1</v>
      </c>
      <c r="N474" s="367">
        <v>1</v>
      </c>
      <c r="O474" s="523">
        <v>25</v>
      </c>
      <c r="P474" s="523">
        <v>12</v>
      </c>
      <c r="Q474" s="523">
        <v>11</v>
      </c>
      <c r="R474" s="523">
        <v>2</v>
      </c>
      <c r="S474" s="523">
        <v>0</v>
      </c>
      <c r="T474" s="523">
        <v>0</v>
      </c>
      <c r="U474" s="524">
        <v>0</v>
      </c>
      <c r="V474" s="524">
        <v>0</v>
      </c>
      <c r="W474" s="524">
        <v>0</v>
      </c>
      <c r="X474" s="524">
        <v>0</v>
      </c>
      <c r="Y474" s="524">
        <v>0</v>
      </c>
      <c r="Z474" s="524">
        <v>0</v>
      </c>
      <c r="AA474" s="524">
        <v>36</v>
      </c>
      <c r="AB474" s="524">
        <v>6</v>
      </c>
      <c r="AC474" s="524">
        <v>0</v>
      </c>
      <c r="AD474" s="524">
        <v>0</v>
      </c>
      <c r="AE474" s="524">
        <v>0</v>
      </c>
      <c r="AF474" s="524">
        <v>0</v>
      </c>
      <c r="AG474" s="524">
        <v>0</v>
      </c>
      <c r="AH474" s="524">
        <v>0</v>
      </c>
      <c r="AI474" s="524">
        <v>0</v>
      </c>
      <c r="AJ474" s="395">
        <v>1</v>
      </c>
      <c r="AK474" s="395">
        <v>0</v>
      </c>
      <c r="AL474" s="395">
        <v>7</v>
      </c>
      <c r="AM474" s="395">
        <v>7</v>
      </c>
      <c r="AN474" s="395">
        <v>0</v>
      </c>
      <c r="AO474" s="525">
        <v>0</v>
      </c>
      <c r="AP474" s="396">
        <v>0</v>
      </c>
      <c r="AQ474" s="526">
        <v>40</v>
      </c>
      <c r="AR474" s="527">
        <v>40</v>
      </c>
      <c r="AS474" s="527">
        <v>40</v>
      </c>
      <c r="AT474" s="527">
        <v>0</v>
      </c>
      <c r="AU474" s="527">
        <v>10</v>
      </c>
      <c r="AV474" s="395">
        <v>1</v>
      </c>
      <c r="AW474" s="395">
        <v>7</v>
      </c>
      <c r="AX474" s="395">
        <v>40</v>
      </c>
      <c r="AY474" s="395">
        <v>2</v>
      </c>
      <c r="AZ474" s="395">
        <v>0</v>
      </c>
      <c r="BA474" s="422"/>
      <c r="BB474" s="422"/>
      <c r="BC474" s="422"/>
      <c r="BD474" s="422"/>
      <c r="BE474" s="422"/>
      <c r="BF474" s="422"/>
      <c r="BG474" s="422"/>
      <c r="BH474" s="422"/>
      <c r="BI474" s="423">
        <f t="shared" si="17"/>
        <v>40</v>
      </c>
      <c r="BJ474" s="422"/>
      <c r="BK474" s="422"/>
      <c r="BL474" s="422"/>
      <c r="BM474" s="422"/>
      <c r="BN474" s="422"/>
      <c r="BO474" s="528">
        <v>1.3</v>
      </c>
      <c r="BP474" s="423">
        <f t="shared" si="18"/>
        <v>40</v>
      </c>
      <c r="BQ474" s="422"/>
      <c r="BR474" s="422"/>
      <c r="BS474" s="422"/>
      <c r="BT474" s="422"/>
      <c r="BU474" s="422"/>
      <c r="BV474" s="422"/>
      <c r="BW474" s="422"/>
      <c r="BX474" s="422"/>
      <c r="BY474" s="422"/>
      <c r="BZ474" s="422"/>
      <c r="CA474" s="422"/>
      <c r="CB474" s="422"/>
      <c r="CC474" s="422"/>
      <c r="CD474" s="422"/>
      <c r="CE474" s="422"/>
      <c r="CF474" s="422"/>
      <c r="CG474" s="547"/>
    </row>
    <row r="475" spans="1:85" ht="16.5" customHeight="1">
      <c r="A475" s="80">
        <v>471</v>
      </c>
      <c r="B475" s="86" t="s">
        <v>1721</v>
      </c>
      <c r="C475" s="88" t="s">
        <v>28</v>
      </c>
      <c r="D475" s="86" t="s">
        <v>2233</v>
      </c>
      <c r="E475" s="86" t="s">
        <v>1697</v>
      </c>
      <c r="F475" s="87" t="s">
        <v>727</v>
      </c>
      <c r="G475" s="90" t="s">
        <v>1722</v>
      </c>
      <c r="I475" s="390" t="s">
        <v>2536</v>
      </c>
      <c r="J475" s="390"/>
      <c r="K475" s="88" t="s">
        <v>5123</v>
      </c>
      <c r="L475" s="522">
        <v>2</v>
      </c>
      <c r="M475" s="367">
        <v>1</v>
      </c>
      <c r="N475" s="367">
        <v>1</v>
      </c>
      <c r="O475" s="523">
        <v>5</v>
      </c>
      <c r="P475" s="523">
        <v>3</v>
      </c>
      <c r="Q475" s="523">
        <v>4</v>
      </c>
      <c r="R475" s="523">
        <v>2</v>
      </c>
      <c r="S475" s="523">
        <v>0</v>
      </c>
      <c r="T475" s="523">
        <v>3</v>
      </c>
      <c r="U475" s="524">
        <v>0</v>
      </c>
      <c r="V475" s="524">
        <v>0</v>
      </c>
      <c r="W475" s="524">
        <v>0</v>
      </c>
      <c r="X475" s="524">
        <v>0</v>
      </c>
      <c r="Y475" s="524">
        <v>0</v>
      </c>
      <c r="Z475" s="524">
        <v>0</v>
      </c>
      <c r="AA475" s="524">
        <v>4</v>
      </c>
      <c r="AB475" s="524">
        <v>2</v>
      </c>
      <c r="AC475" s="524">
        <v>1</v>
      </c>
      <c r="AD475" s="524">
        <v>9</v>
      </c>
      <c r="AE475" s="524">
        <v>4</v>
      </c>
      <c r="AF475" s="524">
        <v>2</v>
      </c>
      <c r="AG475" s="524">
        <v>0</v>
      </c>
      <c r="AH475" s="524">
        <v>0</v>
      </c>
      <c r="AI475" s="524">
        <v>0</v>
      </c>
      <c r="AJ475" s="395">
        <v>1</v>
      </c>
      <c r="AK475" s="395">
        <v>0</v>
      </c>
      <c r="AL475" s="395">
        <v>2</v>
      </c>
      <c r="AM475" s="395">
        <v>2</v>
      </c>
      <c r="AN475" s="395">
        <v>0</v>
      </c>
      <c r="AO475" s="525">
        <v>0</v>
      </c>
      <c r="AP475" s="396">
        <v>0</v>
      </c>
      <c r="AQ475" s="526">
        <v>9</v>
      </c>
      <c r="AR475" s="527">
        <v>7</v>
      </c>
      <c r="AS475" s="527">
        <v>7</v>
      </c>
      <c r="AT475" s="527">
        <v>2</v>
      </c>
      <c r="AU475" s="527">
        <v>6</v>
      </c>
      <c r="AV475" s="395">
        <v>1</v>
      </c>
      <c r="AW475" s="395">
        <v>3</v>
      </c>
      <c r="AX475" s="395">
        <v>7</v>
      </c>
      <c r="AY475" s="395">
        <v>2</v>
      </c>
      <c r="AZ475" s="395">
        <v>0</v>
      </c>
      <c r="BA475" s="422"/>
      <c r="BB475" s="422"/>
      <c r="BC475" s="422"/>
      <c r="BD475" s="422"/>
      <c r="BE475" s="422"/>
      <c r="BF475" s="422"/>
      <c r="BG475" s="422"/>
      <c r="BH475" s="422"/>
      <c r="BI475" s="423">
        <f t="shared" si="17"/>
        <v>7</v>
      </c>
      <c r="BJ475" s="422"/>
      <c r="BK475" s="422"/>
      <c r="BL475" s="422"/>
      <c r="BM475" s="422"/>
      <c r="BN475" s="422"/>
      <c r="BO475" s="528">
        <v>2.12</v>
      </c>
      <c r="BP475" s="423">
        <f t="shared" si="18"/>
        <v>7</v>
      </c>
      <c r="BQ475" s="422"/>
      <c r="BR475" s="422"/>
      <c r="BS475" s="422"/>
      <c r="BT475" s="422"/>
      <c r="BU475" s="422"/>
      <c r="BV475" s="422"/>
      <c r="BW475" s="422"/>
      <c r="BX475" s="422"/>
      <c r="BY475" s="422"/>
      <c r="BZ475" s="422"/>
      <c r="CA475" s="422"/>
      <c r="CB475" s="422"/>
      <c r="CC475" s="422"/>
      <c r="CD475" s="422"/>
      <c r="CE475" s="422"/>
      <c r="CF475" s="422"/>
      <c r="CG475" s="547"/>
    </row>
    <row r="476" spans="1:85" ht="16.5" customHeight="1">
      <c r="A476" s="81">
        <v>472</v>
      </c>
      <c r="B476" s="86" t="s">
        <v>1723</v>
      </c>
      <c r="C476" s="88" t="s">
        <v>28</v>
      </c>
      <c r="D476" s="86" t="s">
        <v>2233</v>
      </c>
      <c r="E476" s="86" t="s">
        <v>1697</v>
      </c>
      <c r="F476" s="87" t="s">
        <v>727</v>
      </c>
      <c r="G476" s="90" t="s">
        <v>1724</v>
      </c>
      <c r="I476" s="390" t="s">
        <v>2353</v>
      </c>
      <c r="J476" s="390" t="s">
        <v>35</v>
      </c>
      <c r="K476" s="88" t="s">
        <v>5123</v>
      </c>
      <c r="L476" s="522">
        <v>3</v>
      </c>
      <c r="M476" s="367">
        <v>1</v>
      </c>
      <c r="N476" s="367">
        <v>1</v>
      </c>
      <c r="O476" s="523">
        <v>18</v>
      </c>
      <c r="P476" s="523">
        <v>9</v>
      </c>
      <c r="Q476" s="523">
        <v>11</v>
      </c>
      <c r="R476" s="523">
        <v>0</v>
      </c>
      <c r="S476" s="523">
        <v>0</v>
      </c>
      <c r="T476" s="523">
        <v>10</v>
      </c>
      <c r="U476" s="524">
        <v>22</v>
      </c>
      <c r="V476" s="524">
        <v>15</v>
      </c>
      <c r="W476" s="524">
        <v>0</v>
      </c>
      <c r="X476" s="524">
        <v>22</v>
      </c>
      <c r="Y476" s="524">
        <v>15</v>
      </c>
      <c r="Z476" s="524">
        <v>0</v>
      </c>
      <c r="AA476" s="524">
        <v>7</v>
      </c>
      <c r="AB476" s="524">
        <v>4</v>
      </c>
      <c r="AC476" s="524">
        <v>0</v>
      </c>
      <c r="AD476" s="524">
        <v>0</v>
      </c>
      <c r="AE476" s="524">
        <v>0</v>
      </c>
      <c r="AF476" s="524">
        <v>18</v>
      </c>
      <c r="AG476" s="524">
        <v>0</v>
      </c>
      <c r="AH476" s="524">
        <v>0</v>
      </c>
      <c r="AI476" s="524">
        <v>0</v>
      </c>
      <c r="AJ476" s="395">
        <v>1</v>
      </c>
      <c r="AK476" s="395">
        <v>0</v>
      </c>
      <c r="AL476" s="395">
        <v>8</v>
      </c>
      <c r="AM476" s="395">
        <v>7</v>
      </c>
      <c r="AN476" s="395">
        <v>0</v>
      </c>
      <c r="AO476" s="525">
        <v>0</v>
      </c>
      <c r="AP476" s="396">
        <v>21</v>
      </c>
      <c r="AQ476" s="526">
        <v>45</v>
      </c>
      <c r="AR476" s="527">
        <v>45</v>
      </c>
      <c r="AS476" s="527">
        <v>42</v>
      </c>
      <c r="AT476" s="527">
        <v>24</v>
      </c>
      <c r="AU476" s="527">
        <v>9</v>
      </c>
      <c r="AV476" s="395">
        <v>2</v>
      </c>
      <c r="AW476" s="395">
        <v>8</v>
      </c>
      <c r="AX476" s="395">
        <v>66</v>
      </c>
      <c r="AY476" s="395">
        <v>2</v>
      </c>
      <c r="AZ476" s="395">
        <v>0</v>
      </c>
      <c r="BA476" s="422"/>
      <c r="BB476" s="422"/>
      <c r="BC476" s="422"/>
      <c r="BD476" s="422"/>
      <c r="BE476" s="422"/>
      <c r="BF476" s="422"/>
      <c r="BG476" s="422"/>
      <c r="BH476" s="422"/>
      <c r="BI476" s="423">
        <f t="shared" si="17"/>
        <v>42</v>
      </c>
      <c r="BJ476" s="422"/>
      <c r="BK476" s="422"/>
      <c r="BL476" s="422"/>
      <c r="BM476" s="422"/>
      <c r="BN476" s="422"/>
      <c r="BO476" s="528">
        <v>3.97</v>
      </c>
      <c r="BP476" s="423">
        <f t="shared" si="18"/>
        <v>42</v>
      </c>
      <c r="BQ476" s="422"/>
      <c r="BR476" s="422"/>
      <c r="BS476" s="422"/>
      <c r="BT476" s="422"/>
      <c r="BU476" s="422"/>
      <c r="BV476" s="422"/>
      <c r="BW476" s="422"/>
      <c r="BX476" s="422"/>
      <c r="BY476" s="422"/>
      <c r="BZ476" s="422"/>
      <c r="CA476" s="422"/>
      <c r="CB476" s="422"/>
      <c r="CC476" s="422"/>
      <c r="CD476" s="422"/>
      <c r="CE476" s="422"/>
      <c r="CF476" s="422"/>
      <c r="CG476" s="547"/>
    </row>
    <row r="477" spans="1:85" ht="16.5" customHeight="1">
      <c r="A477" s="80">
        <v>473</v>
      </c>
      <c r="B477" s="86" t="s">
        <v>1725</v>
      </c>
      <c r="C477" s="88" t="s">
        <v>28</v>
      </c>
      <c r="D477" s="86" t="s">
        <v>2233</v>
      </c>
      <c r="E477" s="86" t="s">
        <v>1697</v>
      </c>
      <c r="F477" s="87" t="s">
        <v>727</v>
      </c>
      <c r="G477" s="90" t="s">
        <v>1726</v>
      </c>
      <c r="I477" s="390" t="s">
        <v>2353</v>
      </c>
      <c r="J477" s="390"/>
      <c r="K477" s="88" t="s">
        <v>5123</v>
      </c>
      <c r="L477" s="522">
        <v>2</v>
      </c>
      <c r="M477" s="367">
        <v>1</v>
      </c>
      <c r="N477" s="367">
        <v>1</v>
      </c>
      <c r="O477" s="523">
        <v>5</v>
      </c>
      <c r="P477" s="523">
        <v>3</v>
      </c>
      <c r="Q477" s="523">
        <v>1</v>
      </c>
      <c r="R477" s="523">
        <v>0</v>
      </c>
      <c r="S477" s="523">
        <v>0</v>
      </c>
      <c r="T477" s="523">
        <v>0</v>
      </c>
      <c r="U477" s="524">
        <v>0</v>
      </c>
      <c r="V477" s="524">
        <v>0</v>
      </c>
      <c r="W477" s="524">
        <v>0</v>
      </c>
      <c r="X477" s="524">
        <v>0</v>
      </c>
      <c r="Y477" s="524">
        <v>0</v>
      </c>
      <c r="Z477" s="524">
        <v>0</v>
      </c>
      <c r="AA477" s="524">
        <v>4</v>
      </c>
      <c r="AB477" s="524">
        <v>4</v>
      </c>
      <c r="AC477" s="524">
        <v>0</v>
      </c>
      <c r="AD477" s="524">
        <v>6</v>
      </c>
      <c r="AE477" s="524">
        <v>2</v>
      </c>
      <c r="AF477" s="524">
        <v>0</v>
      </c>
      <c r="AG477" s="524">
        <v>0</v>
      </c>
      <c r="AH477" s="524">
        <v>0</v>
      </c>
      <c r="AI477" s="524">
        <v>0</v>
      </c>
      <c r="AJ477" s="395">
        <v>1</v>
      </c>
      <c r="AK477" s="395">
        <v>0</v>
      </c>
      <c r="AL477" s="395">
        <v>2</v>
      </c>
      <c r="AM477" s="395">
        <v>2</v>
      </c>
      <c r="AN477" s="395">
        <v>0</v>
      </c>
      <c r="AO477" s="525">
        <v>0</v>
      </c>
      <c r="AP477" s="396">
        <v>0</v>
      </c>
      <c r="AQ477" s="526">
        <v>10</v>
      </c>
      <c r="AR477" s="527">
        <v>10</v>
      </c>
      <c r="AS477" s="527">
        <v>10</v>
      </c>
      <c r="AT477" s="527">
        <v>0</v>
      </c>
      <c r="AU477" s="527">
        <v>5</v>
      </c>
      <c r="AV477" s="395">
        <v>1</v>
      </c>
      <c r="AW477" s="395">
        <v>3</v>
      </c>
      <c r="AX477" s="395">
        <v>10</v>
      </c>
      <c r="AY477" s="395">
        <v>2</v>
      </c>
      <c r="AZ477" s="395">
        <v>0</v>
      </c>
      <c r="BA477" s="422"/>
      <c r="BB477" s="422"/>
      <c r="BC477" s="422"/>
      <c r="BD477" s="422"/>
      <c r="BE477" s="422"/>
      <c r="BF477" s="422"/>
      <c r="BG477" s="422"/>
      <c r="BH477" s="422"/>
      <c r="BI477" s="423">
        <f t="shared" si="17"/>
        <v>10</v>
      </c>
      <c r="BJ477" s="422"/>
      <c r="BK477" s="422"/>
      <c r="BL477" s="422"/>
      <c r="BM477" s="422"/>
      <c r="BN477" s="422"/>
      <c r="BO477" s="528">
        <v>4.67</v>
      </c>
      <c r="BP477" s="423">
        <f t="shared" si="18"/>
        <v>10</v>
      </c>
      <c r="BQ477" s="422"/>
      <c r="BR477" s="422"/>
      <c r="BS477" s="422"/>
      <c r="BT477" s="422"/>
      <c r="BU477" s="422"/>
      <c r="BV477" s="422"/>
      <c r="BW477" s="422"/>
      <c r="BX477" s="422"/>
      <c r="BY477" s="422"/>
      <c r="BZ477" s="422"/>
      <c r="CA477" s="422"/>
      <c r="CB477" s="422"/>
      <c r="CC477" s="422"/>
      <c r="CD477" s="422"/>
      <c r="CE477" s="422"/>
      <c r="CF477" s="422"/>
      <c r="CG477" s="547"/>
    </row>
    <row r="478" spans="1:85" ht="16.5" customHeight="1">
      <c r="A478" s="80">
        <v>474</v>
      </c>
      <c r="B478" s="86" t="s">
        <v>1727</v>
      </c>
      <c r="C478" s="88" t="s">
        <v>28</v>
      </c>
      <c r="D478" s="86" t="s">
        <v>2233</v>
      </c>
      <c r="E478" s="86" t="s">
        <v>1697</v>
      </c>
      <c r="F478" s="91" t="s">
        <v>724</v>
      </c>
      <c r="G478" s="90" t="s">
        <v>1728</v>
      </c>
      <c r="I478" s="390" t="s">
        <v>26</v>
      </c>
      <c r="J478" s="390"/>
      <c r="K478" s="88" t="s">
        <v>5123</v>
      </c>
      <c r="L478" s="522">
        <v>2</v>
      </c>
      <c r="M478" s="367">
        <v>1</v>
      </c>
      <c r="N478" s="367">
        <v>1</v>
      </c>
      <c r="O478" s="523">
        <v>7</v>
      </c>
      <c r="P478" s="523">
        <v>9</v>
      </c>
      <c r="Q478" s="523">
        <v>1</v>
      </c>
      <c r="R478" s="523">
        <v>0</v>
      </c>
      <c r="S478" s="523">
        <v>0</v>
      </c>
      <c r="T478" s="523">
        <v>0</v>
      </c>
      <c r="U478" s="524">
        <v>0</v>
      </c>
      <c r="V478" s="524">
        <v>0</v>
      </c>
      <c r="W478" s="524">
        <v>0</v>
      </c>
      <c r="X478" s="524">
        <v>0</v>
      </c>
      <c r="Y478" s="524">
        <v>0</v>
      </c>
      <c r="Z478" s="524">
        <v>0</v>
      </c>
      <c r="AA478" s="524">
        <v>0</v>
      </c>
      <c r="AB478" s="524">
        <v>0</v>
      </c>
      <c r="AC478" s="524">
        <v>0</v>
      </c>
      <c r="AD478" s="524">
        <v>15</v>
      </c>
      <c r="AE478" s="524">
        <v>18</v>
      </c>
      <c r="AF478" s="524">
        <v>0</v>
      </c>
      <c r="AG478" s="524">
        <v>0</v>
      </c>
      <c r="AH478" s="524">
        <v>0</v>
      </c>
      <c r="AI478" s="524">
        <v>0</v>
      </c>
      <c r="AJ478" s="395">
        <v>1</v>
      </c>
      <c r="AK478" s="395">
        <v>0</v>
      </c>
      <c r="AL478" s="395">
        <v>6</v>
      </c>
      <c r="AM478" s="395">
        <v>6</v>
      </c>
      <c r="AN478" s="395">
        <v>0</v>
      </c>
      <c r="AO478" s="525">
        <v>0</v>
      </c>
      <c r="AP478" s="396">
        <v>0</v>
      </c>
      <c r="AQ478" s="526">
        <v>27</v>
      </c>
      <c r="AR478" s="527">
        <v>27</v>
      </c>
      <c r="AS478" s="527">
        <v>27</v>
      </c>
      <c r="AT478" s="527">
        <v>0</v>
      </c>
      <c r="AU478" s="527">
        <v>8</v>
      </c>
      <c r="AV478" s="395">
        <v>1</v>
      </c>
      <c r="AW478" s="395">
        <v>7</v>
      </c>
      <c r="AX478" s="395">
        <v>27</v>
      </c>
      <c r="AY478" s="395">
        <v>2</v>
      </c>
      <c r="AZ478" s="395">
        <v>0</v>
      </c>
      <c r="BA478" s="422"/>
      <c r="BB478" s="422"/>
      <c r="BC478" s="422"/>
      <c r="BD478" s="422"/>
      <c r="BE478" s="422"/>
      <c r="BF478" s="422"/>
      <c r="BG478" s="422"/>
      <c r="BH478" s="422"/>
      <c r="BI478" s="423">
        <f t="shared" si="17"/>
        <v>27</v>
      </c>
      <c r="BJ478" s="422"/>
      <c r="BK478" s="422"/>
      <c r="BL478" s="422"/>
      <c r="BM478" s="422"/>
      <c r="BN478" s="422"/>
      <c r="BO478" s="528">
        <v>5.31</v>
      </c>
      <c r="BP478" s="423">
        <f t="shared" si="18"/>
        <v>27</v>
      </c>
      <c r="BQ478" s="422"/>
      <c r="BR478" s="422"/>
      <c r="BS478" s="422"/>
      <c r="BT478" s="422"/>
      <c r="BU478" s="422"/>
      <c r="BV478" s="422"/>
      <c r="BW478" s="422"/>
      <c r="BX478" s="422"/>
      <c r="BY478" s="422"/>
      <c r="BZ478" s="422"/>
      <c r="CA478" s="422"/>
      <c r="CB478" s="422"/>
      <c r="CC478" s="422"/>
      <c r="CD478" s="422"/>
      <c r="CE478" s="422"/>
      <c r="CF478" s="422"/>
      <c r="CG478" s="547"/>
    </row>
    <row r="479" spans="1:85" ht="16.5" customHeight="1">
      <c r="A479" s="81">
        <v>475</v>
      </c>
      <c r="B479" s="86" t="s">
        <v>1729</v>
      </c>
      <c r="C479" s="88" t="s">
        <v>28</v>
      </c>
      <c r="D479" s="86" t="s">
        <v>2233</v>
      </c>
      <c r="E479" s="86" t="s">
        <v>1697</v>
      </c>
      <c r="F479" s="89" t="s">
        <v>730</v>
      </c>
      <c r="G479" s="90" t="s">
        <v>1730</v>
      </c>
      <c r="I479" s="390" t="s">
        <v>2353</v>
      </c>
      <c r="J479" s="390"/>
      <c r="K479" s="88" t="s">
        <v>5123</v>
      </c>
      <c r="L479" s="522">
        <v>2</v>
      </c>
      <c r="M479" s="367">
        <v>1</v>
      </c>
      <c r="N479" s="367">
        <v>1</v>
      </c>
      <c r="O479" s="523">
        <v>7</v>
      </c>
      <c r="P479" s="523">
        <v>4</v>
      </c>
      <c r="Q479" s="523">
        <v>1</v>
      </c>
      <c r="R479" s="523">
        <v>0</v>
      </c>
      <c r="S479" s="523">
        <v>1</v>
      </c>
      <c r="T479" s="523">
        <v>0</v>
      </c>
      <c r="U479" s="524">
        <v>0</v>
      </c>
      <c r="V479" s="524">
        <v>0</v>
      </c>
      <c r="W479" s="524">
        <v>0</v>
      </c>
      <c r="X479" s="524">
        <v>0</v>
      </c>
      <c r="Y479" s="524">
        <v>0</v>
      </c>
      <c r="Z479" s="524">
        <v>0</v>
      </c>
      <c r="AA479" s="524">
        <v>4</v>
      </c>
      <c r="AB479" s="524">
        <v>4</v>
      </c>
      <c r="AC479" s="524">
        <v>0</v>
      </c>
      <c r="AD479" s="524">
        <v>8</v>
      </c>
      <c r="AE479" s="524">
        <v>6</v>
      </c>
      <c r="AF479" s="524">
        <v>0</v>
      </c>
      <c r="AG479" s="524">
        <v>0</v>
      </c>
      <c r="AH479" s="524">
        <v>0</v>
      </c>
      <c r="AI479" s="524">
        <v>0</v>
      </c>
      <c r="AJ479" s="395">
        <v>1</v>
      </c>
      <c r="AK479" s="395">
        <v>0</v>
      </c>
      <c r="AL479" s="395">
        <v>5</v>
      </c>
      <c r="AM479" s="395">
        <v>5</v>
      </c>
      <c r="AN479" s="395">
        <v>0</v>
      </c>
      <c r="AO479" s="525">
        <v>0</v>
      </c>
      <c r="AP479" s="396">
        <v>0</v>
      </c>
      <c r="AQ479" s="526">
        <v>17</v>
      </c>
      <c r="AR479" s="527">
        <v>17</v>
      </c>
      <c r="AS479" s="527">
        <v>17</v>
      </c>
      <c r="AT479" s="527">
        <v>0</v>
      </c>
      <c r="AU479" s="527">
        <v>6</v>
      </c>
      <c r="AV479" s="395">
        <v>1</v>
      </c>
      <c r="AW479" s="395">
        <v>5</v>
      </c>
      <c r="AX479" s="395">
        <v>17</v>
      </c>
      <c r="AY479" s="395">
        <v>2</v>
      </c>
      <c r="AZ479" s="395">
        <v>0</v>
      </c>
      <c r="BA479" s="422"/>
      <c r="BB479" s="422"/>
      <c r="BC479" s="422"/>
      <c r="BD479" s="422"/>
      <c r="BE479" s="422"/>
      <c r="BF479" s="422"/>
      <c r="BG479" s="422"/>
      <c r="BH479" s="422"/>
      <c r="BI479" s="423">
        <f t="shared" si="17"/>
        <v>17</v>
      </c>
      <c r="BJ479" s="422"/>
      <c r="BK479" s="422"/>
      <c r="BL479" s="422"/>
      <c r="BM479" s="422"/>
      <c r="BN479" s="422"/>
      <c r="BO479" s="528">
        <v>1.56</v>
      </c>
      <c r="BP479" s="423">
        <f t="shared" si="18"/>
        <v>17</v>
      </c>
      <c r="BQ479" s="422"/>
      <c r="BR479" s="422"/>
      <c r="BS479" s="422"/>
      <c r="BT479" s="422"/>
      <c r="BU479" s="422"/>
      <c r="BV479" s="422"/>
      <c r="BW479" s="422"/>
      <c r="BX479" s="422"/>
      <c r="BY479" s="422"/>
      <c r="BZ479" s="422"/>
      <c r="CA479" s="422"/>
      <c r="CB479" s="422"/>
      <c r="CC479" s="422"/>
      <c r="CD479" s="422"/>
      <c r="CE479" s="422"/>
      <c r="CF479" s="422"/>
      <c r="CG479" s="547"/>
    </row>
    <row r="480" spans="1:85" ht="16.5" customHeight="1">
      <c r="A480" s="80">
        <v>476</v>
      </c>
      <c r="B480" s="86" t="s">
        <v>1731</v>
      </c>
      <c r="C480" s="88" t="s">
        <v>28</v>
      </c>
      <c r="D480" s="86" t="s">
        <v>2233</v>
      </c>
      <c r="E480" s="86" t="s">
        <v>1697</v>
      </c>
      <c r="F480" s="87" t="s">
        <v>727</v>
      </c>
      <c r="G480" s="90" t="s">
        <v>1732</v>
      </c>
      <c r="I480" s="390" t="s">
        <v>2353</v>
      </c>
      <c r="J480" s="390"/>
      <c r="K480" s="88" t="s">
        <v>5123</v>
      </c>
      <c r="L480" s="522">
        <v>2</v>
      </c>
      <c r="M480" s="367">
        <v>1</v>
      </c>
      <c r="N480" s="367">
        <v>1</v>
      </c>
      <c r="O480" s="523">
        <v>6</v>
      </c>
      <c r="P480" s="523">
        <v>1</v>
      </c>
      <c r="Q480" s="523">
        <v>1</v>
      </c>
      <c r="R480" s="523">
        <v>1</v>
      </c>
      <c r="S480" s="523">
        <v>0</v>
      </c>
      <c r="T480" s="523">
        <v>0</v>
      </c>
      <c r="U480" s="524">
        <v>0</v>
      </c>
      <c r="V480" s="524">
        <v>0</v>
      </c>
      <c r="W480" s="524">
        <v>0</v>
      </c>
      <c r="X480" s="524">
        <v>0</v>
      </c>
      <c r="Y480" s="524">
        <v>0</v>
      </c>
      <c r="Z480" s="524">
        <v>0</v>
      </c>
      <c r="AA480" s="524">
        <v>6</v>
      </c>
      <c r="AB480" s="524">
        <v>2</v>
      </c>
      <c r="AC480" s="524">
        <v>0</v>
      </c>
      <c r="AD480" s="524">
        <v>8</v>
      </c>
      <c r="AE480" s="524">
        <v>0</v>
      </c>
      <c r="AF480" s="524">
        <v>0</v>
      </c>
      <c r="AG480" s="524">
        <v>0</v>
      </c>
      <c r="AH480" s="524">
        <v>0</v>
      </c>
      <c r="AI480" s="524">
        <v>0</v>
      </c>
      <c r="AJ480" s="395">
        <v>1</v>
      </c>
      <c r="AK480" s="395">
        <v>0</v>
      </c>
      <c r="AL480" s="395">
        <v>3</v>
      </c>
      <c r="AM480" s="395">
        <v>3</v>
      </c>
      <c r="AN480" s="395">
        <v>0</v>
      </c>
      <c r="AO480" s="525">
        <v>0</v>
      </c>
      <c r="AP480" s="396">
        <v>0</v>
      </c>
      <c r="AQ480" s="526">
        <v>9</v>
      </c>
      <c r="AR480" s="527">
        <v>9</v>
      </c>
      <c r="AS480" s="527">
        <v>9</v>
      </c>
      <c r="AT480" s="527">
        <v>0</v>
      </c>
      <c r="AU480" s="527">
        <v>5</v>
      </c>
      <c r="AV480" s="395">
        <v>1</v>
      </c>
      <c r="AW480" s="395">
        <v>4</v>
      </c>
      <c r="AX480" s="395">
        <v>9</v>
      </c>
      <c r="AY480" s="395">
        <v>2</v>
      </c>
      <c r="AZ480" s="395">
        <v>0</v>
      </c>
      <c r="BA480" s="422"/>
      <c r="BB480" s="422"/>
      <c r="BC480" s="422"/>
      <c r="BD480" s="422"/>
      <c r="BE480" s="422"/>
      <c r="BF480" s="422"/>
      <c r="BG480" s="422"/>
      <c r="BH480" s="422"/>
      <c r="BI480" s="423">
        <f t="shared" si="17"/>
        <v>9</v>
      </c>
      <c r="BJ480" s="422"/>
      <c r="BK480" s="422"/>
      <c r="BL480" s="422"/>
      <c r="BM480" s="422"/>
      <c r="BN480" s="422"/>
      <c r="BO480" s="528">
        <v>1.52</v>
      </c>
      <c r="BP480" s="423">
        <f t="shared" si="18"/>
        <v>9</v>
      </c>
      <c r="BQ480" s="422"/>
      <c r="BR480" s="422"/>
      <c r="BS480" s="422"/>
      <c r="BT480" s="422"/>
      <c r="BU480" s="422"/>
      <c r="BV480" s="422"/>
      <c r="BW480" s="422"/>
      <c r="BX480" s="422"/>
      <c r="BY480" s="422"/>
      <c r="BZ480" s="422"/>
      <c r="CA480" s="422"/>
      <c r="CB480" s="422"/>
      <c r="CC480" s="422"/>
      <c r="CD480" s="422"/>
      <c r="CE480" s="422"/>
      <c r="CF480" s="422"/>
      <c r="CG480" s="547"/>
    </row>
    <row r="481" spans="1:85" ht="16.5" customHeight="1">
      <c r="A481" s="80">
        <v>477</v>
      </c>
      <c r="B481" s="86" t="s">
        <v>1733</v>
      </c>
      <c r="C481" s="88" t="s">
        <v>28</v>
      </c>
      <c r="D481" s="86" t="s">
        <v>2233</v>
      </c>
      <c r="E481" s="86" t="s">
        <v>1697</v>
      </c>
      <c r="F481" s="87" t="s">
        <v>727</v>
      </c>
      <c r="G481" s="90" t="s">
        <v>1734</v>
      </c>
      <c r="I481" s="390" t="s">
        <v>2353</v>
      </c>
      <c r="J481" s="390"/>
      <c r="K481" s="88" t="s">
        <v>5123</v>
      </c>
      <c r="L481" s="522">
        <v>2</v>
      </c>
      <c r="M481" s="367">
        <v>1</v>
      </c>
      <c r="N481" s="367">
        <v>1</v>
      </c>
      <c r="O481" s="523">
        <v>1</v>
      </c>
      <c r="P481" s="523">
        <v>0</v>
      </c>
      <c r="Q481" s="523">
        <v>1</v>
      </c>
      <c r="R481" s="523">
        <v>3</v>
      </c>
      <c r="S481" s="523">
        <v>0</v>
      </c>
      <c r="T481" s="523">
        <v>0</v>
      </c>
      <c r="U481" s="524">
        <v>0</v>
      </c>
      <c r="V481" s="524">
        <v>0</v>
      </c>
      <c r="W481" s="524">
        <v>0</v>
      </c>
      <c r="X481" s="524">
        <v>0</v>
      </c>
      <c r="Y481" s="524">
        <v>0</v>
      </c>
      <c r="Z481" s="524">
        <v>0</v>
      </c>
      <c r="AA481" s="524">
        <v>5</v>
      </c>
      <c r="AB481" s="524">
        <v>1</v>
      </c>
      <c r="AC481" s="524">
        <v>0</v>
      </c>
      <c r="AD481" s="524">
        <v>4</v>
      </c>
      <c r="AE481" s="524">
        <v>0</v>
      </c>
      <c r="AF481" s="524">
        <v>0</v>
      </c>
      <c r="AG481" s="524">
        <v>0</v>
      </c>
      <c r="AH481" s="524">
        <v>0</v>
      </c>
      <c r="AI481" s="524">
        <v>0</v>
      </c>
      <c r="AJ481" s="395">
        <v>1</v>
      </c>
      <c r="AK481" s="395">
        <v>0</v>
      </c>
      <c r="AL481" s="395">
        <v>2</v>
      </c>
      <c r="AM481" s="395">
        <v>2</v>
      </c>
      <c r="AN481" s="395">
        <v>0</v>
      </c>
      <c r="AO481" s="525">
        <v>0</v>
      </c>
      <c r="AP481" s="396">
        <v>0</v>
      </c>
      <c r="AQ481" s="526">
        <v>12</v>
      </c>
      <c r="AR481" s="527">
        <v>12</v>
      </c>
      <c r="AS481" s="527">
        <v>12</v>
      </c>
      <c r="AT481" s="527">
        <v>0</v>
      </c>
      <c r="AU481" s="527">
        <v>6</v>
      </c>
      <c r="AV481" s="395">
        <v>1</v>
      </c>
      <c r="AW481" s="395">
        <v>3</v>
      </c>
      <c r="AX481" s="395">
        <v>12</v>
      </c>
      <c r="AY481" s="395">
        <v>2</v>
      </c>
      <c r="AZ481" s="395">
        <v>0</v>
      </c>
      <c r="BA481" s="422"/>
      <c r="BB481" s="422"/>
      <c r="BC481" s="422"/>
      <c r="BD481" s="422"/>
      <c r="BE481" s="422"/>
      <c r="BF481" s="422"/>
      <c r="BG481" s="422"/>
      <c r="BH481" s="422"/>
      <c r="BI481" s="423">
        <f t="shared" si="17"/>
        <v>12</v>
      </c>
      <c r="BJ481" s="422"/>
      <c r="BK481" s="422"/>
      <c r="BL481" s="422"/>
      <c r="BM481" s="422"/>
      <c r="BN481" s="422"/>
      <c r="BO481" s="528">
        <v>4.7699999999999996</v>
      </c>
      <c r="BP481" s="423">
        <f t="shared" si="18"/>
        <v>12</v>
      </c>
      <c r="BQ481" s="422"/>
      <c r="BR481" s="422"/>
      <c r="BS481" s="422"/>
      <c r="BT481" s="422"/>
      <c r="BU481" s="422"/>
      <c r="BV481" s="422"/>
      <c r="BW481" s="422"/>
      <c r="BX481" s="422"/>
      <c r="BY481" s="422"/>
      <c r="BZ481" s="422"/>
      <c r="CA481" s="422"/>
      <c r="CB481" s="422"/>
      <c r="CC481" s="422"/>
      <c r="CD481" s="422"/>
      <c r="CE481" s="422"/>
      <c r="CF481" s="422"/>
      <c r="CG481" s="547"/>
    </row>
    <row r="482" spans="1:85" ht="16.5" customHeight="1">
      <c r="A482" s="81">
        <v>478</v>
      </c>
      <c r="B482" s="86" t="s">
        <v>1735</v>
      </c>
      <c r="C482" s="88" t="s">
        <v>28</v>
      </c>
      <c r="D482" s="86" t="s">
        <v>2233</v>
      </c>
      <c r="E482" s="86" t="s">
        <v>1697</v>
      </c>
      <c r="F482" s="87" t="s">
        <v>727</v>
      </c>
      <c r="G482" s="90" t="s">
        <v>1736</v>
      </c>
      <c r="I482" s="390" t="s">
        <v>2353</v>
      </c>
      <c r="J482" s="390"/>
      <c r="K482" s="88" t="s">
        <v>5123</v>
      </c>
      <c r="L482" s="522">
        <v>2</v>
      </c>
      <c r="M482" s="367">
        <v>1</v>
      </c>
      <c r="N482" s="367">
        <v>1</v>
      </c>
      <c r="O482" s="523">
        <v>4</v>
      </c>
      <c r="P482" s="523">
        <v>2</v>
      </c>
      <c r="Q482" s="523">
        <v>1</v>
      </c>
      <c r="R482" s="523">
        <v>0</v>
      </c>
      <c r="S482" s="523">
        <v>0</v>
      </c>
      <c r="T482" s="523">
        <v>0</v>
      </c>
      <c r="U482" s="524">
        <v>0</v>
      </c>
      <c r="V482" s="524">
        <v>0</v>
      </c>
      <c r="W482" s="524">
        <v>0</v>
      </c>
      <c r="X482" s="524">
        <v>0</v>
      </c>
      <c r="Y482" s="524">
        <v>0</v>
      </c>
      <c r="Z482" s="524">
        <v>0</v>
      </c>
      <c r="AA482" s="524">
        <v>4</v>
      </c>
      <c r="AB482" s="524">
        <v>2</v>
      </c>
      <c r="AC482" s="524">
        <v>0</v>
      </c>
      <c r="AD482" s="524">
        <v>4</v>
      </c>
      <c r="AE482" s="524">
        <v>2</v>
      </c>
      <c r="AF482" s="524">
        <v>0</v>
      </c>
      <c r="AG482" s="524">
        <v>0</v>
      </c>
      <c r="AH482" s="524">
        <v>0</v>
      </c>
      <c r="AI482" s="524">
        <v>0</v>
      </c>
      <c r="AJ482" s="395">
        <v>1</v>
      </c>
      <c r="AK482" s="395">
        <v>0</v>
      </c>
      <c r="AL482" s="395">
        <v>2</v>
      </c>
      <c r="AM482" s="395">
        <v>2</v>
      </c>
      <c r="AN482" s="395">
        <v>0</v>
      </c>
      <c r="AO482" s="525">
        <v>0</v>
      </c>
      <c r="AP482" s="396">
        <v>0</v>
      </c>
      <c r="AQ482" s="526">
        <v>12</v>
      </c>
      <c r="AR482" s="527">
        <v>12</v>
      </c>
      <c r="AS482" s="527">
        <v>12</v>
      </c>
      <c r="AT482" s="527">
        <v>0</v>
      </c>
      <c r="AU482" s="527">
        <v>8</v>
      </c>
      <c r="AV482" s="395">
        <v>1</v>
      </c>
      <c r="AW482" s="395">
        <v>3</v>
      </c>
      <c r="AX482" s="395">
        <v>12</v>
      </c>
      <c r="AY482" s="395">
        <v>2</v>
      </c>
      <c r="AZ482" s="395">
        <v>0</v>
      </c>
      <c r="BA482" s="422"/>
      <c r="BB482" s="422"/>
      <c r="BC482" s="422"/>
      <c r="BD482" s="422"/>
      <c r="BE482" s="422"/>
      <c r="BF482" s="422"/>
      <c r="BG482" s="422"/>
      <c r="BH482" s="422"/>
      <c r="BI482" s="423">
        <f t="shared" si="17"/>
        <v>12</v>
      </c>
      <c r="BJ482" s="422"/>
      <c r="BK482" s="422"/>
      <c r="BL482" s="422"/>
      <c r="BM482" s="422"/>
      <c r="BN482" s="422"/>
      <c r="BO482" s="528">
        <v>5.04</v>
      </c>
      <c r="BP482" s="423">
        <f t="shared" si="18"/>
        <v>12</v>
      </c>
      <c r="BQ482" s="422"/>
      <c r="BR482" s="422"/>
      <c r="BS482" s="422"/>
      <c r="BT482" s="422"/>
      <c r="BU482" s="422"/>
      <c r="BV482" s="422"/>
      <c r="BW482" s="422"/>
      <c r="BX482" s="422"/>
      <c r="BY482" s="422"/>
      <c r="BZ482" s="422"/>
      <c r="CA482" s="422"/>
      <c r="CB482" s="422"/>
      <c r="CC482" s="422"/>
      <c r="CD482" s="422"/>
      <c r="CE482" s="422"/>
      <c r="CF482" s="422"/>
      <c r="CG482" s="547"/>
    </row>
    <row r="483" spans="1:85" ht="16.5" customHeight="1">
      <c r="A483" s="80">
        <v>479</v>
      </c>
      <c r="B483" s="86" t="s">
        <v>1737</v>
      </c>
      <c r="C483" s="88" t="s">
        <v>28</v>
      </c>
      <c r="D483" s="86" t="s">
        <v>2233</v>
      </c>
      <c r="E483" s="86" t="s">
        <v>1697</v>
      </c>
      <c r="F483" s="87" t="s">
        <v>727</v>
      </c>
      <c r="G483" s="90" t="s">
        <v>1738</v>
      </c>
      <c r="I483" s="390" t="s">
        <v>2353</v>
      </c>
      <c r="J483" s="390"/>
      <c r="K483" s="88" t="s">
        <v>5123</v>
      </c>
      <c r="L483" s="522">
        <v>2</v>
      </c>
      <c r="M483" s="367">
        <v>1</v>
      </c>
      <c r="N483" s="367">
        <v>1</v>
      </c>
      <c r="O483" s="523">
        <v>4</v>
      </c>
      <c r="P483" s="523">
        <v>1</v>
      </c>
      <c r="Q483" s="523">
        <v>1</v>
      </c>
      <c r="R483" s="523">
        <v>7</v>
      </c>
      <c r="S483" s="523">
        <v>2</v>
      </c>
      <c r="T483" s="523">
        <v>0</v>
      </c>
      <c r="U483" s="524">
        <v>0</v>
      </c>
      <c r="V483" s="524">
        <v>0</v>
      </c>
      <c r="W483" s="524">
        <v>0</v>
      </c>
      <c r="X483" s="524">
        <v>0</v>
      </c>
      <c r="Y483" s="524">
        <v>0</v>
      </c>
      <c r="Z483" s="524">
        <v>0</v>
      </c>
      <c r="AA483" s="524">
        <v>9</v>
      </c>
      <c r="AB483" s="524">
        <v>4</v>
      </c>
      <c r="AC483" s="524">
        <v>0</v>
      </c>
      <c r="AD483" s="524">
        <v>16</v>
      </c>
      <c r="AE483" s="524">
        <v>3</v>
      </c>
      <c r="AF483" s="524">
        <v>0</v>
      </c>
      <c r="AG483" s="524">
        <v>0</v>
      </c>
      <c r="AH483" s="524">
        <v>0</v>
      </c>
      <c r="AI483" s="524">
        <v>0</v>
      </c>
      <c r="AJ483" s="395">
        <v>1</v>
      </c>
      <c r="AK483" s="395">
        <v>0</v>
      </c>
      <c r="AL483" s="395">
        <v>7</v>
      </c>
      <c r="AM483" s="395">
        <v>7</v>
      </c>
      <c r="AN483" s="395">
        <v>0</v>
      </c>
      <c r="AO483" s="525">
        <v>0</v>
      </c>
      <c r="AP483" s="396">
        <v>0</v>
      </c>
      <c r="AQ483" s="526">
        <v>22</v>
      </c>
      <c r="AR483" s="527">
        <v>22</v>
      </c>
      <c r="AS483" s="527">
        <v>22</v>
      </c>
      <c r="AT483" s="527">
        <v>0</v>
      </c>
      <c r="AU483" s="527">
        <v>7</v>
      </c>
      <c r="AV483" s="395">
        <v>1</v>
      </c>
      <c r="AW483" s="395">
        <v>8</v>
      </c>
      <c r="AX483" s="395">
        <v>22</v>
      </c>
      <c r="AY483" s="395">
        <v>2</v>
      </c>
      <c r="AZ483" s="395">
        <v>0</v>
      </c>
      <c r="BA483" s="422"/>
      <c r="BB483" s="422"/>
      <c r="BC483" s="422"/>
      <c r="BD483" s="422"/>
      <c r="BE483" s="422"/>
      <c r="BF483" s="422"/>
      <c r="BG483" s="422"/>
      <c r="BH483" s="422"/>
      <c r="BI483" s="423">
        <f t="shared" si="17"/>
        <v>22</v>
      </c>
      <c r="BJ483" s="422"/>
      <c r="BK483" s="422"/>
      <c r="BL483" s="422"/>
      <c r="BM483" s="422"/>
      <c r="BN483" s="422"/>
      <c r="BO483" s="528">
        <v>1.02</v>
      </c>
      <c r="BP483" s="423">
        <f t="shared" si="18"/>
        <v>22</v>
      </c>
      <c r="BQ483" s="422"/>
      <c r="BR483" s="422"/>
      <c r="BS483" s="422"/>
      <c r="BT483" s="422"/>
      <c r="BU483" s="422"/>
      <c r="BV483" s="422"/>
      <c r="BW483" s="422"/>
      <c r="BX483" s="422"/>
      <c r="BY483" s="422"/>
      <c r="BZ483" s="422"/>
      <c r="CA483" s="422"/>
      <c r="CB483" s="422"/>
      <c r="CC483" s="422"/>
      <c r="CD483" s="422"/>
      <c r="CE483" s="422"/>
      <c r="CF483" s="422"/>
      <c r="CG483" s="547"/>
    </row>
    <row r="484" spans="1:85" ht="16.5" customHeight="1">
      <c r="A484" s="80">
        <v>480</v>
      </c>
      <c r="B484" s="86" t="s">
        <v>1739</v>
      </c>
      <c r="C484" s="88" t="s">
        <v>28</v>
      </c>
      <c r="D484" s="86" t="s">
        <v>2233</v>
      </c>
      <c r="E484" s="86" t="s">
        <v>1697</v>
      </c>
      <c r="F484" s="89" t="s">
        <v>730</v>
      </c>
      <c r="G484" s="90" t="s">
        <v>1740</v>
      </c>
      <c r="I484" s="390" t="s">
        <v>26</v>
      </c>
      <c r="J484" s="390"/>
      <c r="K484" s="88" t="s">
        <v>5123</v>
      </c>
      <c r="L484" s="522">
        <v>2</v>
      </c>
      <c r="M484" s="367">
        <v>1</v>
      </c>
      <c r="N484" s="367">
        <v>1</v>
      </c>
      <c r="O484" s="523">
        <v>3</v>
      </c>
      <c r="P484" s="523">
        <v>1</v>
      </c>
      <c r="Q484" s="523">
        <v>1</v>
      </c>
      <c r="R484" s="523">
        <v>0</v>
      </c>
      <c r="S484" s="523">
        <v>0</v>
      </c>
      <c r="T484" s="523">
        <v>0</v>
      </c>
      <c r="U484" s="524">
        <v>0</v>
      </c>
      <c r="V484" s="524">
        <v>0</v>
      </c>
      <c r="W484" s="524">
        <v>0</v>
      </c>
      <c r="X484" s="524">
        <v>0</v>
      </c>
      <c r="Y484" s="524">
        <v>0</v>
      </c>
      <c r="Z484" s="524">
        <v>0</v>
      </c>
      <c r="AA484" s="524">
        <v>7</v>
      </c>
      <c r="AB484" s="524">
        <v>1</v>
      </c>
      <c r="AC484" s="524">
        <v>0</v>
      </c>
      <c r="AD484" s="524">
        <v>1</v>
      </c>
      <c r="AE484" s="524">
        <v>1</v>
      </c>
      <c r="AF484" s="524">
        <v>0</v>
      </c>
      <c r="AG484" s="524">
        <v>0</v>
      </c>
      <c r="AH484" s="524">
        <v>0</v>
      </c>
      <c r="AI484" s="524">
        <v>0</v>
      </c>
      <c r="AJ484" s="395">
        <v>1</v>
      </c>
      <c r="AK484" s="395">
        <v>0</v>
      </c>
      <c r="AL484" s="395">
        <v>2</v>
      </c>
      <c r="AM484" s="395">
        <v>2</v>
      </c>
      <c r="AN484" s="395">
        <v>0</v>
      </c>
      <c r="AO484" s="525">
        <v>0</v>
      </c>
      <c r="AP484" s="396">
        <v>0</v>
      </c>
      <c r="AQ484" s="526">
        <v>5</v>
      </c>
      <c r="AR484" s="527">
        <v>5</v>
      </c>
      <c r="AS484" s="527">
        <v>5</v>
      </c>
      <c r="AT484" s="527">
        <v>0</v>
      </c>
      <c r="AU484" s="527">
        <v>3</v>
      </c>
      <c r="AV484" s="395">
        <v>1</v>
      </c>
      <c r="AW484" s="395">
        <v>3</v>
      </c>
      <c r="AX484" s="395">
        <v>5</v>
      </c>
      <c r="AY484" s="395">
        <v>2</v>
      </c>
      <c r="AZ484" s="395">
        <v>0</v>
      </c>
      <c r="BA484" s="422"/>
      <c r="BB484" s="422"/>
      <c r="BC484" s="422"/>
      <c r="BD484" s="422"/>
      <c r="BE484" s="422"/>
      <c r="BF484" s="422"/>
      <c r="BG484" s="422"/>
      <c r="BH484" s="422"/>
      <c r="BI484" s="423">
        <f t="shared" si="17"/>
        <v>5</v>
      </c>
      <c r="BJ484" s="422"/>
      <c r="BK484" s="422"/>
      <c r="BL484" s="422"/>
      <c r="BM484" s="422"/>
      <c r="BN484" s="422"/>
      <c r="BO484" s="528">
        <v>1.1100000000000001</v>
      </c>
      <c r="BP484" s="423">
        <f t="shared" si="18"/>
        <v>5</v>
      </c>
      <c r="BQ484" s="422"/>
      <c r="BR484" s="422"/>
      <c r="BS484" s="422"/>
      <c r="BT484" s="422"/>
      <c r="BU484" s="422"/>
      <c r="BV484" s="422"/>
      <c r="BW484" s="422"/>
      <c r="BX484" s="422"/>
      <c r="BY484" s="422"/>
      <c r="BZ484" s="422"/>
      <c r="CA484" s="422"/>
      <c r="CB484" s="422"/>
      <c r="CC484" s="422"/>
      <c r="CD484" s="422"/>
      <c r="CE484" s="422"/>
      <c r="CF484" s="422"/>
      <c r="CG484" s="547"/>
    </row>
    <row r="485" spans="1:85" ht="16.5" customHeight="1">
      <c r="A485" s="81">
        <v>481</v>
      </c>
      <c r="B485" s="86" t="s">
        <v>1741</v>
      </c>
      <c r="C485" s="88" t="s">
        <v>28</v>
      </c>
      <c r="D485" s="86" t="s">
        <v>2233</v>
      </c>
      <c r="E485" s="86" t="s">
        <v>1697</v>
      </c>
      <c r="F485" s="87" t="s">
        <v>727</v>
      </c>
      <c r="G485" s="90" t="s">
        <v>1742</v>
      </c>
      <c r="I485" s="390" t="s">
        <v>2353</v>
      </c>
      <c r="J485" s="390"/>
      <c r="K485" s="88" t="s">
        <v>5123</v>
      </c>
      <c r="L485" s="522">
        <v>2</v>
      </c>
      <c r="M485" s="367">
        <v>1</v>
      </c>
      <c r="N485" s="367">
        <v>1</v>
      </c>
      <c r="O485" s="523">
        <v>7</v>
      </c>
      <c r="P485" s="523">
        <v>0</v>
      </c>
      <c r="Q485" s="523">
        <v>2</v>
      </c>
      <c r="R485" s="523">
        <v>0</v>
      </c>
      <c r="S485" s="523">
        <v>0</v>
      </c>
      <c r="T485" s="523">
        <v>1</v>
      </c>
      <c r="U485" s="524">
        <v>0</v>
      </c>
      <c r="V485" s="524">
        <v>0</v>
      </c>
      <c r="W485" s="524">
        <v>0</v>
      </c>
      <c r="X485" s="524">
        <v>0</v>
      </c>
      <c r="Y485" s="524">
        <v>0</v>
      </c>
      <c r="Z485" s="524">
        <v>0</v>
      </c>
      <c r="AA485" s="524">
        <v>10</v>
      </c>
      <c r="AB485" s="524">
        <v>1</v>
      </c>
      <c r="AC485" s="524">
        <v>1</v>
      </c>
      <c r="AD485" s="524">
        <v>6</v>
      </c>
      <c r="AE485" s="524">
        <v>0</v>
      </c>
      <c r="AF485" s="524">
        <v>0</v>
      </c>
      <c r="AG485" s="524">
        <v>0</v>
      </c>
      <c r="AH485" s="524">
        <v>0</v>
      </c>
      <c r="AI485" s="524">
        <v>0</v>
      </c>
      <c r="AJ485" s="395">
        <v>1</v>
      </c>
      <c r="AK485" s="395">
        <v>0</v>
      </c>
      <c r="AL485" s="395">
        <v>2</v>
      </c>
      <c r="AM485" s="395">
        <v>2</v>
      </c>
      <c r="AN485" s="395">
        <v>0</v>
      </c>
      <c r="AO485" s="525">
        <v>0</v>
      </c>
      <c r="AP485" s="396">
        <v>0</v>
      </c>
      <c r="AQ485" s="526">
        <v>11</v>
      </c>
      <c r="AR485" s="527">
        <v>11</v>
      </c>
      <c r="AS485" s="527">
        <v>11</v>
      </c>
      <c r="AT485" s="527">
        <v>0</v>
      </c>
      <c r="AU485" s="527">
        <v>5</v>
      </c>
      <c r="AV485" s="395">
        <v>1</v>
      </c>
      <c r="AW485" s="395">
        <v>3</v>
      </c>
      <c r="AX485" s="395">
        <v>11</v>
      </c>
      <c r="AY485" s="395">
        <v>2</v>
      </c>
      <c r="AZ485" s="395">
        <v>0</v>
      </c>
      <c r="BA485" s="422"/>
      <c r="BB485" s="422"/>
      <c r="BC485" s="422"/>
      <c r="BD485" s="422"/>
      <c r="BE485" s="422"/>
      <c r="BF485" s="422"/>
      <c r="BG485" s="422"/>
      <c r="BH485" s="422"/>
      <c r="BI485" s="423">
        <f t="shared" si="17"/>
        <v>11</v>
      </c>
      <c r="BJ485" s="422"/>
      <c r="BK485" s="422"/>
      <c r="BL485" s="422"/>
      <c r="BM485" s="422"/>
      <c r="BN485" s="422"/>
      <c r="BO485" s="528">
        <v>3.05</v>
      </c>
      <c r="BP485" s="423">
        <f t="shared" si="18"/>
        <v>11</v>
      </c>
      <c r="BQ485" s="422"/>
      <c r="BR485" s="422"/>
      <c r="BS485" s="422"/>
      <c r="BT485" s="422"/>
      <c r="BU485" s="422"/>
      <c r="BV485" s="422"/>
      <c r="BW485" s="422"/>
      <c r="BX485" s="422"/>
      <c r="BY485" s="422"/>
      <c r="BZ485" s="422"/>
      <c r="CA485" s="422"/>
      <c r="CB485" s="422"/>
      <c r="CC485" s="422"/>
      <c r="CD485" s="422"/>
      <c r="CE485" s="422"/>
      <c r="CF485" s="422"/>
      <c r="CG485" s="547"/>
    </row>
    <row r="486" spans="1:85" ht="16.5" customHeight="1">
      <c r="A486" s="80">
        <v>482</v>
      </c>
      <c r="B486" s="86" t="s">
        <v>1743</v>
      </c>
      <c r="C486" s="88" t="s">
        <v>28</v>
      </c>
      <c r="D486" s="86" t="s">
        <v>2233</v>
      </c>
      <c r="E486" s="86" t="s">
        <v>1697</v>
      </c>
      <c r="F486" s="89" t="s">
        <v>730</v>
      </c>
      <c r="G486" s="90" t="s">
        <v>1744</v>
      </c>
      <c r="I486" s="390" t="s">
        <v>26</v>
      </c>
      <c r="J486" s="390"/>
      <c r="K486" s="88" t="s">
        <v>5123</v>
      </c>
      <c r="L486" s="522">
        <v>2</v>
      </c>
      <c r="M486" s="367">
        <v>1</v>
      </c>
      <c r="N486" s="367">
        <v>1</v>
      </c>
      <c r="O486" s="523">
        <v>6</v>
      </c>
      <c r="P486" s="523">
        <v>2</v>
      </c>
      <c r="Q486" s="523">
        <v>1</v>
      </c>
      <c r="R486" s="523">
        <v>1</v>
      </c>
      <c r="S486" s="523">
        <v>0</v>
      </c>
      <c r="T486" s="523">
        <v>0</v>
      </c>
      <c r="U486" s="524">
        <v>0</v>
      </c>
      <c r="V486" s="524">
        <v>0</v>
      </c>
      <c r="W486" s="524">
        <v>0</v>
      </c>
      <c r="X486" s="524">
        <v>0</v>
      </c>
      <c r="Y486" s="524">
        <v>0</v>
      </c>
      <c r="Z486" s="524">
        <v>0</v>
      </c>
      <c r="AA486" s="524">
        <v>8</v>
      </c>
      <c r="AB486" s="524">
        <v>4</v>
      </c>
      <c r="AC486" s="524">
        <v>0</v>
      </c>
      <c r="AD486" s="524">
        <v>5</v>
      </c>
      <c r="AE486" s="524">
        <v>1</v>
      </c>
      <c r="AF486" s="524">
        <v>0</v>
      </c>
      <c r="AG486" s="524">
        <v>0</v>
      </c>
      <c r="AH486" s="524">
        <v>0</v>
      </c>
      <c r="AI486" s="524">
        <v>0</v>
      </c>
      <c r="AJ486" s="395">
        <v>1</v>
      </c>
      <c r="AK486" s="395">
        <v>0</v>
      </c>
      <c r="AL486" s="395">
        <v>3</v>
      </c>
      <c r="AM486" s="395">
        <v>2</v>
      </c>
      <c r="AN486" s="395">
        <v>0</v>
      </c>
      <c r="AO486" s="525">
        <v>0</v>
      </c>
      <c r="AP486" s="396">
        <v>0</v>
      </c>
      <c r="AQ486" s="526">
        <v>10</v>
      </c>
      <c r="AR486" s="527">
        <v>10</v>
      </c>
      <c r="AS486" s="527">
        <v>10</v>
      </c>
      <c r="AT486" s="527">
        <v>0</v>
      </c>
      <c r="AU486" s="527">
        <v>5</v>
      </c>
      <c r="AV486" s="395">
        <v>1</v>
      </c>
      <c r="AW486" s="395">
        <v>4</v>
      </c>
      <c r="AX486" s="395">
        <v>10</v>
      </c>
      <c r="AY486" s="395">
        <v>2</v>
      </c>
      <c r="AZ486" s="395">
        <v>0</v>
      </c>
      <c r="BA486" s="422"/>
      <c r="BB486" s="422"/>
      <c r="BC486" s="422"/>
      <c r="BD486" s="422"/>
      <c r="BE486" s="422"/>
      <c r="BF486" s="422"/>
      <c r="BG486" s="422"/>
      <c r="BH486" s="422"/>
      <c r="BI486" s="423">
        <f t="shared" si="17"/>
        <v>10</v>
      </c>
      <c r="BJ486" s="422"/>
      <c r="BK486" s="422"/>
      <c r="BL486" s="422"/>
      <c r="BM486" s="422"/>
      <c r="BN486" s="422"/>
      <c r="BO486" s="528">
        <v>3.21</v>
      </c>
      <c r="BP486" s="423">
        <f t="shared" si="18"/>
        <v>10</v>
      </c>
      <c r="BQ486" s="422"/>
      <c r="BR486" s="422"/>
      <c r="BS486" s="422"/>
      <c r="BT486" s="422"/>
      <c r="BU486" s="422"/>
      <c r="BV486" s="422"/>
      <c r="BW486" s="422"/>
      <c r="BX486" s="422"/>
      <c r="BY486" s="422"/>
      <c r="BZ486" s="422"/>
      <c r="CA486" s="422"/>
      <c r="CB486" s="422"/>
      <c r="CC486" s="422"/>
      <c r="CD486" s="422"/>
      <c r="CE486" s="422"/>
      <c r="CF486" s="422"/>
      <c r="CG486" s="547"/>
    </row>
    <row r="487" spans="1:85" ht="16.5" customHeight="1">
      <c r="A487" s="80">
        <v>483</v>
      </c>
      <c r="B487" s="86" t="s">
        <v>1745</v>
      </c>
      <c r="C487" s="88" t="s">
        <v>28</v>
      </c>
      <c r="D487" s="86" t="s">
        <v>2233</v>
      </c>
      <c r="E487" s="86" t="s">
        <v>1697</v>
      </c>
      <c r="F487" s="87" t="s">
        <v>727</v>
      </c>
      <c r="G487" s="90" t="s">
        <v>1746</v>
      </c>
      <c r="I487" s="390" t="s">
        <v>2353</v>
      </c>
      <c r="J487" s="390"/>
      <c r="K487" s="88" t="s">
        <v>5123</v>
      </c>
      <c r="L487" s="522">
        <v>2</v>
      </c>
      <c r="M487" s="367">
        <v>1</v>
      </c>
      <c r="N487" s="367">
        <v>1</v>
      </c>
      <c r="O487" s="523">
        <v>8</v>
      </c>
      <c r="P487" s="523">
        <v>0</v>
      </c>
      <c r="Q487" s="523">
        <v>1</v>
      </c>
      <c r="R487" s="523">
        <v>0</v>
      </c>
      <c r="S487" s="523">
        <v>0</v>
      </c>
      <c r="T487" s="523">
        <v>0</v>
      </c>
      <c r="U487" s="524">
        <v>0</v>
      </c>
      <c r="V487" s="524">
        <v>0</v>
      </c>
      <c r="W487" s="524">
        <v>0</v>
      </c>
      <c r="X487" s="524">
        <v>0</v>
      </c>
      <c r="Y487" s="524">
        <v>0</v>
      </c>
      <c r="Z487" s="524">
        <v>0</v>
      </c>
      <c r="AA487" s="524">
        <v>12</v>
      </c>
      <c r="AB487" s="524">
        <v>0</v>
      </c>
      <c r="AC487" s="524">
        <v>0</v>
      </c>
      <c r="AD487" s="524">
        <v>4</v>
      </c>
      <c r="AE487" s="524">
        <v>0</v>
      </c>
      <c r="AF487" s="524">
        <v>0</v>
      </c>
      <c r="AG487" s="524">
        <v>0</v>
      </c>
      <c r="AH487" s="524">
        <v>0</v>
      </c>
      <c r="AI487" s="524">
        <v>0</v>
      </c>
      <c r="AJ487" s="395">
        <v>1</v>
      </c>
      <c r="AK487" s="395">
        <v>0</v>
      </c>
      <c r="AL487" s="395">
        <v>2</v>
      </c>
      <c r="AM487" s="395">
        <v>2</v>
      </c>
      <c r="AN487" s="395">
        <v>0</v>
      </c>
      <c r="AO487" s="525">
        <v>0</v>
      </c>
      <c r="AP487" s="396">
        <v>0</v>
      </c>
      <c r="AQ487" s="526">
        <v>8</v>
      </c>
      <c r="AR487" s="527">
        <v>8</v>
      </c>
      <c r="AS487" s="527">
        <v>8</v>
      </c>
      <c r="AT487" s="527">
        <v>0</v>
      </c>
      <c r="AU487" s="527">
        <v>7</v>
      </c>
      <c r="AV487" s="395">
        <v>1</v>
      </c>
      <c r="AW487" s="395">
        <v>3</v>
      </c>
      <c r="AX487" s="395">
        <v>8</v>
      </c>
      <c r="AY487" s="395">
        <v>2</v>
      </c>
      <c r="AZ487" s="395">
        <v>0</v>
      </c>
      <c r="BA487" s="422"/>
      <c r="BB487" s="422"/>
      <c r="BC487" s="422"/>
      <c r="BD487" s="422"/>
      <c r="BE487" s="422"/>
      <c r="BF487" s="422"/>
      <c r="BG487" s="422"/>
      <c r="BH487" s="422"/>
      <c r="BI487" s="423">
        <f t="shared" si="17"/>
        <v>8</v>
      </c>
      <c r="BJ487" s="422"/>
      <c r="BK487" s="422"/>
      <c r="BL487" s="422"/>
      <c r="BM487" s="422"/>
      <c r="BN487" s="422"/>
      <c r="BO487" s="528">
        <v>2.81</v>
      </c>
      <c r="BP487" s="423">
        <f t="shared" si="18"/>
        <v>8</v>
      </c>
      <c r="BQ487" s="422"/>
      <c r="BR487" s="422"/>
      <c r="BS487" s="422"/>
      <c r="BT487" s="422"/>
      <c r="BU487" s="422"/>
      <c r="BV487" s="422"/>
      <c r="BW487" s="422"/>
      <c r="BX487" s="422"/>
      <c r="BY487" s="422"/>
      <c r="BZ487" s="422"/>
      <c r="CA487" s="422"/>
      <c r="CB487" s="422"/>
      <c r="CC487" s="422"/>
      <c r="CD487" s="422"/>
      <c r="CE487" s="422"/>
      <c r="CF487" s="422"/>
      <c r="CG487" s="547"/>
    </row>
    <row r="488" spans="1:85" ht="16.5" customHeight="1">
      <c r="A488" s="81">
        <v>484</v>
      </c>
      <c r="B488" s="86" t="s">
        <v>1747</v>
      </c>
      <c r="C488" s="88" t="s">
        <v>28</v>
      </c>
      <c r="D488" s="86" t="s">
        <v>2233</v>
      </c>
      <c r="E488" s="86" t="s">
        <v>1697</v>
      </c>
      <c r="F488" s="87" t="s">
        <v>727</v>
      </c>
      <c r="G488" s="90" t="s">
        <v>1748</v>
      </c>
      <c r="I488" s="390" t="s">
        <v>2353</v>
      </c>
      <c r="J488" s="390"/>
      <c r="K488" s="88" t="s">
        <v>5123</v>
      </c>
      <c r="L488" s="522">
        <v>2</v>
      </c>
      <c r="M488" s="367">
        <v>1</v>
      </c>
      <c r="N488" s="367">
        <v>1</v>
      </c>
      <c r="O488" s="523">
        <v>6</v>
      </c>
      <c r="P488" s="523">
        <v>0</v>
      </c>
      <c r="Q488" s="523">
        <v>1</v>
      </c>
      <c r="R488" s="523">
        <v>1</v>
      </c>
      <c r="S488" s="523">
        <v>0</v>
      </c>
      <c r="T488" s="523">
        <v>0</v>
      </c>
      <c r="U488" s="524">
        <v>0</v>
      </c>
      <c r="V488" s="524">
        <v>0</v>
      </c>
      <c r="W488" s="524">
        <v>0</v>
      </c>
      <c r="X488" s="524">
        <v>0</v>
      </c>
      <c r="Y488" s="524">
        <v>0</v>
      </c>
      <c r="Z488" s="524">
        <v>0</v>
      </c>
      <c r="AA488" s="524">
        <v>8</v>
      </c>
      <c r="AB488" s="524">
        <v>0</v>
      </c>
      <c r="AC488" s="524">
        <v>0</v>
      </c>
      <c r="AD488" s="524">
        <v>6</v>
      </c>
      <c r="AE488" s="524">
        <v>0</v>
      </c>
      <c r="AF488" s="524">
        <v>0</v>
      </c>
      <c r="AG488" s="524">
        <v>0</v>
      </c>
      <c r="AH488" s="524">
        <v>0</v>
      </c>
      <c r="AI488" s="524">
        <v>0</v>
      </c>
      <c r="AJ488" s="395">
        <v>1</v>
      </c>
      <c r="AK488" s="395">
        <v>0</v>
      </c>
      <c r="AL488" s="395">
        <v>3</v>
      </c>
      <c r="AM488" s="395">
        <v>3</v>
      </c>
      <c r="AN488" s="395">
        <v>0</v>
      </c>
      <c r="AO488" s="525">
        <v>0</v>
      </c>
      <c r="AP488" s="396">
        <v>0</v>
      </c>
      <c r="AQ488" s="526">
        <v>8</v>
      </c>
      <c r="AR488" s="527">
        <v>8</v>
      </c>
      <c r="AS488" s="527">
        <v>8</v>
      </c>
      <c r="AT488" s="527">
        <v>0</v>
      </c>
      <c r="AU488" s="527">
        <v>5</v>
      </c>
      <c r="AV488" s="395">
        <v>1</v>
      </c>
      <c r="AW488" s="395">
        <v>4</v>
      </c>
      <c r="AX488" s="395">
        <v>7</v>
      </c>
      <c r="AY488" s="395">
        <v>3</v>
      </c>
      <c r="AZ488" s="395">
        <v>0</v>
      </c>
      <c r="BA488" s="422"/>
      <c r="BB488" s="422"/>
      <c r="BC488" s="422"/>
      <c r="BD488" s="422"/>
      <c r="BE488" s="422"/>
      <c r="BF488" s="422"/>
      <c r="BG488" s="422"/>
      <c r="BH488" s="422"/>
      <c r="BI488" s="423">
        <f t="shared" si="17"/>
        <v>8</v>
      </c>
      <c r="BJ488" s="422"/>
      <c r="BK488" s="422"/>
      <c r="BL488" s="422"/>
      <c r="BM488" s="422"/>
      <c r="BN488" s="422"/>
      <c r="BO488" s="528">
        <v>3.86</v>
      </c>
      <c r="BP488" s="423">
        <f t="shared" si="18"/>
        <v>8</v>
      </c>
      <c r="BQ488" s="422"/>
      <c r="BR488" s="422"/>
      <c r="BS488" s="422"/>
      <c r="BT488" s="422"/>
      <c r="BU488" s="422"/>
      <c r="BV488" s="422"/>
      <c r="BW488" s="422"/>
      <c r="BX488" s="422"/>
      <c r="BY488" s="422"/>
      <c r="BZ488" s="422"/>
      <c r="CA488" s="422"/>
      <c r="CB488" s="422"/>
      <c r="CC488" s="422"/>
      <c r="CD488" s="422"/>
      <c r="CE488" s="422"/>
      <c r="CF488" s="422"/>
      <c r="CG488" s="547"/>
    </row>
    <row r="489" spans="1:85" ht="16.5" customHeight="1">
      <c r="A489" s="80">
        <v>485</v>
      </c>
      <c r="B489" s="86" t="s">
        <v>1749</v>
      </c>
      <c r="C489" s="88" t="s">
        <v>28</v>
      </c>
      <c r="D489" s="86" t="s">
        <v>2233</v>
      </c>
      <c r="E489" s="86" t="s">
        <v>1697</v>
      </c>
      <c r="F489" s="87" t="s">
        <v>727</v>
      </c>
      <c r="G489" s="90" t="s">
        <v>1750</v>
      </c>
      <c r="I489" s="390" t="s">
        <v>2353</v>
      </c>
      <c r="J489" s="390"/>
      <c r="K489" s="88" t="s">
        <v>5123</v>
      </c>
      <c r="L489" s="522">
        <v>2</v>
      </c>
      <c r="M489" s="367">
        <v>1</v>
      </c>
      <c r="N489" s="367">
        <v>1</v>
      </c>
      <c r="O489" s="523">
        <v>5</v>
      </c>
      <c r="P489" s="523">
        <v>0</v>
      </c>
      <c r="Q489" s="523">
        <v>1</v>
      </c>
      <c r="R489" s="523">
        <v>0</v>
      </c>
      <c r="S489" s="523">
        <v>0</v>
      </c>
      <c r="T489" s="523">
        <v>0</v>
      </c>
      <c r="U489" s="524">
        <v>0</v>
      </c>
      <c r="V489" s="524">
        <v>0</v>
      </c>
      <c r="W489" s="524">
        <v>0</v>
      </c>
      <c r="X489" s="524">
        <v>0</v>
      </c>
      <c r="Y489" s="524">
        <v>0</v>
      </c>
      <c r="Z489" s="524">
        <v>0</v>
      </c>
      <c r="AA489" s="524">
        <v>6</v>
      </c>
      <c r="AB489" s="524">
        <v>0</v>
      </c>
      <c r="AC489" s="524">
        <v>0</v>
      </c>
      <c r="AD489" s="524">
        <v>4</v>
      </c>
      <c r="AE489" s="524">
        <v>0</v>
      </c>
      <c r="AF489" s="524">
        <v>0</v>
      </c>
      <c r="AG489" s="524">
        <v>0</v>
      </c>
      <c r="AH489" s="524">
        <v>0</v>
      </c>
      <c r="AI489" s="524">
        <v>0</v>
      </c>
      <c r="AJ489" s="395">
        <v>1</v>
      </c>
      <c r="AK489" s="395">
        <v>0</v>
      </c>
      <c r="AL489" s="395">
        <v>2</v>
      </c>
      <c r="AM489" s="395">
        <v>2</v>
      </c>
      <c r="AN489" s="395">
        <v>0</v>
      </c>
      <c r="AO489" s="525">
        <v>0</v>
      </c>
      <c r="AP489" s="396">
        <v>0</v>
      </c>
      <c r="AQ489" s="526">
        <v>15</v>
      </c>
      <c r="AR489" s="527">
        <v>15</v>
      </c>
      <c r="AS489" s="527">
        <v>13</v>
      </c>
      <c r="AT489" s="527">
        <v>0</v>
      </c>
      <c r="AU489" s="527">
        <v>7</v>
      </c>
      <c r="AV489" s="395">
        <v>1</v>
      </c>
      <c r="AW489" s="395">
        <v>3</v>
      </c>
      <c r="AX489" s="395">
        <v>12</v>
      </c>
      <c r="AY489" s="395">
        <v>3</v>
      </c>
      <c r="AZ489" s="395">
        <v>0</v>
      </c>
      <c r="BA489" s="422"/>
      <c r="BB489" s="422"/>
      <c r="BC489" s="422"/>
      <c r="BD489" s="422"/>
      <c r="BE489" s="422"/>
      <c r="BF489" s="422"/>
      <c r="BG489" s="422"/>
      <c r="BH489" s="422"/>
      <c r="BI489" s="423">
        <f t="shared" si="17"/>
        <v>13</v>
      </c>
      <c r="BJ489" s="422"/>
      <c r="BK489" s="422"/>
      <c r="BL489" s="422"/>
      <c r="BM489" s="422"/>
      <c r="BN489" s="422"/>
      <c r="BO489" s="528">
        <v>4.33</v>
      </c>
      <c r="BP489" s="423">
        <f t="shared" si="18"/>
        <v>13</v>
      </c>
      <c r="BQ489" s="422"/>
      <c r="BR489" s="422"/>
      <c r="BS489" s="422"/>
      <c r="BT489" s="422"/>
      <c r="BU489" s="422"/>
      <c r="BV489" s="422"/>
      <c r="BW489" s="422"/>
      <c r="BX489" s="422"/>
      <c r="BY489" s="422"/>
      <c r="BZ489" s="422"/>
      <c r="CA489" s="422"/>
      <c r="CB489" s="422"/>
      <c r="CC489" s="422"/>
      <c r="CD489" s="422"/>
      <c r="CE489" s="422"/>
      <c r="CF489" s="422"/>
      <c r="CG489" s="547"/>
    </row>
    <row r="490" spans="1:85" ht="16.5" customHeight="1">
      <c r="A490" s="80">
        <v>486</v>
      </c>
      <c r="B490" s="86" t="s">
        <v>1751</v>
      </c>
      <c r="C490" s="88" t="s">
        <v>28</v>
      </c>
      <c r="D490" s="86" t="s">
        <v>2233</v>
      </c>
      <c r="E490" s="86" t="s">
        <v>1697</v>
      </c>
      <c r="F490" s="91" t="s">
        <v>724</v>
      </c>
      <c r="G490" s="90" t="s">
        <v>1752</v>
      </c>
      <c r="I490" s="390" t="s">
        <v>26</v>
      </c>
      <c r="J490" s="390"/>
      <c r="K490" s="88" t="s">
        <v>5123</v>
      </c>
      <c r="L490" s="522">
        <v>2</v>
      </c>
      <c r="M490" s="367">
        <v>1</v>
      </c>
      <c r="N490" s="367">
        <v>1</v>
      </c>
      <c r="O490" s="523">
        <v>12</v>
      </c>
      <c r="P490" s="523">
        <v>13</v>
      </c>
      <c r="Q490" s="523">
        <v>1</v>
      </c>
      <c r="R490" s="523">
        <v>2</v>
      </c>
      <c r="S490" s="523">
        <v>1</v>
      </c>
      <c r="T490" s="523">
        <v>0</v>
      </c>
      <c r="U490" s="524">
        <v>4</v>
      </c>
      <c r="V490" s="524">
        <v>8</v>
      </c>
      <c r="W490" s="524">
        <v>0</v>
      </c>
      <c r="X490" s="524">
        <v>4</v>
      </c>
      <c r="Y490" s="524">
        <v>8</v>
      </c>
      <c r="Z490" s="524">
        <v>0</v>
      </c>
      <c r="AA490" s="524">
        <v>0</v>
      </c>
      <c r="AB490" s="524">
        <v>1</v>
      </c>
      <c r="AC490" s="524">
        <v>0</v>
      </c>
      <c r="AD490" s="524">
        <v>21</v>
      </c>
      <c r="AE490" s="524">
        <v>16</v>
      </c>
      <c r="AF490" s="524">
        <v>0</v>
      </c>
      <c r="AG490" s="524">
        <v>0</v>
      </c>
      <c r="AH490" s="524">
        <v>0</v>
      </c>
      <c r="AI490" s="524">
        <v>0</v>
      </c>
      <c r="AJ490" s="395">
        <v>1</v>
      </c>
      <c r="AK490" s="395">
        <v>0</v>
      </c>
      <c r="AL490" s="395">
        <v>10</v>
      </c>
      <c r="AM490" s="395">
        <v>10</v>
      </c>
      <c r="AN490" s="395">
        <v>0</v>
      </c>
      <c r="AO490" s="525">
        <v>0</v>
      </c>
      <c r="AP490" s="396">
        <v>0</v>
      </c>
      <c r="AQ490" s="526">
        <v>44</v>
      </c>
      <c r="AR490" s="527">
        <v>44</v>
      </c>
      <c r="AS490" s="527">
        <v>44</v>
      </c>
      <c r="AT490" s="527">
        <v>0</v>
      </c>
      <c r="AU490" s="527">
        <v>7</v>
      </c>
      <c r="AV490" s="395">
        <v>1</v>
      </c>
      <c r="AW490" s="395">
        <v>10</v>
      </c>
      <c r="AX490" s="395">
        <v>44</v>
      </c>
      <c r="AY490" s="395">
        <v>2</v>
      </c>
      <c r="AZ490" s="395">
        <v>0</v>
      </c>
      <c r="BA490" s="422"/>
      <c r="BB490" s="422"/>
      <c r="BC490" s="422"/>
      <c r="BD490" s="422"/>
      <c r="BE490" s="422"/>
      <c r="BF490" s="422"/>
      <c r="BG490" s="422"/>
      <c r="BH490" s="422"/>
      <c r="BI490" s="423">
        <f t="shared" si="17"/>
        <v>44</v>
      </c>
      <c r="BJ490" s="422"/>
      <c r="BK490" s="422"/>
      <c r="BL490" s="422"/>
      <c r="BM490" s="422"/>
      <c r="BN490" s="422"/>
      <c r="BO490" s="528">
        <v>6.3</v>
      </c>
      <c r="BP490" s="423">
        <f t="shared" si="18"/>
        <v>44</v>
      </c>
      <c r="BQ490" s="422"/>
      <c r="BR490" s="422"/>
      <c r="BS490" s="422"/>
      <c r="BT490" s="422"/>
      <c r="BU490" s="422"/>
      <c r="BV490" s="422"/>
      <c r="BW490" s="422"/>
      <c r="BX490" s="422"/>
      <c r="BY490" s="422"/>
      <c r="BZ490" s="422"/>
      <c r="CA490" s="422"/>
      <c r="CB490" s="422"/>
      <c r="CC490" s="422"/>
      <c r="CD490" s="422"/>
      <c r="CE490" s="422"/>
      <c r="CF490" s="422"/>
      <c r="CG490" s="547"/>
    </row>
    <row r="491" spans="1:85" ht="16.5" customHeight="1">
      <c r="A491" s="81">
        <v>487</v>
      </c>
      <c r="B491" s="86" t="s">
        <v>1753</v>
      </c>
      <c r="C491" s="88" t="s">
        <v>28</v>
      </c>
      <c r="D491" s="86" t="s">
        <v>2233</v>
      </c>
      <c r="E491" s="86" t="s">
        <v>1697</v>
      </c>
      <c r="F491" s="92" t="s">
        <v>784</v>
      </c>
      <c r="G491" s="90" t="s">
        <v>1754</v>
      </c>
      <c r="I491" s="390" t="s">
        <v>26</v>
      </c>
      <c r="J491" s="390"/>
      <c r="K491" s="88" t="s">
        <v>5123</v>
      </c>
      <c r="L491" s="522">
        <v>1</v>
      </c>
      <c r="M491" s="367">
        <v>1</v>
      </c>
      <c r="N491" s="367">
        <v>1</v>
      </c>
      <c r="O491" s="523">
        <v>12</v>
      </c>
      <c r="P491" s="523">
        <v>10</v>
      </c>
      <c r="Q491" s="523">
        <v>13</v>
      </c>
      <c r="R491" s="523">
        <v>0</v>
      </c>
      <c r="S491" s="523">
        <v>0</v>
      </c>
      <c r="T491" s="523">
        <v>0</v>
      </c>
      <c r="U491" s="524">
        <v>0</v>
      </c>
      <c r="V491" s="524">
        <v>0</v>
      </c>
      <c r="W491" s="524">
        <v>0</v>
      </c>
      <c r="X491" s="524">
        <v>0</v>
      </c>
      <c r="Y491" s="524">
        <v>0</v>
      </c>
      <c r="Z491" s="524">
        <v>0</v>
      </c>
      <c r="AA491" s="524">
        <v>6</v>
      </c>
      <c r="AB491" s="524">
        <v>2</v>
      </c>
      <c r="AC491" s="524">
        <v>4</v>
      </c>
      <c r="AD491" s="524">
        <v>0</v>
      </c>
      <c r="AE491" s="524">
        <v>0</v>
      </c>
      <c r="AF491" s="524">
        <v>0</v>
      </c>
      <c r="AG491" s="524">
        <v>0</v>
      </c>
      <c r="AH491" s="524">
        <v>0</v>
      </c>
      <c r="AI491" s="524">
        <v>0</v>
      </c>
      <c r="AJ491" s="395">
        <v>1</v>
      </c>
      <c r="AK491" s="395">
        <v>0</v>
      </c>
      <c r="AL491" s="395">
        <v>8</v>
      </c>
      <c r="AM491" s="395">
        <v>8</v>
      </c>
      <c r="AN491" s="395">
        <v>0</v>
      </c>
      <c r="AO491" s="525">
        <v>0</v>
      </c>
      <c r="AP491" s="396">
        <v>0</v>
      </c>
      <c r="AQ491" s="526">
        <v>58</v>
      </c>
      <c r="AR491" s="527">
        <v>58</v>
      </c>
      <c r="AS491" s="527">
        <v>58</v>
      </c>
      <c r="AT491" s="527">
        <v>0</v>
      </c>
      <c r="AU491" s="527">
        <v>12</v>
      </c>
      <c r="AV491" s="395">
        <v>1</v>
      </c>
      <c r="AW491" s="395">
        <v>9</v>
      </c>
      <c r="AX491" s="395">
        <v>65</v>
      </c>
      <c r="AY491" s="395">
        <v>2</v>
      </c>
      <c r="AZ491" s="395">
        <v>0</v>
      </c>
      <c r="BA491" s="422"/>
      <c r="BB491" s="422"/>
      <c r="BC491" s="422"/>
      <c r="BD491" s="422"/>
      <c r="BE491" s="422"/>
      <c r="BF491" s="422"/>
      <c r="BG491" s="422"/>
      <c r="BH491" s="422"/>
      <c r="BI491" s="423">
        <f t="shared" si="17"/>
        <v>58</v>
      </c>
      <c r="BJ491" s="422"/>
      <c r="BK491" s="422"/>
      <c r="BL491" s="422"/>
      <c r="BM491" s="422"/>
      <c r="BN491" s="422"/>
      <c r="BO491" s="528">
        <v>3.28</v>
      </c>
      <c r="BP491" s="423">
        <f t="shared" si="18"/>
        <v>58</v>
      </c>
      <c r="BQ491" s="422"/>
      <c r="BR491" s="422"/>
      <c r="BS491" s="422"/>
      <c r="BT491" s="422"/>
      <c r="BU491" s="422"/>
      <c r="BV491" s="422"/>
      <c r="BW491" s="422"/>
      <c r="BX491" s="422"/>
      <c r="BY491" s="422"/>
      <c r="BZ491" s="422"/>
      <c r="CA491" s="422"/>
      <c r="CB491" s="422"/>
      <c r="CC491" s="422"/>
      <c r="CD491" s="422"/>
      <c r="CE491" s="422"/>
      <c r="CF491" s="422"/>
      <c r="CG491" s="547"/>
    </row>
    <row r="492" spans="1:85" ht="16.5" customHeight="1">
      <c r="A492" s="80">
        <v>488</v>
      </c>
      <c r="B492" s="86" t="s">
        <v>1755</v>
      </c>
      <c r="C492" s="88" t="s">
        <v>28</v>
      </c>
      <c r="D492" s="86" t="s">
        <v>2233</v>
      </c>
      <c r="E492" s="86" t="s">
        <v>1697</v>
      </c>
      <c r="F492" s="91" t="s">
        <v>724</v>
      </c>
      <c r="G492" s="90" t="s">
        <v>1756</v>
      </c>
      <c r="I492" s="390" t="s">
        <v>26</v>
      </c>
      <c r="J492" s="390"/>
      <c r="K492" s="88" t="s">
        <v>5123</v>
      </c>
      <c r="L492" s="522">
        <v>2</v>
      </c>
      <c r="M492" s="367">
        <v>1</v>
      </c>
      <c r="N492" s="367">
        <v>1</v>
      </c>
      <c r="O492" s="523">
        <v>16</v>
      </c>
      <c r="P492" s="523">
        <v>4</v>
      </c>
      <c r="Q492" s="523">
        <v>1</v>
      </c>
      <c r="R492" s="523">
        <v>0</v>
      </c>
      <c r="S492" s="523">
        <v>0</v>
      </c>
      <c r="T492" s="523">
        <v>0</v>
      </c>
      <c r="U492" s="524">
        <v>2</v>
      </c>
      <c r="V492" s="524">
        <v>1</v>
      </c>
      <c r="W492" s="524">
        <v>0</v>
      </c>
      <c r="X492" s="524">
        <v>2</v>
      </c>
      <c r="Y492" s="524">
        <v>1</v>
      </c>
      <c r="Z492" s="524">
        <v>0</v>
      </c>
      <c r="AA492" s="524">
        <v>22</v>
      </c>
      <c r="AB492" s="524">
        <v>6</v>
      </c>
      <c r="AC492" s="524">
        <v>0</v>
      </c>
      <c r="AD492" s="524">
        <v>0</v>
      </c>
      <c r="AE492" s="524">
        <v>0</v>
      </c>
      <c r="AF492" s="524">
        <v>0</v>
      </c>
      <c r="AG492" s="524">
        <v>8</v>
      </c>
      <c r="AH492" s="524">
        <v>1</v>
      </c>
      <c r="AI492" s="524">
        <v>0</v>
      </c>
      <c r="AJ492" s="395">
        <v>1</v>
      </c>
      <c r="AK492" s="395">
        <v>0</v>
      </c>
      <c r="AL492" s="395">
        <v>6</v>
      </c>
      <c r="AM492" s="395">
        <v>6</v>
      </c>
      <c r="AN492" s="395">
        <v>0</v>
      </c>
      <c r="AO492" s="525">
        <v>0</v>
      </c>
      <c r="AP492" s="396">
        <v>0</v>
      </c>
      <c r="AQ492" s="526">
        <v>27</v>
      </c>
      <c r="AR492" s="527">
        <v>27</v>
      </c>
      <c r="AS492" s="527">
        <v>27</v>
      </c>
      <c r="AT492" s="527">
        <v>0</v>
      </c>
      <c r="AU492" s="527">
        <v>6</v>
      </c>
      <c r="AV492" s="395">
        <v>1</v>
      </c>
      <c r="AW492" s="395">
        <v>7</v>
      </c>
      <c r="AX492" s="395">
        <v>27</v>
      </c>
      <c r="AY492" s="395">
        <v>2</v>
      </c>
      <c r="AZ492" s="395">
        <v>0</v>
      </c>
      <c r="BA492" s="422"/>
      <c r="BB492" s="422"/>
      <c r="BC492" s="422"/>
      <c r="BD492" s="422"/>
      <c r="BE492" s="422"/>
      <c r="BF492" s="422"/>
      <c r="BG492" s="422"/>
      <c r="BH492" s="422"/>
      <c r="BI492" s="423">
        <f t="shared" si="17"/>
        <v>27</v>
      </c>
      <c r="BJ492" s="422"/>
      <c r="BK492" s="422"/>
      <c r="BL492" s="422"/>
      <c r="BM492" s="422"/>
      <c r="BN492" s="422"/>
      <c r="BO492" s="528">
        <v>5.82</v>
      </c>
      <c r="BP492" s="423">
        <f t="shared" si="18"/>
        <v>27</v>
      </c>
      <c r="BQ492" s="422"/>
      <c r="BR492" s="422"/>
      <c r="BS492" s="422"/>
      <c r="BT492" s="422"/>
      <c r="BU492" s="422"/>
      <c r="BV492" s="422"/>
      <c r="BW492" s="422"/>
      <c r="BX492" s="422"/>
      <c r="BY492" s="422"/>
      <c r="BZ492" s="422"/>
      <c r="CA492" s="422"/>
      <c r="CB492" s="422"/>
      <c r="CC492" s="422"/>
      <c r="CD492" s="422"/>
      <c r="CE492" s="422"/>
      <c r="CF492" s="422"/>
      <c r="CG492" s="547"/>
    </row>
    <row r="493" spans="1:85" ht="16.5" customHeight="1">
      <c r="A493" s="80">
        <v>489</v>
      </c>
      <c r="B493" s="86" t="s">
        <v>1757</v>
      </c>
      <c r="C493" s="88" t="s">
        <v>28</v>
      </c>
      <c r="D493" s="86" t="s">
        <v>2233</v>
      </c>
      <c r="E493" s="86" t="s">
        <v>1697</v>
      </c>
      <c r="F493" s="89" t="s">
        <v>730</v>
      </c>
      <c r="G493" s="90" t="s">
        <v>1758</v>
      </c>
      <c r="I493" s="390" t="s">
        <v>26</v>
      </c>
      <c r="J493" s="390"/>
      <c r="K493" s="88" t="s">
        <v>5123</v>
      </c>
      <c r="L493" s="522">
        <v>2</v>
      </c>
      <c r="M493" s="367">
        <v>1</v>
      </c>
      <c r="N493" s="367">
        <v>1</v>
      </c>
      <c r="O493" s="523">
        <v>8</v>
      </c>
      <c r="P493" s="523">
        <v>2</v>
      </c>
      <c r="Q493" s="523">
        <v>1</v>
      </c>
      <c r="R493" s="523">
        <v>6</v>
      </c>
      <c r="S493" s="523">
        <v>2</v>
      </c>
      <c r="T493" s="523">
        <v>0</v>
      </c>
      <c r="U493" s="524">
        <v>0</v>
      </c>
      <c r="V493" s="524">
        <v>0</v>
      </c>
      <c r="W493" s="524">
        <v>0</v>
      </c>
      <c r="X493" s="524">
        <v>0</v>
      </c>
      <c r="Y493" s="524">
        <v>0</v>
      </c>
      <c r="Z493" s="524">
        <v>0</v>
      </c>
      <c r="AA493" s="524">
        <v>6</v>
      </c>
      <c r="AB493" s="524">
        <v>2</v>
      </c>
      <c r="AC493" s="524">
        <v>0</v>
      </c>
      <c r="AD493" s="524">
        <v>22</v>
      </c>
      <c r="AE493" s="524">
        <v>6</v>
      </c>
      <c r="AF493" s="524">
        <v>0</v>
      </c>
      <c r="AG493" s="524">
        <v>0</v>
      </c>
      <c r="AH493" s="524">
        <v>0</v>
      </c>
      <c r="AI493" s="524">
        <v>0</v>
      </c>
      <c r="AJ493" s="395">
        <v>1</v>
      </c>
      <c r="AK493" s="395">
        <v>0</v>
      </c>
      <c r="AL493" s="395">
        <v>4</v>
      </c>
      <c r="AM493" s="395">
        <v>4</v>
      </c>
      <c r="AN493" s="395">
        <v>0</v>
      </c>
      <c r="AO493" s="525">
        <v>0</v>
      </c>
      <c r="AP493" s="396">
        <v>0</v>
      </c>
      <c r="AQ493" s="526">
        <v>34</v>
      </c>
      <c r="AR493" s="527">
        <v>34</v>
      </c>
      <c r="AS493" s="527">
        <v>34</v>
      </c>
      <c r="AT493" s="527">
        <v>0</v>
      </c>
      <c r="AU493" s="527">
        <v>11</v>
      </c>
      <c r="AV493" s="395">
        <v>1</v>
      </c>
      <c r="AW493" s="395">
        <v>5</v>
      </c>
      <c r="AX493" s="395">
        <v>34</v>
      </c>
      <c r="AY493" s="395">
        <v>2</v>
      </c>
      <c r="AZ493" s="395">
        <v>0</v>
      </c>
      <c r="BA493" s="422"/>
      <c r="BB493" s="422"/>
      <c r="BC493" s="422"/>
      <c r="BD493" s="422"/>
      <c r="BE493" s="422"/>
      <c r="BF493" s="422"/>
      <c r="BG493" s="422"/>
      <c r="BH493" s="422"/>
      <c r="BI493" s="423">
        <f t="shared" si="17"/>
        <v>34</v>
      </c>
      <c r="BJ493" s="422"/>
      <c r="BK493" s="422"/>
      <c r="BL493" s="422"/>
      <c r="BM493" s="422"/>
      <c r="BN493" s="422"/>
      <c r="BO493" s="528">
        <v>4.88</v>
      </c>
      <c r="BP493" s="423">
        <f t="shared" si="18"/>
        <v>34</v>
      </c>
      <c r="BQ493" s="422"/>
      <c r="BR493" s="422"/>
      <c r="BS493" s="422"/>
      <c r="BT493" s="422"/>
      <c r="BU493" s="422"/>
      <c r="BV493" s="422"/>
      <c r="BW493" s="422"/>
      <c r="BX493" s="422"/>
      <c r="BY493" s="422"/>
      <c r="BZ493" s="422"/>
      <c r="CA493" s="422"/>
      <c r="CB493" s="422"/>
      <c r="CC493" s="422"/>
      <c r="CD493" s="422"/>
      <c r="CE493" s="422"/>
      <c r="CF493" s="422"/>
      <c r="CG493" s="547"/>
    </row>
    <row r="494" spans="1:85" ht="16.5" customHeight="1">
      <c r="A494" s="81">
        <v>490</v>
      </c>
      <c r="B494" s="86" t="s">
        <v>1759</v>
      </c>
      <c r="C494" s="88" t="s">
        <v>28</v>
      </c>
      <c r="D494" s="86" t="s">
        <v>2233</v>
      </c>
      <c r="E494" s="86" t="s">
        <v>1697</v>
      </c>
      <c r="F494" s="91" t="s">
        <v>724</v>
      </c>
      <c r="G494" s="90" t="s">
        <v>1760</v>
      </c>
      <c r="I494" s="390" t="s">
        <v>26</v>
      </c>
      <c r="J494" s="390"/>
      <c r="K494" s="88" t="s">
        <v>5123</v>
      </c>
      <c r="L494" s="522">
        <v>2</v>
      </c>
      <c r="M494" s="367">
        <v>1</v>
      </c>
      <c r="N494" s="367">
        <v>1</v>
      </c>
      <c r="O494" s="523">
        <v>8</v>
      </c>
      <c r="P494" s="523">
        <v>18</v>
      </c>
      <c r="Q494" s="523">
        <v>1</v>
      </c>
      <c r="R494" s="523">
        <v>2</v>
      </c>
      <c r="S494" s="523">
        <v>0</v>
      </c>
      <c r="T494" s="523">
        <v>0</v>
      </c>
      <c r="U494" s="524">
        <v>4</v>
      </c>
      <c r="V494" s="524">
        <v>0</v>
      </c>
      <c r="W494" s="524">
        <v>0</v>
      </c>
      <c r="X494" s="524">
        <v>4</v>
      </c>
      <c r="Y494" s="524">
        <v>0</v>
      </c>
      <c r="Z494" s="524">
        <v>0</v>
      </c>
      <c r="AA494" s="524">
        <v>4</v>
      </c>
      <c r="AB494" s="524">
        <v>2</v>
      </c>
      <c r="AC494" s="524">
        <v>0</v>
      </c>
      <c r="AD494" s="524">
        <v>16</v>
      </c>
      <c r="AE494" s="524">
        <v>34</v>
      </c>
      <c r="AF494" s="524">
        <v>0</v>
      </c>
      <c r="AG494" s="524">
        <v>0</v>
      </c>
      <c r="AH494" s="524">
        <v>0</v>
      </c>
      <c r="AI494" s="524">
        <v>0</v>
      </c>
      <c r="AJ494" s="395">
        <v>1</v>
      </c>
      <c r="AK494" s="395">
        <v>0</v>
      </c>
      <c r="AL494" s="395">
        <v>6</v>
      </c>
      <c r="AM494" s="395">
        <v>6</v>
      </c>
      <c r="AN494" s="395">
        <v>0</v>
      </c>
      <c r="AO494" s="525">
        <v>0</v>
      </c>
      <c r="AP494" s="396">
        <v>0</v>
      </c>
      <c r="AQ494" s="526">
        <v>28</v>
      </c>
      <c r="AR494" s="527">
        <v>28</v>
      </c>
      <c r="AS494" s="527">
        <v>28</v>
      </c>
      <c r="AT494" s="527">
        <v>0</v>
      </c>
      <c r="AU494" s="527">
        <v>11</v>
      </c>
      <c r="AV494" s="395">
        <v>1</v>
      </c>
      <c r="AW494" s="395">
        <v>7</v>
      </c>
      <c r="AX494" s="395">
        <v>28</v>
      </c>
      <c r="AY494" s="395">
        <v>2</v>
      </c>
      <c r="AZ494" s="395">
        <v>0</v>
      </c>
      <c r="BA494" s="422"/>
      <c r="BB494" s="422"/>
      <c r="BC494" s="422"/>
      <c r="BD494" s="422"/>
      <c r="BE494" s="422"/>
      <c r="BF494" s="422"/>
      <c r="BG494" s="422"/>
      <c r="BH494" s="422"/>
      <c r="BI494" s="423">
        <f t="shared" si="17"/>
        <v>28</v>
      </c>
      <c r="BJ494" s="422"/>
      <c r="BK494" s="422"/>
      <c r="BL494" s="422"/>
      <c r="BM494" s="422"/>
      <c r="BN494" s="422"/>
      <c r="BO494" s="528">
        <v>6.77</v>
      </c>
      <c r="BP494" s="423">
        <f t="shared" si="18"/>
        <v>28</v>
      </c>
      <c r="BQ494" s="422"/>
      <c r="BR494" s="422"/>
      <c r="BS494" s="422"/>
      <c r="BT494" s="422"/>
      <c r="BU494" s="422"/>
      <c r="BV494" s="422"/>
      <c r="BW494" s="422"/>
      <c r="BX494" s="422"/>
      <c r="BY494" s="422"/>
      <c r="BZ494" s="422"/>
      <c r="CA494" s="422"/>
      <c r="CB494" s="422"/>
      <c r="CC494" s="422"/>
      <c r="CD494" s="422"/>
      <c r="CE494" s="422"/>
      <c r="CF494" s="422"/>
      <c r="CG494" s="547"/>
    </row>
    <row r="495" spans="1:85" ht="16.5" customHeight="1">
      <c r="A495" s="80">
        <v>491</v>
      </c>
      <c r="B495" s="86" t="s">
        <v>1779</v>
      </c>
      <c r="C495" s="88" t="s">
        <v>28</v>
      </c>
      <c r="D495" s="86" t="s">
        <v>2233</v>
      </c>
      <c r="E495" s="86" t="s">
        <v>1697</v>
      </c>
      <c r="F495" s="91" t="s">
        <v>724</v>
      </c>
      <c r="G495" s="98" t="s">
        <v>1780</v>
      </c>
      <c r="H495" s="510"/>
      <c r="I495" s="390" t="s">
        <v>26</v>
      </c>
      <c r="J495" s="390"/>
      <c r="K495" s="88" t="s">
        <v>5123</v>
      </c>
      <c r="L495" s="522">
        <v>2</v>
      </c>
      <c r="M495" s="367">
        <v>1</v>
      </c>
      <c r="N495" s="367">
        <v>1</v>
      </c>
      <c r="O495" s="523">
        <v>9</v>
      </c>
      <c r="P495" s="523">
        <v>2</v>
      </c>
      <c r="Q495" s="523">
        <v>1</v>
      </c>
      <c r="R495" s="523">
        <v>3</v>
      </c>
      <c r="S495" s="523">
        <v>2</v>
      </c>
      <c r="T495" s="523">
        <v>0</v>
      </c>
      <c r="U495" s="524">
        <v>3</v>
      </c>
      <c r="V495" s="524">
        <v>0</v>
      </c>
      <c r="W495" s="524">
        <v>0</v>
      </c>
      <c r="X495" s="524">
        <v>3</v>
      </c>
      <c r="Y495" s="524">
        <v>0</v>
      </c>
      <c r="Z495" s="524">
        <v>0</v>
      </c>
      <c r="AA495" s="524">
        <v>8</v>
      </c>
      <c r="AB495" s="524">
        <v>0</v>
      </c>
      <c r="AC495" s="524">
        <v>0</v>
      </c>
      <c r="AD495" s="524">
        <v>11</v>
      </c>
      <c r="AE495" s="524">
        <v>9</v>
      </c>
      <c r="AF495" s="524">
        <v>0</v>
      </c>
      <c r="AG495" s="524">
        <v>0</v>
      </c>
      <c r="AH495" s="524">
        <v>0</v>
      </c>
      <c r="AI495" s="524">
        <v>0</v>
      </c>
      <c r="AJ495" s="395">
        <v>1</v>
      </c>
      <c r="AK495" s="395">
        <v>0</v>
      </c>
      <c r="AL495" s="395">
        <v>8</v>
      </c>
      <c r="AM495" s="395">
        <v>5</v>
      </c>
      <c r="AN495" s="395">
        <v>0</v>
      </c>
      <c r="AO495" s="525">
        <v>0</v>
      </c>
      <c r="AP495" s="396">
        <v>0</v>
      </c>
      <c r="AQ495" s="526">
        <v>39</v>
      </c>
      <c r="AR495" s="527">
        <v>45</v>
      </c>
      <c r="AS495" s="527">
        <v>33</v>
      </c>
      <c r="AT495" s="527">
        <v>0</v>
      </c>
      <c r="AU495" s="527">
        <v>9</v>
      </c>
      <c r="AV495" s="395">
        <v>3</v>
      </c>
      <c r="AW495" s="395">
        <v>10</v>
      </c>
      <c r="AX495" s="395">
        <v>35</v>
      </c>
      <c r="AY495" s="395">
        <v>2</v>
      </c>
      <c r="AZ495" s="395">
        <v>0</v>
      </c>
      <c r="BA495" s="422"/>
      <c r="BB495" s="422"/>
      <c r="BC495" s="422"/>
      <c r="BD495" s="422"/>
      <c r="BE495" s="422"/>
      <c r="BF495" s="422"/>
      <c r="BG495" s="422"/>
      <c r="BH495" s="422"/>
      <c r="BI495" s="423">
        <f t="shared" si="17"/>
        <v>33</v>
      </c>
      <c r="BJ495" s="422"/>
      <c r="BK495" s="422"/>
      <c r="BL495" s="422"/>
      <c r="BM495" s="422"/>
      <c r="BN495" s="422"/>
      <c r="BO495" s="528">
        <v>3.11</v>
      </c>
      <c r="BP495" s="423">
        <f t="shared" si="18"/>
        <v>33</v>
      </c>
      <c r="BQ495" s="422"/>
      <c r="BR495" s="422"/>
      <c r="BS495" s="422"/>
      <c r="BT495" s="422"/>
      <c r="BU495" s="422"/>
      <c r="BV495" s="422"/>
      <c r="BW495" s="422"/>
      <c r="BX495" s="422"/>
      <c r="BY495" s="422"/>
      <c r="BZ495" s="422"/>
      <c r="CA495" s="422"/>
      <c r="CB495" s="422"/>
      <c r="CC495" s="422"/>
      <c r="CD495" s="422"/>
      <c r="CE495" s="422"/>
      <c r="CF495" s="422"/>
      <c r="CG495" s="547"/>
    </row>
    <row r="496" spans="1:85" ht="16.5" customHeight="1">
      <c r="A496" s="80">
        <v>492</v>
      </c>
      <c r="B496" s="86" t="s">
        <v>1761</v>
      </c>
      <c r="C496" s="88" t="s">
        <v>28</v>
      </c>
      <c r="D496" s="86" t="s">
        <v>2233</v>
      </c>
      <c r="E496" s="86" t="s">
        <v>1697</v>
      </c>
      <c r="F496" s="87" t="s">
        <v>727</v>
      </c>
      <c r="G496" s="90" t="s">
        <v>1762</v>
      </c>
      <c r="I496" s="390" t="s">
        <v>4621</v>
      </c>
      <c r="J496" s="390"/>
      <c r="K496" s="88" t="s">
        <v>5123</v>
      </c>
      <c r="L496" s="522">
        <v>2</v>
      </c>
      <c r="M496" s="367">
        <v>1</v>
      </c>
      <c r="N496" s="367">
        <v>1</v>
      </c>
      <c r="O496" s="523">
        <v>11</v>
      </c>
      <c r="P496" s="523">
        <v>3</v>
      </c>
      <c r="Q496" s="523">
        <v>1</v>
      </c>
      <c r="R496" s="523">
        <v>2</v>
      </c>
      <c r="S496" s="523">
        <v>1</v>
      </c>
      <c r="T496" s="523">
        <v>0</v>
      </c>
      <c r="U496" s="524">
        <v>0</v>
      </c>
      <c r="V496" s="524">
        <v>0</v>
      </c>
      <c r="W496" s="524">
        <v>0</v>
      </c>
      <c r="X496" s="524">
        <v>0</v>
      </c>
      <c r="Y496" s="524">
        <v>0</v>
      </c>
      <c r="Z496" s="524">
        <v>0</v>
      </c>
      <c r="AA496" s="524">
        <v>3</v>
      </c>
      <c r="AB496" s="524">
        <v>4</v>
      </c>
      <c r="AC496" s="524">
        <v>0</v>
      </c>
      <c r="AD496" s="524">
        <v>24</v>
      </c>
      <c r="AE496" s="524">
        <v>5</v>
      </c>
      <c r="AF496" s="524">
        <v>0</v>
      </c>
      <c r="AG496" s="524">
        <v>0</v>
      </c>
      <c r="AH496" s="524">
        <v>0</v>
      </c>
      <c r="AI496" s="524">
        <v>0</v>
      </c>
      <c r="AJ496" s="395">
        <v>1</v>
      </c>
      <c r="AK496" s="395">
        <v>0</v>
      </c>
      <c r="AL496" s="395">
        <v>4</v>
      </c>
      <c r="AM496" s="395">
        <v>4</v>
      </c>
      <c r="AN496" s="395">
        <v>0</v>
      </c>
      <c r="AO496" s="525">
        <v>0</v>
      </c>
      <c r="AP496" s="396">
        <v>0</v>
      </c>
      <c r="AQ496" s="526">
        <v>16</v>
      </c>
      <c r="AR496" s="527">
        <v>16</v>
      </c>
      <c r="AS496" s="527">
        <v>16</v>
      </c>
      <c r="AT496" s="527">
        <v>0</v>
      </c>
      <c r="AU496" s="527">
        <v>6</v>
      </c>
      <c r="AV496" s="395">
        <v>1</v>
      </c>
      <c r="AW496" s="395">
        <v>5</v>
      </c>
      <c r="AX496" s="395">
        <v>16</v>
      </c>
      <c r="AY496" s="395">
        <v>2</v>
      </c>
      <c r="AZ496" s="395">
        <v>0</v>
      </c>
      <c r="BA496" s="422"/>
      <c r="BB496" s="422"/>
      <c r="BC496" s="422"/>
      <c r="BD496" s="422"/>
      <c r="BE496" s="422"/>
      <c r="BF496" s="422"/>
      <c r="BG496" s="422"/>
      <c r="BH496" s="422"/>
      <c r="BI496" s="423">
        <f t="shared" si="17"/>
        <v>16</v>
      </c>
      <c r="BJ496" s="422"/>
      <c r="BK496" s="422"/>
      <c r="BL496" s="422"/>
      <c r="BM496" s="422"/>
      <c r="BN496" s="422"/>
      <c r="BO496" s="528">
        <v>1.88</v>
      </c>
      <c r="BP496" s="423">
        <f t="shared" si="18"/>
        <v>16</v>
      </c>
      <c r="BQ496" s="422"/>
      <c r="BR496" s="422"/>
      <c r="BS496" s="422"/>
      <c r="BT496" s="422"/>
      <c r="BU496" s="422"/>
      <c r="BV496" s="422"/>
      <c r="BW496" s="422"/>
      <c r="BX496" s="422"/>
      <c r="BY496" s="422"/>
      <c r="BZ496" s="422"/>
      <c r="CA496" s="422"/>
      <c r="CB496" s="422"/>
      <c r="CC496" s="422"/>
      <c r="CD496" s="422"/>
      <c r="CE496" s="422"/>
      <c r="CF496" s="422"/>
      <c r="CG496" s="547"/>
    </row>
    <row r="497" spans="1:85" ht="16.5" customHeight="1">
      <c r="A497" s="81">
        <v>493</v>
      </c>
      <c r="B497" s="86" t="s">
        <v>1763</v>
      </c>
      <c r="C497" s="88" t="s">
        <v>28</v>
      </c>
      <c r="D497" s="86" t="s">
        <v>2233</v>
      </c>
      <c r="E497" s="86" t="s">
        <v>1697</v>
      </c>
      <c r="F497" s="89" t="s">
        <v>730</v>
      </c>
      <c r="G497" s="90" t="s">
        <v>1764</v>
      </c>
      <c r="I497" s="390" t="s">
        <v>26</v>
      </c>
      <c r="J497" s="390"/>
      <c r="K497" s="88" t="s">
        <v>5123</v>
      </c>
      <c r="L497" s="522">
        <v>2</v>
      </c>
      <c r="M497" s="367">
        <v>1</v>
      </c>
      <c r="N497" s="367">
        <v>1</v>
      </c>
      <c r="O497" s="523">
        <v>9</v>
      </c>
      <c r="P497" s="523">
        <v>2</v>
      </c>
      <c r="Q497" s="523">
        <v>1</v>
      </c>
      <c r="R497" s="523">
        <v>0</v>
      </c>
      <c r="S497" s="523">
        <v>0</v>
      </c>
      <c r="T497" s="523">
        <v>0</v>
      </c>
      <c r="U497" s="524">
        <v>0</v>
      </c>
      <c r="V497" s="524">
        <v>0</v>
      </c>
      <c r="W497" s="524">
        <v>0</v>
      </c>
      <c r="X497" s="524">
        <v>0</v>
      </c>
      <c r="Y497" s="524">
        <v>0</v>
      </c>
      <c r="Z497" s="524">
        <v>0</v>
      </c>
      <c r="AA497" s="524">
        <v>6</v>
      </c>
      <c r="AB497" s="524">
        <v>2</v>
      </c>
      <c r="AC497" s="524">
        <v>0</v>
      </c>
      <c r="AD497" s="524">
        <v>11</v>
      </c>
      <c r="AE497" s="524">
        <v>4</v>
      </c>
      <c r="AF497" s="524">
        <v>0</v>
      </c>
      <c r="AG497" s="524">
        <v>0</v>
      </c>
      <c r="AH497" s="524">
        <v>0</v>
      </c>
      <c r="AI497" s="524">
        <v>0</v>
      </c>
      <c r="AJ497" s="395">
        <v>1</v>
      </c>
      <c r="AK497" s="395">
        <v>0</v>
      </c>
      <c r="AL497" s="395">
        <v>6</v>
      </c>
      <c r="AM497" s="395">
        <v>6</v>
      </c>
      <c r="AN497" s="395">
        <v>0</v>
      </c>
      <c r="AO497" s="525">
        <v>0</v>
      </c>
      <c r="AP497" s="396">
        <v>0</v>
      </c>
      <c r="AQ497" s="526">
        <v>33</v>
      </c>
      <c r="AR497" s="527">
        <v>33</v>
      </c>
      <c r="AS497" s="527">
        <v>33</v>
      </c>
      <c r="AT497" s="527">
        <v>0</v>
      </c>
      <c r="AU497" s="527">
        <v>9</v>
      </c>
      <c r="AV497" s="395">
        <v>1</v>
      </c>
      <c r="AW497" s="395">
        <v>7</v>
      </c>
      <c r="AX497" s="395">
        <v>33</v>
      </c>
      <c r="AY497" s="395">
        <v>2</v>
      </c>
      <c r="AZ497" s="395">
        <v>0</v>
      </c>
      <c r="BA497" s="422"/>
      <c r="BB497" s="422"/>
      <c r="BC497" s="422"/>
      <c r="BD497" s="422"/>
      <c r="BE497" s="422"/>
      <c r="BF497" s="422"/>
      <c r="BG497" s="422"/>
      <c r="BH497" s="422"/>
      <c r="BI497" s="423">
        <f t="shared" si="17"/>
        <v>33</v>
      </c>
      <c r="BJ497" s="422"/>
      <c r="BK497" s="422"/>
      <c r="BL497" s="422"/>
      <c r="BM497" s="422"/>
      <c r="BN497" s="422"/>
      <c r="BO497" s="528">
        <v>4.7</v>
      </c>
      <c r="BP497" s="423">
        <f t="shared" si="18"/>
        <v>33</v>
      </c>
      <c r="BQ497" s="422"/>
      <c r="BR497" s="422"/>
      <c r="BS497" s="422"/>
      <c r="BT497" s="422"/>
      <c r="BU497" s="422"/>
      <c r="BV497" s="422"/>
      <c r="BW497" s="422"/>
      <c r="BX497" s="422"/>
      <c r="BY497" s="422"/>
      <c r="BZ497" s="422"/>
      <c r="CA497" s="422"/>
      <c r="CB497" s="422"/>
      <c r="CC497" s="422"/>
      <c r="CD497" s="422"/>
      <c r="CE497" s="422"/>
      <c r="CF497" s="422"/>
      <c r="CG497" s="547"/>
    </row>
    <row r="498" spans="1:85" ht="16.5" customHeight="1">
      <c r="A498" s="80">
        <v>494</v>
      </c>
      <c r="B498" s="86" t="s">
        <v>1765</v>
      </c>
      <c r="C498" s="88" t="s">
        <v>28</v>
      </c>
      <c r="D498" s="86" t="s">
        <v>2233</v>
      </c>
      <c r="E498" s="86" t="s">
        <v>1697</v>
      </c>
      <c r="F498" s="87" t="s">
        <v>727</v>
      </c>
      <c r="G498" s="90" t="s">
        <v>1766</v>
      </c>
      <c r="I498" s="390" t="s">
        <v>26</v>
      </c>
      <c r="J498" s="390"/>
      <c r="K498" s="88" t="s">
        <v>5123</v>
      </c>
      <c r="L498" s="522">
        <v>2</v>
      </c>
      <c r="M498" s="367">
        <v>1</v>
      </c>
      <c r="N498" s="367">
        <v>1</v>
      </c>
      <c r="O498" s="523">
        <v>3</v>
      </c>
      <c r="P498" s="523">
        <v>0</v>
      </c>
      <c r="Q498" s="523">
        <v>1</v>
      </c>
      <c r="R498" s="523">
        <v>3</v>
      </c>
      <c r="S498" s="523">
        <v>0</v>
      </c>
      <c r="T498" s="523">
        <v>0</v>
      </c>
      <c r="U498" s="524">
        <v>0</v>
      </c>
      <c r="V498" s="524">
        <v>0</v>
      </c>
      <c r="W498" s="524">
        <v>0</v>
      </c>
      <c r="X498" s="524">
        <v>0</v>
      </c>
      <c r="Y498" s="524">
        <v>0</v>
      </c>
      <c r="Z498" s="524">
        <v>0</v>
      </c>
      <c r="AA498" s="524">
        <v>10</v>
      </c>
      <c r="AB498" s="524">
        <v>0</v>
      </c>
      <c r="AC498" s="524">
        <v>0</v>
      </c>
      <c r="AD498" s="524">
        <v>3</v>
      </c>
      <c r="AE498" s="524">
        <v>0</v>
      </c>
      <c r="AF498" s="524">
        <v>0</v>
      </c>
      <c r="AG498" s="524">
        <v>0</v>
      </c>
      <c r="AH498" s="524">
        <v>0</v>
      </c>
      <c r="AI498" s="524">
        <v>0</v>
      </c>
      <c r="AJ498" s="395">
        <v>1</v>
      </c>
      <c r="AK498" s="395">
        <v>0</v>
      </c>
      <c r="AL498" s="395">
        <v>5</v>
      </c>
      <c r="AM498" s="395">
        <v>5</v>
      </c>
      <c r="AN498" s="395">
        <v>0</v>
      </c>
      <c r="AO498" s="525">
        <v>0</v>
      </c>
      <c r="AP498" s="396">
        <v>0</v>
      </c>
      <c r="AQ498" s="526">
        <v>22</v>
      </c>
      <c r="AR498" s="527">
        <v>22</v>
      </c>
      <c r="AS498" s="527">
        <v>22</v>
      </c>
      <c r="AT498" s="527">
        <v>0</v>
      </c>
      <c r="AU498" s="527">
        <v>9</v>
      </c>
      <c r="AV498" s="395">
        <v>1</v>
      </c>
      <c r="AW498" s="395">
        <v>6</v>
      </c>
      <c r="AX498" s="395">
        <v>22</v>
      </c>
      <c r="AY498" s="395">
        <v>2</v>
      </c>
      <c r="AZ498" s="395">
        <v>0</v>
      </c>
      <c r="BA498" s="422"/>
      <c r="BB498" s="422"/>
      <c r="BC498" s="422"/>
      <c r="BD498" s="422"/>
      <c r="BE498" s="422"/>
      <c r="BF498" s="422"/>
      <c r="BG498" s="422"/>
      <c r="BH498" s="422"/>
      <c r="BI498" s="423">
        <f t="shared" si="17"/>
        <v>22</v>
      </c>
      <c r="BJ498" s="422"/>
      <c r="BK498" s="422"/>
      <c r="BL498" s="422"/>
      <c r="BM498" s="422"/>
      <c r="BN498" s="422"/>
      <c r="BO498" s="528">
        <v>5.78</v>
      </c>
      <c r="BP498" s="423">
        <f t="shared" si="18"/>
        <v>22</v>
      </c>
      <c r="BQ498" s="422"/>
      <c r="BR498" s="422"/>
      <c r="BS498" s="422"/>
      <c r="BT498" s="422"/>
      <c r="BU498" s="422"/>
      <c r="BV498" s="422"/>
      <c r="BW498" s="422"/>
      <c r="BX498" s="422"/>
      <c r="BY498" s="422"/>
      <c r="BZ498" s="422"/>
      <c r="CA498" s="422"/>
      <c r="CB498" s="422"/>
      <c r="CC498" s="422"/>
      <c r="CD498" s="422"/>
      <c r="CE498" s="422"/>
      <c r="CF498" s="422"/>
      <c r="CG498" s="547"/>
    </row>
    <row r="499" spans="1:85" ht="16.5" customHeight="1">
      <c r="A499" s="80">
        <v>495</v>
      </c>
      <c r="B499" s="86" t="s">
        <v>1767</v>
      </c>
      <c r="C499" s="88" t="s">
        <v>28</v>
      </c>
      <c r="D499" s="86" t="s">
        <v>2233</v>
      </c>
      <c r="E499" s="86" t="s">
        <v>1697</v>
      </c>
      <c r="F499" s="87" t="s">
        <v>727</v>
      </c>
      <c r="G499" s="90" t="s">
        <v>1768</v>
      </c>
      <c r="I499" s="390" t="s">
        <v>2353</v>
      </c>
      <c r="J499" s="390"/>
      <c r="K499" s="88" t="s">
        <v>5123</v>
      </c>
      <c r="L499" s="522">
        <v>2</v>
      </c>
      <c r="M499" s="367">
        <v>1</v>
      </c>
      <c r="N499" s="367">
        <v>1</v>
      </c>
      <c r="O499" s="523">
        <v>4</v>
      </c>
      <c r="P499" s="523">
        <v>2</v>
      </c>
      <c r="Q499" s="523">
        <v>2</v>
      </c>
      <c r="R499" s="523">
        <v>0</v>
      </c>
      <c r="S499" s="523">
        <v>0</v>
      </c>
      <c r="T499" s="523">
        <v>1</v>
      </c>
      <c r="U499" s="524">
        <v>0</v>
      </c>
      <c r="V499" s="524">
        <v>0</v>
      </c>
      <c r="W499" s="524">
        <v>0</v>
      </c>
      <c r="X499" s="524">
        <v>0</v>
      </c>
      <c r="Y499" s="524">
        <v>0</v>
      </c>
      <c r="Z499" s="524">
        <v>0</v>
      </c>
      <c r="AA499" s="524">
        <v>2</v>
      </c>
      <c r="AB499" s="524">
        <v>1</v>
      </c>
      <c r="AC499" s="524">
        <v>0</v>
      </c>
      <c r="AD499" s="524">
        <v>8</v>
      </c>
      <c r="AE499" s="524">
        <v>4</v>
      </c>
      <c r="AF499" s="524">
        <v>0</v>
      </c>
      <c r="AG499" s="524">
        <v>0</v>
      </c>
      <c r="AH499" s="524">
        <v>0</v>
      </c>
      <c r="AI499" s="524">
        <v>0</v>
      </c>
      <c r="AJ499" s="395">
        <v>1</v>
      </c>
      <c r="AK499" s="395">
        <v>0</v>
      </c>
      <c r="AL499" s="395">
        <v>6</v>
      </c>
      <c r="AM499" s="395">
        <v>6</v>
      </c>
      <c r="AN499" s="395">
        <v>0</v>
      </c>
      <c r="AO499" s="525">
        <v>0</v>
      </c>
      <c r="AP499" s="396">
        <v>0</v>
      </c>
      <c r="AQ499" s="526">
        <v>17</v>
      </c>
      <c r="AR499" s="527">
        <v>17</v>
      </c>
      <c r="AS499" s="527">
        <v>17</v>
      </c>
      <c r="AT499" s="527">
        <v>0</v>
      </c>
      <c r="AU499" s="527">
        <v>5</v>
      </c>
      <c r="AV499" s="395">
        <v>1</v>
      </c>
      <c r="AW499" s="395">
        <v>7</v>
      </c>
      <c r="AX499" s="395">
        <v>17</v>
      </c>
      <c r="AY499" s="395">
        <v>2</v>
      </c>
      <c r="AZ499" s="395">
        <v>0</v>
      </c>
      <c r="BA499" s="422"/>
      <c r="BB499" s="422"/>
      <c r="BC499" s="422"/>
      <c r="BD499" s="422"/>
      <c r="BE499" s="422"/>
      <c r="BF499" s="422"/>
      <c r="BG499" s="422"/>
      <c r="BH499" s="422"/>
      <c r="BI499" s="423">
        <f t="shared" si="17"/>
        <v>17</v>
      </c>
      <c r="BJ499" s="422"/>
      <c r="BK499" s="422"/>
      <c r="BL499" s="422"/>
      <c r="BM499" s="422"/>
      <c r="BN499" s="422"/>
      <c r="BO499" s="528">
        <v>1.77</v>
      </c>
      <c r="BP499" s="423">
        <f t="shared" si="18"/>
        <v>17</v>
      </c>
      <c r="BQ499" s="422"/>
      <c r="BR499" s="422"/>
      <c r="BS499" s="422"/>
      <c r="BT499" s="422"/>
      <c r="BU499" s="422"/>
      <c r="BV499" s="422"/>
      <c r="BW499" s="422"/>
      <c r="BX499" s="422"/>
      <c r="BY499" s="422"/>
      <c r="BZ499" s="422"/>
      <c r="CA499" s="422"/>
      <c r="CB499" s="422"/>
      <c r="CC499" s="422"/>
      <c r="CD499" s="422"/>
      <c r="CE499" s="422"/>
      <c r="CF499" s="422"/>
      <c r="CG499" s="547"/>
    </row>
    <row r="500" spans="1:85" ht="16.5" customHeight="1">
      <c r="A500" s="81">
        <v>496</v>
      </c>
      <c r="B500" s="86" t="s">
        <v>1769</v>
      </c>
      <c r="C500" s="88" t="s">
        <v>28</v>
      </c>
      <c r="D500" s="86" t="s">
        <v>2233</v>
      </c>
      <c r="E500" s="86" t="s">
        <v>1697</v>
      </c>
      <c r="F500" s="87" t="s">
        <v>727</v>
      </c>
      <c r="G500" s="90" t="s">
        <v>1770</v>
      </c>
      <c r="I500" s="390" t="s">
        <v>2353</v>
      </c>
      <c r="J500" s="390"/>
      <c r="K500" s="88" t="s">
        <v>5123</v>
      </c>
      <c r="L500" s="522">
        <v>2</v>
      </c>
      <c r="M500" s="367">
        <v>1</v>
      </c>
      <c r="N500" s="367">
        <v>1</v>
      </c>
      <c r="O500" s="523">
        <v>5</v>
      </c>
      <c r="P500" s="523">
        <v>0</v>
      </c>
      <c r="Q500" s="523">
        <v>1</v>
      </c>
      <c r="R500" s="523">
        <v>2</v>
      </c>
      <c r="S500" s="523">
        <v>0</v>
      </c>
      <c r="T500" s="523">
        <v>0</v>
      </c>
      <c r="U500" s="524">
        <v>0</v>
      </c>
      <c r="V500" s="524">
        <v>0</v>
      </c>
      <c r="W500" s="524">
        <v>0</v>
      </c>
      <c r="X500" s="524">
        <v>0</v>
      </c>
      <c r="Y500" s="524">
        <v>0</v>
      </c>
      <c r="Z500" s="524">
        <v>0</v>
      </c>
      <c r="AA500" s="524">
        <v>0</v>
      </c>
      <c r="AB500" s="524">
        <v>0</v>
      </c>
      <c r="AC500" s="524">
        <v>0</v>
      </c>
      <c r="AD500" s="524">
        <v>14</v>
      </c>
      <c r="AE500" s="524">
        <v>0</v>
      </c>
      <c r="AF500" s="524">
        <v>0</v>
      </c>
      <c r="AG500" s="524">
        <v>0</v>
      </c>
      <c r="AH500" s="524">
        <v>0</v>
      </c>
      <c r="AI500" s="524">
        <v>0</v>
      </c>
      <c r="AJ500" s="395">
        <v>1</v>
      </c>
      <c r="AK500" s="395">
        <v>0</v>
      </c>
      <c r="AL500" s="395">
        <v>2</v>
      </c>
      <c r="AM500" s="395">
        <v>2</v>
      </c>
      <c r="AN500" s="395">
        <v>0</v>
      </c>
      <c r="AO500" s="525">
        <v>0</v>
      </c>
      <c r="AP500" s="396">
        <v>0</v>
      </c>
      <c r="AQ500" s="526">
        <v>9</v>
      </c>
      <c r="AR500" s="527">
        <v>9</v>
      </c>
      <c r="AS500" s="527">
        <v>9</v>
      </c>
      <c r="AT500" s="527">
        <v>0</v>
      </c>
      <c r="AU500" s="527">
        <v>7</v>
      </c>
      <c r="AV500" s="395">
        <v>1</v>
      </c>
      <c r="AW500" s="395">
        <v>4</v>
      </c>
      <c r="AX500" s="395">
        <v>9</v>
      </c>
      <c r="AY500" s="395">
        <v>2</v>
      </c>
      <c r="AZ500" s="395">
        <v>0</v>
      </c>
      <c r="BA500" s="422"/>
      <c r="BB500" s="422"/>
      <c r="BC500" s="422"/>
      <c r="BD500" s="422"/>
      <c r="BE500" s="422"/>
      <c r="BF500" s="422"/>
      <c r="BG500" s="422"/>
      <c r="BH500" s="422"/>
      <c r="BI500" s="423">
        <f t="shared" si="17"/>
        <v>9</v>
      </c>
      <c r="BJ500" s="422"/>
      <c r="BK500" s="422"/>
      <c r="BL500" s="422"/>
      <c r="BM500" s="422"/>
      <c r="BN500" s="422"/>
      <c r="BO500" s="528">
        <v>3.5</v>
      </c>
      <c r="BP500" s="423">
        <f t="shared" si="18"/>
        <v>9</v>
      </c>
      <c r="BQ500" s="422"/>
      <c r="BR500" s="422"/>
      <c r="BS500" s="422"/>
      <c r="BT500" s="422"/>
      <c r="BU500" s="422"/>
      <c r="BV500" s="422"/>
      <c r="BW500" s="422"/>
      <c r="BX500" s="422"/>
      <c r="BY500" s="422"/>
      <c r="BZ500" s="422"/>
      <c r="CA500" s="422"/>
      <c r="CB500" s="422"/>
      <c r="CC500" s="422"/>
      <c r="CD500" s="422"/>
      <c r="CE500" s="422"/>
      <c r="CF500" s="422"/>
      <c r="CG500" s="547"/>
    </row>
    <row r="501" spans="1:85" ht="16.5" customHeight="1">
      <c r="A501" s="80">
        <v>497</v>
      </c>
      <c r="B501" s="86" t="s">
        <v>1771</v>
      </c>
      <c r="C501" s="88" t="s">
        <v>28</v>
      </c>
      <c r="D501" s="86" t="s">
        <v>2233</v>
      </c>
      <c r="E501" s="86" t="s">
        <v>1697</v>
      </c>
      <c r="F501" s="87" t="s">
        <v>727</v>
      </c>
      <c r="G501" s="90" t="s">
        <v>1772</v>
      </c>
      <c r="I501" s="390" t="s">
        <v>2353</v>
      </c>
      <c r="J501" s="390"/>
      <c r="K501" s="88" t="s">
        <v>5123</v>
      </c>
      <c r="L501" s="522">
        <v>2</v>
      </c>
      <c r="M501" s="367">
        <v>1</v>
      </c>
      <c r="N501" s="367">
        <v>1</v>
      </c>
      <c r="O501" s="523">
        <v>6</v>
      </c>
      <c r="P501" s="523">
        <v>3</v>
      </c>
      <c r="Q501" s="523">
        <v>3</v>
      </c>
      <c r="R501" s="523">
        <v>0</v>
      </c>
      <c r="S501" s="523">
        <v>1</v>
      </c>
      <c r="T501" s="523">
        <v>2</v>
      </c>
      <c r="U501" s="524">
        <v>0</v>
      </c>
      <c r="V501" s="524">
        <v>0</v>
      </c>
      <c r="W501" s="524">
        <v>0</v>
      </c>
      <c r="X501" s="524">
        <v>0</v>
      </c>
      <c r="Y501" s="524">
        <v>0</v>
      </c>
      <c r="Z501" s="524">
        <v>0</v>
      </c>
      <c r="AA501" s="524">
        <v>5</v>
      </c>
      <c r="AB501" s="524">
        <v>3</v>
      </c>
      <c r="AC501" s="524">
        <v>0</v>
      </c>
      <c r="AD501" s="524">
        <v>1</v>
      </c>
      <c r="AE501" s="524">
        <v>1</v>
      </c>
      <c r="AF501" s="524">
        <v>2</v>
      </c>
      <c r="AG501" s="524">
        <v>0</v>
      </c>
      <c r="AH501" s="524">
        <v>0</v>
      </c>
      <c r="AI501" s="524">
        <v>0</v>
      </c>
      <c r="AJ501" s="395">
        <v>1</v>
      </c>
      <c r="AK501" s="395">
        <v>0</v>
      </c>
      <c r="AL501" s="395">
        <v>3</v>
      </c>
      <c r="AM501" s="395">
        <v>3</v>
      </c>
      <c r="AN501" s="395">
        <v>0</v>
      </c>
      <c r="AO501" s="525">
        <v>0</v>
      </c>
      <c r="AP501" s="396">
        <v>0</v>
      </c>
      <c r="AQ501" s="526">
        <v>15</v>
      </c>
      <c r="AR501" s="527">
        <v>14</v>
      </c>
      <c r="AS501" s="527">
        <v>15</v>
      </c>
      <c r="AT501" s="527">
        <v>0</v>
      </c>
      <c r="AU501" s="527">
        <v>6</v>
      </c>
      <c r="AV501" s="395">
        <v>1</v>
      </c>
      <c r="AW501" s="395">
        <v>4</v>
      </c>
      <c r="AX501" s="395">
        <v>15</v>
      </c>
      <c r="AY501" s="395">
        <v>2</v>
      </c>
      <c r="AZ501" s="395">
        <v>0</v>
      </c>
      <c r="BA501" s="422"/>
      <c r="BB501" s="422"/>
      <c r="BC501" s="422"/>
      <c r="BD501" s="422"/>
      <c r="BE501" s="422"/>
      <c r="BF501" s="422"/>
      <c r="BG501" s="422"/>
      <c r="BH501" s="422"/>
      <c r="BI501" s="423">
        <f t="shared" si="17"/>
        <v>15</v>
      </c>
      <c r="BJ501" s="422"/>
      <c r="BK501" s="422"/>
      <c r="BL501" s="422"/>
      <c r="BM501" s="422"/>
      <c r="BN501" s="422"/>
      <c r="BO501" s="528">
        <v>4.63</v>
      </c>
      <c r="BP501" s="423">
        <f t="shared" si="18"/>
        <v>15</v>
      </c>
      <c r="BQ501" s="422"/>
      <c r="BR501" s="422"/>
      <c r="BS501" s="422"/>
      <c r="BT501" s="422"/>
      <c r="BU501" s="422"/>
      <c r="BV501" s="422"/>
      <c r="BW501" s="422"/>
      <c r="BX501" s="422"/>
      <c r="BY501" s="422"/>
      <c r="BZ501" s="422"/>
      <c r="CA501" s="422"/>
      <c r="CB501" s="422"/>
      <c r="CC501" s="422"/>
      <c r="CD501" s="422"/>
      <c r="CE501" s="422"/>
      <c r="CF501" s="422"/>
      <c r="CG501" s="547"/>
    </row>
    <row r="502" spans="1:85" ht="16.5" customHeight="1">
      <c r="A502" s="80">
        <v>498</v>
      </c>
      <c r="B502" s="86" t="s">
        <v>1773</v>
      </c>
      <c r="C502" s="88" t="s">
        <v>28</v>
      </c>
      <c r="D502" s="86" t="s">
        <v>2233</v>
      </c>
      <c r="E502" s="86" t="s">
        <v>1697</v>
      </c>
      <c r="F502" s="87" t="s">
        <v>727</v>
      </c>
      <c r="G502" s="90" t="s">
        <v>1774</v>
      </c>
      <c r="I502" s="390" t="s">
        <v>2353</v>
      </c>
      <c r="J502" s="390"/>
      <c r="K502" s="88" t="s">
        <v>5123</v>
      </c>
      <c r="L502" s="522">
        <v>2</v>
      </c>
      <c r="M502" s="367">
        <v>1</v>
      </c>
      <c r="N502" s="367">
        <v>1</v>
      </c>
      <c r="O502" s="523">
        <v>3</v>
      </c>
      <c r="P502" s="523">
        <v>2</v>
      </c>
      <c r="Q502" s="523">
        <v>1</v>
      </c>
      <c r="R502" s="523">
        <v>1</v>
      </c>
      <c r="S502" s="523">
        <v>0</v>
      </c>
      <c r="T502" s="523">
        <v>0</v>
      </c>
      <c r="U502" s="524">
        <v>0</v>
      </c>
      <c r="V502" s="524">
        <v>0</v>
      </c>
      <c r="W502" s="524">
        <v>0</v>
      </c>
      <c r="X502" s="524">
        <v>0</v>
      </c>
      <c r="Y502" s="524">
        <v>0</v>
      </c>
      <c r="Z502" s="524">
        <v>0</v>
      </c>
      <c r="AA502" s="524">
        <v>7</v>
      </c>
      <c r="AB502" s="524">
        <v>0</v>
      </c>
      <c r="AC502" s="524">
        <v>0</v>
      </c>
      <c r="AD502" s="524">
        <v>1</v>
      </c>
      <c r="AE502" s="524">
        <v>4</v>
      </c>
      <c r="AF502" s="524">
        <v>0</v>
      </c>
      <c r="AG502" s="524">
        <v>0</v>
      </c>
      <c r="AH502" s="524">
        <v>0</v>
      </c>
      <c r="AI502" s="524">
        <v>0</v>
      </c>
      <c r="AJ502" s="395">
        <v>1</v>
      </c>
      <c r="AK502" s="395">
        <v>0</v>
      </c>
      <c r="AL502" s="395">
        <v>4</v>
      </c>
      <c r="AM502" s="395">
        <v>4</v>
      </c>
      <c r="AN502" s="395">
        <v>0</v>
      </c>
      <c r="AO502" s="525">
        <v>0</v>
      </c>
      <c r="AP502" s="396">
        <v>0</v>
      </c>
      <c r="AQ502" s="526">
        <v>15</v>
      </c>
      <c r="AR502" s="527">
        <v>15</v>
      </c>
      <c r="AS502" s="527">
        <v>15</v>
      </c>
      <c r="AT502" s="527">
        <v>0</v>
      </c>
      <c r="AU502" s="527">
        <v>5</v>
      </c>
      <c r="AV502" s="395">
        <v>1</v>
      </c>
      <c r="AW502" s="395">
        <v>5</v>
      </c>
      <c r="AX502" s="395">
        <v>15</v>
      </c>
      <c r="AY502" s="395">
        <v>2</v>
      </c>
      <c r="AZ502" s="395">
        <v>0</v>
      </c>
      <c r="BA502" s="422"/>
      <c r="BB502" s="422"/>
      <c r="BC502" s="422"/>
      <c r="BD502" s="422"/>
      <c r="BE502" s="422"/>
      <c r="BF502" s="422"/>
      <c r="BG502" s="422"/>
      <c r="BH502" s="422"/>
      <c r="BI502" s="423">
        <f t="shared" si="17"/>
        <v>15</v>
      </c>
      <c r="BJ502" s="422"/>
      <c r="BK502" s="422"/>
      <c r="BL502" s="422"/>
      <c r="BM502" s="422"/>
      <c r="BN502" s="422"/>
      <c r="BO502" s="528">
        <v>5</v>
      </c>
      <c r="BP502" s="423">
        <f t="shared" si="18"/>
        <v>15</v>
      </c>
      <c r="BQ502" s="422"/>
      <c r="BR502" s="422"/>
      <c r="BS502" s="422"/>
      <c r="BT502" s="422"/>
      <c r="BU502" s="422"/>
      <c r="BV502" s="422"/>
      <c r="BW502" s="422"/>
      <c r="BX502" s="422"/>
      <c r="BY502" s="422"/>
      <c r="BZ502" s="422"/>
      <c r="CA502" s="422"/>
      <c r="CB502" s="422"/>
      <c r="CC502" s="422"/>
      <c r="CD502" s="422"/>
      <c r="CE502" s="422"/>
      <c r="CF502" s="422"/>
      <c r="CG502" s="547"/>
    </row>
    <row r="503" spans="1:85" ht="16.5" customHeight="1">
      <c r="A503" s="81">
        <v>499</v>
      </c>
      <c r="B503" s="86" t="s">
        <v>1775</v>
      </c>
      <c r="C503" s="88" t="s">
        <v>28</v>
      </c>
      <c r="D503" s="86" t="s">
        <v>2233</v>
      </c>
      <c r="E503" s="86" t="s">
        <v>1697</v>
      </c>
      <c r="F503" s="89" t="s">
        <v>730</v>
      </c>
      <c r="G503" s="90" t="s">
        <v>1776</v>
      </c>
      <c r="I503" s="390" t="s">
        <v>2353</v>
      </c>
      <c r="J503" s="390"/>
      <c r="K503" s="88" t="s">
        <v>5123</v>
      </c>
      <c r="L503" s="522">
        <v>2</v>
      </c>
      <c r="M503" s="367">
        <v>1</v>
      </c>
      <c r="N503" s="367">
        <v>1</v>
      </c>
      <c r="O503" s="523">
        <v>4</v>
      </c>
      <c r="P503" s="523">
        <v>1</v>
      </c>
      <c r="Q503" s="523">
        <v>1</v>
      </c>
      <c r="R503" s="523">
        <v>0</v>
      </c>
      <c r="S503" s="523">
        <v>0</v>
      </c>
      <c r="T503" s="523">
        <v>0</v>
      </c>
      <c r="U503" s="524">
        <v>0</v>
      </c>
      <c r="V503" s="524">
        <v>0</v>
      </c>
      <c r="W503" s="524">
        <v>0</v>
      </c>
      <c r="X503" s="524">
        <v>0</v>
      </c>
      <c r="Y503" s="524">
        <v>0</v>
      </c>
      <c r="Z503" s="524">
        <v>0</v>
      </c>
      <c r="AA503" s="524">
        <v>4</v>
      </c>
      <c r="AB503" s="524">
        <v>2</v>
      </c>
      <c r="AC503" s="524">
        <v>0</v>
      </c>
      <c r="AD503" s="524">
        <v>4</v>
      </c>
      <c r="AE503" s="524">
        <v>0</v>
      </c>
      <c r="AF503" s="524">
        <v>0</v>
      </c>
      <c r="AG503" s="524">
        <v>0</v>
      </c>
      <c r="AH503" s="524">
        <v>0</v>
      </c>
      <c r="AI503" s="524">
        <v>0</v>
      </c>
      <c r="AJ503" s="395">
        <v>1</v>
      </c>
      <c r="AK503" s="395">
        <v>0</v>
      </c>
      <c r="AL503" s="395">
        <v>6</v>
      </c>
      <c r="AM503" s="395">
        <v>6</v>
      </c>
      <c r="AN503" s="395">
        <v>0</v>
      </c>
      <c r="AO503" s="525">
        <v>0</v>
      </c>
      <c r="AP503" s="396">
        <v>0</v>
      </c>
      <c r="AQ503" s="526">
        <v>15</v>
      </c>
      <c r="AR503" s="527">
        <v>15</v>
      </c>
      <c r="AS503" s="527">
        <v>15</v>
      </c>
      <c r="AT503" s="527">
        <v>0</v>
      </c>
      <c r="AU503" s="527">
        <v>6</v>
      </c>
      <c r="AV503" s="395">
        <v>1</v>
      </c>
      <c r="AW503" s="395">
        <v>7</v>
      </c>
      <c r="AX503" s="395">
        <v>15</v>
      </c>
      <c r="AY503" s="395">
        <v>2</v>
      </c>
      <c r="AZ503" s="395">
        <v>0</v>
      </c>
      <c r="BA503" s="422"/>
      <c r="BB503" s="422"/>
      <c r="BC503" s="422"/>
      <c r="BD503" s="422"/>
      <c r="BE503" s="422"/>
      <c r="BF503" s="422"/>
      <c r="BG503" s="422"/>
      <c r="BH503" s="422"/>
      <c r="BI503" s="423">
        <f t="shared" si="17"/>
        <v>15</v>
      </c>
      <c r="BJ503" s="422"/>
      <c r="BK503" s="422"/>
      <c r="BL503" s="422"/>
      <c r="BM503" s="422"/>
      <c r="BN503" s="422"/>
      <c r="BO503" s="528">
        <v>1.66</v>
      </c>
      <c r="BP503" s="423">
        <f t="shared" si="18"/>
        <v>15</v>
      </c>
      <c r="BQ503" s="422"/>
      <c r="BR503" s="422"/>
      <c r="BS503" s="422"/>
      <c r="BT503" s="422"/>
      <c r="BU503" s="422"/>
      <c r="BV503" s="422"/>
      <c r="BW503" s="422"/>
      <c r="BX503" s="422"/>
      <c r="BY503" s="422"/>
      <c r="BZ503" s="422"/>
      <c r="CA503" s="422"/>
      <c r="CB503" s="422"/>
      <c r="CC503" s="422"/>
      <c r="CD503" s="422"/>
      <c r="CE503" s="422"/>
      <c r="CF503" s="422"/>
      <c r="CG503" s="547"/>
    </row>
    <row r="504" spans="1:85" ht="16.5" customHeight="1">
      <c r="A504" s="80">
        <v>500</v>
      </c>
      <c r="B504" s="86" t="s">
        <v>1777</v>
      </c>
      <c r="C504" s="88" t="s">
        <v>28</v>
      </c>
      <c r="D504" s="86" t="s">
        <v>2233</v>
      </c>
      <c r="E504" s="86" t="s">
        <v>1697</v>
      </c>
      <c r="F504" s="87" t="s">
        <v>727</v>
      </c>
      <c r="G504" s="90" t="s">
        <v>1778</v>
      </c>
      <c r="I504" s="390" t="s">
        <v>2353</v>
      </c>
      <c r="J504" s="390"/>
      <c r="K504" s="88" t="s">
        <v>5123</v>
      </c>
      <c r="L504" s="522">
        <v>2</v>
      </c>
      <c r="M504" s="367">
        <v>1</v>
      </c>
      <c r="N504" s="367">
        <v>1</v>
      </c>
      <c r="O504" s="523">
        <v>11</v>
      </c>
      <c r="P504" s="523">
        <v>36</v>
      </c>
      <c r="Q504" s="523">
        <v>1</v>
      </c>
      <c r="R504" s="523">
        <v>2</v>
      </c>
      <c r="S504" s="523">
        <v>12</v>
      </c>
      <c r="T504" s="523">
        <v>0</v>
      </c>
      <c r="U504" s="524">
        <v>10</v>
      </c>
      <c r="V504" s="524">
        <v>11</v>
      </c>
      <c r="W504" s="524">
        <v>0</v>
      </c>
      <c r="X504" s="524">
        <v>10</v>
      </c>
      <c r="Y504" s="524">
        <v>11</v>
      </c>
      <c r="Z504" s="524">
        <v>0</v>
      </c>
      <c r="AA504" s="524">
        <v>14</v>
      </c>
      <c r="AB504" s="524">
        <v>75</v>
      </c>
      <c r="AC504" s="524">
        <v>0</v>
      </c>
      <c r="AD504" s="524">
        <v>1</v>
      </c>
      <c r="AE504" s="524">
        <v>3</v>
      </c>
      <c r="AF504" s="524">
        <v>0</v>
      </c>
      <c r="AG504" s="524">
        <v>0</v>
      </c>
      <c r="AH504" s="524">
        <v>0</v>
      </c>
      <c r="AI504" s="524">
        <v>0</v>
      </c>
      <c r="AJ504" s="395">
        <v>1</v>
      </c>
      <c r="AK504" s="395">
        <v>0</v>
      </c>
      <c r="AL504" s="395">
        <v>2</v>
      </c>
      <c r="AM504" s="395">
        <v>2</v>
      </c>
      <c r="AN504" s="395">
        <v>0</v>
      </c>
      <c r="AO504" s="525">
        <v>0</v>
      </c>
      <c r="AP504" s="396">
        <v>0</v>
      </c>
      <c r="AQ504" s="526">
        <v>11</v>
      </c>
      <c r="AR504" s="527">
        <v>11</v>
      </c>
      <c r="AS504" s="527">
        <v>11</v>
      </c>
      <c r="AT504" s="527">
        <v>0</v>
      </c>
      <c r="AU504" s="527">
        <v>7</v>
      </c>
      <c r="AV504" s="395">
        <v>1</v>
      </c>
      <c r="AW504" s="395">
        <v>3</v>
      </c>
      <c r="AX504" s="395">
        <v>10</v>
      </c>
      <c r="AY504" s="395">
        <v>3</v>
      </c>
      <c r="AZ504" s="395">
        <v>0</v>
      </c>
      <c r="BA504" s="422"/>
      <c r="BB504" s="422"/>
      <c r="BC504" s="422"/>
      <c r="BD504" s="422"/>
      <c r="BE504" s="422"/>
      <c r="BF504" s="422"/>
      <c r="BG504" s="422"/>
      <c r="BH504" s="422"/>
      <c r="BI504" s="423">
        <f t="shared" si="17"/>
        <v>11</v>
      </c>
      <c r="BJ504" s="422"/>
      <c r="BK504" s="422"/>
      <c r="BL504" s="422"/>
      <c r="BM504" s="422"/>
      <c r="BN504" s="422"/>
      <c r="BO504" s="528">
        <v>3.91</v>
      </c>
      <c r="BP504" s="423">
        <f t="shared" si="18"/>
        <v>11</v>
      </c>
      <c r="BQ504" s="422"/>
      <c r="BR504" s="422"/>
      <c r="BS504" s="422"/>
      <c r="BT504" s="422"/>
      <c r="BU504" s="422"/>
      <c r="BV504" s="422"/>
      <c r="BW504" s="422"/>
      <c r="BX504" s="422"/>
      <c r="BY504" s="422"/>
      <c r="BZ504" s="422"/>
      <c r="CA504" s="422"/>
      <c r="CB504" s="422"/>
      <c r="CC504" s="422"/>
      <c r="CD504" s="422"/>
      <c r="CE504" s="422"/>
      <c r="CF504" s="422"/>
      <c r="CG504" s="547"/>
    </row>
    <row r="505" spans="1:85" ht="16.5" customHeight="1">
      <c r="A505" s="80">
        <v>501</v>
      </c>
      <c r="B505" s="86" t="s">
        <v>1781</v>
      </c>
      <c r="C505" s="88" t="s">
        <v>28</v>
      </c>
      <c r="D505" s="86" t="s">
        <v>2233</v>
      </c>
      <c r="E505" s="86" t="s">
        <v>1697</v>
      </c>
      <c r="F505" s="87" t="s">
        <v>727</v>
      </c>
      <c r="G505" s="90" t="s">
        <v>1782</v>
      </c>
      <c r="I505" s="390" t="s">
        <v>2353</v>
      </c>
      <c r="J505" s="390"/>
      <c r="K505" s="88" t="s">
        <v>5123</v>
      </c>
      <c r="L505" s="522">
        <v>2</v>
      </c>
      <c r="M505" s="367">
        <v>1</v>
      </c>
      <c r="N505" s="367">
        <v>1</v>
      </c>
      <c r="O505" s="523">
        <v>3</v>
      </c>
      <c r="P505" s="523">
        <v>0</v>
      </c>
      <c r="Q505" s="523">
        <v>1</v>
      </c>
      <c r="R505" s="523">
        <v>0</v>
      </c>
      <c r="S505" s="523">
        <v>0</v>
      </c>
      <c r="T505" s="523">
        <v>0</v>
      </c>
      <c r="U505" s="524">
        <v>0</v>
      </c>
      <c r="V505" s="524">
        <v>0</v>
      </c>
      <c r="W505" s="524">
        <v>0</v>
      </c>
      <c r="X505" s="524">
        <v>0</v>
      </c>
      <c r="Y505" s="524">
        <v>0</v>
      </c>
      <c r="Z505" s="524">
        <v>0</v>
      </c>
      <c r="AA505" s="524">
        <v>4</v>
      </c>
      <c r="AB505" s="524">
        <v>0</v>
      </c>
      <c r="AC505" s="524">
        <v>0</v>
      </c>
      <c r="AD505" s="524">
        <v>2</v>
      </c>
      <c r="AE505" s="524">
        <v>0</v>
      </c>
      <c r="AF505" s="524">
        <v>0</v>
      </c>
      <c r="AG505" s="524">
        <v>0</v>
      </c>
      <c r="AH505" s="524">
        <v>0</v>
      </c>
      <c r="AI505" s="524">
        <v>0</v>
      </c>
      <c r="AJ505" s="395">
        <v>1</v>
      </c>
      <c r="AK505" s="395">
        <v>0</v>
      </c>
      <c r="AL505" s="395">
        <v>2</v>
      </c>
      <c r="AM505" s="395">
        <v>2</v>
      </c>
      <c r="AN505" s="395">
        <v>0</v>
      </c>
      <c r="AO505" s="525">
        <v>0</v>
      </c>
      <c r="AP505" s="396">
        <v>0</v>
      </c>
      <c r="AQ505" s="526">
        <v>13</v>
      </c>
      <c r="AR505" s="527">
        <v>12</v>
      </c>
      <c r="AS505" s="527">
        <v>13</v>
      </c>
      <c r="AT505" s="527">
        <v>0</v>
      </c>
      <c r="AU505" s="527">
        <v>7</v>
      </c>
      <c r="AV505" s="395">
        <v>1</v>
      </c>
      <c r="AW505" s="395">
        <v>3</v>
      </c>
      <c r="AX505" s="395">
        <v>13</v>
      </c>
      <c r="AY505" s="395">
        <v>2</v>
      </c>
      <c r="AZ505" s="395">
        <v>0</v>
      </c>
      <c r="BA505" s="422"/>
      <c r="BB505" s="422"/>
      <c r="BC505" s="422"/>
      <c r="BD505" s="422"/>
      <c r="BE505" s="422"/>
      <c r="BF505" s="422"/>
      <c r="BG505" s="422"/>
      <c r="BH505" s="422"/>
      <c r="BI505" s="423">
        <f t="shared" si="17"/>
        <v>13</v>
      </c>
      <c r="BJ505" s="422"/>
      <c r="BK505" s="422"/>
      <c r="BL505" s="422"/>
      <c r="BM505" s="422"/>
      <c r="BN505" s="422"/>
      <c r="BO505" s="528">
        <v>4.4400000000000004</v>
      </c>
      <c r="BP505" s="423">
        <f t="shared" si="18"/>
        <v>13</v>
      </c>
      <c r="BQ505" s="422"/>
      <c r="BR505" s="422"/>
      <c r="BS505" s="422"/>
      <c r="BT505" s="422"/>
      <c r="BU505" s="422"/>
      <c r="BV505" s="422"/>
      <c r="BW505" s="422"/>
      <c r="BX505" s="422"/>
      <c r="BY505" s="422"/>
      <c r="BZ505" s="422"/>
      <c r="CA505" s="422"/>
      <c r="CB505" s="422"/>
      <c r="CC505" s="422"/>
      <c r="CD505" s="422"/>
      <c r="CE505" s="422"/>
      <c r="CF505" s="422"/>
      <c r="CG505" s="547"/>
    </row>
    <row r="506" spans="1:85" ht="16.5" customHeight="1">
      <c r="A506" s="81">
        <v>502</v>
      </c>
      <c r="B506" s="86" t="s">
        <v>1783</v>
      </c>
      <c r="C506" s="88" t="s">
        <v>28</v>
      </c>
      <c r="D506" s="86" t="s">
        <v>2233</v>
      </c>
      <c r="E506" s="86" t="s">
        <v>1784</v>
      </c>
      <c r="F506" s="87" t="s">
        <v>727</v>
      </c>
      <c r="G506" s="90" t="s">
        <v>1785</v>
      </c>
      <c r="I506" s="390" t="s">
        <v>2353</v>
      </c>
      <c r="J506" s="390"/>
      <c r="K506" s="88" t="s">
        <v>5123</v>
      </c>
      <c r="L506" s="522">
        <v>2</v>
      </c>
      <c r="M506" s="367">
        <v>1</v>
      </c>
      <c r="N506" s="367">
        <v>1</v>
      </c>
      <c r="O506" s="523">
        <v>0</v>
      </c>
      <c r="P506" s="523">
        <v>1</v>
      </c>
      <c r="Q506" s="523">
        <v>1</v>
      </c>
      <c r="R506" s="523">
        <v>0</v>
      </c>
      <c r="S506" s="523">
        <v>3</v>
      </c>
      <c r="T506" s="523">
        <v>0</v>
      </c>
      <c r="U506" s="524">
        <v>0</v>
      </c>
      <c r="V506" s="524">
        <v>0</v>
      </c>
      <c r="W506" s="524">
        <v>0</v>
      </c>
      <c r="X506" s="524">
        <v>0</v>
      </c>
      <c r="Y506" s="524">
        <v>0</v>
      </c>
      <c r="Z506" s="524">
        <v>0</v>
      </c>
      <c r="AA506" s="524">
        <v>0</v>
      </c>
      <c r="AB506" s="524">
        <v>1</v>
      </c>
      <c r="AC506" s="524">
        <v>0</v>
      </c>
      <c r="AD506" s="524">
        <v>0</v>
      </c>
      <c r="AE506" s="524">
        <v>0</v>
      </c>
      <c r="AF506" s="524">
        <v>0</v>
      </c>
      <c r="AG506" s="524">
        <v>2</v>
      </c>
      <c r="AH506" s="524">
        <v>2</v>
      </c>
      <c r="AI506" s="524">
        <v>0</v>
      </c>
      <c r="AJ506" s="395">
        <v>1</v>
      </c>
      <c r="AK506" s="395">
        <v>0</v>
      </c>
      <c r="AL506" s="395">
        <v>2</v>
      </c>
      <c r="AM506" s="395">
        <v>2</v>
      </c>
      <c r="AN506" s="395">
        <v>0</v>
      </c>
      <c r="AO506" s="525">
        <v>0</v>
      </c>
      <c r="AP506" s="396">
        <v>0</v>
      </c>
      <c r="AQ506" s="526">
        <v>10</v>
      </c>
      <c r="AR506" s="527">
        <v>11</v>
      </c>
      <c r="AS506" s="527">
        <v>10</v>
      </c>
      <c r="AT506" s="527">
        <v>0</v>
      </c>
      <c r="AU506" s="527">
        <v>6</v>
      </c>
      <c r="AV506" s="395">
        <v>1</v>
      </c>
      <c r="AW506" s="395">
        <v>3</v>
      </c>
      <c r="AX506" s="395">
        <v>10</v>
      </c>
      <c r="AY506" s="395">
        <v>2</v>
      </c>
      <c r="AZ506" s="395">
        <v>0</v>
      </c>
      <c r="BA506" s="422"/>
      <c r="BB506" s="422"/>
      <c r="BC506" s="422"/>
      <c r="BD506" s="422"/>
      <c r="BE506" s="422"/>
      <c r="BF506" s="422"/>
      <c r="BG506" s="422"/>
      <c r="BH506" s="422"/>
      <c r="BI506" s="423">
        <f t="shared" si="17"/>
        <v>10</v>
      </c>
      <c r="BJ506" s="422"/>
      <c r="BK506" s="422"/>
      <c r="BL506" s="422"/>
      <c r="BM506" s="422"/>
      <c r="BN506" s="422"/>
      <c r="BO506" s="528">
        <v>1.97</v>
      </c>
      <c r="BP506" s="423">
        <f t="shared" si="18"/>
        <v>10</v>
      </c>
      <c r="BQ506" s="422"/>
      <c r="BR506" s="422"/>
      <c r="BS506" s="422"/>
      <c r="BT506" s="422"/>
      <c r="BU506" s="422"/>
      <c r="BV506" s="422"/>
      <c r="BW506" s="422"/>
      <c r="BX506" s="422"/>
      <c r="BY506" s="422"/>
      <c r="BZ506" s="422"/>
      <c r="CA506" s="422"/>
      <c r="CB506" s="422"/>
      <c r="CC506" s="422"/>
      <c r="CD506" s="422"/>
      <c r="CE506" s="422"/>
      <c r="CF506" s="422"/>
      <c r="CG506" s="547"/>
    </row>
    <row r="507" spans="1:85" ht="16.5" customHeight="1">
      <c r="A507" s="80">
        <v>503</v>
      </c>
      <c r="B507" s="86" t="s">
        <v>1786</v>
      </c>
      <c r="C507" s="88" t="s">
        <v>28</v>
      </c>
      <c r="D507" s="86" t="s">
        <v>2233</v>
      </c>
      <c r="E507" s="86" t="s">
        <v>1784</v>
      </c>
      <c r="F507" s="89" t="s">
        <v>730</v>
      </c>
      <c r="G507" s="90" t="s">
        <v>1787</v>
      </c>
      <c r="I507" s="390" t="s">
        <v>2353</v>
      </c>
      <c r="J507" s="390"/>
      <c r="K507" s="88" t="s">
        <v>5123</v>
      </c>
      <c r="L507" s="522">
        <v>2</v>
      </c>
      <c r="M507" s="367">
        <v>1</v>
      </c>
      <c r="N507" s="367">
        <v>1</v>
      </c>
      <c r="O507" s="523">
        <v>22</v>
      </c>
      <c r="P507" s="523">
        <v>0</v>
      </c>
      <c r="Q507" s="523">
        <v>1</v>
      </c>
      <c r="R507" s="523">
        <v>5</v>
      </c>
      <c r="S507" s="523">
        <v>0</v>
      </c>
      <c r="T507" s="523">
        <v>0</v>
      </c>
      <c r="U507" s="524">
        <v>4</v>
      </c>
      <c r="V507" s="524">
        <v>0</v>
      </c>
      <c r="W507" s="524">
        <v>0</v>
      </c>
      <c r="X507" s="524">
        <v>4</v>
      </c>
      <c r="Y507" s="524">
        <v>0</v>
      </c>
      <c r="Z507" s="524">
        <v>0</v>
      </c>
      <c r="AA507" s="524">
        <v>38</v>
      </c>
      <c r="AB507" s="524">
        <v>1</v>
      </c>
      <c r="AC507" s="524">
        <v>0</v>
      </c>
      <c r="AD507" s="524">
        <v>4</v>
      </c>
      <c r="AE507" s="524">
        <v>0</v>
      </c>
      <c r="AF507" s="524">
        <v>0</v>
      </c>
      <c r="AG507" s="524">
        <v>0</v>
      </c>
      <c r="AH507" s="524">
        <v>0</v>
      </c>
      <c r="AI507" s="524">
        <v>0</v>
      </c>
      <c r="AJ507" s="395">
        <v>1</v>
      </c>
      <c r="AK507" s="395">
        <v>0</v>
      </c>
      <c r="AL507" s="395">
        <v>5</v>
      </c>
      <c r="AM507" s="395">
        <v>4</v>
      </c>
      <c r="AN507" s="395">
        <v>3</v>
      </c>
      <c r="AO507" s="525">
        <v>0</v>
      </c>
      <c r="AP507" s="396">
        <v>0</v>
      </c>
      <c r="AQ507" s="526">
        <v>21</v>
      </c>
      <c r="AR507" s="527">
        <v>21</v>
      </c>
      <c r="AS507" s="527">
        <v>21</v>
      </c>
      <c r="AT507" s="527">
        <v>0</v>
      </c>
      <c r="AU507" s="527">
        <v>6</v>
      </c>
      <c r="AV507" s="395">
        <v>2</v>
      </c>
      <c r="AW507" s="395">
        <v>4</v>
      </c>
      <c r="AX507" s="395">
        <v>23</v>
      </c>
      <c r="AY507" s="395">
        <v>2</v>
      </c>
      <c r="AZ507" s="395">
        <v>0</v>
      </c>
      <c r="BA507" s="422"/>
      <c r="BB507" s="422"/>
      <c r="BC507" s="422"/>
      <c r="BD507" s="422"/>
      <c r="BE507" s="422"/>
      <c r="BF507" s="422"/>
      <c r="BG507" s="422"/>
      <c r="BH507" s="422"/>
      <c r="BI507" s="423">
        <f t="shared" si="17"/>
        <v>21</v>
      </c>
      <c r="BJ507" s="422"/>
      <c r="BK507" s="422"/>
      <c r="BL507" s="422"/>
      <c r="BM507" s="422"/>
      <c r="BN507" s="422"/>
      <c r="BO507" s="528">
        <v>2.0299999999999998</v>
      </c>
      <c r="BP507" s="423">
        <f t="shared" si="18"/>
        <v>21</v>
      </c>
      <c r="BQ507" s="422"/>
      <c r="BR507" s="422"/>
      <c r="BS507" s="422"/>
      <c r="BT507" s="422"/>
      <c r="BU507" s="422"/>
      <c r="BV507" s="422"/>
      <c r="BW507" s="422"/>
      <c r="BX507" s="422"/>
      <c r="BY507" s="422"/>
      <c r="BZ507" s="422"/>
      <c r="CA507" s="422"/>
      <c r="CB507" s="422"/>
      <c r="CC507" s="422"/>
      <c r="CD507" s="422"/>
      <c r="CE507" s="422"/>
      <c r="CF507" s="422"/>
      <c r="CG507" s="547"/>
    </row>
    <row r="508" spans="1:85" ht="16.5" customHeight="1">
      <c r="A508" s="80">
        <v>504</v>
      </c>
      <c r="B508" s="86" t="s">
        <v>1788</v>
      </c>
      <c r="C508" s="88" t="s">
        <v>28</v>
      </c>
      <c r="D508" s="86" t="s">
        <v>2233</v>
      </c>
      <c r="E508" s="86" t="s">
        <v>1784</v>
      </c>
      <c r="F508" s="92" t="s">
        <v>784</v>
      </c>
      <c r="G508" s="90" t="s">
        <v>1789</v>
      </c>
      <c r="I508" s="390" t="s">
        <v>2536</v>
      </c>
      <c r="J508" s="390"/>
      <c r="K508" s="88" t="s">
        <v>5123</v>
      </c>
      <c r="L508" s="522">
        <v>2</v>
      </c>
      <c r="M508" s="367">
        <v>1</v>
      </c>
      <c r="N508" s="367">
        <v>1</v>
      </c>
      <c r="O508" s="523">
        <v>6</v>
      </c>
      <c r="P508" s="523">
        <v>6</v>
      </c>
      <c r="Q508" s="523">
        <v>1</v>
      </c>
      <c r="R508" s="523">
        <v>1</v>
      </c>
      <c r="S508" s="523">
        <v>0</v>
      </c>
      <c r="T508" s="523">
        <v>0</v>
      </c>
      <c r="U508" s="524">
        <v>0</v>
      </c>
      <c r="V508" s="524">
        <v>0</v>
      </c>
      <c r="W508" s="524">
        <v>0</v>
      </c>
      <c r="X508" s="524">
        <v>0</v>
      </c>
      <c r="Y508" s="524">
        <v>0</v>
      </c>
      <c r="Z508" s="524">
        <v>0</v>
      </c>
      <c r="AA508" s="524">
        <v>0</v>
      </c>
      <c r="AB508" s="524">
        <v>0</v>
      </c>
      <c r="AC508" s="524">
        <v>0</v>
      </c>
      <c r="AD508" s="524">
        <v>14</v>
      </c>
      <c r="AE508" s="524">
        <v>12</v>
      </c>
      <c r="AF508" s="524">
        <v>0</v>
      </c>
      <c r="AG508" s="524">
        <v>0</v>
      </c>
      <c r="AH508" s="524">
        <v>0</v>
      </c>
      <c r="AI508" s="524">
        <v>0</v>
      </c>
      <c r="AJ508" s="395">
        <v>1</v>
      </c>
      <c r="AK508" s="395">
        <v>0</v>
      </c>
      <c r="AL508" s="395">
        <v>8</v>
      </c>
      <c r="AM508" s="395">
        <v>5</v>
      </c>
      <c r="AN508" s="395">
        <v>3</v>
      </c>
      <c r="AO508" s="525">
        <v>0</v>
      </c>
      <c r="AP508" s="396">
        <v>0</v>
      </c>
      <c r="AQ508" s="526">
        <v>26</v>
      </c>
      <c r="AR508" s="527">
        <v>26</v>
      </c>
      <c r="AS508" s="527">
        <v>26</v>
      </c>
      <c r="AT508" s="527">
        <v>0</v>
      </c>
      <c r="AU508" s="527">
        <v>7</v>
      </c>
      <c r="AV508" s="395">
        <v>0</v>
      </c>
      <c r="AW508" s="395">
        <v>7</v>
      </c>
      <c r="AX508" s="395">
        <v>27</v>
      </c>
      <c r="AY508" s="395">
        <v>2</v>
      </c>
      <c r="AZ508" s="395">
        <v>0</v>
      </c>
      <c r="BA508" s="422"/>
      <c r="BB508" s="422"/>
      <c r="BC508" s="422"/>
      <c r="BD508" s="422"/>
      <c r="BE508" s="422"/>
      <c r="BF508" s="422"/>
      <c r="BG508" s="422"/>
      <c r="BH508" s="422"/>
      <c r="BI508" s="423">
        <f t="shared" si="17"/>
        <v>26</v>
      </c>
      <c r="BJ508" s="422"/>
      <c r="BK508" s="422"/>
      <c r="BL508" s="422"/>
      <c r="BM508" s="422"/>
      <c r="BN508" s="422"/>
      <c r="BO508" s="528">
        <v>0.48</v>
      </c>
      <c r="BP508" s="423">
        <f t="shared" si="18"/>
        <v>26</v>
      </c>
      <c r="BQ508" s="422"/>
      <c r="BR508" s="422"/>
      <c r="BS508" s="422"/>
      <c r="BT508" s="422"/>
      <c r="BU508" s="422"/>
      <c r="BV508" s="422"/>
      <c r="BW508" s="422"/>
      <c r="BX508" s="422"/>
      <c r="BY508" s="422"/>
      <c r="BZ508" s="422"/>
      <c r="CA508" s="422"/>
      <c r="CB508" s="422"/>
      <c r="CC508" s="422"/>
      <c r="CD508" s="422"/>
      <c r="CE508" s="422"/>
      <c r="CF508" s="422"/>
      <c r="CG508" s="547"/>
    </row>
    <row r="509" spans="1:85" ht="16.5" customHeight="1">
      <c r="A509" s="81">
        <v>505</v>
      </c>
      <c r="B509" s="86" t="s">
        <v>1790</v>
      </c>
      <c r="C509" s="88" t="s">
        <v>28</v>
      </c>
      <c r="D509" s="86" t="s">
        <v>2233</v>
      </c>
      <c r="E509" s="86" t="s">
        <v>1784</v>
      </c>
      <c r="F509" s="87" t="s">
        <v>727</v>
      </c>
      <c r="G509" s="90" t="s">
        <v>1791</v>
      </c>
      <c r="I509" s="390" t="s">
        <v>2353</v>
      </c>
      <c r="J509" s="390"/>
      <c r="K509" s="620" t="s">
        <v>5123</v>
      </c>
      <c r="L509" s="560">
        <v>2</v>
      </c>
      <c r="M509" s="561">
        <v>1</v>
      </c>
      <c r="N509" s="561">
        <v>1</v>
      </c>
      <c r="O509" s="533">
        <v>5</v>
      </c>
      <c r="P509" s="533">
        <v>1</v>
      </c>
      <c r="Q509" s="533">
        <v>1</v>
      </c>
      <c r="R509" s="533">
        <v>2</v>
      </c>
      <c r="S509" s="533">
        <v>0</v>
      </c>
      <c r="T509" s="533">
        <v>0</v>
      </c>
      <c r="U509" s="534">
        <v>0</v>
      </c>
      <c r="V509" s="534">
        <v>0</v>
      </c>
      <c r="W509" s="534">
        <v>0</v>
      </c>
      <c r="X509" s="534">
        <v>0</v>
      </c>
      <c r="Y509" s="534">
        <v>0</v>
      </c>
      <c r="Z509" s="534">
        <v>0</v>
      </c>
      <c r="AA509" s="534">
        <v>2</v>
      </c>
      <c r="AB509" s="534">
        <v>0</v>
      </c>
      <c r="AC509" s="534">
        <v>0</v>
      </c>
      <c r="AD509" s="534">
        <v>6</v>
      </c>
      <c r="AE509" s="534">
        <v>2</v>
      </c>
      <c r="AF509" s="534">
        <v>0</v>
      </c>
      <c r="AG509" s="534">
        <v>3</v>
      </c>
      <c r="AH509" s="534">
        <v>1</v>
      </c>
      <c r="AI509" s="534">
        <v>0</v>
      </c>
      <c r="AJ509" s="562">
        <v>1</v>
      </c>
      <c r="AK509" s="562">
        <v>0</v>
      </c>
      <c r="AL509" s="562">
        <v>7</v>
      </c>
      <c r="AM509" s="562">
        <v>5</v>
      </c>
      <c r="AN509" s="562">
        <v>2</v>
      </c>
      <c r="AO509" s="536">
        <v>0</v>
      </c>
      <c r="AP509" s="563">
        <v>0</v>
      </c>
      <c r="AQ509" s="537">
        <v>16</v>
      </c>
      <c r="AR509" s="538">
        <v>16</v>
      </c>
      <c r="AS509" s="538">
        <v>16</v>
      </c>
      <c r="AT509" s="538">
        <v>0</v>
      </c>
      <c r="AU509" s="538">
        <v>8</v>
      </c>
      <c r="AV509" s="562">
        <v>1</v>
      </c>
      <c r="AW509" s="562">
        <v>5</v>
      </c>
      <c r="AX509" s="562">
        <v>18</v>
      </c>
      <c r="AY509" s="562">
        <v>2</v>
      </c>
      <c r="AZ509" s="562">
        <v>0</v>
      </c>
      <c r="BA509" s="422"/>
      <c r="BB509" s="422"/>
      <c r="BC509" s="422"/>
      <c r="BD509" s="422"/>
      <c r="BE509" s="422"/>
      <c r="BF509" s="422"/>
      <c r="BG509" s="422"/>
      <c r="BH509" s="422"/>
      <c r="BI509" s="423">
        <f t="shared" si="17"/>
        <v>16</v>
      </c>
      <c r="BJ509" s="422"/>
      <c r="BK509" s="422"/>
      <c r="BL509" s="422"/>
      <c r="BM509" s="422"/>
      <c r="BN509" s="422"/>
      <c r="BO509" s="528">
        <v>5.03</v>
      </c>
      <c r="BP509" s="423">
        <f t="shared" si="18"/>
        <v>16</v>
      </c>
      <c r="BQ509" s="422"/>
      <c r="BR509" s="422"/>
      <c r="BS509" s="422"/>
      <c r="BT509" s="422"/>
      <c r="BU509" s="422"/>
      <c r="BV509" s="422"/>
      <c r="BW509" s="422"/>
      <c r="BX509" s="422"/>
      <c r="BY509" s="422"/>
      <c r="BZ509" s="422"/>
      <c r="CA509" s="422"/>
      <c r="CB509" s="422"/>
      <c r="CC509" s="422"/>
      <c r="CD509" s="422"/>
      <c r="CE509" s="422"/>
      <c r="CF509" s="422"/>
      <c r="CG509" s="547"/>
    </row>
    <row r="510" spans="1:85" ht="16.5" customHeight="1">
      <c r="A510" s="80">
        <v>506</v>
      </c>
      <c r="B510" s="86" t="s">
        <v>1792</v>
      </c>
      <c r="C510" s="88" t="s">
        <v>28</v>
      </c>
      <c r="D510" s="86" t="s">
        <v>2233</v>
      </c>
      <c r="E510" s="86" t="s">
        <v>1784</v>
      </c>
      <c r="F510" s="87" t="s">
        <v>727</v>
      </c>
      <c r="G510" s="90" t="s">
        <v>1793</v>
      </c>
      <c r="I510" s="390" t="s">
        <v>2353</v>
      </c>
      <c r="J510" s="390"/>
      <c r="K510" s="620" t="s">
        <v>5123</v>
      </c>
      <c r="L510" s="560">
        <v>2</v>
      </c>
      <c r="M510" s="561">
        <v>1</v>
      </c>
      <c r="N510" s="561">
        <v>1</v>
      </c>
      <c r="O510" s="533">
        <v>0</v>
      </c>
      <c r="P510" s="533">
        <v>3</v>
      </c>
      <c r="Q510" s="533">
        <v>1</v>
      </c>
      <c r="R510" s="533">
        <v>0</v>
      </c>
      <c r="S510" s="533">
        <v>0</v>
      </c>
      <c r="T510" s="533">
        <v>0</v>
      </c>
      <c r="U510" s="534">
        <v>0</v>
      </c>
      <c r="V510" s="534">
        <v>0</v>
      </c>
      <c r="W510" s="534">
        <v>0</v>
      </c>
      <c r="X510" s="534">
        <v>0</v>
      </c>
      <c r="Y510" s="534">
        <v>0</v>
      </c>
      <c r="Z510" s="534">
        <v>0</v>
      </c>
      <c r="AA510" s="534">
        <v>0</v>
      </c>
      <c r="AB510" s="534">
        <v>4</v>
      </c>
      <c r="AC510" s="534">
        <v>0</v>
      </c>
      <c r="AD510" s="534">
        <v>0</v>
      </c>
      <c r="AE510" s="534">
        <v>0</v>
      </c>
      <c r="AF510" s="534">
        <v>0</v>
      </c>
      <c r="AG510" s="534">
        <v>2</v>
      </c>
      <c r="AH510" s="534">
        <v>0</v>
      </c>
      <c r="AI510" s="534">
        <v>0</v>
      </c>
      <c r="AJ510" s="562">
        <v>1</v>
      </c>
      <c r="AK510" s="562">
        <v>0</v>
      </c>
      <c r="AL510" s="562">
        <v>2</v>
      </c>
      <c r="AM510" s="562">
        <v>2</v>
      </c>
      <c r="AN510" s="562">
        <v>0</v>
      </c>
      <c r="AO510" s="536">
        <v>0</v>
      </c>
      <c r="AP510" s="563">
        <v>0</v>
      </c>
      <c r="AQ510" s="537">
        <v>12</v>
      </c>
      <c r="AR510" s="538">
        <v>12</v>
      </c>
      <c r="AS510" s="538">
        <v>12</v>
      </c>
      <c r="AT510" s="538">
        <v>0</v>
      </c>
      <c r="AU510" s="538">
        <v>8</v>
      </c>
      <c r="AV510" s="562">
        <v>0</v>
      </c>
      <c r="AW510" s="562">
        <v>1</v>
      </c>
      <c r="AX510" s="562">
        <v>14</v>
      </c>
      <c r="AY510" s="562">
        <v>2</v>
      </c>
      <c r="AZ510" s="562">
        <v>0</v>
      </c>
      <c r="BA510" s="422"/>
      <c r="BB510" s="422"/>
      <c r="BC510" s="422"/>
      <c r="BD510" s="422"/>
      <c r="BE510" s="422"/>
      <c r="BF510" s="422"/>
      <c r="BG510" s="422"/>
      <c r="BH510" s="422"/>
      <c r="BI510" s="423">
        <f t="shared" si="17"/>
        <v>12</v>
      </c>
      <c r="BJ510" s="422"/>
      <c r="BK510" s="422"/>
      <c r="BL510" s="422"/>
      <c r="BM510" s="422"/>
      <c r="BN510" s="422"/>
      <c r="BO510" s="528">
        <v>1.48</v>
      </c>
      <c r="BP510" s="423">
        <f t="shared" si="18"/>
        <v>12</v>
      </c>
      <c r="BQ510" s="422"/>
      <c r="BR510" s="422"/>
      <c r="BS510" s="422"/>
      <c r="BT510" s="422"/>
      <c r="BU510" s="422"/>
      <c r="BV510" s="422"/>
      <c r="BW510" s="422"/>
      <c r="BX510" s="422"/>
      <c r="BY510" s="422"/>
      <c r="BZ510" s="422"/>
      <c r="CA510" s="422"/>
      <c r="CB510" s="422"/>
      <c r="CC510" s="422"/>
      <c r="CD510" s="422"/>
      <c r="CE510" s="422"/>
      <c r="CF510" s="422"/>
      <c r="CG510" s="547"/>
    </row>
    <row r="511" spans="1:85" ht="16.5" customHeight="1">
      <c r="A511" s="80">
        <v>507</v>
      </c>
      <c r="B511" s="86" t="s">
        <v>1794</v>
      </c>
      <c r="C511" s="88" t="s">
        <v>28</v>
      </c>
      <c r="D511" s="86" t="s">
        <v>2233</v>
      </c>
      <c r="E511" s="86" t="s">
        <v>1784</v>
      </c>
      <c r="F511" s="87" t="s">
        <v>727</v>
      </c>
      <c r="G511" s="90" t="s">
        <v>1795</v>
      </c>
      <c r="I511" s="390" t="s">
        <v>2353</v>
      </c>
      <c r="J511" s="390"/>
      <c r="K511" s="620" t="s">
        <v>5123</v>
      </c>
      <c r="L511" s="560">
        <v>2</v>
      </c>
      <c r="M511" s="561">
        <v>1</v>
      </c>
      <c r="N511" s="561">
        <v>1</v>
      </c>
      <c r="O511" s="533">
        <v>3</v>
      </c>
      <c r="P511" s="533">
        <v>2</v>
      </c>
      <c r="Q511" s="533">
        <v>1</v>
      </c>
      <c r="R511" s="533">
        <v>3</v>
      </c>
      <c r="S511" s="533">
        <v>0</v>
      </c>
      <c r="T511" s="533">
        <v>0</v>
      </c>
      <c r="U511" s="534">
        <v>0</v>
      </c>
      <c r="V511" s="534">
        <v>0</v>
      </c>
      <c r="W511" s="534">
        <v>0</v>
      </c>
      <c r="X511" s="534">
        <v>0</v>
      </c>
      <c r="Y511" s="534">
        <v>0</v>
      </c>
      <c r="Z511" s="534">
        <v>0</v>
      </c>
      <c r="AA511" s="534">
        <v>4</v>
      </c>
      <c r="AB511" s="534">
        <v>4</v>
      </c>
      <c r="AC511" s="534">
        <v>0</v>
      </c>
      <c r="AD511" s="534">
        <v>8</v>
      </c>
      <c r="AE511" s="534">
        <v>0</v>
      </c>
      <c r="AF511" s="534">
        <v>0</v>
      </c>
      <c r="AG511" s="534">
        <v>0</v>
      </c>
      <c r="AH511" s="534">
        <v>0</v>
      </c>
      <c r="AI511" s="534">
        <v>0</v>
      </c>
      <c r="AJ511" s="562">
        <v>1</v>
      </c>
      <c r="AK511" s="562">
        <v>0</v>
      </c>
      <c r="AL511" s="562">
        <v>5</v>
      </c>
      <c r="AM511" s="562">
        <v>5</v>
      </c>
      <c r="AN511" s="562">
        <v>0</v>
      </c>
      <c r="AO511" s="536">
        <v>0</v>
      </c>
      <c r="AP511" s="563">
        <v>0</v>
      </c>
      <c r="AQ511" s="537">
        <v>9</v>
      </c>
      <c r="AR511" s="538">
        <v>9</v>
      </c>
      <c r="AS511" s="538">
        <v>9</v>
      </c>
      <c r="AT511" s="538">
        <v>1</v>
      </c>
      <c r="AU511" s="538">
        <v>4</v>
      </c>
      <c r="AV511" s="562">
        <v>1</v>
      </c>
      <c r="AW511" s="562">
        <v>3</v>
      </c>
      <c r="AX511" s="562">
        <v>9</v>
      </c>
      <c r="AY511" s="562">
        <v>2</v>
      </c>
      <c r="AZ511" s="562">
        <v>0</v>
      </c>
      <c r="BA511" s="422"/>
      <c r="BB511" s="422"/>
      <c r="BC511" s="422"/>
      <c r="BD511" s="422"/>
      <c r="BE511" s="422"/>
      <c r="BF511" s="422"/>
      <c r="BG511" s="422"/>
      <c r="BH511" s="422"/>
      <c r="BI511" s="423">
        <f t="shared" si="17"/>
        <v>9</v>
      </c>
      <c r="BJ511" s="422"/>
      <c r="BK511" s="422"/>
      <c r="BL511" s="422"/>
      <c r="BM511" s="422"/>
      <c r="BN511" s="422"/>
      <c r="BO511" s="528">
        <v>3.41</v>
      </c>
      <c r="BP511" s="423">
        <f t="shared" si="18"/>
        <v>9</v>
      </c>
      <c r="BQ511" s="422"/>
      <c r="BR511" s="422"/>
      <c r="BS511" s="422"/>
      <c r="BT511" s="422"/>
      <c r="BU511" s="422"/>
      <c r="BV511" s="422"/>
      <c r="BW511" s="422"/>
      <c r="BX511" s="422"/>
      <c r="BY511" s="422"/>
      <c r="BZ511" s="422"/>
      <c r="CA511" s="422"/>
      <c r="CB511" s="422"/>
      <c r="CC511" s="422"/>
      <c r="CD511" s="422"/>
      <c r="CE511" s="422"/>
      <c r="CF511" s="422"/>
      <c r="CG511" s="547"/>
    </row>
    <row r="512" spans="1:85" ht="16.5" customHeight="1">
      <c r="A512" s="81">
        <v>508</v>
      </c>
      <c r="B512" s="86" t="s">
        <v>1796</v>
      </c>
      <c r="C512" s="88" t="s">
        <v>28</v>
      </c>
      <c r="D512" s="86" t="s">
        <v>2233</v>
      </c>
      <c r="E512" s="86" t="s">
        <v>1784</v>
      </c>
      <c r="F512" s="92" t="s">
        <v>784</v>
      </c>
      <c r="G512" s="90" t="s">
        <v>1797</v>
      </c>
      <c r="I512" s="390" t="s">
        <v>3741</v>
      </c>
      <c r="J512" s="390"/>
      <c r="K512" s="88" t="s">
        <v>5126</v>
      </c>
      <c r="L512" s="522">
        <v>2</v>
      </c>
      <c r="M512" s="367">
        <v>1</v>
      </c>
      <c r="N512" s="367">
        <v>1</v>
      </c>
      <c r="O512" s="523">
        <v>1</v>
      </c>
      <c r="P512" s="523">
        <v>0</v>
      </c>
      <c r="Q512" s="523">
        <v>1</v>
      </c>
      <c r="R512" s="523">
        <v>1</v>
      </c>
      <c r="S512" s="523">
        <v>0</v>
      </c>
      <c r="T512" s="523">
        <v>0</v>
      </c>
      <c r="U512" s="524">
        <v>0</v>
      </c>
      <c r="V512" s="524">
        <v>0</v>
      </c>
      <c r="W512" s="524">
        <v>0</v>
      </c>
      <c r="X512" s="524">
        <v>0</v>
      </c>
      <c r="Y512" s="524">
        <v>0</v>
      </c>
      <c r="Z512" s="524">
        <v>0</v>
      </c>
      <c r="AA512" s="524">
        <v>1</v>
      </c>
      <c r="AB512" s="524">
        <v>1</v>
      </c>
      <c r="AC512" s="524">
        <v>0</v>
      </c>
      <c r="AD512" s="524">
        <v>3</v>
      </c>
      <c r="AE512" s="524">
        <v>0</v>
      </c>
      <c r="AF512" s="524">
        <v>0</v>
      </c>
      <c r="AG512" s="524">
        <v>0</v>
      </c>
      <c r="AH512" s="524">
        <v>0</v>
      </c>
      <c r="AI512" s="524">
        <v>0</v>
      </c>
      <c r="AJ512" s="395">
        <v>1</v>
      </c>
      <c r="AK512" s="395">
        <v>0</v>
      </c>
      <c r="AL512" s="395">
        <v>3</v>
      </c>
      <c r="AM512" s="395">
        <v>3</v>
      </c>
      <c r="AN512" s="395">
        <v>0</v>
      </c>
      <c r="AO512" s="525">
        <v>0</v>
      </c>
      <c r="AP512" s="396">
        <v>0</v>
      </c>
      <c r="AQ512" s="526">
        <v>5</v>
      </c>
      <c r="AR512" s="527">
        <v>0</v>
      </c>
      <c r="AS512" s="527">
        <v>5</v>
      </c>
      <c r="AT512" s="527">
        <v>0</v>
      </c>
      <c r="AU512" s="527">
        <v>3</v>
      </c>
      <c r="AV512" s="395">
        <v>1</v>
      </c>
      <c r="AW512" s="395">
        <v>4</v>
      </c>
      <c r="AX512" s="395">
        <v>5</v>
      </c>
      <c r="AY512" s="395">
        <v>2</v>
      </c>
      <c r="AZ512" s="395">
        <v>0</v>
      </c>
      <c r="BA512" s="422"/>
      <c r="BB512" s="422"/>
      <c r="BC512" s="422"/>
      <c r="BD512" s="422"/>
      <c r="BE512" s="422"/>
      <c r="BF512" s="422"/>
      <c r="BG512" s="422"/>
      <c r="BH512" s="422"/>
      <c r="BI512" s="423">
        <f t="shared" si="17"/>
        <v>5</v>
      </c>
      <c r="BJ512" s="422"/>
      <c r="BK512" s="422"/>
      <c r="BL512" s="422"/>
      <c r="BM512" s="422"/>
      <c r="BN512" s="422"/>
      <c r="BO512" s="528">
        <v>3.63</v>
      </c>
      <c r="BP512" s="423">
        <f t="shared" si="18"/>
        <v>5</v>
      </c>
      <c r="BQ512" s="422"/>
      <c r="BR512" s="422"/>
      <c r="BS512" s="422"/>
      <c r="BT512" s="422"/>
      <c r="BU512" s="422"/>
      <c r="BV512" s="422"/>
      <c r="BW512" s="422"/>
      <c r="BX512" s="422"/>
      <c r="BY512" s="422"/>
      <c r="BZ512" s="422"/>
      <c r="CA512" s="422"/>
      <c r="CB512" s="422"/>
      <c r="CC512" s="422"/>
      <c r="CD512" s="422"/>
      <c r="CE512" s="422"/>
      <c r="CF512" s="422"/>
      <c r="CG512" s="547"/>
    </row>
    <row r="513" spans="1:85" ht="16.5" customHeight="1">
      <c r="A513" s="80">
        <v>509</v>
      </c>
      <c r="B513" s="86" t="s">
        <v>1798</v>
      </c>
      <c r="C513" s="88" t="s">
        <v>28</v>
      </c>
      <c r="D513" s="86" t="s">
        <v>2233</v>
      </c>
      <c r="E513" s="86" t="s">
        <v>1784</v>
      </c>
      <c r="F513" s="91" t="s">
        <v>724</v>
      </c>
      <c r="G513" s="90" t="s">
        <v>1799</v>
      </c>
      <c r="I513" s="390" t="s">
        <v>26</v>
      </c>
      <c r="J513" s="390"/>
      <c r="K513" s="88" t="s">
        <v>5123</v>
      </c>
      <c r="L513" s="522">
        <v>2</v>
      </c>
      <c r="M513" s="367">
        <v>1</v>
      </c>
      <c r="N513" s="367">
        <v>1</v>
      </c>
      <c r="O513" s="523">
        <v>25</v>
      </c>
      <c r="P513" s="523">
        <v>0</v>
      </c>
      <c r="Q513" s="523">
        <v>1</v>
      </c>
      <c r="R513" s="523">
        <v>8</v>
      </c>
      <c r="S513" s="523">
        <v>0</v>
      </c>
      <c r="T513" s="523">
        <v>0</v>
      </c>
      <c r="U513" s="524">
        <v>4</v>
      </c>
      <c r="V513" s="524">
        <v>0</v>
      </c>
      <c r="W513" s="524">
        <v>0</v>
      </c>
      <c r="X513" s="524">
        <v>4</v>
      </c>
      <c r="Y513" s="524">
        <v>0</v>
      </c>
      <c r="Z513" s="524">
        <v>0</v>
      </c>
      <c r="AA513" s="524">
        <v>56</v>
      </c>
      <c r="AB513" s="524">
        <v>2</v>
      </c>
      <c r="AC513" s="524">
        <v>0</v>
      </c>
      <c r="AD513" s="524">
        <v>3</v>
      </c>
      <c r="AE513" s="524">
        <v>0</v>
      </c>
      <c r="AF513" s="524">
        <v>0</v>
      </c>
      <c r="AG513" s="524">
        <v>0</v>
      </c>
      <c r="AH513" s="524">
        <v>0</v>
      </c>
      <c r="AI513" s="524">
        <v>0</v>
      </c>
      <c r="AJ513" s="395">
        <v>1</v>
      </c>
      <c r="AK513" s="395">
        <v>0</v>
      </c>
      <c r="AL513" s="395">
        <v>7</v>
      </c>
      <c r="AM513" s="395">
        <v>6</v>
      </c>
      <c r="AN513" s="395">
        <v>1</v>
      </c>
      <c r="AO513" s="525">
        <v>0</v>
      </c>
      <c r="AP513" s="396">
        <v>0</v>
      </c>
      <c r="AQ513" s="526">
        <v>42</v>
      </c>
      <c r="AR513" s="527">
        <v>38</v>
      </c>
      <c r="AS513" s="527">
        <v>36</v>
      </c>
      <c r="AT513" s="527">
        <v>4</v>
      </c>
      <c r="AU513" s="527">
        <v>11</v>
      </c>
      <c r="AV513" s="395">
        <v>2</v>
      </c>
      <c r="AW513" s="395">
        <v>6</v>
      </c>
      <c r="AX513" s="395">
        <v>43</v>
      </c>
      <c r="AY513" s="395">
        <v>2</v>
      </c>
      <c r="AZ513" s="395">
        <v>0</v>
      </c>
      <c r="BA513" s="422"/>
      <c r="BB513" s="422"/>
      <c r="BC513" s="422"/>
      <c r="BD513" s="422"/>
      <c r="BE513" s="422"/>
      <c r="BF513" s="422"/>
      <c r="BG513" s="422"/>
      <c r="BH513" s="422"/>
      <c r="BI513" s="423">
        <f t="shared" si="17"/>
        <v>36</v>
      </c>
      <c r="BJ513" s="422"/>
      <c r="BK513" s="422"/>
      <c r="BL513" s="422"/>
      <c r="BM513" s="422"/>
      <c r="BN513" s="422"/>
      <c r="BO513" s="528">
        <v>3.84</v>
      </c>
      <c r="BP513" s="423">
        <f t="shared" si="18"/>
        <v>36</v>
      </c>
      <c r="BQ513" s="422"/>
      <c r="BR513" s="422"/>
      <c r="BS513" s="422"/>
      <c r="BT513" s="422"/>
      <c r="BU513" s="422"/>
      <c r="BV513" s="422"/>
      <c r="BW513" s="422"/>
      <c r="BX513" s="422"/>
      <c r="BY513" s="422"/>
      <c r="BZ513" s="422"/>
      <c r="CA513" s="422"/>
      <c r="CB513" s="422"/>
      <c r="CC513" s="422"/>
      <c r="CD513" s="422"/>
      <c r="CE513" s="422"/>
      <c r="CF513" s="422"/>
      <c r="CG513" s="547"/>
    </row>
    <row r="514" spans="1:85" ht="16.5" customHeight="1">
      <c r="A514" s="80">
        <v>510</v>
      </c>
      <c r="B514" s="86" t="s">
        <v>1800</v>
      </c>
      <c r="C514" s="88" t="s">
        <v>28</v>
      </c>
      <c r="D514" s="86" t="s">
        <v>2233</v>
      </c>
      <c r="E514" s="86" t="s">
        <v>1784</v>
      </c>
      <c r="F514" s="89" t="s">
        <v>730</v>
      </c>
      <c r="G514" s="90" t="s">
        <v>1801</v>
      </c>
      <c r="I514" s="390" t="s">
        <v>2353</v>
      </c>
      <c r="J514" s="390"/>
      <c r="K514" s="88" t="s">
        <v>5123</v>
      </c>
      <c r="L514" s="522">
        <v>2</v>
      </c>
      <c r="M514" s="367">
        <v>1</v>
      </c>
      <c r="N514" s="367">
        <v>1</v>
      </c>
      <c r="O514" s="523">
        <v>6</v>
      </c>
      <c r="P514" s="523">
        <v>0</v>
      </c>
      <c r="Q514" s="523">
        <v>1</v>
      </c>
      <c r="R514" s="523">
        <v>0</v>
      </c>
      <c r="S514" s="523">
        <v>0</v>
      </c>
      <c r="T514" s="523">
        <v>0</v>
      </c>
      <c r="U514" s="524">
        <v>0</v>
      </c>
      <c r="V514" s="524">
        <v>0</v>
      </c>
      <c r="W514" s="524">
        <v>0</v>
      </c>
      <c r="X514" s="524">
        <v>0</v>
      </c>
      <c r="Y514" s="524">
        <v>0</v>
      </c>
      <c r="Z514" s="524">
        <v>0</v>
      </c>
      <c r="AA514" s="524">
        <v>5</v>
      </c>
      <c r="AB514" s="524">
        <v>1</v>
      </c>
      <c r="AC514" s="524">
        <v>0</v>
      </c>
      <c r="AD514" s="524">
        <v>0</v>
      </c>
      <c r="AE514" s="524">
        <v>0</v>
      </c>
      <c r="AF514" s="524">
        <v>0</v>
      </c>
      <c r="AG514" s="524">
        <v>8</v>
      </c>
      <c r="AH514" s="524">
        <v>0</v>
      </c>
      <c r="AI514" s="524">
        <v>0</v>
      </c>
      <c r="AJ514" s="395">
        <v>1</v>
      </c>
      <c r="AK514" s="395">
        <v>0</v>
      </c>
      <c r="AL514" s="395">
        <v>2</v>
      </c>
      <c r="AM514" s="395">
        <v>2</v>
      </c>
      <c r="AN514" s="395">
        <v>0</v>
      </c>
      <c r="AO514" s="525">
        <v>0</v>
      </c>
      <c r="AP514" s="396">
        <v>0</v>
      </c>
      <c r="AQ514" s="526">
        <v>15</v>
      </c>
      <c r="AR514" s="527">
        <v>15</v>
      </c>
      <c r="AS514" s="527">
        <v>15</v>
      </c>
      <c r="AT514" s="527">
        <v>0</v>
      </c>
      <c r="AU514" s="527">
        <v>8</v>
      </c>
      <c r="AV514" s="395">
        <v>2</v>
      </c>
      <c r="AW514" s="395">
        <v>2</v>
      </c>
      <c r="AX514" s="395">
        <v>15</v>
      </c>
      <c r="AY514" s="395">
        <v>2</v>
      </c>
      <c r="AZ514" s="395">
        <v>0</v>
      </c>
      <c r="BA514" s="422"/>
      <c r="BB514" s="422"/>
      <c r="BC514" s="422"/>
      <c r="BD514" s="422"/>
      <c r="BE514" s="422"/>
      <c r="BF514" s="422"/>
      <c r="BG514" s="422"/>
      <c r="BH514" s="422"/>
      <c r="BI514" s="423">
        <f t="shared" si="17"/>
        <v>15</v>
      </c>
      <c r="BJ514" s="422"/>
      <c r="BK514" s="422"/>
      <c r="BL514" s="422"/>
      <c r="BM514" s="422"/>
      <c r="BN514" s="422"/>
      <c r="BO514" s="528">
        <v>1.75</v>
      </c>
      <c r="BP514" s="423">
        <f t="shared" si="18"/>
        <v>15</v>
      </c>
      <c r="BQ514" s="422"/>
      <c r="BR514" s="422"/>
      <c r="BS514" s="422"/>
      <c r="BT514" s="422"/>
      <c r="BU514" s="422"/>
      <c r="BV514" s="422"/>
      <c r="BW514" s="422"/>
      <c r="BX514" s="422"/>
      <c r="BY514" s="422"/>
      <c r="BZ514" s="422"/>
      <c r="CA514" s="422"/>
      <c r="CB514" s="422"/>
      <c r="CC514" s="422"/>
      <c r="CD514" s="422"/>
      <c r="CE514" s="422"/>
      <c r="CF514" s="422"/>
      <c r="CG514" s="547"/>
    </row>
    <row r="515" spans="1:85" ht="16.5" customHeight="1">
      <c r="A515" s="81">
        <v>511</v>
      </c>
      <c r="B515" s="86" t="s">
        <v>1802</v>
      </c>
      <c r="C515" s="88" t="s">
        <v>28</v>
      </c>
      <c r="D515" s="86" t="s">
        <v>2233</v>
      </c>
      <c r="E515" s="86" t="s">
        <v>1784</v>
      </c>
      <c r="F515" s="87" t="s">
        <v>727</v>
      </c>
      <c r="G515" s="90" t="s">
        <v>1803</v>
      </c>
      <c r="I515" s="390" t="s">
        <v>26</v>
      </c>
      <c r="J515" s="390"/>
      <c r="K515" s="88" t="s">
        <v>5123</v>
      </c>
      <c r="L515" s="522">
        <v>2</v>
      </c>
      <c r="M515" s="367">
        <v>1</v>
      </c>
      <c r="N515" s="367">
        <v>1</v>
      </c>
      <c r="O515" s="523">
        <v>11</v>
      </c>
      <c r="P515" s="523">
        <v>0</v>
      </c>
      <c r="Q515" s="523">
        <v>1</v>
      </c>
      <c r="R515" s="523">
        <v>1</v>
      </c>
      <c r="S515" s="523">
        <v>0</v>
      </c>
      <c r="T515" s="523">
        <v>0</v>
      </c>
      <c r="U515" s="524">
        <v>0</v>
      </c>
      <c r="V515" s="524">
        <v>0</v>
      </c>
      <c r="W515" s="524">
        <v>0</v>
      </c>
      <c r="X515" s="524">
        <v>0</v>
      </c>
      <c r="Y515" s="524">
        <v>0</v>
      </c>
      <c r="Z515" s="524">
        <v>0</v>
      </c>
      <c r="AA515" s="524">
        <v>1</v>
      </c>
      <c r="AB515" s="524">
        <v>1</v>
      </c>
      <c r="AC515" s="524">
        <v>0</v>
      </c>
      <c r="AD515" s="524">
        <v>24</v>
      </c>
      <c r="AE515" s="524">
        <v>0</v>
      </c>
      <c r="AF515" s="524">
        <v>0</v>
      </c>
      <c r="AG515" s="524">
        <v>0</v>
      </c>
      <c r="AH515" s="524">
        <v>0</v>
      </c>
      <c r="AI515" s="524">
        <v>0</v>
      </c>
      <c r="AJ515" s="395">
        <v>1</v>
      </c>
      <c r="AK515" s="395">
        <v>0</v>
      </c>
      <c r="AL515" s="395">
        <v>4</v>
      </c>
      <c r="AM515" s="395">
        <v>4</v>
      </c>
      <c r="AN515" s="395">
        <v>0</v>
      </c>
      <c r="AO515" s="525">
        <v>0</v>
      </c>
      <c r="AP515" s="396">
        <v>0</v>
      </c>
      <c r="AQ515" s="526">
        <v>17</v>
      </c>
      <c r="AR515" s="527">
        <v>17</v>
      </c>
      <c r="AS515" s="527">
        <v>17</v>
      </c>
      <c r="AT515" s="527">
        <v>0</v>
      </c>
      <c r="AU515" s="527">
        <v>8</v>
      </c>
      <c r="AV515" s="395">
        <v>2</v>
      </c>
      <c r="AW515" s="395">
        <v>4</v>
      </c>
      <c r="AX515" s="395">
        <v>17</v>
      </c>
      <c r="AY515" s="395">
        <v>2</v>
      </c>
      <c r="AZ515" s="395">
        <v>0</v>
      </c>
      <c r="BA515" s="422"/>
      <c r="BB515" s="422"/>
      <c r="BC515" s="422"/>
      <c r="BD515" s="422"/>
      <c r="BE515" s="422"/>
      <c r="BF515" s="422"/>
      <c r="BG515" s="422"/>
      <c r="BH515" s="422"/>
      <c r="BI515" s="423">
        <f t="shared" si="17"/>
        <v>17</v>
      </c>
      <c r="BJ515" s="422"/>
      <c r="BK515" s="422"/>
      <c r="BL515" s="422"/>
      <c r="BM515" s="422"/>
      <c r="BN515" s="422"/>
      <c r="BO515" s="528">
        <v>1.03</v>
      </c>
      <c r="BP515" s="423">
        <f t="shared" si="18"/>
        <v>17</v>
      </c>
      <c r="BQ515" s="422"/>
      <c r="BR515" s="422"/>
      <c r="BS515" s="422"/>
      <c r="BT515" s="422"/>
      <c r="BU515" s="422"/>
      <c r="BV515" s="422"/>
      <c r="BW515" s="422"/>
      <c r="BX515" s="422"/>
      <c r="BY515" s="422"/>
      <c r="BZ515" s="422"/>
      <c r="CA515" s="422"/>
      <c r="CB515" s="422"/>
      <c r="CC515" s="422"/>
      <c r="CD515" s="422"/>
      <c r="CE515" s="422"/>
      <c r="CF515" s="422"/>
      <c r="CG515" s="547"/>
    </row>
    <row r="516" spans="1:85" ht="16.5" customHeight="1">
      <c r="A516" s="80">
        <v>512</v>
      </c>
      <c r="B516" s="86" t="s">
        <v>1804</v>
      </c>
      <c r="C516" s="88" t="s">
        <v>28</v>
      </c>
      <c r="D516" s="86" t="s">
        <v>2233</v>
      </c>
      <c r="E516" s="86" t="s">
        <v>1784</v>
      </c>
      <c r="F516" s="87" t="s">
        <v>727</v>
      </c>
      <c r="G516" s="90" t="s">
        <v>1805</v>
      </c>
      <c r="I516" s="390" t="s">
        <v>2353</v>
      </c>
      <c r="J516" s="390"/>
      <c r="K516" s="88" t="s">
        <v>5123</v>
      </c>
      <c r="L516" s="522">
        <v>2</v>
      </c>
      <c r="M516" s="367">
        <v>1</v>
      </c>
      <c r="N516" s="367">
        <v>1</v>
      </c>
      <c r="O516" s="523">
        <v>1</v>
      </c>
      <c r="P516" s="523">
        <v>2</v>
      </c>
      <c r="Q516" s="523">
        <v>1</v>
      </c>
      <c r="R516" s="523">
        <v>0</v>
      </c>
      <c r="S516" s="523">
        <v>0</v>
      </c>
      <c r="T516" s="523">
        <v>0</v>
      </c>
      <c r="U516" s="524">
        <v>0</v>
      </c>
      <c r="V516" s="524">
        <v>0</v>
      </c>
      <c r="W516" s="524">
        <v>0</v>
      </c>
      <c r="X516" s="524">
        <v>0</v>
      </c>
      <c r="Y516" s="524">
        <v>0</v>
      </c>
      <c r="Z516" s="524">
        <v>0</v>
      </c>
      <c r="AA516" s="524">
        <v>1</v>
      </c>
      <c r="AB516" s="524">
        <v>1</v>
      </c>
      <c r="AC516" s="524">
        <v>0</v>
      </c>
      <c r="AD516" s="524">
        <v>1</v>
      </c>
      <c r="AE516" s="524">
        <v>2</v>
      </c>
      <c r="AF516" s="524">
        <v>0</v>
      </c>
      <c r="AG516" s="524">
        <v>0</v>
      </c>
      <c r="AH516" s="524">
        <v>0</v>
      </c>
      <c r="AI516" s="524">
        <v>0</v>
      </c>
      <c r="AJ516" s="395">
        <v>1</v>
      </c>
      <c r="AK516" s="395">
        <v>0</v>
      </c>
      <c r="AL516" s="395">
        <v>2</v>
      </c>
      <c r="AM516" s="395">
        <v>2</v>
      </c>
      <c r="AN516" s="395">
        <v>0</v>
      </c>
      <c r="AO516" s="525">
        <v>0</v>
      </c>
      <c r="AP516" s="396">
        <v>0</v>
      </c>
      <c r="AQ516" s="526">
        <v>7</v>
      </c>
      <c r="AR516" s="527">
        <v>7</v>
      </c>
      <c r="AS516" s="527">
        <v>7</v>
      </c>
      <c r="AT516" s="527">
        <v>0</v>
      </c>
      <c r="AU516" s="527">
        <v>4</v>
      </c>
      <c r="AV516" s="395">
        <v>1</v>
      </c>
      <c r="AW516" s="395">
        <v>2</v>
      </c>
      <c r="AX516" s="395">
        <v>7</v>
      </c>
      <c r="AY516" s="395">
        <v>2</v>
      </c>
      <c r="AZ516" s="395">
        <v>0</v>
      </c>
      <c r="BA516" s="422"/>
      <c r="BB516" s="422"/>
      <c r="BC516" s="422"/>
      <c r="BD516" s="422"/>
      <c r="BE516" s="422"/>
      <c r="BF516" s="422"/>
      <c r="BG516" s="422"/>
      <c r="BH516" s="422"/>
      <c r="BI516" s="423">
        <f t="shared" si="17"/>
        <v>7</v>
      </c>
      <c r="BJ516" s="422"/>
      <c r="BK516" s="422"/>
      <c r="BL516" s="422"/>
      <c r="BM516" s="422"/>
      <c r="BN516" s="422"/>
      <c r="BO516" s="528">
        <v>1.41</v>
      </c>
      <c r="BP516" s="423">
        <f t="shared" si="18"/>
        <v>7</v>
      </c>
      <c r="BQ516" s="422"/>
      <c r="BR516" s="422"/>
      <c r="BS516" s="422"/>
      <c r="BT516" s="422"/>
      <c r="BU516" s="422"/>
      <c r="BV516" s="422"/>
      <c r="BW516" s="422"/>
      <c r="BX516" s="422"/>
      <c r="BY516" s="422"/>
      <c r="BZ516" s="422"/>
      <c r="CA516" s="422"/>
      <c r="CB516" s="422"/>
      <c r="CC516" s="422"/>
      <c r="CD516" s="422"/>
      <c r="CE516" s="422"/>
      <c r="CF516" s="422"/>
      <c r="CG516" s="547"/>
    </row>
    <row r="517" spans="1:85" ht="16.5" customHeight="1">
      <c r="A517" s="80">
        <v>513</v>
      </c>
      <c r="B517" s="86" t="s">
        <v>1806</v>
      </c>
      <c r="C517" s="88" t="s">
        <v>28</v>
      </c>
      <c r="D517" s="86" t="s">
        <v>2233</v>
      </c>
      <c r="E517" s="86" t="s">
        <v>1784</v>
      </c>
      <c r="F517" s="91" t="s">
        <v>724</v>
      </c>
      <c r="G517" s="90" t="s">
        <v>1807</v>
      </c>
      <c r="I517" s="390" t="s">
        <v>2353</v>
      </c>
      <c r="J517" s="390"/>
      <c r="K517" s="88" t="s">
        <v>5123</v>
      </c>
      <c r="L517" s="522">
        <v>2</v>
      </c>
      <c r="M517" s="367">
        <v>1</v>
      </c>
      <c r="N517" s="367">
        <v>1</v>
      </c>
      <c r="O517" s="523">
        <v>0</v>
      </c>
      <c r="P517" s="523">
        <v>48</v>
      </c>
      <c r="Q517" s="523">
        <v>0</v>
      </c>
      <c r="R517" s="523">
        <v>0</v>
      </c>
      <c r="S517" s="523">
        <v>1</v>
      </c>
      <c r="T517" s="523">
        <v>0</v>
      </c>
      <c r="U517" s="524">
        <v>0</v>
      </c>
      <c r="V517" s="524">
        <v>0</v>
      </c>
      <c r="W517" s="524">
        <v>0</v>
      </c>
      <c r="X517" s="524">
        <v>0</v>
      </c>
      <c r="Y517" s="524">
        <v>0</v>
      </c>
      <c r="Z517" s="524">
        <v>0</v>
      </c>
      <c r="AA517" s="524">
        <v>1</v>
      </c>
      <c r="AB517" s="524">
        <v>25</v>
      </c>
      <c r="AC517" s="524">
        <v>0</v>
      </c>
      <c r="AD517" s="524">
        <v>0</v>
      </c>
      <c r="AE517" s="524">
        <v>0</v>
      </c>
      <c r="AF517" s="524">
        <v>0</v>
      </c>
      <c r="AG517" s="524">
        <v>0</v>
      </c>
      <c r="AH517" s="524">
        <v>0</v>
      </c>
      <c r="AI517" s="524">
        <v>0</v>
      </c>
      <c r="AJ517" s="395">
        <v>1</v>
      </c>
      <c r="AK517" s="395">
        <v>0</v>
      </c>
      <c r="AL517" s="395">
        <v>11</v>
      </c>
      <c r="AM517" s="395">
        <v>8</v>
      </c>
      <c r="AN517" s="395">
        <v>3</v>
      </c>
      <c r="AO517" s="525">
        <v>0</v>
      </c>
      <c r="AP517" s="396">
        <v>0</v>
      </c>
      <c r="AQ517" s="526">
        <v>54</v>
      </c>
      <c r="AR517" s="527">
        <v>54</v>
      </c>
      <c r="AS517" s="527">
        <v>54</v>
      </c>
      <c r="AT517" s="527">
        <v>0</v>
      </c>
      <c r="AU517" s="527">
        <v>12</v>
      </c>
      <c r="AV517" s="395">
        <v>1</v>
      </c>
      <c r="AW517" s="395">
        <v>6</v>
      </c>
      <c r="AX517" s="395">
        <v>57</v>
      </c>
      <c r="AY517" s="395">
        <v>2</v>
      </c>
      <c r="AZ517" s="395">
        <v>0</v>
      </c>
      <c r="BA517" s="422"/>
      <c r="BB517" s="422"/>
      <c r="BC517" s="422"/>
      <c r="BD517" s="422"/>
      <c r="BE517" s="422"/>
      <c r="BF517" s="422"/>
      <c r="BG517" s="422"/>
      <c r="BH517" s="422"/>
      <c r="BI517" s="423">
        <f t="shared" si="17"/>
        <v>54</v>
      </c>
      <c r="BJ517" s="422"/>
      <c r="BK517" s="422"/>
      <c r="BL517" s="422"/>
      <c r="BM517" s="422"/>
      <c r="BN517" s="422"/>
      <c r="BO517" s="528">
        <v>0.82</v>
      </c>
      <c r="BP517" s="423">
        <f t="shared" si="18"/>
        <v>54</v>
      </c>
      <c r="BQ517" s="422"/>
      <c r="BR517" s="422"/>
      <c r="BS517" s="422"/>
      <c r="BT517" s="422"/>
      <c r="BU517" s="422"/>
      <c r="BV517" s="422"/>
      <c r="BW517" s="422"/>
      <c r="BX517" s="422"/>
      <c r="BY517" s="422"/>
      <c r="BZ517" s="422"/>
      <c r="CA517" s="422"/>
      <c r="CB517" s="422"/>
      <c r="CC517" s="422"/>
      <c r="CD517" s="422"/>
      <c r="CE517" s="422"/>
      <c r="CF517" s="422"/>
      <c r="CG517" s="547"/>
    </row>
    <row r="518" spans="1:85" ht="16.5" customHeight="1">
      <c r="A518" s="81">
        <v>514</v>
      </c>
      <c r="B518" s="86" t="s">
        <v>1808</v>
      </c>
      <c r="C518" s="88" t="s">
        <v>28</v>
      </c>
      <c r="D518" s="86" t="s">
        <v>2233</v>
      </c>
      <c r="E518" s="86" t="s">
        <v>1784</v>
      </c>
      <c r="F518" s="89" t="s">
        <v>730</v>
      </c>
      <c r="G518" s="90" t="s">
        <v>1809</v>
      </c>
      <c r="I518" s="390" t="s">
        <v>2353</v>
      </c>
      <c r="J518" s="390"/>
      <c r="K518" s="88" t="s">
        <v>5123</v>
      </c>
      <c r="L518" s="522">
        <v>2</v>
      </c>
      <c r="M518" s="367">
        <v>1</v>
      </c>
      <c r="N518" s="367">
        <v>1</v>
      </c>
      <c r="O518" s="523">
        <v>11</v>
      </c>
      <c r="P518" s="523">
        <v>1</v>
      </c>
      <c r="Q518" s="523">
        <v>1</v>
      </c>
      <c r="R518" s="523">
        <v>0</v>
      </c>
      <c r="S518" s="523">
        <v>0</v>
      </c>
      <c r="T518" s="523">
        <v>0</v>
      </c>
      <c r="U518" s="524">
        <v>0</v>
      </c>
      <c r="V518" s="524">
        <v>0</v>
      </c>
      <c r="W518" s="524">
        <v>0</v>
      </c>
      <c r="X518" s="524">
        <v>0</v>
      </c>
      <c r="Y518" s="524">
        <v>0</v>
      </c>
      <c r="Z518" s="524">
        <v>0</v>
      </c>
      <c r="AA518" s="524">
        <v>12</v>
      </c>
      <c r="AB518" s="524">
        <v>1</v>
      </c>
      <c r="AC518" s="524">
        <v>0</v>
      </c>
      <c r="AD518" s="524">
        <v>0</v>
      </c>
      <c r="AE518" s="524">
        <v>0</v>
      </c>
      <c r="AF518" s="524">
        <v>0</v>
      </c>
      <c r="AG518" s="524">
        <v>0</v>
      </c>
      <c r="AH518" s="524">
        <v>0</v>
      </c>
      <c r="AI518" s="524">
        <v>0</v>
      </c>
      <c r="AJ518" s="395">
        <v>1</v>
      </c>
      <c r="AK518" s="395">
        <v>0</v>
      </c>
      <c r="AL518" s="395">
        <v>3</v>
      </c>
      <c r="AM518" s="395">
        <v>3</v>
      </c>
      <c r="AN518" s="395">
        <v>2</v>
      </c>
      <c r="AO518" s="525">
        <v>0</v>
      </c>
      <c r="AP518" s="396">
        <v>0</v>
      </c>
      <c r="AQ518" s="526">
        <v>22</v>
      </c>
      <c r="AR518" s="527">
        <v>22</v>
      </c>
      <c r="AS518" s="527">
        <v>22</v>
      </c>
      <c r="AT518" s="527">
        <v>0</v>
      </c>
      <c r="AU518" s="527">
        <v>8</v>
      </c>
      <c r="AV518" s="395">
        <v>1</v>
      </c>
      <c r="AW518" s="395">
        <v>4</v>
      </c>
      <c r="AX518" s="395">
        <v>23</v>
      </c>
      <c r="AY518" s="395">
        <v>2</v>
      </c>
      <c r="AZ518" s="395">
        <v>0</v>
      </c>
      <c r="BA518" s="422"/>
      <c r="BB518" s="422"/>
      <c r="BC518" s="422"/>
      <c r="BD518" s="422"/>
      <c r="BE518" s="422"/>
      <c r="BF518" s="422"/>
      <c r="BG518" s="422"/>
      <c r="BH518" s="422"/>
      <c r="BI518" s="423">
        <f t="shared" ref="BI518:BI581" si="19">AS518-BJ518</f>
        <v>22</v>
      </c>
      <c r="BJ518" s="422"/>
      <c r="BK518" s="422"/>
      <c r="BL518" s="422"/>
      <c r="BM518" s="422"/>
      <c r="BN518" s="422"/>
      <c r="BO518" s="528">
        <v>1.1000000000000001</v>
      </c>
      <c r="BP518" s="423">
        <f t="shared" ref="BP518:BP581" si="20">AS518-BQ518</f>
        <v>22</v>
      </c>
      <c r="BQ518" s="422"/>
      <c r="BR518" s="422"/>
      <c r="BS518" s="422"/>
      <c r="BT518" s="422"/>
      <c r="BU518" s="422"/>
      <c r="BV518" s="422"/>
      <c r="BW518" s="422"/>
      <c r="BX518" s="422"/>
      <c r="BY518" s="422"/>
      <c r="BZ518" s="422"/>
      <c r="CA518" s="422"/>
      <c r="CB518" s="422"/>
      <c r="CC518" s="422"/>
      <c r="CD518" s="422"/>
      <c r="CE518" s="422"/>
      <c r="CF518" s="422"/>
      <c r="CG518" s="547"/>
    </row>
    <row r="519" spans="1:85" ht="16.5" customHeight="1">
      <c r="A519" s="80">
        <v>515</v>
      </c>
      <c r="B519" s="86" t="s">
        <v>1810</v>
      </c>
      <c r="C519" s="88" t="s">
        <v>28</v>
      </c>
      <c r="D519" s="86" t="s">
        <v>2233</v>
      </c>
      <c r="E519" s="86" t="s">
        <v>1784</v>
      </c>
      <c r="F519" s="87" t="s">
        <v>727</v>
      </c>
      <c r="G519" s="90" t="s">
        <v>1811</v>
      </c>
      <c r="I519" s="390" t="s">
        <v>26</v>
      </c>
      <c r="J519" s="390"/>
      <c r="K519" s="88" t="s">
        <v>5123</v>
      </c>
      <c r="L519" s="522">
        <v>2</v>
      </c>
      <c r="M519" s="367">
        <v>1</v>
      </c>
      <c r="N519" s="367">
        <v>1</v>
      </c>
      <c r="O519" s="523">
        <v>5</v>
      </c>
      <c r="P519" s="523">
        <v>1</v>
      </c>
      <c r="Q519" s="523">
        <v>1</v>
      </c>
      <c r="R519" s="523">
        <v>0</v>
      </c>
      <c r="S519" s="523">
        <v>1</v>
      </c>
      <c r="T519" s="523">
        <v>0</v>
      </c>
      <c r="U519" s="524">
        <v>0</v>
      </c>
      <c r="V519" s="524">
        <v>0</v>
      </c>
      <c r="W519" s="524">
        <v>0</v>
      </c>
      <c r="X519" s="524">
        <v>0</v>
      </c>
      <c r="Y519" s="524">
        <v>0</v>
      </c>
      <c r="Z519" s="524">
        <v>0</v>
      </c>
      <c r="AA519" s="524">
        <v>9</v>
      </c>
      <c r="AB519" s="524">
        <v>1</v>
      </c>
      <c r="AC519" s="524">
        <v>0</v>
      </c>
      <c r="AD519" s="524">
        <v>0</v>
      </c>
      <c r="AE519" s="524">
        <v>0</v>
      </c>
      <c r="AF519" s="524">
        <v>0</v>
      </c>
      <c r="AG519" s="524">
        <v>0</v>
      </c>
      <c r="AH519" s="524">
        <v>0</v>
      </c>
      <c r="AI519" s="524">
        <v>0</v>
      </c>
      <c r="AJ519" s="395">
        <v>1</v>
      </c>
      <c r="AK519" s="395">
        <v>0</v>
      </c>
      <c r="AL519" s="395">
        <v>3</v>
      </c>
      <c r="AM519" s="395">
        <v>3</v>
      </c>
      <c r="AN519" s="395">
        <v>0</v>
      </c>
      <c r="AO519" s="525">
        <v>0</v>
      </c>
      <c r="AP519" s="396">
        <v>0</v>
      </c>
      <c r="AQ519" s="526">
        <v>17</v>
      </c>
      <c r="AR519" s="527">
        <v>15</v>
      </c>
      <c r="AS519" s="527">
        <v>17</v>
      </c>
      <c r="AT519" s="527">
        <v>0</v>
      </c>
      <c r="AU519" s="527">
        <v>6</v>
      </c>
      <c r="AV519" s="395">
        <v>1</v>
      </c>
      <c r="AW519" s="395">
        <v>3</v>
      </c>
      <c r="AX519" s="395">
        <v>17</v>
      </c>
      <c r="AY519" s="395">
        <v>2</v>
      </c>
      <c r="AZ519" s="395">
        <v>0</v>
      </c>
      <c r="BA519" s="422"/>
      <c r="BB519" s="422"/>
      <c r="BC519" s="422"/>
      <c r="BD519" s="422"/>
      <c r="BE519" s="422"/>
      <c r="BF519" s="422"/>
      <c r="BG519" s="422"/>
      <c r="BH519" s="422"/>
      <c r="BI519" s="423">
        <f t="shared" si="19"/>
        <v>17</v>
      </c>
      <c r="BJ519" s="422"/>
      <c r="BK519" s="422"/>
      <c r="BL519" s="422"/>
      <c r="BM519" s="422"/>
      <c r="BN519" s="422"/>
      <c r="BO519" s="528">
        <v>1.72</v>
      </c>
      <c r="BP519" s="423">
        <f t="shared" si="20"/>
        <v>17</v>
      </c>
      <c r="BQ519" s="422"/>
      <c r="BR519" s="422"/>
      <c r="BS519" s="422"/>
      <c r="BT519" s="422"/>
      <c r="BU519" s="422"/>
      <c r="BV519" s="422"/>
      <c r="BW519" s="422"/>
      <c r="BX519" s="422"/>
      <c r="BY519" s="422"/>
      <c r="BZ519" s="422"/>
      <c r="CA519" s="422"/>
      <c r="CB519" s="422"/>
      <c r="CC519" s="422"/>
      <c r="CD519" s="422"/>
      <c r="CE519" s="422"/>
      <c r="CF519" s="422"/>
      <c r="CG519" s="547"/>
    </row>
    <row r="520" spans="1:85" ht="16.5" customHeight="1">
      <c r="A520" s="80">
        <v>516</v>
      </c>
      <c r="B520" s="86" t="s">
        <v>1812</v>
      </c>
      <c r="C520" s="88" t="s">
        <v>28</v>
      </c>
      <c r="D520" s="86" t="s">
        <v>2233</v>
      </c>
      <c r="E520" s="86" t="s">
        <v>1784</v>
      </c>
      <c r="F520" s="87" t="s">
        <v>727</v>
      </c>
      <c r="G520" s="90" t="s">
        <v>1813</v>
      </c>
      <c r="I520" s="390" t="s">
        <v>2353</v>
      </c>
      <c r="J520" s="390"/>
      <c r="K520" s="88" t="s">
        <v>5123</v>
      </c>
      <c r="L520" s="522">
        <v>2</v>
      </c>
      <c r="M520" s="367">
        <v>1</v>
      </c>
      <c r="N520" s="367">
        <v>1</v>
      </c>
      <c r="O520" s="523">
        <v>4</v>
      </c>
      <c r="P520" s="523">
        <v>0</v>
      </c>
      <c r="Q520" s="523">
        <v>1</v>
      </c>
      <c r="R520" s="523">
        <v>0</v>
      </c>
      <c r="S520" s="523">
        <v>2</v>
      </c>
      <c r="T520" s="523">
        <v>0</v>
      </c>
      <c r="U520" s="524">
        <v>0</v>
      </c>
      <c r="V520" s="524">
        <v>0</v>
      </c>
      <c r="W520" s="524">
        <v>0</v>
      </c>
      <c r="X520" s="524">
        <v>0</v>
      </c>
      <c r="Y520" s="524">
        <v>0</v>
      </c>
      <c r="Z520" s="524">
        <v>0</v>
      </c>
      <c r="AA520" s="524">
        <v>3</v>
      </c>
      <c r="AB520" s="524">
        <v>3</v>
      </c>
      <c r="AC520" s="524">
        <v>0</v>
      </c>
      <c r="AD520" s="524">
        <v>3</v>
      </c>
      <c r="AE520" s="524">
        <v>0</v>
      </c>
      <c r="AF520" s="524">
        <v>0</v>
      </c>
      <c r="AG520" s="524">
        <v>0</v>
      </c>
      <c r="AH520" s="524">
        <v>0</v>
      </c>
      <c r="AI520" s="524">
        <v>0</v>
      </c>
      <c r="AJ520" s="395">
        <v>1</v>
      </c>
      <c r="AK520" s="395">
        <v>0</v>
      </c>
      <c r="AL520" s="395">
        <v>3</v>
      </c>
      <c r="AM520" s="395">
        <v>2</v>
      </c>
      <c r="AN520" s="395">
        <v>1</v>
      </c>
      <c r="AO520" s="525">
        <v>0</v>
      </c>
      <c r="AP520" s="396">
        <v>0</v>
      </c>
      <c r="AQ520" s="526">
        <v>10</v>
      </c>
      <c r="AR520" s="527">
        <v>10</v>
      </c>
      <c r="AS520" s="527">
        <v>10</v>
      </c>
      <c r="AT520" s="527">
        <v>0</v>
      </c>
      <c r="AU520" s="527">
        <v>7</v>
      </c>
      <c r="AV520" s="395">
        <v>1</v>
      </c>
      <c r="AW520" s="395">
        <v>3</v>
      </c>
      <c r="AX520" s="395">
        <v>10</v>
      </c>
      <c r="AY520" s="395">
        <v>2</v>
      </c>
      <c r="AZ520" s="395">
        <v>0</v>
      </c>
      <c r="BA520" s="422"/>
      <c r="BB520" s="422"/>
      <c r="BC520" s="422"/>
      <c r="BD520" s="422"/>
      <c r="BE520" s="422"/>
      <c r="BF520" s="422"/>
      <c r="BG520" s="422"/>
      <c r="BH520" s="422"/>
      <c r="BI520" s="423">
        <f t="shared" si="19"/>
        <v>10</v>
      </c>
      <c r="BJ520" s="422"/>
      <c r="BK520" s="422"/>
      <c r="BL520" s="422"/>
      <c r="BM520" s="422"/>
      <c r="BN520" s="422"/>
      <c r="BO520" s="528">
        <v>0.85</v>
      </c>
      <c r="BP520" s="423">
        <f t="shared" si="20"/>
        <v>10</v>
      </c>
      <c r="BQ520" s="422"/>
      <c r="BR520" s="422"/>
      <c r="BS520" s="422"/>
      <c r="BT520" s="422"/>
      <c r="BU520" s="422"/>
      <c r="BV520" s="422"/>
      <c r="BW520" s="422"/>
      <c r="BX520" s="422"/>
      <c r="BY520" s="422"/>
      <c r="BZ520" s="422"/>
      <c r="CA520" s="422"/>
      <c r="CB520" s="422"/>
      <c r="CC520" s="422"/>
      <c r="CD520" s="422"/>
      <c r="CE520" s="422"/>
      <c r="CF520" s="422"/>
      <c r="CG520" s="547"/>
    </row>
    <row r="521" spans="1:85" ht="16.5" customHeight="1">
      <c r="A521" s="81">
        <v>517</v>
      </c>
      <c r="B521" s="86" t="s">
        <v>1814</v>
      </c>
      <c r="C521" s="88" t="s">
        <v>28</v>
      </c>
      <c r="D521" s="86" t="s">
        <v>2233</v>
      </c>
      <c r="E521" s="86" t="s">
        <v>1784</v>
      </c>
      <c r="F521" s="91" t="s">
        <v>724</v>
      </c>
      <c r="G521" s="90" t="s">
        <v>1815</v>
      </c>
      <c r="I521" s="390" t="s">
        <v>26</v>
      </c>
      <c r="J521" s="390" t="s">
        <v>35</v>
      </c>
      <c r="K521" s="88" t="s">
        <v>5123</v>
      </c>
      <c r="L521" s="522">
        <v>3</v>
      </c>
      <c r="M521" s="367">
        <v>1</v>
      </c>
      <c r="N521" s="367">
        <v>1</v>
      </c>
      <c r="O521" s="523">
        <v>13</v>
      </c>
      <c r="P521" s="523">
        <v>8</v>
      </c>
      <c r="Q521" s="523">
        <v>0</v>
      </c>
      <c r="R521" s="523">
        <v>2</v>
      </c>
      <c r="S521" s="523">
        <v>0</v>
      </c>
      <c r="T521" s="523">
        <v>0</v>
      </c>
      <c r="U521" s="524">
        <v>0</v>
      </c>
      <c r="V521" s="524">
        <v>0</v>
      </c>
      <c r="W521" s="524">
        <v>0</v>
      </c>
      <c r="X521" s="524">
        <v>0</v>
      </c>
      <c r="Y521" s="524">
        <v>0</v>
      </c>
      <c r="Z521" s="524">
        <v>0</v>
      </c>
      <c r="AA521" s="524">
        <v>4</v>
      </c>
      <c r="AB521" s="524">
        <v>4</v>
      </c>
      <c r="AC521" s="524">
        <v>0</v>
      </c>
      <c r="AD521" s="524">
        <v>0</v>
      </c>
      <c r="AE521" s="524">
        <v>0</v>
      </c>
      <c r="AF521" s="524">
        <v>0</v>
      </c>
      <c r="AG521" s="524">
        <v>4</v>
      </c>
      <c r="AH521" s="524">
        <v>0</v>
      </c>
      <c r="AI521" s="524">
        <v>0</v>
      </c>
      <c r="AJ521" s="395">
        <v>1</v>
      </c>
      <c r="AK521" s="395">
        <v>0</v>
      </c>
      <c r="AL521" s="395">
        <v>11</v>
      </c>
      <c r="AM521" s="395">
        <v>11</v>
      </c>
      <c r="AN521" s="395">
        <v>0</v>
      </c>
      <c r="AO521" s="525">
        <v>0</v>
      </c>
      <c r="AP521" s="396">
        <v>0</v>
      </c>
      <c r="AQ521" s="526">
        <v>61</v>
      </c>
      <c r="AR521" s="527">
        <v>96</v>
      </c>
      <c r="AS521" s="527">
        <v>61</v>
      </c>
      <c r="AT521" s="527">
        <v>0</v>
      </c>
      <c r="AU521" s="527">
        <v>11</v>
      </c>
      <c r="AV521" s="395">
        <v>1</v>
      </c>
      <c r="AW521" s="395">
        <v>11</v>
      </c>
      <c r="AX521" s="395">
        <v>61</v>
      </c>
      <c r="AY521" s="395">
        <v>2</v>
      </c>
      <c r="AZ521" s="395">
        <v>0</v>
      </c>
      <c r="BA521" s="422"/>
      <c r="BB521" s="422"/>
      <c r="BC521" s="422"/>
      <c r="BD521" s="422"/>
      <c r="BE521" s="422"/>
      <c r="BF521" s="422"/>
      <c r="BG521" s="422"/>
      <c r="BH521" s="422"/>
      <c r="BI521" s="423">
        <f t="shared" si="19"/>
        <v>61</v>
      </c>
      <c r="BJ521" s="422"/>
      <c r="BK521" s="422"/>
      <c r="BL521" s="422"/>
      <c r="BM521" s="422"/>
      <c r="BN521" s="422"/>
      <c r="BO521" s="528">
        <v>1.38</v>
      </c>
      <c r="BP521" s="423">
        <f t="shared" si="20"/>
        <v>61</v>
      </c>
      <c r="BQ521" s="422"/>
      <c r="BR521" s="422"/>
      <c r="BS521" s="422"/>
      <c r="BT521" s="422"/>
      <c r="BU521" s="422"/>
      <c r="BV521" s="422"/>
      <c r="BW521" s="422"/>
      <c r="BX521" s="422"/>
      <c r="BY521" s="422"/>
      <c r="BZ521" s="422"/>
      <c r="CA521" s="422"/>
      <c r="CB521" s="422"/>
      <c r="CC521" s="422"/>
      <c r="CD521" s="422"/>
      <c r="CE521" s="422"/>
      <c r="CF521" s="422"/>
      <c r="CG521" s="547"/>
    </row>
    <row r="522" spans="1:85" ht="16.5" customHeight="1">
      <c r="A522" s="80">
        <v>518</v>
      </c>
      <c r="B522" s="86" t="s">
        <v>1816</v>
      </c>
      <c r="C522" s="88" t="s">
        <v>28</v>
      </c>
      <c r="D522" s="86" t="s">
        <v>2233</v>
      </c>
      <c r="E522" s="86" t="s">
        <v>1784</v>
      </c>
      <c r="F522" s="89" t="s">
        <v>730</v>
      </c>
      <c r="G522" s="90" t="s">
        <v>1817</v>
      </c>
      <c r="I522" s="390" t="s">
        <v>26</v>
      </c>
      <c r="J522" s="390"/>
      <c r="K522" s="88" t="s">
        <v>5123</v>
      </c>
      <c r="L522" s="522">
        <v>2</v>
      </c>
      <c r="M522" s="367">
        <v>1</v>
      </c>
      <c r="N522" s="367">
        <v>1</v>
      </c>
      <c r="O522" s="523">
        <v>19</v>
      </c>
      <c r="P522" s="523">
        <v>2</v>
      </c>
      <c r="Q522" s="523">
        <v>1</v>
      </c>
      <c r="R522" s="523">
        <v>0</v>
      </c>
      <c r="S522" s="523">
        <v>0</v>
      </c>
      <c r="T522" s="523">
        <v>0</v>
      </c>
      <c r="U522" s="524">
        <v>2</v>
      </c>
      <c r="V522" s="524">
        <v>4</v>
      </c>
      <c r="W522" s="524">
        <v>0</v>
      </c>
      <c r="X522" s="524">
        <v>2</v>
      </c>
      <c r="Y522" s="524">
        <v>4</v>
      </c>
      <c r="Z522" s="524">
        <v>0</v>
      </c>
      <c r="AA522" s="524">
        <v>15</v>
      </c>
      <c r="AB522" s="524">
        <v>1</v>
      </c>
      <c r="AC522" s="524">
        <v>0</v>
      </c>
      <c r="AD522" s="524">
        <v>0</v>
      </c>
      <c r="AE522" s="524">
        <v>0</v>
      </c>
      <c r="AF522" s="524">
        <v>0</v>
      </c>
      <c r="AG522" s="524">
        <v>0</v>
      </c>
      <c r="AH522" s="524">
        <v>0</v>
      </c>
      <c r="AI522" s="524">
        <v>0</v>
      </c>
      <c r="AJ522" s="395">
        <v>1</v>
      </c>
      <c r="AK522" s="395">
        <v>0</v>
      </c>
      <c r="AL522" s="395">
        <v>4</v>
      </c>
      <c r="AM522" s="395">
        <v>10</v>
      </c>
      <c r="AN522" s="395">
        <v>1</v>
      </c>
      <c r="AO522" s="525">
        <v>0</v>
      </c>
      <c r="AP522" s="396">
        <v>1</v>
      </c>
      <c r="AQ522" s="526">
        <v>29</v>
      </c>
      <c r="AR522" s="527">
        <v>29</v>
      </c>
      <c r="AS522" s="527">
        <v>29</v>
      </c>
      <c r="AT522" s="527">
        <v>1</v>
      </c>
      <c r="AU522" s="527">
        <v>11</v>
      </c>
      <c r="AV522" s="395">
        <v>4</v>
      </c>
      <c r="AW522" s="395">
        <v>5</v>
      </c>
      <c r="AX522" s="395">
        <v>40</v>
      </c>
      <c r="AY522" s="395">
        <v>2</v>
      </c>
      <c r="AZ522" s="395">
        <v>0</v>
      </c>
      <c r="BA522" s="422"/>
      <c r="BB522" s="422"/>
      <c r="BC522" s="422"/>
      <c r="BD522" s="422"/>
      <c r="BE522" s="422"/>
      <c r="BF522" s="422"/>
      <c r="BG522" s="422"/>
      <c r="BH522" s="422"/>
      <c r="BI522" s="423">
        <f t="shared" si="19"/>
        <v>29</v>
      </c>
      <c r="BJ522" s="422"/>
      <c r="BK522" s="422"/>
      <c r="BL522" s="422"/>
      <c r="BM522" s="422"/>
      <c r="BN522" s="422"/>
      <c r="BO522" s="528">
        <v>6.85</v>
      </c>
      <c r="BP522" s="423">
        <f t="shared" si="20"/>
        <v>29</v>
      </c>
      <c r="BQ522" s="422"/>
      <c r="BR522" s="422"/>
      <c r="BS522" s="422"/>
      <c r="BT522" s="422"/>
      <c r="BU522" s="422"/>
      <c r="BV522" s="422"/>
      <c r="BW522" s="422"/>
      <c r="BX522" s="422"/>
      <c r="BY522" s="422"/>
      <c r="BZ522" s="422"/>
      <c r="CA522" s="422"/>
      <c r="CB522" s="422"/>
      <c r="CC522" s="422"/>
      <c r="CD522" s="422"/>
      <c r="CE522" s="422"/>
      <c r="CF522" s="422"/>
      <c r="CG522" s="547"/>
    </row>
    <row r="523" spans="1:85" ht="16.5" customHeight="1">
      <c r="A523" s="80">
        <v>519</v>
      </c>
      <c r="B523" s="86" t="s">
        <v>1818</v>
      </c>
      <c r="C523" s="88" t="s">
        <v>28</v>
      </c>
      <c r="D523" s="86" t="s">
        <v>2233</v>
      </c>
      <c r="E523" s="86" t="s">
        <v>1784</v>
      </c>
      <c r="F523" s="91" t="s">
        <v>724</v>
      </c>
      <c r="G523" s="90" t="s">
        <v>1819</v>
      </c>
      <c r="I523" s="390" t="s">
        <v>2353</v>
      </c>
      <c r="J523" s="390"/>
      <c r="K523" s="88" t="s">
        <v>5123</v>
      </c>
      <c r="L523" s="522">
        <v>2</v>
      </c>
      <c r="M523" s="367">
        <v>1</v>
      </c>
      <c r="N523" s="367">
        <v>1</v>
      </c>
      <c r="O523" s="523">
        <v>66</v>
      </c>
      <c r="P523" s="523">
        <v>1</v>
      </c>
      <c r="Q523" s="523">
        <v>1</v>
      </c>
      <c r="R523" s="523">
        <v>34</v>
      </c>
      <c r="S523" s="523">
        <v>0</v>
      </c>
      <c r="T523" s="523">
        <v>0</v>
      </c>
      <c r="U523" s="524">
        <v>22</v>
      </c>
      <c r="V523" s="524">
        <v>0</v>
      </c>
      <c r="W523" s="524">
        <v>0</v>
      </c>
      <c r="X523" s="524">
        <v>22</v>
      </c>
      <c r="Y523" s="524">
        <v>0</v>
      </c>
      <c r="Z523" s="524">
        <v>0</v>
      </c>
      <c r="AA523" s="524">
        <v>102</v>
      </c>
      <c r="AB523" s="524">
        <v>0</v>
      </c>
      <c r="AC523" s="524">
        <v>0</v>
      </c>
      <c r="AD523" s="524">
        <v>35</v>
      </c>
      <c r="AE523" s="524">
        <v>1</v>
      </c>
      <c r="AF523" s="524">
        <v>0</v>
      </c>
      <c r="AG523" s="524">
        <v>0</v>
      </c>
      <c r="AH523" s="524">
        <v>0</v>
      </c>
      <c r="AI523" s="524">
        <v>0</v>
      </c>
      <c r="AJ523" s="395">
        <v>1</v>
      </c>
      <c r="AK523" s="395">
        <v>0</v>
      </c>
      <c r="AL523" s="395">
        <v>29</v>
      </c>
      <c r="AM523" s="395">
        <v>14</v>
      </c>
      <c r="AN523" s="395">
        <v>15</v>
      </c>
      <c r="AO523" s="525">
        <v>0</v>
      </c>
      <c r="AP523" s="396">
        <v>48</v>
      </c>
      <c r="AQ523" s="526">
        <v>89</v>
      </c>
      <c r="AR523" s="527">
        <v>78</v>
      </c>
      <c r="AS523" s="527">
        <v>78</v>
      </c>
      <c r="AT523" s="527">
        <v>65</v>
      </c>
      <c r="AU523" s="527">
        <v>15</v>
      </c>
      <c r="AV523" s="395">
        <v>6</v>
      </c>
      <c r="AW523" s="395">
        <v>13</v>
      </c>
      <c r="AX523" s="395">
        <v>142</v>
      </c>
      <c r="AY523" s="395">
        <v>2</v>
      </c>
      <c r="AZ523" s="395">
        <v>1</v>
      </c>
      <c r="BA523" s="422"/>
      <c r="BB523" s="422"/>
      <c r="BC523" s="422"/>
      <c r="BD523" s="422"/>
      <c r="BE523" s="422"/>
      <c r="BF523" s="422"/>
      <c r="BG523" s="422"/>
      <c r="BH523" s="422"/>
      <c r="BI523" s="423">
        <f t="shared" si="19"/>
        <v>78</v>
      </c>
      <c r="BJ523" s="422"/>
      <c r="BK523" s="422"/>
      <c r="BL523" s="422"/>
      <c r="BM523" s="422"/>
      <c r="BN523" s="422"/>
      <c r="BO523" s="528">
        <v>8.32</v>
      </c>
      <c r="BP523" s="423">
        <f t="shared" si="20"/>
        <v>78</v>
      </c>
      <c r="BQ523" s="422"/>
      <c r="BR523" s="422"/>
      <c r="BS523" s="422"/>
      <c r="BT523" s="422"/>
      <c r="BU523" s="422"/>
      <c r="BV523" s="422"/>
      <c r="BW523" s="422"/>
      <c r="BX523" s="422"/>
      <c r="BY523" s="422"/>
      <c r="BZ523" s="422"/>
      <c r="CA523" s="422"/>
      <c r="CB523" s="422"/>
      <c r="CC523" s="422"/>
      <c r="CD523" s="422"/>
      <c r="CE523" s="422"/>
      <c r="CF523" s="422"/>
      <c r="CG523" s="547"/>
    </row>
    <row r="524" spans="1:85" ht="16.5" customHeight="1">
      <c r="A524" s="81">
        <v>520</v>
      </c>
      <c r="B524" s="86" t="s">
        <v>1820</v>
      </c>
      <c r="C524" s="88" t="s">
        <v>28</v>
      </c>
      <c r="D524" s="86" t="s">
        <v>2233</v>
      </c>
      <c r="E524" s="86" t="s">
        <v>1784</v>
      </c>
      <c r="F524" s="91" t="s">
        <v>724</v>
      </c>
      <c r="G524" s="90" t="s">
        <v>1821</v>
      </c>
      <c r="I524" s="390" t="s">
        <v>26</v>
      </c>
      <c r="J524" s="390" t="s">
        <v>35</v>
      </c>
      <c r="K524" s="88" t="s">
        <v>5123</v>
      </c>
      <c r="L524" s="522">
        <v>3</v>
      </c>
      <c r="M524" s="367">
        <v>1</v>
      </c>
      <c r="N524" s="367">
        <v>1</v>
      </c>
      <c r="O524" s="523">
        <v>14</v>
      </c>
      <c r="P524" s="523">
        <v>8</v>
      </c>
      <c r="Q524" s="523">
        <v>2</v>
      </c>
      <c r="R524" s="523">
        <v>0</v>
      </c>
      <c r="S524" s="523">
        <v>0</v>
      </c>
      <c r="T524" s="523">
        <v>0</v>
      </c>
      <c r="U524" s="524">
        <v>1</v>
      </c>
      <c r="V524" s="524">
        <v>2</v>
      </c>
      <c r="W524" s="524">
        <v>0</v>
      </c>
      <c r="X524" s="524">
        <v>1</v>
      </c>
      <c r="Y524" s="524">
        <v>2</v>
      </c>
      <c r="Z524" s="524">
        <v>0</v>
      </c>
      <c r="AA524" s="524">
        <v>3</v>
      </c>
      <c r="AB524" s="524">
        <v>2</v>
      </c>
      <c r="AC524" s="524">
        <v>0</v>
      </c>
      <c r="AD524" s="524">
        <v>0</v>
      </c>
      <c r="AE524" s="524">
        <v>0</v>
      </c>
      <c r="AF524" s="524">
        <v>0</v>
      </c>
      <c r="AG524" s="524">
        <v>0</v>
      </c>
      <c r="AH524" s="524">
        <v>0</v>
      </c>
      <c r="AI524" s="524">
        <v>0</v>
      </c>
      <c r="AJ524" s="395">
        <v>1</v>
      </c>
      <c r="AK524" s="395">
        <v>0</v>
      </c>
      <c r="AL524" s="395">
        <v>13</v>
      </c>
      <c r="AM524" s="395">
        <v>13</v>
      </c>
      <c r="AN524" s="395">
        <v>0</v>
      </c>
      <c r="AO524" s="525">
        <v>0</v>
      </c>
      <c r="AP524" s="396">
        <v>0</v>
      </c>
      <c r="AQ524" s="526">
        <v>51</v>
      </c>
      <c r="AR524" s="527">
        <v>51</v>
      </c>
      <c r="AS524" s="527">
        <v>51</v>
      </c>
      <c r="AT524" s="527">
        <v>0</v>
      </c>
      <c r="AU524" s="527">
        <v>8</v>
      </c>
      <c r="AV524" s="395">
        <v>1</v>
      </c>
      <c r="AW524" s="395">
        <v>13</v>
      </c>
      <c r="AX524" s="395">
        <v>51</v>
      </c>
      <c r="AY524" s="395">
        <v>2</v>
      </c>
      <c r="AZ524" s="395">
        <v>0</v>
      </c>
      <c r="BA524" s="422"/>
      <c r="BB524" s="422"/>
      <c r="BC524" s="422"/>
      <c r="BD524" s="422"/>
      <c r="BE524" s="422"/>
      <c r="BF524" s="422"/>
      <c r="BG524" s="422"/>
      <c r="BH524" s="422"/>
      <c r="BI524" s="423">
        <f t="shared" si="19"/>
        <v>51</v>
      </c>
      <c r="BJ524" s="422"/>
      <c r="BK524" s="422"/>
      <c r="BL524" s="422"/>
      <c r="BM524" s="422"/>
      <c r="BN524" s="422"/>
      <c r="BO524" s="528">
        <v>1.3</v>
      </c>
      <c r="BP524" s="423">
        <f t="shared" si="20"/>
        <v>51</v>
      </c>
      <c r="BQ524" s="422"/>
      <c r="BR524" s="422"/>
      <c r="BS524" s="422"/>
      <c r="BT524" s="422"/>
      <c r="BU524" s="422"/>
      <c r="BV524" s="422"/>
      <c r="BW524" s="422"/>
      <c r="BX524" s="422"/>
      <c r="BY524" s="422"/>
      <c r="BZ524" s="422"/>
      <c r="CA524" s="422"/>
      <c r="CB524" s="422"/>
      <c r="CC524" s="422"/>
      <c r="CD524" s="422"/>
      <c r="CE524" s="422"/>
      <c r="CF524" s="422"/>
      <c r="CG524" s="547"/>
    </row>
    <row r="525" spans="1:85" ht="16.5" customHeight="1">
      <c r="A525" s="80">
        <v>521</v>
      </c>
      <c r="B525" s="86" t="s">
        <v>1822</v>
      </c>
      <c r="C525" s="88" t="s">
        <v>28</v>
      </c>
      <c r="D525" s="86" t="s">
        <v>2233</v>
      </c>
      <c r="E525" s="86" t="s">
        <v>1784</v>
      </c>
      <c r="F525" s="87" t="s">
        <v>727</v>
      </c>
      <c r="G525" s="90" t="s">
        <v>1823</v>
      </c>
      <c r="I525" s="390" t="s">
        <v>26</v>
      </c>
      <c r="J525" s="390" t="s">
        <v>35</v>
      </c>
      <c r="K525" s="88" t="s">
        <v>5123</v>
      </c>
      <c r="L525" s="522">
        <v>3</v>
      </c>
      <c r="M525" s="367">
        <v>1</v>
      </c>
      <c r="N525" s="367">
        <v>1</v>
      </c>
      <c r="O525" s="523">
        <v>19</v>
      </c>
      <c r="P525" s="523">
        <v>0</v>
      </c>
      <c r="Q525" s="523">
        <v>1</v>
      </c>
      <c r="R525" s="523">
        <v>0</v>
      </c>
      <c r="S525" s="523">
        <v>0</v>
      </c>
      <c r="T525" s="523">
        <v>0</v>
      </c>
      <c r="U525" s="524">
        <v>0</v>
      </c>
      <c r="V525" s="524">
        <v>0</v>
      </c>
      <c r="W525" s="524">
        <v>0</v>
      </c>
      <c r="X525" s="524">
        <v>0</v>
      </c>
      <c r="Y525" s="524">
        <v>0</v>
      </c>
      <c r="Z525" s="524">
        <v>0</v>
      </c>
      <c r="AA525" s="524">
        <v>4</v>
      </c>
      <c r="AB525" s="524">
        <v>0</v>
      </c>
      <c r="AC525" s="524">
        <v>0</v>
      </c>
      <c r="AD525" s="524">
        <v>24</v>
      </c>
      <c r="AE525" s="524">
        <v>1</v>
      </c>
      <c r="AF525" s="524">
        <v>0</v>
      </c>
      <c r="AG525" s="524">
        <v>0</v>
      </c>
      <c r="AH525" s="524">
        <v>0</v>
      </c>
      <c r="AI525" s="524">
        <v>0</v>
      </c>
      <c r="AJ525" s="395">
        <v>1</v>
      </c>
      <c r="AK525" s="395">
        <v>0</v>
      </c>
      <c r="AL525" s="395">
        <v>9</v>
      </c>
      <c r="AM525" s="395">
        <v>9</v>
      </c>
      <c r="AN525" s="395">
        <v>0</v>
      </c>
      <c r="AO525" s="525">
        <v>0</v>
      </c>
      <c r="AP525" s="396">
        <v>0</v>
      </c>
      <c r="AQ525" s="526">
        <v>39</v>
      </c>
      <c r="AR525" s="527">
        <v>39</v>
      </c>
      <c r="AS525" s="527">
        <v>39</v>
      </c>
      <c r="AT525" s="527">
        <v>0</v>
      </c>
      <c r="AU525" s="527">
        <v>11</v>
      </c>
      <c r="AV525" s="395">
        <v>0</v>
      </c>
      <c r="AW525" s="395">
        <v>8</v>
      </c>
      <c r="AX525" s="395">
        <v>39</v>
      </c>
      <c r="AY525" s="395">
        <v>2</v>
      </c>
      <c r="AZ525" s="395">
        <v>0</v>
      </c>
      <c r="BA525" s="422"/>
      <c r="BB525" s="422"/>
      <c r="BC525" s="422"/>
      <c r="BD525" s="422"/>
      <c r="BE525" s="422"/>
      <c r="BF525" s="422"/>
      <c r="BG525" s="422"/>
      <c r="BH525" s="422"/>
      <c r="BI525" s="423">
        <f t="shared" si="19"/>
        <v>39</v>
      </c>
      <c r="BJ525" s="422"/>
      <c r="BK525" s="422"/>
      <c r="BL525" s="422"/>
      <c r="BM525" s="422"/>
      <c r="BN525" s="422"/>
      <c r="BO525" s="528">
        <v>1.39</v>
      </c>
      <c r="BP525" s="423">
        <f t="shared" si="20"/>
        <v>39</v>
      </c>
      <c r="BQ525" s="422"/>
      <c r="BR525" s="422"/>
      <c r="BS525" s="422"/>
      <c r="BT525" s="422"/>
      <c r="BU525" s="422"/>
      <c r="BV525" s="422"/>
      <c r="BW525" s="422"/>
      <c r="BX525" s="422"/>
      <c r="BY525" s="422"/>
      <c r="BZ525" s="422"/>
      <c r="CA525" s="422"/>
      <c r="CB525" s="422"/>
      <c r="CC525" s="422"/>
      <c r="CD525" s="422"/>
      <c r="CE525" s="422"/>
      <c r="CF525" s="422"/>
      <c r="CG525" s="547"/>
    </row>
    <row r="526" spans="1:85" ht="16.5" customHeight="1">
      <c r="A526" s="80">
        <v>522</v>
      </c>
      <c r="B526" s="86" t="s">
        <v>1824</v>
      </c>
      <c r="C526" s="88" t="s">
        <v>28</v>
      </c>
      <c r="D526" s="86" t="s">
        <v>2233</v>
      </c>
      <c r="E526" s="86" t="s">
        <v>1784</v>
      </c>
      <c r="F526" s="87" t="s">
        <v>727</v>
      </c>
      <c r="G526" s="90" t="s">
        <v>1825</v>
      </c>
      <c r="I526" s="390" t="s">
        <v>26</v>
      </c>
      <c r="J526" s="390" t="s">
        <v>35</v>
      </c>
      <c r="K526" s="88" t="s">
        <v>5123</v>
      </c>
      <c r="L526" s="522">
        <v>3</v>
      </c>
      <c r="M526" s="367">
        <v>1</v>
      </c>
      <c r="N526" s="367">
        <v>1</v>
      </c>
      <c r="O526" s="523">
        <v>10</v>
      </c>
      <c r="P526" s="523">
        <v>0</v>
      </c>
      <c r="Q526" s="523">
        <v>1</v>
      </c>
      <c r="R526" s="523">
        <v>0</v>
      </c>
      <c r="S526" s="523">
        <v>0</v>
      </c>
      <c r="T526" s="523">
        <v>0</v>
      </c>
      <c r="U526" s="524">
        <v>0</v>
      </c>
      <c r="V526" s="524">
        <v>0</v>
      </c>
      <c r="W526" s="524">
        <v>0</v>
      </c>
      <c r="X526" s="524">
        <v>0</v>
      </c>
      <c r="Y526" s="524">
        <v>0</v>
      </c>
      <c r="Z526" s="524">
        <v>0</v>
      </c>
      <c r="AA526" s="524">
        <v>0</v>
      </c>
      <c r="AB526" s="524">
        <v>0</v>
      </c>
      <c r="AC526" s="524">
        <v>0</v>
      </c>
      <c r="AD526" s="524">
        <v>8</v>
      </c>
      <c r="AE526" s="524">
        <v>1</v>
      </c>
      <c r="AF526" s="524">
        <v>0</v>
      </c>
      <c r="AG526" s="524">
        <v>9</v>
      </c>
      <c r="AH526" s="524">
        <v>0</v>
      </c>
      <c r="AI526" s="524">
        <v>0</v>
      </c>
      <c r="AJ526" s="395">
        <v>1</v>
      </c>
      <c r="AK526" s="395">
        <v>0</v>
      </c>
      <c r="AL526" s="395">
        <v>9</v>
      </c>
      <c r="AM526" s="395">
        <v>8</v>
      </c>
      <c r="AN526" s="395">
        <v>0</v>
      </c>
      <c r="AO526" s="525">
        <v>0</v>
      </c>
      <c r="AP526" s="396">
        <v>2</v>
      </c>
      <c r="AQ526" s="526">
        <v>43</v>
      </c>
      <c r="AR526" s="527">
        <v>43</v>
      </c>
      <c r="AS526" s="527">
        <v>43</v>
      </c>
      <c r="AT526" s="527">
        <v>2</v>
      </c>
      <c r="AU526" s="527">
        <v>9</v>
      </c>
      <c r="AV526" s="395">
        <v>0</v>
      </c>
      <c r="AW526" s="395">
        <v>6</v>
      </c>
      <c r="AX526" s="395">
        <v>44</v>
      </c>
      <c r="AY526" s="395">
        <v>4</v>
      </c>
      <c r="AZ526" s="395">
        <v>0</v>
      </c>
      <c r="BA526" s="422"/>
      <c r="BB526" s="422"/>
      <c r="BC526" s="422"/>
      <c r="BD526" s="422"/>
      <c r="BE526" s="422"/>
      <c r="BF526" s="422"/>
      <c r="BG526" s="422"/>
      <c r="BH526" s="422"/>
      <c r="BI526" s="423">
        <f t="shared" si="19"/>
        <v>43</v>
      </c>
      <c r="BJ526" s="422"/>
      <c r="BK526" s="422"/>
      <c r="BL526" s="422"/>
      <c r="BM526" s="422"/>
      <c r="BN526" s="422"/>
      <c r="BO526" s="528">
        <v>1.33</v>
      </c>
      <c r="BP526" s="423">
        <f t="shared" si="20"/>
        <v>43</v>
      </c>
      <c r="BQ526" s="422"/>
      <c r="BR526" s="422"/>
      <c r="BS526" s="422"/>
      <c r="BT526" s="422"/>
      <c r="BU526" s="422"/>
      <c r="BV526" s="422"/>
      <c r="BW526" s="422"/>
      <c r="BX526" s="422"/>
      <c r="BY526" s="422"/>
      <c r="BZ526" s="422"/>
      <c r="CA526" s="422"/>
      <c r="CB526" s="422"/>
      <c r="CC526" s="422"/>
      <c r="CD526" s="422"/>
      <c r="CE526" s="422"/>
      <c r="CF526" s="422"/>
      <c r="CG526" s="547"/>
    </row>
    <row r="527" spans="1:85" ht="16.5" customHeight="1">
      <c r="A527" s="81">
        <v>523</v>
      </c>
      <c r="B527" s="86" t="s">
        <v>1826</v>
      </c>
      <c r="C527" s="88" t="s">
        <v>28</v>
      </c>
      <c r="D527" s="86" t="s">
        <v>2233</v>
      </c>
      <c r="E527" s="86" t="s">
        <v>1784</v>
      </c>
      <c r="F527" s="87" t="s">
        <v>727</v>
      </c>
      <c r="G527" s="90" t="s">
        <v>1827</v>
      </c>
      <c r="I527" s="390" t="s">
        <v>2353</v>
      </c>
      <c r="J527" s="390"/>
      <c r="K527" s="88" t="s">
        <v>5123</v>
      </c>
      <c r="L527" s="522">
        <v>2</v>
      </c>
      <c r="M527" s="367">
        <v>1</v>
      </c>
      <c r="N527" s="367">
        <v>1</v>
      </c>
      <c r="O527" s="523">
        <v>4</v>
      </c>
      <c r="P527" s="523">
        <v>0</v>
      </c>
      <c r="Q527" s="523">
        <v>1</v>
      </c>
      <c r="R527" s="523">
        <v>1</v>
      </c>
      <c r="S527" s="523">
        <v>0</v>
      </c>
      <c r="T527" s="523">
        <v>0</v>
      </c>
      <c r="U527" s="524">
        <v>0</v>
      </c>
      <c r="V527" s="524">
        <v>0</v>
      </c>
      <c r="W527" s="524">
        <v>0</v>
      </c>
      <c r="X527" s="524">
        <v>0</v>
      </c>
      <c r="Y527" s="524">
        <v>0</v>
      </c>
      <c r="Z527" s="524">
        <v>0</v>
      </c>
      <c r="AA527" s="524">
        <v>4</v>
      </c>
      <c r="AB527" s="524">
        <v>1</v>
      </c>
      <c r="AC527" s="524">
        <v>0</v>
      </c>
      <c r="AD527" s="524">
        <v>4</v>
      </c>
      <c r="AE527" s="524">
        <v>0</v>
      </c>
      <c r="AF527" s="524">
        <v>0</v>
      </c>
      <c r="AG527" s="524">
        <v>0</v>
      </c>
      <c r="AH527" s="524">
        <v>0</v>
      </c>
      <c r="AI527" s="524">
        <v>0</v>
      </c>
      <c r="AJ527" s="395">
        <v>1</v>
      </c>
      <c r="AK527" s="395">
        <v>0</v>
      </c>
      <c r="AL527" s="395">
        <v>4</v>
      </c>
      <c r="AM527" s="395">
        <v>4</v>
      </c>
      <c r="AN527" s="395">
        <v>0</v>
      </c>
      <c r="AO527" s="525">
        <v>0</v>
      </c>
      <c r="AP527" s="396">
        <v>0</v>
      </c>
      <c r="AQ527" s="526">
        <v>7</v>
      </c>
      <c r="AR527" s="527">
        <v>7</v>
      </c>
      <c r="AS527" s="527">
        <v>7</v>
      </c>
      <c r="AT527" s="527">
        <v>0</v>
      </c>
      <c r="AU527" s="527">
        <v>6</v>
      </c>
      <c r="AV527" s="395">
        <v>1</v>
      </c>
      <c r="AW527" s="395">
        <v>0</v>
      </c>
      <c r="AX527" s="395">
        <v>9</v>
      </c>
      <c r="AY527" s="395">
        <v>2</v>
      </c>
      <c r="AZ527" s="395">
        <v>0</v>
      </c>
      <c r="BA527" s="422"/>
      <c r="BB527" s="422"/>
      <c r="BC527" s="422"/>
      <c r="BD527" s="422"/>
      <c r="BE527" s="422"/>
      <c r="BF527" s="422"/>
      <c r="BG527" s="422"/>
      <c r="BH527" s="422"/>
      <c r="BI527" s="423">
        <f t="shared" si="19"/>
        <v>7</v>
      </c>
      <c r="BJ527" s="422"/>
      <c r="BK527" s="422"/>
      <c r="BL527" s="422"/>
      <c r="BM527" s="422"/>
      <c r="BN527" s="422"/>
      <c r="BO527" s="528">
        <v>2.0750000000000002</v>
      </c>
      <c r="BP527" s="423">
        <f t="shared" si="20"/>
        <v>7</v>
      </c>
      <c r="BQ527" s="422"/>
      <c r="BR527" s="422"/>
      <c r="BS527" s="422"/>
      <c r="BT527" s="422"/>
      <c r="BU527" s="422"/>
      <c r="BV527" s="422"/>
      <c r="BW527" s="422"/>
      <c r="BX527" s="422"/>
      <c r="BY527" s="422"/>
      <c r="BZ527" s="422"/>
      <c r="CA527" s="422"/>
      <c r="CB527" s="422"/>
      <c r="CC527" s="422"/>
      <c r="CD527" s="422"/>
      <c r="CE527" s="422"/>
      <c r="CF527" s="422"/>
      <c r="CG527" s="547"/>
    </row>
    <row r="528" spans="1:85" ht="16.5" customHeight="1">
      <c r="A528" s="80">
        <v>524</v>
      </c>
      <c r="B528" s="86" t="s">
        <v>1828</v>
      </c>
      <c r="C528" s="88" t="s">
        <v>28</v>
      </c>
      <c r="D528" s="86" t="s">
        <v>2233</v>
      </c>
      <c r="E528" s="86" t="s">
        <v>1784</v>
      </c>
      <c r="F528" s="87" t="s">
        <v>727</v>
      </c>
      <c r="G528" s="90" t="s">
        <v>1829</v>
      </c>
      <c r="I528" s="390" t="s">
        <v>26</v>
      </c>
      <c r="J528" s="390"/>
      <c r="K528" s="88" t="s">
        <v>5123</v>
      </c>
      <c r="L528" s="522">
        <v>2</v>
      </c>
      <c r="M528" s="367">
        <v>1</v>
      </c>
      <c r="N528" s="367">
        <v>1</v>
      </c>
      <c r="O528" s="523">
        <v>14</v>
      </c>
      <c r="P528" s="523">
        <v>0</v>
      </c>
      <c r="Q528" s="523">
        <v>1</v>
      </c>
      <c r="R528" s="523">
        <v>5</v>
      </c>
      <c r="S528" s="523">
        <v>0</v>
      </c>
      <c r="T528" s="523">
        <v>0</v>
      </c>
      <c r="U528" s="524">
        <v>2</v>
      </c>
      <c r="V528" s="524">
        <v>0</v>
      </c>
      <c r="W528" s="524">
        <v>0</v>
      </c>
      <c r="X528" s="524">
        <v>2</v>
      </c>
      <c r="Y528" s="524">
        <v>0</v>
      </c>
      <c r="Z528" s="524">
        <v>0</v>
      </c>
      <c r="AA528" s="524">
        <v>32</v>
      </c>
      <c r="AB528" s="524">
        <v>1</v>
      </c>
      <c r="AC528" s="524">
        <v>0</v>
      </c>
      <c r="AD528" s="524">
        <v>3</v>
      </c>
      <c r="AE528" s="524">
        <v>1</v>
      </c>
      <c r="AF528" s="524">
        <v>0</v>
      </c>
      <c r="AG528" s="524">
        <v>6</v>
      </c>
      <c r="AH528" s="524">
        <v>0</v>
      </c>
      <c r="AI528" s="524">
        <v>0</v>
      </c>
      <c r="AJ528" s="395">
        <v>1</v>
      </c>
      <c r="AK528" s="395">
        <v>0</v>
      </c>
      <c r="AL528" s="395">
        <v>5</v>
      </c>
      <c r="AM528" s="395">
        <v>5</v>
      </c>
      <c r="AN528" s="395">
        <v>1</v>
      </c>
      <c r="AO528" s="525">
        <v>0</v>
      </c>
      <c r="AP528" s="396">
        <v>0</v>
      </c>
      <c r="AQ528" s="526">
        <v>17</v>
      </c>
      <c r="AR528" s="527">
        <v>17</v>
      </c>
      <c r="AS528" s="527">
        <v>17</v>
      </c>
      <c r="AT528" s="527">
        <v>0</v>
      </c>
      <c r="AU528" s="527">
        <v>7</v>
      </c>
      <c r="AV528" s="395">
        <v>1</v>
      </c>
      <c r="AW528" s="395">
        <v>6</v>
      </c>
      <c r="AX528" s="395">
        <v>18</v>
      </c>
      <c r="AY528" s="395">
        <v>2</v>
      </c>
      <c r="AZ528" s="395">
        <v>0</v>
      </c>
      <c r="BA528" s="422"/>
      <c r="BB528" s="422"/>
      <c r="BC528" s="422"/>
      <c r="BD528" s="422"/>
      <c r="BE528" s="422"/>
      <c r="BF528" s="422"/>
      <c r="BG528" s="422"/>
      <c r="BH528" s="422"/>
      <c r="BI528" s="423">
        <f t="shared" si="19"/>
        <v>17</v>
      </c>
      <c r="BJ528" s="422"/>
      <c r="BK528" s="422"/>
      <c r="BL528" s="422"/>
      <c r="BM528" s="422"/>
      <c r="BN528" s="422"/>
      <c r="BO528" s="528">
        <v>1.29</v>
      </c>
      <c r="BP528" s="423">
        <f t="shared" si="20"/>
        <v>17</v>
      </c>
      <c r="BQ528" s="422"/>
      <c r="BR528" s="422"/>
      <c r="BS528" s="422"/>
      <c r="BT528" s="422"/>
      <c r="BU528" s="422"/>
      <c r="BV528" s="422"/>
      <c r="BW528" s="422"/>
      <c r="BX528" s="422"/>
      <c r="BY528" s="422"/>
      <c r="BZ528" s="422"/>
      <c r="CA528" s="422"/>
      <c r="CB528" s="422"/>
      <c r="CC528" s="422"/>
      <c r="CD528" s="422"/>
      <c r="CE528" s="422"/>
      <c r="CF528" s="422"/>
      <c r="CG528" s="547"/>
    </row>
    <row r="529" spans="1:85" ht="16.5" customHeight="1">
      <c r="A529" s="80">
        <v>525</v>
      </c>
      <c r="B529" s="86" t="s">
        <v>1830</v>
      </c>
      <c r="C529" s="88" t="s">
        <v>28</v>
      </c>
      <c r="D529" s="86" t="s">
        <v>2233</v>
      </c>
      <c r="E529" s="86" t="s">
        <v>1784</v>
      </c>
      <c r="F529" s="91" t="s">
        <v>724</v>
      </c>
      <c r="G529" s="90" t="s">
        <v>1831</v>
      </c>
      <c r="I529" s="390" t="s">
        <v>26</v>
      </c>
      <c r="J529" s="390"/>
      <c r="K529" s="88" t="s">
        <v>5123</v>
      </c>
      <c r="L529" s="522">
        <v>2</v>
      </c>
      <c r="M529" s="367">
        <v>1</v>
      </c>
      <c r="N529" s="367">
        <v>1</v>
      </c>
      <c r="O529" s="523">
        <v>36</v>
      </c>
      <c r="P529" s="523">
        <v>7</v>
      </c>
      <c r="Q529" s="523">
        <v>1</v>
      </c>
      <c r="R529" s="523">
        <v>15</v>
      </c>
      <c r="S529" s="523">
        <v>2</v>
      </c>
      <c r="T529" s="523">
        <v>0</v>
      </c>
      <c r="U529" s="524">
        <v>15</v>
      </c>
      <c r="V529" s="524">
        <v>1</v>
      </c>
      <c r="W529" s="524">
        <v>0</v>
      </c>
      <c r="X529" s="524">
        <v>15</v>
      </c>
      <c r="Y529" s="524">
        <v>1</v>
      </c>
      <c r="Z529" s="524">
        <v>0</v>
      </c>
      <c r="AA529" s="524">
        <v>51</v>
      </c>
      <c r="AB529" s="524">
        <v>14</v>
      </c>
      <c r="AC529" s="524">
        <v>0</v>
      </c>
      <c r="AD529" s="524">
        <v>24</v>
      </c>
      <c r="AE529" s="524">
        <v>4</v>
      </c>
      <c r="AF529" s="524">
        <v>0</v>
      </c>
      <c r="AG529" s="524">
        <v>7</v>
      </c>
      <c r="AH529" s="524">
        <v>0</v>
      </c>
      <c r="AI529" s="524">
        <v>0</v>
      </c>
      <c r="AJ529" s="395">
        <v>1</v>
      </c>
      <c r="AK529" s="395">
        <v>0</v>
      </c>
      <c r="AL529" s="395">
        <v>5</v>
      </c>
      <c r="AM529" s="395">
        <v>5</v>
      </c>
      <c r="AN529" s="395">
        <v>0</v>
      </c>
      <c r="AO529" s="525">
        <v>0</v>
      </c>
      <c r="AP529" s="396">
        <v>0</v>
      </c>
      <c r="AQ529" s="526">
        <v>25</v>
      </c>
      <c r="AR529" s="527">
        <v>26</v>
      </c>
      <c r="AS529" s="527">
        <v>24</v>
      </c>
      <c r="AT529" s="527">
        <v>0</v>
      </c>
      <c r="AU529" s="527">
        <v>8</v>
      </c>
      <c r="AV529" s="395">
        <v>1</v>
      </c>
      <c r="AW529" s="395">
        <v>5</v>
      </c>
      <c r="AX529" s="395">
        <v>25</v>
      </c>
      <c r="AY529" s="395">
        <v>2</v>
      </c>
      <c r="AZ529" s="395">
        <v>0</v>
      </c>
      <c r="BA529" s="422"/>
      <c r="BB529" s="422"/>
      <c r="BC529" s="422"/>
      <c r="BD529" s="422"/>
      <c r="BE529" s="422"/>
      <c r="BF529" s="422"/>
      <c r="BG529" s="422"/>
      <c r="BH529" s="422"/>
      <c r="BI529" s="423">
        <f t="shared" si="19"/>
        <v>24</v>
      </c>
      <c r="BJ529" s="422"/>
      <c r="BK529" s="422"/>
      <c r="BL529" s="422"/>
      <c r="BM529" s="422"/>
      <c r="BN529" s="422"/>
      <c r="BO529" s="528">
        <v>2.21</v>
      </c>
      <c r="BP529" s="423">
        <f t="shared" si="20"/>
        <v>24</v>
      </c>
      <c r="BQ529" s="422"/>
      <c r="BR529" s="422"/>
      <c r="BS529" s="422"/>
      <c r="BT529" s="422"/>
      <c r="BU529" s="422"/>
      <c r="BV529" s="422"/>
      <c r="BW529" s="422"/>
      <c r="BX529" s="422"/>
      <c r="BY529" s="422"/>
      <c r="BZ529" s="422"/>
      <c r="CA529" s="422"/>
      <c r="CB529" s="422"/>
      <c r="CC529" s="422"/>
      <c r="CD529" s="422"/>
      <c r="CE529" s="422"/>
      <c r="CF529" s="422"/>
      <c r="CG529" s="547"/>
    </row>
    <row r="530" spans="1:85" ht="16.5" customHeight="1">
      <c r="A530" s="81">
        <v>526</v>
      </c>
      <c r="B530" s="86" t="s">
        <v>1832</v>
      </c>
      <c r="C530" s="88" t="s">
        <v>28</v>
      </c>
      <c r="D530" s="86" t="s">
        <v>2233</v>
      </c>
      <c r="E530" s="86" t="s">
        <v>1784</v>
      </c>
      <c r="F530" s="89" t="s">
        <v>730</v>
      </c>
      <c r="G530" s="90" t="s">
        <v>1833</v>
      </c>
      <c r="I530" s="390" t="s">
        <v>26</v>
      </c>
      <c r="J530" s="390"/>
      <c r="K530" s="88" t="s">
        <v>5123</v>
      </c>
      <c r="L530" s="522">
        <v>2</v>
      </c>
      <c r="M530" s="367">
        <v>1</v>
      </c>
      <c r="N530" s="367">
        <v>1</v>
      </c>
      <c r="O530" s="523">
        <v>22</v>
      </c>
      <c r="P530" s="523">
        <v>0</v>
      </c>
      <c r="Q530" s="523">
        <v>1</v>
      </c>
      <c r="R530" s="523">
        <v>11</v>
      </c>
      <c r="S530" s="523">
        <v>0</v>
      </c>
      <c r="T530" s="523">
        <v>0</v>
      </c>
      <c r="U530" s="524">
        <v>0</v>
      </c>
      <c r="V530" s="524">
        <v>0</v>
      </c>
      <c r="W530" s="524">
        <v>0</v>
      </c>
      <c r="X530" s="524">
        <v>0</v>
      </c>
      <c r="Y530" s="524">
        <v>0</v>
      </c>
      <c r="Z530" s="524">
        <v>0</v>
      </c>
      <c r="AA530" s="524">
        <v>3</v>
      </c>
      <c r="AB530" s="524">
        <v>1</v>
      </c>
      <c r="AC530" s="524">
        <v>0</v>
      </c>
      <c r="AD530" s="524">
        <v>63</v>
      </c>
      <c r="AE530" s="524">
        <v>0</v>
      </c>
      <c r="AF530" s="524">
        <v>0</v>
      </c>
      <c r="AG530" s="524">
        <v>0</v>
      </c>
      <c r="AH530" s="524">
        <v>0</v>
      </c>
      <c r="AI530" s="524">
        <v>0</v>
      </c>
      <c r="AJ530" s="395">
        <v>1</v>
      </c>
      <c r="AK530" s="395">
        <v>0</v>
      </c>
      <c r="AL530" s="395">
        <v>3</v>
      </c>
      <c r="AM530" s="395">
        <v>4</v>
      </c>
      <c r="AN530" s="395">
        <v>1</v>
      </c>
      <c r="AO530" s="525">
        <v>0</v>
      </c>
      <c r="AP530" s="396">
        <v>0</v>
      </c>
      <c r="AQ530" s="526">
        <v>22</v>
      </c>
      <c r="AR530" s="527">
        <v>22</v>
      </c>
      <c r="AS530" s="527">
        <v>22</v>
      </c>
      <c r="AT530" s="527">
        <v>0</v>
      </c>
      <c r="AU530" s="527">
        <v>8</v>
      </c>
      <c r="AV530" s="395">
        <v>1</v>
      </c>
      <c r="AW530" s="395">
        <v>4</v>
      </c>
      <c r="AX530" s="395">
        <v>24</v>
      </c>
      <c r="AY530" s="395">
        <v>2</v>
      </c>
      <c r="AZ530" s="395">
        <v>0</v>
      </c>
      <c r="BA530" s="422"/>
      <c r="BB530" s="422"/>
      <c r="BC530" s="422"/>
      <c r="BD530" s="422"/>
      <c r="BE530" s="422"/>
      <c r="BF530" s="422"/>
      <c r="BG530" s="422"/>
      <c r="BH530" s="422"/>
      <c r="BI530" s="423">
        <f t="shared" si="19"/>
        <v>22</v>
      </c>
      <c r="BJ530" s="422"/>
      <c r="BK530" s="422"/>
      <c r="BL530" s="422"/>
      <c r="BM530" s="422"/>
      <c r="BN530" s="422"/>
      <c r="BO530" s="528">
        <v>4.21</v>
      </c>
      <c r="BP530" s="423">
        <f t="shared" si="20"/>
        <v>22</v>
      </c>
      <c r="BQ530" s="422"/>
      <c r="BR530" s="422"/>
      <c r="BS530" s="422"/>
      <c r="BT530" s="422"/>
      <c r="BU530" s="422"/>
      <c r="BV530" s="422"/>
      <c r="BW530" s="422"/>
      <c r="BX530" s="422"/>
      <c r="BY530" s="422"/>
      <c r="BZ530" s="422"/>
      <c r="CA530" s="422"/>
      <c r="CB530" s="422"/>
      <c r="CC530" s="422"/>
      <c r="CD530" s="422"/>
      <c r="CE530" s="422"/>
      <c r="CF530" s="422"/>
      <c r="CG530" s="547"/>
    </row>
    <row r="531" spans="1:85" ht="16.5" customHeight="1">
      <c r="A531" s="80">
        <v>527</v>
      </c>
      <c r="B531" s="86" t="s">
        <v>1834</v>
      </c>
      <c r="C531" s="88" t="s">
        <v>28</v>
      </c>
      <c r="D531" s="86" t="s">
        <v>2233</v>
      </c>
      <c r="E531" s="86" t="s">
        <v>1784</v>
      </c>
      <c r="F531" s="87" t="s">
        <v>727</v>
      </c>
      <c r="G531" s="90" t="s">
        <v>1835</v>
      </c>
      <c r="I531" s="390" t="s">
        <v>26</v>
      </c>
      <c r="J531" s="390" t="s">
        <v>35</v>
      </c>
      <c r="K531" s="88" t="s">
        <v>5123</v>
      </c>
      <c r="L531" s="522">
        <v>3</v>
      </c>
      <c r="M531" s="367">
        <v>1</v>
      </c>
      <c r="N531" s="367">
        <v>1</v>
      </c>
      <c r="O531" s="523">
        <v>17</v>
      </c>
      <c r="P531" s="523">
        <v>9</v>
      </c>
      <c r="Q531" s="523">
        <v>1</v>
      </c>
      <c r="R531" s="523">
        <v>11</v>
      </c>
      <c r="S531" s="523">
        <v>0</v>
      </c>
      <c r="T531" s="523">
        <v>0</v>
      </c>
      <c r="U531" s="524">
        <v>0</v>
      </c>
      <c r="V531" s="524">
        <v>0</v>
      </c>
      <c r="W531" s="524">
        <v>0</v>
      </c>
      <c r="X531" s="524">
        <v>0</v>
      </c>
      <c r="Y531" s="524">
        <v>0</v>
      </c>
      <c r="Z531" s="524">
        <v>0</v>
      </c>
      <c r="AA531" s="524">
        <v>11</v>
      </c>
      <c r="AB531" s="524">
        <v>1</v>
      </c>
      <c r="AC531" s="524">
        <v>0</v>
      </c>
      <c r="AD531" s="524">
        <v>39</v>
      </c>
      <c r="AE531" s="524">
        <v>21</v>
      </c>
      <c r="AF531" s="524">
        <v>0</v>
      </c>
      <c r="AG531" s="524">
        <v>0</v>
      </c>
      <c r="AH531" s="524">
        <v>0</v>
      </c>
      <c r="AI531" s="524">
        <v>0</v>
      </c>
      <c r="AJ531" s="395">
        <v>1</v>
      </c>
      <c r="AK531" s="395">
        <v>0</v>
      </c>
      <c r="AL531" s="395">
        <v>7</v>
      </c>
      <c r="AM531" s="395">
        <v>7</v>
      </c>
      <c r="AN531" s="395">
        <v>1</v>
      </c>
      <c r="AO531" s="525">
        <v>0</v>
      </c>
      <c r="AP531" s="396">
        <v>0</v>
      </c>
      <c r="AQ531" s="526">
        <v>43</v>
      </c>
      <c r="AR531" s="527">
        <v>43</v>
      </c>
      <c r="AS531" s="527">
        <v>43</v>
      </c>
      <c r="AT531" s="527">
        <v>0</v>
      </c>
      <c r="AU531" s="527">
        <v>9</v>
      </c>
      <c r="AV531" s="395">
        <v>1</v>
      </c>
      <c r="AW531" s="395">
        <v>7</v>
      </c>
      <c r="AX531" s="395">
        <v>40</v>
      </c>
      <c r="AY531" s="395">
        <v>2</v>
      </c>
      <c r="AZ531" s="395">
        <v>0</v>
      </c>
      <c r="BA531" s="422"/>
      <c r="BB531" s="422"/>
      <c r="BC531" s="422"/>
      <c r="BD531" s="422"/>
      <c r="BE531" s="422"/>
      <c r="BF531" s="422"/>
      <c r="BG531" s="422"/>
      <c r="BH531" s="422"/>
      <c r="BI531" s="423">
        <f t="shared" si="19"/>
        <v>43</v>
      </c>
      <c r="BJ531" s="422"/>
      <c r="BK531" s="422"/>
      <c r="BL531" s="422"/>
      <c r="BM531" s="422"/>
      <c r="BN531" s="422"/>
      <c r="BO531" s="528">
        <v>2.8759999999999999</v>
      </c>
      <c r="BP531" s="423">
        <f t="shared" si="20"/>
        <v>43</v>
      </c>
      <c r="BQ531" s="422"/>
      <c r="BR531" s="422"/>
      <c r="BS531" s="422"/>
      <c r="BT531" s="422"/>
      <c r="BU531" s="422"/>
      <c r="BV531" s="422"/>
      <c r="BW531" s="422"/>
      <c r="BX531" s="422"/>
      <c r="BY531" s="422"/>
      <c r="BZ531" s="422"/>
      <c r="CA531" s="422"/>
      <c r="CB531" s="422"/>
      <c r="CC531" s="422"/>
      <c r="CD531" s="422"/>
      <c r="CE531" s="422"/>
      <c r="CF531" s="422"/>
      <c r="CG531" s="547"/>
    </row>
    <row r="532" spans="1:85" ht="16.5" customHeight="1">
      <c r="A532" s="80">
        <v>528</v>
      </c>
      <c r="B532" s="86" t="s">
        <v>1836</v>
      </c>
      <c r="C532" s="88" t="s">
        <v>28</v>
      </c>
      <c r="D532" s="86" t="s">
        <v>2233</v>
      </c>
      <c r="E532" s="86" t="s">
        <v>1784</v>
      </c>
      <c r="F532" s="87" t="s">
        <v>727</v>
      </c>
      <c r="G532" s="90" t="s">
        <v>1837</v>
      </c>
      <c r="I532" s="390" t="s">
        <v>2536</v>
      </c>
      <c r="J532" s="390" t="s">
        <v>35</v>
      </c>
      <c r="K532" s="88" t="s">
        <v>5123</v>
      </c>
      <c r="L532" s="522">
        <v>3</v>
      </c>
      <c r="M532" s="367">
        <v>1</v>
      </c>
      <c r="N532" s="367">
        <v>1</v>
      </c>
      <c r="O532" s="523">
        <v>16</v>
      </c>
      <c r="P532" s="523">
        <v>0</v>
      </c>
      <c r="Q532" s="523">
        <v>1</v>
      </c>
      <c r="R532" s="523">
        <v>0</v>
      </c>
      <c r="S532" s="523">
        <v>4</v>
      </c>
      <c r="T532" s="523">
        <v>0</v>
      </c>
      <c r="U532" s="524">
        <v>20</v>
      </c>
      <c r="V532" s="524">
        <v>4</v>
      </c>
      <c r="W532" s="524">
        <v>0</v>
      </c>
      <c r="X532" s="524">
        <v>20</v>
      </c>
      <c r="Y532" s="524">
        <v>4</v>
      </c>
      <c r="Z532" s="524">
        <v>0</v>
      </c>
      <c r="AA532" s="524">
        <v>7</v>
      </c>
      <c r="AB532" s="524">
        <v>2</v>
      </c>
      <c r="AC532" s="524">
        <v>0</v>
      </c>
      <c r="AD532" s="524">
        <v>4</v>
      </c>
      <c r="AE532" s="524">
        <v>0</v>
      </c>
      <c r="AF532" s="524">
        <v>0</v>
      </c>
      <c r="AG532" s="524">
        <v>0</v>
      </c>
      <c r="AH532" s="524">
        <v>0</v>
      </c>
      <c r="AI532" s="524">
        <v>0</v>
      </c>
      <c r="AJ532" s="395">
        <v>1</v>
      </c>
      <c r="AK532" s="395">
        <v>0</v>
      </c>
      <c r="AL532" s="395">
        <v>6</v>
      </c>
      <c r="AM532" s="395">
        <v>6</v>
      </c>
      <c r="AN532" s="395">
        <v>0</v>
      </c>
      <c r="AO532" s="525">
        <v>0</v>
      </c>
      <c r="AP532" s="396">
        <v>0</v>
      </c>
      <c r="AQ532" s="526">
        <v>40</v>
      </c>
      <c r="AR532" s="527">
        <v>40</v>
      </c>
      <c r="AS532" s="527">
        <v>40</v>
      </c>
      <c r="AT532" s="527">
        <v>0</v>
      </c>
      <c r="AU532" s="527">
        <v>11</v>
      </c>
      <c r="AV532" s="395">
        <v>0</v>
      </c>
      <c r="AW532" s="395">
        <v>6</v>
      </c>
      <c r="AX532" s="395">
        <v>40</v>
      </c>
      <c r="AY532" s="395">
        <v>2</v>
      </c>
      <c r="AZ532" s="395">
        <v>0</v>
      </c>
      <c r="BA532" s="422"/>
      <c r="BB532" s="422"/>
      <c r="BC532" s="422"/>
      <c r="BD532" s="422"/>
      <c r="BE532" s="422"/>
      <c r="BF532" s="422"/>
      <c r="BG532" s="422"/>
      <c r="BH532" s="422"/>
      <c r="BI532" s="423">
        <f t="shared" si="19"/>
        <v>40</v>
      </c>
      <c r="BJ532" s="422"/>
      <c r="BK532" s="422"/>
      <c r="BL532" s="422"/>
      <c r="BM532" s="422"/>
      <c r="BN532" s="422"/>
      <c r="BO532" s="528">
        <v>2.2000000000000002</v>
      </c>
      <c r="BP532" s="423">
        <f t="shared" si="20"/>
        <v>40</v>
      </c>
      <c r="BQ532" s="422"/>
      <c r="BR532" s="422"/>
      <c r="BS532" s="422"/>
      <c r="BT532" s="422"/>
      <c r="BU532" s="422"/>
      <c r="BV532" s="422"/>
      <c r="BW532" s="422"/>
      <c r="BX532" s="422"/>
      <c r="BY532" s="422"/>
      <c r="BZ532" s="422"/>
      <c r="CA532" s="422"/>
      <c r="CB532" s="422"/>
      <c r="CC532" s="422"/>
      <c r="CD532" s="422"/>
      <c r="CE532" s="422"/>
      <c r="CF532" s="422"/>
      <c r="CG532" s="547"/>
    </row>
    <row r="533" spans="1:85" ht="16.5" customHeight="1">
      <c r="A533" s="81">
        <v>529</v>
      </c>
      <c r="B533" s="86" t="s">
        <v>1838</v>
      </c>
      <c r="C533" s="88" t="s">
        <v>28</v>
      </c>
      <c r="D533" s="86" t="s">
        <v>2233</v>
      </c>
      <c r="E533" s="86" t="s">
        <v>1784</v>
      </c>
      <c r="F533" s="87" t="s">
        <v>727</v>
      </c>
      <c r="G533" s="90" t="s">
        <v>1839</v>
      </c>
      <c r="I533" s="390" t="s">
        <v>2353</v>
      </c>
      <c r="J533" s="390"/>
      <c r="K533" s="88" t="s">
        <v>5123</v>
      </c>
      <c r="L533" s="522">
        <v>2</v>
      </c>
      <c r="M533" s="367">
        <v>1</v>
      </c>
      <c r="N533" s="367">
        <v>1</v>
      </c>
      <c r="O533" s="523">
        <v>0</v>
      </c>
      <c r="P533" s="523">
        <v>4</v>
      </c>
      <c r="Q533" s="523">
        <v>1</v>
      </c>
      <c r="R533" s="523">
        <v>0</v>
      </c>
      <c r="S533" s="523">
        <v>0</v>
      </c>
      <c r="T533" s="523">
        <v>0</v>
      </c>
      <c r="U533" s="524">
        <v>0</v>
      </c>
      <c r="V533" s="524">
        <v>0</v>
      </c>
      <c r="W533" s="524">
        <v>0</v>
      </c>
      <c r="X533" s="524">
        <v>0</v>
      </c>
      <c r="Y533" s="524">
        <v>0</v>
      </c>
      <c r="Z533" s="524">
        <v>0</v>
      </c>
      <c r="AA533" s="524">
        <v>0</v>
      </c>
      <c r="AB533" s="524">
        <v>3</v>
      </c>
      <c r="AC533" s="524">
        <v>0</v>
      </c>
      <c r="AD533" s="524">
        <v>1</v>
      </c>
      <c r="AE533" s="524">
        <v>4</v>
      </c>
      <c r="AF533" s="524">
        <v>0</v>
      </c>
      <c r="AG533" s="524">
        <v>0</v>
      </c>
      <c r="AH533" s="524">
        <v>0</v>
      </c>
      <c r="AI533" s="524">
        <v>0</v>
      </c>
      <c r="AJ533" s="395">
        <v>1</v>
      </c>
      <c r="AK533" s="395">
        <v>0</v>
      </c>
      <c r="AL533" s="395">
        <v>3</v>
      </c>
      <c r="AM533" s="395">
        <v>3</v>
      </c>
      <c r="AN533" s="395">
        <v>0</v>
      </c>
      <c r="AO533" s="525">
        <v>0</v>
      </c>
      <c r="AP533" s="396">
        <v>0</v>
      </c>
      <c r="AQ533" s="526">
        <v>13</v>
      </c>
      <c r="AR533" s="527">
        <v>13</v>
      </c>
      <c r="AS533" s="527">
        <v>13</v>
      </c>
      <c r="AT533" s="527">
        <v>0</v>
      </c>
      <c r="AU533" s="527">
        <v>5</v>
      </c>
      <c r="AV533" s="395">
        <v>1</v>
      </c>
      <c r="AW533" s="395">
        <v>3</v>
      </c>
      <c r="AX533" s="395">
        <v>13</v>
      </c>
      <c r="AY533" s="395">
        <v>2</v>
      </c>
      <c r="AZ533" s="395">
        <v>0</v>
      </c>
      <c r="BA533" s="422"/>
      <c r="BB533" s="422"/>
      <c r="BC533" s="422"/>
      <c r="BD533" s="422"/>
      <c r="BE533" s="422"/>
      <c r="BF533" s="422"/>
      <c r="BG533" s="422"/>
      <c r="BH533" s="422"/>
      <c r="BI533" s="423">
        <f t="shared" si="19"/>
        <v>13</v>
      </c>
      <c r="BJ533" s="422"/>
      <c r="BK533" s="422"/>
      <c r="BL533" s="422"/>
      <c r="BM533" s="422"/>
      <c r="BN533" s="422"/>
      <c r="BO533" s="528">
        <v>2.19</v>
      </c>
      <c r="BP533" s="423">
        <f t="shared" si="20"/>
        <v>13</v>
      </c>
      <c r="BQ533" s="422"/>
      <c r="BR533" s="422"/>
      <c r="BS533" s="422"/>
      <c r="BT533" s="422"/>
      <c r="BU533" s="422"/>
      <c r="BV533" s="422"/>
      <c r="BW533" s="422"/>
      <c r="BX533" s="422"/>
      <c r="BY533" s="422"/>
      <c r="BZ533" s="422"/>
      <c r="CA533" s="422"/>
      <c r="CB533" s="422"/>
      <c r="CC533" s="422"/>
      <c r="CD533" s="422"/>
      <c r="CE533" s="422"/>
      <c r="CF533" s="422"/>
      <c r="CG533" s="547"/>
    </row>
    <row r="534" spans="1:85" ht="16.5" customHeight="1">
      <c r="A534" s="80">
        <v>530</v>
      </c>
      <c r="B534" s="86" t="s">
        <v>1840</v>
      </c>
      <c r="C534" s="88" t="s">
        <v>28</v>
      </c>
      <c r="D534" s="86" t="s">
        <v>2233</v>
      </c>
      <c r="E534" s="86" t="s">
        <v>1784</v>
      </c>
      <c r="F534" s="87" t="s">
        <v>727</v>
      </c>
      <c r="G534" s="90" t="s">
        <v>1841</v>
      </c>
      <c r="I534" s="390" t="s">
        <v>2353</v>
      </c>
      <c r="J534" s="390"/>
      <c r="K534" s="88" t="s">
        <v>5123</v>
      </c>
      <c r="L534" s="522">
        <v>2</v>
      </c>
      <c r="M534" s="367">
        <v>1</v>
      </c>
      <c r="N534" s="367">
        <v>1</v>
      </c>
      <c r="O534" s="523">
        <v>7</v>
      </c>
      <c r="P534" s="523">
        <v>0</v>
      </c>
      <c r="Q534" s="523">
        <v>1</v>
      </c>
      <c r="R534" s="523">
        <v>8</v>
      </c>
      <c r="S534" s="523">
        <v>0</v>
      </c>
      <c r="T534" s="523">
        <v>0</v>
      </c>
      <c r="U534" s="524">
        <v>0</v>
      </c>
      <c r="V534" s="524">
        <v>0</v>
      </c>
      <c r="W534" s="524">
        <v>0</v>
      </c>
      <c r="X534" s="524">
        <v>0</v>
      </c>
      <c r="Y534" s="524">
        <v>0</v>
      </c>
      <c r="Z534" s="524">
        <v>0</v>
      </c>
      <c r="AA534" s="524">
        <v>3</v>
      </c>
      <c r="AB534" s="524">
        <v>0</v>
      </c>
      <c r="AC534" s="524">
        <v>0</v>
      </c>
      <c r="AD534" s="524">
        <v>11</v>
      </c>
      <c r="AE534" s="524">
        <v>0</v>
      </c>
      <c r="AF534" s="524">
        <v>0</v>
      </c>
      <c r="AG534" s="524">
        <v>1</v>
      </c>
      <c r="AH534" s="524">
        <v>0</v>
      </c>
      <c r="AI534" s="524">
        <v>0</v>
      </c>
      <c r="AJ534" s="395">
        <v>1</v>
      </c>
      <c r="AK534" s="395">
        <v>0</v>
      </c>
      <c r="AL534" s="395">
        <v>2</v>
      </c>
      <c r="AM534" s="395">
        <v>2</v>
      </c>
      <c r="AN534" s="395">
        <v>2</v>
      </c>
      <c r="AO534" s="525">
        <v>0</v>
      </c>
      <c r="AP534" s="396">
        <v>0</v>
      </c>
      <c r="AQ534" s="526">
        <v>8</v>
      </c>
      <c r="AR534" s="527">
        <v>8</v>
      </c>
      <c r="AS534" s="527">
        <v>8</v>
      </c>
      <c r="AT534" s="527">
        <v>0</v>
      </c>
      <c r="AU534" s="527">
        <v>4</v>
      </c>
      <c r="AV534" s="395">
        <v>1</v>
      </c>
      <c r="AW534" s="395">
        <v>3</v>
      </c>
      <c r="AX534" s="395">
        <v>11</v>
      </c>
      <c r="AY534" s="395">
        <v>9</v>
      </c>
      <c r="AZ534" s="395">
        <v>2</v>
      </c>
      <c r="BA534" s="422"/>
      <c r="BB534" s="422"/>
      <c r="BC534" s="422"/>
      <c r="BD534" s="422"/>
      <c r="BE534" s="422"/>
      <c r="BF534" s="422"/>
      <c r="BG534" s="422"/>
      <c r="BH534" s="422"/>
      <c r="BI534" s="423">
        <f t="shared" si="19"/>
        <v>8</v>
      </c>
      <c r="BJ534" s="422"/>
      <c r="BK534" s="422"/>
      <c r="BL534" s="422"/>
      <c r="BM534" s="422"/>
      <c r="BN534" s="422"/>
      <c r="BO534" s="528">
        <v>3.625</v>
      </c>
      <c r="BP534" s="423">
        <f t="shared" si="20"/>
        <v>8</v>
      </c>
      <c r="BQ534" s="422"/>
      <c r="BR534" s="422"/>
      <c r="BS534" s="422"/>
      <c r="BT534" s="422"/>
      <c r="BU534" s="422"/>
      <c r="BV534" s="422"/>
      <c r="BW534" s="422"/>
      <c r="BX534" s="422"/>
      <c r="BY534" s="422"/>
      <c r="BZ534" s="422"/>
      <c r="CA534" s="422"/>
      <c r="CB534" s="422"/>
      <c r="CC534" s="422"/>
      <c r="CD534" s="422"/>
      <c r="CE534" s="422"/>
      <c r="CF534" s="422"/>
      <c r="CG534" s="547"/>
    </row>
    <row r="535" spans="1:85" ht="16.5" customHeight="1">
      <c r="A535" s="80">
        <v>531</v>
      </c>
      <c r="B535" s="86" t="s">
        <v>1842</v>
      </c>
      <c r="C535" s="88" t="s">
        <v>28</v>
      </c>
      <c r="D535" s="86" t="s">
        <v>2233</v>
      </c>
      <c r="E535" s="86" t="s">
        <v>1784</v>
      </c>
      <c r="F535" s="87" t="s">
        <v>727</v>
      </c>
      <c r="G535" s="90" t="s">
        <v>1843</v>
      </c>
      <c r="I535" s="390" t="s">
        <v>26</v>
      </c>
      <c r="J535" s="390"/>
      <c r="K535" s="88" t="s">
        <v>5123</v>
      </c>
      <c r="L535" s="522">
        <v>2</v>
      </c>
      <c r="M535" s="367">
        <v>1</v>
      </c>
      <c r="N535" s="367">
        <v>1</v>
      </c>
      <c r="O535" s="523">
        <v>7</v>
      </c>
      <c r="P535" s="523">
        <v>0</v>
      </c>
      <c r="Q535" s="523">
        <v>1</v>
      </c>
      <c r="R535" s="523">
        <v>5</v>
      </c>
      <c r="S535" s="523">
        <v>0</v>
      </c>
      <c r="T535" s="523">
        <v>0</v>
      </c>
      <c r="U535" s="524">
        <v>0</v>
      </c>
      <c r="V535" s="524">
        <v>0</v>
      </c>
      <c r="W535" s="524">
        <v>0</v>
      </c>
      <c r="X535" s="524">
        <v>0</v>
      </c>
      <c r="Y535" s="524">
        <v>0</v>
      </c>
      <c r="Z535" s="524">
        <v>0</v>
      </c>
      <c r="AA535" s="524">
        <v>0</v>
      </c>
      <c r="AB535" s="524">
        <v>0</v>
      </c>
      <c r="AC535" s="524">
        <v>0</v>
      </c>
      <c r="AD535" s="524">
        <v>15</v>
      </c>
      <c r="AE535" s="524">
        <v>1</v>
      </c>
      <c r="AF535" s="524">
        <v>0</v>
      </c>
      <c r="AG535" s="524">
        <v>7</v>
      </c>
      <c r="AH535" s="524">
        <v>0</v>
      </c>
      <c r="AI535" s="524">
        <v>0</v>
      </c>
      <c r="AJ535" s="395">
        <v>1</v>
      </c>
      <c r="AK535" s="395">
        <v>0</v>
      </c>
      <c r="AL535" s="395">
        <v>5</v>
      </c>
      <c r="AM535" s="395">
        <v>5</v>
      </c>
      <c r="AN535" s="395">
        <v>0</v>
      </c>
      <c r="AO535" s="525">
        <v>0</v>
      </c>
      <c r="AP535" s="396">
        <v>0</v>
      </c>
      <c r="AQ535" s="526">
        <v>26</v>
      </c>
      <c r="AR535" s="527">
        <v>26</v>
      </c>
      <c r="AS535" s="527">
        <v>26</v>
      </c>
      <c r="AT535" s="527">
        <v>0</v>
      </c>
      <c r="AU535" s="527">
        <v>8</v>
      </c>
      <c r="AV535" s="395">
        <v>1</v>
      </c>
      <c r="AW535" s="395">
        <v>6</v>
      </c>
      <c r="AX535" s="395">
        <v>26</v>
      </c>
      <c r="AY535" s="395">
        <v>2</v>
      </c>
      <c r="AZ535" s="395">
        <v>0</v>
      </c>
      <c r="BA535" s="422"/>
      <c r="BB535" s="422"/>
      <c r="BC535" s="422"/>
      <c r="BD535" s="422"/>
      <c r="BE535" s="422"/>
      <c r="BF535" s="422"/>
      <c r="BG535" s="422"/>
      <c r="BH535" s="422"/>
      <c r="BI535" s="423">
        <f t="shared" si="19"/>
        <v>26</v>
      </c>
      <c r="BJ535" s="422"/>
      <c r="BK535" s="422"/>
      <c r="BL535" s="422"/>
      <c r="BM535" s="422"/>
      <c r="BN535" s="422"/>
      <c r="BO535" s="528">
        <v>0.94699999999999995</v>
      </c>
      <c r="BP535" s="423">
        <f t="shared" si="20"/>
        <v>26</v>
      </c>
      <c r="BQ535" s="422"/>
      <c r="BR535" s="422"/>
      <c r="BS535" s="422"/>
      <c r="BT535" s="422"/>
      <c r="BU535" s="422"/>
      <c r="BV535" s="422"/>
      <c r="BW535" s="422"/>
      <c r="BX535" s="422"/>
      <c r="BY535" s="422"/>
      <c r="BZ535" s="422"/>
      <c r="CA535" s="422"/>
      <c r="CB535" s="422"/>
      <c r="CC535" s="422"/>
      <c r="CD535" s="422"/>
      <c r="CE535" s="422"/>
      <c r="CF535" s="422"/>
      <c r="CG535" s="547"/>
    </row>
    <row r="536" spans="1:85" ht="16.5" customHeight="1">
      <c r="A536" s="81">
        <v>532</v>
      </c>
      <c r="B536" s="86" t="s">
        <v>1844</v>
      </c>
      <c r="C536" s="88" t="s">
        <v>28</v>
      </c>
      <c r="D536" s="86" t="s">
        <v>2233</v>
      </c>
      <c r="E536" s="86" t="s">
        <v>1784</v>
      </c>
      <c r="F536" s="87" t="s">
        <v>727</v>
      </c>
      <c r="G536" s="90" t="s">
        <v>1845</v>
      </c>
      <c r="I536" s="390" t="s">
        <v>2353</v>
      </c>
      <c r="J536" s="390"/>
      <c r="K536" s="88" t="s">
        <v>5123</v>
      </c>
      <c r="L536" s="522">
        <v>2</v>
      </c>
      <c r="M536" s="367">
        <v>1</v>
      </c>
      <c r="N536" s="367">
        <v>1</v>
      </c>
      <c r="O536" s="523">
        <v>10</v>
      </c>
      <c r="P536" s="523">
        <v>0</v>
      </c>
      <c r="Q536" s="523">
        <v>1</v>
      </c>
      <c r="R536" s="523">
        <v>7</v>
      </c>
      <c r="S536" s="523">
        <v>0</v>
      </c>
      <c r="T536" s="523">
        <v>0</v>
      </c>
      <c r="U536" s="524">
        <v>3</v>
      </c>
      <c r="V536" s="524">
        <v>1</v>
      </c>
      <c r="W536" s="524">
        <v>0</v>
      </c>
      <c r="X536" s="524">
        <v>3</v>
      </c>
      <c r="Y536" s="524">
        <v>1</v>
      </c>
      <c r="Z536" s="524">
        <v>0</v>
      </c>
      <c r="AA536" s="524">
        <v>8</v>
      </c>
      <c r="AB536" s="524">
        <v>0</v>
      </c>
      <c r="AC536" s="524">
        <v>0</v>
      </c>
      <c r="AD536" s="524">
        <v>8</v>
      </c>
      <c r="AE536" s="524">
        <v>0</v>
      </c>
      <c r="AF536" s="524">
        <v>0</v>
      </c>
      <c r="AG536" s="524">
        <v>12</v>
      </c>
      <c r="AH536" s="524">
        <v>0</v>
      </c>
      <c r="AI536" s="524">
        <v>0</v>
      </c>
      <c r="AJ536" s="395">
        <v>1</v>
      </c>
      <c r="AK536" s="395">
        <v>0</v>
      </c>
      <c r="AL536" s="395">
        <v>2</v>
      </c>
      <c r="AM536" s="395">
        <v>2</v>
      </c>
      <c r="AN536" s="395">
        <v>2</v>
      </c>
      <c r="AO536" s="525">
        <v>0</v>
      </c>
      <c r="AP536" s="396">
        <v>0</v>
      </c>
      <c r="AQ536" s="526">
        <v>8</v>
      </c>
      <c r="AR536" s="527">
        <v>8</v>
      </c>
      <c r="AS536" s="527">
        <v>8</v>
      </c>
      <c r="AT536" s="527">
        <v>0</v>
      </c>
      <c r="AU536" s="527">
        <v>5</v>
      </c>
      <c r="AV536" s="395">
        <v>0</v>
      </c>
      <c r="AW536" s="395">
        <v>0</v>
      </c>
      <c r="AX536" s="395">
        <v>8</v>
      </c>
      <c r="AY536" s="395">
        <v>2</v>
      </c>
      <c r="AZ536" s="395">
        <v>4</v>
      </c>
      <c r="BA536" s="422"/>
      <c r="BB536" s="422"/>
      <c r="BC536" s="422"/>
      <c r="BD536" s="422"/>
      <c r="BE536" s="422"/>
      <c r="BF536" s="422"/>
      <c r="BG536" s="422"/>
      <c r="BH536" s="422"/>
      <c r="BI536" s="423">
        <f t="shared" si="19"/>
        <v>8</v>
      </c>
      <c r="BJ536" s="422"/>
      <c r="BK536" s="422"/>
      <c r="BL536" s="422"/>
      <c r="BM536" s="422"/>
      <c r="BN536" s="422"/>
      <c r="BO536" s="528">
        <v>2.06</v>
      </c>
      <c r="BP536" s="423">
        <f t="shared" si="20"/>
        <v>8</v>
      </c>
      <c r="BQ536" s="422"/>
      <c r="BR536" s="422"/>
      <c r="BS536" s="422"/>
      <c r="BT536" s="422"/>
      <c r="BU536" s="422"/>
      <c r="BV536" s="422"/>
      <c r="BW536" s="422"/>
      <c r="BX536" s="422"/>
      <c r="BY536" s="422"/>
      <c r="BZ536" s="422"/>
      <c r="CA536" s="422"/>
      <c r="CB536" s="422"/>
      <c r="CC536" s="422"/>
      <c r="CD536" s="422"/>
      <c r="CE536" s="422"/>
      <c r="CF536" s="422"/>
      <c r="CG536" s="547"/>
    </row>
    <row r="537" spans="1:85" ht="16.5" customHeight="1">
      <c r="A537" s="80">
        <v>533</v>
      </c>
      <c r="B537" s="86" t="s">
        <v>1846</v>
      </c>
      <c r="C537" s="88" t="s">
        <v>28</v>
      </c>
      <c r="D537" s="86" t="s">
        <v>2233</v>
      </c>
      <c r="E537" s="86" t="s">
        <v>1784</v>
      </c>
      <c r="F537" s="87" t="s">
        <v>727</v>
      </c>
      <c r="G537" s="90" t="s">
        <v>1847</v>
      </c>
      <c r="I537" s="390" t="s">
        <v>2353</v>
      </c>
      <c r="J537" s="390"/>
      <c r="K537" s="88" t="s">
        <v>5123</v>
      </c>
      <c r="L537" s="522">
        <v>2</v>
      </c>
      <c r="M537" s="367">
        <v>1</v>
      </c>
      <c r="N537" s="367">
        <v>1</v>
      </c>
      <c r="O537" s="523">
        <v>3</v>
      </c>
      <c r="P537" s="523">
        <v>0</v>
      </c>
      <c r="Q537" s="523">
        <v>1</v>
      </c>
      <c r="R537" s="523">
        <v>0</v>
      </c>
      <c r="S537" s="523">
        <v>0</v>
      </c>
      <c r="T537" s="523">
        <v>0</v>
      </c>
      <c r="U537" s="524">
        <v>0</v>
      </c>
      <c r="V537" s="524">
        <v>0</v>
      </c>
      <c r="W537" s="524">
        <v>0</v>
      </c>
      <c r="X537" s="524">
        <v>0</v>
      </c>
      <c r="Y537" s="524">
        <v>0</v>
      </c>
      <c r="Z537" s="524">
        <v>0</v>
      </c>
      <c r="AA537" s="524">
        <v>5</v>
      </c>
      <c r="AB537" s="524">
        <v>1</v>
      </c>
      <c r="AC537" s="524">
        <v>0</v>
      </c>
      <c r="AD537" s="524">
        <v>0</v>
      </c>
      <c r="AE537" s="524">
        <v>0</v>
      </c>
      <c r="AF537" s="524">
        <v>0</v>
      </c>
      <c r="AG537" s="524">
        <v>0</v>
      </c>
      <c r="AH537" s="524">
        <v>0</v>
      </c>
      <c r="AI537" s="524">
        <v>0</v>
      </c>
      <c r="AJ537" s="395">
        <v>1</v>
      </c>
      <c r="AK537" s="395">
        <v>0</v>
      </c>
      <c r="AL537" s="395">
        <v>2</v>
      </c>
      <c r="AM537" s="395">
        <v>2</v>
      </c>
      <c r="AN537" s="395">
        <v>0</v>
      </c>
      <c r="AO537" s="525">
        <v>0</v>
      </c>
      <c r="AP537" s="396">
        <v>0</v>
      </c>
      <c r="AQ537" s="526">
        <v>10</v>
      </c>
      <c r="AR537" s="527">
        <v>9</v>
      </c>
      <c r="AS537" s="527">
        <v>12</v>
      </c>
      <c r="AT537" s="527">
        <v>0</v>
      </c>
      <c r="AU537" s="527">
        <v>6</v>
      </c>
      <c r="AV537" s="395">
        <v>1</v>
      </c>
      <c r="AW537" s="395">
        <v>2</v>
      </c>
      <c r="AX537" s="395">
        <v>10</v>
      </c>
      <c r="AY537" s="395">
        <v>2</v>
      </c>
      <c r="AZ537" s="395">
        <v>0</v>
      </c>
      <c r="BA537" s="422"/>
      <c r="BB537" s="422"/>
      <c r="BC537" s="422"/>
      <c r="BD537" s="422"/>
      <c r="BE537" s="422"/>
      <c r="BF537" s="422"/>
      <c r="BG537" s="422"/>
      <c r="BH537" s="422"/>
      <c r="BI537" s="423">
        <f t="shared" si="19"/>
        <v>12</v>
      </c>
      <c r="BJ537" s="422"/>
      <c r="BK537" s="422"/>
      <c r="BL537" s="422"/>
      <c r="BM537" s="422"/>
      <c r="BN537" s="422"/>
      <c r="BO537" s="528">
        <v>1.69</v>
      </c>
      <c r="BP537" s="423">
        <f t="shared" si="20"/>
        <v>12</v>
      </c>
      <c r="BQ537" s="422"/>
      <c r="BR537" s="422"/>
      <c r="BS537" s="422"/>
      <c r="BT537" s="422"/>
      <c r="BU537" s="422"/>
      <c r="BV537" s="422"/>
      <c r="BW537" s="422"/>
      <c r="BX537" s="422"/>
      <c r="BY537" s="422"/>
      <c r="BZ537" s="422"/>
      <c r="CA537" s="422"/>
      <c r="CB537" s="422"/>
      <c r="CC537" s="422"/>
      <c r="CD537" s="422"/>
      <c r="CE537" s="422"/>
      <c r="CF537" s="422"/>
      <c r="CG537" s="547"/>
    </row>
    <row r="538" spans="1:85" ht="16.5" customHeight="1">
      <c r="A538" s="80">
        <v>534</v>
      </c>
      <c r="B538" s="86" t="s">
        <v>1848</v>
      </c>
      <c r="C538" s="88" t="s">
        <v>28</v>
      </c>
      <c r="D538" s="86" t="s">
        <v>2233</v>
      </c>
      <c r="E538" s="86" t="s">
        <v>1784</v>
      </c>
      <c r="F538" s="87" t="s">
        <v>727</v>
      </c>
      <c r="G538" s="90" t="s">
        <v>1849</v>
      </c>
      <c r="I538" s="390" t="s">
        <v>26</v>
      </c>
      <c r="J538" s="390"/>
      <c r="K538" s="88" t="s">
        <v>5123</v>
      </c>
      <c r="L538" s="522">
        <v>2</v>
      </c>
      <c r="M538" s="367">
        <v>1</v>
      </c>
      <c r="N538" s="367">
        <v>1</v>
      </c>
      <c r="O538" s="523">
        <v>15</v>
      </c>
      <c r="P538" s="523">
        <v>0</v>
      </c>
      <c r="Q538" s="523">
        <v>1</v>
      </c>
      <c r="R538" s="523">
        <v>0</v>
      </c>
      <c r="S538" s="523">
        <v>0</v>
      </c>
      <c r="T538" s="523">
        <v>0</v>
      </c>
      <c r="U538" s="524">
        <v>0</v>
      </c>
      <c r="V538" s="524">
        <v>0</v>
      </c>
      <c r="W538" s="524">
        <v>0</v>
      </c>
      <c r="X538" s="524">
        <v>0</v>
      </c>
      <c r="Y538" s="524">
        <v>0</v>
      </c>
      <c r="Z538" s="524">
        <v>0</v>
      </c>
      <c r="AA538" s="524">
        <v>30</v>
      </c>
      <c r="AB538" s="524">
        <v>1</v>
      </c>
      <c r="AC538" s="524">
        <v>0</v>
      </c>
      <c r="AD538" s="524">
        <v>2</v>
      </c>
      <c r="AE538" s="524">
        <v>0</v>
      </c>
      <c r="AF538" s="524">
        <v>0</v>
      </c>
      <c r="AG538" s="524">
        <v>0</v>
      </c>
      <c r="AH538" s="524">
        <v>0</v>
      </c>
      <c r="AI538" s="524">
        <v>0</v>
      </c>
      <c r="AJ538" s="395">
        <v>1</v>
      </c>
      <c r="AK538" s="395">
        <v>0</v>
      </c>
      <c r="AL538" s="395">
        <v>5</v>
      </c>
      <c r="AM538" s="395">
        <v>5</v>
      </c>
      <c r="AN538" s="395">
        <v>0</v>
      </c>
      <c r="AO538" s="525">
        <v>0</v>
      </c>
      <c r="AP538" s="396">
        <v>0</v>
      </c>
      <c r="AQ538" s="526">
        <v>38</v>
      </c>
      <c r="AR538" s="527">
        <v>38</v>
      </c>
      <c r="AS538" s="527">
        <v>38</v>
      </c>
      <c r="AT538" s="527">
        <v>0</v>
      </c>
      <c r="AU538" s="527">
        <v>12</v>
      </c>
      <c r="AV538" s="395">
        <v>1</v>
      </c>
      <c r="AW538" s="395">
        <v>6</v>
      </c>
      <c r="AX538" s="395">
        <v>38</v>
      </c>
      <c r="AY538" s="395">
        <v>2</v>
      </c>
      <c r="AZ538" s="395">
        <v>0</v>
      </c>
      <c r="BA538" s="422"/>
      <c r="BB538" s="422"/>
      <c r="BC538" s="422"/>
      <c r="BD538" s="422"/>
      <c r="BE538" s="422"/>
      <c r="BF538" s="422"/>
      <c r="BG538" s="422"/>
      <c r="BH538" s="422"/>
      <c r="BI538" s="423">
        <f t="shared" si="19"/>
        <v>38</v>
      </c>
      <c r="BJ538" s="422"/>
      <c r="BK538" s="422"/>
      <c r="BL538" s="422"/>
      <c r="BM538" s="422"/>
      <c r="BN538" s="422"/>
      <c r="BO538" s="528">
        <v>0.68</v>
      </c>
      <c r="BP538" s="423">
        <f t="shared" si="20"/>
        <v>38</v>
      </c>
      <c r="BQ538" s="422"/>
      <c r="BR538" s="422"/>
      <c r="BS538" s="422"/>
      <c r="BT538" s="422"/>
      <c r="BU538" s="422"/>
      <c r="BV538" s="422"/>
      <c r="BW538" s="422"/>
      <c r="BX538" s="422"/>
      <c r="BY538" s="422"/>
      <c r="BZ538" s="422"/>
      <c r="CA538" s="422"/>
      <c r="CB538" s="422"/>
      <c r="CC538" s="422"/>
      <c r="CD538" s="422"/>
      <c r="CE538" s="422"/>
      <c r="CF538" s="422"/>
      <c r="CG538" s="547"/>
    </row>
    <row r="539" spans="1:85" ht="16.5" customHeight="1">
      <c r="A539" s="81">
        <v>535</v>
      </c>
      <c r="B539" s="86" t="s">
        <v>1850</v>
      </c>
      <c r="C539" s="88" t="s">
        <v>28</v>
      </c>
      <c r="D539" s="86" t="s">
        <v>2233</v>
      </c>
      <c r="E539" s="86" t="s">
        <v>1784</v>
      </c>
      <c r="F539" s="87" t="s">
        <v>727</v>
      </c>
      <c r="G539" s="90" t="s">
        <v>1851</v>
      </c>
      <c r="I539" s="390" t="s">
        <v>26</v>
      </c>
      <c r="J539" s="390"/>
      <c r="K539" s="88" t="s">
        <v>5123</v>
      </c>
      <c r="L539" s="522">
        <v>2</v>
      </c>
      <c r="M539" s="367">
        <v>1</v>
      </c>
      <c r="N539" s="367">
        <v>1</v>
      </c>
      <c r="O539" s="523">
        <v>5</v>
      </c>
      <c r="P539" s="523">
        <v>0</v>
      </c>
      <c r="Q539" s="523">
        <v>1</v>
      </c>
      <c r="R539" s="523">
        <v>0</v>
      </c>
      <c r="S539" s="523">
        <v>0</v>
      </c>
      <c r="T539" s="523">
        <v>0</v>
      </c>
      <c r="U539" s="524">
        <v>0</v>
      </c>
      <c r="V539" s="524">
        <v>0</v>
      </c>
      <c r="W539" s="524">
        <v>0</v>
      </c>
      <c r="X539" s="524">
        <v>0</v>
      </c>
      <c r="Y539" s="524">
        <v>0</v>
      </c>
      <c r="Z539" s="524">
        <v>0</v>
      </c>
      <c r="AA539" s="524">
        <v>0</v>
      </c>
      <c r="AB539" s="524">
        <v>0</v>
      </c>
      <c r="AC539" s="524">
        <v>0</v>
      </c>
      <c r="AD539" s="524">
        <v>11</v>
      </c>
      <c r="AE539" s="524">
        <v>1</v>
      </c>
      <c r="AF539" s="524">
        <v>0</v>
      </c>
      <c r="AG539" s="524">
        <v>0</v>
      </c>
      <c r="AH539" s="524">
        <v>0</v>
      </c>
      <c r="AI539" s="524">
        <v>0</v>
      </c>
      <c r="AJ539" s="395">
        <v>1</v>
      </c>
      <c r="AK539" s="395">
        <v>0</v>
      </c>
      <c r="AL539" s="395">
        <v>3</v>
      </c>
      <c r="AM539" s="395">
        <v>3</v>
      </c>
      <c r="AN539" s="395">
        <v>0</v>
      </c>
      <c r="AO539" s="525">
        <v>0</v>
      </c>
      <c r="AP539" s="396">
        <v>0</v>
      </c>
      <c r="AQ539" s="526">
        <v>22</v>
      </c>
      <c r="AR539" s="527">
        <v>22</v>
      </c>
      <c r="AS539" s="527">
        <v>22</v>
      </c>
      <c r="AT539" s="527">
        <v>0</v>
      </c>
      <c r="AU539" s="527">
        <v>9</v>
      </c>
      <c r="AV539" s="395">
        <v>0</v>
      </c>
      <c r="AW539" s="395">
        <v>3</v>
      </c>
      <c r="AX539" s="395">
        <v>22</v>
      </c>
      <c r="AY539" s="395">
        <v>2</v>
      </c>
      <c r="AZ539" s="395">
        <v>0</v>
      </c>
      <c r="BA539" s="422"/>
      <c r="BB539" s="422"/>
      <c r="BC539" s="422"/>
      <c r="BD539" s="422"/>
      <c r="BE539" s="422"/>
      <c r="BF539" s="422"/>
      <c r="BG539" s="422"/>
      <c r="BH539" s="422"/>
      <c r="BI539" s="423">
        <f t="shared" si="19"/>
        <v>22</v>
      </c>
      <c r="BJ539" s="422"/>
      <c r="BK539" s="422"/>
      <c r="BL539" s="422"/>
      <c r="BM539" s="422"/>
      <c r="BN539" s="422"/>
      <c r="BO539" s="528">
        <v>1.28</v>
      </c>
      <c r="BP539" s="423">
        <f t="shared" si="20"/>
        <v>22</v>
      </c>
      <c r="BQ539" s="422"/>
      <c r="BR539" s="422"/>
      <c r="BS539" s="422"/>
      <c r="BT539" s="422"/>
      <c r="BU539" s="422"/>
      <c r="BV539" s="422"/>
      <c r="BW539" s="422"/>
      <c r="BX539" s="422"/>
      <c r="BY539" s="422"/>
      <c r="BZ539" s="422"/>
      <c r="CA539" s="422"/>
      <c r="CB539" s="422"/>
      <c r="CC539" s="422"/>
      <c r="CD539" s="422"/>
      <c r="CE539" s="422"/>
      <c r="CF539" s="422"/>
      <c r="CG539" s="547"/>
    </row>
    <row r="540" spans="1:85" ht="16.5" customHeight="1">
      <c r="A540" s="80">
        <v>536</v>
      </c>
      <c r="B540" s="86" t="s">
        <v>1852</v>
      </c>
      <c r="C540" s="88" t="s">
        <v>28</v>
      </c>
      <c r="D540" s="86" t="s">
        <v>2233</v>
      </c>
      <c r="E540" s="86" t="s">
        <v>1784</v>
      </c>
      <c r="F540" s="87" t="s">
        <v>727</v>
      </c>
      <c r="G540" s="90" t="s">
        <v>1853</v>
      </c>
      <c r="I540" s="390" t="s">
        <v>26</v>
      </c>
      <c r="J540" s="390"/>
      <c r="K540" s="88" t="s">
        <v>5123</v>
      </c>
      <c r="L540" s="522">
        <v>2</v>
      </c>
      <c r="M540" s="367">
        <v>1</v>
      </c>
      <c r="N540" s="367">
        <v>1</v>
      </c>
      <c r="O540" s="523">
        <v>9</v>
      </c>
      <c r="P540" s="523">
        <v>0</v>
      </c>
      <c r="Q540" s="523">
        <v>1</v>
      </c>
      <c r="R540" s="523">
        <v>4</v>
      </c>
      <c r="S540" s="523">
        <v>0</v>
      </c>
      <c r="T540" s="523">
        <v>0</v>
      </c>
      <c r="U540" s="524">
        <v>4</v>
      </c>
      <c r="V540" s="524">
        <v>0</v>
      </c>
      <c r="W540" s="524">
        <v>0</v>
      </c>
      <c r="X540" s="524">
        <v>4</v>
      </c>
      <c r="Y540" s="524">
        <v>0</v>
      </c>
      <c r="Z540" s="524">
        <v>0</v>
      </c>
      <c r="AA540" s="524">
        <v>5</v>
      </c>
      <c r="AB540" s="524">
        <v>1</v>
      </c>
      <c r="AC540" s="524">
        <v>0</v>
      </c>
      <c r="AD540" s="524">
        <v>7</v>
      </c>
      <c r="AE540" s="524">
        <v>0</v>
      </c>
      <c r="AF540" s="524">
        <v>0</v>
      </c>
      <c r="AG540" s="524">
        <v>7</v>
      </c>
      <c r="AH540" s="524">
        <v>0</v>
      </c>
      <c r="AI540" s="524">
        <v>0</v>
      </c>
      <c r="AJ540" s="395">
        <v>1</v>
      </c>
      <c r="AK540" s="395">
        <v>0</v>
      </c>
      <c r="AL540" s="395">
        <v>12</v>
      </c>
      <c r="AM540" s="395">
        <v>5</v>
      </c>
      <c r="AN540" s="395">
        <v>2</v>
      </c>
      <c r="AO540" s="525">
        <v>0</v>
      </c>
      <c r="AP540" s="396">
        <v>0</v>
      </c>
      <c r="AQ540" s="526">
        <v>17</v>
      </c>
      <c r="AR540" s="527">
        <v>19</v>
      </c>
      <c r="AS540" s="527">
        <v>17</v>
      </c>
      <c r="AT540" s="527">
        <v>0</v>
      </c>
      <c r="AU540" s="527">
        <v>5</v>
      </c>
      <c r="AV540" s="395">
        <v>0</v>
      </c>
      <c r="AW540" s="395">
        <v>3</v>
      </c>
      <c r="AX540" s="395">
        <v>17</v>
      </c>
      <c r="AY540" s="395">
        <v>2</v>
      </c>
      <c r="AZ540" s="395">
        <v>0</v>
      </c>
      <c r="BA540" s="422"/>
      <c r="BB540" s="422"/>
      <c r="BC540" s="422"/>
      <c r="BD540" s="422"/>
      <c r="BE540" s="422"/>
      <c r="BF540" s="422"/>
      <c r="BG540" s="422"/>
      <c r="BH540" s="422"/>
      <c r="BI540" s="423">
        <f t="shared" si="19"/>
        <v>17</v>
      </c>
      <c r="BJ540" s="422"/>
      <c r="BK540" s="422"/>
      <c r="BL540" s="422"/>
      <c r="BM540" s="422"/>
      <c r="BN540" s="422"/>
      <c r="BO540" s="528">
        <v>1.31</v>
      </c>
      <c r="BP540" s="423">
        <f t="shared" si="20"/>
        <v>17</v>
      </c>
      <c r="BQ540" s="422"/>
      <c r="BR540" s="422"/>
      <c r="BS540" s="422"/>
      <c r="BT540" s="422"/>
      <c r="BU540" s="422"/>
      <c r="BV540" s="422"/>
      <c r="BW540" s="422"/>
      <c r="BX540" s="422"/>
      <c r="BY540" s="422"/>
      <c r="BZ540" s="422"/>
      <c r="CA540" s="422"/>
      <c r="CB540" s="422"/>
      <c r="CC540" s="422"/>
      <c r="CD540" s="422"/>
      <c r="CE540" s="422"/>
      <c r="CF540" s="422"/>
      <c r="CG540" s="547"/>
    </row>
    <row r="541" spans="1:85" ht="16.5" customHeight="1">
      <c r="A541" s="80">
        <v>537</v>
      </c>
      <c r="B541" s="86" t="s">
        <v>1854</v>
      </c>
      <c r="C541" s="88" t="s">
        <v>28</v>
      </c>
      <c r="D541" s="86" t="s">
        <v>2233</v>
      </c>
      <c r="E541" s="86" t="s">
        <v>1784</v>
      </c>
      <c r="F541" s="87" t="s">
        <v>727</v>
      </c>
      <c r="G541" s="90" t="s">
        <v>1855</v>
      </c>
      <c r="I541" s="390" t="s">
        <v>2353</v>
      </c>
      <c r="J541" s="390"/>
      <c r="K541" s="88" t="s">
        <v>5123</v>
      </c>
      <c r="L541" s="522">
        <v>2</v>
      </c>
      <c r="M541" s="367">
        <v>1</v>
      </c>
      <c r="N541" s="367">
        <v>1</v>
      </c>
      <c r="O541" s="523">
        <v>0</v>
      </c>
      <c r="P541" s="523">
        <v>1</v>
      </c>
      <c r="Q541" s="523">
        <v>1</v>
      </c>
      <c r="R541" s="523">
        <v>0</v>
      </c>
      <c r="S541" s="523">
        <v>2</v>
      </c>
      <c r="T541" s="523">
        <v>0</v>
      </c>
      <c r="U541" s="524">
        <v>0</v>
      </c>
      <c r="V541" s="524">
        <v>0</v>
      </c>
      <c r="W541" s="524">
        <v>0</v>
      </c>
      <c r="X541" s="524">
        <v>0</v>
      </c>
      <c r="Y541" s="524">
        <v>0</v>
      </c>
      <c r="Z541" s="524">
        <v>0</v>
      </c>
      <c r="AA541" s="524">
        <v>0</v>
      </c>
      <c r="AB541" s="524">
        <v>1</v>
      </c>
      <c r="AC541" s="524">
        <v>0</v>
      </c>
      <c r="AD541" s="524">
        <v>1</v>
      </c>
      <c r="AE541" s="524">
        <v>6</v>
      </c>
      <c r="AF541" s="524">
        <v>0</v>
      </c>
      <c r="AG541" s="524">
        <v>0</v>
      </c>
      <c r="AH541" s="524">
        <v>0</v>
      </c>
      <c r="AI541" s="524">
        <v>0</v>
      </c>
      <c r="AJ541" s="395">
        <v>1</v>
      </c>
      <c r="AK541" s="395">
        <v>0</v>
      </c>
      <c r="AL541" s="395">
        <v>6</v>
      </c>
      <c r="AM541" s="395">
        <v>3</v>
      </c>
      <c r="AN541" s="395">
        <v>3</v>
      </c>
      <c r="AO541" s="525">
        <v>0</v>
      </c>
      <c r="AP541" s="396">
        <v>1</v>
      </c>
      <c r="AQ541" s="526">
        <v>8</v>
      </c>
      <c r="AR541" s="527">
        <v>14</v>
      </c>
      <c r="AS541" s="527">
        <v>9</v>
      </c>
      <c r="AT541" s="527">
        <v>0</v>
      </c>
      <c r="AU541" s="527">
        <v>4</v>
      </c>
      <c r="AV541" s="395">
        <v>0</v>
      </c>
      <c r="AW541" s="395">
        <v>5</v>
      </c>
      <c r="AX541" s="395">
        <v>8</v>
      </c>
      <c r="AY541" s="395">
        <v>2</v>
      </c>
      <c r="AZ541" s="395">
        <v>0</v>
      </c>
      <c r="BA541" s="422"/>
      <c r="BB541" s="422"/>
      <c r="BC541" s="422"/>
      <c r="BD541" s="422"/>
      <c r="BE541" s="422"/>
      <c r="BF541" s="422"/>
      <c r="BG541" s="422"/>
      <c r="BH541" s="422"/>
      <c r="BI541" s="423">
        <f t="shared" si="19"/>
        <v>9</v>
      </c>
      <c r="BJ541" s="422"/>
      <c r="BK541" s="422"/>
      <c r="BL541" s="422"/>
      <c r="BM541" s="422"/>
      <c r="BN541" s="422"/>
      <c r="BO541" s="528">
        <v>1.1499999999999999</v>
      </c>
      <c r="BP541" s="423">
        <f t="shared" si="20"/>
        <v>9</v>
      </c>
      <c r="BQ541" s="422"/>
      <c r="BR541" s="422"/>
      <c r="BS541" s="422"/>
      <c r="BT541" s="422"/>
      <c r="BU541" s="422"/>
      <c r="BV541" s="422"/>
      <c r="BW541" s="422"/>
      <c r="BX541" s="422"/>
      <c r="BY541" s="422"/>
      <c r="BZ541" s="422"/>
      <c r="CA541" s="422"/>
      <c r="CB541" s="422"/>
      <c r="CC541" s="422"/>
      <c r="CD541" s="422"/>
      <c r="CE541" s="422"/>
      <c r="CF541" s="422"/>
      <c r="CG541" s="547"/>
    </row>
    <row r="542" spans="1:85" ht="16.5" customHeight="1">
      <c r="A542" s="81">
        <v>538</v>
      </c>
      <c r="B542" s="86" t="s">
        <v>1856</v>
      </c>
      <c r="C542" s="88" t="s">
        <v>28</v>
      </c>
      <c r="D542" s="86" t="s">
        <v>2233</v>
      </c>
      <c r="E542" s="86" t="s">
        <v>1784</v>
      </c>
      <c r="F542" s="87" t="s">
        <v>727</v>
      </c>
      <c r="G542" s="90" t="s">
        <v>1857</v>
      </c>
      <c r="I542" s="390" t="s">
        <v>2353</v>
      </c>
      <c r="J542" s="390"/>
      <c r="K542" s="88" t="s">
        <v>5123</v>
      </c>
      <c r="L542" s="522">
        <v>2</v>
      </c>
      <c r="M542" s="367">
        <v>1</v>
      </c>
      <c r="N542" s="367">
        <v>1</v>
      </c>
      <c r="O542" s="523">
        <v>3</v>
      </c>
      <c r="P542" s="523">
        <v>0</v>
      </c>
      <c r="Q542" s="523">
        <v>1</v>
      </c>
      <c r="R542" s="523">
        <v>1</v>
      </c>
      <c r="S542" s="523">
        <v>0</v>
      </c>
      <c r="T542" s="523">
        <v>0</v>
      </c>
      <c r="U542" s="524">
        <v>0</v>
      </c>
      <c r="V542" s="524">
        <v>0</v>
      </c>
      <c r="W542" s="524">
        <v>0</v>
      </c>
      <c r="X542" s="524">
        <v>0</v>
      </c>
      <c r="Y542" s="524">
        <v>0</v>
      </c>
      <c r="Z542" s="524">
        <v>0</v>
      </c>
      <c r="AA542" s="524">
        <v>2</v>
      </c>
      <c r="AB542" s="524">
        <v>0</v>
      </c>
      <c r="AC542" s="524">
        <v>0</v>
      </c>
      <c r="AD542" s="524">
        <v>8</v>
      </c>
      <c r="AE542" s="524">
        <v>1</v>
      </c>
      <c r="AF542" s="524">
        <v>0</v>
      </c>
      <c r="AG542" s="524">
        <v>0</v>
      </c>
      <c r="AH542" s="524">
        <v>0</v>
      </c>
      <c r="AI542" s="524">
        <v>0</v>
      </c>
      <c r="AJ542" s="395">
        <v>1</v>
      </c>
      <c r="AK542" s="395">
        <v>0</v>
      </c>
      <c r="AL542" s="395">
        <v>4</v>
      </c>
      <c r="AM542" s="395">
        <v>3</v>
      </c>
      <c r="AN542" s="395">
        <v>1</v>
      </c>
      <c r="AO542" s="525">
        <v>0</v>
      </c>
      <c r="AP542" s="396">
        <v>0</v>
      </c>
      <c r="AQ542" s="526">
        <v>6</v>
      </c>
      <c r="AR542" s="527">
        <v>11</v>
      </c>
      <c r="AS542" s="527">
        <v>11</v>
      </c>
      <c r="AT542" s="527">
        <v>0</v>
      </c>
      <c r="AU542" s="527">
        <v>5</v>
      </c>
      <c r="AV542" s="395">
        <v>1</v>
      </c>
      <c r="AW542" s="395">
        <v>4</v>
      </c>
      <c r="AX542" s="395">
        <v>11</v>
      </c>
      <c r="AY542" s="395">
        <v>2</v>
      </c>
      <c r="AZ542" s="395">
        <v>0</v>
      </c>
      <c r="BA542" s="422"/>
      <c r="BB542" s="422"/>
      <c r="BC542" s="422"/>
      <c r="BD542" s="422"/>
      <c r="BE542" s="422"/>
      <c r="BF542" s="422"/>
      <c r="BG542" s="422"/>
      <c r="BH542" s="422"/>
      <c r="BI542" s="423">
        <f t="shared" si="19"/>
        <v>11</v>
      </c>
      <c r="BJ542" s="422"/>
      <c r="BK542" s="422"/>
      <c r="BL542" s="422"/>
      <c r="BM542" s="422"/>
      <c r="BN542" s="422"/>
      <c r="BO542" s="528">
        <v>0.75</v>
      </c>
      <c r="BP542" s="423">
        <f t="shared" si="20"/>
        <v>11</v>
      </c>
      <c r="BQ542" s="422"/>
      <c r="BR542" s="422"/>
      <c r="BS542" s="422"/>
      <c r="BT542" s="422"/>
      <c r="BU542" s="422"/>
      <c r="BV542" s="422"/>
      <c r="BW542" s="422"/>
      <c r="BX542" s="422"/>
      <c r="BY542" s="422"/>
      <c r="BZ542" s="422"/>
      <c r="CA542" s="422"/>
      <c r="CB542" s="422"/>
      <c r="CC542" s="422"/>
      <c r="CD542" s="422"/>
      <c r="CE542" s="422"/>
      <c r="CF542" s="422"/>
      <c r="CG542" s="547"/>
    </row>
    <row r="543" spans="1:85" ht="16.5" customHeight="1">
      <c r="A543" s="80">
        <v>539</v>
      </c>
      <c r="B543" s="86" t="s">
        <v>1858</v>
      </c>
      <c r="C543" s="88" t="s">
        <v>28</v>
      </c>
      <c r="D543" s="86" t="s">
        <v>2233</v>
      </c>
      <c r="E543" s="86" t="s">
        <v>1784</v>
      </c>
      <c r="F543" s="87" t="s">
        <v>727</v>
      </c>
      <c r="G543" s="90" t="s">
        <v>1859</v>
      </c>
      <c r="I543" s="390" t="s">
        <v>2353</v>
      </c>
      <c r="J543" s="390"/>
      <c r="K543" s="88" t="s">
        <v>5123</v>
      </c>
      <c r="L543" s="522">
        <v>2</v>
      </c>
      <c r="M543" s="367">
        <v>1</v>
      </c>
      <c r="N543" s="367">
        <v>1</v>
      </c>
      <c r="O543" s="523">
        <v>2</v>
      </c>
      <c r="P543" s="523">
        <v>0</v>
      </c>
      <c r="Q543" s="523">
        <v>1</v>
      </c>
      <c r="R543" s="523">
        <v>1</v>
      </c>
      <c r="S543" s="523">
        <v>0</v>
      </c>
      <c r="T543" s="523">
        <v>0</v>
      </c>
      <c r="U543" s="524">
        <v>0</v>
      </c>
      <c r="V543" s="524">
        <v>0</v>
      </c>
      <c r="W543" s="524">
        <v>0</v>
      </c>
      <c r="X543" s="524">
        <v>0</v>
      </c>
      <c r="Y543" s="524">
        <v>0</v>
      </c>
      <c r="Z543" s="524">
        <v>0</v>
      </c>
      <c r="AA543" s="524">
        <v>0</v>
      </c>
      <c r="AB543" s="524">
        <v>0</v>
      </c>
      <c r="AC543" s="524">
        <v>0</v>
      </c>
      <c r="AD543" s="524">
        <v>4</v>
      </c>
      <c r="AE543" s="524">
        <v>0</v>
      </c>
      <c r="AF543" s="524">
        <v>0</v>
      </c>
      <c r="AG543" s="524">
        <v>0</v>
      </c>
      <c r="AH543" s="524">
        <v>0</v>
      </c>
      <c r="AI543" s="524">
        <v>0</v>
      </c>
      <c r="AJ543" s="395">
        <v>1</v>
      </c>
      <c r="AK543" s="395">
        <v>0</v>
      </c>
      <c r="AL543" s="395">
        <v>2</v>
      </c>
      <c r="AM543" s="395">
        <v>2</v>
      </c>
      <c r="AN543" s="395">
        <v>0</v>
      </c>
      <c r="AO543" s="525">
        <v>0</v>
      </c>
      <c r="AP543" s="396">
        <v>0</v>
      </c>
      <c r="AQ543" s="526">
        <v>15</v>
      </c>
      <c r="AR543" s="527">
        <v>10</v>
      </c>
      <c r="AS543" s="527">
        <v>10</v>
      </c>
      <c r="AT543" s="527">
        <v>0</v>
      </c>
      <c r="AU543" s="527">
        <v>7</v>
      </c>
      <c r="AV543" s="395">
        <v>1</v>
      </c>
      <c r="AW543" s="395">
        <v>2</v>
      </c>
      <c r="AX543" s="395">
        <v>10</v>
      </c>
      <c r="AY543" s="395">
        <v>2</v>
      </c>
      <c r="AZ543" s="395">
        <v>0</v>
      </c>
      <c r="BA543" s="422"/>
      <c r="BB543" s="422"/>
      <c r="BC543" s="422"/>
      <c r="BD543" s="422"/>
      <c r="BE543" s="422"/>
      <c r="BF543" s="422"/>
      <c r="BG543" s="422"/>
      <c r="BH543" s="422"/>
      <c r="BI543" s="423">
        <f t="shared" si="19"/>
        <v>10</v>
      </c>
      <c r="BJ543" s="422"/>
      <c r="BK543" s="422"/>
      <c r="BL543" s="422"/>
      <c r="BM543" s="422"/>
      <c r="BN543" s="422"/>
      <c r="BO543" s="528">
        <v>1.05</v>
      </c>
      <c r="BP543" s="423">
        <f t="shared" si="20"/>
        <v>10</v>
      </c>
      <c r="BQ543" s="422"/>
      <c r="BR543" s="422"/>
      <c r="BS543" s="422"/>
      <c r="BT543" s="422"/>
      <c r="BU543" s="422"/>
      <c r="BV543" s="422"/>
      <c r="BW543" s="422"/>
      <c r="BX543" s="422"/>
      <c r="BY543" s="422"/>
      <c r="BZ543" s="422"/>
      <c r="CA543" s="422"/>
      <c r="CB543" s="422"/>
      <c r="CC543" s="422"/>
      <c r="CD543" s="422"/>
      <c r="CE543" s="422"/>
      <c r="CF543" s="422"/>
      <c r="CG543" s="547"/>
    </row>
    <row r="544" spans="1:85" ht="16.5" customHeight="1">
      <c r="A544" s="80">
        <v>540</v>
      </c>
      <c r="B544" s="86" t="s">
        <v>1860</v>
      </c>
      <c r="C544" s="88" t="s">
        <v>28</v>
      </c>
      <c r="D544" s="86" t="s">
        <v>2233</v>
      </c>
      <c r="E544" s="86" t="s">
        <v>1784</v>
      </c>
      <c r="F544" s="87" t="s">
        <v>727</v>
      </c>
      <c r="G544" s="90" t="s">
        <v>1861</v>
      </c>
      <c r="I544" s="390" t="s">
        <v>2353</v>
      </c>
      <c r="J544" s="390"/>
      <c r="K544" s="88" t="s">
        <v>5126</v>
      </c>
      <c r="L544" s="522">
        <v>2</v>
      </c>
      <c r="M544" s="367">
        <v>1</v>
      </c>
      <c r="N544" s="367">
        <v>1</v>
      </c>
      <c r="O544" s="523">
        <v>4</v>
      </c>
      <c r="P544" s="523">
        <v>2</v>
      </c>
      <c r="Q544" s="523">
        <v>1</v>
      </c>
      <c r="R544" s="523">
        <v>0</v>
      </c>
      <c r="S544" s="523">
        <v>0</v>
      </c>
      <c r="T544" s="523">
        <v>0</v>
      </c>
      <c r="U544" s="524">
        <v>0</v>
      </c>
      <c r="V544" s="524">
        <v>0</v>
      </c>
      <c r="W544" s="524">
        <v>0</v>
      </c>
      <c r="X544" s="524">
        <v>0</v>
      </c>
      <c r="Y544" s="524">
        <v>0</v>
      </c>
      <c r="Z544" s="524">
        <v>0</v>
      </c>
      <c r="AA544" s="524">
        <v>0</v>
      </c>
      <c r="AB544" s="524">
        <v>0</v>
      </c>
      <c r="AC544" s="524">
        <v>0</v>
      </c>
      <c r="AD544" s="524">
        <v>9</v>
      </c>
      <c r="AE544" s="524">
        <v>2</v>
      </c>
      <c r="AF544" s="524">
        <v>0</v>
      </c>
      <c r="AG544" s="524">
        <v>0</v>
      </c>
      <c r="AH544" s="524">
        <v>0</v>
      </c>
      <c r="AI544" s="524">
        <v>0</v>
      </c>
      <c r="AJ544" s="395">
        <v>1</v>
      </c>
      <c r="AK544" s="395">
        <v>0</v>
      </c>
      <c r="AL544" s="395">
        <v>2</v>
      </c>
      <c r="AM544" s="395">
        <v>2</v>
      </c>
      <c r="AN544" s="395">
        <v>0</v>
      </c>
      <c r="AO544" s="525">
        <v>0</v>
      </c>
      <c r="AP544" s="396">
        <v>0</v>
      </c>
      <c r="AQ544" s="526">
        <v>13</v>
      </c>
      <c r="AR544" s="527">
        <v>13</v>
      </c>
      <c r="AS544" s="527">
        <v>13</v>
      </c>
      <c r="AT544" s="527">
        <v>0</v>
      </c>
      <c r="AU544" s="527">
        <v>7</v>
      </c>
      <c r="AV544" s="395">
        <v>1</v>
      </c>
      <c r="AW544" s="395">
        <v>2</v>
      </c>
      <c r="AX544" s="395">
        <v>13</v>
      </c>
      <c r="AY544" s="395">
        <v>2</v>
      </c>
      <c r="AZ544" s="395">
        <v>0</v>
      </c>
      <c r="BA544" s="422"/>
      <c r="BB544" s="422"/>
      <c r="BC544" s="422"/>
      <c r="BD544" s="422"/>
      <c r="BE544" s="422"/>
      <c r="BF544" s="422"/>
      <c r="BG544" s="422"/>
      <c r="BH544" s="422"/>
      <c r="BI544" s="423">
        <f t="shared" si="19"/>
        <v>13</v>
      </c>
      <c r="BJ544" s="422"/>
      <c r="BK544" s="422"/>
      <c r="BL544" s="422"/>
      <c r="BM544" s="422"/>
      <c r="BN544" s="422"/>
      <c r="BO544" s="528">
        <v>2.8</v>
      </c>
      <c r="BP544" s="423">
        <f t="shared" si="20"/>
        <v>13</v>
      </c>
      <c r="BQ544" s="422"/>
      <c r="BR544" s="422"/>
      <c r="BS544" s="422"/>
      <c r="BT544" s="422"/>
      <c r="BU544" s="422"/>
      <c r="BV544" s="422"/>
      <c r="BW544" s="422"/>
      <c r="BX544" s="422"/>
      <c r="BY544" s="422"/>
      <c r="BZ544" s="422"/>
      <c r="CA544" s="422"/>
      <c r="CB544" s="422"/>
      <c r="CC544" s="422"/>
      <c r="CD544" s="422"/>
      <c r="CE544" s="422"/>
      <c r="CF544" s="422"/>
      <c r="CG544" s="547"/>
    </row>
    <row r="545" spans="1:85" ht="16.5" customHeight="1">
      <c r="A545" s="81">
        <v>541</v>
      </c>
      <c r="B545" s="86" t="s">
        <v>1862</v>
      </c>
      <c r="C545" s="88" t="s">
        <v>28</v>
      </c>
      <c r="D545" s="86" t="s">
        <v>2233</v>
      </c>
      <c r="E545" s="86" t="s">
        <v>1784</v>
      </c>
      <c r="F545" s="89" t="s">
        <v>730</v>
      </c>
      <c r="G545" s="90" t="s">
        <v>1863</v>
      </c>
      <c r="I545" s="390" t="s">
        <v>26</v>
      </c>
      <c r="J545" s="390"/>
      <c r="K545" s="88" t="s">
        <v>5123</v>
      </c>
      <c r="L545" s="522">
        <v>2</v>
      </c>
      <c r="M545" s="367">
        <v>1</v>
      </c>
      <c r="N545" s="367">
        <v>1</v>
      </c>
      <c r="O545" s="523">
        <v>2</v>
      </c>
      <c r="P545" s="523">
        <v>0</v>
      </c>
      <c r="Q545" s="523">
        <v>1</v>
      </c>
      <c r="R545" s="523">
        <v>6</v>
      </c>
      <c r="S545" s="523">
        <v>0</v>
      </c>
      <c r="T545" s="523">
        <v>0</v>
      </c>
      <c r="U545" s="524">
        <v>0</v>
      </c>
      <c r="V545" s="524">
        <v>0</v>
      </c>
      <c r="W545" s="524">
        <v>0</v>
      </c>
      <c r="X545" s="524">
        <v>0</v>
      </c>
      <c r="Y545" s="524">
        <v>0</v>
      </c>
      <c r="Z545" s="524">
        <v>0</v>
      </c>
      <c r="AA545" s="524">
        <v>1</v>
      </c>
      <c r="AB545" s="524">
        <v>0</v>
      </c>
      <c r="AC545" s="524">
        <v>0</v>
      </c>
      <c r="AD545" s="524">
        <v>7</v>
      </c>
      <c r="AE545" s="524">
        <v>0</v>
      </c>
      <c r="AF545" s="524">
        <v>0</v>
      </c>
      <c r="AG545" s="524">
        <v>7</v>
      </c>
      <c r="AH545" s="524">
        <v>0</v>
      </c>
      <c r="AI545" s="524">
        <v>0</v>
      </c>
      <c r="AJ545" s="395">
        <v>1</v>
      </c>
      <c r="AK545" s="395">
        <v>0</v>
      </c>
      <c r="AL545" s="395">
        <v>2</v>
      </c>
      <c r="AM545" s="395">
        <v>2</v>
      </c>
      <c r="AN545" s="395">
        <v>0</v>
      </c>
      <c r="AO545" s="525">
        <v>0</v>
      </c>
      <c r="AP545" s="396">
        <v>2</v>
      </c>
      <c r="AQ545" s="526">
        <v>16</v>
      </c>
      <c r="AR545" s="527">
        <v>18</v>
      </c>
      <c r="AS545" s="527">
        <v>16</v>
      </c>
      <c r="AT545" s="527">
        <v>2</v>
      </c>
      <c r="AU545" s="527">
        <v>11</v>
      </c>
      <c r="AV545" s="395">
        <v>0</v>
      </c>
      <c r="AW545" s="395">
        <v>4</v>
      </c>
      <c r="AX545" s="395">
        <v>18</v>
      </c>
      <c r="AY545" s="395">
        <v>2</v>
      </c>
      <c r="AZ545" s="395">
        <v>0</v>
      </c>
      <c r="BA545" s="422"/>
      <c r="BB545" s="422"/>
      <c r="BC545" s="422"/>
      <c r="BD545" s="422"/>
      <c r="BE545" s="422"/>
      <c r="BF545" s="422"/>
      <c r="BG545" s="422"/>
      <c r="BH545" s="422"/>
      <c r="BI545" s="423">
        <f t="shared" si="19"/>
        <v>16</v>
      </c>
      <c r="BJ545" s="422"/>
      <c r="BK545" s="422"/>
      <c r="BL545" s="422"/>
      <c r="BM545" s="422"/>
      <c r="BN545" s="422"/>
      <c r="BO545" s="528">
        <v>0.98</v>
      </c>
      <c r="BP545" s="423">
        <f t="shared" si="20"/>
        <v>16</v>
      </c>
      <c r="BQ545" s="422"/>
      <c r="BR545" s="422"/>
      <c r="BS545" s="422"/>
      <c r="BT545" s="422"/>
      <c r="BU545" s="422"/>
      <c r="BV545" s="422"/>
      <c r="BW545" s="422"/>
      <c r="BX545" s="422"/>
      <c r="BY545" s="422"/>
      <c r="BZ545" s="422"/>
      <c r="CA545" s="422"/>
      <c r="CB545" s="422"/>
      <c r="CC545" s="422"/>
      <c r="CD545" s="422"/>
      <c r="CE545" s="422"/>
      <c r="CF545" s="422"/>
      <c r="CG545" s="547"/>
    </row>
    <row r="546" spans="1:85" ht="16.5" customHeight="1">
      <c r="A546" s="80">
        <v>542</v>
      </c>
      <c r="B546" s="86" t="s">
        <v>1864</v>
      </c>
      <c r="C546" s="88" t="s">
        <v>28</v>
      </c>
      <c r="D546" s="86" t="s">
        <v>2233</v>
      </c>
      <c r="E546" s="86" t="s">
        <v>1784</v>
      </c>
      <c r="F546" s="87" t="s">
        <v>727</v>
      </c>
      <c r="G546" s="90" t="s">
        <v>1865</v>
      </c>
      <c r="I546" s="390" t="s">
        <v>2353</v>
      </c>
      <c r="J546" s="390"/>
      <c r="K546" s="88" t="s">
        <v>5123</v>
      </c>
      <c r="L546" s="522">
        <v>2</v>
      </c>
      <c r="M546" s="367">
        <v>1</v>
      </c>
      <c r="N546" s="367">
        <v>1</v>
      </c>
      <c r="O546" s="523">
        <v>6</v>
      </c>
      <c r="P546" s="523">
        <v>2</v>
      </c>
      <c r="Q546" s="523">
        <v>4</v>
      </c>
      <c r="R546" s="523">
        <v>1</v>
      </c>
      <c r="S546" s="523">
        <v>0</v>
      </c>
      <c r="T546" s="523">
        <v>1</v>
      </c>
      <c r="U546" s="524">
        <v>0</v>
      </c>
      <c r="V546" s="524">
        <v>0</v>
      </c>
      <c r="W546" s="524">
        <v>0</v>
      </c>
      <c r="X546" s="524">
        <v>0</v>
      </c>
      <c r="Y546" s="524">
        <v>0</v>
      </c>
      <c r="Z546" s="524">
        <v>0</v>
      </c>
      <c r="AA546" s="524">
        <v>4</v>
      </c>
      <c r="AB546" s="524">
        <v>0</v>
      </c>
      <c r="AC546" s="524">
        <v>0</v>
      </c>
      <c r="AD546" s="524">
        <v>2</v>
      </c>
      <c r="AE546" s="524">
        <v>1</v>
      </c>
      <c r="AF546" s="524">
        <v>0</v>
      </c>
      <c r="AG546" s="524">
        <v>4</v>
      </c>
      <c r="AH546" s="524">
        <v>3</v>
      </c>
      <c r="AI546" s="524">
        <v>0</v>
      </c>
      <c r="AJ546" s="395">
        <v>1</v>
      </c>
      <c r="AK546" s="395">
        <v>0</v>
      </c>
      <c r="AL546" s="395">
        <v>9</v>
      </c>
      <c r="AM546" s="395">
        <v>6</v>
      </c>
      <c r="AN546" s="395">
        <v>4</v>
      </c>
      <c r="AO546" s="525">
        <v>0</v>
      </c>
      <c r="AP546" s="396">
        <v>0</v>
      </c>
      <c r="AQ546" s="526">
        <v>26</v>
      </c>
      <c r="AR546" s="527">
        <v>30</v>
      </c>
      <c r="AS546" s="527">
        <v>26</v>
      </c>
      <c r="AT546" s="527">
        <v>0</v>
      </c>
      <c r="AU546" s="527">
        <v>7</v>
      </c>
      <c r="AV546" s="395">
        <v>0</v>
      </c>
      <c r="AW546" s="395">
        <v>6</v>
      </c>
      <c r="AX546" s="395">
        <v>26</v>
      </c>
      <c r="AY546" s="395">
        <v>2</v>
      </c>
      <c r="AZ546" s="395">
        <v>0</v>
      </c>
      <c r="BA546" s="422"/>
      <c r="BB546" s="422"/>
      <c r="BC546" s="422"/>
      <c r="BD546" s="422"/>
      <c r="BE546" s="422"/>
      <c r="BF546" s="422"/>
      <c r="BG546" s="422"/>
      <c r="BH546" s="422"/>
      <c r="BI546" s="423">
        <f t="shared" si="19"/>
        <v>26</v>
      </c>
      <c r="BJ546" s="422"/>
      <c r="BK546" s="422"/>
      <c r="BL546" s="422"/>
      <c r="BM546" s="422"/>
      <c r="BN546" s="422"/>
      <c r="BO546" s="528">
        <v>1.45</v>
      </c>
      <c r="BP546" s="423">
        <f t="shared" si="20"/>
        <v>26</v>
      </c>
      <c r="BQ546" s="422"/>
      <c r="BR546" s="422"/>
      <c r="BS546" s="422"/>
      <c r="BT546" s="422"/>
      <c r="BU546" s="422"/>
      <c r="BV546" s="422"/>
      <c r="BW546" s="422"/>
      <c r="BX546" s="422"/>
      <c r="BY546" s="422"/>
      <c r="BZ546" s="422"/>
      <c r="CA546" s="422"/>
      <c r="CB546" s="422"/>
      <c r="CC546" s="422"/>
      <c r="CD546" s="422"/>
      <c r="CE546" s="422"/>
      <c r="CF546" s="422"/>
      <c r="CG546" s="547"/>
    </row>
    <row r="547" spans="1:85" ht="16.5" customHeight="1">
      <c r="A547" s="80">
        <v>543</v>
      </c>
      <c r="B547" s="86" t="s">
        <v>1866</v>
      </c>
      <c r="C547" s="88" t="s">
        <v>28</v>
      </c>
      <c r="D547" s="86" t="s">
        <v>2233</v>
      </c>
      <c r="E547" s="86" t="s">
        <v>1784</v>
      </c>
      <c r="F547" s="87" t="s">
        <v>727</v>
      </c>
      <c r="G547" s="90" t="s">
        <v>1867</v>
      </c>
      <c r="I547" s="390" t="s">
        <v>2353</v>
      </c>
      <c r="J547" s="390"/>
      <c r="K547" s="88" t="s">
        <v>5123</v>
      </c>
      <c r="L547" s="522">
        <v>2</v>
      </c>
      <c r="M547" s="367">
        <v>1</v>
      </c>
      <c r="N547" s="367">
        <v>1</v>
      </c>
      <c r="O547" s="523">
        <v>3</v>
      </c>
      <c r="P547" s="523">
        <v>0</v>
      </c>
      <c r="Q547" s="523">
        <v>1</v>
      </c>
      <c r="R547" s="523">
        <v>3</v>
      </c>
      <c r="S547" s="523">
        <v>1</v>
      </c>
      <c r="T547" s="523">
        <v>0</v>
      </c>
      <c r="U547" s="524">
        <v>0</v>
      </c>
      <c r="V547" s="524">
        <v>0</v>
      </c>
      <c r="W547" s="524">
        <v>0</v>
      </c>
      <c r="X547" s="524">
        <v>0</v>
      </c>
      <c r="Y547" s="524">
        <v>0</v>
      </c>
      <c r="Z547" s="524">
        <v>0</v>
      </c>
      <c r="AA547" s="524">
        <v>11</v>
      </c>
      <c r="AB547" s="524">
        <v>3</v>
      </c>
      <c r="AC547" s="524">
        <v>0</v>
      </c>
      <c r="AD547" s="524">
        <v>0</v>
      </c>
      <c r="AE547" s="524">
        <v>0</v>
      </c>
      <c r="AF547" s="524">
        <v>0</v>
      </c>
      <c r="AG547" s="524">
        <v>0</v>
      </c>
      <c r="AH547" s="524">
        <v>0</v>
      </c>
      <c r="AI547" s="524">
        <v>0</v>
      </c>
      <c r="AJ547" s="395">
        <v>1</v>
      </c>
      <c r="AK547" s="395">
        <v>0</v>
      </c>
      <c r="AL547" s="395">
        <v>2</v>
      </c>
      <c r="AM547" s="395">
        <v>2</v>
      </c>
      <c r="AN547" s="395">
        <v>0</v>
      </c>
      <c r="AO547" s="525">
        <v>0</v>
      </c>
      <c r="AP547" s="396">
        <v>0</v>
      </c>
      <c r="AQ547" s="526">
        <v>9</v>
      </c>
      <c r="AR547" s="527">
        <v>9</v>
      </c>
      <c r="AS547" s="527">
        <v>9</v>
      </c>
      <c r="AT547" s="527">
        <v>0</v>
      </c>
      <c r="AU547" s="527">
        <v>9</v>
      </c>
      <c r="AV547" s="395">
        <v>0</v>
      </c>
      <c r="AW547" s="395">
        <v>3</v>
      </c>
      <c r="AX547" s="395">
        <v>9</v>
      </c>
      <c r="AY547" s="395">
        <v>2</v>
      </c>
      <c r="AZ547" s="395">
        <v>0</v>
      </c>
      <c r="BA547" s="422"/>
      <c r="BB547" s="422"/>
      <c r="BC547" s="422"/>
      <c r="BD547" s="422"/>
      <c r="BE547" s="422"/>
      <c r="BF547" s="422"/>
      <c r="BG547" s="422"/>
      <c r="BH547" s="422"/>
      <c r="BI547" s="423">
        <f t="shared" si="19"/>
        <v>9</v>
      </c>
      <c r="BJ547" s="422"/>
      <c r="BK547" s="422"/>
      <c r="BL547" s="422"/>
      <c r="BM547" s="422"/>
      <c r="BN547" s="422"/>
      <c r="BO547" s="528">
        <v>2.3199999999999998</v>
      </c>
      <c r="BP547" s="423">
        <f t="shared" si="20"/>
        <v>9</v>
      </c>
      <c r="BQ547" s="422"/>
      <c r="BR547" s="422"/>
      <c r="BS547" s="422"/>
      <c r="BT547" s="422"/>
      <c r="BU547" s="422"/>
      <c r="BV547" s="422"/>
      <c r="BW547" s="422"/>
      <c r="BX547" s="422"/>
      <c r="BY547" s="422"/>
      <c r="BZ547" s="422"/>
      <c r="CA547" s="422"/>
      <c r="CB547" s="422"/>
      <c r="CC547" s="422"/>
      <c r="CD547" s="422"/>
      <c r="CE547" s="422"/>
      <c r="CF547" s="422"/>
      <c r="CG547" s="547"/>
    </row>
    <row r="548" spans="1:85" ht="16.5" customHeight="1">
      <c r="A548" s="81">
        <v>544</v>
      </c>
      <c r="B548" s="86" t="s">
        <v>1868</v>
      </c>
      <c r="C548" s="88" t="s">
        <v>28</v>
      </c>
      <c r="D548" s="86" t="s">
        <v>2233</v>
      </c>
      <c r="E548" s="86" t="s">
        <v>1784</v>
      </c>
      <c r="F548" s="89" t="s">
        <v>730</v>
      </c>
      <c r="G548" s="90" t="s">
        <v>1869</v>
      </c>
      <c r="I548" s="390" t="s">
        <v>26</v>
      </c>
      <c r="J548" s="390"/>
      <c r="K548" s="88" t="s">
        <v>5123</v>
      </c>
      <c r="L548" s="522">
        <v>2</v>
      </c>
      <c r="M548" s="367">
        <v>1</v>
      </c>
      <c r="N548" s="367">
        <v>1</v>
      </c>
      <c r="O548" s="523">
        <v>0</v>
      </c>
      <c r="P548" s="523">
        <v>7</v>
      </c>
      <c r="Q548" s="523">
        <v>1</v>
      </c>
      <c r="R548" s="523">
        <v>0</v>
      </c>
      <c r="S548" s="523">
        <v>0</v>
      </c>
      <c r="T548" s="523">
        <v>0</v>
      </c>
      <c r="U548" s="524">
        <v>0</v>
      </c>
      <c r="V548" s="524">
        <v>0</v>
      </c>
      <c r="W548" s="524">
        <v>0</v>
      </c>
      <c r="X548" s="524">
        <v>0</v>
      </c>
      <c r="Y548" s="524">
        <v>0</v>
      </c>
      <c r="Z548" s="524">
        <v>0</v>
      </c>
      <c r="AA548" s="524">
        <v>4</v>
      </c>
      <c r="AB548" s="524">
        <v>10</v>
      </c>
      <c r="AC548" s="524">
        <v>0</v>
      </c>
      <c r="AD548" s="524">
        <v>0</v>
      </c>
      <c r="AE548" s="524">
        <v>0</v>
      </c>
      <c r="AF548" s="524">
        <v>0</v>
      </c>
      <c r="AG548" s="524">
        <v>0</v>
      </c>
      <c r="AH548" s="524">
        <v>0</v>
      </c>
      <c r="AI548" s="524">
        <v>0</v>
      </c>
      <c r="AJ548" s="395">
        <v>1</v>
      </c>
      <c r="AK548" s="395">
        <v>0</v>
      </c>
      <c r="AL548" s="395">
        <v>5</v>
      </c>
      <c r="AM548" s="395">
        <v>3</v>
      </c>
      <c r="AN548" s="395">
        <v>2</v>
      </c>
      <c r="AO548" s="525">
        <v>0</v>
      </c>
      <c r="AP548" s="396">
        <v>0</v>
      </c>
      <c r="AQ548" s="526">
        <v>12</v>
      </c>
      <c r="AR548" s="527">
        <v>12</v>
      </c>
      <c r="AS548" s="527">
        <v>12</v>
      </c>
      <c r="AT548" s="527">
        <v>0</v>
      </c>
      <c r="AU548" s="527">
        <v>5</v>
      </c>
      <c r="AV548" s="395">
        <v>2</v>
      </c>
      <c r="AW548" s="395">
        <v>5</v>
      </c>
      <c r="AX548" s="395">
        <v>12</v>
      </c>
      <c r="AY548" s="395">
        <v>2</v>
      </c>
      <c r="AZ548" s="395">
        <v>0</v>
      </c>
      <c r="BA548" s="422"/>
      <c r="BB548" s="422"/>
      <c r="BC548" s="422"/>
      <c r="BD548" s="422"/>
      <c r="BE548" s="422"/>
      <c r="BF548" s="422"/>
      <c r="BG548" s="422"/>
      <c r="BH548" s="422"/>
      <c r="BI548" s="423">
        <f t="shared" si="19"/>
        <v>12</v>
      </c>
      <c r="BJ548" s="422"/>
      <c r="BK548" s="422"/>
      <c r="BL548" s="422"/>
      <c r="BM548" s="422"/>
      <c r="BN548" s="422"/>
      <c r="BO548" s="528">
        <v>1.43</v>
      </c>
      <c r="BP548" s="423">
        <f t="shared" si="20"/>
        <v>12</v>
      </c>
      <c r="BQ548" s="422"/>
      <c r="BR548" s="422"/>
      <c r="BS548" s="422"/>
      <c r="BT548" s="422"/>
      <c r="BU548" s="422"/>
      <c r="BV548" s="422"/>
      <c r="BW548" s="422"/>
      <c r="BX548" s="422"/>
      <c r="BY548" s="422"/>
      <c r="BZ548" s="422"/>
      <c r="CA548" s="422"/>
      <c r="CB548" s="422"/>
      <c r="CC548" s="422"/>
      <c r="CD548" s="422"/>
      <c r="CE548" s="422"/>
      <c r="CF548" s="422"/>
      <c r="CG548" s="547"/>
    </row>
    <row r="549" spans="1:85" ht="16.5" customHeight="1">
      <c r="A549" s="80">
        <v>545</v>
      </c>
      <c r="B549" s="86" t="s">
        <v>1870</v>
      </c>
      <c r="C549" s="88" t="s">
        <v>28</v>
      </c>
      <c r="D549" s="86" t="s">
        <v>2233</v>
      </c>
      <c r="E549" s="86" t="s">
        <v>1784</v>
      </c>
      <c r="F549" s="87" t="s">
        <v>727</v>
      </c>
      <c r="G549" s="90" t="s">
        <v>1871</v>
      </c>
      <c r="I549" s="390" t="s">
        <v>2353</v>
      </c>
      <c r="J549" s="390"/>
      <c r="K549" s="88" t="s">
        <v>5123</v>
      </c>
      <c r="L549" s="522">
        <v>2</v>
      </c>
      <c r="M549" s="367">
        <v>1</v>
      </c>
      <c r="N549" s="367">
        <v>1</v>
      </c>
      <c r="O549" s="523">
        <v>5</v>
      </c>
      <c r="P549" s="523">
        <v>1</v>
      </c>
      <c r="Q549" s="523">
        <v>1</v>
      </c>
      <c r="R549" s="523">
        <v>5</v>
      </c>
      <c r="S549" s="523">
        <v>0</v>
      </c>
      <c r="T549" s="523">
        <v>0</v>
      </c>
      <c r="U549" s="524">
        <v>0</v>
      </c>
      <c r="V549" s="524">
        <v>0</v>
      </c>
      <c r="W549" s="524">
        <v>0</v>
      </c>
      <c r="X549" s="524">
        <v>0</v>
      </c>
      <c r="Y549" s="524">
        <v>0</v>
      </c>
      <c r="Z549" s="524">
        <v>0</v>
      </c>
      <c r="AA549" s="524">
        <v>0</v>
      </c>
      <c r="AB549" s="524">
        <v>0</v>
      </c>
      <c r="AC549" s="524">
        <v>0</v>
      </c>
      <c r="AD549" s="524">
        <v>6</v>
      </c>
      <c r="AE549" s="524">
        <v>2</v>
      </c>
      <c r="AF549" s="524">
        <v>0</v>
      </c>
      <c r="AG549" s="524">
        <v>8</v>
      </c>
      <c r="AH549" s="524">
        <v>0</v>
      </c>
      <c r="AI549" s="524">
        <v>0</v>
      </c>
      <c r="AJ549" s="395">
        <v>1</v>
      </c>
      <c r="AK549" s="395">
        <v>0</v>
      </c>
      <c r="AL549" s="395">
        <v>4</v>
      </c>
      <c r="AM549" s="395">
        <v>3</v>
      </c>
      <c r="AN549" s="395">
        <v>5</v>
      </c>
      <c r="AO549" s="525">
        <v>0</v>
      </c>
      <c r="AP549" s="396">
        <v>0</v>
      </c>
      <c r="AQ549" s="526">
        <v>14</v>
      </c>
      <c r="AR549" s="527">
        <v>13</v>
      </c>
      <c r="AS549" s="527">
        <v>13</v>
      </c>
      <c r="AT549" s="527">
        <v>1</v>
      </c>
      <c r="AU549" s="527">
        <v>7</v>
      </c>
      <c r="AV549" s="395">
        <v>0</v>
      </c>
      <c r="AW549" s="395">
        <v>5</v>
      </c>
      <c r="AX549" s="395">
        <v>14</v>
      </c>
      <c r="AY549" s="395">
        <v>4</v>
      </c>
      <c r="AZ549" s="395">
        <v>0</v>
      </c>
      <c r="BA549" s="422"/>
      <c r="BB549" s="422"/>
      <c r="BC549" s="422"/>
      <c r="BD549" s="422"/>
      <c r="BE549" s="422"/>
      <c r="BF549" s="422"/>
      <c r="BG549" s="422"/>
      <c r="BH549" s="422"/>
      <c r="BI549" s="423">
        <f t="shared" si="19"/>
        <v>13</v>
      </c>
      <c r="BJ549" s="422"/>
      <c r="BK549" s="422"/>
      <c r="BL549" s="422"/>
      <c r="BM549" s="422"/>
      <c r="BN549" s="422"/>
      <c r="BO549" s="528">
        <v>2.6440000000000001</v>
      </c>
      <c r="BP549" s="423">
        <f t="shared" si="20"/>
        <v>13</v>
      </c>
      <c r="BQ549" s="422"/>
      <c r="BR549" s="422"/>
      <c r="BS549" s="422"/>
      <c r="BT549" s="422"/>
      <c r="BU549" s="422"/>
      <c r="BV549" s="422"/>
      <c r="BW549" s="422"/>
      <c r="BX549" s="422"/>
      <c r="BY549" s="422"/>
      <c r="BZ549" s="422"/>
      <c r="CA549" s="422"/>
      <c r="CB549" s="422"/>
      <c r="CC549" s="422"/>
      <c r="CD549" s="422"/>
      <c r="CE549" s="422"/>
      <c r="CF549" s="422"/>
      <c r="CG549" s="547"/>
    </row>
    <row r="550" spans="1:85" ht="16.5" customHeight="1">
      <c r="A550" s="80">
        <v>546</v>
      </c>
      <c r="B550" s="86" t="s">
        <v>1872</v>
      </c>
      <c r="C550" s="88" t="s">
        <v>28</v>
      </c>
      <c r="D550" s="86" t="s">
        <v>2233</v>
      </c>
      <c r="E550" s="86" t="s">
        <v>1784</v>
      </c>
      <c r="F550" s="89" t="s">
        <v>730</v>
      </c>
      <c r="G550" s="90" t="s">
        <v>1873</v>
      </c>
      <c r="I550" s="390" t="s">
        <v>26</v>
      </c>
      <c r="J550" s="390"/>
      <c r="K550" s="88" t="s">
        <v>5123</v>
      </c>
      <c r="L550" s="522">
        <v>2</v>
      </c>
      <c r="M550" s="367">
        <v>1</v>
      </c>
      <c r="N550" s="367">
        <v>1</v>
      </c>
      <c r="O550" s="523">
        <v>21</v>
      </c>
      <c r="P550" s="523">
        <v>0</v>
      </c>
      <c r="Q550" s="523">
        <v>1</v>
      </c>
      <c r="R550" s="523">
        <v>20</v>
      </c>
      <c r="S550" s="523">
        <v>0</v>
      </c>
      <c r="T550" s="523">
        <v>0</v>
      </c>
      <c r="U550" s="524">
        <v>0</v>
      </c>
      <c r="V550" s="524">
        <v>0</v>
      </c>
      <c r="W550" s="524">
        <v>0</v>
      </c>
      <c r="X550" s="524">
        <v>0</v>
      </c>
      <c r="Y550" s="524">
        <v>0</v>
      </c>
      <c r="Z550" s="524">
        <v>0</v>
      </c>
      <c r="AA550" s="524">
        <v>44</v>
      </c>
      <c r="AB550" s="524">
        <v>1</v>
      </c>
      <c r="AC550" s="524">
        <v>0</v>
      </c>
      <c r="AD550" s="524">
        <v>20</v>
      </c>
      <c r="AE550" s="524">
        <v>0</v>
      </c>
      <c r="AF550" s="524">
        <v>0</v>
      </c>
      <c r="AG550" s="524">
        <v>14</v>
      </c>
      <c r="AH550" s="524">
        <v>0</v>
      </c>
      <c r="AI550" s="524">
        <v>0</v>
      </c>
      <c r="AJ550" s="395">
        <v>1</v>
      </c>
      <c r="AK550" s="395">
        <v>0</v>
      </c>
      <c r="AL550" s="395">
        <v>6</v>
      </c>
      <c r="AM550" s="395">
        <v>4</v>
      </c>
      <c r="AN550" s="395">
        <v>1</v>
      </c>
      <c r="AO550" s="525">
        <v>0</v>
      </c>
      <c r="AP550" s="396">
        <v>0</v>
      </c>
      <c r="AQ550" s="526">
        <v>34</v>
      </c>
      <c r="AR550" s="527">
        <v>31</v>
      </c>
      <c r="AS550" s="527">
        <v>32</v>
      </c>
      <c r="AT550" s="527">
        <v>2</v>
      </c>
      <c r="AU550" s="527">
        <v>9</v>
      </c>
      <c r="AV550" s="395">
        <v>2</v>
      </c>
      <c r="AW550" s="395">
        <v>5</v>
      </c>
      <c r="AX550" s="395">
        <v>34</v>
      </c>
      <c r="AY550" s="395">
        <v>2</v>
      </c>
      <c r="AZ550" s="395">
        <v>0</v>
      </c>
      <c r="BA550" s="422"/>
      <c r="BB550" s="422"/>
      <c r="BC550" s="422"/>
      <c r="BD550" s="422"/>
      <c r="BE550" s="422"/>
      <c r="BF550" s="422"/>
      <c r="BG550" s="422"/>
      <c r="BH550" s="422"/>
      <c r="BI550" s="423">
        <f t="shared" si="19"/>
        <v>32</v>
      </c>
      <c r="BJ550" s="422"/>
      <c r="BK550" s="422"/>
      <c r="BL550" s="422"/>
      <c r="BM550" s="422"/>
      <c r="BN550" s="422"/>
      <c r="BO550" s="528">
        <v>4.51</v>
      </c>
      <c r="BP550" s="423">
        <f t="shared" si="20"/>
        <v>32</v>
      </c>
      <c r="BQ550" s="422"/>
      <c r="BR550" s="422"/>
      <c r="BS550" s="422"/>
      <c r="BT550" s="422"/>
      <c r="BU550" s="422"/>
      <c r="BV550" s="422"/>
      <c r="BW550" s="422"/>
      <c r="BX550" s="422"/>
      <c r="BY550" s="422"/>
      <c r="BZ550" s="422"/>
      <c r="CA550" s="422"/>
      <c r="CB550" s="422"/>
      <c r="CC550" s="422"/>
      <c r="CD550" s="422"/>
      <c r="CE550" s="422"/>
      <c r="CF550" s="422"/>
      <c r="CG550" s="547"/>
    </row>
    <row r="551" spans="1:85" ht="16.5" customHeight="1">
      <c r="A551" s="81">
        <v>547</v>
      </c>
      <c r="B551" s="86" t="s">
        <v>1876</v>
      </c>
      <c r="C551" s="88" t="s">
        <v>28</v>
      </c>
      <c r="D551" s="86" t="s">
        <v>2233</v>
      </c>
      <c r="E551" s="86" t="s">
        <v>1784</v>
      </c>
      <c r="F551" s="87" t="s">
        <v>727</v>
      </c>
      <c r="G551" s="90" t="s">
        <v>1877</v>
      </c>
      <c r="I551" s="390" t="s">
        <v>26</v>
      </c>
      <c r="J551" s="391" t="s">
        <v>35</v>
      </c>
      <c r="K551" s="88" t="s">
        <v>5123</v>
      </c>
      <c r="L551" s="522">
        <v>2</v>
      </c>
      <c r="M551" s="367">
        <v>1</v>
      </c>
      <c r="N551" s="367">
        <v>1</v>
      </c>
      <c r="O551" s="523">
        <v>16</v>
      </c>
      <c r="P551" s="523">
        <v>2</v>
      </c>
      <c r="Q551" s="523">
        <v>1</v>
      </c>
      <c r="R551" s="523">
        <v>0</v>
      </c>
      <c r="S551" s="523">
        <v>0</v>
      </c>
      <c r="T551" s="523">
        <v>0</v>
      </c>
      <c r="U551" s="524">
        <v>0</v>
      </c>
      <c r="V551" s="524">
        <v>0</v>
      </c>
      <c r="W551" s="524">
        <v>0</v>
      </c>
      <c r="X551" s="524">
        <v>0</v>
      </c>
      <c r="Y551" s="524">
        <v>0</v>
      </c>
      <c r="Z551" s="524">
        <v>0</v>
      </c>
      <c r="AA551" s="524">
        <v>0</v>
      </c>
      <c r="AB551" s="524">
        <v>0</v>
      </c>
      <c r="AC551" s="524">
        <v>0</v>
      </c>
      <c r="AD551" s="524">
        <v>0</v>
      </c>
      <c r="AE551" s="524">
        <v>0</v>
      </c>
      <c r="AF551" s="524">
        <v>0</v>
      </c>
      <c r="AG551" s="524">
        <v>0</v>
      </c>
      <c r="AH551" s="524">
        <v>0</v>
      </c>
      <c r="AI551" s="524">
        <v>0</v>
      </c>
      <c r="AJ551" s="395">
        <v>1</v>
      </c>
      <c r="AK551" s="395">
        <v>0</v>
      </c>
      <c r="AL551" s="395">
        <v>13</v>
      </c>
      <c r="AM551" s="395">
        <v>16</v>
      </c>
      <c r="AN551" s="395">
        <v>0</v>
      </c>
      <c r="AO551" s="525">
        <v>0</v>
      </c>
      <c r="AP551" s="396">
        <v>0</v>
      </c>
      <c r="AQ551" s="526">
        <v>77</v>
      </c>
      <c r="AR551" s="527">
        <v>77</v>
      </c>
      <c r="AS551" s="527">
        <v>77</v>
      </c>
      <c r="AT551" s="527">
        <v>0</v>
      </c>
      <c r="AU551" s="527">
        <v>11</v>
      </c>
      <c r="AV551" s="395">
        <v>0</v>
      </c>
      <c r="AW551" s="395">
        <v>13</v>
      </c>
      <c r="AX551" s="395">
        <v>77</v>
      </c>
      <c r="AY551" s="395">
        <v>2</v>
      </c>
      <c r="AZ551" s="395">
        <v>0</v>
      </c>
      <c r="BA551" s="422"/>
      <c r="BB551" s="422"/>
      <c r="BC551" s="422"/>
      <c r="BD551" s="422"/>
      <c r="BE551" s="422"/>
      <c r="BF551" s="422"/>
      <c r="BG551" s="422"/>
      <c r="BH551" s="422"/>
      <c r="BI551" s="423">
        <f t="shared" si="19"/>
        <v>77</v>
      </c>
      <c r="BJ551" s="422"/>
      <c r="BK551" s="422"/>
      <c r="BL551" s="422"/>
      <c r="BM551" s="422"/>
      <c r="BN551" s="422"/>
      <c r="BO551" s="528">
        <v>1.49</v>
      </c>
      <c r="BP551" s="423">
        <f t="shared" si="20"/>
        <v>77</v>
      </c>
      <c r="BQ551" s="422"/>
      <c r="BR551" s="422"/>
      <c r="BS551" s="422"/>
      <c r="BT551" s="422"/>
      <c r="BU551" s="422"/>
      <c r="BV551" s="422"/>
      <c r="BW551" s="422"/>
      <c r="BX551" s="422"/>
      <c r="BY551" s="422"/>
      <c r="BZ551" s="422"/>
      <c r="CA551" s="422"/>
      <c r="CB551" s="422"/>
      <c r="CC551" s="422"/>
      <c r="CD551" s="422"/>
      <c r="CE551" s="422"/>
      <c r="CF551" s="422"/>
      <c r="CG551" s="547"/>
    </row>
    <row r="552" spans="1:85" ht="16.5" customHeight="1">
      <c r="A552" s="80">
        <v>548</v>
      </c>
      <c r="B552" s="86" t="s">
        <v>1878</v>
      </c>
      <c r="C552" s="88" t="s">
        <v>28</v>
      </c>
      <c r="D552" s="86" t="s">
        <v>2233</v>
      </c>
      <c r="E552" s="86" t="s">
        <v>1784</v>
      </c>
      <c r="F552" s="89" t="s">
        <v>730</v>
      </c>
      <c r="G552" s="90" t="s">
        <v>1879</v>
      </c>
      <c r="I552" s="390" t="s">
        <v>26</v>
      </c>
      <c r="J552" s="390" t="s">
        <v>35</v>
      </c>
      <c r="K552" s="88" t="s">
        <v>5123</v>
      </c>
      <c r="L552" s="522">
        <v>3</v>
      </c>
      <c r="M552" s="367">
        <v>1</v>
      </c>
      <c r="N552" s="367">
        <v>1</v>
      </c>
      <c r="O552" s="523">
        <v>15</v>
      </c>
      <c r="P552" s="523">
        <v>5</v>
      </c>
      <c r="Q552" s="523">
        <v>1</v>
      </c>
      <c r="R552" s="523">
        <v>0</v>
      </c>
      <c r="S552" s="523">
        <v>0</v>
      </c>
      <c r="T552" s="523">
        <v>0</v>
      </c>
      <c r="U552" s="524">
        <v>0</v>
      </c>
      <c r="V552" s="524">
        <v>0</v>
      </c>
      <c r="W552" s="524">
        <v>0</v>
      </c>
      <c r="X552" s="524">
        <v>0</v>
      </c>
      <c r="Y552" s="524">
        <v>0</v>
      </c>
      <c r="Z552" s="524">
        <v>0</v>
      </c>
      <c r="AA552" s="524">
        <v>13</v>
      </c>
      <c r="AB552" s="524">
        <v>5</v>
      </c>
      <c r="AC552" s="524">
        <v>0</v>
      </c>
      <c r="AD552" s="524">
        <v>9</v>
      </c>
      <c r="AE552" s="524">
        <v>2</v>
      </c>
      <c r="AF552" s="524">
        <v>0</v>
      </c>
      <c r="AG552" s="524">
        <v>0</v>
      </c>
      <c r="AH552" s="524">
        <v>0</v>
      </c>
      <c r="AI552" s="524">
        <v>0</v>
      </c>
      <c r="AJ552" s="395">
        <v>1</v>
      </c>
      <c r="AK552" s="395">
        <v>0</v>
      </c>
      <c r="AL552" s="395">
        <v>6</v>
      </c>
      <c r="AM552" s="395">
        <v>5</v>
      </c>
      <c r="AN552" s="395">
        <v>1</v>
      </c>
      <c r="AO552" s="525">
        <v>0</v>
      </c>
      <c r="AP552" s="396">
        <v>0</v>
      </c>
      <c r="AQ552" s="526">
        <v>46</v>
      </c>
      <c r="AR552" s="527">
        <v>44</v>
      </c>
      <c r="AS552" s="527">
        <v>44</v>
      </c>
      <c r="AT552" s="527">
        <v>0</v>
      </c>
      <c r="AU552" s="527">
        <v>12</v>
      </c>
      <c r="AV552" s="395">
        <v>1</v>
      </c>
      <c r="AW552" s="395">
        <v>5</v>
      </c>
      <c r="AX552" s="395">
        <v>46</v>
      </c>
      <c r="AY552" s="395">
        <v>2</v>
      </c>
      <c r="AZ552" s="395">
        <v>0</v>
      </c>
      <c r="BA552" s="422"/>
      <c r="BB552" s="422"/>
      <c r="BC552" s="422"/>
      <c r="BD552" s="422"/>
      <c r="BE552" s="422"/>
      <c r="BF552" s="422"/>
      <c r="BG552" s="422"/>
      <c r="BH552" s="422"/>
      <c r="BI552" s="423">
        <f t="shared" si="19"/>
        <v>44</v>
      </c>
      <c r="BJ552" s="422"/>
      <c r="BK552" s="422"/>
      <c r="BL552" s="422"/>
      <c r="BM552" s="422"/>
      <c r="BN552" s="422"/>
      <c r="BO552" s="528">
        <v>0.66</v>
      </c>
      <c r="BP552" s="423">
        <f t="shared" si="20"/>
        <v>44</v>
      </c>
      <c r="BQ552" s="422"/>
      <c r="BR552" s="422"/>
      <c r="BS552" s="422"/>
      <c r="BT552" s="422"/>
      <c r="BU552" s="422"/>
      <c r="BV552" s="422"/>
      <c r="BW552" s="422"/>
      <c r="BX552" s="422"/>
      <c r="BY552" s="422"/>
      <c r="BZ552" s="422"/>
      <c r="CA552" s="422"/>
      <c r="CB552" s="422"/>
      <c r="CC552" s="422"/>
      <c r="CD552" s="422"/>
      <c r="CE552" s="422"/>
      <c r="CF552" s="422"/>
      <c r="CG552" s="547"/>
    </row>
    <row r="553" spans="1:85" ht="16.5" customHeight="1">
      <c r="A553" s="80">
        <v>549</v>
      </c>
      <c r="B553" s="86" t="s">
        <v>1880</v>
      </c>
      <c r="C553" s="88" t="s">
        <v>28</v>
      </c>
      <c r="D553" s="86" t="s">
        <v>2233</v>
      </c>
      <c r="E553" s="86" t="s">
        <v>1784</v>
      </c>
      <c r="F553" s="87" t="s">
        <v>727</v>
      </c>
      <c r="G553" s="90" t="s">
        <v>1881</v>
      </c>
      <c r="I553" s="390" t="s">
        <v>26</v>
      </c>
      <c r="J553" s="390" t="s">
        <v>35</v>
      </c>
      <c r="K553" s="88" t="s">
        <v>5123</v>
      </c>
      <c r="L553" s="522">
        <v>3</v>
      </c>
      <c r="M553" s="367">
        <v>1</v>
      </c>
      <c r="N553" s="367">
        <v>1</v>
      </c>
      <c r="O553" s="523">
        <v>10</v>
      </c>
      <c r="P553" s="523">
        <v>6</v>
      </c>
      <c r="Q553" s="523">
        <v>1</v>
      </c>
      <c r="R553" s="523">
        <v>1</v>
      </c>
      <c r="S553" s="523">
        <v>0</v>
      </c>
      <c r="T553" s="523">
        <v>0</v>
      </c>
      <c r="U553" s="524">
        <v>0</v>
      </c>
      <c r="V553" s="524">
        <v>0</v>
      </c>
      <c r="W553" s="524">
        <v>0</v>
      </c>
      <c r="X553" s="524">
        <v>0</v>
      </c>
      <c r="Y553" s="524">
        <v>0</v>
      </c>
      <c r="Z553" s="524">
        <v>0</v>
      </c>
      <c r="AA553" s="524">
        <v>0</v>
      </c>
      <c r="AB553" s="524">
        <v>0</v>
      </c>
      <c r="AC553" s="524">
        <v>0</v>
      </c>
      <c r="AD553" s="524">
        <v>26</v>
      </c>
      <c r="AE553" s="524">
        <v>11</v>
      </c>
      <c r="AF553" s="524">
        <v>0</v>
      </c>
      <c r="AG553" s="524">
        <v>0</v>
      </c>
      <c r="AH553" s="524">
        <v>0</v>
      </c>
      <c r="AI553" s="524">
        <v>0</v>
      </c>
      <c r="AJ553" s="395">
        <v>1</v>
      </c>
      <c r="AK553" s="395">
        <v>0</v>
      </c>
      <c r="AL553" s="395">
        <v>7</v>
      </c>
      <c r="AM553" s="395">
        <v>7</v>
      </c>
      <c r="AN553" s="395">
        <v>0</v>
      </c>
      <c r="AO553" s="525">
        <v>0</v>
      </c>
      <c r="AP553" s="396">
        <v>0</v>
      </c>
      <c r="AQ553" s="526">
        <v>56</v>
      </c>
      <c r="AR553" s="527">
        <v>56</v>
      </c>
      <c r="AS553" s="527">
        <v>56</v>
      </c>
      <c r="AT553" s="527">
        <v>0</v>
      </c>
      <c r="AU553" s="527">
        <v>13</v>
      </c>
      <c r="AV553" s="395">
        <v>1</v>
      </c>
      <c r="AW553" s="395">
        <v>7</v>
      </c>
      <c r="AX553" s="395">
        <v>56</v>
      </c>
      <c r="AY553" s="395">
        <v>2</v>
      </c>
      <c r="AZ553" s="395">
        <v>0</v>
      </c>
      <c r="BA553" s="422"/>
      <c r="BB553" s="422"/>
      <c r="BC553" s="422"/>
      <c r="BD553" s="422"/>
      <c r="BE553" s="422"/>
      <c r="BF553" s="422"/>
      <c r="BG553" s="422"/>
      <c r="BH553" s="422"/>
      <c r="BI553" s="423">
        <f t="shared" si="19"/>
        <v>56</v>
      </c>
      <c r="BJ553" s="422"/>
      <c r="BK553" s="422"/>
      <c r="BL553" s="422"/>
      <c r="BM553" s="422"/>
      <c r="BN553" s="422"/>
      <c r="BO553" s="528">
        <v>1.1299999999999999</v>
      </c>
      <c r="BP553" s="423">
        <f t="shared" si="20"/>
        <v>56</v>
      </c>
      <c r="BQ553" s="422"/>
      <c r="BR553" s="422"/>
      <c r="BS553" s="422"/>
      <c r="BT553" s="422"/>
      <c r="BU553" s="422"/>
      <c r="BV553" s="422"/>
      <c r="BW553" s="422"/>
      <c r="BX553" s="422"/>
      <c r="BY553" s="422"/>
      <c r="BZ553" s="422"/>
      <c r="CA553" s="422"/>
      <c r="CB553" s="422"/>
      <c r="CC553" s="422"/>
      <c r="CD553" s="422"/>
      <c r="CE553" s="422"/>
      <c r="CF553" s="422"/>
      <c r="CG553" s="547"/>
    </row>
    <row r="554" spans="1:85" ht="16.5" customHeight="1">
      <c r="A554" s="81">
        <v>550</v>
      </c>
      <c r="B554" s="86" t="s">
        <v>1882</v>
      </c>
      <c r="C554" s="88" t="s">
        <v>28</v>
      </c>
      <c r="D554" s="86" t="s">
        <v>2233</v>
      </c>
      <c r="E554" s="86" t="s">
        <v>1784</v>
      </c>
      <c r="F554" s="89" t="s">
        <v>730</v>
      </c>
      <c r="G554" s="90" t="s">
        <v>1883</v>
      </c>
      <c r="I554" s="390" t="s">
        <v>26</v>
      </c>
      <c r="J554" s="390" t="s">
        <v>35</v>
      </c>
      <c r="K554" s="88" t="s">
        <v>5123</v>
      </c>
      <c r="L554" s="522">
        <v>3</v>
      </c>
      <c r="M554" s="367">
        <v>1</v>
      </c>
      <c r="N554" s="367">
        <v>1</v>
      </c>
      <c r="O554" s="523">
        <v>18</v>
      </c>
      <c r="P554" s="523">
        <v>0</v>
      </c>
      <c r="Q554" s="523">
        <v>1</v>
      </c>
      <c r="R554" s="523">
        <v>0</v>
      </c>
      <c r="S554" s="523">
        <v>0</v>
      </c>
      <c r="T554" s="523">
        <v>0</v>
      </c>
      <c r="U554" s="524">
        <v>0</v>
      </c>
      <c r="V554" s="524">
        <v>0</v>
      </c>
      <c r="W554" s="524">
        <v>0</v>
      </c>
      <c r="X554" s="524">
        <v>0</v>
      </c>
      <c r="Y554" s="524">
        <v>0</v>
      </c>
      <c r="Z554" s="524">
        <v>0</v>
      </c>
      <c r="AA554" s="524">
        <v>24</v>
      </c>
      <c r="AB554" s="524">
        <v>0</v>
      </c>
      <c r="AC554" s="524">
        <v>0</v>
      </c>
      <c r="AD554" s="524">
        <v>0</v>
      </c>
      <c r="AE554" s="524">
        <v>0</v>
      </c>
      <c r="AF554" s="524">
        <v>0</v>
      </c>
      <c r="AG554" s="524">
        <v>0</v>
      </c>
      <c r="AH554" s="524">
        <v>0</v>
      </c>
      <c r="AI554" s="524">
        <v>0</v>
      </c>
      <c r="AJ554" s="395">
        <v>1</v>
      </c>
      <c r="AK554" s="395">
        <v>0</v>
      </c>
      <c r="AL554" s="395">
        <v>4</v>
      </c>
      <c r="AM554" s="395">
        <v>4</v>
      </c>
      <c r="AN554" s="395">
        <v>0</v>
      </c>
      <c r="AO554" s="525">
        <v>0</v>
      </c>
      <c r="AP554" s="396">
        <v>0</v>
      </c>
      <c r="AQ554" s="526">
        <v>33</v>
      </c>
      <c r="AR554" s="527">
        <v>33</v>
      </c>
      <c r="AS554" s="527">
        <v>33</v>
      </c>
      <c r="AT554" s="527">
        <v>0</v>
      </c>
      <c r="AU554" s="527">
        <v>12</v>
      </c>
      <c r="AV554" s="395">
        <v>1</v>
      </c>
      <c r="AW554" s="395">
        <v>4</v>
      </c>
      <c r="AX554" s="395">
        <v>33</v>
      </c>
      <c r="AY554" s="395">
        <v>2</v>
      </c>
      <c r="AZ554" s="395">
        <v>0</v>
      </c>
      <c r="BA554" s="422"/>
      <c r="BB554" s="422"/>
      <c r="BC554" s="422"/>
      <c r="BD554" s="422"/>
      <c r="BE554" s="422"/>
      <c r="BF554" s="422"/>
      <c r="BG554" s="422"/>
      <c r="BH554" s="422"/>
      <c r="BI554" s="423">
        <f t="shared" si="19"/>
        <v>33</v>
      </c>
      <c r="BJ554" s="422"/>
      <c r="BK554" s="422"/>
      <c r="BL554" s="422"/>
      <c r="BM554" s="422"/>
      <c r="BN554" s="422"/>
      <c r="BO554" s="528">
        <v>1.6060000000000001</v>
      </c>
      <c r="BP554" s="423">
        <f t="shared" si="20"/>
        <v>33</v>
      </c>
      <c r="BQ554" s="422"/>
      <c r="BR554" s="422"/>
      <c r="BS554" s="422"/>
      <c r="BT554" s="422"/>
      <c r="BU554" s="422"/>
      <c r="BV554" s="422"/>
      <c r="BW554" s="422"/>
      <c r="BX554" s="422"/>
      <c r="BY554" s="422"/>
      <c r="BZ554" s="422"/>
      <c r="CA554" s="422"/>
      <c r="CB554" s="422"/>
      <c r="CC554" s="422"/>
      <c r="CD554" s="422"/>
      <c r="CE554" s="422"/>
      <c r="CF554" s="422"/>
      <c r="CG554" s="547"/>
    </row>
    <row r="555" spans="1:85" ht="16.5" customHeight="1">
      <c r="A555" s="80">
        <v>551</v>
      </c>
      <c r="B555" s="86" t="s">
        <v>1884</v>
      </c>
      <c r="C555" s="88" t="s">
        <v>28</v>
      </c>
      <c r="D555" s="86" t="s">
        <v>2233</v>
      </c>
      <c r="E555" s="86" t="s">
        <v>1784</v>
      </c>
      <c r="F555" s="91" t="s">
        <v>724</v>
      </c>
      <c r="G555" s="90" t="s">
        <v>1885</v>
      </c>
      <c r="I555" s="390" t="s">
        <v>26</v>
      </c>
      <c r="J555" s="390" t="s">
        <v>35</v>
      </c>
      <c r="K555" s="88" t="s">
        <v>5123</v>
      </c>
      <c r="L555" s="522">
        <v>3</v>
      </c>
      <c r="M555" s="367">
        <v>1</v>
      </c>
      <c r="N555" s="367">
        <v>1</v>
      </c>
      <c r="O555" s="523">
        <v>19</v>
      </c>
      <c r="P555" s="523">
        <v>0</v>
      </c>
      <c r="Q555" s="523">
        <v>1</v>
      </c>
      <c r="R555" s="523">
        <v>1</v>
      </c>
      <c r="S555" s="523">
        <v>0</v>
      </c>
      <c r="T555" s="523">
        <v>0</v>
      </c>
      <c r="U555" s="524">
        <v>10</v>
      </c>
      <c r="V555" s="524">
        <v>0</v>
      </c>
      <c r="W555" s="524">
        <v>0</v>
      </c>
      <c r="X555" s="524">
        <v>10</v>
      </c>
      <c r="Y555" s="524">
        <v>0</v>
      </c>
      <c r="Z555" s="524">
        <v>0</v>
      </c>
      <c r="AA555" s="524">
        <v>21</v>
      </c>
      <c r="AB555" s="524">
        <v>2</v>
      </c>
      <c r="AC555" s="524">
        <v>0</v>
      </c>
      <c r="AD555" s="524">
        <v>7</v>
      </c>
      <c r="AE555" s="524">
        <v>0</v>
      </c>
      <c r="AF555" s="524">
        <v>0</v>
      </c>
      <c r="AG555" s="524">
        <v>1</v>
      </c>
      <c r="AH555" s="524">
        <v>0</v>
      </c>
      <c r="AI555" s="524">
        <v>0</v>
      </c>
      <c r="AJ555" s="395">
        <v>1</v>
      </c>
      <c r="AK555" s="395">
        <v>0</v>
      </c>
      <c r="AL555" s="395">
        <v>14</v>
      </c>
      <c r="AM555" s="395">
        <v>14</v>
      </c>
      <c r="AN555" s="395">
        <v>0</v>
      </c>
      <c r="AO555" s="525">
        <v>0</v>
      </c>
      <c r="AP555" s="396">
        <v>0</v>
      </c>
      <c r="AQ555" s="526">
        <v>60</v>
      </c>
      <c r="AR555" s="527">
        <v>60</v>
      </c>
      <c r="AS555" s="527">
        <v>60</v>
      </c>
      <c r="AT555" s="527">
        <v>0</v>
      </c>
      <c r="AU555" s="527">
        <v>11</v>
      </c>
      <c r="AV555" s="395">
        <v>1</v>
      </c>
      <c r="AW555" s="395">
        <v>10</v>
      </c>
      <c r="AX555" s="395">
        <v>60</v>
      </c>
      <c r="AY555" s="395">
        <v>2</v>
      </c>
      <c r="AZ555" s="395">
        <v>0</v>
      </c>
      <c r="BA555" s="422"/>
      <c r="BB555" s="422"/>
      <c r="BC555" s="422"/>
      <c r="BD555" s="422"/>
      <c r="BE555" s="422"/>
      <c r="BF555" s="422"/>
      <c r="BG555" s="422"/>
      <c r="BH555" s="422"/>
      <c r="BI555" s="423">
        <f t="shared" si="19"/>
        <v>60</v>
      </c>
      <c r="BJ555" s="422"/>
      <c r="BK555" s="422"/>
      <c r="BL555" s="422"/>
      <c r="BM555" s="422"/>
      <c r="BN555" s="422"/>
      <c r="BO555" s="528">
        <v>2.4</v>
      </c>
      <c r="BP555" s="423">
        <f t="shared" si="20"/>
        <v>60</v>
      </c>
      <c r="BQ555" s="422"/>
      <c r="BR555" s="422"/>
      <c r="BS555" s="422"/>
      <c r="BT555" s="422"/>
      <c r="BU555" s="422"/>
      <c r="BV555" s="422"/>
      <c r="BW555" s="422"/>
      <c r="BX555" s="422"/>
      <c r="BY555" s="422"/>
      <c r="BZ555" s="422"/>
      <c r="CA555" s="422"/>
      <c r="CB555" s="422"/>
      <c r="CC555" s="422"/>
      <c r="CD555" s="422"/>
      <c r="CE555" s="422"/>
      <c r="CF555" s="422"/>
      <c r="CG555" s="547"/>
    </row>
    <row r="556" spans="1:85" ht="16.5" customHeight="1">
      <c r="A556" s="80">
        <v>552</v>
      </c>
      <c r="B556" s="86" t="s">
        <v>1886</v>
      </c>
      <c r="C556" s="88" t="s">
        <v>28</v>
      </c>
      <c r="D556" s="86" t="s">
        <v>2233</v>
      </c>
      <c r="E556" s="86" t="s">
        <v>1784</v>
      </c>
      <c r="F556" s="91" t="s">
        <v>724</v>
      </c>
      <c r="G556" s="90" t="s">
        <v>1887</v>
      </c>
      <c r="I556" s="390" t="s">
        <v>26</v>
      </c>
      <c r="J556" s="390" t="s">
        <v>35</v>
      </c>
      <c r="K556" s="88" t="s">
        <v>5123</v>
      </c>
      <c r="L556" s="522">
        <v>3</v>
      </c>
      <c r="M556" s="367">
        <v>1</v>
      </c>
      <c r="N556" s="367">
        <v>1</v>
      </c>
      <c r="O556" s="523">
        <v>113</v>
      </c>
      <c r="P556" s="523">
        <v>1</v>
      </c>
      <c r="Q556" s="523">
        <v>1</v>
      </c>
      <c r="R556" s="523">
        <v>30</v>
      </c>
      <c r="S556" s="523">
        <v>0</v>
      </c>
      <c r="T556" s="523">
        <v>0</v>
      </c>
      <c r="U556" s="524">
        <v>23</v>
      </c>
      <c r="V556" s="524">
        <v>0</v>
      </c>
      <c r="W556" s="524">
        <v>0</v>
      </c>
      <c r="X556" s="524">
        <v>23</v>
      </c>
      <c r="Y556" s="524">
        <v>0</v>
      </c>
      <c r="Z556" s="524">
        <v>0</v>
      </c>
      <c r="AA556" s="524">
        <v>161</v>
      </c>
      <c r="AB556" s="524">
        <v>0</v>
      </c>
      <c r="AC556" s="524">
        <v>0</v>
      </c>
      <c r="AD556" s="524">
        <v>21</v>
      </c>
      <c r="AE556" s="524">
        <v>3</v>
      </c>
      <c r="AF556" s="524">
        <v>0</v>
      </c>
      <c r="AG556" s="524">
        <v>0</v>
      </c>
      <c r="AH556" s="524">
        <v>0</v>
      </c>
      <c r="AI556" s="524">
        <v>0</v>
      </c>
      <c r="AJ556" s="395">
        <v>1</v>
      </c>
      <c r="AK556" s="395">
        <v>0</v>
      </c>
      <c r="AL556" s="395">
        <v>20</v>
      </c>
      <c r="AM556" s="395">
        <v>18</v>
      </c>
      <c r="AN556" s="395">
        <v>9</v>
      </c>
      <c r="AO556" s="525">
        <v>0</v>
      </c>
      <c r="AP556" s="396">
        <v>0</v>
      </c>
      <c r="AQ556" s="526">
        <v>111</v>
      </c>
      <c r="AR556" s="527">
        <v>111</v>
      </c>
      <c r="AS556" s="527">
        <v>111</v>
      </c>
      <c r="AT556" s="527">
        <v>0</v>
      </c>
      <c r="AU556" s="527">
        <v>12</v>
      </c>
      <c r="AV556" s="395">
        <v>1</v>
      </c>
      <c r="AW556" s="395">
        <v>11</v>
      </c>
      <c r="AX556" s="395">
        <v>117</v>
      </c>
      <c r="AY556" s="395">
        <v>3</v>
      </c>
      <c r="AZ556" s="395">
        <v>0</v>
      </c>
      <c r="BA556" s="422"/>
      <c r="BB556" s="422"/>
      <c r="BC556" s="422"/>
      <c r="BD556" s="422"/>
      <c r="BE556" s="422"/>
      <c r="BF556" s="422"/>
      <c r="BG556" s="422"/>
      <c r="BH556" s="422"/>
      <c r="BI556" s="423">
        <f t="shared" si="19"/>
        <v>111</v>
      </c>
      <c r="BJ556" s="422"/>
      <c r="BK556" s="422"/>
      <c r="BL556" s="422"/>
      <c r="BM556" s="422"/>
      <c r="BN556" s="422"/>
      <c r="BO556" s="528">
        <v>1.9845999999999999</v>
      </c>
      <c r="BP556" s="423">
        <f t="shared" si="20"/>
        <v>111</v>
      </c>
      <c r="BQ556" s="422"/>
      <c r="BR556" s="422"/>
      <c r="BS556" s="422"/>
      <c r="BT556" s="422"/>
      <c r="BU556" s="422"/>
      <c r="BV556" s="422"/>
      <c r="BW556" s="422"/>
      <c r="BX556" s="422"/>
      <c r="BY556" s="422"/>
      <c r="BZ556" s="422"/>
      <c r="CA556" s="422"/>
      <c r="CB556" s="422"/>
      <c r="CC556" s="422"/>
      <c r="CD556" s="422"/>
      <c r="CE556" s="422"/>
      <c r="CF556" s="422"/>
      <c r="CG556" s="547"/>
    </row>
    <row r="557" spans="1:85" ht="16.5" customHeight="1">
      <c r="A557" s="81">
        <v>553</v>
      </c>
      <c r="B557" s="86" t="s">
        <v>1888</v>
      </c>
      <c r="C557" s="88" t="s">
        <v>28</v>
      </c>
      <c r="D557" s="86" t="s">
        <v>2233</v>
      </c>
      <c r="E557" s="86" t="s">
        <v>1784</v>
      </c>
      <c r="F557" s="87" t="s">
        <v>727</v>
      </c>
      <c r="G557" s="90" t="s">
        <v>1889</v>
      </c>
      <c r="I557" s="390" t="s">
        <v>26</v>
      </c>
      <c r="J557" s="390" t="s">
        <v>35</v>
      </c>
      <c r="K557" s="88" t="s">
        <v>5123</v>
      </c>
      <c r="L557" s="522">
        <v>3</v>
      </c>
      <c r="M557" s="367">
        <v>1</v>
      </c>
      <c r="N557" s="367">
        <v>1</v>
      </c>
      <c r="O557" s="523">
        <v>16</v>
      </c>
      <c r="P557" s="523">
        <v>0</v>
      </c>
      <c r="Q557" s="523">
        <v>1</v>
      </c>
      <c r="R557" s="523">
        <v>1</v>
      </c>
      <c r="S557" s="523">
        <v>0</v>
      </c>
      <c r="T557" s="523">
        <v>0</v>
      </c>
      <c r="U557" s="524">
        <v>0</v>
      </c>
      <c r="V557" s="524">
        <v>0</v>
      </c>
      <c r="W557" s="524">
        <v>0</v>
      </c>
      <c r="X557" s="524">
        <v>0</v>
      </c>
      <c r="Y557" s="524">
        <v>0</v>
      </c>
      <c r="Z557" s="524">
        <v>0</v>
      </c>
      <c r="AA557" s="524">
        <v>4</v>
      </c>
      <c r="AB557" s="524">
        <v>1</v>
      </c>
      <c r="AC557" s="524">
        <v>0</v>
      </c>
      <c r="AD557" s="524">
        <v>12</v>
      </c>
      <c r="AE557" s="524">
        <v>0</v>
      </c>
      <c r="AF557" s="524">
        <v>0</v>
      </c>
      <c r="AG557" s="524">
        <v>4</v>
      </c>
      <c r="AH557" s="524">
        <v>0</v>
      </c>
      <c r="AI557" s="524">
        <v>0</v>
      </c>
      <c r="AJ557" s="395">
        <v>1</v>
      </c>
      <c r="AK557" s="395">
        <v>0</v>
      </c>
      <c r="AL557" s="395">
        <v>2</v>
      </c>
      <c r="AM557" s="395">
        <v>5</v>
      </c>
      <c r="AN557" s="395">
        <v>0</v>
      </c>
      <c r="AO557" s="525">
        <v>0</v>
      </c>
      <c r="AP557" s="396">
        <v>0</v>
      </c>
      <c r="AQ557" s="526">
        <v>18</v>
      </c>
      <c r="AR557" s="527">
        <v>18</v>
      </c>
      <c r="AS557" s="527">
        <v>18</v>
      </c>
      <c r="AT557" s="527">
        <v>0</v>
      </c>
      <c r="AU557" s="527">
        <v>9</v>
      </c>
      <c r="AV557" s="395">
        <v>0</v>
      </c>
      <c r="AW557" s="395">
        <v>5</v>
      </c>
      <c r="AX557" s="395">
        <v>18</v>
      </c>
      <c r="AY557" s="395">
        <v>2</v>
      </c>
      <c r="AZ557" s="395">
        <v>0</v>
      </c>
      <c r="BA557" s="422"/>
      <c r="BB557" s="422"/>
      <c r="BC557" s="422"/>
      <c r="BD557" s="422"/>
      <c r="BE557" s="422"/>
      <c r="BF557" s="422"/>
      <c r="BG557" s="422"/>
      <c r="BH557" s="422"/>
      <c r="BI557" s="423">
        <f t="shared" si="19"/>
        <v>18</v>
      </c>
      <c r="BJ557" s="422"/>
      <c r="BK557" s="422"/>
      <c r="BL557" s="422"/>
      <c r="BM557" s="422"/>
      <c r="BN557" s="422"/>
      <c r="BO557" s="528">
        <v>0.92857000000000001</v>
      </c>
      <c r="BP557" s="423">
        <f t="shared" si="20"/>
        <v>18</v>
      </c>
      <c r="BQ557" s="422"/>
      <c r="BR557" s="422"/>
      <c r="BS557" s="422"/>
      <c r="BT557" s="422"/>
      <c r="BU557" s="422"/>
      <c r="BV557" s="422"/>
      <c r="BW557" s="422"/>
      <c r="BX557" s="422"/>
      <c r="BY557" s="422"/>
      <c r="BZ557" s="422"/>
      <c r="CA557" s="422"/>
      <c r="CB557" s="422"/>
      <c r="CC557" s="422"/>
      <c r="CD557" s="422"/>
      <c r="CE557" s="422"/>
      <c r="CF557" s="422"/>
      <c r="CG557" s="547"/>
    </row>
    <row r="558" spans="1:85" ht="16.5" customHeight="1">
      <c r="A558" s="80">
        <v>554</v>
      </c>
      <c r="B558" s="86" t="s">
        <v>1890</v>
      </c>
      <c r="C558" s="88" t="s">
        <v>28</v>
      </c>
      <c r="D558" s="86" t="s">
        <v>2233</v>
      </c>
      <c r="E558" s="86" t="s">
        <v>1784</v>
      </c>
      <c r="F558" s="87" t="s">
        <v>727</v>
      </c>
      <c r="G558" s="90" t="s">
        <v>1891</v>
      </c>
      <c r="I558" s="390" t="s">
        <v>5405</v>
      </c>
      <c r="J558" s="390"/>
      <c r="K558" s="88" t="s">
        <v>5123</v>
      </c>
      <c r="L558" s="522">
        <v>2</v>
      </c>
      <c r="M558" s="367">
        <v>1</v>
      </c>
      <c r="N558" s="367">
        <v>1</v>
      </c>
      <c r="O558" s="523">
        <v>18</v>
      </c>
      <c r="P558" s="523">
        <v>4</v>
      </c>
      <c r="Q558" s="523">
        <v>1</v>
      </c>
      <c r="R558" s="523">
        <v>9</v>
      </c>
      <c r="S558" s="523">
        <v>0</v>
      </c>
      <c r="T558" s="523">
        <v>0</v>
      </c>
      <c r="U558" s="524">
        <v>0</v>
      </c>
      <c r="V558" s="524">
        <v>0</v>
      </c>
      <c r="W558" s="524">
        <v>0</v>
      </c>
      <c r="X558" s="524">
        <v>0</v>
      </c>
      <c r="Y558" s="524">
        <v>0</v>
      </c>
      <c r="Z558" s="524">
        <v>0</v>
      </c>
      <c r="AA558" s="524">
        <v>52</v>
      </c>
      <c r="AB558" s="524">
        <v>8</v>
      </c>
      <c r="AC558" s="524">
        <v>0</v>
      </c>
      <c r="AD558" s="524">
        <v>0</v>
      </c>
      <c r="AE558" s="524">
        <v>0</v>
      </c>
      <c r="AF558" s="524">
        <v>0</v>
      </c>
      <c r="AG558" s="524">
        <v>0</v>
      </c>
      <c r="AH558" s="524">
        <v>0</v>
      </c>
      <c r="AI558" s="524">
        <v>0</v>
      </c>
      <c r="AJ558" s="395">
        <v>1</v>
      </c>
      <c r="AK558" s="395">
        <v>0</v>
      </c>
      <c r="AL558" s="395">
        <v>11</v>
      </c>
      <c r="AM558" s="395">
        <v>11</v>
      </c>
      <c r="AN558" s="395">
        <v>0</v>
      </c>
      <c r="AO558" s="525">
        <v>0</v>
      </c>
      <c r="AP558" s="396">
        <v>0</v>
      </c>
      <c r="AQ558" s="526">
        <v>48</v>
      </c>
      <c r="AR558" s="527">
        <v>48</v>
      </c>
      <c r="AS558" s="527">
        <v>48</v>
      </c>
      <c r="AT558" s="527">
        <v>0</v>
      </c>
      <c r="AU558" s="527">
        <v>9</v>
      </c>
      <c r="AV558" s="395">
        <v>2</v>
      </c>
      <c r="AW558" s="395">
        <v>7</v>
      </c>
      <c r="AX558" s="395">
        <v>48</v>
      </c>
      <c r="AY558" s="395">
        <v>2</v>
      </c>
      <c r="AZ558" s="395">
        <v>0</v>
      </c>
      <c r="BA558" s="422"/>
      <c r="BB558" s="422"/>
      <c r="BC558" s="422"/>
      <c r="BD558" s="422"/>
      <c r="BE558" s="422"/>
      <c r="BF558" s="422"/>
      <c r="BG558" s="422"/>
      <c r="BH558" s="422"/>
      <c r="BI558" s="423">
        <f t="shared" si="19"/>
        <v>48</v>
      </c>
      <c r="BJ558" s="422"/>
      <c r="BK558" s="422"/>
      <c r="BL558" s="422"/>
      <c r="BM558" s="422"/>
      <c r="BN558" s="422"/>
      <c r="BO558" s="528">
        <v>4.3280000000000003</v>
      </c>
      <c r="BP558" s="423">
        <f t="shared" si="20"/>
        <v>48</v>
      </c>
      <c r="BQ558" s="422"/>
      <c r="BR558" s="422"/>
      <c r="BS558" s="422"/>
      <c r="BT558" s="422"/>
      <c r="BU558" s="422"/>
      <c r="BV558" s="422"/>
      <c r="BW558" s="422"/>
      <c r="BX558" s="422"/>
      <c r="BY558" s="422"/>
      <c r="BZ558" s="422"/>
      <c r="CA558" s="422"/>
      <c r="CB558" s="422"/>
      <c r="CC558" s="422"/>
      <c r="CD558" s="422"/>
      <c r="CE558" s="422"/>
      <c r="CF558" s="422"/>
      <c r="CG558" s="547"/>
    </row>
    <row r="559" spans="1:85" ht="16.5" customHeight="1">
      <c r="A559" s="80">
        <v>555</v>
      </c>
      <c r="B559" s="86" t="s">
        <v>1892</v>
      </c>
      <c r="C559" s="88" t="s">
        <v>28</v>
      </c>
      <c r="D559" s="86" t="s">
        <v>2233</v>
      </c>
      <c r="E559" s="86" t="s">
        <v>1784</v>
      </c>
      <c r="F559" s="92" t="s">
        <v>784</v>
      </c>
      <c r="G559" s="90" t="s">
        <v>1893</v>
      </c>
      <c r="I559" s="390" t="s">
        <v>2353</v>
      </c>
      <c r="J559" s="390"/>
      <c r="K559" s="88" t="s">
        <v>5123</v>
      </c>
      <c r="L559" s="522">
        <v>2</v>
      </c>
      <c r="M559" s="367">
        <v>1</v>
      </c>
      <c r="N559" s="367">
        <v>1</v>
      </c>
      <c r="O559" s="523">
        <v>18</v>
      </c>
      <c r="P559" s="523">
        <v>0</v>
      </c>
      <c r="Q559" s="523">
        <v>1</v>
      </c>
      <c r="R559" s="523">
        <v>15</v>
      </c>
      <c r="S559" s="523">
        <v>0</v>
      </c>
      <c r="T559" s="523">
        <v>0</v>
      </c>
      <c r="U559" s="524">
        <v>0</v>
      </c>
      <c r="V559" s="524">
        <v>0</v>
      </c>
      <c r="W559" s="524">
        <v>0</v>
      </c>
      <c r="X559" s="524">
        <v>0</v>
      </c>
      <c r="Y559" s="524">
        <v>0</v>
      </c>
      <c r="Z559" s="524">
        <v>0</v>
      </c>
      <c r="AA559" s="524">
        <v>24</v>
      </c>
      <c r="AB559" s="524">
        <v>1</v>
      </c>
      <c r="AC559" s="524">
        <v>0</v>
      </c>
      <c r="AD559" s="524">
        <v>26</v>
      </c>
      <c r="AE559" s="524">
        <v>1</v>
      </c>
      <c r="AF559" s="524">
        <v>0</v>
      </c>
      <c r="AG559" s="524">
        <v>0</v>
      </c>
      <c r="AH559" s="524">
        <v>0</v>
      </c>
      <c r="AI559" s="524">
        <v>0</v>
      </c>
      <c r="AJ559" s="395">
        <v>1</v>
      </c>
      <c r="AK559" s="395">
        <v>0</v>
      </c>
      <c r="AL559" s="395">
        <v>3</v>
      </c>
      <c r="AM559" s="395">
        <v>3</v>
      </c>
      <c r="AN559" s="395">
        <v>2</v>
      </c>
      <c r="AO559" s="525">
        <v>0</v>
      </c>
      <c r="AP559" s="396">
        <v>10</v>
      </c>
      <c r="AQ559" s="526">
        <v>20</v>
      </c>
      <c r="AR559" s="527">
        <v>25</v>
      </c>
      <c r="AS559" s="527">
        <v>20</v>
      </c>
      <c r="AT559" s="527">
        <v>10</v>
      </c>
      <c r="AU559" s="527">
        <v>7</v>
      </c>
      <c r="AV559" s="395">
        <v>1</v>
      </c>
      <c r="AW559" s="395">
        <v>3</v>
      </c>
      <c r="AX559" s="395">
        <v>21</v>
      </c>
      <c r="AY559" s="395">
        <v>12</v>
      </c>
      <c r="AZ559" s="395">
        <v>0</v>
      </c>
      <c r="BA559" s="422"/>
      <c r="BB559" s="422"/>
      <c r="BC559" s="422"/>
      <c r="BD559" s="422"/>
      <c r="BE559" s="422"/>
      <c r="BF559" s="422"/>
      <c r="BG559" s="422"/>
      <c r="BH559" s="422"/>
      <c r="BI559" s="423">
        <f t="shared" si="19"/>
        <v>20</v>
      </c>
      <c r="BJ559" s="422"/>
      <c r="BK559" s="422"/>
      <c r="BL559" s="422"/>
      <c r="BM559" s="422"/>
      <c r="BN559" s="422"/>
      <c r="BO559" s="528">
        <v>4.03</v>
      </c>
      <c r="BP559" s="423">
        <f t="shared" si="20"/>
        <v>20</v>
      </c>
      <c r="BQ559" s="422"/>
      <c r="BR559" s="422"/>
      <c r="BS559" s="422"/>
      <c r="BT559" s="422"/>
      <c r="BU559" s="422"/>
      <c r="BV559" s="422"/>
      <c r="BW559" s="422"/>
      <c r="BX559" s="422"/>
      <c r="BY559" s="422"/>
      <c r="BZ559" s="422"/>
      <c r="CA559" s="422"/>
      <c r="CB559" s="422"/>
      <c r="CC559" s="422"/>
      <c r="CD559" s="422"/>
      <c r="CE559" s="422"/>
      <c r="CF559" s="422"/>
      <c r="CG559" s="547"/>
    </row>
    <row r="560" spans="1:85" ht="16.5" customHeight="1">
      <c r="A560" s="81">
        <v>556</v>
      </c>
      <c r="B560" s="86" t="s">
        <v>1894</v>
      </c>
      <c r="C560" s="88" t="s">
        <v>28</v>
      </c>
      <c r="D560" s="86" t="s">
        <v>2233</v>
      </c>
      <c r="E560" s="86" t="s">
        <v>1784</v>
      </c>
      <c r="F560" s="87" t="s">
        <v>727</v>
      </c>
      <c r="G560" s="90" t="s">
        <v>1895</v>
      </c>
      <c r="I560" s="390" t="s">
        <v>26</v>
      </c>
      <c r="J560" s="390"/>
      <c r="K560" s="88" t="s">
        <v>5126</v>
      </c>
      <c r="L560" s="522">
        <v>1</v>
      </c>
      <c r="M560" s="367">
        <v>1</v>
      </c>
      <c r="N560" s="367">
        <v>1</v>
      </c>
      <c r="O560" s="523">
        <v>18</v>
      </c>
      <c r="P560" s="523">
        <v>15</v>
      </c>
      <c r="Q560" s="523">
        <v>14</v>
      </c>
      <c r="R560" s="523">
        <v>0</v>
      </c>
      <c r="S560" s="523">
        <v>0</v>
      </c>
      <c r="T560" s="523">
        <v>0</v>
      </c>
      <c r="U560" s="524">
        <v>0</v>
      </c>
      <c r="V560" s="524">
        <v>0</v>
      </c>
      <c r="W560" s="524">
        <v>0</v>
      </c>
      <c r="X560" s="524">
        <v>0</v>
      </c>
      <c r="Y560" s="524">
        <v>0</v>
      </c>
      <c r="Z560" s="524">
        <v>0</v>
      </c>
      <c r="AA560" s="524">
        <v>9</v>
      </c>
      <c r="AB560" s="524">
        <v>0</v>
      </c>
      <c r="AC560" s="524">
        <v>3</v>
      </c>
      <c r="AD560" s="524">
        <v>0</v>
      </c>
      <c r="AE560" s="524">
        <v>0</v>
      </c>
      <c r="AF560" s="524">
        <v>0</v>
      </c>
      <c r="AG560" s="524">
        <v>0</v>
      </c>
      <c r="AH560" s="524">
        <v>0</v>
      </c>
      <c r="AI560" s="524">
        <v>0</v>
      </c>
      <c r="AJ560" s="395">
        <v>1</v>
      </c>
      <c r="AK560" s="395">
        <v>0</v>
      </c>
      <c r="AL560" s="395">
        <v>14</v>
      </c>
      <c r="AM560" s="395">
        <v>14</v>
      </c>
      <c r="AN560" s="395">
        <v>0</v>
      </c>
      <c r="AO560" s="525">
        <v>0</v>
      </c>
      <c r="AP560" s="396">
        <v>0</v>
      </c>
      <c r="AQ560" s="526">
        <v>83</v>
      </c>
      <c r="AR560" s="527">
        <v>84</v>
      </c>
      <c r="AS560" s="527">
        <v>83</v>
      </c>
      <c r="AT560" s="527">
        <v>0</v>
      </c>
      <c r="AU560" s="527">
        <v>11</v>
      </c>
      <c r="AV560" s="395">
        <v>1</v>
      </c>
      <c r="AW560" s="395">
        <v>11</v>
      </c>
      <c r="AX560" s="395">
        <v>84</v>
      </c>
      <c r="AY560" s="395">
        <v>2</v>
      </c>
      <c r="AZ560" s="395">
        <v>0</v>
      </c>
      <c r="BA560" s="422"/>
      <c r="BB560" s="422"/>
      <c r="BC560" s="422"/>
      <c r="BD560" s="422"/>
      <c r="BE560" s="422"/>
      <c r="BF560" s="422"/>
      <c r="BG560" s="422"/>
      <c r="BH560" s="422"/>
      <c r="BI560" s="423">
        <f t="shared" si="19"/>
        <v>83</v>
      </c>
      <c r="BJ560" s="422"/>
      <c r="BK560" s="422"/>
      <c r="BL560" s="422"/>
      <c r="BM560" s="422"/>
      <c r="BN560" s="422"/>
      <c r="BO560" s="528">
        <v>1.77</v>
      </c>
      <c r="BP560" s="423">
        <f t="shared" si="20"/>
        <v>83</v>
      </c>
      <c r="BQ560" s="422"/>
      <c r="BR560" s="422"/>
      <c r="BS560" s="422"/>
      <c r="BT560" s="422"/>
      <c r="BU560" s="422"/>
      <c r="BV560" s="422"/>
      <c r="BW560" s="422"/>
      <c r="BX560" s="422"/>
      <c r="BY560" s="422"/>
      <c r="BZ560" s="422"/>
      <c r="CA560" s="422"/>
      <c r="CB560" s="422"/>
      <c r="CC560" s="422"/>
      <c r="CD560" s="422"/>
      <c r="CE560" s="422"/>
      <c r="CF560" s="422"/>
      <c r="CG560" s="547"/>
    </row>
    <row r="561" spans="1:85" ht="16.5" customHeight="1">
      <c r="A561" s="80">
        <v>557</v>
      </c>
      <c r="B561" s="86" t="s">
        <v>1896</v>
      </c>
      <c r="C561" s="88" t="s">
        <v>28</v>
      </c>
      <c r="D561" s="86" t="s">
        <v>2233</v>
      </c>
      <c r="E561" s="86" t="s">
        <v>1784</v>
      </c>
      <c r="F561" s="89" t="s">
        <v>730</v>
      </c>
      <c r="G561" s="90" t="s">
        <v>1897</v>
      </c>
      <c r="I561" s="390" t="s">
        <v>26</v>
      </c>
      <c r="J561" s="390"/>
      <c r="K561" s="88" t="s">
        <v>5123</v>
      </c>
      <c r="L561" s="522">
        <v>2</v>
      </c>
      <c r="M561" s="367">
        <v>1</v>
      </c>
      <c r="N561" s="367">
        <v>1</v>
      </c>
      <c r="O561" s="523">
        <v>12</v>
      </c>
      <c r="P561" s="523">
        <v>1</v>
      </c>
      <c r="Q561" s="523">
        <v>0</v>
      </c>
      <c r="R561" s="523">
        <v>6</v>
      </c>
      <c r="S561" s="523">
        <v>3</v>
      </c>
      <c r="T561" s="523">
        <v>0</v>
      </c>
      <c r="U561" s="524">
        <v>0</v>
      </c>
      <c r="V561" s="524">
        <v>0</v>
      </c>
      <c r="W561" s="524">
        <v>0</v>
      </c>
      <c r="X561" s="524">
        <v>0</v>
      </c>
      <c r="Y561" s="524">
        <v>0</v>
      </c>
      <c r="Z561" s="524">
        <v>0</v>
      </c>
      <c r="AA561" s="524">
        <v>29</v>
      </c>
      <c r="AB561" s="524">
        <v>5</v>
      </c>
      <c r="AC561" s="524">
        <v>0</v>
      </c>
      <c r="AD561" s="524">
        <v>0</v>
      </c>
      <c r="AE561" s="524">
        <v>0</v>
      </c>
      <c r="AF561" s="524">
        <v>0</v>
      </c>
      <c r="AG561" s="524">
        <v>0</v>
      </c>
      <c r="AH561" s="524">
        <v>0</v>
      </c>
      <c r="AI561" s="524">
        <v>0</v>
      </c>
      <c r="AJ561" s="395">
        <v>1</v>
      </c>
      <c r="AK561" s="395">
        <v>0</v>
      </c>
      <c r="AL561" s="395">
        <v>4</v>
      </c>
      <c r="AM561" s="395">
        <v>5</v>
      </c>
      <c r="AN561" s="395">
        <v>2</v>
      </c>
      <c r="AO561" s="525">
        <v>0</v>
      </c>
      <c r="AP561" s="396">
        <v>13</v>
      </c>
      <c r="AQ561" s="526">
        <v>25</v>
      </c>
      <c r="AR561" s="527">
        <v>23</v>
      </c>
      <c r="AS561" s="527">
        <v>22</v>
      </c>
      <c r="AT561" s="527">
        <v>15</v>
      </c>
      <c r="AU561" s="527">
        <v>9</v>
      </c>
      <c r="AV561" s="395">
        <v>1</v>
      </c>
      <c r="AW561" s="395">
        <v>5</v>
      </c>
      <c r="AX561" s="395">
        <v>23</v>
      </c>
      <c r="AY561" s="395">
        <v>19</v>
      </c>
      <c r="AZ561" s="395">
        <v>0</v>
      </c>
      <c r="BA561" s="422"/>
      <c r="BB561" s="422"/>
      <c r="BC561" s="422"/>
      <c r="BD561" s="422"/>
      <c r="BE561" s="422"/>
      <c r="BF561" s="422"/>
      <c r="BG561" s="422"/>
      <c r="BH561" s="422"/>
      <c r="BI561" s="423">
        <f t="shared" si="19"/>
        <v>22</v>
      </c>
      <c r="BJ561" s="422"/>
      <c r="BK561" s="422"/>
      <c r="BL561" s="422"/>
      <c r="BM561" s="422"/>
      <c r="BN561" s="422"/>
      <c r="BO561" s="528">
        <v>5.1100000000000003</v>
      </c>
      <c r="BP561" s="423">
        <f t="shared" si="20"/>
        <v>22</v>
      </c>
      <c r="BQ561" s="422"/>
      <c r="BR561" s="422"/>
      <c r="BS561" s="422"/>
      <c r="BT561" s="422"/>
      <c r="BU561" s="422"/>
      <c r="BV561" s="422"/>
      <c r="BW561" s="422"/>
      <c r="BX561" s="422"/>
      <c r="BY561" s="422"/>
      <c r="BZ561" s="422"/>
      <c r="CA561" s="422"/>
      <c r="CB561" s="422"/>
      <c r="CC561" s="422"/>
      <c r="CD561" s="422"/>
      <c r="CE561" s="422"/>
      <c r="CF561" s="422"/>
      <c r="CG561" s="547"/>
    </row>
    <row r="562" spans="1:85" ht="16.5" customHeight="1">
      <c r="A562" s="80">
        <v>558</v>
      </c>
      <c r="B562" s="86" t="s">
        <v>1898</v>
      </c>
      <c r="C562" s="88" t="s">
        <v>28</v>
      </c>
      <c r="D562" s="86" t="s">
        <v>2233</v>
      </c>
      <c r="E562" s="86" t="s">
        <v>1784</v>
      </c>
      <c r="F562" s="89" t="s">
        <v>730</v>
      </c>
      <c r="G562" s="102" t="s">
        <v>1899</v>
      </c>
      <c r="I562" s="390" t="s">
        <v>26</v>
      </c>
      <c r="J562" s="390" t="s">
        <v>35</v>
      </c>
      <c r="K562" s="88" t="s">
        <v>5123</v>
      </c>
      <c r="L562" s="522">
        <v>3</v>
      </c>
      <c r="M562" s="367">
        <v>1</v>
      </c>
      <c r="N562" s="367">
        <v>1</v>
      </c>
      <c r="O562" s="523">
        <v>16</v>
      </c>
      <c r="P562" s="523">
        <v>2</v>
      </c>
      <c r="Q562" s="523">
        <v>1</v>
      </c>
      <c r="R562" s="523">
        <v>0</v>
      </c>
      <c r="S562" s="523">
        <v>0</v>
      </c>
      <c r="T562" s="523">
        <v>0</v>
      </c>
      <c r="U562" s="524">
        <v>0</v>
      </c>
      <c r="V562" s="524">
        <v>0</v>
      </c>
      <c r="W562" s="524">
        <v>0</v>
      </c>
      <c r="X562" s="524">
        <v>0</v>
      </c>
      <c r="Y562" s="524">
        <v>0</v>
      </c>
      <c r="Z562" s="524">
        <v>0</v>
      </c>
      <c r="AA562" s="524">
        <v>7</v>
      </c>
      <c r="AB562" s="524">
        <v>0</v>
      </c>
      <c r="AC562" s="524">
        <v>0</v>
      </c>
      <c r="AD562" s="524">
        <v>0</v>
      </c>
      <c r="AE562" s="524">
        <v>2</v>
      </c>
      <c r="AF562" s="524">
        <v>0</v>
      </c>
      <c r="AG562" s="524">
        <v>25</v>
      </c>
      <c r="AH562" s="524">
        <v>1</v>
      </c>
      <c r="AI562" s="524">
        <v>0</v>
      </c>
      <c r="AJ562" s="395">
        <v>1</v>
      </c>
      <c r="AK562" s="395">
        <v>0</v>
      </c>
      <c r="AL562" s="395">
        <v>5</v>
      </c>
      <c r="AM562" s="395">
        <v>5</v>
      </c>
      <c r="AN562" s="395">
        <v>1</v>
      </c>
      <c r="AO562" s="525">
        <v>0</v>
      </c>
      <c r="AP562" s="396">
        <v>0</v>
      </c>
      <c r="AQ562" s="526">
        <v>36</v>
      </c>
      <c r="AR562" s="527">
        <v>36</v>
      </c>
      <c r="AS562" s="527">
        <v>36</v>
      </c>
      <c r="AT562" s="527">
        <v>0</v>
      </c>
      <c r="AU562" s="527">
        <v>10</v>
      </c>
      <c r="AV562" s="395">
        <v>1</v>
      </c>
      <c r="AW562" s="395">
        <v>5</v>
      </c>
      <c r="AX562" s="395">
        <v>33</v>
      </c>
      <c r="AY562" s="395">
        <v>2</v>
      </c>
      <c r="AZ562" s="395">
        <v>0</v>
      </c>
      <c r="BA562" s="422"/>
      <c r="BB562" s="422"/>
      <c r="BC562" s="422"/>
      <c r="BD562" s="422"/>
      <c r="BE562" s="422"/>
      <c r="BF562" s="422"/>
      <c r="BG562" s="422"/>
      <c r="BH562" s="422"/>
      <c r="BI562" s="423">
        <f t="shared" si="19"/>
        <v>36</v>
      </c>
      <c r="BJ562" s="422"/>
      <c r="BK562" s="422"/>
      <c r="BL562" s="422"/>
      <c r="BM562" s="422"/>
      <c r="BN562" s="422"/>
      <c r="BO562" s="528">
        <v>1.4491499999999999</v>
      </c>
      <c r="BP562" s="423">
        <f t="shared" si="20"/>
        <v>36</v>
      </c>
      <c r="BQ562" s="422"/>
      <c r="BR562" s="422"/>
      <c r="BS562" s="422"/>
      <c r="BT562" s="422"/>
      <c r="BU562" s="422"/>
      <c r="BV562" s="422"/>
      <c r="BW562" s="422"/>
      <c r="BX562" s="422"/>
      <c r="BY562" s="422"/>
      <c r="BZ562" s="422"/>
      <c r="CA562" s="422"/>
      <c r="CB562" s="422"/>
      <c r="CC562" s="422"/>
      <c r="CD562" s="422"/>
      <c r="CE562" s="422"/>
      <c r="CF562" s="422"/>
      <c r="CG562" s="547"/>
    </row>
    <row r="563" spans="1:85" ht="16.5" customHeight="1">
      <c r="A563" s="81">
        <v>559</v>
      </c>
      <c r="B563" s="86" t="s">
        <v>1900</v>
      </c>
      <c r="C563" s="88" t="s">
        <v>28</v>
      </c>
      <c r="D563" s="86" t="s">
        <v>2233</v>
      </c>
      <c r="E563" s="86" t="s">
        <v>1784</v>
      </c>
      <c r="F563" s="103" t="s">
        <v>724</v>
      </c>
      <c r="G563" s="104" t="s">
        <v>1901</v>
      </c>
      <c r="H563" s="104"/>
      <c r="I563" s="390" t="s">
        <v>26</v>
      </c>
      <c r="J563" s="390" t="s">
        <v>35</v>
      </c>
      <c r="K563" s="88" t="s">
        <v>5123</v>
      </c>
      <c r="L563" s="522">
        <v>3</v>
      </c>
      <c r="M563" s="367">
        <v>1</v>
      </c>
      <c r="N563" s="367">
        <v>1</v>
      </c>
      <c r="O563" s="523">
        <v>18</v>
      </c>
      <c r="P563" s="523">
        <v>0</v>
      </c>
      <c r="Q563" s="523">
        <v>1</v>
      </c>
      <c r="R563" s="523">
        <v>0</v>
      </c>
      <c r="S563" s="523">
        <v>0</v>
      </c>
      <c r="T563" s="523">
        <v>0</v>
      </c>
      <c r="U563" s="524">
        <v>2</v>
      </c>
      <c r="V563" s="524">
        <v>0</v>
      </c>
      <c r="W563" s="524">
        <v>0</v>
      </c>
      <c r="X563" s="524">
        <v>2</v>
      </c>
      <c r="Y563" s="524">
        <v>0</v>
      </c>
      <c r="Z563" s="524">
        <v>0</v>
      </c>
      <c r="AA563" s="524">
        <v>17</v>
      </c>
      <c r="AB563" s="524">
        <v>2</v>
      </c>
      <c r="AC563" s="524">
        <v>0</v>
      </c>
      <c r="AD563" s="524">
        <v>11</v>
      </c>
      <c r="AE563" s="524">
        <v>0</v>
      </c>
      <c r="AF563" s="524">
        <v>0</v>
      </c>
      <c r="AG563" s="524">
        <v>0</v>
      </c>
      <c r="AH563" s="524">
        <v>0</v>
      </c>
      <c r="AI563" s="524">
        <v>0</v>
      </c>
      <c r="AJ563" s="395">
        <v>1</v>
      </c>
      <c r="AK563" s="395">
        <v>0</v>
      </c>
      <c r="AL563" s="395">
        <v>9</v>
      </c>
      <c r="AM563" s="395">
        <v>8</v>
      </c>
      <c r="AN563" s="395">
        <v>1</v>
      </c>
      <c r="AO563" s="525">
        <v>0</v>
      </c>
      <c r="AP563" s="396">
        <v>0</v>
      </c>
      <c r="AQ563" s="526">
        <v>53</v>
      </c>
      <c r="AR563" s="527">
        <v>64</v>
      </c>
      <c r="AS563" s="527">
        <v>52</v>
      </c>
      <c r="AT563" s="527">
        <v>0</v>
      </c>
      <c r="AU563" s="527">
        <v>11</v>
      </c>
      <c r="AV563" s="395">
        <v>0</v>
      </c>
      <c r="AW563" s="395">
        <v>10</v>
      </c>
      <c r="AX563" s="395">
        <v>53</v>
      </c>
      <c r="AY563" s="395">
        <v>2</v>
      </c>
      <c r="AZ563" s="395">
        <v>0</v>
      </c>
      <c r="BA563" s="422"/>
      <c r="BB563" s="422"/>
      <c r="BC563" s="422"/>
      <c r="BD563" s="422"/>
      <c r="BE563" s="422"/>
      <c r="BF563" s="422"/>
      <c r="BG563" s="422"/>
      <c r="BH563" s="422"/>
      <c r="BI563" s="423">
        <f t="shared" si="19"/>
        <v>52</v>
      </c>
      <c r="BJ563" s="422"/>
      <c r="BK563" s="422"/>
      <c r="BL563" s="422"/>
      <c r="BM563" s="422"/>
      <c r="BN563" s="422"/>
      <c r="BO563" s="528">
        <v>2.4249999999999998</v>
      </c>
      <c r="BP563" s="423">
        <f t="shared" si="20"/>
        <v>52</v>
      </c>
      <c r="BQ563" s="422"/>
      <c r="BR563" s="422"/>
      <c r="BS563" s="422"/>
      <c r="BT563" s="422"/>
      <c r="BU563" s="422"/>
      <c r="BV563" s="422"/>
      <c r="BW563" s="422"/>
      <c r="BX563" s="422"/>
      <c r="BY563" s="422"/>
      <c r="BZ563" s="422"/>
      <c r="CA563" s="422"/>
      <c r="CB563" s="422"/>
      <c r="CC563" s="422"/>
      <c r="CD563" s="422"/>
      <c r="CE563" s="422"/>
      <c r="CF563" s="422"/>
      <c r="CG563" s="547"/>
    </row>
    <row r="564" spans="1:85" ht="16.5" customHeight="1">
      <c r="A564" s="80">
        <v>560</v>
      </c>
      <c r="B564" s="86" t="s">
        <v>1902</v>
      </c>
      <c r="C564" s="88" t="s">
        <v>28</v>
      </c>
      <c r="D564" s="86" t="s">
        <v>2233</v>
      </c>
      <c r="E564" s="86" t="s">
        <v>1784</v>
      </c>
      <c r="F564" s="105" t="s">
        <v>730</v>
      </c>
      <c r="G564" s="104" t="s">
        <v>1903</v>
      </c>
      <c r="H564" s="104"/>
      <c r="I564" s="390" t="s">
        <v>26</v>
      </c>
      <c r="J564" s="390" t="s">
        <v>35</v>
      </c>
      <c r="K564" s="88" t="s">
        <v>5123</v>
      </c>
      <c r="L564" s="522">
        <v>3</v>
      </c>
      <c r="M564" s="367">
        <v>1</v>
      </c>
      <c r="N564" s="367">
        <v>1</v>
      </c>
      <c r="O564" s="523">
        <v>19</v>
      </c>
      <c r="P564" s="523">
        <v>3</v>
      </c>
      <c r="Q564" s="523">
        <v>1</v>
      </c>
      <c r="R564" s="523">
        <v>1</v>
      </c>
      <c r="S564" s="523">
        <v>0</v>
      </c>
      <c r="T564" s="523">
        <v>0</v>
      </c>
      <c r="U564" s="524">
        <v>0</v>
      </c>
      <c r="V564" s="524">
        <v>0</v>
      </c>
      <c r="W564" s="524">
        <v>0</v>
      </c>
      <c r="X564" s="524">
        <v>0</v>
      </c>
      <c r="Y564" s="524">
        <v>0</v>
      </c>
      <c r="Z564" s="524">
        <v>0</v>
      </c>
      <c r="AA564" s="524">
        <v>7</v>
      </c>
      <c r="AB564" s="524">
        <v>1</v>
      </c>
      <c r="AC564" s="524">
        <v>0</v>
      </c>
      <c r="AD564" s="524">
        <v>11</v>
      </c>
      <c r="AE564" s="524">
        <v>4</v>
      </c>
      <c r="AF564" s="524">
        <v>0</v>
      </c>
      <c r="AG564" s="524">
        <v>21</v>
      </c>
      <c r="AH564" s="524">
        <v>1</v>
      </c>
      <c r="AI564" s="524">
        <v>0</v>
      </c>
      <c r="AJ564" s="395">
        <v>1</v>
      </c>
      <c r="AK564" s="395">
        <v>0</v>
      </c>
      <c r="AL564" s="395">
        <v>7</v>
      </c>
      <c r="AM564" s="395">
        <v>6</v>
      </c>
      <c r="AN564" s="395">
        <v>1</v>
      </c>
      <c r="AO564" s="525">
        <v>0</v>
      </c>
      <c r="AP564" s="396">
        <v>0</v>
      </c>
      <c r="AQ564" s="526">
        <v>38</v>
      </c>
      <c r="AR564" s="527">
        <v>44</v>
      </c>
      <c r="AS564" s="527">
        <v>38</v>
      </c>
      <c r="AT564" s="527">
        <v>0</v>
      </c>
      <c r="AU564" s="527">
        <v>7</v>
      </c>
      <c r="AV564" s="395">
        <v>0</v>
      </c>
      <c r="AW564" s="395">
        <v>6</v>
      </c>
      <c r="AX564" s="395">
        <v>38</v>
      </c>
      <c r="AY564" s="395">
        <v>2</v>
      </c>
      <c r="AZ564" s="395">
        <v>0</v>
      </c>
      <c r="BA564" s="422"/>
      <c r="BB564" s="422"/>
      <c r="BC564" s="422"/>
      <c r="BD564" s="422"/>
      <c r="BE564" s="422"/>
      <c r="BF564" s="422"/>
      <c r="BG564" s="422"/>
      <c r="BH564" s="422"/>
      <c r="BI564" s="423">
        <f t="shared" si="19"/>
        <v>38</v>
      </c>
      <c r="BJ564" s="422"/>
      <c r="BK564" s="422"/>
      <c r="BL564" s="422"/>
      <c r="BM564" s="422"/>
      <c r="BN564" s="422"/>
      <c r="BO564" s="528">
        <v>1.796</v>
      </c>
      <c r="BP564" s="423">
        <f t="shared" si="20"/>
        <v>38</v>
      </c>
      <c r="BQ564" s="422"/>
      <c r="BR564" s="422"/>
      <c r="BS564" s="422"/>
      <c r="BT564" s="422"/>
      <c r="BU564" s="422"/>
      <c r="BV564" s="422"/>
      <c r="BW564" s="422"/>
      <c r="BX564" s="422"/>
      <c r="BY564" s="422"/>
      <c r="BZ564" s="422"/>
      <c r="CA564" s="422"/>
      <c r="CB564" s="422"/>
      <c r="CC564" s="422"/>
      <c r="CD564" s="422"/>
      <c r="CE564" s="422"/>
      <c r="CF564" s="422"/>
      <c r="CG564" s="547"/>
    </row>
    <row r="565" spans="1:85" ht="16.5" customHeight="1">
      <c r="A565" s="80">
        <v>561</v>
      </c>
      <c r="B565" s="86" t="s">
        <v>1904</v>
      </c>
      <c r="C565" s="88" t="s">
        <v>28</v>
      </c>
      <c r="D565" s="86" t="s">
        <v>2233</v>
      </c>
      <c r="E565" s="86" t="s">
        <v>1784</v>
      </c>
      <c r="F565" s="106" t="s">
        <v>727</v>
      </c>
      <c r="G565" s="104" t="s">
        <v>1905</v>
      </c>
      <c r="H565" s="104"/>
      <c r="I565" s="390" t="s">
        <v>26</v>
      </c>
      <c r="J565" s="390" t="s">
        <v>35</v>
      </c>
      <c r="K565" s="88" t="s">
        <v>5123</v>
      </c>
      <c r="L565" s="522">
        <v>3</v>
      </c>
      <c r="M565" s="367">
        <v>1</v>
      </c>
      <c r="N565" s="367">
        <v>1</v>
      </c>
      <c r="O565" s="523">
        <v>7</v>
      </c>
      <c r="P565" s="523">
        <v>0</v>
      </c>
      <c r="Q565" s="523">
        <v>4</v>
      </c>
      <c r="R565" s="523">
        <v>11</v>
      </c>
      <c r="S565" s="523">
        <v>0</v>
      </c>
      <c r="T565" s="523">
        <v>0</v>
      </c>
      <c r="U565" s="524">
        <v>0</v>
      </c>
      <c r="V565" s="524">
        <v>0</v>
      </c>
      <c r="W565" s="524">
        <v>0</v>
      </c>
      <c r="X565" s="524">
        <v>0</v>
      </c>
      <c r="Y565" s="524">
        <v>0</v>
      </c>
      <c r="Z565" s="524">
        <v>0</v>
      </c>
      <c r="AA565" s="524">
        <v>2</v>
      </c>
      <c r="AB565" s="524">
        <v>0</v>
      </c>
      <c r="AC565" s="524">
        <v>0</v>
      </c>
      <c r="AD565" s="524">
        <v>20</v>
      </c>
      <c r="AE565" s="524">
        <v>1</v>
      </c>
      <c r="AF565" s="524">
        <v>0</v>
      </c>
      <c r="AG565" s="524">
        <v>12</v>
      </c>
      <c r="AH565" s="524">
        <v>0</v>
      </c>
      <c r="AI565" s="524">
        <v>0</v>
      </c>
      <c r="AJ565" s="395">
        <v>1</v>
      </c>
      <c r="AK565" s="395">
        <v>0</v>
      </c>
      <c r="AL565" s="395">
        <v>1</v>
      </c>
      <c r="AM565" s="395">
        <v>1</v>
      </c>
      <c r="AN565" s="395">
        <v>0</v>
      </c>
      <c r="AO565" s="525">
        <v>0</v>
      </c>
      <c r="AP565" s="396">
        <v>0</v>
      </c>
      <c r="AQ565" s="526">
        <v>4</v>
      </c>
      <c r="AR565" s="527">
        <v>4</v>
      </c>
      <c r="AS565" s="527">
        <v>4</v>
      </c>
      <c r="AT565" s="527">
        <v>0</v>
      </c>
      <c r="AU565" s="527">
        <v>4</v>
      </c>
      <c r="AV565" s="395">
        <v>0</v>
      </c>
      <c r="AW565" s="395">
        <v>2</v>
      </c>
      <c r="AX565" s="395">
        <v>4</v>
      </c>
      <c r="AY565" s="395">
        <v>2</v>
      </c>
      <c r="AZ565" s="395">
        <v>0</v>
      </c>
      <c r="BA565" s="422"/>
      <c r="BB565" s="422"/>
      <c r="BC565" s="422"/>
      <c r="BD565" s="422"/>
      <c r="BE565" s="422"/>
      <c r="BF565" s="422"/>
      <c r="BG565" s="422"/>
      <c r="BH565" s="422"/>
      <c r="BI565" s="423">
        <f t="shared" si="19"/>
        <v>4</v>
      </c>
      <c r="BJ565" s="422"/>
      <c r="BK565" s="422"/>
      <c r="BL565" s="422"/>
      <c r="BM565" s="422"/>
      <c r="BN565" s="422"/>
      <c r="BO565" s="528">
        <v>0</v>
      </c>
      <c r="BP565" s="423">
        <f t="shared" si="20"/>
        <v>4</v>
      </c>
      <c r="BQ565" s="422"/>
      <c r="BR565" s="422"/>
      <c r="BS565" s="422"/>
      <c r="BT565" s="422"/>
      <c r="BU565" s="422"/>
      <c r="BV565" s="422"/>
      <c r="BW565" s="422"/>
      <c r="BX565" s="422"/>
      <c r="BY565" s="422"/>
      <c r="BZ565" s="422"/>
      <c r="CA565" s="422"/>
      <c r="CB565" s="422"/>
      <c r="CC565" s="422"/>
      <c r="CD565" s="422"/>
      <c r="CE565" s="422"/>
      <c r="CF565" s="422"/>
      <c r="CG565" s="547"/>
    </row>
    <row r="566" spans="1:85" ht="16.5" customHeight="1">
      <c r="A566" s="81">
        <v>562</v>
      </c>
      <c r="B566" s="86" t="s">
        <v>1906</v>
      </c>
      <c r="C566" s="88" t="s">
        <v>28</v>
      </c>
      <c r="D566" s="86" t="s">
        <v>2233</v>
      </c>
      <c r="E566" s="86" t="s">
        <v>1784</v>
      </c>
      <c r="F566" s="106" t="s">
        <v>727</v>
      </c>
      <c r="G566" s="104" t="s">
        <v>1907</v>
      </c>
      <c r="H566" s="104"/>
      <c r="I566" s="390" t="s">
        <v>26</v>
      </c>
      <c r="J566" s="390" t="s">
        <v>35</v>
      </c>
      <c r="K566" s="88" t="s">
        <v>5123</v>
      </c>
      <c r="L566" s="522">
        <v>3</v>
      </c>
      <c r="M566" s="367">
        <v>1</v>
      </c>
      <c r="N566" s="367">
        <v>1</v>
      </c>
      <c r="O566" s="523">
        <v>8</v>
      </c>
      <c r="P566" s="523">
        <v>3</v>
      </c>
      <c r="Q566" s="523">
        <v>1</v>
      </c>
      <c r="R566" s="523">
        <v>0</v>
      </c>
      <c r="S566" s="523">
        <v>0</v>
      </c>
      <c r="T566" s="523">
        <v>0</v>
      </c>
      <c r="U566" s="524">
        <v>0</v>
      </c>
      <c r="V566" s="524">
        <v>0</v>
      </c>
      <c r="W566" s="524">
        <v>0</v>
      </c>
      <c r="X566" s="524">
        <v>0</v>
      </c>
      <c r="Y566" s="524">
        <v>0</v>
      </c>
      <c r="Z566" s="524">
        <v>0</v>
      </c>
      <c r="AA566" s="524">
        <v>9</v>
      </c>
      <c r="AB566" s="524">
        <v>2</v>
      </c>
      <c r="AC566" s="524">
        <v>0</v>
      </c>
      <c r="AD566" s="524">
        <v>8</v>
      </c>
      <c r="AE566" s="524">
        <v>3</v>
      </c>
      <c r="AF566" s="524">
        <v>0</v>
      </c>
      <c r="AG566" s="524">
        <v>0</v>
      </c>
      <c r="AH566" s="524">
        <v>0</v>
      </c>
      <c r="AI566" s="524">
        <v>0</v>
      </c>
      <c r="AJ566" s="395">
        <v>1</v>
      </c>
      <c r="AK566" s="395">
        <v>0</v>
      </c>
      <c r="AL566" s="395">
        <v>11</v>
      </c>
      <c r="AM566" s="395">
        <v>11</v>
      </c>
      <c r="AN566" s="395">
        <v>0</v>
      </c>
      <c r="AO566" s="525">
        <v>0</v>
      </c>
      <c r="AP566" s="396">
        <v>0</v>
      </c>
      <c r="AQ566" s="526">
        <v>29</v>
      </c>
      <c r="AR566" s="527">
        <v>29</v>
      </c>
      <c r="AS566" s="527">
        <v>29</v>
      </c>
      <c r="AT566" s="527">
        <v>0</v>
      </c>
      <c r="AU566" s="527">
        <v>7</v>
      </c>
      <c r="AV566" s="395">
        <v>0</v>
      </c>
      <c r="AW566" s="395">
        <v>8</v>
      </c>
      <c r="AX566" s="395">
        <v>30</v>
      </c>
      <c r="AY566" s="395">
        <v>2</v>
      </c>
      <c r="AZ566" s="395">
        <v>0</v>
      </c>
      <c r="BA566" s="422"/>
      <c r="BB566" s="422"/>
      <c r="BC566" s="422"/>
      <c r="BD566" s="422"/>
      <c r="BE566" s="422"/>
      <c r="BF566" s="422"/>
      <c r="BG566" s="422"/>
      <c r="BH566" s="422"/>
      <c r="BI566" s="423">
        <f t="shared" si="19"/>
        <v>29</v>
      </c>
      <c r="BJ566" s="422"/>
      <c r="BK566" s="422"/>
      <c r="BL566" s="422"/>
      <c r="BM566" s="422"/>
      <c r="BN566" s="422"/>
      <c r="BO566" s="528">
        <v>1.1499999999999999</v>
      </c>
      <c r="BP566" s="423">
        <f t="shared" si="20"/>
        <v>29</v>
      </c>
      <c r="BQ566" s="422"/>
      <c r="BR566" s="422"/>
      <c r="BS566" s="422"/>
      <c r="BT566" s="422"/>
      <c r="BU566" s="422"/>
      <c r="BV566" s="422"/>
      <c r="BW566" s="422"/>
      <c r="BX566" s="422"/>
      <c r="BY566" s="422"/>
      <c r="BZ566" s="422"/>
      <c r="CA566" s="422"/>
      <c r="CB566" s="422"/>
      <c r="CC566" s="422"/>
      <c r="CD566" s="422"/>
      <c r="CE566" s="422"/>
      <c r="CF566" s="422"/>
      <c r="CG566" s="547"/>
    </row>
    <row r="567" spans="1:85" ht="16.5" customHeight="1">
      <c r="A567" s="80">
        <v>563</v>
      </c>
      <c r="B567" s="86" t="s">
        <v>1908</v>
      </c>
      <c r="C567" s="88" t="s">
        <v>28</v>
      </c>
      <c r="D567" s="86" t="s">
        <v>2233</v>
      </c>
      <c r="E567" s="86" t="s">
        <v>1784</v>
      </c>
      <c r="F567" s="105" t="s">
        <v>730</v>
      </c>
      <c r="G567" s="104" t="s">
        <v>1909</v>
      </c>
      <c r="H567" s="104"/>
      <c r="I567" s="390" t="s">
        <v>26</v>
      </c>
      <c r="J567" s="390" t="s">
        <v>35</v>
      </c>
      <c r="K567" s="88" t="s">
        <v>5123</v>
      </c>
      <c r="L567" s="522">
        <v>3</v>
      </c>
      <c r="M567" s="367">
        <v>1</v>
      </c>
      <c r="N567" s="367">
        <v>1</v>
      </c>
      <c r="O567" s="523">
        <v>23</v>
      </c>
      <c r="P567" s="523">
        <v>0</v>
      </c>
      <c r="Q567" s="523">
        <v>2</v>
      </c>
      <c r="R567" s="523">
        <v>2</v>
      </c>
      <c r="S567" s="523">
        <v>0</v>
      </c>
      <c r="T567" s="523">
        <v>0</v>
      </c>
      <c r="U567" s="524">
        <v>2</v>
      </c>
      <c r="V567" s="524">
        <v>0</v>
      </c>
      <c r="W567" s="524">
        <v>0</v>
      </c>
      <c r="X567" s="524">
        <v>2</v>
      </c>
      <c r="Y567" s="524">
        <v>0</v>
      </c>
      <c r="Z567" s="524">
        <v>0</v>
      </c>
      <c r="AA567" s="524">
        <v>11</v>
      </c>
      <c r="AB567" s="524">
        <v>1</v>
      </c>
      <c r="AC567" s="524">
        <v>0</v>
      </c>
      <c r="AD567" s="524">
        <v>38</v>
      </c>
      <c r="AE567" s="524">
        <v>0</v>
      </c>
      <c r="AF567" s="524">
        <v>0</v>
      </c>
      <c r="AG567" s="524">
        <v>0</v>
      </c>
      <c r="AH567" s="524">
        <v>0</v>
      </c>
      <c r="AI567" s="524">
        <v>0</v>
      </c>
      <c r="AJ567" s="395">
        <v>1</v>
      </c>
      <c r="AK567" s="395">
        <v>0</v>
      </c>
      <c r="AL567" s="395">
        <v>9</v>
      </c>
      <c r="AM567" s="395">
        <v>8</v>
      </c>
      <c r="AN567" s="395">
        <v>1</v>
      </c>
      <c r="AO567" s="525">
        <v>0</v>
      </c>
      <c r="AP567" s="396">
        <v>0</v>
      </c>
      <c r="AQ567" s="526">
        <v>50</v>
      </c>
      <c r="AR567" s="527">
        <v>56</v>
      </c>
      <c r="AS567" s="527">
        <v>46</v>
      </c>
      <c r="AT567" s="527">
        <v>4</v>
      </c>
      <c r="AU567" s="527">
        <v>9</v>
      </c>
      <c r="AV567" s="395">
        <v>0</v>
      </c>
      <c r="AW567" s="395">
        <v>10</v>
      </c>
      <c r="AX567" s="395">
        <v>50</v>
      </c>
      <c r="AY567" s="395">
        <v>2</v>
      </c>
      <c r="AZ567" s="395">
        <v>0</v>
      </c>
      <c r="BA567" s="422"/>
      <c r="BB567" s="422"/>
      <c r="BC567" s="422"/>
      <c r="BD567" s="422"/>
      <c r="BE567" s="422"/>
      <c r="BF567" s="422"/>
      <c r="BG567" s="422"/>
      <c r="BH567" s="422"/>
      <c r="BI567" s="423">
        <f t="shared" si="19"/>
        <v>46</v>
      </c>
      <c r="BJ567" s="422"/>
      <c r="BK567" s="422"/>
      <c r="BL567" s="422"/>
      <c r="BM567" s="422"/>
      <c r="BN567" s="422"/>
      <c r="BO567" s="528">
        <v>0.38635999999999998</v>
      </c>
      <c r="BP567" s="423">
        <f t="shared" si="20"/>
        <v>46</v>
      </c>
      <c r="BQ567" s="422"/>
      <c r="BR567" s="422"/>
      <c r="BS567" s="422"/>
      <c r="BT567" s="422"/>
      <c r="BU567" s="422"/>
      <c r="BV567" s="422"/>
      <c r="BW567" s="422"/>
      <c r="BX567" s="422"/>
      <c r="BY567" s="422"/>
      <c r="BZ567" s="422"/>
      <c r="CA567" s="422"/>
      <c r="CB567" s="422"/>
      <c r="CC567" s="422"/>
      <c r="CD567" s="422"/>
      <c r="CE567" s="422"/>
      <c r="CF567" s="422"/>
      <c r="CG567" s="547"/>
    </row>
    <row r="568" spans="1:85" ht="16.5" customHeight="1">
      <c r="A568" s="80">
        <v>564</v>
      </c>
      <c r="B568" s="86" t="s">
        <v>1910</v>
      </c>
      <c r="C568" s="88" t="s">
        <v>28</v>
      </c>
      <c r="D568" s="86" t="s">
        <v>2233</v>
      </c>
      <c r="E568" s="86" t="s">
        <v>1784</v>
      </c>
      <c r="F568" s="106" t="s">
        <v>727</v>
      </c>
      <c r="G568" s="104" t="s">
        <v>1911</v>
      </c>
      <c r="H568" s="104"/>
      <c r="I568" s="390" t="s">
        <v>26</v>
      </c>
      <c r="J568" s="391" t="s">
        <v>35</v>
      </c>
      <c r="K568" s="88" t="s">
        <v>5123</v>
      </c>
      <c r="L568" s="522">
        <v>3</v>
      </c>
      <c r="M568" s="367">
        <v>1</v>
      </c>
      <c r="N568" s="367">
        <v>1</v>
      </c>
      <c r="O568" s="523">
        <v>25</v>
      </c>
      <c r="P568" s="523">
        <v>0</v>
      </c>
      <c r="Q568" s="523">
        <v>1</v>
      </c>
      <c r="R568" s="523">
        <v>1</v>
      </c>
      <c r="S568" s="523">
        <v>0</v>
      </c>
      <c r="T568" s="523">
        <v>0</v>
      </c>
      <c r="U568" s="524">
        <v>0</v>
      </c>
      <c r="V568" s="524">
        <v>0</v>
      </c>
      <c r="W568" s="524">
        <v>0</v>
      </c>
      <c r="X568" s="524">
        <v>0</v>
      </c>
      <c r="Y568" s="524">
        <v>0</v>
      </c>
      <c r="Z568" s="524">
        <v>0</v>
      </c>
      <c r="AA568" s="524">
        <v>34</v>
      </c>
      <c r="AB568" s="524">
        <v>1</v>
      </c>
      <c r="AC568" s="524">
        <v>0</v>
      </c>
      <c r="AD568" s="524">
        <v>6</v>
      </c>
      <c r="AE568" s="524">
        <v>0</v>
      </c>
      <c r="AF568" s="524">
        <v>0</v>
      </c>
      <c r="AG568" s="524">
        <v>6</v>
      </c>
      <c r="AH568" s="524">
        <v>0</v>
      </c>
      <c r="AI568" s="524">
        <v>0</v>
      </c>
      <c r="AJ568" s="395">
        <v>1</v>
      </c>
      <c r="AK568" s="395">
        <v>0</v>
      </c>
      <c r="AL568" s="395">
        <v>12</v>
      </c>
      <c r="AM568" s="395">
        <v>10</v>
      </c>
      <c r="AN568" s="395">
        <v>3</v>
      </c>
      <c r="AO568" s="525">
        <v>0</v>
      </c>
      <c r="AP568" s="396">
        <v>3</v>
      </c>
      <c r="AQ568" s="526">
        <v>52</v>
      </c>
      <c r="AR568" s="527">
        <v>52</v>
      </c>
      <c r="AS568" s="527">
        <v>52</v>
      </c>
      <c r="AT568" s="527">
        <v>3</v>
      </c>
      <c r="AU568" s="527">
        <v>7</v>
      </c>
      <c r="AV568" s="395">
        <v>0</v>
      </c>
      <c r="AW568" s="395">
        <v>11</v>
      </c>
      <c r="AX568" s="395">
        <v>56</v>
      </c>
      <c r="AY568" s="395">
        <v>2</v>
      </c>
      <c r="AZ568" s="395">
        <v>0</v>
      </c>
      <c r="BA568" s="422"/>
      <c r="BB568" s="422"/>
      <c r="BC568" s="422"/>
      <c r="BD568" s="422"/>
      <c r="BE568" s="422"/>
      <c r="BF568" s="422"/>
      <c r="BG568" s="422"/>
      <c r="BH568" s="422"/>
      <c r="BI568" s="423">
        <f t="shared" si="19"/>
        <v>52</v>
      </c>
      <c r="BJ568" s="422"/>
      <c r="BK568" s="422"/>
      <c r="BL568" s="422"/>
      <c r="BM568" s="422"/>
      <c r="BN568" s="422"/>
      <c r="BO568" s="528">
        <v>1.04</v>
      </c>
      <c r="BP568" s="423">
        <f t="shared" si="20"/>
        <v>52</v>
      </c>
      <c r="BQ568" s="422"/>
      <c r="BR568" s="422"/>
      <c r="BS568" s="422"/>
      <c r="BT568" s="422"/>
      <c r="BU568" s="422"/>
      <c r="BV568" s="422"/>
      <c r="BW568" s="422"/>
      <c r="BX568" s="422"/>
      <c r="BY568" s="422"/>
      <c r="BZ568" s="422"/>
      <c r="CA568" s="422"/>
      <c r="CB568" s="422"/>
      <c r="CC568" s="422"/>
      <c r="CD568" s="422"/>
      <c r="CE568" s="422"/>
      <c r="CF568" s="422"/>
      <c r="CG568" s="547"/>
    </row>
    <row r="569" spans="1:85" ht="16.5" customHeight="1">
      <c r="A569" s="81">
        <v>565</v>
      </c>
      <c r="B569" s="86" t="s">
        <v>1912</v>
      </c>
      <c r="C569" s="88" t="s">
        <v>28</v>
      </c>
      <c r="D569" s="86" t="s">
        <v>2233</v>
      </c>
      <c r="E569" s="86" t="s">
        <v>1784</v>
      </c>
      <c r="F569" s="106" t="s">
        <v>727</v>
      </c>
      <c r="G569" s="104" t="s">
        <v>1913</v>
      </c>
      <c r="H569" s="104"/>
      <c r="I569" s="390" t="s">
        <v>26</v>
      </c>
      <c r="J569" s="390"/>
      <c r="K569" s="88" t="s">
        <v>5123</v>
      </c>
      <c r="L569" s="522">
        <v>2</v>
      </c>
      <c r="M569" s="367">
        <v>1</v>
      </c>
      <c r="N569" s="367">
        <v>1</v>
      </c>
      <c r="O569" s="523">
        <v>16</v>
      </c>
      <c r="P569" s="523">
        <v>0</v>
      </c>
      <c r="Q569" s="523">
        <v>1</v>
      </c>
      <c r="R569" s="523">
        <v>1</v>
      </c>
      <c r="S569" s="523">
        <v>0</v>
      </c>
      <c r="T569" s="523">
        <v>0</v>
      </c>
      <c r="U569" s="524">
        <v>2</v>
      </c>
      <c r="V569" s="524">
        <v>0</v>
      </c>
      <c r="W569" s="524">
        <v>0</v>
      </c>
      <c r="X569" s="524">
        <v>2</v>
      </c>
      <c r="Y569" s="524">
        <v>0</v>
      </c>
      <c r="Z569" s="524">
        <v>0</v>
      </c>
      <c r="AA569" s="524">
        <v>20</v>
      </c>
      <c r="AB569" s="524">
        <v>0</v>
      </c>
      <c r="AC569" s="524">
        <v>0</v>
      </c>
      <c r="AD569" s="524">
        <v>7</v>
      </c>
      <c r="AE569" s="524">
        <v>1</v>
      </c>
      <c r="AF569" s="524">
        <v>0</v>
      </c>
      <c r="AG569" s="524">
        <v>0</v>
      </c>
      <c r="AH569" s="524">
        <v>0</v>
      </c>
      <c r="AI569" s="524">
        <v>0</v>
      </c>
      <c r="AJ569" s="395">
        <v>1</v>
      </c>
      <c r="AK569" s="395">
        <v>0</v>
      </c>
      <c r="AL569" s="395">
        <v>7</v>
      </c>
      <c r="AM569" s="395">
        <v>7</v>
      </c>
      <c r="AN569" s="395">
        <v>1</v>
      </c>
      <c r="AO569" s="525">
        <v>0</v>
      </c>
      <c r="AP569" s="396">
        <v>0</v>
      </c>
      <c r="AQ569" s="526">
        <v>28</v>
      </c>
      <c r="AR569" s="527">
        <v>24</v>
      </c>
      <c r="AS569" s="527">
        <v>24</v>
      </c>
      <c r="AT569" s="527">
        <v>4</v>
      </c>
      <c r="AU569" s="527">
        <v>6</v>
      </c>
      <c r="AV569" s="395">
        <v>1</v>
      </c>
      <c r="AW569" s="395">
        <v>4</v>
      </c>
      <c r="AX569" s="395">
        <v>29</v>
      </c>
      <c r="AY569" s="395">
        <v>2</v>
      </c>
      <c r="AZ569" s="395">
        <v>0</v>
      </c>
      <c r="BA569" s="422"/>
      <c r="BB569" s="422"/>
      <c r="BC569" s="422"/>
      <c r="BD569" s="422"/>
      <c r="BE569" s="422"/>
      <c r="BF569" s="422"/>
      <c r="BG569" s="422"/>
      <c r="BH569" s="422"/>
      <c r="BI569" s="423">
        <f t="shared" si="19"/>
        <v>24</v>
      </c>
      <c r="BJ569" s="422"/>
      <c r="BK569" s="422"/>
      <c r="BL569" s="422"/>
      <c r="BM569" s="422"/>
      <c r="BN569" s="422"/>
      <c r="BO569" s="528">
        <v>2.4180000000000001</v>
      </c>
      <c r="BP569" s="423">
        <f t="shared" si="20"/>
        <v>24</v>
      </c>
      <c r="BQ569" s="422"/>
      <c r="BR569" s="422"/>
      <c r="BS569" s="422"/>
      <c r="BT569" s="422"/>
      <c r="BU569" s="422"/>
      <c r="BV569" s="422"/>
      <c r="BW569" s="422"/>
      <c r="BX569" s="422"/>
      <c r="BY569" s="422"/>
      <c r="BZ569" s="422"/>
      <c r="CA569" s="422"/>
      <c r="CB569" s="422"/>
      <c r="CC569" s="422"/>
      <c r="CD569" s="422"/>
      <c r="CE569" s="422"/>
      <c r="CF569" s="422"/>
      <c r="CG569" s="547"/>
    </row>
    <row r="570" spans="1:85" ht="16.5" customHeight="1">
      <c r="A570" s="80">
        <v>566</v>
      </c>
      <c r="B570" s="86" t="s">
        <v>1914</v>
      </c>
      <c r="C570" s="88" t="s">
        <v>28</v>
      </c>
      <c r="D570" s="86" t="s">
        <v>2233</v>
      </c>
      <c r="E570" s="86" t="s">
        <v>1784</v>
      </c>
      <c r="F570" s="105" t="s">
        <v>730</v>
      </c>
      <c r="G570" s="104" t="s">
        <v>1915</v>
      </c>
      <c r="H570" s="104"/>
      <c r="I570" s="390" t="s">
        <v>26</v>
      </c>
      <c r="J570" s="390"/>
      <c r="K570" s="88" t="s">
        <v>5123</v>
      </c>
      <c r="L570" s="522">
        <v>2</v>
      </c>
      <c r="M570" s="367">
        <v>1</v>
      </c>
      <c r="N570" s="367">
        <v>1</v>
      </c>
      <c r="O570" s="523">
        <v>13</v>
      </c>
      <c r="P570" s="523">
        <v>1</v>
      </c>
      <c r="Q570" s="523">
        <v>1</v>
      </c>
      <c r="R570" s="523">
        <v>0</v>
      </c>
      <c r="S570" s="523">
        <v>0</v>
      </c>
      <c r="T570" s="523">
        <v>0</v>
      </c>
      <c r="U570" s="524">
        <v>2</v>
      </c>
      <c r="V570" s="524">
        <v>0</v>
      </c>
      <c r="W570" s="524">
        <v>0</v>
      </c>
      <c r="X570" s="524">
        <v>2</v>
      </c>
      <c r="Y570" s="524">
        <v>0</v>
      </c>
      <c r="Z570" s="524">
        <v>0</v>
      </c>
      <c r="AA570" s="524">
        <v>9</v>
      </c>
      <c r="AB570" s="524">
        <v>3</v>
      </c>
      <c r="AC570" s="524">
        <v>0</v>
      </c>
      <c r="AD570" s="524">
        <v>14</v>
      </c>
      <c r="AE570" s="524">
        <v>2</v>
      </c>
      <c r="AF570" s="524">
        <v>0</v>
      </c>
      <c r="AG570" s="524">
        <v>0</v>
      </c>
      <c r="AH570" s="524">
        <v>0</v>
      </c>
      <c r="AI570" s="524">
        <v>0</v>
      </c>
      <c r="AJ570" s="395">
        <v>1</v>
      </c>
      <c r="AK570" s="395">
        <v>0</v>
      </c>
      <c r="AL570" s="395">
        <v>5</v>
      </c>
      <c r="AM570" s="395">
        <v>5</v>
      </c>
      <c r="AN570" s="395">
        <v>0</v>
      </c>
      <c r="AO570" s="525">
        <v>0</v>
      </c>
      <c r="AP570" s="396">
        <v>0</v>
      </c>
      <c r="AQ570" s="526">
        <v>34</v>
      </c>
      <c r="AR570" s="527">
        <v>34</v>
      </c>
      <c r="AS570" s="527">
        <v>34</v>
      </c>
      <c r="AT570" s="527">
        <v>0</v>
      </c>
      <c r="AU570" s="527">
        <v>9</v>
      </c>
      <c r="AV570" s="395">
        <v>0</v>
      </c>
      <c r="AW570" s="395">
        <v>6</v>
      </c>
      <c r="AX570" s="395">
        <v>34</v>
      </c>
      <c r="AY570" s="395">
        <v>2</v>
      </c>
      <c r="AZ570" s="395">
        <v>0</v>
      </c>
      <c r="BA570" s="422"/>
      <c r="BB570" s="422"/>
      <c r="BC570" s="422"/>
      <c r="BD570" s="422"/>
      <c r="BE570" s="422"/>
      <c r="BF570" s="422"/>
      <c r="BG570" s="422"/>
      <c r="BH570" s="422"/>
      <c r="BI570" s="423">
        <f t="shared" si="19"/>
        <v>34</v>
      </c>
      <c r="BJ570" s="422"/>
      <c r="BK570" s="422"/>
      <c r="BL570" s="422"/>
      <c r="BM570" s="422"/>
      <c r="BN570" s="422"/>
      <c r="BO570" s="528">
        <v>1.7544999999999999</v>
      </c>
      <c r="BP570" s="423">
        <f t="shared" si="20"/>
        <v>34</v>
      </c>
      <c r="BQ570" s="422"/>
      <c r="BR570" s="422"/>
      <c r="BS570" s="422"/>
      <c r="BT570" s="422"/>
      <c r="BU570" s="422"/>
      <c r="BV570" s="422"/>
      <c r="BW570" s="422"/>
      <c r="BX570" s="422"/>
      <c r="BY570" s="422"/>
      <c r="BZ570" s="422"/>
      <c r="CA570" s="422"/>
      <c r="CB570" s="422"/>
      <c r="CC570" s="422"/>
      <c r="CD570" s="422"/>
      <c r="CE570" s="422"/>
      <c r="CF570" s="422"/>
      <c r="CG570" s="547"/>
    </row>
    <row r="571" spans="1:85" ht="16.5" customHeight="1">
      <c r="A571" s="80">
        <v>567</v>
      </c>
      <c r="B571" s="86" t="s">
        <v>1916</v>
      </c>
      <c r="C571" s="88" t="s">
        <v>28</v>
      </c>
      <c r="D571" s="86" t="s">
        <v>2233</v>
      </c>
      <c r="E571" s="86" t="s">
        <v>1784</v>
      </c>
      <c r="F571" s="106" t="s">
        <v>727</v>
      </c>
      <c r="G571" s="104" t="s">
        <v>1917</v>
      </c>
      <c r="H571" s="104"/>
      <c r="I571" s="390" t="s">
        <v>26</v>
      </c>
      <c r="J571" s="390" t="s">
        <v>35</v>
      </c>
      <c r="K571" s="88" t="s">
        <v>5123</v>
      </c>
      <c r="L571" s="522">
        <v>3</v>
      </c>
      <c r="M571" s="367">
        <v>1</v>
      </c>
      <c r="N571" s="367">
        <v>1</v>
      </c>
      <c r="O571" s="523">
        <v>13</v>
      </c>
      <c r="P571" s="523">
        <v>2</v>
      </c>
      <c r="Q571" s="523">
        <v>1</v>
      </c>
      <c r="R571" s="523">
        <v>3</v>
      </c>
      <c r="S571" s="523">
        <v>0</v>
      </c>
      <c r="T571" s="523">
        <v>0</v>
      </c>
      <c r="U571" s="524">
        <v>0</v>
      </c>
      <c r="V571" s="524">
        <v>0</v>
      </c>
      <c r="W571" s="524">
        <v>0</v>
      </c>
      <c r="X571" s="524">
        <v>0</v>
      </c>
      <c r="Y571" s="524">
        <v>0</v>
      </c>
      <c r="Z571" s="524">
        <v>0</v>
      </c>
      <c r="AA571" s="524">
        <v>7</v>
      </c>
      <c r="AB571" s="524">
        <v>0</v>
      </c>
      <c r="AC571" s="524">
        <v>0</v>
      </c>
      <c r="AD571" s="524">
        <v>29</v>
      </c>
      <c r="AE571" s="524">
        <v>4</v>
      </c>
      <c r="AF571" s="524">
        <v>0</v>
      </c>
      <c r="AG571" s="524">
        <v>0</v>
      </c>
      <c r="AH571" s="524">
        <v>0</v>
      </c>
      <c r="AI571" s="524">
        <v>0</v>
      </c>
      <c r="AJ571" s="395">
        <v>1</v>
      </c>
      <c r="AK571" s="395">
        <v>0</v>
      </c>
      <c r="AL571" s="395">
        <v>13</v>
      </c>
      <c r="AM571" s="395">
        <v>13</v>
      </c>
      <c r="AN571" s="395">
        <v>0</v>
      </c>
      <c r="AO571" s="525">
        <v>0</v>
      </c>
      <c r="AP571" s="396">
        <v>0</v>
      </c>
      <c r="AQ571" s="526">
        <v>60</v>
      </c>
      <c r="AR571" s="527">
        <v>60</v>
      </c>
      <c r="AS571" s="527">
        <v>60</v>
      </c>
      <c r="AT571" s="527">
        <v>0</v>
      </c>
      <c r="AU571" s="527">
        <v>10</v>
      </c>
      <c r="AV571" s="395">
        <v>1</v>
      </c>
      <c r="AW571" s="395">
        <v>13</v>
      </c>
      <c r="AX571" s="395">
        <v>60</v>
      </c>
      <c r="AY571" s="395">
        <v>2</v>
      </c>
      <c r="AZ571" s="395">
        <v>0</v>
      </c>
      <c r="BA571" s="422"/>
      <c r="BB571" s="422"/>
      <c r="BC571" s="422"/>
      <c r="BD571" s="422"/>
      <c r="BE571" s="422"/>
      <c r="BF571" s="422"/>
      <c r="BG571" s="422"/>
      <c r="BH571" s="422"/>
      <c r="BI571" s="423">
        <f t="shared" si="19"/>
        <v>60</v>
      </c>
      <c r="BJ571" s="422"/>
      <c r="BK571" s="422"/>
      <c r="BL571" s="422"/>
      <c r="BM571" s="422"/>
      <c r="BN571" s="422"/>
      <c r="BO571" s="528">
        <v>1.05</v>
      </c>
      <c r="BP571" s="423">
        <f t="shared" si="20"/>
        <v>60</v>
      </c>
      <c r="BQ571" s="422"/>
      <c r="BR571" s="422"/>
      <c r="BS571" s="422"/>
      <c r="BT571" s="422"/>
      <c r="BU571" s="422"/>
      <c r="BV571" s="422"/>
      <c r="BW571" s="422"/>
      <c r="BX571" s="422"/>
      <c r="BY571" s="422"/>
      <c r="BZ571" s="422"/>
      <c r="CA571" s="422"/>
      <c r="CB571" s="422"/>
      <c r="CC571" s="422"/>
      <c r="CD571" s="422"/>
      <c r="CE571" s="422"/>
      <c r="CF571" s="422"/>
      <c r="CG571" s="547"/>
    </row>
    <row r="572" spans="1:85" ht="16.5" customHeight="1">
      <c r="A572" s="81">
        <v>568</v>
      </c>
      <c r="B572" s="86" t="s">
        <v>1918</v>
      </c>
      <c r="C572" s="88" t="s">
        <v>28</v>
      </c>
      <c r="D572" s="86" t="s">
        <v>2233</v>
      </c>
      <c r="E572" s="86" t="s">
        <v>1784</v>
      </c>
      <c r="F572" s="106" t="s">
        <v>727</v>
      </c>
      <c r="G572" s="104" t="s">
        <v>1919</v>
      </c>
      <c r="H572" s="104"/>
      <c r="I572" s="390" t="s">
        <v>2353</v>
      </c>
      <c r="J572" s="390"/>
      <c r="K572" s="88" t="s">
        <v>5123</v>
      </c>
      <c r="L572" s="522">
        <v>2</v>
      </c>
      <c r="M572" s="367">
        <v>1</v>
      </c>
      <c r="N572" s="367">
        <v>1</v>
      </c>
      <c r="O572" s="523">
        <v>10</v>
      </c>
      <c r="P572" s="523">
        <v>0</v>
      </c>
      <c r="Q572" s="523">
        <v>1</v>
      </c>
      <c r="R572" s="523">
        <v>0</v>
      </c>
      <c r="S572" s="523">
        <v>0</v>
      </c>
      <c r="T572" s="523">
        <v>0</v>
      </c>
      <c r="U572" s="524">
        <v>0</v>
      </c>
      <c r="V572" s="524">
        <v>0</v>
      </c>
      <c r="W572" s="524">
        <v>0</v>
      </c>
      <c r="X572" s="524">
        <v>0</v>
      </c>
      <c r="Y572" s="524">
        <v>0</v>
      </c>
      <c r="Z572" s="524">
        <v>0</v>
      </c>
      <c r="AA572" s="524">
        <v>8</v>
      </c>
      <c r="AB572" s="524">
        <v>1</v>
      </c>
      <c r="AC572" s="524">
        <v>0</v>
      </c>
      <c r="AD572" s="524">
        <v>7</v>
      </c>
      <c r="AE572" s="524">
        <v>0</v>
      </c>
      <c r="AF572" s="524">
        <v>0</v>
      </c>
      <c r="AG572" s="524">
        <v>0</v>
      </c>
      <c r="AH572" s="524">
        <v>0</v>
      </c>
      <c r="AI572" s="524">
        <v>0</v>
      </c>
      <c r="AJ572" s="395">
        <v>1</v>
      </c>
      <c r="AK572" s="395">
        <v>0</v>
      </c>
      <c r="AL572" s="395">
        <v>4</v>
      </c>
      <c r="AM572" s="395">
        <v>3</v>
      </c>
      <c r="AN572" s="395">
        <v>3</v>
      </c>
      <c r="AO572" s="525">
        <v>0</v>
      </c>
      <c r="AP572" s="396">
        <v>0</v>
      </c>
      <c r="AQ572" s="526">
        <v>16</v>
      </c>
      <c r="AR572" s="527">
        <v>15</v>
      </c>
      <c r="AS572" s="527">
        <v>16</v>
      </c>
      <c r="AT572" s="527">
        <v>0</v>
      </c>
      <c r="AU572" s="527">
        <v>5</v>
      </c>
      <c r="AV572" s="395">
        <v>0</v>
      </c>
      <c r="AW572" s="395">
        <v>5</v>
      </c>
      <c r="AX572" s="395">
        <v>16</v>
      </c>
      <c r="AY572" s="395">
        <v>2</v>
      </c>
      <c r="AZ572" s="395">
        <v>0</v>
      </c>
      <c r="BA572" s="422"/>
      <c r="BB572" s="422"/>
      <c r="BC572" s="422"/>
      <c r="BD572" s="422"/>
      <c r="BE572" s="422"/>
      <c r="BF572" s="422"/>
      <c r="BG572" s="422"/>
      <c r="BH572" s="422"/>
      <c r="BI572" s="423">
        <f t="shared" si="19"/>
        <v>16</v>
      </c>
      <c r="BJ572" s="422"/>
      <c r="BK572" s="422"/>
      <c r="BL572" s="422"/>
      <c r="BM572" s="422"/>
      <c r="BN572" s="422"/>
      <c r="BO572" s="528" t="s">
        <v>16220</v>
      </c>
      <c r="BP572" s="423">
        <f t="shared" si="20"/>
        <v>16</v>
      </c>
      <c r="BQ572" s="422"/>
      <c r="BR572" s="422"/>
      <c r="BS572" s="422"/>
      <c r="BT572" s="422"/>
      <c r="BU572" s="422"/>
      <c r="BV572" s="422"/>
      <c r="BW572" s="422"/>
      <c r="BX572" s="422"/>
      <c r="BY572" s="422"/>
      <c r="BZ572" s="422"/>
      <c r="CA572" s="422"/>
      <c r="CB572" s="422"/>
      <c r="CC572" s="422"/>
      <c r="CD572" s="422"/>
      <c r="CE572" s="422"/>
      <c r="CF572" s="422"/>
      <c r="CG572" s="547"/>
    </row>
    <row r="573" spans="1:85" ht="16.5" customHeight="1">
      <c r="A573" s="80">
        <v>569</v>
      </c>
      <c r="B573" s="86" t="s">
        <v>1920</v>
      </c>
      <c r="C573" s="88" t="s">
        <v>28</v>
      </c>
      <c r="D573" s="86" t="s">
        <v>2233</v>
      </c>
      <c r="E573" s="86" t="s">
        <v>1784</v>
      </c>
      <c r="F573" s="105" t="s">
        <v>730</v>
      </c>
      <c r="G573" s="104" t="s">
        <v>1921</v>
      </c>
      <c r="H573" s="104"/>
      <c r="I573" s="390" t="s">
        <v>26</v>
      </c>
      <c r="J573" s="390" t="s">
        <v>35</v>
      </c>
      <c r="K573" s="88" t="s">
        <v>5123</v>
      </c>
      <c r="L573" s="522">
        <v>3</v>
      </c>
      <c r="M573" s="367">
        <v>1</v>
      </c>
      <c r="N573" s="367">
        <v>1</v>
      </c>
      <c r="O573" s="523">
        <v>10</v>
      </c>
      <c r="P573" s="523">
        <v>0</v>
      </c>
      <c r="Q573" s="523">
        <v>1</v>
      </c>
      <c r="R573" s="523">
        <v>0</v>
      </c>
      <c r="S573" s="523">
        <v>0</v>
      </c>
      <c r="T573" s="523">
        <v>0</v>
      </c>
      <c r="U573" s="524">
        <v>0</v>
      </c>
      <c r="V573" s="524">
        <v>0</v>
      </c>
      <c r="W573" s="524">
        <v>0</v>
      </c>
      <c r="X573" s="524">
        <v>0</v>
      </c>
      <c r="Y573" s="524">
        <v>0</v>
      </c>
      <c r="Z573" s="524">
        <v>0</v>
      </c>
      <c r="AA573" s="524">
        <v>9</v>
      </c>
      <c r="AB573" s="524">
        <v>0</v>
      </c>
      <c r="AC573" s="524">
        <v>0</v>
      </c>
      <c r="AD573" s="524">
        <v>4</v>
      </c>
      <c r="AE573" s="524">
        <v>0</v>
      </c>
      <c r="AF573" s="524">
        <v>0</v>
      </c>
      <c r="AG573" s="524">
        <v>2</v>
      </c>
      <c r="AH573" s="524">
        <v>0</v>
      </c>
      <c r="AI573" s="524">
        <v>0</v>
      </c>
      <c r="AJ573" s="395">
        <v>1</v>
      </c>
      <c r="AK573" s="395">
        <v>0</v>
      </c>
      <c r="AL573" s="395">
        <v>8</v>
      </c>
      <c r="AM573" s="395">
        <v>8</v>
      </c>
      <c r="AN573" s="395">
        <v>0</v>
      </c>
      <c r="AO573" s="525">
        <v>0</v>
      </c>
      <c r="AP573" s="396">
        <v>0</v>
      </c>
      <c r="AQ573" s="526">
        <v>35</v>
      </c>
      <c r="AR573" s="527">
        <v>36</v>
      </c>
      <c r="AS573" s="527">
        <v>33</v>
      </c>
      <c r="AT573" s="527">
        <v>2</v>
      </c>
      <c r="AU573" s="527">
        <v>10</v>
      </c>
      <c r="AV573" s="395">
        <v>0</v>
      </c>
      <c r="AW573" s="395">
        <v>6</v>
      </c>
      <c r="AX573" s="395">
        <v>33</v>
      </c>
      <c r="AY573" s="395">
        <v>2</v>
      </c>
      <c r="AZ573" s="395">
        <v>0</v>
      </c>
      <c r="BA573" s="422"/>
      <c r="BB573" s="422"/>
      <c r="BC573" s="422"/>
      <c r="BD573" s="422"/>
      <c r="BE573" s="422"/>
      <c r="BF573" s="422"/>
      <c r="BG573" s="422"/>
      <c r="BH573" s="422"/>
      <c r="BI573" s="423">
        <f t="shared" si="19"/>
        <v>33</v>
      </c>
      <c r="BJ573" s="422"/>
      <c r="BK573" s="422"/>
      <c r="BL573" s="422"/>
      <c r="BM573" s="422"/>
      <c r="BN573" s="422"/>
      <c r="BO573" s="528">
        <v>1.37</v>
      </c>
      <c r="BP573" s="423">
        <f t="shared" si="20"/>
        <v>33</v>
      </c>
      <c r="BQ573" s="422"/>
      <c r="BR573" s="422"/>
      <c r="BS573" s="422"/>
      <c r="BT573" s="422"/>
      <c r="BU573" s="422"/>
      <c r="BV573" s="422"/>
      <c r="BW573" s="422"/>
      <c r="BX573" s="422"/>
      <c r="BY573" s="422"/>
      <c r="BZ573" s="422"/>
      <c r="CA573" s="422"/>
      <c r="CB573" s="422"/>
      <c r="CC573" s="422"/>
      <c r="CD573" s="422"/>
      <c r="CE573" s="422"/>
      <c r="CF573" s="422"/>
      <c r="CG573" s="547"/>
    </row>
    <row r="574" spans="1:85" ht="16.5" customHeight="1">
      <c r="A574" s="80">
        <v>570</v>
      </c>
      <c r="B574" s="86" t="s">
        <v>1922</v>
      </c>
      <c r="C574" s="88" t="s">
        <v>28</v>
      </c>
      <c r="D574" s="86" t="s">
        <v>2233</v>
      </c>
      <c r="E574" s="86" t="s">
        <v>1784</v>
      </c>
      <c r="F574" s="106" t="s">
        <v>727</v>
      </c>
      <c r="G574" s="104" t="s">
        <v>1923</v>
      </c>
      <c r="H574" s="104"/>
      <c r="I574" s="390" t="s">
        <v>26</v>
      </c>
      <c r="J574" s="390" t="s">
        <v>35</v>
      </c>
      <c r="K574" s="88" t="s">
        <v>5123</v>
      </c>
      <c r="L574" s="522">
        <v>3</v>
      </c>
      <c r="M574" s="367">
        <v>1</v>
      </c>
      <c r="N574" s="367">
        <v>1</v>
      </c>
      <c r="O574" s="523">
        <v>8</v>
      </c>
      <c r="P574" s="523">
        <v>3</v>
      </c>
      <c r="Q574" s="523">
        <v>1</v>
      </c>
      <c r="R574" s="523">
        <v>0</v>
      </c>
      <c r="S574" s="523">
        <v>1</v>
      </c>
      <c r="T574" s="523">
        <v>0</v>
      </c>
      <c r="U574" s="524">
        <v>0</v>
      </c>
      <c r="V574" s="524">
        <v>0</v>
      </c>
      <c r="W574" s="524">
        <v>0</v>
      </c>
      <c r="X574" s="524">
        <v>0</v>
      </c>
      <c r="Y574" s="524">
        <v>0</v>
      </c>
      <c r="Z574" s="524">
        <v>0</v>
      </c>
      <c r="AA574" s="524">
        <v>11</v>
      </c>
      <c r="AB574" s="524">
        <v>7</v>
      </c>
      <c r="AC574" s="524">
        <v>0</v>
      </c>
      <c r="AD574" s="524">
        <v>0</v>
      </c>
      <c r="AE574" s="524">
        <v>0</v>
      </c>
      <c r="AF574" s="524">
        <v>0</v>
      </c>
      <c r="AG574" s="524">
        <v>0</v>
      </c>
      <c r="AH574" s="524">
        <v>1</v>
      </c>
      <c r="AI574" s="524">
        <v>0</v>
      </c>
      <c r="AJ574" s="395">
        <v>1</v>
      </c>
      <c r="AK574" s="395">
        <v>0</v>
      </c>
      <c r="AL574" s="395">
        <v>9</v>
      </c>
      <c r="AM574" s="395">
        <v>4</v>
      </c>
      <c r="AN574" s="395">
        <v>5</v>
      </c>
      <c r="AO574" s="525">
        <v>0</v>
      </c>
      <c r="AP574" s="396">
        <v>0</v>
      </c>
      <c r="AQ574" s="526">
        <v>49</v>
      </c>
      <c r="AR574" s="527">
        <v>49</v>
      </c>
      <c r="AS574" s="527">
        <v>49</v>
      </c>
      <c r="AT574" s="527">
        <v>0</v>
      </c>
      <c r="AU574" s="527">
        <v>11</v>
      </c>
      <c r="AV574" s="395">
        <v>0</v>
      </c>
      <c r="AW574" s="395">
        <v>10</v>
      </c>
      <c r="AX574" s="395">
        <v>47</v>
      </c>
      <c r="AY574" s="395">
        <v>2</v>
      </c>
      <c r="AZ574" s="395">
        <v>0</v>
      </c>
      <c r="BA574" s="422"/>
      <c r="BB574" s="422"/>
      <c r="BC574" s="422"/>
      <c r="BD574" s="422"/>
      <c r="BE574" s="422"/>
      <c r="BF574" s="422"/>
      <c r="BG574" s="422"/>
      <c r="BH574" s="422"/>
      <c r="BI574" s="423">
        <f t="shared" si="19"/>
        <v>49</v>
      </c>
      <c r="BJ574" s="422"/>
      <c r="BK574" s="422"/>
      <c r="BL574" s="422"/>
      <c r="BM574" s="422"/>
      <c r="BN574" s="422"/>
      <c r="BO574" s="528">
        <v>2.7530000000000001</v>
      </c>
      <c r="BP574" s="423">
        <f t="shared" si="20"/>
        <v>49</v>
      </c>
      <c r="BQ574" s="422"/>
      <c r="BR574" s="422"/>
      <c r="BS574" s="422"/>
      <c r="BT574" s="422"/>
      <c r="BU574" s="422"/>
      <c r="BV574" s="422"/>
      <c r="BW574" s="422"/>
      <c r="BX574" s="422"/>
      <c r="BY574" s="422"/>
      <c r="BZ574" s="422"/>
      <c r="CA574" s="422"/>
      <c r="CB574" s="422"/>
      <c r="CC574" s="422"/>
      <c r="CD574" s="422"/>
      <c r="CE574" s="422"/>
      <c r="CF574" s="422"/>
      <c r="CG574" s="547"/>
    </row>
    <row r="575" spans="1:85" ht="16.5" customHeight="1">
      <c r="A575" s="81">
        <v>571</v>
      </c>
      <c r="B575" s="86" t="s">
        <v>1924</v>
      </c>
      <c r="C575" s="88" t="s">
        <v>28</v>
      </c>
      <c r="D575" s="86" t="s">
        <v>2233</v>
      </c>
      <c r="E575" s="86" t="s">
        <v>1784</v>
      </c>
      <c r="F575" s="106" t="s">
        <v>727</v>
      </c>
      <c r="G575" s="104" t="s">
        <v>1925</v>
      </c>
      <c r="H575" s="104"/>
      <c r="I575" s="390" t="s">
        <v>26</v>
      </c>
      <c r="J575" s="390"/>
      <c r="K575" s="88" t="s">
        <v>5123</v>
      </c>
      <c r="L575" s="522">
        <v>2</v>
      </c>
      <c r="M575" s="367">
        <v>1</v>
      </c>
      <c r="N575" s="367">
        <v>1</v>
      </c>
      <c r="O575" s="523">
        <v>5</v>
      </c>
      <c r="P575" s="523">
        <v>6</v>
      </c>
      <c r="Q575" s="523">
        <v>1</v>
      </c>
      <c r="R575" s="523">
        <v>2</v>
      </c>
      <c r="S575" s="523">
        <v>0</v>
      </c>
      <c r="T575" s="523">
        <v>0</v>
      </c>
      <c r="U575" s="524">
        <v>0</v>
      </c>
      <c r="V575" s="524">
        <v>0</v>
      </c>
      <c r="W575" s="524">
        <v>0</v>
      </c>
      <c r="X575" s="524">
        <v>0</v>
      </c>
      <c r="Y575" s="524">
        <v>0</v>
      </c>
      <c r="Z575" s="524">
        <v>0</v>
      </c>
      <c r="AA575" s="524">
        <v>0</v>
      </c>
      <c r="AB575" s="524">
        <v>0</v>
      </c>
      <c r="AC575" s="524">
        <v>0</v>
      </c>
      <c r="AD575" s="524">
        <v>12</v>
      </c>
      <c r="AE575" s="524">
        <v>6</v>
      </c>
      <c r="AF575" s="524">
        <v>0</v>
      </c>
      <c r="AG575" s="524">
        <v>7</v>
      </c>
      <c r="AH575" s="524">
        <v>3</v>
      </c>
      <c r="AI575" s="524">
        <v>0</v>
      </c>
      <c r="AJ575" s="395">
        <v>1</v>
      </c>
      <c r="AK575" s="395">
        <v>0</v>
      </c>
      <c r="AL575" s="395">
        <v>4</v>
      </c>
      <c r="AM575" s="395">
        <v>4</v>
      </c>
      <c r="AN575" s="395">
        <v>7</v>
      </c>
      <c r="AO575" s="525">
        <v>0</v>
      </c>
      <c r="AP575" s="396">
        <v>0</v>
      </c>
      <c r="AQ575" s="526">
        <v>22</v>
      </c>
      <c r="AR575" s="527">
        <v>22</v>
      </c>
      <c r="AS575" s="527">
        <v>22</v>
      </c>
      <c r="AT575" s="527">
        <v>0</v>
      </c>
      <c r="AU575" s="527">
        <v>7</v>
      </c>
      <c r="AV575" s="395">
        <v>0</v>
      </c>
      <c r="AW575" s="395">
        <v>4</v>
      </c>
      <c r="AX575" s="395">
        <v>26</v>
      </c>
      <c r="AY575" s="395">
        <v>4</v>
      </c>
      <c r="AZ575" s="395">
        <v>0</v>
      </c>
      <c r="BA575" s="422"/>
      <c r="BB575" s="422"/>
      <c r="BC575" s="422"/>
      <c r="BD575" s="422"/>
      <c r="BE575" s="422"/>
      <c r="BF575" s="422"/>
      <c r="BG575" s="422"/>
      <c r="BH575" s="422"/>
      <c r="BI575" s="423">
        <f t="shared" si="19"/>
        <v>22</v>
      </c>
      <c r="BJ575" s="422"/>
      <c r="BK575" s="422"/>
      <c r="BL575" s="422"/>
      <c r="BM575" s="422"/>
      <c r="BN575" s="422"/>
      <c r="BO575" s="528">
        <v>1.851</v>
      </c>
      <c r="BP575" s="423">
        <f t="shared" si="20"/>
        <v>22</v>
      </c>
      <c r="BQ575" s="422"/>
      <c r="BR575" s="422"/>
      <c r="BS575" s="422"/>
      <c r="BT575" s="422"/>
      <c r="BU575" s="422"/>
      <c r="BV575" s="422"/>
      <c r="BW575" s="422"/>
      <c r="BX575" s="422"/>
      <c r="BY575" s="422"/>
      <c r="BZ575" s="422"/>
      <c r="CA575" s="422"/>
      <c r="CB575" s="422"/>
      <c r="CC575" s="422"/>
      <c r="CD575" s="422"/>
      <c r="CE575" s="422"/>
      <c r="CF575" s="422"/>
      <c r="CG575" s="547"/>
    </row>
    <row r="576" spans="1:85" ht="16.5" customHeight="1">
      <c r="A576" s="80">
        <v>572</v>
      </c>
      <c r="B576" s="86" t="s">
        <v>1926</v>
      </c>
      <c r="C576" s="88" t="s">
        <v>28</v>
      </c>
      <c r="D576" s="86" t="s">
        <v>2233</v>
      </c>
      <c r="E576" s="86" t="s">
        <v>1784</v>
      </c>
      <c r="F576" s="105" t="s">
        <v>730</v>
      </c>
      <c r="G576" s="104" t="s">
        <v>1927</v>
      </c>
      <c r="H576" s="104"/>
      <c r="I576" s="390" t="s">
        <v>26</v>
      </c>
      <c r="J576" s="390" t="s">
        <v>35</v>
      </c>
      <c r="K576" s="88" t="s">
        <v>5123</v>
      </c>
      <c r="L576" s="522">
        <v>3</v>
      </c>
      <c r="M576" s="367">
        <v>1</v>
      </c>
      <c r="N576" s="367">
        <v>1</v>
      </c>
      <c r="O576" s="523">
        <v>15</v>
      </c>
      <c r="P576" s="523">
        <v>3</v>
      </c>
      <c r="Q576" s="523">
        <v>0</v>
      </c>
      <c r="R576" s="523">
        <v>1</v>
      </c>
      <c r="S576" s="523">
        <v>0</v>
      </c>
      <c r="T576" s="523">
        <v>0</v>
      </c>
      <c r="U576" s="524">
        <v>0</v>
      </c>
      <c r="V576" s="524">
        <v>0</v>
      </c>
      <c r="W576" s="524">
        <v>0</v>
      </c>
      <c r="X576" s="524">
        <v>0</v>
      </c>
      <c r="Y576" s="524">
        <v>0</v>
      </c>
      <c r="Z576" s="524">
        <v>0</v>
      </c>
      <c r="AA576" s="524">
        <v>7</v>
      </c>
      <c r="AB576" s="524">
        <v>7</v>
      </c>
      <c r="AC576" s="524">
        <v>2</v>
      </c>
      <c r="AD576" s="524">
        <v>0</v>
      </c>
      <c r="AE576" s="524">
        <v>0</v>
      </c>
      <c r="AF576" s="524">
        <v>0</v>
      </c>
      <c r="AG576" s="524">
        <v>0</v>
      </c>
      <c r="AH576" s="524">
        <v>0</v>
      </c>
      <c r="AI576" s="524">
        <v>0</v>
      </c>
      <c r="AJ576" s="395">
        <v>1</v>
      </c>
      <c r="AK576" s="395">
        <v>0</v>
      </c>
      <c r="AL576" s="395">
        <v>9</v>
      </c>
      <c r="AM576" s="395">
        <v>0</v>
      </c>
      <c r="AN576" s="395">
        <v>0</v>
      </c>
      <c r="AO576" s="525">
        <v>0</v>
      </c>
      <c r="AP576" s="396">
        <v>0</v>
      </c>
      <c r="AQ576" s="526">
        <v>46</v>
      </c>
      <c r="AR576" s="527">
        <v>40</v>
      </c>
      <c r="AS576" s="527">
        <v>0</v>
      </c>
      <c r="AT576" s="527">
        <v>0</v>
      </c>
      <c r="AU576" s="527">
        <v>5</v>
      </c>
      <c r="AV576" s="395">
        <v>1</v>
      </c>
      <c r="AW576" s="395">
        <v>10</v>
      </c>
      <c r="AX576" s="395">
        <v>44</v>
      </c>
      <c r="AY576" s="395">
        <v>2</v>
      </c>
      <c r="AZ576" s="395">
        <v>0</v>
      </c>
      <c r="BA576" s="422"/>
      <c r="BB576" s="422"/>
      <c r="BC576" s="422"/>
      <c r="BD576" s="422"/>
      <c r="BE576" s="422"/>
      <c r="BF576" s="422"/>
      <c r="BG576" s="422"/>
      <c r="BH576" s="422"/>
      <c r="BI576" s="423">
        <f t="shared" si="19"/>
        <v>0</v>
      </c>
      <c r="BJ576" s="422"/>
      <c r="BK576" s="422"/>
      <c r="BL576" s="422"/>
      <c r="BM576" s="422"/>
      <c r="BN576" s="422"/>
      <c r="BO576" s="528">
        <v>1.0838000000000001</v>
      </c>
      <c r="BP576" s="423">
        <f t="shared" si="20"/>
        <v>0</v>
      </c>
      <c r="BQ576" s="422"/>
      <c r="BR576" s="422"/>
      <c r="BS576" s="422"/>
      <c r="BT576" s="422"/>
      <c r="BU576" s="422"/>
      <c r="BV576" s="422"/>
      <c r="BW576" s="422"/>
      <c r="BX576" s="422"/>
      <c r="BY576" s="422"/>
      <c r="BZ576" s="422"/>
      <c r="CA576" s="422"/>
      <c r="CB576" s="422"/>
      <c r="CC576" s="422"/>
      <c r="CD576" s="422"/>
      <c r="CE576" s="422"/>
      <c r="CF576" s="422"/>
      <c r="CG576" s="547"/>
    </row>
    <row r="577" spans="1:85" ht="16.5" customHeight="1">
      <c r="A577" s="80">
        <v>573</v>
      </c>
      <c r="B577" s="86" t="s">
        <v>1928</v>
      </c>
      <c r="C577" s="88" t="s">
        <v>28</v>
      </c>
      <c r="D577" s="86" t="s">
        <v>2233</v>
      </c>
      <c r="E577" s="86" t="s">
        <v>1784</v>
      </c>
      <c r="F577" s="103" t="s">
        <v>724</v>
      </c>
      <c r="G577" s="104" t="s">
        <v>1929</v>
      </c>
      <c r="H577" s="104"/>
      <c r="I577" s="390" t="s">
        <v>26</v>
      </c>
      <c r="J577" s="390" t="s">
        <v>35</v>
      </c>
      <c r="K577" s="88" t="s">
        <v>5123</v>
      </c>
      <c r="L577" s="522">
        <v>3</v>
      </c>
      <c r="M577" s="367">
        <v>1</v>
      </c>
      <c r="N577" s="367">
        <v>1</v>
      </c>
      <c r="O577" s="523">
        <v>82</v>
      </c>
      <c r="P577" s="523">
        <v>0</v>
      </c>
      <c r="Q577" s="523">
        <v>1</v>
      </c>
      <c r="R577" s="523">
        <v>16</v>
      </c>
      <c r="S577" s="523">
        <v>0</v>
      </c>
      <c r="T577" s="523">
        <v>0</v>
      </c>
      <c r="U577" s="524">
        <v>51</v>
      </c>
      <c r="V577" s="524">
        <v>0</v>
      </c>
      <c r="W577" s="524">
        <v>0</v>
      </c>
      <c r="X577" s="524">
        <v>51</v>
      </c>
      <c r="Y577" s="524">
        <v>0</v>
      </c>
      <c r="Z577" s="524">
        <v>0</v>
      </c>
      <c r="AA577" s="524">
        <v>116</v>
      </c>
      <c r="AB577" s="524">
        <v>3</v>
      </c>
      <c r="AC577" s="524">
        <v>0</v>
      </c>
      <c r="AD577" s="524">
        <v>18</v>
      </c>
      <c r="AE577" s="524">
        <v>1</v>
      </c>
      <c r="AF577" s="524">
        <v>0</v>
      </c>
      <c r="AG577" s="524">
        <v>0</v>
      </c>
      <c r="AH577" s="524">
        <v>0</v>
      </c>
      <c r="AI577" s="524">
        <v>0</v>
      </c>
      <c r="AJ577" s="395">
        <v>1</v>
      </c>
      <c r="AK577" s="395">
        <v>0</v>
      </c>
      <c r="AL577" s="395">
        <v>19</v>
      </c>
      <c r="AM577" s="395">
        <v>11</v>
      </c>
      <c r="AN577" s="395">
        <v>8</v>
      </c>
      <c r="AO577" s="525">
        <v>0</v>
      </c>
      <c r="AP577" s="396">
        <v>0</v>
      </c>
      <c r="AQ577" s="526">
        <v>73</v>
      </c>
      <c r="AR577" s="527">
        <v>63</v>
      </c>
      <c r="AS577" s="527">
        <v>63</v>
      </c>
      <c r="AT577" s="527">
        <v>10</v>
      </c>
      <c r="AU577" s="527">
        <v>11</v>
      </c>
      <c r="AV577" s="395">
        <v>1</v>
      </c>
      <c r="AW577" s="395">
        <v>11</v>
      </c>
      <c r="AX577" s="395">
        <v>70</v>
      </c>
      <c r="AY577" s="395">
        <v>2</v>
      </c>
      <c r="AZ577" s="395">
        <v>0</v>
      </c>
      <c r="BA577" s="422"/>
      <c r="BB577" s="422"/>
      <c r="BC577" s="422"/>
      <c r="BD577" s="422"/>
      <c r="BE577" s="422"/>
      <c r="BF577" s="422"/>
      <c r="BG577" s="422"/>
      <c r="BH577" s="422"/>
      <c r="BI577" s="423">
        <f t="shared" si="19"/>
        <v>63</v>
      </c>
      <c r="BJ577" s="422"/>
      <c r="BK577" s="422"/>
      <c r="BL577" s="422"/>
      <c r="BM577" s="422"/>
      <c r="BN577" s="422"/>
      <c r="BO577" s="528">
        <v>1.75</v>
      </c>
      <c r="BP577" s="423">
        <f t="shared" si="20"/>
        <v>63</v>
      </c>
      <c r="BQ577" s="422"/>
      <c r="BR577" s="422"/>
      <c r="BS577" s="422"/>
      <c r="BT577" s="422"/>
      <c r="BU577" s="422"/>
      <c r="BV577" s="422"/>
      <c r="BW577" s="422"/>
      <c r="BX577" s="422"/>
      <c r="BY577" s="422"/>
      <c r="BZ577" s="422"/>
      <c r="CA577" s="422"/>
      <c r="CB577" s="422"/>
      <c r="CC577" s="422"/>
      <c r="CD577" s="422"/>
      <c r="CE577" s="422"/>
      <c r="CF577" s="422"/>
      <c r="CG577" s="547"/>
    </row>
    <row r="578" spans="1:85" ht="16.5" customHeight="1">
      <c r="A578" s="81">
        <v>574</v>
      </c>
      <c r="B578" s="86" t="s">
        <v>1930</v>
      </c>
      <c r="C578" s="88" t="s">
        <v>28</v>
      </c>
      <c r="D578" s="86" t="s">
        <v>2233</v>
      </c>
      <c r="E578" s="86" t="s">
        <v>1784</v>
      </c>
      <c r="F578" s="105" t="s">
        <v>730</v>
      </c>
      <c r="G578" s="104" t="s">
        <v>1931</v>
      </c>
      <c r="H578" s="104"/>
      <c r="I578" s="390" t="s">
        <v>26</v>
      </c>
      <c r="J578" s="390" t="s">
        <v>35</v>
      </c>
      <c r="K578" s="88" t="s">
        <v>5123</v>
      </c>
      <c r="L578" s="522">
        <v>3</v>
      </c>
      <c r="M578" s="367">
        <v>1</v>
      </c>
      <c r="N578" s="367">
        <v>1</v>
      </c>
      <c r="O578" s="523">
        <v>43</v>
      </c>
      <c r="P578" s="523">
        <v>2</v>
      </c>
      <c r="Q578" s="523">
        <v>1</v>
      </c>
      <c r="R578" s="523">
        <v>5</v>
      </c>
      <c r="S578" s="523">
        <v>0</v>
      </c>
      <c r="T578" s="523">
        <v>0</v>
      </c>
      <c r="U578" s="524">
        <v>0</v>
      </c>
      <c r="V578" s="524">
        <v>0</v>
      </c>
      <c r="W578" s="524">
        <v>0</v>
      </c>
      <c r="X578" s="524">
        <v>0</v>
      </c>
      <c r="Y578" s="524">
        <v>0</v>
      </c>
      <c r="Z578" s="524">
        <v>0</v>
      </c>
      <c r="AA578" s="524">
        <v>10</v>
      </c>
      <c r="AB578" s="524">
        <v>0</v>
      </c>
      <c r="AC578" s="524">
        <v>0</v>
      </c>
      <c r="AD578" s="524">
        <v>82</v>
      </c>
      <c r="AE578" s="524">
        <v>5</v>
      </c>
      <c r="AF578" s="524">
        <v>0</v>
      </c>
      <c r="AG578" s="524">
        <v>0</v>
      </c>
      <c r="AH578" s="524">
        <v>0</v>
      </c>
      <c r="AI578" s="524">
        <v>0</v>
      </c>
      <c r="AJ578" s="395">
        <v>1</v>
      </c>
      <c r="AK578" s="395">
        <v>0</v>
      </c>
      <c r="AL578" s="395">
        <v>8</v>
      </c>
      <c r="AM578" s="395">
        <v>8</v>
      </c>
      <c r="AN578" s="395">
        <v>1</v>
      </c>
      <c r="AO578" s="525">
        <v>0</v>
      </c>
      <c r="AP578" s="396">
        <v>0</v>
      </c>
      <c r="AQ578" s="526">
        <v>51</v>
      </c>
      <c r="AR578" s="527">
        <v>51</v>
      </c>
      <c r="AS578" s="527">
        <v>51</v>
      </c>
      <c r="AT578" s="527">
        <v>0</v>
      </c>
      <c r="AU578" s="527">
        <v>11</v>
      </c>
      <c r="AV578" s="395">
        <v>1</v>
      </c>
      <c r="AW578" s="395">
        <v>7</v>
      </c>
      <c r="AX578" s="395">
        <v>51</v>
      </c>
      <c r="AY578" s="395">
        <v>2</v>
      </c>
      <c r="AZ578" s="395">
        <v>0</v>
      </c>
      <c r="BA578" s="422"/>
      <c r="BB578" s="422"/>
      <c r="BC578" s="422"/>
      <c r="BD578" s="422"/>
      <c r="BE578" s="422"/>
      <c r="BF578" s="422"/>
      <c r="BG578" s="422"/>
      <c r="BH578" s="422"/>
      <c r="BI578" s="423">
        <f t="shared" si="19"/>
        <v>51</v>
      </c>
      <c r="BJ578" s="422"/>
      <c r="BK578" s="422"/>
      <c r="BL578" s="422"/>
      <c r="BM578" s="422"/>
      <c r="BN578" s="422"/>
      <c r="BO578" s="528">
        <v>4.5096999999999996</v>
      </c>
      <c r="BP578" s="423">
        <f t="shared" si="20"/>
        <v>51</v>
      </c>
      <c r="BQ578" s="422"/>
      <c r="BR578" s="422"/>
      <c r="BS578" s="422"/>
      <c r="BT578" s="422"/>
      <c r="BU578" s="422"/>
      <c r="BV578" s="422"/>
      <c r="BW578" s="422"/>
      <c r="BX578" s="422"/>
      <c r="BY578" s="422"/>
      <c r="BZ578" s="422"/>
      <c r="CA578" s="422"/>
      <c r="CB578" s="422"/>
      <c r="CC578" s="422"/>
      <c r="CD578" s="422"/>
      <c r="CE578" s="422"/>
      <c r="CF578" s="422"/>
      <c r="CG578" s="547"/>
    </row>
    <row r="579" spans="1:85" ht="16.5" customHeight="1">
      <c r="A579" s="80">
        <v>575</v>
      </c>
      <c r="B579" s="86" t="s">
        <v>1932</v>
      </c>
      <c r="C579" s="88" t="s">
        <v>28</v>
      </c>
      <c r="D579" s="86" t="s">
        <v>2233</v>
      </c>
      <c r="E579" s="86" t="s">
        <v>1784</v>
      </c>
      <c r="F579" s="106" t="s">
        <v>727</v>
      </c>
      <c r="G579" s="104" t="s">
        <v>1933</v>
      </c>
      <c r="H579" s="104"/>
      <c r="I579" s="390" t="s">
        <v>26</v>
      </c>
      <c r="J579" s="390" t="s">
        <v>35</v>
      </c>
      <c r="K579" s="88" t="s">
        <v>5123</v>
      </c>
      <c r="L579" s="522">
        <v>3</v>
      </c>
      <c r="M579" s="367">
        <v>1</v>
      </c>
      <c r="N579" s="367">
        <v>1</v>
      </c>
      <c r="O579" s="523">
        <v>14</v>
      </c>
      <c r="P579" s="523">
        <v>2</v>
      </c>
      <c r="Q579" s="523">
        <v>0</v>
      </c>
      <c r="R579" s="523">
        <v>15</v>
      </c>
      <c r="S579" s="523">
        <v>0</v>
      </c>
      <c r="T579" s="523">
        <v>0</v>
      </c>
      <c r="U579" s="524">
        <v>0</v>
      </c>
      <c r="V579" s="524">
        <v>0</v>
      </c>
      <c r="W579" s="524">
        <v>0</v>
      </c>
      <c r="X579" s="524">
        <v>0</v>
      </c>
      <c r="Y579" s="524">
        <v>0</v>
      </c>
      <c r="Z579" s="524">
        <v>0</v>
      </c>
      <c r="AA579" s="524">
        <v>8</v>
      </c>
      <c r="AB579" s="524">
        <v>0</v>
      </c>
      <c r="AC579" s="524">
        <v>0</v>
      </c>
      <c r="AD579" s="524">
        <v>0</v>
      </c>
      <c r="AE579" s="524">
        <v>0</v>
      </c>
      <c r="AF579" s="524">
        <v>0</v>
      </c>
      <c r="AG579" s="524">
        <v>0</v>
      </c>
      <c r="AH579" s="524">
        <v>0</v>
      </c>
      <c r="AI579" s="524">
        <v>0</v>
      </c>
      <c r="AJ579" s="395">
        <v>1</v>
      </c>
      <c r="AK579" s="395">
        <v>0</v>
      </c>
      <c r="AL579" s="395">
        <v>10</v>
      </c>
      <c r="AM579" s="395">
        <v>8</v>
      </c>
      <c r="AN579" s="395">
        <v>18</v>
      </c>
      <c r="AO579" s="525">
        <v>0</v>
      </c>
      <c r="AP579" s="396">
        <v>0</v>
      </c>
      <c r="AQ579" s="526">
        <v>64</v>
      </c>
      <c r="AR579" s="527">
        <v>64</v>
      </c>
      <c r="AS579" s="527">
        <v>64</v>
      </c>
      <c r="AT579" s="527">
        <v>0</v>
      </c>
      <c r="AU579" s="527">
        <v>12</v>
      </c>
      <c r="AV579" s="395">
        <v>3</v>
      </c>
      <c r="AW579" s="395">
        <v>10</v>
      </c>
      <c r="AX579" s="395">
        <v>90</v>
      </c>
      <c r="AY579" s="395">
        <v>2</v>
      </c>
      <c r="AZ579" s="395">
        <v>0</v>
      </c>
      <c r="BA579" s="422"/>
      <c r="BB579" s="422"/>
      <c r="BC579" s="422"/>
      <c r="BD579" s="422"/>
      <c r="BE579" s="422"/>
      <c r="BF579" s="422"/>
      <c r="BG579" s="422"/>
      <c r="BH579" s="422"/>
      <c r="BI579" s="423">
        <f t="shared" si="19"/>
        <v>64</v>
      </c>
      <c r="BJ579" s="422"/>
      <c r="BK579" s="422"/>
      <c r="BL579" s="422"/>
      <c r="BM579" s="422"/>
      <c r="BN579" s="422"/>
      <c r="BO579" s="528">
        <v>4.46</v>
      </c>
      <c r="BP579" s="423">
        <f t="shared" si="20"/>
        <v>64</v>
      </c>
      <c r="BQ579" s="422"/>
      <c r="BR579" s="422"/>
      <c r="BS579" s="422"/>
      <c r="BT579" s="422"/>
      <c r="BU579" s="422"/>
      <c r="BV579" s="422"/>
      <c r="BW579" s="422"/>
      <c r="BX579" s="422"/>
      <c r="BY579" s="422"/>
      <c r="BZ579" s="422"/>
      <c r="CA579" s="422"/>
      <c r="CB579" s="422"/>
      <c r="CC579" s="422"/>
      <c r="CD579" s="422"/>
      <c r="CE579" s="422"/>
      <c r="CF579" s="422"/>
      <c r="CG579" s="547"/>
    </row>
    <row r="580" spans="1:85" ht="16.5" customHeight="1">
      <c r="A580" s="80">
        <v>576</v>
      </c>
      <c r="B580" s="86" t="s">
        <v>1934</v>
      </c>
      <c r="C580" s="88" t="s">
        <v>28</v>
      </c>
      <c r="D580" s="86" t="s">
        <v>2233</v>
      </c>
      <c r="E580" s="86" t="s">
        <v>1784</v>
      </c>
      <c r="F580" s="105" t="s">
        <v>730</v>
      </c>
      <c r="G580" s="104" t="s">
        <v>1935</v>
      </c>
      <c r="H580" s="104"/>
      <c r="I580" s="390" t="s">
        <v>26</v>
      </c>
      <c r="J580" s="390" t="s">
        <v>35</v>
      </c>
      <c r="K580" s="88" t="s">
        <v>5123</v>
      </c>
      <c r="L580" s="522">
        <v>3</v>
      </c>
      <c r="M580" s="367">
        <v>1</v>
      </c>
      <c r="N580" s="367">
        <v>1</v>
      </c>
      <c r="O580" s="523">
        <v>13</v>
      </c>
      <c r="P580" s="523">
        <v>0</v>
      </c>
      <c r="Q580" s="523">
        <v>1</v>
      </c>
      <c r="R580" s="523">
        <v>21</v>
      </c>
      <c r="S580" s="523">
        <v>0</v>
      </c>
      <c r="T580" s="523">
        <v>0</v>
      </c>
      <c r="U580" s="524">
        <v>0</v>
      </c>
      <c r="V580" s="524">
        <v>0</v>
      </c>
      <c r="W580" s="524">
        <v>0</v>
      </c>
      <c r="X580" s="524">
        <v>0</v>
      </c>
      <c r="Y580" s="524">
        <v>0</v>
      </c>
      <c r="Z580" s="524">
        <v>0</v>
      </c>
      <c r="AA580" s="524">
        <v>12</v>
      </c>
      <c r="AB580" s="524">
        <v>2</v>
      </c>
      <c r="AC580" s="524">
        <v>0</v>
      </c>
      <c r="AD580" s="524">
        <v>2</v>
      </c>
      <c r="AE580" s="524">
        <v>0</v>
      </c>
      <c r="AF580" s="524">
        <v>0</v>
      </c>
      <c r="AG580" s="524">
        <v>0</v>
      </c>
      <c r="AH580" s="524">
        <v>0</v>
      </c>
      <c r="AI580" s="524">
        <v>0</v>
      </c>
      <c r="AJ580" s="395">
        <v>1</v>
      </c>
      <c r="AK580" s="395">
        <v>0</v>
      </c>
      <c r="AL580" s="395">
        <v>6</v>
      </c>
      <c r="AM580" s="395">
        <v>5</v>
      </c>
      <c r="AN580" s="395">
        <v>27</v>
      </c>
      <c r="AO580" s="525">
        <v>0</v>
      </c>
      <c r="AP580" s="396">
        <v>0</v>
      </c>
      <c r="AQ580" s="526">
        <v>41</v>
      </c>
      <c r="AR580" s="527">
        <v>45</v>
      </c>
      <c r="AS580" s="527">
        <v>41</v>
      </c>
      <c r="AT580" s="527">
        <v>0</v>
      </c>
      <c r="AU580" s="527">
        <v>12</v>
      </c>
      <c r="AV580" s="395">
        <v>1</v>
      </c>
      <c r="AW580" s="395">
        <v>5</v>
      </c>
      <c r="AX580" s="395">
        <v>46</v>
      </c>
      <c r="AY580" s="395">
        <v>20</v>
      </c>
      <c r="AZ580" s="395">
        <v>0</v>
      </c>
      <c r="BA580" s="422"/>
      <c r="BB580" s="422"/>
      <c r="BC580" s="422"/>
      <c r="BD580" s="422"/>
      <c r="BE580" s="422"/>
      <c r="BF580" s="422"/>
      <c r="BG580" s="422"/>
      <c r="BH580" s="422"/>
      <c r="BI580" s="423">
        <f t="shared" si="19"/>
        <v>41</v>
      </c>
      <c r="BJ580" s="422"/>
      <c r="BK580" s="422"/>
      <c r="BL580" s="422"/>
      <c r="BM580" s="422"/>
      <c r="BN580" s="422"/>
      <c r="BO580" s="528">
        <v>3.88</v>
      </c>
      <c r="BP580" s="423">
        <f t="shared" si="20"/>
        <v>41</v>
      </c>
      <c r="BQ580" s="422"/>
      <c r="BR580" s="422"/>
      <c r="BS580" s="422"/>
      <c r="BT580" s="422"/>
      <c r="BU580" s="422"/>
      <c r="BV580" s="422"/>
      <c r="BW580" s="422"/>
      <c r="BX580" s="422"/>
      <c r="BY580" s="422"/>
      <c r="BZ580" s="422"/>
      <c r="CA580" s="422"/>
      <c r="CB580" s="422"/>
      <c r="CC580" s="422"/>
      <c r="CD580" s="422"/>
      <c r="CE580" s="422"/>
      <c r="CF580" s="422"/>
      <c r="CG580" s="547"/>
    </row>
    <row r="581" spans="1:85" ht="16.5" customHeight="1">
      <c r="A581" s="81">
        <v>577</v>
      </c>
      <c r="B581" s="86" t="s">
        <v>1936</v>
      </c>
      <c r="C581" s="88" t="s">
        <v>28</v>
      </c>
      <c r="D581" s="86" t="s">
        <v>2233</v>
      </c>
      <c r="E581" s="86" t="s">
        <v>1784</v>
      </c>
      <c r="F581" s="106" t="s">
        <v>727</v>
      </c>
      <c r="G581" s="104" t="s">
        <v>1937</v>
      </c>
      <c r="H581" s="104"/>
      <c r="I581" s="390" t="s">
        <v>26</v>
      </c>
      <c r="J581" s="391" t="s">
        <v>35</v>
      </c>
      <c r="K581" s="88" t="s">
        <v>5123</v>
      </c>
      <c r="L581" s="522">
        <v>3</v>
      </c>
      <c r="M581" s="367">
        <v>1</v>
      </c>
      <c r="N581" s="367">
        <v>1</v>
      </c>
      <c r="O581" s="523">
        <v>28</v>
      </c>
      <c r="P581" s="523">
        <v>0</v>
      </c>
      <c r="Q581" s="523">
        <v>1</v>
      </c>
      <c r="R581" s="523">
        <v>13</v>
      </c>
      <c r="S581" s="523">
        <v>0</v>
      </c>
      <c r="T581" s="523">
        <v>0</v>
      </c>
      <c r="U581" s="524">
        <v>20</v>
      </c>
      <c r="V581" s="524">
        <v>0</v>
      </c>
      <c r="W581" s="524">
        <v>0</v>
      </c>
      <c r="X581" s="524">
        <v>20</v>
      </c>
      <c r="Y581" s="524">
        <v>0</v>
      </c>
      <c r="Z581" s="524">
        <v>0</v>
      </c>
      <c r="AA581" s="524">
        <v>42</v>
      </c>
      <c r="AB581" s="524">
        <v>1</v>
      </c>
      <c r="AC581" s="524">
        <v>0</v>
      </c>
      <c r="AD581" s="524">
        <v>9</v>
      </c>
      <c r="AE581" s="524">
        <v>1</v>
      </c>
      <c r="AF581" s="524">
        <v>0</v>
      </c>
      <c r="AG581" s="524">
        <v>0</v>
      </c>
      <c r="AH581" s="524">
        <v>0</v>
      </c>
      <c r="AI581" s="524">
        <v>0</v>
      </c>
      <c r="AJ581" s="395">
        <v>1</v>
      </c>
      <c r="AK581" s="395">
        <v>0</v>
      </c>
      <c r="AL581" s="395">
        <v>13</v>
      </c>
      <c r="AM581" s="395">
        <v>12</v>
      </c>
      <c r="AN581" s="395">
        <v>10</v>
      </c>
      <c r="AO581" s="525">
        <v>0</v>
      </c>
      <c r="AP581" s="396">
        <v>11</v>
      </c>
      <c r="AQ581" s="526">
        <v>70</v>
      </c>
      <c r="AR581" s="527">
        <v>82</v>
      </c>
      <c r="AS581" s="527">
        <v>82</v>
      </c>
      <c r="AT581" s="527">
        <v>11</v>
      </c>
      <c r="AU581" s="527">
        <v>12</v>
      </c>
      <c r="AV581" s="395">
        <v>2</v>
      </c>
      <c r="AW581" s="395">
        <v>10</v>
      </c>
      <c r="AX581" s="395">
        <v>86</v>
      </c>
      <c r="AY581" s="395">
        <v>2</v>
      </c>
      <c r="AZ581" s="395">
        <v>0</v>
      </c>
      <c r="BA581" s="422"/>
      <c r="BB581" s="422"/>
      <c r="BC581" s="422"/>
      <c r="BD581" s="422"/>
      <c r="BE581" s="422"/>
      <c r="BF581" s="422"/>
      <c r="BG581" s="422"/>
      <c r="BH581" s="422"/>
      <c r="BI581" s="423">
        <f t="shared" si="19"/>
        <v>82</v>
      </c>
      <c r="BJ581" s="422"/>
      <c r="BK581" s="422"/>
      <c r="BL581" s="422"/>
      <c r="BM581" s="422"/>
      <c r="BN581" s="422"/>
      <c r="BO581" s="528">
        <v>5.05</v>
      </c>
      <c r="BP581" s="423">
        <f t="shared" si="20"/>
        <v>82</v>
      </c>
      <c r="BQ581" s="422"/>
      <c r="BR581" s="422"/>
      <c r="BS581" s="422"/>
      <c r="BT581" s="422"/>
      <c r="BU581" s="422"/>
      <c r="BV581" s="422"/>
      <c r="BW581" s="422"/>
      <c r="BX581" s="422"/>
      <c r="BY581" s="422"/>
      <c r="BZ581" s="422"/>
      <c r="CA581" s="422"/>
      <c r="CB581" s="422"/>
      <c r="CC581" s="422"/>
      <c r="CD581" s="422"/>
      <c r="CE581" s="422"/>
      <c r="CF581" s="422"/>
      <c r="CG581" s="547"/>
    </row>
    <row r="582" spans="1:85" ht="16.5" customHeight="1">
      <c r="A582" s="80">
        <v>578</v>
      </c>
      <c r="B582" s="86" t="s">
        <v>1938</v>
      </c>
      <c r="C582" s="88" t="s">
        <v>28</v>
      </c>
      <c r="D582" s="86" t="s">
        <v>2233</v>
      </c>
      <c r="E582" s="86" t="s">
        <v>1784</v>
      </c>
      <c r="F582" s="106" t="s">
        <v>727</v>
      </c>
      <c r="G582" s="104" t="s">
        <v>1939</v>
      </c>
      <c r="H582" s="104"/>
      <c r="I582" s="390" t="s">
        <v>26</v>
      </c>
      <c r="J582" s="390" t="s">
        <v>35</v>
      </c>
      <c r="K582" s="88" t="s">
        <v>5123</v>
      </c>
      <c r="L582" s="522">
        <v>3</v>
      </c>
      <c r="M582" s="367">
        <v>1</v>
      </c>
      <c r="N582" s="367">
        <v>1</v>
      </c>
      <c r="O582" s="523">
        <v>11</v>
      </c>
      <c r="P582" s="523">
        <v>0</v>
      </c>
      <c r="Q582" s="523">
        <v>1</v>
      </c>
      <c r="R582" s="523">
        <v>0</v>
      </c>
      <c r="S582" s="523">
        <v>0</v>
      </c>
      <c r="T582" s="523">
        <v>0</v>
      </c>
      <c r="U582" s="524">
        <v>0</v>
      </c>
      <c r="V582" s="524">
        <v>0</v>
      </c>
      <c r="W582" s="524">
        <v>0</v>
      </c>
      <c r="X582" s="524">
        <v>0</v>
      </c>
      <c r="Y582" s="524">
        <v>0</v>
      </c>
      <c r="Z582" s="524">
        <v>0</v>
      </c>
      <c r="AA582" s="524">
        <v>23</v>
      </c>
      <c r="AB582" s="524">
        <v>1</v>
      </c>
      <c r="AC582" s="524">
        <v>0</v>
      </c>
      <c r="AD582" s="524">
        <v>0</v>
      </c>
      <c r="AE582" s="524">
        <v>0</v>
      </c>
      <c r="AF582" s="524">
        <v>0</v>
      </c>
      <c r="AG582" s="524">
        <v>0</v>
      </c>
      <c r="AH582" s="524">
        <v>0</v>
      </c>
      <c r="AI582" s="524">
        <v>0</v>
      </c>
      <c r="AJ582" s="395">
        <v>1</v>
      </c>
      <c r="AK582" s="395">
        <v>0</v>
      </c>
      <c r="AL582" s="395">
        <v>5</v>
      </c>
      <c r="AM582" s="395">
        <v>5</v>
      </c>
      <c r="AN582" s="395">
        <v>0</v>
      </c>
      <c r="AO582" s="525">
        <v>0</v>
      </c>
      <c r="AP582" s="396">
        <v>0</v>
      </c>
      <c r="AQ582" s="526">
        <v>43</v>
      </c>
      <c r="AR582" s="527">
        <v>43</v>
      </c>
      <c r="AS582" s="527">
        <v>43</v>
      </c>
      <c r="AT582" s="527">
        <v>0</v>
      </c>
      <c r="AU582" s="527">
        <v>12</v>
      </c>
      <c r="AV582" s="395">
        <v>1</v>
      </c>
      <c r="AW582" s="395">
        <v>5</v>
      </c>
      <c r="AX582" s="395">
        <v>43</v>
      </c>
      <c r="AY582" s="395">
        <v>2</v>
      </c>
      <c r="AZ582" s="395">
        <v>0</v>
      </c>
      <c r="BA582" s="422"/>
      <c r="BB582" s="422"/>
      <c r="BC582" s="422"/>
      <c r="BD582" s="422"/>
      <c r="BE582" s="422"/>
      <c r="BF582" s="422"/>
      <c r="BG582" s="422"/>
      <c r="BH582" s="422"/>
      <c r="BI582" s="423">
        <f t="shared" ref="BI582:BI645" si="21">AS582-BJ582</f>
        <v>43</v>
      </c>
      <c r="BJ582" s="422"/>
      <c r="BK582" s="422"/>
      <c r="BL582" s="422"/>
      <c r="BM582" s="422"/>
      <c r="BN582" s="422"/>
      <c r="BO582" s="528">
        <v>1.331</v>
      </c>
      <c r="BP582" s="423">
        <f t="shared" ref="BP582:BP645" si="22">AS582-BQ582</f>
        <v>43</v>
      </c>
      <c r="BQ582" s="422"/>
      <c r="BR582" s="422"/>
      <c r="BS582" s="422"/>
      <c r="BT582" s="422"/>
      <c r="BU582" s="422"/>
      <c r="BV582" s="422"/>
      <c r="BW582" s="422"/>
      <c r="BX582" s="422"/>
      <c r="BY582" s="422"/>
      <c r="BZ582" s="422"/>
      <c r="CA582" s="422"/>
      <c r="CB582" s="422"/>
      <c r="CC582" s="422"/>
      <c r="CD582" s="422"/>
      <c r="CE582" s="422"/>
      <c r="CF582" s="422"/>
      <c r="CG582" s="547"/>
    </row>
    <row r="583" spans="1:85" ht="16.5" customHeight="1">
      <c r="A583" s="80">
        <v>579</v>
      </c>
      <c r="B583" s="86" t="s">
        <v>1940</v>
      </c>
      <c r="C583" s="88" t="s">
        <v>28</v>
      </c>
      <c r="D583" s="86" t="s">
        <v>2233</v>
      </c>
      <c r="E583" s="86" t="s">
        <v>1784</v>
      </c>
      <c r="F583" s="103" t="s">
        <v>724</v>
      </c>
      <c r="G583" s="107" t="s">
        <v>1941</v>
      </c>
      <c r="H583" s="107"/>
      <c r="I583" s="390" t="s">
        <v>26</v>
      </c>
      <c r="J583" s="390" t="s">
        <v>35</v>
      </c>
      <c r="K583" s="88" t="s">
        <v>5123</v>
      </c>
      <c r="L583" s="522">
        <v>3</v>
      </c>
      <c r="M583" s="367">
        <v>1</v>
      </c>
      <c r="N583" s="367">
        <v>1</v>
      </c>
      <c r="O583" s="523">
        <v>35</v>
      </c>
      <c r="P583" s="523">
        <v>2</v>
      </c>
      <c r="Q583" s="523">
        <v>1</v>
      </c>
      <c r="R583" s="523">
        <v>2</v>
      </c>
      <c r="S583" s="523">
        <v>0</v>
      </c>
      <c r="T583" s="523">
        <v>0</v>
      </c>
      <c r="U583" s="524">
        <v>12</v>
      </c>
      <c r="V583" s="524">
        <v>0</v>
      </c>
      <c r="W583" s="524">
        <v>0</v>
      </c>
      <c r="X583" s="524">
        <v>12</v>
      </c>
      <c r="Y583" s="524">
        <v>0</v>
      </c>
      <c r="Z583" s="524">
        <v>0</v>
      </c>
      <c r="AA583" s="524">
        <v>46</v>
      </c>
      <c r="AB583" s="524">
        <v>3</v>
      </c>
      <c r="AC583" s="524">
        <v>0</v>
      </c>
      <c r="AD583" s="524">
        <v>7</v>
      </c>
      <c r="AE583" s="524">
        <v>0</v>
      </c>
      <c r="AF583" s="524">
        <v>0</v>
      </c>
      <c r="AG583" s="524">
        <v>6</v>
      </c>
      <c r="AH583" s="524">
        <v>0</v>
      </c>
      <c r="AI583" s="524">
        <v>0</v>
      </c>
      <c r="AJ583" s="395">
        <v>1</v>
      </c>
      <c r="AK583" s="395">
        <v>0</v>
      </c>
      <c r="AL583" s="395">
        <v>10</v>
      </c>
      <c r="AM583" s="395">
        <v>10</v>
      </c>
      <c r="AN583" s="395">
        <v>0</v>
      </c>
      <c r="AO583" s="525">
        <v>0</v>
      </c>
      <c r="AP583" s="396">
        <v>0</v>
      </c>
      <c r="AQ583" s="526">
        <v>51</v>
      </c>
      <c r="AR583" s="527">
        <v>51</v>
      </c>
      <c r="AS583" s="527">
        <v>51</v>
      </c>
      <c r="AT583" s="527">
        <v>0</v>
      </c>
      <c r="AU583" s="527">
        <v>8</v>
      </c>
      <c r="AV583" s="395">
        <v>0</v>
      </c>
      <c r="AW583" s="395">
        <v>8</v>
      </c>
      <c r="AX583" s="395">
        <v>93</v>
      </c>
      <c r="AY583" s="395">
        <v>2</v>
      </c>
      <c r="AZ583" s="395">
        <v>0</v>
      </c>
      <c r="BA583" s="422"/>
      <c r="BB583" s="422"/>
      <c r="BC583" s="422"/>
      <c r="BD583" s="422"/>
      <c r="BE583" s="422"/>
      <c r="BF583" s="422"/>
      <c r="BG583" s="422"/>
      <c r="BH583" s="422"/>
      <c r="BI583" s="423">
        <f t="shared" si="21"/>
        <v>51</v>
      </c>
      <c r="BJ583" s="422"/>
      <c r="BK583" s="422"/>
      <c r="BL583" s="422"/>
      <c r="BM583" s="422"/>
      <c r="BN583" s="422"/>
      <c r="BO583" s="528">
        <v>0.91700000000000004</v>
      </c>
      <c r="BP583" s="423">
        <f t="shared" si="22"/>
        <v>51</v>
      </c>
      <c r="BQ583" s="422"/>
      <c r="BR583" s="422"/>
      <c r="BS583" s="422"/>
      <c r="BT583" s="422"/>
      <c r="BU583" s="422"/>
      <c r="BV583" s="422"/>
      <c r="BW583" s="422"/>
      <c r="BX583" s="422"/>
      <c r="BY583" s="422"/>
      <c r="BZ583" s="422"/>
      <c r="CA583" s="422"/>
      <c r="CB583" s="422"/>
      <c r="CC583" s="422"/>
      <c r="CD583" s="422"/>
      <c r="CE583" s="422"/>
      <c r="CF583" s="422"/>
      <c r="CG583" s="547"/>
    </row>
    <row r="584" spans="1:85" ht="16.5" customHeight="1">
      <c r="A584" s="81">
        <v>580</v>
      </c>
      <c r="B584" s="86" t="s">
        <v>1942</v>
      </c>
      <c r="C584" s="88" t="s">
        <v>28</v>
      </c>
      <c r="D584" s="86" t="s">
        <v>2233</v>
      </c>
      <c r="E584" s="86" t="s">
        <v>1784</v>
      </c>
      <c r="F584" s="105" t="s">
        <v>730</v>
      </c>
      <c r="G584" s="104" t="s">
        <v>1943</v>
      </c>
      <c r="H584" s="104"/>
      <c r="I584" s="390" t="s">
        <v>26</v>
      </c>
      <c r="J584" s="390" t="s">
        <v>35</v>
      </c>
      <c r="K584" s="88" t="s">
        <v>5123</v>
      </c>
      <c r="L584" s="522">
        <v>3</v>
      </c>
      <c r="M584" s="367">
        <v>1</v>
      </c>
      <c r="N584" s="367">
        <v>1</v>
      </c>
      <c r="O584" s="523">
        <v>17</v>
      </c>
      <c r="P584" s="523">
        <v>1</v>
      </c>
      <c r="Q584" s="523">
        <v>1</v>
      </c>
      <c r="R584" s="523">
        <v>0</v>
      </c>
      <c r="S584" s="523">
        <v>0</v>
      </c>
      <c r="T584" s="523">
        <v>0</v>
      </c>
      <c r="U584" s="524">
        <v>1</v>
      </c>
      <c r="V584" s="524">
        <v>0</v>
      </c>
      <c r="W584" s="524">
        <v>0</v>
      </c>
      <c r="X584" s="524">
        <v>1</v>
      </c>
      <c r="Y584" s="524">
        <v>0</v>
      </c>
      <c r="Z584" s="524">
        <v>0</v>
      </c>
      <c r="AA584" s="524">
        <v>22</v>
      </c>
      <c r="AB584" s="524">
        <v>1</v>
      </c>
      <c r="AC584" s="524">
        <v>0</v>
      </c>
      <c r="AD584" s="524">
        <v>0</v>
      </c>
      <c r="AE584" s="524">
        <v>0</v>
      </c>
      <c r="AF584" s="524">
        <v>0</v>
      </c>
      <c r="AG584" s="524">
        <v>0</v>
      </c>
      <c r="AH584" s="524">
        <v>0</v>
      </c>
      <c r="AI584" s="524">
        <v>0</v>
      </c>
      <c r="AJ584" s="395">
        <v>1</v>
      </c>
      <c r="AK584" s="395">
        <v>0</v>
      </c>
      <c r="AL584" s="395">
        <v>8</v>
      </c>
      <c r="AM584" s="395">
        <v>8</v>
      </c>
      <c r="AN584" s="395">
        <v>0</v>
      </c>
      <c r="AO584" s="525">
        <v>0</v>
      </c>
      <c r="AP584" s="396">
        <v>0</v>
      </c>
      <c r="AQ584" s="526">
        <v>48</v>
      </c>
      <c r="AR584" s="527">
        <v>48</v>
      </c>
      <c r="AS584" s="527">
        <v>48</v>
      </c>
      <c r="AT584" s="527">
        <v>0</v>
      </c>
      <c r="AU584" s="527">
        <v>11</v>
      </c>
      <c r="AV584" s="395">
        <v>1</v>
      </c>
      <c r="AW584" s="395">
        <v>8</v>
      </c>
      <c r="AX584" s="395">
        <v>48</v>
      </c>
      <c r="AY584" s="395">
        <v>2</v>
      </c>
      <c r="AZ584" s="395">
        <v>0</v>
      </c>
      <c r="BA584" s="422"/>
      <c r="BB584" s="422"/>
      <c r="BC584" s="422"/>
      <c r="BD584" s="422"/>
      <c r="BE584" s="422"/>
      <c r="BF584" s="422"/>
      <c r="BG584" s="422"/>
      <c r="BH584" s="422"/>
      <c r="BI584" s="423">
        <f t="shared" si="21"/>
        <v>48</v>
      </c>
      <c r="BJ584" s="422"/>
      <c r="BK584" s="422"/>
      <c r="BL584" s="422"/>
      <c r="BM584" s="422"/>
      <c r="BN584" s="422"/>
      <c r="BO584" s="528">
        <v>1.548</v>
      </c>
      <c r="BP584" s="423">
        <f t="shared" si="22"/>
        <v>48</v>
      </c>
      <c r="BQ584" s="422"/>
      <c r="BR584" s="422"/>
      <c r="BS584" s="422"/>
      <c r="BT584" s="422"/>
      <c r="BU584" s="422"/>
      <c r="BV584" s="422"/>
      <c r="BW584" s="422"/>
      <c r="BX584" s="422"/>
      <c r="BY584" s="422"/>
      <c r="BZ584" s="422"/>
      <c r="CA584" s="422"/>
      <c r="CB584" s="422"/>
      <c r="CC584" s="422"/>
      <c r="CD584" s="422"/>
      <c r="CE584" s="422"/>
      <c r="CF584" s="422"/>
      <c r="CG584" s="547"/>
    </row>
    <row r="585" spans="1:85" ht="16.5" customHeight="1">
      <c r="A585" s="80">
        <v>581</v>
      </c>
      <c r="B585" s="86" t="s">
        <v>1944</v>
      </c>
      <c r="C585" s="88" t="s">
        <v>28</v>
      </c>
      <c r="D585" s="86" t="s">
        <v>2233</v>
      </c>
      <c r="E585" s="86" t="s">
        <v>1784</v>
      </c>
      <c r="F585" s="106" t="s">
        <v>727</v>
      </c>
      <c r="G585" s="104" t="s">
        <v>1945</v>
      </c>
      <c r="H585" s="104"/>
      <c r="I585" s="390" t="s">
        <v>2353</v>
      </c>
      <c r="J585" s="391" t="s">
        <v>35</v>
      </c>
      <c r="K585" s="88" t="s">
        <v>5123</v>
      </c>
      <c r="L585" s="522">
        <v>3</v>
      </c>
      <c r="M585" s="367">
        <v>1</v>
      </c>
      <c r="N585" s="367">
        <v>1</v>
      </c>
      <c r="O585" s="523">
        <v>18</v>
      </c>
      <c r="P585" s="523">
        <v>2</v>
      </c>
      <c r="Q585" s="523">
        <v>0</v>
      </c>
      <c r="R585" s="523">
        <v>0</v>
      </c>
      <c r="S585" s="523">
        <v>0</v>
      </c>
      <c r="T585" s="523">
        <v>0</v>
      </c>
      <c r="U585" s="524">
        <v>33</v>
      </c>
      <c r="V585" s="524">
        <v>7</v>
      </c>
      <c r="W585" s="524">
        <v>0</v>
      </c>
      <c r="X585" s="524">
        <v>33</v>
      </c>
      <c r="Y585" s="524">
        <v>7</v>
      </c>
      <c r="Z585" s="524">
        <v>0</v>
      </c>
      <c r="AA585" s="524">
        <v>5</v>
      </c>
      <c r="AB585" s="524">
        <v>0</v>
      </c>
      <c r="AC585" s="524">
        <v>0</v>
      </c>
      <c r="AD585" s="524">
        <v>0</v>
      </c>
      <c r="AE585" s="524">
        <v>0</v>
      </c>
      <c r="AF585" s="524">
        <v>0</v>
      </c>
      <c r="AG585" s="524">
        <v>0</v>
      </c>
      <c r="AH585" s="524">
        <v>0</v>
      </c>
      <c r="AI585" s="524">
        <v>0</v>
      </c>
      <c r="AJ585" s="395">
        <v>1</v>
      </c>
      <c r="AK585" s="395">
        <v>0</v>
      </c>
      <c r="AL585" s="395">
        <v>10</v>
      </c>
      <c r="AM585" s="395">
        <v>7</v>
      </c>
      <c r="AN585" s="395">
        <v>3</v>
      </c>
      <c r="AO585" s="525">
        <v>0</v>
      </c>
      <c r="AP585" s="396">
        <v>0</v>
      </c>
      <c r="AQ585" s="526">
        <v>60</v>
      </c>
      <c r="AR585" s="527">
        <v>60</v>
      </c>
      <c r="AS585" s="527">
        <v>60</v>
      </c>
      <c r="AT585" s="527">
        <v>0</v>
      </c>
      <c r="AU585" s="527">
        <v>12</v>
      </c>
      <c r="AV585" s="395">
        <v>1</v>
      </c>
      <c r="AW585" s="395">
        <v>10</v>
      </c>
      <c r="AX585" s="395">
        <v>60</v>
      </c>
      <c r="AY585" s="395">
        <v>2</v>
      </c>
      <c r="AZ585" s="395">
        <v>0</v>
      </c>
      <c r="BA585" s="422"/>
      <c r="BB585" s="422"/>
      <c r="BC585" s="422"/>
      <c r="BD585" s="422"/>
      <c r="BE585" s="422"/>
      <c r="BF585" s="422"/>
      <c r="BG585" s="422"/>
      <c r="BH585" s="422"/>
      <c r="BI585" s="423">
        <f t="shared" si="21"/>
        <v>60</v>
      </c>
      <c r="BJ585" s="422"/>
      <c r="BK585" s="422"/>
      <c r="BL585" s="422"/>
      <c r="BM585" s="422"/>
      <c r="BN585" s="422"/>
      <c r="BO585" s="528">
        <v>0.68235000000000001</v>
      </c>
      <c r="BP585" s="423">
        <f t="shared" si="22"/>
        <v>60</v>
      </c>
      <c r="BQ585" s="422"/>
      <c r="BR585" s="422"/>
      <c r="BS585" s="422"/>
      <c r="BT585" s="422"/>
      <c r="BU585" s="422"/>
      <c r="BV585" s="422"/>
      <c r="BW585" s="422"/>
      <c r="BX585" s="422"/>
      <c r="BY585" s="422"/>
      <c r="BZ585" s="422"/>
      <c r="CA585" s="422"/>
      <c r="CB585" s="422"/>
      <c r="CC585" s="422"/>
      <c r="CD585" s="422"/>
      <c r="CE585" s="422"/>
      <c r="CF585" s="422"/>
      <c r="CG585" s="547"/>
    </row>
    <row r="586" spans="1:85" ht="16.5" customHeight="1">
      <c r="A586" s="80">
        <v>582</v>
      </c>
      <c r="B586" s="86" t="s">
        <v>1946</v>
      </c>
      <c r="C586" s="88" t="s">
        <v>28</v>
      </c>
      <c r="D586" s="86" t="s">
        <v>2233</v>
      </c>
      <c r="E586" s="86" t="s">
        <v>1784</v>
      </c>
      <c r="F586" s="106" t="s">
        <v>727</v>
      </c>
      <c r="G586" s="104" t="s">
        <v>1947</v>
      </c>
      <c r="H586" s="104"/>
      <c r="I586" s="390" t="s">
        <v>26</v>
      </c>
      <c r="J586" s="390" t="s">
        <v>35</v>
      </c>
      <c r="K586" s="88" t="s">
        <v>5123</v>
      </c>
      <c r="L586" s="522">
        <v>3</v>
      </c>
      <c r="M586" s="367">
        <v>1</v>
      </c>
      <c r="N586" s="367">
        <v>1</v>
      </c>
      <c r="O586" s="523">
        <v>40</v>
      </c>
      <c r="P586" s="523">
        <v>0</v>
      </c>
      <c r="Q586" s="523">
        <v>1</v>
      </c>
      <c r="R586" s="523">
        <v>8</v>
      </c>
      <c r="S586" s="523">
        <v>0</v>
      </c>
      <c r="T586" s="523">
        <v>0</v>
      </c>
      <c r="U586" s="524">
        <v>0</v>
      </c>
      <c r="V586" s="524">
        <v>0</v>
      </c>
      <c r="W586" s="524">
        <v>0</v>
      </c>
      <c r="X586" s="524">
        <v>0</v>
      </c>
      <c r="Y586" s="524">
        <v>0</v>
      </c>
      <c r="Z586" s="524">
        <v>0</v>
      </c>
      <c r="AA586" s="524">
        <v>83</v>
      </c>
      <c r="AB586" s="524">
        <v>3</v>
      </c>
      <c r="AC586" s="524">
        <v>0</v>
      </c>
      <c r="AD586" s="524">
        <v>0</v>
      </c>
      <c r="AE586" s="524">
        <v>0</v>
      </c>
      <c r="AF586" s="524">
        <v>0</v>
      </c>
      <c r="AG586" s="524">
        <v>0</v>
      </c>
      <c r="AH586" s="524">
        <v>0</v>
      </c>
      <c r="AI586" s="524">
        <v>0</v>
      </c>
      <c r="AJ586" s="395">
        <v>1</v>
      </c>
      <c r="AK586" s="395">
        <v>0</v>
      </c>
      <c r="AL586" s="395">
        <v>6</v>
      </c>
      <c r="AM586" s="395">
        <v>5</v>
      </c>
      <c r="AN586" s="395">
        <v>1</v>
      </c>
      <c r="AO586" s="525">
        <v>0</v>
      </c>
      <c r="AP586" s="396">
        <v>0</v>
      </c>
      <c r="AQ586" s="526">
        <v>45</v>
      </c>
      <c r="AR586" s="527">
        <v>49</v>
      </c>
      <c r="AS586" s="527">
        <v>45</v>
      </c>
      <c r="AT586" s="527">
        <v>0</v>
      </c>
      <c r="AU586" s="527">
        <v>11</v>
      </c>
      <c r="AV586" s="395">
        <v>2</v>
      </c>
      <c r="AW586" s="395">
        <v>5</v>
      </c>
      <c r="AX586" s="395">
        <v>45</v>
      </c>
      <c r="AY586" s="395">
        <v>2</v>
      </c>
      <c r="AZ586" s="395">
        <v>0</v>
      </c>
      <c r="BA586" s="422"/>
      <c r="BB586" s="422"/>
      <c r="BC586" s="422"/>
      <c r="BD586" s="422"/>
      <c r="BE586" s="422"/>
      <c r="BF586" s="422"/>
      <c r="BG586" s="422"/>
      <c r="BH586" s="422"/>
      <c r="BI586" s="423">
        <f t="shared" si="21"/>
        <v>45</v>
      </c>
      <c r="BJ586" s="422"/>
      <c r="BK586" s="422"/>
      <c r="BL586" s="422"/>
      <c r="BM586" s="422"/>
      <c r="BN586" s="422"/>
      <c r="BO586" s="528">
        <v>3.86</v>
      </c>
      <c r="BP586" s="423">
        <f t="shared" si="22"/>
        <v>45</v>
      </c>
      <c r="BQ586" s="422"/>
      <c r="BR586" s="422"/>
      <c r="BS586" s="422"/>
      <c r="BT586" s="422"/>
      <c r="BU586" s="422"/>
      <c r="BV586" s="422"/>
      <c r="BW586" s="422"/>
      <c r="BX586" s="422"/>
      <c r="BY586" s="422"/>
      <c r="BZ586" s="422"/>
      <c r="CA586" s="422"/>
      <c r="CB586" s="422"/>
      <c r="CC586" s="422"/>
      <c r="CD586" s="422"/>
      <c r="CE586" s="422"/>
      <c r="CF586" s="422"/>
      <c r="CG586" s="547"/>
    </row>
    <row r="587" spans="1:85" ht="16.5" customHeight="1">
      <c r="A587" s="81">
        <v>583</v>
      </c>
      <c r="B587" s="86" t="s">
        <v>1948</v>
      </c>
      <c r="C587" s="88" t="s">
        <v>28</v>
      </c>
      <c r="D587" s="86" t="s">
        <v>2233</v>
      </c>
      <c r="E587" s="86" t="s">
        <v>1784</v>
      </c>
      <c r="F587" s="105" t="s">
        <v>730</v>
      </c>
      <c r="G587" s="104" t="s">
        <v>1949</v>
      </c>
      <c r="H587" s="104"/>
      <c r="I587" s="390" t="s">
        <v>26</v>
      </c>
      <c r="J587" s="390"/>
      <c r="K587" s="88" t="s">
        <v>5123</v>
      </c>
      <c r="L587" s="522">
        <v>2</v>
      </c>
      <c r="M587" s="367">
        <v>1</v>
      </c>
      <c r="N587" s="367">
        <v>1</v>
      </c>
      <c r="O587" s="523">
        <v>33</v>
      </c>
      <c r="P587" s="523">
        <v>4</v>
      </c>
      <c r="Q587" s="523">
        <v>2</v>
      </c>
      <c r="R587" s="523">
        <v>3</v>
      </c>
      <c r="S587" s="523">
        <v>0</v>
      </c>
      <c r="T587" s="523">
        <v>0</v>
      </c>
      <c r="U587" s="524">
        <v>31</v>
      </c>
      <c r="V587" s="524">
        <v>2</v>
      </c>
      <c r="W587" s="524">
        <v>0</v>
      </c>
      <c r="X587" s="524">
        <v>31</v>
      </c>
      <c r="Y587" s="524">
        <v>2</v>
      </c>
      <c r="Z587" s="524">
        <v>0</v>
      </c>
      <c r="AA587" s="524">
        <v>2</v>
      </c>
      <c r="AB587" s="524">
        <v>4</v>
      </c>
      <c r="AC587" s="524">
        <v>0</v>
      </c>
      <c r="AD587" s="524">
        <v>18</v>
      </c>
      <c r="AE587" s="524">
        <v>0</v>
      </c>
      <c r="AF587" s="524">
        <v>0</v>
      </c>
      <c r="AG587" s="524">
        <v>0</v>
      </c>
      <c r="AH587" s="524">
        <v>0</v>
      </c>
      <c r="AI587" s="524">
        <v>0</v>
      </c>
      <c r="AJ587" s="395">
        <v>1</v>
      </c>
      <c r="AK587" s="395">
        <v>0</v>
      </c>
      <c r="AL587" s="395">
        <v>6</v>
      </c>
      <c r="AM587" s="395">
        <v>6</v>
      </c>
      <c r="AN587" s="395">
        <v>0</v>
      </c>
      <c r="AO587" s="525">
        <v>0</v>
      </c>
      <c r="AP587" s="396">
        <v>0</v>
      </c>
      <c r="AQ587" s="526">
        <v>42</v>
      </c>
      <c r="AR587" s="527">
        <v>42</v>
      </c>
      <c r="AS587" s="527">
        <v>42</v>
      </c>
      <c r="AT587" s="527">
        <v>0</v>
      </c>
      <c r="AU587" s="527">
        <v>12</v>
      </c>
      <c r="AV587" s="395">
        <v>1</v>
      </c>
      <c r="AW587" s="395">
        <v>7</v>
      </c>
      <c r="AX587" s="395">
        <v>42</v>
      </c>
      <c r="AY587" s="395">
        <v>2</v>
      </c>
      <c r="AZ587" s="395">
        <v>0</v>
      </c>
      <c r="BA587" s="422"/>
      <c r="BB587" s="422"/>
      <c r="BC587" s="422"/>
      <c r="BD587" s="422"/>
      <c r="BE587" s="422"/>
      <c r="BF587" s="422"/>
      <c r="BG587" s="422"/>
      <c r="BH587" s="422"/>
      <c r="BI587" s="423">
        <f t="shared" si="21"/>
        <v>42</v>
      </c>
      <c r="BJ587" s="422"/>
      <c r="BK587" s="422"/>
      <c r="BL587" s="422"/>
      <c r="BM587" s="422"/>
      <c r="BN587" s="422"/>
      <c r="BO587" s="528">
        <v>2.4900000000000002</v>
      </c>
      <c r="BP587" s="423">
        <f t="shared" si="22"/>
        <v>42</v>
      </c>
      <c r="BQ587" s="422"/>
      <c r="BR587" s="422"/>
      <c r="BS587" s="422"/>
      <c r="BT587" s="422"/>
      <c r="BU587" s="422"/>
      <c r="BV587" s="422"/>
      <c r="BW587" s="422"/>
      <c r="BX587" s="422"/>
      <c r="BY587" s="422"/>
      <c r="BZ587" s="422"/>
      <c r="CA587" s="422"/>
      <c r="CB587" s="422"/>
      <c r="CC587" s="422"/>
      <c r="CD587" s="422"/>
      <c r="CE587" s="422"/>
      <c r="CF587" s="422"/>
      <c r="CG587" s="547"/>
    </row>
    <row r="588" spans="1:85" ht="16.5" customHeight="1">
      <c r="A588" s="80">
        <v>584</v>
      </c>
      <c r="B588" s="86" t="s">
        <v>1950</v>
      </c>
      <c r="C588" s="88" t="s">
        <v>28</v>
      </c>
      <c r="D588" s="86" t="s">
        <v>2233</v>
      </c>
      <c r="E588" s="86" t="s">
        <v>1784</v>
      </c>
      <c r="F588" s="106" t="s">
        <v>727</v>
      </c>
      <c r="G588" s="104" t="s">
        <v>1951</v>
      </c>
      <c r="H588" s="104"/>
      <c r="I588" s="390" t="s">
        <v>2353</v>
      </c>
      <c r="J588" s="390" t="s">
        <v>35</v>
      </c>
      <c r="K588" s="88" t="s">
        <v>5123</v>
      </c>
      <c r="L588" s="522">
        <v>3</v>
      </c>
      <c r="M588" s="367">
        <v>1</v>
      </c>
      <c r="N588" s="367">
        <v>1</v>
      </c>
      <c r="O588" s="523">
        <v>15</v>
      </c>
      <c r="P588" s="523">
        <v>0</v>
      </c>
      <c r="Q588" s="523">
        <v>1</v>
      </c>
      <c r="R588" s="523">
        <v>4</v>
      </c>
      <c r="S588" s="523">
        <v>0</v>
      </c>
      <c r="T588" s="523">
        <v>0</v>
      </c>
      <c r="U588" s="524">
        <v>0</v>
      </c>
      <c r="V588" s="524">
        <v>0</v>
      </c>
      <c r="W588" s="524">
        <v>0</v>
      </c>
      <c r="X588" s="524">
        <v>0</v>
      </c>
      <c r="Y588" s="524">
        <v>0</v>
      </c>
      <c r="Z588" s="524">
        <v>0</v>
      </c>
      <c r="AA588" s="524">
        <v>7</v>
      </c>
      <c r="AB588" s="524">
        <v>0</v>
      </c>
      <c r="AC588" s="524">
        <v>0</v>
      </c>
      <c r="AD588" s="524">
        <v>9</v>
      </c>
      <c r="AE588" s="524">
        <v>0</v>
      </c>
      <c r="AF588" s="524">
        <v>0</v>
      </c>
      <c r="AG588" s="524">
        <v>2</v>
      </c>
      <c r="AH588" s="524">
        <v>0</v>
      </c>
      <c r="AI588" s="524">
        <v>0</v>
      </c>
      <c r="AJ588" s="395">
        <v>1</v>
      </c>
      <c r="AK588" s="395">
        <v>0</v>
      </c>
      <c r="AL588" s="395">
        <v>9</v>
      </c>
      <c r="AM588" s="395">
        <v>7</v>
      </c>
      <c r="AN588" s="395">
        <v>7</v>
      </c>
      <c r="AO588" s="525">
        <v>0</v>
      </c>
      <c r="AP588" s="396">
        <v>0</v>
      </c>
      <c r="AQ588" s="526">
        <v>41</v>
      </c>
      <c r="AR588" s="527">
        <v>38</v>
      </c>
      <c r="AS588" s="527">
        <v>35</v>
      </c>
      <c r="AT588" s="527">
        <v>6</v>
      </c>
      <c r="AU588" s="527">
        <v>7</v>
      </c>
      <c r="AV588" s="395">
        <v>0</v>
      </c>
      <c r="AW588" s="395">
        <v>7</v>
      </c>
      <c r="AX588" s="395">
        <v>41</v>
      </c>
      <c r="AY588" s="395">
        <v>2</v>
      </c>
      <c r="AZ588" s="395">
        <v>0</v>
      </c>
      <c r="BA588" s="422"/>
      <c r="BB588" s="422"/>
      <c r="BC588" s="422"/>
      <c r="BD588" s="422"/>
      <c r="BE588" s="422"/>
      <c r="BF588" s="422"/>
      <c r="BG588" s="422"/>
      <c r="BH588" s="422"/>
      <c r="BI588" s="423">
        <f t="shared" si="21"/>
        <v>35</v>
      </c>
      <c r="BJ588" s="422"/>
      <c r="BK588" s="422"/>
      <c r="BL588" s="422"/>
      <c r="BM588" s="422"/>
      <c r="BN588" s="422"/>
      <c r="BO588" s="528">
        <v>4.25</v>
      </c>
      <c r="BP588" s="423">
        <f t="shared" si="22"/>
        <v>35</v>
      </c>
      <c r="BQ588" s="422"/>
      <c r="BR588" s="422"/>
      <c r="BS588" s="422"/>
      <c r="BT588" s="422"/>
      <c r="BU588" s="422"/>
      <c r="BV588" s="422"/>
      <c r="BW588" s="422"/>
      <c r="BX588" s="422"/>
      <c r="BY588" s="422"/>
      <c r="BZ588" s="422"/>
      <c r="CA588" s="422"/>
      <c r="CB588" s="422"/>
      <c r="CC588" s="422"/>
      <c r="CD588" s="422"/>
      <c r="CE588" s="422"/>
      <c r="CF588" s="422"/>
      <c r="CG588" s="547"/>
    </row>
    <row r="589" spans="1:85" ht="16.5" customHeight="1">
      <c r="A589" s="80">
        <v>585</v>
      </c>
      <c r="B589" s="86" t="s">
        <v>1952</v>
      </c>
      <c r="C589" s="88" t="s">
        <v>28</v>
      </c>
      <c r="D589" s="86" t="s">
        <v>2233</v>
      </c>
      <c r="E589" s="86" t="s">
        <v>1784</v>
      </c>
      <c r="F589" s="105" t="s">
        <v>730</v>
      </c>
      <c r="G589" s="104" t="s">
        <v>1953</v>
      </c>
      <c r="H589" s="104"/>
      <c r="I589" s="390" t="s">
        <v>26</v>
      </c>
      <c r="J589" s="390" t="s">
        <v>35</v>
      </c>
      <c r="K589" s="88" t="s">
        <v>5123</v>
      </c>
      <c r="L589" s="522">
        <v>3</v>
      </c>
      <c r="M589" s="367">
        <v>1</v>
      </c>
      <c r="N589" s="367">
        <v>1</v>
      </c>
      <c r="O589" s="523">
        <v>23</v>
      </c>
      <c r="P589" s="523">
        <v>1</v>
      </c>
      <c r="Q589" s="523">
        <v>1</v>
      </c>
      <c r="R589" s="523">
        <v>1</v>
      </c>
      <c r="S589" s="523">
        <v>1</v>
      </c>
      <c r="T589" s="523">
        <v>0</v>
      </c>
      <c r="U589" s="524">
        <v>0</v>
      </c>
      <c r="V589" s="524">
        <v>0</v>
      </c>
      <c r="W589" s="524">
        <v>0</v>
      </c>
      <c r="X589" s="524">
        <v>0</v>
      </c>
      <c r="Y589" s="524">
        <v>0</v>
      </c>
      <c r="Z589" s="524">
        <v>0</v>
      </c>
      <c r="AA589" s="524">
        <v>21</v>
      </c>
      <c r="AB589" s="524">
        <v>2</v>
      </c>
      <c r="AC589" s="524">
        <v>0</v>
      </c>
      <c r="AD589" s="524">
        <v>0</v>
      </c>
      <c r="AE589" s="524">
        <v>0</v>
      </c>
      <c r="AF589" s="524">
        <v>0</v>
      </c>
      <c r="AG589" s="524">
        <v>25</v>
      </c>
      <c r="AH589" s="524">
        <v>2</v>
      </c>
      <c r="AI589" s="524">
        <v>0</v>
      </c>
      <c r="AJ589" s="395">
        <v>1</v>
      </c>
      <c r="AK589" s="395">
        <v>0</v>
      </c>
      <c r="AL589" s="395">
        <v>6</v>
      </c>
      <c r="AM589" s="395">
        <v>6</v>
      </c>
      <c r="AN589" s="395">
        <v>0</v>
      </c>
      <c r="AO589" s="525">
        <v>0</v>
      </c>
      <c r="AP589" s="396">
        <v>0</v>
      </c>
      <c r="AQ589" s="526">
        <v>41</v>
      </c>
      <c r="AR589" s="527">
        <v>41</v>
      </c>
      <c r="AS589" s="527">
        <v>41</v>
      </c>
      <c r="AT589" s="527">
        <v>0</v>
      </c>
      <c r="AU589" s="527">
        <v>11</v>
      </c>
      <c r="AV589" s="395">
        <v>0</v>
      </c>
      <c r="AW589" s="395">
        <v>5</v>
      </c>
      <c r="AX589" s="395">
        <v>42</v>
      </c>
      <c r="AY589" s="395">
        <v>2</v>
      </c>
      <c r="AZ589" s="395">
        <v>0</v>
      </c>
      <c r="BA589" s="422"/>
      <c r="BB589" s="422"/>
      <c r="BC589" s="422"/>
      <c r="BD589" s="422"/>
      <c r="BE589" s="422"/>
      <c r="BF589" s="422"/>
      <c r="BG589" s="422"/>
      <c r="BH589" s="422"/>
      <c r="BI589" s="423">
        <f t="shared" si="21"/>
        <v>41</v>
      </c>
      <c r="BJ589" s="422"/>
      <c r="BK589" s="422"/>
      <c r="BL589" s="422"/>
      <c r="BM589" s="422"/>
      <c r="BN589" s="422"/>
      <c r="BO589" s="528">
        <v>5.5</v>
      </c>
      <c r="BP589" s="423">
        <f t="shared" si="22"/>
        <v>41</v>
      </c>
      <c r="BQ589" s="422"/>
      <c r="BR589" s="422"/>
      <c r="BS589" s="422"/>
      <c r="BT589" s="422"/>
      <c r="BU589" s="422"/>
      <c r="BV589" s="422"/>
      <c r="BW589" s="422"/>
      <c r="BX589" s="422"/>
      <c r="BY589" s="422"/>
      <c r="BZ589" s="422"/>
      <c r="CA589" s="422"/>
      <c r="CB589" s="422"/>
      <c r="CC589" s="422"/>
      <c r="CD589" s="422"/>
      <c r="CE589" s="422"/>
      <c r="CF589" s="422"/>
      <c r="CG589" s="547"/>
    </row>
    <row r="590" spans="1:85" ht="16.5" customHeight="1">
      <c r="A590" s="81">
        <v>586</v>
      </c>
      <c r="B590" s="86" t="s">
        <v>1954</v>
      </c>
      <c r="C590" s="88" t="s">
        <v>28</v>
      </c>
      <c r="D590" s="86" t="s">
        <v>2233</v>
      </c>
      <c r="E590" s="86" t="s">
        <v>1784</v>
      </c>
      <c r="F590" s="106" t="s">
        <v>727</v>
      </c>
      <c r="G590" s="104" t="s">
        <v>1955</v>
      </c>
      <c r="H590" s="104"/>
      <c r="I590" s="390" t="s">
        <v>2353</v>
      </c>
      <c r="J590" s="390" t="s">
        <v>35</v>
      </c>
      <c r="K590" s="88" t="s">
        <v>5123</v>
      </c>
      <c r="L590" s="522">
        <v>3</v>
      </c>
      <c r="M590" s="367">
        <v>1</v>
      </c>
      <c r="N590" s="367">
        <v>1</v>
      </c>
      <c r="O590" s="523">
        <v>11</v>
      </c>
      <c r="P590" s="523">
        <v>13</v>
      </c>
      <c r="Q590" s="523">
        <v>1</v>
      </c>
      <c r="R590" s="523">
        <v>0</v>
      </c>
      <c r="S590" s="523">
        <v>0</v>
      </c>
      <c r="T590" s="523">
        <v>0</v>
      </c>
      <c r="U590" s="524">
        <v>0</v>
      </c>
      <c r="V590" s="524">
        <v>0</v>
      </c>
      <c r="W590" s="524">
        <v>0</v>
      </c>
      <c r="X590" s="524">
        <v>0</v>
      </c>
      <c r="Y590" s="524">
        <v>0</v>
      </c>
      <c r="Z590" s="524">
        <v>0</v>
      </c>
      <c r="AA590" s="524">
        <v>2</v>
      </c>
      <c r="AB590" s="524">
        <v>2</v>
      </c>
      <c r="AC590" s="524">
        <v>0</v>
      </c>
      <c r="AD590" s="524">
        <v>0</v>
      </c>
      <c r="AE590" s="524">
        <v>0</v>
      </c>
      <c r="AF590" s="524">
        <v>0</v>
      </c>
      <c r="AG590" s="524">
        <v>0</v>
      </c>
      <c r="AH590" s="524">
        <v>0</v>
      </c>
      <c r="AI590" s="524">
        <v>0</v>
      </c>
      <c r="AJ590" s="395">
        <v>1</v>
      </c>
      <c r="AK590" s="395">
        <v>0</v>
      </c>
      <c r="AL590" s="395">
        <v>8</v>
      </c>
      <c r="AM590" s="395">
        <v>8</v>
      </c>
      <c r="AN590" s="395">
        <v>0</v>
      </c>
      <c r="AO590" s="525">
        <v>0</v>
      </c>
      <c r="AP590" s="396">
        <v>0</v>
      </c>
      <c r="AQ590" s="526">
        <v>59</v>
      </c>
      <c r="AR590" s="527">
        <v>59</v>
      </c>
      <c r="AS590" s="527">
        <v>59</v>
      </c>
      <c r="AT590" s="527">
        <v>0</v>
      </c>
      <c r="AU590" s="527">
        <v>9</v>
      </c>
      <c r="AV590" s="395">
        <v>0</v>
      </c>
      <c r="AW590" s="395">
        <v>6</v>
      </c>
      <c r="AX590" s="395">
        <v>58</v>
      </c>
      <c r="AY590" s="395">
        <v>2</v>
      </c>
      <c r="AZ590" s="395">
        <v>0</v>
      </c>
      <c r="BA590" s="422"/>
      <c r="BB590" s="422"/>
      <c r="BC590" s="422"/>
      <c r="BD590" s="422"/>
      <c r="BE590" s="422"/>
      <c r="BF590" s="422"/>
      <c r="BG590" s="422"/>
      <c r="BH590" s="422"/>
      <c r="BI590" s="423">
        <f t="shared" si="21"/>
        <v>59</v>
      </c>
      <c r="BJ590" s="422"/>
      <c r="BK590" s="422"/>
      <c r="BL590" s="422"/>
      <c r="BM590" s="422"/>
      <c r="BN590" s="422"/>
      <c r="BO590" s="528">
        <v>3.11</v>
      </c>
      <c r="BP590" s="423">
        <f t="shared" si="22"/>
        <v>59</v>
      </c>
      <c r="BQ590" s="422"/>
      <c r="BR590" s="422"/>
      <c r="BS590" s="422"/>
      <c r="BT590" s="422"/>
      <c r="BU590" s="422"/>
      <c r="BV590" s="422"/>
      <c r="BW590" s="422"/>
      <c r="BX590" s="422"/>
      <c r="BY590" s="422"/>
      <c r="BZ590" s="422"/>
      <c r="CA590" s="422"/>
      <c r="CB590" s="422"/>
      <c r="CC590" s="422"/>
      <c r="CD590" s="422"/>
      <c r="CE590" s="422"/>
      <c r="CF590" s="422"/>
      <c r="CG590" s="547"/>
    </row>
    <row r="591" spans="1:85" ht="16.5" customHeight="1">
      <c r="A591" s="80">
        <v>587</v>
      </c>
      <c r="B591" s="86" t="s">
        <v>1956</v>
      </c>
      <c r="C591" s="88" t="s">
        <v>28</v>
      </c>
      <c r="D591" s="86" t="s">
        <v>2233</v>
      </c>
      <c r="E591" s="86" t="s">
        <v>1784</v>
      </c>
      <c r="F591" s="105" t="s">
        <v>730</v>
      </c>
      <c r="G591" s="104" t="s">
        <v>1957</v>
      </c>
      <c r="H591" s="104"/>
      <c r="I591" s="390" t="s">
        <v>26</v>
      </c>
      <c r="J591" s="390" t="s">
        <v>35</v>
      </c>
      <c r="K591" s="88" t="s">
        <v>5123</v>
      </c>
      <c r="L591" s="522">
        <v>3</v>
      </c>
      <c r="M591" s="367">
        <v>1</v>
      </c>
      <c r="N591" s="367">
        <v>1</v>
      </c>
      <c r="O591" s="523">
        <v>21</v>
      </c>
      <c r="P591" s="523">
        <v>4</v>
      </c>
      <c r="Q591" s="523">
        <v>1</v>
      </c>
      <c r="R591" s="523">
        <v>14</v>
      </c>
      <c r="S591" s="523">
        <v>1</v>
      </c>
      <c r="T591" s="523">
        <v>0</v>
      </c>
      <c r="U591" s="524">
        <v>4</v>
      </c>
      <c r="V591" s="524">
        <v>0</v>
      </c>
      <c r="W591" s="524">
        <v>0</v>
      </c>
      <c r="X591" s="524">
        <v>4</v>
      </c>
      <c r="Y591" s="524">
        <v>0</v>
      </c>
      <c r="Z591" s="524">
        <v>0</v>
      </c>
      <c r="AA591" s="524">
        <v>0</v>
      </c>
      <c r="AB591" s="524">
        <v>0</v>
      </c>
      <c r="AC591" s="524">
        <v>0</v>
      </c>
      <c r="AD591" s="524">
        <v>68</v>
      </c>
      <c r="AE591" s="524">
        <v>6</v>
      </c>
      <c r="AF591" s="524">
        <v>0</v>
      </c>
      <c r="AG591" s="524">
        <v>0</v>
      </c>
      <c r="AH591" s="524">
        <v>0</v>
      </c>
      <c r="AI591" s="524">
        <v>0</v>
      </c>
      <c r="AJ591" s="395">
        <v>1</v>
      </c>
      <c r="AK591" s="395">
        <v>0</v>
      </c>
      <c r="AL591" s="395">
        <v>8</v>
      </c>
      <c r="AM591" s="395">
        <v>8</v>
      </c>
      <c r="AN591" s="395">
        <v>2</v>
      </c>
      <c r="AO591" s="525">
        <v>0</v>
      </c>
      <c r="AP591" s="396">
        <v>1</v>
      </c>
      <c r="AQ591" s="526">
        <v>42</v>
      </c>
      <c r="AR591" s="527">
        <v>48</v>
      </c>
      <c r="AS591" s="527">
        <v>37</v>
      </c>
      <c r="AT591" s="527">
        <v>6</v>
      </c>
      <c r="AU591" s="527">
        <v>9</v>
      </c>
      <c r="AV591" s="395">
        <v>1</v>
      </c>
      <c r="AW591" s="395">
        <v>8</v>
      </c>
      <c r="AX591" s="395">
        <v>37</v>
      </c>
      <c r="AY591" s="395">
        <v>8</v>
      </c>
      <c r="AZ591" s="395">
        <v>0</v>
      </c>
      <c r="BA591" s="422"/>
      <c r="BB591" s="422"/>
      <c r="BC591" s="422"/>
      <c r="BD591" s="422"/>
      <c r="BE591" s="422"/>
      <c r="BF591" s="422"/>
      <c r="BG591" s="422"/>
      <c r="BH591" s="422"/>
      <c r="BI591" s="423">
        <f t="shared" si="21"/>
        <v>37</v>
      </c>
      <c r="BJ591" s="422"/>
      <c r="BK591" s="422"/>
      <c r="BL591" s="422"/>
      <c r="BM591" s="422"/>
      <c r="BN591" s="422"/>
      <c r="BO591" s="528">
        <v>10</v>
      </c>
      <c r="BP591" s="423">
        <f t="shared" si="22"/>
        <v>37</v>
      </c>
      <c r="BQ591" s="422"/>
      <c r="BR591" s="422"/>
      <c r="BS591" s="422"/>
      <c r="BT591" s="422"/>
      <c r="BU591" s="422"/>
      <c r="BV591" s="422"/>
      <c r="BW591" s="422"/>
      <c r="BX591" s="422"/>
      <c r="BY591" s="422"/>
      <c r="BZ591" s="422"/>
      <c r="CA591" s="422"/>
      <c r="CB591" s="422"/>
      <c r="CC591" s="422"/>
      <c r="CD591" s="422"/>
      <c r="CE591" s="422"/>
      <c r="CF591" s="422"/>
      <c r="CG591" s="547"/>
    </row>
    <row r="592" spans="1:85" ht="16.5" customHeight="1">
      <c r="A592" s="80">
        <v>588</v>
      </c>
      <c r="B592" s="86" t="s">
        <v>1958</v>
      </c>
      <c r="C592" s="88" t="s">
        <v>28</v>
      </c>
      <c r="D592" s="86" t="s">
        <v>2233</v>
      </c>
      <c r="E592" s="86" t="s">
        <v>1784</v>
      </c>
      <c r="F592" s="106" t="s">
        <v>727</v>
      </c>
      <c r="G592" s="104" t="s">
        <v>1959</v>
      </c>
      <c r="H592" s="104"/>
      <c r="I592" s="390" t="s">
        <v>26</v>
      </c>
      <c r="J592" s="390"/>
      <c r="K592" s="88" t="s">
        <v>5123</v>
      </c>
      <c r="L592" s="522">
        <v>2</v>
      </c>
      <c r="M592" s="367">
        <v>1</v>
      </c>
      <c r="N592" s="367">
        <v>1</v>
      </c>
      <c r="O592" s="523">
        <v>11</v>
      </c>
      <c r="P592" s="523">
        <v>8</v>
      </c>
      <c r="Q592" s="523">
        <v>1</v>
      </c>
      <c r="R592" s="523">
        <v>5</v>
      </c>
      <c r="S592" s="523">
        <v>1</v>
      </c>
      <c r="T592" s="523">
        <v>0</v>
      </c>
      <c r="U592" s="524">
        <v>0</v>
      </c>
      <c r="V592" s="524">
        <v>0</v>
      </c>
      <c r="W592" s="524">
        <v>0</v>
      </c>
      <c r="X592" s="524">
        <v>0</v>
      </c>
      <c r="Y592" s="524">
        <v>0</v>
      </c>
      <c r="Z592" s="524">
        <v>0</v>
      </c>
      <c r="AA592" s="524">
        <v>23</v>
      </c>
      <c r="AB592" s="524">
        <v>23</v>
      </c>
      <c r="AC592" s="524">
        <v>0</v>
      </c>
      <c r="AD592" s="524">
        <v>2</v>
      </c>
      <c r="AE592" s="524">
        <v>2</v>
      </c>
      <c r="AF592" s="524">
        <v>0</v>
      </c>
      <c r="AG592" s="524">
        <v>0</v>
      </c>
      <c r="AH592" s="524">
        <v>0</v>
      </c>
      <c r="AI592" s="524">
        <v>0</v>
      </c>
      <c r="AJ592" s="395">
        <v>1</v>
      </c>
      <c r="AK592" s="395">
        <v>0</v>
      </c>
      <c r="AL592" s="395">
        <v>9</v>
      </c>
      <c r="AM592" s="395">
        <v>9</v>
      </c>
      <c r="AN592" s="395">
        <v>0</v>
      </c>
      <c r="AO592" s="525">
        <v>0</v>
      </c>
      <c r="AP592" s="396">
        <v>0</v>
      </c>
      <c r="AQ592" s="526">
        <v>39</v>
      </c>
      <c r="AR592" s="527">
        <v>41</v>
      </c>
      <c r="AS592" s="527">
        <v>39</v>
      </c>
      <c r="AT592" s="527">
        <v>0</v>
      </c>
      <c r="AU592" s="527">
        <v>6</v>
      </c>
      <c r="AV592" s="395">
        <v>1</v>
      </c>
      <c r="AW592" s="395">
        <v>9</v>
      </c>
      <c r="AX592" s="395">
        <v>37</v>
      </c>
      <c r="AY592" s="395">
        <v>2</v>
      </c>
      <c r="AZ592" s="395">
        <v>0</v>
      </c>
      <c r="BA592" s="422"/>
      <c r="BB592" s="422"/>
      <c r="BC592" s="422"/>
      <c r="BD592" s="422"/>
      <c r="BE592" s="422"/>
      <c r="BF592" s="422"/>
      <c r="BG592" s="422"/>
      <c r="BH592" s="422"/>
      <c r="BI592" s="423">
        <f t="shared" si="21"/>
        <v>39</v>
      </c>
      <c r="BJ592" s="422"/>
      <c r="BK592" s="422"/>
      <c r="BL592" s="422"/>
      <c r="BM592" s="422"/>
      <c r="BN592" s="422"/>
      <c r="BO592" s="528">
        <v>3.16</v>
      </c>
      <c r="BP592" s="423">
        <f t="shared" si="22"/>
        <v>39</v>
      </c>
      <c r="BQ592" s="422"/>
      <c r="BR592" s="422"/>
      <c r="BS592" s="422"/>
      <c r="BT592" s="422"/>
      <c r="BU592" s="422"/>
      <c r="BV592" s="422"/>
      <c r="BW592" s="422"/>
      <c r="BX592" s="422"/>
      <c r="BY592" s="422"/>
      <c r="BZ592" s="422"/>
      <c r="CA592" s="422"/>
      <c r="CB592" s="422"/>
      <c r="CC592" s="422"/>
      <c r="CD592" s="422"/>
      <c r="CE592" s="422"/>
      <c r="CF592" s="422"/>
      <c r="CG592" s="547"/>
    </row>
    <row r="593" spans="1:85" ht="16.5" customHeight="1">
      <c r="A593" s="81">
        <v>589</v>
      </c>
      <c r="B593" s="86" t="s">
        <v>1960</v>
      </c>
      <c r="C593" s="88" t="s">
        <v>28</v>
      </c>
      <c r="D593" s="86" t="s">
        <v>2233</v>
      </c>
      <c r="E593" s="86" t="s">
        <v>1784</v>
      </c>
      <c r="F593" s="106" t="s">
        <v>727</v>
      </c>
      <c r="G593" s="104" t="s">
        <v>1961</v>
      </c>
      <c r="H593" s="104"/>
      <c r="I593" s="390" t="s">
        <v>26</v>
      </c>
      <c r="J593" s="390" t="s">
        <v>35</v>
      </c>
      <c r="K593" s="88" t="s">
        <v>5123</v>
      </c>
      <c r="L593" s="522">
        <v>3</v>
      </c>
      <c r="M593" s="367">
        <v>1</v>
      </c>
      <c r="N593" s="367">
        <v>1</v>
      </c>
      <c r="O593" s="523">
        <v>14</v>
      </c>
      <c r="P593" s="523">
        <v>1</v>
      </c>
      <c r="Q593" s="523">
        <v>1</v>
      </c>
      <c r="R593" s="523">
        <v>2</v>
      </c>
      <c r="S593" s="523">
        <v>0</v>
      </c>
      <c r="T593" s="523">
        <v>0</v>
      </c>
      <c r="U593" s="524">
        <v>0</v>
      </c>
      <c r="V593" s="524">
        <v>0</v>
      </c>
      <c r="W593" s="524">
        <v>0</v>
      </c>
      <c r="X593" s="524">
        <v>0</v>
      </c>
      <c r="Y593" s="524">
        <v>0</v>
      </c>
      <c r="Z593" s="524">
        <v>0</v>
      </c>
      <c r="AA593" s="524">
        <v>3</v>
      </c>
      <c r="AB593" s="524">
        <v>1</v>
      </c>
      <c r="AC593" s="524">
        <v>0</v>
      </c>
      <c r="AD593" s="524">
        <v>21</v>
      </c>
      <c r="AE593" s="524">
        <v>7</v>
      </c>
      <c r="AF593" s="524">
        <v>0</v>
      </c>
      <c r="AG593" s="524">
        <v>0</v>
      </c>
      <c r="AH593" s="524">
        <v>0</v>
      </c>
      <c r="AI593" s="524">
        <v>0</v>
      </c>
      <c r="AJ593" s="395">
        <v>1</v>
      </c>
      <c r="AK593" s="395">
        <v>0</v>
      </c>
      <c r="AL593" s="395">
        <v>8</v>
      </c>
      <c r="AM593" s="395">
        <v>8</v>
      </c>
      <c r="AN593" s="395">
        <v>0</v>
      </c>
      <c r="AO593" s="525">
        <v>0</v>
      </c>
      <c r="AP593" s="396">
        <v>0</v>
      </c>
      <c r="AQ593" s="526">
        <v>38</v>
      </c>
      <c r="AR593" s="527">
        <v>39</v>
      </c>
      <c r="AS593" s="527">
        <v>38</v>
      </c>
      <c r="AT593" s="527">
        <v>0</v>
      </c>
      <c r="AU593" s="527">
        <v>9</v>
      </c>
      <c r="AV593" s="395">
        <v>0</v>
      </c>
      <c r="AW593" s="395">
        <v>8</v>
      </c>
      <c r="AX593" s="395">
        <v>38</v>
      </c>
      <c r="AY593" s="395">
        <v>2</v>
      </c>
      <c r="AZ593" s="395">
        <v>0</v>
      </c>
      <c r="BA593" s="422"/>
      <c r="BB593" s="422"/>
      <c r="BC593" s="422"/>
      <c r="BD593" s="422"/>
      <c r="BE593" s="422"/>
      <c r="BF593" s="422"/>
      <c r="BG593" s="422"/>
      <c r="BH593" s="422"/>
      <c r="BI593" s="423">
        <f t="shared" si="21"/>
        <v>38</v>
      </c>
      <c r="BJ593" s="422"/>
      <c r="BK593" s="422"/>
      <c r="BL593" s="422"/>
      <c r="BM593" s="422"/>
      <c r="BN593" s="422"/>
      <c r="BO593" s="528">
        <v>1.74</v>
      </c>
      <c r="BP593" s="423">
        <f t="shared" si="22"/>
        <v>38</v>
      </c>
      <c r="BQ593" s="422"/>
      <c r="BR593" s="422"/>
      <c r="BS593" s="422"/>
      <c r="BT593" s="422"/>
      <c r="BU593" s="422"/>
      <c r="BV593" s="422"/>
      <c r="BW593" s="422"/>
      <c r="BX593" s="422"/>
      <c r="BY593" s="422"/>
      <c r="BZ593" s="422"/>
      <c r="CA593" s="422"/>
      <c r="CB593" s="422"/>
      <c r="CC593" s="422"/>
      <c r="CD593" s="422"/>
      <c r="CE593" s="422"/>
      <c r="CF593" s="422"/>
      <c r="CG593" s="547"/>
    </row>
    <row r="594" spans="1:85" ht="16.5" customHeight="1">
      <c r="A594" s="80">
        <v>590</v>
      </c>
      <c r="B594" s="86" t="s">
        <v>1962</v>
      </c>
      <c r="C594" s="88" t="s">
        <v>28</v>
      </c>
      <c r="D594" s="86" t="s">
        <v>2233</v>
      </c>
      <c r="E594" s="86" t="s">
        <v>1784</v>
      </c>
      <c r="F594" s="103" t="s">
        <v>724</v>
      </c>
      <c r="G594" s="107" t="s">
        <v>1963</v>
      </c>
      <c r="H594" s="107"/>
      <c r="I594" s="390" t="s">
        <v>26</v>
      </c>
      <c r="J594" s="390" t="s">
        <v>35</v>
      </c>
      <c r="K594" s="88" t="s">
        <v>5123</v>
      </c>
      <c r="L594" s="522">
        <v>3</v>
      </c>
      <c r="M594" s="367">
        <v>1</v>
      </c>
      <c r="N594" s="367">
        <v>1</v>
      </c>
      <c r="O594" s="523">
        <v>17</v>
      </c>
      <c r="P594" s="523">
        <v>8</v>
      </c>
      <c r="Q594" s="523">
        <v>1</v>
      </c>
      <c r="R594" s="523">
        <v>0</v>
      </c>
      <c r="S594" s="523">
        <v>0</v>
      </c>
      <c r="T594" s="523">
        <v>0</v>
      </c>
      <c r="U594" s="524">
        <v>7</v>
      </c>
      <c r="V594" s="524">
        <v>0</v>
      </c>
      <c r="W594" s="524">
        <v>0</v>
      </c>
      <c r="X594" s="524">
        <v>7</v>
      </c>
      <c r="Y594" s="524">
        <v>0</v>
      </c>
      <c r="Z594" s="524">
        <v>0</v>
      </c>
      <c r="AA594" s="524">
        <v>25</v>
      </c>
      <c r="AB594" s="524">
        <v>9</v>
      </c>
      <c r="AC594" s="524">
        <v>0</v>
      </c>
      <c r="AD594" s="524">
        <v>0</v>
      </c>
      <c r="AE594" s="524">
        <v>0</v>
      </c>
      <c r="AF594" s="524">
        <v>0</v>
      </c>
      <c r="AG594" s="524">
        <v>0</v>
      </c>
      <c r="AH594" s="524">
        <v>0</v>
      </c>
      <c r="AI594" s="524">
        <v>0</v>
      </c>
      <c r="AJ594" s="395">
        <v>1</v>
      </c>
      <c r="AK594" s="395">
        <v>0</v>
      </c>
      <c r="AL594" s="395">
        <v>12</v>
      </c>
      <c r="AM594" s="395">
        <v>8</v>
      </c>
      <c r="AN594" s="395">
        <v>4</v>
      </c>
      <c r="AO594" s="525">
        <v>0</v>
      </c>
      <c r="AP594" s="396">
        <v>0</v>
      </c>
      <c r="AQ594" s="526">
        <v>51</v>
      </c>
      <c r="AR594" s="527">
        <v>51</v>
      </c>
      <c r="AS594" s="527">
        <v>45</v>
      </c>
      <c r="AT594" s="527">
        <v>6</v>
      </c>
      <c r="AU594" s="527">
        <v>10</v>
      </c>
      <c r="AV594" s="395">
        <v>0</v>
      </c>
      <c r="AW594" s="395">
        <v>6</v>
      </c>
      <c r="AX594" s="395">
        <v>46</v>
      </c>
      <c r="AY594" s="395">
        <v>2</v>
      </c>
      <c r="AZ594" s="395">
        <v>0</v>
      </c>
      <c r="BA594" s="422"/>
      <c r="BB594" s="422"/>
      <c r="BC594" s="422"/>
      <c r="BD594" s="422"/>
      <c r="BE594" s="422"/>
      <c r="BF594" s="422"/>
      <c r="BG594" s="422"/>
      <c r="BH594" s="422"/>
      <c r="BI594" s="423">
        <f t="shared" si="21"/>
        <v>45</v>
      </c>
      <c r="BJ594" s="422"/>
      <c r="BK594" s="422"/>
      <c r="BL594" s="422"/>
      <c r="BM594" s="422"/>
      <c r="BN594" s="422"/>
      <c r="BO594" s="528">
        <v>1.1100000000000001</v>
      </c>
      <c r="BP594" s="423">
        <f t="shared" si="22"/>
        <v>45</v>
      </c>
      <c r="BQ594" s="422"/>
      <c r="BR594" s="422"/>
      <c r="BS594" s="422"/>
      <c r="BT594" s="422"/>
      <c r="BU594" s="422"/>
      <c r="BV594" s="422"/>
      <c r="BW594" s="422"/>
      <c r="BX594" s="422"/>
      <c r="BY594" s="422"/>
      <c r="BZ594" s="422"/>
      <c r="CA594" s="422"/>
      <c r="CB594" s="422"/>
      <c r="CC594" s="422"/>
      <c r="CD594" s="422"/>
      <c r="CE594" s="422"/>
      <c r="CF594" s="422"/>
      <c r="CG594" s="547"/>
    </row>
    <row r="595" spans="1:85" ht="16.5" customHeight="1">
      <c r="A595" s="80">
        <v>591</v>
      </c>
      <c r="B595" s="86" t="s">
        <v>1964</v>
      </c>
      <c r="C595" s="88" t="s">
        <v>28</v>
      </c>
      <c r="D595" s="86" t="s">
        <v>2233</v>
      </c>
      <c r="E595" s="86" t="s">
        <v>1784</v>
      </c>
      <c r="F595" s="106" t="s">
        <v>727</v>
      </c>
      <c r="G595" s="104" t="s">
        <v>1965</v>
      </c>
      <c r="H595" s="104"/>
      <c r="I595" s="390" t="s">
        <v>26</v>
      </c>
      <c r="J595" s="390" t="s">
        <v>35</v>
      </c>
      <c r="K595" s="88" t="s">
        <v>5123</v>
      </c>
      <c r="L595" s="522">
        <v>3</v>
      </c>
      <c r="M595" s="367">
        <v>1</v>
      </c>
      <c r="N595" s="367">
        <v>1</v>
      </c>
      <c r="O595" s="523">
        <v>12</v>
      </c>
      <c r="P595" s="523">
        <v>4</v>
      </c>
      <c r="Q595" s="523">
        <v>1</v>
      </c>
      <c r="R595" s="523">
        <v>3</v>
      </c>
      <c r="S595" s="523">
        <v>0</v>
      </c>
      <c r="T595" s="523">
        <v>0</v>
      </c>
      <c r="U595" s="524">
        <v>0</v>
      </c>
      <c r="V595" s="524">
        <v>0</v>
      </c>
      <c r="W595" s="524">
        <v>0</v>
      </c>
      <c r="X595" s="524">
        <v>0</v>
      </c>
      <c r="Y595" s="524">
        <v>0</v>
      </c>
      <c r="Z595" s="524">
        <v>0</v>
      </c>
      <c r="AA595" s="524">
        <v>5</v>
      </c>
      <c r="AB595" s="524">
        <v>3</v>
      </c>
      <c r="AC595" s="524">
        <v>0</v>
      </c>
      <c r="AD595" s="524">
        <v>4</v>
      </c>
      <c r="AE595" s="524">
        <v>3</v>
      </c>
      <c r="AF595" s="524">
        <v>0</v>
      </c>
      <c r="AG595" s="524">
        <v>17</v>
      </c>
      <c r="AH595" s="524">
        <v>2</v>
      </c>
      <c r="AI595" s="524">
        <v>0</v>
      </c>
      <c r="AJ595" s="395">
        <v>1</v>
      </c>
      <c r="AK595" s="395">
        <v>0</v>
      </c>
      <c r="AL595" s="395">
        <v>7</v>
      </c>
      <c r="AM595" s="395">
        <v>7</v>
      </c>
      <c r="AN595" s="395">
        <v>0</v>
      </c>
      <c r="AO595" s="525">
        <v>0</v>
      </c>
      <c r="AP595" s="396">
        <v>0</v>
      </c>
      <c r="AQ595" s="526">
        <v>43</v>
      </c>
      <c r="AR595" s="527">
        <v>43</v>
      </c>
      <c r="AS595" s="527">
        <v>39</v>
      </c>
      <c r="AT595" s="527">
        <v>4</v>
      </c>
      <c r="AU595" s="527">
        <v>12</v>
      </c>
      <c r="AV595" s="395">
        <v>0</v>
      </c>
      <c r="AW595" s="395">
        <v>5</v>
      </c>
      <c r="AX595" s="395">
        <v>43</v>
      </c>
      <c r="AY595" s="395">
        <v>2</v>
      </c>
      <c r="AZ595" s="395">
        <v>0</v>
      </c>
      <c r="BA595" s="422"/>
      <c r="BB595" s="422"/>
      <c r="BC595" s="422"/>
      <c r="BD595" s="422"/>
      <c r="BE595" s="422"/>
      <c r="BF595" s="422"/>
      <c r="BG595" s="422"/>
      <c r="BH595" s="422"/>
      <c r="BI595" s="423">
        <f t="shared" si="21"/>
        <v>39</v>
      </c>
      <c r="BJ595" s="422"/>
      <c r="BK595" s="422"/>
      <c r="BL595" s="422"/>
      <c r="BM595" s="422"/>
      <c r="BN595" s="422"/>
      <c r="BO595" s="528">
        <v>1.6504000000000001</v>
      </c>
      <c r="BP595" s="423">
        <f t="shared" si="22"/>
        <v>39</v>
      </c>
      <c r="BQ595" s="422"/>
      <c r="BR595" s="422"/>
      <c r="BS595" s="422"/>
      <c r="BT595" s="422"/>
      <c r="BU595" s="422"/>
      <c r="BV595" s="422"/>
      <c r="BW595" s="422"/>
      <c r="BX595" s="422"/>
      <c r="BY595" s="422"/>
      <c r="BZ595" s="422"/>
      <c r="CA595" s="422"/>
      <c r="CB595" s="422"/>
      <c r="CC595" s="422"/>
      <c r="CD595" s="422"/>
      <c r="CE595" s="422"/>
      <c r="CF595" s="422"/>
      <c r="CG595" s="547"/>
    </row>
    <row r="596" spans="1:85" ht="16.5" customHeight="1">
      <c r="A596" s="81">
        <v>592</v>
      </c>
      <c r="B596" s="86" t="s">
        <v>1966</v>
      </c>
      <c r="C596" s="88" t="s">
        <v>28</v>
      </c>
      <c r="D596" s="86" t="s">
        <v>2233</v>
      </c>
      <c r="E596" s="86" t="s">
        <v>1784</v>
      </c>
      <c r="F596" s="105" t="s">
        <v>730</v>
      </c>
      <c r="G596" s="104" t="s">
        <v>1967</v>
      </c>
      <c r="H596" s="104"/>
      <c r="I596" s="390" t="s">
        <v>26</v>
      </c>
      <c r="J596" s="390" t="s">
        <v>35</v>
      </c>
      <c r="K596" s="88" t="s">
        <v>5123</v>
      </c>
      <c r="L596" s="522">
        <v>3</v>
      </c>
      <c r="M596" s="367">
        <v>1</v>
      </c>
      <c r="N596" s="367">
        <v>1</v>
      </c>
      <c r="O596" s="523">
        <v>40</v>
      </c>
      <c r="P596" s="523">
        <v>1</v>
      </c>
      <c r="Q596" s="523">
        <v>1</v>
      </c>
      <c r="R596" s="523">
        <v>17</v>
      </c>
      <c r="S596" s="523">
        <v>2</v>
      </c>
      <c r="T596" s="523">
        <v>0</v>
      </c>
      <c r="U596" s="524">
        <v>0</v>
      </c>
      <c r="V596" s="524">
        <v>0</v>
      </c>
      <c r="W596" s="524">
        <v>0</v>
      </c>
      <c r="X596" s="524">
        <v>0</v>
      </c>
      <c r="Y596" s="524">
        <v>0</v>
      </c>
      <c r="Z596" s="524">
        <v>0</v>
      </c>
      <c r="AA596" s="524">
        <v>6</v>
      </c>
      <c r="AB596" s="524">
        <v>3</v>
      </c>
      <c r="AC596" s="524">
        <v>0</v>
      </c>
      <c r="AD596" s="524">
        <v>105</v>
      </c>
      <c r="AE596" s="524">
        <v>4</v>
      </c>
      <c r="AF596" s="524">
        <v>0</v>
      </c>
      <c r="AG596" s="524">
        <v>0</v>
      </c>
      <c r="AH596" s="524">
        <v>0</v>
      </c>
      <c r="AI596" s="524">
        <v>0</v>
      </c>
      <c r="AJ596" s="395">
        <v>1</v>
      </c>
      <c r="AK596" s="395">
        <v>0</v>
      </c>
      <c r="AL596" s="395">
        <v>10</v>
      </c>
      <c r="AM596" s="395">
        <v>9</v>
      </c>
      <c r="AN596" s="395">
        <v>1</v>
      </c>
      <c r="AO596" s="525">
        <v>0</v>
      </c>
      <c r="AP596" s="396">
        <v>0</v>
      </c>
      <c r="AQ596" s="526">
        <v>1</v>
      </c>
      <c r="AR596" s="527">
        <v>52</v>
      </c>
      <c r="AS596" s="527">
        <v>52</v>
      </c>
      <c r="AT596" s="527">
        <v>0</v>
      </c>
      <c r="AU596" s="527">
        <v>10</v>
      </c>
      <c r="AV596" s="395">
        <v>1</v>
      </c>
      <c r="AW596" s="395">
        <v>10</v>
      </c>
      <c r="AX596" s="395">
        <v>53</v>
      </c>
      <c r="AY596" s="395">
        <v>2</v>
      </c>
      <c r="AZ596" s="395">
        <v>0</v>
      </c>
      <c r="BA596" s="422"/>
      <c r="BB596" s="422"/>
      <c r="BC596" s="422"/>
      <c r="BD596" s="422"/>
      <c r="BE596" s="422"/>
      <c r="BF596" s="422"/>
      <c r="BG596" s="422"/>
      <c r="BH596" s="422"/>
      <c r="BI596" s="423">
        <f t="shared" si="21"/>
        <v>52</v>
      </c>
      <c r="BJ596" s="422"/>
      <c r="BK596" s="422"/>
      <c r="BL596" s="422"/>
      <c r="BM596" s="422"/>
      <c r="BN596" s="422"/>
      <c r="BO596" s="528">
        <v>1.8524</v>
      </c>
      <c r="BP596" s="423">
        <f t="shared" si="22"/>
        <v>52</v>
      </c>
      <c r="BQ596" s="422"/>
      <c r="BR596" s="422"/>
      <c r="BS596" s="422"/>
      <c r="BT596" s="422"/>
      <c r="BU596" s="422"/>
      <c r="BV596" s="422"/>
      <c r="BW596" s="422"/>
      <c r="BX596" s="422"/>
      <c r="BY596" s="422"/>
      <c r="BZ596" s="422"/>
      <c r="CA596" s="422"/>
      <c r="CB596" s="422"/>
      <c r="CC596" s="422"/>
      <c r="CD596" s="422"/>
      <c r="CE596" s="422"/>
      <c r="CF596" s="422"/>
      <c r="CG596" s="547"/>
    </row>
    <row r="597" spans="1:85" ht="16.5" customHeight="1">
      <c r="A597" s="80">
        <v>593</v>
      </c>
      <c r="B597" s="86" t="s">
        <v>1968</v>
      </c>
      <c r="C597" s="88" t="s">
        <v>28</v>
      </c>
      <c r="D597" s="86" t="s">
        <v>2233</v>
      </c>
      <c r="E597" s="86" t="s">
        <v>1784</v>
      </c>
      <c r="F597" s="106" t="s">
        <v>727</v>
      </c>
      <c r="G597" s="104" t="s">
        <v>1969</v>
      </c>
      <c r="H597" s="104"/>
      <c r="I597" s="390" t="s">
        <v>26</v>
      </c>
      <c r="J597" s="390" t="s">
        <v>35</v>
      </c>
      <c r="K597" s="88" t="s">
        <v>5123</v>
      </c>
      <c r="L597" s="522">
        <v>3</v>
      </c>
      <c r="M597" s="367">
        <v>1</v>
      </c>
      <c r="N597" s="367">
        <v>1</v>
      </c>
      <c r="O597" s="523">
        <v>6</v>
      </c>
      <c r="P597" s="523">
        <v>0</v>
      </c>
      <c r="Q597" s="523">
        <v>1</v>
      </c>
      <c r="R597" s="523">
        <v>2</v>
      </c>
      <c r="S597" s="523">
        <v>0</v>
      </c>
      <c r="T597" s="523">
        <v>0</v>
      </c>
      <c r="U597" s="524">
        <v>0</v>
      </c>
      <c r="V597" s="524">
        <v>0</v>
      </c>
      <c r="W597" s="524">
        <v>0</v>
      </c>
      <c r="X597" s="524">
        <v>0</v>
      </c>
      <c r="Y597" s="524">
        <v>0</v>
      </c>
      <c r="Z597" s="524">
        <v>0</v>
      </c>
      <c r="AA597" s="524">
        <v>0</v>
      </c>
      <c r="AB597" s="524">
        <v>0</v>
      </c>
      <c r="AC597" s="524">
        <v>0</v>
      </c>
      <c r="AD597" s="524">
        <v>16</v>
      </c>
      <c r="AE597" s="524">
        <v>0</v>
      </c>
      <c r="AF597" s="524">
        <v>0</v>
      </c>
      <c r="AG597" s="524">
        <v>0</v>
      </c>
      <c r="AH597" s="524">
        <v>0</v>
      </c>
      <c r="AI597" s="524">
        <v>0</v>
      </c>
      <c r="AJ597" s="395">
        <v>1</v>
      </c>
      <c r="AK597" s="395">
        <v>0</v>
      </c>
      <c r="AL597" s="395">
        <v>5</v>
      </c>
      <c r="AM597" s="395">
        <v>5</v>
      </c>
      <c r="AN597" s="395">
        <v>0</v>
      </c>
      <c r="AO597" s="525">
        <v>0</v>
      </c>
      <c r="AP597" s="396">
        <v>0</v>
      </c>
      <c r="AQ597" s="526">
        <v>36</v>
      </c>
      <c r="AR597" s="527">
        <v>36</v>
      </c>
      <c r="AS597" s="527">
        <v>36</v>
      </c>
      <c r="AT597" s="527">
        <v>0</v>
      </c>
      <c r="AU597" s="527">
        <v>12</v>
      </c>
      <c r="AV597" s="395">
        <v>1</v>
      </c>
      <c r="AW597" s="395">
        <v>5</v>
      </c>
      <c r="AX597" s="395">
        <v>36</v>
      </c>
      <c r="AY597" s="395">
        <v>2</v>
      </c>
      <c r="AZ597" s="395">
        <v>0</v>
      </c>
      <c r="BA597" s="422"/>
      <c r="BB597" s="422"/>
      <c r="BC597" s="422"/>
      <c r="BD597" s="422"/>
      <c r="BE597" s="422"/>
      <c r="BF597" s="422"/>
      <c r="BG597" s="422"/>
      <c r="BH597" s="422"/>
      <c r="BI597" s="423">
        <f t="shared" si="21"/>
        <v>36</v>
      </c>
      <c r="BJ597" s="422"/>
      <c r="BK597" s="422"/>
      <c r="BL597" s="422"/>
      <c r="BM597" s="422"/>
      <c r="BN597" s="422"/>
      <c r="BO597" s="528">
        <v>1.3148</v>
      </c>
      <c r="BP597" s="423">
        <f t="shared" si="22"/>
        <v>36</v>
      </c>
      <c r="BQ597" s="422"/>
      <c r="BR597" s="422"/>
      <c r="BS597" s="422"/>
      <c r="BT597" s="422"/>
      <c r="BU597" s="422"/>
      <c r="BV597" s="422"/>
      <c r="BW597" s="422"/>
      <c r="BX597" s="422"/>
      <c r="BY597" s="422"/>
      <c r="BZ597" s="422"/>
      <c r="CA597" s="422"/>
      <c r="CB597" s="422"/>
      <c r="CC597" s="422"/>
      <c r="CD597" s="422"/>
      <c r="CE597" s="422"/>
      <c r="CF597" s="422"/>
      <c r="CG597" s="547"/>
    </row>
    <row r="598" spans="1:85" ht="16.5" customHeight="1">
      <c r="A598" s="80">
        <v>594</v>
      </c>
      <c r="B598" s="86" t="s">
        <v>1970</v>
      </c>
      <c r="C598" s="88" t="s">
        <v>28</v>
      </c>
      <c r="D598" s="86" t="s">
        <v>2233</v>
      </c>
      <c r="E598" s="86" t="s">
        <v>1784</v>
      </c>
      <c r="F598" s="106" t="s">
        <v>727</v>
      </c>
      <c r="G598" s="104" t="s">
        <v>1971</v>
      </c>
      <c r="H598" s="104"/>
      <c r="I598" s="390" t="s">
        <v>26</v>
      </c>
      <c r="J598" s="390" t="s">
        <v>35</v>
      </c>
      <c r="K598" s="88" t="s">
        <v>5123</v>
      </c>
      <c r="L598" s="522">
        <v>3</v>
      </c>
      <c r="M598" s="367">
        <v>1</v>
      </c>
      <c r="N598" s="367">
        <v>1</v>
      </c>
      <c r="O598" s="523">
        <v>17</v>
      </c>
      <c r="P598" s="523">
        <v>5</v>
      </c>
      <c r="Q598" s="523">
        <v>0</v>
      </c>
      <c r="R598" s="523">
        <v>3</v>
      </c>
      <c r="S598" s="523">
        <v>3</v>
      </c>
      <c r="T598" s="523">
        <v>0</v>
      </c>
      <c r="U598" s="524">
        <v>0</v>
      </c>
      <c r="V598" s="524">
        <v>0</v>
      </c>
      <c r="W598" s="524">
        <v>0</v>
      </c>
      <c r="X598" s="524">
        <v>0</v>
      </c>
      <c r="Y598" s="524">
        <v>0</v>
      </c>
      <c r="Z598" s="524">
        <v>0</v>
      </c>
      <c r="AA598" s="524">
        <v>5</v>
      </c>
      <c r="AB598" s="524">
        <v>2</v>
      </c>
      <c r="AC598" s="524">
        <v>0</v>
      </c>
      <c r="AD598" s="524">
        <v>72</v>
      </c>
      <c r="AE598" s="524">
        <v>26</v>
      </c>
      <c r="AF598" s="524">
        <v>0</v>
      </c>
      <c r="AG598" s="524">
        <v>0</v>
      </c>
      <c r="AH598" s="524">
        <v>0</v>
      </c>
      <c r="AI598" s="524">
        <v>0</v>
      </c>
      <c r="AJ598" s="395">
        <v>1</v>
      </c>
      <c r="AK598" s="395">
        <v>0</v>
      </c>
      <c r="AL598" s="395">
        <v>8</v>
      </c>
      <c r="AM598" s="395">
        <v>0</v>
      </c>
      <c r="AN598" s="395">
        <v>0</v>
      </c>
      <c r="AO598" s="525">
        <v>0</v>
      </c>
      <c r="AP598" s="396">
        <v>0</v>
      </c>
      <c r="AQ598" s="526">
        <v>44</v>
      </c>
      <c r="AR598" s="527">
        <v>44</v>
      </c>
      <c r="AS598" s="527">
        <v>0</v>
      </c>
      <c r="AT598" s="527">
        <v>0</v>
      </c>
      <c r="AU598" s="527">
        <v>0</v>
      </c>
      <c r="AV598" s="395">
        <v>2</v>
      </c>
      <c r="AW598" s="395">
        <v>0</v>
      </c>
      <c r="AX598" s="395">
        <v>58</v>
      </c>
      <c r="AY598" s="395">
        <v>2</v>
      </c>
      <c r="AZ598" s="395">
        <v>0</v>
      </c>
      <c r="BA598" s="422"/>
      <c r="BB598" s="422"/>
      <c r="BC598" s="422"/>
      <c r="BD598" s="422"/>
      <c r="BE598" s="422"/>
      <c r="BF598" s="422"/>
      <c r="BG598" s="422"/>
      <c r="BH598" s="422"/>
      <c r="BI598" s="423">
        <f t="shared" si="21"/>
        <v>0</v>
      </c>
      <c r="BJ598" s="422"/>
      <c r="BK598" s="422"/>
      <c r="BL598" s="422"/>
      <c r="BM598" s="422"/>
      <c r="BN598" s="422"/>
      <c r="BO598" s="528">
        <v>3.2856999999999998</v>
      </c>
      <c r="BP598" s="423">
        <f t="shared" si="22"/>
        <v>0</v>
      </c>
      <c r="BQ598" s="422"/>
      <c r="BR598" s="422"/>
      <c r="BS598" s="422"/>
      <c r="BT598" s="422"/>
      <c r="BU598" s="422"/>
      <c r="BV598" s="422"/>
      <c r="BW598" s="422"/>
      <c r="BX598" s="422"/>
      <c r="BY598" s="422"/>
      <c r="BZ598" s="422"/>
      <c r="CA598" s="422"/>
      <c r="CB598" s="422"/>
      <c r="CC598" s="422"/>
      <c r="CD598" s="422"/>
      <c r="CE598" s="422"/>
      <c r="CF598" s="422"/>
      <c r="CG598" s="547"/>
    </row>
    <row r="599" spans="1:85" ht="16.5" customHeight="1">
      <c r="A599" s="81">
        <v>595</v>
      </c>
      <c r="B599" s="86" t="s">
        <v>1972</v>
      </c>
      <c r="C599" s="88" t="s">
        <v>28</v>
      </c>
      <c r="D599" s="86" t="s">
        <v>2233</v>
      </c>
      <c r="E599" s="86" t="s">
        <v>1784</v>
      </c>
      <c r="F599" s="106" t="s">
        <v>727</v>
      </c>
      <c r="G599" s="104" t="s">
        <v>1973</v>
      </c>
      <c r="H599" s="104"/>
      <c r="I599" s="390" t="s">
        <v>26</v>
      </c>
      <c r="J599" s="390" t="s">
        <v>35</v>
      </c>
      <c r="K599" s="88" t="s">
        <v>5123</v>
      </c>
      <c r="L599" s="522">
        <v>3</v>
      </c>
      <c r="M599" s="367">
        <v>1</v>
      </c>
      <c r="N599" s="367">
        <v>1</v>
      </c>
      <c r="O599" s="523">
        <v>20</v>
      </c>
      <c r="P599" s="523">
        <v>2</v>
      </c>
      <c r="Q599" s="523">
        <v>1</v>
      </c>
      <c r="R599" s="523">
        <v>10</v>
      </c>
      <c r="S599" s="523">
        <v>4</v>
      </c>
      <c r="T599" s="523">
        <v>0</v>
      </c>
      <c r="U599" s="524">
        <v>0</v>
      </c>
      <c r="V599" s="524">
        <v>0</v>
      </c>
      <c r="W599" s="524">
        <v>0</v>
      </c>
      <c r="X599" s="524">
        <v>0</v>
      </c>
      <c r="Y599" s="524">
        <v>0</v>
      </c>
      <c r="Z599" s="524">
        <v>0</v>
      </c>
      <c r="AA599" s="524">
        <v>5</v>
      </c>
      <c r="AB599" s="524">
        <v>5</v>
      </c>
      <c r="AC599" s="524">
        <v>0</v>
      </c>
      <c r="AD599" s="524">
        <v>39</v>
      </c>
      <c r="AE599" s="524">
        <v>3</v>
      </c>
      <c r="AF599" s="524">
        <v>0</v>
      </c>
      <c r="AG599" s="524">
        <v>14</v>
      </c>
      <c r="AH599" s="524">
        <v>0</v>
      </c>
      <c r="AI599" s="524">
        <v>0</v>
      </c>
      <c r="AJ599" s="395">
        <v>1</v>
      </c>
      <c r="AK599" s="395">
        <v>0</v>
      </c>
      <c r="AL599" s="395">
        <v>8</v>
      </c>
      <c r="AM599" s="395">
        <v>9</v>
      </c>
      <c r="AN599" s="395">
        <v>3</v>
      </c>
      <c r="AO599" s="525">
        <v>0</v>
      </c>
      <c r="AP599" s="396">
        <v>0</v>
      </c>
      <c r="AQ599" s="526">
        <v>64</v>
      </c>
      <c r="AR599" s="527">
        <v>55</v>
      </c>
      <c r="AS599" s="527">
        <v>55</v>
      </c>
      <c r="AT599" s="527">
        <v>2</v>
      </c>
      <c r="AU599" s="527">
        <v>11</v>
      </c>
      <c r="AV599" s="395">
        <v>1</v>
      </c>
      <c r="AW599" s="395">
        <v>8</v>
      </c>
      <c r="AX599" s="395">
        <v>60</v>
      </c>
      <c r="AY599" s="395">
        <v>2</v>
      </c>
      <c r="AZ599" s="395">
        <v>1</v>
      </c>
      <c r="BA599" s="422"/>
      <c r="BB599" s="422"/>
      <c r="BC599" s="422"/>
      <c r="BD599" s="422"/>
      <c r="BE599" s="422"/>
      <c r="BF599" s="422"/>
      <c r="BG599" s="422"/>
      <c r="BH599" s="422"/>
      <c r="BI599" s="423">
        <f t="shared" si="21"/>
        <v>55</v>
      </c>
      <c r="BJ599" s="422"/>
      <c r="BK599" s="422"/>
      <c r="BL599" s="422"/>
      <c r="BM599" s="422"/>
      <c r="BN599" s="422"/>
      <c r="BO599" s="528">
        <v>4.1900000000000004</v>
      </c>
      <c r="BP599" s="423">
        <f t="shared" si="22"/>
        <v>55</v>
      </c>
      <c r="BQ599" s="422"/>
      <c r="BR599" s="422"/>
      <c r="BS599" s="422"/>
      <c r="BT599" s="422"/>
      <c r="BU599" s="422"/>
      <c r="BV599" s="422"/>
      <c r="BW599" s="422"/>
      <c r="BX599" s="422"/>
      <c r="BY599" s="422"/>
      <c r="BZ599" s="422"/>
      <c r="CA599" s="422"/>
      <c r="CB599" s="422"/>
      <c r="CC599" s="422"/>
      <c r="CD599" s="422"/>
      <c r="CE599" s="422"/>
      <c r="CF599" s="422"/>
      <c r="CG599" s="547"/>
    </row>
    <row r="600" spans="1:85" ht="16.5" customHeight="1">
      <c r="A600" s="80">
        <v>596</v>
      </c>
      <c r="B600" s="86" t="s">
        <v>1974</v>
      </c>
      <c r="C600" s="88" t="s">
        <v>28</v>
      </c>
      <c r="D600" s="86" t="s">
        <v>2233</v>
      </c>
      <c r="E600" s="86" t="s">
        <v>1784</v>
      </c>
      <c r="F600" s="106" t="s">
        <v>727</v>
      </c>
      <c r="G600" s="104" t="s">
        <v>1975</v>
      </c>
      <c r="H600" s="104"/>
      <c r="I600" s="390" t="s">
        <v>26</v>
      </c>
      <c r="J600" s="390"/>
      <c r="K600" s="88" t="s">
        <v>5123</v>
      </c>
      <c r="L600" s="522">
        <v>2</v>
      </c>
      <c r="M600" s="367">
        <v>1</v>
      </c>
      <c r="N600" s="367">
        <v>1</v>
      </c>
      <c r="O600" s="523">
        <v>14</v>
      </c>
      <c r="P600" s="523">
        <v>0</v>
      </c>
      <c r="Q600" s="523">
        <v>1</v>
      </c>
      <c r="R600" s="523">
        <v>0</v>
      </c>
      <c r="S600" s="523">
        <v>0</v>
      </c>
      <c r="T600" s="523">
        <v>0</v>
      </c>
      <c r="U600" s="524">
        <v>0</v>
      </c>
      <c r="V600" s="524">
        <v>0</v>
      </c>
      <c r="W600" s="524">
        <v>0</v>
      </c>
      <c r="X600" s="524">
        <v>0</v>
      </c>
      <c r="Y600" s="524">
        <v>0</v>
      </c>
      <c r="Z600" s="524">
        <v>0</v>
      </c>
      <c r="AA600" s="524">
        <v>7</v>
      </c>
      <c r="AB600" s="524">
        <v>1</v>
      </c>
      <c r="AC600" s="524">
        <v>0</v>
      </c>
      <c r="AD600" s="524">
        <v>20</v>
      </c>
      <c r="AE600" s="524">
        <v>0</v>
      </c>
      <c r="AF600" s="524">
        <v>0</v>
      </c>
      <c r="AG600" s="524">
        <v>0</v>
      </c>
      <c r="AH600" s="524">
        <v>0</v>
      </c>
      <c r="AI600" s="524">
        <v>0</v>
      </c>
      <c r="AJ600" s="395">
        <v>1</v>
      </c>
      <c r="AK600" s="395">
        <v>0</v>
      </c>
      <c r="AL600" s="395">
        <v>6</v>
      </c>
      <c r="AM600" s="395">
        <v>5</v>
      </c>
      <c r="AN600" s="395">
        <v>1</v>
      </c>
      <c r="AO600" s="525">
        <v>0</v>
      </c>
      <c r="AP600" s="396">
        <v>0</v>
      </c>
      <c r="AQ600" s="526">
        <v>17</v>
      </c>
      <c r="AR600" s="527">
        <v>17</v>
      </c>
      <c r="AS600" s="527">
        <v>17</v>
      </c>
      <c r="AT600" s="527">
        <v>0</v>
      </c>
      <c r="AU600" s="527">
        <v>6</v>
      </c>
      <c r="AV600" s="395">
        <v>1</v>
      </c>
      <c r="AW600" s="395">
        <v>6</v>
      </c>
      <c r="AX600" s="395">
        <v>17</v>
      </c>
      <c r="AY600" s="395">
        <v>2</v>
      </c>
      <c r="AZ600" s="395">
        <v>0</v>
      </c>
      <c r="BA600" s="422"/>
      <c r="BB600" s="422"/>
      <c r="BC600" s="422"/>
      <c r="BD600" s="422"/>
      <c r="BE600" s="422"/>
      <c r="BF600" s="422"/>
      <c r="BG600" s="422"/>
      <c r="BH600" s="422"/>
      <c r="BI600" s="423">
        <f t="shared" si="21"/>
        <v>17</v>
      </c>
      <c r="BJ600" s="422"/>
      <c r="BK600" s="422"/>
      <c r="BL600" s="422"/>
      <c r="BM600" s="422"/>
      <c r="BN600" s="422"/>
      <c r="BO600" s="528">
        <v>3.2282600000000001</v>
      </c>
      <c r="BP600" s="423">
        <f t="shared" si="22"/>
        <v>17</v>
      </c>
      <c r="BQ600" s="422"/>
      <c r="BR600" s="422"/>
      <c r="BS600" s="422"/>
      <c r="BT600" s="422"/>
      <c r="BU600" s="422"/>
      <c r="BV600" s="422"/>
      <c r="BW600" s="422"/>
      <c r="BX600" s="422"/>
      <c r="BY600" s="422"/>
      <c r="BZ600" s="422"/>
      <c r="CA600" s="422"/>
      <c r="CB600" s="422"/>
      <c r="CC600" s="422"/>
      <c r="CD600" s="422"/>
      <c r="CE600" s="422"/>
      <c r="CF600" s="422"/>
      <c r="CG600" s="547"/>
    </row>
    <row r="601" spans="1:85" ht="16.5" customHeight="1">
      <c r="A601" s="80">
        <v>597</v>
      </c>
      <c r="B601" s="86" t="s">
        <v>1976</v>
      </c>
      <c r="C601" s="88" t="s">
        <v>28</v>
      </c>
      <c r="D601" s="86" t="s">
        <v>2233</v>
      </c>
      <c r="E601" s="86" t="s">
        <v>1784</v>
      </c>
      <c r="F601" s="103" t="s">
        <v>724</v>
      </c>
      <c r="G601" s="107" t="s">
        <v>1977</v>
      </c>
      <c r="H601" s="107"/>
      <c r="I601" s="390" t="s">
        <v>5405</v>
      </c>
      <c r="J601" s="390" t="s">
        <v>35</v>
      </c>
      <c r="K601" s="88" t="s">
        <v>5123</v>
      </c>
      <c r="L601" s="522">
        <v>3</v>
      </c>
      <c r="M601" s="367">
        <v>1</v>
      </c>
      <c r="N601" s="367">
        <v>1</v>
      </c>
      <c r="O601" s="523">
        <v>13</v>
      </c>
      <c r="P601" s="523">
        <v>4</v>
      </c>
      <c r="Q601" s="523">
        <v>1</v>
      </c>
      <c r="R601" s="523">
        <v>5</v>
      </c>
      <c r="S601" s="523">
        <v>1</v>
      </c>
      <c r="T601" s="523">
        <v>0</v>
      </c>
      <c r="U601" s="524">
        <v>1</v>
      </c>
      <c r="V601" s="524">
        <v>0</v>
      </c>
      <c r="W601" s="524">
        <v>0</v>
      </c>
      <c r="X601" s="524">
        <v>1</v>
      </c>
      <c r="Y601" s="524">
        <v>0</v>
      </c>
      <c r="Z601" s="524">
        <v>0</v>
      </c>
      <c r="AA601" s="524">
        <v>16</v>
      </c>
      <c r="AB601" s="524">
        <v>7</v>
      </c>
      <c r="AC601" s="524">
        <v>0</v>
      </c>
      <c r="AD601" s="524">
        <v>9</v>
      </c>
      <c r="AE601" s="524">
        <v>3</v>
      </c>
      <c r="AF601" s="524">
        <v>0</v>
      </c>
      <c r="AG601" s="524">
        <v>5</v>
      </c>
      <c r="AH601" s="524">
        <v>0</v>
      </c>
      <c r="AI601" s="524">
        <v>0</v>
      </c>
      <c r="AJ601" s="395">
        <v>1</v>
      </c>
      <c r="AK601" s="395">
        <v>0</v>
      </c>
      <c r="AL601" s="395">
        <v>12</v>
      </c>
      <c r="AM601" s="395">
        <v>12</v>
      </c>
      <c r="AN601" s="395">
        <v>0</v>
      </c>
      <c r="AO601" s="525">
        <v>0</v>
      </c>
      <c r="AP601" s="396">
        <v>0</v>
      </c>
      <c r="AQ601" s="526">
        <v>92</v>
      </c>
      <c r="AR601" s="527">
        <v>92</v>
      </c>
      <c r="AS601" s="527">
        <v>92</v>
      </c>
      <c r="AT601" s="527">
        <v>0</v>
      </c>
      <c r="AU601" s="527">
        <v>12</v>
      </c>
      <c r="AV601" s="395">
        <v>0</v>
      </c>
      <c r="AW601" s="395">
        <v>10</v>
      </c>
      <c r="AX601" s="395">
        <v>81</v>
      </c>
      <c r="AY601" s="395">
        <v>2</v>
      </c>
      <c r="AZ601" s="395">
        <v>0</v>
      </c>
      <c r="BA601" s="422"/>
      <c r="BB601" s="422"/>
      <c r="BC601" s="422"/>
      <c r="BD601" s="422"/>
      <c r="BE601" s="422"/>
      <c r="BF601" s="422"/>
      <c r="BG601" s="422"/>
      <c r="BH601" s="422"/>
      <c r="BI601" s="423">
        <f t="shared" si="21"/>
        <v>92</v>
      </c>
      <c r="BJ601" s="422"/>
      <c r="BK601" s="422"/>
      <c r="BL601" s="422"/>
      <c r="BM601" s="422"/>
      <c r="BN601" s="422"/>
      <c r="BO601" s="528">
        <v>1.0779000000000001</v>
      </c>
      <c r="BP601" s="423">
        <f t="shared" si="22"/>
        <v>92</v>
      </c>
      <c r="BQ601" s="422"/>
      <c r="BR601" s="422"/>
      <c r="BS601" s="422"/>
      <c r="BT601" s="422"/>
      <c r="BU601" s="422"/>
      <c r="BV601" s="422"/>
      <c r="BW601" s="422"/>
      <c r="BX601" s="422"/>
      <c r="BY601" s="422"/>
      <c r="BZ601" s="422"/>
      <c r="CA601" s="422"/>
      <c r="CB601" s="422"/>
      <c r="CC601" s="422"/>
      <c r="CD601" s="422"/>
      <c r="CE601" s="422"/>
      <c r="CF601" s="422"/>
      <c r="CG601" s="547"/>
    </row>
    <row r="602" spans="1:85" ht="16.5" customHeight="1">
      <c r="A602" s="81">
        <v>598</v>
      </c>
      <c r="B602" s="86" t="s">
        <v>1978</v>
      </c>
      <c r="C602" s="88" t="s">
        <v>28</v>
      </c>
      <c r="D602" s="86" t="s">
        <v>2233</v>
      </c>
      <c r="E602" s="86" t="s">
        <v>1784</v>
      </c>
      <c r="F602" s="105" t="s">
        <v>730</v>
      </c>
      <c r="G602" s="104" t="s">
        <v>1979</v>
      </c>
      <c r="H602" s="104"/>
      <c r="I602" s="390" t="s">
        <v>26</v>
      </c>
      <c r="J602" s="390" t="s">
        <v>35</v>
      </c>
      <c r="K602" s="88" t="s">
        <v>5123</v>
      </c>
      <c r="L602" s="522">
        <v>3</v>
      </c>
      <c r="M602" s="367">
        <v>1</v>
      </c>
      <c r="N602" s="367">
        <v>1</v>
      </c>
      <c r="O602" s="523">
        <v>8</v>
      </c>
      <c r="P602" s="523">
        <v>9</v>
      </c>
      <c r="Q602" s="523">
        <v>1</v>
      </c>
      <c r="R602" s="523">
        <v>0</v>
      </c>
      <c r="S602" s="523">
        <v>0</v>
      </c>
      <c r="T602" s="523">
        <v>0</v>
      </c>
      <c r="U602" s="524">
        <v>0</v>
      </c>
      <c r="V602" s="524">
        <v>0</v>
      </c>
      <c r="W602" s="524">
        <v>0</v>
      </c>
      <c r="X602" s="524">
        <v>0</v>
      </c>
      <c r="Y602" s="524">
        <v>0</v>
      </c>
      <c r="Z602" s="524">
        <v>0</v>
      </c>
      <c r="AA602" s="524">
        <v>12</v>
      </c>
      <c r="AB602" s="524">
        <v>8</v>
      </c>
      <c r="AC602" s="524">
        <v>0</v>
      </c>
      <c r="AD602" s="524">
        <v>1</v>
      </c>
      <c r="AE602" s="524">
        <v>0</v>
      </c>
      <c r="AF602" s="524">
        <v>0</v>
      </c>
      <c r="AG602" s="524">
        <v>3</v>
      </c>
      <c r="AH602" s="524">
        <v>7</v>
      </c>
      <c r="AI602" s="524">
        <v>0</v>
      </c>
      <c r="AJ602" s="395">
        <v>1</v>
      </c>
      <c r="AK602" s="395">
        <v>0</v>
      </c>
      <c r="AL602" s="395">
        <v>6</v>
      </c>
      <c r="AM602" s="395">
        <v>6</v>
      </c>
      <c r="AN602" s="395">
        <v>0</v>
      </c>
      <c r="AO602" s="525">
        <v>0</v>
      </c>
      <c r="AP602" s="396">
        <v>0</v>
      </c>
      <c r="AQ602" s="526">
        <v>54</v>
      </c>
      <c r="AR602" s="527">
        <v>57</v>
      </c>
      <c r="AS602" s="527">
        <v>54</v>
      </c>
      <c r="AT602" s="527">
        <v>0</v>
      </c>
      <c r="AU602" s="527">
        <v>11</v>
      </c>
      <c r="AV602" s="395">
        <v>0</v>
      </c>
      <c r="AW602" s="395">
        <v>4</v>
      </c>
      <c r="AX602" s="395">
        <v>54</v>
      </c>
      <c r="AY602" s="395">
        <v>2</v>
      </c>
      <c r="AZ602" s="395">
        <v>0</v>
      </c>
      <c r="BA602" s="422"/>
      <c r="BB602" s="422"/>
      <c r="BC602" s="422"/>
      <c r="BD602" s="422"/>
      <c r="BE602" s="422"/>
      <c r="BF602" s="422"/>
      <c r="BG602" s="422"/>
      <c r="BH602" s="422"/>
      <c r="BI602" s="423">
        <f t="shared" si="21"/>
        <v>54</v>
      </c>
      <c r="BJ602" s="422"/>
      <c r="BK602" s="422"/>
      <c r="BL602" s="422"/>
      <c r="BM602" s="422"/>
      <c r="BN602" s="422"/>
      <c r="BO602" s="528">
        <v>1.4590000000000001</v>
      </c>
      <c r="BP602" s="423">
        <f t="shared" si="22"/>
        <v>54</v>
      </c>
      <c r="BQ602" s="422"/>
      <c r="BR602" s="422"/>
      <c r="BS602" s="422"/>
      <c r="BT602" s="422"/>
      <c r="BU602" s="422"/>
      <c r="BV602" s="422"/>
      <c r="BW602" s="422"/>
      <c r="BX602" s="422"/>
      <c r="BY602" s="422"/>
      <c r="BZ602" s="422"/>
      <c r="CA602" s="422"/>
      <c r="CB602" s="422"/>
      <c r="CC602" s="422"/>
      <c r="CD602" s="422"/>
      <c r="CE602" s="422"/>
      <c r="CF602" s="422"/>
      <c r="CG602" s="547"/>
    </row>
    <row r="603" spans="1:85" ht="16.5" customHeight="1">
      <c r="A603" s="80">
        <v>599</v>
      </c>
      <c r="B603" s="86" t="s">
        <v>1980</v>
      </c>
      <c r="C603" s="88" t="s">
        <v>28</v>
      </c>
      <c r="D603" s="86" t="s">
        <v>2233</v>
      </c>
      <c r="E603" s="86" t="s">
        <v>1784</v>
      </c>
      <c r="F603" s="106" t="s">
        <v>727</v>
      </c>
      <c r="G603" s="104" t="s">
        <v>1981</v>
      </c>
      <c r="H603" s="104"/>
      <c r="I603" s="390" t="s">
        <v>26</v>
      </c>
      <c r="J603" s="390" t="s">
        <v>35</v>
      </c>
      <c r="K603" s="88" t="s">
        <v>5123</v>
      </c>
      <c r="L603" s="522">
        <v>3</v>
      </c>
      <c r="M603" s="367">
        <v>1</v>
      </c>
      <c r="N603" s="367">
        <v>1</v>
      </c>
      <c r="O603" s="523">
        <v>17</v>
      </c>
      <c r="P603" s="523">
        <v>9</v>
      </c>
      <c r="Q603" s="523">
        <v>1</v>
      </c>
      <c r="R603" s="523">
        <v>0</v>
      </c>
      <c r="S603" s="523">
        <v>0</v>
      </c>
      <c r="T603" s="523">
        <v>0</v>
      </c>
      <c r="U603" s="524">
        <v>0</v>
      </c>
      <c r="V603" s="524">
        <v>0</v>
      </c>
      <c r="W603" s="524">
        <v>0</v>
      </c>
      <c r="X603" s="524">
        <v>0</v>
      </c>
      <c r="Y603" s="524">
        <v>0</v>
      </c>
      <c r="Z603" s="524">
        <v>0</v>
      </c>
      <c r="AA603" s="524">
        <v>19</v>
      </c>
      <c r="AB603" s="524">
        <v>15</v>
      </c>
      <c r="AC603" s="524">
        <v>0</v>
      </c>
      <c r="AD603" s="524">
        <v>1</v>
      </c>
      <c r="AE603" s="524">
        <v>0</v>
      </c>
      <c r="AF603" s="524">
        <v>0</v>
      </c>
      <c r="AG603" s="524">
        <v>0</v>
      </c>
      <c r="AH603" s="524">
        <v>2</v>
      </c>
      <c r="AI603" s="524">
        <v>0</v>
      </c>
      <c r="AJ603" s="395">
        <v>1</v>
      </c>
      <c r="AK603" s="395">
        <v>0</v>
      </c>
      <c r="AL603" s="395">
        <v>8</v>
      </c>
      <c r="AM603" s="395">
        <v>7</v>
      </c>
      <c r="AN603" s="395">
        <v>1</v>
      </c>
      <c r="AO603" s="525">
        <v>0</v>
      </c>
      <c r="AP603" s="396">
        <v>0</v>
      </c>
      <c r="AQ603" s="526">
        <v>44</v>
      </c>
      <c r="AR603" s="527">
        <v>44</v>
      </c>
      <c r="AS603" s="527">
        <v>44</v>
      </c>
      <c r="AT603" s="527">
        <v>0</v>
      </c>
      <c r="AU603" s="527">
        <v>9</v>
      </c>
      <c r="AV603" s="395">
        <v>0</v>
      </c>
      <c r="AW603" s="395">
        <v>7</v>
      </c>
      <c r="AX603" s="395">
        <v>44</v>
      </c>
      <c r="AY603" s="395">
        <v>2</v>
      </c>
      <c r="AZ603" s="395">
        <v>0</v>
      </c>
      <c r="BA603" s="422"/>
      <c r="BB603" s="422"/>
      <c r="BC603" s="422"/>
      <c r="BD603" s="422"/>
      <c r="BE603" s="422"/>
      <c r="BF603" s="422"/>
      <c r="BG603" s="422"/>
      <c r="BH603" s="422"/>
      <c r="BI603" s="423">
        <f t="shared" si="21"/>
        <v>44</v>
      </c>
      <c r="BJ603" s="422"/>
      <c r="BK603" s="422"/>
      <c r="BL603" s="422"/>
      <c r="BM603" s="422"/>
      <c r="BN603" s="422"/>
      <c r="BO603" s="528">
        <v>1.4923999999999999</v>
      </c>
      <c r="BP603" s="423">
        <f t="shared" si="22"/>
        <v>44</v>
      </c>
      <c r="BQ603" s="422"/>
      <c r="BR603" s="422"/>
      <c r="BS603" s="422"/>
      <c r="BT603" s="422"/>
      <c r="BU603" s="422"/>
      <c r="BV603" s="422"/>
      <c r="BW603" s="422"/>
      <c r="BX603" s="422"/>
      <c r="BY603" s="422"/>
      <c r="BZ603" s="422"/>
      <c r="CA603" s="422"/>
      <c r="CB603" s="422"/>
      <c r="CC603" s="422"/>
      <c r="CD603" s="422"/>
      <c r="CE603" s="422"/>
      <c r="CF603" s="422"/>
      <c r="CG603" s="547"/>
    </row>
    <row r="604" spans="1:85" ht="16.5" customHeight="1">
      <c r="A604" s="80">
        <v>600</v>
      </c>
      <c r="B604" s="86" t="s">
        <v>1982</v>
      </c>
      <c r="C604" s="88" t="s">
        <v>28</v>
      </c>
      <c r="D604" s="86" t="s">
        <v>2233</v>
      </c>
      <c r="E604" s="86" t="s">
        <v>1784</v>
      </c>
      <c r="F604" s="106" t="s">
        <v>727</v>
      </c>
      <c r="G604" s="104" t="s">
        <v>1983</v>
      </c>
      <c r="H604" s="104"/>
      <c r="I604" s="390" t="s">
        <v>26</v>
      </c>
      <c r="J604" s="390" t="s">
        <v>35</v>
      </c>
      <c r="K604" s="88" t="s">
        <v>5123</v>
      </c>
      <c r="L604" s="522">
        <v>3</v>
      </c>
      <c r="M604" s="367">
        <v>1</v>
      </c>
      <c r="N604" s="367">
        <v>1</v>
      </c>
      <c r="O604" s="523">
        <v>12</v>
      </c>
      <c r="P604" s="523">
        <v>0</v>
      </c>
      <c r="Q604" s="523">
        <v>1</v>
      </c>
      <c r="R604" s="523">
        <v>2</v>
      </c>
      <c r="S604" s="523">
        <v>0</v>
      </c>
      <c r="T604" s="523">
        <v>0</v>
      </c>
      <c r="U604" s="524">
        <v>0</v>
      </c>
      <c r="V604" s="524">
        <v>0</v>
      </c>
      <c r="W604" s="524">
        <v>0</v>
      </c>
      <c r="X604" s="524">
        <v>0</v>
      </c>
      <c r="Y604" s="524">
        <v>0</v>
      </c>
      <c r="Z604" s="524">
        <v>0</v>
      </c>
      <c r="AA604" s="524">
        <v>15</v>
      </c>
      <c r="AB604" s="524">
        <v>5</v>
      </c>
      <c r="AC604" s="524">
        <v>0</v>
      </c>
      <c r="AD604" s="524">
        <v>11</v>
      </c>
      <c r="AE604" s="524">
        <v>0</v>
      </c>
      <c r="AF604" s="524">
        <v>0</v>
      </c>
      <c r="AG604" s="524">
        <v>0</v>
      </c>
      <c r="AH604" s="524">
        <v>0</v>
      </c>
      <c r="AI604" s="524">
        <v>0</v>
      </c>
      <c r="AJ604" s="395">
        <v>1</v>
      </c>
      <c r="AK604" s="395">
        <v>0</v>
      </c>
      <c r="AL604" s="395">
        <v>7</v>
      </c>
      <c r="AM604" s="395">
        <v>7</v>
      </c>
      <c r="AN604" s="395">
        <v>0</v>
      </c>
      <c r="AO604" s="525">
        <v>0</v>
      </c>
      <c r="AP604" s="396">
        <v>0</v>
      </c>
      <c r="AQ604" s="526">
        <v>38</v>
      </c>
      <c r="AR604" s="527">
        <v>38</v>
      </c>
      <c r="AS604" s="527">
        <v>38</v>
      </c>
      <c r="AT604" s="527">
        <v>0</v>
      </c>
      <c r="AU604" s="527">
        <v>12</v>
      </c>
      <c r="AV604" s="395">
        <v>0</v>
      </c>
      <c r="AW604" s="395">
        <v>7</v>
      </c>
      <c r="AX604" s="395">
        <v>38</v>
      </c>
      <c r="AY604" s="395">
        <v>2</v>
      </c>
      <c r="AZ604" s="395">
        <v>0</v>
      </c>
      <c r="BA604" s="422"/>
      <c r="BB604" s="422"/>
      <c r="BC604" s="422"/>
      <c r="BD604" s="422"/>
      <c r="BE604" s="422"/>
      <c r="BF604" s="422"/>
      <c r="BG604" s="422"/>
      <c r="BH604" s="422"/>
      <c r="BI604" s="423">
        <f t="shared" si="21"/>
        <v>38</v>
      </c>
      <c r="BJ604" s="422"/>
      <c r="BK604" s="422"/>
      <c r="BL604" s="422"/>
      <c r="BM604" s="422"/>
      <c r="BN604" s="422"/>
      <c r="BO604" s="528">
        <v>1.0900000000000001</v>
      </c>
      <c r="BP604" s="423">
        <f t="shared" si="22"/>
        <v>38</v>
      </c>
      <c r="BQ604" s="422"/>
      <c r="BR604" s="422"/>
      <c r="BS604" s="422"/>
      <c r="BT604" s="422"/>
      <c r="BU604" s="422"/>
      <c r="BV604" s="422"/>
      <c r="BW604" s="422"/>
      <c r="BX604" s="422"/>
      <c r="BY604" s="422"/>
      <c r="BZ604" s="422"/>
      <c r="CA604" s="422"/>
      <c r="CB604" s="422"/>
      <c r="CC604" s="422"/>
      <c r="CD604" s="422"/>
      <c r="CE604" s="422"/>
      <c r="CF604" s="422"/>
      <c r="CG604" s="547"/>
    </row>
    <row r="605" spans="1:85" ht="16.5" customHeight="1">
      <c r="A605" s="81">
        <v>601</v>
      </c>
      <c r="B605" s="86" t="s">
        <v>1984</v>
      </c>
      <c r="C605" s="88" t="s">
        <v>28</v>
      </c>
      <c r="D605" s="86" t="s">
        <v>2233</v>
      </c>
      <c r="E605" s="86" t="s">
        <v>1784</v>
      </c>
      <c r="F605" s="106" t="s">
        <v>727</v>
      </c>
      <c r="G605" s="104" t="s">
        <v>1985</v>
      </c>
      <c r="H605" s="104"/>
      <c r="I605" s="390" t="s">
        <v>2353</v>
      </c>
      <c r="J605" s="391" t="s">
        <v>35</v>
      </c>
      <c r="K605" s="88" t="s">
        <v>5123</v>
      </c>
      <c r="L605" s="522">
        <v>3</v>
      </c>
      <c r="M605" s="367">
        <v>1</v>
      </c>
      <c r="N605" s="367">
        <v>1</v>
      </c>
      <c r="O605" s="523">
        <v>41</v>
      </c>
      <c r="P605" s="523">
        <v>0</v>
      </c>
      <c r="Q605" s="523">
        <v>1</v>
      </c>
      <c r="R605" s="523">
        <v>30</v>
      </c>
      <c r="S605" s="523">
        <v>0</v>
      </c>
      <c r="T605" s="523">
        <v>0</v>
      </c>
      <c r="U605" s="524">
        <v>69</v>
      </c>
      <c r="V605" s="524">
        <v>2</v>
      </c>
      <c r="W605" s="524">
        <v>0</v>
      </c>
      <c r="X605" s="524">
        <v>69</v>
      </c>
      <c r="Y605" s="524">
        <v>2</v>
      </c>
      <c r="Z605" s="524">
        <v>0</v>
      </c>
      <c r="AA605" s="524">
        <v>114</v>
      </c>
      <c r="AB605" s="524">
        <v>2</v>
      </c>
      <c r="AC605" s="524">
        <v>0</v>
      </c>
      <c r="AD605" s="524">
        <v>2</v>
      </c>
      <c r="AE605" s="524">
        <v>0</v>
      </c>
      <c r="AF605" s="524">
        <v>0</v>
      </c>
      <c r="AG605" s="524">
        <v>0</v>
      </c>
      <c r="AH605" s="524">
        <v>0</v>
      </c>
      <c r="AI605" s="524">
        <v>0</v>
      </c>
      <c r="AJ605" s="395">
        <v>1</v>
      </c>
      <c r="AK605" s="395">
        <v>0</v>
      </c>
      <c r="AL605" s="395">
        <v>10</v>
      </c>
      <c r="AM605" s="395">
        <v>9</v>
      </c>
      <c r="AN605" s="395">
        <v>1</v>
      </c>
      <c r="AO605" s="525">
        <v>0</v>
      </c>
      <c r="AP605" s="396">
        <v>0</v>
      </c>
      <c r="AQ605" s="526">
        <v>83</v>
      </c>
      <c r="AR605" s="527">
        <v>83</v>
      </c>
      <c r="AS605" s="527">
        <v>83</v>
      </c>
      <c r="AT605" s="527">
        <v>0</v>
      </c>
      <c r="AU605" s="527">
        <v>11</v>
      </c>
      <c r="AV605" s="395">
        <v>5</v>
      </c>
      <c r="AW605" s="395">
        <v>11</v>
      </c>
      <c r="AX605" s="395">
        <v>0</v>
      </c>
      <c r="AY605" s="395">
        <v>2</v>
      </c>
      <c r="AZ605" s="395">
        <v>0</v>
      </c>
      <c r="BA605" s="422"/>
      <c r="BB605" s="422"/>
      <c r="BC605" s="422"/>
      <c r="BD605" s="422"/>
      <c r="BE605" s="422"/>
      <c r="BF605" s="422"/>
      <c r="BG605" s="422"/>
      <c r="BH605" s="422"/>
      <c r="BI605" s="423">
        <f t="shared" si="21"/>
        <v>83</v>
      </c>
      <c r="BJ605" s="422"/>
      <c r="BK605" s="422"/>
      <c r="BL605" s="422"/>
      <c r="BM605" s="422"/>
      <c r="BN605" s="422"/>
      <c r="BO605" s="528">
        <v>7.18</v>
      </c>
      <c r="BP605" s="423">
        <f t="shared" si="22"/>
        <v>83</v>
      </c>
      <c r="BQ605" s="422"/>
      <c r="BR605" s="422"/>
      <c r="BS605" s="422"/>
      <c r="BT605" s="422"/>
      <c r="BU605" s="422"/>
      <c r="BV605" s="422"/>
      <c r="BW605" s="422"/>
      <c r="BX605" s="422"/>
      <c r="BY605" s="422"/>
      <c r="BZ605" s="422"/>
      <c r="CA605" s="422"/>
      <c r="CB605" s="422"/>
      <c r="CC605" s="422"/>
      <c r="CD605" s="422"/>
      <c r="CE605" s="422"/>
      <c r="CF605" s="422"/>
      <c r="CG605" s="547"/>
    </row>
    <row r="606" spans="1:85" ht="16.5" customHeight="1">
      <c r="A606" s="80">
        <v>602</v>
      </c>
      <c r="B606" s="86" t="s">
        <v>1986</v>
      </c>
      <c r="C606" s="88" t="s">
        <v>28</v>
      </c>
      <c r="D606" s="86" t="s">
        <v>2233</v>
      </c>
      <c r="E606" s="86" t="s">
        <v>1784</v>
      </c>
      <c r="F606" s="103" t="s">
        <v>724</v>
      </c>
      <c r="G606" s="107" t="s">
        <v>1987</v>
      </c>
      <c r="H606" s="107"/>
      <c r="I606" s="390" t="s">
        <v>26</v>
      </c>
      <c r="J606" s="390" t="s">
        <v>35</v>
      </c>
      <c r="K606" s="88" t="s">
        <v>5123</v>
      </c>
      <c r="L606" s="522">
        <v>3</v>
      </c>
      <c r="M606" s="367">
        <v>1</v>
      </c>
      <c r="N606" s="367">
        <v>1</v>
      </c>
      <c r="O606" s="523">
        <v>6</v>
      </c>
      <c r="P606" s="523">
        <v>1</v>
      </c>
      <c r="Q606" s="523">
        <v>1</v>
      </c>
      <c r="R606" s="523">
        <v>9</v>
      </c>
      <c r="S606" s="523">
        <v>3</v>
      </c>
      <c r="T606" s="523">
        <v>0</v>
      </c>
      <c r="U606" s="524">
        <v>0</v>
      </c>
      <c r="V606" s="524">
        <v>0</v>
      </c>
      <c r="W606" s="524">
        <v>0</v>
      </c>
      <c r="X606" s="524">
        <v>0</v>
      </c>
      <c r="Y606" s="524">
        <v>0</v>
      </c>
      <c r="Z606" s="524">
        <v>0</v>
      </c>
      <c r="AA606" s="524">
        <v>1</v>
      </c>
      <c r="AB606" s="524">
        <v>2</v>
      </c>
      <c r="AC606" s="524">
        <v>0</v>
      </c>
      <c r="AD606" s="524">
        <v>21</v>
      </c>
      <c r="AE606" s="524">
        <v>3</v>
      </c>
      <c r="AF606" s="524">
        <v>0</v>
      </c>
      <c r="AG606" s="524">
        <v>0</v>
      </c>
      <c r="AH606" s="524">
        <v>0</v>
      </c>
      <c r="AI606" s="524">
        <v>0</v>
      </c>
      <c r="AJ606" s="395">
        <v>1</v>
      </c>
      <c r="AK606" s="395">
        <v>0</v>
      </c>
      <c r="AL606" s="395">
        <v>7</v>
      </c>
      <c r="AM606" s="395">
        <v>7</v>
      </c>
      <c r="AN606" s="395">
        <v>0</v>
      </c>
      <c r="AO606" s="525">
        <v>0</v>
      </c>
      <c r="AP606" s="396">
        <v>0</v>
      </c>
      <c r="AQ606" s="526">
        <v>40</v>
      </c>
      <c r="AR606" s="527">
        <v>44</v>
      </c>
      <c r="AS606" s="527">
        <v>40</v>
      </c>
      <c r="AT606" s="527">
        <v>0</v>
      </c>
      <c r="AU606" s="527">
        <v>8</v>
      </c>
      <c r="AV606" s="395">
        <v>0</v>
      </c>
      <c r="AW606" s="395">
        <v>8</v>
      </c>
      <c r="AX606" s="395">
        <v>40</v>
      </c>
      <c r="AY606" s="395">
        <v>2</v>
      </c>
      <c r="AZ606" s="395">
        <v>0</v>
      </c>
      <c r="BA606" s="422"/>
      <c r="BB606" s="422"/>
      <c r="BC606" s="422"/>
      <c r="BD606" s="422"/>
      <c r="BE606" s="422"/>
      <c r="BF606" s="422"/>
      <c r="BG606" s="422"/>
      <c r="BH606" s="422"/>
      <c r="BI606" s="423">
        <f t="shared" si="21"/>
        <v>40</v>
      </c>
      <c r="BJ606" s="422"/>
      <c r="BK606" s="422"/>
      <c r="BL606" s="422"/>
      <c r="BM606" s="422"/>
      <c r="BN606" s="422"/>
      <c r="BO606" s="528">
        <v>5.3</v>
      </c>
      <c r="BP606" s="423">
        <f t="shared" si="22"/>
        <v>40</v>
      </c>
      <c r="BQ606" s="422"/>
      <c r="BR606" s="422"/>
      <c r="BS606" s="422"/>
      <c r="BT606" s="422"/>
      <c r="BU606" s="422"/>
      <c r="BV606" s="422"/>
      <c r="BW606" s="422"/>
      <c r="BX606" s="422"/>
      <c r="BY606" s="422"/>
      <c r="BZ606" s="422"/>
      <c r="CA606" s="422"/>
      <c r="CB606" s="422"/>
      <c r="CC606" s="422"/>
      <c r="CD606" s="422"/>
      <c r="CE606" s="422"/>
      <c r="CF606" s="422"/>
      <c r="CG606" s="547"/>
    </row>
    <row r="607" spans="1:85" ht="16.5" customHeight="1">
      <c r="A607" s="80">
        <v>603</v>
      </c>
      <c r="B607" s="86" t="s">
        <v>1988</v>
      </c>
      <c r="C607" s="88" t="s">
        <v>28</v>
      </c>
      <c r="D607" s="86" t="s">
        <v>2233</v>
      </c>
      <c r="E607" s="86" t="s">
        <v>1784</v>
      </c>
      <c r="F607" s="106" t="s">
        <v>727</v>
      </c>
      <c r="G607" s="104" t="s">
        <v>1989</v>
      </c>
      <c r="H607" s="104"/>
      <c r="I607" s="390" t="s">
        <v>2353</v>
      </c>
      <c r="J607" s="390"/>
      <c r="K607" s="88" t="s">
        <v>5123</v>
      </c>
      <c r="L607" s="522">
        <v>2</v>
      </c>
      <c r="M607" s="367">
        <v>1</v>
      </c>
      <c r="N607" s="367">
        <v>1</v>
      </c>
      <c r="O607" s="523">
        <v>2</v>
      </c>
      <c r="P607" s="523">
        <v>0</v>
      </c>
      <c r="Q607" s="523">
        <v>1</v>
      </c>
      <c r="R607" s="523">
        <v>0</v>
      </c>
      <c r="S607" s="523">
        <v>2</v>
      </c>
      <c r="T607" s="523">
        <v>0</v>
      </c>
      <c r="U607" s="524">
        <v>2</v>
      </c>
      <c r="V607" s="524">
        <v>2</v>
      </c>
      <c r="W607" s="524">
        <v>0</v>
      </c>
      <c r="X607" s="524">
        <v>2</v>
      </c>
      <c r="Y607" s="524">
        <v>2</v>
      </c>
      <c r="Z607" s="524">
        <v>0</v>
      </c>
      <c r="AA607" s="524">
        <v>2</v>
      </c>
      <c r="AB607" s="524">
        <v>2</v>
      </c>
      <c r="AC607" s="524">
        <v>0</v>
      </c>
      <c r="AD607" s="524">
        <v>0</v>
      </c>
      <c r="AE607" s="524">
        <v>0</v>
      </c>
      <c r="AF607" s="524">
        <v>0</v>
      </c>
      <c r="AG607" s="524">
        <v>0</v>
      </c>
      <c r="AH607" s="524">
        <v>0</v>
      </c>
      <c r="AI607" s="524">
        <v>0</v>
      </c>
      <c r="AJ607" s="395">
        <v>1</v>
      </c>
      <c r="AK607" s="395">
        <v>0</v>
      </c>
      <c r="AL607" s="395">
        <v>4</v>
      </c>
      <c r="AM607" s="395">
        <v>4</v>
      </c>
      <c r="AN607" s="395">
        <v>0</v>
      </c>
      <c r="AO607" s="525">
        <v>0</v>
      </c>
      <c r="AP607" s="396">
        <v>0</v>
      </c>
      <c r="AQ607" s="526">
        <v>14</v>
      </c>
      <c r="AR607" s="527">
        <v>14</v>
      </c>
      <c r="AS607" s="527">
        <v>14</v>
      </c>
      <c r="AT607" s="527">
        <v>0</v>
      </c>
      <c r="AU607" s="527">
        <v>5</v>
      </c>
      <c r="AV607" s="395">
        <v>0</v>
      </c>
      <c r="AW607" s="395">
        <v>5</v>
      </c>
      <c r="AX607" s="395">
        <v>14</v>
      </c>
      <c r="AY607" s="395">
        <v>2</v>
      </c>
      <c r="AZ607" s="395">
        <v>0</v>
      </c>
      <c r="BA607" s="422"/>
      <c r="BB607" s="422"/>
      <c r="BC607" s="422"/>
      <c r="BD607" s="422"/>
      <c r="BE607" s="422"/>
      <c r="BF607" s="422"/>
      <c r="BG607" s="422"/>
      <c r="BH607" s="422"/>
      <c r="BI607" s="423">
        <f t="shared" si="21"/>
        <v>14</v>
      </c>
      <c r="BJ607" s="422"/>
      <c r="BK607" s="422"/>
      <c r="BL607" s="422"/>
      <c r="BM607" s="422"/>
      <c r="BN607" s="422"/>
      <c r="BO607" s="528">
        <v>1.7857000000000001</v>
      </c>
      <c r="BP607" s="423">
        <f t="shared" si="22"/>
        <v>14</v>
      </c>
      <c r="BQ607" s="422"/>
      <c r="BR607" s="422"/>
      <c r="BS607" s="422"/>
      <c r="BT607" s="422"/>
      <c r="BU607" s="422"/>
      <c r="BV607" s="422"/>
      <c r="BW607" s="422"/>
      <c r="BX607" s="422"/>
      <c r="BY607" s="422"/>
      <c r="BZ607" s="422"/>
      <c r="CA607" s="422"/>
      <c r="CB607" s="422"/>
      <c r="CC607" s="422"/>
      <c r="CD607" s="422"/>
      <c r="CE607" s="422"/>
      <c r="CF607" s="422"/>
      <c r="CG607" s="547"/>
    </row>
    <row r="608" spans="1:85" ht="16.5" customHeight="1">
      <c r="A608" s="81">
        <v>604</v>
      </c>
      <c r="B608" s="86" t="s">
        <v>1990</v>
      </c>
      <c r="C608" s="88" t="s">
        <v>28</v>
      </c>
      <c r="D608" s="86" t="s">
        <v>2233</v>
      </c>
      <c r="E608" s="86" t="s">
        <v>1784</v>
      </c>
      <c r="F608" s="103" t="s">
        <v>724</v>
      </c>
      <c r="G608" s="104" t="s">
        <v>1991</v>
      </c>
      <c r="H608" s="104"/>
      <c r="I608" s="390" t="s">
        <v>26</v>
      </c>
      <c r="J608" s="390" t="s">
        <v>35</v>
      </c>
      <c r="K608" s="88" t="s">
        <v>5123</v>
      </c>
      <c r="L608" s="522">
        <v>3</v>
      </c>
      <c r="M608" s="367">
        <v>1</v>
      </c>
      <c r="N608" s="367">
        <v>1</v>
      </c>
      <c r="O608" s="523">
        <v>24</v>
      </c>
      <c r="P608" s="523">
        <v>6</v>
      </c>
      <c r="Q608" s="523">
        <v>2</v>
      </c>
      <c r="R608" s="523">
        <v>4</v>
      </c>
      <c r="S608" s="523">
        <v>0</v>
      </c>
      <c r="T608" s="523">
        <v>0</v>
      </c>
      <c r="U608" s="524">
        <v>0</v>
      </c>
      <c r="V608" s="524">
        <v>0</v>
      </c>
      <c r="W608" s="524">
        <v>0</v>
      </c>
      <c r="X608" s="524">
        <v>0</v>
      </c>
      <c r="Y608" s="524">
        <v>0</v>
      </c>
      <c r="Z608" s="524">
        <v>0</v>
      </c>
      <c r="AA608" s="524">
        <v>44</v>
      </c>
      <c r="AB608" s="524">
        <v>7</v>
      </c>
      <c r="AC608" s="524">
        <v>0</v>
      </c>
      <c r="AD608" s="524">
        <v>0</v>
      </c>
      <c r="AE608" s="524">
        <v>0</v>
      </c>
      <c r="AF608" s="524">
        <v>0</v>
      </c>
      <c r="AG608" s="524">
        <v>0</v>
      </c>
      <c r="AH608" s="524">
        <v>0</v>
      </c>
      <c r="AI608" s="524">
        <v>0</v>
      </c>
      <c r="AJ608" s="395">
        <v>1</v>
      </c>
      <c r="AK608" s="395">
        <v>0</v>
      </c>
      <c r="AL608" s="395">
        <v>15</v>
      </c>
      <c r="AM608" s="395">
        <v>11</v>
      </c>
      <c r="AN608" s="395">
        <v>4</v>
      </c>
      <c r="AO608" s="525">
        <v>0</v>
      </c>
      <c r="AP608" s="396">
        <v>0</v>
      </c>
      <c r="AQ608" s="526">
        <v>58</v>
      </c>
      <c r="AR608" s="527">
        <v>58</v>
      </c>
      <c r="AS608" s="527">
        <v>58</v>
      </c>
      <c r="AT608" s="527">
        <v>0</v>
      </c>
      <c r="AU608" s="527">
        <v>8</v>
      </c>
      <c r="AV608" s="395">
        <v>1</v>
      </c>
      <c r="AW608" s="395">
        <v>12</v>
      </c>
      <c r="AX608" s="395">
        <v>55</v>
      </c>
      <c r="AY608" s="395">
        <v>2</v>
      </c>
      <c r="AZ608" s="395">
        <v>0</v>
      </c>
      <c r="BA608" s="422"/>
      <c r="BB608" s="422"/>
      <c r="BC608" s="422"/>
      <c r="BD608" s="422"/>
      <c r="BE608" s="422"/>
      <c r="BF608" s="422"/>
      <c r="BG608" s="422"/>
      <c r="BH608" s="422"/>
      <c r="BI608" s="423">
        <f t="shared" si="21"/>
        <v>58</v>
      </c>
      <c r="BJ608" s="422"/>
      <c r="BK608" s="422"/>
      <c r="BL608" s="422"/>
      <c r="BM608" s="422"/>
      <c r="BN608" s="422"/>
      <c r="BO608" s="528">
        <v>0.9698</v>
      </c>
      <c r="BP608" s="423">
        <f t="shared" si="22"/>
        <v>58</v>
      </c>
      <c r="BQ608" s="422"/>
      <c r="BR608" s="422"/>
      <c r="BS608" s="422"/>
      <c r="BT608" s="422"/>
      <c r="BU608" s="422"/>
      <c r="BV608" s="422"/>
      <c r="BW608" s="422"/>
      <c r="BX608" s="422"/>
      <c r="BY608" s="422"/>
      <c r="BZ608" s="422"/>
      <c r="CA608" s="422"/>
      <c r="CB608" s="422"/>
      <c r="CC608" s="422"/>
      <c r="CD608" s="422"/>
      <c r="CE608" s="422"/>
      <c r="CF608" s="422"/>
      <c r="CG608" s="547"/>
    </row>
    <row r="609" spans="1:85" ht="16.5" customHeight="1">
      <c r="A609" s="80">
        <v>605</v>
      </c>
      <c r="B609" s="86" t="s">
        <v>1992</v>
      </c>
      <c r="C609" s="88" t="s">
        <v>28</v>
      </c>
      <c r="D609" s="86" t="s">
        <v>2233</v>
      </c>
      <c r="E609" s="86" t="s">
        <v>1784</v>
      </c>
      <c r="F609" s="103" t="s">
        <v>724</v>
      </c>
      <c r="G609" s="104" t="s">
        <v>1993</v>
      </c>
      <c r="H609" s="104"/>
      <c r="I609" s="390" t="s">
        <v>26</v>
      </c>
      <c r="J609" s="390" t="s">
        <v>35</v>
      </c>
      <c r="K609" s="88" t="s">
        <v>5123</v>
      </c>
      <c r="L609" s="522">
        <v>3</v>
      </c>
      <c r="M609" s="367">
        <v>1</v>
      </c>
      <c r="N609" s="367">
        <v>1</v>
      </c>
      <c r="O609" s="523">
        <v>16</v>
      </c>
      <c r="P609" s="523">
        <v>39</v>
      </c>
      <c r="Q609" s="523">
        <v>2</v>
      </c>
      <c r="R609" s="523">
        <v>0</v>
      </c>
      <c r="S609" s="523">
        <v>0</v>
      </c>
      <c r="T609" s="523">
        <v>0</v>
      </c>
      <c r="U609" s="524">
        <v>17</v>
      </c>
      <c r="V609" s="524">
        <v>56</v>
      </c>
      <c r="W609" s="524">
        <v>0</v>
      </c>
      <c r="X609" s="524">
        <v>17</v>
      </c>
      <c r="Y609" s="524">
        <v>56</v>
      </c>
      <c r="Z609" s="524">
        <v>0</v>
      </c>
      <c r="AA609" s="524">
        <v>13</v>
      </c>
      <c r="AB609" s="524">
        <v>24</v>
      </c>
      <c r="AC609" s="524">
        <v>0</v>
      </c>
      <c r="AD609" s="524">
        <v>0</v>
      </c>
      <c r="AE609" s="524">
        <v>0</v>
      </c>
      <c r="AF609" s="524">
        <v>0</v>
      </c>
      <c r="AG609" s="524">
        <v>0</v>
      </c>
      <c r="AH609" s="524">
        <v>0</v>
      </c>
      <c r="AI609" s="524">
        <v>0</v>
      </c>
      <c r="AJ609" s="395">
        <v>1</v>
      </c>
      <c r="AK609" s="395">
        <v>0</v>
      </c>
      <c r="AL609" s="395">
        <v>13</v>
      </c>
      <c r="AM609" s="395">
        <v>13</v>
      </c>
      <c r="AN609" s="395">
        <v>0</v>
      </c>
      <c r="AO609" s="525">
        <v>0</v>
      </c>
      <c r="AP609" s="396">
        <v>0</v>
      </c>
      <c r="AQ609" s="526">
        <v>73</v>
      </c>
      <c r="AR609" s="527">
        <v>73</v>
      </c>
      <c r="AS609" s="527">
        <v>73</v>
      </c>
      <c r="AT609" s="527">
        <v>0</v>
      </c>
      <c r="AU609" s="527">
        <v>11</v>
      </c>
      <c r="AV609" s="395">
        <v>1</v>
      </c>
      <c r="AW609" s="395">
        <v>12</v>
      </c>
      <c r="AX609" s="395">
        <v>73</v>
      </c>
      <c r="AY609" s="395">
        <v>2</v>
      </c>
      <c r="AZ609" s="395">
        <v>0</v>
      </c>
      <c r="BA609" s="422"/>
      <c r="BB609" s="422"/>
      <c r="BC609" s="422"/>
      <c r="BD609" s="422"/>
      <c r="BE609" s="422"/>
      <c r="BF609" s="422"/>
      <c r="BG609" s="422"/>
      <c r="BH609" s="422"/>
      <c r="BI609" s="423">
        <f t="shared" si="21"/>
        <v>73</v>
      </c>
      <c r="BJ609" s="422"/>
      <c r="BK609" s="422"/>
      <c r="BL609" s="422"/>
      <c r="BM609" s="422"/>
      <c r="BN609" s="422"/>
      <c r="BO609" s="528">
        <v>0.87</v>
      </c>
      <c r="BP609" s="423">
        <f t="shared" si="22"/>
        <v>73</v>
      </c>
      <c r="BQ609" s="422"/>
      <c r="BR609" s="422"/>
      <c r="BS609" s="422"/>
      <c r="BT609" s="422"/>
      <c r="BU609" s="422"/>
      <c r="BV609" s="422"/>
      <c r="BW609" s="422"/>
      <c r="BX609" s="422"/>
      <c r="BY609" s="422"/>
      <c r="BZ609" s="422"/>
      <c r="CA609" s="422"/>
      <c r="CB609" s="422"/>
      <c r="CC609" s="422"/>
      <c r="CD609" s="422"/>
      <c r="CE609" s="422"/>
      <c r="CF609" s="422"/>
      <c r="CG609" s="547"/>
    </row>
    <row r="610" spans="1:85" ht="16.5" customHeight="1">
      <c r="A610" s="80">
        <v>606</v>
      </c>
      <c r="B610" s="86" t="s">
        <v>1994</v>
      </c>
      <c r="C610" s="88" t="s">
        <v>28</v>
      </c>
      <c r="D610" s="86" t="s">
        <v>2233</v>
      </c>
      <c r="E610" s="86" t="s">
        <v>1784</v>
      </c>
      <c r="F610" s="105" t="s">
        <v>730</v>
      </c>
      <c r="G610" s="104" t="s">
        <v>1995</v>
      </c>
      <c r="H610" s="104"/>
      <c r="I610" s="390" t="s">
        <v>26</v>
      </c>
      <c r="J610" s="390" t="s">
        <v>35</v>
      </c>
      <c r="K610" s="88" t="s">
        <v>5123</v>
      </c>
      <c r="L610" s="522">
        <v>3</v>
      </c>
      <c r="M610" s="367">
        <v>1</v>
      </c>
      <c r="N610" s="367">
        <v>1</v>
      </c>
      <c r="O610" s="523">
        <v>12</v>
      </c>
      <c r="P610" s="523">
        <v>0</v>
      </c>
      <c r="Q610" s="523">
        <v>1</v>
      </c>
      <c r="R610" s="523">
        <v>3</v>
      </c>
      <c r="S610" s="523">
        <v>0</v>
      </c>
      <c r="T610" s="523">
        <v>0</v>
      </c>
      <c r="U610" s="524">
        <v>0</v>
      </c>
      <c r="V610" s="524">
        <v>0</v>
      </c>
      <c r="W610" s="524">
        <v>0</v>
      </c>
      <c r="X610" s="524">
        <v>0</v>
      </c>
      <c r="Y610" s="524">
        <v>0</v>
      </c>
      <c r="Z610" s="524">
        <v>0</v>
      </c>
      <c r="AA610" s="524">
        <v>20</v>
      </c>
      <c r="AB610" s="524">
        <v>1</v>
      </c>
      <c r="AC610" s="524">
        <v>0</v>
      </c>
      <c r="AD610" s="524">
        <v>5</v>
      </c>
      <c r="AE610" s="524">
        <v>0</v>
      </c>
      <c r="AF610" s="524">
        <v>0</v>
      </c>
      <c r="AG610" s="524">
        <v>0</v>
      </c>
      <c r="AH610" s="524">
        <v>0</v>
      </c>
      <c r="AI610" s="524">
        <v>0</v>
      </c>
      <c r="AJ610" s="395">
        <v>1</v>
      </c>
      <c r="AK610" s="395">
        <v>0</v>
      </c>
      <c r="AL610" s="395">
        <v>11</v>
      </c>
      <c r="AM610" s="395">
        <v>11</v>
      </c>
      <c r="AN610" s="395">
        <v>2</v>
      </c>
      <c r="AO610" s="525">
        <v>0</v>
      </c>
      <c r="AP610" s="396">
        <v>0</v>
      </c>
      <c r="AQ610" s="526">
        <v>46</v>
      </c>
      <c r="AR610" s="527">
        <v>46</v>
      </c>
      <c r="AS610" s="527">
        <v>46</v>
      </c>
      <c r="AT610" s="527">
        <v>0</v>
      </c>
      <c r="AU610" s="527">
        <v>8</v>
      </c>
      <c r="AV610" s="395">
        <v>1</v>
      </c>
      <c r="AW610" s="395">
        <v>13</v>
      </c>
      <c r="AX610" s="395">
        <v>48</v>
      </c>
      <c r="AY610" s="395">
        <v>2</v>
      </c>
      <c r="AZ610" s="395">
        <v>0</v>
      </c>
      <c r="BA610" s="422"/>
      <c r="BB610" s="422"/>
      <c r="BC610" s="422"/>
      <c r="BD610" s="422"/>
      <c r="BE610" s="422"/>
      <c r="BF610" s="422"/>
      <c r="BG610" s="422"/>
      <c r="BH610" s="422"/>
      <c r="BI610" s="423">
        <f t="shared" si="21"/>
        <v>46</v>
      </c>
      <c r="BJ610" s="422"/>
      <c r="BK610" s="422"/>
      <c r="BL610" s="422"/>
      <c r="BM610" s="422"/>
      <c r="BN610" s="422"/>
      <c r="BO610" s="528">
        <v>1.27</v>
      </c>
      <c r="BP610" s="423">
        <f t="shared" si="22"/>
        <v>46</v>
      </c>
      <c r="BQ610" s="422"/>
      <c r="BR610" s="422"/>
      <c r="BS610" s="422"/>
      <c r="BT610" s="422"/>
      <c r="BU610" s="422"/>
      <c r="BV610" s="422"/>
      <c r="BW610" s="422"/>
      <c r="BX610" s="422"/>
      <c r="BY610" s="422"/>
      <c r="BZ610" s="422"/>
      <c r="CA610" s="422"/>
      <c r="CB610" s="422"/>
      <c r="CC610" s="422"/>
      <c r="CD610" s="422"/>
      <c r="CE610" s="422"/>
      <c r="CF610" s="422"/>
      <c r="CG610" s="547"/>
    </row>
    <row r="611" spans="1:85" ht="16.5" customHeight="1">
      <c r="A611" s="81">
        <v>607</v>
      </c>
      <c r="B611" s="86" t="s">
        <v>1996</v>
      </c>
      <c r="C611" s="88" t="s">
        <v>28</v>
      </c>
      <c r="D611" s="86" t="s">
        <v>2233</v>
      </c>
      <c r="E611" s="86" t="s">
        <v>1784</v>
      </c>
      <c r="F611" s="103" t="s">
        <v>724</v>
      </c>
      <c r="G611" s="107" t="s">
        <v>1997</v>
      </c>
      <c r="H611" s="107"/>
      <c r="I611" s="390" t="s">
        <v>26</v>
      </c>
      <c r="J611" s="390" t="s">
        <v>35</v>
      </c>
      <c r="K611" s="88" t="s">
        <v>5123</v>
      </c>
      <c r="L611" s="522">
        <v>3</v>
      </c>
      <c r="M611" s="367">
        <v>1</v>
      </c>
      <c r="N611" s="367">
        <v>1</v>
      </c>
      <c r="O611" s="523">
        <v>21</v>
      </c>
      <c r="P611" s="523">
        <v>0</v>
      </c>
      <c r="Q611" s="523">
        <v>1</v>
      </c>
      <c r="R611" s="523">
        <v>0</v>
      </c>
      <c r="S611" s="523">
        <v>0</v>
      </c>
      <c r="T611" s="523">
        <v>0</v>
      </c>
      <c r="U611" s="524">
        <v>16</v>
      </c>
      <c r="V611" s="524">
        <v>0</v>
      </c>
      <c r="W611" s="524">
        <v>0</v>
      </c>
      <c r="X611" s="524">
        <v>16</v>
      </c>
      <c r="Y611" s="524">
        <v>0</v>
      </c>
      <c r="Z611" s="524">
        <v>0</v>
      </c>
      <c r="AA611" s="524">
        <v>23</v>
      </c>
      <c r="AB611" s="524">
        <v>1</v>
      </c>
      <c r="AC611" s="524">
        <v>0</v>
      </c>
      <c r="AD611" s="524">
        <v>2</v>
      </c>
      <c r="AE611" s="524">
        <v>0</v>
      </c>
      <c r="AF611" s="524">
        <v>0</v>
      </c>
      <c r="AG611" s="524">
        <v>0</v>
      </c>
      <c r="AH611" s="524">
        <v>0</v>
      </c>
      <c r="AI611" s="524">
        <v>0</v>
      </c>
      <c r="AJ611" s="395">
        <v>1</v>
      </c>
      <c r="AK611" s="395">
        <v>0</v>
      </c>
      <c r="AL611" s="395">
        <v>10</v>
      </c>
      <c r="AM611" s="395">
        <v>80</v>
      </c>
      <c r="AN611" s="395">
        <v>0</v>
      </c>
      <c r="AO611" s="525">
        <v>0</v>
      </c>
      <c r="AP611" s="396">
        <v>0</v>
      </c>
      <c r="AQ611" s="526">
        <v>70</v>
      </c>
      <c r="AR611" s="527">
        <v>70</v>
      </c>
      <c r="AS611" s="527">
        <v>70</v>
      </c>
      <c r="AT611" s="527">
        <v>0</v>
      </c>
      <c r="AU611" s="527">
        <v>10</v>
      </c>
      <c r="AV611" s="395">
        <v>0</v>
      </c>
      <c r="AW611" s="395">
        <v>10</v>
      </c>
      <c r="AX611" s="395">
        <v>71</v>
      </c>
      <c r="AY611" s="395">
        <v>2</v>
      </c>
      <c r="AZ611" s="395">
        <v>0</v>
      </c>
      <c r="BA611" s="422"/>
      <c r="BB611" s="422"/>
      <c r="BC611" s="422"/>
      <c r="BD611" s="422"/>
      <c r="BE611" s="422"/>
      <c r="BF611" s="422"/>
      <c r="BG611" s="422"/>
      <c r="BH611" s="422"/>
      <c r="BI611" s="423">
        <f t="shared" si="21"/>
        <v>70</v>
      </c>
      <c r="BJ611" s="422"/>
      <c r="BK611" s="422"/>
      <c r="BL611" s="422"/>
      <c r="BM611" s="422"/>
      <c r="BN611" s="422"/>
      <c r="BO611" s="528">
        <v>0.8377</v>
      </c>
      <c r="BP611" s="423">
        <f t="shared" si="22"/>
        <v>70</v>
      </c>
      <c r="BQ611" s="422"/>
      <c r="BR611" s="422"/>
      <c r="BS611" s="422"/>
      <c r="BT611" s="422"/>
      <c r="BU611" s="422"/>
      <c r="BV611" s="422"/>
      <c r="BW611" s="422"/>
      <c r="BX611" s="422"/>
      <c r="BY611" s="422"/>
      <c r="BZ611" s="422"/>
      <c r="CA611" s="422"/>
      <c r="CB611" s="422"/>
      <c r="CC611" s="422"/>
      <c r="CD611" s="422"/>
      <c r="CE611" s="422"/>
      <c r="CF611" s="422"/>
      <c r="CG611" s="547"/>
    </row>
    <row r="612" spans="1:85" ht="16.5" customHeight="1">
      <c r="A612" s="80">
        <v>608</v>
      </c>
      <c r="B612" s="86" t="s">
        <v>1998</v>
      </c>
      <c r="C612" s="88" t="s">
        <v>28</v>
      </c>
      <c r="D612" s="86" t="s">
        <v>2233</v>
      </c>
      <c r="E612" s="86" t="s">
        <v>1784</v>
      </c>
      <c r="F612" s="105" t="s">
        <v>730</v>
      </c>
      <c r="G612" s="104" t="s">
        <v>1999</v>
      </c>
      <c r="H612" s="104"/>
      <c r="I612" s="390" t="s">
        <v>26</v>
      </c>
      <c r="J612" s="390" t="s">
        <v>35</v>
      </c>
      <c r="K612" s="88" t="s">
        <v>5123</v>
      </c>
      <c r="L612" s="522">
        <v>3</v>
      </c>
      <c r="M612" s="367">
        <v>1</v>
      </c>
      <c r="N612" s="367">
        <v>1</v>
      </c>
      <c r="O612" s="523">
        <v>27</v>
      </c>
      <c r="P612" s="523">
        <v>0</v>
      </c>
      <c r="Q612" s="523">
        <v>1</v>
      </c>
      <c r="R612" s="523">
        <v>2</v>
      </c>
      <c r="S612" s="523">
        <v>0</v>
      </c>
      <c r="T612" s="523">
        <v>0</v>
      </c>
      <c r="U612" s="524">
        <v>0</v>
      </c>
      <c r="V612" s="524">
        <v>0</v>
      </c>
      <c r="W612" s="524">
        <v>0</v>
      </c>
      <c r="X612" s="524">
        <v>0</v>
      </c>
      <c r="Y612" s="524">
        <v>0</v>
      </c>
      <c r="Z612" s="524">
        <v>0</v>
      </c>
      <c r="AA612" s="524">
        <v>7</v>
      </c>
      <c r="AB612" s="524">
        <v>0</v>
      </c>
      <c r="AC612" s="524">
        <v>0</v>
      </c>
      <c r="AD612" s="524">
        <v>12</v>
      </c>
      <c r="AE612" s="524">
        <v>0</v>
      </c>
      <c r="AF612" s="524">
        <v>0</v>
      </c>
      <c r="AG612" s="524">
        <v>39</v>
      </c>
      <c r="AH612" s="524">
        <v>0</v>
      </c>
      <c r="AI612" s="524">
        <v>0</v>
      </c>
      <c r="AJ612" s="395">
        <v>1</v>
      </c>
      <c r="AK612" s="395">
        <v>0</v>
      </c>
      <c r="AL612" s="395">
        <v>7</v>
      </c>
      <c r="AM612" s="395">
        <v>7</v>
      </c>
      <c r="AN612" s="395">
        <v>0</v>
      </c>
      <c r="AO612" s="525">
        <v>0</v>
      </c>
      <c r="AP612" s="396">
        <v>0</v>
      </c>
      <c r="AQ612" s="526">
        <v>51</v>
      </c>
      <c r="AR612" s="527">
        <v>51</v>
      </c>
      <c r="AS612" s="527">
        <v>51</v>
      </c>
      <c r="AT612" s="527">
        <v>0</v>
      </c>
      <c r="AU612" s="527">
        <v>12</v>
      </c>
      <c r="AV612" s="395">
        <v>0</v>
      </c>
      <c r="AW612" s="395">
        <v>7</v>
      </c>
      <c r="AX612" s="395">
        <v>51</v>
      </c>
      <c r="AY612" s="395">
        <v>2</v>
      </c>
      <c r="AZ612" s="395">
        <v>0</v>
      </c>
      <c r="BA612" s="422"/>
      <c r="BB612" s="422"/>
      <c r="BC612" s="422"/>
      <c r="BD612" s="422"/>
      <c r="BE612" s="422"/>
      <c r="BF612" s="422"/>
      <c r="BG612" s="422"/>
      <c r="BH612" s="422"/>
      <c r="BI612" s="423">
        <f t="shared" si="21"/>
        <v>51</v>
      </c>
      <c r="BJ612" s="422"/>
      <c r="BK612" s="422"/>
      <c r="BL612" s="422"/>
      <c r="BM612" s="422"/>
      <c r="BN612" s="422"/>
      <c r="BO612" s="528">
        <v>1.77</v>
      </c>
      <c r="BP612" s="423">
        <f t="shared" si="22"/>
        <v>51</v>
      </c>
      <c r="BQ612" s="422"/>
      <c r="BR612" s="422"/>
      <c r="BS612" s="422"/>
      <c r="BT612" s="422"/>
      <c r="BU612" s="422"/>
      <c r="BV612" s="422"/>
      <c r="BW612" s="422"/>
      <c r="BX612" s="422"/>
      <c r="BY612" s="422"/>
      <c r="BZ612" s="422"/>
      <c r="CA612" s="422"/>
      <c r="CB612" s="422"/>
      <c r="CC612" s="422"/>
      <c r="CD612" s="422"/>
      <c r="CE612" s="422"/>
      <c r="CF612" s="422"/>
      <c r="CG612" s="547"/>
    </row>
    <row r="613" spans="1:85" ht="16.5" customHeight="1">
      <c r="A613" s="80">
        <v>609</v>
      </c>
      <c r="B613" s="86" t="s">
        <v>2000</v>
      </c>
      <c r="C613" s="88" t="s">
        <v>28</v>
      </c>
      <c r="D613" s="86" t="s">
        <v>2233</v>
      </c>
      <c r="E613" s="86" t="s">
        <v>1784</v>
      </c>
      <c r="F613" s="106" t="s">
        <v>727</v>
      </c>
      <c r="G613" s="104" t="s">
        <v>2001</v>
      </c>
      <c r="H613" s="104"/>
      <c r="I613" s="390" t="s">
        <v>26</v>
      </c>
      <c r="J613" s="390" t="s">
        <v>35</v>
      </c>
      <c r="K613" s="88" t="s">
        <v>5123</v>
      </c>
      <c r="L613" s="522">
        <v>3</v>
      </c>
      <c r="M613" s="367">
        <v>1</v>
      </c>
      <c r="N613" s="367">
        <v>1</v>
      </c>
      <c r="O613" s="523">
        <v>7</v>
      </c>
      <c r="P613" s="523">
        <v>0</v>
      </c>
      <c r="Q613" s="523">
        <v>1</v>
      </c>
      <c r="R613" s="523">
        <v>6</v>
      </c>
      <c r="S613" s="523">
        <v>0</v>
      </c>
      <c r="T613" s="523">
        <v>0</v>
      </c>
      <c r="U613" s="524">
        <v>0</v>
      </c>
      <c r="V613" s="524">
        <v>0</v>
      </c>
      <c r="W613" s="524">
        <v>0</v>
      </c>
      <c r="X613" s="524">
        <v>0</v>
      </c>
      <c r="Y613" s="524">
        <v>0</v>
      </c>
      <c r="Z613" s="524">
        <v>0</v>
      </c>
      <c r="AA613" s="524">
        <v>1</v>
      </c>
      <c r="AB613" s="524">
        <v>0</v>
      </c>
      <c r="AC613" s="524">
        <v>0</v>
      </c>
      <c r="AD613" s="524">
        <v>22</v>
      </c>
      <c r="AE613" s="524">
        <v>0</v>
      </c>
      <c r="AF613" s="524">
        <v>0</v>
      </c>
      <c r="AG613" s="524">
        <v>0</v>
      </c>
      <c r="AH613" s="524">
        <v>1</v>
      </c>
      <c r="AI613" s="524">
        <v>0</v>
      </c>
      <c r="AJ613" s="395">
        <v>1</v>
      </c>
      <c r="AK613" s="395">
        <v>0</v>
      </c>
      <c r="AL613" s="395">
        <v>7</v>
      </c>
      <c r="AM613" s="395">
        <v>6</v>
      </c>
      <c r="AN613" s="395">
        <v>1</v>
      </c>
      <c r="AO613" s="525">
        <v>0</v>
      </c>
      <c r="AP613" s="396">
        <v>0</v>
      </c>
      <c r="AQ613" s="526">
        <v>44</v>
      </c>
      <c r="AR613" s="527">
        <v>48</v>
      </c>
      <c r="AS613" s="527">
        <v>44</v>
      </c>
      <c r="AT613" s="527">
        <v>0</v>
      </c>
      <c r="AU613" s="527">
        <v>13</v>
      </c>
      <c r="AV613" s="395">
        <v>0</v>
      </c>
      <c r="AW613" s="395">
        <v>7</v>
      </c>
      <c r="AX613" s="395">
        <v>44</v>
      </c>
      <c r="AY613" s="395">
        <v>2</v>
      </c>
      <c r="AZ613" s="395">
        <v>0</v>
      </c>
      <c r="BA613" s="422"/>
      <c r="BB613" s="422"/>
      <c r="BC613" s="422"/>
      <c r="BD613" s="422"/>
      <c r="BE613" s="422"/>
      <c r="BF613" s="422"/>
      <c r="BG613" s="422"/>
      <c r="BH613" s="422"/>
      <c r="BI613" s="423">
        <f t="shared" si="21"/>
        <v>44</v>
      </c>
      <c r="BJ613" s="422"/>
      <c r="BK613" s="422"/>
      <c r="BL613" s="422"/>
      <c r="BM613" s="422"/>
      <c r="BN613" s="422"/>
      <c r="BO613" s="528">
        <v>0.748</v>
      </c>
      <c r="BP613" s="423">
        <f t="shared" si="22"/>
        <v>44</v>
      </c>
      <c r="BQ613" s="422"/>
      <c r="BR613" s="422"/>
      <c r="BS613" s="422"/>
      <c r="BT613" s="422"/>
      <c r="BU613" s="422"/>
      <c r="BV613" s="422"/>
      <c r="BW613" s="422"/>
      <c r="BX613" s="422"/>
      <c r="BY613" s="422"/>
      <c r="BZ613" s="422"/>
      <c r="CA613" s="422"/>
      <c r="CB613" s="422"/>
      <c r="CC613" s="422"/>
      <c r="CD613" s="422"/>
      <c r="CE613" s="422"/>
      <c r="CF613" s="422"/>
      <c r="CG613" s="547"/>
    </row>
    <row r="614" spans="1:85" ht="16.5" customHeight="1">
      <c r="A614" s="81">
        <v>610</v>
      </c>
      <c r="B614" s="86" t="s">
        <v>2002</v>
      </c>
      <c r="C614" s="88" t="s">
        <v>28</v>
      </c>
      <c r="D614" s="86" t="s">
        <v>2233</v>
      </c>
      <c r="E614" s="86" t="s">
        <v>1784</v>
      </c>
      <c r="F614" s="106" t="s">
        <v>727</v>
      </c>
      <c r="G614" s="104" t="s">
        <v>2003</v>
      </c>
      <c r="H614" s="104"/>
      <c r="I614" s="390" t="s">
        <v>26</v>
      </c>
      <c r="J614" s="390"/>
      <c r="K614" s="88" t="s">
        <v>5123</v>
      </c>
      <c r="L614" s="522">
        <v>2</v>
      </c>
      <c r="M614" s="367">
        <v>1</v>
      </c>
      <c r="N614" s="367">
        <v>1</v>
      </c>
      <c r="O614" s="523">
        <v>9</v>
      </c>
      <c r="P614" s="523">
        <v>0</v>
      </c>
      <c r="Q614" s="523">
        <v>1</v>
      </c>
      <c r="R614" s="523">
        <v>1</v>
      </c>
      <c r="S614" s="523">
        <v>0</v>
      </c>
      <c r="T614" s="523">
        <v>0</v>
      </c>
      <c r="U614" s="524">
        <v>10</v>
      </c>
      <c r="V614" s="524">
        <v>0</v>
      </c>
      <c r="W614" s="524">
        <v>0</v>
      </c>
      <c r="X614" s="524">
        <v>10</v>
      </c>
      <c r="Y614" s="524">
        <v>0</v>
      </c>
      <c r="Z614" s="524">
        <v>0</v>
      </c>
      <c r="AA614" s="524">
        <v>7</v>
      </c>
      <c r="AB614" s="524">
        <v>0</v>
      </c>
      <c r="AC614" s="524">
        <v>0</v>
      </c>
      <c r="AD614" s="524">
        <v>1</v>
      </c>
      <c r="AE614" s="524">
        <v>0</v>
      </c>
      <c r="AF614" s="524">
        <v>0</v>
      </c>
      <c r="AG614" s="524">
        <v>4</v>
      </c>
      <c r="AH614" s="524">
        <v>2</v>
      </c>
      <c r="AI614" s="524">
        <v>0</v>
      </c>
      <c r="AJ614" s="395">
        <v>1</v>
      </c>
      <c r="AK614" s="395">
        <v>0</v>
      </c>
      <c r="AL614" s="395">
        <v>7</v>
      </c>
      <c r="AM614" s="395">
        <v>7</v>
      </c>
      <c r="AN614" s="395">
        <v>1</v>
      </c>
      <c r="AO614" s="525">
        <v>0</v>
      </c>
      <c r="AP614" s="396">
        <v>0</v>
      </c>
      <c r="AQ614" s="526">
        <v>22</v>
      </c>
      <c r="AR614" s="527">
        <v>24</v>
      </c>
      <c r="AS614" s="527">
        <v>20</v>
      </c>
      <c r="AT614" s="527">
        <v>4</v>
      </c>
      <c r="AU614" s="527">
        <v>6</v>
      </c>
      <c r="AV614" s="395">
        <v>0</v>
      </c>
      <c r="AW614" s="395">
        <v>4</v>
      </c>
      <c r="AX614" s="395">
        <v>24</v>
      </c>
      <c r="AY614" s="395">
        <v>2</v>
      </c>
      <c r="AZ614" s="395">
        <v>0</v>
      </c>
      <c r="BA614" s="422"/>
      <c r="BB614" s="422"/>
      <c r="BC614" s="422"/>
      <c r="BD614" s="422"/>
      <c r="BE614" s="422"/>
      <c r="BF614" s="422"/>
      <c r="BG614" s="422"/>
      <c r="BH614" s="422"/>
      <c r="BI614" s="423">
        <f t="shared" si="21"/>
        <v>20</v>
      </c>
      <c r="BJ614" s="422"/>
      <c r="BK614" s="422"/>
      <c r="BL614" s="422"/>
      <c r="BM614" s="422"/>
      <c r="BN614" s="422"/>
      <c r="BO614" s="528">
        <v>1.1299999999999999</v>
      </c>
      <c r="BP614" s="423">
        <f t="shared" si="22"/>
        <v>20</v>
      </c>
      <c r="BQ614" s="422"/>
      <c r="BR614" s="422"/>
      <c r="BS614" s="422"/>
      <c r="BT614" s="422"/>
      <c r="BU614" s="422"/>
      <c r="BV614" s="422"/>
      <c r="BW614" s="422"/>
      <c r="BX614" s="422"/>
      <c r="BY614" s="422"/>
      <c r="BZ614" s="422"/>
      <c r="CA614" s="422"/>
      <c r="CB614" s="422"/>
      <c r="CC614" s="422"/>
      <c r="CD614" s="422"/>
      <c r="CE614" s="422"/>
      <c r="CF614" s="422"/>
      <c r="CG614" s="547"/>
    </row>
    <row r="615" spans="1:85" ht="16.5" customHeight="1">
      <c r="A615" s="80">
        <v>611</v>
      </c>
      <c r="B615" s="86" t="s">
        <v>2004</v>
      </c>
      <c r="C615" s="88" t="s">
        <v>28</v>
      </c>
      <c r="D615" s="86" t="s">
        <v>2233</v>
      </c>
      <c r="E615" s="86" t="s">
        <v>1784</v>
      </c>
      <c r="F615" s="105" t="s">
        <v>730</v>
      </c>
      <c r="G615" s="104" t="s">
        <v>2005</v>
      </c>
      <c r="H615" s="104"/>
      <c r="I615" s="390" t="s">
        <v>26</v>
      </c>
      <c r="J615" s="390" t="s">
        <v>35</v>
      </c>
      <c r="K615" s="88" t="s">
        <v>5123</v>
      </c>
      <c r="L615" s="522">
        <v>3</v>
      </c>
      <c r="M615" s="367">
        <v>1</v>
      </c>
      <c r="N615" s="367">
        <v>1</v>
      </c>
      <c r="O615" s="523">
        <v>18</v>
      </c>
      <c r="P615" s="523">
        <v>11</v>
      </c>
      <c r="Q615" s="523">
        <v>1</v>
      </c>
      <c r="R615" s="523">
        <v>16</v>
      </c>
      <c r="S615" s="523">
        <v>1</v>
      </c>
      <c r="T615" s="523">
        <v>0</v>
      </c>
      <c r="U615" s="524">
        <v>0</v>
      </c>
      <c r="V615" s="524">
        <v>0</v>
      </c>
      <c r="W615" s="524">
        <v>0</v>
      </c>
      <c r="X615" s="524">
        <v>0</v>
      </c>
      <c r="Y615" s="524">
        <v>0</v>
      </c>
      <c r="Z615" s="524">
        <v>0</v>
      </c>
      <c r="AA615" s="524">
        <v>25</v>
      </c>
      <c r="AB615" s="524">
        <v>12</v>
      </c>
      <c r="AC615" s="524">
        <v>0</v>
      </c>
      <c r="AD615" s="524">
        <v>47</v>
      </c>
      <c r="AE615" s="524">
        <v>11</v>
      </c>
      <c r="AF615" s="524">
        <v>0</v>
      </c>
      <c r="AG615" s="524">
        <v>0</v>
      </c>
      <c r="AH615" s="524">
        <v>0</v>
      </c>
      <c r="AI615" s="524">
        <v>0</v>
      </c>
      <c r="AJ615" s="395">
        <v>1</v>
      </c>
      <c r="AK615" s="395">
        <v>0</v>
      </c>
      <c r="AL615" s="395">
        <v>14</v>
      </c>
      <c r="AM615" s="395">
        <v>9</v>
      </c>
      <c r="AN615" s="395">
        <v>5</v>
      </c>
      <c r="AO615" s="525">
        <v>0</v>
      </c>
      <c r="AP615" s="396">
        <v>0</v>
      </c>
      <c r="AQ615" s="526">
        <v>50</v>
      </c>
      <c r="AR615" s="527">
        <v>50</v>
      </c>
      <c r="AS615" s="527">
        <v>50</v>
      </c>
      <c r="AT615" s="527">
        <v>0</v>
      </c>
      <c r="AU615" s="527">
        <v>10</v>
      </c>
      <c r="AV615" s="395">
        <v>1</v>
      </c>
      <c r="AW615" s="395">
        <v>8</v>
      </c>
      <c r="AX615" s="395">
        <v>50</v>
      </c>
      <c r="AY615" s="395">
        <v>2</v>
      </c>
      <c r="AZ615" s="395">
        <v>0</v>
      </c>
      <c r="BA615" s="422"/>
      <c r="BB615" s="422"/>
      <c r="BC615" s="422"/>
      <c r="BD615" s="422"/>
      <c r="BE615" s="422"/>
      <c r="BF615" s="422"/>
      <c r="BG615" s="422"/>
      <c r="BH615" s="422"/>
      <c r="BI615" s="423">
        <f t="shared" si="21"/>
        <v>50</v>
      </c>
      <c r="BJ615" s="422"/>
      <c r="BK615" s="422"/>
      <c r="BL615" s="422"/>
      <c r="BM615" s="422"/>
      <c r="BN615" s="422"/>
      <c r="BO615" s="528">
        <v>3.73</v>
      </c>
      <c r="BP615" s="423">
        <f t="shared" si="22"/>
        <v>50</v>
      </c>
      <c r="BQ615" s="422"/>
      <c r="BR615" s="422"/>
      <c r="BS615" s="422"/>
      <c r="BT615" s="422"/>
      <c r="BU615" s="422"/>
      <c r="BV615" s="422"/>
      <c r="BW615" s="422"/>
      <c r="BX615" s="422"/>
      <c r="BY615" s="422"/>
      <c r="BZ615" s="422"/>
      <c r="CA615" s="422"/>
      <c r="CB615" s="422"/>
      <c r="CC615" s="422"/>
      <c r="CD615" s="422"/>
      <c r="CE615" s="422"/>
      <c r="CF615" s="422"/>
      <c r="CG615" s="547"/>
    </row>
    <row r="616" spans="1:85" ht="16.5" customHeight="1">
      <c r="A616" s="80">
        <v>612</v>
      </c>
      <c r="B616" s="86" t="s">
        <v>2006</v>
      </c>
      <c r="C616" s="88" t="s">
        <v>28</v>
      </c>
      <c r="D616" s="86" t="s">
        <v>2233</v>
      </c>
      <c r="E616" s="86" t="s">
        <v>1784</v>
      </c>
      <c r="F616" s="106" t="s">
        <v>727</v>
      </c>
      <c r="G616" s="104" t="s">
        <v>2007</v>
      </c>
      <c r="H616" s="104"/>
      <c r="I616" s="390" t="s">
        <v>2353</v>
      </c>
      <c r="J616" s="390" t="s">
        <v>35</v>
      </c>
      <c r="K616" s="88" t="s">
        <v>5123</v>
      </c>
      <c r="L616" s="522">
        <v>3</v>
      </c>
      <c r="M616" s="367">
        <v>1</v>
      </c>
      <c r="N616" s="367">
        <v>1</v>
      </c>
      <c r="O616" s="523">
        <v>14</v>
      </c>
      <c r="P616" s="523">
        <v>8</v>
      </c>
      <c r="Q616" s="523">
        <v>1</v>
      </c>
      <c r="R616" s="523">
        <v>9</v>
      </c>
      <c r="S616" s="523">
        <v>4</v>
      </c>
      <c r="T616" s="523">
        <v>0</v>
      </c>
      <c r="U616" s="524">
        <v>0</v>
      </c>
      <c r="V616" s="524">
        <v>0</v>
      </c>
      <c r="W616" s="524">
        <v>0</v>
      </c>
      <c r="X616" s="524">
        <v>0</v>
      </c>
      <c r="Y616" s="524">
        <v>0</v>
      </c>
      <c r="Z616" s="524">
        <v>0</v>
      </c>
      <c r="AA616" s="524">
        <v>3</v>
      </c>
      <c r="AB616" s="524">
        <v>2</v>
      </c>
      <c r="AC616" s="524">
        <v>0</v>
      </c>
      <c r="AD616" s="524">
        <v>34</v>
      </c>
      <c r="AE616" s="524">
        <v>21</v>
      </c>
      <c r="AF616" s="524">
        <v>0</v>
      </c>
      <c r="AG616" s="524">
        <v>3</v>
      </c>
      <c r="AH616" s="524">
        <v>4</v>
      </c>
      <c r="AI616" s="524">
        <v>0</v>
      </c>
      <c r="AJ616" s="395">
        <v>1</v>
      </c>
      <c r="AK616" s="395">
        <v>0</v>
      </c>
      <c r="AL616" s="395">
        <v>7</v>
      </c>
      <c r="AM616" s="395">
        <v>7</v>
      </c>
      <c r="AN616" s="395">
        <v>0</v>
      </c>
      <c r="AO616" s="525">
        <v>0</v>
      </c>
      <c r="AP616" s="396">
        <v>0</v>
      </c>
      <c r="AQ616" s="526">
        <v>47</v>
      </c>
      <c r="AR616" s="527">
        <v>47</v>
      </c>
      <c r="AS616" s="527">
        <v>47</v>
      </c>
      <c r="AT616" s="527">
        <v>0</v>
      </c>
      <c r="AU616" s="527">
        <v>13</v>
      </c>
      <c r="AV616" s="395">
        <v>1</v>
      </c>
      <c r="AW616" s="395">
        <v>5</v>
      </c>
      <c r="AX616" s="395">
        <v>47</v>
      </c>
      <c r="AY616" s="395">
        <v>2</v>
      </c>
      <c r="AZ616" s="395">
        <v>0</v>
      </c>
      <c r="BA616" s="422"/>
      <c r="BB616" s="422"/>
      <c r="BC616" s="422"/>
      <c r="BD616" s="422"/>
      <c r="BE616" s="422"/>
      <c r="BF616" s="422"/>
      <c r="BG616" s="422"/>
      <c r="BH616" s="422"/>
      <c r="BI616" s="423">
        <f t="shared" si="21"/>
        <v>47</v>
      </c>
      <c r="BJ616" s="422"/>
      <c r="BK616" s="422"/>
      <c r="BL616" s="422"/>
      <c r="BM616" s="422"/>
      <c r="BN616" s="422"/>
      <c r="BO616" s="528">
        <v>3.79</v>
      </c>
      <c r="BP616" s="423">
        <f t="shared" si="22"/>
        <v>47</v>
      </c>
      <c r="BQ616" s="422"/>
      <c r="BR616" s="422"/>
      <c r="BS616" s="422"/>
      <c r="BT616" s="422"/>
      <c r="BU616" s="422"/>
      <c r="BV616" s="422"/>
      <c r="BW616" s="422"/>
      <c r="BX616" s="422"/>
      <c r="BY616" s="422"/>
      <c r="BZ616" s="422"/>
      <c r="CA616" s="422"/>
      <c r="CB616" s="422"/>
      <c r="CC616" s="422"/>
      <c r="CD616" s="422"/>
      <c r="CE616" s="422"/>
      <c r="CF616" s="422"/>
      <c r="CG616" s="547"/>
    </row>
    <row r="617" spans="1:85" ht="16.5" customHeight="1">
      <c r="A617" s="81">
        <v>613</v>
      </c>
      <c r="B617" s="86" t="s">
        <v>2008</v>
      </c>
      <c r="C617" s="88" t="s">
        <v>28</v>
      </c>
      <c r="D617" s="86" t="s">
        <v>2233</v>
      </c>
      <c r="E617" s="86" t="s">
        <v>1784</v>
      </c>
      <c r="F617" s="106" t="s">
        <v>727</v>
      </c>
      <c r="G617" s="104" t="s">
        <v>2009</v>
      </c>
      <c r="H617" s="104"/>
      <c r="I617" s="390" t="s">
        <v>26</v>
      </c>
      <c r="J617" s="390" t="s">
        <v>35</v>
      </c>
      <c r="K617" s="88" t="s">
        <v>5123</v>
      </c>
      <c r="L617" s="522">
        <v>3</v>
      </c>
      <c r="M617" s="367">
        <v>1</v>
      </c>
      <c r="N617" s="367">
        <v>1</v>
      </c>
      <c r="O617" s="523">
        <v>11</v>
      </c>
      <c r="P617" s="523">
        <v>5</v>
      </c>
      <c r="Q617" s="523">
        <v>1</v>
      </c>
      <c r="R617" s="523">
        <v>0</v>
      </c>
      <c r="S617" s="523">
        <v>0</v>
      </c>
      <c r="T617" s="523">
        <v>0</v>
      </c>
      <c r="U617" s="524">
        <v>0</v>
      </c>
      <c r="V617" s="524">
        <v>0</v>
      </c>
      <c r="W617" s="524">
        <v>0</v>
      </c>
      <c r="X617" s="524">
        <v>0</v>
      </c>
      <c r="Y617" s="524">
        <v>0</v>
      </c>
      <c r="Z617" s="524">
        <v>0</v>
      </c>
      <c r="AA617" s="524">
        <v>0</v>
      </c>
      <c r="AB617" s="524">
        <v>0</v>
      </c>
      <c r="AC617" s="524">
        <v>0</v>
      </c>
      <c r="AD617" s="524">
        <v>23</v>
      </c>
      <c r="AE617" s="524">
        <v>9</v>
      </c>
      <c r="AF617" s="524">
        <v>0</v>
      </c>
      <c r="AG617" s="524">
        <v>0</v>
      </c>
      <c r="AH617" s="524">
        <v>0</v>
      </c>
      <c r="AI617" s="524">
        <v>0</v>
      </c>
      <c r="AJ617" s="395">
        <v>1</v>
      </c>
      <c r="AK617" s="395">
        <v>0</v>
      </c>
      <c r="AL617" s="395">
        <v>11</v>
      </c>
      <c r="AM617" s="395">
        <v>11</v>
      </c>
      <c r="AN617" s="395">
        <v>0</v>
      </c>
      <c r="AO617" s="525">
        <v>0</v>
      </c>
      <c r="AP617" s="396">
        <v>0</v>
      </c>
      <c r="AQ617" s="526">
        <v>46</v>
      </c>
      <c r="AR617" s="527">
        <v>48</v>
      </c>
      <c r="AS617" s="527">
        <v>48</v>
      </c>
      <c r="AT617" s="527">
        <v>0</v>
      </c>
      <c r="AU617" s="527">
        <v>6</v>
      </c>
      <c r="AV617" s="395">
        <v>1</v>
      </c>
      <c r="AW617" s="395">
        <v>11</v>
      </c>
      <c r="AX617" s="395">
        <v>46</v>
      </c>
      <c r="AY617" s="395">
        <v>2</v>
      </c>
      <c r="AZ617" s="395">
        <v>0</v>
      </c>
      <c r="BA617" s="422"/>
      <c r="BB617" s="422"/>
      <c r="BC617" s="422"/>
      <c r="BD617" s="422"/>
      <c r="BE617" s="422"/>
      <c r="BF617" s="422"/>
      <c r="BG617" s="422"/>
      <c r="BH617" s="422"/>
      <c r="BI617" s="423">
        <f t="shared" si="21"/>
        <v>48</v>
      </c>
      <c r="BJ617" s="422"/>
      <c r="BK617" s="422"/>
      <c r="BL617" s="422"/>
      <c r="BM617" s="422"/>
      <c r="BN617" s="422"/>
      <c r="BO617" s="528">
        <v>1.75</v>
      </c>
      <c r="BP617" s="423">
        <f t="shared" si="22"/>
        <v>48</v>
      </c>
      <c r="BQ617" s="422"/>
      <c r="BR617" s="422"/>
      <c r="BS617" s="422"/>
      <c r="BT617" s="422"/>
      <c r="BU617" s="422"/>
      <c r="BV617" s="422"/>
      <c r="BW617" s="422"/>
      <c r="BX617" s="422"/>
      <c r="BY617" s="422"/>
      <c r="BZ617" s="422"/>
      <c r="CA617" s="422"/>
      <c r="CB617" s="422"/>
      <c r="CC617" s="422"/>
      <c r="CD617" s="422"/>
      <c r="CE617" s="422"/>
      <c r="CF617" s="422"/>
      <c r="CG617" s="547"/>
    </row>
    <row r="618" spans="1:85" ht="16.5" customHeight="1">
      <c r="A618" s="80">
        <v>614</v>
      </c>
      <c r="B618" s="86" t="s">
        <v>2010</v>
      </c>
      <c r="C618" s="88" t="s">
        <v>28</v>
      </c>
      <c r="D618" s="86" t="s">
        <v>2233</v>
      </c>
      <c r="E618" s="86" t="s">
        <v>1784</v>
      </c>
      <c r="F618" s="106" t="s">
        <v>727</v>
      </c>
      <c r="G618" s="104" t="s">
        <v>2011</v>
      </c>
      <c r="H618" s="104"/>
      <c r="I618" s="390" t="s">
        <v>26</v>
      </c>
      <c r="J618" s="390" t="s">
        <v>35</v>
      </c>
      <c r="K618" s="88" t="s">
        <v>5123</v>
      </c>
      <c r="L618" s="522">
        <v>3</v>
      </c>
      <c r="M618" s="367">
        <v>1</v>
      </c>
      <c r="N618" s="367">
        <v>1</v>
      </c>
      <c r="O618" s="523">
        <v>11</v>
      </c>
      <c r="P618" s="523">
        <v>0</v>
      </c>
      <c r="Q618" s="523">
        <v>1</v>
      </c>
      <c r="R618" s="523">
        <v>1</v>
      </c>
      <c r="S618" s="523">
        <v>0</v>
      </c>
      <c r="T618" s="523">
        <v>0</v>
      </c>
      <c r="U618" s="524">
        <v>0</v>
      </c>
      <c r="V618" s="524">
        <v>0</v>
      </c>
      <c r="W618" s="524">
        <v>0</v>
      </c>
      <c r="X618" s="524">
        <v>0</v>
      </c>
      <c r="Y618" s="524">
        <v>0</v>
      </c>
      <c r="Z618" s="524">
        <v>0</v>
      </c>
      <c r="AA618" s="524">
        <v>5</v>
      </c>
      <c r="AB618" s="524">
        <v>1</v>
      </c>
      <c r="AC618" s="524">
        <v>0</v>
      </c>
      <c r="AD618" s="524">
        <v>9</v>
      </c>
      <c r="AE618" s="524">
        <v>0</v>
      </c>
      <c r="AF618" s="524">
        <v>0</v>
      </c>
      <c r="AG618" s="524">
        <v>10</v>
      </c>
      <c r="AH618" s="524">
        <v>0</v>
      </c>
      <c r="AI618" s="524">
        <v>0</v>
      </c>
      <c r="AJ618" s="395">
        <v>1</v>
      </c>
      <c r="AK618" s="395">
        <v>0</v>
      </c>
      <c r="AL618" s="395">
        <v>5</v>
      </c>
      <c r="AM618" s="395">
        <v>4</v>
      </c>
      <c r="AN618" s="395">
        <v>1</v>
      </c>
      <c r="AO618" s="525">
        <v>0</v>
      </c>
      <c r="AP618" s="396">
        <v>0</v>
      </c>
      <c r="AQ618" s="526">
        <v>40</v>
      </c>
      <c r="AR618" s="527">
        <v>40</v>
      </c>
      <c r="AS618" s="527">
        <v>40</v>
      </c>
      <c r="AT618" s="527">
        <v>0</v>
      </c>
      <c r="AU618" s="527">
        <v>10</v>
      </c>
      <c r="AV618" s="395">
        <v>0</v>
      </c>
      <c r="AW618" s="395">
        <v>6</v>
      </c>
      <c r="AX618" s="395">
        <v>40</v>
      </c>
      <c r="AY618" s="395">
        <v>2</v>
      </c>
      <c r="AZ618" s="395">
        <v>0</v>
      </c>
      <c r="BA618" s="422"/>
      <c r="BB618" s="422"/>
      <c r="BC618" s="422"/>
      <c r="BD618" s="422"/>
      <c r="BE618" s="422"/>
      <c r="BF618" s="422"/>
      <c r="BG618" s="422"/>
      <c r="BH618" s="422"/>
      <c r="BI618" s="423">
        <f t="shared" si="21"/>
        <v>40</v>
      </c>
      <c r="BJ618" s="422"/>
      <c r="BK618" s="422"/>
      <c r="BL618" s="422"/>
      <c r="BM618" s="422"/>
      <c r="BN618" s="422"/>
      <c r="BO618" s="528">
        <v>1.6716</v>
      </c>
      <c r="BP618" s="423">
        <f t="shared" si="22"/>
        <v>40</v>
      </c>
      <c r="BQ618" s="422"/>
      <c r="BR618" s="422"/>
      <c r="BS618" s="422"/>
      <c r="BT618" s="422"/>
      <c r="BU618" s="422"/>
      <c r="BV618" s="422"/>
      <c r="BW618" s="422"/>
      <c r="BX618" s="422"/>
      <c r="BY618" s="422"/>
      <c r="BZ618" s="422"/>
      <c r="CA618" s="422"/>
      <c r="CB618" s="422"/>
      <c r="CC618" s="422"/>
      <c r="CD618" s="422"/>
      <c r="CE618" s="422"/>
      <c r="CF618" s="422"/>
      <c r="CG618" s="547"/>
    </row>
    <row r="619" spans="1:85" ht="16.5" customHeight="1">
      <c r="A619" s="80">
        <v>615</v>
      </c>
      <c r="B619" s="86" t="s">
        <v>2012</v>
      </c>
      <c r="C619" s="88" t="s">
        <v>28</v>
      </c>
      <c r="D619" s="86" t="s">
        <v>2233</v>
      </c>
      <c r="E619" s="86" t="s">
        <v>1784</v>
      </c>
      <c r="F619" s="103" t="s">
        <v>724</v>
      </c>
      <c r="G619" s="104" t="s">
        <v>2013</v>
      </c>
      <c r="H619" s="104"/>
      <c r="I619" s="390" t="s">
        <v>26</v>
      </c>
      <c r="J619" s="390" t="s">
        <v>35</v>
      </c>
      <c r="K619" s="88" t="s">
        <v>5123</v>
      </c>
      <c r="L619" s="522">
        <v>3</v>
      </c>
      <c r="M619" s="367">
        <v>1</v>
      </c>
      <c r="N619" s="367">
        <v>1</v>
      </c>
      <c r="O619" s="523">
        <v>63</v>
      </c>
      <c r="P619" s="523">
        <v>6</v>
      </c>
      <c r="Q619" s="523">
        <v>1</v>
      </c>
      <c r="R619" s="523">
        <v>12</v>
      </c>
      <c r="S619" s="523">
        <v>0</v>
      </c>
      <c r="T619" s="523">
        <v>0</v>
      </c>
      <c r="U619" s="524">
        <v>16</v>
      </c>
      <c r="V619" s="524">
        <v>4</v>
      </c>
      <c r="W619" s="524">
        <v>0</v>
      </c>
      <c r="X619" s="524">
        <v>16</v>
      </c>
      <c r="Y619" s="524">
        <v>4</v>
      </c>
      <c r="Z619" s="524">
        <v>0</v>
      </c>
      <c r="AA619" s="524">
        <v>88</v>
      </c>
      <c r="AB619" s="524">
        <v>0</v>
      </c>
      <c r="AC619" s="524">
        <v>0</v>
      </c>
      <c r="AD619" s="524">
        <v>88</v>
      </c>
      <c r="AE619" s="524">
        <v>20</v>
      </c>
      <c r="AF619" s="524">
        <v>0</v>
      </c>
      <c r="AG619" s="524">
        <v>96</v>
      </c>
      <c r="AH619" s="524">
        <v>4</v>
      </c>
      <c r="AI619" s="524">
        <v>0</v>
      </c>
      <c r="AJ619" s="395">
        <v>1</v>
      </c>
      <c r="AK619" s="395">
        <v>0</v>
      </c>
      <c r="AL619" s="395">
        <v>12</v>
      </c>
      <c r="AM619" s="395">
        <v>10</v>
      </c>
      <c r="AN619" s="395">
        <v>2</v>
      </c>
      <c r="AO619" s="525">
        <v>0</v>
      </c>
      <c r="AP619" s="396">
        <v>0</v>
      </c>
      <c r="AQ619" s="526">
        <v>61</v>
      </c>
      <c r="AR619" s="527">
        <v>57</v>
      </c>
      <c r="AS619" s="527">
        <v>56</v>
      </c>
      <c r="AT619" s="527">
        <v>5</v>
      </c>
      <c r="AU619" s="527">
        <v>22</v>
      </c>
      <c r="AV619" s="395">
        <v>2</v>
      </c>
      <c r="AW619" s="395">
        <v>18</v>
      </c>
      <c r="AX619" s="395">
        <v>124</v>
      </c>
      <c r="AY619" s="395">
        <v>2</v>
      </c>
      <c r="AZ619" s="395">
        <v>0</v>
      </c>
      <c r="BA619" s="422"/>
      <c r="BB619" s="422"/>
      <c r="BC619" s="422"/>
      <c r="BD619" s="422"/>
      <c r="BE619" s="422"/>
      <c r="BF619" s="422"/>
      <c r="BG619" s="422"/>
      <c r="BH619" s="422"/>
      <c r="BI619" s="423">
        <f t="shared" si="21"/>
        <v>56</v>
      </c>
      <c r="BJ619" s="422"/>
      <c r="BK619" s="422"/>
      <c r="BL619" s="422"/>
      <c r="BM619" s="422"/>
      <c r="BN619" s="422"/>
      <c r="BO619" s="528">
        <v>3.71</v>
      </c>
      <c r="BP619" s="423">
        <f t="shared" si="22"/>
        <v>56</v>
      </c>
      <c r="BQ619" s="422"/>
      <c r="BR619" s="422"/>
      <c r="BS619" s="422"/>
      <c r="BT619" s="422"/>
      <c r="BU619" s="422"/>
      <c r="BV619" s="422"/>
      <c r="BW619" s="422"/>
      <c r="BX619" s="422"/>
      <c r="BY619" s="422"/>
      <c r="BZ619" s="422"/>
      <c r="CA619" s="422"/>
      <c r="CB619" s="422"/>
      <c r="CC619" s="422"/>
      <c r="CD619" s="422"/>
      <c r="CE619" s="422"/>
      <c r="CF619" s="422"/>
      <c r="CG619" s="547"/>
    </row>
    <row r="620" spans="1:85" ht="16.5" customHeight="1">
      <c r="A620" s="81">
        <v>616</v>
      </c>
      <c r="B620" s="86" t="s">
        <v>2014</v>
      </c>
      <c r="C620" s="88" t="s">
        <v>28</v>
      </c>
      <c r="D620" s="86" t="s">
        <v>2233</v>
      </c>
      <c r="E620" s="86" t="s">
        <v>1784</v>
      </c>
      <c r="F620" s="105" t="s">
        <v>730</v>
      </c>
      <c r="G620" s="104" t="s">
        <v>2015</v>
      </c>
      <c r="H620" s="104"/>
      <c r="I620" s="390" t="s">
        <v>26</v>
      </c>
      <c r="J620" s="390" t="s">
        <v>35</v>
      </c>
      <c r="K620" s="88" t="s">
        <v>5123</v>
      </c>
      <c r="L620" s="522">
        <v>3</v>
      </c>
      <c r="M620" s="367">
        <v>1</v>
      </c>
      <c r="N620" s="367">
        <v>1</v>
      </c>
      <c r="O620" s="523">
        <v>22</v>
      </c>
      <c r="P620" s="523">
        <v>14</v>
      </c>
      <c r="Q620" s="523">
        <v>1</v>
      </c>
      <c r="R620" s="523">
        <v>21</v>
      </c>
      <c r="S620" s="523">
        <v>4</v>
      </c>
      <c r="T620" s="523">
        <v>0</v>
      </c>
      <c r="U620" s="524">
        <v>11</v>
      </c>
      <c r="V620" s="524">
        <v>4</v>
      </c>
      <c r="W620" s="524">
        <v>0</v>
      </c>
      <c r="X620" s="524">
        <v>11</v>
      </c>
      <c r="Y620" s="524">
        <v>4</v>
      </c>
      <c r="Z620" s="524">
        <v>0</v>
      </c>
      <c r="AA620" s="524">
        <v>48</v>
      </c>
      <c r="AB620" s="524">
        <v>28</v>
      </c>
      <c r="AC620" s="524">
        <v>0</v>
      </c>
      <c r="AD620" s="524">
        <v>29</v>
      </c>
      <c r="AE620" s="524">
        <v>5</v>
      </c>
      <c r="AF620" s="524">
        <v>0</v>
      </c>
      <c r="AG620" s="524">
        <v>0</v>
      </c>
      <c r="AH620" s="524">
        <v>0</v>
      </c>
      <c r="AI620" s="524">
        <v>0</v>
      </c>
      <c r="AJ620" s="395">
        <v>1</v>
      </c>
      <c r="AK620" s="395">
        <v>0</v>
      </c>
      <c r="AL620" s="395">
        <v>5</v>
      </c>
      <c r="AM620" s="395">
        <v>5</v>
      </c>
      <c r="AN620" s="395">
        <v>2</v>
      </c>
      <c r="AO620" s="525">
        <v>0</v>
      </c>
      <c r="AP620" s="396">
        <v>0</v>
      </c>
      <c r="AQ620" s="526">
        <v>44</v>
      </c>
      <c r="AR620" s="527">
        <v>44</v>
      </c>
      <c r="AS620" s="527">
        <v>44</v>
      </c>
      <c r="AT620" s="527">
        <v>0</v>
      </c>
      <c r="AU620" s="527">
        <v>11</v>
      </c>
      <c r="AV620" s="395">
        <v>1</v>
      </c>
      <c r="AW620" s="395">
        <v>5</v>
      </c>
      <c r="AX620" s="395">
        <v>44</v>
      </c>
      <c r="AY620" s="395">
        <v>2</v>
      </c>
      <c r="AZ620" s="395">
        <v>0</v>
      </c>
      <c r="BA620" s="422"/>
      <c r="BB620" s="422"/>
      <c r="BC620" s="422"/>
      <c r="BD620" s="422"/>
      <c r="BE620" s="422"/>
      <c r="BF620" s="422"/>
      <c r="BG620" s="422"/>
      <c r="BH620" s="422"/>
      <c r="BI620" s="423">
        <f t="shared" si="21"/>
        <v>44</v>
      </c>
      <c r="BJ620" s="422"/>
      <c r="BK620" s="422"/>
      <c r="BL620" s="422"/>
      <c r="BM620" s="422"/>
      <c r="BN620" s="422"/>
      <c r="BO620" s="528">
        <v>5.84</v>
      </c>
      <c r="BP620" s="423">
        <f t="shared" si="22"/>
        <v>44</v>
      </c>
      <c r="BQ620" s="422"/>
      <c r="BR620" s="422"/>
      <c r="BS620" s="422"/>
      <c r="BT620" s="422"/>
      <c r="BU620" s="422"/>
      <c r="BV620" s="422"/>
      <c r="BW620" s="422"/>
      <c r="BX620" s="422"/>
      <c r="BY620" s="422"/>
      <c r="BZ620" s="422"/>
      <c r="CA620" s="422"/>
      <c r="CB620" s="422"/>
      <c r="CC620" s="422"/>
      <c r="CD620" s="422"/>
      <c r="CE620" s="422"/>
      <c r="CF620" s="422"/>
      <c r="CG620" s="547"/>
    </row>
    <row r="621" spans="1:85" ht="16.5" customHeight="1">
      <c r="A621" s="80">
        <v>617</v>
      </c>
      <c r="B621" s="86" t="s">
        <v>2016</v>
      </c>
      <c r="C621" s="88" t="s">
        <v>28</v>
      </c>
      <c r="D621" s="86" t="s">
        <v>2233</v>
      </c>
      <c r="E621" s="86" t="s">
        <v>1784</v>
      </c>
      <c r="F621" s="106" t="s">
        <v>727</v>
      </c>
      <c r="G621" s="104" t="s">
        <v>2017</v>
      </c>
      <c r="H621" s="104"/>
      <c r="I621" s="390" t="s">
        <v>26</v>
      </c>
      <c r="J621" s="390" t="s">
        <v>35</v>
      </c>
      <c r="K621" s="88" t="s">
        <v>5123</v>
      </c>
      <c r="L621" s="522">
        <v>3</v>
      </c>
      <c r="M621" s="367">
        <v>1</v>
      </c>
      <c r="N621" s="367">
        <v>1</v>
      </c>
      <c r="O621" s="523">
        <v>46</v>
      </c>
      <c r="P621" s="523">
        <v>0</v>
      </c>
      <c r="Q621" s="523">
        <v>1</v>
      </c>
      <c r="R621" s="523">
        <v>9</v>
      </c>
      <c r="S621" s="523">
        <v>0</v>
      </c>
      <c r="T621" s="523">
        <v>0</v>
      </c>
      <c r="U621" s="524">
        <v>0</v>
      </c>
      <c r="V621" s="524">
        <v>0</v>
      </c>
      <c r="W621" s="524">
        <v>0</v>
      </c>
      <c r="X621" s="524">
        <v>0</v>
      </c>
      <c r="Y621" s="524">
        <v>0</v>
      </c>
      <c r="Z621" s="524">
        <v>0</v>
      </c>
      <c r="AA621" s="524">
        <v>17</v>
      </c>
      <c r="AB621" s="524">
        <v>2</v>
      </c>
      <c r="AC621" s="524">
        <v>0</v>
      </c>
      <c r="AD621" s="524">
        <v>9</v>
      </c>
      <c r="AE621" s="524">
        <v>0</v>
      </c>
      <c r="AF621" s="524">
        <v>0</v>
      </c>
      <c r="AG621" s="524">
        <v>78</v>
      </c>
      <c r="AH621" s="524">
        <v>0</v>
      </c>
      <c r="AI621" s="524">
        <v>0</v>
      </c>
      <c r="AJ621" s="395">
        <v>1</v>
      </c>
      <c r="AK621" s="395">
        <v>0</v>
      </c>
      <c r="AL621" s="395">
        <v>9</v>
      </c>
      <c r="AM621" s="395">
        <v>9</v>
      </c>
      <c r="AN621" s="395">
        <v>0</v>
      </c>
      <c r="AO621" s="525">
        <v>0</v>
      </c>
      <c r="AP621" s="396">
        <v>0</v>
      </c>
      <c r="AQ621" s="526">
        <v>60</v>
      </c>
      <c r="AR621" s="527">
        <v>57</v>
      </c>
      <c r="AS621" s="527">
        <v>57</v>
      </c>
      <c r="AT621" s="527">
        <v>3</v>
      </c>
      <c r="AU621" s="527">
        <v>16</v>
      </c>
      <c r="AV621" s="395">
        <v>1</v>
      </c>
      <c r="AW621" s="395">
        <v>9</v>
      </c>
      <c r="AX621" s="395">
        <v>60</v>
      </c>
      <c r="AY621" s="395">
        <v>2</v>
      </c>
      <c r="AZ621" s="395">
        <v>0</v>
      </c>
      <c r="BA621" s="422"/>
      <c r="BB621" s="422"/>
      <c r="BC621" s="422"/>
      <c r="BD621" s="422"/>
      <c r="BE621" s="422"/>
      <c r="BF621" s="422"/>
      <c r="BG621" s="422"/>
      <c r="BH621" s="422"/>
      <c r="BI621" s="423">
        <f t="shared" si="21"/>
        <v>57</v>
      </c>
      <c r="BJ621" s="422"/>
      <c r="BK621" s="422"/>
      <c r="BL621" s="422"/>
      <c r="BM621" s="422"/>
      <c r="BN621" s="422"/>
      <c r="BO621" s="528">
        <v>7.74</v>
      </c>
      <c r="BP621" s="423">
        <f t="shared" si="22"/>
        <v>57</v>
      </c>
      <c r="BQ621" s="422"/>
      <c r="BR621" s="422"/>
      <c r="BS621" s="422"/>
      <c r="BT621" s="422"/>
      <c r="BU621" s="422"/>
      <c r="BV621" s="422"/>
      <c r="BW621" s="422"/>
      <c r="BX621" s="422"/>
      <c r="BY621" s="422"/>
      <c r="BZ621" s="422"/>
      <c r="CA621" s="422"/>
      <c r="CB621" s="422"/>
      <c r="CC621" s="422"/>
      <c r="CD621" s="422"/>
      <c r="CE621" s="422"/>
      <c r="CF621" s="422"/>
      <c r="CG621" s="547"/>
    </row>
    <row r="622" spans="1:85" ht="16.5" customHeight="1">
      <c r="A622" s="80">
        <v>618</v>
      </c>
      <c r="B622" s="86" t="s">
        <v>2018</v>
      </c>
      <c r="C622" s="88" t="s">
        <v>28</v>
      </c>
      <c r="D622" s="86" t="s">
        <v>2233</v>
      </c>
      <c r="E622" s="86" t="s">
        <v>1784</v>
      </c>
      <c r="F622" s="108" t="s">
        <v>784</v>
      </c>
      <c r="G622" s="104" t="s">
        <v>2019</v>
      </c>
      <c r="H622" s="104"/>
      <c r="I622" s="390" t="s">
        <v>26</v>
      </c>
      <c r="J622" s="390"/>
      <c r="K622" s="88" t="s">
        <v>5123</v>
      </c>
      <c r="L622" s="522">
        <v>2</v>
      </c>
      <c r="M622" s="367">
        <v>1</v>
      </c>
      <c r="N622" s="367">
        <v>1</v>
      </c>
      <c r="O622" s="523">
        <v>17</v>
      </c>
      <c r="P622" s="523">
        <v>0</v>
      </c>
      <c r="Q622" s="523">
        <v>1</v>
      </c>
      <c r="R622" s="523">
        <v>2</v>
      </c>
      <c r="S622" s="523">
        <v>0</v>
      </c>
      <c r="T622" s="523">
        <v>0</v>
      </c>
      <c r="U622" s="524">
        <v>0</v>
      </c>
      <c r="V622" s="524">
        <v>0</v>
      </c>
      <c r="W622" s="524">
        <v>0</v>
      </c>
      <c r="X622" s="524">
        <v>0</v>
      </c>
      <c r="Y622" s="524">
        <v>0</v>
      </c>
      <c r="Z622" s="524">
        <v>0</v>
      </c>
      <c r="AA622" s="524">
        <v>6</v>
      </c>
      <c r="AB622" s="524">
        <v>1</v>
      </c>
      <c r="AC622" s="524">
        <v>0</v>
      </c>
      <c r="AD622" s="524">
        <v>22</v>
      </c>
      <c r="AE622" s="524">
        <v>7</v>
      </c>
      <c r="AF622" s="524">
        <v>0</v>
      </c>
      <c r="AG622" s="524">
        <v>2</v>
      </c>
      <c r="AH622" s="524">
        <v>2</v>
      </c>
      <c r="AI622" s="524">
        <v>0</v>
      </c>
      <c r="AJ622" s="395">
        <v>1</v>
      </c>
      <c r="AK622" s="395">
        <v>0</v>
      </c>
      <c r="AL622" s="395">
        <v>11</v>
      </c>
      <c r="AM622" s="395">
        <v>5</v>
      </c>
      <c r="AN622" s="395">
        <v>6</v>
      </c>
      <c r="AO622" s="525">
        <v>0</v>
      </c>
      <c r="AP622" s="396">
        <v>11</v>
      </c>
      <c r="AQ622" s="526">
        <v>52</v>
      </c>
      <c r="AR622" s="527">
        <v>27</v>
      </c>
      <c r="AS622" s="527">
        <v>27</v>
      </c>
      <c r="AT622" s="527">
        <v>36</v>
      </c>
      <c r="AU622" s="527">
        <v>10</v>
      </c>
      <c r="AV622" s="395">
        <v>0</v>
      </c>
      <c r="AW622" s="395">
        <v>7</v>
      </c>
      <c r="AX622" s="395">
        <v>30</v>
      </c>
      <c r="AY622" s="395">
        <v>2</v>
      </c>
      <c r="AZ622" s="395">
        <v>0</v>
      </c>
      <c r="BA622" s="422"/>
      <c r="BB622" s="422"/>
      <c r="BC622" s="422"/>
      <c r="BD622" s="422"/>
      <c r="BE622" s="422"/>
      <c r="BF622" s="422"/>
      <c r="BG622" s="422"/>
      <c r="BH622" s="422"/>
      <c r="BI622" s="423">
        <f t="shared" si="21"/>
        <v>27</v>
      </c>
      <c r="BJ622" s="422"/>
      <c r="BK622" s="422"/>
      <c r="BL622" s="422"/>
      <c r="BM622" s="422"/>
      <c r="BN622" s="422"/>
      <c r="BO622" s="528">
        <v>1.095</v>
      </c>
      <c r="BP622" s="423">
        <f t="shared" si="22"/>
        <v>27</v>
      </c>
      <c r="BQ622" s="422"/>
      <c r="BR622" s="422"/>
      <c r="BS622" s="422"/>
      <c r="BT622" s="422"/>
      <c r="BU622" s="422"/>
      <c r="BV622" s="422"/>
      <c r="BW622" s="422"/>
      <c r="BX622" s="422"/>
      <c r="BY622" s="422"/>
      <c r="BZ622" s="422"/>
      <c r="CA622" s="422"/>
      <c r="CB622" s="422"/>
      <c r="CC622" s="422"/>
      <c r="CD622" s="422"/>
      <c r="CE622" s="422"/>
      <c r="CF622" s="422"/>
      <c r="CG622" s="547"/>
    </row>
    <row r="623" spans="1:85" ht="16.5" customHeight="1">
      <c r="A623" s="81">
        <v>619</v>
      </c>
      <c r="B623" s="86" t="s">
        <v>2020</v>
      </c>
      <c r="C623" s="88" t="s">
        <v>28</v>
      </c>
      <c r="D623" s="86" t="s">
        <v>2233</v>
      </c>
      <c r="E623" s="86" t="s">
        <v>1784</v>
      </c>
      <c r="F623" s="106" t="s">
        <v>727</v>
      </c>
      <c r="G623" s="104" t="s">
        <v>2021</v>
      </c>
      <c r="H623" s="104"/>
      <c r="I623" s="390" t="s">
        <v>26</v>
      </c>
      <c r="J623" s="390"/>
      <c r="K623" s="88" t="s">
        <v>5123</v>
      </c>
      <c r="L623" s="522">
        <v>2</v>
      </c>
      <c r="M623" s="367">
        <v>1</v>
      </c>
      <c r="N623" s="367">
        <v>1</v>
      </c>
      <c r="O623" s="523">
        <v>12</v>
      </c>
      <c r="P623" s="523">
        <v>0</v>
      </c>
      <c r="Q623" s="523">
        <v>1</v>
      </c>
      <c r="R623" s="523">
        <v>9</v>
      </c>
      <c r="S623" s="523">
        <v>1</v>
      </c>
      <c r="T623" s="523">
        <v>0</v>
      </c>
      <c r="U623" s="524">
        <v>2</v>
      </c>
      <c r="V623" s="524">
        <v>0</v>
      </c>
      <c r="W623" s="524">
        <v>0</v>
      </c>
      <c r="X623" s="524">
        <v>2</v>
      </c>
      <c r="Y623" s="524">
        <v>0</v>
      </c>
      <c r="Z623" s="524">
        <v>0</v>
      </c>
      <c r="AA623" s="524">
        <v>21</v>
      </c>
      <c r="AB623" s="524">
        <v>2</v>
      </c>
      <c r="AC623" s="524">
        <v>0</v>
      </c>
      <c r="AD623" s="524">
        <v>15</v>
      </c>
      <c r="AE623" s="524">
        <v>1</v>
      </c>
      <c r="AF623" s="524">
        <v>0</v>
      </c>
      <c r="AG623" s="524">
        <v>0</v>
      </c>
      <c r="AH623" s="524">
        <v>0</v>
      </c>
      <c r="AI623" s="524">
        <v>0</v>
      </c>
      <c r="AJ623" s="395">
        <v>1</v>
      </c>
      <c r="AK623" s="395">
        <v>0</v>
      </c>
      <c r="AL623" s="395">
        <v>4</v>
      </c>
      <c r="AM623" s="395">
        <v>4</v>
      </c>
      <c r="AN623" s="395">
        <v>1</v>
      </c>
      <c r="AO623" s="525">
        <v>0</v>
      </c>
      <c r="AP623" s="396">
        <v>0</v>
      </c>
      <c r="AQ623" s="526">
        <v>31</v>
      </c>
      <c r="AR623" s="527">
        <v>31</v>
      </c>
      <c r="AS623" s="527">
        <v>31</v>
      </c>
      <c r="AT623" s="527">
        <v>0</v>
      </c>
      <c r="AU623" s="527">
        <v>7</v>
      </c>
      <c r="AV623" s="395">
        <v>2</v>
      </c>
      <c r="AW623" s="395">
        <v>2</v>
      </c>
      <c r="AX623" s="395">
        <v>10</v>
      </c>
      <c r="AY623" s="395">
        <v>2</v>
      </c>
      <c r="AZ623" s="395">
        <v>0</v>
      </c>
      <c r="BA623" s="422"/>
      <c r="BB623" s="422"/>
      <c r="BC623" s="422"/>
      <c r="BD623" s="422"/>
      <c r="BE623" s="422"/>
      <c r="BF623" s="422"/>
      <c r="BG623" s="422"/>
      <c r="BH623" s="422"/>
      <c r="BI623" s="423">
        <f t="shared" si="21"/>
        <v>31</v>
      </c>
      <c r="BJ623" s="422"/>
      <c r="BK623" s="422"/>
      <c r="BL623" s="422"/>
      <c r="BM623" s="422"/>
      <c r="BN623" s="422"/>
      <c r="BO623" s="528">
        <v>3.62</v>
      </c>
      <c r="BP623" s="423">
        <f t="shared" si="22"/>
        <v>31</v>
      </c>
      <c r="BQ623" s="422"/>
      <c r="BR623" s="422"/>
      <c r="BS623" s="422"/>
      <c r="BT623" s="422"/>
      <c r="BU623" s="422"/>
      <c r="BV623" s="422"/>
      <c r="BW623" s="422"/>
      <c r="BX623" s="422"/>
      <c r="BY623" s="422"/>
      <c r="BZ623" s="422"/>
      <c r="CA623" s="422"/>
      <c r="CB623" s="422"/>
      <c r="CC623" s="422"/>
      <c r="CD623" s="422"/>
      <c r="CE623" s="422"/>
      <c r="CF623" s="422"/>
      <c r="CG623" s="547"/>
    </row>
    <row r="624" spans="1:85" ht="16.5" customHeight="1">
      <c r="A624" s="80">
        <v>620</v>
      </c>
      <c r="B624" s="86" t="s">
        <v>2022</v>
      </c>
      <c r="C624" s="88" t="s">
        <v>28</v>
      </c>
      <c r="D624" s="86" t="s">
        <v>2233</v>
      </c>
      <c r="E624" s="86" t="s">
        <v>1784</v>
      </c>
      <c r="F624" s="103" t="s">
        <v>724</v>
      </c>
      <c r="G624" s="104" t="s">
        <v>2023</v>
      </c>
      <c r="H624" s="104"/>
      <c r="I624" s="390" t="s">
        <v>26</v>
      </c>
      <c r="J624" s="390"/>
      <c r="K624" s="88" t="s">
        <v>5123</v>
      </c>
      <c r="L624" s="522">
        <v>2</v>
      </c>
      <c r="M624" s="367">
        <v>1</v>
      </c>
      <c r="N624" s="367">
        <v>1</v>
      </c>
      <c r="O624" s="523">
        <v>67</v>
      </c>
      <c r="P624" s="523">
        <v>6</v>
      </c>
      <c r="Q624" s="523">
        <v>6</v>
      </c>
      <c r="R624" s="523">
        <v>3</v>
      </c>
      <c r="S624" s="523">
        <v>0</v>
      </c>
      <c r="T624" s="523">
        <v>0</v>
      </c>
      <c r="U624" s="524">
        <v>1</v>
      </c>
      <c r="V624" s="524">
        <v>0</v>
      </c>
      <c r="W624" s="524">
        <v>0</v>
      </c>
      <c r="X624" s="524">
        <v>1</v>
      </c>
      <c r="Y624" s="524">
        <v>0</v>
      </c>
      <c r="Z624" s="524">
        <v>0</v>
      </c>
      <c r="AA624" s="524">
        <v>36</v>
      </c>
      <c r="AB624" s="524">
        <v>2</v>
      </c>
      <c r="AC624" s="524">
        <v>0</v>
      </c>
      <c r="AD624" s="524">
        <v>45</v>
      </c>
      <c r="AE624" s="524">
        <v>0</v>
      </c>
      <c r="AF624" s="524">
        <v>0</v>
      </c>
      <c r="AG624" s="524">
        <v>0</v>
      </c>
      <c r="AH624" s="524">
        <v>0</v>
      </c>
      <c r="AI624" s="524">
        <v>0</v>
      </c>
      <c r="AJ624" s="395">
        <v>1</v>
      </c>
      <c r="AK624" s="395">
        <v>0</v>
      </c>
      <c r="AL624" s="395">
        <v>13</v>
      </c>
      <c r="AM624" s="395">
        <v>8</v>
      </c>
      <c r="AN624" s="395">
        <v>5</v>
      </c>
      <c r="AO624" s="525">
        <v>0</v>
      </c>
      <c r="AP624" s="396">
        <v>0</v>
      </c>
      <c r="AQ624" s="526">
        <v>67</v>
      </c>
      <c r="AR624" s="527">
        <v>67</v>
      </c>
      <c r="AS624" s="527">
        <v>67</v>
      </c>
      <c r="AT624" s="527">
        <v>0</v>
      </c>
      <c r="AU624" s="527">
        <v>15</v>
      </c>
      <c r="AV624" s="395">
        <v>2</v>
      </c>
      <c r="AW624" s="395">
        <v>5</v>
      </c>
      <c r="AX624" s="395">
        <v>72</v>
      </c>
      <c r="AY624" s="395">
        <v>5</v>
      </c>
      <c r="AZ624" s="395">
        <v>0</v>
      </c>
      <c r="BA624" s="422"/>
      <c r="BB624" s="422"/>
      <c r="BC624" s="422"/>
      <c r="BD624" s="422"/>
      <c r="BE624" s="422"/>
      <c r="BF624" s="422"/>
      <c r="BG624" s="422"/>
      <c r="BH624" s="422"/>
      <c r="BI624" s="423">
        <f t="shared" si="21"/>
        <v>67</v>
      </c>
      <c r="BJ624" s="422"/>
      <c r="BK624" s="422"/>
      <c r="BL624" s="422"/>
      <c r="BM624" s="422"/>
      <c r="BN624" s="422"/>
      <c r="BO624" s="528">
        <v>3.8252999999999999</v>
      </c>
      <c r="BP624" s="423">
        <f t="shared" si="22"/>
        <v>67</v>
      </c>
      <c r="BQ624" s="422"/>
      <c r="BR624" s="422"/>
      <c r="BS624" s="422"/>
      <c r="BT624" s="422"/>
      <c r="BU624" s="422"/>
      <c r="BV624" s="422"/>
      <c r="BW624" s="422"/>
      <c r="BX624" s="422"/>
      <c r="BY624" s="422"/>
      <c r="BZ624" s="422"/>
      <c r="CA624" s="422"/>
      <c r="CB624" s="422"/>
      <c r="CC624" s="422"/>
      <c r="CD624" s="422"/>
      <c r="CE624" s="422"/>
      <c r="CF624" s="422"/>
      <c r="CG624" s="547"/>
    </row>
    <row r="625" spans="1:85" ht="16.5" customHeight="1">
      <c r="A625" s="80">
        <v>621</v>
      </c>
      <c r="B625" s="86" t="s">
        <v>2024</v>
      </c>
      <c r="C625" s="88" t="s">
        <v>28</v>
      </c>
      <c r="D625" s="86" t="s">
        <v>2233</v>
      </c>
      <c r="E625" s="86" t="s">
        <v>1784</v>
      </c>
      <c r="F625" s="103" t="s">
        <v>724</v>
      </c>
      <c r="G625" s="104" t="s">
        <v>2025</v>
      </c>
      <c r="H625" s="104"/>
      <c r="I625" s="390" t="s">
        <v>26</v>
      </c>
      <c r="J625" s="390" t="s">
        <v>35</v>
      </c>
      <c r="K625" s="88" t="s">
        <v>5123</v>
      </c>
      <c r="L625" s="522">
        <v>3</v>
      </c>
      <c r="M625" s="367">
        <v>1</v>
      </c>
      <c r="N625" s="367">
        <v>1</v>
      </c>
      <c r="O625" s="523">
        <v>25</v>
      </c>
      <c r="P625" s="523">
        <v>0</v>
      </c>
      <c r="Q625" s="523">
        <v>1</v>
      </c>
      <c r="R625" s="523">
        <v>3</v>
      </c>
      <c r="S625" s="523">
        <v>0</v>
      </c>
      <c r="T625" s="523">
        <v>0</v>
      </c>
      <c r="U625" s="524">
        <v>0</v>
      </c>
      <c r="V625" s="524">
        <v>0</v>
      </c>
      <c r="W625" s="524">
        <v>0</v>
      </c>
      <c r="X625" s="524">
        <v>0</v>
      </c>
      <c r="Y625" s="524">
        <v>0</v>
      </c>
      <c r="Z625" s="524">
        <v>0</v>
      </c>
      <c r="AA625" s="524">
        <v>44</v>
      </c>
      <c r="AB625" s="524">
        <v>0</v>
      </c>
      <c r="AC625" s="524">
        <v>0</v>
      </c>
      <c r="AD625" s="524">
        <v>0</v>
      </c>
      <c r="AE625" s="524">
        <v>0</v>
      </c>
      <c r="AF625" s="524">
        <v>0</v>
      </c>
      <c r="AG625" s="524">
        <v>0</v>
      </c>
      <c r="AH625" s="524">
        <v>0</v>
      </c>
      <c r="AI625" s="524">
        <v>0</v>
      </c>
      <c r="AJ625" s="395">
        <v>1</v>
      </c>
      <c r="AK625" s="395">
        <v>0</v>
      </c>
      <c r="AL625" s="395">
        <v>9</v>
      </c>
      <c r="AM625" s="395">
        <v>9</v>
      </c>
      <c r="AN625" s="395">
        <v>0</v>
      </c>
      <c r="AO625" s="525">
        <v>0</v>
      </c>
      <c r="AP625" s="396">
        <v>0</v>
      </c>
      <c r="AQ625" s="526">
        <v>57</v>
      </c>
      <c r="AR625" s="527">
        <v>58</v>
      </c>
      <c r="AS625" s="527">
        <v>57</v>
      </c>
      <c r="AT625" s="527">
        <v>0</v>
      </c>
      <c r="AU625" s="527">
        <v>10</v>
      </c>
      <c r="AV625" s="395">
        <v>1</v>
      </c>
      <c r="AW625" s="395">
        <v>9</v>
      </c>
      <c r="AX625" s="395">
        <v>57</v>
      </c>
      <c r="AY625" s="395">
        <v>2</v>
      </c>
      <c r="AZ625" s="395">
        <v>0</v>
      </c>
      <c r="BA625" s="422"/>
      <c r="BB625" s="422"/>
      <c r="BC625" s="422"/>
      <c r="BD625" s="422"/>
      <c r="BE625" s="422"/>
      <c r="BF625" s="422"/>
      <c r="BG625" s="422"/>
      <c r="BH625" s="422"/>
      <c r="BI625" s="423">
        <f t="shared" si="21"/>
        <v>57</v>
      </c>
      <c r="BJ625" s="422"/>
      <c r="BK625" s="422"/>
      <c r="BL625" s="422"/>
      <c r="BM625" s="422"/>
      <c r="BN625" s="422"/>
      <c r="BO625" s="528">
        <v>1.3728</v>
      </c>
      <c r="BP625" s="423">
        <f t="shared" si="22"/>
        <v>57</v>
      </c>
      <c r="BQ625" s="422"/>
      <c r="BR625" s="422"/>
      <c r="BS625" s="422"/>
      <c r="BT625" s="422"/>
      <c r="BU625" s="422"/>
      <c r="BV625" s="422"/>
      <c r="BW625" s="422"/>
      <c r="BX625" s="422"/>
      <c r="BY625" s="422"/>
      <c r="BZ625" s="422"/>
      <c r="CA625" s="422"/>
      <c r="CB625" s="422"/>
      <c r="CC625" s="422"/>
      <c r="CD625" s="422"/>
      <c r="CE625" s="422"/>
      <c r="CF625" s="422"/>
      <c r="CG625" s="547"/>
    </row>
    <row r="626" spans="1:85" ht="16.5" customHeight="1">
      <c r="A626" s="81">
        <v>622</v>
      </c>
      <c r="B626" s="86" t="s">
        <v>2026</v>
      </c>
      <c r="C626" s="88" t="s">
        <v>28</v>
      </c>
      <c r="D626" s="86" t="s">
        <v>2233</v>
      </c>
      <c r="E626" s="86" t="s">
        <v>1784</v>
      </c>
      <c r="F626" s="105" t="s">
        <v>730</v>
      </c>
      <c r="G626" s="104" t="s">
        <v>2027</v>
      </c>
      <c r="H626" s="104"/>
      <c r="I626" s="390" t="s">
        <v>26</v>
      </c>
      <c r="J626" s="390" t="s">
        <v>35</v>
      </c>
      <c r="K626" s="88" t="s">
        <v>5123</v>
      </c>
      <c r="L626" s="522">
        <v>3</v>
      </c>
      <c r="M626" s="367">
        <v>1</v>
      </c>
      <c r="N626" s="367">
        <v>1</v>
      </c>
      <c r="O626" s="523">
        <v>28</v>
      </c>
      <c r="P626" s="523">
        <v>0</v>
      </c>
      <c r="Q626" s="523">
        <v>1</v>
      </c>
      <c r="R626" s="523">
        <v>16</v>
      </c>
      <c r="S626" s="523">
        <v>0</v>
      </c>
      <c r="T626" s="523">
        <v>0</v>
      </c>
      <c r="U626" s="524">
        <v>2</v>
      </c>
      <c r="V626" s="524">
        <v>0</v>
      </c>
      <c r="W626" s="524">
        <v>0</v>
      </c>
      <c r="X626" s="524">
        <v>2</v>
      </c>
      <c r="Y626" s="524">
        <v>0</v>
      </c>
      <c r="Z626" s="524">
        <v>0</v>
      </c>
      <c r="AA626" s="524">
        <v>9</v>
      </c>
      <c r="AB626" s="524">
        <v>1</v>
      </c>
      <c r="AC626" s="524">
        <v>0</v>
      </c>
      <c r="AD626" s="524">
        <v>67</v>
      </c>
      <c r="AE626" s="524">
        <v>3</v>
      </c>
      <c r="AF626" s="524">
        <v>0</v>
      </c>
      <c r="AG626" s="524">
        <v>0</v>
      </c>
      <c r="AH626" s="524">
        <v>0</v>
      </c>
      <c r="AI626" s="524">
        <v>0</v>
      </c>
      <c r="AJ626" s="395">
        <v>1</v>
      </c>
      <c r="AK626" s="395">
        <v>0</v>
      </c>
      <c r="AL626" s="395">
        <v>9</v>
      </c>
      <c r="AM626" s="395">
        <v>9</v>
      </c>
      <c r="AN626" s="395">
        <v>2</v>
      </c>
      <c r="AO626" s="525">
        <v>0</v>
      </c>
      <c r="AP626" s="396">
        <v>0</v>
      </c>
      <c r="AQ626" s="526">
        <v>42</v>
      </c>
      <c r="AR626" s="527">
        <v>42</v>
      </c>
      <c r="AS626" s="527">
        <v>42</v>
      </c>
      <c r="AT626" s="527">
        <v>0</v>
      </c>
      <c r="AU626" s="527">
        <v>8</v>
      </c>
      <c r="AV626" s="395">
        <v>1</v>
      </c>
      <c r="AW626" s="395">
        <v>8</v>
      </c>
      <c r="AX626" s="395">
        <v>42</v>
      </c>
      <c r="AY626" s="395">
        <v>2</v>
      </c>
      <c r="AZ626" s="395">
        <v>0</v>
      </c>
      <c r="BA626" s="422"/>
      <c r="BB626" s="422"/>
      <c r="BC626" s="422"/>
      <c r="BD626" s="422"/>
      <c r="BE626" s="422"/>
      <c r="BF626" s="422"/>
      <c r="BG626" s="422"/>
      <c r="BH626" s="422"/>
      <c r="BI626" s="423">
        <f t="shared" si="21"/>
        <v>42</v>
      </c>
      <c r="BJ626" s="422"/>
      <c r="BK626" s="422"/>
      <c r="BL626" s="422"/>
      <c r="BM626" s="422"/>
      <c r="BN626" s="422"/>
      <c r="BO626" s="528">
        <v>3.25</v>
      </c>
      <c r="BP626" s="423">
        <f t="shared" si="22"/>
        <v>42</v>
      </c>
      <c r="BQ626" s="422"/>
      <c r="BR626" s="422"/>
      <c r="BS626" s="422"/>
      <c r="BT626" s="422"/>
      <c r="BU626" s="422"/>
      <c r="BV626" s="422"/>
      <c r="BW626" s="422"/>
      <c r="BX626" s="422"/>
      <c r="BY626" s="422"/>
      <c r="BZ626" s="422"/>
      <c r="CA626" s="422"/>
      <c r="CB626" s="422"/>
      <c r="CC626" s="422"/>
      <c r="CD626" s="422"/>
      <c r="CE626" s="422"/>
      <c r="CF626" s="422"/>
      <c r="CG626" s="547"/>
    </row>
    <row r="627" spans="1:85" ht="16.5" customHeight="1">
      <c r="A627" s="80">
        <v>623</v>
      </c>
      <c r="B627" s="86" t="s">
        <v>2028</v>
      </c>
      <c r="C627" s="88" t="s">
        <v>28</v>
      </c>
      <c r="D627" s="86" t="s">
        <v>2233</v>
      </c>
      <c r="E627" s="86" t="s">
        <v>1784</v>
      </c>
      <c r="F627" s="106" t="s">
        <v>727</v>
      </c>
      <c r="G627" s="104" t="s">
        <v>2029</v>
      </c>
      <c r="H627" s="104"/>
      <c r="I627" s="390" t="s">
        <v>26</v>
      </c>
      <c r="J627" s="391" t="s">
        <v>35</v>
      </c>
      <c r="K627" s="88" t="s">
        <v>5123</v>
      </c>
      <c r="L627" s="522">
        <v>3</v>
      </c>
      <c r="M627" s="367">
        <v>1</v>
      </c>
      <c r="N627" s="367">
        <v>1</v>
      </c>
      <c r="O627" s="523">
        <v>11</v>
      </c>
      <c r="P627" s="523">
        <v>6</v>
      </c>
      <c r="Q627" s="523">
        <v>1</v>
      </c>
      <c r="R627" s="523">
        <v>0</v>
      </c>
      <c r="S627" s="523">
        <v>0</v>
      </c>
      <c r="T627" s="523">
        <v>0</v>
      </c>
      <c r="U627" s="524">
        <v>17</v>
      </c>
      <c r="V627" s="524">
        <v>8</v>
      </c>
      <c r="W627" s="524">
        <v>0</v>
      </c>
      <c r="X627" s="524">
        <v>17</v>
      </c>
      <c r="Y627" s="524">
        <v>8</v>
      </c>
      <c r="Z627" s="524">
        <v>0</v>
      </c>
      <c r="AA627" s="524">
        <v>8</v>
      </c>
      <c r="AB627" s="524">
        <v>2</v>
      </c>
      <c r="AC627" s="524">
        <v>0</v>
      </c>
      <c r="AD627" s="524">
        <v>1</v>
      </c>
      <c r="AE627" s="524">
        <v>0</v>
      </c>
      <c r="AF627" s="524">
        <v>0</v>
      </c>
      <c r="AG627" s="524">
        <v>0</v>
      </c>
      <c r="AH627" s="524">
        <v>0</v>
      </c>
      <c r="AI627" s="524">
        <v>0</v>
      </c>
      <c r="AJ627" s="395">
        <v>1</v>
      </c>
      <c r="AK627" s="395">
        <v>0</v>
      </c>
      <c r="AL627" s="395">
        <v>12</v>
      </c>
      <c r="AM627" s="395">
        <v>12</v>
      </c>
      <c r="AN627" s="395">
        <v>0</v>
      </c>
      <c r="AO627" s="525">
        <v>0</v>
      </c>
      <c r="AP627" s="396">
        <v>0</v>
      </c>
      <c r="AQ627" s="526">
        <v>75</v>
      </c>
      <c r="AR627" s="527">
        <v>75</v>
      </c>
      <c r="AS627" s="527">
        <v>75</v>
      </c>
      <c r="AT627" s="527">
        <v>0</v>
      </c>
      <c r="AU627" s="527">
        <v>11</v>
      </c>
      <c r="AV627" s="395">
        <v>0</v>
      </c>
      <c r="AW627" s="395">
        <v>13</v>
      </c>
      <c r="AX627" s="395">
        <v>75</v>
      </c>
      <c r="AY627" s="395">
        <v>2</v>
      </c>
      <c r="AZ627" s="395">
        <v>0</v>
      </c>
      <c r="BA627" s="422"/>
      <c r="BB627" s="422"/>
      <c r="BC627" s="422"/>
      <c r="BD627" s="422"/>
      <c r="BE627" s="422"/>
      <c r="BF627" s="422"/>
      <c r="BG627" s="422"/>
      <c r="BH627" s="422"/>
      <c r="BI627" s="423">
        <f t="shared" si="21"/>
        <v>75</v>
      </c>
      <c r="BJ627" s="422"/>
      <c r="BK627" s="422"/>
      <c r="BL627" s="422"/>
      <c r="BM627" s="422"/>
      <c r="BN627" s="422"/>
      <c r="BO627" s="528">
        <v>1.72</v>
      </c>
      <c r="BP627" s="423">
        <f t="shared" si="22"/>
        <v>75</v>
      </c>
      <c r="BQ627" s="422"/>
      <c r="BR627" s="422"/>
      <c r="BS627" s="422"/>
      <c r="BT627" s="422"/>
      <c r="BU627" s="422"/>
      <c r="BV627" s="422"/>
      <c r="BW627" s="422"/>
      <c r="BX627" s="422"/>
      <c r="BY627" s="422"/>
      <c r="BZ627" s="422"/>
      <c r="CA627" s="422"/>
      <c r="CB627" s="422"/>
      <c r="CC627" s="422"/>
      <c r="CD627" s="422"/>
      <c r="CE627" s="422"/>
      <c r="CF627" s="422"/>
      <c r="CG627" s="547"/>
    </row>
    <row r="628" spans="1:85" ht="16.5" customHeight="1">
      <c r="A628" s="80">
        <v>624</v>
      </c>
      <c r="B628" s="86" t="s">
        <v>2030</v>
      </c>
      <c r="C628" s="88" t="s">
        <v>28</v>
      </c>
      <c r="D628" s="86" t="s">
        <v>2233</v>
      </c>
      <c r="E628" s="86" t="s">
        <v>1784</v>
      </c>
      <c r="F628" s="106" t="s">
        <v>727</v>
      </c>
      <c r="G628" s="104" t="s">
        <v>2031</v>
      </c>
      <c r="H628" s="104"/>
      <c r="I628" s="390" t="s">
        <v>26</v>
      </c>
      <c r="J628" s="391" t="s">
        <v>35</v>
      </c>
      <c r="K628" s="88" t="s">
        <v>5123</v>
      </c>
      <c r="L628" s="522">
        <v>3</v>
      </c>
      <c r="M628" s="367">
        <v>1</v>
      </c>
      <c r="N628" s="367">
        <v>1</v>
      </c>
      <c r="O628" s="523">
        <v>17</v>
      </c>
      <c r="P628" s="523">
        <v>1</v>
      </c>
      <c r="Q628" s="523">
        <v>0</v>
      </c>
      <c r="R628" s="523">
        <v>0</v>
      </c>
      <c r="S628" s="523">
        <v>0</v>
      </c>
      <c r="T628" s="523">
        <v>0</v>
      </c>
      <c r="U628" s="524">
        <v>0</v>
      </c>
      <c r="V628" s="524">
        <v>0</v>
      </c>
      <c r="W628" s="524">
        <v>0</v>
      </c>
      <c r="X628" s="524">
        <v>0</v>
      </c>
      <c r="Y628" s="524">
        <v>0</v>
      </c>
      <c r="Z628" s="524">
        <v>0</v>
      </c>
      <c r="AA628" s="524">
        <v>0</v>
      </c>
      <c r="AB628" s="524">
        <v>0</v>
      </c>
      <c r="AC628" s="524">
        <v>0</v>
      </c>
      <c r="AD628" s="524">
        <v>32</v>
      </c>
      <c r="AE628" s="524">
        <v>2</v>
      </c>
      <c r="AF628" s="524">
        <v>0</v>
      </c>
      <c r="AG628" s="524">
        <v>0</v>
      </c>
      <c r="AH628" s="524">
        <v>0</v>
      </c>
      <c r="AI628" s="524">
        <v>0</v>
      </c>
      <c r="AJ628" s="395">
        <v>1</v>
      </c>
      <c r="AK628" s="395">
        <v>0</v>
      </c>
      <c r="AL628" s="395">
        <v>9</v>
      </c>
      <c r="AM628" s="395">
        <v>9</v>
      </c>
      <c r="AN628" s="395">
        <v>1</v>
      </c>
      <c r="AO628" s="525">
        <v>0</v>
      </c>
      <c r="AP628" s="396">
        <v>0</v>
      </c>
      <c r="AQ628" s="526">
        <v>54</v>
      </c>
      <c r="AR628" s="527">
        <v>54</v>
      </c>
      <c r="AS628" s="527">
        <v>54</v>
      </c>
      <c r="AT628" s="527">
        <v>0</v>
      </c>
      <c r="AU628" s="527">
        <v>9</v>
      </c>
      <c r="AV628" s="395">
        <v>1</v>
      </c>
      <c r="AW628" s="395">
        <v>10</v>
      </c>
      <c r="AX628" s="395">
        <v>54</v>
      </c>
      <c r="AY628" s="395">
        <v>2</v>
      </c>
      <c r="AZ628" s="395">
        <v>0</v>
      </c>
      <c r="BA628" s="422"/>
      <c r="BB628" s="422"/>
      <c r="BC628" s="422"/>
      <c r="BD628" s="422"/>
      <c r="BE628" s="422"/>
      <c r="BF628" s="422"/>
      <c r="BG628" s="422"/>
      <c r="BH628" s="422"/>
      <c r="BI628" s="423">
        <f t="shared" si="21"/>
        <v>54</v>
      </c>
      <c r="BJ628" s="422"/>
      <c r="BK628" s="422"/>
      <c r="BL628" s="422"/>
      <c r="BM628" s="422"/>
      <c r="BN628" s="422"/>
      <c r="BO628" s="528">
        <v>1.42</v>
      </c>
      <c r="BP628" s="423">
        <f t="shared" si="22"/>
        <v>54</v>
      </c>
      <c r="BQ628" s="422"/>
      <c r="BR628" s="422"/>
      <c r="BS628" s="422"/>
      <c r="BT628" s="422"/>
      <c r="BU628" s="422"/>
      <c r="BV628" s="422"/>
      <c r="BW628" s="422"/>
      <c r="BX628" s="422"/>
      <c r="BY628" s="422"/>
      <c r="BZ628" s="422"/>
      <c r="CA628" s="422"/>
      <c r="CB628" s="422"/>
      <c r="CC628" s="422"/>
      <c r="CD628" s="422"/>
      <c r="CE628" s="422"/>
      <c r="CF628" s="422"/>
      <c r="CG628" s="547"/>
    </row>
    <row r="629" spans="1:85" ht="16.5" customHeight="1">
      <c r="A629" s="81">
        <v>625</v>
      </c>
      <c r="B629" s="86" t="s">
        <v>2032</v>
      </c>
      <c r="C629" s="88" t="s">
        <v>28</v>
      </c>
      <c r="D629" s="86" t="s">
        <v>2233</v>
      </c>
      <c r="E629" s="86" t="s">
        <v>1784</v>
      </c>
      <c r="F629" s="106" t="s">
        <v>727</v>
      </c>
      <c r="G629" s="104" t="s">
        <v>2033</v>
      </c>
      <c r="H629" s="104"/>
      <c r="I629" s="390" t="s">
        <v>26</v>
      </c>
      <c r="J629" s="390" t="s">
        <v>35</v>
      </c>
      <c r="K629" s="88" t="s">
        <v>5123</v>
      </c>
      <c r="L629" s="522">
        <v>3</v>
      </c>
      <c r="M629" s="367">
        <v>1</v>
      </c>
      <c r="N629" s="367">
        <v>1</v>
      </c>
      <c r="O629" s="523">
        <v>16</v>
      </c>
      <c r="P629" s="523">
        <v>0</v>
      </c>
      <c r="Q629" s="523">
        <v>1</v>
      </c>
      <c r="R629" s="523">
        <v>0</v>
      </c>
      <c r="S629" s="523">
        <v>0</v>
      </c>
      <c r="T629" s="523">
        <v>0</v>
      </c>
      <c r="U629" s="524">
        <v>0</v>
      </c>
      <c r="V629" s="524">
        <v>0</v>
      </c>
      <c r="W629" s="524">
        <v>0</v>
      </c>
      <c r="X629" s="524">
        <v>0</v>
      </c>
      <c r="Y629" s="524">
        <v>0</v>
      </c>
      <c r="Z629" s="524">
        <v>0</v>
      </c>
      <c r="AA629" s="524">
        <v>3</v>
      </c>
      <c r="AB629" s="524">
        <v>0</v>
      </c>
      <c r="AC629" s="524">
        <v>0</v>
      </c>
      <c r="AD629" s="524">
        <v>33</v>
      </c>
      <c r="AE629" s="524">
        <v>1</v>
      </c>
      <c r="AF629" s="524">
        <v>0</v>
      </c>
      <c r="AG629" s="524">
        <v>0</v>
      </c>
      <c r="AH629" s="524">
        <v>0</v>
      </c>
      <c r="AI629" s="524">
        <v>0</v>
      </c>
      <c r="AJ629" s="395">
        <v>1</v>
      </c>
      <c r="AK629" s="395">
        <v>0</v>
      </c>
      <c r="AL629" s="395">
        <v>8</v>
      </c>
      <c r="AM629" s="395">
        <v>7</v>
      </c>
      <c r="AN629" s="395">
        <v>2</v>
      </c>
      <c r="AO629" s="525">
        <v>0</v>
      </c>
      <c r="AP629" s="396">
        <v>0</v>
      </c>
      <c r="AQ629" s="526">
        <v>40</v>
      </c>
      <c r="AR629" s="527">
        <v>40</v>
      </c>
      <c r="AS629" s="527">
        <v>40</v>
      </c>
      <c r="AT629" s="527">
        <v>0</v>
      </c>
      <c r="AU629" s="527">
        <v>12</v>
      </c>
      <c r="AV629" s="395">
        <v>1</v>
      </c>
      <c r="AW629" s="395">
        <v>9</v>
      </c>
      <c r="AX629" s="395">
        <v>40</v>
      </c>
      <c r="AY629" s="395">
        <v>2</v>
      </c>
      <c r="AZ629" s="395">
        <v>0</v>
      </c>
      <c r="BA629" s="422"/>
      <c r="BB629" s="422"/>
      <c r="BC629" s="422"/>
      <c r="BD629" s="422"/>
      <c r="BE629" s="422"/>
      <c r="BF629" s="422"/>
      <c r="BG629" s="422"/>
      <c r="BH629" s="422"/>
      <c r="BI629" s="423">
        <f t="shared" si="21"/>
        <v>40</v>
      </c>
      <c r="BJ629" s="422"/>
      <c r="BK629" s="422"/>
      <c r="BL629" s="422"/>
      <c r="BM629" s="422"/>
      <c r="BN629" s="422"/>
      <c r="BO629" s="528">
        <v>1.73</v>
      </c>
      <c r="BP629" s="423">
        <f t="shared" si="22"/>
        <v>40</v>
      </c>
      <c r="BQ629" s="422"/>
      <c r="BR629" s="422"/>
      <c r="BS629" s="422"/>
      <c r="BT629" s="422"/>
      <c r="BU629" s="422"/>
      <c r="BV629" s="422"/>
      <c r="BW629" s="422"/>
      <c r="BX629" s="422"/>
      <c r="BY629" s="422"/>
      <c r="BZ629" s="422"/>
      <c r="CA629" s="422"/>
      <c r="CB629" s="422"/>
      <c r="CC629" s="422"/>
      <c r="CD629" s="422"/>
      <c r="CE629" s="422"/>
      <c r="CF629" s="422"/>
      <c r="CG629" s="547"/>
    </row>
    <row r="630" spans="1:85" ht="16.5" customHeight="1">
      <c r="A630" s="80">
        <v>626</v>
      </c>
      <c r="B630" s="86" t="s">
        <v>2034</v>
      </c>
      <c r="C630" s="88" t="s">
        <v>28</v>
      </c>
      <c r="D630" s="86" t="s">
        <v>2233</v>
      </c>
      <c r="E630" s="86" t="s">
        <v>1784</v>
      </c>
      <c r="F630" s="103" t="s">
        <v>724</v>
      </c>
      <c r="G630" s="104" t="s">
        <v>2035</v>
      </c>
      <c r="H630" s="104"/>
      <c r="I630" s="390" t="s">
        <v>26</v>
      </c>
      <c r="J630" s="390" t="s">
        <v>35</v>
      </c>
      <c r="K630" s="88" t="s">
        <v>5123</v>
      </c>
      <c r="L630" s="522">
        <v>3</v>
      </c>
      <c r="M630" s="367">
        <v>1</v>
      </c>
      <c r="N630" s="367">
        <v>1</v>
      </c>
      <c r="O630" s="523">
        <v>29</v>
      </c>
      <c r="P630" s="523">
        <v>8</v>
      </c>
      <c r="Q630" s="523">
        <v>0</v>
      </c>
      <c r="R630" s="523">
        <v>0</v>
      </c>
      <c r="S630" s="523">
        <v>0</v>
      </c>
      <c r="T630" s="523">
        <v>0</v>
      </c>
      <c r="U630" s="524">
        <v>0</v>
      </c>
      <c r="V630" s="524">
        <v>0</v>
      </c>
      <c r="W630" s="524">
        <v>0</v>
      </c>
      <c r="X630" s="524">
        <v>0</v>
      </c>
      <c r="Y630" s="524">
        <v>0</v>
      </c>
      <c r="Z630" s="524">
        <v>0</v>
      </c>
      <c r="AA630" s="524">
        <v>41</v>
      </c>
      <c r="AB630" s="524">
        <v>9</v>
      </c>
      <c r="AC630" s="524">
        <v>0</v>
      </c>
      <c r="AD630" s="524">
        <v>0</v>
      </c>
      <c r="AE630" s="524">
        <v>0</v>
      </c>
      <c r="AF630" s="524">
        <v>0</v>
      </c>
      <c r="AG630" s="524">
        <v>0</v>
      </c>
      <c r="AH630" s="524">
        <v>0</v>
      </c>
      <c r="AI630" s="524">
        <v>0</v>
      </c>
      <c r="AJ630" s="395">
        <v>1</v>
      </c>
      <c r="AK630" s="395">
        <v>0</v>
      </c>
      <c r="AL630" s="395">
        <v>8</v>
      </c>
      <c r="AM630" s="395">
        <v>8</v>
      </c>
      <c r="AN630" s="395">
        <v>0</v>
      </c>
      <c r="AO630" s="525">
        <v>0</v>
      </c>
      <c r="AP630" s="396">
        <v>0</v>
      </c>
      <c r="AQ630" s="526">
        <v>58</v>
      </c>
      <c r="AR630" s="527">
        <v>58</v>
      </c>
      <c r="AS630" s="527">
        <v>58</v>
      </c>
      <c r="AT630" s="527">
        <v>0</v>
      </c>
      <c r="AU630" s="527">
        <v>13</v>
      </c>
      <c r="AV630" s="395">
        <v>1</v>
      </c>
      <c r="AW630" s="395">
        <v>6</v>
      </c>
      <c r="AX630" s="395">
        <v>58</v>
      </c>
      <c r="AY630" s="395">
        <v>2</v>
      </c>
      <c r="AZ630" s="395">
        <v>0</v>
      </c>
      <c r="BA630" s="422"/>
      <c r="BB630" s="422"/>
      <c r="BC630" s="422"/>
      <c r="BD630" s="422"/>
      <c r="BE630" s="422"/>
      <c r="BF630" s="422"/>
      <c r="BG630" s="422"/>
      <c r="BH630" s="422"/>
      <c r="BI630" s="423">
        <f t="shared" si="21"/>
        <v>58</v>
      </c>
      <c r="BJ630" s="422"/>
      <c r="BK630" s="422"/>
      <c r="BL630" s="422"/>
      <c r="BM630" s="422"/>
      <c r="BN630" s="422"/>
      <c r="BO630" s="528">
        <v>1.38</v>
      </c>
      <c r="BP630" s="423">
        <f t="shared" si="22"/>
        <v>58</v>
      </c>
      <c r="BQ630" s="422"/>
      <c r="BR630" s="422"/>
      <c r="BS630" s="422"/>
      <c r="BT630" s="422"/>
      <c r="BU630" s="422"/>
      <c r="BV630" s="422"/>
      <c r="BW630" s="422"/>
      <c r="BX630" s="422"/>
      <c r="BY630" s="422"/>
      <c r="BZ630" s="422"/>
      <c r="CA630" s="422"/>
      <c r="CB630" s="422"/>
      <c r="CC630" s="422"/>
      <c r="CD630" s="422"/>
      <c r="CE630" s="422"/>
      <c r="CF630" s="422"/>
      <c r="CG630" s="547"/>
    </row>
    <row r="631" spans="1:85" ht="16.5" customHeight="1">
      <c r="A631" s="80">
        <v>627</v>
      </c>
      <c r="B631" s="86" t="s">
        <v>2036</v>
      </c>
      <c r="C631" s="88" t="s">
        <v>28</v>
      </c>
      <c r="D631" s="86" t="s">
        <v>2233</v>
      </c>
      <c r="E631" s="86" t="s">
        <v>1784</v>
      </c>
      <c r="F631" s="106" t="s">
        <v>727</v>
      </c>
      <c r="G631" s="104" t="s">
        <v>2037</v>
      </c>
      <c r="H631" s="104"/>
      <c r="I631" s="390" t="s">
        <v>26</v>
      </c>
      <c r="J631" s="390"/>
      <c r="K631" s="88" t="s">
        <v>5123</v>
      </c>
      <c r="L631" s="522">
        <v>2</v>
      </c>
      <c r="M631" s="367">
        <v>1</v>
      </c>
      <c r="N631" s="367">
        <v>1</v>
      </c>
      <c r="O631" s="523">
        <v>19</v>
      </c>
      <c r="P631" s="523">
        <v>0</v>
      </c>
      <c r="Q631" s="523">
        <v>1</v>
      </c>
      <c r="R631" s="523">
        <v>17</v>
      </c>
      <c r="S631" s="523">
        <v>0</v>
      </c>
      <c r="T631" s="523">
        <v>0</v>
      </c>
      <c r="U631" s="524">
        <v>0</v>
      </c>
      <c r="V631" s="524">
        <v>0</v>
      </c>
      <c r="W631" s="524">
        <v>0</v>
      </c>
      <c r="X631" s="524">
        <v>0</v>
      </c>
      <c r="Y631" s="524">
        <v>0</v>
      </c>
      <c r="Z631" s="524">
        <v>0</v>
      </c>
      <c r="AA631" s="524">
        <v>40</v>
      </c>
      <c r="AB631" s="524">
        <v>1</v>
      </c>
      <c r="AC631" s="524">
        <v>0</v>
      </c>
      <c r="AD631" s="524">
        <v>27</v>
      </c>
      <c r="AE631" s="524">
        <v>0</v>
      </c>
      <c r="AF631" s="524">
        <v>0</v>
      </c>
      <c r="AG631" s="524">
        <v>2</v>
      </c>
      <c r="AH631" s="524">
        <v>0</v>
      </c>
      <c r="AI631" s="524">
        <v>0</v>
      </c>
      <c r="AJ631" s="395">
        <v>1</v>
      </c>
      <c r="AK631" s="395">
        <v>0</v>
      </c>
      <c r="AL631" s="395">
        <v>6</v>
      </c>
      <c r="AM631" s="395">
        <v>6</v>
      </c>
      <c r="AN631" s="395">
        <v>0</v>
      </c>
      <c r="AO631" s="525">
        <v>0</v>
      </c>
      <c r="AP631" s="396">
        <v>0</v>
      </c>
      <c r="AQ631" s="526">
        <v>26</v>
      </c>
      <c r="AR631" s="527">
        <v>26</v>
      </c>
      <c r="AS631" s="527">
        <v>26</v>
      </c>
      <c r="AT631" s="527">
        <v>0</v>
      </c>
      <c r="AU631" s="527">
        <v>8</v>
      </c>
      <c r="AV631" s="395">
        <v>0</v>
      </c>
      <c r="AW631" s="395">
        <v>6</v>
      </c>
      <c r="AX631" s="395">
        <v>26</v>
      </c>
      <c r="AY631" s="395">
        <v>2</v>
      </c>
      <c r="AZ631" s="395">
        <v>0</v>
      </c>
      <c r="BA631" s="422"/>
      <c r="BB631" s="422"/>
      <c r="BC631" s="422"/>
      <c r="BD631" s="422"/>
      <c r="BE631" s="422"/>
      <c r="BF631" s="422"/>
      <c r="BG631" s="422"/>
      <c r="BH631" s="422"/>
      <c r="BI631" s="423">
        <f t="shared" si="21"/>
        <v>26</v>
      </c>
      <c r="BJ631" s="422"/>
      <c r="BK631" s="422"/>
      <c r="BL631" s="422"/>
      <c r="BM631" s="422"/>
      <c r="BN631" s="422"/>
      <c r="BO631" s="528">
        <v>2.16</v>
      </c>
      <c r="BP631" s="423">
        <f t="shared" si="22"/>
        <v>26</v>
      </c>
      <c r="BQ631" s="422"/>
      <c r="BR631" s="422"/>
      <c r="BS631" s="422"/>
      <c r="BT631" s="422"/>
      <c r="BU631" s="422"/>
      <c r="BV631" s="422"/>
      <c r="BW631" s="422"/>
      <c r="BX631" s="422"/>
      <c r="BY631" s="422"/>
      <c r="BZ631" s="422"/>
      <c r="CA631" s="422"/>
      <c r="CB631" s="422"/>
      <c r="CC631" s="422"/>
      <c r="CD631" s="422"/>
      <c r="CE631" s="422"/>
      <c r="CF631" s="422"/>
      <c r="CG631" s="547"/>
    </row>
    <row r="632" spans="1:85" ht="16.5" customHeight="1">
      <c r="A632" s="81">
        <v>628</v>
      </c>
      <c r="B632" s="86" t="s">
        <v>2038</v>
      </c>
      <c r="C632" s="88" t="s">
        <v>28</v>
      </c>
      <c r="D632" s="86" t="s">
        <v>2233</v>
      </c>
      <c r="E632" s="86" t="s">
        <v>1784</v>
      </c>
      <c r="F632" s="106" t="s">
        <v>727</v>
      </c>
      <c r="G632" s="104" t="s">
        <v>2039</v>
      </c>
      <c r="H632" s="104"/>
      <c r="I632" s="390" t="s">
        <v>26</v>
      </c>
      <c r="J632" s="390"/>
      <c r="K632" s="88" t="s">
        <v>5123</v>
      </c>
      <c r="L632" s="522">
        <v>2</v>
      </c>
      <c r="M632" s="367">
        <v>1</v>
      </c>
      <c r="N632" s="367">
        <v>1</v>
      </c>
      <c r="O632" s="523">
        <v>14</v>
      </c>
      <c r="P632" s="523">
        <v>0</v>
      </c>
      <c r="Q632" s="523">
        <v>1</v>
      </c>
      <c r="R632" s="523">
        <v>7</v>
      </c>
      <c r="S632" s="523">
        <v>0</v>
      </c>
      <c r="T632" s="523">
        <v>0</v>
      </c>
      <c r="U632" s="524">
        <v>0</v>
      </c>
      <c r="V632" s="524">
        <v>0</v>
      </c>
      <c r="W632" s="524">
        <v>0</v>
      </c>
      <c r="X632" s="524">
        <v>0</v>
      </c>
      <c r="Y632" s="524">
        <v>0</v>
      </c>
      <c r="Z632" s="524">
        <v>0</v>
      </c>
      <c r="AA632" s="524">
        <v>8</v>
      </c>
      <c r="AB632" s="524">
        <v>0</v>
      </c>
      <c r="AC632" s="524">
        <v>0</v>
      </c>
      <c r="AD632" s="524">
        <v>22</v>
      </c>
      <c r="AE632" s="524">
        <v>2</v>
      </c>
      <c r="AF632" s="524">
        <v>0</v>
      </c>
      <c r="AG632" s="524">
        <v>0</v>
      </c>
      <c r="AH632" s="524">
        <v>0</v>
      </c>
      <c r="AI632" s="524">
        <v>0</v>
      </c>
      <c r="AJ632" s="395">
        <v>1</v>
      </c>
      <c r="AK632" s="395">
        <v>0</v>
      </c>
      <c r="AL632" s="395">
        <v>6</v>
      </c>
      <c r="AM632" s="395">
        <v>5</v>
      </c>
      <c r="AN632" s="395">
        <v>1</v>
      </c>
      <c r="AO632" s="525">
        <v>0</v>
      </c>
      <c r="AP632" s="396">
        <v>0</v>
      </c>
      <c r="AQ632" s="526">
        <v>28</v>
      </c>
      <c r="AR632" s="527">
        <v>28</v>
      </c>
      <c r="AS632" s="527">
        <v>28</v>
      </c>
      <c r="AT632" s="527">
        <v>0</v>
      </c>
      <c r="AU632" s="527">
        <v>7</v>
      </c>
      <c r="AV632" s="395">
        <v>2</v>
      </c>
      <c r="AW632" s="395">
        <v>4</v>
      </c>
      <c r="AX632" s="395">
        <v>28</v>
      </c>
      <c r="AY632" s="395">
        <v>2</v>
      </c>
      <c r="AZ632" s="395">
        <v>0</v>
      </c>
      <c r="BA632" s="422"/>
      <c r="BB632" s="422"/>
      <c r="BC632" s="422"/>
      <c r="BD632" s="422"/>
      <c r="BE632" s="422"/>
      <c r="BF632" s="422"/>
      <c r="BG632" s="422"/>
      <c r="BH632" s="422"/>
      <c r="BI632" s="423">
        <f t="shared" si="21"/>
        <v>28</v>
      </c>
      <c r="BJ632" s="422"/>
      <c r="BK632" s="422"/>
      <c r="BL632" s="422"/>
      <c r="BM632" s="422"/>
      <c r="BN632" s="422"/>
      <c r="BO632" s="528">
        <v>2.35</v>
      </c>
      <c r="BP632" s="423">
        <f t="shared" si="22"/>
        <v>28</v>
      </c>
      <c r="BQ632" s="422"/>
      <c r="BR632" s="422"/>
      <c r="BS632" s="422"/>
      <c r="BT632" s="422"/>
      <c r="BU632" s="422"/>
      <c r="BV632" s="422"/>
      <c r="BW632" s="422"/>
      <c r="BX632" s="422"/>
      <c r="BY632" s="422"/>
      <c r="BZ632" s="422"/>
      <c r="CA632" s="422"/>
      <c r="CB632" s="422"/>
      <c r="CC632" s="422"/>
      <c r="CD632" s="422"/>
      <c r="CE632" s="422"/>
      <c r="CF632" s="422"/>
      <c r="CG632" s="547"/>
    </row>
    <row r="633" spans="1:85" ht="16.5" customHeight="1">
      <c r="A633" s="80">
        <v>629</v>
      </c>
      <c r="B633" s="86" t="s">
        <v>2040</v>
      </c>
      <c r="C633" s="88" t="s">
        <v>28</v>
      </c>
      <c r="D633" s="86" t="s">
        <v>2233</v>
      </c>
      <c r="E633" s="86" t="s">
        <v>1784</v>
      </c>
      <c r="F633" s="106" t="s">
        <v>727</v>
      </c>
      <c r="G633" s="104" t="s">
        <v>2041</v>
      </c>
      <c r="H633" s="104"/>
      <c r="I633" s="390" t="s">
        <v>2353</v>
      </c>
      <c r="J633" s="390" t="s">
        <v>35</v>
      </c>
      <c r="K633" s="88" t="s">
        <v>5123</v>
      </c>
      <c r="L633" s="522">
        <v>3</v>
      </c>
      <c r="M633" s="367">
        <v>1</v>
      </c>
      <c r="N633" s="367">
        <v>1</v>
      </c>
      <c r="O633" s="523">
        <v>16</v>
      </c>
      <c r="P633" s="523">
        <v>7</v>
      </c>
      <c r="Q633" s="523">
        <v>1</v>
      </c>
      <c r="R633" s="523">
        <v>0</v>
      </c>
      <c r="S633" s="523">
        <v>0</v>
      </c>
      <c r="T633" s="523">
        <v>0</v>
      </c>
      <c r="U633" s="524">
        <v>28</v>
      </c>
      <c r="V633" s="524">
        <v>7</v>
      </c>
      <c r="W633" s="524">
        <v>0</v>
      </c>
      <c r="X633" s="524">
        <v>28</v>
      </c>
      <c r="Y633" s="524">
        <v>7</v>
      </c>
      <c r="Z633" s="524">
        <v>0</v>
      </c>
      <c r="AA633" s="524">
        <v>0</v>
      </c>
      <c r="AB633" s="524">
        <v>0</v>
      </c>
      <c r="AC633" s="524">
        <v>0</v>
      </c>
      <c r="AD633" s="524">
        <v>0</v>
      </c>
      <c r="AE633" s="524">
        <v>0</v>
      </c>
      <c r="AF633" s="524">
        <v>0</v>
      </c>
      <c r="AG633" s="524">
        <v>0</v>
      </c>
      <c r="AH633" s="524">
        <v>0</v>
      </c>
      <c r="AI633" s="524">
        <v>0</v>
      </c>
      <c r="AJ633" s="395">
        <v>1</v>
      </c>
      <c r="AK633" s="395">
        <v>0</v>
      </c>
      <c r="AL633" s="395">
        <v>10</v>
      </c>
      <c r="AM633" s="395">
        <v>9</v>
      </c>
      <c r="AN633" s="395">
        <v>1</v>
      </c>
      <c r="AO633" s="525">
        <v>0</v>
      </c>
      <c r="AP633" s="396">
        <v>0</v>
      </c>
      <c r="AQ633" s="526">
        <v>56</v>
      </c>
      <c r="AR633" s="527">
        <v>57</v>
      </c>
      <c r="AS633" s="527">
        <v>56</v>
      </c>
      <c r="AT633" s="527">
        <v>0</v>
      </c>
      <c r="AU633" s="527">
        <v>12</v>
      </c>
      <c r="AV633" s="395">
        <v>0</v>
      </c>
      <c r="AW633" s="395">
        <v>6</v>
      </c>
      <c r="AX633" s="395">
        <v>50</v>
      </c>
      <c r="AY633" s="395">
        <v>2</v>
      </c>
      <c r="AZ633" s="395">
        <v>0</v>
      </c>
      <c r="BA633" s="422"/>
      <c r="BB633" s="422"/>
      <c r="BC633" s="422"/>
      <c r="BD633" s="422"/>
      <c r="BE633" s="422"/>
      <c r="BF633" s="422"/>
      <c r="BG633" s="422"/>
      <c r="BH633" s="422"/>
      <c r="BI633" s="423">
        <f t="shared" si="21"/>
        <v>56</v>
      </c>
      <c r="BJ633" s="422"/>
      <c r="BK633" s="422"/>
      <c r="BL633" s="422"/>
      <c r="BM633" s="422"/>
      <c r="BN633" s="422"/>
      <c r="BO633" s="528">
        <v>5.22</v>
      </c>
      <c r="BP633" s="423">
        <f t="shared" si="22"/>
        <v>56</v>
      </c>
      <c r="BQ633" s="422"/>
      <c r="BR633" s="422"/>
      <c r="BS633" s="422"/>
      <c r="BT633" s="422"/>
      <c r="BU633" s="422"/>
      <c r="BV633" s="422"/>
      <c r="BW633" s="422"/>
      <c r="BX633" s="422"/>
      <c r="BY633" s="422"/>
      <c r="BZ633" s="422"/>
      <c r="CA633" s="422"/>
      <c r="CB633" s="422"/>
      <c r="CC633" s="422"/>
      <c r="CD633" s="422"/>
      <c r="CE633" s="422"/>
      <c r="CF633" s="422"/>
      <c r="CG633" s="547"/>
    </row>
    <row r="634" spans="1:85" ht="16.5" customHeight="1">
      <c r="A634" s="80">
        <v>630</v>
      </c>
      <c r="B634" s="86" t="s">
        <v>2042</v>
      </c>
      <c r="C634" s="88" t="s">
        <v>28</v>
      </c>
      <c r="D634" s="86" t="s">
        <v>2233</v>
      </c>
      <c r="E634" s="86" t="s">
        <v>1784</v>
      </c>
      <c r="F634" s="106" t="s">
        <v>727</v>
      </c>
      <c r="G634" s="104" t="s">
        <v>2043</v>
      </c>
      <c r="H634" s="104"/>
      <c r="I634" s="390" t="s">
        <v>26</v>
      </c>
      <c r="J634" s="390"/>
      <c r="K634" s="88" t="s">
        <v>5123</v>
      </c>
      <c r="L634" s="522">
        <v>2</v>
      </c>
      <c r="M634" s="367">
        <v>1</v>
      </c>
      <c r="N634" s="367">
        <v>1</v>
      </c>
      <c r="O634" s="523">
        <v>16</v>
      </c>
      <c r="P634" s="523">
        <v>10</v>
      </c>
      <c r="Q634" s="523">
        <v>1</v>
      </c>
      <c r="R634" s="523">
        <v>0</v>
      </c>
      <c r="S634" s="523">
        <v>0</v>
      </c>
      <c r="T634" s="523">
        <v>0</v>
      </c>
      <c r="U634" s="524">
        <v>2</v>
      </c>
      <c r="V634" s="524">
        <v>2</v>
      </c>
      <c r="W634" s="524">
        <v>0</v>
      </c>
      <c r="X634" s="524">
        <v>2</v>
      </c>
      <c r="Y634" s="524">
        <v>2</v>
      </c>
      <c r="Z634" s="524">
        <v>0</v>
      </c>
      <c r="AA634" s="524">
        <v>2</v>
      </c>
      <c r="AB634" s="524">
        <v>0</v>
      </c>
      <c r="AC634" s="524">
        <v>0</v>
      </c>
      <c r="AD634" s="524">
        <v>0</v>
      </c>
      <c r="AE634" s="524">
        <v>0</v>
      </c>
      <c r="AF634" s="524">
        <v>0</v>
      </c>
      <c r="AG634" s="524">
        <v>0</v>
      </c>
      <c r="AH634" s="524">
        <v>0</v>
      </c>
      <c r="AI634" s="524">
        <v>0</v>
      </c>
      <c r="AJ634" s="395">
        <v>1</v>
      </c>
      <c r="AK634" s="395">
        <v>0</v>
      </c>
      <c r="AL634" s="395">
        <v>11</v>
      </c>
      <c r="AM634" s="395">
        <v>7</v>
      </c>
      <c r="AN634" s="395">
        <v>0</v>
      </c>
      <c r="AO634" s="525">
        <v>0</v>
      </c>
      <c r="AP634" s="396">
        <v>0</v>
      </c>
      <c r="AQ634" s="526">
        <v>56</v>
      </c>
      <c r="AR634" s="527">
        <v>56</v>
      </c>
      <c r="AS634" s="527">
        <v>56</v>
      </c>
      <c r="AT634" s="527">
        <v>0</v>
      </c>
      <c r="AU634" s="527">
        <v>12</v>
      </c>
      <c r="AV634" s="395">
        <v>0</v>
      </c>
      <c r="AW634" s="395">
        <v>7</v>
      </c>
      <c r="AX634" s="395">
        <v>56</v>
      </c>
      <c r="AY634" s="395">
        <v>2</v>
      </c>
      <c r="AZ634" s="395">
        <v>0</v>
      </c>
      <c r="BA634" s="422"/>
      <c r="BB634" s="422"/>
      <c r="BC634" s="422"/>
      <c r="BD634" s="422"/>
      <c r="BE634" s="422"/>
      <c r="BF634" s="422"/>
      <c r="BG634" s="422"/>
      <c r="BH634" s="422"/>
      <c r="BI634" s="423">
        <f t="shared" si="21"/>
        <v>56</v>
      </c>
      <c r="BJ634" s="422"/>
      <c r="BK634" s="422"/>
      <c r="BL634" s="422"/>
      <c r="BM634" s="422"/>
      <c r="BN634" s="422"/>
      <c r="BO634" s="528">
        <v>2.66</v>
      </c>
      <c r="BP634" s="423">
        <f t="shared" si="22"/>
        <v>56</v>
      </c>
      <c r="BQ634" s="422"/>
      <c r="BR634" s="422"/>
      <c r="BS634" s="422"/>
      <c r="BT634" s="422"/>
      <c r="BU634" s="422"/>
      <c r="BV634" s="422"/>
      <c r="BW634" s="422"/>
      <c r="BX634" s="422"/>
      <c r="BY634" s="422"/>
      <c r="BZ634" s="422"/>
      <c r="CA634" s="422"/>
      <c r="CB634" s="422"/>
      <c r="CC634" s="422"/>
      <c r="CD634" s="422"/>
      <c r="CE634" s="422"/>
      <c r="CF634" s="422"/>
      <c r="CG634" s="547"/>
    </row>
    <row r="635" spans="1:85" ht="16.5" customHeight="1">
      <c r="A635" s="81">
        <v>631</v>
      </c>
      <c r="B635" s="86" t="s">
        <v>2044</v>
      </c>
      <c r="C635" s="88" t="s">
        <v>28</v>
      </c>
      <c r="D635" s="86" t="s">
        <v>2233</v>
      </c>
      <c r="E635" s="86" t="s">
        <v>1784</v>
      </c>
      <c r="F635" s="106" t="s">
        <v>727</v>
      </c>
      <c r="G635" s="104" t="s">
        <v>2045</v>
      </c>
      <c r="H635" s="104"/>
      <c r="I635" s="390" t="s">
        <v>26</v>
      </c>
      <c r="J635" s="390" t="s">
        <v>35</v>
      </c>
      <c r="K635" s="88" t="s">
        <v>5123</v>
      </c>
      <c r="L635" s="522">
        <v>3</v>
      </c>
      <c r="M635" s="367">
        <v>1</v>
      </c>
      <c r="N635" s="367">
        <v>1</v>
      </c>
      <c r="O635" s="523">
        <v>44</v>
      </c>
      <c r="P635" s="523">
        <v>0</v>
      </c>
      <c r="Q635" s="523">
        <v>1</v>
      </c>
      <c r="R635" s="523">
        <v>12</v>
      </c>
      <c r="S635" s="523">
        <v>0</v>
      </c>
      <c r="T635" s="523">
        <v>0</v>
      </c>
      <c r="U635" s="524">
        <v>33</v>
      </c>
      <c r="V635" s="524">
        <v>0</v>
      </c>
      <c r="W635" s="524">
        <v>0</v>
      </c>
      <c r="X635" s="524">
        <v>33</v>
      </c>
      <c r="Y635" s="524">
        <v>0</v>
      </c>
      <c r="Z635" s="524">
        <v>0</v>
      </c>
      <c r="AA635" s="524">
        <v>46</v>
      </c>
      <c r="AB635" s="524">
        <v>1</v>
      </c>
      <c r="AC635" s="524">
        <v>0</v>
      </c>
      <c r="AD635" s="524">
        <v>17</v>
      </c>
      <c r="AE635" s="524">
        <v>0</v>
      </c>
      <c r="AF635" s="524">
        <v>0</v>
      </c>
      <c r="AG635" s="524">
        <v>0</v>
      </c>
      <c r="AH635" s="524">
        <v>0</v>
      </c>
      <c r="AI635" s="524">
        <v>0</v>
      </c>
      <c r="AJ635" s="395">
        <v>1</v>
      </c>
      <c r="AK635" s="395">
        <v>0</v>
      </c>
      <c r="AL635" s="395">
        <v>14</v>
      </c>
      <c r="AM635" s="395">
        <v>14</v>
      </c>
      <c r="AN635" s="395">
        <v>27</v>
      </c>
      <c r="AO635" s="525">
        <v>0</v>
      </c>
      <c r="AP635" s="396">
        <v>0</v>
      </c>
      <c r="AQ635" s="526">
        <v>69</v>
      </c>
      <c r="AR635" s="527">
        <v>69</v>
      </c>
      <c r="AS635" s="527">
        <v>69</v>
      </c>
      <c r="AT635" s="527">
        <v>0</v>
      </c>
      <c r="AU635" s="527">
        <v>12</v>
      </c>
      <c r="AV635" s="395">
        <v>16</v>
      </c>
      <c r="AW635" s="395">
        <v>31</v>
      </c>
      <c r="AX635" s="395">
        <v>73</v>
      </c>
      <c r="AY635" s="395">
        <v>2</v>
      </c>
      <c r="AZ635" s="395">
        <v>0</v>
      </c>
      <c r="BA635" s="422"/>
      <c r="BB635" s="422"/>
      <c r="BC635" s="422"/>
      <c r="BD635" s="422"/>
      <c r="BE635" s="422"/>
      <c r="BF635" s="422"/>
      <c r="BG635" s="422"/>
      <c r="BH635" s="422"/>
      <c r="BI635" s="423">
        <f t="shared" si="21"/>
        <v>69</v>
      </c>
      <c r="BJ635" s="422"/>
      <c r="BK635" s="422"/>
      <c r="BL635" s="422"/>
      <c r="BM635" s="422"/>
      <c r="BN635" s="422"/>
      <c r="BO635" s="528">
        <v>2.09</v>
      </c>
      <c r="BP635" s="423">
        <f t="shared" si="22"/>
        <v>69</v>
      </c>
      <c r="BQ635" s="422"/>
      <c r="BR635" s="422"/>
      <c r="BS635" s="422"/>
      <c r="BT635" s="422"/>
      <c r="BU635" s="422"/>
      <c r="BV635" s="422"/>
      <c r="BW635" s="422"/>
      <c r="BX635" s="422"/>
      <c r="BY635" s="422"/>
      <c r="BZ635" s="422"/>
      <c r="CA635" s="422"/>
      <c r="CB635" s="422"/>
      <c r="CC635" s="422"/>
      <c r="CD635" s="422"/>
      <c r="CE635" s="422"/>
      <c r="CF635" s="422"/>
      <c r="CG635" s="547"/>
    </row>
    <row r="636" spans="1:85" ht="16.5" customHeight="1">
      <c r="A636" s="80">
        <v>632</v>
      </c>
      <c r="B636" s="86" t="s">
        <v>2046</v>
      </c>
      <c r="C636" s="88" t="s">
        <v>28</v>
      </c>
      <c r="D636" s="86" t="s">
        <v>2233</v>
      </c>
      <c r="E636" s="86" t="s">
        <v>1784</v>
      </c>
      <c r="F636" s="103" t="s">
        <v>724</v>
      </c>
      <c r="G636" s="107" t="s">
        <v>2047</v>
      </c>
      <c r="H636" s="107"/>
      <c r="I636" s="390" t="s">
        <v>26</v>
      </c>
      <c r="J636" s="390"/>
      <c r="K636" s="88" t="s">
        <v>5123</v>
      </c>
      <c r="L636" s="522">
        <v>2</v>
      </c>
      <c r="M636" s="367">
        <v>1</v>
      </c>
      <c r="N636" s="367">
        <v>1</v>
      </c>
      <c r="O636" s="523">
        <v>13</v>
      </c>
      <c r="P636" s="523">
        <v>0</v>
      </c>
      <c r="Q636" s="523">
        <v>1</v>
      </c>
      <c r="R636" s="523">
        <v>4</v>
      </c>
      <c r="S636" s="523">
        <v>0</v>
      </c>
      <c r="T636" s="523">
        <v>0</v>
      </c>
      <c r="U636" s="524">
        <v>2</v>
      </c>
      <c r="V636" s="524">
        <v>0</v>
      </c>
      <c r="W636" s="524">
        <v>0</v>
      </c>
      <c r="X636" s="524">
        <v>2</v>
      </c>
      <c r="Y636" s="524">
        <v>0</v>
      </c>
      <c r="Z636" s="524">
        <v>0</v>
      </c>
      <c r="AA636" s="524">
        <v>8</v>
      </c>
      <c r="AB636" s="524">
        <v>0</v>
      </c>
      <c r="AC636" s="524">
        <v>0</v>
      </c>
      <c r="AD636" s="524">
        <v>10</v>
      </c>
      <c r="AE636" s="524">
        <v>0</v>
      </c>
      <c r="AF636" s="524">
        <v>0</v>
      </c>
      <c r="AG636" s="524">
        <v>10</v>
      </c>
      <c r="AH636" s="524">
        <v>0</v>
      </c>
      <c r="AI636" s="524">
        <v>0</v>
      </c>
      <c r="AJ636" s="395">
        <v>1</v>
      </c>
      <c r="AK636" s="395">
        <v>0</v>
      </c>
      <c r="AL636" s="395">
        <v>11</v>
      </c>
      <c r="AM636" s="395">
        <v>7</v>
      </c>
      <c r="AN636" s="395">
        <v>4</v>
      </c>
      <c r="AO636" s="525">
        <v>0</v>
      </c>
      <c r="AP636" s="396">
        <v>0</v>
      </c>
      <c r="AQ636" s="526">
        <v>49</v>
      </c>
      <c r="AR636" s="527">
        <v>49</v>
      </c>
      <c r="AS636" s="527">
        <v>49</v>
      </c>
      <c r="AT636" s="527">
        <v>0</v>
      </c>
      <c r="AU636" s="527">
        <v>8</v>
      </c>
      <c r="AV636" s="395">
        <v>0</v>
      </c>
      <c r="AW636" s="395">
        <v>13</v>
      </c>
      <c r="AX636" s="395">
        <v>49</v>
      </c>
      <c r="AY636" s="395">
        <v>2</v>
      </c>
      <c r="AZ636" s="395">
        <v>0</v>
      </c>
      <c r="BA636" s="422"/>
      <c r="BB636" s="422"/>
      <c r="BC636" s="422"/>
      <c r="BD636" s="422"/>
      <c r="BE636" s="422"/>
      <c r="BF636" s="422"/>
      <c r="BG636" s="422"/>
      <c r="BH636" s="422"/>
      <c r="BI636" s="423">
        <f t="shared" si="21"/>
        <v>49</v>
      </c>
      <c r="BJ636" s="422"/>
      <c r="BK636" s="422"/>
      <c r="BL636" s="422"/>
      <c r="BM636" s="422"/>
      <c r="BN636" s="422"/>
      <c r="BO636" s="528">
        <v>0.98</v>
      </c>
      <c r="BP636" s="423">
        <f t="shared" si="22"/>
        <v>49</v>
      </c>
      <c r="BQ636" s="422"/>
      <c r="BR636" s="422"/>
      <c r="BS636" s="422"/>
      <c r="BT636" s="422"/>
      <c r="BU636" s="422"/>
      <c r="BV636" s="422"/>
      <c r="BW636" s="422"/>
      <c r="BX636" s="422"/>
      <c r="BY636" s="422"/>
      <c r="BZ636" s="422"/>
      <c r="CA636" s="422"/>
      <c r="CB636" s="422"/>
      <c r="CC636" s="422"/>
      <c r="CD636" s="422"/>
      <c r="CE636" s="422"/>
      <c r="CF636" s="422"/>
      <c r="CG636" s="547"/>
    </row>
    <row r="637" spans="1:85" ht="16.5" customHeight="1">
      <c r="A637" s="80">
        <v>633</v>
      </c>
      <c r="B637" s="86" t="s">
        <v>2048</v>
      </c>
      <c r="C637" s="88" t="s">
        <v>28</v>
      </c>
      <c r="D637" s="86" t="s">
        <v>2233</v>
      </c>
      <c r="E637" s="86" t="s">
        <v>1784</v>
      </c>
      <c r="F637" s="106" t="s">
        <v>727</v>
      </c>
      <c r="G637" s="104" t="s">
        <v>2049</v>
      </c>
      <c r="H637" s="104"/>
      <c r="I637" s="390" t="s">
        <v>2353</v>
      </c>
      <c r="J637" s="390"/>
      <c r="K637" s="88" t="s">
        <v>5123</v>
      </c>
      <c r="L637" s="522">
        <v>2</v>
      </c>
      <c r="M637" s="367">
        <v>1</v>
      </c>
      <c r="N637" s="367">
        <v>1</v>
      </c>
      <c r="O637" s="523">
        <v>25</v>
      </c>
      <c r="P637" s="523">
        <v>2</v>
      </c>
      <c r="Q637" s="523">
        <v>1</v>
      </c>
      <c r="R637" s="523">
        <v>3</v>
      </c>
      <c r="S637" s="523">
        <v>0</v>
      </c>
      <c r="T637" s="523">
        <v>0</v>
      </c>
      <c r="U637" s="524">
        <v>0</v>
      </c>
      <c r="V637" s="524">
        <v>0</v>
      </c>
      <c r="W637" s="524">
        <v>0</v>
      </c>
      <c r="X637" s="524">
        <v>0</v>
      </c>
      <c r="Y637" s="524">
        <v>0</v>
      </c>
      <c r="Z637" s="524">
        <v>0</v>
      </c>
      <c r="AA637" s="524">
        <v>24</v>
      </c>
      <c r="AB637" s="524">
        <v>3</v>
      </c>
      <c r="AC637" s="524">
        <v>0</v>
      </c>
      <c r="AD637" s="524">
        <v>3</v>
      </c>
      <c r="AE637" s="524">
        <v>0</v>
      </c>
      <c r="AF637" s="524">
        <v>0</v>
      </c>
      <c r="AG637" s="524">
        <v>0</v>
      </c>
      <c r="AH637" s="524">
        <v>0</v>
      </c>
      <c r="AI637" s="524">
        <v>0</v>
      </c>
      <c r="AJ637" s="395">
        <v>1</v>
      </c>
      <c r="AK637" s="395">
        <v>0</v>
      </c>
      <c r="AL637" s="395">
        <v>9</v>
      </c>
      <c r="AM637" s="395">
        <v>8</v>
      </c>
      <c r="AN637" s="395">
        <v>7</v>
      </c>
      <c r="AO637" s="525">
        <v>0</v>
      </c>
      <c r="AP637" s="396">
        <v>22</v>
      </c>
      <c r="AQ637" s="526">
        <v>24</v>
      </c>
      <c r="AR637" s="527">
        <v>24</v>
      </c>
      <c r="AS637" s="527">
        <v>24</v>
      </c>
      <c r="AT637" s="527">
        <v>22</v>
      </c>
      <c r="AU637" s="527">
        <v>10</v>
      </c>
      <c r="AV637" s="395">
        <v>2</v>
      </c>
      <c r="AW637" s="395">
        <v>7</v>
      </c>
      <c r="AX637" s="395">
        <v>53</v>
      </c>
      <c r="AY637" s="395">
        <v>2</v>
      </c>
      <c r="AZ637" s="395">
        <v>0</v>
      </c>
      <c r="BA637" s="422"/>
      <c r="BB637" s="422"/>
      <c r="BC637" s="422"/>
      <c r="BD637" s="422"/>
      <c r="BE637" s="422"/>
      <c r="BF637" s="422"/>
      <c r="BG637" s="422"/>
      <c r="BH637" s="422"/>
      <c r="BI637" s="423">
        <f t="shared" si="21"/>
        <v>24</v>
      </c>
      <c r="BJ637" s="422"/>
      <c r="BK637" s="422"/>
      <c r="BL637" s="422"/>
      <c r="BM637" s="422"/>
      <c r="BN637" s="422"/>
      <c r="BO637" s="528">
        <v>2.2400000000000002</v>
      </c>
      <c r="BP637" s="423">
        <f t="shared" si="22"/>
        <v>24</v>
      </c>
      <c r="BQ637" s="422"/>
      <c r="BR637" s="422"/>
      <c r="BS637" s="422"/>
      <c r="BT637" s="422"/>
      <c r="BU637" s="422"/>
      <c r="BV637" s="422"/>
      <c r="BW637" s="422"/>
      <c r="BX637" s="422"/>
      <c r="BY637" s="422"/>
      <c r="BZ637" s="422"/>
      <c r="CA637" s="422"/>
      <c r="CB637" s="422"/>
      <c r="CC637" s="422"/>
      <c r="CD637" s="422"/>
      <c r="CE637" s="422"/>
      <c r="CF637" s="422"/>
      <c r="CG637" s="547"/>
    </row>
    <row r="638" spans="1:85" ht="16.5" customHeight="1">
      <c r="A638" s="81">
        <v>634</v>
      </c>
      <c r="B638" s="86" t="s">
        <v>2050</v>
      </c>
      <c r="C638" s="88" t="s">
        <v>28</v>
      </c>
      <c r="D638" s="86" t="s">
        <v>2233</v>
      </c>
      <c r="E638" s="86" t="s">
        <v>1784</v>
      </c>
      <c r="F638" s="106" t="s">
        <v>727</v>
      </c>
      <c r="G638" s="104" t="s">
        <v>2051</v>
      </c>
      <c r="H638" s="104"/>
      <c r="I638" s="390" t="s">
        <v>2353</v>
      </c>
      <c r="J638" s="390"/>
      <c r="K638" s="88" t="s">
        <v>5123</v>
      </c>
      <c r="L638" s="522">
        <v>2</v>
      </c>
      <c r="M638" s="367">
        <v>1</v>
      </c>
      <c r="N638" s="367">
        <v>1</v>
      </c>
      <c r="O638" s="523">
        <v>9</v>
      </c>
      <c r="P638" s="523">
        <v>0</v>
      </c>
      <c r="Q638" s="523">
        <v>0</v>
      </c>
      <c r="R638" s="523">
        <v>4</v>
      </c>
      <c r="S638" s="523">
        <v>0</v>
      </c>
      <c r="T638" s="523">
        <v>0</v>
      </c>
      <c r="U638" s="524">
        <v>0</v>
      </c>
      <c r="V638" s="524">
        <v>0</v>
      </c>
      <c r="W638" s="524">
        <v>0</v>
      </c>
      <c r="X638" s="524">
        <v>0</v>
      </c>
      <c r="Y638" s="524">
        <v>0</v>
      </c>
      <c r="Z638" s="524">
        <v>0</v>
      </c>
      <c r="AA638" s="524">
        <v>0</v>
      </c>
      <c r="AB638" s="524">
        <v>0</v>
      </c>
      <c r="AC638" s="524">
        <v>0</v>
      </c>
      <c r="AD638" s="524">
        <v>24</v>
      </c>
      <c r="AE638" s="524">
        <v>1</v>
      </c>
      <c r="AF638" s="524">
        <v>0</v>
      </c>
      <c r="AG638" s="524">
        <v>0</v>
      </c>
      <c r="AH638" s="524">
        <v>0</v>
      </c>
      <c r="AI638" s="524">
        <v>0</v>
      </c>
      <c r="AJ638" s="395">
        <v>1</v>
      </c>
      <c r="AK638" s="395">
        <v>0</v>
      </c>
      <c r="AL638" s="395">
        <v>2</v>
      </c>
      <c r="AM638" s="395">
        <v>2</v>
      </c>
      <c r="AN638" s="395">
        <v>2</v>
      </c>
      <c r="AO638" s="525">
        <v>0</v>
      </c>
      <c r="AP638" s="396">
        <v>3</v>
      </c>
      <c r="AQ638" s="526">
        <v>8</v>
      </c>
      <c r="AR638" s="527">
        <v>9</v>
      </c>
      <c r="AS638" s="527">
        <v>6</v>
      </c>
      <c r="AT638" s="527">
        <v>5</v>
      </c>
      <c r="AU638" s="527">
        <v>3</v>
      </c>
      <c r="AV638" s="395">
        <v>2</v>
      </c>
      <c r="AW638" s="395">
        <v>2</v>
      </c>
      <c r="AX638" s="395">
        <v>11</v>
      </c>
      <c r="AY638" s="395">
        <v>3</v>
      </c>
      <c r="AZ638" s="395">
        <v>0</v>
      </c>
      <c r="BA638" s="422"/>
      <c r="BB638" s="422"/>
      <c r="BC638" s="422"/>
      <c r="BD638" s="422"/>
      <c r="BE638" s="422"/>
      <c r="BF638" s="422"/>
      <c r="BG638" s="422"/>
      <c r="BH638" s="422"/>
      <c r="BI638" s="423">
        <f t="shared" si="21"/>
        <v>6</v>
      </c>
      <c r="BJ638" s="422"/>
      <c r="BK638" s="422"/>
      <c r="BL638" s="422"/>
      <c r="BM638" s="422"/>
      <c r="BN638" s="422"/>
      <c r="BO638" s="528">
        <v>2.5659999999999998</v>
      </c>
      <c r="BP638" s="423">
        <f t="shared" si="22"/>
        <v>6</v>
      </c>
      <c r="BQ638" s="422"/>
      <c r="BR638" s="422"/>
      <c r="BS638" s="422"/>
      <c r="BT638" s="422"/>
      <c r="BU638" s="422"/>
      <c r="BV638" s="422"/>
      <c r="BW638" s="422"/>
      <c r="BX638" s="422"/>
      <c r="BY638" s="422"/>
      <c r="BZ638" s="422"/>
      <c r="CA638" s="422"/>
      <c r="CB638" s="422"/>
      <c r="CC638" s="422"/>
      <c r="CD638" s="422"/>
      <c r="CE638" s="422"/>
      <c r="CF638" s="422"/>
      <c r="CG638" s="547"/>
    </row>
    <row r="639" spans="1:85" ht="16.5" customHeight="1">
      <c r="A639" s="80">
        <v>635</v>
      </c>
      <c r="B639" s="86" t="s">
        <v>2052</v>
      </c>
      <c r="C639" s="88" t="s">
        <v>28</v>
      </c>
      <c r="D639" s="86" t="s">
        <v>2233</v>
      </c>
      <c r="E639" s="86" t="s">
        <v>1784</v>
      </c>
      <c r="F639" s="105" t="s">
        <v>730</v>
      </c>
      <c r="G639" s="104" t="s">
        <v>2053</v>
      </c>
      <c r="H639" s="104"/>
      <c r="I639" s="390" t="s">
        <v>26</v>
      </c>
      <c r="J639" s="390" t="s">
        <v>35</v>
      </c>
      <c r="K639" s="88" t="s">
        <v>5123</v>
      </c>
      <c r="L639" s="522">
        <v>3</v>
      </c>
      <c r="M639" s="367">
        <v>1</v>
      </c>
      <c r="N639" s="367">
        <v>1</v>
      </c>
      <c r="O639" s="523">
        <v>15</v>
      </c>
      <c r="P639" s="523">
        <v>0</v>
      </c>
      <c r="Q639" s="523">
        <v>1</v>
      </c>
      <c r="R639" s="523">
        <v>0</v>
      </c>
      <c r="S639" s="523">
        <v>0</v>
      </c>
      <c r="T639" s="523">
        <v>0</v>
      </c>
      <c r="U639" s="524">
        <v>2</v>
      </c>
      <c r="V639" s="524">
        <v>0</v>
      </c>
      <c r="W639" s="524">
        <v>0</v>
      </c>
      <c r="X639" s="524">
        <v>2</v>
      </c>
      <c r="Y639" s="524">
        <v>0</v>
      </c>
      <c r="Z639" s="524">
        <v>0</v>
      </c>
      <c r="AA639" s="524">
        <v>2</v>
      </c>
      <c r="AB639" s="524">
        <v>2</v>
      </c>
      <c r="AC639" s="524">
        <v>0</v>
      </c>
      <c r="AD639" s="524">
        <v>2</v>
      </c>
      <c r="AE639" s="524">
        <v>0</v>
      </c>
      <c r="AF639" s="524">
        <v>0</v>
      </c>
      <c r="AG639" s="524">
        <v>0</v>
      </c>
      <c r="AH639" s="524">
        <v>0</v>
      </c>
      <c r="AI639" s="524">
        <v>0</v>
      </c>
      <c r="AJ639" s="395">
        <v>1</v>
      </c>
      <c r="AK639" s="395">
        <v>0</v>
      </c>
      <c r="AL639" s="395">
        <v>10</v>
      </c>
      <c r="AM639" s="395">
        <v>10</v>
      </c>
      <c r="AN639" s="395">
        <v>0</v>
      </c>
      <c r="AO639" s="525">
        <v>0</v>
      </c>
      <c r="AP639" s="396">
        <v>0</v>
      </c>
      <c r="AQ639" s="526">
        <v>41</v>
      </c>
      <c r="AR639" s="527">
        <v>41</v>
      </c>
      <c r="AS639" s="527">
        <v>41</v>
      </c>
      <c r="AT639" s="527">
        <v>0</v>
      </c>
      <c r="AU639" s="527">
        <v>7</v>
      </c>
      <c r="AV639" s="395">
        <v>0</v>
      </c>
      <c r="AW639" s="395">
        <v>11</v>
      </c>
      <c r="AX639" s="395">
        <v>41</v>
      </c>
      <c r="AY639" s="395">
        <v>2</v>
      </c>
      <c r="AZ639" s="395">
        <v>0</v>
      </c>
      <c r="BA639" s="422"/>
      <c r="BB639" s="422"/>
      <c r="BC639" s="422"/>
      <c r="BD639" s="422"/>
      <c r="BE639" s="422"/>
      <c r="BF639" s="422"/>
      <c r="BG639" s="422"/>
      <c r="BH639" s="422"/>
      <c r="BI639" s="423">
        <f t="shared" si="21"/>
        <v>41</v>
      </c>
      <c r="BJ639" s="422"/>
      <c r="BK639" s="422"/>
      <c r="BL639" s="422"/>
      <c r="BM639" s="422"/>
      <c r="BN639" s="422"/>
      <c r="BO639" s="528">
        <v>0.33600000000000002</v>
      </c>
      <c r="BP639" s="423">
        <f t="shared" si="22"/>
        <v>41</v>
      </c>
      <c r="BQ639" s="422"/>
      <c r="BR639" s="422"/>
      <c r="BS639" s="422"/>
      <c r="BT639" s="422"/>
      <c r="BU639" s="422"/>
      <c r="BV639" s="422"/>
      <c r="BW639" s="422"/>
      <c r="BX639" s="422"/>
      <c r="BY639" s="422"/>
      <c r="BZ639" s="422"/>
      <c r="CA639" s="422"/>
      <c r="CB639" s="422"/>
      <c r="CC639" s="422"/>
      <c r="CD639" s="422"/>
      <c r="CE639" s="422"/>
      <c r="CF639" s="422"/>
      <c r="CG639" s="547"/>
    </row>
    <row r="640" spans="1:85" ht="16.5" customHeight="1">
      <c r="A640" s="80">
        <v>636</v>
      </c>
      <c r="B640" s="86" t="s">
        <v>2054</v>
      </c>
      <c r="C640" s="88" t="s">
        <v>28</v>
      </c>
      <c r="D640" s="86" t="s">
        <v>2233</v>
      </c>
      <c r="E640" s="86" t="s">
        <v>1784</v>
      </c>
      <c r="F640" s="106" t="s">
        <v>727</v>
      </c>
      <c r="G640" s="104" t="s">
        <v>2055</v>
      </c>
      <c r="H640" s="104"/>
      <c r="I640" s="390" t="s">
        <v>2353</v>
      </c>
      <c r="J640" s="391" t="s">
        <v>35</v>
      </c>
      <c r="K640" s="88" t="s">
        <v>5123</v>
      </c>
      <c r="L640" s="522">
        <v>3</v>
      </c>
      <c r="M640" s="367">
        <v>1</v>
      </c>
      <c r="N640" s="367">
        <v>1</v>
      </c>
      <c r="O640" s="523">
        <v>14</v>
      </c>
      <c r="P640" s="523">
        <v>5</v>
      </c>
      <c r="Q640" s="523">
        <v>1</v>
      </c>
      <c r="R640" s="523">
        <v>0</v>
      </c>
      <c r="S640" s="523">
        <v>0</v>
      </c>
      <c r="T640" s="523">
        <v>0</v>
      </c>
      <c r="U640" s="524">
        <v>1</v>
      </c>
      <c r="V640" s="524">
        <v>0</v>
      </c>
      <c r="W640" s="524">
        <v>0</v>
      </c>
      <c r="X640" s="524">
        <v>1</v>
      </c>
      <c r="Y640" s="524">
        <v>0</v>
      </c>
      <c r="Z640" s="524">
        <v>0</v>
      </c>
      <c r="AA640" s="524">
        <v>5</v>
      </c>
      <c r="AB640" s="524">
        <v>2</v>
      </c>
      <c r="AC640" s="524">
        <v>0</v>
      </c>
      <c r="AD640" s="524">
        <v>10</v>
      </c>
      <c r="AE640" s="524">
        <v>8</v>
      </c>
      <c r="AF640" s="524">
        <v>0</v>
      </c>
      <c r="AG640" s="524">
        <v>1</v>
      </c>
      <c r="AH640" s="524">
        <v>0</v>
      </c>
      <c r="AI640" s="524">
        <v>0</v>
      </c>
      <c r="AJ640" s="395">
        <v>1</v>
      </c>
      <c r="AK640" s="395">
        <v>0</v>
      </c>
      <c r="AL640" s="395">
        <v>14</v>
      </c>
      <c r="AM640" s="395">
        <v>14</v>
      </c>
      <c r="AN640" s="395">
        <v>0</v>
      </c>
      <c r="AO640" s="525">
        <v>0</v>
      </c>
      <c r="AP640" s="396">
        <v>0</v>
      </c>
      <c r="AQ640" s="526">
        <v>89</v>
      </c>
      <c r="AR640" s="527">
        <v>89</v>
      </c>
      <c r="AS640" s="527">
        <v>89</v>
      </c>
      <c r="AT640" s="527">
        <v>0</v>
      </c>
      <c r="AU640" s="527">
        <v>11</v>
      </c>
      <c r="AV640" s="395">
        <v>0</v>
      </c>
      <c r="AW640" s="395">
        <v>15</v>
      </c>
      <c r="AX640" s="395">
        <v>71</v>
      </c>
      <c r="AY640" s="395">
        <v>2</v>
      </c>
      <c r="AZ640" s="395">
        <v>0</v>
      </c>
      <c r="BA640" s="422"/>
      <c r="BB640" s="422"/>
      <c r="BC640" s="422"/>
      <c r="BD640" s="422"/>
      <c r="BE640" s="422"/>
      <c r="BF640" s="422"/>
      <c r="BG640" s="422"/>
      <c r="BH640" s="422"/>
      <c r="BI640" s="423">
        <f t="shared" si="21"/>
        <v>89</v>
      </c>
      <c r="BJ640" s="422"/>
      <c r="BK640" s="422"/>
      <c r="BL640" s="422"/>
      <c r="BM640" s="422"/>
      <c r="BN640" s="422"/>
      <c r="BO640" s="528">
        <v>1.599</v>
      </c>
      <c r="BP640" s="423">
        <f t="shared" si="22"/>
        <v>89</v>
      </c>
      <c r="BQ640" s="422"/>
      <c r="BR640" s="422"/>
      <c r="BS640" s="422"/>
      <c r="BT640" s="422"/>
      <c r="BU640" s="422"/>
      <c r="BV640" s="422"/>
      <c r="BW640" s="422"/>
      <c r="BX640" s="422"/>
      <c r="BY640" s="422"/>
      <c r="BZ640" s="422"/>
      <c r="CA640" s="422"/>
      <c r="CB640" s="422"/>
      <c r="CC640" s="422"/>
      <c r="CD640" s="422"/>
      <c r="CE640" s="422"/>
      <c r="CF640" s="422"/>
      <c r="CG640" s="547"/>
    </row>
    <row r="641" spans="1:85" ht="16.5" customHeight="1">
      <c r="A641" s="81">
        <v>637</v>
      </c>
      <c r="B641" s="86" t="s">
        <v>2056</v>
      </c>
      <c r="C641" s="88" t="s">
        <v>28</v>
      </c>
      <c r="D641" s="86" t="s">
        <v>2233</v>
      </c>
      <c r="E641" s="86" t="s">
        <v>2057</v>
      </c>
      <c r="F641" s="106" t="s">
        <v>727</v>
      </c>
      <c r="G641" s="104" t="s">
        <v>2058</v>
      </c>
      <c r="H641" s="104"/>
      <c r="I641" s="390" t="s">
        <v>2353</v>
      </c>
      <c r="J641" s="390"/>
      <c r="K641" s="88" t="s">
        <v>5123</v>
      </c>
      <c r="L641" s="522">
        <v>2</v>
      </c>
      <c r="M641" s="367">
        <v>1</v>
      </c>
      <c r="N641" s="367">
        <v>1</v>
      </c>
      <c r="O641" s="523">
        <v>3</v>
      </c>
      <c r="P641" s="523">
        <v>0</v>
      </c>
      <c r="Q641" s="523">
        <v>1</v>
      </c>
      <c r="R641" s="523">
        <v>1</v>
      </c>
      <c r="S641" s="523">
        <v>0</v>
      </c>
      <c r="T641" s="523">
        <v>0</v>
      </c>
      <c r="U641" s="524">
        <v>0</v>
      </c>
      <c r="V641" s="524">
        <v>0</v>
      </c>
      <c r="W641" s="524">
        <v>0</v>
      </c>
      <c r="X641" s="524">
        <v>0</v>
      </c>
      <c r="Y641" s="524">
        <v>0</v>
      </c>
      <c r="Z641" s="524">
        <v>0</v>
      </c>
      <c r="AA641" s="524">
        <v>0</v>
      </c>
      <c r="AB641" s="524">
        <v>0</v>
      </c>
      <c r="AC641" s="524">
        <v>0</v>
      </c>
      <c r="AD641" s="524">
        <v>7</v>
      </c>
      <c r="AE641" s="524">
        <v>1</v>
      </c>
      <c r="AF641" s="524">
        <v>0</v>
      </c>
      <c r="AG641" s="524">
        <v>0</v>
      </c>
      <c r="AH641" s="524">
        <v>0</v>
      </c>
      <c r="AI641" s="524">
        <v>0</v>
      </c>
      <c r="AJ641" s="395">
        <v>1</v>
      </c>
      <c r="AK641" s="395">
        <v>0</v>
      </c>
      <c r="AL641" s="395">
        <v>3</v>
      </c>
      <c r="AM641" s="395">
        <v>3</v>
      </c>
      <c r="AN641" s="395">
        <v>0</v>
      </c>
      <c r="AO641" s="525">
        <v>0</v>
      </c>
      <c r="AP641" s="396">
        <v>0</v>
      </c>
      <c r="AQ641" s="526">
        <v>10</v>
      </c>
      <c r="AR641" s="527">
        <v>11</v>
      </c>
      <c r="AS641" s="527">
        <v>10</v>
      </c>
      <c r="AT641" s="527">
        <v>0</v>
      </c>
      <c r="AU641" s="527">
        <v>6</v>
      </c>
      <c r="AV641" s="395">
        <v>0</v>
      </c>
      <c r="AW641" s="395">
        <v>5</v>
      </c>
      <c r="AX641" s="395">
        <v>10</v>
      </c>
      <c r="AY641" s="395">
        <v>2</v>
      </c>
      <c r="AZ641" s="395">
        <v>0</v>
      </c>
      <c r="BA641" s="422"/>
      <c r="BB641" s="422"/>
      <c r="BC641" s="422"/>
      <c r="BD641" s="422"/>
      <c r="BE641" s="422"/>
      <c r="BF641" s="422"/>
      <c r="BG641" s="422"/>
      <c r="BH641" s="422"/>
      <c r="BI641" s="423">
        <f t="shared" si="21"/>
        <v>10</v>
      </c>
      <c r="BJ641" s="422"/>
      <c r="BK641" s="422"/>
      <c r="BL641" s="422"/>
      <c r="BM641" s="422"/>
      <c r="BN641" s="422"/>
      <c r="BO641" s="528">
        <v>0.22</v>
      </c>
      <c r="BP641" s="423">
        <f t="shared" si="22"/>
        <v>10</v>
      </c>
      <c r="BQ641" s="422"/>
      <c r="BR641" s="422"/>
      <c r="BS641" s="422"/>
      <c r="BT641" s="422"/>
      <c r="BU641" s="422"/>
      <c r="BV641" s="422"/>
      <c r="BW641" s="422"/>
      <c r="BX641" s="422"/>
      <c r="BY641" s="422"/>
      <c r="BZ641" s="422"/>
      <c r="CA641" s="422"/>
      <c r="CB641" s="422"/>
      <c r="CC641" s="422"/>
      <c r="CD641" s="422"/>
      <c r="CE641" s="422"/>
      <c r="CF641" s="422"/>
      <c r="CG641" s="547"/>
    </row>
    <row r="642" spans="1:85" ht="16.5" customHeight="1">
      <c r="A642" s="80">
        <v>638</v>
      </c>
      <c r="B642" s="86" t="s">
        <v>2059</v>
      </c>
      <c r="C642" s="88" t="s">
        <v>28</v>
      </c>
      <c r="D642" s="86" t="s">
        <v>2233</v>
      </c>
      <c r="E642" s="86" t="s">
        <v>2057</v>
      </c>
      <c r="F642" s="106" t="s">
        <v>727</v>
      </c>
      <c r="G642" s="104" t="s">
        <v>2060</v>
      </c>
      <c r="H642" s="104"/>
      <c r="I642" s="390" t="s">
        <v>2353</v>
      </c>
      <c r="J642" s="390"/>
      <c r="K642" s="88" t="s">
        <v>5123</v>
      </c>
      <c r="L642" s="522">
        <v>2</v>
      </c>
      <c r="M642" s="367">
        <v>1</v>
      </c>
      <c r="N642" s="367">
        <v>1</v>
      </c>
      <c r="O642" s="523">
        <v>3</v>
      </c>
      <c r="P642" s="523">
        <v>0</v>
      </c>
      <c r="Q642" s="523">
        <v>1</v>
      </c>
      <c r="R642" s="523">
        <v>1</v>
      </c>
      <c r="S642" s="523">
        <v>0</v>
      </c>
      <c r="T642" s="523">
        <v>0</v>
      </c>
      <c r="U642" s="524">
        <v>0</v>
      </c>
      <c r="V642" s="524">
        <v>0</v>
      </c>
      <c r="W642" s="524">
        <v>0</v>
      </c>
      <c r="X642" s="524">
        <v>0</v>
      </c>
      <c r="Y642" s="524">
        <v>0</v>
      </c>
      <c r="Z642" s="524">
        <v>0</v>
      </c>
      <c r="AA642" s="524">
        <v>0</v>
      </c>
      <c r="AB642" s="524">
        <v>0</v>
      </c>
      <c r="AC642" s="524">
        <v>0</v>
      </c>
      <c r="AD642" s="524">
        <v>4</v>
      </c>
      <c r="AE642" s="524">
        <v>0</v>
      </c>
      <c r="AF642" s="524">
        <v>0</v>
      </c>
      <c r="AG642" s="524">
        <v>0</v>
      </c>
      <c r="AH642" s="524">
        <v>0</v>
      </c>
      <c r="AI642" s="524">
        <v>0</v>
      </c>
      <c r="AJ642" s="395">
        <v>1</v>
      </c>
      <c r="AK642" s="395">
        <v>0</v>
      </c>
      <c r="AL642" s="395">
        <v>4</v>
      </c>
      <c r="AM642" s="395">
        <v>4</v>
      </c>
      <c r="AN642" s="395">
        <v>0</v>
      </c>
      <c r="AO642" s="525">
        <v>0</v>
      </c>
      <c r="AP642" s="396">
        <v>0</v>
      </c>
      <c r="AQ642" s="526">
        <v>7</v>
      </c>
      <c r="AR642" s="527">
        <v>7</v>
      </c>
      <c r="AS642" s="527">
        <v>7</v>
      </c>
      <c r="AT642" s="527">
        <v>0</v>
      </c>
      <c r="AU642" s="527">
        <v>3</v>
      </c>
      <c r="AV642" s="395">
        <v>0</v>
      </c>
      <c r="AW642" s="395">
        <v>6</v>
      </c>
      <c r="AX642" s="395">
        <v>7</v>
      </c>
      <c r="AY642" s="395">
        <v>2</v>
      </c>
      <c r="AZ642" s="395">
        <v>0</v>
      </c>
      <c r="BA642" s="422"/>
      <c r="BB642" s="422"/>
      <c r="BC642" s="422"/>
      <c r="BD642" s="422"/>
      <c r="BE642" s="422"/>
      <c r="BF642" s="422"/>
      <c r="BG642" s="422"/>
      <c r="BH642" s="422"/>
      <c r="BI642" s="423">
        <f t="shared" si="21"/>
        <v>7</v>
      </c>
      <c r="BJ642" s="422"/>
      <c r="BK642" s="422"/>
      <c r="BL642" s="422"/>
      <c r="BM642" s="422"/>
      <c r="BN642" s="422"/>
      <c r="BO642" s="528">
        <v>0.46</v>
      </c>
      <c r="BP642" s="423">
        <f t="shared" si="22"/>
        <v>7</v>
      </c>
      <c r="BQ642" s="422"/>
      <c r="BR642" s="422"/>
      <c r="BS642" s="422"/>
      <c r="BT642" s="422"/>
      <c r="BU642" s="422"/>
      <c r="BV642" s="422"/>
      <c r="BW642" s="422"/>
      <c r="BX642" s="422"/>
      <c r="BY642" s="422"/>
      <c r="BZ642" s="422"/>
      <c r="CA642" s="422"/>
      <c r="CB642" s="422"/>
      <c r="CC642" s="422"/>
      <c r="CD642" s="422"/>
      <c r="CE642" s="422"/>
      <c r="CF642" s="422"/>
      <c r="CG642" s="547"/>
    </row>
    <row r="643" spans="1:85" ht="16.5" customHeight="1">
      <c r="A643" s="80">
        <v>639</v>
      </c>
      <c r="B643" s="86" t="s">
        <v>2061</v>
      </c>
      <c r="C643" s="88" t="s">
        <v>28</v>
      </c>
      <c r="D643" s="86" t="s">
        <v>2233</v>
      </c>
      <c r="E643" s="86" t="s">
        <v>2057</v>
      </c>
      <c r="F643" s="105" t="s">
        <v>730</v>
      </c>
      <c r="G643" s="104" t="s">
        <v>2062</v>
      </c>
      <c r="H643" s="104"/>
      <c r="I643" s="390" t="s">
        <v>2353</v>
      </c>
      <c r="J643" s="390"/>
      <c r="K643" s="88" t="s">
        <v>5123</v>
      </c>
      <c r="L643" s="522">
        <v>2</v>
      </c>
      <c r="M643" s="367">
        <v>1</v>
      </c>
      <c r="N643" s="367">
        <v>1</v>
      </c>
      <c r="O643" s="523">
        <v>3</v>
      </c>
      <c r="P643" s="523">
        <v>3</v>
      </c>
      <c r="Q643" s="523">
        <v>1</v>
      </c>
      <c r="R643" s="523">
        <v>0</v>
      </c>
      <c r="S643" s="523">
        <v>0</v>
      </c>
      <c r="T643" s="523">
        <v>0</v>
      </c>
      <c r="U643" s="524">
        <v>0</v>
      </c>
      <c r="V643" s="524">
        <v>0</v>
      </c>
      <c r="W643" s="524">
        <v>0</v>
      </c>
      <c r="X643" s="524">
        <v>0</v>
      </c>
      <c r="Y643" s="524">
        <v>0</v>
      </c>
      <c r="Z643" s="524">
        <v>0</v>
      </c>
      <c r="AA643" s="524">
        <v>0</v>
      </c>
      <c r="AB643" s="524">
        <v>0</v>
      </c>
      <c r="AC643" s="524">
        <v>0</v>
      </c>
      <c r="AD643" s="524">
        <v>6</v>
      </c>
      <c r="AE643" s="524">
        <v>6</v>
      </c>
      <c r="AF643" s="524">
        <v>0</v>
      </c>
      <c r="AG643" s="524">
        <v>0</v>
      </c>
      <c r="AH643" s="524">
        <v>0</v>
      </c>
      <c r="AI643" s="524">
        <v>0</v>
      </c>
      <c r="AJ643" s="395">
        <v>1</v>
      </c>
      <c r="AK643" s="395">
        <v>0</v>
      </c>
      <c r="AL643" s="395">
        <v>3</v>
      </c>
      <c r="AM643" s="395">
        <v>3</v>
      </c>
      <c r="AN643" s="395">
        <v>0</v>
      </c>
      <c r="AO643" s="525">
        <v>0</v>
      </c>
      <c r="AP643" s="396">
        <v>0</v>
      </c>
      <c r="AQ643" s="526">
        <v>10</v>
      </c>
      <c r="AR643" s="527">
        <v>10</v>
      </c>
      <c r="AS643" s="527">
        <v>10</v>
      </c>
      <c r="AT643" s="527">
        <v>0</v>
      </c>
      <c r="AU643" s="527">
        <v>4</v>
      </c>
      <c r="AV643" s="395">
        <v>1</v>
      </c>
      <c r="AW643" s="395">
        <v>4</v>
      </c>
      <c r="AX643" s="395">
        <v>10</v>
      </c>
      <c r="AY643" s="395">
        <v>2</v>
      </c>
      <c r="AZ643" s="395">
        <v>0</v>
      </c>
      <c r="BA643" s="422"/>
      <c r="BB643" s="422"/>
      <c r="BC643" s="422"/>
      <c r="BD643" s="422"/>
      <c r="BE643" s="422"/>
      <c r="BF643" s="422"/>
      <c r="BG643" s="422"/>
      <c r="BH643" s="422"/>
      <c r="BI643" s="423">
        <f t="shared" si="21"/>
        <v>10</v>
      </c>
      <c r="BJ643" s="422"/>
      <c r="BK643" s="422"/>
      <c r="BL643" s="422"/>
      <c r="BM643" s="422"/>
      <c r="BN643" s="422"/>
      <c r="BO643" s="528">
        <v>0</v>
      </c>
      <c r="BP643" s="423">
        <f t="shared" si="22"/>
        <v>10</v>
      </c>
      <c r="BQ643" s="422"/>
      <c r="BR643" s="422"/>
      <c r="BS643" s="422"/>
      <c r="BT643" s="422"/>
      <c r="BU643" s="422"/>
      <c r="BV643" s="422"/>
      <c r="BW643" s="422"/>
      <c r="BX643" s="422"/>
      <c r="BY643" s="422"/>
      <c r="BZ643" s="422"/>
      <c r="CA643" s="422"/>
      <c r="CB643" s="422"/>
      <c r="CC643" s="422"/>
      <c r="CD643" s="422"/>
      <c r="CE643" s="422"/>
      <c r="CF643" s="422"/>
      <c r="CG643" s="547"/>
    </row>
    <row r="644" spans="1:85" ht="16.5" customHeight="1">
      <c r="A644" s="81">
        <v>640</v>
      </c>
      <c r="B644" s="86" t="s">
        <v>2063</v>
      </c>
      <c r="C644" s="88" t="s">
        <v>28</v>
      </c>
      <c r="D644" s="86" t="s">
        <v>2233</v>
      </c>
      <c r="E644" s="86" t="s">
        <v>2057</v>
      </c>
      <c r="F644" s="106" t="s">
        <v>727</v>
      </c>
      <c r="G644" s="104" t="s">
        <v>2064</v>
      </c>
      <c r="H644" s="104"/>
      <c r="I644" s="390" t="s">
        <v>2353</v>
      </c>
      <c r="J644" s="390"/>
      <c r="K644" s="88" t="s">
        <v>5123</v>
      </c>
      <c r="L644" s="522">
        <v>2</v>
      </c>
      <c r="M644" s="367">
        <v>1</v>
      </c>
      <c r="N644" s="367">
        <v>1</v>
      </c>
      <c r="O644" s="523">
        <v>3</v>
      </c>
      <c r="P644" s="523">
        <v>0</v>
      </c>
      <c r="Q644" s="523">
        <v>1</v>
      </c>
      <c r="R644" s="523">
        <v>0</v>
      </c>
      <c r="S644" s="523">
        <v>0</v>
      </c>
      <c r="T644" s="523">
        <v>0</v>
      </c>
      <c r="U644" s="524">
        <v>0</v>
      </c>
      <c r="V644" s="524">
        <v>0</v>
      </c>
      <c r="W644" s="524">
        <v>0</v>
      </c>
      <c r="X644" s="524">
        <v>0</v>
      </c>
      <c r="Y644" s="524">
        <v>0</v>
      </c>
      <c r="Z644" s="524">
        <v>0</v>
      </c>
      <c r="AA644" s="524">
        <v>0</v>
      </c>
      <c r="AB644" s="524">
        <v>0</v>
      </c>
      <c r="AC644" s="524">
        <v>0</v>
      </c>
      <c r="AD644" s="524">
        <v>7</v>
      </c>
      <c r="AE644" s="524">
        <v>1</v>
      </c>
      <c r="AF644" s="524">
        <v>0</v>
      </c>
      <c r="AG644" s="524">
        <v>0</v>
      </c>
      <c r="AH644" s="524">
        <v>0</v>
      </c>
      <c r="AI644" s="524">
        <v>0</v>
      </c>
      <c r="AJ644" s="395">
        <v>1</v>
      </c>
      <c r="AK644" s="395">
        <v>0</v>
      </c>
      <c r="AL644" s="395">
        <v>3</v>
      </c>
      <c r="AM644" s="395">
        <v>3</v>
      </c>
      <c r="AN644" s="395">
        <v>0</v>
      </c>
      <c r="AO644" s="525">
        <v>0</v>
      </c>
      <c r="AP644" s="396">
        <v>0</v>
      </c>
      <c r="AQ644" s="526">
        <v>13</v>
      </c>
      <c r="AR644" s="527">
        <v>13</v>
      </c>
      <c r="AS644" s="527">
        <v>13</v>
      </c>
      <c r="AT644" s="527">
        <v>0</v>
      </c>
      <c r="AU644" s="527">
        <v>5</v>
      </c>
      <c r="AV644" s="395">
        <v>0</v>
      </c>
      <c r="AW644" s="395">
        <v>5</v>
      </c>
      <c r="AX644" s="395">
        <v>12</v>
      </c>
      <c r="AY644" s="395">
        <v>2</v>
      </c>
      <c r="AZ644" s="395">
        <v>0</v>
      </c>
      <c r="BA644" s="422"/>
      <c r="BB644" s="422"/>
      <c r="BC644" s="422"/>
      <c r="BD644" s="422"/>
      <c r="BE644" s="422"/>
      <c r="BF644" s="422"/>
      <c r="BG644" s="422"/>
      <c r="BH644" s="422"/>
      <c r="BI644" s="423">
        <f t="shared" si="21"/>
        <v>13</v>
      </c>
      <c r="BJ644" s="422"/>
      <c r="BK644" s="422"/>
      <c r="BL644" s="422"/>
      <c r="BM644" s="422"/>
      <c r="BN644" s="422"/>
      <c r="BO644" s="528">
        <v>0.83</v>
      </c>
      <c r="BP644" s="423">
        <f t="shared" si="22"/>
        <v>13</v>
      </c>
      <c r="BQ644" s="422"/>
      <c r="BR644" s="422"/>
      <c r="BS644" s="422"/>
      <c r="BT644" s="422"/>
      <c r="BU644" s="422"/>
      <c r="BV644" s="422"/>
      <c r="BW644" s="422"/>
      <c r="BX644" s="422"/>
      <c r="BY644" s="422"/>
      <c r="BZ644" s="422"/>
      <c r="CA644" s="422"/>
      <c r="CB644" s="422"/>
      <c r="CC644" s="422"/>
      <c r="CD644" s="422"/>
      <c r="CE644" s="422"/>
      <c r="CF644" s="422"/>
      <c r="CG644" s="547"/>
    </row>
    <row r="645" spans="1:85" ht="16.5" customHeight="1">
      <c r="A645" s="80">
        <v>641</v>
      </c>
      <c r="B645" s="86" t="s">
        <v>2065</v>
      </c>
      <c r="C645" s="88" t="s">
        <v>28</v>
      </c>
      <c r="D645" s="86" t="s">
        <v>2233</v>
      </c>
      <c r="E645" s="86" t="s">
        <v>2057</v>
      </c>
      <c r="F645" s="106" t="s">
        <v>727</v>
      </c>
      <c r="G645" s="104" t="s">
        <v>2066</v>
      </c>
      <c r="H645" s="104"/>
      <c r="I645" s="390" t="s">
        <v>2353</v>
      </c>
      <c r="J645" s="390"/>
      <c r="K645" s="88" t="s">
        <v>5123</v>
      </c>
      <c r="L645" s="522">
        <v>2</v>
      </c>
      <c r="M645" s="367">
        <v>1</v>
      </c>
      <c r="N645" s="367">
        <v>1</v>
      </c>
      <c r="O645" s="523">
        <v>2</v>
      </c>
      <c r="P645" s="523">
        <v>1</v>
      </c>
      <c r="Q645" s="523">
        <v>1</v>
      </c>
      <c r="R645" s="523">
        <v>0</v>
      </c>
      <c r="S645" s="523">
        <v>0</v>
      </c>
      <c r="T645" s="523">
        <v>0</v>
      </c>
      <c r="U645" s="524">
        <v>0</v>
      </c>
      <c r="V645" s="524">
        <v>0</v>
      </c>
      <c r="W645" s="524">
        <v>0</v>
      </c>
      <c r="X645" s="524">
        <v>0</v>
      </c>
      <c r="Y645" s="524">
        <v>0</v>
      </c>
      <c r="Z645" s="524">
        <v>0</v>
      </c>
      <c r="AA645" s="524">
        <v>0</v>
      </c>
      <c r="AB645" s="524">
        <v>0</v>
      </c>
      <c r="AC645" s="524">
        <v>0</v>
      </c>
      <c r="AD645" s="524">
        <v>5</v>
      </c>
      <c r="AE645" s="524">
        <v>1</v>
      </c>
      <c r="AF645" s="524">
        <v>0</v>
      </c>
      <c r="AG645" s="524">
        <v>0</v>
      </c>
      <c r="AH645" s="524">
        <v>0</v>
      </c>
      <c r="AI645" s="524">
        <v>0</v>
      </c>
      <c r="AJ645" s="395">
        <v>1</v>
      </c>
      <c r="AK645" s="395">
        <v>0</v>
      </c>
      <c r="AL645" s="395">
        <v>2</v>
      </c>
      <c r="AM645" s="395">
        <v>2</v>
      </c>
      <c r="AN645" s="395">
        <v>0</v>
      </c>
      <c r="AO645" s="525">
        <v>0</v>
      </c>
      <c r="AP645" s="396">
        <v>0</v>
      </c>
      <c r="AQ645" s="526">
        <v>6</v>
      </c>
      <c r="AR645" s="527">
        <v>8</v>
      </c>
      <c r="AS645" s="527">
        <v>6</v>
      </c>
      <c r="AT645" s="527">
        <v>0</v>
      </c>
      <c r="AU645" s="527">
        <v>4</v>
      </c>
      <c r="AV645" s="395">
        <v>1</v>
      </c>
      <c r="AW645" s="395">
        <v>3</v>
      </c>
      <c r="AX645" s="395">
        <v>6</v>
      </c>
      <c r="AY645" s="395">
        <v>2</v>
      </c>
      <c r="AZ645" s="395">
        <v>0</v>
      </c>
      <c r="BA645" s="422"/>
      <c r="BB645" s="422"/>
      <c r="BC645" s="422"/>
      <c r="BD645" s="422"/>
      <c r="BE645" s="422"/>
      <c r="BF645" s="422"/>
      <c r="BG645" s="422"/>
      <c r="BH645" s="422"/>
      <c r="BI645" s="423">
        <f t="shared" si="21"/>
        <v>6</v>
      </c>
      <c r="BJ645" s="422"/>
      <c r="BK645" s="422"/>
      <c r="BL645" s="422"/>
      <c r="BM645" s="422"/>
      <c r="BN645" s="422"/>
      <c r="BO645" s="528">
        <v>0.21</v>
      </c>
      <c r="BP645" s="423">
        <f t="shared" si="22"/>
        <v>6</v>
      </c>
      <c r="BQ645" s="422"/>
      <c r="BR645" s="422"/>
      <c r="BS645" s="422"/>
      <c r="BT645" s="422"/>
      <c r="BU645" s="422"/>
      <c r="BV645" s="422"/>
      <c r="BW645" s="422"/>
      <c r="BX645" s="422"/>
      <c r="BY645" s="422"/>
      <c r="BZ645" s="422"/>
      <c r="CA645" s="422"/>
      <c r="CB645" s="422"/>
      <c r="CC645" s="422"/>
      <c r="CD645" s="422"/>
      <c r="CE645" s="422"/>
      <c r="CF645" s="422"/>
      <c r="CG645" s="547"/>
    </row>
    <row r="646" spans="1:85" ht="16.5" customHeight="1">
      <c r="A646" s="80">
        <v>642</v>
      </c>
      <c r="B646" s="86" t="s">
        <v>2067</v>
      </c>
      <c r="C646" s="88" t="s">
        <v>28</v>
      </c>
      <c r="D646" s="86" t="s">
        <v>2233</v>
      </c>
      <c r="E646" s="86" t="s">
        <v>2057</v>
      </c>
      <c r="F646" s="106" t="s">
        <v>727</v>
      </c>
      <c r="G646" s="104" t="s">
        <v>2068</v>
      </c>
      <c r="H646" s="104"/>
      <c r="I646" s="390" t="s">
        <v>2353</v>
      </c>
      <c r="J646" s="390"/>
      <c r="K646" s="88" t="s">
        <v>5123</v>
      </c>
      <c r="L646" s="522">
        <v>2</v>
      </c>
      <c r="M646" s="367">
        <v>1</v>
      </c>
      <c r="N646" s="367">
        <v>1</v>
      </c>
      <c r="O646" s="523">
        <v>2</v>
      </c>
      <c r="P646" s="523">
        <v>1</v>
      </c>
      <c r="Q646" s="523">
        <v>1</v>
      </c>
      <c r="R646" s="523">
        <v>0</v>
      </c>
      <c r="S646" s="523">
        <v>0</v>
      </c>
      <c r="T646" s="523">
        <v>0</v>
      </c>
      <c r="U646" s="524">
        <v>0</v>
      </c>
      <c r="V646" s="524">
        <v>0</v>
      </c>
      <c r="W646" s="524">
        <v>0</v>
      </c>
      <c r="X646" s="524">
        <v>0</v>
      </c>
      <c r="Y646" s="524">
        <v>0</v>
      </c>
      <c r="Z646" s="524">
        <v>0</v>
      </c>
      <c r="AA646" s="524">
        <v>6</v>
      </c>
      <c r="AB646" s="524">
        <v>2</v>
      </c>
      <c r="AC646" s="524">
        <v>0</v>
      </c>
      <c r="AD646" s="524">
        <v>0</v>
      </c>
      <c r="AE646" s="524">
        <v>0</v>
      </c>
      <c r="AF646" s="524">
        <v>0</v>
      </c>
      <c r="AG646" s="524">
        <v>0</v>
      </c>
      <c r="AH646" s="524">
        <v>0</v>
      </c>
      <c r="AI646" s="524">
        <v>0</v>
      </c>
      <c r="AJ646" s="395">
        <v>1</v>
      </c>
      <c r="AK646" s="395">
        <v>0</v>
      </c>
      <c r="AL646" s="395">
        <v>3</v>
      </c>
      <c r="AM646" s="395">
        <v>3</v>
      </c>
      <c r="AN646" s="395">
        <v>0</v>
      </c>
      <c r="AO646" s="525">
        <v>0</v>
      </c>
      <c r="AP646" s="396">
        <v>0</v>
      </c>
      <c r="AQ646" s="526">
        <v>12</v>
      </c>
      <c r="AR646" s="527">
        <v>12</v>
      </c>
      <c r="AS646" s="527">
        <v>12</v>
      </c>
      <c r="AT646" s="527">
        <v>0</v>
      </c>
      <c r="AU646" s="527">
        <v>7</v>
      </c>
      <c r="AV646" s="395">
        <v>1</v>
      </c>
      <c r="AW646" s="395">
        <v>4</v>
      </c>
      <c r="AX646" s="395">
        <v>14</v>
      </c>
      <c r="AY646" s="395">
        <v>2</v>
      </c>
      <c r="AZ646" s="395">
        <v>0</v>
      </c>
      <c r="BA646" s="422"/>
      <c r="BB646" s="422"/>
      <c r="BC646" s="422"/>
      <c r="BD646" s="422"/>
      <c r="BE646" s="422"/>
      <c r="BF646" s="422"/>
      <c r="BG646" s="422"/>
      <c r="BH646" s="422"/>
      <c r="BI646" s="423">
        <f t="shared" ref="BI646:BI709" si="23">AS646-BJ646</f>
        <v>12</v>
      </c>
      <c r="BJ646" s="422"/>
      <c r="BK646" s="422"/>
      <c r="BL646" s="422"/>
      <c r="BM646" s="422"/>
      <c r="BN646" s="422"/>
      <c r="BO646" s="528">
        <v>0</v>
      </c>
      <c r="BP646" s="423">
        <f t="shared" ref="BP646:BP709" si="24">AS646-BQ646</f>
        <v>12</v>
      </c>
      <c r="BQ646" s="422"/>
      <c r="BR646" s="422"/>
      <c r="BS646" s="422"/>
      <c r="BT646" s="422"/>
      <c r="BU646" s="422"/>
      <c r="BV646" s="422"/>
      <c r="BW646" s="422"/>
      <c r="BX646" s="422"/>
      <c r="BY646" s="422"/>
      <c r="BZ646" s="422"/>
      <c r="CA646" s="422"/>
      <c r="CB646" s="422"/>
      <c r="CC646" s="422"/>
      <c r="CD646" s="422"/>
      <c r="CE646" s="422"/>
      <c r="CF646" s="422"/>
      <c r="CG646" s="547"/>
    </row>
    <row r="647" spans="1:85" ht="16.5" customHeight="1">
      <c r="A647" s="81">
        <v>643</v>
      </c>
      <c r="B647" s="86" t="s">
        <v>2069</v>
      </c>
      <c r="C647" s="88" t="s">
        <v>28</v>
      </c>
      <c r="D647" s="86" t="s">
        <v>2233</v>
      </c>
      <c r="E647" s="86" t="s">
        <v>2057</v>
      </c>
      <c r="F647" s="106" t="s">
        <v>727</v>
      </c>
      <c r="G647" s="104" t="s">
        <v>2070</v>
      </c>
      <c r="H647" s="104"/>
      <c r="I647" s="390" t="s">
        <v>2353</v>
      </c>
      <c r="J647" s="390"/>
      <c r="K647" s="88" t="s">
        <v>5123</v>
      </c>
      <c r="L647" s="522">
        <v>2</v>
      </c>
      <c r="M647" s="367">
        <v>1</v>
      </c>
      <c r="N647" s="367">
        <v>1</v>
      </c>
      <c r="O647" s="523">
        <v>5</v>
      </c>
      <c r="P647" s="523">
        <v>1</v>
      </c>
      <c r="Q647" s="523">
        <v>1</v>
      </c>
      <c r="R647" s="523">
        <v>0</v>
      </c>
      <c r="S647" s="523">
        <v>0</v>
      </c>
      <c r="T647" s="523">
        <v>0</v>
      </c>
      <c r="U647" s="524">
        <v>0</v>
      </c>
      <c r="V647" s="524">
        <v>0</v>
      </c>
      <c r="W647" s="524">
        <v>0</v>
      </c>
      <c r="X647" s="524">
        <v>0</v>
      </c>
      <c r="Y647" s="524">
        <v>0</v>
      </c>
      <c r="Z647" s="524">
        <v>0</v>
      </c>
      <c r="AA647" s="524">
        <v>3</v>
      </c>
      <c r="AB647" s="524">
        <v>2</v>
      </c>
      <c r="AC647" s="524">
        <v>0</v>
      </c>
      <c r="AD647" s="524">
        <v>7</v>
      </c>
      <c r="AE647" s="524">
        <v>1</v>
      </c>
      <c r="AF647" s="524">
        <v>0</v>
      </c>
      <c r="AG647" s="524">
        <v>0</v>
      </c>
      <c r="AH647" s="524">
        <v>0</v>
      </c>
      <c r="AI647" s="524">
        <v>0</v>
      </c>
      <c r="AJ647" s="395">
        <v>1</v>
      </c>
      <c r="AK647" s="395">
        <v>0</v>
      </c>
      <c r="AL647" s="395">
        <v>2</v>
      </c>
      <c r="AM647" s="395">
        <v>2</v>
      </c>
      <c r="AN647" s="395">
        <v>0</v>
      </c>
      <c r="AO647" s="525">
        <v>0</v>
      </c>
      <c r="AP647" s="396">
        <v>0</v>
      </c>
      <c r="AQ647" s="526">
        <v>11</v>
      </c>
      <c r="AR647" s="527">
        <v>11</v>
      </c>
      <c r="AS647" s="527">
        <v>11</v>
      </c>
      <c r="AT647" s="527">
        <v>0</v>
      </c>
      <c r="AU647" s="527">
        <v>8</v>
      </c>
      <c r="AV647" s="395">
        <v>1</v>
      </c>
      <c r="AW647" s="395">
        <v>3</v>
      </c>
      <c r="AX647" s="395">
        <v>11</v>
      </c>
      <c r="AY647" s="395">
        <v>2</v>
      </c>
      <c r="AZ647" s="395">
        <v>0</v>
      </c>
      <c r="BA647" s="422"/>
      <c r="BB647" s="422"/>
      <c r="BC647" s="422"/>
      <c r="BD647" s="422"/>
      <c r="BE647" s="422"/>
      <c r="BF647" s="422"/>
      <c r="BG647" s="422"/>
      <c r="BH647" s="422"/>
      <c r="BI647" s="423">
        <f t="shared" si="23"/>
        <v>11</v>
      </c>
      <c r="BJ647" s="422"/>
      <c r="BK647" s="422"/>
      <c r="BL647" s="422"/>
      <c r="BM647" s="422"/>
      <c r="BN647" s="422"/>
      <c r="BO647" s="528">
        <v>1</v>
      </c>
      <c r="BP647" s="423">
        <f t="shared" si="24"/>
        <v>11</v>
      </c>
      <c r="BQ647" s="422"/>
      <c r="BR647" s="422"/>
      <c r="BS647" s="422"/>
      <c r="BT647" s="422"/>
      <c r="BU647" s="422"/>
      <c r="BV647" s="422"/>
      <c r="BW647" s="422"/>
      <c r="BX647" s="422"/>
      <c r="BY647" s="422"/>
      <c r="BZ647" s="422"/>
      <c r="CA647" s="422"/>
      <c r="CB647" s="422"/>
      <c r="CC647" s="422"/>
      <c r="CD647" s="422"/>
      <c r="CE647" s="422"/>
      <c r="CF647" s="422"/>
      <c r="CG647" s="547"/>
    </row>
    <row r="648" spans="1:85" ht="16.5" customHeight="1">
      <c r="A648" s="80">
        <v>644</v>
      </c>
      <c r="B648" s="86" t="s">
        <v>2071</v>
      </c>
      <c r="C648" s="88" t="s">
        <v>28</v>
      </c>
      <c r="D648" s="86" t="s">
        <v>2233</v>
      </c>
      <c r="E648" s="86" t="s">
        <v>2057</v>
      </c>
      <c r="F648" s="103" t="s">
        <v>724</v>
      </c>
      <c r="G648" s="104" t="s">
        <v>2072</v>
      </c>
      <c r="H648" s="104"/>
      <c r="I648" s="390" t="s">
        <v>26</v>
      </c>
      <c r="J648" s="390"/>
      <c r="K648" s="88" t="s">
        <v>5123</v>
      </c>
      <c r="L648" s="522">
        <v>2</v>
      </c>
      <c r="M648" s="367">
        <v>1</v>
      </c>
      <c r="N648" s="367">
        <v>1</v>
      </c>
      <c r="O648" s="523">
        <v>9</v>
      </c>
      <c r="P648" s="523">
        <v>6</v>
      </c>
      <c r="Q648" s="523">
        <v>1</v>
      </c>
      <c r="R648" s="523">
        <v>0</v>
      </c>
      <c r="S648" s="523">
        <v>0</v>
      </c>
      <c r="T648" s="523">
        <v>0</v>
      </c>
      <c r="U648" s="524">
        <v>0</v>
      </c>
      <c r="V648" s="524">
        <v>0</v>
      </c>
      <c r="W648" s="524">
        <v>0</v>
      </c>
      <c r="X648" s="524">
        <v>0</v>
      </c>
      <c r="Y648" s="524">
        <v>0</v>
      </c>
      <c r="Z648" s="524">
        <v>0</v>
      </c>
      <c r="AA648" s="524">
        <v>0</v>
      </c>
      <c r="AB648" s="524">
        <v>0</v>
      </c>
      <c r="AC648" s="524">
        <v>0</v>
      </c>
      <c r="AD648" s="524">
        <v>14</v>
      </c>
      <c r="AE648" s="524">
        <v>18</v>
      </c>
      <c r="AF648" s="524">
        <v>0</v>
      </c>
      <c r="AG648" s="524">
        <v>0</v>
      </c>
      <c r="AH648" s="524">
        <v>0</v>
      </c>
      <c r="AI648" s="524">
        <v>0</v>
      </c>
      <c r="AJ648" s="395">
        <v>1</v>
      </c>
      <c r="AK648" s="395">
        <v>0</v>
      </c>
      <c r="AL648" s="395">
        <v>5</v>
      </c>
      <c r="AM648" s="395">
        <v>5</v>
      </c>
      <c r="AN648" s="395">
        <v>0</v>
      </c>
      <c r="AO648" s="525">
        <v>0</v>
      </c>
      <c r="AP648" s="396">
        <v>0</v>
      </c>
      <c r="AQ648" s="526">
        <v>22</v>
      </c>
      <c r="AR648" s="527">
        <v>22</v>
      </c>
      <c r="AS648" s="527">
        <v>22</v>
      </c>
      <c r="AT648" s="527">
        <v>0</v>
      </c>
      <c r="AU648" s="527">
        <v>8</v>
      </c>
      <c r="AV648" s="395">
        <v>0</v>
      </c>
      <c r="AW648" s="395">
        <v>7</v>
      </c>
      <c r="AX648" s="395">
        <v>22</v>
      </c>
      <c r="AY648" s="395">
        <v>2</v>
      </c>
      <c r="AZ648" s="395">
        <v>0</v>
      </c>
      <c r="BA648" s="422"/>
      <c r="BB648" s="422"/>
      <c r="BC648" s="422"/>
      <c r="BD648" s="422"/>
      <c r="BE648" s="422"/>
      <c r="BF648" s="422"/>
      <c r="BG648" s="422"/>
      <c r="BH648" s="422"/>
      <c r="BI648" s="423">
        <f t="shared" si="23"/>
        <v>22</v>
      </c>
      <c r="BJ648" s="422"/>
      <c r="BK648" s="422"/>
      <c r="BL648" s="422"/>
      <c r="BM648" s="422"/>
      <c r="BN648" s="422"/>
      <c r="BO648" s="528">
        <v>1.34</v>
      </c>
      <c r="BP648" s="423">
        <f t="shared" si="24"/>
        <v>22</v>
      </c>
      <c r="BQ648" s="422"/>
      <c r="BR648" s="422"/>
      <c r="BS648" s="422"/>
      <c r="BT648" s="422"/>
      <c r="BU648" s="422"/>
      <c r="BV648" s="422"/>
      <c r="BW648" s="422"/>
      <c r="BX648" s="422"/>
      <c r="BY648" s="422"/>
      <c r="BZ648" s="422"/>
      <c r="CA648" s="422"/>
      <c r="CB648" s="422"/>
      <c r="CC648" s="422"/>
      <c r="CD648" s="422"/>
      <c r="CE648" s="422"/>
      <c r="CF648" s="422"/>
      <c r="CG648" s="547"/>
    </row>
    <row r="649" spans="1:85" ht="16.5" customHeight="1">
      <c r="A649" s="80">
        <v>645</v>
      </c>
      <c r="B649" s="93" t="s">
        <v>2073</v>
      </c>
      <c r="C649" s="88" t="s">
        <v>28</v>
      </c>
      <c r="D649" s="93" t="s">
        <v>2233</v>
      </c>
      <c r="E649" s="93" t="s">
        <v>2057</v>
      </c>
      <c r="F649" s="105" t="s">
        <v>730</v>
      </c>
      <c r="G649" s="109" t="s">
        <v>2074</v>
      </c>
      <c r="H649" s="109"/>
      <c r="I649" s="390" t="s">
        <v>2353</v>
      </c>
      <c r="J649" s="390"/>
      <c r="K649" s="88" t="s">
        <v>5123</v>
      </c>
      <c r="L649" s="522">
        <v>2</v>
      </c>
      <c r="M649" s="367">
        <v>1</v>
      </c>
      <c r="N649" s="367">
        <v>1</v>
      </c>
      <c r="O649" s="523">
        <v>10</v>
      </c>
      <c r="P649" s="523">
        <v>6</v>
      </c>
      <c r="Q649" s="523">
        <v>1</v>
      </c>
      <c r="R649" s="523">
        <v>0</v>
      </c>
      <c r="S649" s="523">
        <v>0</v>
      </c>
      <c r="T649" s="523">
        <v>0</v>
      </c>
      <c r="U649" s="524">
        <v>0</v>
      </c>
      <c r="V649" s="524">
        <v>0</v>
      </c>
      <c r="W649" s="524">
        <v>0</v>
      </c>
      <c r="X649" s="524">
        <v>0</v>
      </c>
      <c r="Y649" s="524">
        <v>0</v>
      </c>
      <c r="Z649" s="524">
        <v>0</v>
      </c>
      <c r="AA649" s="524">
        <v>2</v>
      </c>
      <c r="AB649" s="524">
        <v>2</v>
      </c>
      <c r="AC649" s="524">
        <v>0</v>
      </c>
      <c r="AD649" s="524">
        <v>0</v>
      </c>
      <c r="AE649" s="524">
        <v>0</v>
      </c>
      <c r="AF649" s="524">
        <v>0</v>
      </c>
      <c r="AG649" s="524">
        <v>0</v>
      </c>
      <c r="AH649" s="524">
        <v>0</v>
      </c>
      <c r="AI649" s="524">
        <v>0</v>
      </c>
      <c r="AJ649" s="395">
        <v>1</v>
      </c>
      <c r="AK649" s="395">
        <v>0</v>
      </c>
      <c r="AL649" s="395">
        <v>2</v>
      </c>
      <c r="AM649" s="395">
        <v>0</v>
      </c>
      <c r="AN649" s="395">
        <v>9</v>
      </c>
      <c r="AO649" s="525">
        <v>0</v>
      </c>
      <c r="AP649" s="396">
        <v>28</v>
      </c>
      <c r="AQ649" s="526">
        <v>16</v>
      </c>
      <c r="AR649" s="527">
        <v>0</v>
      </c>
      <c r="AS649" s="527">
        <v>0</v>
      </c>
      <c r="AT649" s="527">
        <v>44</v>
      </c>
      <c r="AU649" s="527">
        <v>0</v>
      </c>
      <c r="AV649" s="395">
        <v>0</v>
      </c>
      <c r="AW649" s="395">
        <v>0</v>
      </c>
      <c r="AX649" s="395">
        <v>44</v>
      </c>
      <c r="AY649" s="395">
        <v>2</v>
      </c>
      <c r="AZ649" s="395">
        <v>0</v>
      </c>
      <c r="BA649" s="422"/>
      <c r="BB649" s="422"/>
      <c r="BC649" s="422"/>
      <c r="BD649" s="422"/>
      <c r="BE649" s="422"/>
      <c r="BF649" s="422"/>
      <c r="BG649" s="422"/>
      <c r="BH649" s="422"/>
      <c r="BI649" s="423">
        <f t="shared" si="23"/>
        <v>0</v>
      </c>
      <c r="BJ649" s="422"/>
      <c r="BK649" s="422"/>
      <c r="BL649" s="422"/>
      <c r="BM649" s="422"/>
      <c r="BN649" s="422"/>
      <c r="BO649" s="528">
        <v>0.62</v>
      </c>
      <c r="BP649" s="423">
        <f t="shared" si="24"/>
        <v>0</v>
      </c>
      <c r="BQ649" s="422"/>
      <c r="BR649" s="422"/>
      <c r="BS649" s="422"/>
      <c r="BT649" s="422"/>
      <c r="BU649" s="422"/>
      <c r="BV649" s="422"/>
      <c r="BW649" s="422"/>
      <c r="BX649" s="422"/>
      <c r="BY649" s="422"/>
      <c r="BZ649" s="422"/>
      <c r="CA649" s="422"/>
      <c r="CB649" s="422"/>
      <c r="CC649" s="422"/>
      <c r="CD649" s="422"/>
      <c r="CE649" s="422"/>
      <c r="CF649" s="422"/>
      <c r="CG649" s="547"/>
    </row>
    <row r="650" spans="1:85" ht="16.5" customHeight="1">
      <c r="A650" s="81">
        <v>646</v>
      </c>
      <c r="B650" s="86" t="s">
        <v>2075</v>
      </c>
      <c r="C650" s="88" t="s">
        <v>28</v>
      </c>
      <c r="D650" s="86" t="s">
        <v>2233</v>
      </c>
      <c r="E650" s="86" t="s">
        <v>2057</v>
      </c>
      <c r="F650" s="106" t="s">
        <v>727</v>
      </c>
      <c r="G650" s="104" t="s">
        <v>2076</v>
      </c>
      <c r="H650" s="104"/>
      <c r="I650" s="390" t="s">
        <v>2353</v>
      </c>
      <c r="J650" s="390"/>
      <c r="K650" s="88" t="s">
        <v>5123</v>
      </c>
      <c r="L650" s="522">
        <v>2</v>
      </c>
      <c r="M650" s="367">
        <v>1</v>
      </c>
      <c r="N650" s="367">
        <v>1</v>
      </c>
      <c r="O650" s="523">
        <v>2</v>
      </c>
      <c r="P650" s="523">
        <v>2</v>
      </c>
      <c r="Q650" s="523">
        <v>1</v>
      </c>
      <c r="R650" s="523">
        <v>0</v>
      </c>
      <c r="S650" s="523">
        <v>0</v>
      </c>
      <c r="T650" s="523">
        <v>0</v>
      </c>
      <c r="U650" s="524">
        <v>0</v>
      </c>
      <c r="V650" s="524">
        <v>0</v>
      </c>
      <c r="W650" s="524">
        <v>0</v>
      </c>
      <c r="X650" s="524">
        <v>0</v>
      </c>
      <c r="Y650" s="524">
        <v>0</v>
      </c>
      <c r="Z650" s="524">
        <v>0</v>
      </c>
      <c r="AA650" s="524">
        <v>0</v>
      </c>
      <c r="AB650" s="524">
        <v>0</v>
      </c>
      <c r="AC650" s="524">
        <v>0</v>
      </c>
      <c r="AD650" s="524">
        <v>2</v>
      </c>
      <c r="AE650" s="524">
        <v>4</v>
      </c>
      <c r="AF650" s="524">
        <v>0</v>
      </c>
      <c r="AG650" s="524">
        <v>0</v>
      </c>
      <c r="AH650" s="524">
        <v>0</v>
      </c>
      <c r="AI650" s="524">
        <v>0</v>
      </c>
      <c r="AJ650" s="395">
        <v>1</v>
      </c>
      <c r="AK650" s="395">
        <v>0</v>
      </c>
      <c r="AL650" s="395">
        <v>4</v>
      </c>
      <c r="AM650" s="395">
        <v>4</v>
      </c>
      <c r="AN650" s="395">
        <v>0</v>
      </c>
      <c r="AO650" s="525">
        <v>0</v>
      </c>
      <c r="AP650" s="396">
        <v>0</v>
      </c>
      <c r="AQ650" s="526">
        <v>15</v>
      </c>
      <c r="AR650" s="527">
        <v>15</v>
      </c>
      <c r="AS650" s="527">
        <v>15</v>
      </c>
      <c r="AT650" s="527">
        <v>0</v>
      </c>
      <c r="AU650" s="527">
        <v>6</v>
      </c>
      <c r="AV650" s="395">
        <v>0</v>
      </c>
      <c r="AW650" s="395">
        <v>6</v>
      </c>
      <c r="AX650" s="395">
        <v>15</v>
      </c>
      <c r="AY650" s="395">
        <v>2</v>
      </c>
      <c r="AZ650" s="395">
        <v>0</v>
      </c>
      <c r="BA650" s="422"/>
      <c r="BB650" s="422"/>
      <c r="BC650" s="422"/>
      <c r="BD650" s="422"/>
      <c r="BE650" s="422"/>
      <c r="BF650" s="422"/>
      <c r="BG650" s="422"/>
      <c r="BH650" s="422"/>
      <c r="BI650" s="423">
        <f t="shared" si="23"/>
        <v>15</v>
      </c>
      <c r="BJ650" s="422"/>
      <c r="BK650" s="422"/>
      <c r="BL650" s="422"/>
      <c r="BM650" s="422"/>
      <c r="BN650" s="422"/>
      <c r="BO650" s="528">
        <v>0</v>
      </c>
      <c r="BP650" s="423">
        <f t="shared" si="24"/>
        <v>15</v>
      </c>
      <c r="BQ650" s="422"/>
      <c r="BR650" s="422"/>
      <c r="BS650" s="422"/>
      <c r="BT650" s="422"/>
      <c r="BU650" s="422"/>
      <c r="BV650" s="422"/>
      <c r="BW650" s="422"/>
      <c r="BX650" s="422"/>
      <c r="BY650" s="422"/>
      <c r="BZ650" s="422"/>
      <c r="CA650" s="422"/>
      <c r="CB650" s="422"/>
      <c r="CC650" s="422"/>
      <c r="CD650" s="422"/>
      <c r="CE650" s="422"/>
      <c r="CF650" s="422"/>
      <c r="CG650" s="547"/>
    </row>
    <row r="651" spans="1:85" ht="16.5" customHeight="1">
      <c r="A651" s="80">
        <v>647</v>
      </c>
      <c r="B651" s="86" t="s">
        <v>2077</v>
      </c>
      <c r="C651" s="88" t="s">
        <v>28</v>
      </c>
      <c r="D651" s="86" t="s">
        <v>2233</v>
      </c>
      <c r="E651" s="86" t="s">
        <v>2057</v>
      </c>
      <c r="F651" s="106" t="s">
        <v>727</v>
      </c>
      <c r="G651" s="104" t="s">
        <v>2078</v>
      </c>
      <c r="H651" s="104"/>
      <c r="I651" s="390" t="s">
        <v>2353</v>
      </c>
      <c r="J651" s="390"/>
      <c r="K651" s="88" t="s">
        <v>5123</v>
      </c>
      <c r="L651" s="522">
        <v>2</v>
      </c>
      <c r="M651" s="367">
        <v>1</v>
      </c>
      <c r="N651" s="367">
        <v>1</v>
      </c>
      <c r="O651" s="523">
        <v>5</v>
      </c>
      <c r="P651" s="523">
        <v>1</v>
      </c>
      <c r="Q651" s="523">
        <v>1</v>
      </c>
      <c r="R651" s="523">
        <v>0</v>
      </c>
      <c r="S651" s="523">
        <v>0</v>
      </c>
      <c r="T651" s="523">
        <v>0</v>
      </c>
      <c r="U651" s="524">
        <v>0</v>
      </c>
      <c r="V651" s="524">
        <v>0</v>
      </c>
      <c r="W651" s="524">
        <v>0</v>
      </c>
      <c r="X651" s="524">
        <v>0</v>
      </c>
      <c r="Y651" s="524">
        <v>0</v>
      </c>
      <c r="Z651" s="524">
        <v>0</v>
      </c>
      <c r="AA651" s="524">
        <v>0</v>
      </c>
      <c r="AB651" s="524">
        <v>1</v>
      </c>
      <c r="AC651" s="524">
        <v>0</v>
      </c>
      <c r="AD651" s="524">
        <v>8</v>
      </c>
      <c r="AE651" s="524">
        <v>2</v>
      </c>
      <c r="AF651" s="524">
        <v>0</v>
      </c>
      <c r="AG651" s="524">
        <v>0</v>
      </c>
      <c r="AH651" s="524">
        <v>0</v>
      </c>
      <c r="AI651" s="524">
        <v>0</v>
      </c>
      <c r="AJ651" s="395">
        <v>1</v>
      </c>
      <c r="AK651" s="395">
        <v>0</v>
      </c>
      <c r="AL651" s="395">
        <v>3</v>
      </c>
      <c r="AM651" s="395">
        <v>3</v>
      </c>
      <c r="AN651" s="395">
        <v>0</v>
      </c>
      <c r="AO651" s="525">
        <v>0</v>
      </c>
      <c r="AP651" s="396">
        <v>0</v>
      </c>
      <c r="AQ651" s="526">
        <v>11</v>
      </c>
      <c r="AR651" s="527">
        <v>11</v>
      </c>
      <c r="AS651" s="527">
        <v>11</v>
      </c>
      <c r="AT651" s="527">
        <v>0</v>
      </c>
      <c r="AU651" s="527">
        <v>6</v>
      </c>
      <c r="AV651" s="395">
        <v>0</v>
      </c>
      <c r="AW651" s="395">
        <v>5</v>
      </c>
      <c r="AX651" s="395">
        <v>11</v>
      </c>
      <c r="AY651" s="395">
        <v>2</v>
      </c>
      <c r="AZ651" s="395">
        <v>0</v>
      </c>
      <c r="BA651" s="422"/>
      <c r="BB651" s="422"/>
      <c r="BC651" s="422"/>
      <c r="BD651" s="422"/>
      <c r="BE651" s="422"/>
      <c r="BF651" s="422"/>
      <c r="BG651" s="422"/>
      <c r="BH651" s="422"/>
      <c r="BI651" s="423">
        <f t="shared" si="23"/>
        <v>11</v>
      </c>
      <c r="BJ651" s="422"/>
      <c r="BK651" s="422"/>
      <c r="BL651" s="422"/>
      <c r="BM651" s="422"/>
      <c r="BN651" s="422"/>
      <c r="BO651" s="528">
        <v>1</v>
      </c>
      <c r="BP651" s="423">
        <f t="shared" si="24"/>
        <v>11</v>
      </c>
      <c r="BQ651" s="422"/>
      <c r="BR651" s="422"/>
      <c r="BS651" s="422"/>
      <c r="BT651" s="422"/>
      <c r="BU651" s="422"/>
      <c r="BV651" s="422"/>
      <c r="BW651" s="422"/>
      <c r="BX651" s="422"/>
      <c r="BY651" s="422"/>
      <c r="BZ651" s="422"/>
      <c r="CA651" s="422"/>
      <c r="CB651" s="422"/>
      <c r="CC651" s="422"/>
      <c r="CD651" s="422"/>
      <c r="CE651" s="422"/>
      <c r="CF651" s="422"/>
      <c r="CG651" s="547"/>
    </row>
    <row r="652" spans="1:85" ht="16.5" customHeight="1">
      <c r="A652" s="80">
        <v>648</v>
      </c>
      <c r="B652" s="86" t="s">
        <v>2079</v>
      </c>
      <c r="C652" s="88" t="s">
        <v>28</v>
      </c>
      <c r="D652" s="86" t="s">
        <v>2233</v>
      </c>
      <c r="E652" s="86" t="s">
        <v>2057</v>
      </c>
      <c r="F652" s="106" t="s">
        <v>727</v>
      </c>
      <c r="G652" s="104" t="s">
        <v>2080</v>
      </c>
      <c r="H652" s="104"/>
      <c r="I652" s="390" t="s">
        <v>2353</v>
      </c>
      <c r="J652" s="390"/>
      <c r="K652" s="88" t="s">
        <v>5123</v>
      </c>
      <c r="L652" s="522">
        <v>2</v>
      </c>
      <c r="M652" s="367">
        <v>1</v>
      </c>
      <c r="N652" s="367">
        <v>1</v>
      </c>
      <c r="O652" s="523">
        <v>5</v>
      </c>
      <c r="P652" s="523">
        <v>0</v>
      </c>
      <c r="Q652" s="523">
        <v>1</v>
      </c>
      <c r="R652" s="523">
        <v>0</v>
      </c>
      <c r="S652" s="523">
        <v>0</v>
      </c>
      <c r="T652" s="523">
        <v>0</v>
      </c>
      <c r="U652" s="524">
        <v>0</v>
      </c>
      <c r="V652" s="524">
        <v>0</v>
      </c>
      <c r="W652" s="524">
        <v>0</v>
      </c>
      <c r="X652" s="524">
        <v>0</v>
      </c>
      <c r="Y652" s="524">
        <v>0</v>
      </c>
      <c r="Z652" s="524">
        <v>0</v>
      </c>
      <c r="AA652" s="524">
        <v>7</v>
      </c>
      <c r="AB652" s="524">
        <v>1</v>
      </c>
      <c r="AC652" s="524">
        <v>0</v>
      </c>
      <c r="AD652" s="524">
        <v>0</v>
      </c>
      <c r="AE652" s="524">
        <v>0</v>
      </c>
      <c r="AF652" s="524">
        <v>0</v>
      </c>
      <c r="AG652" s="524">
        <v>0</v>
      </c>
      <c r="AH652" s="524">
        <v>0</v>
      </c>
      <c r="AI652" s="524">
        <v>0</v>
      </c>
      <c r="AJ652" s="395">
        <v>1</v>
      </c>
      <c r="AK652" s="395">
        <v>0</v>
      </c>
      <c r="AL652" s="395">
        <v>2</v>
      </c>
      <c r="AM652" s="395">
        <v>2</v>
      </c>
      <c r="AN652" s="395">
        <v>0</v>
      </c>
      <c r="AO652" s="525">
        <v>0</v>
      </c>
      <c r="AP652" s="396">
        <v>0</v>
      </c>
      <c r="AQ652" s="526">
        <v>8</v>
      </c>
      <c r="AR652" s="527">
        <v>8</v>
      </c>
      <c r="AS652" s="527">
        <v>8</v>
      </c>
      <c r="AT652" s="527">
        <v>0</v>
      </c>
      <c r="AU652" s="527">
        <v>8</v>
      </c>
      <c r="AV652" s="395">
        <v>0</v>
      </c>
      <c r="AW652" s="395">
        <v>5</v>
      </c>
      <c r="AX652" s="395">
        <v>8</v>
      </c>
      <c r="AY652" s="395">
        <v>2</v>
      </c>
      <c r="AZ652" s="395">
        <v>0</v>
      </c>
      <c r="BA652" s="422"/>
      <c r="BB652" s="422"/>
      <c r="BC652" s="422"/>
      <c r="BD652" s="422"/>
      <c r="BE652" s="422"/>
      <c r="BF652" s="422"/>
      <c r="BG652" s="422"/>
      <c r="BH652" s="422"/>
      <c r="BI652" s="423">
        <f t="shared" si="23"/>
        <v>8</v>
      </c>
      <c r="BJ652" s="422"/>
      <c r="BK652" s="422"/>
      <c r="BL652" s="422"/>
      <c r="BM652" s="422"/>
      <c r="BN652" s="422"/>
      <c r="BO652" s="528">
        <v>0.33</v>
      </c>
      <c r="BP652" s="423">
        <f t="shared" si="24"/>
        <v>8</v>
      </c>
      <c r="BQ652" s="422"/>
      <c r="BR652" s="422"/>
      <c r="BS652" s="422"/>
      <c r="BT652" s="422"/>
      <c r="BU652" s="422"/>
      <c r="BV652" s="422"/>
      <c r="BW652" s="422"/>
      <c r="BX652" s="422"/>
      <c r="BY652" s="422"/>
      <c r="BZ652" s="422"/>
      <c r="CA652" s="422"/>
      <c r="CB652" s="422"/>
      <c r="CC652" s="422"/>
      <c r="CD652" s="422"/>
      <c r="CE652" s="422"/>
      <c r="CF652" s="422"/>
      <c r="CG652" s="547"/>
    </row>
    <row r="653" spans="1:85" ht="16.5" customHeight="1">
      <c r="A653" s="81">
        <v>649</v>
      </c>
      <c r="B653" s="86" t="s">
        <v>2081</v>
      </c>
      <c r="C653" s="88" t="s">
        <v>28</v>
      </c>
      <c r="D653" s="86" t="s">
        <v>2233</v>
      </c>
      <c r="E653" s="86" t="s">
        <v>2057</v>
      </c>
      <c r="F653" s="105" t="s">
        <v>730</v>
      </c>
      <c r="G653" s="104" t="s">
        <v>2082</v>
      </c>
      <c r="H653" s="104"/>
      <c r="I653" s="390" t="s">
        <v>26</v>
      </c>
      <c r="J653" s="390"/>
      <c r="K653" s="88" t="s">
        <v>5123</v>
      </c>
      <c r="L653" s="522">
        <v>2</v>
      </c>
      <c r="M653" s="367">
        <v>1</v>
      </c>
      <c r="N653" s="367">
        <v>1</v>
      </c>
      <c r="O653" s="523">
        <v>2</v>
      </c>
      <c r="P653" s="523">
        <v>0</v>
      </c>
      <c r="Q653" s="523">
        <v>1</v>
      </c>
      <c r="R653" s="523">
        <v>1</v>
      </c>
      <c r="S653" s="523">
        <v>1</v>
      </c>
      <c r="T653" s="523">
        <v>0</v>
      </c>
      <c r="U653" s="524">
        <v>0</v>
      </c>
      <c r="V653" s="524">
        <v>0</v>
      </c>
      <c r="W653" s="524">
        <v>0</v>
      </c>
      <c r="X653" s="524">
        <v>0</v>
      </c>
      <c r="Y653" s="524">
        <v>0</v>
      </c>
      <c r="Z653" s="524">
        <v>0</v>
      </c>
      <c r="AA653" s="524">
        <v>2</v>
      </c>
      <c r="AB653" s="524">
        <v>2</v>
      </c>
      <c r="AC653" s="524">
        <v>0</v>
      </c>
      <c r="AD653" s="524">
        <v>5</v>
      </c>
      <c r="AE653" s="524">
        <v>0</v>
      </c>
      <c r="AF653" s="524">
        <v>0</v>
      </c>
      <c r="AG653" s="524">
        <v>0</v>
      </c>
      <c r="AH653" s="524">
        <v>0</v>
      </c>
      <c r="AI653" s="524">
        <v>0</v>
      </c>
      <c r="AJ653" s="395">
        <v>1</v>
      </c>
      <c r="AK653" s="395">
        <v>0</v>
      </c>
      <c r="AL653" s="395">
        <v>4</v>
      </c>
      <c r="AM653" s="395">
        <v>4</v>
      </c>
      <c r="AN653" s="395">
        <v>0</v>
      </c>
      <c r="AO653" s="525">
        <v>0</v>
      </c>
      <c r="AP653" s="396">
        <v>0</v>
      </c>
      <c r="AQ653" s="526">
        <v>13</v>
      </c>
      <c r="AR653" s="527">
        <v>13</v>
      </c>
      <c r="AS653" s="527">
        <v>13</v>
      </c>
      <c r="AT653" s="527">
        <v>0</v>
      </c>
      <c r="AU653" s="527">
        <v>5</v>
      </c>
      <c r="AV653" s="395">
        <v>1</v>
      </c>
      <c r="AW653" s="395">
        <v>5</v>
      </c>
      <c r="AX653" s="395">
        <v>13</v>
      </c>
      <c r="AY653" s="395">
        <v>2</v>
      </c>
      <c r="AZ653" s="395">
        <v>0</v>
      </c>
      <c r="BA653" s="422"/>
      <c r="BB653" s="422"/>
      <c r="BC653" s="422"/>
      <c r="BD653" s="422"/>
      <c r="BE653" s="422"/>
      <c r="BF653" s="422"/>
      <c r="BG653" s="422"/>
      <c r="BH653" s="422"/>
      <c r="BI653" s="423">
        <f t="shared" si="23"/>
        <v>13</v>
      </c>
      <c r="BJ653" s="422"/>
      <c r="BK653" s="422"/>
      <c r="BL653" s="422"/>
      <c r="BM653" s="422"/>
      <c r="BN653" s="422"/>
      <c r="BO653" s="528">
        <v>1.88</v>
      </c>
      <c r="BP653" s="423">
        <f t="shared" si="24"/>
        <v>13</v>
      </c>
      <c r="BQ653" s="422"/>
      <c r="BR653" s="422"/>
      <c r="BS653" s="422"/>
      <c r="BT653" s="422"/>
      <c r="BU653" s="422"/>
      <c r="BV653" s="422"/>
      <c r="BW653" s="422"/>
      <c r="BX653" s="422"/>
      <c r="BY653" s="422"/>
      <c r="BZ653" s="422"/>
      <c r="CA653" s="422"/>
      <c r="CB653" s="422"/>
      <c r="CC653" s="422"/>
      <c r="CD653" s="422"/>
      <c r="CE653" s="422"/>
      <c r="CF653" s="422"/>
      <c r="CG653" s="547"/>
    </row>
    <row r="654" spans="1:85" ht="16.5" customHeight="1">
      <c r="A654" s="80">
        <v>650</v>
      </c>
      <c r="B654" s="86" t="s">
        <v>2083</v>
      </c>
      <c r="C654" s="88" t="s">
        <v>28</v>
      </c>
      <c r="D654" s="86" t="s">
        <v>2233</v>
      </c>
      <c r="E654" s="86" t="s">
        <v>2057</v>
      </c>
      <c r="F654" s="103" t="s">
        <v>724</v>
      </c>
      <c r="G654" s="104" t="s">
        <v>2084</v>
      </c>
      <c r="H654" s="104"/>
      <c r="I654" s="390" t="s">
        <v>26</v>
      </c>
      <c r="J654" s="390"/>
      <c r="K654" s="88" t="s">
        <v>5123</v>
      </c>
      <c r="L654" s="522">
        <v>2</v>
      </c>
      <c r="M654" s="367">
        <v>1</v>
      </c>
      <c r="N654" s="367">
        <v>1</v>
      </c>
      <c r="O654" s="523">
        <v>9</v>
      </c>
      <c r="P654" s="523">
        <v>2</v>
      </c>
      <c r="Q654" s="523">
        <v>1</v>
      </c>
      <c r="R654" s="523">
        <v>0</v>
      </c>
      <c r="S654" s="523">
        <v>1</v>
      </c>
      <c r="T654" s="523">
        <v>0</v>
      </c>
      <c r="U654" s="524">
        <v>0</v>
      </c>
      <c r="V654" s="524">
        <v>0</v>
      </c>
      <c r="W654" s="524">
        <v>0</v>
      </c>
      <c r="X654" s="524">
        <v>0</v>
      </c>
      <c r="Y654" s="524">
        <v>0</v>
      </c>
      <c r="Z654" s="524">
        <v>0</v>
      </c>
      <c r="AA654" s="524">
        <v>1</v>
      </c>
      <c r="AB654" s="524">
        <v>1</v>
      </c>
      <c r="AC654" s="524">
        <v>0</v>
      </c>
      <c r="AD654" s="524">
        <v>19</v>
      </c>
      <c r="AE654" s="524">
        <v>4</v>
      </c>
      <c r="AF654" s="524">
        <v>0</v>
      </c>
      <c r="AG654" s="524">
        <v>0</v>
      </c>
      <c r="AH654" s="524">
        <v>0</v>
      </c>
      <c r="AI654" s="524">
        <v>0</v>
      </c>
      <c r="AJ654" s="395">
        <v>1</v>
      </c>
      <c r="AK654" s="395">
        <v>0</v>
      </c>
      <c r="AL654" s="395">
        <v>6</v>
      </c>
      <c r="AM654" s="395">
        <v>6</v>
      </c>
      <c r="AN654" s="395">
        <v>0</v>
      </c>
      <c r="AO654" s="525">
        <v>0</v>
      </c>
      <c r="AP654" s="396">
        <v>0</v>
      </c>
      <c r="AQ654" s="526">
        <v>31</v>
      </c>
      <c r="AR654" s="527">
        <v>33</v>
      </c>
      <c r="AS654" s="527">
        <v>31</v>
      </c>
      <c r="AT654" s="527">
        <v>0</v>
      </c>
      <c r="AU654" s="527">
        <v>9</v>
      </c>
      <c r="AV654" s="395">
        <v>0</v>
      </c>
      <c r="AW654" s="395">
        <v>8</v>
      </c>
      <c r="AX654" s="395">
        <v>31</v>
      </c>
      <c r="AY654" s="395">
        <v>2</v>
      </c>
      <c r="AZ654" s="395">
        <v>0</v>
      </c>
      <c r="BA654" s="422"/>
      <c r="BB654" s="422"/>
      <c r="BC654" s="422"/>
      <c r="BD654" s="422"/>
      <c r="BE654" s="422"/>
      <c r="BF654" s="422"/>
      <c r="BG654" s="422"/>
      <c r="BH654" s="422"/>
      <c r="BI654" s="423">
        <f t="shared" si="23"/>
        <v>31</v>
      </c>
      <c r="BJ654" s="422"/>
      <c r="BK654" s="422"/>
      <c r="BL654" s="422"/>
      <c r="BM654" s="422"/>
      <c r="BN654" s="422"/>
      <c r="BO654" s="528">
        <v>0</v>
      </c>
      <c r="BP654" s="423">
        <f t="shared" si="24"/>
        <v>31</v>
      </c>
      <c r="BQ654" s="422"/>
      <c r="BR654" s="422"/>
      <c r="BS654" s="422"/>
      <c r="BT654" s="422"/>
      <c r="BU654" s="422"/>
      <c r="BV654" s="422"/>
      <c r="BW654" s="422"/>
      <c r="BX654" s="422"/>
      <c r="BY654" s="422"/>
      <c r="BZ654" s="422"/>
      <c r="CA654" s="422"/>
      <c r="CB654" s="422"/>
      <c r="CC654" s="422"/>
      <c r="CD654" s="422"/>
      <c r="CE654" s="422"/>
      <c r="CF654" s="422"/>
      <c r="CG654" s="547"/>
    </row>
    <row r="655" spans="1:85" ht="16.5" customHeight="1">
      <c r="A655" s="80">
        <v>651</v>
      </c>
      <c r="B655" s="86" t="s">
        <v>2087</v>
      </c>
      <c r="C655" s="88" t="s">
        <v>28</v>
      </c>
      <c r="D655" s="86" t="s">
        <v>2233</v>
      </c>
      <c r="E655" s="86" t="s">
        <v>2057</v>
      </c>
      <c r="F655" s="106" t="s">
        <v>727</v>
      </c>
      <c r="G655" s="104" t="s">
        <v>2088</v>
      </c>
      <c r="H655" s="104"/>
      <c r="I655" s="390" t="s">
        <v>26</v>
      </c>
      <c r="J655" s="390"/>
      <c r="K655" s="88" t="s">
        <v>5123</v>
      </c>
      <c r="L655" s="522">
        <v>2</v>
      </c>
      <c r="M655" s="367">
        <v>1</v>
      </c>
      <c r="N655" s="367">
        <v>1</v>
      </c>
      <c r="O655" s="523">
        <v>10</v>
      </c>
      <c r="P655" s="523">
        <v>0</v>
      </c>
      <c r="Q655" s="523">
        <v>1</v>
      </c>
      <c r="R655" s="523">
        <v>0</v>
      </c>
      <c r="S655" s="523">
        <v>0</v>
      </c>
      <c r="T655" s="523">
        <v>0</v>
      </c>
      <c r="U655" s="524">
        <v>0</v>
      </c>
      <c r="V655" s="524">
        <v>0</v>
      </c>
      <c r="W655" s="524">
        <v>0</v>
      </c>
      <c r="X655" s="524">
        <v>0</v>
      </c>
      <c r="Y655" s="524">
        <v>0</v>
      </c>
      <c r="Z655" s="524">
        <v>0</v>
      </c>
      <c r="AA655" s="524">
        <v>0</v>
      </c>
      <c r="AB655" s="524">
        <v>0</v>
      </c>
      <c r="AC655" s="524">
        <v>0</v>
      </c>
      <c r="AD655" s="524">
        <v>16</v>
      </c>
      <c r="AE655" s="524">
        <v>0</v>
      </c>
      <c r="AF655" s="524">
        <v>0</v>
      </c>
      <c r="AG655" s="524">
        <v>0</v>
      </c>
      <c r="AH655" s="524">
        <v>0</v>
      </c>
      <c r="AI655" s="524">
        <v>0</v>
      </c>
      <c r="AJ655" s="395">
        <v>1</v>
      </c>
      <c r="AK655" s="395">
        <v>0</v>
      </c>
      <c r="AL655" s="395">
        <v>6</v>
      </c>
      <c r="AM655" s="395">
        <v>6</v>
      </c>
      <c r="AN655" s="395">
        <v>0</v>
      </c>
      <c r="AO655" s="525">
        <v>0</v>
      </c>
      <c r="AP655" s="396">
        <v>0</v>
      </c>
      <c r="AQ655" s="526">
        <v>26</v>
      </c>
      <c r="AR655" s="527">
        <v>26</v>
      </c>
      <c r="AS655" s="527">
        <v>26</v>
      </c>
      <c r="AT655" s="527">
        <v>0</v>
      </c>
      <c r="AU655" s="527">
        <v>6</v>
      </c>
      <c r="AV655" s="395">
        <v>0</v>
      </c>
      <c r="AW655" s="395">
        <v>8</v>
      </c>
      <c r="AX655" s="395">
        <v>26</v>
      </c>
      <c r="AY655" s="395">
        <v>2</v>
      </c>
      <c r="AZ655" s="395">
        <v>0</v>
      </c>
      <c r="BA655" s="422"/>
      <c r="BB655" s="422"/>
      <c r="BC655" s="422"/>
      <c r="BD655" s="422"/>
      <c r="BE655" s="422"/>
      <c r="BF655" s="422"/>
      <c r="BG655" s="422"/>
      <c r="BH655" s="422"/>
      <c r="BI655" s="423">
        <f t="shared" si="23"/>
        <v>26</v>
      </c>
      <c r="BJ655" s="422"/>
      <c r="BK655" s="422"/>
      <c r="BL655" s="422"/>
      <c r="BM655" s="422"/>
      <c r="BN655" s="422"/>
      <c r="BO655" s="528">
        <v>1</v>
      </c>
      <c r="BP655" s="423">
        <f t="shared" si="24"/>
        <v>26</v>
      </c>
      <c r="BQ655" s="422"/>
      <c r="BR655" s="422"/>
      <c r="BS655" s="422"/>
      <c r="BT655" s="422"/>
      <c r="BU655" s="422"/>
      <c r="BV655" s="422"/>
      <c r="BW655" s="422"/>
      <c r="BX655" s="422"/>
      <c r="BY655" s="422"/>
      <c r="BZ655" s="422"/>
      <c r="CA655" s="422"/>
      <c r="CB655" s="422"/>
      <c r="CC655" s="422"/>
      <c r="CD655" s="422"/>
      <c r="CE655" s="422"/>
      <c r="CF655" s="422"/>
      <c r="CG655" s="547"/>
    </row>
    <row r="656" spans="1:85" ht="16.5" customHeight="1">
      <c r="A656" s="81">
        <v>652</v>
      </c>
      <c r="B656" s="86" t="s">
        <v>2089</v>
      </c>
      <c r="C656" s="88" t="s">
        <v>28</v>
      </c>
      <c r="D656" s="86" t="s">
        <v>2233</v>
      </c>
      <c r="E656" s="86" t="s">
        <v>2057</v>
      </c>
      <c r="F656" s="106" t="s">
        <v>727</v>
      </c>
      <c r="G656" s="104" t="s">
        <v>2090</v>
      </c>
      <c r="H656" s="104"/>
      <c r="I656" s="390" t="s">
        <v>2353</v>
      </c>
      <c r="J656" s="390"/>
      <c r="K656" s="88" t="s">
        <v>5123</v>
      </c>
      <c r="L656" s="522">
        <v>2</v>
      </c>
      <c r="M656" s="367">
        <v>1</v>
      </c>
      <c r="N656" s="367">
        <v>1</v>
      </c>
      <c r="O656" s="523">
        <v>5</v>
      </c>
      <c r="P656" s="523">
        <v>0</v>
      </c>
      <c r="Q656" s="523">
        <v>1</v>
      </c>
      <c r="R656" s="523">
        <v>0</v>
      </c>
      <c r="S656" s="523">
        <v>0</v>
      </c>
      <c r="T656" s="523">
        <v>0</v>
      </c>
      <c r="U656" s="524">
        <v>0</v>
      </c>
      <c r="V656" s="524">
        <v>0</v>
      </c>
      <c r="W656" s="524">
        <v>0</v>
      </c>
      <c r="X656" s="524">
        <v>0</v>
      </c>
      <c r="Y656" s="524">
        <v>0</v>
      </c>
      <c r="Z656" s="524">
        <v>0</v>
      </c>
      <c r="AA656" s="524">
        <v>7</v>
      </c>
      <c r="AB656" s="524">
        <v>1</v>
      </c>
      <c r="AC656" s="524">
        <v>0</v>
      </c>
      <c r="AD656" s="524">
        <v>4</v>
      </c>
      <c r="AE656" s="524">
        <v>0</v>
      </c>
      <c r="AF656" s="524">
        <v>0</v>
      </c>
      <c r="AG656" s="524">
        <v>0</v>
      </c>
      <c r="AH656" s="524">
        <v>0</v>
      </c>
      <c r="AI656" s="524">
        <v>0</v>
      </c>
      <c r="AJ656" s="395">
        <v>1</v>
      </c>
      <c r="AK656" s="395">
        <v>0</v>
      </c>
      <c r="AL656" s="395">
        <v>3</v>
      </c>
      <c r="AM656" s="395">
        <v>3</v>
      </c>
      <c r="AN656" s="395">
        <v>0</v>
      </c>
      <c r="AO656" s="525">
        <v>0</v>
      </c>
      <c r="AP656" s="396">
        <v>0</v>
      </c>
      <c r="AQ656" s="526">
        <v>9</v>
      </c>
      <c r="AR656" s="527">
        <v>9</v>
      </c>
      <c r="AS656" s="527">
        <v>9</v>
      </c>
      <c r="AT656" s="527">
        <v>0</v>
      </c>
      <c r="AU656" s="527">
        <v>5</v>
      </c>
      <c r="AV656" s="395">
        <v>1</v>
      </c>
      <c r="AW656" s="395">
        <v>4</v>
      </c>
      <c r="AX656" s="395">
        <v>9</v>
      </c>
      <c r="AY656" s="395">
        <v>2</v>
      </c>
      <c r="AZ656" s="395">
        <v>0</v>
      </c>
      <c r="BA656" s="422"/>
      <c r="BB656" s="422"/>
      <c r="BC656" s="422"/>
      <c r="BD656" s="422"/>
      <c r="BE656" s="422"/>
      <c r="BF656" s="422"/>
      <c r="BG656" s="422"/>
      <c r="BH656" s="422"/>
      <c r="BI656" s="423">
        <f t="shared" si="23"/>
        <v>9</v>
      </c>
      <c r="BJ656" s="422"/>
      <c r="BK656" s="422"/>
      <c r="BL656" s="422"/>
      <c r="BM656" s="422"/>
      <c r="BN656" s="422"/>
      <c r="BO656" s="528">
        <v>1</v>
      </c>
      <c r="BP656" s="423">
        <f t="shared" si="24"/>
        <v>9</v>
      </c>
      <c r="BQ656" s="422"/>
      <c r="BR656" s="422"/>
      <c r="BS656" s="422"/>
      <c r="BT656" s="422"/>
      <c r="BU656" s="422"/>
      <c r="BV656" s="422"/>
      <c r="BW656" s="422"/>
      <c r="BX656" s="422"/>
      <c r="BY656" s="422"/>
      <c r="BZ656" s="422"/>
      <c r="CA656" s="422"/>
      <c r="CB656" s="422"/>
      <c r="CC656" s="422"/>
      <c r="CD656" s="422"/>
      <c r="CE656" s="422"/>
      <c r="CF656" s="422"/>
      <c r="CG656" s="547"/>
    </row>
    <row r="657" spans="1:85" ht="16.5" customHeight="1">
      <c r="A657" s="80">
        <v>653</v>
      </c>
      <c r="B657" s="86" t="s">
        <v>2091</v>
      </c>
      <c r="C657" s="88" t="s">
        <v>28</v>
      </c>
      <c r="D657" s="86" t="s">
        <v>2233</v>
      </c>
      <c r="E657" s="86" t="s">
        <v>2092</v>
      </c>
      <c r="F657" s="106" t="s">
        <v>727</v>
      </c>
      <c r="G657" s="104" t="s">
        <v>2093</v>
      </c>
      <c r="H657" s="104"/>
      <c r="I657" s="390" t="s">
        <v>2353</v>
      </c>
      <c r="J657" s="390"/>
      <c r="K657" s="88" t="s">
        <v>5123</v>
      </c>
      <c r="L657" s="522">
        <v>2</v>
      </c>
      <c r="M657" s="367">
        <v>1</v>
      </c>
      <c r="N657" s="367">
        <v>1</v>
      </c>
      <c r="O657" s="523">
        <v>8</v>
      </c>
      <c r="P657" s="523">
        <v>3</v>
      </c>
      <c r="Q657" s="523">
        <v>1</v>
      </c>
      <c r="R657" s="523">
        <v>1</v>
      </c>
      <c r="S657" s="523">
        <v>0</v>
      </c>
      <c r="T657" s="523">
        <v>0</v>
      </c>
      <c r="U657" s="524">
        <v>0</v>
      </c>
      <c r="V657" s="524">
        <v>0</v>
      </c>
      <c r="W657" s="524">
        <v>0</v>
      </c>
      <c r="X657" s="524">
        <v>0</v>
      </c>
      <c r="Y657" s="524">
        <v>0</v>
      </c>
      <c r="Z657" s="524">
        <v>0</v>
      </c>
      <c r="AA657" s="524">
        <v>0</v>
      </c>
      <c r="AB657" s="524">
        <v>0</v>
      </c>
      <c r="AC657" s="524">
        <v>0</v>
      </c>
      <c r="AD657" s="524">
        <v>8</v>
      </c>
      <c r="AE657" s="524">
        <v>3</v>
      </c>
      <c r="AF657" s="524">
        <v>0</v>
      </c>
      <c r="AG657" s="524">
        <v>0</v>
      </c>
      <c r="AH657" s="524">
        <v>0</v>
      </c>
      <c r="AI657" s="524">
        <v>0</v>
      </c>
      <c r="AJ657" s="395">
        <v>1</v>
      </c>
      <c r="AK657" s="395">
        <v>0</v>
      </c>
      <c r="AL657" s="395">
        <v>1</v>
      </c>
      <c r="AM657" s="395">
        <v>1</v>
      </c>
      <c r="AN657" s="395">
        <v>0</v>
      </c>
      <c r="AO657" s="525">
        <v>0</v>
      </c>
      <c r="AP657" s="396">
        <v>0</v>
      </c>
      <c r="AQ657" s="526">
        <v>8</v>
      </c>
      <c r="AR657" s="527">
        <v>8</v>
      </c>
      <c r="AS657" s="527">
        <v>8</v>
      </c>
      <c r="AT657" s="527">
        <v>0</v>
      </c>
      <c r="AU657" s="527">
        <v>8</v>
      </c>
      <c r="AV657" s="395">
        <v>1</v>
      </c>
      <c r="AW657" s="395">
        <v>2</v>
      </c>
      <c r="AX657" s="395">
        <v>8</v>
      </c>
      <c r="AY657" s="395">
        <v>2</v>
      </c>
      <c r="AZ657" s="395">
        <v>0</v>
      </c>
      <c r="BA657" s="422"/>
      <c r="BB657" s="422"/>
      <c r="BC657" s="422"/>
      <c r="BD657" s="422"/>
      <c r="BE657" s="422"/>
      <c r="BF657" s="422"/>
      <c r="BG657" s="422"/>
      <c r="BH657" s="422"/>
      <c r="BI657" s="423">
        <f t="shared" si="23"/>
        <v>8</v>
      </c>
      <c r="BJ657" s="422"/>
      <c r="BK657" s="422"/>
      <c r="BL657" s="422"/>
      <c r="BM657" s="422"/>
      <c r="BN657" s="422"/>
      <c r="BO657" s="528">
        <v>4.21</v>
      </c>
      <c r="BP657" s="423">
        <f t="shared" si="24"/>
        <v>8</v>
      </c>
      <c r="BQ657" s="422"/>
      <c r="BR657" s="422"/>
      <c r="BS657" s="422"/>
      <c r="BT657" s="422"/>
      <c r="BU657" s="422"/>
      <c r="BV657" s="422"/>
      <c r="BW657" s="422"/>
      <c r="BX657" s="422"/>
      <c r="BY657" s="422"/>
      <c r="BZ657" s="422"/>
      <c r="CA657" s="422"/>
      <c r="CB657" s="422"/>
      <c r="CC657" s="422"/>
      <c r="CD657" s="422"/>
      <c r="CE657" s="422"/>
      <c r="CF657" s="422"/>
      <c r="CG657" s="547"/>
    </row>
    <row r="658" spans="1:85" ht="16.5" customHeight="1">
      <c r="A658" s="80">
        <v>654</v>
      </c>
      <c r="B658" s="86" t="s">
        <v>2094</v>
      </c>
      <c r="C658" s="88" t="s">
        <v>28</v>
      </c>
      <c r="D658" s="86" t="s">
        <v>2233</v>
      </c>
      <c r="E658" s="86" t="s">
        <v>2092</v>
      </c>
      <c r="F658" s="105" t="s">
        <v>730</v>
      </c>
      <c r="G658" s="104" t="s">
        <v>2095</v>
      </c>
      <c r="H658" s="104"/>
      <c r="I658" s="390" t="s">
        <v>2353</v>
      </c>
      <c r="J658" s="390"/>
      <c r="K658" s="88" t="s">
        <v>5123</v>
      </c>
      <c r="L658" s="522">
        <v>2</v>
      </c>
      <c r="M658" s="367">
        <v>1</v>
      </c>
      <c r="N658" s="367">
        <v>1</v>
      </c>
      <c r="O658" s="523">
        <v>4</v>
      </c>
      <c r="P658" s="523">
        <v>2</v>
      </c>
      <c r="Q658" s="523">
        <v>3</v>
      </c>
      <c r="R658" s="523">
        <v>0</v>
      </c>
      <c r="S658" s="523">
        <v>0</v>
      </c>
      <c r="T658" s="523">
        <v>0</v>
      </c>
      <c r="U658" s="524">
        <v>0</v>
      </c>
      <c r="V658" s="524">
        <v>0</v>
      </c>
      <c r="W658" s="524">
        <v>0</v>
      </c>
      <c r="X658" s="524">
        <v>0</v>
      </c>
      <c r="Y658" s="524">
        <v>0</v>
      </c>
      <c r="Z658" s="524">
        <v>0</v>
      </c>
      <c r="AA658" s="524">
        <v>0</v>
      </c>
      <c r="AB658" s="524">
        <v>0</v>
      </c>
      <c r="AC658" s="524">
        <v>0</v>
      </c>
      <c r="AD658" s="524">
        <v>6</v>
      </c>
      <c r="AE658" s="524">
        <v>1</v>
      </c>
      <c r="AF658" s="524">
        <v>0</v>
      </c>
      <c r="AG658" s="524">
        <v>0</v>
      </c>
      <c r="AH658" s="524">
        <v>0</v>
      </c>
      <c r="AI658" s="524">
        <v>0</v>
      </c>
      <c r="AJ658" s="395">
        <v>1</v>
      </c>
      <c r="AK658" s="395">
        <v>0</v>
      </c>
      <c r="AL658" s="395">
        <v>3</v>
      </c>
      <c r="AM658" s="395">
        <v>3</v>
      </c>
      <c r="AN658" s="395">
        <v>0</v>
      </c>
      <c r="AO658" s="525">
        <v>0</v>
      </c>
      <c r="AP658" s="396">
        <v>0</v>
      </c>
      <c r="AQ658" s="526">
        <v>11</v>
      </c>
      <c r="AR658" s="527">
        <v>11</v>
      </c>
      <c r="AS658" s="527">
        <v>11</v>
      </c>
      <c r="AT658" s="527">
        <v>0</v>
      </c>
      <c r="AU658" s="527">
        <v>11</v>
      </c>
      <c r="AV658" s="395">
        <v>1</v>
      </c>
      <c r="AW658" s="395">
        <v>4</v>
      </c>
      <c r="AX658" s="395">
        <v>11</v>
      </c>
      <c r="AY658" s="395">
        <v>2</v>
      </c>
      <c r="AZ658" s="395">
        <v>0</v>
      </c>
      <c r="BA658" s="422"/>
      <c r="BB658" s="422"/>
      <c r="BC658" s="422"/>
      <c r="BD658" s="422"/>
      <c r="BE658" s="422"/>
      <c r="BF658" s="422"/>
      <c r="BG658" s="422"/>
      <c r="BH658" s="422"/>
      <c r="BI658" s="423">
        <f t="shared" si="23"/>
        <v>11</v>
      </c>
      <c r="BJ658" s="422"/>
      <c r="BK658" s="422"/>
      <c r="BL658" s="422"/>
      <c r="BM658" s="422"/>
      <c r="BN658" s="422"/>
      <c r="BO658" s="528">
        <v>0.62</v>
      </c>
      <c r="BP658" s="423">
        <f t="shared" si="24"/>
        <v>11</v>
      </c>
      <c r="BQ658" s="422"/>
      <c r="BR658" s="422"/>
      <c r="BS658" s="422"/>
      <c r="BT658" s="422"/>
      <c r="BU658" s="422"/>
      <c r="BV658" s="422"/>
      <c r="BW658" s="422"/>
      <c r="BX658" s="422"/>
      <c r="BY658" s="422"/>
      <c r="BZ658" s="422"/>
      <c r="CA658" s="422"/>
      <c r="CB658" s="422"/>
      <c r="CC658" s="422"/>
      <c r="CD658" s="422"/>
      <c r="CE658" s="422"/>
      <c r="CF658" s="422"/>
      <c r="CG658" s="547"/>
    </row>
    <row r="659" spans="1:85" ht="16.5" customHeight="1">
      <c r="A659" s="81">
        <v>655</v>
      </c>
      <c r="B659" s="86" t="s">
        <v>2096</v>
      </c>
      <c r="C659" s="88" t="s">
        <v>28</v>
      </c>
      <c r="D659" s="86" t="s">
        <v>2233</v>
      </c>
      <c r="E659" s="86" t="s">
        <v>2092</v>
      </c>
      <c r="F659" s="106" t="s">
        <v>727</v>
      </c>
      <c r="G659" s="104" t="s">
        <v>2097</v>
      </c>
      <c r="H659" s="104"/>
      <c r="I659" s="390" t="s">
        <v>2353</v>
      </c>
      <c r="J659" s="390"/>
      <c r="K659" s="88" t="s">
        <v>5123</v>
      </c>
      <c r="L659" s="522">
        <v>2</v>
      </c>
      <c r="M659" s="367">
        <v>1</v>
      </c>
      <c r="N659" s="367">
        <v>1</v>
      </c>
      <c r="O659" s="523">
        <v>8</v>
      </c>
      <c r="P659" s="523">
        <v>1</v>
      </c>
      <c r="Q659" s="523">
        <v>1</v>
      </c>
      <c r="R659" s="523">
        <v>2</v>
      </c>
      <c r="S659" s="523">
        <v>0</v>
      </c>
      <c r="T659" s="523">
        <v>0</v>
      </c>
      <c r="U659" s="524">
        <v>0</v>
      </c>
      <c r="V659" s="524">
        <v>0</v>
      </c>
      <c r="W659" s="524">
        <v>0</v>
      </c>
      <c r="X659" s="524">
        <v>0</v>
      </c>
      <c r="Y659" s="524">
        <v>0</v>
      </c>
      <c r="Z659" s="524">
        <v>0</v>
      </c>
      <c r="AA659" s="524">
        <v>0</v>
      </c>
      <c r="AB659" s="524">
        <v>0</v>
      </c>
      <c r="AC659" s="524">
        <v>0</v>
      </c>
      <c r="AD659" s="524">
        <v>8</v>
      </c>
      <c r="AE659" s="524">
        <v>0</v>
      </c>
      <c r="AF659" s="524">
        <v>0</v>
      </c>
      <c r="AG659" s="524">
        <v>5</v>
      </c>
      <c r="AH659" s="524">
        <v>2</v>
      </c>
      <c r="AI659" s="524">
        <v>0</v>
      </c>
      <c r="AJ659" s="395">
        <v>1</v>
      </c>
      <c r="AK659" s="395">
        <v>0</v>
      </c>
      <c r="AL659" s="395">
        <v>3</v>
      </c>
      <c r="AM659" s="395">
        <v>3</v>
      </c>
      <c r="AN659" s="395">
        <v>0</v>
      </c>
      <c r="AO659" s="525">
        <v>0</v>
      </c>
      <c r="AP659" s="396">
        <v>0</v>
      </c>
      <c r="AQ659" s="526">
        <v>6</v>
      </c>
      <c r="AR659" s="527">
        <v>6</v>
      </c>
      <c r="AS659" s="527">
        <v>6</v>
      </c>
      <c r="AT659" s="527">
        <v>0</v>
      </c>
      <c r="AU659" s="527">
        <v>2</v>
      </c>
      <c r="AV659" s="395">
        <v>1</v>
      </c>
      <c r="AW659" s="395">
        <v>4</v>
      </c>
      <c r="AX659" s="395">
        <v>6</v>
      </c>
      <c r="AY659" s="395">
        <v>2</v>
      </c>
      <c r="AZ659" s="395">
        <v>0</v>
      </c>
      <c r="BA659" s="422"/>
      <c r="BB659" s="422"/>
      <c r="BC659" s="422"/>
      <c r="BD659" s="422"/>
      <c r="BE659" s="422"/>
      <c r="BF659" s="422"/>
      <c r="BG659" s="422"/>
      <c r="BH659" s="422"/>
      <c r="BI659" s="423">
        <f t="shared" si="23"/>
        <v>6</v>
      </c>
      <c r="BJ659" s="422"/>
      <c r="BK659" s="422"/>
      <c r="BL659" s="422"/>
      <c r="BM659" s="422"/>
      <c r="BN659" s="422"/>
      <c r="BO659" s="528">
        <v>1</v>
      </c>
      <c r="BP659" s="423">
        <f t="shared" si="24"/>
        <v>6</v>
      </c>
      <c r="BQ659" s="422"/>
      <c r="BR659" s="422"/>
      <c r="BS659" s="422"/>
      <c r="BT659" s="422"/>
      <c r="BU659" s="422"/>
      <c r="BV659" s="422"/>
      <c r="BW659" s="422"/>
      <c r="BX659" s="422"/>
      <c r="BY659" s="422"/>
      <c r="BZ659" s="422"/>
      <c r="CA659" s="422"/>
      <c r="CB659" s="422"/>
      <c r="CC659" s="422"/>
      <c r="CD659" s="422"/>
      <c r="CE659" s="422"/>
      <c r="CF659" s="422"/>
      <c r="CG659" s="547"/>
    </row>
    <row r="660" spans="1:85" ht="16.5" customHeight="1">
      <c r="A660" s="80">
        <v>656</v>
      </c>
      <c r="B660" s="86" t="s">
        <v>2098</v>
      </c>
      <c r="C660" s="88" t="s">
        <v>28</v>
      </c>
      <c r="D660" s="86" t="s">
        <v>2233</v>
      </c>
      <c r="E660" s="86" t="s">
        <v>2092</v>
      </c>
      <c r="F660" s="105" t="s">
        <v>730</v>
      </c>
      <c r="G660" s="104" t="s">
        <v>2099</v>
      </c>
      <c r="H660" s="104"/>
      <c r="I660" s="390" t="s">
        <v>5961</v>
      </c>
      <c r="J660" s="390"/>
      <c r="K660" s="88" t="s">
        <v>5123</v>
      </c>
      <c r="L660" s="522">
        <v>0</v>
      </c>
      <c r="M660" s="367">
        <v>1</v>
      </c>
      <c r="N660" s="367">
        <v>1</v>
      </c>
      <c r="O660" s="523">
        <v>5</v>
      </c>
      <c r="P660" s="523">
        <v>1</v>
      </c>
      <c r="Q660" s="523">
        <v>1</v>
      </c>
      <c r="R660" s="523">
        <v>0</v>
      </c>
      <c r="S660" s="523">
        <v>0</v>
      </c>
      <c r="T660" s="523">
        <v>0</v>
      </c>
      <c r="U660" s="524">
        <v>0</v>
      </c>
      <c r="V660" s="524">
        <v>0</v>
      </c>
      <c r="W660" s="524">
        <v>0</v>
      </c>
      <c r="X660" s="524">
        <v>0</v>
      </c>
      <c r="Y660" s="524">
        <v>0</v>
      </c>
      <c r="Z660" s="524">
        <v>0</v>
      </c>
      <c r="AA660" s="524">
        <v>0</v>
      </c>
      <c r="AB660" s="524">
        <v>0</v>
      </c>
      <c r="AC660" s="524">
        <v>0</v>
      </c>
      <c r="AD660" s="524">
        <v>10</v>
      </c>
      <c r="AE660" s="524">
        <v>2</v>
      </c>
      <c r="AF660" s="524">
        <v>0</v>
      </c>
      <c r="AG660" s="524">
        <v>0</v>
      </c>
      <c r="AH660" s="524">
        <v>0</v>
      </c>
      <c r="AI660" s="524">
        <v>0</v>
      </c>
      <c r="AJ660" s="395">
        <v>1</v>
      </c>
      <c r="AK660" s="395">
        <v>0</v>
      </c>
      <c r="AL660" s="395">
        <v>3</v>
      </c>
      <c r="AM660" s="395">
        <v>3</v>
      </c>
      <c r="AN660" s="395">
        <v>0</v>
      </c>
      <c r="AO660" s="525">
        <v>0</v>
      </c>
      <c r="AP660" s="396">
        <v>0</v>
      </c>
      <c r="AQ660" s="526">
        <v>16</v>
      </c>
      <c r="AR660" s="527">
        <v>16</v>
      </c>
      <c r="AS660" s="527">
        <v>16</v>
      </c>
      <c r="AT660" s="527">
        <v>0</v>
      </c>
      <c r="AU660" s="527">
        <v>7</v>
      </c>
      <c r="AV660" s="395">
        <v>1</v>
      </c>
      <c r="AW660" s="395">
        <v>4</v>
      </c>
      <c r="AX660" s="395">
        <v>16</v>
      </c>
      <c r="AY660" s="395">
        <v>2</v>
      </c>
      <c r="AZ660" s="395">
        <v>0</v>
      </c>
      <c r="BA660" s="422"/>
      <c r="BB660" s="422"/>
      <c r="BC660" s="422"/>
      <c r="BD660" s="422"/>
      <c r="BE660" s="422"/>
      <c r="BF660" s="422"/>
      <c r="BG660" s="422"/>
      <c r="BH660" s="422"/>
      <c r="BI660" s="423">
        <f t="shared" si="23"/>
        <v>16</v>
      </c>
      <c r="BJ660" s="422"/>
      <c r="BK660" s="422"/>
      <c r="BL660" s="422"/>
      <c r="BM660" s="422"/>
      <c r="BN660" s="422"/>
      <c r="BO660" s="528">
        <v>3.92</v>
      </c>
      <c r="BP660" s="423">
        <f t="shared" si="24"/>
        <v>16</v>
      </c>
      <c r="BQ660" s="422"/>
      <c r="BR660" s="422"/>
      <c r="BS660" s="422"/>
      <c r="BT660" s="422"/>
      <c r="BU660" s="422"/>
      <c r="BV660" s="422"/>
      <c r="BW660" s="422"/>
      <c r="BX660" s="422"/>
      <c r="BY660" s="422"/>
      <c r="BZ660" s="422"/>
      <c r="CA660" s="422"/>
      <c r="CB660" s="422"/>
      <c r="CC660" s="422"/>
      <c r="CD660" s="422"/>
      <c r="CE660" s="422"/>
      <c r="CF660" s="422"/>
      <c r="CG660" s="547"/>
    </row>
    <row r="661" spans="1:85" ht="16.5" customHeight="1">
      <c r="A661" s="80">
        <v>657</v>
      </c>
      <c r="B661" s="86" t="s">
        <v>2100</v>
      </c>
      <c r="C661" s="88" t="s">
        <v>28</v>
      </c>
      <c r="D661" s="86" t="s">
        <v>2233</v>
      </c>
      <c r="E661" s="86" t="s">
        <v>2092</v>
      </c>
      <c r="F661" s="106" t="s">
        <v>727</v>
      </c>
      <c r="G661" s="104" t="s">
        <v>2101</v>
      </c>
      <c r="H661" s="104"/>
      <c r="I661" s="390" t="s">
        <v>26</v>
      </c>
      <c r="J661" s="390"/>
      <c r="K661" s="88" t="s">
        <v>5123</v>
      </c>
      <c r="L661" s="522">
        <v>2</v>
      </c>
      <c r="M661" s="367">
        <v>1</v>
      </c>
      <c r="N661" s="367">
        <v>1</v>
      </c>
      <c r="O661" s="523">
        <v>4</v>
      </c>
      <c r="P661" s="523">
        <v>2</v>
      </c>
      <c r="Q661" s="523">
        <v>1</v>
      </c>
      <c r="R661" s="523">
        <v>0</v>
      </c>
      <c r="S661" s="523">
        <v>0</v>
      </c>
      <c r="T661" s="523">
        <v>0</v>
      </c>
      <c r="U661" s="524">
        <v>0</v>
      </c>
      <c r="V661" s="524">
        <v>0</v>
      </c>
      <c r="W661" s="524">
        <v>0</v>
      </c>
      <c r="X661" s="524">
        <v>0</v>
      </c>
      <c r="Y661" s="524">
        <v>0</v>
      </c>
      <c r="Z661" s="524">
        <v>0</v>
      </c>
      <c r="AA661" s="524">
        <v>0</v>
      </c>
      <c r="AB661" s="524">
        <v>0</v>
      </c>
      <c r="AC661" s="524">
        <v>0</v>
      </c>
      <c r="AD661" s="524">
        <v>8</v>
      </c>
      <c r="AE661" s="524">
        <v>2</v>
      </c>
      <c r="AF661" s="524">
        <v>0</v>
      </c>
      <c r="AG661" s="524">
        <v>0</v>
      </c>
      <c r="AH661" s="524">
        <v>0</v>
      </c>
      <c r="AI661" s="524">
        <v>0</v>
      </c>
      <c r="AJ661" s="395">
        <v>1</v>
      </c>
      <c r="AK661" s="395">
        <v>0</v>
      </c>
      <c r="AL661" s="395">
        <v>3</v>
      </c>
      <c r="AM661" s="395">
        <v>3</v>
      </c>
      <c r="AN661" s="395">
        <v>0</v>
      </c>
      <c r="AO661" s="525">
        <v>0</v>
      </c>
      <c r="AP661" s="396">
        <v>0</v>
      </c>
      <c r="AQ661" s="526">
        <v>8</v>
      </c>
      <c r="AR661" s="527">
        <v>8</v>
      </c>
      <c r="AS661" s="527">
        <v>8</v>
      </c>
      <c r="AT661" s="527">
        <v>0</v>
      </c>
      <c r="AU661" s="527">
        <v>4</v>
      </c>
      <c r="AV661" s="395">
        <v>1</v>
      </c>
      <c r="AW661" s="395">
        <v>4</v>
      </c>
      <c r="AX661" s="395">
        <v>11</v>
      </c>
      <c r="AY661" s="395">
        <v>2</v>
      </c>
      <c r="AZ661" s="395">
        <v>0</v>
      </c>
      <c r="BA661" s="422"/>
      <c r="BB661" s="422"/>
      <c r="BC661" s="422"/>
      <c r="BD661" s="422"/>
      <c r="BE661" s="422"/>
      <c r="BF661" s="422"/>
      <c r="BG661" s="422"/>
      <c r="BH661" s="422"/>
      <c r="BI661" s="423">
        <f t="shared" si="23"/>
        <v>8</v>
      </c>
      <c r="BJ661" s="422"/>
      <c r="BK661" s="422"/>
      <c r="BL661" s="422"/>
      <c r="BM661" s="422"/>
      <c r="BN661" s="422"/>
      <c r="BO661" s="528">
        <v>1.93</v>
      </c>
      <c r="BP661" s="423">
        <f t="shared" si="24"/>
        <v>8</v>
      </c>
      <c r="BQ661" s="422"/>
      <c r="BR661" s="422"/>
      <c r="BS661" s="422"/>
      <c r="BT661" s="422"/>
      <c r="BU661" s="422"/>
      <c r="BV661" s="422"/>
      <c r="BW661" s="422"/>
      <c r="BX661" s="422"/>
      <c r="BY661" s="422"/>
      <c r="BZ661" s="422"/>
      <c r="CA661" s="422"/>
      <c r="CB661" s="422"/>
      <c r="CC661" s="422"/>
      <c r="CD661" s="422"/>
      <c r="CE661" s="422"/>
      <c r="CF661" s="422"/>
      <c r="CG661" s="547"/>
    </row>
    <row r="662" spans="1:85" ht="16.5" customHeight="1">
      <c r="A662" s="81">
        <v>658</v>
      </c>
      <c r="B662" s="86" t="s">
        <v>2102</v>
      </c>
      <c r="C662" s="88" t="s">
        <v>28</v>
      </c>
      <c r="D662" s="86" t="s">
        <v>2233</v>
      </c>
      <c r="E662" s="86" t="s">
        <v>2092</v>
      </c>
      <c r="F662" s="106" t="s">
        <v>727</v>
      </c>
      <c r="G662" s="104" t="s">
        <v>2103</v>
      </c>
      <c r="H662" s="104"/>
      <c r="I662" s="390" t="s">
        <v>2353</v>
      </c>
      <c r="J662" s="390"/>
      <c r="K662" s="88" t="s">
        <v>5123</v>
      </c>
      <c r="L662" s="522">
        <v>2</v>
      </c>
      <c r="M662" s="367">
        <v>1</v>
      </c>
      <c r="N662" s="367">
        <v>1</v>
      </c>
      <c r="O662" s="523">
        <v>4</v>
      </c>
      <c r="P662" s="523">
        <v>2</v>
      </c>
      <c r="Q662" s="523">
        <v>1</v>
      </c>
      <c r="R662" s="523">
        <v>2</v>
      </c>
      <c r="S662" s="523">
        <v>0</v>
      </c>
      <c r="T662" s="523">
        <v>0</v>
      </c>
      <c r="U662" s="524">
        <v>0</v>
      </c>
      <c r="V662" s="524">
        <v>0</v>
      </c>
      <c r="W662" s="524">
        <v>0</v>
      </c>
      <c r="X662" s="524">
        <v>0</v>
      </c>
      <c r="Y662" s="524">
        <v>0</v>
      </c>
      <c r="Z662" s="524">
        <v>0</v>
      </c>
      <c r="AA662" s="524">
        <v>0</v>
      </c>
      <c r="AB662" s="524">
        <v>0</v>
      </c>
      <c r="AC662" s="524">
        <v>0</v>
      </c>
      <c r="AD662" s="524">
        <v>11</v>
      </c>
      <c r="AE662" s="524">
        <v>1</v>
      </c>
      <c r="AF662" s="524">
        <v>0</v>
      </c>
      <c r="AG662" s="524">
        <v>0</v>
      </c>
      <c r="AH662" s="524">
        <v>1</v>
      </c>
      <c r="AI662" s="524">
        <v>0</v>
      </c>
      <c r="AJ662" s="395">
        <v>1</v>
      </c>
      <c r="AK662" s="395">
        <v>0</v>
      </c>
      <c r="AL662" s="395">
        <v>2</v>
      </c>
      <c r="AM662" s="395">
        <v>2</v>
      </c>
      <c r="AN662" s="395">
        <v>0</v>
      </c>
      <c r="AO662" s="525">
        <v>0</v>
      </c>
      <c r="AP662" s="396">
        <v>0</v>
      </c>
      <c r="AQ662" s="526">
        <v>10</v>
      </c>
      <c r="AR662" s="527">
        <v>10</v>
      </c>
      <c r="AS662" s="527">
        <v>10</v>
      </c>
      <c r="AT662" s="527">
        <v>0</v>
      </c>
      <c r="AU662" s="527">
        <v>5</v>
      </c>
      <c r="AV662" s="395">
        <v>1</v>
      </c>
      <c r="AW662" s="395">
        <v>2</v>
      </c>
      <c r="AX662" s="395">
        <v>10</v>
      </c>
      <c r="AY662" s="395">
        <v>2</v>
      </c>
      <c r="AZ662" s="395">
        <v>0</v>
      </c>
      <c r="BA662" s="422"/>
      <c r="BB662" s="422"/>
      <c r="BC662" s="422"/>
      <c r="BD662" s="422"/>
      <c r="BE662" s="422"/>
      <c r="BF662" s="422"/>
      <c r="BG662" s="422"/>
      <c r="BH662" s="422"/>
      <c r="BI662" s="423">
        <f t="shared" si="23"/>
        <v>10</v>
      </c>
      <c r="BJ662" s="422"/>
      <c r="BK662" s="422"/>
      <c r="BL662" s="422"/>
      <c r="BM662" s="422"/>
      <c r="BN662" s="422"/>
      <c r="BO662" s="528">
        <v>3.11</v>
      </c>
      <c r="BP662" s="423">
        <f t="shared" si="24"/>
        <v>10</v>
      </c>
      <c r="BQ662" s="422"/>
      <c r="BR662" s="422"/>
      <c r="BS662" s="422"/>
      <c r="BT662" s="422"/>
      <c r="BU662" s="422"/>
      <c r="BV662" s="422"/>
      <c r="BW662" s="422"/>
      <c r="BX662" s="422"/>
      <c r="BY662" s="422"/>
      <c r="BZ662" s="422"/>
      <c r="CA662" s="422"/>
      <c r="CB662" s="422"/>
      <c r="CC662" s="422"/>
      <c r="CD662" s="422"/>
      <c r="CE662" s="422"/>
      <c r="CF662" s="422"/>
      <c r="CG662" s="547"/>
    </row>
    <row r="663" spans="1:85" ht="16.5" customHeight="1">
      <c r="A663" s="80">
        <v>659</v>
      </c>
      <c r="B663" s="86" t="s">
        <v>2104</v>
      </c>
      <c r="C663" s="88" t="s">
        <v>28</v>
      </c>
      <c r="D663" s="86" t="s">
        <v>2233</v>
      </c>
      <c r="E663" s="86" t="s">
        <v>2092</v>
      </c>
      <c r="F663" s="103" t="s">
        <v>724</v>
      </c>
      <c r="G663" s="104" t="s">
        <v>2105</v>
      </c>
      <c r="H663" s="104"/>
      <c r="I663" s="390" t="s">
        <v>26</v>
      </c>
      <c r="J663" s="390"/>
      <c r="K663" s="88" t="s">
        <v>5123</v>
      </c>
      <c r="L663" s="522">
        <v>2</v>
      </c>
      <c r="M663" s="367">
        <v>1</v>
      </c>
      <c r="N663" s="367">
        <v>1</v>
      </c>
      <c r="O663" s="523">
        <v>5</v>
      </c>
      <c r="P663" s="523">
        <v>3</v>
      </c>
      <c r="Q663" s="523">
        <v>1</v>
      </c>
      <c r="R663" s="523">
        <v>1</v>
      </c>
      <c r="S663" s="523">
        <v>0</v>
      </c>
      <c r="T663" s="523">
        <v>0</v>
      </c>
      <c r="U663" s="524">
        <v>0</v>
      </c>
      <c r="V663" s="524">
        <v>0</v>
      </c>
      <c r="W663" s="524">
        <v>0</v>
      </c>
      <c r="X663" s="524">
        <v>0</v>
      </c>
      <c r="Y663" s="524">
        <v>0</v>
      </c>
      <c r="Z663" s="524">
        <v>0</v>
      </c>
      <c r="AA663" s="524">
        <v>0</v>
      </c>
      <c r="AB663" s="524">
        <v>2</v>
      </c>
      <c r="AC663" s="524">
        <v>0</v>
      </c>
      <c r="AD663" s="524">
        <v>0</v>
      </c>
      <c r="AE663" s="524">
        <v>0</v>
      </c>
      <c r="AF663" s="524">
        <v>0</v>
      </c>
      <c r="AG663" s="524">
        <v>12</v>
      </c>
      <c r="AH663" s="524">
        <v>4</v>
      </c>
      <c r="AI663" s="524">
        <v>0</v>
      </c>
      <c r="AJ663" s="395">
        <v>1</v>
      </c>
      <c r="AK663" s="395">
        <v>0</v>
      </c>
      <c r="AL663" s="395">
        <v>5</v>
      </c>
      <c r="AM663" s="395">
        <v>5</v>
      </c>
      <c r="AN663" s="395">
        <v>0</v>
      </c>
      <c r="AO663" s="525">
        <v>0</v>
      </c>
      <c r="AP663" s="396">
        <v>0</v>
      </c>
      <c r="AQ663" s="526">
        <v>13</v>
      </c>
      <c r="AR663" s="527">
        <v>13</v>
      </c>
      <c r="AS663" s="527">
        <v>13</v>
      </c>
      <c r="AT663" s="527">
        <v>0</v>
      </c>
      <c r="AU663" s="527">
        <v>6</v>
      </c>
      <c r="AV663" s="395">
        <v>1</v>
      </c>
      <c r="AW663" s="395">
        <v>6</v>
      </c>
      <c r="AX663" s="395">
        <v>13</v>
      </c>
      <c r="AY663" s="395">
        <v>2</v>
      </c>
      <c r="AZ663" s="395">
        <v>0</v>
      </c>
      <c r="BA663" s="422"/>
      <c r="BB663" s="422"/>
      <c r="BC663" s="422"/>
      <c r="BD663" s="422"/>
      <c r="BE663" s="422"/>
      <c r="BF663" s="422"/>
      <c r="BG663" s="422"/>
      <c r="BH663" s="422"/>
      <c r="BI663" s="423">
        <f t="shared" si="23"/>
        <v>13</v>
      </c>
      <c r="BJ663" s="422"/>
      <c r="BK663" s="422"/>
      <c r="BL663" s="422"/>
      <c r="BM663" s="422"/>
      <c r="BN663" s="422"/>
      <c r="BO663" s="528">
        <v>4.0199999999999996</v>
      </c>
      <c r="BP663" s="423">
        <f t="shared" si="24"/>
        <v>13</v>
      </c>
      <c r="BQ663" s="422"/>
      <c r="BR663" s="422"/>
      <c r="BS663" s="422"/>
      <c r="BT663" s="422"/>
      <c r="BU663" s="422"/>
      <c r="BV663" s="422"/>
      <c r="BW663" s="422"/>
      <c r="BX663" s="422"/>
      <c r="BY663" s="422"/>
      <c r="BZ663" s="422"/>
      <c r="CA663" s="422"/>
      <c r="CB663" s="422"/>
      <c r="CC663" s="422"/>
      <c r="CD663" s="422"/>
      <c r="CE663" s="422"/>
      <c r="CF663" s="422"/>
      <c r="CG663" s="547"/>
    </row>
    <row r="664" spans="1:85" ht="16.5" customHeight="1">
      <c r="A664" s="80">
        <v>660</v>
      </c>
      <c r="B664" s="86" t="s">
        <v>2106</v>
      </c>
      <c r="C664" s="88" t="s">
        <v>28</v>
      </c>
      <c r="D664" s="86" t="s">
        <v>2233</v>
      </c>
      <c r="E664" s="86" t="s">
        <v>2092</v>
      </c>
      <c r="F664" s="105" t="s">
        <v>730</v>
      </c>
      <c r="G664" s="104" t="s">
        <v>2107</v>
      </c>
      <c r="H664" s="104"/>
      <c r="I664" s="390" t="s">
        <v>2353</v>
      </c>
      <c r="J664" s="390"/>
      <c r="K664" s="88" t="s">
        <v>5123</v>
      </c>
      <c r="L664" s="522">
        <v>2</v>
      </c>
      <c r="M664" s="367">
        <v>1</v>
      </c>
      <c r="N664" s="367">
        <v>1</v>
      </c>
      <c r="O664" s="523">
        <v>5</v>
      </c>
      <c r="P664" s="523">
        <v>1</v>
      </c>
      <c r="Q664" s="523">
        <v>1</v>
      </c>
      <c r="R664" s="523">
        <v>2</v>
      </c>
      <c r="S664" s="523">
        <v>2</v>
      </c>
      <c r="T664" s="523">
        <v>0</v>
      </c>
      <c r="U664" s="524">
        <v>0</v>
      </c>
      <c r="V664" s="524">
        <v>0</v>
      </c>
      <c r="W664" s="524">
        <v>0</v>
      </c>
      <c r="X664" s="524">
        <v>0</v>
      </c>
      <c r="Y664" s="524">
        <v>0</v>
      </c>
      <c r="Z664" s="524">
        <v>0</v>
      </c>
      <c r="AA664" s="524">
        <v>0</v>
      </c>
      <c r="AB664" s="524">
        <v>0</v>
      </c>
      <c r="AC664" s="524">
        <v>0</v>
      </c>
      <c r="AD664" s="524">
        <v>8</v>
      </c>
      <c r="AE664" s="524">
        <v>4</v>
      </c>
      <c r="AF664" s="524">
        <v>0</v>
      </c>
      <c r="AG664" s="524">
        <v>0</v>
      </c>
      <c r="AH664" s="524">
        <v>0</v>
      </c>
      <c r="AI664" s="524">
        <v>0</v>
      </c>
      <c r="AJ664" s="395">
        <v>1</v>
      </c>
      <c r="AK664" s="395">
        <v>0</v>
      </c>
      <c r="AL664" s="395">
        <v>2</v>
      </c>
      <c r="AM664" s="395">
        <v>2</v>
      </c>
      <c r="AN664" s="395">
        <v>0</v>
      </c>
      <c r="AO664" s="525">
        <v>0</v>
      </c>
      <c r="AP664" s="396">
        <v>0</v>
      </c>
      <c r="AQ664" s="526">
        <v>8</v>
      </c>
      <c r="AR664" s="527">
        <v>8</v>
      </c>
      <c r="AS664" s="527">
        <v>8</v>
      </c>
      <c r="AT664" s="527">
        <v>0</v>
      </c>
      <c r="AU664" s="527">
        <v>4</v>
      </c>
      <c r="AV664" s="395">
        <v>1</v>
      </c>
      <c r="AW664" s="395">
        <v>3</v>
      </c>
      <c r="AX664" s="395">
        <v>8</v>
      </c>
      <c r="AY664" s="395">
        <v>2</v>
      </c>
      <c r="AZ664" s="395">
        <v>0</v>
      </c>
      <c r="BA664" s="422"/>
      <c r="BB664" s="422"/>
      <c r="BC664" s="422"/>
      <c r="BD664" s="422"/>
      <c r="BE664" s="422"/>
      <c r="BF664" s="422"/>
      <c r="BG664" s="422"/>
      <c r="BH664" s="422"/>
      <c r="BI664" s="423">
        <f t="shared" si="23"/>
        <v>8</v>
      </c>
      <c r="BJ664" s="422"/>
      <c r="BK664" s="422"/>
      <c r="BL664" s="422"/>
      <c r="BM664" s="422"/>
      <c r="BN664" s="422"/>
      <c r="BO664" s="528">
        <v>1.87</v>
      </c>
      <c r="BP664" s="423">
        <f t="shared" si="24"/>
        <v>8</v>
      </c>
      <c r="BQ664" s="422"/>
      <c r="BR664" s="422"/>
      <c r="BS664" s="422"/>
      <c r="BT664" s="422"/>
      <c r="BU664" s="422"/>
      <c r="BV664" s="422"/>
      <c r="BW664" s="422"/>
      <c r="BX664" s="422"/>
      <c r="BY664" s="422"/>
      <c r="BZ664" s="422"/>
      <c r="CA664" s="422"/>
      <c r="CB664" s="422"/>
      <c r="CC664" s="422"/>
      <c r="CD664" s="422"/>
      <c r="CE664" s="422"/>
      <c r="CF664" s="422"/>
      <c r="CG664" s="547"/>
    </row>
    <row r="665" spans="1:85" ht="16.5" customHeight="1">
      <c r="A665" s="81">
        <v>661</v>
      </c>
      <c r="B665" s="86" t="s">
        <v>2108</v>
      </c>
      <c r="C665" s="88" t="s">
        <v>28</v>
      </c>
      <c r="D665" s="86" t="s">
        <v>2233</v>
      </c>
      <c r="E665" s="86" t="s">
        <v>2092</v>
      </c>
      <c r="F665" s="106" t="s">
        <v>727</v>
      </c>
      <c r="G665" s="104" t="s">
        <v>2109</v>
      </c>
      <c r="H665" s="104"/>
      <c r="I665" s="390" t="s">
        <v>2353</v>
      </c>
      <c r="J665" s="390"/>
      <c r="K665" s="88" t="s">
        <v>5123</v>
      </c>
      <c r="L665" s="522">
        <v>2</v>
      </c>
      <c r="M665" s="367">
        <v>1</v>
      </c>
      <c r="N665" s="367">
        <v>1</v>
      </c>
      <c r="O665" s="523">
        <v>5</v>
      </c>
      <c r="P665" s="523">
        <v>1</v>
      </c>
      <c r="Q665" s="523">
        <v>1</v>
      </c>
      <c r="R665" s="523">
        <v>0</v>
      </c>
      <c r="S665" s="523">
        <v>1</v>
      </c>
      <c r="T665" s="523">
        <v>0</v>
      </c>
      <c r="U665" s="524">
        <v>0</v>
      </c>
      <c r="V665" s="524">
        <v>0</v>
      </c>
      <c r="W665" s="524">
        <v>0</v>
      </c>
      <c r="X665" s="524">
        <v>0</v>
      </c>
      <c r="Y665" s="524">
        <v>0</v>
      </c>
      <c r="Z665" s="524">
        <v>0</v>
      </c>
      <c r="AA665" s="524">
        <v>0</v>
      </c>
      <c r="AB665" s="524">
        <v>0</v>
      </c>
      <c r="AC665" s="524">
        <v>0</v>
      </c>
      <c r="AD665" s="524">
        <v>0</v>
      </c>
      <c r="AE665" s="524">
        <v>0</v>
      </c>
      <c r="AF665" s="524">
        <v>0</v>
      </c>
      <c r="AG665" s="524">
        <v>8</v>
      </c>
      <c r="AH665" s="524">
        <v>2</v>
      </c>
      <c r="AI665" s="524">
        <v>0</v>
      </c>
      <c r="AJ665" s="395">
        <v>1</v>
      </c>
      <c r="AK665" s="395">
        <v>0</v>
      </c>
      <c r="AL665" s="395">
        <v>3</v>
      </c>
      <c r="AM665" s="395">
        <v>3</v>
      </c>
      <c r="AN665" s="395">
        <v>0</v>
      </c>
      <c r="AO665" s="525">
        <v>0</v>
      </c>
      <c r="AP665" s="396">
        <v>0</v>
      </c>
      <c r="AQ665" s="526">
        <v>13</v>
      </c>
      <c r="AR665" s="527">
        <v>13</v>
      </c>
      <c r="AS665" s="527">
        <v>13</v>
      </c>
      <c r="AT665" s="527">
        <v>0</v>
      </c>
      <c r="AU665" s="527">
        <v>6</v>
      </c>
      <c r="AV665" s="395">
        <v>1</v>
      </c>
      <c r="AW665" s="395">
        <v>4</v>
      </c>
      <c r="AX665" s="395">
        <v>13</v>
      </c>
      <c r="AY665" s="395">
        <v>2</v>
      </c>
      <c r="AZ665" s="395">
        <v>0</v>
      </c>
      <c r="BA665" s="422"/>
      <c r="BB665" s="422"/>
      <c r="BC665" s="422"/>
      <c r="BD665" s="422"/>
      <c r="BE665" s="422"/>
      <c r="BF665" s="422"/>
      <c r="BG665" s="422"/>
      <c r="BH665" s="422"/>
      <c r="BI665" s="423">
        <f t="shared" si="23"/>
        <v>13</v>
      </c>
      <c r="BJ665" s="422"/>
      <c r="BK665" s="422"/>
      <c r="BL665" s="422"/>
      <c r="BM665" s="422"/>
      <c r="BN665" s="422"/>
      <c r="BO665" s="528">
        <v>1.27</v>
      </c>
      <c r="BP665" s="423">
        <f t="shared" si="24"/>
        <v>13</v>
      </c>
      <c r="BQ665" s="422"/>
      <c r="BR665" s="422"/>
      <c r="BS665" s="422"/>
      <c r="BT665" s="422"/>
      <c r="BU665" s="422"/>
      <c r="BV665" s="422"/>
      <c r="BW665" s="422"/>
      <c r="BX665" s="422"/>
      <c r="BY665" s="422"/>
      <c r="BZ665" s="422"/>
      <c r="CA665" s="422"/>
      <c r="CB665" s="422"/>
      <c r="CC665" s="422"/>
      <c r="CD665" s="422"/>
      <c r="CE665" s="422"/>
      <c r="CF665" s="422"/>
      <c r="CG665" s="547"/>
    </row>
    <row r="666" spans="1:85" ht="16.5" customHeight="1">
      <c r="A666" s="80">
        <v>662</v>
      </c>
      <c r="B666" s="86" t="s">
        <v>2110</v>
      </c>
      <c r="C666" s="88" t="s">
        <v>28</v>
      </c>
      <c r="D666" s="86" t="s">
        <v>2233</v>
      </c>
      <c r="E666" s="86" t="s">
        <v>2092</v>
      </c>
      <c r="F666" s="106" t="s">
        <v>727</v>
      </c>
      <c r="G666" s="104" t="s">
        <v>2111</v>
      </c>
      <c r="H666" s="104"/>
      <c r="I666" s="390" t="s">
        <v>2353</v>
      </c>
      <c r="J666" s="390"/>
      <c r="K666" s="88" t="s">
        <v>5123</v>
      </c>
      <c r="L666" s="522">
        <v>2</v>
      </c>
      <c r="M666" s="367">
        <v>1</v>
      </c>
      <c r="N666" s="367">
        <v>1</v>
      </c>
      <c r="O666" s="523">
        <v>5</v>
      </c>
      <c r="P666" s="523">
        <v>1</v>
      </c>
      <c r="Q666" s="523">
        <v>1</v>
      </c>
      <c r="R666" s="523">
        <v>0</v>
      </c>
      <c r="S666" s="523">
        <v>0</v>
      </c>
      <c r="T666" s="523">
        <v>0</v>
      </c>
      <c r="U666" s="524">
        <v>0</v>
      </c>
      <c r="V666" s="524">
        <v>0</v>
      </c>
      <c r="W666" s="524">
        <v>0</v>
      </c>
      <c r="X666" s="524">
        <v>0</v>
      </c>
      <c r="Y666" s="524">
        <v>0</v>
      </c>
      <c r="Z666" s="524">
        <v>0</v>
      </c>
      <c r="AA666" s="524">
        <v>0</v>
      </c>
      <c r="AB666" s="524">
        <v>0</v>
      </c>
      <c r="AC666" s="524">
        <v>0</v>
      </c>
      <c r="AD666" s="524">
        <v>0</v>
      </c>
      <c r="AE666" s="524">
        <v>0</v>
      </c>
      <c r="AF666" s="524">
        <v>0</v>
      </c>
      <c r="AG666" s="524">
        <v>11</v>
      </c>
      <c r="AH666" s="524">
        <v>2</v>
      </c>
      <c r="AI666" s="524">
        <v>0</v>
      </c>
      <c r="AJ666" s="395">
        <v>1</v>
      </c>
      <c r="AK666" s="395">
        <v>0</v>
      </c>
      <c r="AL666" s="395">
        <v>4</v>
      </c>
      <c r="AM666" s="395">
        <v>3</v>
      </c>
      <c r="AN666" s="395">
        <v>0</v>
      </c>
      <c r="AO666" s="525">
        <v>0</v>
      </c>
      <c r="AP666" s="396">
        <v>0</v>
      </c>
      <c r="AQ666" s="526">
        <v>11</v>
      </c>
      <c r="AR666" s="527">
        <v>11</v>
      </c>
      <c r="AS666" s="527">
        <v>11</v>
      </c>
      <c r="AT666" s="527">
        <v>0</v>
      </c>
      <c r="AU666" s="527">
        <v>8</v>
      </c>
      <c r="AV666" s="395">
        <v>1</v>
      </c>
      <c r="AW666" s="395">
        <v>4</v>
      </c>
      <c r="AX666" s="395">
        <v>11</v>
      </c>
      <c r="AY666" s="395">
        <v>2</v>
      </c>
      <c r="AZ666" s="395">
        <v>0</v>
      </c>
      <c r="BA666" s="422"/>
      <c r="BB666" s="422"/>
      <c r="BC666" s="422"/>
      <c r="BD666" s="422"/>
      <c r="BE666" s="422"/>
      <c r="BF666" s="422"/>
      <c r="BG666" s="422"/>
      <c r="BH666" s="422"/>
      <c r="BI666" s="423">
        <f t="shared" si="23"/>
        <v>11</v>
      </c>
      <c r="BJ666" s="422"/>
      <c r="BK666" s="422"/>
      <c r="BL666" s="422"/>
      <c r="BM666" s="422"/>
      <c r="BN666" s="422"/>
      <c r="BO666" s="528">
        <v>3.9</v>
      </c>
      <c r="BP666" s="423">
        <f t="shared" si="24"/>
        <v>11</v>
      </c>
      <c r="BQ666" s="422"/>
      <c r="BR666" s="422"/>
      <c r="BS666" s="422"/>
      <c r="BT666" s="422"/>
      <c r="BU666" s="422"/>
      <c r="BV666" s="422"/>
      <c r="BW666" s="422"/>
      <c r="BX666" s="422"/>
      <c r="BY666" s="422"/>
      <c r="BZ666" s="422"/>
      <c r="CA666" s="422"/>
      <c r="CB666" s="422"/>
      <c r="CC666" s="422"/>
      <c r="CD666" s="422"/>
      <c r="CE666" s="422"/>
      <c r="CF666" s="422"/>
      <c r="CG666" s="547"/>
    </row>
    <row r="667" spans="1:85" ht="16.5" customHeight="1">
      <c r="A667" s="80">
        <v>663</v>
      </c>
      <c r="B667" s="86" t="s">
        <v>2112</v>
      </c>
      <c r="C667" s="88" t="s">
        <v>28</v>
      </c>
      <c r="D667" s="86" t="s">
        <v>2233</v>
      </c>
      <c r="E667" s="86" t="s">
        <v>2092</v>
      </c>
      <c r="F667" s="106" t="s">
        <v>727</v>
      </c>
      <c r="G667" s="104" t="s">
        <v>2113</v>
      </c>
      <c r="H667" s="104"/>
      <c r="I667" s="390" t="s">
        <v>26</v>
      </c>
      <c r="J667" s="390" t="s">
        <v>35</v>
      </c>
      <c r="K667" s="88" t="s">
        <v>5123</v>
      </c>
      <c r="L667" s="522">
        <v>3</v>
      </c>
      <c r="M667" s="367">
        <v>1</v>
      </c>
      <c r="N667" s="367">
        <v>1</v>
      </c>
      <c r="O667" s="523">
        <v>8</v>
      </c>
      <c r="P667" s="523">
        <v>6</v>
      </c>
      <c r="Q667" s="523">
        <v>1</v>
      </c>
      <c r="R667" s="523">
        <v>0</v>
      </c>
      <c r="S667" s="523">
        <v>0</v>
      </c>
      <c r="T667" s="523">
        <v>0</v>
      </c>
      <c r="U667" s="524">
        <v>0</v>
      </c>
      <c r="V667" s="524">
        <v>0</v>
      </c>
      <c r="W667" s="524">
        <v>0</v>
      </c>
      <c r="X667" s="524">
        <v>0</v>
      </c>
      <c r="Y667" s="524">
        <v>0</v>
      </c>
      <c r="Z667" s="524">
        <v>0</v>
      </c>
      <c r="AA667" s="524">
        <v>0</v>
      </c>
      <c r="AB667" s="524">
        <v>0</v>
      </c>
      <c r="AC667" s="524">
        <v>0</v>
      </c>
      <c r="AD667" s="524">
        <v>0</v>
      </c>
      <c r="AE667" s="524">
        <v>0</v>
      </c>
      <c r="AF667" s="524">
        <v>0</v>
      </c>
      <c r="AG667" s="524">
        <v>7</v>
      </c>
      <c r="AH667" s="524">
        <v>8</v>
      </c>
      <c r="AI667" s="524">
        <v>0</v>
      </c>
      <c r="AJ667" s="395">
        <v>1</v>
      </c>
      <c r="AK667" s="395">
        <v>0</v>
      </c>
      <c r="AL667" s="395">
        <v>9</v>
      </c>
      <c r="AM667" s="395">
        <v>9</v>
      </c>
      <c r="AN667" s="395">
        <v>0</v>
      </c>
      <c r="AO667" s="525">
        <v>0</v>
      </c>
      <c r="AP667" s="396">
        <v>0</v>
      </c>
      <c r="AQ667" s="526">
        <v>37</v>
      </c>
      <c r="AR667" s="527">
        <v>37</v>
      </c>
      <c r="AS667" s="527">
        <v>37</v>
      </c>
      <c r="AT667" s="527">
        <v>0</v>
      </c>
      <c r="AU667" s="527">
        <v>7</v>
      </c>
      <c r="AV667" s="395">
        <v>1</v>
      </c>
      <c r="AW667" s="395">
        <v>8</v>
      </c>
      <c r="AX667" s="395">
        <v>37</v>
      </c>
      <c r="AY667" s="395">
        <v>2</v>
      </c>
      <c r="AZ667" s="395">
        <v>0</v>
      </c>
      <c r="BA667" s="422"/>
      <c r="BB667" s="422"/>
      <c r="BC667" s="422"/>
      <c r="BD667" s="422"/>
      <c r="BE667" s="422"/>
      <c r="BF667" s="422"/>
      <c r="BG667" s="422"/>
      <c r="BH667" s="422"/>
      <c r="BI667" s="423">
        <f t="shared" si="23"/>
        <v>37</v>
      </c>
      <c r="BJ667" s="422"/>
      <c r="BK667" s="422"/>
      <c r="BL667" s="422"/>
      <c r="BM667" s="422"/>
      <c r="BN667" s="422"/>
      <c r="BO667" s="528">
        <v>5.2</v>
      </c>
      <c r="BP667" s="423">
        <f t="shared" si="24"/>
        <v>37</v>
      </c>
      <c r="BQ667" s="422"/>
      <c r="BR667" s="422"/>
      <c r="BS667" s="422"/>
      <c r="BT667" s="422"/>
      <c r="BU667" s="422"/>
      <c r="BV667" s="422"/>
      <c r="BW667" s="422"/>
      <c r="BX667" s="422"/>
      <c r="BY667" s="422"/>
      <c r="BZ667" s="422"/>
      <c r="CA667" s="422"/>
      <c r="CB667" s="422"/>
      <c r="CC667" s="422"/>
      <c r="CD667" s="422"/>
      <c r="CE667" s="422"/>
      <c r="CF667" s="422"/>
      <c r="CG667" s="547"/>
    </row>
    <row r="668" spans="1:85" ht="16.5" customHeight="1">
      <c r="A668" s="81">
        <v>664</v>
      </c>
      <c r="B668" s="86" t="s">
        <v>2114</v>
      </c>
      <c r="C668" s="88" t="s">
        <v>28</v>
      </c>
      <c r="D668" s="86" t="s">
        <v>2233</v>
      </c>
      <c r="E668" s="86" t="s">
        <v>2092</v>
      </c>
      <c r="F668" s="106" t="s">
        <v>727</v>
      </c>
      <c r="G668" s="104" t="s">
        <v>2115</v>
      </c>
      <c r="H668" s="104"/>
      <c r="I668" s="390" t="s">
        <v>2353</v>
      </c>
      <c r="J668" s="390"/>
      <c r="K668" s="88" t="s">
        <v>5123</v>
      </c>
      <c r="L668" s="522">
        <v>2</v>
      </c>
      <c r="M668" s="367">
        <v>1</v>
      </c>
      <c r="N668" s="367">
        <v>1</v>
      </c>
      <c r="O668" s="523">
        <v>3</v>
      </c>
      <c r="P668" s="523">
        <v>1</v>
      </c>
      <c r="Q668" s="523">
        <v>1</v>
      </c>
      <c r="R668" s="523">
        <v>0</v>
      </c>
      <c r="S668" s="523">
        <v>0</v>
      </c>
      <c r="T668" s="523">
        <v>0</v>
      </c>
      <c r="U668" s="524">
        <v>0</v>
      </c>
      <c r="V668" s="524">
        <v>0</v>
      </c>
      <c r="W668" s="524">
        <v>0</v>
      </c>
      <c r="X668" s="524">
        <v>0</v>
      </c>
      <c r="Y668" s="524">
        <v>0</v>
      </c>
      <c r="Z668" s="524">
        <v>0</v>
      </c>
      <c r="AA668" s="524">
        <v>2</v>
      </c>
      <c r="AB668" s="524">
        <v>2</v>
      </c>
      <c r="AC668" s="524">
        <v>0</v>
      </c>
      <c r="AD668" s="524">
        <v>0</v>
      </c>
      <c r="AE668" s="524">
        <v>0</v>
      </c>
      <c r="AF668" s="524">
        <v>0</v>
      </c>
      <c r="AG668" s="524">
        <v>4</v>
      </c>
      <c r="AH668" s="524">
        <v>0</v>
      </c>
      <c r="AI668" s="524">
        <v>0</v>
      </c>
      <c r="AJ668" s="395">
        <v>1</v>
      </c>
      <c r="AK668" s="395">
        <v>0</v>
      </c>
      <c r="AL668" s="395">
        <v>3</v>
      </c>
      <c r="AM668" s="395">
        <v>3</v>
      </c>
      <c r="AN668" s="395">
        <v>0</v>
      </c>
      <c r="AO668" s="525">
        <v>0</v>
      </c>
      <c r="AP668" s="396">
        <v>0</v>
      </c>
      <c r="AQ668" s="526">
        <v>5</v>
      </c>
      <c r="AR668" s="527">
        <v>5</v>
      </c>
      <c r="AS668" s="527">
        <v>5</v>
      </c>
      <c r="AT668" s="527">
        <v>0</v>
      </c>
      <c r="AU668" s="527">
        <v>4</v>
      </c>
      <c r="AV668" s="395">
        <v>1</v>
      </c>
      <c r="AW668" s="395">
        <v>4</v>
      </c>
      <c r="AX668" s="395">
        <v>5</v>
      </c>
      <c r="AY668" s="395">
        <v>2</v>
      </c>
      <c r="AZ668" s="395">
        <v>0</v>
      </c>
      <c r="BA668" s="422"/>
      <c r="BB668" s="422"/>
      <c r="BC668" s="422"/>
      <c r="BD668" s="422"/>
      <c r="BE668" s="422"/>
      <c r="BF668" s="422"/>
      <c r="BG668" s="422"/>
      <c r="BH668" s="422"/>
      <c r="BI668" s="423">
        <f t="shared" si="23"/>
        <v>5</v>
      </c>
      <c r="BJ668" s="422"/>
      <c r="BK668" s="422"/>
      <c r="BL668" s="422"/>
      <c r="BM668" s="422"/>
      <c r="BN668" s="422"/>
      <c r="BO668" s="528">
        <v>1.59</v>
      </c>
      <c r="BP668" s="423">
        <f t="shared" si="24"/>
        <v>5</v>
      </c>
      <c r="BQ668" s="422"/>
      <c r="BR668" s="422"/>
      <c r="BS668" s="422"/>
      <c r="BT668" s="422"/>
      <c r="BU668" s="422"/>
      <c r="BV668" s="422"/>
      <c r="BW668" s="422"/>
      <c r="BX668" s="422"/>
      <c r="BY668" s="422"/>
      <c r="BZ668" s="422"/>
      <c r="CA668" s="422"/>
      <c r="CB668" s="422"/>
      <c r="CC668" s="422"/>
      <c r="CD668" s="422"/>
      <c r="CE668" s="422"/>
      <c r="CF668" s="422"/>
      <c r="CG668" s="547"/>
    </row>
    <row r="669" spans="1:85" ht="16.5" customHeight="1">
      <c r="A669" s="80">
        <v>665</v>
      </c>
      <c r="B669" s="86" t="s">
        <v>2116</v>
      </c>
      <c r="C669" s="88" t="s">
        <v>28</v>
      </c>
      <c r="D669" s="86" t="s">
        <v>2233</v>
      </c>
      <c r="E669" s="86" t="s">
        <v>2092</v>
      </c>
      <c r="F669" s="106" t="s">
        <v>727</v>
      </c>
      <c r="G669" s="104" t="s">
        <v>2117</v>
      </c>
      <c r="H669" s="104"/>
      <c r="I669" s="390" t="s">
        <v>2353</v>
      </c>
      <c r="J669" s="390"/>
      <c r="K669" s="88" t="s">
        <v>5123</v>
      </c>
      <c r="L669" s="522">
        <v>2</v>
      </c>
      <c r="M669" s="367">
        <v>1</v>
      </c>
      <c r="N669" s="367">
        <v>1</v>
      </c>
      <c r="O669" s="523">
        <v>8</v>
      </c>
      <c r="P669" s="523">
        <v>2</v>
      </c>
      <c r="Q669" s="523">
        <v>1</v>
      </c>
      <c r="R669" s="523">
        <v>0</v>
      </c>
      <c r="S669" s="523">
        <v>0</v>
      </c>
      <c r="T669" s="523">
        <v>0</v>
      </c>
      <c r="U669" s="524">
        <v>0</v>
      </c>
      <c r="V669" s="524">
        <v>0</v>
      </c>
      <c r="W669" s="524">
        <v>0</v>
      </c>
      <c r="X669" s="524">
        <v>0</v>
      </c>
      <c r="Y669" s="524">
        <v>0</v>
      </c>
      <c r="Z669" s="524">
        <v>0</v>
      </c>
      <c r="AA669" s="524">
        <v>13</v>
      </c>
      <c r="AB669" s="524">
        <v>4</v>
      </c>
      <c r="AC669" s="524">
        <v>0</v>
      </c>
      <c r="AD669" s="524">
        <v>0</v>
      </c>
      <c r="AE669" s="524">
        <v>0</v>
      </c>
      <c r="AF669" s="524">
        <v>0</v>
      </c>
      <c r="AG669" s="524">
        <v>0</v>
      </c>
      <c r="AH669" s="524">
        <v>0</v>
      </c>
      <c r="AI669" s="524">
        <v>0</v>
      </c>
      <c r="AJ669" s="395">
        <v>1</v>
      </c>
      <c r="AK669" s="395">
        <v>0</v>
      </c>
      <c r="AL669" s="395">
        <v>3</v>
      </c>
      <c r="AM669" s="395">
        <v>3</v>
      </c>
      <c r="AN669" s="395">
        <v>0</v>
      </c>
      <c r="AO669" s="525">
        <v>0</v>
      </c>
      <c r="AP669" s="396">
        <v>0</v>
      </c>
      <c r="AQ669" s="526">
        <v>9</v>
      </c>
      <c r="AR669" s="527">
        <v>11</v>
      </c>
      <c r="AS669" s="527">
        <v>9</v>
      </c>
      <c r="AT669" s="527">
        <v>0</v>
      </c>
      <c r="AU669" s="527">
        <v>5</v>
      </c>
      <c r="AV669" s="395">
        <v>1</v>
      </c>
      <c r="AW669" s="395">
        <v>4</v>
      </c>
      <c r="AX669" s="395">
        <v>9</v>
      </c>
      <c r="AY669" s="395">
        <v>2</v>
      </c>
      <c r="AZ669" s="395">
        <v>0</v>
      </c>
      <c r="BA669" s="422"/>
      <c r="BB669" s="422"/>
      <c r="BC669" s="422"/>
      <c r="BD669" s="422"/>
      <c r="BE669" s="422"/>
      <c r="BF669" s="422"/>
      <c r="BG669" s="422"/>
      <c r="BH669" s="422"/>
      <c r="BI669" s="423">
        <f t="shared" si="23"/>
        <v>9</v>
      </c>
      <c r="BJ669" s="422"/>
      <c r="BK669" s="422"/>
      <c r="BL669" s="422"/>
      <c r="BM669" s="422"/>
      <c r="BN669" s="422"/>
      <c r="BO669" s="528">
        <v>1.79</v>
      </c>
      <c r="BP669" s="423">
        <f t="shared" si="24"/>
        <v>9</v>
      </c>
      <c r="BQ669" s="422"/>
      <c r="BR669" s="422"/>
      <c r="BS669" s="422"/>
      <c r="BT669" s="422"/>
      <c r="BU669" s="422"/>
      <c r="BV669" s="422"/>
      <c r="BW669" s="422"/>
      <c r="BX669" s="422"/>
      <c r="BY669" s="422"/>
      <c r="BZ669" s="422"/>
      <c r="CA669" s="422"/>
      <c r="CB669" s="422"/>
      <c r="CC669" s="422"/>
      <c r="CD669" s="422"/>
      <c r="CE669" s="422"/>
      <c r="CF669" s="422"/>
      <c r="CG669" s="547"/>
    </row>
    <row r="670" spans="1:85" ht="16.5" customHeight="1">
      <c r="A670" s="80">
        <v>666</v>
      </c>
      <c r="B670" s="86" t="s">
        <v>2118</v>
      </c>
      <c r="C670" s="88" t="s">
        <v>28</v>
      </c>
      <c r="D670" s="86" t="s">
        <v>2233</v>
      </c>
      <c r="E670" s="86" t="s">
        <v>2092</v>
      </c>
      <c r="F670" s="106" t="s">
        <v>727</v>
      </c>
      <c r="G670" s="104" t="s">
        <v>2119</v>
      </c>
      <c r="H670" s="104"/>
      <c r="I670" s="390" t="s">
        <v>2353</v>
      </c>
      <c r="J670" s="390"/>
      <c r="K670" s="88" t="s">
        <v>5123</v>
      </c>
      <c r="L670" s="522">
        <v>2</v>
      </c>
      <c r="M670" s="367">
        <v>1</v>
      </c>
      <c r="N670" s="367">
        <v>1</v>
      </c>
      <c r="O670" s="523">
        <v>5</v>
      </c>
      <c r="P670" s="523">
        <v>1</v>
      </c>
      <c r="Q670" s="523">
        <v>1</v>
      </c>
      <c r="R670" s="523">
        <v>0</v>
      </c>
      <c r="S670" s="523">
        <v>0</v>
      </c>
      <c r="T670" s="523">
        <v>0</v>
      </c>
      <c r="U670" s="524">
        <v>0</v>
      </c>
      <c r="V670" s="524">
        <v>0</v>
      </c>
      <c r="W670" s="524">
        <v>0</v>
      </c>
      <c r="X670" s="524">
        <v>0</v>
      </c>
      <c r="Y670" s="524">
        <v>0</v>
      </c>
      <c r="Z670" s="524">
        <v>0</v>
      </c>
      <c r="AA670" s="524">
        <v>0</v>
      </c>
      <c r="AB670" s="524">
        <v>0</v>
      </c>
      <c r="AC670" s="524">
        <v>0</v>
      </c>
      <c r="AD670" s="524">
        <v>7</v>
      </c>
      <c r="AE670" s="524">
        <v>3</v>
      </c>
      <c r="AF670" s="524">
        <v>0</v>
      </c>
      <c r="AG670" s="524">
        <v>0</v>
      </c>
      <c r="AH670" s="524">
        <v>0</v>
      </c>
      <c r="AI670" s="524">
        <v>0</v>
      </c>
      <c r="AJ670" s="395">
        <v>1</v>
      </c>
      <c r="AK670" s="395">
        <v>0</v>
      </c>
      <c r="AL670" s="395">
        <v>4</v>
      </c>
      <c r="AM670" s="395">
        <v>4</v>
      </c>
      <c r="AN670" s="395">
        <v>0</v>
      </c>
      <c r="AO670" s="525">
        <v>0</v>
      </c>
      <c r="AP670" s="396">
        <v>0</v>
      </c>
      <c r="AQ670" s="526">
        <v>11</v>
      </c>
      <c r="AR670" s="527">
        <v>11</v>
      </c>
      <c r="AS670" s="527">
        <v>11</v>
      </c>
      <c r="AT670" s="527">
        <v>0</v>
      </c>
      <c r="AU670" s="527">
        <v>6</v>
      </c>
      <c r="AV670" s="395">
        <v>1</v>
      </c>
      <c r="AW670" s="395">
        <v>5</v>
      </c>
      <c r="AX670" s="395">
        <v>11</v>
      </c>
      <c r="AY670" s="395">
        <v>2</v>
      </c>
      <c r="AZ670" s="395">
        <v>0</v>
      </c>
      <c r="BA670" s="422"/>
      <c r="BB670" s="422"/>
      <c r="BC670" s="422"/>
      <c r="BD670" s="422"/>
      <c r="BE670" s="422"/>
      <c r="BF670" s="422"/>
      <c r="BG670" s="422"/>
      <c r="BH670" s="422"/>
      <c r="BI670" s="423">
        <f t="shared" si="23"/>
        <v>11</v>
      </c>
      <c r="BJ670" s="422"/>
      <c r="BK670" s="422"/>
      <c r="BL670" s="422"/>
      <c r="BM670" s="422"/>
      <c r="BN670" s="422"/>
      <c r="BO670" s="528">
        <v>5.92</v>
      </c>
      <c r="BP670" s="423">
        <f t="shared" si="24"/>
        <v>11</v>
      </c>
      <c r="BQ670" s="422"/>
      <c r="BR670" s="422"/>
      <c r="BS670" s="422"/>
      <c r="BT670" s="422"/>
      <c r="BU670" s="422"/>
      <c r="BV670" s="422"/>
      <c r="BW670" s="422"/>
      <c r="BX670" s="422"/>
      <c r="BY670" s="422"/>
      <c r="BZ670" s="422"/>
      <c r="CA670" s="422"/>
      <c r="CB670" s="422"/>
      <c r="CC670" s="422"/>
      <c r="CD670" s="422"/>
      <c r="CE670" s="422"/>
      <c r="CF670" s="422"/>
      <c r="CG670" s="547"/>
    </row>
    <row r="671" spans="1:85" ht="16.5" customHeight="1">
      <c r="A671" s="81">
        <v>667</v>
      </c>
      <c r="B671" s="86" t="s">
        <v>2120</v>
      </c>
      <c r="C671" s="88" t="s">
        <v>28</v>
      </c>
      <c r="D671" s="86" t="s">
        <v>2233</v>
      </c>
      <c r="E671" s="86" t="s">
        <v>2092</v>
      </c>
      <c r="F671" s="106" t="s">
        <v>727</v>
      </c>
      <c r="G671" s="104" t="s">
        <v>2121</v>
      </c>
      <c r="H671" s="104"/>
      <c r="I671" s="390" t="s">
        <v>2353</v>
      </c>
      <c r="J671" s="390"/>
      <c r="K671" s="88" t="s">
        <v>5123</v>
      </c>
      <c r="L671" s="522">
        <v>2</v>
      </c>
      <c r="M671" s="367">
        <v>1</v>
      </c>
      <c r="N671" s="367">
        <v>1</v>
      </c>
      <c r="O671" s="523">
        <v>3</v>
      </c>
      <c r="P671" s="523">
        <v>1</v>
      </c>
      <c r="Q671" s="523">
        <v>1</v>
      </c>
      <c r="R671" s="523">
        <v>0</v>
      </c>
      <c r="S671" s="523">
        <v>0</v>
      </c>
      <c r="T671" s="523">
        <v>0</v>
      </c>
      <c r="U671" s="524">
        <v>0</v>
      </c>
      <c r="V671" s="524">
        <v>0</v>
      </c>
      <c r="W671" s="524">
        <v>0</v>
      </c>
      <c r="X671" s="524">
        <v>0</v>
      </c>
      <c r="Y671" s="524">
        <v>0</v>
      </c>
      <c r="Z671" s="524">
        <v>0</v>
      </c>
      <c r="AA671" s="524">
        <v>0</v>
      </c>
      <c r="AB671" s="524">
        <v>0</v>
      </c>
      <c r="AC671" s="524">
        <v>0</v>
      </c>
      <c r="AD671" s="524">
        <v>2</v>
      </c>
      <c r="AE671" s="524">
        <v>1</v>
      </c>
      <c r="AF671" s="524">
        <v>0</v>
      </c>
      <c r="AG671" s="524">
        <v>4</v>
      </c>
      <c r="AH671" s="524">
        <v>0</v>
      </c>
      <c r="AI671" s="524">
        <v>0</v>
      </c>
      <c r="AJ671" s="395">
        <v>1</v>
      </c>
      <c r="AK671" s="395">
        <v>0</v>
      </c>
      <c r="AL671" s="395">
        <v>3</v>
      </c>
      <c r="AM671" s="395">
        <v>3</v>
      </c>
      <c r="AN671" s="395">
        <v>0</v>
      </c>
      <c r="AO671" s="525">
        <v>0</v>
      </c>
      <c r="AP671" s="396">
        <v>0</v>
      </c>
      <c r="AQ671" s="526">
        <v>6</v>
      </c>
      <c r="AR671" s="527">
        <v>6</v>
      </c>
      <c r="AS671" s="527">
        <v>6</v>
      </c>
      <c r="AT671" s="527">
        <v>0</v>
      </c>
      <c r="AU671" s="527">
        <v>3</v>
      </c>
      <c r="AV671" s="395">
        <v>1</v>
      </c>
      <c r="AW671" s="395">
        <v>4</v>
      </c>
      <c r="AX671" s="395">
        <v>6</v>
      </c>
      <c r="AY671" s="395">
        <v>2</v>
      </c>
      <c r="AZ671" s="395">
        <v>0</v>
      </c>
      <c r="BA671" s="422"/>
      <c r="BB671" s="422"/>
      <c r="BC671" s="422"/>
      <c r="BD671" s="422"/>
      <c r="BE671" s="422"/>
      <c r="BF671" s="422"/>
      <c r="BG671" s="422"/>
      <c r="BH671" s="422"/>
      <c r="BI671" s="423">
        <f t="shared" si="23"/>
        <v>6</v>
      </c>
      <c r="BJ671" s="422"/>
      <c r="BK671" s="422"/>
      <c r="BL671" s="422"/>
      <c r="BM671" s="422"/>
      <c r="BN671" s="422"/>
      <c r="BO671" s="528">
        <v>1.5</v>
      </c>
      <c r="BP671" s="423">
        <f t="shared" si="24"/>
        <v>6</v>
      </c>
      <c r="BQ671" s="422"/>
      <c r="BR671" s="422"/>
      <c r="BS671" s="422"/>
      <c r="BT671" s="422"/>
      <c r="BU671" s="422"/>
      <c r="BV671" s="422"/>
      <c r="BW671" s="422"/>
      <c r="BX671" s="422"/>
      <c r="BY671" s="422"/>
      <c r="BZ671" s="422"/>
      <c r="CA671" s="422"/>
      <c r="CB671" s="422"/>
      <c r="CC671" s="422"/>
      <c r="CD671" s="422"/>
      <c r="CE671" s="422"/>
      <c r="CF671" s="422"/>
      <c r="CG671" s="547"/>
    </row>
    <row r="672" spans="1:85" ht="16.5" customHeight="1">
      <c r="A672" s="80">
        <v>668</v>
      </c>
      <c r="B672" s="86" t="s">
        <v>2122</v>
      </c>
      <c r="C672" s="88" t="s">
        <v>28</v>
      </c>
      <c r="D672" s="86" t="s">
        <v>2233</v>
      </c>
      <c r="E672" s="86" t="s">
        <v>2092</v>
      </c>
      <c r="F672" s="103" t="s">
        <v>724</v>
      </c>
      <c r="G672" s="104" t="s">
        <v>2123</v>
      </c>
      <c r="H672" s="104"/>
      <c r="I672" s="390" t="s">
        <v>26</v>
      </c>
      <c r="J672" s="390"/>
      <c r="K672" s="88" t="s">
        <v>5123</v>
      </c>
      <c r="L672" s="522">
        <v>2</v>
      </c>
      <c r="M672" s="367">
        <v>1</v>
      </c>
      <c r="N672" s="367">
        <v>1</v>
      </c>
      <c r="O672" s="523">
        <v>13</v>
      </c>
      <c r="P672" s="523">
        <v>7</v>
      </c>
      <c r="Q672" s="523">
        <v>1</v>
      </c>
      <c r="R672" s="523">
        <v>0</v>
      </c>
      <c r="S672" s="523">
        <v>0</v>
      </c>
      <c r="T672" s="523">
        <v>0</v>
      </c>
      <c r="U672" s="524">
        <v>0</v>
      </c>
      <c r="V672" s="524">
        <v>0</v>
      </c>
      <c r="W672" s="524">
        <v>0</v>
      </c>
      <c r="X672" s="524">
        <v>0</v>
      </c>
      <c r="Y672" s="524">
        <v>0</v>
      </c>
      <c r="Z672" s="524">
        <v>0</v>
      </c>
      <c r="AA672" s="524">
        <v>0</v>
      </c>
      <c r="AB672" s="524">
        <v>0</v>
      </c>
      <c r="AC672" s="524">
        <v>0</v>
      </c>
      <c r="AD672" s="524">
        <v>0</v>
      </c>
      <c r="AE672" s="524">
        <v>2</v>
      </c>
      <c r="AF672" s="524">
        <v>0</v>
      </c>
      <c r="AG672" s="524">
        <v>20</v>
      </c>
      <c r="AH672" s="524">
        <v>10</v>
      </c>
      <c r="AI672" s="524">
        <v>0</v>
      </c>
      <c r="AJ672" s="395">
        <v>1</v>
      </c>
      <c r="AK672" s="395">
        <v>0</v>
      </c>
      <c r="AL672" s="395">
        <v>6</v>
      </c>
      <c r="AM672" s="395">
        <v>6</v>
      </c>
      <c r="AN672" s="395">
        <v>0</v>
      </c>
      <c r="AO672" s="525">
        <v>0</v>
      </c>
      <c r="AP672" s="396">
        <v>0</v>
      </c>
      <c r="AQ672" s="526">
        <v>18</v>
      </c>
      <c r="AR672" s="527">
        <v>18</v>
      </c>
      <c r="AS672" s="527">
        <v>18</v>
      </c>
      <c r="AT672" s="527">
        <v>0</v>
      </c>
      <c r="AU672" s="527">
        <v>4</v>
      </c>
      <c r="AV672" s="395">
        <v>1</v>
      </c>
      <c r="AW672" s="395">
        <v>7</v>
      </c>
      <c r="AX672" s="395">
        <v>18</v>
      </c>
      <c r="AY672" s="395">
        <v>2</v>
      </c>
      <c r="AZ672" s="395">
        <v>0</v>
      </c>
      <c r="BA672" s="422"/>
      <c r="BB672" s="422"/>
      <c r="BC672" s="422"/>
      <c r="BD672" s="422"/>
      <c r="BE672" s="422"/>
      <c r="BF672" s="422"/>
      <c r="BG672" s="422"/>
      <c r="BH672" s="422"/>
      <c r="BI672" s="423">
        <f t="shared" si="23"/>
        <v>18</v>
      </c>
      <c r="BJ672" s="422"/>
      <c r="BK672" s="422"/>
      <c r="BL672" s="422"/>
      <c r="BM672" s="422"/>
      <c r="BN672" s="422"/>
      <c r="BO672" s="528">
        <v>1.26</v>
      </c>
      <c r="BP672" s="423">
        <f t="shared" si="24"/>
        <v>18</v>
      </c>
      <c r="BQ672" s="422"/>
      <c r="BR672" s="422"/>
      <c r="BS672" s="422"/>
      <c r="BT672" s="422"/>
      <c r="BU672" s="422"/>
      <c r="BV672" s="422"/>
      <c r="BW672" s="422"/>
      <c r="BX672" s="422"/>
      <c r="BY672" s="422"/>
      <c r="BZ672" s="422"/>
      <c r="CA672" s="422"/>
      <c r="CB672" s="422"/>
      <c r="CC672" s="422"/>
      <c r="CD672" s="422"/>
      <c r="CE672" s="422"/>
      <c r="CF672" s="422"/>
      <c r="CG672" s="547"/>
    </row>
    <row r="673" spans="1:85" ht="16.5" customHeight="1">
      <c r="A673" s="80">
        <v>669</v>
      </c>
      <c r="B673" s="86" t="s">
        <v>2124</v>
      </c>
      <c r="C673" s="88" t="s">
        <v>28</v>
      </c>
      <c r="D673" s="86" t="s">
        <v>2233</v>
      </c>
      <c r="E673" s="86" t="s">
        <v>2092</v>
      </c>
      <c r="F673" s="105" t="s">
        <v>730</v>
      </c>
      <c r="G673" s="104" t="s">
        <v>2125</v>
      </c>
      <c r="H673" s="104"/>
      <c r="I673" s="390" t="s">
        <v>2353</v>
      </c>
      <c r="J673" s="390"/>
      <c r="K673" s="88" t="s">
        <v>5123</v>
      </c>
      <c r="L673" s="522">
        <v>2</v>
      </c>
      <c r="M673" s="367">
        <v>1</v>
      </c>
      <c r="N673" s="367">
        <v>1</v>
      </c>
      <c r="O673" s="523">
        <v>7</v>
      </c>
      <c r="P673" s="523">
        <v>4</v>
      </c>
      <c r="Q673" s="523">
        <v>1</v>
      </c>
      <c r="R673" s="523">
        <v>1</v>
      </c>
      <c r="S673" s="523">
        <v>0</v>
      </c>
      <c r="T673" s="523">
        <v>0</v>
      </c>
      <c r="U673" s="524">
        <v>0</v>
      </c>
      <c r="V673" s="524">
        <v>0</v>
      </c>
      <c r="W673" s="524">
        <v>0</v>
      </c>
      <c r="X673" s="524">
        <v>0</v>
      </c>
      <c r="Y673" s="524">
        <v>0</v>
      </c>
      <c r="Z673" s="524">
        <v>0</v>
      </c>
      <c r="AA673" s="524">
        <v>0</v>
      </c>
      <c r="AB673" s="524">
        <v>2</v>
      </c>
      <c r="AC673" s="524">
        <v>0</v>
      </c>
      <c r="AD673" s="524">
        <v>16</v>
      </c>
      <c r="AE673" s="524">
        <v>6</v>
      </c>
      <c r="AF673" s="524">
        <v>0</v>
      </c>
      <c r="AG673" s="524">
        <v>0</v>
      </c>
      <c r="AH673" s="524">
        <v>1</v>
      </c>
      <c r="AI673" s="524">
        <v>0</v>
      </c>
      <c r="AJ673" s="395">
        <v>1</v>
      </c>
      <c r="AK673" s="395">
        <v>0</v>
      </c>
      <c r="AL673" s="395">
        <v>5</v>
      </c>
      <c r="AM673" s="395">
        <v>5</v>
      </c>
      <c r="AN673" s="395">
        <v>0</v>
      </c>
      <c r="AO673" s="525">
        <v>0</v>
      </c>
      <c r="AP673" s="396">
        <v>0</v>
      </c>
      <c r="AQ673" s="526">
        <v>16</v>
      </c>
      <c r="AR673" s="527">
        <v>16</v>
      </c>
      <c r="AS673" s="527">
        <v>16</v>
      </c>
      <c r="AT673" s="527">
        <v>0</v>
      </c>
      <c r="AU673" s="527">
        <v>5</v>
      </c>
      <c r="AV673" s="395">
        <v>1</v>
      </c>
      <c r="AW673" s="395">
        <v>6</v>
      </c>
      <c r="AX673" s="395">
        <v>16</v>
      </c>
      <c r="AY673" s="395">
        <v>2</v>
      </c>
      <c r="AZ673" s="395">
        <v>0</v>
      </c>
      <c r="BA673" s="422"/>
      <c r="BB673" s="422"/>
      <c r="BC673" s="422"/>
      <c r="BD673" s="422"/>
      <c r="BE673" s="422"/>
      <c r="BF673" s="422"/>
      <c r="BG673" s="422"/>
      <c r="BH673" s="422"/>
      <c r="BI673" s="423">
        <f t="shared" si="23"/>
        <v>16</v>
      </c>
      <c r="BJ673" s="422"/>
      <c r="BK673" s="422"/>
      <c r="BL673" s="422"/>
      <c r="BM673" s="422"/>
      <c r="BN673" s="422"/>
      <c r="BO673" s="528">
        <v>0.9</v>
      </c>
      <c r="BP673" s="423">
        <f t="shared" si="24"/>
        <v>16</v>
      </c>
      <c r="BQ673" s="422"/>
      <c r="BR673" s="422"/>
      <c r="BS673" s="422"/>
      <c r="BT673" s="422"/>
      <c r="BU673" s="422"/>
      <c r="BV673" s="422"/>
      <c r="BW673" s="422"/>
      <c r="BX673" s="422"/>
      <c r="BY673" s="422"/>
      <c r="BZ673" s="422"/>
      <c r="CA673" s="422"/>
      <c r="CB673" s="422"/>
      <c r="CC673" s="422"/>
      <c r="CD673" s="422"/>
      <c r="CE673" s="422"/>
      <c r="CF673" s="422"/>
      <c r="CG673" s="547"/>
    </row>
    <row r="674" spans="1:85" ht="16.5" customHeight="1">
      <c r="A674" s="81">
        <v>670</v>
      </c>
      <c r="B674" s="86" t="s">
        <v>2126</v>
      </c>
      <c r="C674" s="88" t="s">
        <v>28</v>
      </c>
      <c r="D674" s="86" t="s">
        <v>2233</v>
      </c>
      <c r="E674" s="86" t="s">
        <v>2092</v>
      </c>
      <c r="F674" s="106" t="s">
        <v>727</v>
      </c>
      <c r="G674" s="104" t="s">
        <v>2127</v>
      </c>
      <c r="H674" s="104"/>
      <c r="I674" s="390" t="s">
        <v>2353</v>
      </c>
      <c r="J674" s="390"/>
      <c r="K674" s="88" t="s">
        <v>5123</v>
      </c>
      <c r="L674" s="522">
        <v>2</v>
      </c>
      <c r="M674" s="367">
        <v>1</v>
      </c>
      <c r="N674" s="367">
        <v>1</v>
      </c>
      <c r="O674" s="523">
        <v>6</v>
      </c>
      <c r="P674" s="523">
        <v>2</v>
      </c>
      <c r="Q674" s="523">
        <v>5</v>
      </c>
      <c r="R674" s="523">
        <v>0</v>
      </c>
      <c r="S674" s="523">
        <v>0</v>
      </c>
      <c r="T674" s="523">
        <v>0</v>
      </c>
      <c r="U674" s="524">
        <v>0</v>
      </c>
      <c r="V674" s="524">
        <v>0</v>
      </c>
      <c r="W674" s="524">
        <v>0</v>
      </c>
      <c r="X674" s="524">
        <v>0</v>
      </c>
      <c r="Y674" s="524">
        <v>0</v>
      </c>
      <c r="Z674" s="524">
        <v>0</v>
      </c>
      <c r="AA674" s="524">
        <v>0</v>
      </c>
      <c r="AB674" s="524">
        <v>0</v>
      </c>
      <c r="AC674" s="524">
        <v>0</v>
      </c>
      <c r="AD674" s="524">
        <v>12</v>
      </c>
      <c r="AE674" s="524">
        <v>2</v>
      </c>
      <c r="AF674" s="524">
        <v>0</v>
      </c>
      <c r="AG674" s="524">
        <v>0</v>
      </c>
      <c r="AH674" s="524">
        <v>0</v>
      </c>
      <c r="AI674" s="524">
        <v>0</v>
      </c>
      <c r="AJ674" s="395">
        <v>1</v>
      </c>
      <c r="AK674" s="395">
        <v>0</v>
      </c>
      <c r="AL674" s="395">
        <v>3</v>
      </c>
      <c r="AM674" s="395">
        <v>3</v>
      </c>
      <c r="AN674" s="395">
        <v>0</v>
      </c>
      <c r="AO674" s="525">
        <v>0</v>
      </c>
      <c r="AP674" s="396">
        <v>0</v>
      </c>
      <c r="AQ674" s="526">
        <v>6</v>
      </c>
      <c r="AR674" s="527">
        <v>6</v>
      </c>
      <c r="AS674" s="527">
        <v>6</v>
      </c>
      <c r="AT674" s="527">
        <v>0</v>
      </c>
      <c r="AU674" s="527">
        <v>3</v>
      </c>
      <c r="AV674" s="395">
        <v>1</v>
      </c>
      <c r="AW674" s="395">
        <v>4</v>
      </c>
      <c r="AX674" s="395">
        <v>6</v>
      </c>
      <c r="AY674" s="395">
        <v>4</v>
      </c>
      <c r="AZ674" s="395">
        <v>0</v>
      </c>
      <c r="BA674" s="422"/>
      <c r="BB674" s="422"/>
      <c r="BC674" s="422"/>
      <c r="BD674" s="422"/>
      <c r="BE674" s="422"/>
      <c r="BF674" s="422"/>
      <c r="BG674" s="422"/>
      <c r="BH674" s="422"/>
      <c r="BI674" s="423">
        <f t="shared" si="23"/>
        <v>6</v>
      </c>
      <c r="BJ674" s="422"/>
      <c r="BK674" s="422"/>
      <c r="BL674" s="422"/>
      <c r="BM674" s="422"/>
      <c r="BN674" s="422"/>
      <c r="BO674" s="528">
        <v>1.44</v>
      </c>
      <c r="BP674" s="423">
        <f t="shared" si="24"/>
        <v>6</v>
      </c>
      <c r="BQ674" s="422"/>
      <c r="BR674" s="422"/>
      <c r="BS674" s="422"/>
      <c r="BT674" s="422"/>
      <c r="BU674" s="422"/>
      <c r="BV674" s="422"/>
      <c r="BW674" s="422"/>
      <c r="BX674" s="422"/>
      <c r="BY674" s="422"/>
      <c r="BZ674" s="422"/>
      <c r="CA674" s="422"/>
      <c r="CB674" s="422"/>
      <c r="CC674" s="422"/>
      <c r="CD674" s="422"/>
      <c r="CE674" s="422"/>
      <c r="CF674" s="422"/>
      <c r="CG674" s="547"/>
    </row>
    <row r="675" spans="1:85" ht="16.5" customHeight="1">
      <c r="A675" s="80">
        <v>671</v>
      </c>
      <c r="B675" s="86" t="s">
        <v>2128</v>
      </c>
      <c r="C675" s="88" t="s">
        <v>28</v>
      </c>
      <c r="D675" s="86" t="s">
        <v>2233</v>
      </c>
      <c r="E675" s="86" t="s">
        <v>2092</v>
      </c>
      <c r="F675" s="106" t="s">
        <v>727</v>
      </c>
      <c r="G675" s="104" t="s">
        <v>2129</v>
      </c>
      <c r="H675" s="104"/>
      <c r="I675" s="390" t="s">
        <v>2353</v>
      </c>
      <c r="J675" s="390"/>
      <c r="K675" s="88" t="s">
        <v>5123</v>
      </c>
      <c r="L675" s="522">
        <v>2</v>
      </c>
      <c r="M675" s="367">
        <v>1</v>
      </c>
      <c r="N675" s="367">
        <v>1</v>
      </c>
      <c r="O675" s="523">
        <v>4</v>
      </c>
      <c r="P675" s="523">
        <v>1</v>
      </c>
      <c r="Q675" s="523">
        <v>1</v>
      </c>
      <c r="R675" s="523">
        <v>0</v>
      </c>
      <c r="S675" s="523">
        <v>0</v>
      </c>
      <c r="T675" s="523">
        <v>0</v>
      </c>
      <c r="U675" s="524">
        <v>0</v>
      </c>
      <c r="V675" s="524">
        <v>0</v>
      </c>
      <c r="W675" s="524">
        <v>0</v>
      </c>
      <c r="X675" s="524">
        <v>0</v>
      </c>
      <c r="Y675" s="524">
        <v>0</v>
      </c>
      <c r="Z675" s="524">
        <v>0</v>
      </c>
      <c r="AA675" s="524">
        <v>0</v>
      </c>
      <c r="AB675" s="524">
        <v>0</v>
      </c>
      <c r="AC675" s="524">
        <v>0</v>
      </c>
      <c r="AD675" s="524">
        <v>3</v>
      </c>
      <c r="AE675" s="524">
        <v>1</v>
      </c>
      <c r="AF675" s="524">
        <v>0</v>
      </c>
      <c r="AG675" s="524">
        <v>5</v>
      </c>
      <c r="AH675" s="524">
        <v>1</v>
      </c>
      <c r="AI675" s="524">
        <v>0</v>
      </c>
      <c r="AJ675" s="395">
        <v>1</v>
      </c>
      <c r="AK675" s="395">
        <v>0</v>
      </c>
      <c r="AL675" s="395">
        <v>3</v>
      </c>
      <c r="AM675" s="395">
        <v>3</v>
      </c>
      <c r="AN675" s="395">
        <v>0</v>
      </c>
      <c r="AO675" s="525">
        <v>0</v>
      </c>
      <c r="AP675" s="396">
        <v>0</v>
      </c>
      <c r="AQ675" s="526">
        <v>10</v>
      </c>
      <c r="AR675" s="527">
        <v>10</v>
      </c>
      <c r="AS675" s="527">
        <v>10</v>
      </c>
      <c r="AT675" s="527">
        <v>0</v>
      </c>
      <c r="AU675" s="527">
        <v>5</v>
      </c>
      <c r="AV675" s="395">
        <v>1</v>
      </c>
      <c r="AW675" s="395">
        <v>4</v>
      </c>
      <c r="AX675" s="395">
        <v>10</v>
      </c>
      <c r="AY675" s="395">
        <v>2</v>
      </c>
      <c r="AZ675" s="395">
        <v>0</v>
      </c>
      <c r="BA675" s="422"/>
      <c r="BB675" s="422"/>
      <c r="BC675" s="422"/>
      <c r="BD675" s="422"/>
      <c r="BE675" s="422"/>
      <c r="BF675" s="422"/>
      <c r="BG675" s="422"/>
      <c r="BH675" s="422"/>
      <c r="BI675" s="423">
        <f t="shared" si="23"/>
        <v>10</v>
      </c>
      <c r="BJ675" s="422"/>
      <c r="BK675" s="422"/>
      <c r="BL675" s="422"/>
      <c r="BM675" s="422"/>
      <c r="BN675" s="422"/>
      <c r="BO675" s="528">
        <v>1.17</v>
      </c>
      <c r="BP675" s="423">
        <f t="shared" si="24"/>
        <v>10</v>
      </c>
      <c r="BQ675" s="422"/>
      <c r="BR675" s="422"/>
      <c r="BS675" s="422"/>
      <c r="BT675" s="422"/>
      <c r="BU675" s="422"/>
      <c r="BV675" s="422"/>
      <c r="BW675" s="422"/>
      <c r="BX675" s="422"/>
      <c r="BY675" s="422"/>
      <c r="BZ675" s="422"/>
      <c r="CA675" s="422"/>
      <c r="CB675" s="422"/>
      <c r="CC675" s="422"/>
      <c r="CD675" s="422"/>
      <c r="CE675" s="422"/>
      <c r="CF675" s="422"/>
      <c r="CG675" s="547"/>
    </row>
    <row r="676" spans="1:85" ht="16.5" customHeight="1">
      <c r="A676" s="80">
        <v>672</v>
      </c>
      <c r="B676" s="86" t="s">
        <v>2130</v>
      </c>
      <c r="C676" s="88" t="s">
        <v>28</v>
      </c>
      <c r="D676" s="86" t="s">
        <v>2233</v>
      </c>
      <c r="E676" s="86" t="s">
        <v>2092</v>
      </c>
      <c r="F676" s="106" t="s">
        <v>727</v>
      </c>
      <c r="G676" s="104" t="s">
        <v>2131</v>
      </c>
      <c r="H676" s="104"/>
      <c r="I676" s="390" t="s">
        <v>2353</v>
      </c>
      <c r="J676" s="390"/>
      <c r="K676" s="88" t="s">
        <v>5123</v>
      </c>
      <c r="L676" s="522">
        <v>2</v>
      </c>
      <c r="M676" s="367">
        <v>1</v>
      </c>
      <c r="N676" s="367">
        <v>1</v>
      </c>
      <c r="O676" s="523">
        <v>12</v>
      </c>
      <c r="P676" s="523">
        <v>1</v>
      </c>
      <c r="Q676" s="523">
        <v>1</v>
      </c>
      <c r="R676" s="523">
        <v>0</v>
      </c>
      <c r="S676" s="523">
        <v>0</v>
      </c>
      <c r="T676" s="523">
        <v>0</v>
      </c>
      <c r="U676" s="524">
        <v>0</v>
      </c>
      <c r="V676" s="524">
        <v>0</v>
      </c>
      <c r="W676" s="524">
        <v>0</v>
      </c>
      <c r="X676" s="524">
        <v>0</v>
      </c>
      <c r="Y676" s="524">
        <v>0</v>
      </c>
      <c r="Z676" s="524">
        <v>0</v>
      </c>
      <c r="AA676" s="524">
        <v>5</v>
      </c>
      <c r="AB676" s="524">
        <v>0</v>
      </c>
      <c r="AC676" s="524">
        <v>0</v>
      </c>
      <c r="AD676" s="524">
        <v>0</v>
      </c>
      <c r="AE676" s="524">
        <v>0</v>
      </c>
      <c r="AF676" s="524">
        <v>0</v>
      </c>
      <c r="AG676" s="524">
        <v>0</v>
      </c>
      <c r="AH676" s="524">
        <v>0</v>
      </c>
      <c r="AI676" s="524">
        <v>0</v>
      </c>
      <c r="AJ676" s="395">
        <v>1</v>
      </c>
      <c r="AK676" s="395">
        <v>0</v>
      </c>
      <c r="AL676" s="395">
        <v>7</v>
      </c>
      <c r="AM676" s="395">
        <v>4</v>
      </c>
      <c r="AN676" s="395">
        <v>6</v>
      </c>
      <c r="AO676" s="525">
        <v>0</v>
      </c>
      <c r="AP676" s="396">
        <v>0</v>
      </c>
      <c r="AQ676" s="526">
        <v>8</v>
      </c>
      <c r="AR676" s="527">
        <v>7</v>
      </c>
      <c r="AS676" s="527">
        <v>8</v>
      </c>
      <c r="AT676" s="527">
        <v>0</v>
      </c>
      <c r="AU676" s="527">
        <v>4</v>
      </c>
      <c r="AV676" s="395">
        <v>1</v>
      </c>
      <c r="AW676" s="395">
        <v>5</v>
      </c>
      <c r="AX676" s="395">
        <v>8</v>
      </c>
      <c r="AY676" s="395">
        <v>2</v>
      </c>
      <c r="AZ676" s="395">
        <v>0</v>
      </c>
      <c r="BA676" s="422"/>
      <c r="BB676" s="422"/>
      <c r="BC676" s="422"/>
      <c r="BD676" s="422"/>
      <c r="BE676" s="422"/>
      <c r="BF676" s="422"/>
      <c r="BG676" s="422"/>
      <c r="BH676" s="422"/>
      <c r="BI676" s="423">
        <f t="shared" si="23"/>
        <v>8</v>
      </c>
      <c r="BJ676" s="422"/>
      <c r="BK676" s="422"/>
      <c r="BL676" s="422"/>
      <c r="BM676" s="422"/>
      <c r="BN676" s="422"/>
      <c r="BO676" s="528">
        <v>1.78</v>
      </c>
      <c r="BP676" s="423">
        <f t="shared" si="24"/>
        <v>8</v>
      </c>
      <c r="BQ676" s="422"/>
      <c r="BR676" s="422"/>
      <c r="BS676" s="422"/>
      <c r="BT676" s="422"/>
      <c r="BU676" s="422"/>
      <c r="BV676" s="422"/>
      <c r="BW676" s="422"/>
      <c r="BX676" s="422"/>
      <c r="BY676" s="422"/>
      <c r="BZ676" s="422"/>
      <c r="CA676" s="422"/>
      <c r="CB676" s="422"/>
      <c r="CC676" s="422"/>
      <c r="CD676" s="422"/>
      <c r="CE676" s="422"/>
      <c r="CF676" s="422"/>
      <c r="CG676" s="547"/>
    </row>
    <row r="677" spans="1:85" ht="16.5" customHeight="1">
      <c r="A677" s="81">
        <v>673</v>
      </c>
      <c r="B677" s="86" t="s">
        <v>2132</v>
      </c>
      <c r="C677" s="88" t="s">
        <v>28</v>
      </c>
      <c r="D677" s="86" t="s">
        <v>2233</v>
      </c>
      <c r="E677" s="86" t="s">
        <v>2092</v>
      </c>
      <c r="F677" s="105" t="s">
        <v>730</v>
      </c>
      <c r="G677" s="104" t="s">
        <v>2133</v>
      </c>
      <c r="H677" s="104"/>
      <c r="I677" s="390" t="s">
        <v>2353</v>
      </c>
      <c r="J677" s="390"/>
      <c r="K677" s="88" t="s">
        <v>5123</v>
      </c>
      <c r="L677" s="522">
        <v>2</v>
      </c>
      <c r="M677" s="367">
        <v>1</v>
      </c>
      <c r="N677" s="367">
        <v>1</v>
      </c>
      <c r="O677" s="523">
        <v>8</v>
      </c>
      <c r="P677" s="523">
        <v>7</v>
      </c>
      <c r="Q677" s="523">
        <v>3</v>
      </c>
      <c r="R677" s="523">
        <v>0</v>
      </c>
      <c r="S677" s="523">
        <v>0</v>
      </c>
      <c r="T677" s="523">
        <v>0</v>
      </c>
      <c r="U677" s="524">
        <v>0</v>
      </c>
      <c r="V677" s="524">
        <v>0</v>
      </c>
      <c r="W677" s="524">
        <v>0</v>
      </c>
      <c r="X677" s="524">
        <v>0</v>
      </c>
      <c r="Y677" s="524">
        <v>0</v>
      </c>
      <c r="Z677" s="524">
        <v>0</v>
      </c>
      <c r="AA677" s="524">
        <v>3</v>
      </c>
      <c r="AB677" s="524">
        <v>0</v>
      </c>
      <c r="AC677" s="524">
        <v>0</v>
      </c>
      <c r="AD677" s="524">
        <v>18</v>
      </c>
      <c r="AE677" s="524">
        <v>13</v>
      </c>
      <c r="AF677" s="524">
        <v>1</v>
      </c>
      <c r="AG677" s="524">
        <v>0</v>
      </c>
      <c r="AH677" s="524">
        <v>0</v>
      </c>
      <c r="AI677" s="524">
        <v>0</v>
      </c>
      <c r="AJ677" s="395">
        <v>1</v>
      </c>
      <c r="AK677" s="395">
        <v>0</v>
      </c>
      <c r="AL677" s="395">
        <v>11</v>
      </c>
      <c r="AM677" s="395">
        <v>1</v>
      </c>
      <c r="AN677" s="395">
        <v>10</v>
      </c>
      <c r="AO677" s="525">
        <v>0</v>
      </c>
      <c r="AP677" s="396">
        <v>0</v>
      </c>
      <c r="AQ677" s="526">
        <v>22</v>
      </c>
      <c r="AR677" s="527">
        <v>2</v>
      </c>
      <c r="AS677" s="527">
        <v>22</v>
      </c>
      <c r="AT677" s="527">
        <v>0</v>
      </c>
      <c r="AU677" s="527">
        <v>9</v>
      </c>
      <c r="AV677" s="395">
        <v>1</v>
      </c>
      <c r="AW677" s="395">
        <v>12</v>
      </c>
      <c r="AX677" s="395">
        <v>22</v>
      </c>
      <c r="AY677" s="395">
        <v>3</v>
      </c>
      <c r="AZ677" s="395">
        <v>0</v>
      </c>
      <c r="BA677" s="422"/>
      <c r="BB677" s="422"/>
      <c r="BC677" s="422"/>
      <c r="BD677" s="422"/>
      <c r="BE677" s="422"/>
      <c r="BF677" s="422"/>
      <c r="BG677" s="422"/>
      <c r="BH677" s="422"/>
      <c r="BI677" s="423">
        <f t="shared" si="23"/>
        <v>22</v>
      </c>
      <c r="BJ677" s="422"/>
      <c r="BK677" s="422"/>
      <c r="BL677" s="422"/>
      <c r="BM677" s="422"/>
      <c r="BN677" s="422"/>
      <c r="BO677" s="528">
        <v>1.1499999999999999</v>
      </c>
      <c r="BP677" s="423">
        <f t="shared" si="24"/>
        <v>22</v>
      </c>
      <c r="BQ677" s="422"/>
      <c r="BR677" s="422"/>
      <c r="BS677" s="422"/>
      <c r="BT677" s="422"/>
      <c r="BU677" s="422"/>
      <c r="BV677" s="422"/>
      <c r="BW677" s="422"/>
      <c r="BX677" s="422"/>
      <c r="BY677" s="422"/>
      <c r="BZ677" s="422"/>
      <c r="CA677" s="422"/>
      <c r="CB677" s="422"/>
      <c r="CC677" s="422"/>
      <c r="CD677" s="422"/>
      <c r="CE677" s="422"/>
      <c r="CF677" s="422"/>
      <c r="CG677" s="547"/>
    </row>
    <row r="678" spans="1:85" ht="16.5" customHeight="1">
      <c r="A678" s="80">
        <v>674</v>
      </c>
      <c r="B678" s="86" t="s">
        <v>2134</v>
      </c>
      <c r="C678" s="88" t="s">
        <v>28</v>
      </c>
      <c r="D678" s="86" t="s">
        <v>2233</v>
      </c>
      <c r="E678" s="86" t="s">
        <v>2092</v>
      </c>
      <c r="F678" s="106" t="s">
        <v>727</v>
      </c>
      <c r="G678" s="104" t="s">
        <v>2135</v>
      </c>
      <c r="H678" s="104"/>
      <c r="I678" s="390" t="s">
        <v>2353</v>
      </c>
      <c r="J678" s="390"/>
      <c r="K678" s="88" t="s">
        <v>5123</v>
      </c>
      <c r="L678" s="522">
        <v>2</v>
      </c>
      <c r="M678" s="367">
        <v>1</v>
      </c>
      <c r="N678" s="367">
        <v>1</v>
      </c>
      <c r="O678" s="523">
        <v>4</v>
      </c>
      <c r="P678" s="523">
        <v>1</v>
      </c>
      <c r="Q678" s="523">
        <v>1</v>
      </c>
      <c r="R678" s="523">
        <v>0</v>
      </c>
      <c r="S678" s="523">
        <v>0</v>
      </c>
      <c r="T678" s="523">
        <v>0</v>
      </c>
      <c r="U678" s="524">
        <v>0</v>
      </c>
      <c r="V678" s="524">
        <v>0</v>
      </c>
      <c r="W678" s="524">
        <v>0</v>
      </c>
      <c r="X678" s="524">
        <v>0</v>
      </c>
      <c r="Y678" s="524">
        <v>0</v>
      </c>
      <c r="Z678" s="524">
        <v>0</v>
      </c>
      <c r="AA678" s="524">
        <v>1</v>
      </c>
      <c r="AB678" s="524">
        <v>1</v>
      </c>
      <c r="AC678" s="524">
        <v>0</v>
      </c>
      <c r="AD678" s="524">
        <v>0</v>
      </c>
      <c r="AE678" s="524">
        <v>0</v>
      </c>
      <c r="AF678" s="524">
        <v>0</v>
      </c>
      <c r="AG678" s="524">
        <v>4</v>
      </c>
      <c r="AH678" s="524">
        <v>1</v>
      </c>
      <c r="AI678" s="524">
        <v>0</v>
      </c>
      <c r="AJ678" s="395">
        <v>1</v>
      </c>
      <c r="AK678" s="395">
        <v>0</v>
      </c>
      <c r="AL678" s="395">
        <v>2</v>
      </c>
      <c r="AM678" s="395">
        <v>2</v>
      </c>
      <c r="AN678" s="395">
        <v>0</v>
      </c>
      <c r="AO678" s="525">
        <v>0</v>
      </c>
      <c r="AP678" s="396">
        <v>0</v>
      </c>
      <c r="AQ678" s="526">
        <v>13</v>
      </c>
      <c r="AR678" s="527">
        <v>13</v>
      </c>
      <c r="AS678" s="527">
        <v>13</v>
      </c>
      <c r="AT678" s="527">
        <v>0</v>
      </c>
      <c r="AU678" s="527">
        <v>8</v>
      </c>
      <c r="AV678" s="395">
        <v>1</v>
      </c>
      <c r="AW678" s="395">
        <v>3</v>
      </c>
      <c r="AX678" s="395">
        <v>13</v>
      </c>
      <c r="AY678" s="395">
        <v>2</v>
      </c>
      <c r="AZ678" s="395">
        <v>0</v>
      </c>
      <c r="BA678" s="422"/>
      <c r="BB678" s="422"/>
      <c r="BC678" s="422"/>
      <c r="BD678" s="422"/>
      <c r="BE678" s="422"/>
      <c r="BF678" s="422"/>
      <c r="BG678" s="422"/>
      <c r="BH678" s="422"/>
      <c r="BI678" s="423">
        <f t="shared" si="23"/>
        <v>13</v>
      </c>
      <c r="BJ678" s="422"/>
      <c r="BK678" s="422"/>
      <c r="BL678" s="422"/>
      <c r="BM678" s="422"/>
      <c r="BN678" s="422"/>
      <c r="BO678" s="528">
        <v>2.13</v>
      </c>
      <c r="BP678" s="423">
        <f t="shared" si="24"/>
        <v>13</v>
      </c>
      <c r="BQ678" s="422"/>
      <c r="BR678" s="422"/>
      <c r="BS678" s="422"/>
      <c r="BT678" s="422"/>
      <c r="BU678" s="422"/>
      <c r="BV678" s="422"/>
      <c r="BW678" s="422"/>
      <c r="BX678" s="422"/>
      <c r="BY678" s="422"/>
      <c r="BZ678" s="422"/>
      <c r="CA678" s="422"/>
      <c r="CB678" s="422"/>
      <c r="CC678" s="422"/>
      <c r="CD678" s="422"/>
      <c r="CE678" s="422"/>
      <c r="CF678" s="422"/>
      <c r="CG678" s="547"/>
    </row>
    <row r="679" spans="1:85" ht="16.5" customHeight="1">
      <c r="A679" s="80">
        <v>675</v>
      </c>
      <c r="B679" s="86" t="s">
        <v>2136</v>
      </c>
      <c r="C679" s="88" t="s">
        <v>28</v>
      </c>
      <c r="D679" s="86" t="s">
        <v>2233</v>
      </c>
      <c r="E679" s="86" t="s">
        <v>2092</v>
      </c>
      <c r="F679" s="106" t="s">
        <v>727</v>
      </c>
      <c r="G679" s="104" t="s">
        <v>2137</v>
      </c>
      <c r="H679" s="104"/>
      <c r="I679" s="390" t="s">
        <v>2353</v>
      </c>
      <c r="J679" s="390"/>
      <c r="K679" s="88" t="s">
        <v>5126</v>
      </c>
      <c r="L679" s="522">
        <v>2</v>
      </c>
      <c r="M679" s="367">
        <v>1</v>
      </c>
      <c r="N679" s="367">
        <v>1</v>
      </c>
      <c r="O679" s="523">
        <v>2</v>
      </c>
      <c r="P679" s="523">
        <v>1</v>
      </c>
      <c r="Q679" s="523">
        <v>2</v>
      </c>
      <c r="R679" s="523">
        <v>0</v>
      </c>
      <c r="S679" s="523">
        <v>0</v>
      </c>
      <c r="T679" s="523">
        <v>0</v>
      </c>
      <c r="U679" s="524">
        <v>0</v>
      </c>
      <c r="V679" s="524">
        <v>0</v>
      </c>
      <c r="W679" s="524">
        <v>0</v>
      </c>
      <c r="X679" s="524">
        <v>0</v>
      </c>
      <c r="Y679" s="524">
        <v>0</v>
      </c>
      <c r="Z679" s="524">
        <v>0</v>
      </c>
      <c r="AA679" s="524">
        <v>2</v>
      </c>
      <c r="AB679" s="524">
        <v>2</v>
      </c>
      <c r="AC679" s="524">
        <v>0</v>
      </c>
      <c r="AD679" s="524">
        <v>0</v>
      </c>
      <c r="AE679" s="524">
        <v>0</v>
      </c>
      <c r="AF679" s="524">
        <v>0</v>
      </c>
      <c r="AG679" s="524">
        <v>0</v>
      </c>
      <c r="AH679" s="524">
        <v>0</v>
      </c>
      <c r="AI679" s="524">
        <v>0</v>
      </c>
      <c r="AJ679" s="395">
        <v>1</v>
      </c>
      <c r="AK679" s="395">
        <v>0</v>
      </c>
      <c r="AL679" s="395">
        <v>1</v>
      </c>
      <c r="AM679" s="395">
        <v>1</v>
      </c>
      <c r="AN679" s="395">
        <v>0</v>
      </c>
      <c r="AO679" s="525">
        <v>0</v>
      </c>
      <c r="AP679" s="396">
        <v>0</v>
      </c>
      <c r="AQ679" s="526">
        <v>3</v>
      </c>
      <c r="AR679" s="527">
        <v>3</v>
      </c>
      <c r="AS679" s="527">
        <v>3</v>
      </c>
      <c r="AT679" s="527">
        <v>0</v>
      </c>
      <c r="AU679" s="527">
        <v>3</v>
      </c>
      <c r="AV679" s="395">
        <v>1</v>
      </c>
      <c r="AW679" s="395">
        <v>2</v>
      </c>
      <c r="AX679" s="395">
        <v>3</v>
      </c>
      <c r="AY679" s="395">
        <v>2</v>
      </c>
      <c r="AZ679" s="395">
        <v>0</v>
      </c>
      <c r="BA679" s="422"/>
      <c r="BB679" s="422"/>
      <c r="BC679" s="422"/>
      <c r="BD679" s="422"/>
      <c r="BE679" s="422"/>
      <c r="BF679" s="422"/>
      <c r="BG679" s="422"/>
      <c r="BH679" s="422"/>
      <c r="BI679" s="423">
        <f t="shared" si="23"/>
        <v>3</v>
      </c>
      <c r="BJ679" s="422"/>
      <c r="BK679" s="422"/>
      <c r="BL679" s="422"/>
      <c r="BM679" s="422"/>
      <c r="BN679" s="422"/>
      <c r="BO679" s="528">
        <v>3.95</v>
      </c>
      <c r="BP679" s="423">
        <f t="shared" si="24"/>
        <v>3</v>
      </c>
      <c r="BQ679" s="422"/>
      <c r="BR679" s="422"/>
      <c r="BS679" s="422"/>
      <c r="BT679" s="422"/>
      <c r="BU679" s="422"/>
      <c r="BV679" s="422"/>
      <c r="BW679" s="422"/>
      <c r="BX679" s="422"/>
      <c r="BY679" s="422"/>
      <c r="BZ679" s="422"/>
      <c r="CA679" s="422"/>
      <c r="CB679" s="422"/>
      <c r="CC679" s="422"/>
      <c r="CD679" s="422"/>
      <c r="CE679" s="422"/>
      <c r="CF679" s="422"/>
      <c r="CG679" s="547"/>
    </row>
    <row r="680" spans="1:85" ht="16.5" customHeight="1">
      <c r="A680" s="81">
        <v>676</v>
      </c>
      <c r="B680" s="86" t="s">
        <v>2138</v>
      </c>
      <c r="C680" s="88" t="s">
        <v>28</v>
      </c>
      <c r="D680" s="86" t="s">
        <v>2233</v>
      </c>
      <c r="E680" s="86" t="s">
        <v>2092</v>
      </c>
      <c r="F680" s="106" t="s">
        <v>727</v>
      </c>
      <c r="G680" s="104" t="s">
        <v>2139</v>
      </c>
      <c r="H680" s="104"/>
      <c r="I680" s="390" t="s">
        <v>2353</v>
      </c>
      <c r="J680" s="390"/>
      <c r="K680" s="88" t="s">
        <v>5123</v>
      </c>
      <c r="L680" s="522">
        <v>2</v>
      </c>
      <c r="M680" s="367">
        <v>1</v>
      </c>
      <c r="N680" s="367">
        <v>1</v>
      </c>
      <c r="O680" s="523">
        <v>6</v>
      </c>
      <c r="P680" s="523">
        <v>1</v>
      </c>
      <c r="Q680" s="523">
        <v>1</v>
      </c>
      <c r="R680" s="523">
        <v>0</v>
      </c>
      <c r="S680" s="523">
        <v>0</v>
      </c>
      <c r="T680" s="523">
        <v>0</v>
      </c>
      <c r="U680" s="524">
        <v>0</v>
      </c>
      <c r="V680" s="524">
        <v>0</v>
      </c>
      <c r="W680" s="524">
        <v>0</v>
      </c>
      <c r="X680" s="524">
        <v>0</v>
      </c>
      <c r="Y680" s="524">
        <v>0</v>
      </c>
      <c r="Z680" s="524">
        <v>0</v>
      </c>
      <c r="AA680" s="524">
        <v>0</v>
      </c>
      <c r="AB680" s="524">
        <v>2</v>
      </c>
      <c r="AC680" s="524">
        <v>0</v>
      </c>
      <c r="AD680" s="524">
        <v>0</v>
      </c>
      <c r="AE680" s="524">
        <v>0</v>
      </c>
      <c r="AF680" s="524">
        <v>0</v>
      </c>
      <c r="AG680" s="524">
        <v>5</v>
      </c>
      <c r="AH680" s="524">
        <v>0</v>
      </c>
      <c r="AI680" s="524">
        <v>0</v>
      </c>
      <c r="AJ680" s="395">
        <v>1</v>
      </c>
      <c r="AK680" s="395">
        <v>0</v>
      </c>
      <c r="AL680" s="395">
        <v>3</v>
      </c>
      <c r="AM680" s="395">
        <v>3</v>
      </c>
      <c r="AN680" s="395">
        <v>0</v>
      </c>
      <c r="AO680" s="525">
        <v>0</v>
      </c>
      <c r="AP680" s="396">
        <v>0</v>
      </c>
      <c r="AQ680" s="526">
        <v>8</v>
      </c>
      <c r="AR680" s="527">
        <v>8</v>
      </c>
      <c r="AS680" s="527">
        <v>8</v>
      </c>
      <c r="AT680" s="527">
        <v>0</v>
      </c>
      <c r="AU680" s="527">
        <v>5</v>
      </c>
      <c r="AV680" s="395">
        <v>1</v>
      </c>
      <c r="AW680" s="395">
        <v>4</v>
      </c>
      <c r="AX680" s="395">
        <v>8</v>
      </c>
      <c r="AY680" s="395">
        <v>2</v>
      </c>
      <c r="AZ680" s="395">
        <v>0</v>
      </c>
      <c r="BA680" s="422"/>
      <c r="BB680" s="422"/>
      <c r="BC680" s="422"/>
      <c r="BD680" s="422"/>
      <c r="BE680" s="422"/>
      <c r="BF680" s="422"/>
      <c r="BG680" s="422"/>
      <c r="BH680" s="422"/>
      <c r="BI680" s="423">
        <f t="shared" si="23"/>
        <v>8</v>
      </c>
      <c r="BJ680" s="422"/>
      <c r="BK680" s="422"/>
      <c r="BL680" s="422"/>
      <c r="BM680" s="422"/>
      <c r="BN680" s="422"/>
      <c r="BO680" s="528">
        <v>3.06</v>
      </c>
      <c r="BP680" s="423">
        <f t="shared" si="24"/>
        <v>8</v>
      </c>
      <c r="BQ680" s="422"/>
      <c r="BR680" s="422"/>
      <c r="BS680" s="422"/>
      <c r="BT680" s="422"/>
      <c r="BU680" s="422"/>
      <c r="BV680" s="422"/>
      <c r="BW680" s="422"/>
      <c r="BX680" s="422"/>
      <c r="BY680" s="422"/>
      <c r="BZ680" s="422"/>
      <c r="CA680" s="422"/>
      <c r="CB680" s="422"/>
      <c r="CC680" s="422"/>
      <c r="CD680" s="422"/>
      <c r="CE680" s="422"/>
      <c r="CF680" s="422"/>
      <c r="CG680" s="547"/>
    </row>
    <row r="681" spans="1:85" ht="16.5" customHeight="1">
      <c r="A681" s="80">
        <v>677</v>
      </c>
      <c r="B681" s="86" t="s">
        <v>2140</v>
      </c>
      <c r="C681" s="88" t="s">
        <v>28</v>
      </c>
      <c r="D681" s="86" t="s">
        <v>2233</v>
      </c>
      <c r="E681" s="86" t="s">
        <v>2092</v>
      </c>
      <c r="F681" s="103" t="s">
        <v>724</v>
      </c>
      <c r="G681" s="104" t="s">
        <v>2141</v>
      </c>
      <c r="H681" s="104"/>
      <c r="I681" s="390" t="s">
        <v>26</v>
      </c>
      <c r="J681" s="390"/>
      <c r="K681" s="88" t="s">
        <v>5123</v>
      </c>
      <c r="L681" s="522">
        <v>2</v>
      </c>
      <c r="M681" s="367">
        <v>1</v>
      </c>
      <c r="N681" s="367">
        <v>1</v>
      </c>
      <c r="O681" s="523">
        <v>13</v>
      </c>
      <c r="P681" s="523">
        <v>2</v>
      </c>
      <c r="Q681" s="523">
        <v>1</v>
      </c>
      <c r="R681" s="523">
        <v>0</v>
      </c>
      <c r="S681" s="523">
        <v>0</v>
      </c>
      <c r="T681" s="523">
        <v>0</v>
      </c>
      <c r="U681" s="524">
        <v>0</v>
      </c>
      <c r="V681" s="524">
        <v>0</v>
      </c>
      <c r="W681" s="524">
        <v>0</v>
      </c>
      <c r="X681" s="524">
        <v>0</v>
      </c>
      <c r="Y681" s="524">
        <v>0</v>
      </c>
      <c r="Z681" s="524">
        <v>0</v>
      </c>
      <c r="AA681" s="524">
        <v>0</v>
      </c>
      <c r="AB681" s="524">
        <v>1</v>
      </c>
      <c r="AC681" s="524">
        <v>0</v>
      </c>
      <c r="AD681" s="524">
        <v>24</v>
      </c>
      <c r="AE681" s="524">
        <v>3</v>
      </c>
      <c r="AF681" s="524">
        <v>0</v>
      </c>
      <c r="AG681" s="524">
        <v>0</v>
      </c>
      <c r="AH681" s="524">
        <v>0</v>
      </c>
      <c r="AI681" s="524">
        <v>0</v>
      </c>
      <c r="AJ681" s="395">
        <v>1</v>
      </c>
      <c r="AK681" s="395">
        <v>0</v>
      </c>
      <c r="AL681" s="395">
        <v>5</v>
      </c>
      <c r="AM681" s="395">
        <v>5</v>
      </c>
      <c r="AN681" s="395">
        <v>0</v>
      </c>
      <c r="AO681" s="525">
        <v>0</v>
      </c>
      <c r="AP681" s="396">
        <v>0</v>
      </c>
      <c r="AQ681" s="526">
        <v>38</v>
      </c>
      <c r="AR681" s="527">
        <v>38</v>
      </c>
      <c r="AS681" s="527">
        <v>38</v>
      </c>
      <c r="AT681" s="527">
        <v>0</v>
      </c>
      <c r="AU681" s="527">
        <v>12</v>
      </c>
      <c r="AV681" s="395">
        <v>1</v>
      </c>
      <c r="AW681" s="395">
        <v>6</v>
      </c>
      <c r="AX681" s="395">
        <v>38</v>
      </c>
      <c r="AY681" s="395">
        <v>2</v>
      </c>
      <c r="AZ681" s="395">
        <v>0</v>
      </c>
      <c r="BA681" s="422"/>
      <c r="BB681" s="422"/>
      <c r="BC681" s="422"/>
      <c r="BD681" s="422"/>
      <c r="BE681" s="422"/>
      <c r="BF681" s="422"/>
      <c r="BG681" s="422"/>
      <c r="BH681" s="422"/>
      <c r="BI681" s="423">
        <f t="shared" si="23"/>
        <v>38</v>
      </c>
      <c r="BJ681" s="422"/>
      <c r="BK681" s="422"/>
      <c r="BL681" s="422"/>
      <c r="BM681" s="422"/>
      <c r="BN681" s="422"/>
      <c r="BO681" s="528">
        <v>14.15</v>
      </c>
      <c r="BP681" s="423">
        <f t="shared" si="24"/>
        <v>38</v>
      </c>
      <c r="BQ681" s="422"/>
      <c r="BR681" s="422"/>
      <c r="BS681" s="422"/>
      <c r="BT681" s="422"/>
      <c r="BU681" s="422"/>
      <c r="BV681" s="422"/>
      <c r="BW681" s="422"/>
      <c r="BX681" s="422"/>
      <c r="BY681" s="422"/>
      <c r="BZ681" s="422"/>
      <c r="CA681" s="422"/>
      <c r="CB681" s="422"/>
      <c r="CC681" s="422"/>
      <c r="CD681" s="422"/>
      <c r="CE681" s="422"/>
      <c r="CF681" s="422"/>
      <c r="CG681" s="547"/>
    </row>
    <row r="682" spans="1:85" ht="16.5" customHeight="1">
      <c r="A682" s="80">
        <v>678</v>
      </c>
      <c r="B682" s="86" t="s">
        <v>2142</v>
      </c>
      <c r="C682" s="88" t="s">
        <v>28</v>
      </c>
      <c r="D682" s="86" t="s">
        <v>2233</v>
      </c>
      <c r="E682" s="86" t="s">
        <v>2092</v>
      </c>
      <c r="F682" s="103" t="s">
        <v>724</v>
      </c>
      <c r="G682" s="104" t="s">
        <v>2143</v>
      </c>
      <c r="H682" s="104"/>
      <c r="I682" s="390" t="s">
        <v>26</v>
      </c>
      <c r="J682" s="390"/>
      <c r="K682" s="88" t="s">
        <v>5123</v>
      </c>
      <c r="L682" s="522">
        <v>2</v>
      </c>
      <c r="M682" s="367">
        <v>1</v>
      </c>
      <c r="N682" s="367">
        <v>1</v>
      </c>
      <c r="O682" s="523">
        <v>14</v>
      </c>
      <c r="P682" s="523">
        <v>14</v>
      </c>
      <c r="Q682" s="523">
        <v>1</v>
      </c>
      <c r="R682" s="523">
        <v>0</v>
      </c>
      <c r="S682" s="523">
        <v>0</v>
      </c>
      <c r="T682" s="523">
        <v>0</v>
      </c>
      <c r="U682" s="524">
        <v>0</v>
      </c>
      <c r="V682" s="524">
        <v>0</v>
      </c>
      <c r="W682" s="524">
        <v>0</v>
      </c>
      <c r="X682" s="524">
        <v>0</v>
      </c>
      <c r="Y682" s="524">
        <v>0</v>
      </c>
      <c r="Z682" s="524">
        <v>0</v>
      </c>
      <c r="AA682" s="524">
        <v>10</v>
      </c>
      <c r="AB682" s="524">
        <v>5</v>
      </c>
      <c r="AC682" s="524">
        <v>0</v>
      </c>
      <c r="AD682" s="524">
        <v>12</v>
      </c>
      <c r="AE682" s="524">
        <v>15</v>
      </c>
      <c r="AF682" s="524">
        <v>0</v>
      </c>
      <c r="AG682" s="524">
        <v>2</v>
      </c>
      <c r="AH682" s="524">
        <v>8</v>
      </c>
      <c r="AI682" s="524">
        <v>0</v>
      </c>
      <c r="AJ682" s="395">
        <v>1</v>
      </c>
      <c r="AK682" s="395">
        <v>0</v>
      </c>
      <c r="AL682" s="395">
        <v>17</v>
      </c>
      <c r="AM682" s="395">
        <v>17</v>
      </c>
      <c r="AN682" s="395">
        <v>0</v>
      </c>
      <c r="AO682" s="525">
        <v>0</v>
      </c>
      <c r="AP682" s="396">
        <v>0</v>
      </c>
      <c r="AQ682" s="526">
        <v>55</v>
      </c>
      <c r="AR682" s="527">
        <v>55</v>
      </c>
      <c r="AS682" s="527">
        <v>55</v>
      </c>
      <c r="AT682" s="527">
        <v>0</v>
      </c>
      <c r="AU682" s="527">
        <v>10</v>
      </c>
      <c r="AV682" s="395">
        <v>1</v>
      </c>
      <c r="AW682" s="395">
        <v>21</v>
      </c>
      <c r="AX682" s="395">
        <v>55</v>
      </c>
      <c r="AY682" s="395">
        <v>2</v>
      </c>
      <c r="AZ682" s="395">
        <v>0</v>
      </c>
      <c r="BA682" s="422"/>
      <c r="BB682" s="422"/>
      <c r="BC682" s="422"/>
      <c r="BD682" s="422"/>
      <c r="BE682" s="422"/>
      <c r="BF682" s="422"/>
      <c r="BG682" s="422"/>
      <c r="BH682" s="422"/>
      <c r="BI682" s="423">
        <f t="shared" si="23"/>
        <v>55</v>
      </c>
      <c r="BJ682" s="422"/>
      <c r="BK682" s="422"/>
      <c r="BL682" s="422"/>
      <c r="BM682" s="422"/>
      <c r="BN682" s="422"/>
      <c r="BO682" s="528">
        <v>4.74</v>
      </c>
      <c r="BP682" s="423">
        <f t="shared" si="24"/>
        <v>55</v>
      </c>
      <c r="BQ682" s="422"/>
      <c r="BR682" s="422"/>
      <c r="BS682" s="422"/>
      <c r="BT682" s="422"/>
      <c r="BU682" s="422"/>
      <c r="BV682" s="422"/>
      <c r="BW682" s="422"/>
      <c r="BX682" s="422"/>
      <c r="BY682" s="422"/>
      <c r="BZ682" s="422"/>
      <c r="CA682" s="422"/>
      <c r="CB682" s="422"/>
      <c r="CC682" s="422"/>
      <c r="CD682" s="422"/>
      <c r="CE682" s="422"/>
      <c r="CF682" s="422"/>
      <c r="CG682" s="547"/>
    </row>
    <row r="683" spans="1:85" ht="16.5" customHeight="1">
      <c r="A683" s="81">
        <v>679</v>
      </c>
      <c r="B683" s="86" t="s">
        <v>2144</v>
      </c>
      <c r="C683" s="88" t="s">
        <v>28</v>
      </c>
      <c r="D683" s="86" t="s">
        <v>2233</v>
      </c>
      <c r="E683" s="86" t="s">
        <v>2092</v>
      </c>
      <c r="F683" s="105" t="s">
        <v>730</v>
      </c>
      <c r="G683" s="104" t="s">
        <v>2145</v>
      </c>
      <c r="H683" s="104"/>
      <c r="I683" s="390" t="s">
        <v>26</v>
      </c>
      <c r="J683" s="390"/>
      <c r="K683" s="88" t="s">
        <v>5123</v>
      </c>
      <c r="L683" s="522">
        <v>2</v>
      </c>
      <c r="M683" s="367">
        <v>1</v>
      </c>
      <c r="N683" s="367">
        <v>1</v>
      </c>
      <c r="O683" s="523">
        <v>13</v>
      </c>
      <c r="P683" s="523">
        <v>3</v>
      </c>
      <c r="Q683" s="523">
        <v>1</v>
      </c>
      <c r="R683" s="523">
        <v>0</v>
      </c>
      <c r="S683" s="523">
        <v>0</v>
      </c>
      <c r="T683" s="523">
        <v>0</v>
      </c>
      <c r="U683" s="524">
        <v>0</v>
      </c>
      <c r="V683" s="524">
        <v>0</v>
      </c>
      <c r="W683" s="524">
        <v>0</v>
      </c>
      <c r="X683" s="524">
        <v>0</v>
      </c>
      <c r="Y683" s="524">
        <v>0</v>
      </c>
      <c r="Z683" s="524">
        <v>0</v>
      </c>
      <c r="AA683" s="524">
        <v>0</v>
      </c>
      <c r="AB683" s="524">
        <v>0</v>
      </c>
      <c r="AC683" s="524">
        <v>0</v>
      </c>
      <c r="AD683" s="524">
        <v>18</v>
      </c>
      <c r="AE683" s="524">
        <v>6</v>
      </c>
      <c r="AF683" s="524">
        <v>0</v>
      </c>
      <c r="AG683" s="524">
        <v>0</v>
      </c>
      <c r="AH683" s="524">
        <v>0</v>
      </c>
      <c r="AI683" s="524">
        <v>0</v>
      </c>
      <c r="AJ683" s="395">
        <v>1</v>
      </c>
      <c r="AK683" s="395">
        <v>0</v>
      </c>
      <c r="AL683" s="395">
        <v>5</v>
      </c>
      <c r="AM683" s="395">
        <v>5</v>
      </c>
      <c r="AN683" s="395">
        <v>0</v>
      </c>
      <c r="AO683" s="525">
        <v>0</v>
      </c>
      <c r="AP683" s="396">
        <v>0</v>
      </c>
      <c r="AQ683" s="526">
        <v>33</v>
      </c>
      <c r="AR683" s="527">
        <v>33</v>
      </c>
      <c r="AS683" s="527">
        <v>33</v>
      </c>
      <c r="AT683" s="527">
        <v>0</v>
      </c>
      <c r="AU683" s="527">
        <v>12</v>
      </c>
      <c r="AV683" s="395">
        <v>1</v>
      </c>
      <c r="AW683" s="395">
        <v>6</v>
      </c>
      <c r="AX683" s="395">
        <v>33</v>
      </c>
      <c r="AY683" s="395">
        <v>2</v>
      </c>
      <c r="AZ683" s="395">
        <v>0</v>
      </c>
      <c r="BA683" s="422"/>
      <c r="BB683" s="422"/>
      <c r="BC683" s="422"/>
      <c r="BD683" s="422"/>
      <c r="BE683" s="422"/>
      <c r="BF683" s="422"/>
      <c r="BG683" s="422"/>
      <c r="BH683" s="422"/>
      <c r="BI683" s="423">
        <f t="shared" si="23"/>
        <v>33</v>
      </c>
      <c r="BJ683" s="422"/>
      <c r="BK683" s="422"/>
      <c r="BL683" s="422"/>
      <c r="BM683" s="422"/>
      <c r="BN683" s="422"/>
      <c r="BO683" s="528">
        <v>2.23</v>
      </c>
      <c r="BP683" s="423">
        <f t="shared" si="24"/>
        <v>33</v>
      </c>
      <c r="BQ683" s="422"/>
      <c r="BR683" s="422"/>
      <c r="BS683" s="422"/>
      <c r="BT683" s="422"/>
      <c r="BU683" s="422"/>
      <c r="BV683" s="422"/>
      <c r="BW683" s="422"/>
      <c r="BX683" s="422"/>
      <c r="BY683" s="422"/>
      <c r="BZ683" s="422"/>
      <c r="CA683" s="422"/>
      <c r="CB683" s="422"/>
      <c r="CC683" s="422"/>
      <c r="CD683" s="422"/>
      <c r="CE683" s="422"/>
      <c r="CF683" s="422"/>
      <c r="CG683" s="547"/>
    </row>
    <row r="684" spans="1:85" ht="16.5" customHeight="1">
      <c r="A684" s="80">
        <v>680</v>
      </c>
      <c r="B684" s="86" t="s">
        <v>2150</v>
      </c>
      <c r="C684" s="88" t="s">
        <v>28</v>
      </c>
      <c r="D684" s="86" t="s">
        <v>2233</v>
      </c>
      <c r="E684" s="86" t="s">
        <v>2092</v>
      </c>
      <c r="F684" s="106" t="s">
        <v>727</v>
      </c>
      <c r="G684" s="104" t="s">
        <v>2151</v>
      </c>
      <c r="H684" s="104"/>
      <c r="I684" s="390" t="s">
        <v>2353</v>
      </c>
      <c r="J684" s="390"/>
      <c r="K684" s="88" t="s">
        <v>5123</v>
      </c>
      <c r="L684" s="522">
        <v>2</v>
      </c>
      <c r="M684" s="367">
        <v>1</v>
      </c>
      <c r="N684" s="367">
        <v>1</v>
      </c>
      <c r="O684" s="523">
        <v>4</v>
      </c>
      <c r="P684" s="523">
        <v>1</v>
      </c>
      <c r="Q684" s="523">
        <v>1</v>
      </c>
      <c r="R684" s="523">
        <v>2</v>
      </c>
      <c r="S684" s="523">
        <v>0</v>
      </c>
      <c r="T684" s="523">
        <v>0</v>
      </c>
      <c r="U684" s="524">
        <v>0</v>
      </c>
      <c r="V684" s="524">
        <v>0</v>
      </c>
      <c r="W684" s="524">
        <v>0</v>
      </c>
      <c r="X684" s="524">
        <v>0</v>
      </c>
      <c r="Y684" s="524">
        <v>0</v>
      </c>
      <c r="Z684" s="524">
        <v>0</v>
      </c>
      <c r="AA684" s="524">
        <v>1</v>
      </c>
      <c r="AB684" s="524">
        <v>0</v>
      </c>
      <c r="AC684" s="524">
        <v>0</v>
      </c>
      <c r="AD684" s="524">
        <v>2</v>
      </c>
      <c r="AE684" s="524">
        <v>0</v>
      </c>
      <c r="AF684" s="524">
        <v>0</v>
      </c>
      <c r="AG684" s="524">
        <v>7</v>
      </c>
      <c r="AH684" s="524">
        <v>2</v>
      </c>
      <c r="AI684" s="524">
        <v>0</v>
      </c>
      <c r="AJ684" s="395">
        <v>1</v>
      </c>
      <c r="AK684" s="395">
        <v>0</v>
      </c>
      <c r="AL684" s="395">
        <v>6</v>
      </c>
      <c r="AM684" s="395">
        <v>6</v>
      </c>
      <c r="AN684" s="395">
        <v>0</v>
      </c>
      <c r="AO684" s="525">
        <v>0</v>
      </c>
      <c r="AP684" s="396">
        <v>0</v>
      </c>
      <c r="AQ684" s="526">
        <v>16</v>
      </c>
      <c r="AR684" s="527">
        <v>19</v>
      </c>
      <c r="AS684" s="527">
        <v>16</v>
      </c>
      <c r="AT684" s="527">
        <v>0</v>
      </c>
      <c r="AU684" s="527">
        <v>4</v>
      </c>
      <c r="AV684" s="395">
        <v>1</v>
      </c>
      <c r="AW684" s="395">
        <v>6</v>
      </c>
      <c r="AX684" s="395">
        <v>16</v>
      </c>
      <c r="AY684" s="395">
        <v>2</v>
      </c>
      <c r="AZ684" s="395">
        <v>0</v>
      </c>
      <c r="BA684" s="422"/>
      <c r="BB684" s="422"/>
      <c r="BC684" s="422"/>
      <c r="BD684" s="422"/>
      <c r="BE684" s="422"/>
      <c r="BF684" s="422"/>
      <c r="BG684" s="422"/>
      <c r="BH684" s="422"/>
      <c r="BI684" s="423">
        <f t="shared" si="23"/>
        <v>16</v>
      </c>
      <c r="BJ684" s="422"/>
      <c r="BK684" s="422"/>
      <c r="BL684" s="422"/>
      <c r="BM684" s="422"/>
      <c r="BN684" s="422"/>
      <c r="BO684" s="528">
        <v>2.5099999999999998</v>
      </c>
      <c r="BP684" s="423">
        <f t="shared" si="24"/>
        <v>16</v>
      </c>
      <c r="BQ684" s="422"/>
      <c r="BR684" s="422"/>
      <c r="BS684" s="422"/>
      <c r="BT684" s="422"/>
      <c r="BU684" s="422"/>
      <c r="BV684" s="422"/>
      <c r="BW684" s="422"/>
      <c r="BX684" s="422"/>
      <c r="BY684" s="422"/>
      <c r="BZ684" s="422"/>
      <c r="CA684" s="422"/>
      <c r="CB684" s="422"/>
      <c r="CC684" s="422"/>
      <c r="CD684" s="422"/>
      <c r="CE684" s="422"/>
      <c r="CF684" s="422"/>
      <c r="CG684" s="547"/>
    </row>
    <row r="685" spans="1:85" ht="16.5" customHeight="1">
      <c r="A685" s="80">
        <v>681</v>
      </c>
      <c r="B685" s="86" t="s">
        <v>2152</v>
      </c>
      <c r="C685" s="88" t="s">
        <v>28</v>
      </c>
      <c r="D685" s="86" t="s">
        <v>2233</v>
      </c>
      <c r="E685" s="86" t="s">
        <v>2153</v>
      </c>
      <c r="F685" s="103" t="s">
        <v>724</v>
      </c>
      <c r="G685" s="104" t="s">
        <v>2154</v>
      </c>
      <c r="H685" s="104"/>
      <c r="I685" s="390" t="s">
        <v>26</v>
      </c>
      <c r="J685" s="390"/>
      <c r="K685" s="88" t="s">
        <v>5123</v>
      </c>
      <c r="L685" s="560">
        <v>2</v>
      </c>
      <c r="M685" s="561">
        <v>1</v>
      </c>
      <c r="N685" s="561">
        <v>1</v>
      </c>
      <c r="O685" s="564">
        <v>11</v>
      </c>
      <c r="P685" s="533">
        <v>4</v>
      </c>
      <c r="Q685" s="533">
        <v>3</v>
      </c>
      <c r="R685" s="564">
        <v>0</v>
      </c>
      <c r="S685" s="533">
        <v>0</v>
      </c>
      <c r="T685" s="533">
        <v>0</v>
      </c>
      <c r="U685" s="534">
        <v>11</v>
      </c>
      <c r="V685" s="534">
        <v>3</v>
      </c>
      <c r="W685" s="534">
        <v>0</v>
      </c>
      <c r="X685" s="534">
        <v>11</v>
      </c>
      <c r="Y685" s="534">
        <v>3</v>
      </c>
      <c r="Z685" s="534">
        <v>0</v>
      </c>
      <c r="AA685" s="565">
        <v>0</v>
      </c>
      <c r="AB685" s="534">
        <v>0</v>
      </c>
      <c r="AC685" s="534">
        <v>0</v>
      </c>
      <c r="AD685" s="534">
        <v>10</v>
      </c>
      <c r="AE685" s="534">
        <v>6</v>
      </c>
      <c r="AF685" s="534">
        <v>3</v>
      </c>
      <c r="AG685" s="534">
        <v>0</v>
      </c>
      <c r="AH685" s="534">
        <v>0</v>
      </c>
      <c r="AI685" s="534">
        <v>0</v>
      </c>
      <c r="AJ685" s="567">
        <v>1</v>
      </c>
      <c r="AK685" s="562">
        <v>0</v>
      </c>
      <c r="AL685" s="562">
        <v>5</v>
      </c>
      <c r="AM685" s="562">
        <v>4</v>
      </c>
      <c r="AN685" s="562">
        <v>1</v>
      </c>
      <c r="AO685" s="536">
        <v>0</v>
      </c>
      <c r="AP685" s="563">
        <v>3</v>
      </c>
      <c r="AQ685" s="537">
        <v>16</v>
      </c>
      <c r="AR685" s="538">
        <v>14</v>
      </c>
      <c r="AS685" s="571">
        <v>14</v>
      </c>
      <c r="AT685" s="527">
        <v>5</v>
      </c>
      <c r="AU685" s="568">
        <v>5</v>
      </c>
      <c r="AV685" s="562">
        <v>1</v>
      </c>
      <c r="AW685" s="562">
        <v>6</v>
      </c>
      <c r="AX685" s="562">
        <v>13</v>
      </c>
      <c r="AY685" s="562">
        <v>2</v>
      </c>
      <c r="AZ685" s="562">
        <v>0</v>
      </c>
      <c r="BA685" s="422"/>
      <c r="BB685" s="422"/>
      <c r="BC685" s="422">
        <v>5</v>
      </c>
      <c r="BD685" s="422">
        <v>5</v>
      </c>
      <c r="BE685" s="422">
        <v>0</v>
      </c>
      <c r="BF685" s="422"/>
      <c r="BG685" s="422"/>
      <c r="BH685" s="422"/>
      <c r="BI685" s="423">
        <f t="shared" si="23"/>
        <v>1</v>
      </c>
      <c r="BJ685" s="422">
        <v>13</v>
      </c>
      <c r="BK685" s="422">
        <v>6</v>
      </c>
      <c r="BL685" s="422">
        <v>6</v>
      </c>
      <c r="BM685" s="422">
        <v>0</v>
      </c>
      <c r="BN685" s="541" t="s">
        <v>16229</v>
      </c>
      <c r="BO685" s="528">
        <v>3.11</v>
      </c>
      <c r="BP685" s="423">
        <f t="shared" si="24"/>
        <v>1</v>
      </c>
      <c r="BQ685" s="422">
        <v>13</v>
      </c>
      <c r="BR685" s="422">
        <v>9</v>
      </c>
      <c r="BS685" s="422">
        <v>9</v>
      </c>
      <c r="BT685" s="422">
        <v>0</v>
      </c>
      <c r="BU685" s="541" t="s">
        <v>16229</v>
      </c>
      <c r="BV685" s="422">
        <v>1</v>
      </c>
      <c r="BW685" s="422">
        <v>1</v>
      </c>
      <c r="BX685" s="422">
        <v>4</v>
      </c>
      <c r="BY685" s="422">
        <v>6</v>
      </c>
      <c r="BZ685" s="422"/>
      <c r="CA685" s="422"/>
      <c r="CB685" s="422"/>
      <c r="CC685" s="422"/>
      <c r="CD685" s="422"/>
      <c r="CE685" s="422"/>
      <c r="CF685" s="422"/>
      <c r="CG685" s="547"/>
    </row>
    <row r="686" spans="1:85" ht="16.5" customHeight="1">
      <c r="A686" s="81">
        <v>682</v>
      </c>
      <c r="B686" s="86" t="s">
        <v>2155</v>
      </c>
      <c r="C686" s="88" t="s">
        <v>28</v>
      </c>
      <c r="D686" s="86" t="s">
        <v>2233</v>
      </c>
      <c r="E686" s="86" t="s">
        <v>2153</v>
      </c>
      <c r="F686" s="105" t="s">
        <v>730</v>
      </c>
      <c r="G686" s="104" t="s">
        <v>2156</v>
      </c>
      <c r="H686" s="104"/>
      <c r="I686" s="390" t="s">
        <v>6082</v>
      </c>
      <c r="J686" s="390"/>
      <c r="K686" s="88" t="s">
        <v>5123</v>
      </c>
      <c r="L686" s="560">
        <v>0</v>
      </c>
      <c r="M686" s="561">
        <v>1</v>
      </c>
      <c r="N686" s="561">
        <v>1</v>
      </c>
      <c r="O686" s="533">
        <v>3</v>
      </c>
      <c r="P686" s="533">
        <v>5</v>
      </c>
      <c r="Q686" s="533">
        <v>2</v>
      </c>
      <c r="R686" s="533">
        <v>0</v>
      </c>
      <c r="S686" s="533">
        <v>0</v>
      </c>
      <c r="T686" s="533">
        <v>0</v>
      </c>
      <c r="U686" s="534">
        <v>2</v>
      </c>
      <c r="V686" s="534">
        <v>2</v>
      </c>
      <c r="W686" s="534">
        <v>0</v>
      </c>
      <c r="X686" s="534">
        <v>2</v>
      </c>
      <c r="Y686" s="534">
        <v>2</v>
      </c>
      <c r="Z686" s="534">
        <v>0</v>
      </c>
      <c r="AA686" s="534">
        <v>2</v>
      </c>
      <c r="AB686" s="534">
        <v>6</v>
      </c>
      <c r="AC686" s="534">
        <v>0</v>
      </c>
      <c r="AD686" s="534">
        <v>3</v>
      </c>
      <c r="AE686" s="534">
        <v>3</v>
      </c>
      <c r="AF686" s="534">
        <v>2</v>
      </c>
      <c r="AG686" s="534">
        <v>0</v>
      </c>
      <c r="AH686" s="534">
        <v>0</v>
      </c>
      <c r="AI686" s="534">
        <v>0</v>
      </c>
      <c r="AJ686" s="562">
        <v>1</v>
      </c>
      <c r="AK686" s="562">
        <v>0</v>
      </c>
      <c r="AL686" s="562">
        <v>2</v>
      </c>
      <c r="AM686" s="562">
        <v>1</v>
      </c>
      <c r="AN686" s="562">
        <v>1</v>
      </c>
      <c r="AO686" s="536">
        <v>0</v>
      </c>
      <c r="AP686" s="563">
        <v>13</v>
      </c>
      <c r="AQ686" s="537">
        <v>2</v>
      </c>
      <c r="AR686" s="538">
        <v>2</v>
      </c>
      <c r="AS686" s="571">
        <v>2</v>
      </c>
      <c r="AT686" s="527">
        <v>13</v>
      </c>
      <c r="AU686" s="538">
        <v>2</v>
      </c>
      <c r="AV686" s="562">
        <v>1</v>
      </c>
      <c r="AW686" s="562">
        <v>2</v>
      </c>
      <c r="AX686" s="562">
        <v>3</v>
      </c>
      <c r="AY686" s="562">
        <v>2</v>
      </c>
      <c r="AZ686" s="562">
        <v>0</v>
      </c>
      <c r="BA686" s="422"/>
      <c r="BB686" s="422"/>
      <c r="BC686" s="422"/>
      <c r="BD686" s="422"/>
      <c r="BE686" s="422"/>
      <c r="BF686" s="422"/>
      <c r="BG686" s="422"/>
      <c r="BH686" s="422"/>
      <c r="BI686" s="423">
        <f t="shared" si="23"/>
        <v>2</v>
      </c>
      <c r="BJ686" s="422"/>
      <c r="BK686" s="422"/>
      <c r="BL686" s="422"/>
      <c r="BM686" s="422"/>
      <c r="BN686" s="422"/>
      <c r="BO686" s="528">
        <v>1.78</v>
      </c>
      <c r="BP686" s="423">
        <f t="shared" si="24"/>
        <v>2</v>
      </c>
      <c r="BQ686" s="422"/>
      <c r="BR686" s="422"/>
      <c r="BS686" s="422"/>
      <c r="BT686" s="422"/>
      <c r="BU686" s="422"/>
      <c r="BV686" s="422"/>
      <c r="BW686" s="422"/>
      <c r="BX686" s="422"/>
      <c r="BY686" s="422"/>
      <c r="BZ686" s="422"/>
      <c r="CA686" s="422"/>
      <c r="CB686" s="422"/>
      <c r="CC686" s="422"/>
      <c r="CD686" s="422"/>
      <c r="CE686" s="422"/>
      <c r="CF686" s="422"/>
      <c r="CG686" s="547"/>
    </row>
    <row r="687" spans="1:85" ht="16.5" customHeight="1">
      <c r="A687" s="80">
        <v>683</v>
      </c>
      <c r="B687" s="86" t="s">
        <v>2157</v>
      </c>
      <c r="C687" s="88" t="s">
        <v>28</v>
      </c>
      <c r="D687" s="86" t="s">
        <v>2233</v>
      </c>
      <c r="E687" s="86" t="s">
        <v>2153</v>
      </c>
      <c r="F687" s="106" t="s">
        <v>727</v>
      </c>
      <c r="G687" s="104" t="s">
        <v>2158</v>
      </c>
      <c r="H687" s="104"/>
      <c r="I687" s="390" t="s">
        <v>2353</v>
      </c>
      <c r="J687" s="390"/>
      <c r="K687" s="88" t="s">
        <v>5123</v>
      </c>
      <c r="L687" s="522">
        <v>2</v>
      </c>
      <c r="M687" s="367">
        <v>1</v>
      </c>
      <c r="N687" s="367">
        <v>1</v>
      </c>
      <c r="O687" s="564">
        <v>6</v>
      </c>
      <c r="P687" s="523">
        <v>1</v>
      </c>
      <c r="Q687" s="523">
        <v>3</v>
      </c>
      <c r="R687" s="564">
        <v>0</v>
      </c>
      <c r="S687" s="523">
        <v>2</v>
      </c>
      <c r="T687" s="523">
        <v>0</v>
      </c>
      <c r="U687" s="524">
        <v>0</v>
      </c>
      <c r="V687" s="524">
        <v>0</v>
      </c>
      <c r="W687" s="524">
        <v>0</v>
      </c>
      <c r="X687" s="524">
        <v>0</v>
      </c>
      <c r="Y687" s="524">
        <v>0</v>
      </c>
      <c r="Z687" s="524">
        <v>0</v>
      </c>
      <c r="AA687" s="565">
        <v>0</v>
      </c>
      <c r="AB687" s="524">
        <v>0</v>
      </c>
      <c r="AC687" s="524">
        <v>0</v>
      </c>
      <c r="AD687" s="524">
        <v>14</v>
      </c>
      <c r="AE687" s="524">
        <v>5</v>
      </c>
      <c r="AF687" s="524">
        <v>3</v>
      </c>
      <c r="AG687" s="524">
        <v>0</v>
      </c>
      <c r="AH687" s="524">
        <v>0</v>
      </c>
      <c r="AI687" s="524">
        <v>0</v>
      </c>
      <c r="AJ687" s="567">
        <v>1</v>
      </c>
      <c r="AK687" s="395">
        <v>0</v>
      </c>
      <c r="AL687" s="395">
        <v>5</v>
      </c>
      <c r="AM687" s="395">
        <v>3</v>
      </c>
      <c r="AN687" s="395">
        <v>2</v>
      </c>
      <c r="AO687" s="525">
        <v>0</v>
      </c>
      <c r="AP687" s="575">
        <v>4</v>
      </c>
      <c r="AQ687" s="574">
        <v>10</v>
      </c>
      <c r="AR687" s="527">
        <v>10</v>
      </c>
      <c r="AS687" s="571">
        <v>10</v>
      </c>
      <c r="AT687" s="527">
        <v>4</v>
      </c>
      <c r="AU687" s="568">
        <v>7</v>
      </c>
      <c r="AV687" s="395">
        <v>1</v>
      </c>
      <c r="AW687" s="395">
        <v>4</v>
      </c>
      <c r="AX687" s="395">
        <v>10</v>
      </c>
      <c r="AY687" s="395">
        <v>4</v>
      </c>
      <c r="AZ687" s="395">
        <v>0</v>
      </c>
      <c r="BA687" s="422"/>
      <c r="BB687" s="422"/>
      <c r="BC687" s="422"/>
      <c r="BD687" s="422"/>
      <c r="BE687" s="422"/>
      <c r="BF687" s="422"/>
      <c r="BG687" s="422"/>
      <c r="BH687" s="422"/>
      <c r="BI687" s="423">
        <f t="shared" si="23"/>
        <v>10</v>
      </c>
      <c r="BJ687" s="422"/>
      <c r="BK687" s="422"/>
      <c r="BL687" s="422"/>
      <c r="BM687" s="422"/>
      <c r="BN687" s="422"/>
      <c r="BO687" s="528">
        <v>1.19</v>
      </c>
      <c r="BP687" s="423">
        <f t="shared" si="24"/>
        <v>10</v>
      </c>
      <c r="BQ687" s="422"/>
      <c r="BR687" s="422"/>
      <c r="BS687" s="422"/>
      <c r="BT687" s="422"/>
      <c r="BU687" s="422"/>
      <c r="BV687" s="422"/>
      <c r="BW687" s="422"/>
      <c r="BX687" s="422"/>
      <c r="BY687" s="422"/>
      <c r="BZ687" s="422"/>
      <c r="CA687" s="422"/>
      <c r="CB687" s="422"/>
      <c r="CC687" s="422"/>
      <c r="CD687" s="422"/>
      <c r="CE687" s="422"/>
      <c r="CF687" s="422"/>
      <c r="CG687" s="547"/>
    </row>
    <row r="688" spans="1:85" ht="16.5" customHeight="1">
      <c r="A688" s="80">
        <v>684</v>
      </c>
      <c r="B688" s="86" t="s">
        <v>2159</v>
      </c>
      <c r="C688" s="88" t="s">
        <v>28</v>
      </c>
      <c r="D688" s="86" t="s">
        <v>2233</v>
      </c>
      <c r="E688" s="86" t="s">
        <v>2153</v>
      </c>
      <c r="F688" s="106" t="s">
        <v>727</v>
      </c>
      <c r="G688" s="104" t="s">
        <v>2160</v>
      </c>
      <c r="H688" s="104"/>
      <c r="I688" s="390" t="s">
        <v>2353</v>
      </c>
      <c r="J688" s="390"/>
      <c r="K688" s="88" t="s">
        <v>5123</v>
      </c>
      <c r="L688" s="522">
        <v>2</v>
      </c>
      <c r="M688" s="367">
        <v>1</v>
      </c>
      <c r="N688" s="367">
        <v>1</v>
      </c>
      <c r="O688" s="564">
        <v>5</v>
      </c>
      <c r="P688" s="523">
        <v>0</v>
      </c>
      <c r="Q688" s="523">
        <v>3</v>
      </c>
      <c r="R688" s="564">
        <v>4</v>
      </c>
      <c r="S688" s="523">
        <v>0</v>
      </c>
      <c r="T688" s="523">
        <v>0</v>
      </c>
      <c r="U688" s="524">
        <v>0</v>
      </c>
      <c r="V688" s="524">
        <v>0</v>
      </c>
      <c r="W688" s="524">
        <v>0</v>
      </c>
      <c r="X688" s="524">
        <v>0</v>
      </c>
      <c r="Y688" s="524">
        <v>0</v>
      </c>
      <c r="Z688" s="524">
        <v>0</v>
      </c>
      <c r="AA688" s="565">
        <v>0</v>
      </c>
      <c r="AB688" s="524">
        <v>0</v>
      </c>
      <c r="AC688" s="524">
        <v>0</v>
      </c>
      <c r="AD688" s="524">
        <v>17</v>
      </c>
      <c r="AE688" s="524">
        <v>0</v>
      </c>
      <c r="AF688" s="524">
        <v>1</v>
      </c>
      <c r="AG688" s="524">
        <v>0</v>
      </c>
      <c r="AH688" s="524">
        <v>0</v>
      </c>
      <c r="AI688" s="524">
        <v>0</v>
      </c>
      <c r="AJ688" s="567">
        <v>1</v>
      </c>
      <c r="AK688" s="395">
        <v>0</v>
      </c>
      <c r="AL688" s="395">
        <v>4</v>
      </c>
      <c r="AM688" s="395">
        <v>4</v>
      </c>
      <c r="AN688" s="395">
        <v>0</v>
      </c>
      <c r="AO688" s="525">
        <v>0</v>
      </c>
      <c r="AP688" s="575">
        <v>0</v>
      </c>
      <c r="AQ688" s="574">
        <v>17</v>
      </c>
      <c r="AR688" s="527">
        <v>13</v>
      </c>
      <c r="AS688" s="571">
        <v>13</v>
      </c>
      <c r="AT688" s="527">
        <v>4</v>
      </c>
      <c r="AU688" s="568">
        <v>7</v>
      </c>
      <c r="AV688" s="395">
        <v>1</v>
      </c>
      <c r="AW688" s="395">
        <v>4</v>
      </c>
      <c r="AX688" s="395">
        <v>14</v>
      </c>
      <c r="AY688" s="395">
        <v>9</v>
      </c>
      <c r="AZ688" s="395">
        <v>0</v>
      </c>
      <c r="BA688" s="422"/>
      <c r="BB688" s="422"/>
      <c r="BC688" s="422"/>
      <c r="BD688" s="422"/>
      <c r="BE688" s="422"/>
      <c r="BF688" s="422"/>
      <c r="BG688" s="422"/>
      <c r="BH688" s="422"/>
      <c r="BI688" s="423">
        <f t="shared" si="23"/>
        <v>13</v>
      </c>
      <c r="BJ688" s="422"/>
      <c r="BK688" s="422"/>
      <c r="BL688" s="422"/>
      <c r="BM688" s="422"/>
      <c r="BN688" s="422"/>
      <c r="BO688" s="528">
        <v>4.6399999999999997</v>
      </c>
      <c r="BP688" s="423">
        <f t="shared" si="24"/>
        <v>13</v>
      </c>
      <c r="BQ688" s="422"/>
      <c r="BR688" s="422"/>
      <c r="BS688" s="422"/>
      <c r="BT688" s="422"/>
      <c r="BU688" s="422"/>
      <c r="BV688" s="422"/>
      <c r="BW688" s="422"/>
      <c r="BX688" s="422"/>
      <c r="BY688" s="422"/>
      <c r="BZ688" s="422"/>
      <c r="CA688" s="422"/>
      <c r="CB688" s="422"/>
      <c r="CC688" s="422"/>
      <c r="CD688" s="422"/>
      <c r="CE688" s="422"/>
      <c r="CF688" s="422"/>
      <c r="CG688" s="547"/>
    </row>
    <row r="689" spans="1:85" ht="16.5" customHeight="1">
      <c r="A689" s="81">
        <v>685</v>
      </c>
      <c r="B689" s="86" t="s">
        <v>2161</v>
      </c>
      <c r="C689" s="88" t="s">
        <v>28</v>
      </c>
      <c r="D689" s="86" t="s">
        <v>2233</v>
      </c>
      <c r="E689" s="86" t="s">
        <v>2153</v>
      </c>
      <c r="F689" s="105" t="s">
        <v>730</v>
      </c>
      <c r="G689" s="104" t="s">
        <v>2162</v>
      </c>
      <c r="H689" s="104"/>
      <c r="I689" s="390" t="s">
        <v>26</v>
      </c>
      <c r="J689" s="390"/>
      <c r="K689" s="88" t="s">
        <v>5123</v>
      </c>
      <c r="L689" s="522">
        <v>2</v>
      </c>
      <c r="M689" s="367">
        <v>1</v>
      </c>
      <c r="N689" s="367">
        <v>1</v>
      </c>
      <c r="O689" s="564">
        <v>11</v>
      </c>
      <c r="P689" s="523">
        <v>13</v>
      </c>
      <c r="Q689" s="523">
        <v>3</v>
      </c>
      <c r="R689" s="564">
        <v>0</v>
      </c>
      <c r="S689" s="523">
        <v>0</v>
      </c>
      <c r="T689" s="523">
        <v>0</v>
      </c>
      <c r="U689" s="524">
        <v>14</v>
      </c>
      <c r="V689" s="524">
        <v>4</v>
      </c>
      <c r="W689" s="524">
        <v>3</v>
      </c>
      <c r="X689" s="524">
        <v>14</v>
      </c>
      <c r="Y689" s="524">
        <v>4</v>
      </c>
      <c r="Z689" s="524">
        <v>3</v>
      </c>
      <c r="AA689" s="565">
        <v>14</v>
      </c>
      <c r="AB689" s="524">
        <v>4</v>
      </c>
      <c r="AC689" s="524">
        <v>1</v>
      </c>
      <c r="AD689" s="524">
        <v>0</v>
      </c>
      <c r="AE689" s="524">
        <v>0</v>
      </c>
      <c r="AF689" s="524">
        <v>0</v>
      </c>
      <c r="AG689" s="524">
        <v>0</v>
      </c>
      <c r="AH689" s="524">
        <v>0</v>
      </c>
      <c r="AI689" s="524">
        <v>0</v>
      </c>
      <c r="AJ689" s="567">
        <v>1</v>
      </c>
      <c r="AK689" s="395">
        <v>0</v>
      </c>
      <c r="AL689" s="395">
        <v>3</v>
      </c>
      <c r="AM689" s="395">
        <v>3</v>
      </c>
      <c r="AN689" s="395">
        <v>0</v>
      </c>
      <c r="AO689" s="525">
        <v>0</v>
      </c>
      <c r="AP689" s="575">
        <v>0</v>
      </c>
      <c r="AQ689" s="574">
        <v>16</v>
      </c>
      <c r="AR689" s="527">
        <v>16</v>
      </c>
      <c r="AS689" s="571">
        <v>16</v>
      </c>
      <c r="AT689" s="527">
        <v>0</v>
      </c>
      <c r="AU689" s="568">
        <v>9</v>
      </c>
      <c r="AV689" s="395">
        <v>0</v>
      </c>
      <c r="AW689" s="395">
        <v>4</v>
      </c>
      <c r="AX689" s="395">
        <v>16</v>
      </c>
      <c r="AY689" s="395">
        <v>2</v>
      </c>
      <c r="AZ689" s="395">
        <v>0</v>
      </c>
      <c r="BA689" s="422"/>
      <c r="BB689" s="422"/>
      <c r="BC689" s="422"/>
      <c r="BD689" s="422"/>
      <c r="BE689" s="422"/>
      <c r="BF689" s="422"/>
      <c r="BG689" s="422"/>
      <c r="BH689" s="422"/>
      <c r="BI689" s="423">
        <f t="shared" si="23"/>
        <v>16</v>
      </c>
      <c r="BJ689" s="422"/>
      <c r="BK689" s="422"/>
      <c r="BL689" s="422"/>
      <c r="BM689" s="422"/>
      <c r="BN689" s="422"/>
      <c r="BO689" s="528">
        <v>1.83</v>
      </c>
      <c r="BP689" s="423">
        <f t="shared" si="24"/>
        <v>16</v>
      </c>
      <c r="BQ689" s="422"/>
      <c r="BR689" s="422"/>
      <c r="BS689" s="422"/>
      <c r="BT689" s="422"/>
      <c r="BU689" s="422"/>
      <c r="BV689" s="422"/>
      <c r="BW689" s="422"/>
      <c r="BX689" s="422"/>
      <c r="BY689" s="422"/>
      <c r="BZ689" s="422"/>
      <c r="CA689" s="422"/>
      <c r="CB689" s="422"/>
      <c r="CC689" s="422"/>
      <c r="CD689" s="422"/>
      <c r="CE689" s="422"/>
      <c r="CF689" s="422"/>
      <c r="CG689" s="547"/>
    </row>
    <row r="690" spans="1:85" ht="16.5" customHeight="1">
      <c r="A690" s="80">
        <v>686</v>
      </c>
      <c r="B690" s="86" t="s">
        <v>2163</v>
      </c>
      <c r="C690" s="88" t="s">
        <v>28</v>
      </c>
      <c r="D690" s="86" t="s">
        <v>2233</v>
      </c>
      <c r="E690" s="86" t="s">
        <v>2153</v>
      </c>
      <c r="F690" s="106" t="s">
        <v>727</v>
      </c>
      <c r="G690" s="104" t="s">
        <v>2164</v>
      </c>
      <c r="H690" s="104"/>
      <c r="I690" s="390" t="s">
        <v>26</v>
      </c>
      <c r="J690" s="390"/>
      <c r="K690" s="88" t="s">
        <v>5123</v>
      </c>
      <c r="L690" s="522">
        <v>2</v>
      </c>
      <c r="M690" s="367">
        <v>1</v>
      </c>
      <c r="N690" s="367">
        <v>1</v>
      </c>
      <c r="O690" s="564">
        <v>7</v>
      </c>
      <c r="P690" s="523">
        <v>4</v>
      </c>
      <c r="Q690" s="523">
        <v>6</v>
      </c>
      <c r="R690" s="564">
        <v>0</v>
      </c>
      <c r="S690" s="523">
        <v>0</v>
      </c>
      <c r="T690" s="523">
        <v>4</v>
      </c>
      <c r="U690" s="524">
        <v>10</v>
      </c>
      <c r="V690" s="524">
        <v>4</v>
      </c>
      <c r="W690" s="524">
        <v>0</v>
      </c>
      <c r="X690" s="524">
        <v>10</v>
      </c>
      <c r="Y690" s="524">
        <v>4</v>
      </c>
      <c r="Z690" s="524">
        <v>0</v>
      </c>
      <c r="AA690" s="565">
        <v>9</v>
      </c>
      <c r="AB690" s="524">
        <v>1</v>
      </c>
      <c r="AC690" s="524">
        <v>0</v>
      </c>
      <c r="AD690" s="524">
        <v>1</v>
      </c>
      <c r="AE690" s="524">
        <v>0</v>
      </c>
      <c r="AF690" s="524">
        <v>9</v>
      </c>
      <c r="AG690" s="524">
        <v>0</v>
      </c>
      <c r="AH690" s="524">
        <v>0</v>
      </c>
      <c r="AI690" s="524">
        <v>0</v>
      </c>
      <c r="AJ690" s="567">
        <v>1</v>
      </c>
      <c r="AK690" s="395">
        <v>0</v>
      </c>
      <c r="AL690" s="395">
        <v>3</v>
      </c>
      <c r="AM690" s="395">
        <v>2</v>
      </c>
      <c r="AN690" s="395">
        <v>1</v>
      </c>
      <c r="AO690" s="525">
        <v>0</v>
      </c>
      <c r="AP690" s="575">
        <v>8</v>
      </c>
      <c r="AQ690" s="574">
        <v>21</v>
      </c>
      <c r="AR690" s="527">
        <v>16</v>
      </c>
      <c r="AS690" s="571">
        <v>18</v>
      </c>
      <c r="AT690" s="527">
        <v>11</v>
      </c>
      <c r="AU690" s="568">
        <v>11</v>
      </c>
      <c r="AV690" s="395">
        <v>1</v>
      </c>
      <c r="AW690" s="395">
        <v>3</v>
      </c>
      <c r="AX690" s="395">
        <v>26</v>
      </c>
      <c r="AY690" s="395">
        <v>2</v>
      </c>
      <c r="AZ690" s="395">
        <v>0</v>
      </c>
      <c r="BA690" s="422"/>
      <c r="BB690" s="422"/>
      <c r="BC690" s="422"/>
      <c r="BD690" s="422"/>
      <c r="BE690" s="422"/>
      <c r="BF690" s="422"/>
      <c r="BG690" s="422"/>
      <c r="BH690" s="422"/>
      <c r="BI690" s="423">
        <f t="shared" si="23"/>
        <v>18</v>
      </c>
      <c r="BJ690" s="422"/>
      <c r="BK690" s="422"/>
      <c r="BL690" s="422"/>
      <c r="BM690" s="422"/>
      <c r="BN690" s="422"/>
      <c r="BO690" s="528">
        <v>2.09</v>
      </c>
      <c r="BP690" s="423">
        <f t="shared" si="24"/>
        <v>18</v>
      </c>
      <c r="BQ690" s="422"/>
      <c r="BR690" s="422"/>
      <c r="BS690" s="422"/>
      <c r="BT690" s="422"/>
      <c r="BU690" s="422"/>
      <c r="BV690" s="422"/>
      <c r="BW690" s="422"/>
      <c r="BX690" s="422"/>
      <c r="BY690" s="422"/>
      <c r="BZ690" s="422"/>
      <c r="CA690" s="422"/>
      <c r="CB690" s="422"/>
      <c r="CC690" s="422"/>
      <c r="CD690" s="422"/>
      <c r="CE690" s="422"/>
      <c r="CF690" s="422"/>
      <c r="CG690" s="547"/>
    </row>
    <row r="691" spans="1:85" ht="16.5" customHeight="1">
      <c r="A691" s="80">
        <v>687</v>
      </c>
      <c r="B691" s="86" t="s">
        <v>2165</v>
      </c>
      <c r="C691" s="88" t="s">
        <v>28</v>
      </c>
      <c r="D691" s="86" t="s">
        <v>2233</v>
      </c>
      <c r="E691" s="86" t="s">
        <v>2153</v>
      </c>
      <c r="F691" s="106" t="s">
        <v>727</v>
      </c>
      <c r="G691" s="104" t="s">
        <v>2166</v>
      </c>
      <c r="H691" s="104"/>
      <c r="I691" s="390" t="s">
        <v>2353</v>
      </c>
      <c r="J691" s="390"/>
      <c r="K691" s="88" t="s">
        <v>5123</v>
      </c>
      <c r="L691" s="522">
        <v>2</v>
      </c>
      <c r="M691" s="367">
        <v>1</v>
      </c>
      <c r="N691" s="367">
        <v>1</v>
      </c>
      <c r="O691" s="564">
        <v>4</v>
      </c>
      <c r="P691" s="523">
        <v>0</v>
      </c>
      <c r="Q691" s="523">
        <v>8</v>
      </c>
      <c r="R691" s="564">
        <v>3</v>
      </c>
      <c r="S691" s="523">
        <v>0</v>
      </c>
      <c r="T691" s="523">
        <v>3</v>
      </c>
      <c r="U691" s="524">
        <v>0</v>
      </c>
      <c r="V691" s="524">
        <v>0</v>
      </c>
      <c r="W691" s="524">
        <v>0</v>
      </c>
      <c r="X691" s="524">
        <v>0</v>
      </c>
      <c r="Y691" s="524">
        <v>0</v>
      </c>
      <c r="Z691" s="524">
        <v>0</v>
      </c>
      <c r="AA691" s="565">
        <v>2</v>
      </c>
      <c r="AB691" s="524">
        <v>0</v>
      </c>
      <c r="AC691" s="524">
        <v>0</v>
      </c>
      <c r="AD691" s="524">
        <v>11</v>
      </c>
      <c r="AE691" s="524">
        <v>0</v>
      </c>
      <c r="AF691" s="524">
        <v>10</v>
      </c>
      <c r="AG691" s="524">
        <v>0</v>
      </c>
      <c r="AH691" s="524">
        <v>0</v>
      </c>
      <c r="AI691" s="524">
        <v>0</v>
      </c>
      <c r="AJ691" s="567">
        <v>1</v>
      </c>
      <c r="AK691" s="395">
        <v>0</v>
      </c>
      <c r="AL691" s="395">
        <v>7</v>
      </c>
      <c r="AM691" s="395">
        <v>4</v>
      </c>
      <c r="AN691" s="395">
        <v>3</v>
      </c>
      <c r="AO691" s="525">
        <v>0</v>
      </c>
      <c r="AP691" s="575">
        <v>1</v>
      </c>
      <c r="AQ691" s="574">
        <v>12</v>
      </c>
      <c r="AR691" s="527">
        <v>11</v>
      </c>
      <c r="AS691" s="571">
        <v>12</v>
      </c>
      <c r="AT691" s="527">
        <v>1</v>
      </c>
      <c r="AU691" s="568">
        <v>4</v>
      </c>
      <c r="AV691" s="395">
        <v>1</v>
      </c>
      <c r="AW691" s="395">
        <v>5</v>
      </c>
      <c r="AX691" s="395">
        <v>13</v>
      </c>
      <c r="AY691" s="395">
        <v>4</v>
      </c>
      <c r="AZ691" s="395">
        <v>0</v>
      </c>
      <c r="BA691" s="422"/>
      <c r="BB691" s="422"/>
      <c r="BC691" s="422"/>
      <c r="BD691" s="422"/>
      <c r="BE691" s="422"/>
      <c r="BF691" s="422"/>
      <c r="BG691" s="422"/>
      <c r="BH691" s="422"/>
      <c r="BI691" s="423">
        <f t="shared" si="23"/>
        <v>12</v>
      </c>
      <c r="BJ691" s="422"/>
      <c r="BK691" s="422"/>
      <c r="BL691" s="422"/>
      <c r="BM691" s="422"/>
      <c r="BN691" s="422"/>
      <c r="BO691" s="528">
        <v>1.49</v>
      </c>
      <c r="BP691" s="423">
        <f t="shared" si="24"/>
        <v>12</v>
      </c>
      <c r="BQ691" s="422"/>
      <c r="BR691" s="422"/>
      <c r="BS691" s="422"/>
      <c r="BT691" s="422"/>
      <c r="BU691" s="422"/>
      <c r="BV691" s="422"/>
      <c r="BW691" s="422"/>
      <c r="BX691" s="422"/>
      <c r="BY691" s="422"/>
      <c r="BZ691" s="422"/>
      <c r="CA691" s="422"/>
      <c r="CB691" s="422"/>
      <c r="CC691" s="422"/>
      <c r="CD691" s="422"/>
      <c r="CE691" s="422"/>
      <c r="CF691" s="422"/>
      <c r="CG691" s="547"/>
    </row>
    <row r="692" spans="1:85" ht="16.5" customHeight="1">
      <c r="A692" s="81">
        <v>688</v>
      </c>
      <c r="B692" s="86" t="s">
        <v>2167</v>
      </c>
      <c r="C692" s="88" t="s">
        <v>28</v>
      </c>
      <c r="D692" s="86" t="s">
        <v>2233</v>
      </c>
      <c r="E692" s="86" t="s">
        <v>2153</v>
      </c>
      <c r="F692" s="106" t="s">
        <v>727</v>
      </c>
      <c r="G692" s="104" t="s">
        <v>2168</v>
      </c>
      <c r="H692" s="104"/>
      <c r="I692" s="390" t="s">
        <v>2353</v>
      </c>
      <c r="J692" s="390"/>
      <c r="K692" s="88" t="s">
        <v>5123</v>
      </c>
      <c r="L692" s="522">
        <v>2</v>
      </c>
      <c r="M692" s="367">
        <v>1</v>
      </c>
      <c r="N692" s="367">
        <v>1</v>
      </c>
      <c r="O692" s="564">
        <v>4</v>
      </c>
      <c r="P692" s="523">
        <v>0</v>
      </c>
      <c r="Q692" s="523">
        <v>2</v>
      </c>
      <c r="R692" s="564">
        <v>1</v>
      </c>
      <c r="S692" s="523">
        <v>0</v>
      </c>
      <c r="T692" s="523">
        <v>0</v>
      </c>
      <c r="U692" s="524">
        <v>0</v>
      </c>
      <c r="V692" s="524">
        <v>0</v>
      </c>
      <c r="W692" s="524">
        <v>0</v>
      </c>
      <c r="X692" s="524">
        <v>0</v>
      </c>
      <c r="Y692" s="524">
        <v>0</v>
      </c>
      <c r="Z692" s="524">
        <v>0</v>
      </c>
      <c r="AA692" s="565">
        <v>6</v>
      </c>
      <c r="AB692" s="524">
        <v>0</v>
      </c>
      <c r="AC692" s="524">
        <v>0</v>
      </c>
      <c r="AD692" s="524">
        <v>3</v>
      </c>
      <c r="AE692" s="524">
        <v>0</v>
      </c>
      <c r="AF692" s="524">
        <v>1</v>
      </c>
      <c r="AG692" s="524">
        <v>2</v>
      </c>
      <c r="AH692" s="524">
        <v>0</v>
      </c>
      <c r="AI692" s="524">
        <v>0</v>
      </c>
      <c r="AJ692" s="567">
        <v>1</v>
      </c>
      <c r="AK692" s="395">
        <v>0</v>
      </c>
      <c r="AL692" s="395">
        <v>2</v>
      </c>
      <c r="AM692" s="395">
        <v>2</v>
      </c>
      <c r="AN692" s="395">
        <v>0</v>
      </c>
      <c r="AO692" s="525">
        <v>0</v>
      </c>
      <c r="AP692" s="575">
        <v>0</v>
      </c>
      <c r="AQ692" s="574">
        <v>13</v>
      </c>
      <c r="AR692" s="527">
        <v>11</v>
      </c>
      <c r="AS692" s="571">
        <v>11</v>
      </c>
      <c r="AT692" s="527">
        <v>2</v>
      </c>
      <c r="AU692" s="568">
        <v>6</v>
      </c>
      <c r="AV692" s="395">
        <v>1</v>
      </c>
      <c r="AW692" s="395">
        <v>3</v>
      </c>
      <c r="AX692" s="395">
        <v>13</v>
      </c>
      <c r="AY692" s="395">
        <v>2</v>
      </c>
      <c r="AZ692" s="395">
        <v>0</v>
      </c>
      <c r="BA692" s="422"/>
      <c r="BB692" s="422"/>
      <c r="BC692" s="422"/>
      <c r="BD692" s="422"/>
      <c r="BE692" s="422"/>
      <c r="BF692" s="422"/>
      <c r="BG692" s="422"/>
      <c r="BH692" s="422"/>
      <c r="BI692" s="423">
        <f t="shared" si="23"/>
        <v>11</v>
      </c>
      <c r="BJ692" s="422"/>
      <c r="BK692" s="422"/>
      <c r="BL692" s="422"/>
      <c r="BM692" s="422"/>
      <c r="BN692" s="422"/>
      <c r="BO692" s="528">
        <v>4.34</v>
      </c>
      <c r="BP692" s="423">
        <f t="shared" si="24"/>
        <v>11</v>
      </c>
      <c r="BQ692" s="422"/>
      <c r="BR692" s="422"/>
      <c r="BS692" s="422"/>
      <c r="BT692" s="422"/>
      <c r="BU692" s="422"/>
      <c r="BV692" s="422"/>
      <c r="BW692" s="422"/>
      <c r="BX692" s="422"/>
      <c r="BY692" s="422"/>
      <c r="BZ692" s="422"/>
      <c r="CA692" s="422"/>
      <c r="CB692" s="422"/>
      <c r="CC692" s="422"/>
      <c r="CD692" s="422"/>
      <c r="CE692" s="422"/>
      <c r="CF692" s="422"/>
      <c r="CG692" s="547"/>
    </row>
    <row r="693" spans="1:85" ht="16.5" customHeight="1">
      <c r="A693" s="80">
        <v>689</v>
      </c>
      <c r="B693" s="86" t="s">
        <v>2169</v>
      </c>
      <c r="C693" s="88" t="s">
        <v>28</v>
      </c>
      <c r="D693" s="86" t="s">
        <v>2233</v>
      </c>
      <c r="E693" s="86" t="s">
        <v>2153</v>
      </c>
      <c r="F693" s="105" t="s">
        <v>730</v>
      </c>
      <c r="G693" s="104" t="s">
        <v>2170</v>
      </c>
      <c r="H693" s="104"/>
      <c r="I693" s="390" t="s">
        <v>2353</v>
      </c>
      <c r="J693" s="390"/>
      <c r="K693" s="88" t="s">
        <v>5123</v>
      </c>
      <c r="L693" s="522">
        <v>2</v>
      </c>
      <c r="M693" s="367">
        <v>1</v>
      </c>
      <c r="N693" s="367">
        <v>1</v>
      </c>
      <c r="O693" s="564">
        <v>5</v>
      </c>
      <c r="P693" s="523">
        <v>1</v>
      </c>
      <c r="Q693" s="523">
        <v>2</v>
      </c>
      <c r="R693" s="564">
        <v>0</v>
      </c>
      <c r="S693" s="523">
        <v>0</v>
      </c>
      <c r="T693" s="523">
        <v>0</v>
      </c>
      <c r="U693" s="524">
        <v>0</v>
      </c>
      <c r="V693" s="524">
        <v>0</v>
      </c>
      <c r="W693" s="524">
        <v>0</v>
      </c>
      <c r="X693" s="524">
        <v>0</v>
      </c>
      <c r="Y693" s="524">
        <v>0</v>
      </c>
      <c r="Z693" s="524">
        <v>0</v>
      </c>
      <c r="AA693" s="565">
        <v>0</v>
      </c>
      <c r="AB693" s="524">
        <v>0</v>
      </c>
      <c r="AC693" s="524">
        <v>0</v>
      </c>
      <c r="AD693" s="524">
        <v>11</v>
      </c>
      <c r="AE693" s="524">
        <v>2</v>
      </c>
      <c r="AF693" s="524">
        <v>1</v>
      </c>
      <c r="AG693" s="524">
        <v>0</v>
      </c>
      <c r="AH693" s="524">
        <v>0</v>
      </c>
      <c r="AI693" s="524">
        <v>0</v>
      </c>
      <c r="AJ693" s="567">
        <v>1</v>
      </c>
      <c r="AK693" s="395">
        <v>0</v>
      </c>
      <c r="AL693" s="395">
        <v>3</v>
      </c>
      <c r="AM693" s="395">
        <v>3</v>
      </c>
      <c r="AN693" s="395">
        <v>0</v>
      </c>
      <c r="AO693" s="525">
        <v>0</v>
      </c>
      <c r="AP693" s="575">
        <v>0</v>
      </c>
      <c r="AQ693" s="574">
        <v>15</v>
      </c>
      <c r="AR693" s="527">
        <v>15</v>
      </c>
      <c r="AS693" s="571">
        <v>15</v>
      </c>
      <c r="AT693" s="527">
        <v>0</v>
      </c>
      <c r="AU693" s="568">
        <v>9</v>
      </c>
      <c r="AV693" s="395">
        <v>1</v>
      </c>
      <c r="AW693" s="395">
        <v>4</v>
      </c>
      <c r="AX693" s="395">
        <v>4</v>
      </c>
      <c r="AY693" s="395">
        <v>13</v>
      </c>
      <c r="AZ693" s="395">
        <v>0</v>
      </c>
      <c r="BA693" s="422"/>
      <c r="BB693" s="422"/>
      <c r="BC693" s="422"/>
      <c r="BD693" s="422"/>
      <c r="BE693" s="422"/>
      <c r="BF693" s="422"/>
      <c r="BG693" s="422"/>
      <c r="BH693" s="422"/>
      <c r="BI693" s="423">
        <f t="shared" si="23"/>
        <v>15</v>
      </c>
      <c r="BJ693" s="422"/>
      <c r="BK693" s="422"/>
      <c r="BL693" s="422"/>
      <c r="BM693" s="422"/>
      <c r="BN693" s="422"/>
      <c r="BO693" s="528">
        <v>1.43</v>
      </c>
      <c r="BP693" s="423">
        <f t="shared" si="24"/>
        <v>15</v>
      </c>
      <c r="BQ693" s="422"/>
      <c r="BR693" s="422"/>
      <c r="BS693" s="422"/>
      <c r="BT693" s="422"/>
      <c r="BU693" s="422"/>
      <c r="BV693" s="422"/>
      <c r="BW693" s="422"/>
      <c r="BX693" s="422"/>
      <c r="BY693" s="422"/>
      <c r="BZ693" s="422"/>
      <c r="CA693" s="422"/>
      <c r="CB693" s="422"/>
      <c r="CC693" s="422"/>
      <c r="CD693" s="422"/>
      <c r="CE693" s="422"/>
      <c r="CF693" s="422"/>
      <c r="CG693" s="547"/>
    </row>
    <row r="694" spans="1:85" ht="16.5" customHeight="1">
      <c r="A694" s="80">
        <v>690</v>
      </c>
      <c r="B694" s="86" t="s">
        <v>2171</v>
      </c>
      <c r="C694" s="88" t="s">
        <v>28</v>
      </c>
      <c r="D694" s="86" t="s">
        <v>2233</v>
      </c>
      <c r="E694" s="86" t="s">
        <v>2153</v>
      </c>
      <c r="F694" s="106" t="s">
        <v>727</v>
      </c>
      <c r="G694" s="104" t="s">
        <v>2172</v>
      </c>
      <c r="H694" s="104"/>
      <c r="I694" s="390" t="s">
        <v>2353</v>
      </c>
      <c r="J694" s="390"/>
      <c r="K694" s="88" t="s">
        <v>5123</v>
      </c>
      <c r="L694" s="522">
        <v>2</v>
      </c>
      <c r="M694" s="367">
        <v>1</v>
      </c>
      <c r="N694" s="367">
        <v>1</v>
      </c>
      <c r="O694" s="564">
        <v>4</v>
      </c>
      <c r="P694" s="523">
        <v>1</v>
      </c>
      <c r="Q694" s="523">
        <v>5</v>
      </c>
      <c r="R694" s="564">
        <v>1</v>
      </c>
      <c r="S694" s="523">
        <v>0</v>
      </c>
      <c r="T694" s="523">
        <v>0</v>
      </c>
      <c r="U694" s="524">
        <v>0</v>
      </c>
      <c r="V694" s="524">
        <v>0</v>
      </c>
      <c r="W694" s="524">
        <v>0</v>
      </c>
      <c r="X694" s="524">
        <v>0</v>
      </c>
      <c r="Y694" s="524">
        <v>0</v>
      </c>
      <c r="Z694" s="524">
        <v>0</v>
      </c>
      <c r="AA694" s="565">
        <v>6</v>
      </c>
      <c r="AB694" s="524">
        <v>0</v>
      </c>
      <c r="AC694" s="524">
        <v>0</v>
      </c>
      <c r="AD694" s="524">
        <v>5</v>
      </c>
      <c r="AE694" s="524">
        <v>3</v>
      </c>
      <c r="AF694" s="524">
        <v>6</v>
      </c>
      <c r="AG694" s="524">
        <v>0</v>
      </c>
      <c r="AH694" s="524">
        <v>0</v>
      </c>
      <c r="AI694" s="524">
        <v>0</v>
      </c>
      <c r="AJ694" s="567">
        <v>1</v>
      </c>
      <c r="AK694" s="395">
        <v>0</v>
      </c>
      <c r="AL694" s="395">
        <v>5</v>
      </c>
      <c r="AM694" s="395">
        <v>4</v>
      </c>
      <c r="AN694" s="395">
        <v>1</v>
      </c>
      <c r="AO694" s="525">
        <v>0</v>
      </c>
      <c r="AP694" s="575">
        <v>1</v>
      </c>
      <c r="AQ694" s="574">
        <v>6</v>
      </c>
      <c r="AR694" s="527">
        <v>6</v>
      </c>
      <c r="AS694" s="571">
        <v>6</v>
      </c>
      <c r="AT694" s="527">
        <v>1</v>
      </c>
      <c r="AU694" s="568">
        <v>3</v>
      </c>
      <c r="AV694" s="395">
        <v>1</v>
      </c>
      <c r="AW694" s="395">
        <v>4</v>
      </c>
      <c r="AX694" s="395">
        <v>8</v>
      </c>
      <c r="AY694" s="395">
        <v>4</v>
      </c>
      <c r="AZ694" s="395">
        <v>0</v>
      </c>
      <c r="BA694" s="422"/>
      <c r="BB694" s="422"/>
      <c r="BC694" s="422"/>
      <c r="BD694" s="422"/>
      <c r="BE694" s="422"/>
      <c r="BF694" s="422"/>
      <c r="BG694" s="422"/>
      <c r="BH694" s="422"/>
      <c r="BI694" s="423">
        <f t="shared" si="23"/>
        <v>6</v>
      </c>
      <c r="BJ694" s="422"/>
      <c r="BK694" s="422"/>
      <c r="BL694" s="422"/>
      <c r="BM694" s="422"/>
      <c r="BN694" s="422"/>
      <c r="BO694" s="528">
        <v>0.95</v>
      </c>
      <c r="BP694" s="423">
        <f t="shared" si="24"/>
        <v>6</v>
      </c>
      <c r="BQ694" s="422"/>
      <c r="BR694" s="422"/>
      <c r="BS694" s="422"/>
      <c r="BT694" s="422"/>
      <c r="BU694" s="422"/>
      <c r="BV694" s="422"/>
      <c r="BW694" s="422"/>
      <c r="BX694" s="422"/>
      <c r="BY694" s="422"/>
      <c r="BZ694" s="422"/>
      <c r="CA694" s="422"/>
      <c r="CB694" s="422"/>
      <c r="CC694" s="422"/>
      <c r="CD694" s="422"/>
      <c r="CE694" s="422"/>
      <c r="CF694" s="422"/>
      <c r="CG694" s="547"/>
    </row>
    <row r="695" spans="1:85" ht="16.5" customHeight="1">
      <c r="A695" s="81">
        <v>691</v>
      </c>
      <c r="B695" s="86" t="s">
        <v>2173</v>
      </c>
      <c r="C695" s="88" t="s">
        <v>28</v>
      </c>
      <c r="D695" s="86" t="s">
        <v>2233</v>
      </c>
      <c r="E695" s="86" t="s">
        <v>2153</v>
      </c>
      <c r="F695" s="105" t="s">
        <v>730</v>
      </c>
      <c r="G695" s="104" t="s">
        <v>2174</v>
      </c>
      <c r="H695" s="104"/>
      <c r="I695" s="390" t="s">
        <v>26</v>
      </c>
      <c r="J695" s="390" t="s">
        <v>35</v>
      </c>
      <c r="K695" s="88" t="s">
        <v>5123</v>
      </c>
      <c r="L695" s="522">
        <v>3</v>
      </c>
      <c r="M695" s="367">
        <v>1</v>
      </c>
      <c r="N695" s="367">
        <v>1</v>
      </c>
      <c r="O695" s="564">
        <v>13</v>
      </c>
      <c r="P695" s="523">
        <v>2</v>
      </c>
      <c r="Q695" s="523">
        <v>11</v>
      </c>
      <c r="R695" s="564">
        <v>0</v>
      </c>
      <c r="S695" s="523">
        <v>0</v>
      </c>
      <c r="T695" s="523">
        <v>0</v>
      </c>
      <c r="U695" s="524">
        <v>11</v>
      </c>
      <c r="V695" s="524">
        <v>1</v>
      </c>
      <c r="W695" s="524">
        <v>10</v>
      </c>
      <c r="X695" s="524">
        <v>11</v>
      </c>
      <c r="Y695" s="524">
        <v>1</v>
      </c>
      <c r="Z695" s="524">
        <v>10</v>
      </c>
      <c r="AA695" s="565">
        <v>12</v>
      </c>
      <c r="AB695" s="524">
        <v>2</v>
      </c>
      <c r="AC695" s="524">
        <v>6</v>
      </c>
      <c r="AD695" s="524">
        <v>5</v>
      </c>
      <c r="AE695" s="524">
        <v>1</v>
      </c>
      <c r="AF695" s="524">
        <v>0</v>
      </c>
      <c r="AG695" s="524">
        <v>0</v>
      </c>
      <c r="AH695" s="524">
        <v>0</v>
      </c>
      <c r="AI695" s="524">
        <v>0</v>
      </c>
      <c r="AJ695" s="567">
        <v>1</v>
      </c>
      <c r="AK695" s="395">
        <v>0</v>
      </c>
      <c r="AL695" s="395">
        <v>10</v>
      </c>
      <c r="AM695" s="395">
        <v>5</v>
      </c>
      <c r="AN695" s="395">
        <v>5</v>
      </c>
      <c r="AO695" s="525">
        <v>0</v>
      </c>
      <c r="AP695" s="575">
        <v>47</v>
      </c>
      <c r="AQ695" s="574">
        <v>41</v>
      </c>
      <c r="AR695" s="527">
        <v>39</v>
      </c>
      <c r="AS695" s="571">
        <v>41</v>
      </c>
      <c r="AT695" s="527">
        <v>47</v>
      </c>
      <c r="AU695" s="568">
        <v>16</v>
      </c>
      <c r="AV695" s="395">
        <v>9</v>
      </c>
      <c r="AW695" s="395">
        <v>9</v>
      </c>
      <c r="AX695" s="395">
        <v>90</v>
      </c>
      <c r="AY695" s="395">
        <v>2</v>
      </c>
      <c r="AZ695" s="395">
        <v>0</v>
      </c>
      <c r="BA695" s="422"/>
      <c r="BB695" s="422"/>
      <c r="BC695" s="422"/>
      <c r="BD695" s="422"/>
      <c r="BE695" s="422"/>
      <c r="BF695" s="422"/>
      <c r="BG695" s="422"/>
      <c r="BH695" s="422"/>
      <c r="BI695" s="423">
        <f t="shared" si="23"/>
        <v>41</v>
      </c>
      <c r="BJ695" s="422"/>
      <c r="BK695" s="422"/>
      <c r="BL695" s="422"/>
      <c r="BM695" s="422"/>
      <c r="BN695" s="422"/>
      <c r="BO695" s="528">
        <v>8.01</v>
      </c>
      <c r="BP695" s="423">
        <f t="shared" si="24"/>
        <v>41</v>
      </c>
      <c r="BQ695" s="422"/>
      <c r="BR695" s="422"/>
      <c r="BS695" s="422"/>
      <c r="BT695" s="422"/>
      <c r="BU695" s="422"/>
      <c r="BV695" s="422"/>
      <c r="BW695" s="422"/>
      <c r="BX695" s="422"/>
      <c r="BY695" s="422"/>
      <c r="BZ695" s="422"/>
      <c r="CA695" s="422"/>
      <c r="CB695" s="422"/>
      <c r="CC695" s="422"/>
      <c r="CD695" s="422"/>
      <c r="CE695" s="422"/>
      <c r="CF695" s="422"/>
      <c r="CG695" s="547"/>
    </row>
    <row r="696" spans="1:85" ht="16.5" customHeight="1">
      <c r="A696" s="80">
        <v>692</v>
      </c>
      <c r="B696" s="86" t="s">
        <v>2175</v>
      </c>
      <c r="C696" s="88" t="s">
        <v>28</v>
      </c>
      <c r="D696" s="86" t="s">
        <v>2233</v>
      </c>
      <c r="E696" s="86" t="s">
        <v>2153</v>
      </c>
      <c r="F696" s="106" t="s">
        <v>727</v>
      </c>
      <c r="G696" s="104" t="s">
        <v>2176</v>
      </c>
      <c r="H696" s="104"/>
      <c r="I696" s="390" t="s">
        <v>26</v>
      </c>
      <c r="J696" s="391" t="s">
        <v>35</v>
      </c>
      <c r="K696" s="88" t="s">
        <v>5123</v>
      </c>
      <c r="L696" s="522">
        <v>3</v>
      </c>
      <c r="M696" s="367">
        <v>1</v>
      </c>
      <c r="N696" s="367">
        <v>1</v>
      </c>
      <c r="O696" s="564">
        <v>17</v>
      </c>
      <c r="P696" s="523">
        <v>6</v>
      </c>
      <c r="Q696" s="523">
        <v>17</v>
      </c>
      <c r="R696" s="564">
        <v>0</v>
      </c>
      <c r="S696" s="523">
        <v>0</v>
      </c>
      <c r="T696" s="523">
        <v>5</v>
      </c>
      <c r="U696" s="524">
        <v>15</v>
      </c>
      <c r="V696" s="524">
        <v>2</v>
      </c>
      <c r="W696" s="524">
        <v>15</v>
      </c>
      <c r="X696" s="524">
        <v>15</v>
      </c>
      <c r="Y696" s="524">
        <v>2</v>
      </c>
      <c r="Z696" s="524">
        <v>15</v>
      </c>
      <c r="AA696" s="565">
        <v>4</v>
      </c>
      <c r="AB696" s="524">
        <v>2</v>
      </c>
      <c r="AC696" s="524">
        <v>0</v>
      </c>
      <c r="AD696" s="524">
        <v>15</v>
      </c>
      <c r="AE696" s="524">
        <v>2</v>
      </c>
      <c r="AF696" s="524">
        <v>8</v>
      </c>
      <c r="AG696" s="524">
        <v>0</v>
      </c>
      <c r="AH696" s="524">
        <v>0</v>
      </c>
      <c r="AI696" s="524">
        <v>0</v>
      </c>
      <c r="AJ696" s="567">
        <v>1</v>
      </c>
      <c r="AK696" s="395">
        <v>0</v>
      </c>
      <c r="AL696" s="395">
        <v>15</v>
      </c>
      <c r="AM696" s="395">
        <v>7</v>
      </c>
      <c r="AN696" s="395">
        <v>8</v>
      </c>
      <c r="AO696" s="525">
        <v>0</v>
      </c>
      <c r="AP696" s="575">
        <v>31</v>
      </c>
      <c r="AQ696" s="574">
        <v>56</v>
      </c>
      <c r="AR696" s="527">
        <v>52</v>
      </c>
      <c r="AS696" s="571">
        <v>52</v>
      </c>
      <c r="AT696" s="527">
        <v>35</v>
      </c>
      <c r="AU696" s="568">
        <v>10</v>
      </c>
      <c r="AV696" s="395">
        <v>24</v>
      </c>
      <c r="AW696" s="395">
        <v>13</v>
      </c>
      <c r="AX696" s="395">
        <v>85</v>
      </c>
      <c r="AY696" s="395">
        <v>2</v>
      </c>
      <c r="AZ696" s="395">
        <v>0</v>
      </c>
      <c r="BA696" s="422"/>
      <c r="BB696" s="422"/>
      <c r="BC696" s="422"/>
      <c r="BD696" s="422"/>
      <c r="BE696" s="422"/>
      <c r="BF696" s="422"/>
      <c r="BG696" s="422"/>
      <c r="BH696" s="422"/>
      <c r="BI696" s="423">
        <f t="shared" si="23"/>
        <v>52</v>
      </c>
      <c r="BJ696" s="422"/>
      <c r="BK696" s="422"/>
      <c r="BL696" s="422"/>
      <c r="BM696" s="422"/>
      <c r="BN696" s="422"/>
      <c r="BO696" s="528">
        <v>3.93</v>
      </c>
      <c r="BP696" s="423">
        <f t="shared" si="24"/>
        <v>52</v>
      </c>
      <c r="BQ696" s="422"/>
      <c r="BR696" s="422"/>
      <c r="BS696" s="422"/>
      <c r="BT696" s="422"/>
      <c r="BU696" s="422"/>
      <c r="BV696" s="422"/>
      <c r="BW696" s="422"/>
      <c r="BX696" s="422"/>
      <c r="BY696" s="422"/>
      <c r="BZ696" s="422"/>
      <c r="CA696" s="422"/>
      <c r="CB696" s="422"/>
      <c r="CC696" s="422"/>
      <c r="CD696" s="422"/>
      <c r="CE696" s="422"/>
      <c r="CF696" s="422"/>
      <c r="CG696" s="547"/>
    </row>
    <row r="697" spans="1:85" ht="16.5" customHeight="1">
      <c r="A697" s="80">
        <v>693</v>
      </c>
      <c r="B697" s="86" t="s">
        <v>2177</v>
      </c>
      <c r="C697" s="88" t="s">
        <v>28</v>
      </c>
      <c r="D697" s="86" t="s">
        <v>2233</v>
      </c>
      <c r="E697" s="86" t="s">
        <v>2153</v>
      </c>
      <c r="F697" s="106" t="s">
        <v>727</v>
      </c>
      <c r="G697" s="104" t="s">
        <v>2178</v>
      </c>
      <c r="H697" s="104"/>
      <c r="I697" s="390" t="s">
        <v>2353</v>
      </c>
      <c r="J697" s="390"/>
      <c r="K697" s="88" t="s">
        <v>5123</v>
      </c>
      <c r="L697" s="522">
        <v>2</v>
      </c>
      <c r="M697" s="367">
        <v>1</v>
      </c>
      <c r="N697" s="367">
        <v>1</v>
      </c>
      <c r="O697" s="564">
        <v>6</v>
      </c>
      <c r="P697" s="523">
        <v>2</v>
      </c>
      <c r="Q697" s="523">
        <v>3</v>
      </c>
      <c r="R697" s="564">
        <v>2</v>
      </c>
      <c r="S697" s="523">
        <v>0</v>
      </c>
      <c r="T697" s="523">
        <v>0</v>
      </c>
      <c r="U697" s="524">
        <v>0</v>
      </c>
      <c r="V697" s="524">
        <v>0</v>
      </c>
      <c r="W697" s="524">
        <v>0</v>
      </c>
      <c r="X697" s="524">
        <v>0</v>
      </c>
      <c r="Y697" s="524">
        <v>0</v>
      </c>
      <c r="Z697" s="524">
        <v>0</v>
      </c>
      <c r="AA697" s="565">
        <v>1</v>
      </c>
      <c r="AB697" s="524">
        <v>4</v>
      </c>
      <c r="AC697" s="524">
        <v>0</v>
      </c>
      <c r="AD697" s="524">
        <v>14</v>
      </c>
      <c r="AE697" s="524">
        <v>0</v>
      </c>
      <c r="AF697" s="524">
        <v>3</v>
      </c>
      <c r="AG697" s="524">
        <v>0</v>
      </c>
      <c r="AH697" s="524">
        <v>0</v>
      </c>
      <c r="AI697" s="524">
        <v>0</v>
      </c>
      <c r="AJ697" s="567">
        <v>1</v>
      </c>
      <c r="AK697" s="395">
        <v>0</v>
      </c>
      <c r="AL697" s="395">
        <v>4</v>
      </c>
      <c r="AM697" s="395">
        <v>4</v>
      </c>
      <c r="AN697" s="395">
        <v>0</v>
      </c>
      <c r="AO697" s="525">
        <v>0</v>
      </c>
      <c r="AP697" s="575">
        <v>0</v>
      </c>
      <c r="AQ697" s="574">
        <v>10</v>
      </c>
      <c r="AR697" s="527">
        <v>10</v>
      </c>
      <c r="AS697" s="571">
        <v>10</v>
      </c>
      <c r="AT697" s="527">
        <v>0</v>
      </c>
      <c r="AU697" s="568">
        <v>5</v>
      </c>
      <c r="AV697" s="395">
        <v>1</v>
      </c>
      <c r="AW697" s="395">
        <v>5</v>
      </c>
      <c r="AX697" s="395">
        <v>10</v>
      </c>
      <c r="AY697" s="395">
        <v>2</v>
      </c>
      <c r="AZ697" s="395">
        <v>0</v>
      </c>
      <c r="BA697" s="422"/>
      <c r="BB697" s="422"/>
      <c r="BC697" s="422"/>
      <c r="BD697" s="422"/>
      <c r="BE697" s="422"/>
      <c r="BF697" s="422"/>
      <c r="BG697" s="422"/>
      <c r="BH697" s="422"/>
      <c r="BI697" s="423">
        <f t="shared" si="23"/>
        <v>10</v>
      </c>
      <c r="BJ697" s="422"/>
      <c r="BK697" s="422"/>
      <c r="BL697" s="422"/>
      <c r="BM697" s="422"/>
      <c r="BN697" s="422"/>
      <c r="BO697" s="528">
        <v>4.62</v>
      </c>
      <c r="BP697" s="423">
        <f t="shared" si="24"/>
        <v>10</v>
      </c>
      <c r="BQ697" s="422"/>
      <c r="BR697" s="422"/>
      <c r="BS697" s="422"/>
      <c r="BT697" s="422"/>
      <c r="BU697" s="422"/>
      <c r="BV697" s="422"/>
      <c r="BW697" s="422"/>
      <c r="BX697" s="422"/>
      <c r="BY697" s="422"/>
      <c r="BZ697" s="422"/>
      <c r="CA697" s="422"/>
      <c r="CB697" s="422"/>
      <c r="CC697" s="422"/>
      <c r="CD697" s="422"/>
      <c r="CE697" s="422"/>
      <c r="CF697" s="422"/>
      <c r="CG697" s="547"/>
    </row>
    <row r="698" spans="1:85" ht="16.5" customHeight="1">
      <c r="A698" s="81">
        <v>694</v>
      </c>
      <c r="B698" s="86" t="s">
        <v>2179</v>
      </c>
      <c r="C698" s="88" t="s">
        <v>28</v>
      </c>
      <c r="D698" s="86" t="s">
        <v>2233</v>
      </c>
      <c r="E698" s="86" t="s">
        <v>2153</v>
      </c>
      <c r="F698" s="106" t="s">
        <v>727</v>
      </c>
      <c r="G698" s="104" t="s">
        <v>2180</v>
      </c>
      <c r="H698" s="104"/>
      <c r="I698" s="390" t="s">
        <v>2353</v>
      </c>
      <c r="J698" s="390"/>
      <c r="K698" s="88" t="s">
        <v>5123</v>
      </c>
      <c r="L698" s="522">
        <v>2</v>
      </c>
      <c r="M698" s="367">
        <v>1</v>
      </c>
      <c r="N698" s="367">
        <v>1</v>
      </c>
      <c r="O698" s="564">
        <v>4</v>
      </c>
      <c r="P698" s="523">
        <v>1</v>
      </c>
      <c r="Q698" s="523">
        <v>3</v>
      </c>
      <c r="R698" s="564">
        <v>1</v>
      </c>
      <c r="S698" s="523">
        <v>0</v>
      </c>
      <c r="T698" s="523">
        <v>0</v>
      </c>
      <c r="U698" s="524">
        <v>0</v>
      </c>
      <c r="V698" s="524">
        <v>0</v>
      </c>
      <c r="W698" s="524">
        <v>0</v>
      </c>
      <c r="X698" s="524">
        <v>0</v>
      </c>
      <c r="Y698" s="524">
        <v>0</v>
      </c>
      <c r="Z698" s="524">
        <v>0</v>
      </c>
      <c r="AA698" s="565">
        <v>2</v>
      </c>
      <c r="AB698" s="524">
        <v>2</v>
      </c>
      <c r="AC698" s="524">
        <v>0</v>
      </c>
      <c r="AD698" s="524">
        <v>9</v>
      </c>
      <c r="AE698" s="524">
        <v>0</v>
      </c>
      <c r="AF698" s="524">
        <v>1</v>
      </c>
      <c r="AG698" s="524">
        <v>0</v>
      </c>
      <c r="AH698" s="524">
        <v>0</v>
      </c>
      <c r="AI698" s="524">
        <v>0</v>
      </c>
      <c r="AJ698" s="567">
        <v>1</v>
      </c>
      <c r="AK698" s="395">
        <v>0</v>
      </c>
      <c r="AL698" s="395">
        <v>5</v>
      </c>
      <c r="AM698" s="395">
        <v>3</v>
      </c>
      <c r="AN698" s="395">
        <v>3</v>
      </c>
      <c r="AO698" s="525">
        <v>0</v>
      </c>
      <c r="AP698" s="575">
        <v>5</v>
      </c>
      <c r="AQ698" s="574">
        <v>8</v>
      </c>
      <c r="AR698" s="527">
        <v>7</v>
      </c>
      <c r="AS698" s="571">
        <v>7</v>
      </c>
      <c r="AT698" s="527">
        <v>6</v>
      </c>
      <c r="AU698" s="568">
        <v>6</v>
      </c>
      <c r="AV698" s="395">
        <v>1</v>
      </c>
      <c r="AW698" s="395">
        <v>4</v>
      </c>
      <c r="AX698" s="395">
        <v>16</v>
      </c>
      <c r="AY698" s="395">
        <v>3</v>
      </c>
      <c r="AZ698" s="395">
        <v>0</v>
      </c>
      <c r="BA698" s="422"/>
      <c r="BB698" s="422"/>
      <c r="BC698" s="422"/>
      <c r="BD698" s="422"/>
      <c r="BE698" s="422"/>
      <c r="BF698" s="422"/>
      <c r="BG698" s="422"/>
      <c r="BH698" s="422"/>
      <c r="BI698" s="423">
        <f t="shared" si="23"/>
        <v>7</v>
      </c>
      <c r="BJ698" s="422"/>
      <c r="BK698" s="422"/>
      <c r="BL698" s="422"/>
      <c r="BM698" s="422"/>
      <c r="BN698" s="422"/>
      <c r="BO698" s="528">
        <v>0</v>
      </c>
      <c r="BP698" s="423">
        <f t="shared" si="24"/>
        <v>7</v>
      </c>
      <c r="BQ698" s="422"/>
      <c r="BR698" s="422"/>
      <c r="BS698" s="422"/>
      <c r="BT698" s="422"/>
      <c r="BU698" s="422"/>
      <c r="BV698" s="422"/>
      <c r="BW698" s="422"/>
      <c r="BX698" s="422"/>
      <c r="BY698" s="422"/>
      <c r="BZ698" s="422"/>
      <c r="CA698" s="422"/>
      <c r="CB698" s="422"/>
      <c r="CC698" s="422"/>
      <c r="CD698" s="422"/>
      <c r="CE698" s="422"/>
      <c r="CF698" s="422"/>
      <c r="CG698" s="547"/>
    </row>
    <row r="699" spans="1:85" ht="16.5" customHeight="1">
      <c r="A699" s="80">
        <v>695</v>
      </c>
      <c r="B699" s="86" t="s">
        <v>2181</v>
      </c>
      <c r="C699" s="88" t="s">
        <v>28</v>
      </c>
      <c r="D699" s="86" t="s">
        <v>2233</v>
      </c>
      <c r="E699" s="86" t="s">
        <v>2153</v>
      </c>
      <c r="F699" s="106" t="s">
        <v>727</v>
      </c>
      <c r="G699" s="104" t="s">
        <v>2182</v>
      </c>
      <c r="H699" s="104"/>
      <c r="I699" s="390" t="s">
        <v>2353</v>
      </c>
      <c r="J699" s="390"/>
      <c r="K699" s="88" t="s">
        <v>5123</v>
      </c>
      <c r="L699" s="522">
        <v>2</v>
      </c>
      <c r="M699" s="367">
        <v>1</v>
      </c>
      <c r="N699" s="367">
        <v>1</v>
      </c>
      <c r="O699" s="564">
        <v>6</v>
      </c>
      <c r="P699" s="523">
        <v>1</v>
      </c>
      <c r="Q699" s="523">
        <v>10</v>
      </c>
      <c r="R699" s="564">
        <v>3</v>
      </c>
      <c r="S699" s="523">
        <v>0</v>
      </c>
      <c r="T699" s="523">
        <v>1</v>
      </c>
      <c r="U699" s="524">
        <v>0</v>
      </c>
      <c r="V699" s="524">
        <v>0</v>
      </c>
      <c r="W699" s="524">
        <v>0</v>
      </c>
      <c r="X699" s="524">
        <v>0</v>
      </c>
      <c r="Y699" s="524">
        <v>0</v>
      </c>
      <c r="Z699" s="524">
        <v>0</v>
      </c>
      <c r="AA699" s="565">
        <v>8</v>
      </c>
      <c r="AB699" s="524">
        <v>2</v>
      </c>
      <c r="AC699" s="524">
        <v>0</v>
      </c>
      <c r="AD699" s="524">
        <v>10</v>
      </c>
      <c r="AE699" s="524">
        <v>0</v>
      </c>
      <c r="AF699" s="524">
        <v>13</v>
      </c>
      <c r="AG699" s="524">
        <v>0</v>
      </c>
      <c r="AH699" s="524">
        <v>0</v>
      </c>
      <c r="AI699" s="524">
        <v>0</v>
      </c>
      <c r="AJ699" s="567">
        <v>1</v>
      </c>
      <c r="AK699" s="395">
        <v>0</v>
      </c>
      <c r="AL699" s="395">
        <v>5</v>
      </c>
      <c r="AM699" s="395">
        <v>4</v>
      </c>
      <c r="AN699" s="395">
        <v>1</v>
      </c>
      <c r="AO699" s="525">
        <v>0</v>
      </c>
      <c r="AP699" s="575">
        <v>4</v>
      </c>
      <c r="AQ699" s="574">
        <v>14</v>
      </c>
      <c r="AR699" s="527">
        <v>12</v>
      </c>
      <c r="AS699" s="571">
        <v>12</v>
      </c>
      <c r="AT699" s="527">
        <v>6</v>
      </c>
      <c r="AU699" s="568">
        <v>6</v>
      </c>
      <c r="AV699" s="395">
        <v>1</v>
      </c>
      <c r="AW699" s="395">
        <v>5</v>
      </c>
      <c r="AX699" s="395">
        <v>14</v>
      </c>
      <c r="AY699" s="395">
        <v>6</v>
      </c>
      <c r="AZ699" s="395">
        <v>0</v>
      </c>
      <c r="BA699" s="422"/>
      <c r="BB699" s="422"/>
      <c r="BC699" s="422"/>
      <c r="BD699" s="422"/>
      <c r="BE699" s="422"/>
      <c r="BF699" s="422"/>
      <c r="BG699" s="422"/>
      <c r="BH699" s="422"/>
      <c r="BI699" s="423">
        <f t="shared" si="23"/>
        <v>12</v>
      </c>
      <c r="BJ699" s="422"/>
      <c r="BK699" s="422"/>
      <c r="BL699" s="422"/>
      <c r="BM699" s="422"/>
      <c r="BN699" s="422"/>
      <c r="BO699" s="528">
        <v>2.7</v>
      </c>
      <c r="BP699" s="423">
        <f t="shared" si="24"/>
        <v>12</v>
      </c>
      <c r="BQ699" s="422"/>
      <c r="BR699" s="422"/>
      <c r="BS699" s="422"/>
      <c r="BT699" s="422"/>
      <c r="BU699" s="422"/>
      <c r="BV699" s="422"/>
      <c r="BW699" s="422"/>
      <c r="BX699" s="422"/>
      <c r="BY699" s="422"/>
      <c r="BZ699" s="422"/>
      <c r="CA699" s="422"/>
      <c r="CB699" s="422"/>
      <c r="CC699" s="422"/>
      <c r="CD699" s="422"/>
      <c r="CE699" s="422"/>
      <c r="CF699" s="422"/>
      <c r="CG699" s="547"/>
    </row>
    <row r="700" spans="1:85" ht="16.5" customHeight="1">
      <c r="A700" s="80">
        <v>696</v>
      </c>
      <c r="B700" s="86" t="s">
        <v>2183</v>
      </c>
      <c r="C700" s="88" t="s">
        <v>28</v>
      </c>
      <c r="D700" s="86" t="s">
        <v>2233</v>
      </c>
      <c r="E700" s="86" t="s">
        <v>2153</v>
      </c>
      <c r="F700" s="103" t="s">
        <v>724</v>
      </c>
      <c r="G700" s="104" t="s">
        <v>2184</v>
      </c>
      <c r="H700" s="104"/>
      <c r="I700" s="390" t="s">
        <v>26</v>
      </c>
      <c r="J700" s="390"/>
      <c r="K700" s="88" t="s">
        <v>5123</v>
      </c>
      <c r="L700" s="522">
        <v>2</v>
      </c>
      <c r="M700" s="367">
        <v>1</v>
      </c>
      <c r="N700" s="367">
        <v>1</v>
      </c>
      <c r="O700" s="564">
        <v>9</v>
      </c>
      <c r="P700" s="523">
        <v>6</v>
      </c>
      <c r="Q700" s="523">
        <v>7</v>
      </c>
      <c r="R700" s="564">
        <v>0</v>
      </c>
      <c r="S700" s="523">
        <v>0</v>
      </c>
      <c r="T700" s="523">
        <v>4</v>
      </c>
      <c r="U700" s="524">
        <v>5</v>
      </c>
      <c r="V700" s="524">
        <v>2</v>
      </c>
      <c r="W700" s="524">
        <v>0</v>
      </c>
      <c r="X700" s="524">
        <v>5</v>
      </c>
      <c r="Y700" s="524">
        <v>2</v>
      </c>
      <c r="Z700" s="524">
        <v>0</v>
      </c>
      <c r="AA700" s="565">
        <v>5</v>
      </c>
      <c r="AB700" s="524">
        <v>0</v>
      </c>
      <c r="AC700" s="524">
        <v>0</v>
      </c>
      <c r="AD700" s="524">
        <v>13</v>
      </c>
      <c r="AE700" s="524">
        <v>7</v>
      </c>
      <c r="AF700" s="524">
        <v>9</v>
      </c>
      <c r="AG700" s="524">
        <v>0</v>
      </c>
      <c r="AH700" s="524">
        <v>0</v>
      </c>
      <c r="AI700" s="524">
        <v>0</v>
      </c>
      <c r="AJ700" s="567">
        <v>1</v>
      </c>
      <c r="AK700" s="395">
        <v>0</v>
      </c>
      <c r="AL700" s="395">
        <v>7</v>
      </c>
      <c r="AM700" s="395">
        <v>7</v>
      </c>
      <c r="AN700" s="395">
        <v>0</v>
      </c>
      <c r="AO700" s="525">
        <v>0</v>
      </c>
      <c r="AP700" s="575">
        <v>1</v>
      </c>
      <c r="AQ700" s="574">
        <v>35</v>
      </c>
      <c r="AR700" s="527">
        <v>23</v>
      </c>
      <c r="AS700" s="571">
        <v>22</v>
      </c>
      <c r="AT700" s="527">
        <v>14</v>
      </c>
      <c r="AU700" s="568">
        <v>8</v>
      </c>
      <c r="AV700" s="395">
        <v>1</v>
      </c>
      <c r="AW700" s="395">
        <v>7</v>
      </c>
      <c r="AX700" s="395">
        <v>22</v>
      </c>
      <c r="AY700" s="395">
        <v>2</v>
      </c>
      <c r="AZ700" s="395">
        <v>0</v>
      </c>
      <c r="BA700" s="422"/>
      <c r="BB700" s="422"/>
      <c r="BC700" s="422"/>
      <c r="BD700" s="422"/>
      <c r="BE700" s="422"/>
      <c r="BF700" s="422"/>
      <c r="BG700" s="422"/>
      <c r="BH700" s="422"/>
      <c r="BI700" s="423">
        <f t="shared" si="23"/>
        <v>22</v>
      </c>
      <c r="BJ700" s="422"/>
      <c r="BK700" s="422"/>
      <c r="BL700" s="422"/>
      <c r="BM700" s="422"/>
      <c r="BN700" s="422"/>
      <c r="BO700" s="528">
        <v>5.0599999999999996</v>
      </c>
      <c r="BP700" s="423">
        <f t="shared" si="24"/>
        <v>22</v>
      </c>
      <c r="BQ700" s="422"/>
      <c r="BR700" s="422"/>
      <c r="BS700" s="422"/>
      <c r="BT700" s="422"/>
      <c r="BU700" s="422"/>
      <c r="BV700" s="422"/>
      <c r="BW700" s="422"/>
      <c r="BX700" s="422"/>
      <c r="BY700" s="422"/>
      <c r="BZ700" s="422"/>
      <c r="CA700" s="422"/>
      <c r="CB700" s="422"/>
      <c r="CC700" s="422"/>
      <c r="CD700" s="422"/>
      <c r="CE700" s="422"/>
      <c r="CF700" s="422"/>
      <c r="CG700" s="547"/>
    </row>
    <row r="701" spans="1:85" ht="16.5" customHeight="1">
      <c r="A701" s="81">
        <v>697</v>
      </c>
      <c r="B701" s="86" t="s">
        <v>2185</v>
      </c>
      <c r="C701" s="88" t="s">
        <v>28</v>
      </c>
      <c r="D701" s="86" t="s">
        <v>2233</v>
      </c>
      <c r="E701" s="86" t="s">
        <v>2153</v>
      </c>
      <c r="F701" s="105" t="s">
        <v>730</v>
      </c>
      <c r="G701" s="104" t="s">
        <v>2186</v>
      </c>
      <c r="H701" s="104"/>
      <c r="I701" s="390" t="s">
        <v>6147</v>
      </c>
      <c r="J701" s="390"/>
      <c r="K701" s="88" t="s">
        <v>5123</v>
      </c>
      <c r="L701" s="522">
        <v>0</v>
      </c>
      <c r="M701" s="385">
        <v>0</v>
      </c>
      <c r="N701" s="385">
        <v>0</v>
      </c>
      <c r="O701" s="564">
        <v>0</v>
      </c>
      <c r="P701" s="523">
        <v>0</v>
      </c>
      <c r="Q701" s="523">
        <v>1</v>
      </c>
      <c r="R701" s="564">
        <v>0</v>
      </c>
      <c r="S701" s="523">
        <v>0</v>
      </c>
      <c r="T701" s="523">
        <v>0</v>
      </c>
      <c r="U701" s="524">
        <v>0</v>
      </c>
      <c r="V701" s="524">
        <v>0</v>
      </c>
      <c r="W701" s="524">
        <v>0</v>
      </c>
      <c r="X701" s="524">
        <v>0</v>
      </c>
      <c r="Y701" s="524">
        <v>0</v>
      </c>
      <c r="Z701" s="524">
        <v>0</v>
      </c>
      <c r="AA701" s="565">
        <v>0</v>
      </c>
      <c r="AB701" s="524">
        <v>0</v>
      </c>
      <c r="AC701" s="524">
        <v>0</v>
      </c>
      <c r="AD701" s="524">
        <v>0</v>
      </c>
      <c r="AE701" s="524">
        <v>0</v>
      </c>
      <c r="AF701" s="524">
        <v>0</v>
      </c>
      <c r="AG701" s="524">
        <v>0</v>
      </c>
      <c r="AH701" s="524">
        <v>0</v>
      </c>
      <c r="AI701" s="524">
        <v>0</v>
      </c>
      <c r="AJ701" s="567">
        <v>1</v>
      </c>
      <c r="AK701" s="395">
        <v>0</v>
      </c>
      <c r="AL701" s="395">
        <v>3</v>
      </c>
      <c r="AM701" s="395">
        <v>2</v>
      </c>
      <c r="AN701" s="395">
        <v>1</v>
      </c>
      <c r="AO701" s="525">
        <v>0</v>
      </c>
      <c r="AP701" s="575">
        <v>0</v>
      </c>
      <c r="AQ701" s="574">
        <v>5</v>
      </c>
      <c r="AR701" s="527">
        <v>5</v>
      </c>
      <c r="AS701" s="571">
        <v>5</v>
      </c>
      <c r="AT701" s="527">
        <v>0</v>
      </c>
      <c r="AU701" s="568">
        <v>2</v>
      </c>
      <c r="AV701" s="395">
        <v>1</v>
      </c>
      <c r="AW701" s="395">
        <v>1</v>
      </c>
      <c r="AX701" s="395">
        <v>7</v>
      </c>
      <c r="AY701" s="395">
        <v>2</v>
      </c>
      <c r="AZ701" s="395">
        <v>0</v>
      </c>
      <c r="BA701" s="422"/>
      <c r="BB701" s="422"/>
      <c r="BC701" s="422"/>
      <c r="BD701" s="422"/>
      <c r="BE701" s="422"/>
      <c r="BF701" s="422"/>
      <c r="BG701" s="422"/>
      <c r="BH701" s="422"/>
      <c r="BI701" s="423">
        <f t="shared" si="23"/>
        <v>5</v>
      </c>
      <c r="BJ701" s="422"/>
      <c r="BK701" s="422"/>
      <c r="BL701" s="422"/>
      <c r="BM701" s="422"/>
      <c r="BN701" s="422"/>
      <c r="BO701" s="528">
        <v>5.12</v>
      </c>
      <c r="BP701" s="423">
        <f t="shared" si="24"/>
        <v>5</v>
      </c>
      <c r="BQ701" s="422"/>
      <c r="BR701" s="422"/>
      <c r="BS701" s="422"/>
      <c r="BT701" s="422"/>
      <c r="BU701" s="422"/>
      <c r="BV701" s="422"/>
      <c r="BW701" s="422"/>
      <c r="BX701" s="422"/>
      <c r="BY701" s="422"/>
      <c r="BZ701" s="422"/>
      <c r="CA701" s="422"/>
      <c r="CB701" s="422"/>
      <c r="CC701" s="422"/>
      <c r="CD701" s="422"/>
      <c r="CE701" s="422"/>
      <c r="CF701" s="422"/>
      <c r="CG701" s="547"/>
    </row>
    <row r="702" spans="1:85" ht="16.5" customHeight="1">
      <c r="A702" s="80">
        <v>698</v>
      </c>
      <c r="B702" s="86" t="s">
        <v>2187</v>
      </c>
      <c r="C702" s="88" t="s">
        <v>28</v>
      </c>
      <c r="D702" s="86" t="s">
        <v>2233</v>
      </c>
      <c r="E702" s="86" t="s">
        <v>2153</v>
      </c>
      <c r="F702" s="106" t="s">
        <v>727</v>
      </c>
      <c r="G702" s="104" t="s">
        <v>2188</v>
      </c>
      <c r="H702" s="104"/>
      <c r="I702" s="390" t="s">
        <v>2353</v>
      </c>
      <c r="J702" s="390"/>
      <c r="K702" s="88" t="s">
        <v>5123</v>
      </c>
      <c r="L702" s="522">
        <v>2</v>
      </c>
      <c r="M702" s="367">
        <v>1</v>
      </c>
      <c r="N702" s="367">
        <v>1</v>
      </c>
      <c r="O702" s="564">
        <v>5</v>
      </c>
      <c r="P702" s="523">
        <v>1</v>
      </c>
      <c r="Q702" s="523">
        <v>2</v>
      </c>
      <c r="R702" s="564">
        <v>0</v>
      </c>
      <c r="S702" s="523">
        <v>1</v>
      </c>
      <c r="T702" s="523">
        <v>0</v>
      </c>
      <c r="U702" s="524">
        <v>0</v>
      </c>
      <c r="V702" s="524">
        <v>0</v>
      </c>
      <c r="W702" s="524">
        <v>0</v>
      </c>
      <c r="X702" s="524">
        <v>0</v>
      </c>
      <c r="Y702" s="524">
        <v>0</v>
      </c>
      <c r="Z702" s="524">
        <v>0</v>
      </c>
      <c r="AA702" s="565">
        <v>0</v>
      </c>
      <c r="AB702" s="524">
        <v>0</v>
      </c>
      <c r="AC702" s="524">
        <v>0</v>
      </c>
      <c r="AD702" s="524">
        <v>8</v>
      </c>
      <c r="AE702" s="524">
        <v>5</v>
      </c>
      <c r="AF702" s="524">
        <v>0</v>
      </c>
      <c r="AG702" s="524">
        <v>0</v>
      </c>
      <c r="AH702" s="524">
        <v>0</v>
      </c>
      <c r="AI702" s="524">
        <v>0</v>
      </c>
      <c r="AJ702" s="567">
        <v>1</v>
      </c>
      <c r="AK702" s="395">
        <v>0</v>
      </c>
      <c r="AL702" s="395">
        <v>4</v>
      </c>
      <c r="AM702" s="395">
        <v>4</v>
      </c>
      <c r="AN702" s="395">
        <v>1</v>
      </c>
      <c r="AO702" s="525">
        <v>0</v>
      </c>
      <c r="AP702" s="575">
        <v>0</v>
      </c>
      <c r="AQ702" s="574">
        <v>12</v>
      </c>
      <c r="AR702" s="527">
        <v>10</v>
      </c>
      <c r="AS702" s="571">
        <v>12</v>
      </c>
      <c r="AT702" s="527">
        <v>6</v>
      </c>
      <c r="AU702" s="568">
        <v>4</v>
      </c>
      <c r="AV702" s="395">
        <v>1</v>
      </c>
      <c r="AW702" s="395">
        <v>4</v>
      </c>
      <c r="AX702" s="395">
        <v>15</v>
      </c>
      <c r="AY702" s="395">
        <v>2</v>
      </c>
      <c r="AZ702" s="395">
        <v>0</v>
      </c>
      <c r="BA702" s="422"/>
      <c r="BB702" s="422"/>
      <c r="BC702" s="422"/>
      <c r="BD702" s="422"/>
      <c r="BE702" s="422"/>
      <c r="BF702" s="422"/>
      <c r="BG702" s="422"/>
      <c r="BH702" s="422"/>
      <c r="BI702" s="423">
        <f t="shared" si="23"/>
        <v>12</v>
      </c>
      <c r="BJ702" s="422"/>
      <c r="BK702" s="422"/>
      <c r="BL702" s="422"/>
      <c r="BM702" s="422"/>
      <c r="BN702" s="422"/>
      <c r="BO702" s="528">
        <v>2.33</v>
      </c>
      <c r="BP702" s="423">
        <f t="shared" si="24"/>
        <v>12</v>
      </c>
      <c r="BQ702" s="422"/>
      <c r="BR702" s="422"/>
      <c r="BS702" s="422"/>
      <c r="BT702" s="422"/>
      <c r="BU702" s="422"/>
      <c r="BV702" s="422"/>
      <c r="BW702" s="422"/>
      <c r="BX702" s="422"/>
      <c r="BY702" s="422"/>
      <c r="BZ702" s="422"/>
      <c r="CA702" s="422"/>
      <c r="CB702" s="422"/>
      <c r="CC702" s="422"/>
      <c r="CD702" s="422"/>
      <c r="CE702" s="422"/>
      <c r="CF702" s="422"/>
      <c r="CG702" s="547"/>
    </row>
    <row r="703" spans="1:85" ht="16.5" customHeight="1">
      <c r="A703" s="80">
        <v>699</v>
      </c>
      <c r="B703" s="86" t="s">
        <v>2189</v>
      </c>
      <c r="C703" s="88" t="s">
        <v>28</v>
      </c>
      <c r="D703" s="86" t="s">
        <v>2233</v>
      </c>
      <c r="E703" s="86" t="s">
        <v>2153</v>
      </c>
      <c r="F703" s="106" t="s">
        <v>727</v>
      </c>
      <c r="G703" s="104" t="s">
        <v>2190</v>
      </c>
      <c r="H703" s="104"/>
      <c r="I703" s="390" t="s">
        <v>2353</v>
      </c>
      <c r="J703" s="390"/>
      <c r="K703" s="88" t="s">
        <v>5123</v>
      </c>
      <c r="L703" s="522">
        <v>2</v>
      </c>
      <c r="M703" s="367">
        <v>1</v>
      </c>
      <c r="N703" s="367">
        <v>1</v>
      </c>
      <c r="O703" s="564">
        <v>5</v>
      </c>
      <c r="P703" s="523">
        <v>1</v>
      </c>
      <c r="Q703" s="523">
        <v>2</v>
      </c>
      <c r="R703" s="564">
        <v>3</v>
      </c>
      <c r="S703" s="523">
        <v>1</v>
      </c>
      <c r="T703" s="523">
        <v>0</v>
      </c>
      <c r="U703" s="524">
        <v>0</v>
      </c>
      <c r="V703" s="524">
        <v>0</v>
      </c>
      <c r="W703" s="524">
        <v>0</v>
      </c>
      <c r="X703" s="524">
        <v>0</v>
      </c>
      <c r="Y703" s="524">
        <v>0</v>
      </c>
      <c r="Z703" s="524">
        <v>0</v>
      </c>
      <c r="AA703" s="565">
        <v>1</v>
      </c>
      <c r="AB703" s="524">
        <v>1</v>
      </c>
      <c r="AC703" s="524">
        <v>0</v>
      </c>
      <c r="AD703" s="524">
        <v>14</v>
      </c>
      <c r="AE703" s="524">
        <v>4</v>
      </c>
      <c r="AF703" s="524">
        <v>1</v>
      </c>
      <c r="AG703" s="524">
        <v>0</v>
      </c>
      <c r="AH703" s="524">
        <v>0</v>
      </c>
      <c r="AI703" s="524">
        <v>0</v>
      </c>
      <c r="AJ703" s="567">
        <v>1</v>
      </c>
      <c r="AK703" s="395">
        <v>0</v>
      </c>
      <c r="AL703" s="395">
        <v>3</v>
      </c>
      <c r="AM703" s="395">
        <v>3</v>
      </c>
      <c r="AN703" s="395">
        <v>0</v>
      </c>
      <c r="AO703" s="525">
        <v>0</v>
      </c>
      <c r="AP703" s="575">
        <v>1</v>
      </c>
      <c r="AQ703" s="574">
        <v>11</v>
      </c>
      <c r="AR703" s="527">
        <v>11</v>
      </c>
      <c r="AS703" s="571">
        <v>11</v>
      </c>
      <c r="AT703" s="527">
        <v>1</v>
      </c>
      <c r="AU703" s="568">
        <v>6</v>
      </c>
      <c r="AV703" s="395">
        <v>1</v>
      </c>
      <c r="AW703" s="395">
        <v>4</v>
      </c>
      <c r="AX703" s="395">
        <v>10</v>
      </c>
      <c r="AY703" s="395">
        <v>3</v>
      </c>
      <c r="AZ703" s="395">
        <v>0</v>
      </c>
      <c r="BA703" s="422"/>
      <c r="BB703" s="422"/>
      <c r="BC703" s="422"/>
      <c r="BD703" s="422"/>
      <c r="BE703" s="422"/>
      <c r="BF703" s="422"/>
      <c r="BG703" s="422"/>
      <c r="BH703" s="422"/>
      <c r="BI703" s="423">
        <f t="shared" si="23"/>
        <v>11</v>
      </c>
      <c r="BJ703" s="422"/>
      <c r="BK703" s="422"/>
      <c r="BL703" s="422"/>
      <c r="BM703" s="422"/>
      <c r="BN703" s="422"/>
      <c r="BO703" s="528">
        <v>1.82</v>
      </c>
      <c r="BP703" s="423">
        <f t="shared" si="24"/>
        <v>11</v>
      </c>
      <c r="BQ703" s="422"/>
      <c r="BR703" s="422"/>
      <c r="BS703" s="422"/>
      <c r="BT703" s="422"/>
      <c r="BU703" s="422"/>
      <c r="BV703" s="422"/>
      <c r="BW703" s="422"/>
      <c r="BX703" s="422"/>
      <c r="BY703" s="422"/>
      <c r="BZ703" s="422"/>
      <c r="CA703" s="422"/>
      <c r="CB703" s="422"/>
      <c r="CC703" s="422"/>
      <c r="CD703" s="422"/>
      <c r="CE703" s="422"/>
      <c r="CF703" s="422"/>
      <c r="CG703" s="547"/>
    </row>
    <row r="704" spans="1:85" ht="16.5" customHeight="1">
      <c r="A704" s="81">
        <v>700</v>
      </c>
      <c r="B704" s="86" t="s">
        <v>2191</v>
      </c>
      <c r="C704" s="88" t="s">
        <v>28</v>
      </c>
      <c r="D704" s="86" t="s">
        <v>2233</v>
      </c>
      <c r="E704" s="86" t="s">
        <v>2153</v>
      </c>
      <c r="F704" s="106" t="s">
        <v>727</v>
      </c>
      <c r="G704" s="104" t="s">
        <v>2192</v>
      </c>
      <c r="H704" s="104"/>
      <c r="I704" s="390" t="s">
        <v>2353</v>
      </c>
      <c r="J704" s="390"/>
      <c r="K704" s="88" t="s">
        <v>5123</v>
      </c>
      <c r="L704" s="522">
        <v>2</v>
      </c>
      <c r="M704" s="367">
        <v>1</v>
      </c>
      <c r="N704" s="367">
        <v>1</v>
      </c>
      <c r="O704" s="564">
        <v>5</v>
      </c>
      <c r="P704" s="523">
        <v>1</v>
      </c>
      <c r="Q704" s="523">
        <v>1</v>
      </c>
      <c r="R704" s="564">
        <v>0</v>
      </c>
      <c r="S704" s="523">
        <v>0</v>
      </c>
      <c r="T704" s="523">
        <v>0</v>
      </c>
      <c r="U704" s="524">
        <v>0</v>
      </c>
      <c r="V704" s="524">
        <v>0</v>
      </c>
      <c r="W704" s="524">
        <v>0</v>
      </c>
      <c r="X704" s="524">
        <v>0</v>
      </c>
      <c r="Y704" s="524">
        <v>0</v>
      </c>
      <c r="Z704" s="524">
        <v>0</v>
      </c>
      <c r="AA704" s="565">
        <v>8</v>
      </c>
      <c r="AB704" s="524">
        <v>0</v>
      </c>
      <c r="AC704" s="524">
        <v>0</v>
      </c>
      <c r="AD704" s="524">
        <v>2</v>
      </c>
      <c r="AE704" s="524">
        <v>0</v>
      </c>
      <c r="AF704" s="524">
        <v>0</v>
      </c>
      <c r="AG704" s="524">
        <v>0</v>
      </c>
      <c r="AH704" s="524">
        <v>0</v>
      </c>
      <c r="AI704" s="524">
        <v>0</v>
      </c>
      <c r="AJ704" s="567">
        <v>1</v>
      </c>
      <c r="AK704" s="395">
        <v>0</v>
      </c>
      <c r="AL704" s="395">
        <v>5</v>
      </c>
      <c r="AM704" s="395">
        <v>5</v>
      </c>
      <c r="AN704" s="395">
        <v>3</v>
      </c>
      <c r="AO704" s="525">
        <v>0</v>
      </c>
      <c r="AP704" s="575">
        <v>3</v>
      </c>
      <c r="AQ704" s="574">
        <v>15</v>
      </c>
      <c r="AR704" s="527">
        <v>14</v>
      </c>
      <c r="AS704" s="571">
        <v>14</v>
      </c>
      <c r="AT704" s="527">
        <v>4</v>
      </c>
      <c r="AU704" s="568">
        <v>7</v>
      </c>
      <c r="AV704" s="395">
        <v>1</v>
      </c>
      <c r="AW704" s="395">
        <v>4</v>
      </c>
      <c r="AX704" s="395">
        <v>16</v>
      </c>
      <c r="AY704" s="395">
        <v>2</v>
      </c>
      <c r="AZ704" s="395">
        <v>0</v>
      </c>
      <c r="BA704" s="422"/>
      <c r="BB704" s="422"/>
      <c r="BC704" s="422"/>
      <c r="BD704" s="422"/>
      <c r="BE704" s="422"/>
      <c r="BF704" s="422"/>
      <c r="BG704" s="422"/>
      <c r="BH704" s="422"/>
      <c r="BI704" s="423">
        <f t="shared" si="23"/>
        <v>14</v>
      </c>
      <c r="BJ704" s="422"/>
      <c r="BK704" s="422"/>
      <c r="BL704" s="422"/>
      <c r="BM704" s="422"/>
      <c r="BN704" s="422"/>
      <c r="BO704" s="528">
        <v>1.49</v>
      </c>
      <c r="BP704" s="423">
        <f t="shared" si="24"/>
        <v>14</v>
      </c>
      <c r="BQ704" s="422"/>
      <c r="BR704" s="422"/>
      <c r="BS704" s="422"/>
      <c r="BT704" s="422"/>
      <c r="BU704" s="422"/>
      <c r="BV704" s="422"/>
      <c r="BW704" s="422"/>
      <c r="BX704" s="422"/>
      <c r="BY704" s="422"/>
      <c r="BZ704" s="422"/>
      <c r="CA704" s="422"/>
      <c r="CB704" s="422"/>
      <c r="CC704" s="422"/>
      <c r="CD704" s="422"/>
      <c r="CE704" s="422"/>
      <c r="CF704" s="422"/>
      <c r="CG704" s="547"/>
    </row>
    <row r="705" spans="1:85" ht="16.5" customHeight="1">
      <c r="A705" s="80">
        <v>701</v>
      </c>
      <c r="B705" s="86" t="s">
        <v>2193</v>
      </c>
      <c r="C705" s="88" t="s">
        <v>28</v>
      </c>
      <c r="D705" s="86" t="s">
        <v>2233</v>
      </c>
      <c r="E705" s="86" t="s">
        <v>2153</v>
      </c>
      <c r="F705" s="106" t="s">
        <v>727</v>
      </c>
      <c r="G705" s="104" t="s">
        <v>2194</v>
      </c>
      <c r="H705" s="104"/>
      <c r="I705" s="390" t="s">
        <v>2353</v>
      </c>
      <c r="J705" s="390"/>
      <c r="K705" s="88" t="s">
        <v>5123</v>
      </c>
      <c r="L705" s="522">
        <v>2</v>
      </c>
      <c r="M705" s="367">
        <v>1</v>
      </c>
      <c r="N705" s="367">
        <v>1</v>
      </c>
      <c r="O705" s="564">
        <v>5</v>
      </c>
      <c r="P705" s="523">
        <v>2</v>
      </c>
      <c r="Q705" s="523">
        <v>4</v>
      </c>
      <c r="R705" s="564">
        <v>1</v>
      </c>
      <c r="S705" s="523">
        <v>0</v>
      </c>
      <c r="T705" s="523">
        <v>2</v>
      </c>
      <c r="U705" s="524">
        <v>2</v>
      </c>
      <c r="V705" s="524">
        <v>2</v>
      </c>
      <c r="W705" s="524">
        <v>0</v>
      </c>
      <c r="X705" s="524">
        <v>2</v>
      </c>
      <c r="Y705" s="524">
        <v>2</v>
      </c>
      <c r="Z705" s="524">
        <v>0</v>
      </c>
      <c r="AA705" s="565">
        <v>0</v>
      </c>
      <c r="AB705" s="524">
        <v>0</v>
      </c>
      <c r="AC705" s="524">
        <v>0</v>
      </c>
      <c r="AD705" s="524">
        <v>8</v>
      </c>
      <c r="AE705" s="524">
        <v>2</v>
      </c>
      <c r="AF705" s="524">
        <v>2</v>
      </c>
      <c r="AG705" s="524">
        <v>0</v>
      </c>
      <c r="AH705" s="524">
        <v>0</v>
      </c>
      <c r="AI705" s="524">
        <v>0</v>
      </c>
      <c r="AJ705" s="567">
        <v>1</v>
      </c>
      <c r="AK705" s="395">
        <v>0</v>
      </c>
      <c r="AL705" s="395">
        <v>4</v>
      </c>
      <c r="AM705" s="395">
        <v>3</v>
      </c>
      <c r="AN705" s="395">
        <v>3</v>
      </c>
      <c r="AO705" s="525">
        <v>0</v>
      </c>
      <c r="AP705" s="575">
        <v>2</v>
      </c>
      <c r="AQ705" s="574">
        <v>9</v>
      </c>
      <c r="AR705" s="527">
        <v>7</v>
      </c>
      <c r="AS705" s="571">
        <v>7</v>
      </c>
      <c r="AT705" s="527">
        <v>4</v>
      </c>
      <c r="AU705" s="568">
        <v>3</v>
      </c>
      <c r="AV705" s="395">
        <v>1</v>
      </c>
      <c r="AW705" s="395">
        <v>4</v>
      </c>
      <c r="AX705" s="395">
        <v>7</v>
      </c>
      <c r="AY705" s="395">
        <v>8</v>
      </c>
      <c r="AZ705" s="395">
        <v>0</v>
      </c>
      <c r="BA705" s="422"/>
      <c r="BB705" s="422"/>
      <c r="BC705" s="422"/>
      <c r="BD705" s="422"/>
      <c r="BE705" s="422"/>
      <c r="BF705" s="422"/>
      <c r="BG705" s="422"/>
      <c r="BH705" s="422"/>
      <c r="BI705" s="423">
        <f t="shared" si="23"/>
        <v>7</v>
      </c>
      <c r="BJ705" s="422"/>
      <c r="BK705" s="422"/>
      <c r="BL705" s="422"/>
      <c r="BM705" s="422"/>
      <c r="BN705" s="422"/>
      <c r="BO705" s="528">
        <v>3.3</v>
      </c>
      <c r="BP705" s="423">
        <f t="shared" si="24"/>
        <v>7</v>
      </c>
      <c r="BQ705" s="422"/>
      <c r="BR705" s="422"/>
      <c r="BS705" s="422"/>
      <c r="BT705" s="422"/>
      <c r="BU705" s="422"/>
      <c r="BV705" s="422"/>
      <c r="BW705" s="422"/>
      <c r="BX705" s="422"/>
      <c r="BY705" s="422"/>
      <c r="BZ705" s="422"/>
      <c r="CA705" s="422"/>
      <c r="CB705" s="422"/>
      <c r="CC705" s="422"/>
      <c r="CD705" s="422"/>
      <c r="CE705" s="422"/>
      <c r="CF705" s="422"/>
      <c r="CG705" s="547"/>
    </row>
    <row r="706" spans="1:85" ht="16.5" customHeight="1">
      <c r="A706" s="80">
        <v>702</v>
      </c>
      <c r="B706" s="86" t="s">
        <v>2195</v>
      </c>
      <c r="C706" s="88" t="s">
        <v>28</v>
      </c>
      <c r="D706" s="86" t="s">
        <v>2233</v>
      </c>
      <c r="E706" s="86" t="s">
        <v>2153</v>
      </c>
      <c r="F706" s="106" t="s">
        <v>727</v>
      </c>
      <c r="G706" s="104" t="s">
        <v>2196</v>
      </c>
      <c r="H706" s="104"/>
      <c r="I706" s="390" t="s">
        <v>2353</v>
      </c>
      <c r="J706" s="390"/>
      <c r="K706" s="88" t="s">
        <v>5123</v>
      </c>
      <c r="L706" s="522">
        <v>2</v>
      </c>
      <c r="M706" s="367">
        <v>1</v>
      </c>
      <c r="N706" s="367">
        <v>1</v>
      </c>
      <c r="O706" s="564">
        <v>4</v>
      </c>
      <c r="P706" s="523">
        <v>1</v>
      </c>
      <c r="Q706" s="523">
        <v>3</v>
      </c>
      <c r="R706" s="564">
        <v>2</v>
      </c>
      <c r="S706" s="523">
        <v>0</v>
      </c>
      <c r="T706" s="523">
        <v>0</v>
      </c>
      <c r="U706" s="524">
        <v>2</v>
      </c>
      <c r="V706" s="524">
        <v>0</v>
      </c>
      <c r="W706" s="524">
        <v>0</v>
      </c>
      <c r="X706" s="524">
        <v>2</v>
      </c>
      <c r="Y706" s="524">
        <v>0</v>
      </c>
      <c r="Z706" s="524">
        <v>0</v>
      </c>
      <c r="AA706" s="565">
        <v>4</v>
      </c>
      <c r="AB706" s="524">
        <v>2</v>
      </c>
      <c r="AC706" s="524">
        <v>0</v>
      </c>
      <c r="AD706" s="524">
        <v>7</v>
      </c>
      <c r="AE706" s="524">
        <v>0</v>
      </c>
      <c r="AF706" s="524">
        <v>1</v>
      </c>
      <c r="AG706" s="524">
        <v>0</v>
      </c>
      <c r="AH706" s="524">
        <v>0</v>
      </c>
      <c r="AI706" s="524">
        <v>0</v>
      </c>
      <c r="AJ706" s="567">
        <v>1</v>
      </c>
      <c r="AK706" s="395">
        <v>0</v>
      </c>
      <c r="AL706" s="395">
        <v>5</v>
      </c>
      <c r="AM706" s="395">
        <v>4</v>
      </c>
      <c r="AN706" s="395">
        <v>1</v>
      </c>
      <c r="AO706" s="525">
        <v>0</v>
      </c>
      <c r="AP706" s="575">
        <v>1</v>
      </c>
      <c r="AQ706" s="574">
        <v>6</v>
      </c>
      <c r="AR706" s="527">
        <v>5</v>
      </c>
      <c r="AS706" s="571">
        <v>5</v>
      </c>
      <c r="AT706" s="527">
        <v>2</v>
      </c>
      <c r="AU706" s="568">
        <v>4</v>
      </c>
      <c r="AV706" s="395">
        <v>1</v>
      </c>
      <c r="AW706" s="395">
        <v>4</v>
      </c>
      <c r="AX706" s="395">
        <v>6</v>
      </c>
      <c r="AY706" s="395">
        <v>6</v>
      </c>
      <c r="AZ706" s="395">
        <v>0</v>
      </c>
      <c r="BA706" s="422"/>
      <c r="BB706" s="422"/>
      <c r="BC706" s="422"/>
      <c r="BD706" s="422"/>
      <c r="BE706" s="422"/>
      <c r="BF706" s="422"/>
      <c r="BG706" s="422"/>
      <c r="BH706" s="422"/>
      <c r="BI706" s="423">
        <f t="shared" si="23"/>
        <v>5</v>
      </c>
      <c r="BJ706" s="422"/>
      <c r="BK706" s="422"/>
      <c r="BL706" s="422"/>
      <c r="BM706" s="422"/>
      <c r="BN706" s="422"/>
      <c r="BO706" s="528">
        <v>1.55</v>
      </c>
      <c r="BP706" s="423">
        <f t="shared" si="24"/>
        <v>5</v>
      </c>
      <c r="BQ706" s="422"/>
      <c r="BR706" s="422"/>
      <c r="BS706" s="422"/>
      <c r="BT706" s="422"/>
      <c r="BU706" s="422"/>
      <c r="BV706" s="422"/>
      <c r="BW706" s="422"/>
      <c r="BX706" s="422"/>
      <c r="BY706" s="422"/>
      <c r="BZ706" s="422"/>
      <c r="CA706" s="422"/>
      <c r="CB706" s="422"/>
      <c r="CC706" s="422"/>
      <c r="CD706" s="422"/>
      <c r="CE706" s="422"/>
      <c r="CF706" s="422"/>
      <c r="CG706" s="547"/>
    </row>
    <row r="707" spans="1:85" ht="16.5" customHeight="1">
      <c r="A707" s="81">
        <v>703</v>
      </c>
      <c r="B707" s="86" t="s">
        <v>2197</v>
      </c>
      <c r="C707" s="88" t="s">
        <v>28</v>
      </c>
      <c r="D707" s="86" t="s">
        <v>2233</v>
      </c>
      <c r="E707" s="86" t="s">
        <v>2153</v>
      </c>
      <c r="F707" s="103" t="s">
        <v>724</v>
      </c>
      <c r="G707" s="104" t="s">
        <v>2198</v>
      </c>
      <c r="H707" s="104"/>
      <c r="I707" s="390" t="s">
        <v>26</v>
      </c>
      <c r="J707" s="390"/>
      <c r="K707" s="88" t="s">
        <v>5123</v>
      </c>
      <c r="L707" s="522">
        <v>2</v>
      </c>
      <c r="M707" s="367">
        <v>1</v>
      </c>
      <c r="N707" s="367">
        <v>1</v>
      </c>
      <c r="O707" s="564">
        <v>11</v>
      </c>
      <c r="P707" s="523">
        <v>6</v>
      </c>
      <c r="Q707" s="523">
        <v>2</v>
      </c>
      <c r="R707" s="564">
        <v>0</v>
      </c>
      <c r="S707" s="523">
        <v>1</v>
      </c>
      <c r="T707" s="523">
        <v>0</v>
      </c>
      <c r="U707" s="524">
        <v>2</v>
      </c>
      <c r="V707" s="524">
        <v>2</v>
      </c>
      <c r="W707" s="524">
        <v>0</v>
      </c>
      <c r="X707" s="524">
        <v>2</v>
      </c>
      <c r="Y707" s="524">
        <v>2</v>
      </c>
      <c r="Z707" s="524">
        <v>0</v>
      </c>
      <c r="AA707" s="565">
        <v>2</v>
      </c>
      <c r="AB707" s="524">
        <v>0</v>
      </c>
      <c r="AC707" s="524">
        <v>0</v>
      </c>
      <c r="AD707" s="524">
        <v>17</v>
      </c>
      <c r="AE707" s="524">
        <v>12</v>
      </c>
      <c r="AF707" s="524">
        <v>0</v>
      </c>
      <c r="AG707" s="524">
        <v>1</v>
      </c>
      <c r="AH707" s="524">
        <v>1</v>
      </c>
      <c r="AI707" s="524">
        <v>0</v>
      </c>
      <c r="AJ707" s="567">
        <v>1</v>
      </c>
      <c r="AK707" s="395">
        <v>0</v>
      </c>
      <c r="AL707" s="395">
        <v>5</v>
      </c>
      <c r="AM707" s="395">
        <v>5</v>
      </c>
      <c r="AN707" s="395">
        <v>0</v>
      </c>
      <c r="AO707" s="525">
        <v>0</v>
      </c>
      <c r="AP707" s="575">
        <v>0</v>
      </c>
      <c r="AQ707" s="574">
        <v>24</v>
      </c>
      <c r="AR707" s="527">
        <v>24</v>
      </c>
      <c r="AS707" s="571">
        <v>24</v>
      </c>
      <c r="AT707" s="527">
        <v>0</v>
      </c>
      <c r="AU707" s="568">
        <v>7</v>
      </c>
      <c r="AV707" s="395">
        <v>1</v>
      </c>
      <c r="AW707" s="395">
        <v>6</v>
      </c>
      <c r="AX707" s="395">
        <v>24</v>
      </c>
      <c r="AY707" s="395">
        <v>11</v>
      </c>
      <c r="AZ707" s="395">
        <v>0</v>
      </c>
      <c r="BA707" s="422"/>
      <c r="BB707" s="422"/>
      <c r="BC707" s="422"/>
      <c r="BD707" s="422"/>
      <c r="BE707" s="422"/>
      <c r="BF707" s="422"/>
      <c r="BG707" s="422"/>
      <c r="BH707" s="422"/>
      <c r="BI707" s="423">
        <f t="shared" si="23"/>
        <v>24</v>
      </c>
      <c r="BJ707" s="422"/>
      <c r="BK707" s="422"/>
      <c r="BL707" s="422"/>
      <c r="BM707" s="422"/>
      <c r="BN707" s="422"/>
      <c r="BO707" s="528">
        <v>8.4600000000000009</v>
      </c>
      <c r="BP707" s="423">
        <f t="shared" si="24"/>
        <v>24</v>
      </c>
      <c r="BQ707" s="422"/>
      <c r="BR707" s="422"/>
      <c r="BS707" s="422"/>
      <c r="BT707" s="422"/>
      <c r="BU707" s="422"/>
      <c r="BV707" s="422"/>
      <c r="BW707" s="422"/>
      <c r="BX707" s="422"/>
      <c r="BY707" s="422"/>
      <c r="BZ707" s="422"/>
      <c r="CA707" s="422"/>
      <c r="CB707" s="422"/>
      <c r="CC707" s="422"/>
      <c r="CD707" s="422"/>
      <c r="CE707" s="422"/>
      <c r="CF707" s="422"/>
      <c r="CG707" s="547"/>
    </row>
    <row r="708" spans="1:85" ht="16.5" customHeight="1">
      <c r="A708" s="80">
        <v>704</v>
      </c>
      <c r="B708" s="93" t="s">
        <v>2199</v>
      </c>
      <c r="C708" s="88" t="s">
        <v>28</v>
      </c>
      <c r="D708" s="93" t="s">
        <v>2233</v>
      </c>
      <c r="E708" s="93" t="s">
        <v>2153</v>
      </c>
      <c r="F708" s="103" t="s">
        <v>724</v>
      </c>
      <c r="G708" s="110" t="s">
        <v>2200</v>
      </c>
      <c r="H708" s="110"/>
      <c r="I708" s="390" t="s">
        <v>26</v>
      </c>
      <c r="J708" s="390"/>
      <c r="K708" s="88" t="s">
        <v>5123</v>
      </c>
      <c r="L708" s="522">
        <v>2</v>
      </c>
      <c r="M708" s="367">
        <v>1</v>
      </c>
      <c r="N708" s="367">
        <v>1</v>
      </c>
      <c r="O708" s="564">
        <v>2</v>
      </c>
      <c r="P708" s="523">
        <v>2</v>
      </c>
      <c r="Q708" s="523">
        <v>1</v>
      </c>
      <c r="R708" s="564">
        <v>0</v>
      </c>
      <c r="S708" s="523">
        <v>0</v>
      </c>
      <c r="T708" s="523">
        <v>0</v>
      </c>
      <c r="U708" s="524">
        <v>0</v>
      </c>
      <c r="V708" s="524">
        <v>0</v>
      </c>
      <c r="W708" s="524">
        <v>0</v>
      </c>
      <c r="X708" s="524">
        <v>0</v>
      </c>
      <c r="Y708" s="524">
        <v>0</v>
      </c>
      <c r="Z708" s="524">
        <v>0</v>
      </c>
      <c r="AA708" s="565">
        <v>4</v>
      </c>
      <c r="AB708" s="524">
        <v>1</v>
      </c>
      <c r="AC708" s="524">
        <v>0</v>
      </c>
      <c r="AD708" s="524">
        <v>0</v>
      </c>
      <c r="AE708" s="524">
        <v>2</v>
      </c>
      <c r="AF708" s="524">
        <v>0</v>
      </c>
      <c r="AG708" s="524">
        <v>0</v>
      </c>
      <c r="AH708" s="524">
        <v>0</v>
      </c>
      <c r="AI708" s="524">
        <v>0</v>
      </c>
      <c r="AJ708" s="567">
        <v>1</v>
      </c>
      <c r="AK708" s="395">
        <v>0</v>
      </c>
      <c r="AL708" s="395">
        <v>0</v>
      </c>
      <c r="AM708" s="395">
        <v>0</v>
      </c>
      <c r="AN708" s="395">
        <v>0</v>
      </c>
      <c r="AO708" s="525">
        <v>0</v>
      </c>
      <c r="AP708" s="575">
        <v>0</v>
      </c>
      <c r="AQ708" s="574">
        <v>2</v>
      </c>
      <c r="AR708" s="527">
        <v>0</v>
      </c>
      <c r="AS708" s="571">
        <v>0</v>
      </c>
      <c r="AT708" s="527">
        <v>0</v>
      </c>
      <c r="AU708" s="568">
        <v>0</v>
      </c>
      <c r="AV708" s="395">
        <v>1</v>
      </c>
      <c r="AW708" s="395">
        <v>1</v>
      </c>
      <c r="AX708" s="395">
        <v>0</v>
      </c>
      <c r="AY708" s="395">
        <v>4</v>
      </c>
      <c r="AZ708" s="395">
        <v>0</v>
      </c>
      <c r="BA708" s="422"/>
      <c r="BB708" s="422"/>
      <c r="BC708" s="422"/>
      <c r="BD708" s="422"/>
      <c r="BE708" s="422"/>
      <c r="BF708" s="422"/>
      <c r="BG708" s="422"/>
      <c r="BH708" s="422"/>
      <c r="BI708" s="423">
        <f t="shared" si="23"/>
        <v>0</v>
      </c>
      <c r="BJ708" s="422"/>
      <c r="BK708" s="422"/>
      <c r="BL708" s="422"/>
      <c r="BM708" s="422"/>
      <c r="BN708" s="422"/>
      <c r="BO708" s="528">
        <v>1.1200000000000001</v>
      </c>
      <c r="BP708" s="423">
        <f t="shared" si="24"/>
        <v>0</v>
      </c>
      <c r="BQ708" s="422"/>
      <c r="BR708" s="422"/>
      <c r="BS708" s="422"/>
      <c r="BT708" s="422"/>
      <c r="BU708" s="422"/>
      <c r="BV708" s="422"/>
      <c r="BW708" s="422"/>
      <c r="BX708" s="422"/>
      <c r="BY708" s="422"/>
      <c r="BZ708" s="422"/>
      <c r="CA708" s="422"/>
      <c r="CB708" s="422"/>
      <c r="CC708" s="422"/>
      <c r="CD708" s="422"/>
      <c r="CE708" s="422"/>
      <c r="CF708" s="422"/>
      <c r="CG708" s="547"/>
    </row>
    <row r="709" spans="1:85" ht="16.5" customHeight="1">
      <c r="A709" s="80">
        <v>705</v>
      </c>
      <c r="B709" s="86" t="s">
        <v>2201</v>
      </c>
      <c r="C709" s="88" t="s">
        <v>28</v>
      </c>
      <c r="D709" s="86" t="s">
        <v>2233</v>
      </c>
      <c r="E709" s="86" t="s">
        <v>2153</v>
      </c>
      <c r="F709" s="103" t="s">
        <v>724</v>
      </c>
      <c r="G709" s="104" t="s">
        <v>2202</v>
      </c>
      <c r="H709" s="104"/>
      <c r="I709" s="390" t="s">
        <v>26</v>
      </c>
      <c r="J709" s="390"/>
      <c r="K709" s="88" t="s">
        <v>5123</v>
      </c>
      <c r="L709" s="522">
        <v>2</v>
      </c>
      <c r="M709" s="367">
        <v>1</v>
      </c>
      <c r="N709" s="367">
        <v>1</v>
      </c>
      <c r="O709" s="564">
        <v>8</v>
      </c>
      <c r="P709" s="523">
        <v>2</v>
      </c>
      <c r="Q709" s="523">
        <v>2</v>
      </c>
      <c r="R709" s="564">
        <v>3</v>
      </c>
      <c r="S709" s="523">
        <v>0</v>
      </c>
      <c r="T709" s="523">
        <v>0</v>
      </c>
      <c r="U709" s="524">
        <v>0</v>
      </c>
      <c r="V709" s="524">
        <v>0</v>
      </c>
      <c r="W709" s="524">
        <v>0</v>
      </c>
      <c r="X709" s="524">
        <v>0</v>
      </c>
      <c r="Y709" s="524">
        <v>0</v>
      </c>
      <c r="Z709" s="524">
        <v>0</v>
      </c>
      <c r="AA709" s="565">
        <v>3</v>
      </c>
      <c r="AB709" s="524">
        <v>3</v>
      </c>
      <c r="AC709" s="524">
        <v>0</v>
      </c>
      <c r="AD709" s="524">
        <v>18</v>
      </c>
      <c r="AE709" s="524">
        <v>0</v>
      </c>
      <c r="AF709" s="524">
        <v>0</v>
      </c>
      <c r="AG709" s="524">
        <v>0</v>
      </c>
      <c r="AH709" s="524">
        <v>0</v>
      </c>
      <c r="AI709" s="524">
        <v>0</v>
      </c>
      <c r="AJ709" s="567">
        <v>1</v>
      </c>
      <c r="AK709" s="395">
        <v>0</v>
      </c>
      <c r="AL709" s="395">
        <v>2</v>
      </c>
      <c r="AM709" s="395">
        <v>4</v>
      </c>
      <c r="AN709" s="395">
        <v>0</v>
      </c>
      <c r="AO709" s="525">
        <v>0</v>
      </c>
      <c r="AP709" s="575">
        <v>1</v>
      </c>
      <c r="AQ709" s="574">
        <v>12</v>
      </c>
      <c r="AR709" s="527">
        <v>11</v>
      </c>
      <c r="AS709" s="571">
        <v>11</v>
      </c>
      <c r="AT709" s="527">
        <v>2</v>
      </c>
      <c r="AU709" s="568">
        <v>7</v>
      </c>
      <c r="AV709" s="395">
        <v>1</v>
      </c>
      <c r="AW709" s="395">
        <v>3</v>
      </c>
      <c r="AX709" s="395">
        <v>12</v>
      </c>
      <c r="AY709" s="395">
        <v>2</v>
      </c>
      <c r="AZ709" s="395">
        <v>0</v>
      </c>
      <c r="BA709" s="422"/>
      <c r="BB709" s="422"/>
      <c r="BC709" s="422"/>
      <c r="BD709" s="422"/>
      <c r="BE709" s="422"/>
      <c r="BF709" s="422"/>
      <c r="BG709" s="422"/>
      <c r="BH709" s="422"/>
      <c r="BI709" s="423">
        <f t="shared" si="23"/>
        <v>11</v>
      </c>
      <c r="BJ709" s="422"/>
      <c r="BK709" s="422"/>
      <c r="BL709" s="422"/>
      <c r="BM709" s="422"/>
      <c r="BN709" s="422"/>
      <c r="BO709" s="528">
        <v>5.44</v>
      </c>
      <c r="BP709" s="423">
        <f t="shared" si="24"/>
        <v>11</v>
      </c>
      <c r="BQ709" s="422"/>
      <c r="BR709" s="422"/>
      <c r="BS709" s="422"/>
      <c r="BT709" s="422"/>
      <c r="BU709" s="422"/>
      <c r="BV709" s="422"/>
      <c r="BW709" s="422"/>
      <c r="BX709" s="422"/>
      <c r="BY709" s="422"/>
      <c r="BZ709" s="422"/>
      <c r="CA709" s="422"/>
      <c r="CB709" s="422"/>
      <c r="CC709" s="422"/>
      <c r="CD709" s="422"/>
      <c r="CE709" s="422"/>
      <c r="CF709" s="422"/>
      <c r="CG709" s="547"/>
    </row>
    <row r="710" spans="1:85" ht="16.5" customHeight="1">
      <c r="A710" s="81">
        <v>706</v>
      </c>
      <c r="B710" s="86" t="s">
        <v>2203</v>
      </c>
      <c r="C710" s="88" t="s">
        <v>28</v>
      </c>
      <c r="D710" s="86" t="s">
        <v>2233</v>
      </c>
      <c r="E710" s="86" t="s">
        <v>2153</v>
      </c>
      <c r="F710" s="106" t="s">
        <v>727</v>
      </c>
      <c r="G710" s="104" t="s">
        <v>2204</v>
      </c>
      <c r="H710" s="104"/>
      <c r="I710" s="390" t="s">
        <v>26</v>
      </c>
      <c r="J710" s="390" t="s">
        <v>35</v>
      </c>
      <c r="K710" s="88" t="s">
        <v>5123</v>
      </c>
      <c r="L710" s="522">
        <v>3</v>
      </c>
      <c r="M710" s="367">
        <v>1</v>
      </c>
      <c r="N710" s="367">
        <v>1</v>
      </c>
      <c r="O710" s="564">
        <v>14</v>
      </c>
      <c r="P710" s="523">
        <v>7</v>
      </c>
      <c r="Q710" s="523">
        <v>14</v>
      </c>
      <c r="R710" s="564">
        <v>0</v>
      </c>
      <c r="S710" s="523">
        <v>0</v>
      </c>
      <c r="T710" s="523">
        <v>1</v>
      </c>
      <c r="U710" s="524">
        <v>19</v>
      </c>
      <c r="V710" s="524">
        <v>5</v>
      </c>
      <c r="W710" s="524">
        <v>8</v>
      </c>
      <c r="X710" s="524">
        <v>19</v>
      </c>
      <c r="Y710" s="524">
        <v>5</v>
      </c>
      <c r="Z710" s="524">
        <v>8</v>
      </c>
      <c r="AA710" s="565">
        <v>4</v>
      </c>
      <c r="AB710" s="524">
        <v>1</v>
      </c>
      <c r="AC710" s="524">
        <v>0</v>
      </c>
      <c r="AD710" s="524">
        <v>10</v>
      </c>
      <c r="AE710" s="524">
        <v>2</v>
      </c>
      <c r="AF710" s="524">
        <v>8</v>
      </c>
      <c r="AG710" s="524">
        <v>0</v>
      </c>
      <c r="AH710" s="524">
        <v>0</v>
      </c>
      <c r="AI710" s="524">
        <v>0</v>
      </c>
      <c r="AJ710" s="567">
        <v>1</v>
      </c>
      <c r="AK710" s="395">
        <v>0</v>
      </c>
      <c r="AL710" s="395">
        <v>7</v>
      </c>
      <c r="AM710" s="395">
        <v>4</v>
      </c>
      <c r="AN710" s="395">
        <v>3</v>
      </c>
      <c r="AO710" s="525">
        <v>0</v>
      </c>
      <c r="AP710" s="575">
        <v>39</v>
      </c>
      <c r="AQ710" s="574">
        <v>30</v>
      </c>
      <c r="AR710" s="527">
        <v>31</v>
      </c>
      <c r="AS710" s="571">
        <v>30</v>
      </c>
      <c r="AT710" s="527">
        <v>39</v>
      </c>
      <c r="AU710" s="568">
        <v>18</v>
      </c>
      <c r="AV710" s="395">
        <v>1</v>
      </c>
      <c r="AW710" s="395">
        <v>4</v>
      </c>
      <c r="AX710" s="395">
        <v>68</v>
      </c>
      <c r="AY710" s="395">
        <v>10</v>
      </c>
      <c r="AZ710" s="395">
        <v>0</v>
      </c>
      <c r="BA710" s="422"/>
      <c r="BB710" s="422"/>
      <c r="BC710" s="422"/>
      <c r="BD710" s="422"/>
      <c r="BE710" s="422"/>
      <c r="BF710" s="422"/>
      <c r="BG710" s="422"/>
      <c r="BH710" s="422"/>
      <c r="BI710" s="423">
        <f t="shared" ref="BI710:BI723" si="25">AS710-BJ710</f>
        <v>30</v>
      </c>
      <c r="BJ710" s="422"/>
      <c r="BK710" s="422"/>
      <c r="BL710" s="422"/>
      <c r="BM710" s="422"/>
      <c r="BN710" s="422"/>
      <c r="BO710" s="528">
        <v>6.57</v>
      </c>
      <c r="BP710" s="423">
        <f t="shared" ref="BP710:BP723" si="26">AS710-BQ710</f>
        <v>30</v>
      </c>
      <c r="BQ710" s="422"/>
      <c r="BR710" s="422"/>
      <c r="BS710" s="422"/>
      <c r="BT710" s="422"/>
      <c r="BU710" s="422"/>
      <c r="BV710" s="422"/>
      <c r="BW710" s="422"/>
      <c r="BX710" s="422"/>
      <c r="BY710" s="422"/>
      <c r="BZ710" s="422"/>
      <c r="CA710" s="422"/>
      <c r="CB710" s="422"/>
      <c r="CC710" s="422"/>
      <c r="CD710" s="422"/>
      <c r="CE710" s="422"/>
      <c r="CF710" s="422"/>
      <c r="CG710" s="547"/>
    </row>
    <row r="711" spans="1:85" ht="16.5" customHeight="1">
      <c r="A711" s="80">
        <v>707</v>
      </c>
      <c r="B711" s="86" t="s">
        <v>2205</v>
      </c>
      <c r="C711" s="88" t="s">
        <v>28</v>
      </c>
      <c r="D711" s="86" t="s">
        <v>2233</v>
      </c>
      <c r="E711" s="86" t="s">
        <v>2153</v>
      </c>
      <c r="F711" s="106" t="s">
        <v>727</v>
      </c>
      <c r="G711" s="104" t="s">
        <v>2206</v>
      </c>
      <c r="H711" s="104"/>
      <c r="I711" s="390" t="s">
        <v>26</v>
      </c>
      <c r="J711" s="390" t="s">
        <v>35</v>
      </c>
      <c r="K711" s="88" t="s">
        <v>5123</v>
      </c>
      <c r="L711" s="522">
        <v>3</v>
      </c>
      <c r="M711" s="367">
        <v>1</v>
      </c>
      <c r="N711" s="367">
        <v>1</v>
      </c>
      <c r="O711" s="564">
        <v>13</v>
      </c>
      <c r="P711" s="523">
        <v>4</v>
      </c>
      <c r="Q711" s="523">
        <v>7</v>
      </c>
      <c r="R711" s="564">
        <v>2</v>
      </c>
      <c r="S711" s="523">
        <v>0</v>
      </c>
      <c r="T711" s="523">
        <v>0</v>
      </c>
      <c r="U711" s="524">
        <v>0</v>
      </c>
      <c r="V711" s="524">
        <v>0</v>
      </c>
      <c r="W711" s="524">
        <v>0</v>
      </c>
      <c r="X711" s="524">
        <v>0</v>
      </c>
      <c r="Y711" s="524">
        <v>0</v>
      </c>
      <c r="Z711" s="524">
        <v>0</v>
      </c>
      <c r="AA711" s="565">
        <v>0</v>
      </c>
      <c r="AB711" s="524">
        <v>0</v>
      </c>
      <c r="AC711" s="524">
        <v>0</v>
      </c>
      <c r="AD711" s="524">
        <v>20</v>
      </c>
      <c r="AE711" s="524">
        <v>0</v>
      </c>
      <c r="AF711" s="524">
        <v>0</v>
      </c>
      <c r="AG711" s="524">
        <v>0</v>
      </c>
      <c r="AH711" s="524">
        <v>0</v>
      </c>
      <c r="AI711" s="524">
        <v>0</v>
      </c>
      <c r="AJ711" s="567">
        <v>1</v>
      </c>
      <c r="AK711" s="395">
        <v>0</v>
      </c>
      <c r="AL711" s="395">
        <v>12</v>
      </c>
      <c r="AM711" s="395">
        <v>5</v>
      </c>
      <c r="AN711" s="395">
        <v>7</v>
      </c>
      <c r="AO711" s="525">
        <v>0</v>
      </c>
      <c r="AP711" s="575">
        <v>0</v>
      </c>
      <c r="AQ711" s="574">
        <v>49</v>
      </c>
      <c r="AR711" s="527">
        <v>41</v>
      </c>
      <c r="AS711" s="571">
        <v>41</v>
      </c>
      <c r="AT711" s="527">
        <v>0</v>
      </c>
      <c r="AU711" s="568">
        <v>10</v>
      </c>
      <c r="AV711" s="395">
        <v>1</v>
      </c>
      <c r="AW711" s="395">
        <v>7</v>
      </c>
      <c r="AX711" s="395">
        <v>45</v>
      </c>
      <c r="AY711" s="395">
        <v>5</v>
      </c>
      <c r="AZ711" s="395">
        <v>0</v>
      </c>
      <c r="BA711" s="422"/>
      <c r="BB711" s="422"/>
      <c r="BC711" s="422"/>
      <c r="BD711" s="422"/>
      <c r="BE711" s="422"/>
      <c r="BF711" s="422"/>
      <c r="BG711" s="422"/>
      <c r="BH711" s="422"/>
      <c r="BI711" s="423">
        <f t="shared" si="25"/>
        <v>41</v>
      </c>
      <c r="BJ711" s="422"/>
      <c r="BK711" s="422"/>
      <c r="BL711" s="422"/>
      <c r="BM711" s="422"/>
      <c r="BN711" s="422"/>
      <c r="BO711" s="528">
        <v>8.32</v>
      </c>
      <c r="BP711" s="423">
        <f t="shared" si="26"/>
        <v>41</v>
      </c>
      <c r="BQ711" s="422"/>
      <c r="BR711" s="422"/>
      <c r="BS711" s="422"/>
      <c r="BT711" s="422"/>
      <c r="BU711" s="422"/>
      <c r="BV711" s="422"/>
      <c r="BW711" s="422"/>
      <c r="BX711" s="422"/>
      <c r="BY711" s="422"/>
      <c r="BZ711" s="422"/>
      <c r="CA711" s="422"/>
      <c r="CB711" s="422"/>
      <c r="CC711" s="422"/>
      <c r="CD711" s="422"/>
      <c r="CE711" s="422"/>
      <c r="CF711" s="422"/>
      <c r="CG711" s="547"/>
    </row>
    <row r="712" spans="1:85" ht="16.5" customHeight="1">
      <c r="A712" s="80">
        <v>708</v>
      </c>
      <c r="B712" s="86" t="s">
        <v>2207</v>
      </c>
      <c r="C712" s="88" t="s">
        <v>28</v>
      </c>
      <c r="D712" s="86" t="s">
        <v>2233</v>
      </c>
      <c r="E712" s="86" t="s">
        <v>2153</v>
      </c>
      <c r="F712" s="105" t="s">
        <v>730</v>
      </c>
      <c r="G712" s="104" t="s">
        <v>2208</v>
      </c>
      <c r="H712" s="104"/>
      <c r="I712" s="390" t="s">
        <v>2353</v>
      </c>
      <c r="J712" s="390"/>
      <c r="K712" s="88" t="s">
        <v>5123</v>
      </c>
      <c r="L712" s="522">
        <v>2</v>
      </c>
      <c r="M712" s="367">
        <v>1</v>
      </c>
      <c r="N712" s="367">
        <v>1</v>
      </c>
      <c r="O712" s="564">
        <v>10</v>
      </c>
      <c r="P712" s="523">
        <v>5</v>
      </c>
      <c r="Q712" s="523">
        <v>3</v>
      </c>
      <c r="R712" s="564">
        <v>0</v>
      </c>
      <c r="S712" s="523">
        <v>0</v>
      </c>
      <c r="T712" s="523">
        <v>0</v>
      </c>
      <c r="U712" s="524">
        <v>2</v>
      </c>
      <c r="V712" s="524">
        <v>0</v>
      </c>
      <c r="W712" s="524">
        <v>0</v>
      </c>
      <c r="X712" s="524">
        <v>2</v>
      </c>
      <c r="Y712" s="524">
        <v>0</v>
      </c>
      <c r="Z712" s="524">
        <v>0</v>
      </c>
      <c r="AA712" s="565">
        <v>16</v>
      </c>
      <c r="AB712" s="524">
        <v>5</v>
      </c>
      <c r="AC712" s="524">
        <v>0</v>
      </c>
      <c r="AD712" s="524">
        <v>0</v>
      </c>
      <c r="AE712" s="524">
        <v>0</v>
      </c>
      <c r="AF712" s="524">
        <v>0</v>
      </c>
      <c r="AG712" s="524">
        <v>0</v>
      </c>
      <c r="AH712" s="524">
        <v>0</v>
      </c>
      <c r="AI712" s="524">
        <v>0</v>
      </c>
      <c r="AJ712" s="567">
        <v>1</v>
      </c>
      <c r="AK712" s="395">
        <v>0</v>
      </c>
      <c r="AL712" s="395">
        <v>5</v>
      </c>
      <c r="AM712" s="395">
        <v>5</v>
      </c>
      <c r="AN712" s="395">
        <v>2</v>
      </c>
      <c r="AO712" s="525">
        <v>0</v>
      </c>
      <c r="AP712" s="575">
        <v>0</v>
      </c>
      <c r="AQ712" s="574">
        <v>20</v>
      </c>
      <c r="AR712" s="527">
        <v>15</v>
      </c>
      <c r="AS712" s="571">
        <v>17</v>
      </c>
      <c r="AT712" s="527">
        <v>3</v>
      </c>
      <c r="AU712" s="568">
        <v>11</v>
      </c>
      <c r="AV712" s="395">
        <v>1</v>
      </c>
      <c r="AW712" s="395">
        <v>4</v>
      </c>
      <c r="AX712" s="395">
        <v>17</v>
      </c>
      <c r="AY712" s="395">
        <v>2</v>
      </c>
      <c r="AZ712" s="395">
        <v>0</v>
      </c>
      <c r="BA712" s="422"/>
      <c r="BB712" s="422"/>
      <c r="BC712" s="422"/>
      <c r="BD712" s="422"/>
      <c r="BE712" s="422"/>
      <c r="BF712" s="422"/>
      <c r="BG712" s="422"/>
      <c r="BH712" s="422"/>
      <c r="BI712" s="423">
        <f t="shared" si="25"/>
        <v>17</v>
      </c>
      <c r="BJ712" s="422"/>
      <c r="BK712" s="422"/>
      <c r="BL712" s="422"/>
      <c r="BM712" s="422"/>
      <c r="BN712" s="422"/>
      <c r="BO712" s="528">
        <v>2.13</v>
      </c>
      <c r="BP712" s="423">
        <f t="shared" si="26"/>
        <v>17</v>
      </c>
      <c r="BQ712" s="422"/>
      <c r="BR712" s="422"/>
      <c r="BS712" s="422"/>
      <c r="BT712" s="422"/>
      <c r="BU712" s="422"/>
      <c r="BV712" s="422"/>
      <c r="BW712" s="422"/>
      <c r="BX712" s="422"/>
      <c r="BY712" s="422"/>
      <c r="BZ712" s="422"/>
      <c r="CA712" s="422"/>
      <c r="CB712" s="422"/>
      <c r="CC712" s="422"/>
      <c r="CD712" s="422"/>
      <c r="CE712" s="422"/>
      <c r="CF712" s="422"/>
      <c r="CG712" s="547"/>
    </row>
    <row r="713" spans="1:85" ht="16.5" customHeight="1">
      <c r="A713" s="81">
        <v>709</v>
      </c>
      <c r="B713" s="86" t="s">
        <v>2209</v>
      </c>
      <c r="C713" s="88" t="s">
        <v>28</v>
      </c>
      <c r="D713" s="86" t="s">
        <v>2233</v>
      </c>
      <c r="E713" s="86" t="s">
        <v>2153</v>
      </c>
      <c r="F713" s="106" t="s">
        <v>727</v>
      </c>
      <c r="G713" s="104" t="s">
        <v>2210</v>
      </c>
      <c r="H713" s="104"/>
      <c r="I713" s="390" t="s">
        <v>2353</v>
      </c>
      <c r="J713" s="390"/>
      <c r="K713" s="88" t="s">
        <v>5123</v>
      </c>
      <c r="L713" s="522">
        <v>2</v>
      </c>
      <c r="M713" s="367">
        <v>1</v>
      </c>
      <c r="N713" s="367">
        <v>1</v>
      </c>
      <c r="O713" s="564">
        <v>1</v>
      </c>
      <c r="P713" s="523">
        <v>7</v>
      </c>
      <c r="Q713" s="523">
        <v>5</v>
      </c>
      <c r="R713" s="564">
        <v>1</v>
      </c>
      <c r="S713" s="523">
        <v>0</v>
      </c>
      <c r="T713" s="523">
        <v>0</v>
      </c>
      <c r="U713" s="524">
        <v>0</v>
      </c>
      <c r="V713" s="524">
        <v>1</v>
      </c>
      <c r="W713" s="524">
        <v>0</v>
      </c>
      <c r="X713" s="524">
        <v>0</v>
      </c>
      <c r="Y713" s="524">
        <v>1</v>
      </c>
      <c r="Z713" s="524">
        <v>0</v>
      </c>
      <c r="AA713" s="565">
        <v>4</v>
      </c>
      <c r="AB713" s="524">
        <v>8</v>
      </c>
      <c r="AC713" s="524">
        <v>3</v>
      </c>
      <c r="AD713" s="524">
        <v>0</v>
      </c>
      <c r="AE713" s="524">
        <v>0</v>
      </c>
      <c r="AF713" s="524">
        <v>0</v>
      </c>
      <c r="AG713" s="524">
        <v>0</v>
      </c>
      <c r="AH713" s="524">
        <v>1</v>
      </c>
      <c r="AI713" s="524">
        <v>0</v>
      </c>
      <c r="AJ713" s="567">
        <v>1</v>
      </c>
      <c r="AK713" s="395">
        <v>0</v>
      </c>
      <c r="AL713" s="395">
        <v>7</v>
      </c>
      <c r="AM713" s="395">
        <v>5</v>
      </c>
      <c r="AN713" s="395">
        <v>2</v>
      </c>
      <c r="AO713" s="525">
        <v>0</v>
      </c>
      <c r="AP713" s="575">
        <v>3</v>
      </c>
      <c r="AQ713" s="574">
        <v>22</v>
      </c>
      <c r="AR713" s="527">
        <v>17</v>
      </c>
      <c r="AS713" s="571">
        <v>17</v>
      </c>
      <c r="AT713" s="527">
        <v>9</v>
      </c>
      <c r="AU713" s="568">
        <v>6</v>
      </c>
      <c r="AV713" s="395">
        <v>2</v>
      </c>
      <c r="AW713" s="395">
        <v>5</v>
      </c>
      <c r="AX713" s="395">
        <v>17</v>
      </c>
      <c r="AY713" s="395">
        <v>10</v>
      </c>
      <c r="AZ713" s="395">
        <v>0</v>
      </c>
      <c r="BA713" s="422"/>
      <c r="BB713" s="422"/>
      <c r="BC713" s="422"/>
      <c r="BD713" s="422"/>
      <c r="BE713" s="422"/>
      <c r="BF713" s="422"/>
      <c r="BG713" s="422"/>
      <c r="BH713" s="422"/>
      <c r="BI713" s="423">
        <f t="shared" si="25"/>
        <v>17</v>
      </c>
      <c r="BJ713" s="422"/>
      <c r="BK713" s="422"/>
      <c r="BL713" s="422"/>
      <c r="BM713" s="422"/>
      <c r="BN713" s="422"/>
      <c r="BO713" s="528">
        <v>5.42</v>
      </c>
      <c r="BP713" s="423">
        <f t="shared" si="26"/>
        <v>17</v>
      </c>
      <c r="BQ713" s="422"/>
      <c r="BR713" s="422"/>
      <c r="BS713" s="422"/>
      <c r="BT713" s="422"/>
      <c r="BU713" s="422"/>
      <c r="BV713" s="422"/>
      <c r="BW713" s="422"/>
      <c r="BX713" s="422"/>
      <c r="BY713" s="422"/>
      <c r="BZ713" s="422"/>
      <c r="CA713" s="422"/>
      <c r="CB713" s="422"/>
      <c r="CC713" s="422"/>
      <c r="CD713" s="422"/>
      <c r="CE713" s="422"/>
      <c r="CF713" s="422"/>
      <c r="CG713" s="547"/>
    </row>
    <row r="714" spans="1:85" ht="16.5" customHeight="1">
      <c r="A714" s="80">
        <v>710</v>
      </c>
      <c r="B714" s="86" t="s">
        <v>2211</v>
      </c>
      <c r="C714" s="88" t="s">
        <v>28</v>
      </c>
      <c r="D714" s="86" t="s">
        <v>2233</v>
      </c>
      <c r="E714" s="86" t="s">
        <v>2153</v>
      </c>
      <c r="F714" s="106" t="s">
        <v>727</v>
      </c>
      <c r="G714" s="104" t="s">
        <v>2212</v>
      </c>
      <c r="H714" s="104"/>
      <c r="I714" s="390" t="s">
        <v>2353</v>
      </c>
      <c r="J714" s="390"/>
      <c r="K714" s="88" t="s">
        <v>5123</v>
      </c>
      <c r="L714" s="522">
        <v>2</v>
      </c>
      <c r="M714" s="367">
        <v>1</v>
      </c>
      <c r="N714" s="367">
        <v>1</v>
      </c>
      <c r="O714" s="564">
        <v>14</v>
      </c>
      <c r="P714" s="523">
        <v>7</v>
      </c>
      <c r="Q714" s="523">
        <v>15</v>
      </c>
      <c r="R714" s="564">
        <v>0</v>
      </c>
      <c r="S714" s="523">
        <v>0</v>
      </c>
      <c r="T714" s="523">
        <v>0</v>
      </c>
      <c r="U714" s="524">
        <v>0</v>
      </c>
      <c r="V714" s="524">
        <v>0</v>
      </c>
      <c r="W714" s="524">
        <v>0</v>
      </c>
      <c r="X714" s="524">
        <v>0</v>
      </c>
      <c r="Y714" s="524">
        <v>0</v>
      </c>
      <c r="Z714" s="524">
        <v>0</v>
      </c>
      <c r="AA714" s="565">
        <v>0</v>
      </c>
      <c r="AB714" s="524">
        <v>0</v>
      </c>
      <c r="AC714" s="524">
        <v>0</v>
      </c>
      <c r="AD714" s="524">
        <v>2</v>
      </c>
      <c r="AE714" s="524">
        <v>4</v>
      </c>
      <c r="AF714" s="524">
        <v>26</v>
      </c>
      <c r="AG714" s="524">
        <v>0</v>
      </c>
      <c r="AH714" s="524">
        <v>0</v>
      </c>
      <c r="AI714" s="524">
        <v>0</v>
      </c>
      <c r="AJ714" s="567">
        <v>1</v>
      </c>
      <c r="AK714" s="395">
        <v>0</v>
      </c>
      <c r="AL714" s="395">
        <v>10</v>
      </c>
      <c r="AM714" s="395">
        <v>10</v>
      </c>
      <c r="AN714" s="395">
        <v>0</v>
      </c>
      <c r="AO714" s="525">
        <v>0</v>
      </c>
      <c r="AP714" s="575">
        <v>0</v>
      </c>
      <c r="AQ714" s="574">
        <v>94</v>
      </c>
      <c r="AR714" s="527">
        <v>94</v>
      </c>
      <c r="AS714" s="571">
        <v>94</v>
      </c>
      <c r="AT714" s="527">
        <v>0</v>
      </c>
      <c r="AU714" s="568">
        <v>16</v>
      </c>
      <c r="AV714" s="395">
        <v>2</v>
      </c>
      <c r="AW714" s="395">
        <v>10</v>
      </c>
      <c r="AX714" s="395">
        <v>94</v>
      </c>
      <c r="AY714" s="395">
        <v>4</v>
      </c>
      <c r="AZ714" s="395">
        <v>0</v>
      </c>
      <c r="BA714" s="422"/>
      <c r="BB714" s="422"/>
      <c r="BC714" s="422"/>
      <c r="BD714" s="422"/>
      <c r="BE714" s="422"/>
      <c r="BF714" s="422"/>
      <c r="BG714" s="422"/>
      <c r="BH714" s="422"/>
      <c r="BI714" s="423">
        <f t="shared" si="25"/>
        <v>94</v>
      </c>
      <c r="BJ714" s="422"/>
      <c r="BK714" s="422"/>
      <c r="BL714" s="422"/>
      <c r="BM714" s="422"/>
      <c r="BN714" s="422"/>
      <c r="BO714" s="528">
        <v>1.84</v>
      </c>
      <c r="BP714" s="423">
        <f t="shared" si="26"/>
        <v>94</v>
      </c>
      <c r="BQ714" s="422"/>
      <c r="BR714" s="422"/>
      <c r="BS714" s="422"/>
      <c r="BT714" s="422"/>
      <c r="BU714" s="422"/>
      <c r="BV714" s="422"/>
      <c r="BW714" s="422"/>
      <c r="BX714" s="422"/>
      <c r="BY714" s="422"/>
      <c r="BZ714" s="422"/>
      <c r="CA714" s="422"/>
      <c r="CB714" s="422"/>
      <c r="CC714" s="422"/>
      <c r="CD714" s="422"/>
      <c r="CE714" s="422"/>
      <c r="CF714" s="422"/>
      <c r="CG714" s="547"/>
    </row>
    <row r="715" spans="1:85" ht="16.5" customHeight="1">
      <c r="A715" s="80">
        <v>711</v>
      </c>
      <c r="B715" s="86" t="s">
        <v>2213</v>
      </c>
      <c r="C715" s="88" t="s">
        <v>28</v>
      </c>
      <c r="D715" s="86" t="s">
        <v>2233</v>
      </c>
      <c r="E715" s="86" t="s">
        <v>2153</v>
      </c>
      <c r="F715" s="103" t="s">
        <v>724</v>
      </c>
      <c r="G715" s="104" t="s">
        <v>2214</v>
      </c>
      <c r="H715" s="104"/>
      <c r="I715" s="390" t="s">
        <v>26</v>
      </c>
      <c r="J715" s="390" t="s">
        <v>35</v>
      </c>
      <c r="K715" s="88" t="s">
        <v>5123</v>
      </c>
      <c r="L715" s="522">
        <v>3</v>
      </c>
      <c r="M715" s="367">
        <v>1</v>
      </c>
      <c r="N715" s="367">
        <v>1</v>
      </c>
      <c r="O715" s="564">
        <v>8</v>
      </c>
      <c r="P715" s="523">
        <v>15</v>
      </c>
      <c r="Q715" s="523">
        <v>8</v>
      </c>
      <c r="R715" s="564">
        <v>0</v>
      </c>
      <c r="S715" s="523">
        <v>0</v>
      </c>
      <c r="T715" s="523">
        <v>0</v>
      </c>
      <c r="U715" s="524">
        <v>12</v>
      </c>
      <c r="V715" s="524">
        <v>22</v>
      </c>
      <c r="W715" s="524">
        <v>8</v>
      </c>
      <c r="X715" s="524">
        <v>12</v>
      </c>
      <c r="Y715" s="524">
        <v>22</v>
      </c>
      <c r="Z715" s="524">
        <v>8</v>
      </c>
      <c r="AA715" s="565">
        <v>0</v>
      </c>
      <c r="AB715" s="524">
        <v>0</v>
      </c>
      <c r="AC715" s="524">
        <v>0</v>
      </c>
      <c r="AD715" s="524">
        <v>3</v>
      </c>
      <c r="AE715" s="524">
        <v>8</v>
      </c>
      <c r="AF715" s="524">
        <v>6</v>
      </c>
      <c r="AG715" s="524">
        <v>0</v>
      </c>
      <c r="AH715" s="524">
        <v>0</v>
      </c>
      <c r="AI715" s="524">
        <v>0</v>
      </c>
      <c r="AJ715" s="567">
        <v>1</v>
      </c>
      <c r="AK715" s="395">
        <v>0</v>
      </c>
      <c r="AL715" s="395">
        <v>9</v>
      </c>
      <c r="AM715" s="395">
        <v>9</v>
      </c>
      <c r="AN715" s="395">
        <v>0</v>
      </c>
      <c r="AO715" s="525">
        <v>0</v>
      </c>
      <c r="AP715" s="575">
        <v>0</v>
      </c>
      <c r="AQ715" s="574">
        <v>65</v>
      </c>
      <c r="AR715" s="527">
        <v>65</v>
      </c>
      <c r="AS715" s="571">
        <v>65</v>
      </c>
      <c r="AT715" s="527">
        <v>0</v>
      </c>
      <c r="AU715" s="568">
        <v>14</v>
      </c>
      <c r="AV715" s="395">
        <v>1</v>
      </c>
      <c r="AW715" s="395">
        <v>5</v>
      </c>
      <c r="AX715" s="395">
        <v>62</v>
      </c>
      <c r="AY715" s="395">
        <v>2</v>
      </c>
      <c r="AZ715" s="395">
        <v>0</v>
      </c>
      <c r="BA715" s="422"/>
      <c r="BB715" s="422"/>
      <c r="BC715" s="422"/>
      <c r="BD715" s="422"/>
      <c r="BE715" s="422"/>
      <c r="BF715" s="422"/>
      <c r="BG715" s="422"/>
      <c r="BH715" s="422"/>
      <c r="BI715" s="423">
        <f t="shared" si="25"/>
        <v>65</v>
      </c>
      <c r="BJ715" s="422"/>
      <c r="BK715" s="422"/>
      <c r="BL715" s="422"/>
      <c r="BM715" s="422"/>
      <c r="BN715" s="422"/>
      <c r="BO715" s="528">
        <v>6.24</v>
      </c>
      <c r="BP715" s="423">
        <f t="shared" si="26"/>
        <v>65</v>
      </c>
      <c r="BQ715" s="422"/>
      <c r="BR715" s="422"/>
      <c r="BS715" s="422"/>
      <c r="BT715" s="422"/>
      <c r="BU715" s="422"/>
      <c r="BV715" s="422"/>
      <c r="BW715" s="422"/>
      <c r="BX715" s="422"/>
      <c r="BY715" s="422"/>
      <c r="BZ715" s="422"/>
      <c r="CA715" s="422"/>
      <c r="CB715" s="422"/>
      <c r="CC715" s="422"/>
      <c r="CD715" s="422"/>
      <c r="CE715" s="422"/>
      <c r="CF715" s="422"/>
      <c r="CG715" s="547"/>
    </row>
    <row r="716" spans="1:85" ht="16.5" customHeight="1">
      <c r="A716" s="81">
        <v>712</v>
      </c>
      <c r="B716" s="86" t="s">
        <v>2215</v>
      </c>
      <c r="C716" s="88" t="s">
        <v>28</v>
      </c>
      <c r="D716" s="86" t="s">
        <v>2233</v>
      </c>
      <c r="E716" s="86" t="s">
        <v>2153</v>
      </c>
      <c r="F716" s="103" t="s">
        <v>724</v>
      </c>
      <c r="G716" s="104" t="s">
        <v>2216</v>
      </c>
      <c r="H716" s="104"/>
      <c r="I716" s="390" t="s">
        <v>26</v>
      </c>
      <c r="J716" s="390"/>
      <c r="K716" s="88" t="s">
        <v>5123</v>
      </c>
      <c r="L716" s="522">
        <v>2</v>
      </c>
      <c r="M716" s="367">
        <v>1</v>
      </c>
      <c r="N716" s="367">
        <v>1</v>
      </c>
      <c r="O716" s="564">
        <v>12</v>
      </c>
      <c r="P716" s="523">
        <v>12</v>
      </c>
      <c r="Q716" s="523">
        <v>4</v>
      </c>
      <c r="R716" s="564">
        <v>0</v>
      </c>
      <c r="S716" s="523">
        <v>1</v>
      </c>
      <c r="T716" s="523">
        <v>0</v>
      </c>
      <c r="U716" s="524">
        <v>4</v>
      </c>
      <c r="V716" s="524">
        <v>4</v>
      </c>
      <c r="W716" s="524">
        <v>0</v>
      </c>
      <c r="X716" s="524">
        <v>4</v>
      </c>
      <c r="Y716" s="524">
        <v>4</v>
      </c>
      <c r="Z716" s="524">
        <v>0</v>
      </c>
      <c r="AA716" s="565">
        <v>0</v>
      </c>
      <c r="AB716" s="524">
        <v>0</v>
      </c>
      <c r="AC716" s="524">
        <v>0</v>
      </c>
      <c r="AD716" s="524">
        <v>18</v>
      </c>
      <c r="AE716" s="524">
        <v>20</v>
      </c>
      <c r="AF716" s="524">
        <v>4</v>
      </c>
      <c r="AG716" s="524">
        <v>0</v>
      </c>
      <c r="AH716" s="524">
        <v>0</v>
      </c>
      <c r="AI716" s="524">
        <v>0</v>
      </c>
      <c r="AJ716" s="567">
        <v>1</v>
      </c>
      <c r="AK716" s="395">
        <v>0</v>
      </c>
      <c r="AL716" s="395">
        <v>9</v>
      </c>
      <c r="AM716" s="395">
        <v>9</v>
      </c>
      <c r="AN716" s="395">
        <v>0</v>
      </c>
      <c r="AO716" s="525">
        <v>0</v>
      </c>
      <c r="AP716" s="575">
        <v>0</v>
      </c>
      <c r="AQ716" s="574">
        <v>25</v>
      </c>
      <c r="AR716" s="527">
        <v>25</v>
      </c>
      <c r="AS716" s="571">
        <v>25</v>
      </c>
      <c r="AT716" s="527">
        <v>0</v>
      </c>
      <c r="AU716" s="568">
        <v>8</v>
      </c>
      <c r="AV716" s="395">
        <v>1</v>
      </c>
      <c r="AW716" s="395">
        <v>9</v>
      </c>
      <c r="AX716" s="395">
        <v>25</v>
      </c>
      <c r="AY716" s="395">
        <v>2</v>
      </c>
      <c r="AZ716" s="395">
        <v>0</v>
      </c>
      <c r="BA716" s="422"/>
      <c r="BB716" s="422"/>
      <c r="BC716" s="422"/>
      <c r="BD716" s="422"/>
      <c r="BE716" s="422"/>
      <c r="BF716" s="422"/>
      <c r="BG716" s="422"/>
      <c r="BH716" s="422"/>
      <c r="BI716" s="423">
        <f t="shared" si="25"/>
        <v>25</v>
      </c>
      <c r="BJ716" s="422"/>
      <c r="BK716" s="422"/>
      <c r="BL716" s="422"/>
      <c r="BM716" s="422"/>
      <c r="BN716" s="422"/>
      <c r="BO716" s="528">
        <v>6.09</v>
      </c>
      <c r="BP716" s="423">
        <f t="shared" si="26"/>
        <v>25</v>
      </c>
      <c r="BQ716" s="422"/>
      <c r="BR716" s="422"/>
      <c r="BS716" s="422"/>
      <c r="BT716" s="422"/>
      <c r="BU716" s="422"/>
      <c r="BV716" s="422"/>
      <c r="BW716" s="422"/>
      <c r="BX716" s="422"/>
      <c r="BY716" s="422"/>
      <c r="BZ716" s="422"/>
      <c r="CA716" s="422"/>
      <c r="CB716" s="422"/>
      <c r="CC716" s="422"/>
      <c r="CD716" s="422"/>
      <c r="CE716" s="422"/>
      <c r="CF716" s="422"/>
      <c r="CG716" s="547"/>
    </row>
    <row r="717" spans="1:85" ht="16.5" customHeight="1">
      <c r="A717" s="80">
        <v>713</v>
      </c>
      <c r="B717" s="86" t="s">
        <v>2217</v>
      </c>
      <c r="C717" s="88" t="s">
        <v>28</v>
      </c>
      <c r="D717" s="86" t="s">
        <v>2233</v>
      </c>
      <c r="E717" s="86" t="s">
        <v>2153</v>
      </c>
      <c r="F717" s="105" t="s">
        <v>730</v>
      </c>
      <c r="G717" s="104" t="s">
        <v>2218</v>
      </c>
      <c r="H717" s="104"/>
      <c r="I717" s="390" t="s">
        <v>2353</v>
      </c>
      <c r="J717" s="390"/>
      <c r="K717" s="88" t="s">
        <v>5123</v>
      </c>
      <c r="L717" s="522">
        <v>2</v>
      </c>
      <c r="M717" s="367">
        <v>1</v>
      </c>
      <c r="N717" s="367">
        <v>1</v>
      </c>
      <c r="O717" s="564">
        <v>5</v>
      </c>
      <c r="P717" s="523">
        <v>2</v>
      </c>
      <c r="Q717" s="523">
        <v>3</v>
      </c>
      <c r="R717" s="564">
        <v>1</v>
      </c>
      <c r="S717" s="523">
        <v>1</v>
      </c>
      <c r="T717" s="523">
        <v>0</v>
      </c>
      <c r="U717" s="524">
        <v>0</v>
      </c>
      <c r="V717" s="524">
        <v>0</v>
      </c>
      <c r="W717" s="524">
        <v>0</v>
      </c>
      <c r="X717" s="524">
        <v>0</v>
      </c>
      <c r="Y717" s="524">
        <v>0</v>
      </c>
      <c r="Z717" s="524">
        <v>0</v>
      </c>
      <c r="AA717" s="565">
        <v>0</v>
      </c>
      <c r="AB717" s="524">
        <v>0</v>
      </c>
      <c r="AC717" s="524">
        <v>0</v>
      </c>
      <c r="AD717" s="524">
        <v>13</v>
      </c>
      <c r="AE717" s="524">
        <v>4</v>
      </c>
      <c r="AF717" s="524">
        <v>3</v>
      </c>
      <c r="AG717" s="524">
        <v>0</v>
      </c>
      <c r="AH717" s="524">
        <v>0</v>
      </c>
      <c r="AI717" s="524">
        <v>0</v>
      </c>
      <c r="AJ717" s="567">
        <v>1</v>
      </c>
      <c r="AK717" s="395">
        <v>0</v>
      </c>
      <c r="AL717" s="395">
        <v>2</v>
      </c>
      <c r="AM717" s="395">
        <v>2</v>
      </c>
      <c r="AN717" s="395">
        <v>0</v>
      </c>
      <c r="AO717" s="525">
        <v>0</v>
      </c>
      <c r="AP717" s="575">
        <v>8</v>
      </c>
      <c r="AQ717" s="574">
        <v>3</v>
      </c>
      <c r="AR717" s="527">
        <v>3</v>
      </c>
      <c r="AS717" s="571">
        <v>3</v>
      </c>
      <c r="AT717" s="527">
        <v>8</v>
      </c>
      <c r="AU717" s="568">
        <v>2</v>
      </c>
      <c r="AV717" s="395">
        <v>1</v>
      </c>
      <c r="AW717" s="395">
        <v>3</v>
      </c>
      <c r="AX717" s="395">
        <v>7</v>
      </c>
      <c r="AY717" s="395">
        <v>5</v>
      </c>
      <c r="AZ717" s="395">
        <v>0</v>
      </c>
      <c r="BA717" s="422"/>
      <c r="BB717" s="422"/>
      <c r="BC717" s="422"/>
      <c r="BD717" s="422"/>
      <c r="BE717" s="422"/>
      <c r="BF717" s="422"/>
      <c r="BG717" s="422"/>
      <c r="BH717" s="422"/>
      <c r="BI717" s="423">
        <f t="shared" si="25"/>
        <v>3</v>
      </c>
      <c r="BJ717" s="422"/>
      <c r="BK717" s="422"/>
      <c r="BL717" s="422"/>
      <c r="BM717" s="422"/>
      <c r="BN717" s="422"/>
      <c r="BO717" s="528">
        <v>0.53</v>
      </c>
      <c r="BP717" s="423">
        <f t="shared" si="26"/>
        <v>3</v>
      </c>
      <c r="BQ717" s="422"/>
      <c r="BR717" s="422"/>
      <c r="BS717" s="422"/>
      <c r="BT717" s="422"/>
      <c r="BU717" s="422"/>
      <c r="BV717" s="422"/>
      <c r="BW717" s="422"/>
      <c r="BX717" s="422"/>
      <c r="BY717" s="422"/>
      <c r="BZ717" s="422"/>
      <c r="CA717" s="422"/>
      <c r="CB717" s="422"/>
      <c r="CC717" s="422"/>
      <c r="CD717" s="422"/>
      <c r="CE717" s="422"/>
      <c r="CF717" s="422"/>
      <c r="CG717" s="547"/>
    </row>
    <row r="718" spans="1:85" ht="16.5" customHeight="1">
      <c r="A718" s="80">
        <v>714</v>
      </c>
      <c r="B718" s="86" t="s">
        <v>2219</v>
      </c>
      <c r="C718" s="88" t="s">
        <v>28</v>
      </c>
      <c r="D718" s="86" t="s">
        <v>2233</v>
      </c>
      <c r="E718" s="86" t="s">
        <v>2153</v>
      </c>
      <c r="F718" s="103" t="s">
        <v>724</v>
      </c>
      <c r="G718" s="104" t="s">
        <v>2220</v>
      </c>
      <c r="H718" s="104"/>
      <c r="I718" s="390" t="s">
        <v>26</v>
      </c>
      <c r="J718" s="390"/>
      <c r="K718" s="88" t="s">
        <v>5123</v>
      </c>
      <c r="L718" s="522">
        <v>2</v>
      </c>
      <c r="M718" s="367">
        <v>1</v>
      </c>
      <c r="N718" s="367">
        <v>1</v>
      </c>
      <c r="O718" s="564">
        <v>15</v>
      </c>
      <c r="P718" s="523">
        <v>7</v>
      </c>
      <c r="Q718" s="523">
        <v>6</v>
      </c>
      <c r="R718" s="564">
        <v>0</v>
      </c>
      <c r="S718" s="523">
        <v>0</v>
      </c>
      <c r="T718" s="523">
        <v>0</v>
      </c>
      <c r="U718" s="524">
        <v>26</v>
      </c>
      <c r="V718" s="524">
        <v>8</v>
      </c>
      <c r="W718" s="524">
        <v>4</v>
      </c>
      <c r="X718" s="524">
        <v>26</v>
      </c>
      <c r="Y718" s="524">
        <v>8</v>
      </c>
      <c r="Z718" s="524">
        <v>4</v>
      </c>
      <c r="AA718" s="565">
        <v>1</v>
      </c>
      <c r="AB718" s="524">
        <v>0</v>
      </c>
      <c r="AC718" s="524">
        <v>0</v>
      </c>
      <c r="AD718" s="524">
        <v>5</v>
      </c>
      <c r="AE718" s="524">
        <v>0</v>
      </c>
      <c r="AF718" s="524">
        <v>2</v>
      </c>
      <c r="AG718" s="524">
        <v>0</v>
      </c>
      <c r="AH718" s="524">
        <v>0</v>
      </c>
      <c r="AI718" s="524">
        <v>0</v>
      </c>
      <c r="AJ718" s="567">
        <v>1</v>
      </c>
      <c r="AK718" s="395">
        <v>0</v>
      </c>
      <c r="AL718" s="395">
        <v>9</v>
      </c>
      <c r="AM718" s="395">
        <v>10</v>
      </c>
      <c r="AN718" s="395">
        <v>4</v>
      </c>
      <c r="AO718" s="525">
        <v>0</v>
      </c>
      <c r="AP718" s="575">
        <v>55</v>
      </c>
      <c r="AQ718" s="574">
        <v>44</v>
      </c>
      <c r="AR718" s="527">
        <v>42</v>
      </c>
      <c r="AS718" s="571">
        <v>42</v>
      </c>
      <c r="AT718" s="527">
        <v>57</v>
      </c>
      <c r="AU718" s="568">
        <v>16</v>
      </c>
      <c r="AV718" s="395">
        <v>5</v>
      </c>
      <c r="AW718" s="395">
        <v>12</v>
      </c>
      <c r="AX718" s="395">
        <v>43</v>
      </c>
      <c r="AY718" s="395">
        <v>2</v>
      </c>
      <c r="AZ718" s="395">
        <v>0</v>
      </c>
      <c r="BA718" s="422"/>
      <c r="BB718" s="422"/>
      <c r="BC718" s="422"/>
      <c r="BD718" s="422"/>
      <c r="BE718" s="422"/>
      <c r="BF718" s="422"/>
      <c r="BG718" s="422"/>
      <c r="BH718" s="422"/>
      <c r="BI718" s="423">
        <f t="shared" si="25"/>
        <v>42</v>
      </c>
      <c r="BJ718" s="422"/>
      <c r="BK718" s="422"/>
      <c r="BL718" s="422"/>
      <c r="BM718" s="422"/>
      <c r="BN718" s="422"/>
      <c r="BO718" s="528">
        <v>2.85</v>
      </c>
      <c r="BP718" s="423">
        <f t="shared" si="26"/>
        <v>42</v>
      </c>
      <c r="BQ718" s="422"/>
      <c r="BR718" s="422"/>
      <c r="BS718" s="422"/>
      <c r="BT718" s="422"/>
      <c r="BU718" s="422"/>
      <c r="BV718" s="422"/>
      <c r="BW718" s="422"/>
      <c r="BX718" s="422"/>
      <c r="BY718" s="422"/>
      <c r="BZ718" s="422"/>
      <c r="CA718" s="422"/>
      <c r="CB718" s="422"/>
      <c r="CC718" s="422"/>
      <c r="CD718" s="422"/>
      <c r="CE718" s="422"/>
      <c r="CF718" s="422"/>
      <c r="CG718" s="547"/>
    </row>
    <row r="719" spans="1:85" ht="16.5" customHeight="1">
      <c r="A719" s="81">
        <v>715</v>
      </c>
      <c r="B719" s="86" t="s">
        <v>2241</v>
      </c>
      <c r="C719" s="88" t="s">
        <v>28</v>
      </c>
      <c r="D719" s="86" t="s">
        <v>2233</v>
      </c>
      <c r="E719" s="86" t="s">
        <v>2153</v>
      </c>
      <c r="F719" s="105" t="s">
        <v>730</v>
      </c>
      <c r="G719" s="104" t="s">
        <v>2222</v>
      </c>
      <c r="H719" s="104"/>
      <c r="I719" s="390" t="s">
        <v>26</v>
      </c>
      <c r="J719" s="390" t="s">
        <v>35</v>
      </c>
      <c r="K719" s="88" t="s">
        <v>5123</v>
      </c>
      <c r="L719" s="522">
        <v>3</v>
      </c>
      <c r="M719" s="367">
        <v>1</v>
      </c>
      <c r="N719" s="367">
        <v>1</v>
      </c>
      <c r="O719" s="564">
        <v>17</v>
      </c>
      <c r="P719" s="523">
        <v>9</v>
      </c>
      <c r="Q719" s="523">
        <v>10</v>
      </c>
      <c r="R719" s="564">
        <v>1</v>
      </c>
      <c r="S719" s="523">
        <v>0</v>
      </c>
      <c r="T719" s="523">
        <v>5</v>
      </c>
      <c r="U719" s="524">
        <v>3</v>
      </c>
      <c r="V719" s="524">
        <v>2</v>
      </c>
      <c r="W719" s="524">
        <v>0</v>
      </c>
      <c r="X719" s="524">
        <v>3</v>
      </c>
      <c r="Y719" s="524">
        <v>2</v>
      </c>
      <c r="Z719" s="524">
        <v>0</v>
      </c>
      <c r="AA719" s="565">
        <v>2</v>
      </c>
      <c r="AB719" s="524">
        <v>1</v>
      </c>
      <c r="AC719" s="524">
        <v>0</v>
      </c>
      <c r="AD719" s="524">
        <v>20</v>
      </c>
      <c r="AE719" s="524">
        <v>10</v>
      </c>
      <c r="AF719" s="524">
        <v>18</v>
      </c>
      <c r="AG719" s="524">
        <v>0</v>
      </c>
      <c r="AH719" s="524">
        <v>0</v>
      </c>
      <c r="AI719" s="524">
        <v>0</v>
      </c>
      <c r="AJ719" s="567">
        <v>1</v>
      </c>
      <c r="AK719" s="395">
        <v>0</v>
      </c>
      <c r="AL719" s="395">
        <v>10</v>
      </c>
      <c r="AM719" s="395">
        <v>10</v>
      </c>
      <c r="AN719" s="395">
        <v>0</v>
      </c>
      <c r="AO719" s="525">
        <v>0</v>
      </c>
      <c r="AP719" s="575">
        <v>0</v>
      </c>
      <c r="AQ719" s="574">
        <v>48</v>
      </c>
      <c r="AR719" s="527">
        <v>42</v>
      </c>
      <c r="AS719" s="571">
        <v>42</v>
      </c>
      <c r="AT719" s="527">
        <v>6</v>
      </c>
      <c r="AU719" s="568">
        <v>8</v>
      </c>
      <c r="AV719" s="395">
        <v>1</v>
      </c>
      <c r="AW719" s="395">
        <v>9</v>
      </c>
      <c r="AX719" s="395">
        <v>48</v>
      </c>
      <c r="AY719" s="395">
        <v>2</v>
      </c>
      <c r="AZ719" s="395">
        <v>0</v>
      </c>
      <c r="BA719" s="422"/>
      <c r="BB719" s="422"/>
      <c r="BC719" s="422"/>
      <c r="BD719" s="422"/>
      <c r="BE719" s="422"/>
      <c r="BF719" s="422"/>
      <c r="BG719" s="422"/>
      <c r="BH719" s="422"/>
      <c r="BI719" s="423">
        <f t="shared" si="25"/>
        <v>42</v>
      </c>
      <c r="BJ719" s="422"/>
      <c r="BK719" s="422"/>
      <c r="BL719" s="422"/>
      <c r="BM719" s="422"/>
      <c r="BN719" s="422"/>
      <c r="BO719" s="528">
        <v>5.65</v>
      </c>
      <c r="BP719" s="423">
        <f t="shared" si="26"/>
        <v>42</v>
      </c>
      <c r="BQ719" s="422"/>
      <c r="BR719" s="422"/>
      <c r="BS719" s="422"/>
      <c r="BT719" s="422"/>
      <c r="BU719" s="422"/>
      <c r="BV719" s="422"/>
      <c r="BW719" s="422"/>
      <c r="BX719" s="422"/>
      <c r="BY719" s="422"/>
      <c r="BZ719" s="422"/>
      <c r="CA719" s="422"/>
      <c r="CB719" s="422"/>
      <c r="CC719" s="422"/>
      <c r="CD719" s="422"/>
      <c r="CE719" s="422"/>
      <c r="CF719" s="422"/>
      <c r="CG719" s="547"/>
    </row>
    <row r="720" spans="1:85" ht="16.5" customHeight="1">
      <c r="A720" s="80">
        <v>716</v>
      </c>
      <c r="B720" s="86" t="s">
        <v>2223</v>
      </c>
      <c r="C720" s="88" t="s">
        <v>28</v>
      </c>
      <c r="D720" s="86" t="s">
        <v>2233</v>
      </c>
      <c r="E720" s="86" t="s">
        <v>2153</v>
      </c>
      <c r="F720" s="105" t="s">
        <v>730</v>
      </c>
      <c r="G720" s="104" t="s">
        <v>2224</v>
      </c>
      <c r="H720" s="104"/>
      <c r="I720" s="390" t="s">
        <v>26</v>
      </c>
      <c r="J720" s="390"/>
      <c r="K720" s="88" t="s">
        <v>5123</v>
      </c>
      <c r="L720" s="522">
        <v>2</v>
      </c>
      <c r="M720" s="367">
        <v>1</v>
      </c>
      <c r="N720" s="367">
        <v>1</v>
      </c>
      <c r="O720" s="564">
        <v>8</v>
      </c>
      <c r="P720" s="523">
        <v>3</v>
      </c>
      <c r="Q720" s="523">
        <v>3</v>
      </c>
      <c r="R720" s="564">
        <v>2</v>
      </c>
      <c r="S720" s="523">
        <v>0</v>
      </c>
      <c r="T720" s="523">
        <v>1</v>
      </c>
      <c r="U720" s="524">
        <v>0</v>
      </c>
      <c r="V720" s="524">
        <v>0</v>
      </c>
      <c r="W720" s="524">
        <v>0</v>
      </c>
      <c r="X720" s="524">
        <v>0</v>
      </c>
      <c r="Y720" s="524">
        <v>0</v>
      </c>
      <c r="Z720" s="524">
        <v>0</v>
      </c>
      <c r="AA720" s="565">
        <v>0</v>
      </c>
      <c r="AB720" s="524">
        <v>0</v>
      </c>
      <c r="AC720" s="524">
        <v>0</v>
      </c>
      <c r="AD720" s="524">
        <v>19</v>
      </c>
      <c r="AE720" s="524">
        <v>6</v>
      </c>
      <c r="AF720" s="524">
        <v>5</v>
      </c>
      <c r="AG720" s="524">
        <v>0</v>
      </c>
      <c r="AH720" s="524">
        <v>0</v>
      </c>
      <c r="AI720" s="524">
        <v>0</v>
      </c>
      <c r="AJ720" s="567">
        <v>1</v>
      </c>
      <c r="AK720" s="395">
        <v>0</v>
      </c>
      <c r="AL720" s="395">
        <v>6</v>
      </c>
      <c r="AM720" s="395">
        <v>6</v>
      </c>
      <c r="AN720" s="395">
        <v>0</v>
      </c>
      <c r="AO720" s="525">
        <v>0</v>
      </c>
      <c r="AP720" s="575">
        <v>1</v>
      </c>
      <c r="AQ720" s="574">
        <v>19</v>
      </c>
      <c r="AR720" s="527">
        <v>17</v>
      </c>
      <c r="AS720" s="571">
        <v>17</v>
      </c>
      <c r="AT720" s="527">
        <v>3</v>
      </c>
      <c r="AU720" s="568">
        <v>7</v>
      </c>
      <c r="AV720" s="395">
        <v>1</v>
      </c>
      <c r="AW720" s="395">
        <v>7</v>
      </c>
      <c r="AX720" s="395">
        <v>17</v>
      </c>
      <c r="AY720" s="395">
        <v>5</v>
      </c>
      <c r="AZ720" s="395">
        <v>0</v>
      </c>
      <c r="BA720" s="422"/>
      <c r="BB720" s="422"/>
      <c r="BC720" s="422"/>
      <c r="BD720" s="422"/>
      <c r="BE720" s="422"/>
      <c r="BF720" s="422"/>
      <c r="BG720" s="422"/>
      <c r="BH720" s="422"/>
      <c r="BI720" s="423">
        <f t="shared" si="25"/>
        <v>17</v>
      </c>
      <c r="BJ720" s="422"/>
      <c r="BK720" s="422"/>
      <c r="BL720" s="422"/>
      <c r="BM720" s="422"/>
      <c r="BN720" s="422"/>
      <c r="BO720" s="528">
        <v>3.82</v>
      </c>
      <c r="BP720" s="423">
        <f t="shared" si="26"/>
        <v>17</v>
      </c>
      <c r="BQ720" s="422"/>
      <c r="BR720" s="422"/>
      <c r="BS720" s="422"/>
      <c r="BT720" s="422"/>
      <c r="BU720" s="422"/>
      <c r="BV720" s="422"/>
      <c r="BW720" s="422"/>
      <c r="BX720" s="422"/>
      <c r="BY720" s="422"/>
      <c r="BZ720" s="422"/>
      <c r="CA720" s="422"/>
      <c r="CB720" s="422"/>
      <c r="CC720" s="422"/>
      <c r="CD720" s="422"/>
      <c r="CE720" s="422"/>
      <c r="CF720" s="422"/>
      <c r="CG720" s="547"/>
    </row>
    <row r="721" spans="1:85" ht="16.5" customHeight="1">
      <c r="A721" s="80">
        <v>717</v>
      </c>
      <c r="B721" s="86" t="s">
        <v>2225</v>
      </c>
      <c r="C721" s="88" t="s">
        <v>28</v>
      </c>
      <c r="D721" s="86" t="s">
        <v>2233</v>
      </c>
      <c r="E721" s="86" t="s">
        <v>2153</v>
      </c>
      <c r="F721" s="106" t="s">
        <v>727</v>
      </c>
      <c r="G721" s="104" t="s">
        <v>2226</v>
      </c>
      <c r="H721" s="104"/>
      <c r="I721" s="390" t="s">
        <v>2353</v>
      </c>
      <c r="J721" s="390" t="s">
        <v>35</v>
      </c>
      <c r="K721" s="88" t="s">
        <v>5123</v>
      </c>
      <c r="L721" s="522">
        <v>3</v>
      </c>
      <c r="M721" s="367">
        <v>1</v>
      </c>
      <c r="N721" s="367">
        <v>1</v>
      </c>
      <c r="O721" s="564">
        <v>15</v>
      </c>
      <c r="P721" s="523">
        <v>6</v>
      </c>
      <c r="Q721" s="523">
        <v>13</v>
      </c>
      <c r="R721" s="564">
        <v>0</v>
      </c>
      <c r="S721" s="523">
        <v>0</v>
      </c>
      <c r="T721" s="523">
        <v>0</v>
      </c>
      <c r="U721" s="524">
        <v>2</v>
      </c>
      <c r="V721" s="524">
        <v>2</v>
      </c>
      <c r="W721" s="524">
        <v>0</v>
      </c>
      <c r="X721" s="524">
        <v>2</v>
      </c>
      <c r="Y721" s="524">
        <v>2</v>
      </c>
      <c r="Z721" s="524">
        <v>0</v>
      </c>
      <c r="AA721" s="565">
        <v>22</v>
      </c>
      <c r="AB721" s="524">
        <v>8</v>
      </c>
      <c r="AC721" s="524">
        <v>5</v>
      </c>
      <c r="AD721" s="524">
        <v>1</v>
      </c>
      <c r="AE721" s="524">
        <v>0</v>
      </c>
      <c r="AF721" s="524">
        <v>11</v>
      </c>
      <c r="AG721" s="524">
        <v>0</v>
      </c>
      <c r="AH721" s="524">
        <v>0</v>
      </c>
      <c r="AI721" s="524">
        <v>0</v>
      </c>
      <c r="AJ721" s="567">
        <v>1</v>
      </c>
      <c r="AK721" s="395">
        <v>0</v>
      </c>
      <c r="AL721" s="395">
        <v>9</v>
      </c>
      <c r="AM721" s="395">
        <v>9</v>
      </c>
      <c r="AN721" s="395">
        <v>0</v>
      </c>
      <c r="AO721" s="525">
        <v>0</v>
      </c>
      <c r="AP721" s="575">
        <v>0</v>
      </c>
      <c r="AQ721" s="574">
        <v>39</v>
      </c>
      <c r="AR721" s="527">
        <v>35</v>
      </c>
      <c r="AS721" s="571">
        <v>35</v>
      </c>
      <c r="AT721" s="527">
        <v>5</v>
      </c>
      <c r="AU721" s="568">
        <v>7</v>
      </c>
      <c r="AV721" s="395">
        <v>2</v>
      </c>
      <c r="AW721" s="395">
        <v>9</v>
      </c>
      <c r="AX721" s="395">
        <v>39</v>
      </c>
      <c r="AY721" s="395">
        <v>5</v>
      </c>
      <c r="AZ721" s="395">
        <v>0</v>
      </c>
      <c r="BA721" s="422"/>
      <c r="BB721" s="422"/>
      <c r="BC721" s="422"/>
      <c r="BD721" s="422"/>
      <c r="BE721" s="422"/>
      <c r="BF721" s="422"/>
      <c r="BG721" s="422"/>
      <c r="BH721" s="422"/>
      <c r="BI721" s="423">
        <f t="shared" si="25"/>
        <v>35</v>
      </c>
      <c r="BJ721" s="422"/>
      <c r="BK721" s="422"/>
      <c r="BL721" s="422"/>
      <c r="BM721" s="422"/>
      <c r="BN721" s="422"/>
      <c r="BO721" s="528">
        <v>5.46</v>
      </c>
      <c r="BP721" s="423">
        <f t="shared" si="26"/>
        <v>35</v>
      </c>
      <c r="BQ721" s="422"/>
      <c r="BR721" s="422"/>
      <c r="BS721" s="422"/>
      <c r="BT721" s="422"/>
      <c r="BU721" s="422"/>
      <c r="BV721" s="422"/>
      <c r="BW721" s="422"/>
      <c r="BX721" s="422"/>
      <c r="BY721" s="422"/>
      <c r="BZ721" s="422"/>
      <c r="CA721" s="422"/>
      <c r="CB721" s="422"/>
      <c r="CC721" s="422"/>
      <c r="CD721" s="422"/>
      <c r="CE721" s="422"/>
      <c r="CF721" s="422"/>
      <c r="CG721" s="547"/>
    </row>
    <row r="722" spans="1:85" ht="16.5" customHeight="1">
      <c r="A722" s="81">
        <v>718</v>
      </c>
      <c r="B722" s="86" t="s">
        <v>2227</v>
      </c>
      <c r="C722" s="88" t="s">
        <v>28</v>
      </c>
      <c r="D722" s="86" t="s">
        <v>2233</v>
      </c>
      <c r="E722" s="86" t="s">
        <v>2153</v>
      </c>
      <c r="F722" s="103" t="s">
        <v>724</v>
      </c>
      <c r="G722" s="104" t="s">
        <v>2228</v>
      </c>
      <c r="H722" s="104"/>
      <c r="I722" s="390" t="s">
        <v>26</v>
      </c>
      <c r="J722" s="390"/>
      <c r="K722" s="88" t="s">
        <v>5123</v>
      </c>
      <c r="L722" s="522">
        <v>2</v>
      </c>
      <c r="M722" s="367">
        <v>1</v>
      </c>
      <c r="N722" s="367">
        <v>1</v>
      </c>
      <c r="O722" s="564">
        <v>13</v>
      </c>
      <c r="P722" s="523">
        <v>6</v>
      </c>
      <c r="Q722" s="523">
        <v>4</v>
      </c>
      <c r="R722" s="564">
        <v>2</v>
      </c>
      <c r="S722" s="523">
        <v>1</v>
      </c>
      <c r="T722" s="523">
        <v>0</v>
      </c>
      <c r="U722" s="524">
        <v>0</v>
      </c>
      <c r="V722" s="524">
        <v>2</v>
      </c>
      <c r="W722" s="524">
        <v>0</v>
      </c>
      <c r="X722" s="524">
        <v>0</v>
      </c>
      <c r="Y722" s="524">
        <v>2</v>
      </c>
      <c r="Z722" s="524">
        <v>0</v>
      </c>
      <c r="AA722" s="565">
        <v>1</v>
      </c>
      <c r="AB722" s="524">
        <v>0</v>
      </c>
      <c r="AC722" s="524">
        <v>0</v>
      </c>
      <c r="AD722" s="524">
        <v>29</v>
      </c>
      <c r="AE722" s="524">
        <v>7</v>
      </c>
      <c r="AF722" s="524">
        <v>1</v>
      </c>
      <c r="AG722" s="524">
        <v>0</v>
      </c>
      <c r="AH722" s="524">
        <v>0</v>
      </c>
      <c r="AI722" s="524">
        <v>0</v>
      </c>
      <c r="AJ722" s="567">
        <v>1</v>
      </c>
      <c r="AK722" s="395">
        <v>0</v>
      </c>
      <c r="AL722" s="395">
        <v>6</v>
      </c>
      <c r="AM722" s="395">
        <v>5</v>
      </c>
      <c r="AN722" s="395">
        <v>3</v>
      </c>
      <c r="AO722" s="525">
        <v>0</v>
      </c>
      <c r="AP722" s="575">
        <v>0</v>
      </c>
      <c r="AQ722" s="574">
        <v>39</v>
      </c>
      <c r="AR722" s="527">
        <v>36</v>
      </c>
      <c r="AS722" s="571">
        <v>36</v>
      </c>
      <c r="AT722" s="527">
        <v>3</v>
      </c>
      <c r="AU722" s="568">
        <v>11</v>
      </c>
      <c r="AV722" s="395">
        <v>1</v>
      </c>
      <c r="AW722" s="395">
        <v>6</v>
      </c>
      <c r="AX722" s="395">
        <v>35</v>
      </c>
      <c r="AY722" s="395">
        <v>3</v>
      </c>
      <c r="AZ722" s="395">
        <v>0</v>
      </c>
      <c r="BA722" s="422"/>
      <c r="BB722" s="422"/>
      <c r="BC722" s="422"/>
      <c r="BD722" s="422"/>
      <c r="BE722" s="422"/>
      <c r="BF722" s="422"/>
      <c r="BG722" s="422"/>
      <c r="BH722" s="422"/>
      <c r="BI722" s="423">
        <f t="shared" si="25"/>
        <v>36</v>
      </c>
      <c r="BJ722" s="422"/>
      <c r="BK722" s="422"/>
      <c r="BL722" s="422"/>
      <c r="BM722" s="422"/>
      <c r="BN722" s="422"/>
      <c r="BO722" s="528">
        <v>5.68</v>
      </c>
      <c r="BP722" s="423">
        <f t="shared" si="26"/>
        <v>36</v>
      </c>
      <c r="BQ722" s="422"/>
      <c r="BR722" s="422"/>
      <c r="BS722" s="422"/>
      <c r="BT722" s="422"/>
      <c r="BU722" s="422"/>
      <c r="BV722" s="422"/>
      <c r="BW722" s="422"/>
      <c r="BX722" s="422"/>
      <c r="BY722" s="422"/>
      <c r="BZ722" s="422"/>
      <c r="CA722" s="422"/>
      <c r="CB722" s="422"/>
      <c r="CC722" s="422"/>
      <c r="CD722" s="422"/>
      <c r="CE722" s="422"/>
      <c r="CF722" s="422"/>
      <c r="CG722" s="547"/>
    </row>
    <row r="723" spans="1:85" ht="16.5" customHeight="1">
      <c r="A723" s="80">
        <v>719</v>
      </c>
      <c r="B723" s="86" t="s">
        <v>2229</v>
      </c>
      <c r="C723" s="88" t="s">
        <v>28</v>
      </c>
      <c r="D723" s="86" t="s">
        <v>2233</v>
      </c>
      <c r="E723" s="86" t="s">
        <v>2153</v>
      </c>
      <c r="F723" s="105" t="s">
        <v>730</v>
      </c>
      <c r="G723" s="104" t="s">
        <v>2242</v>
      </c>
      <c r="H723" s="104"/>
      <c r="I723" s="390" t="s">
        <v>2353</v>
      </c>
      <c r="J723" s="390"/>
      <c r="K723" s="88" t="s">
        <v>5123</v>
      </c>
      <c r="L723" s="522">
        <v>2</v>
      </c>
      <c r="M723" s="367">
        <v>1</v>
      </c>
      <c r="N723" s="367">
        <v>1</v>
      </c>
      <c r="O723" s="564">
        <v>1</v>
      </c>
      <c r="P723" s="523">
        <v>1</v>
      </c>
      <c r="Q723" s="523">
        <v>2</v>
      </c>
      <c r="R723" s="564">
        <v>0</v>
      </c>
      <c r="S723" s="523">
        <v>0</v>
      </c>
      <c r="T723" s="523">
        <v>0</v>
      </c>
      <c r="U723" s="524">
        <v>0</v>
      </c>
      <c r="V723" s="524">
        <v>0</v>
      </c>
      <c r="W723" s="524">
        <v>0</v>
      </c>
      <c r="X723" s="524">
        <v>0</v>
      </c>
      <c r="Y723" s="524">
        <v>0</v>
      </c>
      <c r="Z723" s="524">
        <v>0</v>
      </c>
      <c r="AA723" s="565">
        <v>2</v>
      </c>
      <c r="AB723" s="524">
        <v>1</v>
      </c>
      <c r="AC723" s="524">
        <v>0</v>
      </c>
      <c r="AD723" s="524">
        <v>0</v>
      </c>
      <c r="AE723" s="524">
        <v>0</v>
      </c>
      <c r="AF723" s="524">
        <v>0</v>
      </c>
      <c r="AG723" s="524">
        <v>0</v>
      </c>
      <c r="AH723" s="524">
        <v>0</v>
      </c>
      <c r="AI723" s="524">
        <v>0</v>
      </c>
      <c r="AJ723" s="567">
        <v>1</v>
      </c>
      <c r="AK723" s="395">
        <v>0</v>
      </c>
      <c r="AL723" s="395">
        <v>5</v>
      </c>
      <c r="AM723" s="395">
        <v>5</v>
      </c>
      <c r="AN723" s="395">
        <v>0</v>
      </c>
      <c r="AO723" s="525">
        <v>0</v>
      </c>
      <c r="AP723" s="575">
        <v>0</v>
      </c>
      <c r="AQ723" s="574">
        <v>30</v>
      </c>
      <c r="AR723" s="527">
        <v>23</v>
      </c>
      <c r="AS723" s="571">
        <v>31</v>
      </c>
      <c r="AT723" s="527">
        <v>0</v>
      </c>
      <c r="AU723" s="568">
        <v>9</v>
      </c>
      <c r="AV723" s="395">
        <v>1</v>
      </c>
      <c r="AW723" s="395">
        <v>5</v>
      </c>
      <c r="AX723" s="395">
        <v>27</v>
      </c>
      <c r="AY723" s="395">
        <v>2</v>
      </c>
      <c r="AZ723" s="395">
        <v>0</v>
      </c>
      <c r="BA723" s="422"/>
      <c r="BB723" s="422"/>
      <c r="BC723" s="422"/>
      <c r="BD723" s="422"/>
      <c r="BE723" s="422"/>
      <c r="BF723" s="422"/>
      <c r="BG723" s="422"/>
      <c r="BH723" s="422"/>
      <c r="BI723" s="423">
        <f t="shared" si="25"/>
        <v>31</v>
      </c>
      <c r="BJ723" s="422"/>
      <c r="BK723" s="422"/>
      <c r="BL723" s="422"/>
      <c r="BM723" s="422"/>
      <c r="BN723" s="422"/>
      <c r="BO723" s="528">
        <v>6.9</v>
      </c>
      <c r="BP723" s="423">
        <f t="shared" si="26"/>
        <v>31</v>
      </c>
      <c r="BQ723" s="422"/>
      <c r="BR723" s="422"/>
      <c r="BS723" s="422"/>
      <c r="BT723" s="422"/>
      <c r="BU723" s="422"/>
      <c r="BV723" s="422"/>
      <c r="BW723" s="422"/>
      <c r="BX723" s="422"/>
      <c r="BY723" s="422"/>
      <c r="BZ723" s="422"/>
      <c r="CA723" s="422"/>
      <c r="CB723" s="422"/>
      <c r="CC723" s="422"/>
      <c r="CD723" s="422"/>
      <c r="CE723" s="422"/>
      <c r="CF723" s="422"/>
      <c r="CG723" s="547"/>
    </row>
    <row r="724" spans="1:85" ht="16.5" customHeight="1">
      <c r="B724" s="111"/>
      <c r="F724" s="112"/>
    </row>
    <row r="725" spans="1:85" ht="16.5" customHeight="1">
      <c r="B725" s="111"/>
      <c r="F725" s="112"/>
      <c r="G725" s="90" t="s">
        <v>1807</v>
      </c>
      <c r="P725" s="44">
        <v>52</v>
      </c>
    </row>
    <row r="726" spans="1:85" ht="16.5" customHeight="1">
      <c r="B726" s="111"/>
      <c r="F726" s="112"/>
    </row>
    <row r="727" spans="1:85" ht="16.5" customHeight="1">
      <c r="B727" s="111"/>
      <c r="F727" s="112"/>
    </row>
    <row r="728" spans="1:85" ht="16.5" customHeight="1">
      <c r="B728" s="111"/>
      <c r="F728" s="112"/>
    </row>
    <row r="729" spans="1:85" ht="16.5" customHeight="1">
      <c r="B729" s="111"/>
      <c r="F729" s="112"/>
    </row>
    <row r="730" spans="1:85" ht="16.5" customHeight="1">
      <c r="B730" s="111"/>
      <c r="F730" s="112"/>
    </row>
    <row r="731" spans="1:85" ht="16.5" customHeight="1">
      <c r="B731" s="111"/>
      <c r="F731" s="112"/>
    </row>
    <row r="732" spans="1:85" ht="16.5" customHeight="1">
      <c r="B732" s="111"/>
      <c r="F732" s="112"/>
    </row>
    <row r="733" spans="1:85" ht="16.5" customHeight="1">
      <c r="B733" s="111"/>
      <c r="F733" s="112"/>
    </row>
    <row r="734" spans="1:85" ht="16.5" customHeight="1">
      <c r="B734" s="111"/>
      <c r="F734" s="112"/>
    </row>
    <row r="735" spans="1:85" ht="16.5" customHeight="1">
      <c r="B735" s="111"/>
      <c r="F735" s="112"/>
    </row>
    <row r="736" spans="1:85" ht="16.5" customHeight="1">
      <c r="B736" s="111"/>
      <c r="F736" s="112"/>
    </row>
    <row r="737" spans="2:6" ht="16.5" customHeight="1">
      <c r="B737" s="111"/>
      <c r="F737" s="112"/>
    </row>
    <row r="738" spans="2:6" ht="16.5" customHeight="1">
      <c r="B738" s="111"/>
      <c r="F738" s="112"/>
    </row>
    <row r="739" spans="2:6" ht="16.5" customHeight="1">
      <c r="B739" s="111"/>
      <c r="F739" s="112"/>
    </row>
    <row r="740" spans="2:6" ht="16.5" customHeight="1">
      <c r="B740" s="111"/>
      <c r="F740" s="112"/>
    </row>
    <row r="741" spans="2:6" ht="16.5" customHeight="1">
      <c r="B741" s="111"/>
      <c r="F741" s="112"/>
    </row>
    <row r="742" spans="2:6" ht="16.5" customHeight="1">
      <c r="B742" s="111"/>
      <c r="F742" s="112"/>
    </row>
    <row r="743" spans="2:6" ht="16.5" customHeight="1">
      <c r="B743" s="111"/>
      <c r="F743" s="112"/>
    </row>
    <row r="744" spans="2:6" ht="16.5" customHeight="1">
      <c r="B744" s="111"/>
      <c r="F744" s="112"/>
    </row>
    <row r="745" spans="2:6" ht="16.5" customHeight="1">
      <c r="B745" s="111"/>
      <c r="F745" s="112"/>
    </row>
    <row r="746" spans="2:6" ht="16.5" customHeight="1">
      <c r="B746" s="111"/>
      <c r="F746" s="112"/>
    </row>
    <row r="747" spans="2:6" ht="16.5" customHeight="1">
      <c r="B747" s="111"/>
      <c r="F747" s="112"/>
    </row>
    <row r="748" spans="2:6" ht="16.5" customHeight="1">
      <c r="B748" s="111"/>
      <c r="F748" s="112"/>
    </row>
    <row r="749" spans="2:6" ht="16.5" customHeight="1">
      <c r="B749" s="111"/>
      <c r="F749" s="112"/>
    </row>
    <row r="750" spans="2:6" ht="16.5" customHeight="1">
      <c r="B750" s="111"/>
      <c r="F750" s="112"/>
    </row>
    <row r="751" spans="2:6" ht="16.5" customHeight="1">
      <c r="B751" s="111"/>
      <c r="F751" s="112"/>
    </row>
    <row r="752" spans="2:6" ht="16.5" customHeight="1">
      <c r="B752" s="111"/>
      <c r="F752" s="112"/>
    </row>
    <row r="753" spans="2:6" ht="16.5" customHeight="1">
      <c r="B753" s="111"/>
      <c r="F753" s="112"/>
    </row>
    <row r="754" spans="2:6" ht="16.5" customHeight="1">
      <c r="B754" s="111"/>
      <c r="F754" s="112"/>
    </row>
    <row r="755" spans="2:6" ht="16.5" customHeight="1">
      <c r="B755" s="111"/>
      <c r="F755" s="112"/>
    </row>
    <row r="756" spans="2:6" ht="16.5" customHeight="1">
      <c r="B756" s="111"/>
      <c r="F756" s="112"/>
    </row>
    <row r="757" spans="2:6" ht="16.5" customHeight="1">
      <c r="B757" s="111"/>
      <c r="F757" s="112"/>
    </row>
    <row r="758" spans="2:6" ht="16.5" customHeight="1">
      <c r="B758" s="111"/>
      <c r="F758" s="112"/>
    </row>
    <row r="759" spans="2:6" ht="16.5" customHeight="1">
      <c r="B759" s="111"/>
      <c r="F759" s="112"/>
    </row>
    <row r="760" spans="2:6" ht="16.5" customHeight="1">
      <c r="B760" s="111"/>
      <c r="F760" s="112"/>
    </row>
    <row r="761" spans="2:6" ht="16.5" customHeight="1">
      <c r="B761" s="111"/>
      <c r="F761" s="112"/>
    </row>
    <row r="762" spans="2:6" ht="16.5" customHeight="1">
      <c r="B762" s="111"/>
      <c r="F762" s="112"/>
    </row>
    <row r="763" spans="2:6" ht="16.5" customHeight="1">
      <c r="B763" s="111"/>
      <c r="F763" s="112"/>
    </row>
    <row r="764" spans="2:6" ht="16.5" customHeight="1">
      <c r="B764" s="111"/>
      <c r="F764" s="112"/>
    </row>
    <row r="765" spans="2:6" ht="16.5" customHeight="1">
      <c r="B765" s="111"/>
      <c r="F765" s="112"/>
    </row>
    <row r="766" spans="2:6" ht="16.5" customHeight="1">
      <c r="B766" s="111"/>
      <c r="F766" s="112"/>
    </row>
    <row r="767" spans="2:6" ht="16.5" customHeight="1">
      <c r="B767" s="111"/>
      <c r="F767" s="112"/>
    </row>
    <row r="768" spans="2:6" ht="16.5" customHeight="1">
      <c r="B768" s="111"/>
      <c r="F768" s="112"/>
    </row>
    <row r="769" spans="2:6" ht="16.5" customHeight="1">
      <c r="B769" s="111"/>
      <c r="F769" s="112"/>
    </row>
    <row r="770" spans="2:6" ht="16.5" customHeight="1">
      <c r="B770" s="111"/>
      <c r="F770" s="112"/>
    </row>
    <row r="771" spans="2:6" ht="16.5" customHeight="1">
      <c r="B771" s="111"/>
      <c r="F771" s="112"/>
    </row>
    <row r="772" spans="2:6" ht="16.5" customHeight="1">
      <c r="B772" s="111"/>
      <c r="F772" s="112"/>
    </row>
    <row r="773" spans="2:6" ht="16.5" customHeight="1">
      <c r="B773" s="111"/>
      <c r="F773" s="112"/>
    </row>
    <row r="774" spans="2:6" ht="16.5" customHeight="1">
      <c r="B774" s="111"/>
      <c r="F774" s="112"/>
    </row>
    <row r="775" spans="2:6" ht="16.5" customHeight="1">
      <c r="B775" s="111"/>
      <c r="F775" s="112"/>
    </row>
    <row r="776" spans="2:6" ht="16.5" customHeight="1">
      <c r="B776" s="111"/>
      <c r="F776" s="112"/>
    </row>
    <row r="777" spans="2:6" ht="16.5" customHeight="1">
      <c r="B777" s="111"/>
      <c r="F777" s="112"/>
    </row>
    <row r="778" spans="2:6" ht="16.5" customHeight="1">
      <c r="B778" s="111"/>
      <c r="F778" s="112"/>
    </row>
    <row r="779" spans="2:6" ht="16.5" customHeight="1">
      <c r="B779" s="111"/>
      <c r="F779" s="112"/>
    </row>
    <row r="780" spans="2:6" ht="16.5" customHeight="1">
      <c r="B780" s="111"/>
      <c r="F780" s="112"/>
    </row>
    <row r="781" spans="2:6" ht="16.5" customHeight="1">
      <c r="B781" s="111"/>
      <c r="F781" s="112"/>
    </row>
    <row r="782" spans="2:6" ht="16.5" customHeight="1">
      <c r="B782" s="111"/>
      <c r="F782" s="112"/>
    </row>
    <row r="783" spans="2:6" ht="16.5" customHeight="1">
      <c r="B783" s="111"/>
      <c r="F783" s="112"/>
    </row>
    <row r="784" spans="2:6" ht="16.5" customHeight="1">
      <c r="B784" s="111"/>
      <c r="F784" s="112"/>
    </row>
    <row r="785" spans="2:6" ht="16.5" customHeight="1">
      <c r="B785" s="111"/>
      <c r="F785" s="112"/>
    </row>
    <row r="786" spans="2:6" ht="16.5" customHeight="1">
      <c r="B786" s="111"/>
      <c r="F786" s="112"/>
    </row>
    <row r="787" spans="2:6" ht="16.5" customHeight="1">
      <c r="B787" s="111"/>
      <c r="F787" s="112"/>
    </row>
    <row r="788" spans="2:6" ht="16.5" customHeight="1">
      <c r="B788" s="111"/>
      <c r="F788" s="112"/>
    </row>
    <row r="789" spans="2:6" ht="16.5" customHeight="1">
      <c r="B789" s="111"/>
      <c r="F789" s="112"/>
    </row>
    <row r="790" spans="2:6" ht="16.5" customHeight="1">
      <c r="B790" s="111"/>
      <c r="F790" s="112"/>
    </row>
    <row r="791" spans="2:6" ht="16.5" customHeight="1">
      <c r="B791" s="111"/>
      <c r="F791" s="112"/>
    </row>
    <row r="792" spans="2:6" ht="16.5" customHeight="1">
      <c r="B792" s="111"/>
      <c r="F792" s="112"/>
    </row>
    <row r="793" spans="2:6" ht="16.5" customHeight="1">
      <c r="B793" s="111"/>
      <c r="F793" s="112"/>
    </row>
    <row r="794" spans="2:6" ht="16.5" customHeight="1">
      <c r="B794" s="111"/>
      <c r="F794" s="112"/>
    </row>
    <row r="795" spans="2:6" ht="16.5" customHeight="1">
      <c r="B795" s="111"/>
      <c r="F795" s="112"/>
    </row>
    <row r="796" spans="2:6" ht="16.5" customHeight="1">
      <c r="B796" s="111"/>
      <c r="F796" s="112"/>
    </row>
    <row r="797" spans="2:6" ht="16.5" customHeight="1">
      <c r="B797" s="111"/>
      <c r="F797" s="112"/>
    </row>
    <row r="798" spans="2:6" ht="16.5" customHeight="1">
      <c r="B798" s="111"/>
      <c r="F798" s="112"/>
    </row>
    <row r="799" spans="2:6" ht="16.5" customHeight="1">
      <c r="B799" s="111"/>
      <c r="F799" s="112"/>
    </row>
    <row r="800" spans="2:6" ht="16.5" customHeight="1">
      <c r="B800" s="111"/>
      <c r="F800" s="112"/>
    </row>
    <row r="801" spans="2:6" ht="16.5" customHeight="1">
      <c r="B801" s="111"/>
      <c r="F801" s="112"/>
    </row>
    <row r="802" spans="2:6" ht="16.5" customHeight="1">
      <c r="B802" s="111"/>
      <c r="F802" s="112"/>
    </row>
    <row r="803" spans="2:6" ht="16.5" customHeight="1">
      <c r="B803" s="111"/>
      <c r="F803" s="112"/>
    </row>
    <row r="804" spans="2:6" ht="16.5" customHeight="1">
      <c r="B804" s="111"/>
      <c r="F804" s="112"/>
    </row>
    <row r="805" spans="2:6" ht="16.5" customHeight="1">
      <c r="B805" s="111"/>
      <c r="F805" s="112"/>
    </row>
    <row r="806" spans="2:6" ht="16.5" customHeight="1">
      <c r="B806" s="111"/>
      <c r="F806" s="112"/>
    </row>
    <row r="807" spans="2:6" ht="16.5" customHeight="1">
      <c r="B807" s="111"/>
      <c r="F807" s="112"/>
    </row>
    <row r="808" spans="2:6" ht="16.5" customHeight="1">
      <c r="B808" s="111"/>
      <c r="F808" s="112"/>
    </row>
    <row r="809" spans="2:6" ht="16.5" customHeight="1">
      <c r="B809" s="111"/>
      <c r="F809" s="112"/>
    </row>
    <row r="810" spans="2:6" ht="16.5" customHeight="1">
      <c r="B810" s="111"/>
      <c r="F810" s="112"/>
    </row>
    <row r="811" spans="2:6" ht="16.5" customHeight="1">
      <c r="B811" s="111"/>
      <c r="F811" s="112"/>
    </row>
    <row r="812" spans="2:6" ht="16.5" customHeight="1">
      <c r="B812" s="111"/>
      <c r="F812" s="112"/>
    </row>
    <row r="813" spans="2:6" ht="16.5" customHeight="1">
      <c r="B813" s="111"/>
      <c r="F813" s="112"/>
    </row>
    <row r="814" spans="2:6" ht="16.5" customHeight="1">
      <c r="B814" s="111"/>
      <c r="F814" s="112"/>
    </row>
    <row r="815" spans="2:6" ht="16.5" customHeight="1">
      <c r="B815" s="111"/>
      <c r="F815" s="112"/>
    </row>
    <row r="816" spans="2:6" ht="16.5" customHeight="1">
      <c r="B816" s="111"/>
      <c r="F816" s="112"/>
    </row>
    <row r="817" spans="2:6" ht="16.5" customHeight="1">
      <c r="B817" s="111"/>
      <c r="F817" s="112"/>
    </row>
    <row r="818" spans="2:6" ht="16.5" customHeight="1">
      <c r="B818" s="111"/>
      <c r="F818" s="112"/>
    </row>
    <row r="819" spans="2:6" ht="16.5" customHeight="1">
      <c r="B819" s="111"/>
      <c r="F819" s="112"/>
    </row>
    <row r="820" spans="2:6" ht="16.5" customHeight="1">
      <c r="B820" s="111"/>
      <c r="F820" s="112"/>
    </row>
    <row r="821" spans="2:6" ht="16.5" customHeight="1">
      <c r="B821" s="111"/>
      <c r="F821" s="112"/>
    </row>
    <row r="822" spans="2:6" ht="16.5" customHeight="1">
      <c r="B822" s="111"/>
      <c r="F822" s="112"/>
    </row>
    <row r="823" spans="2:6" ht="16.5" customHeight="1">
      <c r="B823" s="111"/>
      <c r="F823" s="112"/>
    </row>
    <row r="824" spans="2:6" ht="16.5" customHeight="1">
      <c r="B824" s="111"/>
      <c r="F824" s="112"/>
    </row>
    <row r="825" spans="2:6" ht="16.5" customHeight="1">
      <c r="B825" s="111"/>
      <c r="F825" s="112"/>
    </row>
    <row r="826" spans="2:6" ht="16.5" customHeight="1">
      <c r="B826" s="111"/>
      <c r="F826" s="112"/>
    </row>
    <row r="827" spans="2:6" ht="16.5" customHeight="1">
      <c r="B827" s="111"/>
      <c r="F827" s="112"/>
    </row>
    <row r="828" spans="2:6" ht="16.5" customHeight="1">
      <c r="B828" s="111"/>
      <c r="F828" s="112"/>
    </row>
    <row r="829" spans="2:6" ht="16.5" customHeight="1">
      <c r="B829" s="111"/>
      <c r="F829" s="112"/>
    </row>
    <row r="830" spans="2:6" ht="16.5" customHeight="1">
      <c r="B830" s="111"/>
      <c r="F830" s="112"/>
    </row>
    <row r="831" spans="2:6" ht="16.5" customHeight="1">
      <c r="B831" s="111"/>
      <c r="F831" s="112"/>
    </row>
    <row r="832" spans="2:6" ht="16.5" customHeight="1">
      <c r="B832" s="111"/>
      <c r="F832" s="112"/>
    </row>
    <row r="833" spans="2:6" ht="16.5" customHeight="1">
      <c r="B833" s="111"/>
      <c r="F833" s="112"/>
    </row>
    <row r="834" spans="2:6" ht="16.5" customHeight="1">
      <c r="B834" s="111"/>
      <c r="F834" s="112"/>
    </row>
    <row r="835" spans="2:6" ht="16.5" customHeight="1">
      <c r="B835" s="111"/>
      <c r="F835" s="112"/>
    </row>
    <row r="836" spans="2:6" ht="16.5" customHeight="1">
      <c r="B836" s="111"/>
      <c r="F836" s="112"/>
    </row>
    <row r="837" spans="2:6" ht="16.5" customHeight="1">
      <c r="B837" s="111"/>
      <c r="F837" s="112"/>
    </row>
    <row r="838" spans="2:6" ht="16.5" customHeight="1">
      <c r="B838" s="111"/>
      <c r="F838" s="112"/>
    </row>
    <row r="839" spans="2:6" ht="16.5" customHeight="1">
      <c r="B839" s="111"/>
      <c r="F839" s="112"/>
    </row>
    <row r="840" spans="2:6" ht="16.5" customHeight="1">
      <c r="B840" s="111"/>
      <c r="F840" s="112"/>
    </row>
    <row r="841" spans="2:6" ht="16.5" customHeight="1">
      <c r="B841" s="111"/>
      <c r="F841" s="112"/>
    </row>
    <row r="842" spans="2:6" ht="16.5" customHeight="1">
      <c r="B842" s="111"/>
      <c r="F842" s="112"/>
    </row>
    <row r="843" spans="2:6" ht="16.5" customHeight="1">
      <c r="B843" s="111"/>
      <c r="F843" s="112"/>
    </row>
    <row r="844" spans="2:6" ht="16.5" customHeight="1">
      <c r="B844" s="111"/>
      <c r="F844" s="112"/>
    </row>
    <row r="845" spans="2:6" ht="16.5" customHeight="1">
      <c r="B845" s="111"/>
      <c r="F845" s="112"/>
    </row>
    <row r="846" spans="2:6" ht="16.5" customHeight="1">
      <c r="B846" s="111"/>
      <c r="F846" s="112"/>
    </row>
    <row r="847" spans="2:6" ht="16.5" customHeight="1">
      <c r="B847" s="111"/>
      <c r="F847" s="112"/>
    </row>
    <row r="848" spans="2:6" ht="16.5" customHeight="1">
      <c r="B848" s="111"/>
      <c r="F848" s="112"/>
    </row>
    <row r="849" spans="2:6" ht="16.5" customHeight="1">
      <c r="B849" s="111"/>
      <c r="F849" s="112"/>
    </row>
    <row r="850" spans="2:6" ht="16.5" customHeight="1">
      <c r="B850" s="111"/>
      <c r="F850" s="112"/>
    </row>
    <row r="851" spans="2:6" ht="16.5" customHeight="1">
      <c r="B851" s="111"/>
      <c r="F851" s="112"/>
    </row>
    <row r="852" spans="2:6" ht="16.5" customHeight="1">
      <c r="B852" s="111"/>
      <c r="F852" s="112"/>
    </row>
    <row r="853" spans="2:6" ht="16.5" customHeight="1">
      <c r="B853" s="111"/>
      <c r="F853" s="112"/>
    </row>
    <row r="854" spans="2:6" ht="16.5" customHeight="1">
      <c r="B854" s="111"/>
      <c r="F854" s="112"/>
    </row>
    <row r="855" spans="2:6" ht="16.5" customHeight="1">
      <c r="B855" s="111"/>
      <c r="F855" s="112"/>
    </row>
    <row r="856" spans="2:6" ht="16.5" customHeight="1">
      <c r="B856" s="111"/>
      <c r="F856" s="112"/>
    </row>
    <row r="857" spans="2:6" ht="16.5" customHeight="1">
      <c r="B857" s="111"/>
      <c r="F857" s="112"/>
    </row>
    <row r="858" spans="2:6" ht="16.5" customHeight="1">
      <c r="B858" s="111"/>
      <c r="F858" s="112"/>
    </row>
    <row r="859" spans="2:6" ht="16.5" customHeight="1">
      <c r="B859" s="111"/>
      <c r="F859" s="112"/>
    </row>
    <row r="860" spans="2:6" ht="16.5" customHeight="1">
      <c r="B860" s="111"/>
      <c r="F860" s="112"/>
    </row>
    <row r="861" spans="2:6" ht="16.5" customHeight="1">
      <c r="B861" s="111"/>
      <c r="F861" s="112"/>
    </row>
    <row r="862" spans="2:6" ht="16.5" customHeight="1">
      <c r="B862" s="111"/>
      <c r="F862" s="112"/>
    </row>
    <row r="863" spans="2:6" ht="16.5" customHeight="1">
      <c r="B863" s="111"/>
      <c r="F863" s="112"/>
    </row>
    <row r="864" spans="2:6" ht="16.5" customHeight="1">
      <c r="B864" s="111"/>
      <c r="F864" s="112"/>
    </row>
    <row r="865" spans="2:6" ht="16.5" customHeight="1">
      <c r="B865" s="111"/>
      <c r="F865" s="112"/>
    </row>
    <row r="866" spans="2:6" ht="16.5" customHeight="1">
      <c r="B866" s="111"/>
      <c r="F866" s="112"/>
    </row>
    <row r="867" spans="2:6" ht="16.5" customHeight="1">
      <c r="B867" s="111"/>
      <c r="F867" s="112"/>
    </row>
    <row r="868" spans="2:6" ht="16.5" customHeight="1">
      <c r="B868" s="111"/>
      <c r="F868" s="112"/>
    </row>
    <row r="869" spans="2:6" ht="16.5" customHeight="1">
      <c r="B869" s="111"/>
      <c r="F869" s="112"/>
    </row>
    <row r="870" spans="2:6" ht="16.5" customHeight="1">
      <c r="B870" s="111"/>
      <c r="F870" s="112"/>
    </row>
    <row r="871" spans="2:6" ht="16.5" customHeight="1">
      <c r="B871" s="111"/>
      <c r="F871" s="112"/>
    </row>
    <row r="872" spans="2:6" ht="16.5" customHeight="1">
      <c r="B872" s="111"/>
      <c r="F872" s="112"/>
    </row>
    <row r="873" spans="2:6" ht="16.5" customHeight="1">
      <c r="B873" s="111"/>
      <c r="F873" s="112"/>
    </row>
    <row r="874" spans="2:6" ht="16.5" customHeight="1">
      <c r="B874" s="111"/>
      <c r="F874" s="112"/>
    </row>
    <row r="875" spans="2:6" ht="16.5" customHeight="1">
      <c r="B875" s="111"/>
      <c r="F875" s="112"/>
    </row>
    <row r="876" spans="2:6" ht="16.5" customHeight="1">
      <c r="B876" s="111"/>
      <c r="F876" s="112"/>
    </row>
    <row r="877" spans="2:6" ht="16.5" customHeight="1">
      <c r="B877" s="111"/>
      <c r="F877" s="112"/>
    </row>
    <row r="878" spans="2:6" ht="16.5" customHeight="1">
      <c r="B878" s="111"/>
      <c r="F878" s="112"/>
    </row>
    <row r="879" spans="2:6" ht="16.5" customHeight="1">
      <c r="B879" s="111"/>
      <c r="F879" s="112"/>
    </row>
    <row r="880" spans="2:6" ht="16.5" customHeight="1">
      <c r="B880" s="111"/>
      <c r="F880" s="112"/>
    </row>
    <row r="881" spans="2:6" ht="16.5" customHeight="1">
      <c r="B881" s="111"/>
      <c r="F881" s="112"/>
    </row>
    <row r="882" spans="2:6" ht="16.5" customHeight="1">
      <c r="B882" s="111"/>
      <c r="F882" s="112"/>
    </row>
    <row r="883" spans="2:6" ht="16.5" customHeight="1">
      <c r="B883" s="111"/>
      <c r="F883" s="112"/>
    </row>
    <row r="884" spans="2:6" ht="16.5" customHeight="1">
      <c r="B884" s="111"/>
      <c r="F884" s="112"/>
    </row>
    <row r="885" spans="2:6" ht="16.5" customHeight="1">
      <c r="B885" s="111"/>
      <c r="F885" s="112"/>
    </row>
    <row r="886" spans="2:6" ht="16.5" customHeight="1">
      <c r="B886" s="111"/>
      <c r="F886" s="112"/>
    </row>
    <row r="887" spans="2:6" ht="16.5" customHeight="1">
      <c r="B887" s="111"/>
      <c r="F887" s="112"/>
    </row>
    <row r="888" spans="2:6" ht="16.5" customHeight="1">
      <c r="B888" s="111"/>
      <c r="F888" s="112"/>
    </row>
    <row r="889" spans="2:6" ht="16.5" customHeight="1">
      <c r="B889" s="111"/>
      <c r="F889" s="112"/>
    </row>
    <row r="890" spans="2:6" ht="16.5" customHeight="1">
      <c r="B890" s="111"/>
      <c r="F890" s="112"/>
    </row>
    <row r="891" spans="2:6" ht="16.5" customHeight="1">
      <c r="B891" s="111"/>
      <c r="F891" s="112"/>
    </row>
    <row r="892" spans="2:6" ht="16.5" customHeight="1">
      <c r="B892" s="111"/>
      <c r="F892" s="112"/>
    </row>
    <row r="893" spans="2:6" ht="16.5" customHeight="1">
      <c r="B893" s="111"/>
      <c r="F893" s="112"/>
    </row>
    <row r="894" spans="2:6" ht="16.5" customHeight="1">
      <c r="B894" s="111"/>
      <c r="F894" s="112"/>
    </row>
    <row r="895" spans="2:6" ht="16.5" customHeight="1">
      <c r="B895" s="111"/>
      <c r="F895" s="112"/>
    </row>
    <row r="896" spans="2:6" ht="16.5" customHeight="1">
      <c r="B896" s="111"/>
      <c r="F896" s="112"/>
    </row>
    <row r="897" spans="2:6" ht="16.5" customHeight="1">
      <c r="B897" s="111"/>
      <c r="F897" s="112"/>
    </row>
    <row r="898" spans="2:6" ht="16.5" customHeight="1">
      <c r="B898" s="111"/>
      <c r="F898" s="112"/>
    </row>
    <row r="899" spans="2:6" ht="16.5" customHeight="1">
      <c r="B899" s="111"/>
      <c r="F899" s="112"/>
    </row>
    <row r="900" spans="2:6" ht="16.5" customHeight="1">
      <c r="B900" s="111"/>
      <c r="F900" s="112"/>
    </row>
    <row r="901" spans="2:6" ht="16.5" customHeight="1">
      <c r="B901" s="111"/>
      <c r="F901" s="112"/>
    </row>
    <row r="902" spans="2:6" ht="16.5" customHeight="1">
      <c r="B902" s="111"/>
      <c r="F902" s="112"/>
    </row>
    <row r="903" spans="2:6" ht="16.5" customHeight="1">
      <c r="B903" s="111"/>
      <c r="F903" s="112"/>
    </row>
    <row r="904" spans="2:6" ht="16.5" customHeight="1">
      <c r="B904" s="111"/>
      <c r="F904" s="112"/>
    </row>
    <row r="905" spans="2:6" ht="16.5" customHeight="1">
      <c r="B905" s="111"/>
      <c r="F905" s="112"/>
    </row>
    <row r="906" spans="2:6" ht="16.5" customHeight="1">
      <c r="B906" s="111"/>
      <c r="F906" s="112"/>
    </row>
    <row r="907" spans="2:6" ht="16.5" customHeight="1">
      <c r="B907" s="111"/>
      <c r="F907" s="112"/>
    </row>
    <row r="908" spans="2:6" ht="16.5" customHeight="1">
      <c r="B908" s="111"/>
      <c r="F908" s="112"/>
    </row>
    <row r="909" spans="2:6" ht="16.5" customHeight="1">
      <c r="B909" s="111"/>
      <c r="F909" s="112"/>
    </row>
    <row r="910" spans="2:6" ht="16.5" customHeight="1">
      <c r="B910" s="111"/>
      <c r="F910" s="112"/>
    </row>
    <row r="911" spans="2:6" ht="16.5" customHeight="1">
      <c r="B911" s="111"/>
      <c r="F911" s="112"/>
    </row>
    <row r="912" spans="2:6" ht="16.5" customHeight="1">
      <c r="B912" s="111"/>
      <c r="F912" s="112"/>
    </row>
    <row r="913" spans="2:6" ht="16.5" customHeight="1">
      <c r="B913" s="111"/>
      <c r="F913" s="112"/>
    </row>
    <row r="914" spans="2:6" ht="16.5" customHeight="1">
      <c r="B914" s="111"/>
      <c r="F914" s="112"/>
    </row>
    <row r="915" spans="2:6" ht="16.5" customHeight="1">
      <c r="B915" s="111"/>
      <c r="F915" s="112"/>
    </row>
    <row r="916" spans="2:6" ht="16.5" customHeight="1">
      <c r="B916" s="111"/>
      <c r="F916" s="112"/>
    </row>
    <row r="917" spans="2:6" ht="16.5" customHeight="1">
      <c r="B917" s="111"/>
      <c r="F917" s="112"/>
    </row>
    <row r="918" spans="2:6" ht="16.5" customHeight="1">
      <c r="B918" s="111"/>
      <c r="F918" s="112"/>
    </row>
    <row r="919" spans="2:6" ht="16.5" customHeight="1">
      <c r="B919" s="111"/>
      <c r="F919" s="112"/>
    </row>
    <row r="920" spans="2:6" ht="16.5" customHeight="1">
      <c r="B920" s="111"/>
      <c r="F920" s="112"/>
    </row>
    <row r="921" spans="2:6" ht="16.5" customHeight="1">
      <c r="B921" s="111"/>
      <c r="F921" s="112"/>
    </row>
    <row r="922" spans="2:6" ht="16.5" customHeight="1">
      <c r="B922" s="111"/>
      <c r="F922" s="112"/>
    </row>
    <row r="923" spans="2:6" ht="16.5" customHeight="1">
      <c r="B923" s="111"/>
      <c r="F923" s="112"/>
    </row>
    <row r="924" spans="2:6" ht="16.5" customHeight="1">
      <c r="B924" s="111"/>
      <c r="F924" s="112"/>
    </row>
    <row r="925" spans="2:6" ht="16.5" customHeight="1">
      <c r="B925" s="111"/>
      <c r="F925" s="112"/>
    </row>
    <row r="926" spans="2:6" ht="16.5" customHeight="1">
      <c r="B926" s="111"/>
      <c r="F926" s="112"/>
    </row>
    <row r="927" spans="2:6" ht="16.5" customHeight="1">
      <c r="B927" s="111"/>
      <c r="F927" s="112"/>
    </row>
    <row r="928" spans="2:6" ht="16.5" customHeight="1">
      <c r="B928" s="111"/>
      <c r="F928" s="112"/>
    </row>
    <row r="929" spans="2:6" ht="16.5" customHeight="1">
      <c r="B929" s="111"/>
      <c r="F929" s="112"/>
    </row>
    <row r="930" spans="2:6" ht="16.5" customHeight="1">
      <c r="B930" s="111"/>
      <c r="F930" s="112"/>
    </row>
    <row r="931" spans="2:6" ht="16.5" customHeight="1">
      <c r="B931" s="111"/>
      <c r="F931" s="112"/>
    </row>
    <row r="932" spans="2:6" ht="16.5" customHeight="1">
      <c r="B932" s="111"/>
      <c r="F932" s="112"/>
    </row>
    <row r="933" spans="2:6" ht="16.5" customHeight="1">
      <c r="B933" s="111"/>
      <c r="F933" s="112"/>
    </row>
    <row r="934" spans="2:6" ht="16.5" customHeight="1">
      <c r="B934" s="111"/>
      <c r="F934" s="112"/>
    </row>
  </sheetData>
  <autoFilter ref="A4:CF723" xr:uid="{63B44F8F-9FBC-408C-8751-323E3DD6FBDD}"/>
  <mergeCells count="8">
    <mergeCell ref="AD3:AF3"/>
    <mergeCell ref="AG3:AI3"/>
    <mergeCell ref="M3:N3"/>
    <mergeCell ref="O3:Q3"/>
    <mergeCell ref="R3:T3"/>
    <mergeCell ref="U3:W3"/>
    <mergeCell ref="X3:Z3"/>
    <mergeCell ref="AA3:AC3"/>
  </mergeCells>
  <phoneticPr fontId="4" type="noConversion"/>
  <conditionalFormatting sqref="L380:L462">
    <cfRule type="cellIs" dxfId="18" priority="1" operator="equal">
      <formula>3</formula>
    </cfRule>
  </conditionalFormatting>
  <conditionalFormatting sqref="BO5:BO723">
    <cfRule type="cellIs" dxfId="17" priority="4" operator="greaterThan">
      <formula>3</formula>
    </cfRule>
  </conditionalFormatting>
  <conditionalFormatting sqref="CC5:CC398">
    <cfRule type="expression" dxfId="16" priority="3">
      <formula>$CB5&lt;&gt;$CC5</formula>
    </cfRule>
  </conditionalFormatting>
  <conditionalFormatting sqref="CC400:CC724">
    <cfRule type="expression" dxfId="15" priority="5">
      <formula>$CB400&lt;&gt;$CC400</formula>
    </cfRule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F344-0AEB-4565-9E72-2FEE19AF86BF}">
  <sheetPr codeName="Sheet5">
    <tabColor theme="4"/>
  </sheetPr>
  <dimension ref="A1:BA933"/>
  <sheetViews>
    <sheetView zoomScaleNormal="100" workbookViewId="0">
      <pane xSplit="9" ySplit="3" topLeftCell="J331" activePane="bottomRight" state="frozen"/>
      <selection activeCell="C1" sqref="C1"/>
      <selection pane="topRight" activeCell="K1" sqref="K1"/>
      <selection pane="bottomLeft" activeCell="C3" sqref="C3"/>
      <selection pane="bottomRight" activeCell="A351" sqref="A351:XFD351"/>
    </sheetView>
  </sheetViews>
  <sheetFormatPr defaultColWidth="12.625" defaultRowHeight="15" customHeight="1"/>
  <cols>
    <col min="1" max="1" width="4.75" style="431" hidden="1" customWidth="1"/>
    <col min="2" max="2" width="3" style="431" hidden="1" customWidth="1"/>
    <col min="3" max="3" width="6" style="431" customWidth="1"/>
    <col min="4" max="4" width="13.5" style="431" customWidth="1"/>
    <col min="5" max="6" width="6.25" style="431" customWidth="1"/>
    <col min="7" max="7" width="6.125" style="431" customWidth="1"/>
    <col min="8" max="8" width="2.5" style="431" customWidth="1"/>
    <col min="9" max="9" width="33.25" style="431" customWidth="1"/>
    <col min="10" max="29" width="5.625" style="500" customWidth="1"/>
    <col min="30" max="30" width="7.125" style="500" customWidth="1"/>
    <col min="31" max="32" width="4.125" style="500" customWidth="1"/>
    <col min="33" max="33" width="5" style="500" customWidth="1"/>
    <col min="34" max="34" width="5.875" style="500" customWidth="1"/>
    <col min="35" max="35" width="6.75" style="500" customWidth="1"/>
    <col min="36" max="36" width="4.125" style="500" customWidth="1"/>
    <col min="37" max="37" width="5.625" style="500" customWidth="1"/>
    <col min="38" max="41" width="6.625" style="500" customWidth="1"/>
    <col min="42" max="42" width="7.75" style="431" customWidth="1"/>
    <col min="43" max="52" width="6.125" style="431" customWidth="1"/>
    <col min="53" max="53" width="8.375" style="431" customWidth="1"/>
    <col min="54" max="16384" width="12.625" style="431"/>
  </cols>
  <sheetData>
    <row r="1" spans="1:53" ht="15" customHeight="1">
      <c r="D1" s="432" t="s">
        <v>10186</v>
      </c>
      <c r="E1" s="433">
        <f>SUBTOTAL(103, E4:E722)</f>
        <v>719</v>
      </c>
      <c r="I1" s="434" t="s">
        <v>10187</v>
      </c>
      <c r="J1" s="435">
        <f>COUNTIF(J4:J722, "&gt;=1")</f>
        <v>193</v>
      </c>
      <c r="K1" s="435">
        <f t="shared" ref="K1:AC1" si="0">COUNTIF(K4:K722, "&gt;=1")</f>
        <v>200</v>
      </c>
      <c r="L1" s="435">
        <f t="shared" si="0"/>
        <v>444</v>
      </c>
      <c r="M1" s="435">
        <f t="shared" si="0"/>
        <v>170</v>
      </c>
      <c r="N1" s="435">
        <f t="shared" si="0"/>
        <v>629</v>
      </c>
      <c r="O1" s="435">
        <f t="shared" si="0"/>
        <v>307</v>
      </c>
      <c r="P1" s="435">
        <f t="shared" si="0"/>
        <v>161</v>
      </c>
      <c r="Q1" s="435">
        <f t="shared" si="0"/>
        <v>198</v>
      </c>
      <c r="R1" s="435">
        <f t="shared" si="0"/>
        <v>342</v>
      </c>
      <c r="S1" s="435">
        <f t="shared" si="0"/>
        <v>56</v>
      </c>
      <c r="T1" s="435">
        <f t="shared" si="0"/>
        <v>60</v>
      </c>
      <c r="U1" s="435">
        <f t="shared" si="0"/>
        <v>11</v>
      </c>
      <c r="V1" s="435">
        <f t="shared" si="0"/>
        <v>121</v>
      </c>
      <c r="W1" s="435">
        <f t="shared" si="0"/>
        <v>43</v>
      </c>
      <c r="X1" s="435">
        <f t="shared" si="0"/>
        <v>19</v>
      </c>
      <c r="Y1" s="435">
        <f t="shared" si="0"/>
        <v>73</v>
      </c>
      <c r="Z1" s="435">
        <f t="shared" si="0"/>
        <v>42</v>
      </c>
      <c r="AA1" s="435">
        <f t="shared" si="0"/>
        <v>45</v>
      </c>
      <c r="AB1" s="435">
        <f t="shared" si="0"/>
        <v>79</v>
      </c>
      <c r="AC1" s="435">
        <f t="shared" si="0"/>
        <v>62</v>
      </c>
      <c r="AD1" s="436">
        <f>COUNTIF(AD4:AD722, "&gt;=1")</f>
        <v>717</v>
      </c>
      <c r="AE1" s="436">
        <f>COUNTIF(AE4:AE722,"&gt;=1")</f>
        <v>1</v>
      </c>
      <c r="AF1" s="436">
        <f t="shared" ref="AF1:AL1" si="1">COUNTIF(AF4:AF722,"&gt;=1")</f>
        <v>4</v>
      </c>
      <c r="AG1" s="436">
        <f t="shared" si="1"/>
        <v>18</v>
      </c>
      <c r="AH1" s="436">
        <f t="shared" si="1"/>
        <v>68</v>
      </c>
      <c r="AI1" s="436">
        <f t="shared" si="1"/>
        <v>717</v>
      </c>
      <c r="AJ1" s="436">
        <f t="shared" si="1"/>
        <v>2</v>
      </c>
      <c r="AK1" s="436">
        <f t="shared" si="1"/>
        <v>629</v>
      </c>
      <c r="AL1" s="436">
        <f t="shared" si="1"/>
        <v>681</v>
      </c>
      <c r="AM1" s="504">
        <f>COUNTIF(AM3:AM722, "&gt;=1")</f>
        <v>717</v>
      </c>
      <c r="AN1" s="504">
        <f>COUNTIF(AN3:AN722, "&gt;=1")</f>
        <v>705</v>
      </c>
      <c r="AO1" s="504">
        <f>COUNTIF(AO3:AO722, "&gt;=1")</f>
        <v>718</v>
      </c>
    </row>
    <row r="2" spans="1:53" ht="15.75" customHeight="1">
      <c r="A2" s="437" t="s">
        <v>10188</v>
      </c>
      <c r="B2" s="438" t="s">
        <v>10189</v>
      </c>
      <c r="C2" s="439"/>
      <c r="D2" s="440" t="s">
        <v>10190</v>
      </c>
      <c r="E2" s="441">
        <f ca="1">SUMPRODUCT((E4:E722="Y")*SUBTOTAL(103,OFFSET(D4,ROW(D4:D722)-ROW(D4),0,1)))</f>
        <v>719</v>
      </c>
      <c r="F2" s="442"/>
      <c r="G2" s="442"/>
      <c r="H2" s="443"/>
      <c r="I2" s="444" t="s">
        <v>10191</v>
      </c>
      <c r="J2" s="445">
        <f>SUBTOTAL(109, J4:J722)</f>
        <v>514</v>
      </c>
      <c r="K2" s="445">
        <f t="shared" ref="K2:AL2" si="2">SUBTOTAL(109, K4:K722)</f>
        <v>423</v>
      </c>
      <c r="L2" s="445">
        <f t="shared" si="2"/>
        <v>3894</v>
      </c>
      <c r="M2" s="445">
        <f t="shared" si="2"/>
        <v>404</v>
      </c>
      <c r="N2" s="445">
        <f t="shared" si="2"/>
        <v>7067</v>
      </c>
      <c r="O2" s="445">
        <f t="shared" si="2"/>
        <v>3369</v>
      </c>
      <c r="P2" s="445">
        <f t="shared" si="2"/>
        <v>330</v>
      </c>
      <c r="Q2" s="445">
        <f t="shared" si="2"/>
        <v>373</v>
      </c>
      <c r="R2" s="445">
        <f t="shared" si="2"/>
        <v>2019</v>
      </c>
      <c r="S2" s="445">
        <f t="shared" si="2"/>
        <v>166</v>
      </c>
      <c r="T2" s="445">
        <f t="shared" si="2"/>
        <v>88</v>
      </c>
      <c r="U2" s="445">
        <f t="shared" si="2"/>
        <v>45</v>
      </c>
      <c r="V2" s="445">
        <f t="shared" si="2"/>
        <v>524</v>
      </c>
      <c r="W2" s="445">
        <f t="shared" si="2"/>
        <v>57</v>
      </c>
      <c r="X2" s="445">
        <f t="shared" si="2"/>
        <v>21</v>
      </c>
      <c r="Y2" s="445">
        <f t="shared" si="2"/>
        <v>317</v>
      </c>
      <c r="Z2" s="445">
        <f t="shared" si="2"/>
        <v>53</v>
      </c>
      <c r="AA2" s="445">
        <f t="shared" si="2"/>
        <v>49</v>
      </c>
      <c r="AB2" s="445">
        <f t="shared" si="2"/>
        <v>187</v>
      </c>
      <c r="AC2" s="445">
        <f t="shared" si="2"/>
        <v>315</v>
      </c>
      <c r="AD2" s="446">
        <f t="shared" si="2"/>
        <v>20215</v>
      </c>
      <c r="AE2" s="446">
        <f t="shared" si="2"/>
        <v>3</v>
      </c>
      <c r="AF2" s="446">
        <f t="shared" si="2"/>
        <v>4</v>
      </c>
      <c r="AG2" s="446">
        <f t="shared" si="2"/>
        <v>264</v>
      </c>
      <c r="AH2" s="446">
        <f t="shared" si="2"/>
        <v>514</v>
      </c>
      <c r="AI2" s="446">
        <f t="shared" si="2"/>
        <v>19354</v>
      </c>
      <c r="AJ2" s="446">
        <f t="shared" si="2"/>
        <v>72</v>
      </c>
      <c r="AK2" s="446">
        <f t="shared" si="2"/>
        <v>7067</v>
      </c>
      <c r="AL2" s="446">
        <f t="shared" si="2"/>
        <v>12833</v>
      </c>
      <c r="AM2" s="505">
        <f>SUM(AM4:AM722)/AM1</f>
        <v>5.0474198047419803</v>
      </c>
      <c r="AN2" s="505">
        <f>SUM(AN4:AN722)/AN1</f>
        <v>3.1390070921985815</v>
      </c>
      <c r="AO2" s="505">
        <f>SUM(AO4:AO722)/AO1</f>
        <v>2.3203342618384402</v>
      </c>
      <c r="AP2" s="447"/>
    </row>
    <row r="3" spans="1:53" s="460" customFormat="1" ht="28.5" customHeight="1">
      <c r="A3" s="448">
        <v>1143</v>
      </c>
      <c r="B3" s="449">
        <v>315</v>
      </c>
      <c r="C3" s="450" t="s">
        <v>2231</v>
      </c>
      <c r="D3" s="451" t="s">
        <v>17</v>
      </c>
      <c r="E3" s="452" t="s">
        <v>2232</v>
      </c>
      <c r="F3" s="453" t="s">
        <v>18</v>
      </c>
      <c r="G3" s="453" t="s">
        <v>19</v>
      </c>
      <c r="H3" s="454" t="s">
        <v>20</v>
      </c>
      <c r="I3" s="451" t="s">
        <v>16</v>
      </c>
      <c r="J3" s="455">
        <v>1</v>
      </c>
      <c r="K3" s="455">
        <v>2</v>
      </c>
      <c r="L3" s="455">
        <v>3</v>
      </c>
      <c r="M3" s="455">
        <v>4</v>
      </c>
      <c r="N3" s="456">
        <v>5</v>
      </c>
      <c r="O3" s="455">
        <v>6</v>
      </c>
      <c r="P3" s="455">
        <v>7</v>
      </c>
      <c r="Q3" s="455">
        <v>8</v>
      </c>
      <c r="R3" s="455">
        <v>9</v>
      </c>
      <c r="S3" s="455">
        <v>0</v>
      </c>
      <c r="T3" s="455">
        <v>11</v>
      </c>
      <c r="U3" s="455">
        <v>22</v>
      </c>
      <c r="V3" s="455">
        <v>33</v>
      </c>
      <c r="W3" s="455">
        <v>44</v>
      </c>
      <c r="X3" s="455">
        <v>55</v>
      </c>
      <c r="Y3" s="455">
        <v>66</v>
      </c>
      <c r="Z3" s="455">
        <v>77</v>
      </c>
      <c r="AA3" s="455">
        <v>88</v>
      </c>
      <c r="AB3" s="455">
        <v>99</v>
      </c>
      <c r="AC3" s="455" t="s">
        <v>10192</v>
      </c>
      <c r="AD3" s="457" t="s">
        <v>10193</v>
      </c>
      <c r="AE3" s="458" t="s">
        <v>10194</v>
      </c>
      <c r="AF3" s="458" t="s">
        <v>10195</v>
      </c>
      <c r="AG3" s="458" t="s">
        <v>10196</v>
      </c>
      <c r="AH3" s="458" t="s">
        <v>10197</v>
      </c>
      <c r="AI3" s="458" t="s">
        <v>10198</v>
      </c>
      <c r="AJ3" s="458" t="s">
        <v>10199</v>
      </c>
      <c r="AK3" s="459" t="s">
        <v>10200</v>
      </c>
      <c r="AL3" s="459" t="s">
        <v>10201</v>
      </c>
      <c r="AM3" s="501" t="s">
        <v>10202</v>
      </c>
      <c r="AN3" s="501" t="s">
        <v>10203</v>
      </c>
      <c r="AO3" s="501" t="s">
        <v>10204</v>
      </c>
      <c r="AP3" s="432" t="s">
        <v>8125</v>
      </c>
      <c r="AQ3" s="455">
        <v>1</v>
      </c>
      <c r="AR3" s="455">
        <v>2</v>
      </c>
      <c r="AS3" s="455">
        <v>3</v>
      </c>
      <c r="AT3" s="455">
        <v>4</v>
      </c>
      <c r="AU3" s="455">
        <v>5</v>
      </c>
      <c r="AV3" s="455">
        <v>6</v>
      </c>
      <c r="AW3" s="455">
        <v>7</v>
      </c>
      <c r="AX3" s="455">
        <v>8</v>
      </c>
      <c r="AY3" s="455">
        <v>9</v>
      </c>
      <c r="AZ3" s="455">
        <v>0</v>
      </c>
      <c r="BA3" s="455" t="s">
        <v>10192</v>
      </c>
    </row>
    <row r="4" spans="1:53" ht="16.5" customHeight="1">
      <c r="A4" s="461">
        <v>15</v>
      </c>
      <c r="B4" s="461">
        <v>11</v>
      </c>
      <c r="C4" s="462">
        <v>1</v>
      </c>
      <c r="D4" s="463" t="s">
        <v>722</v>
      </c>
      <c r="E4" s="464" t="s">
        <v>28</v>
      </c>
      <c r="F4" s="463" t="s">
        <v>2233</v>
      </c>
      <c r="G4" s="463" t="s">
        <v>723</v>
      </c>
      <c r="H4" s="465" t="s">
        <v>724</v>
      </c>
      <c r="I4" s="466" t="s">
        <v>725</v>
      </c>
      <c r="J4" s="467">
        <v>1</v>
      </c>
      <c r="K4" s="467">
        <v>0</v>
      </c>
      <c r="L4" s="467">
        <v>20</v>
      </c>
      <c r="M4" s="467">
        <v>0</v>
      </c>
      <c r="N4" s="468">
        <v>16</v>
      </c>
      <c r="O4" s="467">
        <v>0</v>
      </c>
      <c r="P4" s="467">
        <v>0</v>
      </c>
      <c r="Q4" s="467">
        <v>2</v>
      </c>
      <c r="R4" s="467">
        <v>0</v>
      </c>
      <c r="S4" s="467">
        <v>0</v>
      </c>
      <c r="T4" s="467">
        <v>0</v>
      </c>
      <c r="U4" s="467">
        <v>0</v>
      </c>
      <c r="V4" s="467">
        <v>0</v>
      </c>
      <c r="W4" s="467">
        <v>0</v>
      </c>
      <c r="X4" s="467">
        <v>0</v>
      </c>
      <c r="Y4" s="467">
        <v>0</v>
      </c>
      <c r="Z4" s="467">
        <v>0</v>
      </c>
      <c r="AA4" s="467">
        <v>0</v>
      </c>
      <c r="AB4" s="467">
        <v>0</v>
      </c>
      <c r="AC4" s="467">
        <v>0</v>
      </c>
      <c r="AD4" s="469">
        <v>39</v>
      </c>
      <c r="AE4" s="470">
        <v>0</v>
      </c>
      <c r="AF4" s="470">
        <v>0</v>
      </c>
      <c r="AG4" s="470">
        <v>0</v>
      </c>
      <c r="AH4" s="470">
        <v>0</v>
      </c>
      <c r="AI4" s="470">
        <v>39</v>
      </c>
      <c r="AJ4" s="470">
        <v>0</v>
      </c>
      <c r="AK4" s="467">
        <v>16</v>
      </c>
      <c r="AL4" s="467">
        <v>23</v>
      </c>
      <c r="AM4" s="502">
        <v>7</v>
      </c>
      <c r="AN4" s="502">
        <v>8</v>
      </c>
      <c r="AO4" s="503">
        <v>3</v>
      </c>
      <c r="AP4" s="447"/>
      <c r="AQ4" s="447">
        <f t="shared" ref="AQ4:AZ4" si="3">J2</f>
        <v>514</v>
      </c>
      <c r="AR4" s="447">
        <f t="shared" si="3"/>
        <v>423</v>
      </c>
      <c r="AS4" s="447">
        <f t="shared" si="3"/>
        <v>3894</v>
      </c>
      <c r="AT4" s="447">
        <f t="shared" si="3"/>
        <v>404</v>
      </c>
      <c r="AU4" s="447">
        <f t="shared" si="3"/>
        <v>7067</v>
      </c>
      <c r="AV4" s="447">
        <f t="shared" si="3"/>
        <v>3369</v>
      </c>
      <c r="AW4" s="447">
        <f t="shared" si="3"/>
        <v>330</v>
      </c>
      <c r="AX4" s="447">
        <f t="shared" si="3"/>
        <v>373</v>
      </c>
      <c r="AY4" s="447">
        <f t="shared" si="3"/>
        <v>2019</v>
      </c>
      <c r="AZ4" s="447">
        <f t="shared" si="3"/>
        <v>166</v>
      </c>
      <c r="BA4" s="447">
        <f>AC2</f>
        <v>315</v>
      </c>
    </row>
    <row r="5" spans="1:53" ht="16.5" customHeight="1">
      <c r="A5" s="461">
        <v>946</v>
      </c>
      <c r="B5" s="461">
        <v>279</v>
      </c>
      <c r="C5" s="461">
        <v>2</v>
      </c>
      <c r="D5" s="471" t="s">
        <v>729</v>
      </c>
      <c r="E5" s="472" t="s">
        <v>28</v>
      </c>
      <c r="F5" s="471" t="s">
        <v>2233</v>
      </c>
      <c r="G5" s="471" t="s">
        <v>723</v>
      </c>
      <c r="H5" s="473" t="s">
        <v>730</v>
      </c>
      <c r="I5" s="474" t="s">
        <v>731</v>
      </c>
      <c r="J5" s="467">
        <v>1</v>
      </c>
      <c r="K5" s="467">
        <v>0</v>
      </c>
      <c r="L5" s="467">
        <v>1</v>
      </c>
      <c r="M5" s="467">
        <v>0</v>
      </c>
      <c r="N5" s="468">
        <v>7</v>
      </c>
      <c r="O5" s="467">
        <v>1</v>
      </c>
      <c r="P5" s="467">
        <v>16</v>
      </c>
      <c r="Q5" s="467">
        <v>1</v>
      </c>
      <c r="R5" s="467">
        <v>3</v>
      </c>
      <c r="S5" s="467">
        <v>0</v>
      </c>
      <c r="T5" s="467">
        <v>0</v>
      </c>
      <c r="U5" s="467">
        <v>0</v>
      </c>
      <c r="V5" s="467">
        <v>0</v>
      </c>
      <c r="W5" s="467">
        <v>0</v>
      </c>
      <c r="X5" s="467">
        <v>0</v>
      </c>
      <c r="Y5" s="467">
        <v>0</v>
      </c>
      <c r="Z5" s="467">
        <v>0</v>
      </c>
      <c r="AA5" s="467">
        <v>0</v>
      </c>
      <c r="AB5" s="467">
        <v>0</v>
      </c>
      <c r="AC5" s="467">
        <v>0</v>
      </c>
      <c r="AD5" s="469">
        <v>30</v>
      </c>
      <c r="AE5" s="470">
        <v>0</v>
      </c>
      <c r="AF5" s="470">
        <v>0</v>
      </c>
      <c r="AG5" s="470">
        <v>0</v>
      </c>
      <c r="AH5" s="470">
        <v>0</v>
      </c>
      <c r="AI5" s="470">
        <v>30</v>
      </c>
      <c r="AJ5" s="470">
        <v>0</v>
      </c>
      <c r="AK5" s="467">
        <v>7</v>
      </c>
      <c r="AL5" s="467">
        <v>23</v>
      </c>
      <c r="AM5" s="502">
        <v>5</v>
      </c>
      <c r="AN5" s="502">
        <v>2</v>
      </c>
      <c r="AO5" s="503">
        <v>2</v>
      </c>
      <c r="AQ5" s="455">
        <v>11</v>
      </c>
      <c r="AR5" s="455">
        <v>22</v>
      </c>
      <c r="AS5" s="455">
        <v>33</v>
      </c>
      <c r="AT5" s="455">
        <v>44</v>
      </c>
      <c r="AU5" s="455">
        <v>55</v>
      </c>
      <c r="AV5" s="455">
        <v>66</v>
      </c>
      <c r="AW5" s="455">
        <v>77</v>
      </c>
      <c r="AX5" s="455">
        <v>88</v>
      </c>
      <c r="AY5" s="455">
        <v>99</v>
      </c>
    </row>
    <row r="6" spans="1:53" ht="16.5" customHeight="1">
      <c r="A6" s="461">
        <v>853</v>
      </c>
      <c r="B6" s="461">
        <v>259</v>
      </c>
      <c r="C6" s="461">
        <v>3</v>
      </c>
      <c r="D6" s="471" t="s">
        <v>732</v>
      </c>
      <c r="E6" s="472" t="s">
        <v>28</v>
      </c>
      <c r="F6" s="471" t="s">
        <v>2233</v>
      </c>
      <c r="G6" s="471" t="s">
        <v>723</v>
      </c>
      <c r="H6" s="475" t="s">
        <v>727</v>
      </c>
      <c r="I6" s="474" t="s">
        <v>733</v>
      </c>
      <c r="J6" s="467">
        <v>0</v>
      </c>
      <c r="K6" s="467">
        <v>1</v>
      </c>
      <c r="L6" s="467">
        <v>0</v>
      </c>
      <c r="M6" s="467">
        <v>0</v>
      </c>
      <c r="N6" s="468">
        <v>20</v>
      </c>
      <c r="O6" s="467">
        <v>1</v>
      </c>
      <c r="P6" s="467">
        <v>1</v>
      </c>
      <c r="Q6" s="467">
        <v>1</v>
      </c>
      <c r="R6" s="467">
        <v>1</v>
      </c>
      <c r="S6" s="467">
        <v>0</v>
      </c>
      <c r="T6" s="467">
        <v>0</v>
      </c>
      <c r="U6" s="467">
        <v>0</v>
      </c>
      <c r="V6" s="467">
        <v>0</v>
      </c>
      <c r="W6" s="467">
        <v>0</v>
      </c>
      <c r="X6" s="467">
        <v>0</v>
      </c>
      <c r="Y6" s="467">
        <v>0</v>
      </c>
      <c r="Z6" s="467">
        <v>0</v>
      </c>
      <c r="AA6" s="467">
        <v>0</v>
      </c>
      <c r="AB6" s="467">
        <v>0</v>
      </c>
      <c r="AC6" s="467">
        <v>0</v>
      </c>
      <c r="AD6" s="469">
        <v>25</v>
      </c>
      <c r="AE6" s="470">
        <v>0</v>
      </c>
      <c r="AF6" s="470">
        <v>0</v>
      </c>
      <c r="AG6" s="470">
        <v>0</v>
      </c>
      <c r="AH6" s="470">
        <v>0</v>
      </c>
      <c r="AI6" s="470">
        <v>25</v>
      </c>
      <c r="AJ6" s="470">
        <v>0</v>
      </c>
      <c r="AK6" s="467">
        <v>20</v>
      </c>
      <c r="AL6" s="467">
        <v>5</v>
      </c>
      <c r="AM6" s="502">
        <v>5</v>
      </c>
      <c r="AN6" s="502">
        <v>1</v>
      </c>
      <c r="AO6" s="503">
        <v>3</v>
      </c>
      <c r="AQ6" s="447">
        <f t="shared" ref="AQ6:AY6" si="4">T2</f>
        <v>88</v>
      </c>
      <c r="AR6" s="447">
        <f t="shared" si="4"/>
        <v>45</v>
      </c>
      <c r="AS6" s="447">
        <f t="shared" si="4"/>
        <v>524</v>
      </c>
      <c r="AT6" s="447">
        <f t="shared" si="4"/>
        <v>57</v>
      </c>
      <c r="AU6" s="447">
        <f t="shared" si="4"/>
        <v>21</v>
      </c>
      <c r="AV6" s="447">
        <f t="shared" si="4"/>
        <v>317</v>
      </c>
      <c r="AW6" s="447">
        <f t="shared" si="4"/>
        <v>53</v>
      </c>
      <c r="AX6" s="447">
        <f t="shared" si="4"/>
        <v>49</v>
      </c>
      <c r="AY6" s="447">
        <f t="shared" si="4"/>
        <v>187</v>
      </c>
    </row>
    <row r="7" spans="1:53" ht="16.5" customHeight="1">
      <c r="A7" s="461">
        <v>2541</v>
      </c>
      <c r="B7" s="461">
        <v>636</v>
      </c>
      <c r="C7" s="462">
        <v>4</v>
      </c>
      <c r="D7" s="471" t="s">
        <v>734</v>
      </c>
      <c r="E7" s="472" t="s">
        <v>28</v>
      </c>
      <c r="F7" s="471" t="s">
        <v>2233</v>
      </c>
      <c r="G7" s="471" t="s">
        <v>723</v>
      </c>
      <c r="H7" s="475" t="s">
        <v>727</v>
      </c>
      <c r="I7" s="474" t="s">
        <v>735</v>
      </c>
      <c r="J7" s="467">
        <v>0</v>
      </c>
      <c r="K7" s="467">
        <v>1</v>
      </c>
      <c r="L7" s="467">
        <v>0</v>
      </c>
      <c r="M7" s="467">
        <v>0</v>
      </c>
      <c r="N7" s="468">
        <v>32</v>
      </c>
      <c r="O7" s="467">
        <v>0</v>
      </c>
      <c r="P7" s="467">
        <v>0</v>
      </c>
      <c r="Q7" s="467">
        <v>0</v>
      </c>
      <c r="R7" s="467">
        <v>0</v>
      </c>
      <c r="S7" s="467">
        <v>0</v>
      </c>
      <c r="T7" s="467">
        <v>0</v>
      </c>
      <c r="U7" s="467">
        <v>0</v>
      </c>
      <c r="V7" s="467">
        <v>0</v>
      </c>
      <c r="W7" s="467">
        <v>0</v>
      </c>
      <c r="X7" s="467">
        <v>0</v>
      </c>
      <c r="Y7" s="467">
        <v>0</v>
      </c>
      <c r="Z7" s="467">
        <v>0</v>
      </c>
      <c r="AA7" s="467">
        <v>0</v>
      </c>
      <c r="AB7" s="467">
        <v>0</v>
      </c>
      <c r="AC7" s="467">
        <v>0</v>
      </c>
      <c r="AD7" s="469">
        <v>33</v>
      </c>
      <c r="AE7" s="470">
        <v>0</v>
      </c>
      <c r="AF7" s="470">
        <v>0</v>
      </c>
      <c r="AG7" s="470">
        <v>0</v>
      </c>
      <c r="AH7" s="470">
        <v>0</v>
      </c>
      <c r="AI7" s="470">
        <v>33</v>
      </c>
      <c r="AJ7" s="470">
        <v>0</v>
      </c>
      <c r="AK7" s="467">
        <v>32</v>
      </c>
      <c r="AL7" s="467">
        <v>1</v>
      </c>
      <c r="AM7" s="502">
        <v>6</v>
      </c>
      <c r="AN7" s="502">
        <v>2</v>
      </c>
      <c r="AO7" s="503">
        <v>2</v>
      </c>
      <c r="AQ7" s="455">
        <v>1</v>
      </c>
      <c r="AR7" s="455">
        <v>2</v>
      </c>
      <c r="AS7" s="455">
        <v>3</v>
      </c>
      <c r="AT7" s="455">
        <v>4</v>
      </c>
      <c r="AU7" s="455">
        <v>5</v>
      </c>
      <c r="AV7" s="455">
        <v>6</v>
      </c>
      <c r="AW7" s="455">
        <v>7</v>
      </c>
      <c r="AX7" s="455">
        <v>8</v>
      </c>
      <c r="AY7" s="455">
        <v>9</v>
      </c>
    </row>
    <row r="8" spans="1:53" ht="16.5" customHeight="1">
      <c r="A8" s="461">
        <v>863</v>
      </c>
      <c r="B8" s="461">
        <v>263</v>
      </c>
      <c r="C8" s="461">
        <v>5</v>
      </c>
      <c r="D8" s="471" t="s">
        <v>736</v>
      </c>
      <c r="E8" s="472" t="s">
        <v>28</v>
      </c>
      <c r="F8" s="471" t="s">
        <v>2233</v>
      </c>
      <c r="G8" s="471" t="s">
        <v>723</v>
      </c>
      <c r="H8" s="475" t="s">
        <v>727</v>
      </c>
      <c r="I8" s="474" t="s">
        <v>737</v>
      </c>
      <c r="J8" s="467">
        <v>4</v>
      </c>
      <c r="K8" s="467">
        <v>2</v>
      </c>
      <c r="L8" s="467">
        <v>0</v>
      </c>
      <c r="M8" s="467">
        <v>0</v>
      </c>
      <c r="N8" s="468">
        <v>6</v>
      </c>
      <c r="O8" s="467">
        <v>0</v>
      </c>
      <c r="P8" s="467">
        <v>0</v>
      </c>
      <c r="Q8" s="467">
        <v>0</v>
      </c>
      <c r="R8" s="467">
        <v>14</v>
      </c>
      <c r="S8" s="467">
        <v>0</v>
      </c>
      <c r="T8" s="467">
        <v>0</v>
      </c>
      <c r="U8" s="467">
        <v>0</v>
      </c>
      <c r="V8" s="467">
        <v>0</v>
      </c>
      <c r="W8" s="467">
        <v>0</v>
      </c>
      <c r="X8" s="467">
        <v>0</v>
      </c>
      <c r="Y8" s="467">
        <v>0</v>
      </c>
      <c r="Z8" s="467">
        <v>0</v>
      </c>
      <c r="AA8" s="467">
        <v>0</v>
      </c>
      <c r="AB8" s="467">
        <v>0</v>
      </c>
      <c r="AC8" s="467">
        <v>0</v>
      </c>
      <c r="AD8" s="469">
        <v>26</v>
      </c>
      <c r="AE8" s="470">
        <v>0</v>
      </c>
      <c r="AF8" s="470">
        <v>0</v>
      </c>
      <c r="AG8" s="470">
        <v>0</v>
      </c>
      <c r="AH8" s="470">
        <v>0</v>
      </c>
      <c r="AI8" s="470">
        <v>26</v>
      </c>
      <c r="AJ8" s="470">
        <v>0</v>
      </c>
      <c r="AK8" s="467">
        <v>6</v>
      </c>
      <c r="AL8" s="467">
        <v>20</v>
      </c>
      <c r="AM8" s="502">
        <v>4</v>
      </c>
      <c r="AN8" s="502">
        <v>2</v>
      </c>
      <c r="AO8" s="503">
        <v>3</v>
      </c>
      <c r="AP8" s="447">
        <f>SUM(AQ8:AY8)</f>
        <v>19734</v>
      </c>
      <c r="AQ8" s="447">
        <f t="shared" ref="AQ8:AY8" si="5">AQ4+AQ6</f>
        <v>602</v>
      </c>
      <c r="AR8" s="447">
        <f t="shared" si="5"/>
        <v>468</v>
      </c>
      <c r="AS8" s="447">
        <f t="shared" si="5"/>
        <v>4418</v>
      </c>
      <c r="AT8" s="447">
        <f t="shared" si="5"/>
        <v>461</v>
      </c>
      <c r="AU8" s="447">
        <f t="shared" si="5"/>
        <v>7088</v>
      </c>
      <c r="AV8" s="447">
        <f t="shared" si="5"/>
        <v>3686</v>
      </c>
      <c r="AW8" s="447">
        <f t="shared" si="5"/>
        <v>383</v>
      </c>
      <c r="AX8" s="447">
        <f t="shared" si="5"/>
        <v>422</v>
      </c>
      <c r="AY8" s="447">
        <f t="shared" si="5"/>
        <v>2206</v>
      </c>
    </row>
    <row r="9" spans="1:53" ht="16.5" customHeight="1">
      <c r="A9" s="461">
        <v>2162</v>
      </c>
      <c r="B9" s="461">
        <v>516</v>
      </c>
      <c r="C9" s="461">
        <v>6</v>
      </c>
      <c r="D9" s="471" t="s">
        <v>738</v>
      </c>
      <c r="E9" s="472" t="s">
        <v>28</v>
      </c>
      <c r="F9" s="471" t="s">
        <v>2233</v>
      </c>
      <c r="G9" s="471" t="s">
        <v>723</v>
      </c>
      <c r="H9" s="473" t="s">
        <v>730</v>
      </c>
      <c r="I9" s="474" t="s">
        <v>739</v>
      </c>
      <c r="J9" s="467">
        <v>0</v>
      </c>
      <c r="K9" s="467">
        <v>1</v>
      </c>
      <c r="L9" s="467">
        <v>5</v>
      </c>
      <c r="M9" s="467">
        <v>0</v>
      </c>
      <c r="N9" s="468">
        <v>5</v>
      </c>
      <c r="O9" s="467">
        <v>1</v>
      </c>
      <c r="P9" s="467">
        <v>17</v>
      </c>
      <c r="Q9" s="467">
        <v>0</v>
      </c>
      <c r="R9" s="467">
        <v>9</v>
      </c>
      <c r="S9" s="467">
        <v>0</v>
      </c>
      <c r="T9" s="467">
        <v>0</v>
      </c>
      <c r="U9" s="467">
        <v>0</v>
      </c>
      <c r="V9" s="467">
        <v>0</v>
      </c>
      <c r="W9" s="467">
        <v>0</v>
      </c>
      <c r="X9" s="467">
        <v>0</v>
      </c>
      <c r="Y9" s="467">
        <v>0</v>
      </c>
      <c r="Z9" s="467">
        <v>0</v>
      </c>
      <c r="AA9" s="467">
        <v>0</v>
      </c>
      <c r="AB9" s="467">
        <v>0</v>
      </c>
      <c r="AC9" s="467">
        <v>0</v>
      </c>
      <c r="AD9" s="469">
        <v>38</v>
      </c>
      <c r="AE9" s="470">
        <v>0</v>
      </c>
      <c r="AF9" s="470">
        <v>0</v>
      </c>
      <c r="AG9" s="470">
        <v>0</v>
      </c>
      <c r="AH9" s="470">
        <v>0</v>
      </c>
      <c r="AI9" s="470">
        <v>38</v>
      </c>
      <c r="AJ9" s="470">
        <v>0</v>
      </c>
      <c r="AK9" s="467">
        <v>5</v>
      </c>
      <c r="AL9" s="467">
        <v>33</v>
      </c>
      <c r="AM9" s="502">
        <v>7</v>
      </c>
      <c r="AN9" s="502">
        <v>3</v>
      </c>
      <c r="AO9" s="503">
        <v>2</v>
      </c>
      <c r="AU9" s="476">
        <f>AU8/AP8</f>
        <v>0.35917705482922874</v>
      </c>
    </row>
    <row r="10" spans="1:53" ht="16.5" customHeight="1">
      <c r="A10" s="461">
        <v>2944</v>
      </c>
      <c r="B10" s="461">
        <v>752</v>
      </c>
      <c r="C10" s="462">
        <v>7</v>
      </c>
      <c r="D10" s="471" t="s">
        <v>740</v>
      </c>
      <c r="E10" s="472" t="s">
        <v>28</v>
      </c>
      <c r="F10" s="471" t="s">
        <v>2233</v>
      </c>
      <c r="G10" s="471" t="s">
        <v>723</v>
      </c>
      <c r="H10" s="475" t="s">
        <v>727</v>
      </c>
      <c r="I10" s="474" t="s">
        <v>741</v>
      </c>
      <c r="J10" s="467">
        <v>0</v>
      </c>
      <c r="K10" s="467">
        <v>2</v>
      </c>
      <c r="L10" s="467">
        <v>1</v>
      </c>
      <c r="M10" s="467">
        <v>2</v>
      </c>
      <c r="N10" s="468">
        <v>10</v>
      </c>
      <c r="O10" s="467">
        <v>1</v>
      </c>
      <c r="P10" s="467">
        <v>6</v>
      </c>
      <c r="Q10" s="467">
        <v>0</v>
      </c>
      <c r="R10" s="467">
        <v>8</v>
      </c>
      <c r="S10" s="467">
        <v>0</v>
      </c>
      <c r="T10" s="467">
        <v>0</v>
      </c>
      <c r="U10" s="467">
        <v>0</v>
      </c>
      <c r="V10" s="467">
        <v>0</v>
      </c>
      <c r="W10" s="467">
        <v>0</v>
      </c>
      <c r="X10" s="467">
        <v>0</v>
      </c>
      <c r="Y10" s="467">
        <v>0</v>
      </c>
      <c r="Z10" s="467">
        <v>0</v>
      </c>
      <c r="AA10" s="467">
        <v>0</v>
      </c>
      <c r="AB10" s="467">
        <v>0</v>
      </c>
      <c r="AC10" s="467">
        <v>0</v>
      </c>
      <c r="AD10" s="469">
        <v>30</v>
      </c>
      <c r="AE10" s="470">
        <v>0</v>
      </c>
      <c r="AF10" s="470">
        <v>0</v>
      </c>
      <c r="AG10" s="470">
        <v>0</v>
      </c>
      <c r="AH10" s="470">
        <v>0</v>
      </c>
      <c r="AI10" s="470">
        <v>30</v>
      </c>
      <c r="AJ10" s="470">
        <v>0</v>
      </c>
      <c r="AK10" s="467">
        <v>10</v>
      </c>
      <c r="AL10" s="467">
        <v>20</v>
      </c>
      <c r="AM10" s="502">
        <v>4</v>
      </c>
      <c r="AN10" s="502">
        <v>1</v>
      </c>
      <c r="AO10" s="503">
        <v>2</v>
      </c>
      <c r="AP10" s="447">
        <v>19657</v>
      </c>
    </row>
    <row r="11" spans="1:53" ht="16.5" customHeight="1">
      <c r="A11" s="461">
        <v>2945</v>
      </c>
      <c r="B11" s="461">
        <v>753</v>
      </c>
      <c r="C11" s="461">
        <v>8</v>
      </c>
      <c r="D11" s="471" t="s">
        <v>742</v>
      </c>
      <c r="E11" s="472" t="s">
        <v>28</v>
      </c>
      <c r="F11" s="471" t="s">
        <v>2233</v>
      </c>
      <c r="G11" s="471" t="s">
        <v>723</v>
      </c>
      <c r="H11" s="477" t="s">
        <v>724</v>
      </c>
      <c r="I11" s="474" t="s">
        <v>743</v>
      </c>
      <c r="J11" s="467">
        <v>2</v>
      </c>
      <c r="K11" s="467">
        <v>3</v>
      </c>
      <c r="L11" s="467">
        <v>1</v>
      </c>
      <c r="M11" s="467">
        <v>0</v>
      </c>
      <c r="N11" s="468">
        <v>46</v>
      </c>
      <c r="O11" s="467">
        <v>0</v>
      </c>
      <c r="P11" s="467">
        <v>1</v>
      </c>
      <c r="Q11" s="467">
        <v>1</v>
      </c>
      <c r="R11" s="467">
        <v>0</v>
      </c>
      <c r="S11" s="467">
        <v>0</v>
      </c>
      <c r="T11" s="467">
        <v>0</v>
      </c>
      <c r="U11" s="467">
        <v>0</v>
      </c>
      <c r="V11" s="467">
        <v>0</v>
      </c>
      <c r="W11" s="467">
        <v>0</v>
      </c>
      <c r="X11" s="467">
        <v>0</v>
      </c>
      <c r="Y11" s="467">
        <v>0</v>
      </c>
      <c r="Z11" s="467">
        <v>0</v>
      </c>
      <c r="AA11" s="467">
        <v>0</v>
      </c>
      <c r="AB11" s="467">
        <v>0</v>
      </c>
      <c r="AC11" s="467">
        <v>0</v>
      </c>
      <c r="AD11" s="469">
        <v>54</v>
      </c>
      <c r="AE11" s="470">
        <v>0</v>
      </c>
      <c r="AF11" s="470">
        <v>0</v>
      </c>
      <c r="AG11" s="470">
        <v>0</v>
      </c>
      <c r="AH11" s="470">
        <v>0</v>
      </c>
      <c r="AI11" s="470">
        <v>54</v>
      </c>
      <c r="AJ11" s="470">
        <v>0</v>
      </c>
      <c r="AK11" s="467">
        <v>46</v>
      </c>
      <c r="AL11" s="467">
        <v>8</v>
      </c>
      <c r="AM11" s="502">
        <v>3</v>
      </c>
      <c r="AN11" s="502">
        <v>6</v>
      </c>
      <c r="AO11" s="503">
        <v>2</v>
      </c>
      <c r="AP11" s="447">
        <f>SUM(AQ4:BA4,AQ6:AY6)</f>
        <v>20215</v>
      </c>
    </row>
    <row r="12" spans="1:53" ht="16.5" customHeight="1">
      <c r="A12" s="461">
        <v>2943</v>
      </c>
      <c r="B12" s="461">
        <v>751</v>
      </c>
      <c r="C12" s="461">
        <v>9</v>
      </c>
      <c r="D12" s="471" t="s">
        <v>744</v>
      </c>
      <c r="E12" s="472" t="s">
        <v>28</v>
      </c>
      <c r="F12" s="471" t="s">
        <v>2233</v>
      </c>
      <c r="G12" s="471" t="s">
        <v>723</v>
      </c>
      <c r="H12" s="473" t="s">
        <v>730</v>
      </c>
      <c r="I12" s="474" t="s">
        <v>745</v>
      </c>
      <c r="J12" s="467">
        <v>0</v>
      </c>
      <c r="K12" s="467">
        <v>0</v>
      </c>
      <c r="L12" s="467">
        <v>0</v>
      </c>
      <c r="M12" s="467">
        <v>1</v>
      </c>
      <c r="N12" s="468">
        <v>29</v>
      </c>
      <c r="O12" s="467">
        <v>0</v>
      </c>
      <c r="P12" s="467">
        <v>0</v>
      </c>
      <c r="Q12" s="467">
        <v>2</v>
      </c>
      <c r="R12" s="467">
        <v>0</v>
      </c>
      <c r="S12" s="467">
        <v>0</v>
      </c>
      <c r="T12" s="467">
        <v>0</v>
      </c>
      <c r="U12" s="467">
        <v>0</v>
      </c>
      <c r="V12" s="467">
        <v>0</v>
      </c>
      <c r="W12" s="467">
        <v>0</v>
      </c>
      <c r="X12" s="467">
        <v>0</v>
      </c>
      <c r="Y12" s="467">
        <v>0</v>
      </c>
      <c r="Z12" s="467">
        <v>0</v>
      </c>
      <c r="AA12" s="467">
        <v>0</v>
      </c>
      <c r="AB12" s="467">
        <v>0</v>
      </c>
      <c r="AC12" s="467">
        <v>0</v>
      </c>
      <c r="AD12" s="469">
        <v>32</v>
      </c>
      <c r="AE12" s="470">
        <v>0</v>
      </c>
      <c r="AF12" s="470">
        <v>0</v>
      </c>
      <c r="AG12" s="470">
        <v>0</v>
      </c>
      <c r="AH12" s="470">
        <v>0</v>
      </c>
      <c r="AI12" s="470">
        <v>32</v>
      </c>
      <c r="AJ12" s="470">
        <v>0</v>
      </c>
      <c r="AK12" s="467">
        <v>29</v>
      </c>
      <c r="AL12" s="467">
        <v>3</v>
      </c>
      <c r="AM12" s="502">
        <v>5</v>
      </c>
      <c r="AN12" s="502">
        <v>3</v>
      </c>
      <c r="AO12" s="503">
        <v>3</v>
      </c>
      <c r="AP12" s="447">
        <f>SUM(AQ8:AT8,AV8:AY8)</f>
        <v>12646</v>
      </c>
      <c r="AQ12" s="476">
        <f>AP12/AP11</f>
        <v>0.62557506801879792</v>
      </c>
    </row>
    <row r="13" spans="1:53" ht="16.5" customHeight="1">
      <c r="A13" s="461">
        <v>1892</v>
      </c>
      <c r="B13" s="461">
        <v>454</v>
      </c>
      <c r="C13" s="462">
        <v>10</v>
      </c>
      <c r="D13" s="471" t="s">
        <v>746</v>
      </c>
      <c r="E13" s="472" t="s">
        <v>28</v>
      </c>
      <c r="F13" s="471" t="s">
        <v>2233</v>
      </c>
      <c r="G13" s="471" t="s">
        <v>723</v>
      </c>
      <c r="H13" s="475" t="s">
        <v>727</v>
      </c>
      <c r="I13" s="474" t="s">
        <v>747</v>
      </c>
      <c r="J13" s="467">
        <v>0</v>
      </c>
      <c r="K13" s="467">
        <v>0</v>
      </c>
      <c r="L13" s="467">
        <v>1</v>
      </c>
      <c r="M13" s="467">
        <v>0</v>
      </c>
      <c r="N13" s="468">
        <v>4</v>
      </c>
      <c r="O13" s="467">
        <v>7</v>
      </c>
      <c r="P13" s="467">
        <v>0</v>
      </c>
      <c r="Q13" s="467">
        <v>1</v>
      </c>
      <c r="R13" s="467">
        <v>31</v>
      </c>
      <c r="S13" s="467">
        <v>0</v>
      </c>
      <c r="T13" s="467">
        <v>0</v>
      </c>
      <c r="U13" s="467">
        <v>0</v>
      </c>
      <c r="V13" s="467">
        <v>0</v>
      </c>
      <c r="W13" s="467">
        <v>0</v>
      </c>
      <c r="X13" s="467">
        <v>0</v>
      </c>
      <c r="Y13" s="467">
        <v>0</v>
      </c>
      <c r="Z13" s="467">
        <v>0</v>
      </c>
      <c r="AA13" s="467">
        <v>0</v>
      </c>
      <c r="AB13" s="467">
        <v>0</v>
      </c>
      <c r="AC13" s="467">
        <v>0</v>
      </c>
      <c r="AD13" s="469">
        <v>44</v>
      </c>
      <c r="AE13" s="470">
        <v>0</v>
      </c>
      <c r="AF13" s="470">
        <v>0</v>
      </c>
      <c r="AG13" s="470">
        <v>0</v>
      </c>
      <c r="AH13" s="470">
        <v>0</v>
      </c>
      <c r="AI13" s="470">
        <v>44</v>
      </c>
      <c r="AJ13" s="470">
        <v>0</v>
      </c>
      <c r="AK13" s="467">
        <v>4</v>
      </c>
      <c r="AL13" s="467">
        <v>40</v>
      </c>
      <c r="AM13" s="502">
        <v>6</v>
      </c>
      <c r="AN13" s="502">
        <v>2</v>
      </c>
      <c r="AO13" s="503">
        <v>2</v>
      </c>
      <c r="AP13" s="447">
        <f>SUM(AZ4:BA4)</f>
        <v>481</v>
      </c>
      <c r="AQ13" s="476">
        <f>AP13/AP11</f>
        <v>2.3794212218649517E-2</v>
      </c>
    </row>
    <row r="14" spans="1:53" ht="16.5" customHeight="1">
      <c r="A14" s="461">
        <v>1894</v>
      </c>
      <c r="B14" s="461">
        <v>456</v>
      </c>
      <c r="C14" s="461">
        <v>11</v>
      </c>
      <c r="D14" s="471" t="s">
        <v>748</v>
      </c>
      <c r="E14" s="472" t="s">
        <v>28</v>
      </c>
      <c r="F14" s="471" t="s">
        <v>2233</v>
      </c>
      <c r="G14" s="471" t="s">
        <v>749</v>
      </c>
      <c r="H14" s="473" t="s">
        <v>730</v>
      </c>
      <c r="I14" s="474" t="s">
        <v>750</v>
      </c>
      <c r="J14" s="467">
        <v>1</v>
      </c>
      <c r="K14" s="467">
        <v>0</v>
      </c>
      <c r="L14" s="467">
        <v>3</v>
      </c>
      <c r="M14" s="467">
        <v>0</v>
      </c>
      <c r="N14" s="468">
        <v>3</v>
      </c>
      <c r="O14" s="467">
        <v>0</v>
      </c>
      <c r="P14" s="467">
        <v>0</v>
      </c>
      <c r="Q14" s="467">
        <v>0</v>
      </c>
      <c r="R14" s="467">
        <v>0</v>
      </c>
      <c r="S14" s="467">
        <v>0</v>
      </c>
      <c r="T14" s="467">
        <v>0</v>
      </c>
      <c r="U14" s="467">
        <v>0</v>
      </c>
      <c r="V14" s="467">
        <v>0</v>
      </c>
      <c r="W14" s="467">
        <v>0</v>
      </c>
      <c r="X14" s="467">
        <v>0</v>
      </c>
      <c r="Y14" s="467">
        <v>0</v>
      </c>
      <c r="Z14" s="467">
        <v>0</v>
      </c>
      <c r="AA14" s="467">
        <v>0</v>
      </c>
      <c r="AB14" s="467">
        <v>0</v>
      </c>
      <c r="AC14" s="467">
        <v>2</v>
      </c>
      <c r="AD14" s="469">
        <v>9</v>
      </c>
      <c r="AE14" s="470">
        <v>0</v>
      </c>
      <c r="AF14" s="470">
        <v>0</v>
      </c>
      <c r="AG14" s="470">
        <v>0</v>
      </c>
      <c r="AH14" s="470">
        <v>0</v>
      </c>
      <c r="AI14" s="470">
        <v>9</v>
      </c>
      <c r="AJ14" s="470">
        <v>0</v>
      </c>
      <c r="AK14" s="467">
        <v>3</v>
      </c>
      <c r="AL14" s="467">
        <v>4</v>
      </c>
      <c r="AM14" s="502">
        <v>4</v>
      </c>
      <c r="AN14" s="502">
        <v>2</v>
      </c>
      <c r="AO14" s="503">
        <v>3</v>
      </c>
    </row>
    <row r="15" spans="1:53" ht="16.5" customHeight="1">
      <c r="A15" s="461">
        <v>1889</v>
      </c>
      <c r="B15" s="461">
        <v>452</v>
      </c>
      <c r="C15" s="461">
        <v>12</v>
      </c>
      <c r="D15" s="471" t="s">
        <v>751</v>
      </c>
      <c r="E15" s="472" t="s">
        <v>28</v>
      </c>
      <c r="F15" s="471" t="s">
        <v>2233</v>
      </c>
      <c r="G15" s="471" t="s">
        <v>749</v>
      </c>
      <c r="H15" s="475" t="s">
        <v>727</v>
      </c>
      <c r="I15" s="474" t="s">
        <v>752</v>
      </c>
      <c r="J15" s="467">
        <v>0</v>
      </c>
      <c r="K15" s="467">
        <v>0</v>
      </c>
      <c r="L15" s="467">
        <v>0</v>
      </c>
      <c r="M15" s="467">
        <v>0</v>
      </c>
      <c r="N15" s="468">
        <v>6</v>
      </c>
      <c r="O15" s="467">
        <v>0</v>
      </c>
      <c r="P15" s="467">
        <v>0</v>
      </c>
      <c r="Q15" s="467">
        <v>0</v>
      </c>
      <c r="R15" s="467">
        <v>0</v>
      </c>
      <c r="S15" s="467">
        <v>0</v>
      </c>
      <c r="T15" s="467">
        <v>0</v>
      </c>
      <c r="U15" s="467">
        <v>0</v>
      </c>
      <c r="V15" s="467">
        <v>0</v>
      </c>
      <c r="W15" s="467">
        <v>0</v>
      </c>
      <c r="X15" s="467">
        <v>0</v>
      </c>
      <c r="Y15" s="467">
        <v>0</v>
      </c>
      <c r="Z15" s="467">
        <v>0</v>
      </c>
      <c r="AA15" s="467">
        <v>0</v>
      </c>
      <c r="AB15" s="467">
        <v>0</v>
      </c>
      <c r="AC15" s="467">
        <v>2</v>
      </c>
      <c r="AD15" s="469">
        <v>8</v>
      </c>
      <c r="AE15" s="470">
        <v>0</v>
      </c>
      <c r="AF15" s="470">
        <v>0</v>
      </c>
      <c r="AG15" s="470">
        <v>0</v>
      </c>
      <c r="AH15" s="470">
        <v>2</v>
      </c>
      <c r="AI15" s="470">
        <v>6</v>
      </c>
      <c r="AJ15" s="470">
        <v>0</v>
      </c>
      <c r="AK15" s="467">
        <v>6</v>
      </c>
      <c r="AL15" s="467">
        <v>0</v>
      </c>
      <c r="AM15" s="502">
        <v>7</v>
      </c>
      <c r="AN15" s="502">
        <v>2</v>
      </c>
      <c r="AO15" s="503">
        <v>2</v>
      </c>
    </row>
    <row r="16" spans="1:53" ht="16.5" customHeight="1">
      <c r="A16" s="461">
        <v>1837</v>
      </c>
      <c r="B16" s="461">
        <v>424</v>
      </c>
      <c r="C16" s="462">
        <v>13</v>
      </c>
      <c r="D16" s="471" t="s">
        <v>753</v>
      </c>
      <c r="E16" s="472" t="s">
        <v>28</v>
      </c>
      <c r="F16" s="471" t="s">
        <v>2233</v>
      </c>
      <c r="G16" s="471" t="s">
        <v>749</v>
      </c>
      <c r="H16" s="475" t="s">
        <v>727</v>
      </c>
      <c r="I16" s="474" t="s">
        <v>754</v>
      </c>
      <c r="J16" s="467">
        <v>2</v>
      </c>
      <c r="K16" s="467">
        <v>0</v>
      </c>
      <c r="L16" s="467">
        <v>2</v>
      </c>
      <c r="M16" s="467">
        <v>0</v>
      </c>
      <c r="N16" s="468">
        <v>4</v>
      </c>
      <c r="O16" s="467">
        <v>0</v>
      </c>
      <c r="P16" s="467">
        <v>0</v>
      </c>
      <c r="Q16" s="467">
        <v>0</v>
      </c>
      <c r="R16" s="467">
        <v>2</v>
      </c>
      <c r="S16" s="467">
        <v>0</v>
      </c>
      <c r="T16" s="467">
        <v>0</v>
      </c>
      <c r="U16" s="467">
        <v>0</v>
      </c>
      <c r="V16" s="467">
        <v>0</v>
      </c>
      <c r="W16" s="467">
        <v>0</v>
      </c>
      <c r="X16" s="467">
        <v>0</v>
      </c>
      <c r="Y16" s="467">
        <v>0</v>
      </c>
      <c r="Z16" s="467">
        <v>0</v>
      </c>
      <c r="AA16" s="467">
        <v>0</v>
      </c>
      <c r="AB16" s="467">
        <v>0</v>
      </c>
      <c r="AC16" s="467">
        <v>1</v>
      </c>
      <c r="AD16" s="469">
        <v>11</v>
      </c>
      <c r="AE16" s="470">
        <v>0</v>
      </c>
      <c r="AF16" s="470">
        <v>0</v>
      </c>
      <c r="AG16" s="470">
        <v>0</v>
      </c>
      <c r="AH16" s="470">
        <v>0</v>
      </c>
      <c r="AI16" s="470">
        <v>11</v>
      </c>
      <c r="AJ16" s="470">
        <v>0</v>
      </c>
      <c r="AK16" s="467">
        <v>4</v>
      </c>
      <c r="AL16" s="467">
        <v>6</v>
      </c>
      <c r="AM16" s="502">
        <v>7</v>
      </c>
      <c r="AN16" s="502">
        <v>6</v>
      </c>
      <c r="AO16" s="503">
        <v>4</v>
      </c>
    </row>
    <row r="17" spans="1:46" ht="16.5" customHeight="1">
      <c r="A17" s="461">
        <v>1847</v>
      </c>
      <c r="B17" s="461">
        <v>434</v>
      </c>
      <c r="C17" s="461">
        <v>14</v>
      </c>
      <c r="D17" s="471" t="s">
        <v>755</v>
      </c>
      <c r="E17" s="472" t="s">
        <v>28</v>
      </c>
      <c r="F17" s="471" t="s">
        <v>2233</v>
      </c>
      <c r="G17" s="471" t="s">
        <v>749</v>
      </c>
      <c r="H17" s="477" t="s">
        <v>724</v>
      </c>
      <c r="I17" s="474" t="s">
        <v>756</v>
      </c>
      <c r="J17" s="467">
        <v>0</v>
      </c>
      <c r="K17" s="467">
        <v>0</v>
      </c>
      <c r="L17" s="467">
        <v>0</v>
      </c>
      <c r="M17" s="467">
        <v>0</v>
      </c>
      <c r="N17" s="468">
        <v>15</v>
      </c>
      <c r="O17" s="467">
        <v>0</v>
      </c>
      <c r="P17" s="467">
        <v>0</v>
      </c>
      <c r="Q17" s="467">
        <v>1</v>
      </c>
      <c r="R17" s="467">
        <v>0</v>
      </c>
      <c r="S17" s="467">
        <v>0</v>
      </c>
      <c r="T17" s="467">
        <v>0</v>
      </c>
      <c r="U17" s="467">
        <v>0</v>
      </c>
      <c r="V17" s="467">
        <v>25</v>
      </c>
      <c r="W17" s="467">
        <v>0</v>
      </c>
      <c r="X17" s="467">
        <v>0</v>
      </c>
      <c r="Y17" s="467">
        <v>0</v>
      </c>
      <c r="Z17" s="467">
        <v>0</v>
      </c>
      <c r="AA17" s="467">
        <v>0</v>
      </c>
      <c r="AB17" s="467">
        <v>0</v>
      </c>
      <c r="AC17" s="467">
        <v>0</v>
      </c>
      <c r="AD17" s="469">
        <v>41</v>
      </c>
      <c r="AE17" s="470">
        <v>0</v>
      </c>
      <c r="AF17" s="470">
        <v>0</v>
      </c>
      <c r="AG17" s="470">
        <v>0</v>
      </c>
      <c r="AH17" s="470">
        <v>0</v>
      </c>
      <c r="AI17" s="470">
        <v>41</v>
      </c>
      <c r="AJ17" s="470">
        <v>0</v>
      </c>
      <c r="AK17" s="467">
        <v>15</v>
      </c>
      <c r="AL17" s="467">
        <v>26</v>
      </c>
      <c r="AM17" s="502">
        <v>9</v>
      </c>
      <c r="AN17" s="502">
        <v>8</v>
      </c>
      <c r="AO17" s="503">
        <v>3</v>
      </c>
    </row>
    <row r="18" spans="1:46" ht="16.5" customHeight="1">
      <c r="A18" s="461">
        <v>2695</v>
      </c>
      <c r="B18" s="461">
        <v>693</v>
      </c>
      <c r="C18" s="461">
        <v>15</v>
      </c>
      <c r="D18" s="471" t="s">
        <v>757</v>
      </c>
      <c r="E18" s="472" t="s">
        <v>28</v>
      </c>
      <c r="F18" s="471" t="s">
        <v>2233</v>
      </c>
      <c r="G18" s="471" t="s">
        <v>749</v>
      </c>
      <c r="H18" s="475" t="s">
        <v>727</v>
      </c>
      <c r="I18" s="474" t="s">
        <v>758</v>
      </c>
      <c r="J18" s="467">
        <v>3</v>
      </c>
      <c r="K18" s="467">
        <v>0</v>
      </c>
      <c r="L18" s="467">
        <v>18</v>
      </c>
      <c r="M18" s="467">
        <v>1</v>
      </c>
      <c r="N18" s="468">
        <v>2</v>
      </c>
      <c r="O18" s="467">
        <v>0</v>
      </c>
      <c r="P18" s="467">
        <v>1</v>
      </c>
      <c r="Q18" s="467">
        <v>0</v>
      </c>
      <c r="R18" s="467">
        <v>0</v>
      </c>
      <c r="S18" s="467">
        <v>0</v>
      </c>
      <c r="T18" s="467">
        <v>0</v>
      </c>
      <c r="U18" s="467">
        <v>0</v>
      </c>
      <c r="V18" s="467">
        <v>0</v>
      </c>
      <c r="W18" s="467">
        <v>0</v>
      </c>
      <c r="X18" s="467">
        <v>0</v>
      </c>
      <c r="Y18" s="467">
        <v>0</v>
      </c>
      <c r="Z18" s="467">
        <v>0</v>
      </c>
      <c r="AA18" s="467">
        <v>0</v>
      </c>
      <c r="AB18" s="467">
        <v>0</v>
      </c>
      <c r="AC18" s="467">
        <v>0</v>
      </c>
      <c r="AD18" s="469">
        <v>25</v>
      </c>
      <c r="AE18" s="470">
        <v>0</v>
      </c>
      <c r="AF18" s="470">
        <v>0</v>
      </c>
      <c r="AG18" s="470">
        <v>0</v>
      </c>
      <c r="AH18" s="470">
        <v>0</v>
      </c>
      <c r="AI18" s="470">
        <v>25</v>
      </c>
      <c r="AJ18" s="470">
        <v>0</v>
      </c>
      <c r="AK18" s="467">
        <v>2</v>
      </c>
      <c r="AL18" s="467">
        <v>23</v>
      </c>
      <c r="AM18" s="502">
        <v>4</v>
      </c>
      <c r="AN18" s="502">
        <v>5</v>
      </c>
      <c r="AO18" s="503">
        <v>3</v>
      </c>
    </row>
    <row r="19" spans="1:46" ht="16.5" customHeight="1">
      <c r="A19" s="461">
        <v>1845</v>
      </c>
      <c r="B19" s="461">
        <v>432</v>
      </c>
      <c r="C19" s="462">
        <v>16</v>
      </c>
      <c r="D19" s="471" t="s">
        <v>759</v>
      </c>
      <c r="E19" s="472" t="s">
        <v>28</v>
      </c>
      <c r="F19" s="471" t="s">
        <v>2233</v>
      </c>
      <c r="G19" s="471" t="s">
        <v>749</v>
      </c>
      <c r="H19" s="475" t="s">
        <v>727</v>
      </c>
      <c r="I19" s="474" t="s">
        <v>760</v>
      </c>
      <c r="J19" s="467">
        <v>0</v>
      </c>
      <c r="K19" s="467">
        <v>3</v>
      </c>
      <c r="L19" s="467">
        <v>26</v>
      </c>
      <c r="M19" s="467">
        <v>1</v>
      </c>
      <c r="N19" s="468">
        <v>6</v>
      </c>
      <c r="O19" s="467">
        <v>1</v>
      </c>
      <c r="P19" s="467">
        <v>2</v>
      </c>
      <c r="Q19" s="467">
        <v>1</v>
      </c>
      <c r="R19" s="467">
        <v>27</v>
      </c>
      <c r="S19" s="467">
        <v>0</v>
      </c>
      <c r="T19" s="467">
        <v>0</v>
      </c>
      <c r="U19" s="467">
        <v>0</v>
      </c>
      <c r="V19" s="467">
        <v>0</v>
      </c>
      <c r="W19" s="467">
        <v>0</v>
      </c>
      <c r="X19" s="467">
        <v>0</v>
      </c>
      <c r="Y19" s="467">
        <v>1</v>
      </c>
      <c r="Z19" s="467">
        <v>0</v>
      </c>
      <c r="AA19" s="467">
        <v>0</v>
      </c>
      <c r="AB19" s="467">
        <v>1</v>
      </c>
      <c r="AC19" s="467">
        <v>0</v>
      </c>
      <c r="AD19" s="469">
        <v>69</v>
      </c>
      <c r="AE19" s="470">
        <v>0</v>
      </c>
      <c r="AF19" s="470">
        <v>0</v>
      </c>
      <c r="AG19" s="470">
        <v>8</v>
      </c>
      <c r="AH19" s="470">
        <v>28</v>
      </c>
      <c r="AI19" s="470">
        <v>33</v>
      </c>
      <c r="AJ19" s="470">
        <v>0</v>
      </c>
      <c r="AK19" s="467">
        <v>6</v>
      </c>
      <c r="AL19" s="467">
        <v>63</v>
      </c>
      <c r="AM19" s="502">
        <v>4</v>
      </c>
      <c r="AN19" s="502">
        <v>4</v>
      </c>
      <c r="AO19" s="503">
        <v>2</v>
      </c>
    </row>
    <row r="20" spans="1:46" ht="16.5" customHeight="1">
      <c r="A20" s="461">
        <v>1846</v>
      </c>
      <c r="B20" s="461">
        <v>433</v>
      </c>
      <c r="C20" s="461">
        <v>17</v>
      </c>
      <c r="D20" s="471" t="s">
        <v>761</v>
      </c>
      <c r="E20" s="472" t="s">
        <v>28</v>
      </c>
      <c r="F20" s="471" t="s">
        <v>2233</v>
      </c>
      <c r="G20" s="471" t="s">
        <v>749</v>
      </c>
      <c r="H20" s="477" t="s">
        <v>724</v>
      </c>
      <c r="I20" s="474" t="s">
        <v>762</v>
      </c>
      <c r="J20" s="467">
        <v>2</v>
      </c>
      <c r="K20" s="467">
        <v>0</v>
      </c>
      <c r="L20" s="467">
        <v>22</v>
      </c>
      <c r="M20" s="467">
        <v>1</v>
      </c>
      <c r="N20" s="468">
        <v>5</v>
      </c>
      <c r="O20" s="467">
        <v>0</v>
      </c>
      <c r="P20" s="467">
        <v>0</v>
      </c>
      <c r="Q20" s="467">
        <v>0</v>
      </c>
      <c r="R20" s="467">
        <v>1</v>
      </c>
      <c r="S20" s="467">
        <v>0</v>
      </c>
      <c r="T20" s="467">
        <v>0</v>
      </c>
      <c r="U20" s="467">
        <v>0</v>
      </c>
      <c r="V20" s="467">
        <v>2</v>
      </c>
      <c r="W20" s="467">
        <v>0</v>
      </c>
      <c r="X20" s="467">
        <v>0</v>
      </c>
      <c r="Y20" s="467">
        <v>0</v>
      </c>
      <c r="Z20" s="467">
        <v>0</v>
      </c>
      <c r="AA20" s="467">
        <v>2</v>
      </c>
      <c r="AB20" s="467">
        <v>0</v>
      </c>
      <c r="AC20" s="467">
        <v>0</v>
      </c>
      <c r="AD20" s="469">
        <v>35</v>
      </c>
      <c r="AE20" s="470">
        <v>0</v>
      </c>
      <c r="AF20" s="470">
        <v>0</v>
      </c>
      <c r="AG20" s="470">
        <v>0</v>
      </c>
      <c r="AH20" s="470">
        <v>0</v>
      </c>
      <c r="AI20" s="470">
        <v>35</v>
      </c>
      <c r="AJ20" s="470">
        <v>0</v>
      </c>
      <c r="AK20" s="467">
        <v>5</v>
      </c>
      <c r="AL20" s="467">
        <v>30</v>
      </c>
      <c r="AM20" s="502">
        <v>7</v>
      </c>
      <c r="AN20" s="502">
        <v>2</v>
      </c>
      <c r="AO20" s="503">
        <v>2</v>
      </c>
      <c r="AR20" s="478"/>
      <c r="AS20" s="478"/>
      <c r="AT20" s="478"/>
    </row>
    <row r="21" spans="1:46" ht="16.5" customHeight="1">
      <c r="A21" s="461">
        <v>1021</v>
      </c>
      <c r="B21" s="461">
        <v>296</v>
      </c>
      <c r="C21" s="461">
        <v>18</v>
      </c>
      <c r="D21" s="471" t="s">
        <v>763</v>
      </c>
      <c r="E21" s="472" t="s">
        <v>28</v>
      </c>
      <c r="F21" s="471" t="s">
        <v>2233</v>
      </c>
      <c r="G21" s="471" t="s">
        <v>749</v>
      </c>
      <c r="H21" s="475" t="s">
        <v>727</v>
      </c>
      <c r="I21" s="474" t="s">
        <v>764</v>
      </c>
      <c r="J21" s="467">
        <v>0</v>
      </c>
      <c r="K21" s="467">
        <v>0</v>
      </c>
      <c r="L21" s="467">
        <v>5</v>
      </c>
      <c r="M21" s="467">
        <v>0</v>
      </c>
      <c r="N21" s="468">
        <v>8</v>
      </c>
      <c r="O21" s="467">
        <v>0</v>
      </c>
      <c r="P21" s="467">
        <v>0</v>
      </c>
      <c r="Q21" s="467">
        <v>0</v>
      </c>
      <c r="R21" s="467">
        <v>1</v>
      </c>
      <c r="S21" s="467">
        <v>0</v>
      </c>
      <c r="T21" s="467">
        <v>0</v>
      </c>
      <c r="U21" s="467">
        <v>0</v>
      </c>
      <c r="V21" s="467">
        <v>0</v>
      </c>
      <c r="W21" s="467">
        <v>0</v>
      </c>
      <c r="X21" s="467">
        <v>0</v>
      </c>
      <c r="Y21" s="467">
        <v>1</v>
      </c>
      <c r="Z21" s="467">
        <v>0</v>
      </c>
      <c r="AA21" s="467">
        <v>0</v>
      </c>
      <c r="AB21" s="467">
        <v>0</v>
      </c>
      <c r="AC21" s="467">
        <v>0</v>
      </c>
      <c r="AD21" s="469">
        <v>15</v>
      </c>
      <c r="AE21" s="470">
        <v>0</v>
      </c>
      <c r="AF21" s="470">
        <v>0</v>
      </c>
      <c r="AG21" s="470">
        <v>0</v>
      </c>
      <c r="AH21" s="470">
        <v>0</v>
      </c>
      <c r="AI21" s="470">
        <v>15</v>
      </c>
      <c r="AJ21" s="470">
        <v>0</v>
      </c>
      <c r="AK21" s="467">
        <v>8</v>
      </c>
      <c r="AL21" s="467">
        <v>7</v>
      </c>
      <c r="AM21" s="502">
        <v>5</v>
      </c>
      <c r="AN21" s="502">
        <v>1</v>
      </c>
      <c r="AO21" s="503">
        <v>2</v>
      </c>
    </row>
    <row r="22" spans="1:46" ht="16.5" customHeight="1">
      <c r="A22" s="461">
        <v>1841</v>
      </c>
      <c r="B22" s="461">
        <v>428</v>
      </c>
      <c r="C22" s="462">
        <v>19</v>
      </c>
      <c r="D22" s="471" t="s">
        <v>765</v>
      </c>
      <c r="E22" s="472" t="s">
        <v>28</v>
      </c>
      <c r="F22" s="471" t="s">
        <v>2233</v>
      </c>
      <c r="G22" s="471" t="s">
        <v>749</v>
      </c>
      <c r="H22" s="477" t="s">
        <v>724</v>
      </c>
      <c r="I22" s="474" t="s">
        <v>766</v>
      </c>
      <c r="J22" s="467">
        <v>1</v>
      </c>
      <c r="K22" s="467">
        <v>1</v>
      </c>
      <c r="L22" s="467">
        <v>14</v>
      </c>
      <c r="M22" s="467">
        <v>2</v>
      </c>
      <c r="N22" s="468">
        <v>16</v>
      </c>
      <c r="O22" s="467">
        <v>0</v>
      </c>
      <c r="P22" s="467">
        <v>1</v>
      </c>
      <c r="Q22" s="467">
        <v>0</v>
      </c>
      <c r="R22" s="467">
        <v>0</v>
      </c>
      <c r="S22" s="467">
        <v>0</v>
      </c>
      <c r="T22" s="467">
        <v>1</v>
      </c>
      <c r="U22" s="467">
        <v>0</v>
      </c>
      <c r="V22" s="467">
        <v>0</v>
      </c>
      <c r="W22" s="467">
        <v>0</v>
      </c>
      <c r="X22" s="467">
        <v>0</v>
      </c>
      <c r="Y22" s="467">
        <v>0</v>
      </c>
      <c r="Z22" s="467">
        <v>0</v>
      </c>
      <c r="AA22" s="467">
        <v>0</v>
      </c>
      <c r="AB22" s="467">
        <v>1</v>
      </c>
      <c r="AC22" s="467">
        <v>0</v>
      </c>
      <c r="AD22" s="469">
        <v>37</v>
      </c>
      <c r="AE22" s="470">
        <v>0</v>
      </c>
      <c r="AF22" s="470">
        <v>0</v>
      </c>
      <c r="AG22" s="470">
        <v>0</v>
      </c>
      <c r="AH22" s="470">
        <v>0</v>
      </c>
      <c r="AI22" s="470">
        <v>37</v>
      </c>
      <c r="AJ22" s="470">
        <v>0</v>
      </c>
      <c r="AK22" s="467">
        <v>16</v>
      </c>
      <c r="AL22" s="467">
        <v>21</v>
      </c>
      <c r="AM22" s="502">
        <v>6</v>
      </c>
      <c r="AN22" s="502">
        <v>6</v>
      </c>
      <c r="AO22" s="503">
        <v>5</v>
      </c>
    </row>
    <row r="23" spans="1:46" ht="16.5" customHeight="1">
      <c r="A23" s="461">
        <v>1842</v>
      </c>
      <c r="B23" s="461">
        <v>429</v>
      </c>
      <c r="C23" s="461">
        <v>20</v>
      </c>
      <c r="D23" s="471" t="s">
        <v>767</v>
      </c>
      <c r="E23" s="472" t="s">
        <v>28</v>
      </c>
      <c r="F23" s="471" t="s">
        <v>2233</v>
      </c>
      <c r="G23" s="471" t="s">
        <v>749</v>
      </c>
      <c r="H23" s="475" t="s">
        <v>727</v>
      </c>
      <c r="I23" s="474" t="s">
        <v>768</v>
      </c>
      <c r="J23" s="467">
        <v>0</v>
      </c>
      <c r="K23" s="467">
        <v>0</v>
      </c>
      <c r="L23" s="467">
        <v>2</v>
      </c>
      <c r="M23" s="467">
        <v>0</v>
      </c>
      <c r="N23" s="468">
        <v>7</v>
      </c>
      <c r="O23" s="467">
        <v>0</v>
      </c>
      <c r="P23" s="467">
        <v>0</v>
      </c>
      <c r="Q23" s="467">
        <v>0</v>
      </c>
      <c r="R23" s="467">
        <v>0</v>
      </c>
      <c r="S23" s="467">
        <v>0</v>
      </c>
      <c r="T23" s="467">
        <v>0</v>
      </c>
      <c r="U23" s="467">
        <v>0</v>
      </c>
      <c r="V23" s="467">
        <v>0</v>
      </c>
      <c r="W23" s="467">
        <v>1</v>
      </c>
      <c r="X23" s="467">
        <v>0</v>
      </c>
      <c r="Y23" s="467">
        <v>0</v>
      </c>
      <c r="Z23" s="467">
        <v>0</v>
      </c>
      <c r="AA23" s="467">
        <v>0</v>
      </c>
      <c r="AB23" s="467">
        <v>0</v>
      </c>
      <c r="AC23" s="467">
        <v>0</v>
      </c>
      <c r="AD23" s="469">
        <v>10</v>
      </c>
      <c r="AE23" s="470">
        <v>0</v>
      </c>
      <c r="AF23" s="470">
        <v>0</v>
      </c>
      <c r="AG23" s="470">
        <v>0</v>
      </c>
      <c r="AH23" s="470">
        <v>0</v>
      </c>
      <c r="AI23" s="470">
        <v>10</v>
      </c>
      <c r="AJ23" s="470">
        <v>0</v>
      </c>
      <c r="AK23" s="467">
        <v>7</v>
      </c>
      <c r="AL23" s="467">
        <v>3</v>
      </c>
      <c r="AM23" s="502">
        <v>6</v>
      </c>
      <c r="AN23" s="502">
        <v>3</v>
      </c>
      <c r="AO23" s="503">
        <v>2</v>
      </c>
    </row>
    <row r="24" spans="1:46" ht="16.5" customHeight="1">
      <c r="A24" s="461">
        <v>1020</v>
      </c>
      <c r="B24" s="461">
        <v>295</v>
      </c>
      <c r="C24" s="461">
        <v>21</v>
      </c>
      <c r="D24" s="471" t="s">
        <v>769</v>
      </c>
      <c r="E24" s="472" t="s">
        <v>28</v>
      </c>
      <c r="F24" s="471" t="s">
        <v>2233</v>
      </c>
      <c r="G24" s="471" t="s">
        <v>749</v>
      </c>
      <c r="H24" s="473" t="s">
        <v>730</v>
      </c>
      <c r="I24" s="474" t="s">
        <v>770</v>
      </c>
      <c r="J24" s="467">
        <v>0</v>
      </c>
      <c r="K24" s="467">
        <v>0</v>
      </c>
      <c r="L24" s="467">
        <v>0</v>
      </c>
      <c r="M24" s="467">
        <v>0</v>
      </c>
      <c r="N24" s="468">
        <v>14</v>
      </c>
      <c r="O24" s="467">
        <v>0</v>
      </c>
      <c r="P24" s="467">
        <v>0</v>
      </c>
      <c r="Q24" s="467">
        <v>0</v>
      </c>
      <c r="R24" s="467">
        <v>0</v>
      </c>
      <c r="S24" s="467">
        <v>2</v>
      </c>
      <c r="T24" s="467">
        <v>0</v>
      </c>
      <c r="U24" s="467">
        <v>0</v>
      </c>
      <c r="V24" s="467">
        <v>0</v>
      </c>
      <c r="W24" s="467">
        <v>0</v>
      </c>
      <c r="X24" s="467">
        <v>0</v>
      </c>
      <c r="Y24" s="467">
        <v>0</v>
      </c>
      <c r="Z24" s="467">
        <v>0</v>
      </c>
      <c r="AA24" s="467">
        <v>0</v>
      </c>
      <c r="AB24" s="467">
        <v>0</v>
      </c>
      <c r="AC24" s="467">
        <v>0</v>
      </c>
      <c r="AD24" s="469">
        <v>16</v>
      </c>
      <c r="AE24" s="470">
        <v>0</v>
      </c>
      <c r="AF24" s="470">
        <v>0</v>
      </c>
      <c r="AG24" s="470">
        <v>0</v>
      </c>
      <c r="AH24" s="470">
        <v>0</v>
      </c>
      <c r="AI24" s="470">
        <v>16</v>
      </c>
      <c r="AJ24" s="470">
        <v>0</v>
      </c>
      <c r="AK24" s="467">
        <v>14</v>
      </c>
      <c r="AL24" s="467">
        <v>2</v>
      </c>
      <c r="AM24" s="502">
        <v>7</v>
      </c>
      <c r="AN24" s="502">
        <v>2</v>
      </c>
      <c r="AO24" s="503">
        <v>2</v>
      </c>
    </row>
    <row r="25" spans="1:46" ht="16.5" customHeight="1">
      <c r="A25" s="461">
        <v>1848</v>
      </c>
      <c r="B25" s="461">
        <v>435</v>
      </c>
      <c r="C25" s="462">
        <v>22</v>
      </c>
      <c r="D25" s="471" t="s">
        <v>771</v>
      </c>
      <c r="E25" s="472" t="s">
        <v>28</v>
      </c>
      <c r="F25" s="471" t="s">
        <v>2233</v>
      </c>
      <c r="G25" s="471" t="s">
        <v>749</v>
      </c>
      <c r="H25" s="477" t="s">
        <v>724</v>
      </c>
      <c r="I25" s="474" t="s">
        <v>772</v>
      </c>
      <c r="J25" s="467">
        <v>5</v>
      </c>
      <c r="K25" s="467">
        <v>0</v>
      </c>
      <c r="L25" s="467">
        <v>29</v>
      </c>
      <c r="M25" s="467">
        <v>1</v>
      </c>
      <c r="N25" s="468">
        <v>9</v>
      </c>
      <c r="O25" s="467">
        <v>1</v>
      </c>
      <c r="P25" s="467">
        <v>0</v>
      </c>
      <c r="Q25" s="467">
        <v>0</v>
      </c>
      <c r="R25" s="467">
        <v>0</v>
      </c>
      <c r="S25" s="467">
        <v>0</v>
      </c>
      <c r="T25" s="467">
        <v>0</v>
      </c>
      <c r="U25" s="467">
        <v>1</v>
      </c>
      <c r="V25" s="467">
        <v>4</v>
      </c>
      <c r="W25" s="467">
        <v>0</v>
      </c>
      <c r="X25" s="467">
        <v>0</v>
      </c>
      <c r="Y25" s="467">
        <v>1</v>
      </c>
      <c r="Z25" s="467">
        <v>1</v>
      </c>
      <c r="AA25" s="467">
        <v>1</v>
      </c>
      <c r="AB25" s="467">
        <v>0</v>
      </c>
      <c r="AC25" s="467">
        <v>0</v>
      </c>
      <c r="AD25" s="469">
        <v>53</v>
      </c>
      <c r="AE25" s="470">
        <v>0</v>
      </c>
      <c r="AF25" s="470">
        <v>0</v>
      </c>
      <c r="AG25" s="470">
        <v>0</v>
      </c>
      <c r="AH25" s="470">
        <v>0</v>
      </c>
      <c r="AI25" s="470">
        <v>53</v>
      </c>
      <c r="AJ25" s="470">
        <v>0</v>
      </c>
      <c r="AK25" s="467">
        <v>9</v>
      </c>
      <c r="AL25" s="467">
        <v>44</v>
      </c>
      <c r="AM25" s="502">
        <v>8</v>
      </c>
      <c r="AN25" s="502">
        <v>1</v>
      </c>
      <c r="AO25" s="503">
        <v>2</v>
      </c>
    </row>
    <row r="26" spans="1:46" ht="16.5" customHeight="1">
      <c r="A26" s="461">
        <v>1018</v>
      </c>
      <c r="B26" s="461">
        <v>293</v>
      </c>
      <c r="C26" s="461">
        <v>23</v>
      </c>
      <c r="D26" s="471" t="s">
        <v>773</v>
      </c>
      <c r="E26" s="472" t="s">
        <v>28</v>
      </c>
      <c r="F26" s="471" t="s">
        <v>2233</v>
      </c>
      <c r="G26" s="471" t="s">
        <v>749</v>
      </c>
      <c r="H26" s="475" t="s">
        <v>727</v>
      </c>
      <c r="I26" s="474" t="s">
        <v>774</v>
      </c>
      <c r="J26" s="467">
        <v>0</v>
      </c>
      <c r="K26" s="467">
        <v>1</v>
      </c>
      <c r="L26" s="467">
        <v>33</v>
      </c>
      <c r="M26" s="467">
        <v>1</v>
      </c>
      <c r="N26" s="468">
        <v>14</v>
      </c>
      <c r="O26" s="467">
        <v>1</v>
      </c>
      <c r="P26" s="467">
        <v>1</v>
      </c>
      <c r="Q26" s="467">
        <v>1</v>
      </c>
      <c r="R26" s="467">
        <v>0</v>
      </c>
      <c r="S26" s="467">
        <v>0</v>
      </c>
      <c r="T26" s="467">
        <v>0</v>
      </c>
      <c r="U26" s="467">
        <v>0</v>
      </c>
      <c r="V26" s="467">
        <v>7</v>
      </c>
      <c r="W26" s="467">
        <v>0</v>
      </c>
      <c r="X26" s="467">
        <v>0</v>
      </c>
      <c r="Y26" s="467">
        <v>0</v>
      </c>
      <c r="Z26" s="467">
        <v>0</v>
      </c>
      <c r="AA26" s="467">
        <v>0</v>
      </c>
      <c r="AB26" s="467">
        <v>0</v>
      </c>
      <c r="AC26" s="467">
        <v>0</v>
      </c>
      <c r="AD26" s="469">
        <v>59</v>
      </c>
      <c r="AE26" s="470">
        <v>0</v>
      </c>
      <c r="AF26" s="470">
        <v>0</v>
      </c>
      <c r="AG26" s="470">
        <v>0</v>
      </c>
      <c r="AH26" s="470">
        <v>0</v>
      </c>
      <c r="AI26" s="470">
        <v>59</v>
      </c>
      <c r="AJ26" s="470">
        <v>0</v>
      </c>
      <c r="AK26" s="467">
        <v>14</v>
      </c>
      <c r="AL26" s="467">
        <v>45</v>
      </c>
      <c r="AM26" s="502">
        <v>6</v>
      </c>
      <c r="AN26" s="502">
        <v>4</v>
      </c>
      <c r="AO26" s="503">
        <v>3</v>
      </c>
    </row>
    <row r="27" spans="1:46" ht="16.5" customHeight="1">
      <c r="A27" s="461">
        <v>1017</v>
      </c>
      <c r="B27" s="461">
        <v>292</v>
      </c>
      <c r="C27" s="461">
        <v>24</v>
      </c>
      <c r="D27" s="471" t="s">
        <v>775</v>
      </c>
      <c r="E27" s="472" t="s">
        <v>28</v>
      </c>
      <c r="F27" s="471" t="s">
        <v>2233</v>
      </c>
      <c r="G27" s="471" t="s">
        <v>749</v>
      </c>
      <c r="H27" s="477" t="s">
        <v>724</v>
      </c>
      <c r="I27" s="474" t="s">
        <v>776</v>
      </c>
      <c r="J27" s="467">
        <v>0</v>
      </c>
      <c r="K27" s="467">
        <v>0</v>
      </c>
      <c r="L27" s="467">
        <v>3</v>
      </c>
      <c r="M27" s="467">
        <v>0</v>
      </c>
      <c r="N27" s="468">
        <v>9</v>
      </c>
      <c r="O27" s="467">
        <v>1</v>
      </c>
      <c r="P27" s="467">
        <v>0</v>
      </c>
      <c r="Q27" s="467">
        <v>0</v>
      </c>
      <c r="R27" s="467">
        <v>2</v>
      </c>
      <c r="S27" s="467">
        <v>0</v>
      </c>
      <c r="T27" s="467">
        <v>0</v>
      </c>
      <c r="U27" s="467">
        <v>0</v>
      </c>
      <c r="V27" s="467">
        <v>15</v>
      </c>
      <c r="W27" s="467">
        <v>0</v>
      </c>
      <c r="X27" s="467">
        <v>0</v>
      </c>
      <c r="Y27" s="467">
        <v>1</v>
      </c>
      <c r="Z27" s="467">
        <v>0</v>
      </c>
      <c r="AA27" s="467">
        <v>0</v>
      </c>
      <c r="AB27" s="467">
        <v>4</v>
      </c>
      <c r="AC27" s="467">
        <v>0</v>
      </c>
      <c r="AD27" s="469">
        <v>35</v>
      </c>
      <c r="AE27" s="470">
        <v>0</v>
      </c>
      <c r="AF27" s="470">
        <v>0</v>
      </c>
      <c r="AG27" s="470">
        <v>0</v>
      </c>
      <c r="AH27" s="470">
        <v>0</v>
      </c>
      <c r="AI27" s="470">
        <v>35</v>
      </c>
      <c r="AJ27" s="470">
        <v>0</v>
      </c>
      <c r="AK27" s="467">
        <v>9</v>
      </c>
      <c r="AL27" s="467">
        <v>26</v>
      </c>
      <c r="AM27" s="502">
        <v>7</v>
      </c>
      <c r="AN27" s="502">
        <v>5</v>
      </c>
      <c r="AO27" s="503">
        <v>3</v>
      </c>
    </row>
    <row r="28" spans="1:46" ht="16.5" customHeight="1">
      <c r="A28" s="461">
        <v>1022</v>
      </c>
      <c r="B28" s="461">
        <v>297</v>
      </c>
      <c r="C28" s="462">
        <v>25</v>
      </c>
      <c r="D28" s="471" t="s">
        <v>777</v>
      </c>
      <c r="E28" s="472" t="s">
        <v>28</v>
      </c>
      <c r="F28" s="471" t="s">
        <v>2233</v>
      </c>
      <c r="G28" s="471" t="s">
        <v>749</v>
      </c>
      <c r="H28" s="473" t="s">
        <v>730</v>
      </c>
      <c r="I28" s="474" t="s">
        <v>778</v>
      </c>
      <c r="J28" s="467">
        <v>0</v>
      </c>
      <c r="K28" s="467">
        <v>1</v>
      </c>
      <c r="L28" s="467">
        <v>18</v>
      </c>
      <c r="M28" s="467">
        <v>0</v>
      </c>
      <c r="N28" s="468">
        <v>13</v>
      </c>
      <c r="O28" s="467">
        <v>0</v>
      </c>
      <c r="P28" s="467">
        <v>0</v>
      </c>
      <c r="Q28" s="467">
        <v>3</v>
      </c>
      <c r="R28" s="467">
        <v>0</v>
      </c>
      <c r="S28" s="467">
        <v>0</v>
      </c>
      <c r="T28" s="467">
        <v>0</v>
      </c>
      <c r="U28" s="467">
        <v>0</v>
      </c>
      <c r="V28" s="467">
        <v>0</v>
      </c>
      <c r="W28" s="467">
        <v>0</v>
      </c>
      <c r="X28" s="467">
        <v>0</v>
      </c>
      <c r="Y28" s="467">
        <v>0</v>
      </c>
      <c r="Z28" s="467">
        <v>0</v>
      </c>
      <c r="AA28" s="467">
        <v>0</v>
      </c>
      <c r="AB28" s="467">
        <v>0</v>
      </c>
      <c r="AC28" s="467">
        <v>0</v>
      </c>
      <c r="AD28" s="469">
        <v>35</v>
      </c>
      <c r="AE28" s="470">
        <v>0</v>
      </c>
      <c r="AF28" s="470">
        <v>0</v>
      </c>
      <c r="AG28" s="470">
        <v>0</v>
      </c>
      <c r="AH28" s="470">
        <v>0</v>
      </c>
      <c r="AI28" s="470">
        <v>35</v>
      </c>
      <c r="AJ28" s="470">
        <v>0</v>
      </c>
      <c r="AK28" s="467">
        <v>13</v>
      </c>
      <c r="AL28" s="467">
        <v>22</v>
      </c>
      <c r="AM28" s="502">
        <v>6</v>
      </c>
      <c r="AN28" s="502">
        <v>6</v>
      </c>
      <c r="AO28" s="503">
        <v>2</v>
      </c>
    </row>
    <row r="29" spans="1:46" ht="16.5" customHeight="1">
      <c r="A29" s="461">
        <v>1849</v>
      </c>
      <c r="B29" s="461">
        <v>436</v>
      </c>
      <c r="C29" s="461">
        <v>26</v>
      </c>
      <c r="D29" s="471" t="s">
        <v>779</v>
      </c>
      <c r="E29" s="472" t="s">
        <v>28</v>
      </c>
      <c r="F29" s="471" t="s">
        <v>2233</v>
      </c>
      <c r="G29" s="471" t="s">
        <v>749</v>
      </c>
      <c r="H29" s="477" t="s">
        <v>724</v>
      </c>
      <c r="I29" s="474" t="s">
        <v>780</v>
      </c>
      <c r="J29" s="467">
        <v>2</v>
      </c>
      <c r="K29" s="467">
        <v>0</v>
      </c>
      <c r="L29" s="467">
        <v>19</v>
      </c>
      <c r="M29" s="467">
        <v>0</v>
      </c>
      <c r="N29" s="468">
        <v>5</v>
      </c>
      <c r="O29" s="467">
        <v>0</v>
      </c>
      <c r="P29" s="467">
        <v>1</v>
      </c>
      <c r="Q29" s="467">
        <v>0</v>
      </c>
      <c r="R29" s="467">
        <v>0</v>
      </c>
      <c r="S29" s="467">
        <v>0</v>
      </c>
      <c r="T29" s="467">
        <v>0</v>
      </c>
      <c r="U29" s="467">
        <v>0</v>
      </c>
      <c r="V29" s="467">
        <v>5</v>
      </c>
      <c r="W29" s="467">
        <v>0</v>
      </c>
      <c r="X29" s="467">
        <v>0</v>
      </c>
      <c r="Y29" s="467">
        <v>0</v>
      </c>
      <c r="Z29" s="467">
        <v>1</v>
      </c>
      <c r="AA29" s="467">
        <v>0</v>
      </c>
      <c r="AB29" s="467">
        <v>0</v>
      </c>
      <c r="AC29" s="467">
        <v>0</v>
      </c>
      <c r="AD29" s="469">
        <v>33</v>
      </c>
      <c r="AE29" s="470">
        <v>0</v>
      </c>
      <c r="AF29" s="470">
        <v>0</v>
      </c>
      <c r="AG29" s="470">
        <v>0</v>
      </c>
      <c r="AH29" s="470">
        <v>0</v>
      </c>
      <c r="AI29" s="470">
        <v>33</v>
      </c>
      <c r="AJ29" s="470">
        <v>0</v>
      </c>
      <c r="AK29" s="467">
        <v>5</v>
      </c>
      <c r="AL29" s="467">
        <v>28</v>
      </c>
      <c r="AM29" s="502">
        <v>5</v>
      </c>
      <c r="AN29" s="502">
        <v>4</v>
      </c>
      <c r="AO29" s="503">
        <v>4</v>
      </c>
    </row>
    <row r="30" spans="1:46" ht="16.5" customHeight="1">
      <c r="A30" s="461">
        <v>1843</v>
      </c>
      <c r="B30" s="461">
        <v>430</v>
      </c>
      <c r="C30" s="461">
        <v>27</v>
      </c>
      <c r="D30" s="471" t="s">
        <v>781</v>
      </c>
      <c r="E30" s="472" t="s">
        <v>28</v>
      </c>
      <c r="F30" s="471" t="s">
        <v>2233</v>
      </c>
      <c r="G30" s="471" t="s">
        <v>749</v>
      </c>
      <c r="H30" s="473" t="s">
        <v>730</v>
      </c>
      <c r="I30" s="474" t="s">
        <v>782</v>
      </c>
      <c r="J30" s="467">
        <v>1</v>
      </c>
      <c r="K30" s="467">
        <v>0</v>
      </c>
      <c r="L30" s="467">
        <v>5</v>
      </c>
      <c r="M30" s="467">
        <v>0</v>
      </c>
      <c r="N30" s="468">
        <v>8</v>
      </c>
      <c r="O30" s="467">
        <v>0</v>
      </c>
      <c r="P30" s="467">
        <v>0</v>
      </c>
      <c r="Q30" s="467">
        <v>0</v>
      </c>
      <c r="R30" s="467">
        <v>0</v>
      </c>
      <c r="S30" s="467">
        <v>0</v>
      </c>
      <c r="T30" s="467">
        <v>0</v>
      </c>
      <c r="U30" s="467">
        <v>0</v>
      </c>
      <c r="V30" s="467">
        <v>0</v>
      </c>
      <c r="W30" s="467">
        <v>0</v>
      </c>
      <c r="X30" s="467">
        <v>0</v>
      </c>
      <c r="Y30" s="467">
        <v>0</v>
      </c>
      <c r="Z30" s="467">
        <v>0</v>
      </c>
      <c r="AA30" s="467">
        <v>0</v>
      </c>
      <c r="AB30" s="467">
        <v>0</v>
      </c>
      <c r="AC30" s="467">
        <v>0</v>
      </c>
      <c r="AD30" s="469">
        <v>14</v>
      </c>
      <c r="AE30" s="470">
        <v>0</v>
      </c>
      <c r="AF30" s="470">
        <v>0</v>
      </c>
      <c r="AG30" s="470">
        <v>0</v>
      </c>
      <c r="AH30" s="470">
        <v>0</v>
      </c>
      <c r="AI30" s="470">
        <v>14</v>
      </c>
      <c r="AJ30" s="470">
        <v>0</v>
      </c>
      <c r="AK30" s="467">
        <v>8</v>
      </c>
      <c r="AL30" s="467">
        <v>6</v>
      </c>
      <c r="AM30" s="502">
        <v>5</v>
      </c>
      <c r="AN30" s="502">
        <v>1</v>
      </c>
      <c r="AO30" s="503">
        <v>2</v>
      </c>
    </row>
    <row r="31" spans="1:46" ht="16.5" customHeight="1">
      <c r="A31" s="461">
        <v>1019</v>
      </c>
      <c r="B31" s="461">
        <v>294</v>
      </c>
      <c r="C31" s="462">
        <v>28</v>
      </c>
      <c r="D31" s="471" t="s">
        <v>783</v>
      </c>
      <c r="E31" s="472" t="s">
        <v>28</v>
      </c>
      <c r="F31" s="471" t="s">
        <v>2233</v>
      </c>
      <c r="G31" s="471" t="s">
        <v>749</v>
      </c>
      <c r="H31" s="479" t="s">
        <v>784</v>
      </c>
      <c r="I31" s="474" t="s">
        <v>785</v>
      </c>
      <c r="J31" s="467">
        <v>2</v>
      </c>
      <c r="K31" s="467">
        <v>0</v>
      </c>
      <c r="L31" s="467">
        <v>0</v>
      </c>
      <c r="M31" s="467">
        <v>0</v>
      </c>
      <c r="N31" s="468">
        <v>36</v>
      </c>
      <c r="O31" s="467">
        <v>0</v>
      </c>
      <c r="P31" s="467">
        <v>0</v>
      </c>
      <c r="Q31" s="467">
        <v>0</v>
      </c>
      <c r="R31" s="467">
        <v>0</v>
      </c>
      <c r="S31" s="467">
        <v>0</v>
      </c>
      <c r="T31" s="467">
        <v>0</v>
      </c>
      <c r="U31" s="467">
        <v>0</v>
      </c>
      <c r="V31" s="467">
        <v>0</v>
      </c>
      <c r="W31" s="467">
        <v>0</v>
      </c>
      <c r="X31" s="467">
        <v>0</v>
      </c>
      <c r="Y31" s="467">
        <v>0</v>
      </c>
      <c r="Z31" s="467">
        <v>0</v>
      </c>
      <c r="AA31" s="467">
        <v>0</v>
      </c>
      <c r="AB31" s="467">
        <v>0</v>
      </c>
      <c r="AC31" s="467">
        <v>0</v>
      </c>
      <c r="AD31" s="469">
        <v>38</v>
      </c>
      <c r="AE31" s="470">
        <v>0</v>
      </c>
      <c r="AF31" s="470">
        <v>0</v>
      </c>
      <c r="AG31" s="470">
        <v>0</v>
      </c>
      <c r="AH31" s="470">
        <v>0</v>
      </c>
      <c r="AI31" s="470">
        <v>38</v>
      </c>
      <c r="AJ31" s="470">
        <v>0</v>
      </c>
      <c r="AK31" s="467">
        <v>36</v>
      </c>
      <c r="AL31" s="467">
        <v>2</v>
      </c>
      <c r="AM31" s="502">
        <v>5</v>
      </c>
      <c r="AN31" s="502">
        <v>4</v>
      </c>
      <c r="AO31" s="503">
        <v>2</v>
      </c>
    </row>
    <row r="32" spans="1:46" ht="16.5" customHeight="1">
      <c r="A32" s="461">
        <v>1844</v>
      </c>
      <c r="B32" s="461">
        <v>431</v>
      </c>
      <c r="C32" s="461">
        <v>29</v>
      </c>
      <c r="D32" s="471" t="s">
        <v>786</v>
      </c>
      <c r="E32" s="472" t="s">
        <v>28</v>
      </c>
      <c r="F32" s="471" t="s">
        <v>2233</v>
      </c>
      <c r="G32" s="471" t="s">
        <v>749</v>
      </c>
      <c r="H32" s="477" t="s">
        <v>724</v>
      </c>
      <c r="I32" s="474" t="s">
        <v>787</v>
      </c>
      <c r="J32" s="467">
        <v>2</v>
      </c>
      <c r="K32" s="467">
        <v>0</v>
      </c>
      <c r="L32" s="467">
        <v>22</v>
      </c>
      <c r="M32" s="467">
        <v>0</v>
      </c>
      <c r="N32" s="468">
        <v>1</v>
      </c>
      <c r="O32" s="467">
        <v>0</v>
      </c>
      <c r="P32" s="467">
        <v>2</v>
      </c>
      <c r="Q32" s="467">
        <v>0</v>
      </c>
      <c r="R32" s="467">
        <v>0</v>
      </c>
      <c r="S32" s="467">
        <v>0</v>
      </c>
      <c r="T32" s="467">
        <v>0</v>
      </c>
      <c r="U32" s="467">
        <v>0</v>
      </c>
      <c r="V32" s="467">
        <v>0</v>
      </c>
      <c r="W32" s="467">
        <v>0</v>
      </c>
      <c r="X32" s="467">
        <v>0</v>
      </c>
      <c r="Y32" s="467">
        <v>0</v>
      </c>
      <c r="Z32" s="467">
        <v>0</v>
      </c>
      <c r="AA32" s="467">
        <v>0</v>
      </c>
      <c r="AB32" s="467">
        <v>0</v>
      </c>
      <c r="AC32" s="467">
        <v>0</v>
      </c>
      <c r="AD32" s="469">
        <v>27</v>
      </c>
      <c r="AE32" s="470">
        <v>0</v>
      </c>
      <c r="AF32" s="470">
        <v>0</v>
      </c>
      <c r="AG32" s="470">
        <v>0</v>
      </c>
      <c r="AH32" s="470">
        <v>0</v>
      </c>
      <c r="AI32" s="470">
        <v>27</v>
      </c>
      <c r="AJ32" s="470">
        <v>0</v>
      </c>
      <c r="AK32" s="467">
        <v>1</v>
      </c>
      <c r="AL32" s="467">
        <v>26</v>
      </c>
      <c r="AM32" s="502">
        <v>5</v>
      </c>
      <c r="AN32" s="502">
        <v>1</v>
      </c>
      <c r="AO32" s="503">
        <v>2</v>
      </c>
    </row>
    <row r="33" spans="1:41" ht="16.5" customHeight="1">
      <c r="A33" s="461">
        <v>1838</v>
      </c>
      <c r="B33" s="461">
        <v>425</v>
      </c>
      <c r="C33" s="461">
        <v>30</v>
      </c>
      <c r="D33" s="471" t="s">
        <v>788</v>
      </c>
      <c r="E33" s="472" t="s">
        <v>28</v>
      </c>
      <c r="F33" s="471" t="s">
        <v>2233</v>
      </c>
      <c r="G33" s="471" t="s">
        <v>749</v>
      </c>
      <c r="H33" s="475" t="s">
        <v>727</v>
      </c>
      <c r="I33" s="474" t="s">
        <v>789</v>
      </c>
      <c r="J33" s="467">
        <v>1</v>
      </c>
      <c r="K33" s="467">
        <v>3</v>
      </c>
      <c r="L33" s="467">
        <v>10</v>
      </c>
      <c r="M33" s="467">
        <v>1</v>
      </c>
      <c r="N33" s="468">
        <v>3</v>
      </c>
      <c r="O33" s="467">
        <v>0</v>
      </c>
      <c r="P33" s="467">
        <v>0</v>
      </c>
      <c r="Q33" s="467">
        <v>0</v>
      </c>
      <c r="R33" s="467">
        <v>0</v>
      </c>
      <c r="S33" s="467">
        <v>0</v>
      </c>
      <c r="T33" s="467">
        <v>0</v>
      </c>
      <c r="U33" s="467">
        <v>0</v>
      </c>
      <c r="V33" s="467">
        <v>0</v>
      </c>
      <c r="W33" s="467">
        <v>0</v>
      </c>
      <c r="X33" s="467">
        <v>0</v>
      </c>
      <c r="Y33" s="467">
        <v>0</v>
      </c>
      <c r="Z33" s="467">
        <v>0</v>
      </c>
      <c r="AA33" s="467">
        <v>0</v>
      </c>
      <c r="AB33" s="467">
        <v>0</v>
      </c>
      <c r="AC33" s="467">
        <v>0</v>
      </c>
      <c r="AD33" s="469">
        <v>18</v>
      </c>
      <c r="AE33" s="470">
        <v>0</v>
      </c>
      <c r="AF33" s="470">
        <v>0</v>
      </c>
      <c r="AG33" s="470">
        <v>0</v>
      </c>
      <c r="AH33" s="470">
        <v>0</v>
      </c>
      <c r="AI33" s="470">
        <v>18</v>
      </c>
      <c r="AJ33" s="470">
        <v>0</v>
      </c>
      <c r="AK33" s="467">
        <v>3</v>
      </c>
      <c r="AL33" s="467">
        <v>15</v>
      </c>
      <c r="AM33" s="502">
        <v>5</v>
      </c>
      <c r="AN33" s="502">
        <v>3</v>
      </c>
      <c r="AO33" s="503">
        <v>3</v>
      </c>
    </row>
    <row r="34" spans="1:41" ht="16.5" customHeight="1">
      <c r="A34" s="461">
        <v>1877</v>
      </c>
      <c r="B34" s="461">
        <v>446</v>
      </c>
      <c r="C34" s="462">
        <v>31</v>
      </c>
      <c r="D34" s="471" t="s">
        <v>790</v>
      </c>
      <c r="E34" s="472" t="s">
        <v>28</v>
      </c>
      <c r="F34" s="471" t="s">
        <v>2233</v>
      </c>
      <c r="G34" s="471" t="s">
        <v>749</v>
      </c>
      <c r="H34" s="473" t="s">
        <v>730</v>
      </c>
      <c r="I34" s="474" t="s">
        <v>791</v>
      </c>
      <c r="J34" s="467">
        <v>0</v>
      </c>
      <c r="K34" s="467">
        <v>0</v>
      </c>
      <c r="L34" s="467">
        <v>0</v>
      </c>
      <c r="M34" s="467">
        <v>0</v>
      </c>
      <c r="N34" s="468">
        <v>21</v>
      </c>
      <c r="O34" s="467">
        <v>0</v>
      </c>
      <c r="P34" s="467">
        <v>0</v>
      </c>
      <c r="Q34" s="467">
        <v>0</v>
      </c>
      <c r="R34" s="467">
        <v>0</v>
      </c>
      <c r="S34" s="467">
        <v>0</v>
      </c>
      <c r="T34" s="467">
        <v>1</v>
      </c>
      <c r="U34" s="467">
        <v>0</v>
      </c>
      <c r="V34" s="467">
        <v>15</v>
      </c>
      <c r="W34" s="467">
        <v>0</v>
      </c>
      <c r="X34" s="467">
        <v>0</v>
      </c>
      <c r="Y34" s="467">
        <v>0</v>
      </c>
      <c r="Z34" s="467">
        <v>0</v>
      </c>
      <c r="AA34" s="467">
        <v>0</v>
      </c>
      <c r="AB34" s="467">
        <v>0</v>
      </c>
      <c r="AC34" s="467">
        <v>0</v>
      </c>
      <c r="AD34" s="469">
        <v>37</v>
      </c>
      <c r="AE34" s="470">
        <v>0</v>
      </c>
      <c r="AF34" s="470">
        <v>0</v>
      </c>
      <c r="AG34" s="470">
        <v>0</v>
      </c>
      <c r="AH34" s="470">
        <v>0</v>
      </c>
      <c r="AI34" s="470">
        <v>37</v>
      </c>
      <c r="AJ34" s="470">
        <v>0</v>
      </c>
      <c r="AK34" s="467">
        <v>21</v>
      </c>
      <c r="AL34" s="467">
        <v>16</v>
      </c>
      <c r="AM34" s="502">
        <v>4</v>
      </c>
      <c r="AN34" s="502">
        <v>5</v>
      </c>
      <c r="AO34" s="503">
        <v>2</v>
      </c>
    </row>
    <row r="35" spans="1:41" ht="16.5" customHeight="1">
      <c r="A35" s="461">
        <v>1839</v>
      </c>
      <c r="B35" s="461">
        <v>426</v>
      </c>
      <c r="C35" s="461">
        <v>32</v>
      </c>
      <c r="D35" s="471" t="s">
        <v>792</v>
      </c>
      <c r="E35" s="472" t="s">
        <v>28</v>
      </c>
      <c r="F35" s="471" t="s">
        <v>2233</v>
      </c>
      <c r="G35" s="471" t="s">
        <v>749</v>
      </c>
      <c r="H35" s="475" t="s">
        <v>727</v>
      </c>
      <c r="I35" s="474" t="s">
        <v>793</v>
      </c>
      <c r="J35" s="467">
        <v>0</v>
      </c>
      <c r="K35" s="467">
        <v>0</v>
      </c>
      <c r="L35" s="467">
        <v>0</v>
      </c>
      <c r="M35" s="467">
        <v>0</v>
      </c>
      <c r="N35" s="468">
        <v>7</v>
      </c>
      <c r="O35" s="467">
        <v>6</v>
      </c>
      <c r="P35" s="467">
        <v>0</v>
      </c>
      <c r="Q35" s="467">
        <v>0</v>
      </c>
      <c r="R35" s="467">
        <v>0</v>
      </c>
      <c r="S35" s="467">
        <v>0</v>
      </c>
      <c r="T35" s="467">
        <v>0</v>
      </c>
      <c r="U35" s="467">
        <v>0</v>
      </c>
      <c r="V35" s="467">
        <v>0</v>
      </c>
      <c r="W35" s="467">
        <v>0</v>
      </c>
      <c r="X35" s="467">
        <v>0</v>
      </c>
      <c r="Y35" s="467">
        <v>0</v>
      </c>
      <c r="Z35" s="467">
        <v>0</v>
      </c>
      <c r="AA35" s="467">
        <v>0</v>
      </c>
      <c r="AB35" s="467">
        <v>0</v>
      </c>
      <c r="AC35" s="467">
        <v>0</v>
      </c>
      <c r="AD35" s="469">
        <v>13</v>
      </c>
      <c r="AE35" s="470">
        <v>0</v>
      </c>
      <c r="AF35" s="470">
        <v>0</v>
      </c>
      <c r="AG35" s="470">
        <v>0</v>
      </c>
      <c r="AH35" s="470">
        <v>0</v>
      </c>
      <c r="AI35" s="470">
        <v>13</v>
      </c>
      <c r="AJ35" s="470">
        <v>0</v>
      </c>
      <c r="AK35" s="467">
        <v>7</v>
      </c>
      <c r="AL35" s="467">
        <v>6</v>
      </c>
      <c r="AM35" s="502">
        <v>5</v>
      </c>
      <c r="AN35" s="502">
        <v>4</v>
      </c>
      <c r="AO35" s="503">
        <v>3</v>
      </c>
    </row>
    <row r="36" spans="1:41" ht="16.5" customHeight="1">
      <c r="A36" s="461">
        <v>1840</v>
      </c>
      <c r="B36" s="461">
        <v>427</v>
      </c>
      <c r="C36" s="461">
        <v>33</v>
      </c>
      <c r="D36" s="471" t="s">
        <v>794</v>
      </c>
      <c r="E36" s="472" t="s">
        <v>28</v>
      </c>
      <c r="F36" s="471" t="s">
        <v>2233</v>
      </c>
      <c r="G36" s="471" t="s">
        <v>749</v>
      </c>
      <c r="H36" s="477" t="s">
        <v>724</v>
      </c>
      <c r="I36" s="474" t="s">
        <v>795</v>
      </c>
      <c r="J36" s="467">
        <v>0</v>
      </c>
      <c r="K36" s="467">
        <v>0</v>
      </c>
      <c r="L36" s="467">
        <v>14</v>
      </c>
      <c r="M36" s="467">
        <v>0</v>
      </c>
      <c r="N36" s="468">
        <v>16</v>
      </c>
      <c r="O36" s="467">
        <v>0</v>
      </c>
      <c r="P36" s="467">
        <v>0</v>
      </c>
      <c r="Q36" s="467">
        <v>2</v>
      </c>
      <c r="R36" s="467">
        <v>0</v>
      </c>
      <c r="S36" s="467">
        <v>1</v>
      </c>
      <c r="T36" s="467">
        <v>1</v>
      </c>
      <c r="U36" s="467">
        <v>0</v>
      </c>
      <c r="V36" s="467">
        <v>1</v>
      </c>
      <c r="W36" s="467">
        <v>0</v>
      </c>
      <c r="X36" s="467">
        <v>0</v>
      </c>
      <c r="Y36" s="467">
        <v>0</v>
      </c>
      <c r="Z36" s="467">
        <v>0</v>
      </c>
      <c r="AA36" s="467">
        <v>0</v>
      </c>
      <c r="AB36" s="467">
        <v>1</v>
      </c>
      <c r="AC36" s="467">
        <v>0</v>
      </c>
      <c r="AD36" s="469">
        <v>36</v>
      </c>
      <c r="AE36" s="470">
        <v>0</v>
      </c>
      <c r="AF36" s="470">
        <v>0</v>
      </c>
      <c r="AG36" s="470">
        <v>0</v>
      </c>
      <c r="AH36" s="470">
        <v>4</v>
      </c>
      <c r="AI36" s="470">
        <v>32</v>
      </c>
      <c r="AJ36" s="470">
        <v>0</v>
      </c>
      <c r="AK36" s="467">
        <v>16</v>
      </c>
      <c r="AL36" s="467">
        <v>20</v>
      </c>
      <c r="AM36" s="502">
        <v>6</v>
      </c>
      <c r="AN36" s="502">
        <v>1</v>
      </c>
      <c r="AO36" s="503">
        <v>2</v>
      </c>
    </row>
    <row r="37" spans="1:41" ht="16.5" customHeight="1">
      <c r="A37" s="461">
        <v>2624</v>
      </c>
      <c r="B37" s="461">
        <v>662</v>
      </c>
      <c r="C37" s="462">
        <v>34</v>
      </c>
      <c r="D37" s="471" t="s">
        <v>796</v>
      </c>
      <c r="E37" s="472" t="s">
        <v>28</v>
      </c>
      <c r="F37" s="471" t="s">
        <v>2233</v>
      </c>
      <c r="G37" s="471" t="s">
        <v>749</v>
      </c>
      <c r="H37" s="473" t="s">
        <v>730</v>
      </c>
      <c r="I37" s="474" t="s">
        <v>797</v>
      </c>
      <c r="J37" s="467">
        <v>0</v>
      </c>
      <c r="K37" s="467">
        <v>0</v>
      </c>
      <c r="L37" s="467">
        <v>0</v>
      </c>
      <c r="M37" s="467">
        <v>1</v>
      </c>
      <c r="N37" s="468">
        <v>17</v>
      </c>
      <c r="O37" s="467">
        <v>0</v>
      </c>
      <c r="P37" s="467">
        <v>0</v>
      </c>
      <c r="Q37" s="467">
        <v>0</v>
      </c>
      <c r="R37" s="467">
        <v>0</v>
      </c>
      <c r="S37" s="467">
        <v>0</v>
      </c>
      <c r="T37" s="467">
        <v>1</v>
      </c>
      <c r="U37" s="467">
        <v>0</v>
      </c>
      <c r="V37" s="467">
        <v>1</v>
      </c>
      <c r="W37" s="467">
        <v>2</v>
      </c>
      <c r="X37" s="467">
        <v>0</v>
      </c>
      <c r="Y37" s="467">
        <v>0</v>
      </c>
      <c r="Z37" s="467">
        <v>0</v>
      </c>
      <c r="AA37" s="467">
        <v>0</v>
      </c>
      <c r="AB37" s="467">
        <v>1</v>
      </c>
      <c r="AC37" s="467">
        <v>0</v>
      </c>
      <c r="AD37" s="469">
        <v>23</v>
      </c>
      <c r="AE37" s="470">
        <v>0</v>
      </c>
      <c r="AF37" s="470">
        <v>0</v>
      </c>
      <c r="AG37" s="470">
        <v>0</v>
      </c>
      <c r="AH37" s="470">
        <v>3</v>
      </c>
      <c r="AI37" s="470">
        <v>20</v>
      </c>
      <c r="AJ37" s="470">
        <v>0</v>
      </c>
      <c r="AK37" s="467">
        <v>17</v>
      </c>
      <c r="AL37" s="467">
        <v>6</v>
      </c>
      <c r="AM37" s="502">
        <v>6</v>
      </c>
      <c r="AN37" s="502">
        <v>2</v>
      </c>
      <c r="AO37" s="503">
        <v>2</v>
      </c>
    </row>
    <row r="38" spans="1:41" ht="16.5" customHeight="1">
      <c r="A38" s="461">
        <v>1042</v>
      </c>
      <c r="B38" s="461">
        <v>300</v>
      </c>
      <c r="C38" s="461">
        <v>35</v>
      </c>
      <c r="D38" s="471" t="s">
        <v>798</v>
      </c>
      <c r="E38" s="472" t="s">
        <v>28</v>
      </c>
      <c r="F38" s="471" t="s">
        <v>2233</v>
      </c>
      <c r="G38" s="471" t="s">
        <v>749</v>
      </c>
      <c r="H38" s="479" t="s">
        <v>784</v>
      </c>
      <c r="I38" s="474" t="s">
        <v>799</v>
      </c>
      <c r="J38" s="467">
        <v>0</v>
      </c>
      <c r="K38" s="467">
        <v>0</v>
      </c>
      <c r="L38" s="467">
        <v>0</v>
      </c>
      <c r="M38" s="467">
        <v>0</v>
      </c>
      <c r="N38" s="468">
        <v>42</v>
      </c>
      <c r="O38" s="467">
        <v>0</v>
      </c>
      <c r="P38" s="467">
        <v>0</v>
      </c>
      <c r="Q38" s="467">
        <v>0</v>
      </c>
      <c r="R38" s="467">
        <v>0</v>
      </c>
      <c r="S38" s="467">
        <v>0</v>
      </c>
      <c r="T38" s="467">
        <v>0</v>
      </c>
      <c r="U38" s="467">
        <v>0</v>
      </c>
      <c r="V38" s="467">
        <v>0</v>
      </c>
      <c r="W38" s="467">
        <v>0</v>
      </c>
      <c r="X38" s="467">
        <v>0</v>
      </c>
      <c r="Y38" s="467">
        <v>0</v>
      </c>
      <c r="Z38" s="467">
        <v>0</v>
      </c>
      <c r="AA38" s="467">
        <v>0</v>
      </c>
      <c r="AB38" s="467">
        <v>0</v>
      </c>
      <c r="AC38" s="467">
        <v>0</v>
      </c>
      <c r="AD38" s="469">
        <v>42</v>
      </c>
      <c r="AE38" s="470">
        <v>0</v>
      </c>
      <c r="AF38" s="470">
        <v>0</v>
      </c>
      <c r="AG38" s="470">
        <v>0</v>
      </c>
      <c r="AH38" s="470">
        <v>0</v>
      </c>
      <c r="AI38" s="470">
        <v>42</v>
      </c>
      <c r="AJ38" s="470">
        <v>0</v>
      </c>
      <c r="AK38" s="467">
        <v>42</v>
      </c>
      <c r="AL38" s="467">
        <v>0</v>
      </c>
      <c r="AM38" s="502">
        <v>6</v>
      </c>
      <c r="AN38" s="502">
        <v>5</v>
      </c>
      <c r="AO38" s="503">
        <v>2</v>
      </c>
    </row>
    <row r="39" spans="1:41" ht="16.5" customHeight="1">
      <c r="A39" s="461">
        <v>849</v>
      </c>
      <c r="B39" s="461">
        <v>257</v>
      </c>
      <c r="C39" s="461">
        <v>36</v>
      </c>
      <c r="D39" s="471" t="s">
        <v>800</v>
      </c>
      <c r="E39" s="472" t="s">
        <v>28</v>
      </c>
      <c r="F39" s="471" t="s">
        <v>2233</v>
      </c>
      <c r="G39" s="471" t="s">
        <v>749</v>
      </c>
      <c r="H39" s="475" t="s">
        <v>727</v>
      </c>
      <c r="I39" s="474" t="s">
        <v>801</v>
      </c>
      <c r="J39" s="467">
        <v>0</v>
      </c>
      <c r="K39" s="467">
        <v>0</v>
      </c>
      <c r="L39" s="467">
        <v>0</v>
      </c>
      <c r="M39" s="467">
        <v>0</v>
      </c>
      <c r="N39" s="468">
        <v>10</v>
      </c>
      <c r="O39" s="467">
        <v>0</v>
      </c>
      <c r="P39" s="467">
        <v>0</v>
      </c>
      <c r="Q39" s="467">
        <v>0</v>
      </c>
      <c r="R39" s="467">
        <v>0</v>
      </c>
      <c r="S39" s="467">
        <v>0</v>
      </c>
      <c r="T39" s="467">
        <v>0</v>
      </c>
      <c r="U39" s="467">
        <v>0</v>
      </c>
      <c r="V39" s="467">
        <v>0</v>
      </c>
      <c r="W39" s="467">
        <v>0</v>
      </c>
      <c r="X39" s="467">
        <v>0</v>
      </c>
      <c r="Y39" s="467">
        <v>0</v>
      </c>
      <c r="Z39" s="467">
        <v>0</v>
      </c>
      <c r="AA39" s="467">
        <v>0</v>
      </c>
      <c r="AB39" s="467">
        <v>0</v>
      </c>
      <c r="AC39" s="467">
        <v>3</v>
      </c>
      <c r="AD39" s="469">
        <v>13</v>
      </c>
      <c r="AE39" s="470">
        <v>0</v>
      </c>
      <c r="AF39" s="470">
        <v>0</v>
      </c>
      <c r="AG39" s="470">
        <v>0</v>
      </c>
      <c r="AH39" s="470">
        <v>3</v>
      </c>
      <c r="AI39" s="470">
        <v>10</v>
      </c>
      <c r="AJ39" s="470">
        <v>0</v>
      </c>
      <c r="AK39" s="467">
        <v>10</v>
      </c>
      <c r="AL39" s="467">
        <v>0</v>
      </c>
      <c r="AM39" s="502">
        <v>7</v>
      </c>
      <c r="AN39" s="502">
        <v>5</v>
      </c>
      <c r="AO39" s="503">
        <v>3</v>
      </c>
    </row>
    <row r="40" spans="1:41" ht="16.5" customHeight="1">
      <c r="A40" s="461">
        <v>1911</v>
      </c>
      <c r="B40" s="461">
        <v>458</v>
      </c>
      <c r="C40" s="462">
        <v>37</v>
      </c>
      <c r="D40" s="471" t="s">
        <v>802</v>
      </c>
      <c r="E40" s="472" t="s">
        <v>28</v>
      </c>
      <c r="F40" s="471" t="s">
        <v>2233</v>
      </c>
      <c r="G40" s="471" t="s">
        <v>749</v>
      </c>
      <c r="H40" s="475" t="s">
        <v>727</v>
      </c>
      <c r="I40" s="474" t="s">
        <v>803</v>
      </c>
      <c r="J40" s="467">
        <v>2</v>
      </c>
      <c r="K40" s="467">
        <v>1</v>
      </c>
      <c r="L40" s="467">
        <v>7</v>
      </c>
      <c r="M40" s="467">
        <v>0</v>
      </c>
      <c r="N40" s="468">
        <v>0</v>
      </c>
      <c r="O40" s="467">
        <v>0</v>
      </c>
      <c r="P40" s="467">
        <v>0</v>
      </c>
      <c r="Q40" s="467">
        <v>0</v>
      </c>
      <c r="R40" s="467">
        <v>0</v>
      </c>
      <c r="S40" s="467">
        <v>0</v>
      </c>
      <c r="T40" s="467">
        <v>0</v>
      </c>
      <c r="U40" s="467">
        <v>0</v>
      </c>
      <c r="V40" s="467">
        <v>0</v>
      </c>
      <c r="W40" s="467">
        <v>0</v>
      </c>
      <c r="X40" s="467">
        <v>0</v>
      </c>
      <c r="Y40" s="467">
        <v>0</v>
      </c>
      <c r="Z40" s="467">
        <v>0</v>
      </c>
      <c r="AA40" s="467">
        <v>0</v>
      </c>
      <c r="AB40" s="467">
        <v>0</v>
      </c>
      <c r="AC40" s="467">
        <v>0</v>
      </c>
      <c r="AD40" s="469">
        <v>10</v>
      </c>
      <c r="AE40" s="470">
        <v>0</v>
      </c>
      <c r="AF40" s="470">
        <v>0</v>
      </c>
      <c r="AG40" s="470">
        <v>0</v>
      </c>
      <c r="AH40" s="470">
        <v>0</v>
      </c>
      <c r="AI40" s="470">
        <v>10</v>
      </c>
      <c r="AJ40" s="470">
        <v>0</v>
      </c>
      <c r="AK40" s="467">
        <v>0</v>
      </c>
      <c r="AL40" s="467">
        <v>10</v>
      </c>
      <c r="AM40" s="502">
        <v>6</v>
      </c>
      <c r="AN40" s="502">
        <v>3</v>
      </c>
      <c r="AO40" s="503">
        <v>2</v>
      </c>
    </row>
    <row r="41" spans="1:41" ht="16.5" customHeight="1">
      <c r="A41" s="461">
        <v>105</v>
      </c>
      <c r="B41" s="461">
        <v>46</v>
      </c>
      <c r="C41" s="461">
        <v>38</v>
      </c>
      <c r="D41" s="471" t="s">
        <v>804</v>
      </c>
      <c r="E41" s="472" t="s">
        <v>28</v>
      </c>
      <c r="F41" s="471" t="s">
        <v>2233</v>
      </c>
      <c r="G41" s="471" t="s">
        <v>749</v>
      </c>
      <c r="H41" s="475" t="s">
        <v>727</v>
      </c>
      <c r="I41" s="474" t="s">
        <v>805</v>
      </c>
      <c r="J41" s="467">
        <v>0</v>
      </c>
      <c r="K41" s="467">
        <v>0</v>
      </c>
      <c r="L41" s="467">
        <v>0</v>
      </c>
      <c r="M41" s="467">
        <v>1</v>
      </c>
      <c r="N41" s="468">
        <v>5</v>
      </c>
      <c r="O41" s="467">
        <v>0</v>
      </c>
      <c r="P41" s="467">
        <v>0</v>
      </c>
      <c r="Q41" s="467">
        <v>1</v>
      </c>
      <c r="R41" s="467">
        <v>0</v>
      </c>
      <c r="S41" s="467">
        <v>0</v>
      </c>
      <c r="T41" s="467">
        <v>0</v>
      </c>
      <c r="U41" s="467">
        <v>0</v>
      </c>
      <c r="V41" s="467">
        <v>1</v>
      </c>
      <c r="W41" s="467">
        <v>0</v>
      </c>
      <c r="X41" s="467">
        <v>0</v>
      </c>
      <c r="Y41" s="467">
        <v>0</v>
      </c>
      <c r="Z41" s="467">
        <v>0</v>
      </c>
      <c r="AA41" s="467">
        <v>0</v>
      </c>
      <c r="AB41" s="467">
        <v>5</v>
      </c>
      <c r="AC41" s="467">
        <v>0</v>
      </c>
      <c r="AD41" s="469">
        <v>13</v>
      </c>
      <c r="AE41" s="470">
        <v>0</v>
      </c>
      <c r="AF41" s="470">
        <v>0</v>
      </c>
      <c r="AG41" s="470">
        <v>0</v>
      </c>
      <c r="AH41" s="470">
        <v>0</v>
      </c>
      <c r="AI41" s="470">
        <v>13</v>
      </c>
      <c r="AJ41" s="470">
        <v>0</v>
      </c>
      <c r="AK41" s="467">
        <v>5</v>
      </c>
      <c r="AL41" s="467">
        <v>8</v>
      </c>
      <c r="AM41" s="502">
        <v>2</v>
      </c>
      <c r="AN41" s="502">
        <v>4</v>
      </c>
      <c r="AO41" s="503">
        <v>3</v>
      </c>
    </row>
    <row r="42" spans="1:41" ht="16.5" customHeight="1">
      <c r="A42" s="461">
        <v>104</v>
      </c>
      <c r="B42" s="461">
        <v>45</v>
      </c>
      <c r="C42" s="461">
        <v>39</v>
      </c>
      <c r="D42" s="471" t="s">
        <v>806</v>
      </c>
      <c r="E42" s="472" t="s">
        <v>28</v>
      </c>
      <c r="F42" s="471" t="s">
        <v>2233</v>
      </c>
      <c r="G42" s="471" t="s">
        <v>749</v>
      </c>
      <c r="H42" s="473" t="s">
        <v>730</v>
      </c>
      <c r="I42" s="474" t="s">
        <v>807</v>
      </c>
      <c r="J42" s="467">
        <v>0</v>
      </c>
      <c r="K42" s="467">
        <v>0</v>
      </c>
      <c r="L42" s="467">
        <v>3</v>
      </c>
      <c r="M42" s="467">
        <v>0</v>
      </c>
      <c r="N42" s="468">
        <v>9</v>
      </c>
      <c r="O42" s="467">
        <v>0</v>
      </c>
      <c r="P42" s="467">
        <v>0</v>
      </c>
      <c r="Q42" s="467">
        <v>0</v>
      </c>
      <c r="R42" s="467">
        <v>0</v>
      </c>
      <c r="S42" s="467">
        <v>0</v>
      </c>
      <c r="T42" s="467">
        <v>0</v>
      </c>
      <c r="U42" s="467">
        <v>0</v>
      </c>
      <c r="V42" s="467">
        <v>0</v>
      </c>
      <c r="W42" s="467">
        <v>0</v>
      </c>
      <c r="X42" s="467">
        <v>0</v>
      </c>
      <c r="Y42" s="467">
        <v>0</v>
      </c>
      <c r="Z42" s="467">
        <v>0</v>
      </c>
      <c r="AA42" s="467">
        <v>0</v>
      </c>
      <c r="AB42" s="467">
        <v>0</v>
      </c>
      <c r="AC42" s="467">
        <v>0</v>
      </c>
      <c r="AD42" s="469">
        <v>12</v>
      </c>
      <c r="AE42" s="470">
        <v>0</v>
      </c>
      <c r="AF42" s="470">
        <v>0</v>
      </c>
      <c r="AG42" s="470">
        <v>0</v>
      </c>
      <c r="AH42" s="470">
        <v>0</v>
      </c>
      <c r="AI42" s="470">
        <v>12</v>
      </c>
      <c r="AJ42" s="470">
        <v>0</v>
      </c>
      <c r="AK42" s="467">
        <v>9</v>
      </c>
      <c r="AL42" s="467">
        <v>3</v>
      </c>
      <c r="AM42" s="502">
        <v>5</v>
      </c>
      <c r="AN42" s="502">
        <v>4</v>
      </c>
      <c r="AO42" s="503">
        <v>3</v>
      </c>
    </row>
    <row r="43" spans="1:41" ht="16.5" customHeight="1">
      <c r="A43" s="461">
        <v>148</v>
      </c>
      <c r="B43" s="461">
        <v>54</v>
      </c>
      <c r="C43" s="462">
        <v>40</v>
      </c>
      <c r="D43" s="471" t="s">
        <v>808</v>
      </c>
      <c r="E43" s="472" t="s">
        <v>28</v>
      </c>
      <c r="F43" s="471" t="s">
        <v>2233</v>
      </c>
      <c r="G43" s="471" t="s">
        <v>749</v>
      </c>
      <c r="H43" s="475" t="s">
        <v>727</v>
      </c>
      <c r="I43" s="474" t="s">
        <v>809</v>
      </c>
      <c r="J43" s="467">
        <v>0</v>
      </c>
      <c r="K43" s="467">
        <v>0</v>
      </c>
      <c r="L43" s="467">
        <v>2</v>
      </c>
      <c r="M43" s="467">
        <v>0</v>
      </c>
      <c r="N43" s="468">
        <v>4</v>
      </c>
      <c r="O43" s="467">
        <v>0</v>
      </c>
      <c r="P43" s="467">
        <v>0</v>
      </c>
      <c r="Q43" s="467">
        <v>0</v>
      </c>
      <c r="R43" s="467">
        <v>0</v>
      </c>
      <c r="S43" s="467">
        <v>0</v>
      </c>
      <c r="T43" s="467">
        <v>0</v>
      </c>
      <c r="U43" s="467">
        <v>0</v>
      </c>
      <c r="V43" s="467">
        <v>2</v>
      </c>
      <c r="W43" s="467">
        <v>0</v>
      </c>
      <c r="X43" s="467">
        <v>0</v>
      </c>
      <c r="Y43" s="467">
        <v>0</v>
      </c>
      <c r="Z43" s="467">
        <v>0</v>
      </c>
      <c r="AA43" s="467">
        <v>0</v>
      </c>
      <c r="AB43" s="467">
        <v>1</v>
      </c>
      <c r="AC43" s="467">
        <v>1</v>
      </c>
      <c r="AD43" s="469">
        <v>10</v>
      </c>
      <c r="AE43" s="470">
        <v>0</v>
      </c>
      <c r="AF43" s="470">
        <v>0</v>
      </c>
      <c r="AG43" s="470">
        <v>0</v>
      </c>
      <c r="AH43" s="470">
        <v>0</v>
      </c>
      <c r="AI43" s="470">
        <v>10</v>
      </c>
      <c r="AJ43" s="470">
        <v>0</v>
      </c>
      <c r="AK43" s="467">
        <v>4</v>
      </c>
      <c r="AL43" s="467">
        <v>5</v>
      </c>
      <c r="AM43" s="502">
        <v>4</v>
      </c>
      <c r="AN43" s="502">
        <v>4</v>
      </c>
      <c r="AO43" s="503">
        <v>4</v>
      </c>
    </row>
    <row r="44" spans="1:41" ht="16.5" customHeight="1">
      <c r="A44" s="461">
        <v>2243</v>
      </c>
      <c r="B44" s="461">
        <v>545</v>
      </c>
      <c r="C44" s="461">
        <v>41</v>
      </c>
      <c r="D44" s="471" t="s">
        <v>810</v>
      </c>
      <c r="E44" s="472" t="s">
        <v>28</v>
      </c>
      <c r="F44" s="471" t="s">
        <v>2233</v>
      </c>
      <c r="G44" s="471" t="s">
        <v>749</v>
      </c>
      <c r="H44" s="473" t="s">
        <v>730</v>
      </c>
      <c r="I44" s="474" t="s">
        <v>811</v>
      </c>
      <c r="J44" s="467">
        <v>0</v>
      </c>
      <c r="K44" s="467">
        <v>0</v>
      </c>
      <c r="L44" s="467">
        <v>0</v>
      </c>
      <c r="M44" s="467">
        <v>0</v>
      </c>
      <c r="N44" s="468">
        <v>22</v>
      </c>
      <c r="O44" s="467">
        <v>0</v>
      </c>
      <c r="P44" s="467">
        <v>0</v>
      </c>
      <c r="Q44" s="467">
        <v>0</v>
      </c>
      <c r="R44" s="467">
        <v>0</v>
      </c>
      <c r="S44" s="467">
        <v>0</v>
      </c>
      <c r="T44" s="467">
        <v>0</v>
      </c>
      <c r="U44" s="467">
        <v>0</v>
      </c>
      <c r="V44" s="467">
        <v>0</v>
      </c>
      <c r="W44" s="467">
        <v>0</v>
      </c>
      <c r="X44" s="467">
        <v>0</v>
      </c>
      <c r="Y44" s="467">
        <v>0</v>
      </c>
      <c r="Z44" s="467">
        <v>0</v>
      </c>
      <c r="AA44" s="467">
        <v>0</v>
      </c>
      <c r="AB44" s="467">
        <v>0</v>
      </c>
      <c r="AC44" s="467">
        <v>0</v>
      </c>
      <c r="AD44" s="469">
        <v>22</v>
      </c>
      <c r="AE44" s="470">
        <v>0</v>
      </c>
      <c r="AF44" s="470">
        <v>0</v>
      </c>
      <c r="AG44" s="470">
        <v>0</v>
      </c>
      <c r="AH44" s="470">
        <v>0</v>
      </c>
      <c r="AI44" s="470">
        <v>22</v>
      </c>
      <c r="AJ44" s="470">
        <v>0</v>
      </c>
      <c r="AK44" s="467">
        <v>22</v>
      </c>
      <c r="AL44" s="467">
        <v>0</v>
      </c>
      <c r="AM44" s="502">
        <v>7</v>
      </c>
      <c r="AN44" s="502">
        <v>2</v>
      </c>
      <c r="AO44" s="503">
        <v>3</v>
      </c>
    </row>
    <row r="45" spans="1:41" ht="16.5" customHeight="1">
      <c r="A45" s="461">
        <v>2324</v>
      </c>
      <c r="B45" s="461">
        <v>555</v>
      </c>
      <c r="C45" s="461">
        <v>42</v>
      </c>
      <c r="D45" s="471" t="s">
        <v>812</v>
      </c>
      <c r="E45" s="472" t="s">
        <v>28</v>
      </c>
      <c r="F45" s="471" t="s">
        <v>2233</v>
      </c>
      <c r="G45" s="471" t="s">
        <v>749</v>
      </c>
      <c r="H45" s="473" t="s">
        <v>730</v>
      </c>
      <c r="I45" s="474" t="s">
        <v>813</v>
      </c>
      <c r="J45" s="467">
        <v>0</v>
      </c>
      <c r="K45" s="467">
        <v>0</v>
      </c>
      <c r="L45" s="467">
        <v>0</v>
      </c>
      <c r="M45" s="467">
        <v>0</v>
      </c>
      <c r="N45" s="468">
        <v>9</v>
      </c>
      <c r="O45" s="467">
        <v>0</v>
      </c>
      <c r="P45" s="467">
        <v>0</v>
      </c>
      <c r="Q45" s="467">
        <v>1</v>
      </c>
      <c r="R45" s="467">
        <v>0</v>
      </c>
      <c r="S45" s="467">
        <v>1</v>
      </c>
      <c r="T45" s="467">
        <v>0</v>
      </c>
      <c r="U45" s="467">
        <v>0</v>
      </c>
      <c r="V45" s="467">
        <v>0</v>
      </c>
      <c r="W45" s="467">
        <v>0</v>
      </c>
      <c r="X45" s="467">
        <v>0</v>
      </c>
      <c r="Y45" s="467">
        <v>0</v>
      </c>
      <c r="Z45" s="467">
        <v>0</v>
      </c>
      <c r="AA45" s="467">
        <v>0</v>
      </c>
      <c r="AB45" s="467">
        <v>0</v>
      </c>
      <c r="AC45" s="467">
        <v>0</v>
      </c>
      <c r="AD45" s="469">
        <v>11</v>
      </c>
      <c r="AE45" s="470">
        <v>0</v>
      </c>
      <c r="AF45" s="470">
        <v>0</v>
      </c>
      <c r="AG45" s="470">
        <v>0</v>
      </c>
      <c r="AH45" s="470">
        <v>0</v>
      </c>
      <c r="AI45" s="470">
        <v>11</v>
      </c>
      <c r="AJ45" s="470">
        <v>0</v>
      </c>
      <c r="AK45" s="467">
        <v>9</v>
      </c>
      <c r="AL45" s="467">
        <v>2</v>
      </c>
      <c r="AM45" s="502">
        <v>6</v>
      </c>
      <c r="AN45" s="502">
        <v>3</v>
      </c>
      <c r="AO45" s="503">
        <v>3</v>
      </c>
    </row>
    <row r="46" spans="1:41" ht="16.5" customHeight="1">
      <c r="A46" s="461">
        <v>2640</v>
      </c>
      <c r="B46" s="461">
        <v>669</v>
      </c>
      <c r="C46" s="462">
        <v>43</v>
      </c>
      <c r="D46" s="471" t="s">
        <v>814</v>
      </c>
      <c r="E46" s="472" t="s">
        <v>28</v>
      </c>
      <c r="F46" s="471" t="s">
        <v>2233</v>
      </c>
      <c r="G46" s="471" t="s">
        <v>749</v>
      </c>
      <c r="H46" s="475" t="s">
        <v>727</v>
      </c>
      <c r="I46" s="474" t="s">
        <v>815</v>
      </c>
      <c r="J46" s="467">
        <v>0</v>
      </c>
      <c r="K46" s="467">
        <v>0</v>
      </c>
      <c r="L46" s="467">
        <v>2</v>
      </c>
      <c r="M46" s="467">
        <v>0</v>
      </c>
      <c r="N46" s="468">
        <v>3</v>
      </c>
      <c r="O46" s="467">
        <v>0</v>
      </c>
      <c r="P46" s="467">
        <v>0</v>
      </c>
      <c r="Q46" s="467">
        <v>0</v>
      </c>
      <c r="R46" s="467">
        <v>1</v>
      </c>
      <c r="S46" s="467">
        <v>0</v>
      </c>
      <c r="T46" s="467">
        <v>0</v>
      </c>
      <c r="U46" s="467">
        <v>0</v>
      </c>
      <c r="V46" s="467">
        <v>2</v>
      </c>
      <c r="W46" s="467">
        <v>0</v>
      </c>
      <c r="X46" s="467">
        <v>0</v>
      </c>
      <c r="Y46" s="467">
        <v>0</v>
      </c>
      <c r="Z46" s="467">
        <v>0</v>
      </c>
      <c r="AA46" s="467">
        <v>0</v>
      </c>
      <c r="AB46" s="467">
        <v>0</v>
      </c>
      <c r="AC46" s="467">
        <v>0</v>
      </c>
      <c r="AD46" s="469">
        <v>8</v>
      </c>
      <c r="AE46" s="470">
        <v>0</v>
      </c>
      <c r="AF46" s="470">
        <v>0</v>
      </c>
      <c r="AG46" s="470">
        <v>0</v>
      </c>
      <c r="AH46" s="470">
        <v>0</v>
      </c>
      <c r="AI46" s="470">
        <v>8</v>
      </c>
      <c r="AJ46" s="470">
        <v>0</v>
      </c>
      <c r="AK46" s="467">
        <v>3</v>
      </c>
      <c r="AL46" s="467">
        <v>5</v>
      </c>
      <c r="AM46" s="502">
        <v>3</v>
      </c>
      <c r="AN46" s="502">
        <v>3</v>
      </c>
      <c r="AO46" s="503">
        <v>2</v>
      </c>
    </row>
    <row r="47" spans="1:41" ht="16.5" customHeight="1">
      <c r="A47" s="461">
        <v>2634</v>
      </c>
      <c r="B47" s="461">
        <v>666</v>
      </c>
      <c r="C47" s="461">
        <v>44</v>
      </c>
      <c r="D47" s="471" t="s">
        <v>816</v>
      </c>
      <c r="E47" s="472" t="s">
        <v>28</v>
      </c>
      <c r="F47" s="471" t="s">
        <v>2233</v>
      </c>
      <c r="G47" s="471" t="s">
        <v>749</v>
      </c>
      <c r="H47" s="475" t="s">
        <v>727</v>
      </c>
      <c r="I47" s="474" t="s">
        <v>817</v>
      </c>
      <c r="J47" s="467">
        <v>0</v>
      </c>
      <c r="K47" s="467">
        <v>0</v>
      </c>
      <c r="L47" s="467">
        <v>0</v>
      </c>
      <c r="M47" s="467">
        <v>0</v>
      </c>
      <c r="N47" s="468">
        <v>0</v>
      </c>
      <c r="O47" s="467">
        <v>0</v>
      </c>
      <c r="P47" s="467">
        <v>0</v>
      </c>
      <c r="Q47" s="467">
        <v>0</v>
      </c>
      <c r="R47" s="467">
        <v>0</v>
      </c>
      <c r="S47" s="467">
        <v>0</v>
      </c>
      <c r="T47" s="467">
        <v>0</v>
      </c>
      <c r="U47" s="467">
        <v>0</v>
      </c>
      <c r="V47" s="467">
        <v>5</v>
      </c>
      <c r="W47" s="467">
        <v>0</v>
      </c>
      <c r="X47" s="467">
        <v>0</v>
      </c>
      <c r="Y47" s="467">
        <v>0</v>
      </c>
      <c r="Z47" s="467">
        <v>0</v>
      </c>
      <c r="AA47" s="467">
        <v>0</v>
      </c>
      <c r="AB47" s="467">
        <v>0</v>
      </c>
      <c r="AC47" s="467">
        <v>1</v>
      </c>
      <c r="AD47" s="469">
        <v>6</v>
      </c>
      <c r="AE47" s="470">
        <v>0</v>
      </c>
      <c r="AF47" s="470">
        <v>0</v>
      </c>
      <c r="AG47" s="470">
        <v>0</v>
      </c>
      <c r="AH47" s="470">
        <v>0</v>
      </c>
      <c r="AI47" s="470">
        <v>6</v>
      </c>
      <c r="AJ47" s="470">
        <v>0</v>
      </c>
      <c r="AK47" s="467">
        <v>0</v>
      </c>
      <c r="AL47" s="467">
        <v>5</v>
      </c>
      <c r="AM47" s="502">
        <v>3</v>
      </c>
      <c r="AN47" s="502">
        <v>2</v>
      </c>
      <c r="AO47" s="503">
        <v>2</v>
      </c>
    </row>
    <row r="48" spans="1:41" ht="16.5" customHeight="1">
      <c r="A48" s="461">
        <v>2496</v>
      </c>
      <c r="B48" s="461">
        <v>620</v>
      </c>
      <c r="C48" s="461">
        <v>45</v>
      </c>
      <c r="D48" s="471" t="s">
        <v>818</v>
      </c>
      <c r="E48" s="472" t="s">
        <v>28</v>
      </c>
      <c r="F48" s="471" t="s">
        <v>2233</v>
      </c>
      <c r="G48" s="471" t="s">
        <v>749</v>
      </c>
      <c r="H48" s="475" t="s">
        <v>727</v>
      </c>
      <c r="I48" s="474" t="s">
        <v>819</v>
      </c>
      <c r="J48" s="467">
        <v>0</v>
      </c>
      <c r="K48" s="467">
        <v>2</v>
      </c>
      <c r="L48" s="467">
        <v>2</v>
      </c>
      <c r="M48" s="467">
        <v>0</v>
      </c>
      <c r="N48" s="468">
        <v>7</v>
      </c>
      <c r="O48" s="467">
        <v>0</v>
      </c>
      <c r="P48" s="467">
        <v>0</v>
      </c>
      <c r="Q48" s="467">
        <v>1</v>
      </c>
      <c r="R48" s="467">
        <v>1</v>
      </c>
      <c r="S48" s="467">
        <v>0</v>
      </c>
      <c r="T48" s="467">
        <v>0</v>
      </c>
      <c r="U48" s="467">
        <v>0</v>
      </c>
      <c r="V48" s="467">
        <v>0</v>
      </c>
      <c r="W48" s="467">
        <v>0</v>
      </c>
      <c r="X48" s="467">
        <v>0</v>
      </c>
      <c r="Y48" s="467">
        <v>1</v>
      </c>
      <c r="Z48" s="467">
        <v>0</v>
      </c>
      <c r="AA48" s="467">
        <v>0</v>
      </c>
      <c r="AB48" s="467">
        <v>0</v>
      </c>
      <c r="AC48" s="467">
        <v>0</v>
      </c>
      <c r="AD48" s="469">
        <v>14</v>
      </c>
      <c r="AE48" s="470">
        <v>0</v>
      </c>
      <c r="AF48" s="470">
        <v>0</v>
      </c>
      <c r="AG48" s="470">
        <v>0</v>
      </c>
      <c r="AH48" s="470">
        <v>0</v>
      </c>
      <c r="AI48" s="470">
        <v>14</v>
      </c>
      <c r="AJ48" s="470">
        <v>0</v>
      </c>
      <c r="AK48" s="467">
        <v>7</v>
      </c>
      <c r="AL48" s="467">
        <v>7</v>
      </c>
      <c r="AM48" s="502">
        <v>6</v>
      </c>
      <c r="AN48" s="502">
        <v>2</v>
      </c>
      <c r="AO48" s="503">
        <v>3</v>
      </c>
    </row>
    <row r="49" spans="1:41" ht="16.5" customHeight="1">
      <c r="A49" s="461">
        <v>2555</v>
      </c>
      <c r="B49" s="461">
        <v>640</v>
      </c>
      <c r="C49" s="462">
        <v>46</v>
      </c>
      <c r="D49" s="471" t="s">
        <v>820</v>
      </c>
      <c r="E49" s="472" t="s">
        <v>28</v>
      </c>
      <c r="F49" s="471" t="s">
        <v>2233</v>
      </c>
      <c r="G49" s="471" t="s">
        <v>749</v>
      </c>
      <c r="H49" s="475" t="s">
        <v>727</v>
      </c>
      <c r="I49" s="474" t="s">
        <v>821</v>
      </c>
      <c r="J49" s="467">
        <v>0</v>
      </c>
      <c r="K49" s="467">
        <v>0</v>
      </c>
      <c r="L49" s="467">
        <v>33</v>
      </c>
      <c r="M49" s="467">
        <v>0</v>
      </c>
      <c r="N49" s="468">
        <v>8</v>
      </c>
      <c r="O49" s="467">
        <v>0</v>
      </c>
      <c r="P49" s="467">
        <v>0</v>
      </c>
      <c r="Q49" s="467">
        <v>0</v>
      </c>
      <c r="R49" s="467">
        <v>0</v>
      </c>
      <c r="S49" s="467">
        <v>0</v>
      </c>
      <c r="T49" s="467">
        <v>0</v>
      </c>
      <c r="U49" s="467">
        <v>1</v>
      </c>
      <c r="V49" s="467">
        <v>1</v>
      </c>
      <c r="W49" s="467">
        <v>0</v>
      </c>
      <c r="X49" s="467">
        <v>0</v>
      </c>
      <c r="Y49" s="467">
        <v>0</v>
      </c>
      <c r="Z49" s="467">
        <v>0</v>
      </c>
      <c r="AA49" s="467">
        <v>0</v>
      </c>
      <c r="AB49" s="467">
        <v>0</v>
      </c>
      <c r="AC49" s="467">
        <v>0</v>
      </c>
      <c r="AD49" s="469">
        <v>43</v>
      </c>
      <c r="AE49" s="470">
        <v>0</v>
      </c>
      <c r="AF49" s="470">
        <v>0</v>
      </c>
      <c r="AG49" s="470">
        <v>0</v>
      </c>
      <c r="AH49" s="470">
        <v>0</v>
      </c>
      <c r="AI49" s="470">
        <v>43</v>
      </c>
      <c r="AJ49" s="470">
        <v>0</v>
      </c>
      <c r="AK49" s="467">
        <v>8</v>
      </c>
      <c r="AL49" s="467">
        <v>35</v>
      </c>
      <c r="AM49" s="502">
        <v>5</v>
      </c>
      <c r="AN49" s="502">
        <v>3</v>
      </c>
      <c r="AO49" s="503">
        <v>2</v>
      </c>
    </row>
    <row r="50" spans="1:41" ht="16.5" customHeight="1">
      <c r="A50" s="461">
        <v>2846</v>
      </c>
      <c r="B50" s="461">
        <v>716</v>
      </c>
      <c r="C50" s="461">
        <v>47</v>
      </c>
      <c r="D50" s="471" t="s">
        <v>822</v>
      </c>
      <c r="E50" s="472" t="s">
        <v>28</v>
      </c>
      <c r="F50" s="471" t="s">
        <v>2233</v>
      </c>
      <c r="G50" s="471" t="s">
        <v>749</v>
      </c>
      <c r="H50" s="475" t="s">
        <v>727</v>
      </c>
      <c r="I50" s="474" t="s">
        <v>823</v>
      </c>
      <c r="J50" s="467">
        <v>0</v>
      </c>
      <c r="K50" s="467">
        <v>0</v>
      </c>
      <c r="L50" s="467">
        <v>0</v>
      </c>
      <c r="M50" s="467">
        <v>0</v>
      </c>
      <c r="N50" s="468">
        <v>3</v>
      </c>
      <c r="O50" s="467">
        <v>5</v>
      </c>
      <c r="P50" s="467">
        <v>0</v>
      </c>
      <c r="Q50" s="467">
        <v>0</v>
      </c>
      <c r="R50" s="467">
        <v>0</v>
      </c>
      <c r="S50" s="467">
        <v>0</v>
      </c>
      <c r="T50" s="467">
        <v>0</v>
      </c>
      <c r="U50" s="467">
        <v>0</v>
      </c>
      <c r="V50" s="467">
        <v>0</v>
      </c>
      <c r="W50" s="467">
        <v>1</v>
      </c>
      <c r="X50" s="467">
        <v>0</v>
      </c>
      <c r="Y50" s="467">
        <v>0</v>
      </c>
      <c r="Z50" s="467">
        <v>0</v>
      </c>
      <c r="AA50" s="467">
        <v>1</v>
      </c>
      <c r="AB50" s="467">
        <v>0</v>
      </c>
      <c r="AC50" s="467">
        <v>0</v>
      </c>
      <c r="AD50" s="469">
        <v>10</v>
      </c>
      <c r="AE50" s="470">
        <v>0</v>
      </c>
      <c r="AF50" s="470">
        <v>0</v>
      </c>
      <c r="AG50" s="470">
        <v>0</v>
      </c>
      <c r="AH50" s="470">
        <v>0</v>
      </c>
      <c r="AI50" s="470">
        <v>10</v>
      </c>
      <c r="AJ50" s="470">
        <v>0</v>
      </c>
      <c r="AK50" s="467">
        <v>3</v>
      </c>
      <c r="AL50" s="467">
        <v>7</v>
      </c>
      <c r="AM50" s="502">
        <v>4</v>
      </c>
      <c r="AN50" s="502">
        <v>3</v>
      </c>
      <c r="AO50" s="503">
        <v>3</v>
      </c>
    </row>
    <row r="51" spans="1:41" ht="16.5" customHeight="1">
      <c r="A51" s="461">
        <v>2767</v>
      </c>
      <c r="B51" s="461">
        <v>706</v>
      </c>
      <c r="C51" s="461">
        <v>48</v>
      </c>
      <c r="D51" s="471" t="s">
        <v>824</v>
      </c>
      <c r="E51" s="472" t="s">
        <v>28</v>
      </c>
      <c r="F51" s="471" t="s">
        <v>2233</v>
      </c>
      <c r="G51" s="471" t="s">
        <v>749</v>
      </c>
      <c r="H51" s="473" t="s">
        <v>730</v>
      </c>
      <c r="I51" s="474" t="s">
        <v>825</v>
      </c>
      <c r="J51" s="467">
        <v>1</v>
      </c>
      <c r="K51" s="467">
        <v>0</v>
      </c>
      <c r="L51" s="467">
        <v>7</v>
      </c>
      <c r="M51" s="467">
        <v>0</v>
      </c>
      <c r="N51" s="468">
        <v>7</v>
      </c>
      <c r="O51" s="467">
        <v>0</v>
      </c>
      <c r="P51" s="467">
        <v>0</v>
      </c>
      <c r="Q51" s="467">
        <v>2</v>
      </c>
      <c r="R51" s="467">
        <v>0</v>
      </c>
      <c r="S51" s="467">
        <v>3</v>
      </c>
      <c r="T51" s="467">
        <v>0</v>
      </c>
      <c r="U51" s="467">
        <v>0</v>
      </c>
      <c r="V51" s="467">
        <v>0</v>
      </c>
      <c r="W51" s="467">
        <v>0</v>
      </c>
      <c r="X51" s="467">
        <v>0</v>
      </c>
      <c r="Y51" s="467">
        <v>1</v>
      </c>
      <c r="Z51" s="467">
        <v>0</v>
      </c>
      <c r="AA51" s="467">
        <v>0</v>
      </c>
      <c r="AB51" s="467">
        <v>0</v>
      </c>
      <c r="AC51" s="467">
        <v>0</v>
      </c>
      <c r="AD51" s="469">
        <v>21</v>
      </c>
      <c r="AE51" s="470">
        <v>0</v>
      </c>
      <c r="AF51" s="470">
        <v>0</v>
      </c>
      <c r="AG51" s="470">
        <v>0</v>
      </c>
      <c r="AH51" s="470">
        <v>0</v>
      </c>
      <c r="AI51" s="470">
        <v>21</v>
      </c>
      <c r="AJ51" s="470">
        <v>0</v>
      </c>
      <c r="AK51" s="467">
        <v>7</v>
      </c>
      <c r="AL51" s="467">
        <v>14</v>
      </c>
      <c r="AM51" s="502">
        <v>5</v>
      </c>
      <c r="AN51" s="502">
        <v>2</v>
      </c>
      <c r="AO51" s="503">
        <v>4</v>
      </c>
    </row>
    <row r="52" spans="1:41" ht="16.5" customHeight="1">
      <c r="A52" s="461">
        <v>2968</v>
      </c>
      <c r="B52" s="461">
        <v>758</v>
      </c>
      <c r="C52" s="462">
        <v>49</v>
      </c>
      <c r="D52" s="471" t="s">
        <v>826</v>
      </c>
      <c r="E52" s="472" t="s">
        <v>28</v>
      </c>
      <c r="F52" s="471" t="s">
        <v>2233</v>
      </c>
      <c r="G52" s="471" t="s">
        <v>749</v>
      </c>
      <c r="H52" s="475" t="s">
        <v>727</v>
      </c>
      <c r="I52" s="474" t="s">
        <v>827</v>
      </c>
      <c r="J52" s="467">
        <v>0</v>
      </c>
      <c r="K52" s="467">
        <v>0</v>
      </c>
      <c r="L52" s="467">
        <v>0</v>
      </c>
      <c r="M52" s="467">
        <v>0</v>
      </c>
      <c r="N52" s="468">
        <v>12</v>
      </c>
      <c r="O52" s="467">
        <v>0</v>
      </c>
      <c r="P52" s="467">
        <v>0</v>
      </c>
      <c r="Q52" s="467">
        <v>1</v>
      </c>
      <c r="R52" s="467">
        <v>0</v>
      </c>
      <c r="S52" s="467">
        <v>0</v>
      </c>
      <c r="T52" s="467">
        <v>0</v>
      </c>
      <c r="U52" s="467">
        <v>0</v>
      </c>
      <c r="V52" s="467">
        <v>0</v>
      </c>
      <c r="W52" s="467">
        <v>0</v>
      </c>
      <c r="X52" s="467">
        <v>0</v>
      </c>
      <c r="Y52" s="467">
        <v>0</v>
      </c>
      <c r="Z52" s="467">
        <v>0</v>
      </c>
      <c r="AA52" s="467">
        <v>0</v>
      </c>
      <c r="AB52" s="467">
        <v>0</v>
      </c>
      <c r="AC52" s="467">
        <v>0</v>
      </c>
      <c r="AD52" s="469">
        <v>13</v>
      </c>
      <c r="AE52" s="470">
        <v>0</v>
      </c>
      <c r="AF52" s="470">
        <v>0</v>
      </c>
      <c r="AG52" s="470">
        <v>0</v>
      </c>
      <c r="AH52" s="470">
        <v>0</v>
      </c>
      <c r="AI52" s="470">
        <v>13</v>
      </c>
      <c r="AJ52" s="470">
        <v>0</v>
      </c>
      <c r="AK52" s="467">
        <v>12</v>
      </c>
      <c r="AL52" s="467">
        <v>1</v>
      </c>
      <c r="AM52" s="502">
        <v>4</v>
      </c>
      <c r="AN52" s="502">
        <v>4</v>
      </c>
      <c r="AO52" s="503">
        <v>3</v>
      </c>
    </row>
    <row r="53" spans="1:41" ht="16.5" customHeight="1">
      <c r="A53" s="461">
        <v>2967</v>
      </c>
      <c r="B53" s="461">
        <v>757</v>
      </c>
      <c r="C53" s="461">
        <v>50</v>
      </c>
      <c r="D53" s="471" t="s">
        <v>828</v>
      </c>
      <c r="E53" s="472" t="s">
        <v>28</v>
      </c>
      <c r="F53" s="471" t="s">
        <v>2233</v>
      </c>
      <c r="G53" s="471" t="s">
        <v>749</v>
      </c>
      <c r="H53" s="473" t="s">
        <v>730</v>
      </c>
      <c r="I53" s="474" t="s">
        <v>829</v>
      </c>
      <c r="J53" s="467">
        <v>0</v>
      </c>
      <c r="K53" s="467">
        <v>0</v>
      </c>
      <c r="L53" s="467">
        <v>2</v>
      </c>
      <c r="M53" s="467">
        <v>0</v>
      </c>
      <c r="N53" s="468">
        <v>16</v>
      </c>
      <c r="O53" s="467">
        <v>0</v>
      </c>
      <c r="P53" s="467">
        <v>0</v>
      </c>
      <c r="Q53" s="467">
        <v>0</v>
      </c>
      <c r="R53" s="467">
        <v>0</v>
      </c>
      <c r="S53" s="467">
        <v>1</v>
      </c>
      <c r="T53" s="467">
        <v>0</v>
      </c>
      <c r="U53" s="467">
        <v>0</v>
      </c>
      <c r="V53" s="467">
        <v>0</v>
      </c>
      <c r="W53" s="467">
        <v>0</v>
      </c>
      <c r="X53" s="467">
        <v>0</v>
      </c>
      <c r="Y53" s="467">
        <v>0</v>
      </c>
      <c r="Z53" s="467">
        <v>0</v>
      </c>
      <c r="AA53" s="467">
        <v>0</v>
      </c>
      <c r="AB53" s="467">
        <v>0</v>
      </c>
      <c r="AC53" s="467">
        <v>0</v>
      </c>
      <c r="AD53" s="469">
        <v>19</v>
      </c>
      <c r="AE53" s="470">
        <v>0</v>
      </c>
      <c r="AF53" s="470">
        <v>0</v>
      </c>
      <c r="AG53" s="470">
        <v>0</v>
      </c>
      <c r="AH53" s="470">
        <v>0</v>
      </c>
      <c r="AI53" s="470">
        <v>19</v>
      </c>
      <c r="AJ53" s="470">
        <v>0</v>
      </c>
      <c r="AK53" s="467">
        <v>16</v>
      </c>
      <c r="AL53" s="467">
        <v>3</v>
      </c>
      <c r="AM53" s="502">
        <v>5</v>
      </c>
      <c r="AN53" s="502">
        <v>2</v>
      </c>
      <c r="AO53" s="503">
        <v>3</v>
      </c>
    </row>
    <row r="54" spans="1:41" ht="16.5" customHeight="1">
      <c r="A54" s="461">
        <v>2708</v>
      </c>
      <c r="B54" s="461">
        <v>694</v>
      </c>
      <c r="C54" s="461">
        <v>51</v>
      </c>
      <c r="D54" s="471" t="s">
        <v>830</v>
      </c>
      <c r="E54" s="472" t="s">
        <v>28</v>
      </c>
      <c r="F54" s="471" t="s">
        <v>2233</v>
      </c>
      <c r="G54" s="471" t="s">
        <v>749</v>
      </c>
      <c r="H54" s="475" t="s">
        <v>727</v>
      </c>
      <c r="I54" s="474" t="s">
        <v>831</v>
      </c>
      <c r="J54" s="467">
        <v>0</v>
      </c>
      <c r="K54" s="467">
        <v>1</v>
      </c>
      <c r="L54" s="467">
        <v>2</v>
      </c>
      <c r="M54" s="467">
        <v>1</v>
      </c>
      <c r="N54" s="468">
        <v>17</v>
      </c>
      <c r="O54" s="467">
        <v>1</v>
      </c>
      <c r="P54" s="467">
        <v>1</v>
      </c>
      <c r="Q54" s="467">
        <v>1</v>
      </c>
      <c r="R54" s="467">
        <v>2</v>
      </c>
      <c r="S54" s="467">
        <v>0</v>
      </c>
      <c r="T54" s="467">
        <v>0</v>
      </c>
      <c r="U54" s="467">
        <v>0</v>
      </c>
      <c r="V54" s="467">
        <v>1</v>
      </c>
      <c r="W54" s="467">
        <v>0</v>
      </c>
      <c r="X54" s="467">
        <v>0</v>
      </c>
      <c r="Y54" s="467">
        <v>0</v>
      </c>
      <c r="Z54" s="467">
        <v>0</v>
      </c>
      <c r="AA54" s="467">
        <v>0</v>
      </c>
      <c r="AB54" s="467">
        <v>0</v>
      </c>
      <c r="AC54" s="467">
        <v>0</v>
      </c>
      <c r="AD54" s="469">
        <v>27</v>
      </c>
      <c r="AE54" s="470">
        <v>0</v>
      </c>
      <c r="AF54" s="470">
        <v>0</v>
      </c>
      <c r="AG54" s="470">
        <v>0</v>
      </c>
      <c r="AH54" s="470">
        <v>0</v>
      </c>
      <c r="AI54" s="470">
        <v>27</v>
      </c>
      <c r="AJ54" s="470">
        <v>0</v>
      </c>
      <c r="AK54" s="467">
        <v>17</v>
      </c>
      <c r="AL54" s="467">
        <v>10</v>
      </c>
      <c r="AM54" s="502">
        <v>6</v>
      </c>
      <c r="AN54" s="502">
        <v>2</v>
      </c>
      <c r="AO54" s="503">
        <v>2</v>
      </c>
    </row>
    <row r="55" spans="1:41" ht="16.5" customHeight="1">
      <c r="A55" s="461">
        <v>1377</v>
      </c>
      <c r="B55" s="461">
        <v>368</v>
      </c>
      <c r="C55" s="462">
        <v>52</v>
      </c>
      <c r="D55" s="471" t="s">
        <v>832</v>
      </c>
      <c r="E55" s="472" t="s">
        <v>28</v>
      </c>
      <c r="F55" s="471" t="s">
        <v>2233</v>
      </c>
      <c r="G55" s="471" t="s">
        <v>749</v>
      </c>
      <c r="H55" s="475" t="s">
        <v>727</v>
      </c>
      <c r="I55" s="474" t="s">
        <v>833</v>
      </c>
      <c r="J55" s="467">
        <v>0</v>
      </c>
      <c r="K55" s="467">
        <v>0</v>
      </c>
      <c r="L55" s="467">
        <v>0</v>
      </c>
      <c r="M55" s="467">
        <v>0</v>
      </c>
      <c r="N55" s="468">
        <v>1</v>
      </c>
      <c r="O55" s="467">
        <v>1</v>
      </c>
      <c r="P55" s="467">
        <v>0</v>
      </c>
      <c r="Q55" s="467">
        <v>0</v>
      </c>
      <c r="R55" s="467">
        <v>1</v>
      </c>
      <c r="S55" s="467">
        <v>0</v>
      </c>
      <c r="T55" s="467">
        <v>0</v>
      </c>
      <c r="U55" s="467">
        <v>0</v>
      </c>
      <c r="V55" s="467">
        <v>7</v>
      </c>
      <c r="W55" s="467">
        <v>0</v>
      </c>
      <c r="X55" s="467">
        <v>0</v>
      </c>
      <c r="Y55" s="467">
        <v>0</v>
      </c>
      <c r="Z55" s="467">
        <v>0</v>
      </c>
      <c r="AA55" s="467">
        <v>0</v>
      </c>
      <c r="AB55" s="467">
        <v>0</v>
      </c>
      <c r="AC55" s="467">
        <v>0</v>
      </c>
      <c r="AD55" s="469">
        <v>10</v>
      </c>
      <c r="AE55" s="470">
        <v>0</v>
      </c>
      <c r="AF55" s="470">
        <v>0</v>
      </c>
      <c r="AG55" s="470">
        <v>0</v>
      </c>
      <c r="AH55" s="470">
        <v>4</v>
      </c>
      <c r="AI55" s="470">
        <v>6</v>
      </c>
      <c r="AJ55" s="470">
        <v>0</v>
      </c>
      <c r="AK55" s="467">
        <v>1</v>
      </c>
      <c r="AL55" s="467">
        <v>9</v>
      </c>
      <c r="AM55" s="502">
        <v>7</v>
      </c>
      <c r="AN55" s="502">
        <v>4</v>
      </c>
      <c r="AO55" s="503">
        <v>2</v>
      </c>
    </row>
    <row r="56" spans="1:41" ht="16.5" customHeight="1">
      <c r="A56" s="461">
        <v>1376</v>
      </c>
      <c r="B56" s="461">
        <v>367</v>
      </c>
      <c r="C56" s="461">
        <v>53</v>
      </c>
      <c r="D56" s="471" t="s">
        <v>834</v>
      </c>
      <c r="E56" s="472" t="s">
        <v>28</v>
      </c>
      <c r="F56" s="471" t="s">
        <v>2233</v>
      </c>
      <c r="G56" s="471" t="s">
        <v>749</v>
      </c>
      <c r="H56" s="473" t="s">
        <v>730</v>
      </c>
      <c r="I56" s="474" t="s">
        <v>835</v>
      </c>
      <c r="J56" s="467">
        <v>0</v>
      </c>
      <c r="K56" s="467">
        <v>0</v>
      </c>
      <c r="L56" s="467">
        <v>3</v>
      </c>
      <c r="M56" s="467">
        <v>0</v>
      </c>
      <c r="N56" s="468">
        <v>5</v>
      </c>
      <c r="O56" s="467">
        <v>0</v>
      </c>
      <c r="P56" s="467">
        <v>0</v>
      </c>
      <c r="Q56" s="467">
        <v>0</v>
      </c>
      <c r="R56" s="467">
        <v>0</v>
      </c>
      <c r="S56" s="467">
        <v>0</v>
      </c>
      <c r="T56" s="467">
        <v>0</v>
      </c>
      <c r="U56" s="467">
        <v>0</v>
      </c>
      <c r="V56" s="467">
        <v>0</v>
      </c>
      <c r="W56" s="467">
        <v>0</v>
      </c>
      <c r="X56" s="467">
        <v>0</v>
      </c>
      <c r="Y56" s="467">
        <v>1</v>
      </c>
      <c r="Z56" s="467">
        <v>0</v>
      </c>
      <c r="AA56" s="467">
        <v>0</v>
      </c>
      <c r="AB56" s="467">
        <v>0</v>
      </c>
      <c r="AC56" s="467">
        <v>0</v>
      </c>
      <c r="AD56" s="469">
        <v>9</v>
      </c>
      <c r="AE56" s="470">
        <v>0</v>
      </c>
      <c r="AF56" s="470">
        <v>0</v>
      </c>
      <c r="AG56" s="470">
        <v>0</v>
      </c>
      <c r="AH56" s="470">
        <v>0</v>
      </c>
      <c r="AI56" s="470">
        <v>9</v>
      </c>
      <c r="AJ56" s="470">
        <v>0</v>
      </c>
      <c r="AK56" s="467">
        <v>5</v>
      </c>
      <c r="AL56" s="467">
        <v>4</v>
      </c>
      <c r="AM56" s="502">
        <v>4</v>
      </c>
      <c r="AN56" s="502">
        <v>4</v>
      </c>
      <c r="AO56" s="503">
        <v>2</v>
      </c>
    </row>
    <row r="57" spans="1:41" ht="16.5" customHeight="1">
      <c r="A57" s="461">
        <v>1572</v>
      </c>
      <c r="B57" s="461">
        <v>390</v>
      </c>
      <c r="C57" s="461">
        <v>54</v>
      </c>
      <c r="D57" s="471" t="s">
        <v>836</v>
      </c>
      <c r="E57" s="472" t="s">
        <v>28</v>
      </c>
      <c r="F57" s="471" t="s">
        <v>2233</v>
      </c>
      <c r="G57" s="471" t="s">
        <v>749</v>
      </c>
      <c r="H57" s="475" t="s">
        <v>727</v>
      </c>
      <c r="I57" s="474" t="s">
        <v>837</v>
      </c>
      <c r="J57" s="467">
        <v>1</v>
      </c>
      <c r="K57" s="467">
        <v>0</v>
      </c>
      <c r="L57" s="467">
        <v>0</v>
      </c>
      <c r="M57" s="467">
        <v>0</v>
      </c>
      <c r="N57" s="468">
        <v>7</v>
      </c>
      <c r="O57" s="467">
        <v>0</v>
      </c>
      <c r="P57" s="467">
        <v>0</v>
      </c>
      <c r="Q57" s="467">
        <v>0</v>
      </c>
      <c r="R57" s="467">
        <v>0</v>
      </c>
      <c r="S57" s="467">
        <v>0</v>
      </c>
      <c r="T57" s="467">
        <v>0</v>
      </c>
      <c r="U57" s="467">
        <v>0</v>
      </c>
      <c r="V57" s="467">
        <v>4</v>
      </c>
      <c r="W57" s="467">
        <v>0</v>
      </c>
      <c r="X57" s="467">
        <v>0</v>
      </c>
      <c r="Y57" s="467">
        <v>0</v>
      </c>
      <c r="Z57" s="467">
        <v>0</v>
      </c>
      <c r="AA57" s="467">
        <v>0</v>
      </c>
      <c r="AB57" s="467">
        <v>2</v>
      </c>
      <c r="AC57" s="467">
        <v>0</v>
      </c>
      <c r="AD57" s="469">
        <v>14</v>
      </c>
      <c r="AE57" s="470">
        <v>0</v>
      </c>
      <c r="AF57" s="470">
        <v>0</v>
      </c>
      <c r="AG57" s="470">
        <v>0</v>
      </c>
      <c r="AH57" s="470">
        <v>0</v>
      </c>
      <c r="AI57" s="470">
        <v>14</v>
      </c>
      <c r="AJ57" s="470">
        <v>0</v>
      </c>
      <c r="AK57" s="467">
        <v>7</v>
      </c>
      <c r="AL57" s="467">
        <v>7</v>
      </c>
      <c r="AM57" s="502">
        <v>4</v>
      </c>
      <c r="AN57" s="502">
        <v>2</v>
      </c>
      <c r="AO57" s="503">
        <v>2</v>
      </c>
    </row>
    <row r="58" spans="1:41" ht="16.5" customHeight="1">
      <c r="A58" s="461">
        <v>1571</v>
      </c>
      <c r="B58" s="461">
        <v>389</v>
      </c>
      <c r="C58" s="462">
        <v>55</v>
      </c>
      <c r="D58" s="471" t="s">
        <v>838</v>
      </c>
      <c r="E58" s="472" t="s">
        <v>28</v>
      </c>
      <c r="F58" s="471" t="s">
        <v>2233</v>
      </c>
      <c r="G58" s="471" t="s">
        <v>749</v>
      </c>
      <c r="H58" s="473" t="s">
        <v>730</v>
      </c>
      <c r="I58" s="474" t="s">
        <v>839</v>
      </c>
      <c r="J58" s="467">
        <v>0</v>
      </c>
      <c r="K58" s="467">
        <v>0</v>
      </c>
      <c r="L58" s="467">
        <v>0</v>
      </c>
      <c r="M58" s="467">
        <v>0</v>
      </c>
      <c r="N58" s="468">
        <v>8</v>
      </c>
      <c r="O58" s="467">
        <v>0</v>
      </c>
      <c r="P58" s="467">
        <v>0</v>
      </c>
      <c r="Q58" s="467">
        <v>0</v>
      </c>
      <c r="R58" s="467">
        <v>0</v>
      </c>
      <c r="S58" s="467">
        <v>0</v>
      </c>
      <c r="T58" s="467">
        <v>0</v>
      </c>
      <c r="U58" s="467">
        <v>0</v>
      </c>
      <c r="V58" s="467">
        <v>0</v>
      </c>
      <c r="W58" s="467">
        <v>0</v>
      </c>
      <c r="X58" s="467">
        <v>0</v>
      </c>
      <c r="Y58" s="467">
        <v>0</v>
      </c>
      <c r="Z58" s="467">
        <v>0</v>
      </c>
      <c r="AA58" s="467">
        <v>0</v>
      </c>
      <c r="AB58" s="467">
        <v>0</v>
      </c>
      <c r="AC58" s="467">
        <v>0</v>
      </c>
      <c r="AD58" s="469">
        <v>8</v>
      </c>
      <c r="AE58" s="470">
        <v>0</v>
      </c>
      <c r="AF58" s="470">
        <v>0</v>
      </c>
      <c r="AG58" s="470">
        <v>0</v>
      </c>
      <c r="AH58" s="470">
        <v>0</v>
      </c>
      <c r="AI58" s="470">
        <v>8</v>
      </c>
      <c r="AJ58" s="470">
        <v>0</v>
      </c>
      <c r="AK58" s="467">
        <v>8</v>
      </c>
      <c r="AL58" s="467">
        <v>0</v>
      </c>
      <c r="AM58" s="502">
        <v>4</v>
      </c>
      <c r="AN58" s="502">
        <v>5</v>
      </c>
      <c r="AO58" s="503">
        <v>2</v>
      </c>
    </row>
    <row r="59" spans="1:41" ht="16.5" customHeight="1">
      <c r="A59" s="461">
        <v>404</v>
      </c>
      <c r="B59" s="461">
        <v>195</v>
      </c>
      <c r="C59" s="461">
        <v>56</v>
      </c>
      <c r="D59" s="471" t="s">
        <v>840</v>
      </c>
      <c r="E59" s="472" t="s">
        <v>28</v>
      </c>
      <c r="F59" s="471" t="s">
        <v>2233</v>
      </c>
      <c r="G59" s="471" t="s">
        <v>749</v>
      </c>
      <c r="H59" s="475" t="s">
        <v>727</v>
      </c>
      <c r="I59" s="474" t="s">
        <v>841</v>
      </c>
      <c r="J59" s="467">
        <v>0</v>
      </c>
      <c r="K59" s="467">
        <v>0</v>
      </c>
      <c r="L59" s="467">
        <v>0</v>
      </c>
      <c r="M59" s="467">
        <v>0</v>
      </c>
      <c r="N59" s="468">
        <v>8</v>
      </c>
      <c r="O59" s="467">
        <v>0</v>
      </c>
      <c r="P59" s="467">
        <v>0</v>
      </c>
      <c r="Q59" s="467">
        <v>0</v>
      </c>
      <c r="R59" s="467">
        <v>0</v>
      </c>
      <c r="S59" s="467">
        <v>1</v>
      </c>
      <c r="T59" s="467">
        <v>1</v>
      </c>
      <c r="U59" s="467">
        <v>0</v>
      </c>
      <c r="V59" s="467">
        <v>0</v>
      </c>
      <c r="W59" s="467">
        <v>0</v>
      </c>
      <c r="X59" s="467">
        <v>0</v>
      </c>
      <c r="Y59" s="467">
        <v>0</v>
      </c>
      <c r="Z59" s="467">
        <v>0</v>
      </c>
      <c r="AA59" s="467">
        <v>0</v>
      </c>
      <c r="AB59" s="467">
        <v>0</v>
      </c>
      <c r="AC59" s="467">
        <v>0</v>
      </c>
      <c r="AD59" s="469">
        <v>10</v>
      </c>
      <c r="AE59" s="470">
        <v>0</v>
      </c>
      <c r="AF59" s="470">
        <v>0</v>
      </c>
      <c r="AG59" s="470">
        <v>0</v>
      </c>
      <c r="AH59" s="470">
        <v>0</v>
      </c>
      <c r="AI59" s="470">
        <v>10</v>
      </c>
      <c r="AJ59" s="470">
        <v>0</v>
      </c>
      <c r="AK59" s="467">
        <v>8</v>
      </c>
      <c r="AL59" s="467">
        <v>2</v>
      </c>
      <c r="AM59" s="502">
        <v>5</v>
      </c>
      <c r="AN59" s="502">
        <v>4</v>
      </c>
      <c r="AO59" s="503">
        <v>3</v>
      </c>
    </row>
    <row r="60" spans="1:41" ht="16.5" customHeight="1">
      <c r="A60" s="461">
        <v>2689</v>
      </c>
      <c r="B60" s="461">
        <v>688</v>
      </c>
      <c r="C60" s="461">
        <v>57</v>
      </c>
      <c r="D60" s="471" t="s">
        <v>842</v>
      </c>
      <c r="E60" s="472" t="s">
        <v>28</v>
      </c>
      <c r="F60" s="471" t="s">
        <v>2233</v>
      </c>
      <c r="G60" s="471" t="s">
        <v>749</v>
      </c>
      <c r="H60" s="477" t="s">
        <v>724</v>
      </c>
      <c r="I60" s="474" t="s">
        <v>843</v>
      </c>
      <c r="J60" s="467">
        <v>1</v>
      </c>
      <c r="K60" s="467">
        <v>0</v>
      </c>
      <c r="L60" s="467">
        <v>14</v>
      </c>
      <c r="M60" s="467">
        <v>0</v>
      </c>
      <c r="N60" s="468">
        <v>11</v>
      </c>
      <c r="O60" s="467">
        <v>0</v>
      </c>
      <c r="P60" s="467">
        <v>0</v>
      </c>
      <c r="Q60" s="467">
        <v>0</v>
      </c>
      <c r="R60" s="467">
        <v>2</v>
      </c>
      <c r="S60" s="467">
        <v>8</v>
      </c>
      <c r="T60" s="467">
        <v>0</v>
      </c>
      <c r="U60" s="467">
        <v>0</v>
      </c>
      <c r="V60" s="467">
        <v>1</v>
      </c>
      <c r="W60" s="467">
        <v>0</v>
      </c>
      <c r="X60" s="467">
        <v>0</v>
      </c>
      <c r="Y60" s="467">
        <v>0</v>
      </c>
      <c r="Z60" s="467">
        <v>0</v>
      </c>
      <c r="AA60" s="467">
        <v>0</v>
      </c>
      <c r="AB60" s="467">
        <v>0</v>
      </c>
      <c r="AC60" s="467">
        <v>0</v>
      </c>
      <c r="AD60" s="469">
        <v>37</v>
      </c>
      <c r="AE60" s="470">
        <v>0</v>
      </c>
      <c r="AF60" s="470">
        <v>0</v>
      </c>
      <c r="AG60" s="470">
        <v>1</v>
      </c>
      <c r="AH60" s="470">
        <v>9</v>
      </c>
      <c r="AI60" s="470">
        <v>27</v>
      </c>
      <c r="AJ60" s="470">
        <v>0</v>
      </c>
      <c r="AK60" s="467">
        <v>11</v>
      </c>
      <c r="AL60" s="467">
        <v>26</v>
      </c>
      <c r="AM60" s="502">
        <v>7</v>
      </c>
      <c r="AN60" s="502">
        <v>5</v>
      </c>
      <c r="AO60" s="503">
        <v>2</v>
      </c>
    </row>
    <row r="61" spans="1:41" ht="16.5" customHeight="1">
      <c r="A61" s="461">
        <v>2688</v>
      </c>
      <c r="B61" s="461">
        <v>687</v>
      </c>
      <c r="C61" s="462">
        <v>58</v>
      </c>
      <c r="D61" s="471" t="s">
        <v>844</v>
      </c>
      <c r="E61" s="472" t="s">
        <v>28</v>
      </c>
      <c r="F61" s="471" t="s">
        <v>2233</v>
      </c>
      <c r="G61" s="471" t="s">
        <v>749</v>
      </c>
      <c r="H61" s="473" t="s">
        <v>730</v>
      </c>
      <c r="I61" s="474" t="s">
        <v>845</v>
      </c>
      <c r="J61" s="467">
        <v>0</v>
      </c>
      <c r="K61" s="467">
        <v>0</v>
      </c>
      <c r="L61" s="467">
        <v>1</v>
      </c>
      <c r="M61" s="467">
        <v>0</v>
      </c>
      <c r="N61" s="468">
        <v>7</v>
      </c>
      <c r="O61" s="467">
        <v>0</v>
      </c>
      <c r="P61" s="467">
        <v>0</v>
      </c>
      <c r="Q61" s="467">
        <v>0</v>
      </c>
      <c r="R61" s="467">
        <v>0</v>
      </c>
      <c r="S61" s="467">
        <v>0</v>
      </c>
      <c r="T61" s="467">
        <v>0</v>
      </c>
      <c r="U61" s="467">
        <v>0</v>
      </c>
      <c r="V61" s="467">
        <v>2</v>
      </c>
      <c r="W61" s="467">
        <v>1</v>
      </c>
      <c r="X61" s="467">
        <v>0</v>
      </c>
      <c r="Y61" s="467">
        <v>0</v>
      </c>
      <c r="Z61" s="467">
        <v>0</v>
      </c>
      <c r="AA61" s="467">
        <v>1</v>
      </c>
      <c r="AB61" s="467">
        <v>0</v>
      </c>
      <c r="AC61" s="467">
        <v>0</v>
      </c>
      <c r="AD61" s="469">
        <v>12</v>
      </c>
      <c r="AE61" s="470">
        <v>0</v>
      </c>
      <c r="AF61" s="470">
        <v>0</v>
      </c>
      <c r="AG61" s="470">
        <v>0</v>
      </c>
      <c r="AH61" s="470">
        <v>0</v>
      </c>
      <c r="AI61" s="470">
        <v>12</v>
      </c>
      <c r="AJ61" s="470">
        <v>0</v>
      </c>
      <c r="AK61" s="467">
        <v>7</v>
      </c>
      <c r="AL61" s="467">
        <v>5</v>
      </c>
      <c r="AM61" s="502">
        <v>1</v>
      </c>
      <c r="AN61" s="502">
        <v>5</v>
      </c>
      <c r="AO61" s="503">
        <v>4</v>
      </c>
    </row>
    <row r="62" spans="1:41" ht="16.5" customHeight="1">
      <c r="A62" s="461">
        <v>2676</v>
      </c>
      <c r="B62" s="461">
        <v>685</v>
      </c>
      <c r="C62" s="461">
        <v>59</v>
      </c>
      <c r="D62" s="471" t="s">
        <v>846</v>
      </c>
      <c r="E62" s="472" t="s">
        <v>28</v>
      </c>
      <c r="F62" s="471" t="s">
        <v>2233</v>
      </c>
      <c r="G62" s="471" t="s">
        <v>749</v>
      </c>
      <c r="H62" s="475" t="s">
        <v>727</v>
      </c>
      <c r="I62" s="474" t="s">
        <v>847</v>
      </c>
      <c r="J62" s="467">
        <v>0</v>
      </c>
      <c r="K62" s="467">
        <v>0</v>
      </c>
      <c r="L62" s="467">
        <v>2</v>
      </c>
      <c r="M62" s="467">
        <v>0</v>
      </c>
      <c r="N62" s="468">
        <v>4</v>
      </c>
      <c r="O62" s="467">
        <v>0</v>
      </c>
      <c r="P62" s="467">
        <v>0</v>
      </c>
      <c r="Q62" s="467">
        <v>0</v>
      </c>
      <c r="R62" s="467">
        <v>0</v>
      </c>
      <c r="S62" s="467">
        <v>0</v>
      </c>
      <c r="T62" s="467">
        <v>0</v>
      </c>
      <c r="U62" s="467">
        <v>0</v>
      </c>
      <c r="V62" s="467">
        <v>0</v>
      </c>
      <c r="W62" s="467">
        <v>1</v>
      </c>
      <c r="X62" s="467">
        <v>0</v>
      </c>
      <c r="Y62" s="467">
        <v>0</v>
      </c>
      <c r="Z62" s="467">
        <v>1</v>
      </c>
      <c r="AA62" s="467">
        <v>0</v>
      </c>
      <c r="AB62" s="467">
        <v>0</v>
      </c>
      <c r="AC62" s="467">
        <v>0</v>
      </c>
      <c r="AD62" s="469">
        <v>8</v>
      </c>
      <c r="AE62" s="470">
        <v>0</v>
      </c>
      <c r="AF62" s="470">
        <v>0</v>
      </c>
      <c r="AG62" s="470">
        <v>0</v>
      </c>
      <c r="AH62" s="470">
        <v>0</v>
      </c>
      <c r="AI62" s="470">
        <v>8</v>
      </c>
      <c r="AJ62" s="470">
        <v>0</v>
      </c>
      <c r="AK62" s="467">
        <v>4</v>
      </c>
      <c r="AL62" s="467">
        <v>4</v>
      </c>
      <c r="AM62" s="502">
        <v>2</v>
      </c>
      <c r="AN62" s="502">
        <v>1</v>
      </c>
      <c r="AO62" s="503">
        <v>2</v>
      </c>
    </row>
    <row r="63" spans="1:41" ht="16.5" customHeight="1">
      <c r="A63" s="461">
        <v>1221</v>
      </c>
      <c r="B63" s="461">
        <v>327</v>
      </c>
      <c r="C63" s="461">
        <v>60</v>
      </c>
      <c r="D63" s="471" t="s">
        <v>850</v>
      </c>
      <c r="E63" s="472" t="s">
        <v>28</v>
      </c>
      <c r="F63" s="471" t="s">
        <v>2233</v>
      </c>
      <c r="G63" s="471" t="s">
        <v>749</v>
      </c>
      <c r="H63" s="475" t="s">
        <v>727</v>
      </c>
      <c r="I63" s="474" t="s">
        <v>851</v>
      </c>
      <c r="J63" s="467">
        <v>0</v>
      </c>
      <c r="K63" s="467">
        <v>0</v>
      </c>
      <c r="L63" s="467">
        <v>4</v>
      </c>
      <c r="M63" s="467">
        <v>0</v>
      </c>
      <c r="N63" s="468">
        <v>9</v>
      </c>
      <c r="O63" s="467">
        <v>0</v>
      </c>
      <c r="P63" s="467">
        <v>0</v>
      </c>
      <c r="Q63" s="467">
        <v>0</v>
      </c>
      <c r="R63" s="467">
        <v>0</v>
      </c>
      <c r="S63" s="467">
        <v>0</v>
      </c>
      <c r="T63" s="467">
        <v>0</v>
      </c>
      <c r="U63" s="467">
        <v>0</v>
      </c>
      <c r="V63" s="467">
        <v>0</v>
      </c>
      <c r="W63" s="467">
        <v>0</v>
      </c>
      <c r="X63" s="467">
        <v>0</v>
      </c>
      <c r="Y63" s="467">
        <v>0</v>
      </c>
      <c r="Z63" s="467">
        <v>0</v>
      </c>
      <c r="AA63" s="467">
        <v>0</v>
      </c>
      <c r="AB63" s="467">
        <v>0</v>
      </c>
      <c r="AC63" s="467">
        <v>0</v>
      </c>
      <c r="AD63" s="469">
        <v>13</v>
      </c>
      <c r="AE63" s="470">
        <v>0</v>
      </c>
      <c r="AF63" s="470">
        <v>0</v>
      </c>
      <c r="AG63" s="470">
        <v>0</v>
      </c>
      <c r="AH63" s="470">
        <v>0</v>
      </c>
      <c r="AI63" s="470">
        <v>13</v>
      </c>
      <c r="AJ63" s="470">
        <v>0</v>
      </c>
      <c r="AK63" s="467">
        <v>9</v>
      </c>
      <c r="AL63" s="467">
        <v>4</v>
      </c>
      <c r="AM63" s="502">
        <v>5</v>
      </c>
      <c r="AN63" s="502">
        <v>2</v>
      </c>
      <c r="AO63" s="503">
        <v>3</v>
      </c>
    </row>
    <row r="64" spans="1:41" ht="16.5" customHeight="1">
      <c r="A64" s="461">
        <v>1272</v>
      </c>
      <c r="B64" s="461">
        <v>342</v>
      </c>
      <c r="C64" s="462">
        <v>61</v>
      </c>
      <c r="D64" s="471" t="s">
        <v>852</v>
      </c>
      <c r="E64" s="472" t="s">
        <v>28</v>
      </c>
      <c r="F64" s="471" t="s">
        <v>2233</v>
      </c>
      <c r="G64" s="471" t="s">
        <v>749</v>
      </c>
      <c r="H64" s="477" t="s">
        <v>724</v>
      </c>
      <c r="I64" s="474" t="s">
        <v>853</v>
      </c>
      <c r="J64" s="467">
        <v>0</v>
      </c>
      <c r="K64" s="467">
        <v>1</v>
      </c>
      <c r="L64" s="467">
        <v>0</v>
      </c>
      <c r="M64" s="467">
        <v>2</v>
      </c>
      <c r="N64" s="468">
        <v>29</v>
      </c>
      <c r="O64" s="467">
        <v>0</v>
      </c>
      <c r="P64" s="467">
        <v>0</v>
      </c>
      <c r="Q64" s="467">
        <v>1</v>
      </c>
      <c r="R64" s="467">
        <v>0</v>
      </c>
      <c r="S64" s="467">
        <v>6</v>
      </c>
      <c r="T64" s="467">
        <v>5</v>
      </c>
      <c r="U64" s="467">
        <v>0</v>
      </c>
      <c r="V64" s="467">
        <v>4</v>
      </c>
      <c r="W64" s="467">
        <v>0</v>
      </c>
      <c r="X64" s="467">
        <v>1</v>
      </c>
      <c r="Y64" s="467">
        <v>0</v>
      </c>
      <c r="Z64" s="467">
        <v>2</v>
      </c>
      <c r="AA64" s="467">
        <v>1</v>
      </c>
      <c r="AB64" s="467">
        <v>3</v>
      </c>
      <c r="AC64" s="467">
        <v>0</v>
      </c>
      <c r="AD64" s="469">
        <v>55</v>
      </c>
      <c r="AE64" s="470">
        <v>0</v>
      </c>
      <c r="AF64" s="470">
        <v>0</v>
      </c>
      <c r="AG64" s="470">
        <v>0</v>
      </c>
      <c r="AH64" s="470">
        <v>0</v>
      </c>
      <c r="AI64" s="470">
        <v>55</v>
      </c>
      <c r="AJ64" s="470">
        <v>0</v>
      </c>
      <c r="AK64" s="467">
        <v>29</v>
      </c>
      <c r="AL64" s="467">
        <v>26</v>
      </c>
      <c r="AM64" s="502">
        <v>5</v>
      </c>
      <c r="AN64" s="502">
        <v>4</v>
      </c>
      <c r="AO64" s="503">
        <v>3</v>
      </c>
    </row>
    <row r="65" spans="1:41" ht="16.5" customHeight="1">
      <c r="A65" s="461">
        <v>1358</v>
      </c>
      <c r="B65" s="461">
        <v>366</v>
      </c>
      <c r="C65" s="461">
        <v>62</v>
      </c>
      <c r="D65" s="471" t="s">
        <v>854</v>
      </c>
      <c r="E65" s="472" t="s">
        <v>28</v>
      </c>
      <c r="F65" s="471" t="s">
        <v>2233</v>
      </c>
      <c r="G65" s="471" t="s">
        <v>749</v>
      </c>
      <c r="H65" s="475" t="s">
        <v>727</v>
      </c>
      <c r="I65" s="474" t="s">
        <v>855</v>
      </c>
      <c r="J65" s="467">
        <v>0</v>
      </c>
      <c r="K65" s="467">
        <v>1</v>
      </c>
      <c r="L65" s="467">
        <v>0</v>
      </c>
      <c r="M65" s="467">
        <v>0</v>
      </c>
      <c r="N65" s="468">
        <v>7</v>
      </c>
      <c r="O65" s="467">
        <v>0</v>
      </c>
      <c r="P65" s="467">
        <v>0</v>
      </c>
      <c r="Q65" s="467">
        <v>1</v>
      </c>
      <c r="R65" s="467">
        <v>0</v>
      </c>
      <c r="S65" s="467">
        <v>0</v>
      </c>
      <c r="T65" s="467">
        <v>0</v>
      </c>
      <c r="U65" s="467">
        <v>0</v>
      </c>
      <c r="V65" s="467">
        <v>0</v>
      </c>
      <c r="W65" s="467">
        <v>1</v>
      </c>
      <c r="X65" s="467">
        <v>0</v>
      </c>
      <c r="Y65" s="467">
        <v>0</v>
      </c>
      <c r="Z65" s="467">
        <v>0</v>
      </c>
      <c r="AA65" s="467">
        <v>0</v>
      </c>
      <c r="AB65" s="467">
        <v>4</v>
      </c>
      <c r="AC65" s="467">
        <v>0</v>
      </c>
      <c r="AD65" s="469">
        <v>14</v>
      </c>
      <c r="AE65" s="470">
        <v>0</v>
      </c>
      <c r="AF65" s="470">
        <v>0</v>
      </c>
      <c r="AG65" s="470">
        <v>0</v>
      </c>
      <c r="AH65" s="470">
        <v>0</v>
      </c>
      <c r="AI65" s="470">
        <v>14</v>
      </c>
      <c r="AJ65" s="470">
        <v>0</v>
      </c>
      <c r="AK65" s="467">
        <v>7</v>
      </c>
      <c r="AL65" s="467">
        <v>7</v>
      </c>
      <c r="AM65" s="502">
        <v>4</v>
      </c>
      <c r="AN65" s="502">
        <v>1</v>
      </c>
      <c r="AO65" s="503">
        <v>3</v>
      </c>
    </row>
    <row r="66" spans="1:41" ht="16.5" customHeight="1">
      <c r="A66" s="461">
        <v>1052</v>
      </c>
      <c r="B66" s="461">
        <v>305</v>
      </c>
      <c r="C66" s="461">
        <v>63</v>
      </c>
      <c r="D66" s="471" t="s">
        <v>856</v>
      </c>
      <c r="E66" s="472" t="s">
        <v>28</v>
      </c>
      <c r="F66" s="471" t="s">
        <v>2233</v>
      </c>
      <c r="G66" s="471" t="s">
        <v>749</v>
      </c>
      <c r="H66" s="475" t="s">
        <v>727</v>
      </c>
      <c r="I66" s="474" t="s">
        <v>857</v>
      </c>
      <c r="J66" s="467">
        <v>1</v>
      </c>
      <c r="K66" s="467">
        <v>0</v>
      </c>
      <c r="L66" s="467">
        <v>1</v>
      </c>
      <c r="M66" s="467">
        <v>0</v>
      </c>
      <c r="N66" s="468">
        <v>10</v>
      </c>
      <c r="O66" s="467">
        <v>3</v>
      </c>
      <c r="P66" s="467">
        <v>0</v>
      </c>
      <c r="Q66" s="467">
        <v>0</v>
      </c>
      <c r="R66" s="467">
        <v>0</v>
      </c>
      <c r="S66" s="467">
        <v>0</v>
      </c>
      <c r="T66" s="467">
        <v>0</v>
      </c>
      <c r="U66" s="467">
        <v>0</v>
      </c>
      <c r="V66" s="467">
        <v>4</v>
      </c>
      <c r="W66" s="467">
        <v>0</v>
      </c>
      <c r="X66" s="467">
        <v>0</v>
      </c>
      <c r="Y66" s="467">
        <v>0</v>
      </c>
      <c r="Z66" s="467">
        <v>0</v>
      </c>
      <c r="AA66" s="467">
        <v>0</v>
      </c>
      <c r="AB66" s="467">
        <v>0</v>
      </c>
      <c r="AC66" s="467">
        <v>0</v>
      </c>
      <c r="AD66" s="469">
        <v>19</v>
      </c>
      <c r="AE66" s="470">
        <v>0</v>
      </c>
      <c r="AF66" s="470">
        <v>0</v>
      </c>
      <c r="AG66" s="470">
        <v>0</v>
      </c>
      <c r="AH66" s="470">
        <v>3</v>
      </c>
      <c r="AI66" s="470">
        <v>16</v>
      </c>
      <c r="AJ66" s="470">
        <v>0</v>
      </c>
      <c r="AK66" s="467">
        <v>10</v>
      </c>
      <c r="AL66" s="467">
        <v>9</v>
      </c>
      <c r="AM66" s="502">
        <v>6</v>
      </c>
      <c r="AN66" s="502">
        <v>1</v>
      </c>
      <c r="AO66" s="503">
        <v>2</v>
      </c>
    </row>
    <row r="67" spans="1:41" ht="16.5" customHeight="1">
      <c r="A67" s="461">
        <v>1870</v>
      </c>
      <c r="B67" s="461">
        <v>442</v>
      </c>
      <c r="C67" s="462">
        <v>64</v>
      </c>
      <c r="D67" s="471" t="s">
        <v>858</v>
      </c>
      <c r="E67" s="472" t="s">
        <v>28</v>
      </c>
      <c r="F67" s="471" t="s">
        <v>2233</v>
      </c>
      <c r="G67" s="471" t="s">
        <v>859</v>
      </c>
      <c r="H67" s="475" t="s">
        <v>727</v>
      </c>
      <c r="I67" s="474" t="s">
        <v>860</v>
      </c>
      <c r="J67" s="467">
        <v>0</v>
      </c>
      <c r="K67" s="467">
        <v>0</v>
      </c>
      <c r="L67" s="467">
        <v>0</v>
      </c>
      <c r="M67" s="467">
        <v>0</v>
      </c>
      <c r="N67" s="468">
        <v>1</v>
      </c>
      <c r="O67" s="467">
        <v>0</v>
      </c>
      <c r="P67" s="467">
        <v>0</v>
      </c>
      <c r="Q67" s="467">
        <v>0</v>
      </c>
      <c r="R67" s="467">
        <v>5</v>
      </c>
      <c r="S67" s="467">
        <v>0</v>
      </c>
      <c r="T67" s="467">
        <v>0</v>
      </c>
      <c r="U67" s="467">
        <v>0</v>
      </c>
      <c r="V67" s="467">
        <v>0</v>
      </c>
      <c r="W67" s="467">
        <v>0</v>
      </c>
      <c r="X67" s="467">
        <v>0</v>
      </c>
      <c r="Y67" s="467">
        <v>0</v>
      </c>
      <c r="Z67" s="467">
        <v>0</v>
      </c>
      <c r="AA67" s="467">
        <v>0</v>
      </c>
      <c r="AB67" s="467">
        <v>0</v>
      </c>
      <c r="AC67" s="467">
        <v>0</v>
      </c>
      <c r="AD67" s="469">
        <v>6</v>
      </c>
      <c r="AE67" s="470">
        <v>0</v>
      </c>
      <c r="AF67" s="470">
        <v>0</v>
      </c>
      <c r="AG67" s="470">
        <v>0</v>
      </c>
      <c r="AH67" s="470">
        <v>0</v>
      </c>
      <c r="AI67" s="470">
        <v>6</v>
      </c>
      <c r="AJ67" s="470">
        <v>0</v>
      </c>
      <c r="AK67" s="467">
        <v>1</v>
      </c>
      <c r="AL67" s="467">
        <v>5</v>
      </c>
      <c r="AM67" s="502">
        <v>5</v>
      </c>
      <c r="AN67" s="502">
        <v>2</v>
      </c>
      <c r="AO67" s="503">
        <v>2</v>
      </c>
    </row>
    <row r="68" spans="1:41" ht="16.5" customHeight="1">
      <c r="A68" s="461">
        <v>1873</v>
      </c>
      <c r="B68" s="461">
        <v>445</v>
      </c>
      <c r="C68" s="461">
        <v>65</v>
      </c>
      <c r="D68" s="471" t="s">
        <v>861</v>
      </c>
      <c r="E68" s="472" t="s">
        <v>28</v>
      </c>
      <c r="F68" s="471" t="s">
        <v>2233</v>
      </c>
      <c r="G68" s="471" t="s">
        <v>859</v>
      </c>
      <c r="H68" s="477" t="s">
        <v>724</v>
      </c>
      <c r="I68" s="474" t="s">
        <v>862</v>
      </c>
      <c r="J68" s="467">
        <v>0</v>
      </c>
      <c r="K68" s="467">
        <v>0</v>
      </c>
      <c r="L68" s="467">
        <v>0</v>
      </c>
      <c r="M68" s="467">
        <v>0</v>
      </c>
      <c r="N68" s="468">
        <v>28</v>
      </c>
      <c r="O68" s="467">
        <v>0</v>
      </c>
      <c r="P68" s="467">
        <v>0</v>
      </c>
      <c r="Q68" s="467">
        <v>0</v>
      </c>
      <c r="R68" s="467">
        <v>0</v>
      </c>
      <c r="S68" s="467">
        <v>0</v>
      </c>
      <c r="T68" s="467">
        <v>0</v>
      </c>
      <c r="U68" s="467">
        <v>0</v>
      </c>
      <c r="V68" s="467">
        <v>0</v>
      </c>
      <c r="W68" s="467">
        <v>0</v>
      </c>
      <c r="X68" s="467">
        <v>0</v>
      </c>
      <c r="Y68" s="467">
        <v>0</v>
      </c>
      <c r="Z68" s="467">
        <v>0</v>
      </c>
      <c r="AA68" s="467">
        <v>0</v>
      </c>
      <c r="AB68" s="467">
        <v>0</v>
      </c>
      <c r="AC68" s="467">
        <v>0</v>
      </c>
      <c r="AD68" s="469">
        <v>28</v>
      </c>
      <c r="AE68" s="470">
        <v>0</v>
      </c>
      <c r="AF68" s="470">
        <v>0</v>
      </c>
      <c r="AG68" s="470">
        <v>0</v>
      </c>
      <c r="AH68" s="470">
        <v>0</v>
      </c>
      <c r="AI68" s="470">
        <v>28</v>
      </c>
      <c r="AJ68" s="470">
        <v>0</v>
      </c>
      <c r="AK68" s="467">
        <v>28</v>
      </c>
      <c r="AL68" s="467">
        <v>0</v>
      </c>
      <c r="AM68" s="502">
        <v>6</v>
      </c>
      <c r="AN68" s="502">
        <v>6</v>
      </c>
      <c r="AO68" s="503">
        <v>2</v>
      </c>
    </row>
    <row r="69" spans="1:41" ht="16.5" customHeight="1">
      <c r="A69" s="461">
        <v>1872</v>
      </c>
      <c r="B69" s="461">
        <v>444</v>
      </c>
      <c r="C69" s="461">
        <v>66</v>
      </c>
      <c r="D69" s="471" t="s">
        <v>863</v>
      </c>
      <c r="E69" s="472" t="s">
        <v>28</v>
      </c>
      <c r="F69" s="471" t="s">
        <v>2233</v>
      </c>
      <c r="G69" s="471" t="s">
        <v>859</v>
      </c>
      <c r="H69" s="473" t="s">
        <v>730</v>
      </c>
      <c r="I69" s="474" t="s">
        <v>864</v>
      </c>
      <c r="J69" s="467">
        <v>0</v>
      </c>
      <c r="K69" s="467">
        <v>0</v>
      </c>
      <c r="L69" s="467">
        <v>0</v>
      </c>
      <c r="M69" s="467">
        <v>0</v>
      </c>
      <c r="N69" s="468">
        <v>1</v>
      </c>
      <c r="O69" s="467">
        <v>0</v>
      </c>
      <c r="P69" s="467">
        <v>6</v>
      </c>
      <c r="Q69" s="467">
        <v>0</v>
      </c>
      <c r="R69" s="467">
        <v>16</v>
      </c>
      <c r="S69" s="467">
        <v>0</v>
      </c>
      <c r="T69" s="467">
        <v>0</v>
      </c>
      <c r="U69" s="467">
        <v>0</v>
      </c>
      <c r="V69" s="467">
        <v>0</v>
      </c>
      <c r="W69" s="467">
        <v>0</v>
      </c>
      <c r="X69" s="467">
        <v>0</v>
      </c>
      <c r="Y69" s="467">
        <v>0</v>
      </c>
      <c r="Z69" s="467">
        <v>0</v>
      </c>
      <c r="AA69" s="467">
        <v>0</v>
      </c>
      <c r="AB69" s="467">
        <v>0</v>
      </c>
      <c r="AC69" s="467">
        <v>0</v>
      </c>
      <c r="AD69" s="469">
        <v>23</v>
      </c>
      <c r="AE69" s="470">
        <v>0</v>
      </c>
      <c r="AF69" s="470">
        <v>0</v>
      </c>
      <c r="AG69" s="470">
        <v>0</v>
      </c>
      <c r="AH69" s="470">
        <v>0</v>
      </c>
      <c r="AI69" s="470">
        <v>23</v>
      </c>
      <c r="AJ69" s="470">
        <v>0</v>
      </c>
      <c r="AK69" s="467">
        <v>1</v>
      </c>
      <c r="AL69" s="467">
        <v>22</v>
      </c>
      <c r="AM69" s="502">
        <v>6</v>
      </c>
      <c r="AN69" s="502">
        <v>5</v>
      </c>
      <c r="AO69" s="503">
        <v>2</v>
      </c>
    </row>
    <row r="70" spans="1:41" ht="16.5" customHeight="1">
      <c r="A70" s="461">
        <v>960</v>
      </c>
      <c r="B70" s="461">
        <v>284</v>
      </c>
      <c r="C70" s="462">
        <v>67</v>
      </c>
      <c r="D70" s="471" t="s">
        <v>865</v>
      </c>
      <c r="E70" s="472" t="s">
        <v>28</v>
      </c>
      <c r="F70" s="471" t="s">
        <v>2233</v>
      </c>
      <c r="G70" s="471" t="s">
        <v>859</v>
      </c>
      <c r="H70" s="475" t="s">
        <v>727</v>
      </c>
      <c r="I70" s="474" t="s">
        <v>866</v>
      </c>
      <c r="J70" s="467">
        <v>0</v>
      </c>
      <c r="K70" s="467">
        <v>0</v>
      </c>
      <c r="L70" s="467">
        <v>9</v>
      </c>
      <c r="M70" s="467">
        <v>0</v>
      </c>
      <c r="N70" s="468">
        <v>2</v>
      </c>
      <c r="O70" s="467">
        <v>0</v>
      </c>
      <c r="P70" s="467">
        <v>0</v>
      </c>
      <c r="Q70" s="467">
        <v>0</v>
      </c>
      <c r="R70" s="467">
        <v>0</v>
      </c>
      <c r="S70" s="467">
        <v>0</v>
      </c>
      <c r="T70" s="467">
        <v>0</v>
      </c>
      <c r="U70" s="467">
        <v>0</v>
      </c>
      <c r="V70" s="467">
        <v>0</v>
      </c>
      <c r="W70" s="467">
        <v>0</v>
      </c>
      <c r="X70" s="467">
        <v>0</v>
      </c>
      <c r="Y70" s="467">
        <v>0</v>
      </c>
      <c r="Z70" s="467">
        <v>0</v>
      </c>
      <c r="AA70" s="467">
        <v>0</v>
      </c>
      <c r="AB70" s="467">
        <v>0</v>
      </c>
      <c r="AC70" s="467">
        <v>0</v>
      </c>
      <c r="AD70" s="469">
        <v>11</v>
      </c>
      <c r="AE70" s="470">
        <v>0</v>
      </c>
      <c r="AF70" s="470">
        <v>0</v>
      </c>
      <c r="AG70" s="470">
        <v>0</v>
      </c>
      <c r="AH70" s="470">
        <v>3</v>
      </c>
      <c r="AI70" s="470">
        <v>8</v>
      </c>
      <c r="AJ70" s="470">
        <v>0</v>
      </c>
      <c r="AK70" s="467">
        <v>2</v>
      </c>
      <c r="AL70" s="467">
        <v>9</v>
      </c>
      <c r="AM70" s="502">
        <v>7</v>
      </c>
      <c r="AN70" s="502">
        <v>2</v>
      </c>
      <c r="AO70" s="503">
        <v>3</v>
      </c>
    </row>
    <row r="71" spans="1:41" ht="16.5" customHeight="1">
      <c r="A71" s="461">
        <v>1051</v>
      </c>
      <c r="B71" s="461">
        <v>304</v>
      </c>
      <c r="C71" s="461">
        <v>68</v>
      </c>
      <c r="D71" s="471" t="s">
        <v>867</v>
      </c>
      <c r="E71" s="472" t="s">
        <v>28</v>
      </c>
      <c r="F71" s="471" t="s">
        <v>2233</v>
      </c>
      <c r="G71" s="471" t="s">
        <v>859</v>
      </c>
      <c r="H71" s="477" t="s">
        <v>724</v>
      </c>
      <c r="I71" s="474" t="s">
        <v>868</v>
      </c>
      <c r="J71" s="467">
        <v>0</v>
      </c>
      <c r="K71" s="467">
        <v>0</v>
      </c>
      <c r="L71" s="467">
        <v>37</v>
      </c>
      <c r="M71" s="467">
        <v>0</v>
      </c>
      <c r="N71" s="468">
        <v>0</v>
      </c>
      <c r="O71" s="467">
        <v>0</v>
      </c>
      <c r="P71" s="467">
        <v>0</v>
      </c>
      <c r="Q71" s="467">
        <v>0</v>
      </c>
      <c r="R71" s="467">
        <v>0</v>
      </c>
      <c r="S71" s="467">
        <v>0</v>
      </c>
      <c r="T71" s="467">
        <v>0</v>
      </c>
      <c r="U71" s="467">
        <v>0</v>
      </c>
      <c r="V71" s="467">
        <v>0</v>
      </c>
      <c r="W71" s="467">
        <v>0</v>
      </c>
      <c r="X71" s="467">
        <v>0</v>
      </c>
      <c r="Y71" s="467">
        <v>0</v>
      </c>
      <c r="Z71" s="467">
        <v>0</v>
      </c>
      <c r="AA71" s="467">
        <v>0</v>
      </c>
      <c r="AB71" s="467">
        <v>0</v>
      </c>
      <c r="AC71" s="467">
        <v>0</v>
      </c>
      <c r="AD71" s="469">
        <v>37</v>
      </c>
      <c r="AE71" s="470">
        <v>0</v>
      </c>
      <c r="AF71" s="470">
        <v>0</v>
      </c>
      <c r="AG71" s="470">
        <v>0</v>
      </c>
      <c r="AH71" s="470">
        <v>0</v>
      </c>
      <c r="AI71" s="470">
        <v>37</v>
      </c>
      <c r="AJ71" s="470">
        <v>0</v>
      </c>
      <c r="AK71" s="467">
        <v>0</v>
      </c>
      <c r="AL71" s="467">
        <v>37</v>
      </c>
      <c r="AM71" s="502">
        <v>7</v>
      </c>
      <c r="AN71" s="502">
        <v>7</v>
      </c>
      <c r="AO71" s="503">
        <v>3</v>
      </c>
    </row>
    <row r="72" spans="1:41" ht="16.5" customHeight="1">
      <c r="A72" s="461">
        <v>957</v>
      </c>
      <c r="B72" s="461">
        <v>282</v>
      </c>
      <c r="C72" s="461">
        <v>69</v>
      </c>
      <c r="D72" s="471" t="s">
        <v>869</v>
      </c>
      <c r="E72" s="472" t="s">
        <v>28</v>
      </c>
      <c r="F72" s="471" t="s">
        <v>2233</v>
      </c>
      <c r="G72" s="471" t="s">
        <v>859</v>
      </c>
      <c r="H72" s="477" t="s">
        <v>724</v>
      </c>
      <c r="I72" s="474" t="s">
        <v>870</v>
      </c>
      <c r="J72" s="467">
        <v>20</v>
      </c>
      <c r="K72" s="467">
        <v>0</v>
      </c>
      <c r="L72" s="467">
        <v>0</v>
      </c>
      <c r="M72" s="467">
        <v>0</v>
      </c>
      <c r="N72" s="468">
        <v>14</v>
      </c>
      <c r="O72" s="467">
        <v>0</v>
      </c>
      <c r="P72" s="467">
        <v>0</v>
      </c>
      <c r="Q72" s="467">
        <v>0</v>
      </c>
      <c r="R72" s="467">
        <v>0</v>
      </c>
      <c r="S72" s="467">
        <v>0</v>
      </c>
      <c r="T72" s="467">
        <v>0</v>
      </c>
      <c r="U72" s="467">
        <v>0</v>
      </c>
      <c r="V72" s="467">
        <v>0</v>
      </c>
      <c r="W72" s="467">
        <v>0</v>
      </c>
      <c r="X72" s="467">
        <v>0</v>
      </c>
      <c r="Y72" s="467">
        <v>0</v>
      </c>
      <c r="Z72" s="467">
        <v>0</v>
      </c>
      <c r="AA72" s="467">
        <v>0</v>
      </c>
      <c r="AB72" s="467">
        <v>0</v>
      </c>
      <c r="AC72" s="467">
        <v>0</v>
      </c>
      <c r="AD72" s="469">
        <v>34</v>
      </c>
      <c r="AE72" s="470">
        <v>0</v>
      </c>
      <c r="AF72" s="470">
        <v>0</v>
      </c>
      <c r="AG72" s="470">
        <v>0</v>
      </c>
      <c r="AH72" s="470">
        <v>0</v>
      </c>
      <c r="AI72" s="470">
        <v>34</v>
      </c>
      <c r="AJ72" s="470">
        <v>0</v>
      </c>
      <c r="AK72" s="467">
        <v>14</v>
      </c>
      <c r="AL72" s="467">
        <v>20</v>
      </c>
      <c r="AM72" s="502">
        <v>7</v>
      </c>
      <c r="AN72" s="502">
        <v>6</v>
      </c>
      <c r="AO72" s="503">
        <v>2</v>
      </c>
    </row>
    <row r="73" spans="1:41" ht="16.5" customHeight="1">
      <c r="A73" s="461">
        <v>961</v>
      </c>
      <c r="B73" s="461">
        <v>285</v>
      </c>
      <c r="C73" s="462">
        <v>70</v>
      </c>
      <c r="D73" s="471" t="s">
        <v>871</v>
      </c>
      <c r="E73" s="472" t="s">
        <v>28</v>
      </c>
      <c r="F73" s="471" t="s">
        <v>2233</v>
      </c>
      <c r="G73" s="471" t="s">
        <v>859</v>
      </c>
      <c r="H73" s="473" t="s">
        <v>730</v>
      </c>
      <c r="I73" s="474" t="s">
        <v>872</v>
      </c>
      <c r="J73" s="467">
        <v>0</v>
      </c>
      <c r="K73" s="467">
        <v>0</v>
      </c>
      <c r="L73" s="467">
        <v>0</v>
      </c>
      <c r="M73" s="467">
        <v>0</v>
      </c>
      <c r="N73" s="468">
        <v>0</v>
      </c>
      <c r="O73" s="467">
        <v>29</v>
      </c>
      <c r="P73" s="467">
        <v>0</v>
      </c>
      <c r="Q73" s="467">
        <v>0</v>
      </c>
      <c r="R73" s="467">
        <v>2</v>
      </c>
      <c r="S73" s="467">
        <v>1</v>
      </c>
      <c r="T73" s="467">
        <v>0</v>
      </c>
      <c r="U73" s="467">
        <v>0</v>
      </c>
      <c r="V73" s="467">
        <v>0</v>
      </c>
      <c r="W73" s="467">
        <v>0</v>
      </c>
      <c r="X73" s="467">
        <v>0</v>
      </c>
      <c r="Y73" s="467">
        <v>0</v>
      </c>
      <c r="Z73" s="467">
        <v>0</v>
      </c>
      <c r="AA73" s="467">
        <v>0</v>
      </c>
      <c r="AB73" s="467">
        <v>0</v>
      </c>
      <c r="AC73" s="467">
        <v>0</v>
      </c>
      <c r="AD73" s="469">
        <v>32</v>
      </c>
      <c r="AE73" s="470">
        <v>0</v>
      </c>
      <c r="AF73" s="470">
        <v>0</v>
      </c>
      <c r="AG73" s="470">
        <v>0</v>
      </c>
      <c r="AH73" s="470">
        <v>0</v>
      </c>
      <c r="AI73" s="470">
        <v>32</v>
      </c>
      <c r="AJ73" s="470">
        <v>0</v>
      </c>
      <c r="AK73" s="467">
        <v>0</v>
      </c>
      <c r="AL73" s="467">
        <v>32</v>
      </c>
      <c r="AM73" s="502">
        <v>5</v>
      </c>
      <c r="AN73" s="502">
        <v>5</v>
      </c>
      <c r="AO73" s="503">
        <v>3</v>
      </c>
    </row>
    <row r="74" spans="1:41" ht="16.5" customHeight="1">
      <c r="A74" s="461">
        <v>1871</v>
      </c>
      <c r="B74" s="461">
        <v>443</v>
      </c>
      <c r="C74" s="461">
        <v>71</v>
      </c>
      <c r="D74" s="471" t="s">
        <v>873</v>
      </c>
      <c r="E74" s="472" t="s">
        <v>28</v>
      </c>
      <c r="F74" s="471" t="s">
        <v>2233</v>
      </c>
      <c r="G74" s="471" t="s">
        <v>859</v>
      </c>
      <c r="H74" s="475" t="s">
        <v>727</v>
      </c>
      <c r="I74" s="474" t="s">
        <v>874</v>
      </c>
      <c r="J74" s="467">
        <v>13</v>
      </c>
      <c r="K74" s="467">
        <v>0</v>
      </c>
      <c r="L74" s="467">
        <v>0</v>
      </c>
      <c r="M74" s="467">
        <v>0</v>
      </c>
      <c r="N74" s="468">
        <v>11</v>
      </c>
      <c r="O74" s="467">
        <v>0</v>
      </c>
      <c r="P74" s="467">
        <v>0</v>
      </c>
      <c r="Q74" s="467">
        <v>0</v>
      </c>
      <c r="R74" s="467">
        <v>0</v>
      </c>
      <c r="S74" s="467">
        <v>0</v>
      </c>
      <c r="T74" s="467">
        <v>0</v>
      </c>
      <c r="U74" s="467">
        <v>0</v>
      </c>
      <c r="V74" s="467">
        <v>0</v>
      </c>
      <c r="W74" s="467">
        <v>0</v>
      </c>
      <c r="X74" s="467">
        <v>0</v>
      </c>
      <c r="Y74" s="467">
        <v>0</v>
      </c>
      <c r="Z74" s="467">
        <v>0</v>
      </c>
      <c r="AA74" s="467">
        <v>0</v>
      </c>
      <c r="AB74" s="467">
        <v>0</v>
      </c>
      <c r="AC74" s="467">
        <v>0</v>
      </c>
      <c r="AD74" s="469">
        <v>24</v>
      </c>
      <c r="AE74" s="470">
        <v>0</v>
      </c>
      <c r="AF74" s="470">
        <v>0</v>
      </c>
      <c r="AG74" s="470">
        <v>0</v>
      </c>
      <c r="AH74" s="470">
        <v>0</v>
      </c>
      <c r="AI74" s="470">
        <v>24</v>
      </c>
      <c r="AJ74" s="470">
        <v>0</v>
      </c>
      <c r="AK74" s="467">
        <v>11</v>
      </c>
      <c r="AL74" s="467">
        <v>13</v>
      </c>
      <c r="AM74" s="502">
        <v>5</v>
      </c>
      <c r="AN74" s="502">
        <v>4</v>
      </c>
      <c r="AO74" s="503">
        <v>2</v>
      </c>
    </row>
    <row r="75" spans="1:41" ht="16.5" customHeight="1">
      <c r="A75" s="461">
        <v>956</v>
      </c>
      <c r="B75" s="461">
        <v>281</v>
      </c>
      <c r="C75" s="461">
        <v>72</v>
      </c>
      <c r="D75" s="471" t="s">
        <v>875</v>
      </c>
      <c r="E75" s="472" t="s">
        <v>28</v>
      </c>
      <c r="F75" s="471" t="s">
        <v>2233</v>
      </c>
      <c r="G75" s="471" t="s">
        <v>859</v>
      </c>
      <c r="H75" s="473" t="s">
        <v>730</v>
      </c>
      <c r="I75" s="474" t="s">
        <v>876</v>
      </c>
      <c r="J75" s="467">
        <v>0</v>
      </c>
      <c r="K75" s="467">
        <v>0</v>
      </c>
      <c r="L75" s="467">
        <v>0</v>
      </c>
      <c r="M75" s="467">
        <v>0</v>
      </c>
      <c r="N75" s="468">
        <v>0</v>
      </c>
      <c r="O75" s="467">
        <v>19</v>
      </c>
      <c r="P75" s="467">
        <v>0</v>
      </c>
      <c r="Q75" s="467">
        <v>0</v>
      </c>
      <c r="R75" s="467">
        <v>0</v>
      </c>
      <c r="S75" s="467">
        <v>0</v>
      </c>
      <c r="T75" s="467">
        <v>0</v>
      </c>
      <c r="U75" s="467">
        <v>0</v>
      </c>
      <c r="V75" s="467">
        <v>0</v>
      </c>
      <c r="W75" s="467">
        <v>0</v>
      </c>
      <c r="X75" s="467">
        <v>0</v>
      </c>
      <c r="Y75" s="467">
        <v>0</v>
      </c>
      <c r="Z75" s="467">
        <v>0</v>
      </c>
      <c r="AA75" s="467">
        <v>0</v>
      </c>
      <c r="AB75" s="467">
        <v>0</v>
      </c>
      <c r="AC75" s="467">
        <v>0</v>
      </c>
      <c r="AD75" s="469">
        <v>19</v>
      </c>
      <c r="AE75" s="470">
        <v>0</v>
      </c>
      <c r="AF75" s="470">
        <v>0</v>
      </c>
      <c r="AG75" s="470">
        <v>0</v>
      </c>
      <c r="AH75" s="470">
        <v>0</v>
      </c>
      <c r="AI75" s="470">
        <v>19</v>
      </c>
      <c r="AJ75" s="470">
        <v>0</v>
      </c>
      <c r="AK75" s="467">
        <v>0</v>
      </c>
      <c r="AL75" s="467">
        <v>19</v>
      </c>
      <c r="AM75" s="502">
        <v>4</v>
      </c>
      <c r="AN75" s="502">
        <v>4</v>
      </c>
      <c r="AO75" s="503">
        <v>3</v>
      </c>
    </row>
    <row r="76" spans="1:41" ht="16.5" customHeight="1">
      <c r="A76" s="461">
        <v>959</v>
      </c>
      <c r="B76" s="461">
        <v>283</v>
      </c>
      <c r="C76" s="462">
        <v>73</v>
      </c>
      <c r="D76" s="471" t="s">
        <v>877</v>
      </c>
      <c r="E76" s="472" t="s">
        <v>28</v>
      </c>
      <c r="F76" s="471" t="s">
        <v>2233</v>
      </c>
      <c r="G76" s="471" t="s">
        <v>859</v>
      </c>
      <c r="H76" s="475" t="s">
        <v>727</v>
      </c>
      <c r="I76" s="474" t="s">
        <v>878</v>
      </c>
      <c r="J76" s="467">
        <v>37</v>
      </c>
      <c r="K76" s="467">
        <v>0</v>
      </c>
      <c r="L76" s="467">
        <v>0</v>
      </c>
      <c r="M76" s="467">
        <v>0</v>
      </c>
      <c r="N76" s="468">
        <v>0</v>
      </c>
      <c r="O76" s="467">
        <v>0</v>
      </c>
      <c r="P76" s="467">
        <v>0</v>
      </c>
      <c r="Q76" s="467">
        <v>0</v>
      </c>
      <c r="R76" s="467">
        <v>0</v>
      </c>
      <c r="S76" s="467">
        <v>0</v>
      </c>
      <c r="T76" s="467">
        <v>0</v>
      </c>
      <c r="U76" s="467">
        <v>0</v>
      </c>
      <c r="V76" s="467">
        <v>0</v>
      </c>
      <c r="W76" s="467">
        <v>0</v>
      </c>
      <c r="X76" s="467">
        <v>0</v>
      </c>
      <c r="Y76" s="467">
        <v>0</v>
      </c>
      <c r="Z76" s="467">
        <v>0</v>
      </c>
      <c r="AA76" s="467">
        <v>0</v>
      </c>
      <c r="AB76" s="467">
        <v>0</v>
      </c>
      <c r="AC76" s="467">
        <v>0</v>
      </c>
      <c r="AD76" s="469">
        <v>37</v>
      </c>
      <c r="AE76" s="470">
        <v>0</v>
      </c>
      <c r="AF76" s="470">
        <v>0</v>
      </c>
      <c r="AG76" s="470">
        <v>0</v>
      </c>
      <c r="AH76" s="470">
        <v>0</v>
      </c>
      <c r="AI76" s="470">
        <v>37</v>
      </c>
      <c r="AJ76" s="470">
        <v>0</v>
      </c>
      <c r="AK76" s="467">
        <v>0</v>
      </c>
      <c r="AL76" s="467">
        <v>37</v>
      </c>
      <c r="AM76" s="502">
        <v>5</v>
      </c>
      <c r="AN76" s="502">
        <v>1</v>
      </c>
      <c r="AO76" s="503">
        <v>2</v>
      </c>
    </row>
    <row r="77" spans="1:41" ht="16.5" customHeight="1">
      <c r="A77" s="461">
        <v>963</v>
      </c>
      <c r="B77" s="461">
        <v>286</v>
      </c>
      <c r="C77" s="461">
        <v>74</v>
      </c>
      <c r="D77" s="471" t="s">
        <v>879</v>
      </c>
      <c r="E77" s="472" t="s">
        <v>28</v>
      </c>
      <c r="F77" s="471" t="s">
        <v>2233</v>
      </c>
      <c r="G77" s="471" t="s">
        <v>859</v>
      </c>
      <c r="H77" s="477" t="s">
        <v>724</v>
      </c>
      <c r="I77" s="474" t="s">
        <v>880</v>
      </c>
      <c r="J77" s="467">
        <v>0</v>
      </c>
      <c r="K77" s="467">
        <v>0</v>
      </c>
      <c r="L77" s="467">
        <v>13</v>
      </c>
      <c r="M77" s="467">
        <v>0</v>
      </c>
      <c r="N77" s="468">
        <v>0</v>
      </c>
      <c r="O77" s="467">
        <v>0</v>
      </c>
      <c r="P77" s="467">
        <v>0</v>
      </c>
      <c r="Q77" s="467">
        <v>0</v>
      </c>
      <c r="R77" s="467">
        <v>0</v>
      </c>
      <c r="S77" s="467">
        <v>0</v>
      </c>
      <c r="T77" s="467">
        <v>0</v>
      </c>
      <c r="U77" s="467">
        <v>0</v>
      </c>
      <c r="V77" s="467">
        <v>0</v>
      </c>
      <c r="W77" s="467">
        <v>0</v>
      </c>
      <c r="X77" s="467">
        <v>0</v>
      </c>
      <c r="Y77" s="467">
        <v>0</v>
      </c>
      <c r="Z77" s="467">
        <v>0</v>
      </c>
      <c r="AA77" s="467">
        <v>0</v>
      </c>
      <c r="AB77" s="467">
        <v>0</v>
      </c>
      <c r="AC77" s="467">
        <v>0</v>
      </c>
      <c r="AD77" s="469">
        <v>13</v>
      </c>
      <c r="AE77" s="470">
        <v>0</v>
      </c>
      <c r="AF77" s="470">
        <v>0</v>
      </c>
      <c r="AG77" s="470">
        <v>0</v>
      </c>
      <c r="AH77" s="470">
        <v>0</v>
      </c>
      <c r="AI77" s="470">
        <v>13</v>
      </c>
      <c r="AJ77" s="470">
        <v>0</v>
      </c>
      <c r="AK77" s="467">
        <v>0</v>
      </c>
      <c r="AL77" s="467">
        <v>13</v>
      </c>
      <c r="AM77" s="502">
        <v>8</v>
      </c>
      <c r="AN77" s="502">
        <v>8</v>
      </c>
      <c r="AO77" s="503">
        <v>2</v>
      </c>
    </row>
    <row r="78" spans="1:41" ht="16.5" customHeight="1">
      <c r="A78" s="461">
        <v>964</v>
      </c>
      <c r="B78" s="461">
        <v>287</v>
      </c>
      <c r="C78" s="461">
        <v>75</v>
      </c>
      <c r="D78" s="480" t="s">
        <v>881</v>
      </c>
      <c r="E78" s="472" t="s">
        <v>28</v>
      </c>
      <c r="F78" s="480" t="s">
        <v>2233</v>
      </c>
      <c r="G78" s="480" t="s">
        <v>859</v>
      </c>
      <c r="H78" s="475" t="s">
        <v>727</v>
      </c>
      <c r="I78" s="481" t="s">
        <v>882</v>
      </c>
      <c r="J78" s="467">
        <v>0</v>
      </c>
      <c r="K78" s="467">
        <v>0</v>
      </c>
      <c r="L78" s="467">
        <v>0</v>
      </c>
      <c r="M78" s="467">
        <v>0</v>
      </c>
      <c r="N78" s="468">
        <v>3</v>
      </c>
      <c r="O78" s="467">
        <v>0</v>
      </c>
      <c r="P78" s="467">
        <v>0</v>
      </c>
      <c r="Q78" s="467">
        <v>0</v>
      </c>
      <c r="R78" s="467">
        <v>9</v>
      </c>
      <c r="S78" s="467">
        <v>0</v>
      </c>
      <c r="T78" s="467">
        <v>0</v>
      </c>
      <c r="U78" s="467">
        <v>0</v>
      </c>
      <c r="V78" s="467">
        <v>0</v>
      </c>
      <c r="W78" s="467">
        <v>0</v>
      </c>
      <c r="X78" s="467">
        <v>0</v>
      </c>
      <c r="Y78" s="467">
        <v>0</v>
      </c>
      <c r="Z78" s="467">
        <v>0</v>
      </c>
      <c r="AA78" s="467">
        <v>0</v>
      </c>
      <c r="AB78" s="467">
        <v>0</v>
      </c>
      <c r="AC78" s="467">
        <v>0</v>
      </c>
      <c r="AD78" s="469">
        <v>12</v>
      </c>
      <c r="AE78" s="470">
        <v>0</v>
      </c>
      <c r="AF78" s="470">
        <v>0</v>
      </c>
      <c r="AG78" s="470">
        <v>0</v>
      </c>
      <c r="AH78" s="470">
        <v>0</v>
      </c>
      <c r="AI78" s="470">
        <v>12</v>
      </c>
      <c r="AJ78" s="470">
        <v>0</v>
      </c>
      <c r="AK78" s="467">
        <v>3</v>
      </c>
      <c r="AL78" s="467">
        <v>9</v>
      </c>
      <c r="AM78" s="502">
        <v>6</v>
      </c>
      <c r="AN78" s="502">
        <v>2</v>
      </c>
      <c r="AO78" s="503">
        <v>2</v>
      </c>
    </row>
    <row r="79" spans="1:41" ht="16.5" customHeight="1">
      <c r="A79" s="461">
        <v>2040</v>
      </c>
      <c r="B79" s="461">
        <v>485</v>
      </c>
      <c r="C79" s="462">
        <v>76</v>
      </c>
      <c r="D79" s="471" t="s">
        <v>883</v>
      </c>
      <c r="E79" s="472" t="s">
        <v>28</v>
      </c>
      <c r="F79" s="471" t="s">
        <v>2233</v>
      </c>
      <c r="G79" s="471" t="s">
        <v>859</v>
      </c>
      <c r="H79" s="475" t="s">
        <v>727</v>
      </c>
      <c r="I79" s="474" t="s">
        <v>884</v>
      </c>
      <c r="J79" s="467">
        <v>0</v>
      </c>
      <c r="K79" s="467">
        <v>0</v>
      </c>
      <c r="L79" s="467">
        <v>0</v>
      </c>
      <c r="M79" s="467">
        <v>0</v>
      </c>
      <c r="N79" s="468">
        <v>1</v>
      </c>
      <c r="O79" s="467">
        <v>0</v>
      </c>
      <c r="P79" s="467">
        <v>1</v>
      </c>
      <c r="Q79" s="467">
        <v>0</v>
      </c>
      <c r="R79" s="467">
        <v>1</v>
      </c>
      <c r="S79" s="467">
        <v>0</v>
      </c>
      <c r="T79" s="467">
        <v>0</v>
      </c>
      <c r="U79" s="467">
        <v>0</v>
      </c>
      <c r="V79" s="467">
        <v>0</v>
      </c>
      <c r="W79" s="467">
        <v>0</v>
      </c>
      <c r="X79" s="467">
        <v>0</v>
      </c>
      <c r="Y79" s="467">
        <v>0</v>
      </c>
      <c r="Z79" s="467">
        <v>0</v>
      </c>
      <c r="AA79" s="467">
        <v>0</v>
      </c>
      <c r="AB79" s="467">
        <v>0</v>
      </c>
      <c r="AC79" s="467">
        <v>0</v>
      </c>
      <c r="AD79" s="469">
        <v>3</v>
      </c>
      <c r="AE79" s="470">
        <v>0</v>
      </c>
      <c r="AF79" s="470">
        <v>0</v>
      </c>
      <c r="AG79" s="470">
        <v>0</v>
      </c>
      <c r="AH79" s="470">
        <v>0</v>
      </c>
      <c r="AI79" s="470">
        <v>3</v>
      </c>
      <c r="AJ79" s="470">
        <v>0</v>
      </c>
      <c r="AK79" s="467">
        <v>1</v>
      </c>
      <c r="AL79" s="467">
        <v>2</v>
      </c>
      <c r="AM79" s="502">
        <v>5</v>
      </c>
      <c r="AN79" s="502">
        <v>4</v>
      </c>
      <c r="AO79" s="503">
        <v>2</v>
      </c>
    </row>
    <row r="80" spans="1:41" ht="16.5" customHeight="1">
      <c r="A80" s="461">
        <v>2041</v>
      </c>
      <c r="B80" s="461">
        <v>486</v>
      </c>
      <c r="C80" s="461">
        <v>77</v>
      </c>
      <c r="D80" s="471" t="s">
        <v>885</v>
      </c>
      <c r="E80" s="472" t="s">
        <v>28</v>
      </c>
      <c r="F80" s="471" t="s">
        <v>2233</v>
      </c>
      <c r="G80" s="471" t="s">
        <v>859</v>
      </c>
      <c r="H80" s="475" t="s">
        <v>727</v>
      </c>
      <c r="I80" s="474" t="s">
        <v>886</v>
      </c>
      <c r="J80" s="467">
        <v>0</v>
      </c>
      <c r="K80" s="467">
        <v>0</v>
      </c>
      <c r="L80" s="467">
        <v>0</v>
      </c>
      <c r="M80" s="467">
        <v>0</v>
      </c>
      <c r="N80" s="468">
        <v>0</v>
      </c>
      <c r="O80" s="467">
        <v>0</v>
      </c>
      <c r="P80" s="467">
        <v>0</v>
      </c>
      <c r="Q80" s="467">
        <v>0</v>
      </c>
      <c r="R80" s="467">
        <v>12</v>
      </c>
      <c r="S80" s="467">
        <v>0</v>
      </c>
      <c r="T80" s="467">
        <v>0</v>
      </c>
      <c r="U80" s="467">
        <v>0</v>
      </c>
      <c r="V80" s="467">
        <v>0</v>
      </c>
      <c r="W80" s="467">
        <v>0</v>
      </c>
      <c r="X80" s="467">
        <v>0</v>
      </c>
      <c r="Y80" s="467">
        <v>0</v>
      </c>
      <c r="Z80" s="467">
        <v>0</v>
      </c>
      <c r="AA80" s="467">
        <v>0</v>
      </c>
      <c r="AB80" s="467">
        <v>0</v>
      </c>
      <c r="AC80" s="467">
        <v>0</v>
      </c>
      <c r="AD80" s="469">
        <v>12</v>
      </c>
      <c r="AE80" s="470">
        <v>0</v>
      </c>
      <c r="AF80" s="470">
        <v>0</v>
      </c>
      <c r="AG80" s="470">
        <v>0</v>
      </c>
      <c r="AH80" s="470">
        <v>0</v>
      </c>
      <c r="AI80" s="470">
        <v>12</v>
      </c>
      <c r="AJ80" s="470">
        <v>0</v>
      </c>
      <c r="AK80" s="467">
        <v>0</v>
      </c>
      <c r="AL80" s="467">
        <v>12</v>
      </c>
      <c r="AM80" s="502">
        <v>5</v>
      </c>
      <c r="AN80" s="502">
        <v>5</v>
      </c>
      <c r="AO80" s="503">
        <v>3</v>
      </c>
    </row>
    <row r="81" spans="1:41" ht="16.5" customHeight="1">
      <c r="A81" s="461">
        <v>131</v>
      </c>
      <c r="B81" s="461">
        <v>53</v>
      </c>
      <c r="C81" s="461">
        <v>78</v>
      </c>
      <c r="D81" s="471" t="s">
        <v>887</v>
      </c>
      <c r="E81" s="472" t="s">
        <v>28</v>
      </c>
      <c r="F81" s="471" t="s">
        <v>2233</v>
      </c>
      <c r="G81" s="471" t="s">
        <v>859</v>
      </c>
      <c r="H81" s="475" t="s">
        <v>727</v>
      </c>
      <c r="I81" s="474" t="s">
        <v>888</v>
      </c>
      <c r="J81" s="467">
        <v>0</v>
      </c>
      <c r="K81" s="467">
        <v>0</v>
      </c>
      <c r="L81" s="467">
        <v>0</v>
      </c>
      <c r="M81" s="467">
        <v>0</v>
      </c>
      <c r="N81" s="468">
        <v>0</v>
      </c>
      <c r="O81" s="467">
        <v>0</v>
      </c>
      <c r="P81" s="467">
        <v>0</v>
      </c>
      <c r="Q81" s="467">
        <v>0</v>
      </c>
      <c r="R81" s="467">
        <v>10</v>
      </c>
      <c r="S81" s="467">
        <v>0</v>
      </c>
      <c r="T81" s="467">
        <v>0</v>
      </c>
      <c r="U81" s="467">
        <v>0</v>
      </c>
      <c r="V81" s="467">
        <v>0</v>
      </c>
      <c r="W81" s="467">
        <v>0</v>
      </c>
      <c r="X81" s="467">
        <v>0</v>
      </c>
      <c r="Y81" s="467">
        <v>0</v>
      </c>
      <c r="Z81" s="467">
        <v>0</v>
      </c>
      <c r="AA81" s="467">
        <v>0</v>
      </c>
      <c r="AB81" s="467">
        <v>0</v>
      </c>
      <c r="AC81" s="467">
        <v>0</v>
      </c>
      <c r="AD81" s="469">
        <v>10</v>
      </c>
      <c r="AE81" s="470">
        <v>0</v>
      </c>
      <c r="AF81" s="470">
        <v>0</v>
      </c>
      <c r="AG81" s="470">
        <v>0</v>
      </c>
      <c r="AH81" s="470">
        <v>0</v>
      </c>
      <c r="AI81" s="470">
        <v>10</v>
      </c>
      <c r="AJ81" s="470">
        <v>0</v>
      </c>
      <c r="AK81" s="467">
        <v>0</v>
      </c>
      <c r="AL81" s="467">
        <v>10</v>
      </c>
      <c r="AM81" s="502">
        <v>7</v>
      </c>
      <c r="AN81" s="502">
        <v>1</v>
      </c>
      <c r="AO81" s="503">
        <v>2</v>
      </c>
    </row>
    <row r="82" spans="1:41" ht="16.5" customHeight="1">
      <c r="A82" s="461">
        <v>130</v>
      </c>
      <c r="B82" s="461">
        <v>52</v>
      </c>
      <c r="C82" s="462">
        <v>79</v>
      </c>
      <c r="D82" s="471" t="s">
        <v>889</v>
      </c>
      <c r="E82" s="472" t="s">
        <v>28</v>
      </c>
      <c r="F82" s="471" t="s">
        <v>2233</v>
      </c>
      <c r="G82" s="471" t="s">
        <v>859</v>
      </c>
      <c r="H82" s="473" t="s">
        <v>730</v>
      </c>
      <c r="I82" s="474" t="s">
        <v>890</v>
      </c>
      <c r="J82" s="467">
        <v>0</v>
      </c>
      <c r="K82" s="467">
        <v>0</v>
      </c>
      <c r="L82" s="467">
        <v>0</v>
      </c>
      <c r="M82" s="467">
        <v>0</v>
      </c>
      <c r="N82" s="468">
        <v>1</v>
      </c>
      <c r="O82" s="467">
        <v>0</v>
      </c>
      <c r="P82" s="467">
        <v>6</v>
      </c>
      <c r="Q82" s="467">
        <v>0</v>
      </c>
      <c r="R82" s="467">
        <v>0</v>
      </c>
      <c r="S82" s="467">
        <v>0</v>
      </c>
      <c r="T82" s="467">
        <v>0</v>
      </c>
      <c r="U82" s="467">
        <v>0</v>
      </c>
      <c r="V82" s="467">
        <v>0</v>
      </c>
      <c r="W82" s="467">
        <v>0</v>
      </c>
      <c r="X82" s="467">
        <v>0</v>
      </c>
      <c r="Y82" s="467">
        <v>0</v>
      </c>
      <c r="Z82" s="467">
        <v>0</v>
      </c>
      <c r="AA82" s="467">
        <v>0</v>
      </c>
      <c r="AB82" s="467">
        <v>0</v>
      </c>
      <c r="AC82" s="467">
        <v>0</v>
      </c>
      <c r="AD82" s="469">
        <v>7</v>
      </c>
      <c r="AE82" s="470">
        <v>0</v>
      </c>
      <c r="AF82" s="470">
        <v>0</v>
      </c>
      <c r="AG82" s="470">
        <v>0</v>
      </c>
      <c r="AH82" s="470">
        <v>0</v>
      </c>
      <c r="AI82" s="470">
        <v>7</v>
      </c>
      <c r="AJ82" s="470">
        <v>0</v>
      </c>
      <c r="AK82" s="467">
        <v>1</v>
      </c>
      <c r="AL82" s="467">
        <v>6</v>
      </c>
      <c r="AM82" s="502">
        <v>5</v>
      </c>
      <c r="AN82" s="502">
        <v>5</v>
      </c>
      <c r="AO82" s="503">
        <v>2</v>
      </c>
    </row>
    <row r="83" spans="1:41" ht="16.5" customHeight="1">
      <c r="A83" s="461">
        <v>195</v>
      </c>
      <c r="B83" s="461">
        <v>67</v>
      </c>
      <c r="C83" s="461">
        <v>80</v>
      </c>
      <c r="D83" s="471" t="s">
        <v>891</v>
      </c>
      <c r="E83" s="472" t="s">
        <v>28</v>
      </c>
      <c r="F83" s="471" t="s">
        <v>2233</v>
      </c>
      <c r="G83" s="471" t="s">
        <v>859</v>
      </c>
      <c r="H83" s="475" t="s">
        <v>727</v>
      </c>
      <c r="I83" s="474" t="s">
        <v>892</v>
      </c>
      <c r="J83" s="467">
        <v>6</v>
      </c>
      <c r="K83" s="467">
        <v>0</v>
      </c>
      <c r="L83" s="467">
        <v>0</v>
      </c>
      <c r="M83" s="467">
        <v>0</v>
      </c>
      <c r="N83" s="468">
        <v>1</v>
      </c>
      <c r="O83" s="467">
        <v>0</v>
      </c>
      <c r="P83" s="467">
        <v>7</v>
      </c>
      <c r="Q83" s="467">
        <v>0</v>
      </c>
      <c r="R83" s="467">
        <v>1</v>
      </c>
      <c r="S83" s="467">
        <v>0</v>
      </c>
      <c r="T83" s="467">
        <v>0</v>
      </c>
      <c r="U83" s="467">
        <v>0</v>
      </c>
      <c r="V83" s="467">
        <v>0</v>
      </c>
      <c r="W83" s="467">
        <v>0</v>
      </c>
      <c r="X83" s="467">
        <v>0</v>
      </c>
      <c r="Y83" s="467">
        <v>0</v>
      </c>
      <c r="Z83" s="467">
        <v>0</v>
      </c>
      <c r="AA83" s="467">
        <v>0</v>
      </c>
      <c r="AB83" s="467">
        <v>0</v>
      </c>
      <c r="AC83" s="467">
        <v>0</v>
      </c>
      <c r="AD83" s="469">
        <v>15</v>
      </c>
      <c r="AE83" s="470">
        <v>0</v>
      </c>
      <c r="AF83" s="470">
        <v>0</v>
      </c>
      <c r="AG83" s="470">
        <v>0</v>
      </c>
      <c r="AH83" s="470">
        <v>0</v>
      </c>
      <c r="AI83" s="470">
        <v>15</v>
      </c>
      <c r="AJ83" s="470">
        <v>0</v>
      </c>
      <c r="AK83" s="467">
        <v>1</v>
      </c>
      <c r="AL83" s="467">
        <v>14</v>
      </c>
      <c r="AM83" s="502">
        <v>4</v>
      </c>
      <c r="AN83" s="502">
        <v>5</v>
      </c>
      <c r="AO83" s="503">
        <v>2</v>
      </c>
    </row>
    <row r="84" spans="1:41" ht="16.5" customHeight="1">
      <c r="A84" s="461">
        <v>194</v>
      </c>
      <c r="B84" s="461">
        <v>66</v>
      </c>
      <c r="C84" s="461">
        <v>81</v>
      </c>
      <c r="D84" s="471" t="s">
        <v>893</v>
      </c>
      <c r="E84" s="472" t="s">
        <v>28</v>
      </c>
      <c r="F84" s="471" t="s">
        <v>2233</v>
      </c>
      <c r="G84" s="471" t="s">
        <v>859</v>
      </c>
      <c r="H84" s="473" t="s">
        <v>730</v>
      </c>
      <c r="I84" s="474" t="s">
        <v>894</v>
      </c>
      <c r="J84" s="467">
        <v>0</v>
      </c>
      <c r="K84" s="467">
        <v>0</v>
      </c>
      <c r="L84" s="467">
        <v>13</v>
      </c>
      <c r="M84" s="467">
        <v>0</v>
      </c>
      <c r="N84" s="468">
        <v>0</v>
      </c>
      <c r="O84" s="467">
        <v>0</v>
      </c>
      <c r="P84" s="467">
        <v>0</v>
      </c>
      <c r="Q84" s="467">
        <v>0</v>
      </c>
      <c r="R84" s="467">
        <v>0</v>
      </c>
      <c r="S84" s="467">
        <v>0</v>
      </c>
      <c r="T84" s="467">
        <v>0</v>
      </c>
      <c r="U84" s="467">
        <v>0</v>
      </c>
      <c r="V84" s="467">
        <v>0</v>
      </c>
      <c r="W84" s="467">
        <v>0</v>
      </c>
      <c r="X84" s="467">
        <v>0</v>
      </c>
      <c r="Y84" s="467">
        <v>0</v>
      </c>
      <c r="Z84" s="467">
        <v>0</v>
      </c>
      <c r="AA84" s="467">
        <v>0</v>
      </c>
      <c r="AB84" s="467">
        <v>0</v>
      </c>
      <c r="AC84" s="467">
        <v>0</v>
      </c>
      <c r="AD84" s="469">
        <v>13</v>
      </c>
      <c r="AE84" s="470">
        <v>0</v>
      </c>
      <c r="AF84" s="470">
        <v>0</v>
      </c>
      <c r="AG84" s="470">
        <v>0</v>
      </c>
      <c r="AH84" s="470">
        <v>2</v>
      </c>
      <c r="AI84" s="470">
        <v>11</v>
      </c>
      <c r="AJ84" s="470">
        <v>0</v>
      </c>
      <c r="AK84" s="467">
        <v>0</v>
      </c>
      <c r="AL84" s="467">
        <v>13</v>
      </c>
      <c r="AM84" s="502">
        <v>5</v>
      </c>
      <c r="AN84" s="502">
        <v>4</v>
      </c>
      <c r="AO84" s="503">
        <v>2</v>
      </c>
    </row>
    <row r="85" spans="1:41" ht="16.5" customHeight="1">
      <c r="A85" s="461">
        <v>2317</v>
      </c>
      <c r="B85" s="461">
        <v>553</v>
      </c>
      <c r="C85" s="462">
        <v>82</v>
      </c>
      <c r="D85" s="471" t="s">
        <v>895</v>
      </c>
      <c r="E85" s="472" t="s">
        <v>28</v>
      </c>
      <c r="F85" s="471" t="s">
        <v>2233</v>
      </c>
      <c r="G85" s="471" t="s">
        <v>859</v>
      </c>
      <c r="H85" s="475" t="s">
        <v>727</v>
      </c>
      <c r="I85" s="474" t="s">
        <v>896</v>
      </c>
      <c r="J85" s="467">
        <v>4</v>
      </c>
      <c r="K85" s="467">
        <v>0</v>
      </c>
      <c r="L85" s="467">
        <v>0</v>
      </c>
      <c r="M85" s="467">
        <v>0</v>
      </c>
      <c r="N85" s="468">
        <v>9</v>
      </c>
      <c r="O85" s="467">
        <v>0</v>
      </c>
      <c r="P85" s="467">
        <v>0</v>
      </c>
      <c r="Q85" s="467">
        <v>0</v>
      </c>
      <c r="R85" s="467">
        <v>0</v>
      </c>
      <c r="S85" s="467">
        <v>0</v>
      </c>
      <c r="T85" s="467">
        <v>1</v>
      </c>
      <c r="U85" s="467">
        <v>0</v>
      </c>
      <c r="V85" s="467">
        <v>0</v>
      </c>
      <c r="W85" s="467">
        <v>0</v>
      </c>
      <c r="X85" s="467">
        <v>0</v>
      </c>
      <c r="Y85" s="467">
        <v>0</v>
      </c>
      <c r="Z85" s="467">
        <v>0</v>
      </c>
      <c r="AA85" s="467">
        <v>0</v>
      </c>
      <c r="AB85" s="467">
        <v>0</v>
      </c>
      <c r="AC85" s="467">
        <v>0</v>
      </c>
      <c r="AD85" s="469">
        <v>14</v>
      </c>
      <c r="AE85" s="470">
        <v>0</v>
      </c>
      <c r="AF85" s="470">
        <v>0</v>
      </c>
      <c r="AG85" s="470">
        <v>0</v>
      </c>
      <c r="AH85" s="470">
        <v>0</v>
      </c>
      <c r="AI85" s="470">
        <v>14</v>
      </c>
      <c r="AJ85" s="470">
        <v>0</v>
      </c>
      <c r="AK85" s="467">
        <v>9</v>
      </c>
      <c r="AL85" s="467">
        <v>5</v>
      </c>
      <c r="AM85" s="502">
        <v>5</v>
      </c>
      <c r="AN85" s="502">
        <v>4</v>
      </c>
      <c r="AO85" s="503">
        <v>2</v>
      </c>
    </row>
    <row r="86" spans="1:41" ht="16.5" customHeight="1">
      <c r="A86" s="461">
        <v>2422</v>
      </c>
      <c r="B86" s="461">
        <v>586</v>
      </c>
      <c r="C86" s="461">
        <v>83</v>
      </c>
      <c r="D86" s="471" t="s">
        <v>897</v>
      </c>
      <c r="E86" s="472" t="s">
        <v>28</v>
      </c>
      <c r="F86" s="471" t="s">
        <v>2233</v>
      </c>
      <c r="G86" s="471" t="s">
        <v>859</v>
      </c>
      <c r="H86" s="475" t="s">
        <v>727</v>
      </c>
      <c r="I86" s="474" t="s">
        <v>898</v>
      </c>
      <c r="J86" s="467">
        <v>0</v>
      </c>
      <c r="K86" s="467">
        <v>0</v>
      </c>
      <c r="L86" s="467">
        <v>0</v>
      </c>
      <c r="M86" s="467">
        <v>0</v>
      </c>
      <c r="N86" s="468">
        <v>0</v>
      </c>
      <c r="O86" s="467">
        <v>0</v>
      </c>
      <c r="P86" s="467">
        <v>0</v>
      </c>
      <c r="Q86" s="467">
        <v>0</v>
      </c>
      <c r="R86" s="467">
        <v>12</v>
      </c>
      <c r="S86" s="467">
        <v>0</v>
      </c>
      <c r="T86" s="467">
        <v>0</v>
      </c>
      <c r="U86" s="467">
        <v>0</v>
      </c>
      <c r="V86" s="467">
        <v>0</v>
      </c>
      <c r="W86" s="467">
        <v>0</v>
      </c>
      <c r="X86" s="467">
        <v>0</v>
      </c>
      <c r="Y86" s="467">
        <v>0</v>
      </c>
      <c r="Z86" s="467">
        <v>0</v>
      </c>
      <c r="AA86" s="467">
        <v>0</v>
      </c>
      <c r="AB86" s="467">
        <v>0</v>
      </c>
      <c r="AC86" s="467">
        <v>0</v>
      </c>
      <c r="AD86" s="469">
        <v>12</v>
      </c>
      <c r="AE86" s="470">
        <v>0</v>
      </c>
      <c r="AF86" s="470">
        <v>0</v>
      </c>
      <c r="AG86" s="470">
        <v>0</v>
      </c>
      <c r="AH86" s="470">
        <v>0</v>
      </c>
      <c r="AI86" s="470">
        <v>12</v>
      </c>
      <c r="AJ86" s="470">
        <v>0</v>
      </c>
      <c r="AK86" s="467">
        <v>0</v>
      </c>
      <c r="AL86" s="467">
        <v>12</v>
      </c>
      <c r="AM86" s="502">
        <v>5</v>
      </c>
      <c r="AN86" s="502">
        <v>1</v>
      </c>
      <c r="AO86" s="503">
        <v>2</v>
      </c>
    </row>
    <row r="87" spans="1:41" ht="16.5" customHeight="1">
      <c r="A87" s="461">
        <v>2539</v>
      </c>
      <c r="B87" s="461">
        <v>634</v>
      </c>
      <c r="C87" s="461">
        <v>84</v>
      </c>
      <c r="D87" s="471" t="s">
        <v>899</v>
      </c>
      <c r="E87" s="472" t="s">
        <v>28</v>
      </c>
      <c r="F87" s="471" t="s">
        <v>2233</v>
      </c>
      <c r="G87" s="471" t="s">
        <v>859</v>
      </c>
      <c r="H87" s="475" t="s">
        <v>727</v>
      </c>
      <c r="I87" s="474" t="s">
        <v>900</v>
      </c>
      <c r="J87" s="467">
        <v>0</v>
      </c>
      <c r="K87" s="467">
        <v>0</v>
      </c>
      <c r="L87" s="467">
        <v>0</v>
      </c>
      <c r="M87" s="467">
        <v>0</v>
      </c>
      <c r="N87" s="468">
        <v>0</v>
      </c>
      <c r="O87" s="467">
        <v>0</v>
      </c>
      <c r="P87" s="467">
        <v>0</v>
      </c>
      <c r="Q87" s="467">
        <v>0</v>
      </c>
      <c r="R87" s="467">
        <v>9</v>
      </c>
      <c r="S87" s="467">
        <v>2</v>
      </c>
      <c r="T87" s="467">
        <v>0</v>
      </c>
      <c r="U87" s="467">
        <v>0</v>
      </c>
      <c r="V87" s="467">
        <v>0</v>
      </c>
      <c r="W87" s="467">
        <v>0</v>
      </c>
      <c r="X87" s="467">
        <v>0</v>
      </c>
      <c r="Y87" s="467">
        <v>0</v>
      </c>
      <c r="Z87" s="467">
        <v>0</v>
      </c>
      <c r="AA87" s="467">
        <v>0</v>
      </c>
      <c r="AB87" s="467">
        <v>0</v>
      </c>
      <c r="AC87" s="467">
        <v>0</v>
      </c>
      <c r="AD87" s="469">
        <v>11</v>
      </c>
      <c r="AE87" s="470">
        <v>0</v>
      </c>
      <c r="AF87" s="470">
        <v>0</v>
      </c>
      <c r="AG87" s="470">
        <v>0</v>
      </c>
      <c r="AH87" s="470">
        <v>0</v>
      </c>
      <c r="AI87" s="470">
        <v>11</v>
      </c>
      <c r="AJ87" s="470">
        <v>0</v>
      </c>
      <c r="AK87" s="467">
        <v>0</v>
      </c>
      <c r="AL87" s="467">
        <v>11</v>
      </c>
      <c r="AM87" s="502">
        <v>5</v>
      </c>
      <c r="AN87" s="502">
        <v>2</v>
      </c>
      <c r="AO87" s="503">
        <v>2</v>
      </c>
    </row>
    <row r="88" spans="1:41" ht="16.5" customHeight="1">
      <c r="A88" s="461">
        <v>2941</v>
      </c>
      <c r="B88" s="461">
        <v>750</v>
      </c>
      <c r="C88" s="462">
        <v>85</v>
      </c>
      <c r="D88" s="471" t="s">
        <v>901</v>
      </c>
      <c r="E88" s="472" t="s">
        <v>28</v>
      </c>
      <c r="F88" s="471" t="s">
        <v>2233</v>
      </c>
      <c r="G88" s="471" t="s">
        <v>859</v>
      </c>
      <c r="H88" s="475" t="s">
        <v>727</v>
      </c>
      <c r="I88" s="474" t="s">
        <v>902</v>
      </c>
      <c r="J88" s="467">
        <v>0</v>
      </c>
      <c r="K88" s="467">
        <v>0</v>
      </c>
      <c r="L88" s="467">
        <v>0</v>
      </c>
      <c r="M88" s="467">
        <v>0</v>
      </c>
      <c r="N88" s="468">
        <v>0</v>
      </c>
      <c r="O88" s="467">
        <v>0</v>
      </c>
      <c r="P88" s="467">
        <v>0</v>
      </c>
      <c r="Q88" s="467">
        <v>0</v>
      </c>
      <c r="R88" s="467">
        <v>9</v>
      </c>
      <c r="S88" s="467">
        <v>0</v>
      </c>
      <c r="T88" s="467">
        <v>0</v>
      </c>
      <c r="U88" s="467">
        <v>0</v>
      </c>
      <c r="V88" s="467">
        <v>0</v>
      </c>
      <c r="W88" s="467">
        <v>0</v>
      </c>
      <c r="X88" s="467">
        <v>0</v>
      </c>
      <c r="Y88" s="467">
        <v>0</v>
      </c>
      <c r="Z88" s="467">
        <v>0</v>
      </c>
      <c r="AA88" s="467">
        <v>0</v>
      </c>
      <c r="AB88" s="467">
        <v>0</v>
      </c>
      <c r="AC88" s="467">
        <v>0</v>
      </c>
      <c r="AD88" s="469">
        <v>9</v>
      </c>
      <c r="AE88" s="470">
        <v>0</v>
      </c>
      <c r="AF88" s="470">
        <v>0</v>
      </c>
      <c r="AG88" s="470">
        <v>0</v>
      </c>
      <c r="AH88" s="470">
        <v>0</v>
      </c>
      <c r="AI88" s="470">
        <v>9</v>
      </c>
      <c r="AJ88" s="470">
        <v>0</v>
      </c>
      <c r="AK88" s="467">
        <v>0</v>
      </c>
      <c r="AL88" s="467">
        <v>9</v>
      </c>
      <c r="AM88" s="502">
        <v>5</v>
      </c>
      <c r="AN88" s="502">
        <v>4</v>
      </c>
      <c r="AO88" s="503">
        <v>2</v>
      </c>
    </row>
    <row r="89" spans="1:41" ht="16.5" customHeight="1">
      <c r="A89" s="461">
        <v>1719</v>
      </c>
      <c r="B89" s="461">
        <v>393</v>
      </c>
      <c r="C89" s="461">
        <v>86</v>
      </c>
      <c r="D89" s="471" t="s">
        <v>903</v>
      </c>
      <c r="E89" s="472" t="s">
        <v>28</v>
      </c>
      <c r="F89" s="471" t="s">
        <v>2233</v>
      </c>
      <c r="G89" s="471" t="s">
        <v>859</v>
      </c>
      <c r="H89" s="475" t="s">
        <v>727</v>
      </c>
      <c r="I89" s="474" t="s">
        <v>904</v>
      </c>
      <c r="J89" s="467">
        <v>7</v>
      </c>
      <c r="K89" s="467">
        <v>0</v>
      </c>
      <c r="L89" s="467">
        <v>0</v>
      </c>
      <c r="M89" s="467">
        <v>0</v>
      </c>
      <c r="N89" s="468">
        <v>7</v>
      </c>
      <c r="O89" s="467">
        <v>0</v>
      </c>
      <c r="P89" s="467">
        <v>0</v>
      </c>
      <c r="Q89" s="467">
        <v>0</v>
      </c>
      <c r="R89" s="467">
        <v>0</v>
      </c>
      <c r="S89" s="467">
        <v>0</v>
      </c>
      <c r="T89" s="467">
        <v>0</v>
      </c>
      <c r="U89" s="467">
        <v>0</v>
      </c>
      <c r="V89" s="467">
        <v>0</v>
      </c>
      <c r="W89" s="467">
        <v>0</v>
      </c>
      <c r="X89" s="467">
        <v>0</v>
      </c>
      <c r="Y89" s="467">
        <v>0</v>
      </c>
      <c r="Z89" s="467">
        <v>0</v>
      </c>
      <c r="AA89" s="467">
        <v>0</v>
      </c>
      <c r="AB89" s="467">
        <v>0</v>
      </c>
      <c r="AC89" s="467">
        <v>0</v>
      </c>
      <c r="AD89" s="469">
        <v>14</v>
      </c>
      <c r="AE89" s="470">
        <v>0</v>
      </c>
      <c r="AF89" s="470">
        <v>0</v>
      </c>
      <c r="AG89" s="470">
        <v>0</v>
      </c>
      <c r="AH89" s="470">
        <v>0</v>
      </c>
      <c r="AI89" s="470">
        <v>14</v>
      </c>
      <c r="AJ89" s="470">
        <v>0</v>
      </c>
      <c r="AK89" s="467">
        <v>7</v>
      </c>
      <c r="AL89" s="467">
        <v>7</v>
      </c>
      <c r="AM89" s="502">
        <v>7</v>
      </c>
      <c r="AN89" s="502">
        <v>2</v>
      </c>
      <c r="AO89" s="503">
        <v>3</v>
      </c>
    </row>
    <row r="90" spans="1:41" ht="16.5" customHeight="1">
      <c r="A90" s="461">
        <v>1501</v>
      </c>
      <c r="B90" s="461">
        <v>388</v>
      </c>
      <c r="C90" s="461">
        <v>87</v>
      </c>
      <c r="D90" s="471" t="s">
        <v>905</v>
      </c>
      <c r="E90" s="472" t="s">
        <v>28</v>
      </c>
      <c r="F90" s="471" t="s">
        <v>2233</v>
      </c>
      <c r="G90" s="471" t="s">
        <v>859</v>
      </c>
      <c r="H90" s="473" t="s">
        <v>730</v>
      </c>
      <c r="I90" s="474" t="s">
        <v>906</v>
      </c>
      <c r="J90" s="467">
        <v>0</v>
      </c>
      <c r="K90" s="467">
        <v>0</v>
      </c>
      <c r="L90" s="467">
        <v>0</v>
      </c>
      <c r="M90" s="467">
        <v>0</v>
      </c>
      <c r="N90" s="468">
        <v>0</v>
      </c>
      <c r="O90" s="467">
        <v>14</v>
      </c>
      <c r="P90" s="467">
        <v>0</v>
      </c>
      <c r="Q90" s="467">
        <v>0</v>
      </c>
      <c r="R90" s="467">
        <v>0</v>
      </c>
      <c r="S90" s="467">
        <v>0</v>
      </c>
      <c r="T90" s="467">
        <v>0</v>
      </c>
      <c r="U90" s="467">
        <v>0</v>
      </c>
      <c r="V90" s="467">
        <v>0</v>
      </c>
      <c r="W90" s="467">
        <v>0</v>
      </c>
      <c r="X90" s="467">
        <v>0</v>
      </c>
      <c r="Y90" s="467">
        <v>0</v>
      </c>
      <c r="Z90" s="467">
        <v>0</v>
      </c>
      <c r="AA90" s="467">
        <v>0</v>
      </c>
      <c r="AB90" s="467">
        <v>0</v>
      </c>
      <c r="AC90" s="467">
        <v>0</v>
      </c>
      <c r="AD90" s="469">
        <v>14</v>
      </c>
      <c r="AE90" s="470">
        <v>0</v>
      </c>
      <c r="AF90" s="470">
        <v>0</v>
      </c>
      <c r="AG90" s="470">
        <v>0</v>
      </c>
      <c r="AH90" s="470">
        <v>0</v>
      </c>
      <c r="AI90" s="470">
        <v>14</v>
      </c>
      <c r="AJ90" s="470">
        <v>0</v>
      </c>
      <c r="AK90" s="467">
        <v>0</v>
      </c>
      <c r="AL90" s="467">
        <v>14</v>
      </c>
      <c r="AM90" s="502">
        <v>4</v>
      </c>
      <c r="AN90" s="502">
        <v>5</v>
      </c>
      <c r="AO90" s="503">
        <v>3</v>
      </c>
    </row>
    <row r="91" spans="1:41" ht="16.5" customHeight="1">
      <c r="A91" s="461">
        <v>1748</v>
      </c>
      <c r="B91" s="461">
        <v>395</v>
      </c>
      <c r="C91" s="462">
        <v>88</v>
      </c>
      <c r="D91" s="471" t="s">
        <v>907</v>
      </c>
      <c r="E91" s="472" t="s">
        <v>28</v>
      </c>
      <c r="F91" s="471" t="s">
        <v>2233</v>
      </c>
      <c r="G91" s="471" t="s">
        <v>859</v>
      </c>
      <c r="H91" s="475" t="s">
        <v>727</v>
      </c>
      <c r="I91" s="474" t="s">
        <v>908</v>
      </c>
      <c r="J91" s="467">
        <v>0</v>
      </c>
      <c r="K91" s="467">
        <v>0</v>
      </c>
      <c r="L91" s="467">
        <v>0</v>
      </c>
      <c r="M91" s="467">
        <v>0</v>
      </c>
      <c r="N91" s="468">
        <v>0</v>
      </c>
      <c r="O91" s="467">
        <v>0</v>
      </c>
      <c r="P91" s="467">
        <v>0</v>
      </c>
      <c r="Q91" s="467">
        <v>0</v>
      </c>
      <c r="R91" s="467">
        <v>12</v>
      </c>
      <c r="S91" s="467">
        <v>0</v>
      </c>
      <c r="T91" s="467">
        <v>0</v>
      </c>
      <c r="U91" s="467">
        <v>0</v>
      </c>
      <c r="V91" s="467">
        <v>0</v>
      </c>
      <c r="W91" s="467">
        <v>0</v>
      </c>
      <c r="X91" s="467">
        <v>0</v>
      </c>
      <c r="Y91" s="467">
        <v>0</v>
      </c>
      <c r="Z91" s="467">
        <v>0</v>
      </c>
      <c r="AA91" s="467">
        <v>0</v>
      </c>
      <c r="AB91" s="467">
        <v>0</v>
      </c>
      <c r="AC91" s="467">
        <v>0</v>
      </c>
      <c r="AD91" s="469">
        <v>12</v>
      </c>
      <c r="AE91" s="470">
        <v>0</v>
      </c>
      <c r="AF91" s="470">
        <v>0</v>
      </c>
      <c r="AG91" s="470">
        <v>0</v>
      </c>
      <c r="AH91" s="470">
        <v>0</v>
      </c>
      <c r="AI91" s="470">
        <v>12</v>
      </c>
      <c r="AJ91" s="470">
        <v>0</v>
      </c>
      <c r="AK91" s="467">
        <v>0</v>
      </c>
      <c r="AL91" s="467">
        <v>12</v>
      </c>
      <c r="AM91" s="502">
        <v>2</v>
      </c>
      <c r="AN91" s="502">
        <v>2</v>
      </c>
      <c r="AO91" s="503">
        <v>3</v>
      </c>
    </row>
    <row r="92" spans="1:41" ht="16.5" customHeight="1">
      <c r="A92" s="461">
        <v>1747</v>
      </c>
      <c r="B92" s="461">
        <v>394</v>
      </c>
      <c r="C92" s="461">
        <v>89</v>
      </c>
      <c r="D92" s="471" t="s">
        <v>909</v>
      </c>
      <c r="E92" s="472" t="s">
        <v>28</v>
      </c>
      <c r="F92" s="471" t="s">
        <v>2233</v>
      </c>
      <c r="G92" s="471" t="s">
        <v>859</v>
      </c>
      <c r="H92" s="473" t="s">
        <v>730</v>
      </c>
      <c r="I92" s="474" t="s">
        <v>910</v>
      </c>
      <c r="J92" s="467">
        <v>0</v>
      </c>
      <c r="K92" s="467">
        <v>0</v>
      </c>
      <c r="L92" s="467">
        <v>0</v>
      </c>
      <c r="M92" s="467">
        <v>0</v>
      </c>
      <c r="N92" s="468">
        <v>0</v>
      </c>
      <c r="O92" s="467">
        <v>14</v>
      </c>
      <c r="P92" s="467">
        <v>0</v>
      </c>
      <c r="Q92" s="467">
        <v>0</v>
      </c>
      <c r="R92" s="467">
        <v>0</v>
      </c>
      <c r="S92" s="467">
        <v>0</v>
      </c>
      <c r="T92" s="467">
        <v>0</v>
      </c>
      <c r="U92" s="467">
        <v>0</v>
      </c>
      <c r="V92" s="467">
        <v>0</v>
      </c>
      <c r="W92" s="467">
        <v>0</v>
      </c>
      <c r="X92" s="467">
        <v>0</v>
      </c>
      <c r="Y92" s="467">
        <v>0</v>
      </c>
      <c r="Z92" s="467">
        <v>0</v>
      </c>
      <c r="AA92" s="467">
        <v>0</v>
      </c>
      <c r="AB92" s="467">
        <v>0</v>
      </c>
      <c r="AC92" s="467">
        <v>0</v>
      </c>
      <c r="AD92" s="469">
        <v>14</v>
      </c>
      <c r="AE92" s="470">
        <v>0</v>
      </c>
      <c r="AF92" s="470">
        <v>0</v>
      </c>
      <c r="AG92" s="470">
        <v>0</v>
      </c>
      <c r="AH92" s="470">
        <v>0</v>
      </c>
      <c r="AI92" s="470">
        <v>14</v>
      </c>
      <c r="AJ92" s="470">
        <v>0</v>
      </c>
      <c r="AK92" s="467">
        <v>0</v>
      </c>
      <c r="AL92" s="467">
        <v>14</v>
      </c>
      <c r="AM92" s="502">
        <v>5</v>
      </c>
      <c r="AN92" s="502">
        <v>2</v>
      </c>
      <c r="AO92" s="503">
        <v>2</v>
      </c>
    </row>
    <row r="93" spans="1:41" ht="16.5" customHeight="1">
      <c r="A93" s="461">
        <v>389</v>
      </c>
      <c r="B93" s="461">
        <v>194</v>
      </c>
      <c r="C93" s="461">
        <v>90</v>
      </c>
      <c r="D93" s="471" t="s">
        <v>911</v>
      </c>
      <c r="E93" s="472" t="s">
        <v>28</v>
      </c>
      <c r="F93" s="471" t="s">
        <v>2233</v>
      </c>
      <c r="G93" s="471" t="s">
        <v>859</v>
      </c>
      <c r="H93" s="475" t="s">
        <v>727</v>
      </c>
      <c r="I93" s="474" t="s">
        <v>912</v>
      </c>
      <c r="J93" s="467">
        <v>0</v>
      </c>
      <c r="K93" s="467">
        <v>0</v>
      </c>
      <c r="L93" s="467">
        <v>0</v>
      </c>
      <c r="M93" s="467">
        <v>0</v>
      </c>
      <c r="N93" s="468">
        <v>0</v>
      </c>
      <c r="O93" s="467">
        <v>0</v>
      </c>
      <c r="P93" s="467">
        <v>0</v>
      </c>
      <c r="Q93" s="467">
        <v>0</v>
      </c>
      <c r="R93" s="467">
        <v>17</v>
      </c>
      <c r="S93" s="467">
        <v>0</v>
      </c>
      <c r="T93" s="467">
        <v>0</v>
      </c>
      <c r="U93" s="467">
        <v>0</v>
      </c>
      <c r="V93" s="467">
        <v>0</v>
      </c>
      <c r="W93" s="467">
        <v>0</v>
      </c>
      <c r="X93" s="467">
        <v>0</v>
      </c>
      <c r="Y93" s="467">
        <v>0</v>
      </c>
      <c r="Z93" s="467">
        <v>0</v>
      </c>
      <c r="AA93" s="467">
        <v>0</v>
      </c>
      <c r="AB93" s="467">
        <v>0</v>
      </c>
      <c r="AC93" s="467">
        <v>0</v>
      </c>
      <c r="AD93" s="469">
        <v>17</v>
      </c>
      <c r="AE93" s="470">
        <v>0</v>
      </c>
      <c r="AF93" s="470">
        <v>0</v>
      </c>
      <c r="AG93" s="470">
        <v>0</v>
      </c>
      <c r="AH93" s="470">
        <v>0</v>
      </c>
      <c r="AI93" s="470">
        <v>17</v>
      </c>
      <c r="AJ93" s="470">
        <v>0</v>
      </c>
      <c r="AK93" s="467">
        <v>0</v>
      </c>
      <c r="AL93" s="467">
        <v>17</v>
      </c>
      <c r="AM93" s="502">
        <v>6</v>
      </c>
      <c r="AN93" s="502">
        <v>1</v>
      </c>
      <c r="AO93" s="503">
        <v>3</v>
      </c>
    </row>
    <row r="94" spans="1:41" ht="16.5" customHeight="1">
      <c r="A94" s="461">
        <v>388</v>
      </c>
      <c r="B94" s="461">
        <v>193</v>
      </c>
      <c r="C94" s="462">
        <v>91</v>
      </c>
      <c r="D94" s="471" t="s">
        <v>913</v>
      </c>
      <c r="E94" s="472" t="s">
        <v>28</v>
      </c>
      <c r="F94" s="471" t="s">
        <v>2233</v>
      </c>
      <c r="G94" s="471" t="s">
        <v>859</v>
      </c>
      <c r="H94" s="473" t="s">
        <v>730</v>
      </c>
      <c r="I94" s="474" t="s">
        <v>914</v>
      </c>
      <c r="J94" s="467">
        <v>0</v>
      </c>
      <c r="K94" s="467">
        <v>0</v>
      </c>
      <c r="L94" s="467">
        <v>2</v>
      </c>
      <c r="M94" s="467">
        <v>0</v>
      </c>
      <c r="N94" s="468">
        <v>0</v>
      </c>
      <c r="O94" s="467">
        <v>17</v>
      </c>
      <c r="P94" s="467">
        <v>0</v>
      </c>
      <c r="Q94" s="467">
        <v>0</v>
      </c>
      <c r="R94" s="467">
        <v>0</v>
      </c>
      <c r="S94" s="467">
        <v>0</v>
      </c>
      <c r="T94" s="467">
        <v>0</v>
      </c>
      <c r="U94" s="467">
        <v>0</v>
      </c>
      <c r="V94" s="467">
        <v>0</v>
      </c>
      <c r="W94" s="467">
        <v>0</v>
      </c>
      <c r="X94" s="467">
        <v>0</v>
      </c>
      <c r="Y94" s="467">
        <v>0</v>
      </c>
      <c r="Z94" s="467">
        <v>0</v>
      </c>
      <c r="AA94" s="467">
        <v>0</v>
      </c>
      <c r="AB94" s="467">
        <v>0</v>
      </c>
      <c r="AC94" s="467">
        <v>2</v>
      </c>
      <c r="AD94" s="469">
        <v>21</v>
      </c>
      <c r="AE94" s="470">
        <v>0</v>
      </c>
      <c r="AF94" s="470">
        <v>0</v>
      </c>
      <c r="AG94" s="470">
        <v>0</v>
      </c>
      <c r="AH94" s="470">
        <v>2</v>
      </c>
      <c r="AI94" s="470">
        <v>19</v>
      </c>
      <c r="AJ94" s="470">
        <v>0</v>
      </c>
      <c r="AK94" s="467">
        <v>0</v>
      </c>
      <c r="AL94" s="467">
        <v>19</v>
      </c>
      <c r="AM94" s="502">
        <v>7</v>
      </c>
      <c r="AN94" s="502">
        <v>2</v>
      </c>
      <c r="AO94" s="503">
        <v>3</v>
      </c>
    </row>
    <row r="95" spans="1:41" ht="16.5" customHeight="1">
      <c r="A95" s="461">
        <v>936</v>
      </c>
      <c r="B95" s="461">
        <v>278</v>
      </c>
      <c r="C95" s="461">
        <v>92</v>
      </c>
      <c r="D95" s="471" t="s">
        <v>915</v>
      </c>
      <c r="E95" s="472" t="s">
        <v>28</v>
      </c>
      <c r="F95" s="471" t="s">
        <v>2233</v>
      </c>
      <c r="G95" s="471" t="s">
        <v>859</v>
      </c>
      <c r="H95" s="475" t="s">
        <v>727</v>
      </c>
      <c r="I95" s="474" t="s">
        <v>916</v>
      </c>
      <c r="J95" s="467">
        <v>0</v>
      </c>
      <c r="K95" s="467">
        <v>0</v>
      </c>
      <c r="L95" s="467">
        <v>14</v>
      </c>
      <c r="M95" s="467">
        <v>0</v>
      </c>
      <c r="N95" s="468">
        <v>0</v>
      </c>
      <c r="O95" s="467">
        <v>0</v>
      </c>
      <c r="P95" s="467">
        <v>0</v>
      </c>
      <c r="Q95" s="467">
        <v>0</v>
      </c>
      <c r="R95" s="467">
        <v>1</v>
      </c>
      <c r="S95" s="467">
        <v>0</v>
      </c>
      <c r="T95" s="467">
        <v>0</v>
      </c>
      <c r="U95" s="467">
        <v>0</v>
      </c>
      <c r="V95" s="467">
        <v>0</v>
      </c>
      <c r="W95" s="467">
        <v>0</v>
      </c>
      <c r="X95" s="467">
        <v>0</v>
      </c>
      <c r="Y95" s="467">
        <v>0</v>
      </c>
      <c r="Z95" s="467">
        <v>0</v>
      </c>
      <c r="AA95" s="467">
        <v>0</v>
      </c>
      <c r="AB95" s="467">
        <v>0</v>
      </c>
      <c r="AC95" s="467">
        <v>0</v>
      </c>
      <c r="AD95" s="469">
        <v>15</v>
      </c>
      <c r="AE95" s="470">
        <v>0</v>
      </c>
      <c r="AF95" s="470">
        <v>0</v>
      </c>
      <c r="AG95" s="470">
        <v>0</v>
      </c>
      <c r="AH95" s="470">
        <v>1</v>
      </c>
      <c r="AI95" s="470">
        <v>14</v>
      </c>
      <c r="AJ95" s="470">
        <v>0</v>
      </c>
      <c r="AK95" s="467">
        <v>0</v>
      </c>
      <c r="AL95" s="467">
        <v>15</v>
      </c>
      <c r="AM95" s="502">
        <v>5</v>
      </c>
      <c r="AN95" s="502">
        <v>4</v>
      </c>
      <c r="AO95" s="503">
        <v>2</v>
      </c>
    </row>
    <row r="96" spans="1:41" ht="16.5" customHeight="1">
      <c r="A96" s="461">
        <v>935</v>
      </c>
      <c r="B96" s="461">
        <v>277</v>
      </c>
      <c r="C96" s="461">
        <v>93</v>
      </c>
      <c r="D96" s="471" t="s">
        <v>917</v>
      </c>
      <c r="E96" s="472" t="s">
        <v>28</v>
      </c>
      <c r="F96" s="471" t="s">
        <v>2233</v>
      </c>
      <c r="G96" s="471" t="s">
        <v>918</v>
      </c>
      <c r="H96" s="473" t="s">
        <v>730</v>
      </c>
      <c r="I96" s="474" t="s">
        <v>919</v>
      </c>
      <c r="J96" s="467">
        <v>0</v>
      </c>
      <c r="K96" s="467">
        <v>0</v>
      </c>
      <c r="L96" s="467">
        <v>3</v>
      </c>
      <c r="M96" s="467">
        <v>0</v>
      </c>
      <c r="N96" s="468">
        <v>4</v>
      </c>
      <c r="O96" s="467">
        <v>1</v>
      </c>
      <c r="P96" s="467">
        <v>0</v>
      </c>
      <c r="Q96" s="467">
        <v>0</v>
      </c>
      <c r="R96" s="467">
        <v>1</v>
      </c>
      <c r="S96" s="467">
        <v>0</v>
      </c>
      <c r="T96" s="467">
        <v>0</v>
      </c>
      <c r="U96" s="467">
        <v>0</v>
      </c>
      <c r="V96" s="467">
        <v>0</v>
      </c>
      <c r="W96" s="467">
        <v>0</v>
      </c>
      <c r="X96" s="467">
        <v>0</v>
      </c>
      <c r="Y96" s="467">
        <v>0</v>
      </c>
      <c r="Z96" s="467">
        <v>0</v>
      </c>
      <c r="AA96" s="467">
        <v>0</v>
      </c>
      <c r="AB96" s="467">
        <v>0</v>
      </c>
      <c r="AC96" s="467">
        <v>0</v>
      </c>
      <c r="AD96" s="469">
        <v>9</v>
      </c>
      <c r="AE96" s="470">
        <v>0</v>
      </c>
      <c r="AF96" s="470">
        <v>0</v>
      </c>
      <c r="AG96" s="470">
        <v>0</v>
      </c>
      <c r="AH96" s="470">
        <v>0</v>
      </c>
      <c r="AI96" s="470">
        <v>9</v>
      </c>
      <c r="AJ96" s="470">
        <v>0</v>
      </c>
      <c r="AK96" s="467">
        <v>4</v>
      </c>
      <c r="AL96" s="467">
        <v>5</v>
      </c>
      <c r="AM96" s="502">
        <v>2</v>
      </c>
      <c r="AN96" s="502">
        <v>1</v>
      </c>
      <c r="AO96" s="503">
        <v>2</v>
      </c>
    </row>
    <row r="97" spans="1:41" ht="16.5" customHeight="1">
      <c r="A97" s="461">
        <v>892</v>
      </c>
      <c r="B97" s="461">
        <v>273</v>
      </c>
      <c r="C97" s="462">
        <v>94</v>
      </c>
      <c r="D97" s="471" t="s">
        <v>920</v>
      </c>
      <c r="E97" s="472" t="s">
        <v>28</v>
      </c>
      <c r="F97" s="471" t="s">
        <v>2233</v>
      </c>
      <c r="G97" s="471" t="s">
        <v>918</v>
      </c>
      <c r="H97" s="475" t="s">
        <v>727</v>
      </c>
      <c r="I97" s="474" t="s">
        <v>921</v>
      </c>
      <c r="J97" s="467">
        <v>0</v>
      </c>
      <c r="K97" s="467">
        <v>0</v>
      </c>
      <c r="L97" s="467">
        <v>4</v>
      </c>
      <c r="M97" s="467">
        <v>0</v>
      </c>
      <c r="N97" s="468">
        <v>3</v>
      </c>
      <c r="O97" s="467">
        <v>1</v>
      </c>
      <c r="P97" s="467">
        <v>0</v>
      </c>
      <c r="Q97" s="467">
        <v>2</v>
      </c>
      <c r="R97" s="467">
        <v>1</v>
      </c>
      <c r="S97" s="467">
        <v>0</v>
      </c>
      <c r="T97" s="467">
        <v>0</v>
      </c>
      <c r="U97" s="467">
        <v>0</v>
      </c>
      <c r="V97" s="467">
        <v>0</v>
      </c>
      <c r="W97" s="467">
        <v>0</v>
      </c>
      <c r="X97" s="467">
        <v>0</v>
      </c>
      <c r="Y97" s="467">
        <v>0</v>
      </c>
      <c r="Z97" s="467">
        <v>0</v>
      </c>
      <c r="AA97" s="467">
        <v>0</v>
      </c>
      <c r="AB97" s="467">
        <v>0</v>
      </c>
      <c r="AC97" s="467">
        <v>0</v>
      </c>
      <c r="AD97" s="469">
        <v>11</v>
      </c>
      <c r="AE97" s="470">
        <v>0</v>
      </c>
      <c r="AF97" s="470">
        <v>0</v>
      </c>
      <c r="AG97" s="470">
        <v>0</v>
      </c>
      <c r="AH97" s="470">
        <v>0</v>
      </c>
      <c r="AI97" s="470">
        <v>11</v>
      </c>
      <c r="AJ97" s="470">
        <v>0</v>
      </c>
      <c r="AK97" s="467">
        <v>3</v>
      </c>
      <c r="AL97" s="467">
        <v>8</v>
      </c>
      <c r="AM97" s="502">
        <v>2</v>
      </c>
      <c r="AN97" s="502">
        <v>1</v>
      </c>
      <c r="AO97" s="503">
        <v>2</v>
      </c>
    </row>
    <row r="98" spans="1:41" ht="16.5" customHeight="1">
      <c r="A98" s="461">
        <v>898</v>
      </c>
      <c r="B98" s="461">
        <v>274</v>
      </c>
      <c r="C98" s="461">
        <v>95</v>
      </c>
      <c r="D98" s="471" t="s">
        <v>922</v>
      </c>
      <c r="E98" s="472" t="s">
        <v>28</v>
      </c>
      <c r="F98" s="471" t="s">
        <v>2233</v>
      </c>
      <c r="G98" s="471" t="s">
        <v>918</v>
      </c>
      <c r="H98" s="475" t="s">
        <v>727</v>
      </c>
      <c r="I98" s="474" t="s">
        <v>923</v>
      </c>
      <c r="J98" s="467">
        <v>1</v>
      </c>
      <c r="K98" s="467">
        <v>0</v>
      </c>
      <c r="L98" s="467">
        <v>1</v>
      </c>
      <c r="M98" s="467">
        <v>1</v>
      </c>
      <c r="N98" s="468">
        <v>2</v>
      </c>
      <c r="O98" s="467">
        <v>1</v>
      </c>
      <c r="P98" s="467">
        <v>0</v>
      </c>
      <c r="Q98" s="467">
        <v>1</v>
      </c>
      <c r="R98" s="467">
        <v>4</v>
      </c>
      <c r="S98" s="467">
        <v>0</v>
      </c>
      <c r="T98" s="467">
        <v>0</v>
      </c>
      <c r="U98" s="467">
        <v>0</v>
      </c>
      <c r="V98" s="467">
        <v>0</v>
      </c>
      <c r="W98" s="467">
        <v>0</v>
      </c>
      <c r="X98" s="467">
        <v>0</v>
      </c>
      <c r="Y98" s="467">
        <v>0</v>
      </c>
      <c r="Z98" s="467">
        <v>0</v>
      </c>
      <c r="AA98" s="467">
        <v>0</v>
      </c>
      <c r="AB98" s="467">
        <v>0</v>
      </c>
      <c r="AC98" s="467">
        <v>0</v>
      </c>
      <c r="AD98" s="469">
        <v>11</v>
      </c>
      <c r="AE98" s="470">
        <v>0</v>
      </c>
      <c r="AF98" s="470">
        <v>0</v>
      </c>
      <c r="AG98" s="470">
        <v>0</v>
      </c>
      <c r="AH98" s="470">
        <v>0</v>
      </c>
      <c r="AI98" s="470">
        <v>11</v>
      </c>
      <c r="AJ98" s="470">
        <v>0</v>
      </c>
      <c r="AK98" s="467">
        <v>2</v>
      </c>
      <c r="AL98" s="467">
        <v>9</v>
      </c>
      <c r="AM98" s="502">
        <v>2</v>
      </c>
      <c r="AN98" s="502">
        <v>2</v>
      </c>
      <c r="AO98" s="503">
        <v>2</v>
      </c>
    </row>
    <row r="99" spans="1:41" ht="16.5" customHeight="1">
      <c r="A99" s="461">
        <v>899</v>
      </c>
      <c r="B99" s="461">
        <v>275</v>
      </c>
      <c r="C99" s="461">
        <v>96</v>
      </c>
      <c r="D99" s="471" t="s">
        <v>924</v>
      </c>
      <c r="E99" s="472" t="s">
        <v>28</v>
      </c>
      <c r="F99" s="471" t="s">
        <v>2233</v>
      </c>
      <c r="G99" s="471" t="s">
        <v>918</v>
      </c>
      <c r="H99" s="477" t="s">
        <v>724</v>
      </c>
      <c r="I99" s="474" t="s">
        <v>925</v>
      </c>
      <c r="J99" s="467">
        <v>1</v>
      </c>
      <c r="K99" s="467">
        <v>0</v>
      </c>
      <c r="L99" s="467">
        <v>5</v>
      </c>
      <c r="M99" s="467">
        <v>0</v>
      </c>
      <c r="N99" s="468">
        <v>1</v>
      </c>
      <c r="O99" s="467">
        <v>2</v>
      </c>
      <c r="P99" s="467">
        <v>3</v>
      </c>
      <c r="Q99" s="467">
        <v>0</v>
      </c>
      <c r="R99" s="467">
        <v>12</v>
      </c>
      <c r="S99" s="467">
        <v>0</v>
      </c>
      <c r="T99" s="467">
        <v>0</v>
      </c>
      <c r="U99" s="467">
        <v>0</v>
      </c>
      <c r="V99" s="467">
        <v>0</v>
      </c>
      <c r="W99" s="467">
        <v>0</v>
      </c>
      <c r="X99" s="467">
        <v>0</v>
      </c>
      <c r="Y99" s="467">
        <v>0</v>
      </c>
      <c r="Z99" s="467">
        <v>0</v>
      </c>
      <c r="AA99" s="467">
        <v>0</v>
      </c>
      <c r="AB99" s="467">
        <v>0</v>
      </c>
      <c r="AC99" s="467">
        <v>0</v>
      </c>
      <c r="AD99" s="469">
        <v>24</v>
      </c>
      <c r="AE99" s="470">
        <v>0</v>
      </c>
      <c r="AF99" s="470">
        <v>0</v>
      </c>
      <c r="AG99" s="470">
        <v>0</v>
      </c>
      <c r="AH99" s="470">
        <v>0</v>
      </c>
      <c r="AI99" s="470">
        <v>24</v>
      </c>
      <c r="AJ99" s="470">
        <v>0</v>
      </c>
      <c r="AK99" s="467">
        <v>1</v>
      </c>
      <c r="AL99" s="467">
        <v>23</v>
      </c>
      <c r="AM99" s="502">
        <v>5</v>
      </c>
      <c r="AN99" s="502">
        <v>4</v>
      </c>
      <c r="AO99" s="503">
        <v>2</v>
      </c>
    </row>
    <row r="100" spans="1:41" ht="16.5" customHeight="1">
      <c r="A100" s="461">
        <v>1807</v>
      </c>
      <c r="B100" s="461">
        <v>408</v>
      </c>
      <c r="C100" s="462">
        <v>97</v>
      </c>
      <c r="D100" s="471" t="s">
        <v>926</v>
      </c>
      <c r="E100" s="472" t="s">
        <v>28</v>
      </c>
      <c r="F100" s="471" t="s">
        <v>2233</v>
      </c>
      <c r="G100" s="471" t="s">
        <v>918</v>
      </c>
      <c r="H100" s="475" t="s">
        <v>727</v>
      </c>
      <c r="I100" s="474" t="s">
        <v>927</v>
      </c>
      <c r="J100" s="467">
        <v>0</v>
      </c>
      <c r="K100" s="467">
        <v>0</v>
      </c>
      <c r="L100" s="467">
        <v>0</v>
      </c>
      <c r="M100" s="467">
        <v>0</v>
      </c>
      <c r="N100" s="468">
        <v>14</v>
      </c>
      <c r="O100" s="467">
        <v>0</v>
      </c>
      <c r="P100" s="467">
        <v>0</v>
      </c>
      <c r="Q100" s="467">
        <v>0</v>
      </c>
      <c r="R100" s="467">
        <v>0</v>
      </c>
      <c r="S100" s="467">
        <v>0</v>
      </c>
      <c r="T100" s="467">
        <v>0</v>
      </c>
      <c r="U100" s="467">
        <v>0</v>
      </c>
      <c r="V100" s="467">
        <v>0</v>
      </c>
      <c r="W100" s="467">
        <v>0</v>
      </c>
      <c r="X100" s="467">
        <v>0</v>
      </c>
      <c r="Y100" s="467">
        <v>0</v>
      </c>
      <c r="Z100" s="467">
        <v>0</v>
      </c>
      <c r="AA100" s="467">
        <v>0</v>
      </c>
      <c r="AB100" s="467">
        <v>0</v>
      </c>
      <c r="AC100" s="467">
        <v>0</v>
      </c>
      <c r="AD100" s="469">
        <v>14</v>
      </c>
      <c r="AE100" s="470">
        <v>0</v>
      </c>
      <c r="AF100" s="470">
        <v>0</v>
      </c>
      <c r="AG100" s="470">
        <v>0</v>
      </c>
      <c r="AH100" s="470">
        <v>0</v>
      </c>
      <c r="AI100" s="470">
        <v>14</v>
      </c>
      <c r="AJ100" s="470">
        <v>0</v>
      </c>
      <c r="AK100" s="467">
        <v>14</v>
      </c>
      <c r="AL100" s="467">
        <v>0</v>
      </c>
      <c r="AM100" s="502">
        <v>4</v>
      </c>
      <c r="AN100" s="502">
        <v>3</v>
      </c>
      <c r="AO100" s="503">
        <v>2</v>
      </c>
    </row>
    <row r="101" spans="1:41" ht="16.5" customHeight="1">
      <c r="A101" s="461">
        <v>1810</v>
      </c>
      <c r="B101" s="461">
        <v>409</v>
      </c>
      <c r="C101" s="461">
        <v>98</v>
      </c>
      <c r="D101" s="471" t="s">
        <v>928</v>
      </c>
      <c r="E101" s="472" t="s">
        <v>28</v>
      </c>
      <c r="F101" s="471" t="s">
        <v>2233</v>
      </c>
      <c r="G101" s="471" t="s">
        <v>918</v>
      </c>
      <c r="H101" s="477" t="s">
        <v>724</v>
      </c>
      <c r="I101" s="474" t="s">
        <v>929</v>
      </c>
      <c r="J101" s="467">
        <v>1</v>
      </c>
      <c r="K101" s="467">
        <v>0</v>
      </c>
      <c r="L101" s="467">
        <v>2</v>
      </c>
      <c r="M101" s="467">
        <v>0</v>
      </c>
      <c r="N101" s="468">
        <v>8</v>
      </c>
      <c r="O101" s="467">
        <v>0</v>
      </c>
      <c r="P101" s="467">
        <v>14</v>
      </c>
      <c r="Q101" s="467">
        <v>1</v>
      </c>
      <c r="R101" s="467">
        <v>7</v>
      </c>
      <c r="S101" s="467">
        <v>0</v>
      </c>
      <c r="T101" s="467">
        <v>0</v>
      </c>
      <c r="U101" s="467">
        <v>0</v>
      </c>
      <c r="V101" s="467">
        <v>0</v>
      </c>
      <c r="W101" s="467">
        <v>0</v>
      </c>
      <c r="X101" s="467">
        <v>0</v>
      </c>
      <c r="Y101" s="467">
        <v>0</v>
      </c>
      <c r="Z101" s="467">
        <v>0</v>
      </c>
      <c r="AA101" s="467">
        <v>0</v>
      </c>
      <c r="AB101" s="467">
        <v>0</v>
      </c>
      <c r="AC101" s="467">
        <v>0</v>
      </c>
      <c r="AD101" s="469">
        <v>33</v>
      </c>
      <c r="AE101" s="470">
        <v>0</v>
      </c>
      <c r="AF101" s="470">
        <v>0</v>
      </c>
      <c r="AG101" s="470">
        <v>0</v>
      </c>
      <c r="AH101" s="470">
        <v>0</v>
      </c>
      <c r="AI101" s="470">
        <v>33</v>
      </c>
      <c r="AJ101" s="470">
        <v>0</v>
      </c>
      <c r="AK101" s="467">
        <v>8</v>
      </c>
      <c r="AL101" s="467">
        <v>25</v>
      </c>
      <c r="AM101" s="502">
        <v>6</v>
      </c>
      <c r="AN101" s="502">
        <v>4</v>
      </c>
      <c r="AO101" s="503">
        <v>4</v>
      </c>
    </row>
    <row r="102" spans="1:41" ht="16.5" customHeight="1">
      <c r="A102" s="461">
        <v>1812</v>
      </c>
      <c r="B102" s="461">
        <v>411</v>
      </c>
      <c r="C102" s="461">
        <v>99</v>
      </c>
      <c r="D102" s="471" t="s">
        <v>930</v>
      </c>
      <c r="E102" s="472" t="s">
        <v>28</v>
      </c>
      <c r="F102" s="471" t="s">
        <v>2233</v>
      </c>
      <c r="G102" s="471" t="s">
        <v>918</v>
      </c>
      <c r="H102" s="473" t="s">
        <v>730</v>
      </c>
      <c r="I102" s="474" t="s">
        <v>931</v>
      </c>
      <c r="J102" s="467">
        <v>0</v>
      </c>
      <c r="K102" s="467">
        <v>0</v>
      </c>
      <c r="L102" s="467">
        <v>1</v>
      </c>
      <c r="M102" s="467">
        <v>0</v>
      </c>
      <c r="N102" s="468">
        <v>12</v>
      </c>
      <c r="O102" s="467">
        <v>1</v>
      </c>
      <c r="P102" s="467">
        <v>0</v>
      </c>
      <c r="Q102" s="467">
        <v>0</v>
      </c>
      <c r="R102" s="467">
        <v>1</v>
      </c>
      <c r="S102" s="467">
        <v>0</v>
      </c>
      <c r="T102" s="467">
        <v>0</v>
      </c>
      <c r="U102" s="467">
        <v>0</v>
      </c>
      <c r="V102" s="467">
        <v>0</v>
      </c>
      <c r="W102" s="467">
        <v>0</v>
      </c>
      <c r="X102" s="467">
        <v>0</v>
      </c>
      <c r="Y102" s="467">
        <v>0</v>
      </c>
      <c r="Z102" s="467">
        <v>0</v>
      </c>
      <c r="AA102" s="467">
        <v>0</v>
      </c>
      <c r="AB102" s="467">
        <v>0</v>
      </c>
      <c r="AC102" s="467">
        <v>0</v>
      </c>
      <c r="AD102" s="469">
        <v>15</v>
      </c>
      <c r="AE102" s="470">
        <v>0</v>
      </c>
      <c r="AF102" s="470">
        <v>0</v>
      </c>
      <c r="AG102" s="470">
        <v>0</v>
      </c>
      <c r="AH102" s="470">
        <v>0</v>
      </c>
      <c r="AI102" s="470">
        <v>15</v>
      </c>
      <c r="AJ102" s="470">
        <v>0</v>
      </c>
      <c r="AK102" s="467">
        <v>12</v>
      </c>
      <c r="AL102" s="467">
        <v>3</v>
      </c>
      <c r="AM102" s="502">
        <v>4</v>
      </c>
      <c r="AN102" s="502">
        <v>2</v>
      </c>
      <c r="AO102" s="503">
        <v>2</v>
      </c>
    </row>
    <row r="103" spans="1:41" ht="16.5" customHeight="1">
      <c r="A103" s="461">
        <v>1811</v>
      </c>
      <c r="B103" s="461">
        <v>410</v>
      </c>
      <c r="C103" s="462">
        <v>100</v>
      </c>
      <c r="D103" s="471" t="s">
        <v>932</v>
      </c>
      <c r="E103" s="472" t="s">
        <v>28</v>
      </c>
      <c r="F103" s="471" t="s">
        <v>2233</v>
      </c>
      <c r="G103" s="471" t="s">
        <v>918</v>
      </c>
      <c r="H103" s="475" t="s">
        <v>727</v>
      </c>
      <c r="I103" s="474" t="s">
        <v>933</v>
      </c>
      <c r="J103" s="467">
        <v>0</v>
      </c>
      <c r="K103" s="467">
        <v>0</v>
      </c>
      <c r="L103" s="467">
        <v>2</v>
      </c>
      <c r="M103" s="467">
        <v>0</v>
      </c>
      <c r="N103" s="468">
        <v>6</v>
      </c>
      <c r="O103" s="467">
        <v>3</v>
      </c>
      <c r="P103" s="467">
        <v>0</v>
      </c>
      <c r="Q103" s="467">
        <v>0</v>
      </c>
      <c r="R103" s="467">
        <v>1</v>
      </c>
      <c r="S103" s="467">
        <v>0</v>
      </c>
      <c r="T103" s="467">
        <v>0</v>
      </c>
      <c r="U103" s="467">
        <v>0</v>
      </c>
      <c r="V103" s="467">
        <v>0</v>
      </c>
      <c r="W103" s="467">
        <v>0</v>
      </c>
      <c r="X103" s="467">
        <v>0</v>
      </c>
      <c r="Y103" s="467">
        <v>0</v>
      </c>
      <c r="Z103" s="467">
        <v>0</v>
      </c>
      <c r="AA103" s="467">
        <v>0</v>
      </c>
      <c r="AB103" s="467">
        <v>0</v>
      </c>
      <c r="AC103" s="467">
        <v>0</v>
      </c>
      <c r="AD103" s="469">
        <v>12</v>
      </c>
      <c r="AE103" s="470">
        <v>0</v>
      </c>
      <c r="AF103" s="470">
        <v>0</v>
      </c>
      <c r="AG103" s="470">
        <v>0</v>
      </c>
      <c r="AH103" s="470">
        <v>0</v>
      </c>
      <c r="AI103" s="470">
        <v>12</v>
      </c>
      <c r="AJ103" s="470">
        <v>0</v>
      </c>
      <c r="AK103" s="467">
        <v>6</v>
      </c>
      <c r="AL103" s="467">
        <v>6</v>
      </c>
      <c r="AM103" s="502">
        <v>4</v>
      </c>
      <c r="AN103" s="502">
        <v>1</v>
      </c>
      <c r="AO103" s="503">
        <v>2</v>
      </c>
    </row>
    <row r="104" spans="1:41" ht="16.5" customHeight="1">
      <c r="A104" s="461">
        <v>1813</v>
      </c>
      <c r="B104" s="461">
        <v>412</v>
      </c>
      <c r="C104" s="461">
        <v>101</v>
      </c>
      <c r="D104" s="471" t="s">
        <v>934</v>
      </c>
      <c r="E104" s="472" t="s">
        <v>28</v>
      </c>
      <c r="F104" s="471" t="s">
        <v>2233</v>
      </c>
      <c r="G104" s="471" t="s">
        <v>918</v>
      </c>
      <c r="H104" s="473" t="s">
        <v>730</v>
      </c>
      <c r="I104" s="474" t="s">
        <v>935</v>
      </c>
      <c r="J104" s="467">
        <v>1</v>
      </c>
      <c r="K104" s="467">
        <v>0</v>
      </c>
      <c r="L104" s="467">
        <v>13</v>
      </c>
      <c r="M104" s="467">
        <v>0</v>
      </c>
      <c r="N104" s="468">
        <v>1</v>
      </c>
      <c r="O104" s="467">
        <v>0</v>
      </c>
      <c r="P104" s="467">
        <v>0</v>
      </c>
      <c r="Q104" s="467">
        <v>0</v>
      </c>
      <c r="R104" s="467">
        <v>2</v>
      </c>
      <c r="S104" s="467">
        <v>0</v>
      </c>
      <c r="T104" s="467">
        <v>0</v>
      </c>
      <c r="U104" s="467">
        <v>0</v>
      </c>
      <c r="V104" s="467">
        <v>0</v>
      </c>
      <c r="W104" s="467">
        <v>0</v>
      </c>
      <c r="X104" s="467">
        <v>0</v>
      </c>
      <c r="Y104" s="467">
        <v>0</v>
      </c>
      <c r="Z104" s="467">
        <v>0</v>
      </c>
      <c r="AA104" s="467">
        <v>0</v>
      </c>
      <c r="AB104" s="467">
        <v>0</v>
      </c>
      <c r="AC104" s="467">
        <v>0</v>
      </c>
      <c r="AD104" s="469">
        <v>17</v>
      </c>
      <c r="AE104" s="470">
        <v>0</v>
      </c>
      <c r="AF104" s="470">
        <v>0</v>
      </c>
      <c r="AG104" s="470">
        <v>0</v>
      </c>
      <c r="AH104" s="470">
        <v>0</v>
      </c>
      <c r="AI104" s="470">
        <v>17</v>
      </c>
      <c r="AJ104" s="470">
        <v>0</v>
      </c>
      <c r="AK104" s="467">
        <v>1</v>
      </c>
      <c r="AL104" s="467">
        <v>16</v>
      </c>
      <c r="AM104" s="502">
        <v>5</v>
      </c>
      <c r="AN104" s="502">
        <v>2</v>
      </c>
      <c r="AO104" s="503">
        <v>2</v>
      </c>
    </row>
    <row r="105" spans="1:41" ht="16.5" customHeight="1">
      <c r="A105" s="461">
        <v>1850</v>
      </c>
      <c r="B105" s="461">
        <v>437</v>
      </c>
      <c r="C105" s="461">
        <v>102</v>
      </c>
      <c r="D105" s="471" t="s">
        <v>936</v>
      </c>
      <c r="E105" s="472" t="s">
        <v>28</v>
      </c>
      <c r="F105" s="471" t="s">
        <v>2233</v>
      </c>
      <c r="G105" s="471" t="s">
        <v>918</v>
      </c>
      <c r="H105" s="475" t="s">
        <v>727</v>
      </c>
      <c r="I105" s="474" t="s">
        <v>937</v>
      </c>
      <c r="J105" s="467">
        <v>0</v>
      </c>
      <c r="K105" s="467">
        <v>0</v>
      </c>
      <c r="L105" s="467">
        <v>0</v>
      </c>
      <c r="M105" s="467">
        <v>0</v>
      </c>
      <c r="N105" s="468">
        <v>3</v>
      </c>
      <c r="O105" s="467">
        <v>1</v>
      </c>
      <c r="P105" s="467">
        <v>3</v>
      </c>
      <c r="Q105" s="467">
        <v>0</v>
      </c>
      <c r="R105" s="467">
        <v>9</v>
      </c>
      <c r="S105" s="467">
        <v>0</v>
      </c>
      <c r="T105" s="467">
        <v>0</v>
      </c>
      <c r="U105" s="467">
        <v>0</v>
      </c>
      <c r="V105" s="467">
        <v>0</v>
      </c>
      <c r="W105" s="467">
        <v>0</v>
      </c>
      <c r="X105" s="467">
        <v>0</v>
      </c>
      <c r="Y105" s="467">
        <v>0</v>
      </c>
      <c r="Z105" s="467">
        <v>0</v>
      </c>
      <c r="AA105" s="467">
        <v>0</v>
      </c>
      <c r="AB105" s="467">
        <v>0</v>
      </c>
      <c r="AC105" s="467">
        <v>0</v>
      </c>
      <c r="AD105" s="469">
        <v>16</v>
      </c>
      <c r="AE105" s="470">
        <v>0</v>
      </c>
      <c r="AF105" s="470">
        <v>0</v>
      </c>
      <c r="AG105" s="470">
        <v>0</v>
      </c>
      <c r="AH105" s="470">
        <v>0</v>
      </c>
      <c r="AI105" s="470">
        <v>16</v>
      </c>
      <c r="AJ105" s="470">
        <v>0</v>
      </c>
      <c r="AK105" s="467">
        <v>3</v>
      </c>
      <c r="AL105" s="467">
        <v>13</v>
      </c>
      <c r="AM105" s="502">
        <v>2</v>
      </c>
      <c r="AN105" s="502">
        <v>2</v>
      </c>
      <c r="AO105" s="503">
        <v>2</v>
      </c>
    </row>
    <row r="106" spans="1:41" ht="16.5" customHeight="1">
      <c r="A106" s="461">
        <v>1851</v>
      </c>
      <c r="B106" s="461">
        <v>438</v>
      </c>
      <c r="C106" s="462">
        <v>103</v>
      </c>
      <c r="D106" s="471" t="s">
        <v>938</v>
      </c>
      <c r="E106" s="472" t="s">
        <v>28</v>
      </c>
      <c r="F106" s="471" t="s">
        <v>2233</v>
      </c>
      <c r="G106" s="471" t="s">
        <v>918</v>
      </c>
      <c r="H106" s="477" t="s">
        <v>724</v>
      </c>
      <c r="I106" s="474" t="s">
        <v>939</v>
      </c>
      <c r="J106" s="467">
        <v>0</v>
      </c>
      <c r="K106" s="467">
        <v>1</v>
      </c>
      <c r="L106" s="467">
        <v>2</v>
      </c>
      <c r="M106" s="467">
        <v>1</v>
      </c>
      <c r="N106" s="468">
        <v>18</v>
      </c>
      <c r="O106" s="467">
        <v>2</v>
      </c>
      <c r="P106" s="467">
        <v>0</v>
      </c>
      <c r="Q106" s="467">
        <v>1</v>
      </c>
      <c r="R106" s="467">
        <v>10</v>
      </c>
      <c r="S106" s="467">
        <v>0</v>
      </c>
      <c r="T106" s="467">
        <v>0</v>
      </c>
      <c r="U106" s="467">
        <v>0</v>
      </c>
      <c r="V106" s="467">
        <v>0</v>
      </c>
      <c r="W106" s="467">
        <v>0</v>
      </c>
      <c r="X106" s="467">
        <v>0</v>
      </c>
      <c r="Y106" s="467">
        <v>0</v>
      </c>
      <c r="Z106" s="467">
        <v>0</v>
      </c>
      <c r="AA106" s="467">
        <v>0</v>
      </c>
      <c r="AB106" s="467">
        <v>0</v>
      </c>
      <c r="AC106" s="467">
        <v>0</v>
      </c>
      <c r="AD106" s="469">
        <v>35</v>
      </c>
      <c r="AE106" s="470">
        <v>0</v>
      </c>
      <c r="AF106" s="470">
        <v>0</v>
      </c>
      <c r="AG106" s="470">
        <v>0</v>
      </c>
      <c r="AH106" s="470">
        <v>0</v>
      </c>
      <c r="AI106" s="470">
        <v>35</v>
      </c>
      <c r="AJ106" s="470">
        <v>0</v>
      </c>
      <c r="AK106" s="467">
        <v>18</v>
      </c>
      <c r="AL106" s="467">
        <v>17</v>
      </c>
      <c r="AM106" s="502">
        <v>6</v>
      </c>
      <c r="AN106" s="502">
        <v>2</v>
      </c>
      <c r="AO106" s="503">
        <v>2</v>
      </c>
    </row>
    <row r="107" spans="1:41" ht="16.5" customHeight="1">
      <c r="A107" s="461">
        <v>1125</v>
      </c>
      <c r="B107" s="461">
        <v>313</v>
      </c>
      <c r="C107" s="461">
        <v>104</v>
      </c>
      <c r="D107" s="471" t="s">
        <v>940</v>
      </c>
      <c r="E107" s="472" t="s">
        <v>28</v>
      </c>
      <c r="F107" s="471" t="s">
        <v>2233</v>
      </c>
      <c r="G107" s="471" t="s">
        <v>918</v>
      </c>
      <c r="H107" s="473" t="s">
        <v>730</v>
      </c>
      <c r="I107" s="474" t="s">
        <v>941</v>
      </c>
      <c r="J107" s="467">
        <v>0</v>
      </c>
      <c r="K107" s="467">
        <v>0</v>
      </c>
      <c r="L107" s="467">
        <v>3</v>
      </c>
      <c r="M107" s="467">
        <v>0</v>
      </c>
      <c r="N107" s="468">
        <v>0</v>
      </c>
      <c r="O107" s="467">
        <v>1</v>
      </c>
      <c r="P107" s="467">
        <v>0</v>
      </c>
      <c r="Q107" s="467">
        <v>0</v>
      </c>
      <c r="R107" s="467">
        <v>7</v>
      </c>
      <c r="S107" s="467">
        <v>0</v>
      </c>
      <c r="T107" s="467">
        <v>0</v>
      </c>
      <c r="U107" s="467">
        <v>0</v>
      </c>
      <c r="V107" s="467">
        <v>0</v>
      </c>
      <c r="W107" s="467">
        <v>0</v>
      </c>
      <c r="X107" s="467">
        <v>0</v>
      </c>
      <c r="Y107" s="467">
        <v>0</v>
      </c>
      <c r="Z107" s="467">
        <v>0</v>
      </c>
      <c r="AA107" s="467">
        <v>0</v>
      </c>
      <c r="AB107" s="467">
        <v>0</v>
      </c>
      <c r="AC107" s="467">
        <v>0</v>
      </c>
      <c r="AD107" s="469">
        <v>11</v>
      </c>
      <c r="AE107" s="470">
        <v>0</v>
      </c>
      <c r="AF107" s="470">
        <v>0</v>
      </c>
      <c r="AG107" s="470">
        <v>0</v>
      </c>
      <c r="AH107" s="470">
        <v>0</v>
      </c>
      <c r="AI107" s="470">
        <v>11</v>
      </c>
      <c r="AJ107" s="470">
        <v>0</v>
      </c>
      <c r="AK107" s="467">
        <v>0</v>
      </c>
      <c r="AL107" s="467">
        <v>11</v>
      </c>
      <c r="AM107" s="502">
        <v>8</v>
      </c>
      <c r="AN107" s="502">
        <v>2</v>
      </c>
      <c r="AO107" s="503">
        <v>2</v>
      </c>
    </row>
    <row r="108" spans="1:41" ht="16.5" customHeight="1">
      <c r="A108" s="461">
        <v>1124</v>
      </c>
      <c r="B108" s="461">
        <v>312</v>
      </c>
      <c r="C108" s="461">
        <v>105</v>
      </c>
      <c r="D108" s="471" t="s">
        <v>942</v>
      </c>
      <c r="E108" s="472" t="s">
        <v>28</v>
      </c>
      <c r="F108" s="471" t="s">
        <v>2233</v>
      </c>
      <c r="G108" s="471" t="s">
        <v>918</v>
      </c>
      <c r="H108" s="473" t="s">
        <v>730</v>
      </c>
      <c r="I108" s="474" t="s">
        <v>943</v>
      </c>
      <c r="J108" s="467">
        <v>0</v>
      </c>
      <c r="K108" s="467">
        <v>0</v>
      </c>
      <c r="L108" s="467">
        <v>0</v>
      </c>
      <c r="M108" s="467">
        <v>0</v>
      </c>
      <c r="N108" s="468">
        <v>13</v>
      </c>
      <c r="O108" s="467">
        <v>0</v>
      </c>
      <c r="P108" s="467">
        <v>0</v>
      </c>
      <c r="Q108" s="467">
        <v>0</v>
      </c>
      <c r="R108" s="467">
        <v>0</v>
      </c>
      <c r="S108" s="467">
        <v>0</v>
      </c>
      <c r="T108" s="467">
        <v>0</v>
      </c>
      <c r="U108" s="467">
        <v>0</v>
      </c>
      <c r="V108" s="467">
        <v>0</v>
      </c>
      <c r="W108" s="467">
        <v>0</v>
      </c>
      <c r="X108" s="467">
        <v>0</v>
      </c>
      <c r="Y108" s="467">
        <v>0</v>
      </c>
      <c r="Z108" s="467">
        <v>0</v>
      </c>
      <c r="AA108" s="467">
        <v>0</v>
      </c>
      <c r="AB108" s="467">
        <v>0</v>
      </c>
      <c r="AC108" s="467">
        <v>0</v>
      </c>
      <c r="AD108" s="469">
        <v>13</v>
      </c>
      <c r="AE108" s="470">
        <v>0</v>
      </c>
      <c r="AF108" s="470">
        <v>0</v>
      </c>
      <c r="AG108" s="470">
        <v>0</v>
      </c>
      <c r="AH108" s="470">
        <v>0</v>
      </c>
      <c r="AI108" s="470">
        <v>13</v>
      </c>
      <c r="AJ108" s="470">
        <v>0</v>
      </c>
      <c r="AK108" s="467">
        <v>13</v>
      </c>
      <c r="AL108" s="467">
        <v>0</v>
      </c>
      <c r="AM108" s="502">
        <v>6</v>
      </c>
      <c r="AN108" s="502">
        <v>2</v>
      </c>
      <c r="AO108" s="503">
        <v>2</v>
      </c>
    </row>
    <row r="109" spans="1:41" ht="16.5" customHeight="1">
      <c r="A109" s="461">
        <v>1043</v>
      </c>
      <c r="B109" s="461">
        <v>301</v>
      </c>
      <c r="C109" s="462">
        <v>106</v>
      </c>
      <c r="D109" s="471" t="s">
        <v>944</v>
      </c>
      <c r="E109" s="472" t="s">
        <v>28</v>
      </c>
      <c r="F109" s="471" t="s">
        <v>2233</v>
      </c>
      <c r="G109" s="471" t="s">
        <v>918</v>
      </c>
      <c r="H109" s="475" t="s">
        <v>727</v>
      </c>
      <c r="I109" s="474" t="s">
        <v>945</v>
      </c>
      <c r="J109" s="467">
        <v>0</v>
      </c>
      <c r="K109" s="467">
        <v>0</v>
      </c>
      <c r="L109" s="467">
        <v>0</v>
      </c>
      <c r="M109" s="467">
        <v>0</v>
      </c>
      <c r="N109" s="468">
        <v>7</v>
      </c>
      <c r="O109" s="467">
        <v>0</v>
      </c>
      <c r="P109" s="467">
        <v>0</v>
      </c>
      <c r="Q109" s="467">
        <v>0</v>
      </c>
      <c r="R109" s="467">
        <v>1</v>
      </c>
      <c r="S109" s="467">
        <v>0</v>
      </c>
      <c r="T109" s="467">
        <v>0</v>
      </c>
      <c r="U109" s="467">
        <v>0</v>
      </c>
      <c r="V109" s="467">
        <v>0</v>
      </c>
      <c r="W109" s="467">
        <v>0</v>
      </c>
      <c r="X109" s="467">
        <v>0</v>
      </c>
      <c r="Y109" s="467">
        <v>0</v>
      </c>
      <c r="Z109" s="467">
        <v>0</v>
      </c>
      <c r="AA109" s="467">
        <v>0</v>
      </c>
      <c r="AB109" s="467">
        <v>0</v>
      </c>
      <c r="AC109" s="467">
        <v>0</v>
      </c>
      <c r="AD109" s="469">
        <v>8</v>
      </c>
      <c r="AE109" s="470">
        <v>0</v>
      </c>
      <c r="AF109" s="470">
        <v>0</v>
      </c>
      <c r="AG109" s="470">
        <v>0</v>
      </c>
      <c r="AH109" s="470">
        <v>0</v>
      </c>
      <c r="AI109" s="470">
        <v>8</v>
      </c>
      <c r="AJ109" s="470">
        <v>0</v>
      </c>
      <c r="AK109" s="467">
        <v>7</v>
      </c>
      <c r="AL109" s="467">
        <v>1</v>
      </c>
      <c r="AM109" s="502">
        <v>5</v>
      </c>
      <c r="AN109" s="502">
        <v>1</v>
      </c>
      <c r="AO109" s="503">
        <v>2</v>
      </c>
    </row>
    <row r="110" spans="1:41" ht="16.5" customHeight="1">
      <c r="A110" s="461">
        <v>1829</v>
      </c>
      <c r="B110" s="461">
        <v>418</v>
      </c>
      <c r="C110" s="461">
        <v>107</v>
      </c>
      <c r="D110" s="471" t="s">
        <v>946</v>
      </c>
      <c r="E110" s="472" t="s">
        <v>28</v>
      </c>
      <c r="F110" s="471" t="s">
        <v>2233</v>
      </c>
      <c r="G110" s="471" t="s">
        <v>918</v>
      </c>
      <c r="H110" s="475" t="s">
        <v>727</v>
      </c>
      <c r="I110" s="474" t="s">
        <v>947</v>
      </c>
      <c r="J110" s="467">
        <v>0</v>
      </c>
      <c r="K110" s="467">
        <v>0</v>
      </c>
      <c r="L110" s="467">
        <v>1</v>
      </c>
      <c r="M110" s="467">
        <v>0</v>
      </c>
      <c r="N110" s="468">
        <v>7</v>
      </c>
      <c r="O110" s="467">
        <v>0</v>
      </c>
      <c r="P110" s="467">
        <v>0</v>
      </c>
      <c r="Q110" s="467">
        <v>0</v>
      </c>
      <c r="R110" s="467">
        <v>2</v>
      </c>
      <c r="S110" s="467">
        <v>0</v>
      </c>
      <c r="T110" s="467">
        <v>0</v>
      </c>
      <c r="U110" s="467">
        <v>0</v>
      </c>
      <c r="V110" s="467">
        <v>0</v>
      </c>
      <c r="W110" s="467">
        <v>0</v>
      </c>
      <c r="X110" s="467">
        <v>0</v>
      </c>
      <c r="Y110" s="467">
        <v>0</v>
      </c>
      <c r="Z110" s="467">
        <v>0</v>
      </c>
      <c r="AA110" s="467">
        <v>0</v>
      </c>
      <c r="AB110" s="467">
        <v>0</v>
      </c>
      <c r="AC110" s="467">
        <v>0</v>
      </c>
      <c r="AD110" s="469">
        <v>10</v>
      </c>
      <c r="AE110" s="470">
        <v>0</v>
      </c>
      <c r="AF110" s="470">
        <v>0</v>
      </c>
      <c r="AG110" s="470">
        <v>0</v>
      </c>
      <c r="AH110" s="470">
        <v>0</v>
      </c>
      <c r="AI110" s="470">
        <v>10</v>
      </c>
      <c r="AJ110" s="470">
        <v>0</v>
      </c>
      <c r="AK110" s="467">
        <v>7</v>
      </c>
      <c r="AL110" s="467">
        <v>3</v>
      </c>
      <c r="AM110" s="502">
        <v>2</v>
      </c>
      <c r="AN110" s="502">
        <v>2</v>
      </c>
      <c r="AO110" s="503">
        <v>2</v>
      </c>
    </row>
    <row r="111" spans="1:41" ht="16.5" customHeight="1">
      <c r="A111" s="461">
        <v>2119</v>
      </c>
      <c r="B111" s="461">
        <v>507</v>
      </c>
      <c r="C111" s="461">
        <v>108</v>
      </c>
      <c r="D111" s="471" t="s">
        <v>948</v>
      </c>
      <c r="E111" s="472" t="s">
        <v>28</v>
      </c>
      <c r="F111" s="471" t="s">
        <v>2233</v>
      </c>
      <c r="G111" s="471" t="s">
        <v>918</v>
      </c>
      <c r="H111" s="473" t="s">
        <v>730</v>
      </c>
      <c r="I111" s="474" t="s">
        <v>949</v>
      </c>
      <c r="J111" s="467">
        <v>0</v>
      </c>
      <c r="K111" s="467">
        <v>0</v>
      </c>
      <c r="L111" s="467">
        <v>0</v>
      </c>
      <c r="M111" s="467">
        <v>0</v>
      </c>
      <c r="N111" s="468">
        <v>7</v>
      </c>
      <c r="O111" s="467">
        <v>0</v>
      </c>
      <c r="P111" s="467">
        <v>0</v>
      </c>
      <c r="Q111" s="467">
        <v>0</v>
      </c>
      <c r="R111" s="467">
        <v>10</v>
      </c>
      <c r="S111" s="467">
        <v>0</v>
      </c>
      <c r="T111" s="467">
        <v>0</v>
      </c>
      <c r="U111" s="467">
        <v>0</v>
      </c>
      <c r="V111" s="467">
        <v>0</v>
      </c>
      <c r="W111" s="467">
        <v>0</v>
      </c>
      <c r="X111" s="467">
        <v>0</v>
      </c>
      <c r="Y111" s="467">
        <v>0</v>
      </c>
      <c r="Z111" s="467">
        <v>0</v>
      </c>
      <c r="AA111" s="467">
        <v>0</v>
      </c>
      <c r="AB111" s="467">
        <v>0</v>
      </c>
      <c r="AC111" s="467">
        <v>0</v>
      </c>
      <c r="AD111" s="469">
        <v>17</v>
      </c>
      <c r="AE111" s="470">
        <v>0</v>
      </c>
      <c r="AF111" s="470">
        <v>0</v>
      </c>
      <c r="AG111" s="470">
        <v>0</v>
      </c>
      <c r="AH111" s="470">
        <v>0</v>
      </c>
      <c r="AI111" s="470">
        <v>17</v>
      </c>
      <c r="AJ111" s="470">
        <v>0</v>
      </c>
      <c r="AK111" s="467">
        <v>7</v>
      </c>
      <c r="AL111" s="467">
        <v>10</v>
      </c>
      <c r="AM111" s="502">
        <v>2</v>
      </c>
      <c r="AN111" s="502">
        <v>2</v>
      </c>
      <c r="AO111" s="503">
        <v>2</v>
      </c>
    </row>
    <row r="112" spans="1:41" ht="16.5" customHeight="1">
      <c r="A112" s="461">
        <v>2118</v>
      </c>
      <c r="B112" s="461">
        <v>506</v>
      </c>
      <c r="C112" s="462">
        <v>109</v>
      </c>
      <c r="D112" s="471" t="s">
        <v>950</v>
      </c>
      <c r="E112" s="472" t="s">
        <v>28</v>
      </c>
      <c r="F112" s="471" t="s">
        <v>2233</v>
      </c>
      <c r="G112" s="471" t="s">
        <v>918</v>
      </c>
      <c r="H112" s="473" t="s">
        <v>730</v>
      </c>
      <c r="I112" s="474" t="s">
        <v>951</v>
      </c>
      <c r="J112" s="467">
        <v>0</v>
      </c>
      <c r="K112" s="467">
        <v>0</v>
      </c>
      <c r="L112" s="467">
        <v>3</v>
      </c>
      <c r="M112" s="467">
        <v>0</v>
      </c>
      <c r="N112" s="468">
        <v>6</v>
      </c>
      <c r="O112" s="467">
        <v>0</v>
      </c>
      <c r="P112" s="467">
        <v>0</v>
      </c>
      <c r="Q112" s="467">
        <v>0</v>
      </c>
      <c r="R112" s="467">
        <v>1</v>
      </c>
      <c r="S112" s="467">
        <v>0</v>
      </c>
      <c r="T112" s="467">
        <v>0</v>
      </c>
      <c r="U112" s="467">
        <v>0</v>
      </c>
      <c r="V112" s="467">
        <v>0</v>
      </c>
      <c r="W112" s="467">
        <v>0</v>
      </c>
      <c r="X112" s="467">
        <v>0</v>
      </c>
      <c r="Y112" s="467">
        <v>0</v>
      </c>
      <c r="Z112" s="467">
        <v>0</v>
      </c>
      <c r="AA112" s="467">
        <v>0</v>
      </c>
      <c r="AB112" s="467">
        <v>0</v>
      </c>
      <c r="AC112" s="467">
        <v>0</v>
      </c>
      <c r="AD112" s="469">
        <v>10</v>
      </c>
      <c r="AE112" s="470">
        <v>0</v>
      </c>
      <c r="AF112" s="470">
        <v>0</v>
      </c>
      <c r="AG112" s="470">
        <v>0</v>
      </c>
      <c r="AH112" s="470">
        <v>0</v>
      </c>
      <c r="AI112" s="470">
        <v>10</v>
      </c>
      <c r="AJ112" s="470">
        <v>0</v>
      </c>
      <c r="AK112" s="467">
        <v>6</v>
      </c>
      <c r="AL112" s="467">
        <v>4</v>
      </c>
      <c r="AM112" s="502">
        <v>2</v>
      </c>
      <c r="AN112" s="502">
        <v>2</v>
      </c>
      <c r="AO112" s="503">
        <v>2</v>
      </c>
    </row>
    <row r="113" spans="1:41" ht="16.5" customHeight="1">
      <c r="A113" s="461">
        <v>2109</v>
      </c>
      <c r="B113" s="461">
        <v>497</v>
      </c>
      <c r="C113" s="461">
        <v>110</v>
      </c>
      <c r="D113" s="471" t="s">
        <v>952</v>
      </c>
      <c r="E113" s="472" t="s">
        <v>28</v>
      </c>
      <c r="F113" s="471" t="s">
        <v>2233</v>
      </c>
      <c r="G113" s="471" t="s">
        <v>918</v>
      </c>
      <c r="H113" s="475" t="s">
        <v>727</v>
      </c>
      <c r="I113" s="474" t="s">
        <v>953</v>
      </c>
      <c r="J113" s="467">
        <v>0</v>
      </c>
      <c r="K113" s="467">
        <v>0</v>
      </c>
      <c r="L113" s="467">
        <v>0</v>
      </c>
      <c r="M113" s="467">
        <v>0</v>
      </c>
      <c r="N113" s="468">
        <v>9</v>
      </c>
      <c r="O113" s="467">
        <v>0</v>
      </c>
      <c r="P113" s="467">
        <v>0</v>
      </c>
      <c r="Q113" s="467">
        <v>0</v>
      </c>
      <c r="R113" s="467">
        <v>3</v>
      </c>
      <c r="S113" s="467">
        <v>0</v>
      </c>
      <c r="T113" s="467">
        <v>0</v>
      </c>
      <c r="U113" s="467">
        <v>0</v>
      </c>
      <c r="V113" s="467">
        <v>0</v>
      </c>
      <c r="W113" s="467">
        <v>0</v>
      </c>
      <c r="X113" s="467">
        <v>0</v>
      </c>
      <c r="Y113" s="467">
        <v>0</v>
      </c>
      <c r="Z113" s="467">
        <v>0</v>
      </c>
      <c r="AA113" s="467">
        <v>0</v>
      </c>
      <c r="AB113" s="467">
        <v>0</v>
      </c>
      <c r="AC113" s="467">
        <v>0</v>
      </c>
      <c r="AD113" s="469">
        <v>12</v>
      </c>
      <c r="AE113" s="470">
        <v>0</v>
      </c>
      <c r="AF113" s="470">
        <v>0</v>
      </c>
      <c r="AG113" s="470">
        <v>0</v>
      </c>
      <c r="AH113" s="470">
        <v>0</v>
      </c>
      <c r="AI113" s="470">
        <v>12</v>
      </c>
      <c r="AJ113" s="470">
        <v>0</v>
      </c>
      <c r="AK113" s="467">
        <v>9</v>
      </c>
      <c r="AL113" s="467">
        <v>3</v>
      </c>
      <c r="AM113" s="502">
        <v>4</v>
      </c>
      <c r="AN113" s="502">
        <v>1</v>
      </c>
      <c r="AO113" s="503">
        <v>2</v>
      </c>
    </row>
    <row r="114" spans="1:41" ht="16.5" customHeight="1">
      <c r="A114" s="461">
        <v>2111</v>
      </c>
      <c r="B114" s="461">
        <v>499</v>
      </c>
      <c r="C114" s="461">
        <v>111</v>
      </c>
      <c r="D114" s="471" t="s">
        <v>954</v>
      </c>
      <c r="E114" s="472" t="s">
        <v>28</v>
      </c>
      <c r="F114" s="471" t="s">
        <v>2233</v>
      </c>
      <c r="G114" s="471" t="s">
        <v>918</v>
      </c>
      <c r="H114" s="477" t="s">
        <v>724</v>
      </c>
      <c r="I114" s="474" t="s">
        <v>955</v>
      </c>
      <c r="J114" s="467">
        <v>3</v>
      </c>
      <c r="K114" s="467">
        <v>2</v>
      </c>
      <c r="L114" s="467">
        <v>2</v>
      </c>
      <c r="M114" s="467">
        <v>4</v>
      </c>
      <c r="N114" s="468">
        <v>8</v>
      </c>
      <c r="O114" s="467">
        <v>21</v>
      </c>
      <c r="P114" s="467">
        <v>1</v>
      </c>
      <c r="Q114" s="467">
        <v>0</v>
      </c>
      <c r="R114" s="467">
        <v>0</v>
      </c>
      <c r="S114" s="467">
        <v>0</v>
      </c>
      <c r="T114" s="467">
        <v>0</v>
      </c>
      <c r="U114" s="467">
        <v>0</v>
      </c>
      <c r="V114" s="467">
        <v>0</v>
      </c>
      <c r="W114" s="467">
        <v>0</v>
      </c>
      <c r="X114" s="467">
        <v>0</v>
      </c>
      <c r="Y114" s="467">
        <v>0</v>
      </c>
      <c r="Z114" s="467">
        <v>0</v>
      </c>
      <c r="AA114" s="467">
        <v>0</v>
      </c>
      <c r="AB114" s="467">
        <v>0</v>
      </c>
      <c r="AC114" s="467">
        <v>0</v>
      </c>
      <c r="AD114" s="469">
        <v>41</v>
      </c>
      <c r="AE114" s="470">
        <v>0</v>
      </c>
      <c r="AF114" s="470">
        <v>0</v>
      </c>
      <c r="AG114" s="470">
        <v>0</v>
      </c>
      <c r="AH114" s="470">
        <v>0</v>
      </c>
      <c r="AI114" s="470">
        <v>41</v>
      </c>
      <c r="AJ114" s="470">
        <v>0</v>
      </c>
      <c r="AK114" s="467">
        <v>8</v>
      </c>
      <c r="AL114" s="467">
        <v>33</v>
      </c>
      <c r="AM114" s="502">
        <v>4</v>
      </c>
      <c r="AN114" s="502">
        <v>2</v>
      </c>
      <c r="AO114" s="503">
        <v>2</v>
      </c>
    </row>
    <row r="115" spans="1:41" ht="16.5" customHeight="1">
      <c r="A115" s="461">
        <v>2117</v>
      </c>
      <c r="B115" s="461">
        <v>505</v>
      </c>
      <c r="C115" s="462">
        <v>112</v>
      </c>
      <c r="D115" s="471" t="s">
        <v>956</v>
      </c>
      <c r="E115" s="472" t="s">
        <v>28</v>
      </c>
      <c r="F115" s="471" t="s">
        <v>2233</v>
      </c>
      <c r="G115" s="471" t="s">
        <v>918</v>
      </c>
      <c r="H115" s="477" t="s">
        <v>724</v>
      </c>
      <c r="I115" s="482" t="s">
        <v>957</v>
      </c>
      <c r="J115" s="467">
        <v>0</v>
      </c>
      <c r="K115" s="467">
        <v>0</v>
      </c>
      <c r="L115" s="467">
        <v>0</v>
      </c>
      <c r="M115" s="467">
        <v>0</v>
      </c>
      <c r="N115" s="468">
        <v>52</v>
      </c>
      <c r="O115" s="467">
        <v>0</v>
      </c>
      <c r="P115" s="467">
        <v>0</v>
      </c>
      <c r="Q115" s="467">
        <v>0</v>
      </c>
      <c r="R115" s="467">
        <v>0</v>
      </c>
      <c r="S115" s="467">
        <v>0</v>
      </c>
      <c r="T115" s="467">
        <v>0</v>
      </c>
      <c r="U115" s="467">
        <v>0</v>
      </c>
      <c r="V115" s="467">
        <v>0</v>
      </c>
      <c r="W115" s="467">
        <v>0</v>
      </c>
      <c r="X115" s="467">
        <v>0</v>
      </c>
      <c r="Y115" s="467">
        <v>0</v>
      </c>
      <c r="Z115" s="467">
        <v>0</v>
      </c>
      <c r="AA115" s="467">
        <v>0</v>
      </c>
      <c r="AB115" s="467">
        <v>0</v>
      </c>
      <c r="AC115" s="467">
        <v>0</v>
      </c>
      <c r="AD115" s="469">
        <v>52</v>
      </c>
      <c r="AE115" s="470">
        <v>0</v>
      </c>
      <c r="AF115" s="470">
        <v>0</v>
      </c>
      <c r="AG115" s="470">
        <v>0</v>
      </c>
      <c r="AH115" s="470">
        <v>0</v>
      </c>
      <c r="AI115" s="470">
        <v>52</v>
      </c>
      <c r="AJ115" s="470">
        <v>0</v>
      </c>
      <c r="AK115" s="467">
        <v>52</v>
      </c>
      <c r="AL115" s="467">
        <v>0</v>
      </c>
      <c r="AM115" s="502">
        <v>4</v>
      </c>
      <c r="AN115" s="502">
        <v>6</v>
      </c>
      <c r="AO115" s="503">
        <v>2</v>
      </c>
    </row>
    <row r="116" spans="1:41" ht="16.5" customHeight="1">
      <c r="A116" s="461">
        <v>2105</v>
      </c>
      <c r="B116" s="461">
        <v>493</v>
      </c>
      <c r="C116" s="461">
        <v>113</v>
      </c>
      <c r="D116" s="471" t="s">
        <v>958</v>
      </c>
      <c r="E116" s="472" t="s">
        <v>28</v>
      </c>
      <c r="F116" s="471" t="s">
        <v>2233</v>
      </c>
      <c r="G116" s="471" t="s">
        <v>918</v>
      </c>
      <c r="H116" s="475" t="s">
        <v>727</v>
      </c>
      <c r="I116" s="474" t="s">
        <v>959</v>
      </c>
      <c r="J116" s="467">
        <v>0</v>
      </c>
      <c r="K116" s="467">
        <v>8</v>
      </c>
      <c r="L116" s="467">
        <v>5</v>
      </c>
      <c r="M116" s="467">
        <v>0</v>
      </c>
      <c r="N116" s="468">
        <v>43</v>
      </c>
      <c r="O116" s="467">
        <v>0</v>
      </c>
      <c r="P116" s="467">
        <v>1</v>
      </c>
      <c r="Q116" s="467">
        <v>0</v>
      </c>
      <c r="R116" s="467">
        <v>0</v>
      </c>
      <c r="S116" s="467">
        <v>0</v>
      </c>
      <c r="T116" s="467">
        <v>0</v>
      </c>
      <c r="U116" s="467">
        <v>0</v>
      </c>
      <c r="V116" s="467">
        <v>0</v>
      </c>
      <c r="W116" s="467">
        <v>0</v>
      </c>
      <c r="X116" s="467">
        <v>0</v>
      </c>
      <c r="Y116" s="467">
        <v>0</v>
      </c>
      <c r="Z116" s="467">
        <v>0</v>
      </c>
      <c r="AA116" s="467">
        <v>0</v>
      </c>
      <c r="AB116" s="467">
        <v>0</v>
      </c>
      <c r="AC116" s="467">
        <v>0</v>
      </c>
      <c r="AD116" s="469">
        <v>57</v>
      </c>
      <c r="AE116" s="470">
        <v>0</v>
      </c>
      <c r="AF116" s="470">
        <v>0</v>
      </c>
      <c r="AG116" s="470">
        <v>0</v>
      </c>
      <c r="AH116" s="470">
        <v>0</v>
      </c>
      <c r="AI116" s="470">
        <v>57</v>
      </c>
      <c r="AJ116" s="470">
        <v>0</v>
      </c>
      <c r="AK116" s="467">
        <v>43</v>
      </c>
      <c r="AL116" s="467">
        <v>14</v>
      </c>
      <c r="AM116" s="502">
        <v>6</v>
      </c>
      <c r="AN116" s="502">
        <v>4</v>
      </c>
      <c r="AO116" s="503">
        <v>2</v>
      </c>
    </row>
    <row r="117" spans="1:41" ht="16.5" customHeight="1">
      <c r="A117" s="461">
        <v>2114</v>
      </c>
      <c r="B117" s="461">
        <v>502</v>
      </c>
      <c r="C117" s="461">
        <v>114</v>
      </c>
      <c r="D117" s="471" t="s">
        <v>960</v>
      </c>
      <c r="E117" s="472" t="s">
        <v>28</v>
      </c>
      <c r="F117" s="471" t="s">
        <v>2233</v>
      </c>
      <c r="G117" s="471" t="s">
        <v>918</v>
      </c>
      <c r="H117" s="477" t="s">
        <v>724</v>
      </c>
      <c r="I117" s="474" t="s">
        <v>961</v>
      </c>
      <c r="J117" s="467">
        <v>0</v>
      </c>
      <c r="K117" s="467">
        <v>0</v>
      </c>
      <c r="L117" s="467">
        <v>0</v>
      </c>
      <c r="M117" s="467">
        <v>0</v>
      </c>
      <c r="N117" s="468">
        <v>56</v>
      </c>
      <c r="O117" s="467">
        <v>0</v>
      </c>
      <c r="P117" s="467">
        <v>0</v>
      </c>
      <c r="Q117" s="467">
        <v>0</v>
      </c>
      <c r="R117" s="467">
        <v>0</v>
      </c>
      <c r="S117" s="467">
        <v>0</v>
      </c>
      <c r="T117" s="467">
        <v>0</v>
      </c>
      <c r="U117" s="467">
        <v>0</v>
      </c>
      <c r="V117" s="467">
        <v>0</v>
      </c>
      <c r="W117" s="467">
        <v>0</v>
      </c>
      <c r="X117" s="467">
        <v>0</v>
      </c>
      <c r="Y117" s="467">
        <v>0</v>
      </c>
      <c r="Z117" s="467">
        <v>0</v>
      </c>
      <c r="AA117" s="467">
        <v>0</v>
      </c>
      <c r="AB117" s="467">
        <v>0</v>
      </c>
      <c r="AC117" s="467">
        <v>0</v>
      </c>
      <c r="AD117" s="469">
        <v>56</v>
      </c>
      <c r="AE117" s="470">
        <v>0</v>
      </c>
      <c r="AF117" s="470">
        <v>0</v>
      </c>
      <c r="AG117" s="470">
        <v>0</v>
      </c>
      <c r="AH117" s="470">
        <v>0</v>
      </c>
      <c r="AI117" s="470">
        <v>56</v>
      </c>
      <c r="AJ117" s="470">
        <v>0</v>
      </c>
      <c r="AK117" s="467">
        <v>56</v>
      </c>
      <c r="AL117" s="467">
        <v>0</v>
      </c>
      <c r="AM117" s="502">
        <v>5</v>
      </c>
      <c r="AN117" s="502">
        <v>5</v>
      </c>
      <c r="AO117" s="503">
        <v>2</v>
      </c>
    </row>
    <row r="118" spans="1:41" ht="16.5" customHeight="1">
      <c r="A118" s="461">
        <v>2115</v>
      </c>
      <c r="B118" s="461">
        <v>503</v>
      </c>
      <c r="C118" s="462">
        <v>115</v>
      </c>
      <c r="D118" s="471" t="s">
        <v>962</v>
      </c>
      <c r="E118" s="472" t="s">
        <v>28</v>
      </c>
      <c r="F118" s="471" t="s">
        <v>2233</v>
      </c>
      <c r="G118" s="471" t="s">
        <v>918</v>
      </c>
      <c r="H118" s="473" t="s">
        <v>730</v>
      </c>
      <c r="I118" s="474" t="s">
        <v>963</v>
      </c>
      <c r="J118" s="467">
        <v>0</v>
      </c>
      <c r="K118" s="467">
        <v>1</v>
      </c>
      <c r="L118" s="467">
        <v>0</v>
      </c>
      <c r="M118" s="467">
        <v>0</v>
      </c>
      <c r="N118" s="468">
        <v>5</v>
      </c>
      <c r="O118" s="467">
        <v>0</v>
      </c>
      <c r="P118" s="467">
        <v>0</v>
      </c>
      <c r="Q118" s="467">
        <v>1</v>
      </c>
      <c r="R118" s="467">
        <v>14</v>
      </c>
      <c r="S118" s="467">
        <v>0</v>
      </c>
      <c r="T118" s="467">
        <v>0</v>
      </c>
      <c r="U118" s="467">
        <v>0</v>
      </c>
      <c r="V118" s="467">
        <v>0</v>
      </c>
      <c r="W118" s="467">
        <v>0</v>
      </c>
      <c r="X118" s="467">
        <v>0</v>
      </c>
      <c r="Y118" s="467">
        <v>0</v>
      </c>
      <c r="Z118" s="467">
        <v>0</v>
      </c>
      <c r="AA118" s="467">
        <v>0</v>
      </c>
      <c r="AB118" s="467">
        <v>0</v>
      </c>
      <c r="AC118" s="467">
        <v>0</v>
      </c>
      <c r="AD118" s="469">
        <v>21</v>
      </c>
      <c r="AE118" s="470">
        <v>0</v>
      </c>
      <c r="AF118" s="470">
        <v>0</v>
      </c>
      <c r="AG118" s="470">
        <v>0</v>
      </c>
      <c r="AH118" s="470">
        <v>0</v>
      </c>
      <c r="AI118" s="470">
        <v>21</v>
      </c>
      <c r="AJ118" s="470">
        <v>0</v>
      </c>
      <c r="AK118" s="467">
        <v>5</v>
      </c>
      <c r="AL118" s="467">
        <v>16</v>
      </c>
      <c r="AM118" s="502">
        <v>4</v>
      </c>
      <c r="AN118" s="502">
        <v>1</v>
      </c>
      <c r="AO118" s="503">
        <v>2</v>
      </c>
    </row>
    <row r="119" spans="1:41" ht="16.5" customHeight="1">
      <c r="A119" s="461">
        <v>2112</v>
      </c>
      <c r="B119" s="461">
        <v>500</v>
      </c>
      <c r="C119" s="461">
        <v>116</v>
      </c>
      <c r="D119" s="471" t="s">
        <v>964</v>
      </c>
      <c r="E119" s="472" t="s">
        <v>28</v>
      </c>
      <c r="F119" s="471" t="s">
        <v>2233</v>
      </c>
      <c r="G119" s="471" t="s">
        <v>918</v>
      </c>
      <c r="H119" s="475" t="s">
        <v>727</v>
      </c>
      <c r="I119" s="474" t="s">
        <v>965</v>
      </c>
      <c r="J119" s="467">
        <v>0</v>
      </c>
      <c r="K119" s="467">
        <v>0</v>
      </c>
      <c r="L119" s="467">
        <v>26</v>
      </c>
      <c r="M119" s="467">
        <v>0</v>
      </c>
      <c r="N119" s="468">
        <v>0</v>
      </c>
      <c r="O119" s="467">
        <v>0</v>
      </c>
      <c r="P119" s="467">
        <v>0</v>
      </c>
      <c r="Q119" s="467">
        <v>0</v>
      </c>
      <c r="R119" s="467">
        <v>0</v>
      </c>
      <c r="S119" s="467">
        <v>0</v>
      </c>
      <c r="T119" s="467">
        <v>0</v>
      </c>
      <c r="U119" s="467">
        <v>0</v>
      </c>
      <c r="V119" s="467">
        <v>0</v>
      </c>
      <c r="W119" s="467">
        <v>0</v>
      </c>
      <c r="X119" s="467">
        <v>0</v>
      </c>
      <c r="Y119" s="467">
        <v>0</v>
      </c>
      <c r="Z119" s="467">
        <v>0</v>
      </c>
      <c r="AA119" s="467">
        <v>0</v>
      </c>
      <c r="AB119" s="467">
        <v>0</v>
      </c>
      <c r="AC119" s="467">
        <v>0</v>
      </c>
      <c r="AD119" s="469">
        <v>26</v>
      </c>
      <c r="AE119" s="470">
        <v>0</v>
      </c>
      <c r="AF119" s="470">
        <v>0</v>
      </c>
      <c r="AG119" s="470">
        <v>0</v>
      </c>
      <c r="AH119" s="470">
        <v>0</v>
      </c>
      <c r="AI119" s="470">
        <v>26</v>
      </c>
      <c r="AJ119" s="470">
        <v>0</v>
      </c>
      <c r="AK119" s="467">
        <v>0</v>
      </c>
      <c r="AL119" s="467">
        <v>26</v>
      </c>
      <c r="AM119" s="502">
        <v>8</v>
      </c>
      <c r="AN119" s="502">
        <v>1</v>
      </c>
      <c r="AO119" s="503">
        <v>2</v>
      </c>
    </row>
    <row r="120" spans="1:41" ht="16.5" customHeight="1">
      <c r="A120" s="461">
        <v>2113</v>
      </c>
      <c r="B120" s="461">
        <v>501</v>
      </c>
      <c r="C120" s="461">
        <v>117</v>
      </c>
      <c r="D120" s="471" t="s">
        <v>966</v>
      </c>
      <c r="E120" s="472" t="s">
        <v>28</v>
      </c>
      <c r="F120" s="471" t="s">
        <v>2233</v>
      </c>
      <c r="G120" s="471" t="s">
        <v>918</v>
      </c>
      <c r="H120" s="475" t="s">
        <v>727</v>
      </c>
      <c r="I120" s="474" t="s">
        <v>967</v>
      </c>
      <c r="J120" s="467">
        <v>0</v>
      </c>
      <c r="K120" s="467">
        <v>0</v>
      </c>
      <c r="L120" s="467">
        <v>3</v>
      </c>
      <c r="M120" s="467">
        <v>0</v>
      </c>
      <c r="N120" s="468">
        <v>6</v>
      </c>
      <c r="O120" s="467">
        <v>0</v>
      </c>
      <c r="P120" s="467">
        <v>0</v>
      </c>
      <c r="Q120" s="467">
        <v>0</v>
      </c>
      <c r="R120" s="467">
        <v>5</v>
      </c>
      <c r="S120" s="467">
        <v>0</v>
      </c>
      <c r="T120" s="467">
        <v>0</v>
      </c>
      <c r="U120" s="467">
        <v>0</v>
      </c>
      <c r="V120" s="467">
        <v>0</v>
      </c>
      <c r="W120" s="467">
        <v>0</v>
      </c>
      <c r="X120" s="467">
        <v>0</v>
      </c>
      <c r="Y120" s="467">
        <v>0</v>
      </c>
      <c r="Z120" s="467">
        <v>0</v>
      </c>
      <c r="AA120" s="467">
        <v>0</v>
      </c>
      <c r="AB120" s="467">
        <v>0</v>
      </c>
      <c r="AC120" s="467">
        <v>0</v>
      </c>
      <c r="AD120" s="469">
        <v>14</v>
      </c>
      <c r="AE120" s="470">
        <v>0</v>
      </c>
      <c r="AF120" s="470">
        <v>0</v>
      </c>
      <c r="AG120" s="470">
        <v>0</v>
      </c>
      <c r="AH120" s="470">
        <v>0</v>
      </c>
      <c r="AI120" s="470">
        <v>14</v>
      </c>
      <c r="AJ120" s="470">
        <v>0</v>
      </c>
      <c r="AK120" s="467">
        <v>6</v>
      </c>
      <c r="AL120" s="467">
        <v>8</v>
      </c>
      <c r="AM120" s="502">
        <v>2</v>
      </c>
      <c r="AN120" s="502">
        <v>1</v>
      </c>
      <c r="AO120" s="503">
        <v>2</v>
      </c>
    </row>
    <row r="121" spans="1:41" ht="16.5" customHeight="1">
      <c r="A121" s="461">
        <v>2107</v>
      </c>
      <c r="B121" s="461">
        <v>495</v>
      </c>
      <c r="C121" s="462">
        <v>118</v>
      </c>
      <c r="D121" s="471" t="s">
        <v>968</v>
      </c>
      <c r="E121" s="472" t="s">
        <v>28</v>
      </c>
      <c r="F121" s="471" t="s">
        <v>2233</v>
      </c>
      <c r="G121" s="471" t="s">
        <v>918</v>
      </c>
      <c r="H121" s="475" t="s">
        <v>727</v>
      </c>
      <c r="I121" s="474" t="s">
        <v>969</v>
      </c>
      <c r="J121" s="467">
        <v>0</v>
      </c>
      <c r="K121" s="467">
        <v>0</v>
      </c>
      <c r="L121" s="467">
        <v>0</v>
      </c>
      <c r="M121" s="467">
        <v>0</v>
      </c>
      <c r="N121" s="468">
        <v>1</v>
      </c>
      <c r="O121" s="467">
        <v>0</v>
      </c>
      <c r="P121" s="467">
        <v>0</v>
      </c>
      <c r="Q121" s="467">
        <v>0</v>
      </c>
      <c r="R121" s="467">
        <v>18</v>
      </c>
      <c r="S121" s="467">
        <v>0</v>
      </c>
      <c r="T121" s="467">
        <v>0</v>
      </c>
      <c r="U121" s="467">
        <v>0</v>
      </c>
      <c r="V121" s="467">
        <v>0</v>
      </c>
      <c r="W121" s="467">
        <v>0</v>
      </c>
      <c r="X121" s="467">
        <v>0</v>
      </c>
      <c r="Y121" s="467">
        <v>0</v>
      </c>
      <c r="Z121" s="467">
        <v>0</v>
      </c>
      <c r="AA121" s="467">
        <v>0</v>
      </c>
      <c r="AB121" s="467">
        <v>0</v>
      </c>
      <c r="AC121" s="467">
        <v>0</v>
      </c>
      <c r="AD121" s="469">
        <v>19</v>
      </c>
      <c r="AE121" s="470">
        <v>0</v>
      </c>
      <c r="AF121" s="470">
        <v>0</v>
      </c>
      <c r="AG121" s="470">
        <v>0</v>
      </c>
      <c r="AH121" s="470">
        <v>0</v>
      </c>
      <c r="AI121" s="470">
        <v>19</v>
      </c>
      <c r="AJ121" s="470">
        <v>0</v>
      </c>
      <c r="AK121" s="467">
        <v>1</v>
      </c>
      <c r="AL121" s="467">
        <v>18</v>
      </c>
      <c r="AM121" s="502">
        <v>2</v>
      </c>
      <c r="AN121" s="502">
        <v>2</v>
      </c>
      <c r="AO121" s="503">
        <v>2</v>
      </c>
    </row>
    <row r="122" spans="1:41" ht="16.5" customHeight="1">
      <c r="A122" s="461">
        <v>2106</v>
      </c>
      <c r="B122" s="461">
        <v>494</v>
      </c>
      <c r="C122" s="461">
        <v>119</v>
      </c>
      <c r="D122" s="471" t="s">
        <v>970</v>
      </c>
      <c r="E122" s="472" t="s">
        <v>28</v>
      </c>
      <c r="F122" s="471" t="s">
        <v>2233</v>
      </c>
      <c r="G122" s="471" t="s">
        <v>918</v>
      </c>
      <c r="H122" s="477" t="s">
        <v>724</v>
      </c>
      <c r="I122" s="474" t="s">
        <v>971</v>
      </c>
      <c r="J122" s="467">
        <v>0</v>
      </c>
      <c r="K122" s="467">
        <v>0</v>
      </c>
      <c r="L122" s="467">
        <v>0</v>
      </c>
      <c r="M122" s="467">
        <v>0</v>
      </c>
      <c r="N122" s="468">
        <v>39</v>
      </c>
      <c r="O122" s="467">
        <v>0</v>
      </c>
      <c r="P122" s="467">
        <v>0</v>
      </c>
      <c r="Q122" s="467">
        <v>0</v>
      </c>
      <c r="R122" s="467">
        <v>0</v>
      </c>
      <c r="S122" s="467">
        <v>0</v>
      </c>
      <c r="T122" s="467">
        <v>0</v>
      </c>
      <c r="U122" s="467">
        <v>0</v>
      </c>
      <c r="V122" s="467">
        <v>0</v>
      </c>
      <c r="W122" s="467">
        <v>0</v>
      </c>
      <c r="X122" s="467">
        <v>0</v>
      </c>
      <c r="Y122" s="467">
        <v>0</v>
      </c>
      <c r="Z122" s="467">
        <v>0</v>
      </c>
      <c r="AA122" s="467">
        <v>0</v>
      </c>
      <c r="AB122" s="467">
        <v>0</v>
      </c>
      <c r="AC122" s="467">
        <v>0</v>
      </c>
      <c r="AD122" s="469">
        <v>39</v>
      </c>
      <c r="AE122" s="470">
        <v>0</v>
      </c>
      <c r="AF122" s="470">
        <v>0</v>
      </c>
      <c r="AG122" s="470">
        <v>0</v>
      </c>
      <c r="AH122" s="470">
        <v>0</v>
      </c>
      <c r="AI122" s="470">
        <v>39</v>
      </c>
      <c r="AJ122" s="470">
        <v>0</v>
      </c>
      <c r="AK122" s="467">
        <v>39</v>
      </c>
      <c r="AL122" s="467">
        <v>0</v>
      </c>
      <c r="AM122" s="502">
        <v>2</v>
      </c>
      <c r="AN122" s="502">
        <v>5</v>
      </c>
      <c r="AO122" s="503">
        <v>2</v>
      </c>
    </row>
    <row r="123" spans="1:41" ht="16.5" customHeight="1">
      <c r="A123" s="461">
        <v>2108</v>
      </c>
      <c r="B123" s="461">
        <v>496</v>
      </c>
      <c r="C123" s="461">
        <v>120</v>
      </c>
      <c r="D123" s="471" t="s">
        <v>972</v>
      </c>
      <c r="E123" s="472" t="s">
        <v>28</v>
      </c>
      <c r="F123" s="471" t="s">
        <v>2233</v>
      </c>
      <c r="G123" s="471" t="s">
        <v>918</v>
      </c>
      <c r="H123" s="477" t="s">
        <v>724</v>
      </c>
      <c r="I123" s="474" t="s">
        <v>973</v>
      </c>
      <c r="J123" s="467">
        <v>3</v>
      </c>
      <c r="K123" s="467">
        <v>3</v>
      </c>
      <c r="L123" s="467">
        <v>9</v>
      </c>
      <c r="M123" s="467">
        <v>0</v>
      </c>
      <c r="N123" s="468">
        <v>12</v>
      </c>
      <c r="O123" s="467">
        <v>0</v>
      </c>
      <c r="P123" s="467">
        <v>5</v>
      </c>
      <c r="Q123" s="467">
        <v>0</v>
      </c>
      <c r="R123" s="467">
        <v>16</v>
      </c>
      <c r="S123" s="467">
        <v>0</v>
      </c>
      <c r="T123" s="467">
        <v>0</v>
      </c>
      <c r="U123" s="467">
        <v>0</v>
      </c>
      <c r="V123" s="467">
        <v>0</v>
      </c>
      <c r="W123" s="467">
        <v>0</v>
      </c>
      <c r="X123" s="467">
        <v>0</v>
      </c>
      <c r="Y123" s="467">
        <v>0</v>
      </c>
      <c r="Z123" s="467">
        <v>0</v>
      </c>
      <c r="AA123" s="467">
        <v>0</v>
      </c>
      <c r="AB123" s="467">
        <v>0</v>
      </c>
      <c r="AC123" s="467">
        <v>0</v>
      </c>
      <c r="AD123" s="469">
        <v>48</v>
      </c>
      <c r="AE123" s="470">
        <v>0</v>
      </c>
      <c r="AF123" s="470">
        <v>0</v>
      </c>
      <c r="AG123" s="470">
        <v>0</v>
      </c>
      <c r="AH123" s="470">
        <v>0</v>
      </c>
      <c r="AI123" s="470">
        <v>48</v>
      </c>
      <c r="AJ123" s="470">
        <v>0</v>
      </c>
      <c r="AK123" s="467">
        <v>12</v>
      </c>
      <c r="AL123" s="467">
        <v>36</v>
      </c>
      <c r="AM123" s="502">
        <v>5</v>
      </c>
      <c r="AN123" s="502">
        <v>8</v>
      </c>
      <c r="AO123" s="503">
        <v>2</v>
      </c>
    </row>
    <row r="124" spans="1:41" ht="16.5" customHeight="1">
      <c r="A124" s="461">
        <v>2116</v>
      </c>
      <c r="B124" s="461">
        <v>504</v>
      </c>
      <c r="C124" s="462">
        <v>121</v>
      </c>
      <c r="D124" s="471" t="s">
        <v>974</v>
      </c>
      <c r="E124" s="472" t="s">
        <v>28</v>
      </c>
      <c r="F124" s="471" t="s">
        <v>2233</v>
      </c>
      <c r="G124" s="471" t="s">
        <v>918</v>
      </c>
      <c r="H124" s="473" t="s">
        <v>730</v>
      </c>
      <c r="I124" s="474" t="s">
        <v>975</v>
      </c>
      <c r="J124" s="467">
        <v>0</v>
      </c>
      <c r="K124" s="467">
        <v>0</v>
      </c>
      <c r="L124" s="467">
        <v>13</v>
      </c>
      <c r="M124" s="467">
        <v>0</v>
      </c>
      <c r="N124" s="468">
        <v>10</v>
      </c>
      <c r="O124" s="467">
        <v>1</v>
      </c>
      <c r="P124" s="467">
        <v>0</v>
      </c>
      <c r="Q124" s="467">
        <v>0</v>
      </c>
      <c r="R124" s="467">
        <v>1</v>
      </c>
      <c r="S124" s="467">
        <v>0</v>
      </c>
      <c r="T124" s="467">
        <v>0</v>
      </c>
      <c r="U124" s="467">
        <v>0</v>
      </c>
      <c r="V124" s="467">
        <v>0</v>
      </c>
      <c r="W124" s="467">
        <v>0</v>
      </c>
      <c r="X124" s="467">
        <v>0</v>
      </c>
      <c r="Y124" s="467">
        <v>0</v>
      </c>
      <c r="Z124" s="467">
        <v>0</v>
      </c>
      <c r="AA124" s="467">
        <v>0</v>
      </c>
      <c r="AB124" s="467">
        <v>0</v>
      </c>
      <c r="AC124" s="467">
        <v>0</v>
      </c>
      <c r="AD124" s="469">
        <v>25</v>
      </c>
      <c r="AE124" s="470">
        <v>0</v>
      </c>
      <c r="AF124" s="470">
        <v>0</v>
      </c>
      <c r="AG124" s="470">
        <v>0</v>
      </c>
      <c r="AH124" s="470">
        <v>0</v>
      </c>
      <c r="AI124" s="470">
        <v>25</v>
      </c>
      <c r="AJ124" s="470">
        <v>0</v>
      </c>
      <c r="AK124" s="467">
        <v>10</v>
      </c>
      <c r="AL124" s="467">
        <v>15</v>
      </c>
      <c r="AM124" s="502">
        <v>2</v>
      </c>
      <c r="AN124" s="502">
        <v>2</v>
      </c>
      <c r="AO124" s="503">
        <v>2</v>
      </c>
    </row>
    <row r="125" spans="1:41" ht="16.5" customHeight="1">
      <c r="A125" s="461">
        <v>2110</v>
      </c>
      <c r="B125" s="461">
        <v>498</v>
      </c>
      <c r="C125" s="461">
        <v>122</v>
      </c>
      <c r="D125" s="471" t="s">
        <v>976</v>
      </c>
      <c r="E125" s="472" t="s">
        <v>28</v>
      </c>
      <c r="F125" s="471" t="s">
        <v>2233</v>
      </c>
      <c r="G125" s="471" t="s">
        <v>918</v>
      </c>
      <c r="H125" s="475" t="s">
        <v>727</v>
      </c>
      <c r="I125" s="474" t="s">
        <v>977</v>
      </c>
      <c r="J125" s="467">
        <v>0</v>
      </c>
      <c r="K125" s="467">
        <v>0</v>
      </c>
      <c r="L125" s="467">
        <v>4</v>
      </c>
      <c r="M125" s="467">
        <v>1</v>
      </c>
      <c r="N125" s="468">
        <v>7</v>
      </c>
      <c r="O125" s="467">
        <v>0</v>
      </c>
      <c r="P125" s="467">
        <v>0</v>
      </c>
      <c r="Q125" s="467">
        <v>0</v>
      </c>
      <c r="R125" s="467">
        <v>29</v>
      </c>
      <c r="S125" s="467">
        <v>0</v>
      </c>
      <c r="T125" s="467">
        <v>0</v>
      </c>
      <c r="U125" s="467">
        <v>0</v>
      </c>
      <c r="V125" s="467">
        <v>0</v>
      </c>
      <c r="W125" s="467">
        <v>0</v>
      </c>
      <c r="X125" s="467">
        <v>0</v>
      </c>
      <c r="Y125" s="467">
        <v>0</v>
      </c>
      <c r="Z125" s="467">
        <v>0</v>
      </c>
      <c r="AA125" s="467">
        <v>0</v>
      </c>
      <c r="AB125" s="467">
        <v>0</v>
      </c>
      <c r="AC125" s="467">
        <v>0</v>
      </c>
      <c r="AD125" s="469">
        <v>41</v>
      </c>
      <c r="AE125" s="470">
        <v>0</v>
      </c>
      <c r="AF125" s="470">
        <v>0</v>
      </c>
      <c r="AG125" s="470">
        <v>0</v>
      </c>
      <c r="AH125" s="470">
        <v>0</v>
      </c>
      <c r="AI125" s="470">
        <v>41</v>
      </c>
      <c r="AJ125" s="470">
        <v>0</v>
      </c>
      <c r="AK125" s="467">
        <v>7</v>
      </c>
      <c r="AL125" s="467">
        <v>34</v>
      </c>
      <c r="AM125" s="502">
        <v>3</v>
      </c>
      <c r="AN125" s="502">
        <v>4</v>
      </c>
      <c r="AO125" s="503">
        <v>2</v>
      </c>
    </row>
    <row r="126" spans="1:41" ht="16.5" customHeight="1">
      <c r="A126" s="461">
        <v>840</v>
      </c>
      <c r="B126" s="461">
        <v>255</v>
      </c>
      <c r="C126" s="461">
        <v>123</v>
      </c>
      <c r="D126" s="471" t="s">
        <v>978</v>
      </c>
      <c r="E126" s="472" t="s">
        <v>28</v>
      </c>
      <c r="F126" s="471" t="s">
        <v>2233</v>
      </c>
      <c r="G126" s="471" t="s">
        <v>918</v>
      </c>
      <c r="H126" s="473" t="s">
        <v>730</v>
      </c>
      <c r="I126" s="474" t="s">
        <v>979</v>
      </c>
      <c r="J126" s="467">
        <v>0</v>
      </c>
      <c r="K126" s="467">
        <v>0</v>
      </c>
      <c r="L126" s="467">
        <v>1</v>
      </c>
      <c r="M126" s="467">
        <v>1</v>
      </c>
      <c r="N126" s="468">
        <v>0</v>
      </c>
      <c r="O126" s="467">
        <v>2</v>
      </c>
      <c r="P126" s="467">
        <v>1</v>
      </c>
      <c r="Q126" s="467">
        <v>0</v>
      </c>
      <c r="R126" s="467">
        <v>10</v>
      </c>
      <c r="S126" s="467">
        <v>0</v>
      </c>
      <c r="T126" s="467">
        <v>0</v>
      </c>
      <c r="U126" s="467">
        <v>0</v>
      </c>
      <c r="V126" s="467">
        <v>0</v>
      </c>
      <c r="W126" s="467">
        <v>0</v>
      </c>
      <c r="X126" s="467">
        <v>0</v>
      </c>
      <c r="Y126" s="467">
        <v>0</v>
      </c>
      <c r="Z126" s="467">
        <v>0</v>
      </c>
      <c r="AA126" s="467">
        <v>0</v>
      </c>
      <c r="AB126" s="467">
        <v>0</v>
      </c>
      <c r="AC126" s="467">
        <v>0</v>
      </c>
      <c r="AD126" s="469">
        <v>15</v>
      </c>
      <c r="AE126" s="470">
        <v>0</v>
      </c>
      <c r="AF126" s="470">
        <v>0</v>
      </c>
      <c r="AG126" s="470">
        <v>0</v>
      </c>
      <c r="AH126" s="470">
        <v>0</v>
      </c>
      <c r="AI126" s="470">
        <v>15</v>
      </c>
      <c r="AJ126" s="470">
        <v>0</v>
      </c>
      <c r="AK126" s="467">
        <v>0</v>
      </c>
      <c r="AL126" s="467">
        <v>15</v>
      </c>
      <c r="AM126" s="502">
        <v>6</v>
      </c>
      <c r="AN126" s="502">
        <v>2</v>
      </c>
      <c r="AO126" s="503">
        <v>2</v>
      </c>
    </row>
    <row r="127" spans="1:41" ht="16.5" customHeight="1">
      <c r="A127" s="461">
        <v>97</v>
      </c>
      <c r="B127" s="461">
        <v>43</v>
      </c>
      <c r="C127" s="462">
        <v>124</v>
      </c>
      <c r="D127" s="471" t="s">
        <v>980</v>
      </c>
      <c r="E127" s="472" t="s">
        <v>28</v>
      </c>
      <c r="F127" s="471" t="s">
        <v>2233</v>
      </c>
      <c r="G127" s="471" t="s">
        <v>918</v>
      </c>
      <c r="H127" s="475" t="s">
        <v>727</v>
      </c>
      <c r="I127" s="474" t="s">
        <v>981</v>
      </c>
      <c r="J127" s="467">
        <v>1</v>
      </c>
      <c r="K127" s="467">
        <v>0</v>
      </c>
      <c r="L127" s="467">
        <v>3</v>
      </c>
      <c r="M127" s="467">
        <v>0</v>
      </c>
      <c r="N127" s="468">
        <v>7</v>
      </c>
      <c r="O127" s="467">
        <v>0</v>
      </c>
      <c r="P127" s="467">
        <v>0</v>
      </c>
      <c r="Q127" s="467">
        <v>0</v>
      </c>
      <c r="R127" s="467">
        <v>2</v>
      </c>
      <c r="S127" s="467">
        <v>0</v>
      </c>
      <c r="T127" s="467">
        <v>0</v>
      </c>
      <c r="U127" s="467">
        <v>0</v>
      </c>
      <c r="V127" s="467">
        <v>0</v>
      </c>
      <c r="W127" s="467">
        <v>0</v>
      </c>
      <c r="X127" s="467">
        <v>0</v>
      </c>
      <c r="Y127" s="467">
        <v>0</v>
      </c>
      <c r="Z127" s="467">
        <v>0</v>
      </c>
      <c r="AA127" s="467">
        <v>0</v>
      </c>
      <c r="AB127" s="467">
        <v>0</v>
      </c>
      <c r="AC127" s="467">
        <v>0</v>
      </c>
      <c r="AD127" s="469">
        <v>13</v>
      </c>
      <c r="AE127" s="470">
        <v>0</v>
      </c>
      <c r="AF127" s="470">
        <v>0</v>
      </c>
      <c r="AG127" s="470">
        <v>0</v>
      </c>
      <c r="AH127" s="470">
        <v>0</v>
      </c>
      <c r="AI127" s="470">
        <v>13</v>
      </c>
      <c r="AJ127" s="470">
        <v>0</v>
      </c>
      <c r="AK127" s="467">
        <v>7</v>
      </c>
      <c r="AL127" s="467">
        <v>6</v>
      </c>
      <c r="AM127" s="502">
        <v>2</v>
      </c>
      <c r="AN127" s="502">
        <v>2</v>
      </c>
      <c r="AO127" s="503">
        <v>2</v>
      </c>
    </row>
    <row r="128" spans="1:41" ht="16.5" customHeight="1">
      <c r="A128" s="461">
        <v>83</v>
      </c>
      <c r="B128" s="461">
        <v>41</v>
      </c>
      <c r="C128" s="461">
        <v>125</v>
      </c>
      <c r="D128" s="471" t="s">
        <v>982</v>
      </c>
      <c r="E128" s="472" t="s">
        <v>28</v>
      </c>
      <c r="F128" s="471" t="s">
        <v>2233</v>
      </c>
      <c r="G128" s="471" t="s">
        <v>918</v>
      </c>
      <c r="H128" s="475" t="s">
        <v>727</v>
      </c>
      <c r="I128" s="474" t="s">
        <v>983</v>
      </c>
      <c r="J128" s="467">
        <v>0</v>
      </c>
      <c r="K128" s="467">
        <v>0</v>
      </c>
      <c r="L128" s="467">
        <v>0</v>
      </c>
      <c r="M128" s="467">
        <v>0</v>
      </c>
      <c r="N128" s="468">
        <v>7</v>
      </c>
      <c r="O128" s="467">
        <v>0</v>
      </c>
      <c r="P128" s="467">
        <v>0</v>
      </c>
      <c r="Q128" s="467">
        <v>1</v>
      </c>
      <c r="R128" s="467">
        <v>10</v>
      </c>
      <c r="S128" s="467">
        <v>0</v>
      </c>
      <c r="T128" s="467">
        <v>0</v>
      </c>
      <c r="U128" s="467">
        <v>0</v>
      </c>
      <c r="V128" s="467">
        <v>0</v>
      </c>
      <c r="W128" s="467">
        <v>0</v>
      </c>
      <c r="X128" s="467">
        <v>0</v>
      </c>
      <c r="Y128" s="467">
        <v>0</v>
      </c>
      <c r="Z128" s="467">
        <v>0</v>
      </c>
      <c r="AA128" s="467">
        <v>0</v>
      </c>
      <c r="AB128" s="467">
        <v>0</v>
      </c>
      <c r="AC128" s="467">
        <v>0</v>
      </c>
      <c r="AD128" s="469">
        <v>18</v>
      </c>
      <c r="AE128" s="470">
        <v>0</v>
      </c>
      <c r="AF128" s="470">
        <v>0</v>
      </c>
      <c r="AG128" s="470">
        <v>0</v>
      </c>
      <c r="AH128" s="470">
        <v>0</v>
      </c>
      <c r="AI128" s="470">
        <v>18</v>
      </c>
      <c r="AJ128" s="470">
        <v>0</v>
      </c>
      <c r="AK128" s="467">
        <v>7</v>
      </c>
      <c r="AL128" s="467">
        <v>11</v>
      </c>
      <c r="AM128" s="502">
        <v>2</v>
      </c>
      <c r="AN128" s="502">
        <v>2</v>
      </c>
      <c r="AO128" s="503">
        <v>2</v>
      </c>
    </row>
    <row r="129" spans="1:41" ht="16.5" customHeight="1">
      <c r="A129" s="461">
        <v>110</v>
      </c>
      <c r="B129" s="461">
        <v>47</v>
      </c>
      <c r="C129" s="461">
        <v>126</v>
      </c>
      <c r="D129" s="471" t="s">
        <v>984</v>
      </c>
      <c r="E129" s="472" t="s">
        <v>28</v>
      </c>
      <c r="F129" s="471" t="s">
        <v>2233</v>
      </c>
      <c r="G129" s="471" t="s">
        <v>918</v>
      </c>
      <c r="H129" s="475" t="s">
        <v>727</v>
      </c>
      <c r="I129" s="474" t="s">
        <v>985</v>
      </c>
      <c r="J129" s="467">
        <v>0</v>
      </c>
      <c r="K129" s="467">
        <v>1</v>
      </c>
      <c r="L129" s="467">
        <v>0</v>
      </c>
      <c r="M129" s="467">
        <v>0</v>
      </c>
      <c r="N129" s="468">
        <v>10</v>
      </c>
      <c r="O129" s="467">
        <v>0</v>
      </c>
      <c r="P129" s="467">
        <v>0</v>
      </c>
      <c r="Q129" s="467">
        <v>0</v>
      </c>
      <c r="R129" s="467">
        <v>0</v>
      </c>
      <c r="S129" s="467">
        <v>0</v>
      </c>
      <c r="T129" s="467">
        <v>0</v>
      </c>
      <c r="U129" s="467">
        <v>0</v>
      </c>
      <c r="V129" s="467">
        <v>0</v>
      </c>
      <c r="W129" s="467">
        <v>0</v>
      </c>
      <c r="X129" s="467">
        <v>0</v>
      </c>
      <c r="Y129" s="467">
        <v>0</v>
      </c>
      <c r="Z129" s="467">
        <v>0</v>
      </c>
      <c r="AA129" s="467">
        <v>0</v>
      </c>
      <c r="AB129" s="467">
        <v>0</v>
      </c>
      <c r="AC129" s="467">
        <v>0</v>
      </c>
      <c r="AD129" s="469">
        <v>11</v>
      </c>
      <c r="AE129" s="470">
        <v>0</v>
      </c>
      <c r="AF129" s="470">
        <v>0</v>
      </c>
      <c r="AG129" s="470">
        <v>0</v>
      </c>
      <c r="AH129" s="470">
        <v>0</v>
      </c>
      <c r="AI129" s="470">
        <v>11</v>
      </c>
      <c r="AJ129" s="470">
        <v>0</v>
      </c>
      <c r="AK129" s="467">
        <v>10</v>
      </c>
      <c r="AL129" s="467">
        <v>1</v>
      </c>
      <c r="AM129" s="502">
        <v>2</v>
      </c>
      <c r="AN129" s="502">
        <v>2</v>
      </c>
      <c r="AO129" s="503">
        <v>2</v>
      </c>
    </row>
    <row r="130" spans="1:41" ht="16.5" customHeight="1">
      <c r="A130" s="461">
        <v>181</v>
      </c>
      <c r="B130" s="461">
        <v>63</v>
      </c>
      <c r="C130" s="462">
        <v>127</v>
      </c>
      <c r="D130" s="471" t="s">
        <v>986</v>
      </c>
      <c r="E130" s="472" t="s">
        <v>28</v>
      </c>
      <c r="F130" s="471" t="s">
        <v>2233</v>
      </c>
      <c r="G130" s="471" t="s">
        <v>918</v>
      </c>
      <c r="H130" s="475" t="s">
        <v>727</v>
      </c>
      <c r="I130" s="474" t="s">
        <v>987</v>
      </c>
      <c r="J130" s="467">
        <v>0</v>
      </c>
      <c r="K130" s="467">
        <v>0</v>
      </c>
      <c r="L130" s="467">
        <v>1</v>
      </c>
      <c r="M130" s="467">
        <v>0</v>
      </c>
      <c r="N130" s="468">
        <v>3</v>
      </c>
      <c r="O130" s="467">
        <v>0</v>
      </c>
      <c r="P130" s="467">
        <v>0</v>
      </c>
      <c r="Q130" s="467">
        <v>0</v>
      </c>
      <c r="R130" s="467">
        <v>6</v>
      </c>
      <c r="S130" s="467">
        <v>0</v>
      </c>
      <c r="T130" s="467">
        <v>0</v>
      </c>
      <c r="U130" s="467">
        <v>0</v>
      </c>
      <c r="V130" s="467">
        <v>0</v>
      </c>
      <c r="W130" s="467">
        <v>0</v>
      </c>
      <c r="X130" s="467">
        <v>0</v>
      </c>
      <c r="Y130" s="467">
        <v>0</v>
      </c>
      <c r="Z130" s="467">
        <v>0</v>
      </c>
      <c r="AA130" s="467">
        <v>0</v>
      </c>
      <c r="AB130" s="467">
        <v>0</v>
      </c>
      <c r="AC130" s="467">
        <v>0</v>
      </c>
      <c r="AD130" s="469">
        <v>10</v>
      </c>
      <c r="AE130" s="470">
        <v>0</v>
      </c>
      <c r="AF130" s="470">
        <v>0</v>
      </c>
      <c r="AG130" s="470">
        <v>0</v>
      </c>
      <c r="AH130" s="470">
        <v>0</v>
      </c>
      <c r="AI130" s="470">
        <v>10</v>
      </c>
      <c r="AJ130" s="470">
        <v>0</v>
      </c>
      <c r="AK130" s="467">
        <v>3</v>
      </c>
      <c r="AL130" s="467">
        <v>7</v>
      </c>
      <c r="AM130" s="502">
        <v>2</v>
      </c>
      <c r="AN130" s="502">
        <v>1</v>
      </c>
      <c r="AO130" s="503">
        <v>2</v>
      </c>
    </row>
    <row r="131" spans="1:41" ht="16.5" customHeight="1">
      <c r="A131" s="461">
        <v>2328</v>
      </c>
      <c r="B131" s="461">
        <v>556</v>
      </c>
      <c r="C131" s="461">
        <v>128</v>
      </c>
      <c r="D131" s="471" t="s">
        <v>988</v>
      </c>
      <c r="E131" s="472" t="s">
        <v>28</v>
      </c>
      <c r="F131" s="471" t="s">
        <v>2233</v>
      </c>
      <c r="G131" s="471" t="s">
        <v>918</v>
      </c>
      <c r="H131" s="475" t="s">
        <v>727</v>
      </c>
      <c r="I131" s="474" t="s">
        <v>989</v>
      </c>
      <c r="J131" s="467">
        <v>0</v>
      </c>
      <c r="K131" s="467">
        <v>1</v>
      </c>
      <c r="L131" s="467">
        <v>5</v>
      </c>
      <c r="M131" s="467">
        <v>1</v>
      </c>
      <c r="N131" s="468">
        <v>10</v>
      </c>
      <c r="O131" s="467">
        <v>1</v>
      </c>
      <c r="P131" s="467">
        <v>0</v>
      </c>
      <c r="Q131" s="467">
        <v>0</v>
      </c>
      <c r="R131" s="467">
        <v>0</v>
      </c>
      <c r="S131" s="467">
        <v>0</v>
      </c>
      <c r="T131" s="467">
        <v>0</v>
      </c>
      <c r="U131" s="467">
        <v>0</v>
      </c>
      <c r="V131" s="467">
        <v>0</v>
      </c>
      <c r="W131" s="467">
        <v>0</v>
      </c>
      <c r="X131" s="467">
        <v>0</v>
      </c>
      <c r="Y131" s="467">
        <v>0</v>
      </c>
      <c r="Z131" s="467">
        <v>0</v>
      </c>
      <c r="AA131" s="467">
        <v>0</v>
      </c>
      <c r="AB131" s="467">
        <v>0</v>
      </c>
      <c r="AC131" s="467">
        <v>0</v>
      </c>
      <c r="AD131" s="469">
        <v>18</v>
      </c>
      <c r="AE131" s="470">
        <v>0</v>
      </c>
      <c r="AF131" s="470">
        <v>0</v>
      </c>
      <c r="AG131" s="470">
        <v>0</v>
      </c>
      <c r="AH131" s="470">
        <v>0</v>
      </c>
      <c r="AI131" s="470">
        <v>18</v>
      </c>
      <c r="AJ131" s="470">
        <v>0</v>
      </c>
      <c r="AK131" s="467">
        <v>10</v>
      </c>
      <c r="AL131" s="467">
        <v>8</v>
      </c>
      <c r="AM131" s="502">
        <v>2</v>
      </c>
      <c r="AN131" s="502">
        <v>1</v>
      </c>
      <c r="AO131" s="503">
        <v>2</v>
      </c>
    </row>
    <row r="132" spans="1:41" ht="16.5" customHeight="1">
      <c r="A132" s="461">
        <v>12</v>
      </c>
      <c r="B132" s="461">
        <v>8</v>
      </c>
      <c r="C132" s="461">
        <v>129</v>
      </c>
      <c r="D132" s="471" t="s">
        <v>990</v>
      </c>
      <c r="E132" s="472" t="s">
        <v>28</v>
      </c>
      <c r="F132" s="471" t="s">
        <v>2233</v>
      </c>
      <c r="G132" s="471" t="s">
        <v>918</v>
      </c>
      <c r="H132" s="475" t="s">
        <v>727</v>
      </c>
      <c r="I132" s="474" t="s">
        <v>991</v>
      </c>
      <c r="J132" s="467">
        <v>0</v>
      </c>
      <c r="K132" s="467">
        <v>0</v>
      </c>
      <c r="L132" s="467">
        <v>0</v>
      </c>
      <c r="M132" s="467">
        <v>0</v>
      </c>
      <c r="N132" s="468">
        <v>10</v>
      </c>
      <c r="O132" s="467">
        <v>0</v>
      </c>
      <c r="P132" s="467">
        <v>0</v>
      </c>
      <c r="Q132" s="467">
        <v>0</v>
      </c>
      <c r="R132" s="467">
        <v>0</v>
      </c>
      <c r="S132" s="467">
        <v>0</v>
      </c>
      <c r="T132" s="467">
        <v>0</v>
      </c>
      <c r="U132" s="467">
        <v>0</v>
      </c>
      <c r="V132" s="467">
        <v>0</v>
      </c>
      <c r="W132" s="467">
        <v>0</v>
      </c>
      <c r="X132" s="467">
        <v>0</v>
      </c>
      <c r="Y132" s="467">
        <v>0</v>
      </c>
      <c r="Z132" s="467">
        <v>0</v>
      </c>
      <c r="AA132" s="467">
        <v>0</v>
      </c>
      <c r="AB132" s="467">
        <v>0</v>
      </c>
      <c r="AC132" s="467">
        <v>0</v>
      </c>
      <c r="AD132" s="469">
        <v>10</v>
      </c>
      <c r="AE132" s="470">
        <v>0</v>
      </c>
      <c r="AF132" s="470">
        <v>0</v>
      </c>
      <c r="AG132" s="470">
        <v>0</v>
      </c>
      <c r="AH132" s="470">
        <v>0</v>
      </c>
      <c r="AI132" s="470">
        <v>10</v>
      </c>
      <c r="AJ132" s="470">
        <v>0</v>
      </c>
      <c r="AK132" s="467">
        <v>10</v>
      </c>
      <c r="AL132" s="467">
        <v>0</v>
      </c>
      <c r="AM132" s="502">
        <v>2</v>
      </c>
      <c r="AN132" s="502">
        <v>1</v>
      </c>
      <c r="AO132" s="503">
        <v>2</v>
      </c>
    </row>
    <row r="133" spans="1:41" ht="16.5" customHeight="1">
      <c r="A133" s="461">
        <v>2651</v>
      </c>
      <c r="B133" s="461">
        <v>674</v>
      </c>
      <c r="C133" s="462">
        <v>130</v>
      </c>
      <c r="D133" s="471" t="s">
        <v>992</v>
      </c>
      <c r="E133" s="472" t="s">
        <v>28</v>
      </c>
      <c r="F133" s="471" t="s">
        <v>2233</v>
      </c>
      <c r="G133" s="471" t="s">
        <v>918</v>
      </c>
      <c r="H133" s="479" t="s">
        <v>784</v>
      </c>
      <c r="I133" s="474" t="s">
        <v>993</v>
      </c>
      <c r="J133" s="467">
        <v>0</v>
      </c>
      <c r="K133" s="467">
        <v>0</v>
      </c>
      <c r="L133" s="467">
        <v>0</v>
      </c>
      <c r="M133" s="467">
        <v>0</v>
      </c>
      <c r="N133" s="468">
        <v>47</v>
      </c>
      <c r="O133" s="467">
        <v>0</v>
      </c>
      <c r="P133" s="467">
        <v>0</v>
      </c>
      <c r="Q133" s="467">
        <v>0</v>
      </c>
      <c r="R133" s="467">
        <v>1</v>
      </c>
      <c r="S133" s="467">
        <v>0</v>
      </c>
      <c r="T133" s="467">
        <v>0</v>
      </c>
      <c r="U133" s="467">
        <v>0</v>
      </c>
      <c r="V133" s="467">
        <v>0</v>
      </c>
      <c r="W133" s="467">
        <v>0</v>
      </c>
      <c r="X133" s="467">
        <v>0</v>
      </c>
      <c r="Y133" s="467">
        <v>0</v>
      </c>
      <c r="Z133" s="467">
        <v>0</v>
      </c>
      <c r="AA133" s="467">
        <v>0</v>
      </c>
      <c r="AB133" s="467">
        <v>0</v>
      </c>
      <c r="AC133" s="467">
        <v>0</v>
      </c>
      <c r="AD133" s="469">
        <v>48</v>
      </c>
      <c r="AE133" s="470">
        <v>0</v>
      </c>
      <c r="AF133" s="470">
        <v>0</v>
      </c>
      <c r="AG133" s="470">
        <v>0</v>
      </c>
      <c r="AH133" s="470">
        <v>0</v>
      </c>
      <c r="AI133" s="470">
        <v>48</v>
      </c>
      <c r="AJ133" s="470">
        <v>0</v>
      </c>
      <c r="AK133" s="467">
        <v>47</v>
      </c>
      <c r="AL133" s="467">
        <v>1</v>
      </c>
      <c r="AM133" s="502">
        <v>5</v>
      </c>
      <c r="AN133" s="502">
        <v>4</v>
      </c>
      <c r="AO133" s="503">
        <v>2</v>
      </c>
    </row>
    <row r="134" spans="1:41" ht="16.5" customHeight="1">
      <c r="A134" s="461">
        <v>2649</v>
      </c>
      <c r="B134" s="461">
        <v>673</v>
      </c>
      <c r="C134" s="461">
        <v>131</v>
      </c>
      <c r="D134" s="471" t="s">
        <v>994</v>
      </c>
      <c r="E134" s="472" t="s">
        <v>28</v>
      </c>
      <c r="F134" s="471" t="s">
        <v>2233</v>
      </c>
      <c r="G134" s="471" t="s">
        <v>918</v>
      </c>
      <c r="H134" s="475" t="s">
        <v>727</v>
      </c>
      <c r="I134" s="474" t="s">
        <v>995</v>
      </c>
      <c r="J134" s="467">
        <v>1</v>
      </c>
      <c r="K134" s="467">
        <v>0</v>
      </c>
      <c r="L134" s="467">
        <v>3</v>
      </c>
      <c r="M134" s="467">
        <v>0</v>
      </c>
      <c r="N134" s="468">
        <v>2</v>
      </c>
      <c r="O134" s="467">
        <v>1</v>
      </c>
      <c r="P134" s="467">
        <v>3</v>
      </c>
      <c r="Q134" s="467">
        <v>1</v>
      </c>
      <c r="R134" s="467">
        <v>0</v>
      </c>
      <c r="S134" s="467">
        <v>0</v>
      </c>
      <c r="T134" s="467">
        <v>0</v>
      </c>
      <c r="U134" s="467">
        <v>0</v>
      </c>
      <c r="V134" s="467">
        <v>0</v>
      </c>
      <c r="W134" s="467">
        <v>0</v>
      </c>
      <c r="X134" s="467">
        <v>0</v>
      </c>
      <c r="Y134" s="467">
        <v>0</v>
      </c>
      <c r="Z134" s="467">
        <v>0</v>
      </c>
      <c r="AA134" s="467">
        <v>0</v>
      </c>
      <c r="AB134" s="467">
        <v>0</v>
      </c>
      <c r="AC134" s="467">
        <v>0</v>
      </c>
      <c r="AD134" s="469">
        <v>11</v>
      </c>
      <c r="AE134" s="470">
        <v>0</v>
      </c>
      <c r="AF134" s="470">
        <v>0</v>
      </c>
      <c r="AG134" s="470">
        <v>0</v>
      </c>
      <c r="AH134" s="470">
        <v>0</v>
      </c>
      <c r="AI134" s="470">
        <v>11</v>
      </c>
      <c r="AJ134" s="470">
        <v>0</v>
      </c>
      <c r="AK134" s="467">
        <v>2</v>
      </c>
      <c r="AL134" s="467">
        <v>9</v>
      </c>
      <c r="AM134" s="502">
        <v>2</v>
      </c>
      <c r="AN134" s="502">
        <v>2</v>
      </c>
      <c r="AO134" s="503">
        <v>2</v>
      </c>
    </row>
    <row r="135" spans="1:41" ht="16.5" customHeight="1">
      <c r="A135" s="461">
        <v>2245</v>
      </c>
      <c r="B135" s="461">
        <v>546</v>
      </c>
      <c r="C135" s="461">
        <v>132</v>
      </c>
      <c r="D135" s="471" t="s">
        <v>996</v>
      </c>
      <c r="E135" s="472" t="s">
        <v>28</v>
      </c>
      <c r="F135" s="471" t="s">
        <v>2233</v>
      </c>
      <c r="G135" s="471" t="s">
        <v>918</v>
      </c>
      <c r="H135" s="475" t="s">
        <v>727</v>
      </c>
      <c r="I135" s="474" t="s">
        <v>997</v>
      </c>
      <c r="J135" s="467">
        <v>1</v>
      </c>
      <c r="K135" s="467">
        <v>0</v>
      </c>
      <c r="L135" s="467">
        <v>5</v>
      </c>
      <c r="M135" s="467">
        <v>0</v>
      </c>
      <c r="N135" s="468">
        <v>1</v>
      </c>
      <c r="O135" s="467">
        <v>1</v>
      </c>
      <c r="P135" s="467">
        <v>0</v>
      </c>
      <c r="Q135" s="467">
        <v>0</v>
      </c>
      <c r="R135" s="467">
        <v>0</v>
      </c>
      <c r="S135" s="467">
        <v>0</v>
      </c>
      <c r="T135" s="467">
        <v>0</v>
      </c>
      <c r="U135" s="467">
        <v>0</v>
      </c>
      <c r="V135" s="467">
        <v>0</v>
      </c>
      <c r="W135" s="467">
        <v>0</v>
      </c>
      <c r="X135" s="467">
        <v>0</v>
      </c>
      <c r="Y135" s="467">
        <v>0</v>
      </c>
      <c r="Z135" s="467">
        <v>0</v>
      </c>
      <c r="AA135" s="467">
        <v>0</v>
      </c>
      <c r="AB135" s="467">
        <v>0</v>
      </c>
      <c r="AC135" s="467">
        <v>0</v>
      </c>
      <c r="AD135" s="469">
        <v>8</v>
      </c>
      <c r="AE135" s="470">
        <v>0</v>
      </c>
      <c r="AF135" s="470">
        <v>0</v>
      </c>
      <c r="AG135" s="470">
        <v>0</v>
      </c>
      <c r="AH135" s="470">
        <v>0</v>
      </c>
      <c r="AI135" s="470">
        <v>8</v>
      </c>
      <c r="AJ135" s="470">
        <v>0</v>
      </c>
      <c r="AK135" s="467">
        <v>1</v>
      </c>
      <c r="AL135" s="467">
        <v>7</v>
      </c>
      <c r="AM135" s="502">
        <v>2</v>
      </c>
      <c r="AN135" s="502">
        <v>2</v>
      </c>
      <c r="AO135" s="503">
        <v>2</v>
      </c>
    </row>
    <row r="136" spans="1:41" ht="16.5" customHeight="1">
      <c r="A136" s="461">
        <v>2246</v>
      </c>
      <c r="B136" s="461">
        <v>547</v>
      </c>
      <c r="C136" s="462">
        <v>133</v>
      </c>
      <c r="D136" s="471" t="s">
        <v>998</v>
      </c>
      <c r="E136" s="472" t="s">
        <v>28</v>
      </c>
      <c r="F136" s="471" t="s">
        <v>2233</v>
      </c>
      <c r="G136" s="471" t="s">
        <v>918</v>
      </c>
      <c r="H136" s="477" t="s">
        <v>724</v>
      </c>
      <c r="I136" s="474" t="s">
        <v>999</v>
      </c>
      <c r="J136" s="467">
        <v>0</v>
      </c>
      <c r="K136" s="467">
        <v>0</v>
      </c>
      <c r="L136" s="467">
        <v>19</v>
      </c>
      <c r="M136" s="467">
        <v>0</v>
      </c>
      <c r="N136" s="468">
        <v>0</v>
      </c>
      <c r="O136" s="467">
        <v>0</v>
      </c>
      <c r="P136" s="467">
        <v>0</v>
      </c>
      <c r="Q136" s="467">
        <v>0</v>
      </c>
      <c r="R136" s="467">
        <v>1</v>
      </c>
      <c r="S136" s="467">
        <v>0</v>
      </c>
      <c r="T136" s="467">
        <v>0</v>
      </c>
      <c r="U136" s="467">
        <v>0</v>
      </c>
      <c r="V136" s="467">
        <v>0</v>
      </c>
      <c r="W136" s="467">
        <v>0</v>
      </c>
      <c r="X136" s="467">
        <v>0</v>
      </c>
      <c r="Y136" s="467">
        <v>0</v>
      </c>
      <c r="Z136" s="467">
        <v>0</v>
      </c>
      <c r="AA136" s="467">
        <v>0</v>
      </c>
      <c r="AB136" s="467">
        <v>0</v>
      </c>
      <c r="AC136" s="467">
        <v>0</v>
      </c>
      <c r="AD136" s="469">
        <v>20</v>
      </c>
      <c r="AE136" s="470">
        <v>0</v>
      </c>
      <c r="AF136" s="470">
        <v>0</v>
      </c>
      <c r="AG136" s="470">
        <v>0</v>
      </c>
      <c r="AH136" s="470">
        <v>0</v>
      </c>
      <c r="AI136" s="470">
        <v>20</v>
      </c>
      <c r="AJ136" s="470">
        <v>0</v>
      </c>
      <c r="AK136" s="467">
        <v>0</v>
      </c>
      <c r="AL136" s="467">
        <v>20</v>
      </c>
      <c r="AM136" s="502">
        <v>7</v>
      </c>
      <c r="AN136" s="502">
        <v>1</v>
      </c>
      <c r="AO136" s="503">
        <v>2</v>
      </c>
    </row>
    <row r="137" spans="1:41" ht="16.5" customHeight="1">
      <c r="A137" s="461">
        <v>2853</v>
      </c>
      <c r="B137" s="461">
        <v>718</v>
      </c>
      <c r="C137" s="461">
        <v>134</v>
      </c>
      <c r="D137" s="471" t="s">
        <v>1000</v>
      </c>
      <c r="E137" s="472" t="s">
        <v>28</v>
      </c>
      <c r="F137" s="471" t="s">
        <v>2233</v>
      </c>
      <c r="G137" s="471" t="s">
        <v>918</v>
      </c>
      <c r="H137" s="473" t="s">
        <v>730</v>
      </c>
      <c r="I137" s="474" t="s">
        <v>1001</v>
      </c>
      <c r="J137" s="467">
        <v>0</v>
      </c>
      <c r="K137" s="467">
        <v>0</v>
      </c>
      <c r="L137" s="467">
        <v>1</v>
      </c>
      <c r="M137" s="467">
        <v>0</v>
      </c>
      <c r="N137" s="468">
        <v>4</v>
      </c>
      <c r="O137" s="467">
        <v>1</v>
      </c>
      <c r="P137" s="467">
        <v>0</v>
      </c>
      <c r="Q137" s="467">
        <v>0</v>
      </c>
      <c r="R137" s="467">
        <v>8</v>
      </c>
      <c r="S137" s="467">
        <v>0</v>
      </c>
      <c r="T137" s="467">
        <v>0</v>
      </c>
      <c r="U137" s="467">
        <v>0</v>
      </c>
      <c r="V137" s="467">
        <v>0</v>
      </c>
      <c r="W137" s="467">
        <v>0</v>
      </c>
      <c r="X137" s="467">
        <v>0</v>
      </c>
      <c r="Y137" s="467">
        <v>0</v>
      </c>
      <c r="Z137" s="467">
        <v>0</v>
      </c>
      <c r="AA137" s="467">
        <v>0</v>
      </c>
      <c r="AB137" s="467">
        <v>0</v>
      </c>
      <c r="AC137" s="467">
        <v>0</v>
      </c>
      <c r="AD137" s="469">
        <v>14</v>
      </c>
      <c r="AE137" s="470">
        <v>0</v>
      </c>
      <c r="AF137" s="470">
        <v>0</v>
      </c>
      <c r="AG137" s="470">
        <v>0</v>
      </c>
      <c r="AH137" s="470">
        <v>0</v>
      </c>
      <c r="AI137" s="470">
        <v>14</v>
      </c>
      <c r="AJ137" s="470">
        <v>0</v>
      </c>
      <c r="AK137" s="467">
        <v>4</v>
      </c>
      <c r="AL137" s="467">
        <v>10</v>
      </c>
      <c r="AM137" s="502">
        <v>2</v>
      </c>
      <c r="AN137" s="502">
        <v>1</v>
      </c>
      <c r="AO137" s="503">
        <v>2</v>
      </c>
    </row>
    <row r="138" spans="1:41" ht="16.5" customHeight="1">
      <c r="A138" s="461">
        <v>2895</v>
      </c>
      <c r="B138" s="461">
        <v>728</v>
      </c>
      <c r="C138" s="461">
        <v>135</v>
      </c>
      <c r="D138" s="471" t="s">
        <v>1002</v>
      </c>
      <c r="E138" s="472" t="s">
        <v>28</v>
      </c>
      <c r="F138" s="471" t="s">
        <v>2233</v>
      </c>
      <c r="G138" s="471" t="s">
        <v>918</v>
      </c>
      <c r="H138" s="475" t="s">
        <v>727</v>
      </c>
      <c r="I138" s="474" t="s">
        <v>1003</v>
      </c>
      <c r="J138" s="467">
        <v>0</v>
      </c>
      <c r="K138" s="467">
        <v>1</v>
      </c>
      <c r="L138" s="467">
        <v>2</v>
      </c>
      <c r="M138" s="467">
        <v>0</v>
      </c>
      <c r="N138" s="468">
        <v>3</v>
      </c>
      <c r="O138" s="467">
        <v>0</v>
      </c>
      <c r="P138" s="467">
        <v>0</v>
      </c>
      <c r="Q138" s="467">
        <v>1</v>
      </c>
      <c r="R138" s="467">
        <v>8</v>
      </c>
      <c r="S138" s="467">
        <v>0</v>
      </c>
      <c r="T138" s="467">
        <v>0</v>
      </c>
      <c r="U138" s="467">
        <v>0</v>
      </c>
      <c r="V138" s="467">
        <v>0</v>
      </c>
      <c r="W138" s="467">
        <v>0</v>
      </c>
      <c r="X138" s="467">
        <v>0</v>
      </c>
      <c r="Y138" s="467">
        <v>0</v>
      </c>
      <c r="Z138" s="467">
        <v>0</v>
      </c>
      <c r="AA138" s="467">
        <v>0</v>
      </c>
      <c r="AB138" s="467">
        <v>0</v>
      </c>
      <c r="AC138" s="467">
        <v>0</v>
      </c>
      <c r="AD138" s="469">
        <v>15</v>
      </c>
      <c r="AE138" s="470">
        <v>0</v>
      </c>
      <c r="AF138" s="470">
        <v>0</v>
      </c>
      <c r="AG138" s="470">
        <v>0</v>
      </c>
      <c r="AH138" s="470">
        <v>0</v>
      </c>
      <c r="AI138" s="470">
        <v>15</v>
      </c>
      <c r="AJ138" s="470">
        <v>0</v>
      </c>
      <c r="AK138" s="467">
        <v>3</v>
      </c>
      <c r="AL138" s="467">
        <v>12</v>
      </c>
      <c r="AM138" s="502">
        <v>2</v>
      </c>
      <c r="AN138" s="502">
        <v>1</v>
      </c>
      <c r="AO138" s="503">
        <v>2</v>
      </c>
    </row>
    <row r="139" spans="1:41" ht="16.5" customHeight="1">
      <c r="A139" s="461">
        <v>2896</v>
      </c>
      <c r="B139" s="461">
        <v>729</v>
      </c>
      <c r="C139" s="462">
        <v>136</v>
      </c>
      <c r="D139" s="471" t="s">
        <v>1004</v>
      </c>
      <c r="E139" s="472" t="s">
        <v>28</v>
      </c>
      <c r="F139" s="471" t="s">
        <v>2233</v>
      </c>
      <c r="G139" s="471" t="s">
        <v>918</v>
      </c>
      <c r="H139" s="477" t="s">
        <v>724</v>
      </c>
      <c r="I139" s="474" t="s">
        <v>1005</v>
      </c>
      <c r="J139" s="467">
        <v>0</v>
      </c>
      <c r="K139" s="467">
        <v>1</v>
      </c>
      <c r="L139" s="467">
        <v>0</v>
      </c>
      <c r="M139" s="467">
        <v>0</v>
      </c>
      <c r="N139" s="468">
        <v>37</v>
      </c>
      <c r="O139" s="467">
        <v>0</v>
      </c>
      <c r="P139" s="467">
        <v>0</v>
      </c>
      <c r="Q139" s="467">
        <v>0</v>
      </c>
      <c r="R139" s="467">
        <v>0</v>
      </c>
      <c r="S139" s="467">
        <v>0</v>
      </c>
      <c r="T139" s="467">
        <v>0</v>
      </c>
      <c r="U139" s="467">
        <v>0</v>
      </c>
      <c r="V139" s="467">
        <v>0</v>
      </c>
      <c r="W139" s="467">
        <v>0</v>
      </c>
      <c r="X139" s="467">
        <v>0</v>
      </c>
      <c r="Y139" s="467">
        <v>0</v>
      </c>
      <c r="Z139" s="467">
        <v>0</v>
      </c>
      <c r="AA139" s="467">
        <v>0</v>
      </c>
      <c r="AB139" s="467">
        <v>0</v>
      </c>
      <c r="AC139" s="467">
        <v>0</v>
      </c>
      <c r="AD139" s="469">
        <v>38</v>
      </c>
      <c r="AE139" s="470">
        <v>0</v>
      </c>
      <c r="AF139" s="470">
        <v>0</v>
      </c>
      <c r="AG139" s="470">
        <v>0</v>
      </c>
      <c r="AH139" s="470">
        <v>0</v>
      </c>
      <c r="AI139" s="470">
        <v>38</v>
      </c>
      <c r="AJ139" s="470">
        <v>0</v>
      </c>
      <c r="AK139" s="467">
        <v>37</v>
      </c>
      <c r="AL139" s="467">
        <v>1</v>
      </c>
      <c r="AM139" s="502">
        <v>6</v>
      </c>
      <c r="AN139" s="502">
        <v>1</v>
      </c>
      <c r="AO139" s="503">
        <v>2</v>
      </c>
    </row>
    <row r="140" spans="1:41" ht="16.5" customHeight="1">
      <c r="A140" s="461">
        <v>2894</v>
      </c>
      <c r="B140" s="461">
        <v>727</v>
      </c>
      <c r="C140" s="461">
        <v>137</v>
      </c>
      <c r="D140" s="471" t="s">
        <v>1006</v>
      </c>
      <c r="E140" s="472" t="s">
        <v>28</v>
      </c>
      <c r="F140" s="471" t="s">
        <v>2233</v>
      </c>
      <c r="G140" s="471" t="s">
        <v>918</v>
      </c>
      <c r="H140" s="477" t="s">
        <v>724</v>
      </c>
      <c r="I140" s="474" t="s">
        <v>1007</v>
      </c>
      <c r="J140" s="467">
        <v>0</v>
      </c>
      <c r="K140" s="467">
        <v>0</v>
      </c>
      <c r="L140" s="467">
        <v>0</v>
      </c>
      <c r="M140" s="467">
        <v>0</v>
      </c>
      <c r="N140" s="468">
        <v>19</v>
      </c>
      <c r="O140" s="467">
        <v>0</v>
      </c>
      <c r="P140" s="467">
        <v>0</v>
      </c>
      <c r="Q140" s="467">
        <v>0</v>
      </c>
      <c r="R140" s="467">
        <v>1</v>
      </c>
      <c r="S140" s="467">
        <v>0</v>
      </c>
      <c r="T140" s="467">
        <v>0</v>
      </c>
      <c r="U140" s="467">
        <v>0</v>
      </c>
      <c r="V140" s="467">
        <v>0</v>
      </c>
      <c r="W140" s="467">
        <v>0</v>
      </c>
      <c r="X140" s="467">
        <v>0</v>
      </c>
      <c r="Y140" s="467">
        <v>0</v>
      </c>
      <c r="Z140" s="467">
        <v>0</v>
      </c>
      <c r="AA140" s="467">
        <v>0</v>
      </c>
      <c r="AB140" s="467">
        <v>0</v>
      </c>
      <c r="AC140" s="467">
        <v>0</v>
      </c>
      <c r="AD140" s="469">
        <v>20</v>
      </c>
      <c r="AE140" s="470">
        <v>0</v>
      </c>
      <c r="AF140" s="470">
        <v>0</v>
      </c>
      <c r="AG140" s="470">
        <v>0</v>
      </c>
      <c r="AH140" s="470">
        <v>0</v>
      </c>
      <c r="AI140" s="470">
        <v>20</v>
      </c>
      <c r="AJ140" s="470">
        <v>0</v>
      </c>
      <c r="AK140" s="467">
        <v>19</v>
      </c>
      <c r="AL140" s="467">
        <v>1</v>
      </c>
      <c r="AM140" s="502">
        <v>6</v>
      </c>
      <c r="AN140" s="502">
        <v>2</v>
      </c>
      <c r="AO140" s="503">
        <v>2</v>
      </c>
    </row>
    <row r="141" spans="1:41" ht="16.5" customHeight="1">
      <c r="A141" s="461">
        <v>2898</v>
      </c>
      <c r="B141" s="461">
        <v>731</v>
      </c>
      <c r="C141" s="461">
        <v>138</v>
      </c>
      <c r="D141" s="471" t="s">
        <v>1008</v>
      </c>
      <c r="E141" s="472" t="s">
        <v>28</v>
      </c>
      <c r="F141" s="471" t="s">
        <v>2233</v>
      </c>
      <c r="G141" s="471" t="s">
        <v>918</v>
      </c>
      <c r="H141" s="473" t="s">
        <v>730</v>
      </c>
      <c r="I141" s="474" t="s">
        <v>1009</v>
      </c>
      <c r="J141" s="467">
        <v>0</v>
      </c>
      <c r="K141" s="467">
        <v>0</v>
      </c>
      <c r="L141" s="467">
        <v>0</v>
      </c>
      <c r="M141" s="467">
        <v>0</v>
      </c>
      <c r="N141" s="468">
        <v>20</v>
      </c>
      <c r="O141" s="467">
        <v>0</v>
      </c>
      <c r="P141" s="467">
        <v>0</v>
      </c>
      <c r="Q141" s="467">
        <v>0</v>
      </c>
      <c r="R141" s="467">
        <v>0</v>
      </c>
      <c r="S141" s="467">
        <v>0</v>
      </c>
      <c r="T141" s="467">
        <v>0</v>
      </c>
      <c r="U141" s="467">
        <v>0</v>
      </c>
      <c r="V141" s="467">
        <v>0</v>
      </c>
      <c r="W141" s="467">
        <v>0</v>
      </c>
      <c r="X141" s="467">
        <v>0</v>
      </c>
      <c r="Y141" s="467">
        <v>0</v>
      </c>
      <c r="Z141" s="467">
        <v>0</v>
      </c>
      <c r="AA141" s="467">
        <v>0</v>
      </c>
      <c r="AB141" s="467">
        <v>0</v>
      </c>
      <c r="AC141" s="467">
        <v>0</v>
      </c>
      <c r="AD141" s="469">
        <v>20</v>
      </c>
      <c r="AE141" s="470">
        <v>0</v>
      </c>
      <c r="AF141" s="470">
        <v>0</v>
      </c>
      <c r="AG141" s="470">
        <v>0</v>
      </c>
      <c r="AH141" s="470">
        <v>0</v>
      </c>
      <c r="AI141" s="470">
        <v>20</v>
      </c>
      <c r="AJ141" s="470">
        <v>0</v>
      </c>
      <c r="AK141" s="467">
        <v>20</v>
      </c>
      <c r="AL141" s="467">
        <v>0</v>
      </c>
      <c r="AM141" s="502">
        <v>5</v>
      </c>
      <c r="AN141" s="502">
        <v>2</v>
      </c>
      <c r="AO141" s="503">
        <v>2</v>
      </c>
    </row>
    <row r="142" spans="1:41" ht="16.5" customHeight="1">
      <c r="A142" s="461">
        <v>2897</v>
      </c>
      <c r="B142" s="461">
        <v>730</v>
      </c>
      <c r="C142" s="462">
        <v>139</v>
      </c>
      <c r="D142" s="471" t="s">
        <v>1010</v>
      </c>
      <c r="E142" s="472" t="s">
        <v>28</v>
      </c>
      <c r="F142" s="471" t="s">
        <v>2233</v>
      </c>
      <c r="G142" s="471" t="s">
        <v>918</v>
      </c>
      <c r="H142" s="475" t="s">
        <v>727</v>
      </c>
      <c r="I142" s="474" t="s">
        <v>1011</v>
      </c>
      <c r="J142" s="467">
        <v>0</v>
      </c>
      <c r="K142" s="467">
        <v>0</v>
      </c>
      <c r="L142" s="467">
        <v>0</v>
      </c>
      <c r="M142" s="467">
        <v>0</v>
      </c>
      <c r="N142" s="468">
        <v>34</v>
      </c>
      <c r="O142" s="467">
        <v>0</v>
      </c>
      <c r="P142" s="467">
        <v>0</v>
      </c>
      <c r="Q142" s="467">
        <v>0</v>
      </c>
      <c r="R142" s="467">
        <v>0</v>
      </c>
      <c r="S142" s="467">
        <v>0</v>
      </c>
      <c r="T142" s="467">
        <v>0</v>
      </c>
      <c r="U142" s="467">
        <v>0</v>
      </c>
      <c r="V142" s="467">
        <v>0</v>
      </c>
      <c r="W142" s="467">
        <v>0</v>
      </c>
      <c r="X142" s="467">
        <v>0</v>
      </c>
      <c r="Y142" s="467">
        <v>0</v>
      </c>
      <c r="Z142" s="467">
        <v>0</v>
      </c>
      <c r="AA142" s="467">
        <v>0</v>
      </c>
      <c r="AB142" s="467">
        <v>0</v>
      </c>
      <c r="AC142" s="467">
        <v>0</v>
      </c>
      <c r="AD142" s="469">
        <v>34</v>
      </c>
      <c r="AE142" s="470">
        <v>0</v>
      </c>
      <c r="AF142" s="470">
        <v>0</v>
      </c>
      <c r="AG142" s="470">
        <v>0</v>
      </c>
      <c r="AH142" s="470">
        <v>0</v>
      </c>
      <c r="AI142" s="470">
        <v>34</v>
      </c>
      <c r="AJ142" s="470">
        <v>0</v>
      </c>
      <c r="AK142" s="467">
        <v>34</v>
      </c>
      <c r="AL142" s="467">
        <v>0</v>
      </c>
      <c r="AM142" s="502">
        <v>5</v>
      </c>
      <c r="AN142" s="502">
        <v>2</v>
      </c>
      <c r="AO142" s="503">
        <v>2</v>
      </c>
    </row>
    <row r="143" spans="1:41" ht="16.5" customHeight="1">
      <c r="A143" s="461">
        <v>2893</v>
      </c>
      <c r="B143" s="461">
        <v>726</v>
      </c>
      <c r="C143" s="461">
        <v>140</v>
      </c>
      <c r="D143" s="471" t="s">
        <v>1012</v>
      </c>
      <c r="E143" s="472" t="s">
        <v>28</v>
      </c>
      <c r="F143" s="471" t="s">
        <v>2233</v>
      </c>
      <c r="G143" s="471" t="s">
        <v>918</v>
      </c>
      <c r="H143" s="473" t="s">
        <v>730</v>
      </c>
      <c r="I143" s="474" t="s">
        <v>1013</v>
      </c>
      <c r="J143" s="467">
        <v>0</v>
      </c>
      <c r="K143" s="467">
        <v>1</v>
      </c>
      <c r="L143" s="467">
        <v>0</v>
      </c>
      <c r="M143" s="467">
        <v>1</v>
      </c>
      <c r="N143" s="468">
        <v>8</v>
      </c>
      <c r="O143" s="467">
        <v>1</v>
      </c>
      <c r="P143" s="467">
        <v>0</v>
      </c>
      <c r="Q143" s="467">
        <v>1</v>
      </c>
      <c r="R143" s="467">
        <v>5</v>
      </c>
      <c r="S143" s="467">
        <v>0</v>
      </c>
      <c r="T143" s="467">
        <v>0</v>
      </c>
      <c r="U143" s="467">
        <v>0</v>
      </c>
      <c r="V143" s="467">
        <v>0</v>
      </c>
      <c r="W143" s="467">
        <v>0</v>
      </c>
      <c r="X143" s="467">
        <v>0</v>
      </c>
      <c r="Y143" s="467">
        <v>0</v>
      </c>
      <c r="Z143" s="467">
        <v>0</v>
      </c>
      <c r="AA143" s="467">
        <v>0</v>
      </c>
      <c r="AB143" s="467">
        <v>0</v>
      </c>
      <c r="AC143" s="467">
        <v>0</v>
      </c>
      <c r="AD143" s="469">
        <v>17</v>
      </c>
      <c r="AE143" s="470">
        <v>0</v>
      </c>
      <c r="AF143" s="470">
        <v>0</v>
      </c>
      <c r="AG143" s="470">
        <v>0</v>
      </c>
      <c r="AH143" s="470">
        <v>0</v>
      </c>
      <c r="AI143" s="470">
        <v>17</v>
      </c>
      <c r="AJ143" s="470">
        <v>0</v>
      </c>
      <c r="AK143" s="467">
        <v>8</v>
      </c>
      <c r="AL143" s="467">
        <v>9</v>
      </c>
      <c r="AM143" s="502">
        <v>2</v>
      </c>
      <c r="AN143" s="502">
        <v>2</v>
      </c>
      <c r="AO143" s="503">
        <v>2</v>
      </c>
    </row>
    <row r="144" spans="1:41" ht="16.5" customHeight="1">
      <c r="A144" s="461">
        <v>2900</v>
      </c>
      <c r="B144" s="461">
        <v>733</v>
      </c>
      <c r="C144" s="461">
        <v>141</v>
      </c>
      <c r="D144" s="471" t="s">
        <v>1014</v>
      </c>
      <c r="E144" s="472" t="s">
        <v>28</v>
      </c>
      <c r="F144" s="471" t="s">
        <v>2233</v>
      </c>
      <c r="G144" s="471" t="s">
        <v>918</v>
      </c>
      <c r="H144" s="475" t="s">
        <v>727</v>
      </c>
      <c r="I144" s="474" t="s">
        <v>1015</v>
      </c>
      <c r="J144" s="467">
        <v>1</v>
      </c>
      <c r="K144" s="467">
        <v>0</v>
      </c>
      <c r="L144" s="467">
        <v>5</v>
      </c>
      <c r="M144" s="467">
        <v>0</v>
      </c>
      <c r="N144" s="468">
        <v>8</v>
      </c>
      <c r="O144" s="467">
        <v>2</v>
      </c>
      <c r="P144" s="467">
        <v>0</v>
      </c>
      <c r="Q144" s="467">
        <v>0</v>
      </c>
      <c r="R144" s="467">
        <v>0</v>
      </c>
      <c r="S144" s="467">
        <v>0</v>
      </c>
      <c r="T144" s="467">
        <v>0</v>
      </c>
      <c r="U144" s="467">
        <v>0</v>
      </c>
      <c r="V144" s="467">
        <v>0</v>
      </c>
      <c r="W144" s="467">
        <v>0</v>
      </c>
      <c r="X144" s="467">
        <v>0</v>
      </c>
      <c r="Y144" s="467">
        <v>0</v>
      </c>
      <c r="Z144" s="467">
        <v>0</v>
      </c>
      <c r="AA144" s="467">
        <v>0</v>
      </c>
      <c r="AB144" s="467">
        <v>0</v>
      </c>
      <c r="AC144" s="467">
        <v>0</v>
      </c>
      <c r="AD144" s="469">
        <v>16</v>
      </c>
      <c r="AE144" s="470">
        <v>0</v>
      </c>
      <c r="AF144" s="470">
        <v>0</v>
      </c>
      <c r="AG144" s="470">
        <v>0</v>
      </c>
      <c r="AH144" s="470">
        <v>0</v>
      </c>
      <c r="AI144" s="470">
        <v>16</v>
      </c>
      <c r="AJ144" s="470">
        <v>0</v>
      </c>
      <c r="AK144" s="467">
        <v>8</v>
      </c>
      <c r="AL144" s="467">
        <v>8</v>
      </c>
      <c r="AM144" s="502">
        <v>2</v>
      </c>
      <c r="AN144" s="502">
        <v>2</v>
      </c>
      <c r="AO144" s="503">
        <v>2</v>
      </c>
    </row>
    <row r="145" spans="1:41" ht="16.5" customHeight="1">
      <c r="A145" s="461">
        <v>2899</v>
      </c>
      <c r="B145" s="461">
        <v>732</v>
      </c>
      <c r="C145" s="462">
        <v>142</v>
      </c>
      <c r="D145" s="471" t="s">
        <v>1016</v>
      </c>
      <c r="E145" s="472" t="s">
        <v>28</v>
      </c>
      <c r="F145" s="471" t="s">
        <v>2233</v>
      </c>
      <c r="G145" s="471" t="s">
        <v>918</v>
      </c>
      <c r="H145" s="473" t="s">
        <v>730</v>
      </c>
      <c r="I145" s="474" t="s">
        <v>1017</v>
      </c>
      <c r="J145" s="467">
        <v>0</v>
      </c>
      <c r="K145" s="467">
        <v>0</v>
      </c>
      <c r="L145" s="467">
        <v>6</v>
      </c>
      <c r="M145" s="467">
        <v>0</v>
      </c>
      <c r="N145" s="468">
        <v>8</v>
      </c>
      <c r="O145" s="467">
        <v>0</v>
      </c>
      <c r="P145" s="467">
        <v>0</v>
      </c>
      <c r="Q145" s="467">
        <v>2</v>
      </c>
      <c r="R145" s="467">
        <v>0</v>
      </c>
      <c r="S145" s="467">
        <v>0</v>
      </c>
      <c r="T145" s="467">
        <v>0</v>
      </c>
      <c r="U145" s="467">
        <v>0</v>
      </c>
      <c r="V145" s="467">
        <v>0</v>
      </c>
      <c r="W145" s="467">
        <v>0</v>
      </c>
      <c r="X145" s="467">
        <v>0</v>
      </c>
      <c r="Y145" s="467">
        <v>0</v>
      </c>
      <c r="Z145" s="467">
        <v>0</v>
      </c>
      <c r="AA145" s="467">
        <v>0</v>
      </c>
      <c r="AB145" s="467">
        <v>0</v>
      </c>
      <c r="AC145" s="467">
        <v>0</v>
      </c>
      <c r="AD145" s="469">
        <v>16</v>
      </c>
      <c r="AE145" s="470">
        <v>0</v>
      </c>
      <c r="AF145" s="470">
        <v>0</v>
      </c>
      <c r="AG145" s="470">
        <v>0</v>
      </c>
      <c r="AH145" s="470">
        <v>0</v>
      </c>
      <c r="AI145" s="470">
        <v>16</v>
      </c>
      <c r="AJ145" s="470">
        <v>0</v>
      </c>
      <c r="AK145" s="467">
        <v>8</v>
      </c>
      <c r="AL145" s="467">
        <v>8</v>
      </c>
      <c r="AM145" s="502">
        <v>2</v>
      </c>
      <c r="AN145" s="502">
        <v>2</v>
      </c>
      <c r="AO145" s="503">
        <v>2</v>
      </c>
    </row>
    <row r="146" spans="1:41" ht="16.5" customHeight="1">
      <c r="A146" s="461">
        <v>2775</v>
      </c>
      <c r="B146" s="461">
        <v>707</v>
      </c>
      <c r="C146" s="461">
        <v>143</v>
      </c>
      <c r="D146" s="471" t="s">
        <v>1018</v>
      </c>
      <c r="E146" s="472" t="s">
        <v>28</v>
      </c>
      <c r="F146" s="471" t="s">
        <v>2233</v>
      </c>
      <c r="G146" s="471" t="s">
        <v>918</v>
      </c>
      <c r="H146" s="475" t="s">
        <v>727</v>
      </c>
      <c r="I146" s="474" t="s">
        <v>1019</v>
      </c>
      <c r="J146" s="467">
        <v>0</v>
      </c>
      <c r="K146" s="467">
        <v>0</v>
      </c>
      <c r="L146" s="467">
        <v>0</v>
      </c>
      <c r="M146" s="467">
        <v>0</v>
      </c>
      <c r="N146" s="468">
        <v>11</v>
      </c>
      <c r="O146" s="467">
        <v>0</v>
      </c>
      <c r="P146" s="467">
        <v>0</v>
      </c>
      <c r="Q146" s="467">
        <v>0</v>
      </c>
      <c r="R146" s="467">
        <v>0</v>
      </c>
      <c r="S146" s="467">
        <v>0</v>
      </c>
      <c r="T146" s="467">
        <v>0</v>
      </c>
      <c r="U146" s="467">
        <v>0</v>
      </c>
      <c r="V146" s="467">
        <v>0</v>
      </c>
      <c r="W146" s="467">
        <v>0</v>
      </c>
      <c r="X146" s="467">
        <v>0</v>
      </c>
      <c r="Y146" s="467">
        <v>0</v>
      </c>
      <c r="Z146" s="467">
        <v>0</v>
      </c>
      <c r="AA146" s="467">
        <v>0</v>
      </c>
      <c r="AB146" s="467">
        <v>0</v>
      </c>
      <c r="AC146" s="467">
        <v>0</v>
      </c>
      <c r="AD146" s="469">
        <v>11</v>
      </c>
      <c r="AE146" s="470">
        <v>0</v>
      </c>
      <c r="AF146" s="470">
        <v>0</v>
      </c>
      <c r="AG146" s="470">
        <v>0</v>
      </c>
      <c r="AH146" s="470">
        <v>0</v>
      </c>
      <c r="AI146" s="470">
        <v>11</v>
      </c>
      <c r="AJ146" s="470">
        <v>0</v>
      </c>
      <c r="AK146" s="467">
        <v>11</v>
      </c>
      <c r="AL146" s="467">
        <v>0</v>
      </c>
      <c r="AM146" s="502">
        <v>4</v>
      </c>
      <c r="AN146" s="502">
        <v>3</v>
      </c>
      <c r="AO146" s="503">
        <v>2</v>
      </c>
    </row>
    <row r="147" spans="1:41" ht="16.5" customHeight="1">
      <c r="A147" s="461">
        <v>2803</v>
      </c>
      <c r="B147" s="461">
        <v>711</v>
      </c>
      <c r="C147" s="461">
        <v>144</v>
      </c>
      <c r="D147" s="471" t="s">
        <v>1020</v>
      </c>
      <c r="E147" s="472" t="s">
        <v>28</v>
      </c>
      <c r="F147" s="471" t="s">
        <v>2233</v>
      </c>
      <c r="G147" s="471" t="s">
        <v>918</v>
      </c>
      <c r="H147" s="475" t="s">
        <v>727</v>
      </c>
      <c r="I147" s="474" t="s">
        <v>1021</v>
      </c>
      <c r="J147" s="467">
        <v>0</v>
      </c>
      <c r="K147" s="467">
        <v>0</v>
      </c>
      <c r="L147" s="467">
        <v>3</v>
      </c>
      <c r="M147" s="467">
        <v>0</v>
      </c>
      <c r="N147" s="468">
        <v>4</v>
      </c>
      <c r="O147" s="467">
        <v>0</v>
      </c>
      <c r="P147" s="467">
        <v>0</v>
      </c>
      <c r="Q147" s="467">
        <v>0</v>
      </c>
      <c r="R147" s="467">
        <v>5</v>
      </c>
      <c r="S147" s="467">
        <v>0</v>
      </c>
      <c r="T147" s="467">
        <v>0</v>
      </c>
      <c r="U147" s="467">
        <v>0</v>
      </c>
      <c r="V147" s="467">
        <v>0</v>
      </c>
      <c r="W147" s="467">
        <v>0</v>
      </c>
      <c r="X147" s="467">
        <v>0</v>
      </c>
      <c r="Y147" s="467">
        <v>0</v>
      </c>
      <c r="Z147" s="467">
        <v>0</v>
      </c>
      <c r="AA147" s="467">
        <v>0</v>
      </c>
      <c r="AB147" s="467">
        <v>0</v>
      </c>
      <c r="AC147" s="467">
        <v>0</v>
      </c>
      <c r="AD147" s="469">
        <v>12</v>
      </c>
      <c r="AE147" s="470">
        <v>0</v>
      </c>
      <c r="AF147" s="470">
        <v>0</v>
      </c>
      <c r="AG147" s="470">
        <v>0</v>
      </c>
      <c r="AH147" s="470">
        <v>0</v>
      </c>
      <c r="AI147" s="470">
        <v>12</v>
      </c>
      <c r="AJ147" s="470">
        <v>0</v>
      </c>
      <c r="AK147" s="467">
        <v>4</v>
      </c>
      <c r="AL147" s="467">
        <v>8</v>
      </c>
      <c r="AM147" s="502">
        <v>2</v>
      </c>
      <c r="AN147" s="502">
        <v>1</v>
      </c>
      <c r="AO147" s="503">
        <v>2</v>
      </c>
    </row>
    <row r="148" spans="1:41" ht="16.5" customHeight="1">
      <c r="A148" s="461">
        <v>2761</v>
      </c>
      <c r="B148" s="461">
        <v>703</v>
      </c>
      <c r="C148" s="462">
        <v>145</v>
      </c>
      <c r="D148" s="471" t="s">
        <v>1022</v>
      </c>
      <c r="E148" s="472" t="s">
        <v>28</v>
      </c>
      <c r="F148" s="471" t="s">
        <v>2233</v>
      </c>
      <c r="G148" s="471" t="s">
        <v>918</v>
      </c>
      <c r="H148" s="475" t="s">
        <v>727</v>
      </c>
      <c r="I148" s="474" t="s">
        <v>1023</v>
      </c>
      <c r="J148" s="467">
        <v>0</v>
      </c>
      <c r="K148" s="467">
        <v>0</v>
      </c>
      <c r="L148" s="467">
        <v>0</v>
      </c>
      <c r="M148" s="467">
        <v>0</v>
      </c>
      <c r="N148" s="468">
        <v>10</v>
      </c>
      <c r="O148" s="467">
        <v>0</v>
      </c>
      <c r="P148" s="467">
        <v>0</v>
      </c>
      <c r="Q148" s="467">
        <v>0</v>
      </c>
      <c r="R148" s="467">
        <v>1</v>
      </c>
      <c r="S148" s="467">
        <v>0</v>
      </c>
      <c r="T148" s="467">
        <v>0</v>
      </c>
      <c r="U148" s="467">
        <v>0</v>
      </c>
      <c r="V148" s="467">
        <v>0</v>
      </c>
      <c r="W148" s="467">
        <v>0</v>
      </c>
      <c r="X148" s="467">
        <v>0</v>
      </c>
      <c r="Y148" s="467">
        <v>0</v>
      </c>
      <c r="Z148" s="467">
        <v>0</v>
      </c>
      <c r="AA148" s="467">
        <v>0</v>
      </c>
      <c r="AB148" s="467">
        <v>0</v>
      </c>
      <c r="AC148" s="467">
        <v>0</v>
      </c>
      <c r="AD148" s="469">
        <v>11</v>
      </c>
      <c r="AE148" s="470">
        <v>0</v>
      </c>
      <c r="AF148" s="470">
        <v>0</v>
      </c>
      <c r="AG148" s="470">
        <v>0</v>
      </c>
      <c r="AH148" s="470">
        <v>0</v>
      </c>
      <c r="AI148" s="470">
        <v>11</v>
      </c>
      <c r="AJ148" s="470">
        <v>0</v>
      </c>
      <c r="AK148" s="467">
        <v>10</v>
      </c>
      <c r="AL148" s="467">
        <v>1</v>
      </c>
      <c r="AM148" s="502">
        <v>5</v>
      </c>
      <c r="AN148" s="502">
        <v>1</v>
      </c>
      <c r="AO148" s="503">
        <v>3</v>
      </c>
    </row>
    <row r="149" spans="1:41" ht="16.5" customHeight="1">
      <c r="A149" s="461">
        <v>2917</v>
      </c>
      <c r="B149" s="461">
        <v>743</v>
      </c>
      <c r="C149" s="461">
        <v>146</v>
      </c>
      <c r="D149" s="471" t="s">
        <v>1024</v>
      </c>
      <c r="E149" s="472" t="s">
        <v>28</v>
      </c>
      <c r="F149" s="471" t="s">
        <v>2233</v>
      </c>
      <c r="G149" s="471" t="s">
        <v>918</v>
      </c>
      <c r="H149" s="475" t="s">
        <v>727</v>
      </c>
      <c r="I149" s="474" t="s">
        <v>1025</v>
      </c>
      <c r="J149" s="467">
        <v>0</v>
      </c>
      <c r="K149" s="467">
        <v>0</v>
      </c>
      <c r="L149" s="467">
        <v>0</v>
      </c>
      <c r="M149" s="467">
        <v>0</v>
      </c>
      <c r="N149" s="468">
        <v>11</v>
      </c>
      <c r="O149" s="467">
        <v>0</v>
      </c>
      <c r="P149" s="467">
        <v>0</v>
      </c>
      <c r="Q149" s="467">
        <v>0</v>
      </c>
      <c r="R149" s="467">
        <v>0</v>
      </c>
      <c r="S149" s="467">
        <v>0</v>
      </c>
      <c r="T149" s="467">
        <v>0</v>
      </c>
      <c r="U149" s="467">
        <v>0</v>
      </c>
      <c r="V149" s="467">
        <v>0</v>
      </c>
      <c r="W149" s="467">
        <v>0</v>
      </c>
      <c r="X149" s="467">
        <v>0</v>
      </c>
      <c r="Y149" s="467">
        <v>0</v>
      </c>
      <c r="Z149" s="467">
        <v>0</v>
      </c>
      <c r="AA149" s="467">
        <v>0</v>
      </c>
      <c r="AB149" s="467">
        <v>0</v>
      </c>
      <c r="AC149" s="467">
        <v>0</v>
      </c>
      <c r="AD149" s="469">
        <v>11</v>
      </c>
      <c r="AE149" s="470">
        <v>0</v>
      </c>
      <c r="AF149" s="470">
        <v>0</v>
      </c>
      <c r="AG149" s="470">
        <v>0</v>
      </c>
      <c r="AH149" s="470">
        <v>0</v>
      </c>
      <c r="AI149" s="470">
        <v>11</v>
      </c>
      <c r="AJ149" s="470">
        <v>0</v>
      </c>
      <c r="AK149" s="467">
        <v>11</v>
      </c>
      <c r="AL149" s="467">
        <v>0</v>
      </c>
      <c r="AM149" s="502">
        <v>2</v>
      </c>
      <c r="AN149" s="502">
        <v>1</v>
      </c>
      <c r="AO149" s="503">
        <v>2</v>
      </c>
    </row>
    <row r="150" spans="1:41" ht="16.5" customHeight="1">
      <c r="A150" s="461">
        <v>355</v>
      </c>
      <c r="B150" s="461">
        <v>173</v>
      </c>
      <c r="C150" s="461">
        <v>147</v>
      </c>
      <c r="D150" s="471" t="s">
        <v>1026</v>
      </c>
      <c r="E150" s="472" t="s">
        <v>28</v>
      </c>
      <c r="F150" s="471" t="s">
        <v>2233</v>
      </c>
      <c r="G150" s="471" t="s">
        <v>918</v>
      </c>
      <c r="H150" s="475" t="s">
        <v>727</v>
      </c>
      <c r="I150" s="474" t="s">
        <v>1027</v>
      </c>
      <c r="J150" s="467">
        <v>1</v>
      </c>
      <c r="K150" s="467">
        <v>0</v>
      </c>
      <c r="L150" s="467">
        <v>2</v>
      </c>
      <c r="M150" s="467">
        <v>0</v>
      </c>
      <c r="N150" s="468">
        <v>1</v>
      </c>
      <c r="O150" s="467">
        <v>2</v>
      </c>
      <c r="P150" s="467">
        <v>0</v>
      </c>
      <c r="Q150" s="467">
        <v>1</v>
      </c>
      <c r="R150" s="467">
        <v>4</v>
      </c>
      <c r="S150" s="467">
        <v>0</v>
      </c>
      <c r="T150" s="467">
        <v>0</v>
      </c>
      <c r="U150" s="467">
        <v>0</v>
      </c>
      <c r="V150" s="467">
        <v>0</v>
      </c>
      <c r="W150" s="467">
        <v>0</v>
      </c>
      <c r="X150" s="467">
        <v>0</v>
      </c>
      <c r="Y150" s="467">
        <v>0</v>
      </c>
      <c r="Z150" s="467">
        <v>0</v>
      </c>
      <c r="AA150" s="467">
        <v>0</v>
      </c>
      <c r="AB150" s="467">
        <v>0</v>
      </c>
      <c r="AC150" s="467">
        <v>0</v>
      </c>
      <c r="AD150" s="469">
        <v>11</v>
      </c>
      <c r="AE150" s="470">
        <v>0</v>
      </c>
      <c r="AF150" s="470">
        <v>0</v>
      </c>
      <c r="AG150" s="470">
        <v>0</v>
      </c>
      <c r="AH150" s="470">
        <v>0</v>
      </c>
      <c r="AI150" s="470">
        <v>11</v>
      </c>
      <c r="AJ150" s="470">
        <v>0</v>
      </c>
      <c r="AK150" s="467">
        <v>1</v>
      </c>
      <c r="AL150" s="467">
        <v>10</v>
      </c>
      <c r="AM150" s="502">
        <v>2</v>
      </c>
      <c r="AN150" s="502">
        <v>2</v>
      </c>
      <c r="AO150" s="503">
        <v>2</v>
      </c>
    </row>
    <row r="151" spans="1:41" ht="16.5" customHeight="1">
      <c r="A151" s="461">
        <v>405</v>
      </c>
      <c r="B151" s="461">
        <v>196</v>
      </c>
      <c r="C151" s="462">
        <v>148</v>
      </c>
      <c r="D151" s="471" t="s">
        <v>1028</v>
      </c>
      <c r="E151" s="472" t="s">
        <v>28</v>
      </c>
      <c r="F151" s="471" t="s">
        <v>2233</v>
      </c>
      <c r="G151" s="471" t="s">
        <v>918</v>
      </c>
      <c r="H151" s="475" t="s">
        <v>727</v>
      </c>
      <c r="I151" s="474" t="s">
        <v>1029</v>
      </c>
      <c r="J151" s="467">
        <v>0</v>
      </c>
      <c r="K151" s="467">
        <v>0</v>
      </c>
      <c r="L151" s="467">
        <v>0</v>
      </c>
      <c r="M151" s="467">
        <v>0</v>
      </c>
      <c r="N151" s="468">
        <v>11</v>
      </c>
      <c r="O151" s="467">
        <v>0</v>
      </c>
      <c r="P151" s="467">
        <v>0</v>
      </c>
      <c r="Q151" s="467">
        <v>0</v>
      </c>
      <c r="R151" s="467">
        <v>0</v>
      </c>
      <c r="S151" s="467">
        <v>0</v>
      </c>
      <c r="T151" s="467">
        <v>0</v>
      </c>
      <c r="U151" s="467">
        <v>0</v>
      </c>
      <c r="V151" s="467">
        <v>0</v>
      </c>
      <c r="W151" s="467">
        <v>0</v>
      </c>
      <c r="X151" s="467">
        <v>0</v>
      </c>
      <c r="Y151" s="467">
        <v>0</v>
      </c>
      <c r="Z151" s="467">
        <v>0</v>
      </c>
      <c r="AA151" s="467">
        <v>0</v>
      </c>
      <c r="AB151" s="467">
        <v>0</v>
      </c>
      <c r="AC151" s="467">
        <v>0</v>
      </c>
      <c r="AD151" s="469">
        <v>11</v>
      </c>
      <c r="AE151" s="470">
        <v>0</v>
      </c>
      <c r="AF151" s="470">
        <v>0</v>
      </c>
      <c r="AG151" s="470">
        <v>0</v>
      </c>
      <c r="AH151" s="470">
        <v>0</v>
      </c>
      <c r="AI151" s="470">
        <v>11</v>
      </c>
      <c r="AJ151" s="470">
        <v>0</v>
      </c>
      <c r="AK151" s="467">
        <v>11</v>
      </c>
      <c r="AL151" s="467">
        <v>0</v>
      </c>
      <c r="AM151" s="502">
        <v>2</v>
      </c>
      <c r="AN151" s="502">
        <v>1</v>
      </c>
      <c r="AO151" s="503">
        <v>2</v>
      </c>
    </row>
    <row r="152" spans="1:41" ht="16.5" customHeight="1">
      <c r="A152" s="461">
        <v>416</v>
      </c>
      <c r="B152" s="461">
        <v>204</v>
      </c>
      <c r="C152" s="461">
        <v>149</v>
      </c>
      <c r="D152" s="471" t="s">
        <v>1030</v>
      </c>
      <c r="E152" s="472" t="s">
        <v>28</v>
      </c>
      <c r="F152" s="471" t="s">
        <v>2233</v>
      </c>
      <c r="G152" s="471" t="s">
        <v>918</v>
      </c>
      <c r="H152" s="475" t="s">
        <v>727</v>
      </c>
      <c r="I152" s="474" t="s">
        <v>1031</v>
      </c>
      <c r="J152" s="467">
        <v>0</v>
      </c>
      <c r="K152" s="467">
        <v>0</v>
      </c>
      <c r="L152" s="467">
        <v>4</v>
      </c>
      <c r="M152" s="467">
        <v>0</v>
      </c>
      <c r="N152" s="468">
        <v>3</v>
      </c>
      <c r="O152" s="467">
        <v>0</v>
      </c>
      <c r="P152" s="467">
        <v>0</v>
      </c>
      <c r="Q152" s="467">
        <v>0</v>
      </c>
      <c r="R152" s="467">
        <v>5</v>
      </c>
      <c r="S152" s="467">
        <v>0</v>
      </c>
      <c r="T152" s="467">
        <v>0</v>
      </c>
      <c r="U152" s="467">
        <v>0</v>
      </c>
      <c r="V152" s="467">
        <v>0</v>
      </c>
      <c r="W152" s="467">
        <v>0</v>
      </c>
      <c r="X152" s="467">
        <v>0</v>
      </c>
      <c r="Y152" s="467">
        <v>0</v>
      </c>
      <c r="Z152" s="467">
        <v>0</v>
      </c>
      <c r="AA152" s="467">
        <v>0</v>
      </c>
      <c r="AB152" s="467">
        <v>0</v>
      </c>
      <c r="AC152" s="467">
        <v>0</v>
      </c>
      <c r="AD152" s="469">
        <v>12</v>
      </c>
      <c r="AE152" s="470">
        <v>0</v>
      </c>
      <c r="AF152" s="470">
        <v>0</v>
      </c>
      <c r="AG152" s="470">
        <v>0</v>
      </c>
      <c r="AH152" s="470">
        <v>0</v>
      </c>
      <c r="AI152" s="470">
        <v>12</v>
      </c>
      <c r="AJ152" s="470">
        <v>0</v>
      </c>
      <c r="AK152" s="467">
        <v>3</v>
      </c>
      <c r="AL152" s="467">
        <v>9</v>
      </c>
      <c r="AM152" s="502">
        <v>2</v>
      </c>
      <c r="AN152" s="502">
        <v>1</v>
      </c>
      <c r="AO152" s="503">
        <v>2</v>
      </c>
    </row>
    <row r="153" spans="1:41" ht="16.5" customHeight="1">
      <c r="A153" s="461">
        <v>420</v>
      </c>
      <c r="B153" s="461">
        <v>206</v>
      </c>
      <c r="C153" s="461">
        <v>150</v>
      </c>
      <c r="D153" s="471" t="s">
        <v>1032</v>
      </c>
      <c r="E153" s="472" t="s">
        <v>28</v>
      </c>
      <c r="F153" s="471" t="s">
        <v>2233</v>
      </c>
      <c r="G153" s="471" t="s">
        <v>918</v>
      </c>
      <c r="H153" s="477" t="s">
        <v>724</v>
      </c>
      <c r="I153" s="474" t="s">
        <v>1033</v>
      </c>
      <c r="J153" s="467">
        <v>0</v>
      </c>
      <c r="K153" s="467">
        <v>0</v>
      </c>
      <c r="L153" s="467">
        <v>3</v>
      </c>
      <c r="M153" s="467">
        <v>0</v>
      </c>
      <c r="N153" s="468">
        <v>16</v>
      </c>
      <c r="O153" s="467">
        <v>0</v>
      </c>
      <c r="P153" s="467">
        <v>0</v>
      </c>
      <c r="Q153" s="467">
        <v>0</v>
      </c>
      <c r="R153" s="467">
        <v>0</v>
      </c>
      <c r="S153" s="467">
        <v>0</v>
      </c>
      <c r="T153" s="467">
        <v>0</v>
      </c>
      <c r="U153" s="467">
        <v>0</v>
      </c>
      <c r="V153" s="467">
        <v>0</v>
      </c>
      <c r="W153" s="467">
        <v>0</v>
      </c>
      <c r="X153" s="467">
        <v>0</v>
      </c>
      <c r="Y153" s="467">
        <v>0</v>
      </c>
      <c r="Z153" s="467">
        <v>0</v>
      </c>
      <c r="AA153" s="467">
        <v>0</v>
      </c>
      <c r="AB153" s="467">
        <v>0</v>
      </c>
      <c r="AC153" s="467">
        <v>0</v>
      </c>
      <c r="AD153" s="469">
        <v>19</v>
      </c>
      <c r="AE153" s="470">
        <v>0</v>
      </c>
      <c r="AF153" s="470">
        <v>0</v>
      </c>
      <c r="AG153" s="470">
        <v>0</v>
      </c>
      <c r="AH153" s="470">
        <v>0</v>
      </c>
      <c r="AI153" s="470">
        <v>19</v>
      </c>
      <c r="AJ153" s="470">
        <v>0</v>
      </c>
      <c r="AK153" s="467">
        <v>16</v>
      </c>
      <c r="AL153" s="467">
        <v>3</v>
      </c>
      <c r="AM153" s="502">
        <v>6</v>
      </c>
      <c r="AN153" s="502">
        <v>2</v>
      </c>
      <c r="AO153" s="503">
        <v>2</v>
      </c>
    </row>
    <row r="154" spans="1:41" ht="16.5" customHeight="1">
      <c r="A154" s="461">
        <v>1890</v>
      </c>
      <c r="B154" s="461">
        <v>453</v>
      </c>
      <c r="C154" s="462">
        <v>151</v>
      </c>
      <c r="D154" s="471" t="s">
        <v>1034</v>
      </c>
      <c r="E154" s="472" t="s">
        <v>28</v>
      </c>
      <c r="F154" s="471" t="s">
        <v>2233</v>
      </c>
      <c r="G154" s="471" t="s">
        <v>918</v>
      </c>
      <c r="H154" s="477" t="s">
        <v>724</v>
      </c>
      <c r="I154" s="474" t="s">
        <v>1035</v>
      </c>
      <c r="J154" s="467">
        <v>3</v>
      </c>
      <c r="K154" s="467">
        <v>0</v>
      </c>
      <c r="L154" s="467">
        <v>4</v>
      </c>
      <c r="M154" s="467">
        <v>1</v>
      </c>
      <c r="N154" s="468">
        <v>2</v>
      </c>
      <c r="O154" s="467">
        <v>2</v>
      </c>
      <c r="P154" s="467">
        <v>5</v>
      </c>
      <c r="Q154" s="467">
        <v>3</v>
      </c>
      <c r="R154" s="467">
        <v>4</v>
      </c>
      <c r="S154" s="467">
        <v>0</v>
      </c>
      <c r="T154" s="467">
        <v>0</v>
      </c>
      <c r="U154" s="467">
        <v>0</v>
      </c>
      <c r="V154" s="467">
        <v>0</v>
      </c>
      <c r="W154" s="467">
        <v>0</v>
      </c>
      <c r="X154" s="467">
        <v>0</v>
      </c>
      <c r="Y154" s="467">
        <v>0</v>
      </c>
      <c r="Z154" s="467">
        <v>0</v>
      </c>
      <c r="AA154" s="467">
        <v>0</v>
      </c>
      <c r="AB154" s="467">
        <v>0</v>
      </c>
      <c r="AC154" s="467">
        <v>0</v>
      </c>
      <c r="AD154" s="469">
        <v>24</v>
      </c>
      <c r="AE154" s="470">
        <v>0</v>
      </c>
      <c r="AF154" s="470">
        <v>0</v>
      </c>
      <c r="AG154" s="470">
        <v>0</v>
      </c>
      <c r="AH154" s="470">
        <v>0</v>
      </c>
      <c r="AI154" s="470">
        <v>24</v>
      </c>
      <c r="AJ154" s="470">
        <v>0</v>
      </c>
      <c r="AK154" s="467">
        <v>2</v>
      </c>
      <c r="AL154" s="467">
        <v>22</v>
      </c>
      <c r="AM154" s="502">
        <v>2</v>
      </c>
      <c r="AN154" s="502">
        <v>2</v>
      </c>
      <c r="AO154" s="503">
        <v>2</v>
      </c>
    </row>
    <row r="155" spans="1:41" ht="16.5" customHeight="1">
      <c r="A155" s="461">
        <v>1833</v>
      </c>
      <c r="B155" s="461">
        <v>420</v>
      </c>
      <c r="C155" s="461">
        <v>152</v>
      </c>
      <c r="D155" s="471" t="s">
        <v>1036</v>
      </c>
      <c r="E155" s="472" t="s">
        <v>28</v>
      </c>
      <c r="F155" s="471" t="s">
        <v>2233</v>
      </c>
      <c r="G155" s="471" t="s">
        <v>1037</v>
      </c>
      <c r="H155" s="475" t="s">
        <v>727</v>
      </c>
      <c r="I155" s="474" t="s">
        <v>1038</v>
      </c>
      <c r="J155" s="467">
        <v>1</v>
      </c>
      <c r="K155" s="467">
        <v>1</v>
      </c>
      <c r="L155" s="467">
        <v>27</v>
      </c>
      <c r="M155" s="467">
        <v>0</v>
      </c>
      <c r="N155" s="468">
        <v>8</v>
      </c>
      <c r="O155" s="467">
        <v>1</v>
      </c>
      <c r="P155" s="467">
        <v>1</v>
      </c>
      <c r="Q155" s="467">
        <v>0</v>
      </c>
      <c r="R155" s="467">
        <v>4</v>
      </c>
      <c r="S155" s="467">
        <v>0</v>
      </c>
      <c r="T155" s="467">
        <v>0</v>
      </c>
      <c r="U155" s="467">
        <v>0</v>
      </c>
      <c r="V155" s="467">
        <v>0</v>
      </c>
      <c r="W155" s="467">
        <v>0</v>
      </c>
      <c r="X155" s="467">
        <v>0</v>
      </c>
      <c r="Y155" s="467">
        <v>0</v>
      </c>
      <c r="Z155" s="467">
        <v>0</v>
      </c>
      <c r="AA155" s="467">
        <v>0</v>
      </c>
      <c r="AB155" s="467">
        <v>0</v>
      </c>
      <c r="AC155" s="467">
        <v>1</v>
      </c>
      <c r="AD155" s="469">
        <v>44</v>
      </c>
      <c r="AE155" s="470">
        <v>0</v>
      </c>
      <c r="AF155" s="470">
        <v>0</v>
      </c>
      <c r="AG155" s="470">
        <v>0</v>
      </c>
      <c r="AH155" s="470">
        <v>0</v>
      </c>
      <c r="AI155" s="470">
        <v>44</v>
      </c>
      <c r="AJ155" s="470">
        <v>0</v>
      </c>
      <c r="AK155" s="467">
        <v>8</v>
      </c>
      <c r="AL155" s="467">
        <v>35</v>
      </c>
      <c r="AM155" s="502">
        <v>6</v>
      </c>
      <c r="AN155" s="502">
        <v>2</v>
      </c>
      <c r="AO155" s="503">
        <v>3</v>
      </c>
    </row>
    <row r="156" spans="1:41" ht="16.5" customHeight="1">
      <c r="A156" s="461">
        <v>1004</v>
      </c>
      <c r="B156" s="461">
        <v>291</v>
      </c>
      <c r="C156" s="461">
        <v>153</v>
      </c>
      <c r="D156" s="471" t="s">
        <v>1039</v>
      </c>
      <c r="E156" s="472" t="s">
        <v>28</v>
      </c>
      <c r="F156" s="471" t="s">
        <v>2233</v>
      </c>
      <c r="G156" s="471" t="s">
        <v>1037</v>
      </c>
      <c r="H156" s="473" t="s">
        <v>730</v>
      </c>
      <c r="I156" s="474" t="s">
        <v>1040</v>
      </c>
      <c r="J156" s="467">
        <v>1</v>
      </c>
      <c r="K156" s="467">
        <v>0</v>
      </c>
      <c r="L156" s="467">
        <v>11</v>
      </c>
      <c r="M156" s="467">
        <v>0</v>
      </c>
      <c r="N156" s="468">
        <v>2</v>
      </c>
      <c r="O156" s="467">
        <v>1</v>
      </c>
      <c r="P156" s="467">
        <v>0</v>
      </c>
      <c r="Q156" s="467">
        <v>0</v>
      </c>
      <c r="R156" s="467">
        <v>0</v>
      </c>
      <c r="S156" s="467">
        <v>0</v>
      </c>
      <c r="T156" s="467">
        <v>0</v>
      </c>
      <c r="U156" s="467">
        <v>0</v>
      </c>
      <c r="V156" s="467">
        <v>0</v>
      </c>
      <c r="W156" s="467">
        <v>0</v>
      </c>
      <c r="X156" s="467">
        <v>0</v>
      </c>
      <c r="Y156" s="467">
        <v>0</v>
      </c>
      <c r="Z156" s="467">
        <v>0</v>
      </c>
      <c r="AA156" s="467">
        <v>0</v>
      </c>
      <c r="AB156" s="467">
        <v>0</v>
      </c>
      <c r="AC156" s="467">
        <v>0</v>
      </c>
      <c r="AD156" s="469">
        <v>15</v>
      </c>
      <c r="AE156" s="470">
        <v>0</v>
      </c>
      <c r="AF156" s="470">
        <v>0</v>
      </c>
      <c r="AG156" s="470">
        <v>0</v>
      </c>
      <c r="AH156" s="470">
        <v>0</v>
      </c>
      <c r="AI156" s="470">
        <v>15</v>
      </c>
      <c r="AJ156" s="470">
        <v>0</v>
      </c>
      <c r="AK156" s="467">
        <v>2</v>
      </c>
      <c r="AL156" s="467">
        <v>13</v>
      </c>
      <c r="AM156" s="502">
        <v>5</v>
      </c>
      <c r="AN156" s="502">
        <v>2</v>
      </c>
      <c r="AO156" s="503">
        <v>2</v>
      </c>
    </row>
    <row r="157" spans="1:41" ht="16.5" customHeight="1">
      <c r="A157" s="461">
        <v>1028</v>
      </c>
      <c r="B157" s="461">
        <v>298</v>
      </c>
      <c r="C157" s="462">
        <v>154</v>
      </c>
      <c r="D157" s="471" t="s">
        <v>1041</v>
      </c>
      <c r="E157" s="472" t="s">
        <v>28</v>
      </c>
      <c r="F157" s="471" t="s">
        <v>2233</v>
      </c>
      <c r="G157" s="471" t="s">
        <v>1037</v>
      </c>
      <c r="H157" s="475" t="s">
        <v>727</v>
      </c>
      <c r="I157" s="474" t="s">
        <v>1042</v>
      </c>
      <c r="J157" s="467">
        <v>1</v>
      </c>
      <c r="K157" s="467">
        <v>0</v>
      </c>
      <c r="L157" s="467">
        <v>1</v>
      </c>
      <c r="M157" s="467">
        <v>2</v>
      </c>
      <c r="N157" s="468">
        <v>6</v>
      </c>
      <c r="O157" s="467">
        <v>1</v>
      </c>
      <c r="P157" s="467">
        <v>0</v>
      </c>
      <c r="Q157" s="467">
        <v>0</v>
      </c>
      <c r="R157" s="467">
        <v>0</v>
      </c>
      <c r="S157" s="467">
        <v>0</v>
      </c>
      <c r="T157" s="467">
        <v>0</v>
      </c>
      <c r="U157" s="467">
        <v>0</v>
      </c>
      <c r="V157" s="467">
        <v>3</v>
      </c>
      <c r="W157" s="467">
        <v>0</v>
      </c>
      <c r="X157" s="467">
        <v>0</v>
      </c>
      <c r="Y157" s="467">
        <v>0</v>
      </c>
      <c r="Z157" s="467">
        <v>0</v>
      </c>
      <c r="AA157" s="467">
        <v>0</v>
      </c>
      <c r="AB157" s="467">
        <v>1</v>
      </c>
      <c r="AC157" s="467">
        <v>0</v>
      </c>
      <c r="AD157" s="469">
        <v>15</v>
      </c>
      <c r="AE157" s="470">
        <v>0</v>
      </c>
      <c r="AF157" s="470">
        <v>0</v>
      </c>
      <c r="AG157" s="470">
        <v>0</v>
      </c>
      <c r="AH157" s="470">
        <v>0</v>
      </c>
      <c r="AI157" s="470">
        <v>15</v>
      </c>
      <c r="AJ157" s="470">
        <v>0</v>
      </c>
      <c r="AK157" s="467">
        <v>6</v>
      </c>
      <c r="AL157" s="467">
        <v>9</v>
      </c>
      <c r="AM157" s="502">
        <v>3</v>
      </c>
      <c r="AN157" s="502">
        <v>4</v>
      </c>
      <c r="AO157" s="503">
        <v>2</v>
      </c>
    </row>
    <row r="158" spans="1:41" ht="16.5" customHeight="1">
      <c r="A158" s="461">
        <v>1826</v>
      </c>
      <c r="B158" s="461">
        <v>417</v>
      </c>
      <c r="C158" s="461">
        <v>155</v>
      </c>
      <c r="D158" s="471" t="s">
        <v>1043</v>
      </c>
      <c r="E158" s="472" t="s">
        <v>28</v>
      </c>
      <c r="F158" s="471" t="s">
        <v>2233</v>
      </c>
      <c r="G158" s="471" t="s">
        <v>1037</v>
      </c>
      <c r="H158" s="475" t="s">
        <v>727</v>
      </c>
      <c r="I158" s="474" t="s">
        <v>1044</v>
      </c>
      <c r="J158" s="467">
        <v>1</v>
      </c>
      <c r="K158" s="467">
        <v>0</v>
      </c>
      <c r="L158" s="467">
        <v>0</v>
      </c>
      <c r="M158" s="467">
        <v>2</v>
      </c>
      <c r="N158" s="468">
        <v>3</v>
      </c>
      <c r="O158" s="467">
        <v>0</v>
      </c>
      <c r="P158" s="467">
        <v>1</v>
      </c>
      <c r="Q158" s="467">
        <v>0</v>
      </c>
      <c r="R158" s="467">
        <v>4</v>
      </c>
      <c r="S158" s="467">
        <v>0</v>
      </c>
      <c r="T158" s="467">
        <v>0</v>
      </c>
      <c r="U158" s="467">
        <v>0</v>
      </c>
      <c r="V158" s="467">
        <v>0</v>
      </c>
      <c r="W158" s="467">
        <v>0</v>
      </c>
      <c r="X158" s="467">
        <v>0</v>
      </c>
      <c r="Y158" s="467">
        <v>0</v>
      </c>
      <c r="Z158" s="467">
        <v>0</v>
      </c>
      <c r="AA158" s="467">
        <v>0</v>
      </c>
      <c r="AB158" s="467">
        <v>0</v>
      </c>
      <c r="AC158" s="467">
        <v>0</v>
      </c>
      <c r="AD158" s="469">
        <v>11</v>
      </c>
      <c r="AE158" s="470">
        <v>0</v>
      </c>
      <c r="AF158" s="470">
        <v>0</v>
      </c>
      <c r="AG158" s="470">
        <v>0</v>
      </c>
      <c r="AH158" s="470">
        <v>0</v>
      </c>
      <c r="AI158" s="470">
        <v>11</v>
      </c>
      <c r="AJ158" s="470">
        <v>0</v>
      </c>
      <c r="AK158" s="467">
        <v>3</v>
      </c>
      <c r="AL158" s="467">
        <v>8</v>
      </c>
      <c r="AM158" s="502">
        <v>2</v>
      </c>
      <c r="AN158" s="502">
        <v>2</v>
      </c>
      <c r="AO158" s="503">
        <v>2</v>
      </c>
    </row>
    <row r="159" spans="1:41" ht="16.5" customHeight="1">
      <c r="A159" s="461">
        <v>733</v>
      </c>
      <c r="B159" s="461">
        <v>241</v>
      </c>
      <c r="C159" s="461">
        <v>156</v>
      </c>
      <c r="D159" s="471" t="s">
        <v>1045</v>
      </c>
      <c r="E159" s="472" t="s">
        <v>28</v>
      </c>
      <c r="F159" s="471" t="s">
        <v>2233</v>
      </c>
      <c r="G159" s="471" t="s">
        <v>1037</v>
      </c>
      <c r="H159" s="475" t="s">
        <v>727</v>
      </c>
      <c r="I159" s="474" t="s">
        <v>1046</v>
      </c>
      <c r="J159" s="467">
        <v>0</v>
      </c>
      <c r="K159" s="467">
        <v>6</v>
      </c>
      <c r="L159" s="467">
        <v>57</v>
      </c>
      <c r="M159" s="467">
        <v>0</v>
      </c>
      <c r="N159" s="468">
        <v>5</v>
      </c>
      <c r="O159" s="467">
        <v>0</v>
      </c>
      <c r="P159" s="467">
        <v>1</v>
      </c>
      <c r="Q159" s="467">
        <v>4</v>
      </c>
      <c r="R159" s="467">
        <v>9</v>
      </c>
      <c r="S159" s="467">
        <v>0</v>
      </c>
      <c r="T159" s="467">
        <v>0</v>
      </c>
      <c r="U159" s="467">
        <v>0</v>
      </c>
      <c r="V159" s="467">
        <v>2</v>
      </c>
      <c r="W159" s="467">
        <v>1</v>
      </c>
      <c r="X159" s="467">
        <v>0</v>
      </c>
      <c r="Y159" s="467">
        <v>2</v>
      </c>
      <c r="Z159" s="467">
        <v>1</v>
      </c>
      <c r="AA159" s="467">
        <v>1</v>
      </c>
      <c r="AB159" s="467">
        <v>1</v>
      </c>
      <c r="AC159" s="467">
        <v>0</v>
      </c>
      <c r="AD159" s="469">
        <v>90</v>
      </c>
      <c r="AE159" s="470">
        <v>0</v>
      </c>
      <c r="AF159" s="470">
        <v>0</v>
      </c>
      <c r="AG159" s="470">
        <v>0</v>
      </c>
      <c r="AH159" s="470">
        <v>0</v>
      </c>
      <c r="AI159" s="470">
        <v>90</v>
      </c>
      <c r="AJ159" s="470">
        <v>0</v>
      </c>
      <c r="AK159" s="467">
        <v>5</v>
      </c>
      <c r="AL159" s="467">
        <v>85</v>
      </c>
      <c r="AM159" s="502">
        <v>7</v>
      </c>
      <c r="AN159" s="502">
        <v>1</v>
      </c>
      <c r="AO159" s="503">
        <v>2</v>
      </c>
    </row>
    <row r="160" spans="1:41" ht="16.5" customHeight="1">
      <c r="A160" s="461">
        <v>729</v>
      </c>
      <c r="B160" s="461">
        <v>238</v>
      </c>
      <c r="C160" s="462">
        <v>157</v>
      </c>
      <c r="D160" s="471" t="s">
        <v>1047</v>
      </c>
      <c r="E160" s="472" t="s">
        <v>28</v>
      </c>
      <c r="F160" s="471" t="s">
        <v>2233</v>
      </c>
      <c r="G160" s="471" t="s">
        <v>1037</v>
      </c>
      <c r="H160" s="475" t="s">
        <v>727</v>
      </c>
      <c r="I160" s="474" t="s">
        <v>1048</v>
      </c>
      <c r="J160" s="467">
        <v>3</v>
      </c>
      <c r="K160" s="467">
        <v>0</v>
      </c>
      <c r="L160" s="467">
        <v>11</v>
      </c>
      <c r="M160" s="467">
        <v>0</v>
      </c>
      <c r="N160" s="468">
        <v>2</v>
      </c>
      <c r="O160" s="467">
        <v>0</v>
      </c>
      <c r="P160" s="467">
        <v>1</v>
      </c>
      <c r="Q160" s="467">
        <v>0</v>
      </c>
      <c r="R160" s="467">
        <v>1</v>
      </c>
      <c r="S160" s="467">
        <v>0</v>
      </c>
      <c r="T160" s="467">
        <v>0</v>
      </c>
      <c r="U160" s="467">
        <v>0</v>
      </c>
      <c r="V160" s="467">
        <v>0</v>
      </c>
      <c r="W160" s="467">
        <v>0</v>
      </c>
      <c r="X160" s="467">
        <v>0</v>
      </c>
      <c r="Y160" s="467">
        <v>0</v>
      </c>
      <c r="Z160" s="467">
        <v>0</v>
      </c>
      <c r="AA160" s="467">
        <v>0</v>
      </c>
      <c r="AB160" s="467">
        <v>0</v>
      </c>
      <c r="AC160" s="467">
        <v>0</v>
      </c>
      <c r="AD160" s="469">
        <v>18</v>
      </c>
      <c r="AE160" s="470">
        <v>0</v>
      </c>
      <c r="AF160" s="470">
        <v>0</v>
      </c>
      <c r="AG160" s="470">
        <v>0</v>
      </c>
      <c r="AH160" s="470">
        <v>0</v>
      </c>
      <c r="AI160" s="470">
        <v>18</v>
      </c>
      <c r="AJ160" s="470">
        <v>0</v>
      </c>
      <c r="AK160" s="467">
        <v>2</v>
      </c>
      <c r="AL160" s="467">
        <v>16</v>
      </c>
      <c r="AM160" s="502">
        <v>5</v>
      </c>
      <c r="AN160" s="502">
        <v>1</v>
      </c>
      <c r="AO160" s="503">
        <v>2</v>
      </c>
    </row>
    <row r="161" spans="1:41" ht="16.5" customHeight="1">
      <c r="A161" s="461">
        <v>11</v>
      </c>
      <c r="B161" s="461">
        <v>7</v>
      </c>
      <c r="C161" s="461">
        <v>158</v>
      </c>
      <c r="D161" s="471" t="s">
        <v>1049</v>
      </c>
      <c r="E161" s="472" t="s">
        <v>28</v>
      </c>
      <c r="F161" s="471" t="s">
        <v>2233</v>
      </c>
      <c r="G161" s="471" t="s">
        <v>1037</v>
      </c>
      <c r="H161" s="477" t="s">
        <v>724</v>
      </c>
      <c r="I161" s="474" t="s">
        <v>1050</v>
      </c>
      <c r="J161" s="467">
        <v>0</v>
      </c>
      <c r="K161" s="467">
        <v>1</v>
      </c>
      <c r="L161" s="467">
        <v>0</v>
      </c>
      <c r="M161" s="467">
        <v>4</v>
      </c>
      <c r="N161" s="468">
        <v>32</v>
      </c>
      <c r="O161" s="467">
        <v>2</v>
      </c>
      <c r="P161" s="467">
        <v>0</v>
      </c>
      <c r="Q161" s="467">
        <v>0</v>
      </c>
      <c r="R161" s="467">
        <v>1</v>
      </c>
      <c r="S161" s="467">
        <v>0</v>
      </c>
      <c r="T161" s="467">
        <v>0</v>
      </c>
      <c r="U161" s="467">
        <v>0</v>
      </c>
      <c r="V161" s="467">
        <v>0</v>
      </c>
      <c r="W161" s="467">
        <v>1</v>
      </c>
      <c r="X161" s="467">
        <v>0</v>
      </c>
      <c r="Y161" s="467">
        <v>0</v>
      </c>
      <c r="Z161" s="467">
        <v>0</v>
      </c>
      <c r="AA161" s="467">
        <v>1</v>
      </c>
      <c r="AB161" s="467">
        <v>1</v>
      </c>
      <c r="AC161" s="467">
        <v>0</v>
      </c>
      <c r="AD161" s="469">
        <v>43</v>
      </c>
      <c r="AE161" s="470">
        <v>0</v>
      </c>
      <c r="AF161" s="470">
        <v>0</v>
      </c>
      <c r="AG161" s="470">
        <v>0</v>
      </c>
      <c r="AH161" s="470">
        <v>0</v>
      </c>
      <c r="AI161" s="470">
        <v>43</v>
      </c>
      <c r="AJ161" s="470">
        <v>0</v>
      </c>
      <c r="AK161" s="467">
        <v>32</v>
      </c>
      <c r="AL161" s="467">
        <v>11</v>
      </c>
      <c r="AM161" s="502">
        <v>2</v>
      </c>
      <c r="AN161" s="502">
        <v>5</v>
      </c>
      <c r="AO161" s="503">
        <v>3</v>
      </c>
    </row>
    <row r="162" spans="1:41" ht="16.5" customHeight="1">
      <c r="A162" s="461">
        <v>730</v>
      </c>
      <c r="B162" s="461">
        <v>239</v>
      </c>
      <c r="C162" s="461">
        <v>159</v>
      </c>
      <c r="D162" s="471" t="s">
        <v>1051</v>
      </c>
      <c r="E162" s="472" t="s">
        <v>28</v>
      </c>
      <c r="F162" s="471" t="s">
        <v>2233</v>
      </c>
      <c r="G162" s="471" t="s">
        <v>1037</v>
      </c>
      <c r="H162" s="479" t="s">
        <v>784</v>
      </c>
      <c r="I162" s="474" t="s">
        <v>1052</v>
      </c>
      <c r="J162" s="467">
        <v>19</v>
      </c>
      <c r="K162" s="467">
        <v>0</v>
      </c>
      <c r="L162" s="467">
        <v>6</v>
      </c>
      <c r="M162" s="467">
        <v>1</v>
      </c>
      <c r="N162" s="468">
        <v>2</v>
      </c>
      <c r="O162" s="467">
        <v>4</v>
      </c>
      <c r="P162" s="467">
        <v>0</v>
      </c>
      <c r="Q162" s="467">
        <v>1</v>
      </c>
      <c r="R162" s="467">
        <v>5</v>
      </c>
      <c r="S162" s="467">
        <v>0</v>
      </c>
      <c r="T162" s="467">
        <v>1</v>
      </c>
      <c r="U162" s="467">
        <v>0</v>
      </c>
      <c r="V162" s="467">
        <v>0</v>
      </c>
      <c r="W162" s="467">
        <v>0</v>
      </c>
      <c r="X162" s="467">
        <v>0</v>
      </c>
      <c r="Y162" s="467">
        <v>0</v>
      </c>
      <c r="Z162" s="467">
        <v>0</v>
      </c>
      <c r="AA162" s="467">
        <v>0</v>
      </c>
      <c r="AB162" s="467">
        <v>0</v>
      </c>
      <c r="AC162" s="467">
        <v>0</v>
      </c>
      <c r="AD162" s="469">
        <v>39</v>
      </c>
      <c r="AE162" s="470">
        <v>0</v>
      </c>
      <c r="AF162" s="470">
        <v>0</v>
      </c>
      <c r="AG162" s="470">
        <v>0</v>
      </c>
      <c r="AH162" s="470">
        <v>0</v>
      </c>
      <c r="AI162" s="470">
        <v>39</v>
      </c>
      <c r="AJ162" s="470">
        <v>0</v>
      </c>
      <c r="AK162" s="467">
        <v>2</v>
      </c>
      <c r="AL162" s="467">
        <v>37</v>
      </c>
      <c r="AM162" s="502">
        <v>5</v>
      </c>
      <c r="AN162" s="502">
        <v>5</v>
      </c>
      <c r="AO162" s="503">
        <v>3</v>
      </c>
    </row>
    <row r="163" spans="1:41" ht="16.5" customHeight="1">
      <c r="A163" s="461">
        <v>731</v>
      </c>
      <c r="B163" s="461">
        <v>240</v>
      </c>
      <c r="C163" s="462">
        <v>160</v>
      </c>
      <c r="D163" s="471" t="s">
        <v>1053</v>
      </c>
      <c r="E163" s="472" t="s">
        <v>28</v>
      </c>
      <c r="F163" s="471" t="s">
        <v>2233</v>
      </c>
      <c r="G163" s="471" t="s">
        <v>1037</v>
      </c>
      <c r="H163" s="477" t="s">
        <v>724</v>
      </c>
      <c r="I163" s="474" t="s">
        <v>1054</v>
      </c>
      <c r="J163" s="467">
        <v>0</v>
      </c>
      <c r="K163" s="467">
        <v>0</v>
      </c>
      <c r="L163" s="467">
        <v>27</v>
      </c>
      <c r="M163" s="467">
        <v>0</v>
      </c>
      <c r="N163" s="468">
        <v>0</v>
      </c>
      <c r="O163" s="467">
        <v>0</v>
      </c>
      <c r="P163" s="467">
        <v>1</v>
      </c>
      <c r="Q163" s="467">
        <v>0</v>
      </c>
      <c r="R163" s="467">
        <v>5</v>
      </c>
      <c r="S163" s="467">
        <v>0</v>
      </c>
      <c r="T163" s="467">
        <v>0</v>
      </c>
      <c r="U163" s="467">
        <v>0</v>
      </c>
      <c r="V163" s="467">
        <v>0</v>
      </c>
      <c r="W163" s="467">
        <v>0</v>
      </c>
      <c r="X163" s="467">
        <v>0</v>
      </c>
      <c r="Y163" s="467">
        <v>0</v>
      </c>
      <c r="Z163" s="467">
        <v>0</v>
      </c>
      <c r="AA163" s="467">
        <v>0</v>
      </c>
      <c r="AB163" s="467">
        <v>0</v>
      </c>
      <c r="AC163" s="467">
        <v>0</v>
      </c>
      <c r="AD163" s="469">
        <v>33</v>
      </c>
      <c r="AE163" s="470">
        <v>0</v>
      </c>
      <c r="AF163" s="470">
        <v>0</v>
      </c>
      <c r="AG163" s="470">
        <v>0</v>
      </c>
      <c r="AH163" s="470">
        <v>0</v>
      </c>
      <c r="AI163" s="470">
        <v>33</v>
      </c>
      <c r="AJ163" s="470">
        <v>0</v>
      </c>
      <c r="AK163" s="467">
        <v>0</v>
      </c>
      <c r="AL163" s="467">
        <v>33</v>
      </c>
      <c r="AM163" s="502">
        <v>6</v>
      </c>
      <c r="AN163" s="502">
        <v>4</v>
      </c>
      <c r="AO163" s="503">
        <v>2</v>
      </c>
    </row>
    <row r="164" spans="1:41" ht="16.5" customHeight="1">
      <c r="A164" s="461">
        <v>457</v>
      </c>
      <c r="B164" s="461">
        <v>225</v>
      </c>
      <c r="C164" s="461">
        <v>161</v>
      </c>
      <c r="D164" s="471" t="s">
        <v>1055</v>
      </c>
      <c r="E164" s="472" t="s">
        <v>28</v>
      </c>
      <c r="F164" s="471" t="s">
        <v>2233</v>
      </c>
      <c r="G164" s="471" t="s">
        <v>1037</v>
      </c>
      <c r="H164" s="473" t="s">
        <v>730</v>
      </c>
      <c r="I164" s="474" t="s">
        <v>1056</v>
      </c>
      <c r="J164" s="467">
        <v>1</v>
      </c>
      <c r="K164" s="467">
        <v>0</v>
      </c>
      <c r="L164" s="467">
        <v>35</v>
      </c>
      <c r="M164" s="467">
        <v>0</v>
      </c>
      <c r="N164" s="468">
        <v>5</v>
      </c>
      <c r="O164" s="467">
        <v>1</v>
      </c>
      <c r="P164" s="467">
        <v>3</v>
      </c>
      <c r="Q164" s="467">
        <v>1</v>
      </c>
      <c r="R164" s="467">
        <v>3</v>
      </c>
      <c r="S164" s="467">
        <v>0</v>
      </c>
      <c r="T164" s="467">
        <v>0</v>
      </c>
      <c r="U164" s="467">
        <v>0</v>
      </c>
      <c r="V164" s="467">
        <v>0</v>
      </c>
      <c r="W164" s="467">
        <v>0</v>
      </c>
      <c r="X164" s="467">
        <v>0</v>
      </c>
      <c r="Y164" s="467">
        <v>0</v>
      </c>
      <c r="Z164" s="467">
        <v>0</v>
      </c>
      <c r="AA164" s="467">
        <v>0</v>
      </c>
      <c r="AB164" s="467">
        <v>0</v>
      </c>
      <c r="AC164" s="467">
        <v>0</v>
      </c>
      <c r="AD164" s="469">
        <v>49</v>
      </c>
      <c r="AE164" s="470">
        <v>0</v>
      </c>
      <c r="AF164" s="470">
        <v>0</v>
      </c>
      <c r="AG164" s="470">
        <v>0</v>
      </c>
      <c r="AH164" s="470">
        <v>0</v>
      </c>
      <c r="AI164" s="470">
        <v>49</v>
      </c>
      <c r="AJ164" s="470">
        <v>0</v>
      </c>
      <c r="AK164" s="467">
        <v>5</v>
      </c>
      <c r="AL164" s="467">
        <v>44</v>
      </c>
      <c r="AM164" s="502">
        <v>6</v>
      </c>
      <c r="AN164" s="502">
        <v>2</v>
      </c>
      <c r="AO164" s="503">
        <v>2</v>
      </c>
    </row>
    <row r="165" spans="1:41" ht="16.5" customHeight="1">
      <c r="A165" s="461">
        <v>728</v>
      </c>
      <c r="B165" s="461">
        <v>237</v>
      </c>
      <c r="C165" s="461">
        <v>162</v>
      </c>
      <c r="D165" s="471" t="s">
        <v>1057</v>
      </c>
      <c r="E165" s="472" t="s">
        <v>28</v>
      </c>
      <c r="F165" s="471" t="s">
        <v>2233</v>
      </c>
      <c r="G165" s="471" t="s">
        <v>1037</v>
      </c>
      <c r="H165" s="473" t="s">
        <v>730</v>
      </c>
      <c r="I165" s="474" t="s">
        <v>1058</v>
      </c>
      <c r="J165" s="467">
        <v>0</v>
      </c>
      <c r="K165" s="467">
        <v>0</v>
      </c>
      <c r="L165" s="467">
        <v>2</v>
      </c>
      <c r="M165" s="467">
        <v>0</v>
      </c>
      <c r="N165" s="468">
        <v>0</v>
      </c>
      <c r="O165" s="467">
        <v>0</v>
      </c>
      <c r="P165" s="467">
        <v>0</v>
      </c>
      <c r="Q165" s="467">
        <v>0</v>
      </c>
      <c r="R165" s="467">
        <v>1</v>
      </c>
      <c r="S165" s="467">
        <v>0</v>
      </c>
      <c r="T165" s="467">
        <v>0</v>
      </c>
      <c r="U165" s="467">
        <v>0</v>
      </c>
      <c r="V165" s="467">
        <v>1</v>
      </c>
      <c r="W165" s="467">
        <v>0</v>
      </c>
      <c r="X165" s="467">
        <v>0</v>
      </c>
      <c r="Y165" s="467">
        <v>0</v>
      </c>
      <c r="Z165" s="467">
        <v>0</v>
      </c>
      <c r="AA165" s="467">
        <v>0</v>
      </c>
      <c r="AB165" s="467">
        <v>1</v>
      </c>
      <c r="AC165" s="467">
        <v>0</v>
      </c>
      <c r="AD165" s="469">
        <v>5</v>
      </c>
      <c r="AE165" s="470">
        <v>0</v>
      </c>
      <c r="AF165" s="470">
        <v>0</v>
      </c>
      <c r="AG165" s="470">
        <v>0</v>
      </c>
      <c r="AH165" s="470">
        <v>0</v>
      </c>
      <c r="AI165" s="470">
        <v>5</v>
      </c>
      <c r="AJ165" s="470">
        <v>0</v>
      </c>
      <c r="AK165" s="467">
        <v>0</v>
      </c>
      <c r="AL165" s="467">
        <v>5</v>
      </c>
      <c r="AM165" s="502">
        <v>2</v>
      </c>
      <c r="AN165" s="502">
        <v>2</v>
      </c>
      <c r="AO165" s="503">
        <v>2</v>
      </c>
    </row>
    <row r="166" spans="1:41" ht="16.5" customHeight="1">
      <c r="A166" s="461">
        <v>442</v>
      </c>
      <c r="B166" s="461">
        <v>221</v>
      </c>
      <c r="C166" s="462">
        <v>163</v>
      </c>
      <c r="D166" s="471" t="s">
        <v>1059</v>
      </c>
      <c r="E166" s="472" t="s">
        <v>28</v>
      </c>
      <c r="F166" s="471" t="s">
        <v>2233</v>
      </c>
      <c r="G166" s="471" t="s">
        <v>1037</v>
      </c>
      <c r="H166" s="475" t="s">
        <v>727</v>
      </c>
      <c r="I166" s="474" t="s">
        <v>1060</v>
      </c>
      <c r="J166" s="467">
        <v>0</v>
      </c>
      <c r="K166" s="467">
        <v>0</v>
      </c>
      <c r="L166" s="467">
        <v>13</v>
      </c>
      <c r="M166" s="467">
        <v>1</v>
      </c>
      <c r="N166" s="468">
        <v>8</v>
      </c>
      <c r="O166" s="467">
        <v>0</v>
      </c>
      <c r="P166" s="467">
        <v>1</v>
      </c>
      <c r="Q166" s="467">
        <v>1</v>
      </c>
      <c r="R166" s="467">
        <v>4</v>
      </c>
      <c r="S166" s="467">
        <v>0</v>
      </c>
      <c r="T166" s="467">
        <v>0</v>
      </c>
      <c r="U166" s="467">
        <v>0</v>
      </c>
      <c r="V166" s="467">
        <v>12</v>
      </c>
      <c r="W166" s="467">
        <v>0</v>
      </c>
      <c r="X166" s="467">
        <v>0</v>
      </c>
      <c r="Y166" s="467">
        <v>0</v>
      </c>
      <c r="Z166" s="467">
        <v>0</v>
      </c>
      <c r="AA166" s="467">
        <v>0</v>
      </c>
      <c r="AB166" s="467">
        <v>0</v>
      </c>
      <c r="AC166" s="467">
        <v>0</v>
      </c>
      <c r="AD166" s="469">
        <v>40</v>
      </c>
      <c r="AE166" s="470">
        <v>0</v>
      </c>
      <c r="AF166" s="470">
        <v>0</v>
      </c>
      <c r="AG166" s="470">
        <v>0</v>
      </c>
      <c r="AH166" s="470">
        <v>0</v>
      </c>
      <c r="AI166" s="470">
        <v>40</v>
      </c>
      <c r="AJ166" s="470">
        <v>0</v>
      </c>
      <c r="AK166" s="467">
        <v>8</v>
      </c>
      <c r="AL166" s="467">
        <v>32</v>
      </c>
      <c r="AM166" s="502">
        <v>4</v>
      </c>
      <c r="AN166" s="502">
        <v>5</v>
      </c>
      <c r="AO166" s="503">
        <v>2</v>
      </c>
    </row>
    <row r="167" spans="1:41" ht="16.5" customHeight="1">
      <c r="A167" s="461">
        <v>1991</v>
      </c>
      <c r="B167" s="461">
        <v>476</v>
      </c>
      <c r="C167" s="461">
        <v>164</v>
      </c>
      <c r="D167" s="471" t="s">
        <v>1061</v>
      </c>
      <c r="E167" s="472" t="s">
        <v>28</v>
      </c>
      <c r="F167" s="471" t="s">
        <v>2233</v>
      </c>
      <c r="G167" s="471" t="s">
        <v>1037</v>
      </c>
      <c r="H167" s="475" t="s">
        <v>727</v>
      </c>
      <c r="I167" s="474" t="s">
        <v>1062</v>
      </c>
      <c r="J167" s="467">
        <v>0</v>
      </c>
      <c r="K167" s="467">
        <v>1</v>
      </c>
      <c r="L167" s="467">
        <v>5</v>
      </c>
      <c r="M167" s="467">
        <v>33</v>
      </c>
      <c r="N167" s="468">
        <v>3</v>
      </c>
      <c r="O167" s="467">
        <v>7</v>
      </c>
      <c r="P167" s="467">
        <v>1</v>
      </c>
      <c r="Q167" s="467">
        <v>0</v>
      </c>
      <c r="R167" s="467">
        <v>5</v>
      </c>
      <c r="S167" s="467">
        <v>0</v>
      </c>
      <c r="T167" s="467">
        <v>0</v>
      </c>
      <c r="U167" s="467">
        <v>0</v>
      </c>
      <c r="V167" s="467">
        <v>0</v>
      </c>
      <c r="W167" s="467">
        <v>0</v>
      </c>
      <c r="X167" s="467">
        <v>0</v>
      </c>
      <c r="Y167" s="467">
        <v>0</v>
      </c>
      <c r="Z167" s="467">
        <v>0</v>
      </c>
      <c r="AA167" s="467">
        <v>0</v>
      </c>
      <c r="AB167" s="467">
        <v>0</v>
      </c>
      <c r="AC167" s="467">
        <v>0</v>
      </c>
      <c r="AD167" s="469">
        <v>55</v>
      </c>
      <c r="AE167" s="470">
        <v>0</v>
      </c>
      <c r="AF167" s="470">
        <v>0</v>
      </c>
      <c r="AG167" s="470">
        <v>0</v>
      </c>
      <c r="AH167" s="470">
        <v>0</v>
      </c>
      <c r="AI167" s="470">
        <v>55</v>
      </c>
      <c r="AJ167" s="470">
        <v>0</v>
      </c>
      <c r="AK167" s="467">
        <v>3</v>
      </c>
      <c r="AL167" s="467">
        <v>52</v>
      </c>
      <c r="AM167" s="502">
        <v>6</v>
      </c>
      <c r="AN167" s="502">
        <v>5</v>
      </c>
      <c r="AO167" s="503">
        <v>2</v>
      </c>
    </row>
    <row r="168" spans="1:41" ht="16.5" customHeight="1">
      <c r="A168" s="461">
        <v>2005</v>
      </c>
      <c r="B168" s="461">
        <v>478</v>
      </c>
      <c r="C168" s="461">
        <v>165</v>
      </c>
      <c r="D168" s="471" t="s">
        <v>1063</v>
      </c>
      <c r="E168" s="472" t="s">
        <v>28</v>
      </c>
      <c r="F168" s="471" t="s">
        <v>2233</v>
      </c>
      <c r="G168" s="471" t="s">
        <v>1037</v>
      </c>
      <c r="H168" s="473" t="s">
        <v>730</v>
      </c>
      <c r="I168" s="474" t="s">
        <v>1064</v>
      </c>
      <c r="J168" s="467">
        <v>0</v>
      </c>
      <c r="K168" s="467">
        <v>1</v>
      </c>
      <c r="L168" s="467">
        <v>3</v>
      </c>
      <c r="M168" s="467">
        <v>0</v>
      </c>
      <c r="N168" s="468">
        <v>6</v>
      </c>
      <c r="O168" s="467">
        <v>0</v>
      </c>
      <c r="P168" s="467">
        <v>0</v>
      </c>
      <c r="Q168" s="467">
        <v>0</v>
      </c>
      <c r="R168" s="467">
        <v>0</v>
      </c>
      <c r="S168" s="467">
        <v>0</v>
      </c>
      <c r="T168" s="467">
        <v>0</v>
      </c>
      <c r="U168" s="467">
        <v>0</v>
      </c>
      <c r="V168" s="467">
        <v>0</v>
      </c>
      <c r="W168" s="467">
        <v>1</v>
      </c>
      <c r="X168" s="467">
        <v>0</v>
      </c>
      <c r="Y168" s="467">
        <v>0</v>
      </c>
      <c r="Z168" s="467">
        <v>0</v>
      </c>
      <c r="AA168" s="467">
        <v>0</v>
      </c>
      <c r="AB168" s="467">
        <v>1</v>
      </c>
      <c r="AC168" s="467">
        <v>0</v>
      </c>
      <c r="AD168" s="469">
        <v>12</v>
      </c>
      <c r="AE168" s="470">
        <v>0</v>
      </c>
      <c r="AF168" s="470">
        <v>0</v>
      </c>
      <c r="AG168" s="470">
        <v>0</v>
      </c>
      <c r="AH168" s="470">
        <v>0</v>
      </c>
      <c r="AI168" s="470">
        <v>12</v>
      </c>
      <c r="AJ168" s="470">
        <v>0</v>
      </c>
      <c r="AK168" s="467">
        <v>6</v>
      </c>
      <c r="AL168" s="467">
        <v>6</v>
      </c>
      <c r="AM168" s="502">
        <v>5</v>
      </c>
      <c r="AN168" s="502">
        <v>2</v>
      </c>
      <c r="AO168" s="503">
        <v>2</v>
      </c>
    </row>
    <row r="169" spans="1:41" ht="16.5" customHeight="1">
      <c r="A169" s="461">
        <v>183</v>
      </c>
      <c r="B169" s="461">
        <v>64</v>
      </c>
      <c r="C169" s="462">
        <v>166</v>
      </c>
      <c r="D169" s="471" t="s">
        <v>1065</v>
      </c>
      <c r="E169" s="472" t="s">
        <v>28</v>
      </c>
      <c r="F169" s="471" t="s">
        <v>2233</v>
      </c>
      <c r="G169" s="471" t="s">
        <v>1037</v>
      </c>
      <c r="H169" s="475" t="s">
        <v>727</v>
      </c>
      <c r="I169" s="474" t="s">
        <v>1066</v>
      </c>
      <c r="J169" s="467">
        <v>3</v>
      </c>
      <c r="K169" s="467">
        <v>1</v>
      </c>
      <c r="L169" s="467">
        <v>3</v>
      </c>
      <c r="M169" s="467">
        <v>0</v>
      </c>
      <c r="N169" s="468">
        <v>1</v>
      </c>
      <c r="O169" s="467">
        <v>0</v>
      </c>
      <c r="P169" s="467">
        <v>1</v>
      </c>
      <c r="Q169" s="467">
        <v>0</v>
      </c>
      <c r="R169" s="467">
        <v>2</v>
      </c>
      <c r="S169" s="467">
        <v>0</v>
      </c>
      <c r="T169" s="467">
        <v>0</v>
      </c>
      <c r="U169" s="467">
        <v>0</v>
      </c>
      <c r="V169" s="467">
        <v>0</v>
      </c>
      <c r="W169" s="467">
        <v>0</v>
      </c>
      <c r="X169" s="467">
        <v>0</v>
      </c>
      <c r="Y169" s="467">
        <v>0</v>
      </c>
      <c r="Z169" s="467">
        <v>0</v>
      </c>
      <c r="AA169" s="467">
        <v>0</v>
      </c>
      <c r="AB169" s="467">
        <v>0</v>
      </c>
      <c r="AC169" s="467">
        <v>0</v>
      </c>
      <c r="AD169" s="469">
        <v>11</v>
      </c>
      <c r="AE169" s="470">
        <v>0</v>
      </c>
      <c r="AF169" s="470">
        <v>0</v>
      </c>
      <c r="AG169" s="470">
        <v>0</v>
      </c>
      <c r="AH169" s="470">
        <v>0</v>
      </c>
      <c r="AI169" s="470">
        <v>11</v>
      </c>
      <c r="AJ169" s="470">
        <v>0</v>
      </c>
      <c r="AK169" s="467">
        <v>1</v>
      </c>
      <c r="AL169" s="467">
        <v>10</v>
      </c>
      <c r="AM169" s="502">
        <v>8</v>
      </c>
      <c r="AN169" s="502">
        <v>2</v>
      </c>
      <c r="AO169" s="503">
        <v>2</v>
      </c>
    </row>
    <row r="170" spans="1:41" ht="16.5" customHeight="1">
      <c r="A170" s="461">
        <v>2249</v>
      </c>
      <c r="B170" s="461">
        <v>549</v>
      </c>
      <c r="C170" s="461">
        <v>167</v>
      </c>
      <c r="D170" s="471" t="s">
        <v>1067</v>
      </c>
      <c r="E170" s="472" t="s">
        <v>28</v>
      </c>
      <c r="F170" s="471" t="s">
        <v>2233</v>
      </c>
      <c r="G170" s="471" t="s">
        <v>1037</v>
      </c>
      <c r="H170" s="475" t="s">
        <v>727</v>
      </c>
      <c r="I170" s="474" t="s">
        <v>1068</v>
      </c>
      <c r="J170" s="467">
        <v>0</v>
      </c>
      <c r="K170" s="467">
        <v>0</v>
      </c>
      <c r="L170" s="467">
        <v>0</v>
      </c>
      <c r="M170" s="467">
        <v>0</v>
      </c>
      <c r="N170" s="468">
        <v>9</v>
      </c>
      <c r="O170" s="467">
        <v>0</v>
      </c>
      <c r="P170" s="467">
        <v>0</v>
      </c>
      <c r="Q170" s="467">
        <v>0</v>
      </c>
      <c r="R170" s="467">
        <v>0</v>
      </c>
      <c r="S170" s="467">
        <v>0</v>
      </c>
      <c r="T170" s="467">
        <v>0</v>
      </c>
      <c r="U170" s="467">
        <v>0</v>
      </c>
      <c r="V170" s="467">
        <v>0</v>
      </c>
      <c r="W170" s="467">
        <v>0</v>
      </c>
      <c r="X170" s="467">
        <v>0</v>
      </c>
      <c r="Y170" s="467">
        <v>0</v>
      </c>
      <c r="Z170" s="467">
        <v>0</v>
      </c>
      <c r="AA170" s="467">
        <v>0</v>
      </c>
      <c r="AB170" s="467">
        <v>0</v>
      </c>
      <c r="AC170" s="467">
        <v>0</v>
      </c>
      <c r="AD170" s="469">
        <v>9</v>
      </c>
      <c r="AE170" s="470">
        <v>0</v>
      </c>
      <c r="AF170" s="470">
        <v>0</v>
      </c>
      <c r="AG170" s="470">
        <v>0</v>
      </c>
      <c r="AH170" s="470">
        <v>0</v>
      </c>
      <c r="AI170" s="470">
        <v>9</v>
      </c>
      <c r="AJ170" s="470">
        <v>0</v>
      </c>
      <c r="AK170" s="467">
        <v>9</v>
      </c>
      <c r="AL170" s="467">
        <v>0</v>
      </c>
      <c r="AM170" s="502">
        <v>6</v>
      </c>
      <c r="AN170" s="502">
        <v>1</v>
      </c>
      <c r="AO170" s="503">
        <v>2</v>
      </c>
    </row>
    <row r="171" spans="1:41" ht="16.5" customHeight="1">
      <c r="A171" s="461">
        <v>2250</v>
      </c>
      <c r="B171" s="461">
        <v>550</v>
      </c>
      <c r="C171" s="461">
        <v>168</v>
      </c>
      <c r="D171" s="471" t="s">
        <v>1069</v>
      </c>
      <c r="E171" s="472" t="s">
        <v>28</v>
      </c>
      <c r="F171" s="471" t="s">
        <v>2233</v>
      </c>
      <c r="G171" s="471" t="s">
        <v>1037</v>
      </c>
      <c r="H171" s="475" t="s">
        <v>727</v>
      </c>
      <c r="I171" s="474" t="s">
        <v>1070</v>
      </c>
      <c r="J171" s="467">
        <v>1</v>
      </c>
      <c r="K171" s="467">
        <v>0</v>
      </c>
      <c r="L171" s="467">
        <v>5</v>
      </c>
      <c r="M171" s="467">
        <v>0</v>
      </c>
      <c r="N171" s="468">
        <v>3</v>
      </c>
      <c r="O171" s="467">
        <v>0</v>
      </c>
      <c r="P171" s="467">
        <v>0</v>
      </c>
      <c r="Q171" s="467">
        <v>0</v>
      </c>
      <c r="R171" s="467">
        <v>1</v>
      </c>
      <c r="S171" s="467">
        <v>0</v>
      </c>
      <c r="T171" s="467">
        <v>0</v>
      </c>
      <c r="U171" s="467">
        <v>0</v>
      </c>
      <c r="V171" s="467">
        <v>0</v>
      </c>
      <c r="W171" s="467">
        <v>0</v>
      </c>
      <c r="X171" s="467">
        <v>0</v>
      </c>
      <c r="Y171" s="467">
        <v>0</v>
      </c>
      <c r="Z171" s="467">
        <v>0</v>
      </c>
      <c r="AA171" s="467">
        <v>0</v>
      </c>
      <c r="AB171" s="467">
        <v>0</v>
      </c>
      <c r="AC171" s="467">
        <v>0</v>
      </c>
      <c r="AD171" s="469">
        <v>10</v>
      </c>
      <c r="AE171" s="470">
        <v>0</v>
      </c>
      <c r="AF171" s="470">
        <v>0</v>
      </c>
      <c r="AG171" s="470">
        <v>0</v>
      </c>
      <c r="AH171" s="470">
        <v>0</v>
      </c>
      <c r="AI171" s="470">
        <v>10</v>
      </c>
      <c r="AJ171" s="470">
        <v>0</v>
      </c>
      <c r="AK171" s="467">
        <v>3</v>
      </c>
      <c r="AL171" s="467">
        <v>7</v>
      </c>
      <c r="AM171" s="502">
        <v>5</v>
      </c>
      <c r="AN171" s="502">
        <v>1</v>
      </c>
      <c r="AO171" s="503">
        <v>2</v>
      </c>
    </row>
    <row r="172" spans="1:41" ht="16.5" customHeight="1">
      <c r="A172" s="461">
        <v>2321</v>
      </c>
      <c r="B172" s="461">
        <v>554</v>
      </c>
      <c r="C172" s="462">
        <v>169</v>
      </c>
      <c r="D172" s="471" t="s">
        <v>1071</v>
      </c>
      <c r="E172" s="472" t="s">
        <v>28</v>
      </c>
      <c r="F172" s="471" t="s">
        <v>2233</v>
      </c>
      <c r="G172" s="471" t="s">
        <v>1037</v>
      </c>
      <c r="H172" s="475" t="s">
        <v>727</v>
      </c>
      <c r="I172" s="474" t="s">
        <v>1072</v>
      </c>
      <c r="J172" s="467">
        <v>0</v>
      </c>
      <c r="K172" s="467">
        <v>1</v>
      </c>
      <c r="L172" s="467">
        <v>0</v>
      </c>
      <c r="M172" s="467">
        <v>0</v>
      </c>
      <c r="N172" s="468">
        <v>0</v>
      </c>
      <c r="O172" s="467">
        <v>0</v>
      </c>
      <c r="P172" s="467">
        <v>0</v>
      </c>
      <c r="Q172" s="467">
        <v>0</v>
      </c>
      <c r="R172" s="467">
        <v>0</v>
      </c>
      <c r="S172" s="467">
        <v>0</v>
      </c>
      <c r="T172" s="467">
        <v>0</v>
      </c>
      <c r="U172" s="467">
        <v>0</v>
      </c>
      <c r="V172" s="467">
        <v>1</v>
      </c>
      <c r="W172" s="467">
        <v>0</v>
      </c>
      <c r="X172" s="467">
        <v>0</v>
      </c>
      <c r="Y172" s="467">
        <v>0</v>
      </c>
      <c r="Z172" s="467">
        <v>0</v>
      </c>
      <c r="AA172" s="467">
        <v>0</v>
      </c>
      <c r="AB172" s="467">
        <v>0</v>
      </c>
      <c r="AC172" s="467">
        <v>0</v>
      </c>
      <c r="AD172" s="469">
        <v>2</v>
      </c>
      <c r="AE172" s="470">
        <v>0</v>
      </c>
      <c r="AF172" s="470">
        <v>0</v>
      </c>
      <c r="AG172" s="470">
        <v>0</v>
      </c>
      <c r="AH172" s="470">
        <v>0</v>
      </c>
      <c r="AI172" s="470">
        <v>2</v>
      </c>
      <c r="AJ172" s="470">
        <v>0</v>
      </c>
      <c r="AK172" s="467">
        <v>0</v>
      </c>
      <c r="AL172" s="467">
        <v>2</v>
      </c>
      <c r="AM172" s="502">
        <v>4</v>
      </c>
      <c r="AN172" s="502">
        <v>2</v>
      </c>
      <c r="AO172" s="503">
        <v>2</v>
      </c>
    </row>
    <row r="173" spans="1:41" ht="16.5" customHeight="1">
      <c r="A173" s="461">
        <v>2477</v>
      </c>
      <c r="B173" s="461">
        <v>613</v>
      </c>
      <c r="C173" s="461">
        <v>170</v>
      </c>
      <c r="D173" s="471" t="s">
        <v>1073</v>
      </c>
      <c r="E173" s="472" t="s">
        <v>28</v>
      </c>
      <c r="F173" s="471" t="s">
        <v>2233</v>
      </c>
      <c r="G173" s="471" t="s">
        <v>1037</v>
      </c>
      <c r="H173" s="475" t="s">
        <v>727</v>
      </c>
      <c r="I173" s="474" t="s">
        <v>1074</v>
      </c>
      <c r="J173" s="467">
        <v>1</v>
      </c>
      <c r="K173" s="467">
        <v>2</v>
      </c>
      <c r="L173" s="467">
        <v>2</v>
      </c>
      <c r="M173" s="467">
        <v>0</v>
      </c>
      <c r="N173" s="468">
        <v>11</v>
      </c>
      <c r="O173" s="467">
        <v>2</v>
      </c>
      <c r="P173" s="467">
        <v>0</v>
      </c>
      <c r="Q173" s="467">
        <v>0</v>
      </c>
      <c r="R173" s="467">
        <v>5</v>
      </c>
      <c r="S173" s="467">
        <v>0</v>
      </c>
      <c r="T173" s="467">
        <v>0</v>
      </c>
      <c r="U173" s="467">
        <v>0</v>
      </c>
      <c r="V173" s="467">
        <v>5</v>
      </c>
      <c r="W173" s="467">
        <v>0</v>
      </c>
      <c r="X173" s="467">
        <v>0</v>
      </c>
      <c r="Y173" s="467">
        <v>0</v>
      </c>
      <c r="Z173" s="467">
        <v>0</v>
      </c>
      <c r="AA173" s="467">
        <v>0</v>
      </c>
      <c r="AB173" s="467">
        <v>1</v>
      </c>
      <c r="AC173" s="467">
        <v>2</v>
      </c>
      <c r="AD173" s="469">
        <v>31</v>
      </c>
      <c r="AE173" s="470">
        <v>0</v>
      </c>
      <c r="AF173" s="470">
        <v>0</v>
      </c>
      <c r="AG173" s="470">
        <v>0</v>
      </c>
      <c r="AH173" s="470">
        <v>0</v>
      </c>
      <c r="AI173" s="470">
        <v>31</v>
      </c>
      <c r="AJ173" s="470">
        <v>0</v>
      </c>
      <c r="AK173" s="467">
        <v>11</v>
      </c>
      <c r="AL173" s="467">
        <v>18</v>
      </c>
      <c r="AM173" s="502">
        <v>5</v>
      </c>
      <c r="AN173" s="502">
        <v>5</v>
      </c>
      <c r="AO173" s="503">
        <v>2</v>
      </c>
    </row>
    <row r="174" spans="1:41" ht="16.5" customHeight="1">
      <c r="A174" s="461">
        <v>2478</v>
      </c>
      <c r="B174" s="461">
        <v>614</v>
      </c>
      <c r="C174" s="461">
        <v>171</v>
      </c>
      <c r="D174" s="471" t="s">
        <v>1075</v>
      </c>
      <c r="E174" s="472" t="s">
        <v>28</v>
      </c>
      <c r="F174" s="471" t="s">
        <v>2233</v>
      </c>
      <c r="G174" s="471" t="s">
        <v>1037</v>
      </c>
      <c r="H174" s="477" t="s">
        <v>724</v>
      </c>
      <c r="I174" s="474" t="s">
        <v>1076</v>
      </c>
      <c r="J174" s="467">
        <v>0</v>
      </c>
      <c r="K174" s="467">
        <v>4</v>
      </c>
      <c r="L174" s="467">
        <v>0</v>
      </c>
      <c r="M174" s="467">
        <v>2</v>
      </c>
      <c r="N174" s="468">
        <v>12</v>
      </c>
      <c r="O174" s="467">
        <v>0</v>
      </c>
      <c r="P174" s="467">
        <v>0</v>
      </c>
      <c r="Q174" s="467">
        <v>1</v>
      </c>
      <c r="R174" s="467">
        <v>0</v>
      </c>
      <c r="S174" s="467">
        <v>0</v>
      </c>
      <c r="T174" s="467">
        <v>0</v>
      </c>
      <c r="U174" s="467">
        <v>0</v>
      </c>
      <c r="V174" s="467">
        <v>0</v>
      </c>
      <c r="W174" s="467">
        <v>0</v>
      </c>
      <c r="X174" s="467">
        <v>0</v>
      </c>
      <c r="Y174" s="467">
        <v>0</v>
      </c>
      <c r="Z174" s="467">
        <v>0</v>
      </c>
      <c r="AA174" s="467">
        <v>0</v>
      </c>
      <c r="AB174" s="467">
        <v>0</v>
      </c>
      <c r="AC174" s="467">
        <v>0</v>
      </c>
      <c r="AD174" s="469">
        <v>19</v>
      </c>
      <c r="AE174" s="470">
        <v>0</v>
      </c>
      <c r="AF174" s="470">
        <v>0</v>
      </c>
      <c r="AG174" s="470">
        <v>0</v>
      </c>
      <c r="AH174" s="470">
        <v>0</v>
      </c>
      <c r="AI174" s="470">
        <v>19</v>
      </c>
      <c r="AJ174" s="470">
        <v>0</v>
      </c>
      <c r="AK174" s="467">
        <v>12</v>
      </c>
      <c r="AL174" s="467">
        <v>7</v>
      </c>
      <c r="AM174" s="502">
        <v>4</v>
      </c>
      <c r="AN174" s="502">
        <v>4</v>
      </c>
      <c r="AO174" s="503">
        <v>2</v>
      </c>
    </row>
    <row r="175" spans="1:41" ht="16.5" customHeight="1">
      <c r="A175" s="461">
        <v>2388</v>
      </c>
      <c r="B175" s="461">
        <v>577</v>
      </c>
      <c r="C175" s="462">
        <v>172</v>
      </c>
      <c r="D175" s="471" t="s">
        <v>1077</v>
      </c>
      <c r="E175" s="472" t="s">
        <v>28</v>
      </c>
      <c r="F175" s="471" t="s">
        <v>2233</v>
      </c>
      <c r="G175" s="471" t="s">
        <v>1037</v>
      </c>
      <c r="H175" s="473" t="s">
        <v>730</v>
      </c>
      <c r="I175" s="474" t="s">
        <v>1078</v>
      </c>
      <c r="J175" s="467">
        <v>1</v>
      </c>
      <c r="K175" s="467">
        <v>2</v>
      </c>
      <c r="L175" s="467">
        <v>4</v>
      </c>
      <c r="M175" s="467">
        <v>0</v>
      </c>
      <c r="N175" s="468">
        <v>1</v>
      </c>
      <c r="O175" s="467">
        <v>0</v>
      </c>
      <c r="P175" s="467">
        <v>0</v>
      </c>
      <c r="Q175" s="467">
        <v>3</v>
      </c>
      <c r="R175" s="467">
        <v>2</v>
      </c>
      <c r="S175" s="467">
        <v>0</v>
      </c>
      <c r="T175" s="467">
        <v>0</v>
      </c>
      <c r="U175" s="467">
        <v>0</v>
      </c>
      <c r="V175" s="467">
        <v>0</v>
      </c>
      <c r="W175" s="467">
        <v>0</v>
      </c>
      <c r="X175" s="467">
        <v>0</v>
      </c>
      <c r="Y175" s="467">
        <v>0</v>
      </c>
      <c r="Z175" s="467">
        <v>0</v>
      </c>
      <c r="AA175" s="467">
        <v>0</v>
      </c>
      <c r="AB175" s="467">
        <v>0</v>
      </c>
      <c r="AC175" s="467">
        <v>0</v>
      </c>
      <c r="AD175" s="469">
        <v>13</v>
      </c>
      <c r="AE175" s="470">
        <v>0</v>
      </c>
      <c r="AF175" s="470">
        <v>0</v>
      </c>
      <c r="AG175" s="470">
        <v>0</v>
      </c>
      <c r="AH175" s="470">
        <v>0</v>
      </c>
      <c r="AI175" s="470">
        <v>13</v>
      </c>
      <c r="AJ175" s="470">
        <v>0</v>
      </c>
      <c r="AK175" s="467">
        <v>1</v>
      </c>
      <c r="AL175" s="467">
        <v>12</v>
      </c>
      <c r="AM175" s="502">
        <v>3</v>
      </c>
      <c r="AN175" s="502">
        <v>3</v>
      </c>
      <c r="AO175" s="503">
        <v>2</v>
      </c>
    </row>
    <row r="176" spans="1:41" ht="16.5" customHeight="1">
      <c r="A176" s="461">
        <v>2578</v>
      </c>
      <c r="B176" s="461">
        <v>643</v>
      </c>
      <c r="C176" s="461">
        <v>173</v>
      </c>
      <c r="D176" s="471" t="s">
        <v>1079</v>
      </c>
      <c r="E176" s="472" t="s">
        <v>28</v>
      </c>
      <c r="F176" s="471" t="s">
        <v>2233</v>
      </c>
      <c r="G176" s="471" t="s">
        <v>1037</v>
      </c>
      <c r="H176" s="475" t="s">
        <v>727</v>
      </c>
      <c r="I176" s="474" t="s">
        <v>1080</v>
      </c>
      <c r="J176" s="467">
        <v>0</v>
      </c>
      <c r="K176" s="467">
        <v>0</v>
      </c>
      <c r="L176" s="467">
        <v>22</v>
      </c>
      <c r="M176" s="467">
        <v>0</v>
      </c>
      <c r="N176" s="468">
        <v>9</v>
      </c>
      <c r="O176" s="467">
        <v>0</v>
      </c>
      <c r="P176" s="467">
        <v>1</v>
      </c>
      <c r="Q176" s="467">
        <v>1</v>
      </c>
      <c r="R176" s="467">
        <v>2</v>
      </c>
      <c r="S176" s="467">
        <v>0</v>
      </c>
      <c r="T176" s="467">
        <v>0</v>
      </c>
      <c r="U176" s="467">
        <v>0</v>
      </c>
      <c r="V176" s="467">
        <v>0</v>
      </c>
      <c r="W176" s="467">
        <v>0</v>
      </c>
      <c r="X176" s="467">
        <v>0</v>
      </c>
      <c r="Y176" s="467">
        <v>0</v>
      </c>
      <c r="Z176" s="467">
        <v>0</v>
      </c>
      <c r="AA176" s="467">
        <v>0</v>
      </c>
      <c r="AB176" s="467">
        <v>0</v>
      </c>
      <c r="AC176" s="467">
        <v>0</v>
      </c>
      <c r="AD176" s="469">
        <v>35</v>
      </c>
      <c r="AE176" s="470">
        <v>0</v>
      </c>
      <c r="AF176" s="470">
        <v>0</v>
      </c>
      <c r="AG176" s="470">
        <v>0</v>
      </c>
      <c r="AH176" s="470">
        <v>0</v>
      </c>
      <c r="AI176" s="470">
        <v>35</v>
      </c>
      <c r="AJ176" s="470">
        <v>0</v>
      </c>
      <c r="AK176" s="467">
        <v>9</v>
      </c>
      <c r="AL176" s="467">
        <v>26</v>
      </c>
      <c r="AM176" s="502">
        <v>7</v>
      </c>
      <c r="AN176" s="502">
        <v>5</v>
      </c>
      <c r="AO176" s="503">
        <v>2</v>
      </c>
    </row>
    <row r="177" spans="1:41" ht="16.5" customHeight="1">
      <c r="A177" s="461">
        <v>2392</v>
      </c>
      <c r="B177" s="461">
        <v>578</v>
      </c>
      <c r="C177" s="461">
        <v>174</v>
      </c>
      <c r="D177" s="471" t="s">
        <v>1081</v>
      </c>
      <c r="E177" s="472" t="s">
        <v>28</v>
      </c>
      <c r="F177" s="471" t="s">
        <v>2233</v>
      </c>
      <c r="G177" s="471" t="s">
        <v>1037</v>
      </c>
      <c r="H177" s="473" t="s">
        <v>730</v>
      </c>
      <c r="I177" s="474" t="s">
        <v>1082</v>
      </c>
      <c r="J177" s="467">
        <v>2</v>
      </c>
      <c r="K177" s="467">
        <v>2</v>
      </c>
      <c r="L177" s="467">
        <v>8</v>
      </c>
      <c r="M177" s="467">
        <v>0</v>
      </c>
      <c r="N177" s="468">
        <v>1</v>
      </c>
      <c r="O177" s="467">
        <v>0</v>
      </c>
      <c r="P177" s="467">
        <v>1</v>
      </c>
      <c r="Q177" s="467">
        <v>1</v>
      </c>
      <c r="R177" s="467">
        <v>1</v>
      </c>
      <c r="S177" s="467">
        <v>0</v>
      </c>
      <c r="T177" s="467">
        <v>0</v>
      </c>
      <c r="U177" s="467">
        <v>0</v>
      </c>
      <c r="V177" s="467">
        <v>2</v>
      </c>
      <c r="W177" s="467">
        <v>0</v>
      </c>
      <c r="X177" s="467">
        <v>0</v>
      </c>
      <c r="Y177" s="467">
        <v>0</v>
      </c>
      <c r="Z177" s="467">
        <v>0</v>
      </c>
      <c r="AA177" s="467">
        <v>0</v>
      </c>
      <c r="AB177" s="467">
        <v>0</v>
      </c>
      <c r="AC177" s="467">
        <v>0</v>
      </c>
      <c r="AD177" s="469">
        <v>18</v>
      </c>
      <c r="AE177" s="470">
        <v>0</v>
      </c>
      <c r="AF177" s="470">
        <v>0</v>
      </c>
      <c r="AG177" s="470">
        <v>0</v>
      </c>
      <c r="AH177" s="470">
        <v>0</v>
      </c>
      <c r="AI177" s="470">
        <v>18</v>
      </c>
      <c r="AJ177" s="470">
        <v>0</v>
      </c>
      <c r="AK177" s="467">
        <v>1</v>
      </c>
      <c r="AL177" s="467">
        <v>17</v>
      </c>
      <c r="AM177" s="502">
        <v>2</v>
      </c>
      <c r="AN177" s="502">
        <v>5</v>
      </c>
      <c r="AO177" s="503">
        <v>2</v>
      </c>
    </row>
    <row r="178" spans="1:41" ht="16.5" customHeight="1">
      <c r="A178" s="461">
        <v>2648</v>
      </c>
      <c r="B178" s="461">
        <v>672</v>
      </c>
      <c r="C178" s="462">
        <v>175</v>
      </c>
      <c r="D178" s="471" t="s">
        <v>1083</v>
      </c>
      <c r="E178" s="472" t="s">
        <v>28</v>
      </c>
      <c r="F178" s="471" t="s">
        <v>2233</v>
      </c>
      <c r="G178" s="471" t="s">
        <v>1037</v>
      </c>
      <c r="H178" s="475" t="s">
        <v>727</v>
      </c>
      <c r="I178" s="474" t="s">
        <v>1084</v>
      </c>
      <c r="J178" s="467">
        <v>0</v>
      </c>
      <c r="K178" s="467">
        <v>14</v>
      </c>
      <c r="L178" s="467">
        <v>1</v>
      </c>
      <c r="M178" s="467">
        <v>0</v>
      </c>
      <c r="N178" s="468">
        <v>3</v>
      </c>
      <c r="O178" s="467">
        <v>0</v>
      </c>
      <c r="P178" s="467">
        <v>0</v>
      </c>
      <c r="Q178" s="467">
        <v>1</v>
      </c>
      <c r="R178" s="467">
        <v>0</v>
      </c>
      <c r="S178" s="467">
        <v>0</v>
      </c>
      <c r="T178" s="467">
        <v>0</v>
      </c>
      <c r="U178" s="467">
        <v>0</v>
      </c>
      <c r="V178" s="467">
        <v>0</v>
      </c>
      <c r="W178" s="467">
        <v>0</v>
      </c>
      <c r="X178" s="467">
        <v>0</v>
      </c>
      <c r="Y178" s="467">
        <v>0</v>
      </c>
      <c r="Z178" s="467">
        <v>0</v>
      </c>
      <c r="AA178" s="467">
        <v>0</v>
      </c>
      <c r="AB178" s="467">
        <v>0</v>
      </c>
      <c r="AC178" s="467">
        <v>0</v>
      </c>
      <c r="AD178" s="469">
        <v>19</v>
      </c>
      <c r="AE178" s="470">
        <v>0</v>
      </c>
      <c r="AF178" s="470">
        <v>0</v>
      </c>
      <c r="AG178" s="470">
        <v>0</v>
      </c>
      <c r="AH178" s="470">
        <v>0</v>
      </c>
      <c r="AI178" s="470">
        <v>19</v>
      </c>
      <c r="AJ178" s="470">
        <v>0</v>
      </c>
      <c r="AK178" s="467">
        <v>3</v>
      </c>
      <c r="AL178" s="467">
        <v>16</v>
      </c>
      <c r="AM178" s="502">
        <v>4</v>
      </c>
      <c r="AN178" s="502">
        <v>4</v>
      </c>
      <c r="AO178" s="503">
        <v>3</v>
      </c>
    </row>
    <row r="179" spans="1:41" ht="16.5" customHeight="1">
      <c r="A179" s="461">
        <v>2604</v>
      </c>
      <c r="B179" s="461">
        <v>657</v>
      </c>
      <c r="C179" s="461">
        <v>176</v>
      </c>
      <c r="D179" s="471" t="s">
        <v>1085</v>
      </c>
      <c r="E179" s="472" t="s">
        <v>28</v>
      </c>
      <c r="F179" s="471" t="s">
        <v>2233</v>
      </c>
      <c r="G179" s="471" t="s">
        <v>1037</v>
      </c>
      <c r="H179" s="475" t="s">
        <v>727</v>
      </c>
      <c r="I179" s="474" t="s">
        <v>1086</v>
      </c>
      <c r="J179" s="467">
        <v>0</v>
      </c>
      <c r="K179" s="467">
        <v>5</v>
      </c>
      <c r="L179" s="467">
        <v>0</v>
      </c>
      <c r="M179" s="467">
        <v>1</v>
      </c>
      <c r="N179" s="468">
        <v>2</v>
      </c>
      <c r="O179" s="467">
        <v>1</v>
      </c>
      <c r="P179" s="467">
        <v>0</v>
      </c>
      <c r="Q179" s="467">
        <v>0</v>
      </c>
      <c r="R179" s="467">
        <v>4</v>
      </c>
      <c r="S179" s="467">
        <v>0</v>
      </c>
      <c r="T179" s="467">
        <v>0</v>
      </c>
      <c r="U179" s="467">
        <v>0</v>
      </c>
      <c r="V179" s="467">
        <v>0</v>
      </c>
      <c r="W179" s="467">
        <v>0</v>
      </c>
      <c r="X179" s="467">
        <v>0</v>
      </c>
      <c r="Y179" s="467">
        <v>0</v>
      </c>
      <c r="Z179" s="467">
        <v>0</v>
      </c>
      <c r="AA179" s="467">
        <v>0</v>
      </c>
      <c r="AB179" s="467">
        <v>0</v>
      </c>
      <c r="AC179" s="467">
        <v>0</v>
      </c>
      <c r="AD179" s="469">
        <v>13</v>
      </c>
      <c r="AE179" s="470">
        <v>0</v>
      </c>
      <c r="AF179" s="470">
        <v>0</v>
      </c>
      <c r="AG179" s="470">
        <v>0</v>
      </c>
      <c r="AH179" s="470">
        <v>0</v>
      </c>
      <c r="AI179" s="470">
        <v>13</v>
      </c>
      <c r="AJ179" s="470">
        <v>0</v>
      </c>
      <c r="AK179" s="467">
        <v>2</v>
      </c>
      <c r="AL179" s="467">
        <v>11</v>
      </c>
      <c r="AM179" s="502">
        <v>4</v>
      </c>
      <c r="AN179" s="502">
        <v>2</v>
      </c>
      <c r="AO179" s="503">
        <v>2</v>
      </c>
    </row>
    <row r="180" spans="1:41" ht="16.5" customHeight="1">
      <c r="A180" s="461">
        <v>2603</v>
      </c>
      <c r="B180" s="461">
        <v>656</v>
      </c>
      <c r="C180" s="461">
        <v>177</v>
      </c>
      <c r="D180" s="471" t="s">
        <v>1087</v>
      </c>
      <c r="E180" s="472" t="s">
        <v>28</v>
      </c>
      <c r="F180" s="471" t="s">
        <v>2233</v>
      </c>
      <c r="G180" s="471" t="s">
        <v>1037</v>
      </c>
      <c r="H180" s="473" t="s">
        <v>730</v>
      </c>
      <c r="I180" s="474" t="s">
        <v>1088</v>
      </c>
      <c r="J180" s="467">
        <v>1</v>
      </c>
      <c r="K180" s="467">
        <v>0</v>
      </c>
      <c r="L180" s="467">
        <v>2</v>
      </c>
      <c r="M180" s="467">
        <v>0</v>
      </c>
      <c r="N180" s="468">
        <v>3</v>
      </c>
      <c r="O180" s="467">
        <v>0</v>
      </c>
      <c r="P180" s="467">
        <v>0</v>
      </c>
      <c r="Q180" s="467">
        <v>0</v>
      </c>
      <c r="R180" s="467">
        <v>0</v>
      </c>
      <c r="S180" s="467">
        <v>0</v>
      </c>
      <c r="T180" s="467">
        <v>0</v>
      </c>
      <c r="U180" s="467">
        <v>0</v>
      </c>
      <c r="V180" s="467">
        <v>5</v>
      </c>
      <c r="W180" s="467">
        <v>0</v>
      </c>
      <c r="X180" s="467">
        <v>0</v>
      </c>
      <c r="Y180" s="467">
        <v>0</v>
      </c>
      <c r="Z180" s="467">
        <v>0</v>
      </c>
      <c r="AA180" s="467">
        <v>0</v>
      </c>
      <c r="AB180" s="467">
        <v>0</v>
      </c>
      <c r="AC180" s="467">
        <v>2</v>
      </c>
      <c r="AD180" s="469">
        <v>13</v>
      </c>
      <c r="AE180" s="470">
        <v>0</v>
      </c>
      <c r="AF180" s="470">
        <v>0</v>
      </c>
      <c r="AG180" s="470">
        <v>0</v>
      </c>
      <c r="AH180" s="470">
        <v>0</v>
      </c>
      <c r="AI180" s="470">
        <v>13</v>
      </c>
      <c r="AJ180" s="470">
        <v>0</v>
      </c>
      <c r="AK180" s="467">
        <v>3</v>
      </c>
      <c r="AL180" s="467">
        <v>8</v>
      </c>
      <c r="AM180" s="502">
        <v>2</v>
      </c>
      <c r="AN180" s="502">
        <v>2</v>
      </c>
      <c r="AO180" s="503">
        <v>2</v>
      </c>
    </row>
    <row r="181" spans="1:41" ht="16.5" customHeight="1">
      <c r="A181" s="461">
        <v>2586</v>
      </c>
      <c r="B181" s="461">
        <v>647</v>
      </c>
      <c r="C181" s="462">
        <v>178</v>
      </c>
      <c r="D181" s="471" t="s">
        <v>1089</v>
      </c>
      <c r="E181" s="472" t="s">
        <v>28</v>
      </c>
      <c r="F181" s="471" t="s">
        <v>2233</v>
      </c>
      <c r="G181" s="471" t="s">
        <v>1037</v>
      </c>
      <c r="H181" s="475" t="s">
        <v>727</v>
      </c>
      <c r="I181" s="474" t="s">
        <v>1090</v>
      </c>
      <c r="J181" s="467">
        <v>4</v>
      </c>
      <c r="K181" s="467">
        <v>0</v>
      </c>
      <c r="L181" s="467">
        <v>5</v>
      </c>
      <c r="M181" s="467">
        <v>0</v>
      </c>
      <c r="N181" s="468">
        <v>0</v>
      </c>
      <c r="O181" s="467">
        <v>0</v>
      </c>
      <c r="P181" s="467">
        <v>2</v>
      </c>
      <c r="Q181" s="467">
        <v>1</v>
      </c>
      <c r="R181" s="467">
        <v>4</v>
      </c>
      <c r="S181" s="467">
        <v>0</v>
      </c>
      <c r="T181" s="467">
        <v>0</v>
      </c>
      <c r="U181" s="467">
        <v>0</v>
      </c>
      <c r="V181" s="467">
        <v>0</v>
      </c>
      <c r="W181" s="467">
        <v>0</v>
      </c>
      <c r="X181" s="467">
        <v>0</v>
      </c>
      <c r="Y181" s="467">
        <v>0</v>
      </c>
      <c r="Z181" s="467">
        <v>0</v>
      </c>
      <c r="AA181" s="467">
        <v>0</v>
      </c>
      <c r="AB181" s="467">
        <v>0</v>
      </c>
      <c r="AC181" s="467">
        <v>0</v>
      </c>
      <c r="AD181" s="469">
        <v>16</v>
      </c>
      <c r="AE181" s="470">
        <v>0</v>
      </c>
      <c r="AF181" s="470">
        <v>0</v>
      </c>
      <c r="AG181" s="470">
        <v>0</v>
      </c>
      <c r="AH181" s="470">
        <v>0</v>
      </c>
      <c r="AI181" s="470">
        <v>16</v>
      </c>
      <c r="AJ181" s="470">
        <v>0</v>
      </c>
      <c r="AK181" s="467">
        <v>0</v>
      </c>
      <c r="AL181" s="467">
        <v>16</v>
      </c>
      <c r="AM181" s="502">
        <v>6</v>
      </c>
      <c r="AN181" s="502">
        <v>2</v>
      </c>
      <c r="AO181" s="503">
        <v>2</v>
      </c>
    </row>
    <row r="182" spans="1:41" ht="16.5" customHeight="1">
      <c r="A182" s="461">
        <v>2587</v>
      </c>
      <c r="B182" s="461">
        <v>648</v>
      </c>
      <c r="C182" s="461">
        <v>179</v>
      </c>
      <c r="D182" s="471" t="s">
        <v>1091</v>
      </c>
      <c r="E182" s="472" t="s">
        <v>28</v>
      </c>
      <c r="F182" s="471" t="s">
        <v>2233</v>
      </c>
      <c r="G182" s="471" t="s">
        <v>1037</v>
      </c>
      <c r="H182" s="477" t="s">
        <v>724</v>
      </c>
      <c r="I182" s="474" t="s">
        <v>1092</v>
      </c>
      <c r="J182" s="467">
        <v>0</v>
      </c>
      <c r="K182" s="467">
        <v>1</v>
      </c>
      <c r="L182" s="467">
        <v>4</v>
      </c>
      <c r="M182" s="467">
        <v>0</v>
      </c>
      <c r="N182" s="468">
        <v>2</v>
      </c>
      <c r="O182" s="467">
        <v>9</v>
      </c>
      <c r="P182" s="467">
        <v>0</v>
      </c>
      <c r="Q182" s="467">
        <v>0</v>
      </c>
      <c r="R182" s="467">
        <v>2</v>
      </c>
      <c r="S182" s="467">
        <v>0</v>
      </c>
      <c r="T182" s="467">
        <v>6</v>
      </c>
      <c r="U182" s="467">
        <v>0</v>
      </c>
      <c r="V182" s="467">
        <v>0</v>
      </c>
      <c r="W182" s="467">
        <v>1</v>
      </c>
      <c r="X182" s="467">
        <v>0</v>
      </c>
      <c r="Y182" s="467">
        <v>0</v>
      </c>
      <c r="Z182" s="467">
        <v>0</v>
      </c>
      <c r="AA182" s="467">
        <v>0</v>
      </c>
      <c r="AB182" s="467">
        <v>0</v>
      </c>
      <c r="AC182" s="467">
        <v>0</v>
      </c>
      <c r="AD182" s="469">
        <v>25</v>
      </c>
      <c r="AE182" s="470">
        <v>0</v>
      </c>
      <c r="AF182" s="470">
        <v>0</v>
      </c>
      <c r="AG182" s="470">
        <v>0</v>
      </c>
      <c r="AH182" s="470">
        <v>0</v>
      </c>
      <c r="AI182" s="470">
        <v>25</v>
      </c>
      <c r="AJ182" s="470">
        <v>0</v>
      </c>
      <c r="AK182" s="467">
        <v>2</v>
      </c>
      <c r="AL182" s="467">
        <v>23</v>
      </c>
      <c r="AM182" s="502">
        <v>5</v>
      </c>
      <c r="AN182" s="502">
        <v>6</v>
      </c>
      <c r="AO182" s="503">
        <v>2</v>
      </c>
    </row>
    <row r="183" spans="1:41" ht="16.5" customHeight="1">
      <c r="A183" s="461">
        <v>2585</v>
      </c>
      <c r="B183" s="461">
        <v>646</v>
      </c>
      <c r="C183" s="461">
        <v>180</v>
      </c>
      <c r="D183" s="471" t="s">
        <v>1093</v>
      </c>
      <c r="E183" s="472" t="s">
        <v>28</v>
      </c>
      <c r="F183" s="471" t="s">
        <v>2233</v>
      </c>
      <c r="G183" s="471" t="s">
        <v>1037</v>
      </c>
      <c r="H183" s="473" t="s">
        <v>730</v>
      </c>
      <c r="I183" s="474" t="s">
        <v>1094</v>
      </c>
      <c r="J183" s="467">
        <v>4</v>
      </c>
      <c r="K183" s="467">
        <v>0</v>
      </c>
      <c r="L183" s="467">
        <v>6</v>
      </c>
      <c r="M183" s="467">
        <v>1</v>
      </c>
      <c r="N183" s="468">
        <v>31</v>
      </c>
      <c r="O183" s="467">
        <v>0</v>
      </c>
      <c r="P183" s="467">
        <v>1</v>
      </c>
      <c r="Q183" s="467">
        <v>0</v>
      </c>
      <c r="R183" s="467">
        <v>1</v>
      </c>
      <c r="S183" s="467">
        <v>0</v>
      </c>
      <c r="T183" s="467">
        <v>1</v>
      </c>
      <c r="U183" s="467">
        <v>0</v>
      </c>
      <c r="V183" s="467">
        <v>2</v>
      </c>
      <c r="W183" s="467">
        <v>1</v>
      </c>
      <c r="X183" s="467">
        <v>0</v>
      </c>
      <c r="Y183" s="467">
        <v>0</v>
      </c>
      <c r="Z183" s="467">
        <v>0</v>
      </c>
      <c r="AA183" s="467">
        <v>0</v>
      </c>
      <c r="AB183" s="467">
        <v>0</v>
      </c>
      <c r="AC183" s="467">
        <v>0</v>
      </c>
      <c r="AD183" s="469">
        <v>48</v>
      </c>
      <c r="AE183" s="470">
        <v>0</v>
      </c>
      <c r="AF183" s="470">
        <v>0</v>
      </c>
      <c r="AG183" s="470">
        <v>0</v>
      </c>
      <c r="AH183" s="470">
        <v>0</v>
      </c>
      <c r="AI183" s="470">
        <v>48</v>
      </c>
      <c r="AJ183" s="470">
        <v>0</v>
      </c>
      <c r="AK183" s="467">
        <v>31</v>
      </c>
      <c r="AL183" s="467">
        <v>17</v>
      </c>
      <c r="AM183" s="502">
        <v>6</v>
      </c>
      <c r="AN183" s="502">
        <v>5</v>
      </c>
      <c r="AO183" s="503">
        <v>3</v>
      </c>
    </row>
    <row r="184" spans="1:41" ht="16.5" customHeight="1">
      <c r="A184" s="461">
        <v>2633</v>
      </c>
      <c r="B184" s="461">
        <v>665</v>
      </c>
      <c r="C184" s="462">
        <v>181</v>
      </c>
      <c r="D184" s="471" t="s">
        <v>1095</v>
      </c>
      <c r="E184" s="472" t="s">
        <v>28</v>
      </c>
      <c r="F184" s="471" t="s">
        <v>2233</v>
      </c>
      <c r="G184" s="471" t="s">
        <v>1037</v>
      </c>
      <c r="H184" s="475" t="s">
        <v>727</v>
      </c>
      <c r="I184" s="474" t="s">
        <v>1096</v>
      </c>
      <c r="J184" s="467">
        <v>1</v>
      </c>
      <c r="K184" s="467">
        <v>1</v>
      </c>
      <c r="L184" s="467">
        <v>15</v>
      </c>
      <c r="M184" s="467">
        <v>0</v>
      </c>
      <c r="N184" s="468">
        <v>6</v>
      </c>
      <c r="O184" s="467">
        <v>0</v>
      </c>
      <c r="P184" s="467">
        <v>0</v>
      </c>
      <c r="Q184" s="467">
        <v>2</v>
      </c>
      <c r="R184" s="467">
        <v>0</v>
      </c>
      <c r="S184" s="467">
        <v>0</v>
      </c>
      <c r="T184" s="467">
        <v>0</v>
      </c>
      <c r="U184" s="467">
        <v>0</v>
      </c>
      <c r="V184" s="467">
        <v>0</v>
      </c>
      <c r="W184" s="467">
        <v>0</v>
      </c>
      <c r="X184" s="467">
        <v>0</v>
      </c>
      <c r="Y184" s="467">
        <v>0</v>
      </c>
      <c r="Z184" s="467">
        <v>0</v>
      </c>
      <c r="AA184" s="467">
        <v>0</v>
      </c>
      <c r="AB184" s="467">
        <v>0</v>
      </c>
      <c r="AC184" s="467">
        <v>0</v>
      </c>
      <c r="AD184" s="469">
        <v>25</v>
      </c>
      <c r="AE184" s="470">
        <v>0</v>
      </c>
      <c r="AF184" s="470">
        <v>0</v>
      </c>
      <c r="AG184" s="470">
        <v>0</v>
      </c>
      <c r="AH184" s="470">
        <v>2</v>
      </c>
      <c r="AI184" s="470">
        <v>23</v>
      </c>
      <c r="AJ184" s="470">
        <v>0</v>
      </c>
      <c r="AK184" s="467">
        <v>6</v>
      </c>
      <c r="AL184" s="467">
        <v>19</v>
      </c>
      <c r="AM184" s="502">
        <v>6</v>
      </c>
      <c r="AN184" s="502">
        <v>4</v>
      </c>
      <c r="AO184" s="503">
        <v>2</v>
      </c>
    </row>
    <row r="185" spans="1:41" ht="16.5" customHeight="1">
      <c r="A185" s="461">
        <v>2632</v>
      </c>
      <c r="B185" s="461">
        <v>664</v>
      </c>
      <c r="C185" s="461">
        <v>182</v>
      </c>
      <c r="D185" s="471" t="s">
        <v>1097</v>
      </c>
      <c r="E185" s="472" t="s">
        <v>28</v>
      </c>
      <c r="F185" s="471" t="s">
        <v>2233</v>
      </c>
      <c r="G185" s="471" t="s">
        <v>1037</v>
      </c>
      <c r="H185" s="473" t="s">
        <v>730</v>
      </c>
      <c r="I185" s="474" t="s">
        <v>1098</v>
      </c>
      <c r="J185" s="467">
        <v>0</v>
      </c>
      <c r="K185" s="467">
        <v>1</v>
      </c>
      <c r="L185" s="467">
        <v>0</v>
      </c>
      <c r="M185" s="467">
        <v>1</v>
      </c>
      <c r="N185" s="468">
        <v>54</v>
      </c>
      <c r="O185" s="467">
        <v>1</v>
      </c>
      <c r="P185" s="467">
        <v>0</v>
      </c>
      <c r="Q185" s="467">
        <v>0</v>
      </c>
      <c r="R185" s="467">
        <v>0</v>
      </c>
      <c r="S185" s="467">
        <v>0</v>
      </c>
      <c r="T185" s="467">
        <v>0</v>
      </c>
      <c r="U185" s="467">
        <v>0</v>
      </c>
      <c r="V185" s="467">
        <v>0</v>
      </c>
      <c r="W185" s="467">
        <v>0</v>
      </c>
      <c r="X185" s="467">
        <v>1</v>
      </c>
      <c r="Y185" s="467">
        <v>0</v>
      </c>
      <c r="Z185" s="467">
        <v>0</v>
      </c>
      <c r="AA185" s="467">
        <v>0</v>
      </c>
      <c r="AB185" s="467">
        <v>0</v>
      </c>
      <c r="AC185" s="467">
        <v>0</v>
      </c>
      <c r="AD185" s="469">
        <v>58</v>
      </c>
      <c r="AE185" s="470">
        <v>0</v>
      </c>
      <c r="AF185" s="470">
        <v>0</v>
      </c>
      <c r="AG185" s="470">
        <v>0</v>
      </c>
      <c r="AH185" s="470">
        <v>0</v>
      </c>
      <c r="AI185" s="470">
        <v>58</v>
      </c>
      <c r="AJ185" s="470">
        <v>0</v>
      </c>
      <c r="AK185" s="467">
        <v>54</v>
      </c>
      <c r="AL185" s="467">
        <v>4</v>
      </c>
      <c r="AM185" s="502">
        <v>5</v>
      </c>
      <c r="AN185" s="502">
        <v>4</v>
      </c>
      <c r="AO185" s="503">
        <v>2</v>
      </c>
    </row>
    <row r="186" spans="1:41" ht="16.5" customHeight="1">
      <c r="A186" s="461">
        <v>2660</v>
      </c>
      <c r="B186" s="461">
        <v>677</v>
      </c>
      <c r="C186" s="461">
        <v>183</v>
      </c>
      <c r="D186" s="471" t="s">
        <v>1099</v>
      </c>
      <c r="E186" s="472" t="s">
        <v>28</v>
      </c>
      <c r="F186" s="471" t="s">
        <v>2233</v>
      </c>
      <c r="G186" s="471" t="s">
        <v>1037</v>
      </c>
      <c r="H186" s="475" t="s">
        <v>727</v>
      </c>
      <c r="I186" s="474" t="s">
        <v>1100</v>
      </c>
      <c r="J186" s="467">
        <v>4</v>
      </c>
      <c r="K186" s="467">
        <v>9</v>
      </c>
      <c r="L186" s="467">
        <v>0</v>
      </c>
      <c r="M186" s="467">
        <v>0</v>
      </c>
      <c r="N186" s="468">
        <v>50</v>
      </c>
      <c r="O186" s="467">
        <v>2</v>
      </c>
      <c r="P186" s="467">
        <v>0</v>
      </c>
      <c r="Q186" s="467">
        <v>2</v>
      </c>
      <c r="R186" s="467">
        <v>1</v>
      </c>
      <c r="S186" s="467">
        <v>0</v>
      </c>
      <c r="T186" s="467">
        <v>1</v>
      </c>
      <c r="U186" s="467">
        <v>0</v>
      </c>
      <c r="V186" s="467">
        <v>0</v>
      </c>
      <c r="W186" s="467">
        <v>0</v>
      </c>
      <c r="X186" s="467">
        <v>0</v>
      </c>
      <c r="Y186" s="467">
        <v>1</v>
      </c>
      <c r="Z186" s="467">
        <v>0</v>
      </c>
      <c r="AA186" s="467">
        <v>0</v>
      </c>
      <c r="AB186" s="467">
        <v>0</v>
      </c>
      <c r="AC186" s="467">
        <v>0</v>
      </c>
      <c r="AD186" s="469">
        <v>70</v>
      </c>
      <c r="AE186" s="470">
        <v>0</v>
      </c>
      <c r="AF186" s="470">
        <v>0</v>
      </c>
      <c r="AG186" s="470">
        <v>0</v>
      </c>
      <c r="AH186" s="470">
        <v>0</v>
      </c>
      <c r="AI186" s="470">
        <v>70</v>
      </c>
      <c r="AJ186" s="470">
        <v>0</v>
      </c>
      <c r="AK186" s="467">
        <v>50</v>
      </c>
      <c r="AL186" s="467">
        <v>20</v>
      </c>
      <c r="AM186" s="502">
        <v>6</v>
      </c>
      <c r="AN186" s="502">
        <v>5</v>
      </c>
      <c r="AO186" s="503">
        <v>2</v>
      </c>
    </row>
    <row r="187" spans="1:41" ht="16.5" customHeight="1">
      <c r="A187" s="461">
        <v>2616</v>
      </c>
      <c r="B187" s="461">
        <v>660</v>
      </c>
      <c r="C187" s="462">
        <v>184</v>
      </c>
      <c r="D187" s="471" t="s">
        <v>1101</v>
      </c>
      <c r="E187" s="472" t="s">
        <v>28</v>
      </c>
      <c r="F187" s="471" t="s">
        <v>2233</v>
      </c>
      <c r="G187" s="471" t="s">
        <v>1037</v>
      </c>
      <c r="H187" s="473" t="s">
        <v>730</v>
      </c>
      <c r="I187" s="474" t="s">
        <v>1102</v>
      </c>
      <c r="J187" s="467">
        <v>1</v>
      </c>
      <c r="K187" s="467">
        <v>0</v>
      </c>
      <c r="L187" s="467">
        <v>0</v>
      </c>
      <c r="M187" s="467">
        <v>2</v>
      </c>
      <c r="N187" s="468">
        <v>9</v>
      </c>
      <c r="O187" s="467">
        <v>1</v>
      </c>
      <c r="P187" s="467">
        <v>0</v>
      </c>
      <c r="Q187" s="467">
        <v>0</v>
      </c>
      <c r="R187" s="467">
        <v>1</v>
      </c>
      <c r="S187" s="467">
        <v>0</v>
      </c>
      <c r="T187" s="467">
        <v>0</v>
      </c>
      <c r="U187" s="467">
        <v>0</v>
      </c>
      <c r="V187" s="467">
        <v>0</v>
      </c>
      <c r="W187" s="467">
        <v>0</v>
      </c>
      <c r="X187" s="467">
        <v>0</v>
      </c>
      <c r="Y187" s="467">
        <v>0</v>
      </c>
      <c r="Z187" s="467">
        <v>0</v>
      </c>
      <c r="AA187" s="467">
        <v>0</v>
      </c>
      <c r="AB187" s="467">
        <v>0</v>
      </c>
      <c r="AC187" s="467">
        <v>0</v>
      </c>
      <c r="AD187" s="469">
        <v>14</v>
      </c>
      <c r="AE187" s="470">
        <v>0</v>
      </c>
      <c r="AF187" s="470">
        <v>0</v>
      </c>
      <c r="AG187" s="470">
        <v>0</v>
      </c>
      <c r="AH187" s="470">
        <v>0</v>
      </c>
      <c r="AI187" s="470">
        <v>14</v>
      </c>
      <c r="AJ187" s="470">
        <v>0</v>
      </c>
      <c r="AK187" s="467">
        <v>9</v>
      </c>
      <c r="AL187" s="467">
        <v>5</v>
      </c>
      <c r="AM187" s="502">
        <v>4</v>
      </c>
      <c r="AN187" s="502">
        <v>6</v>
      </c>
      <c r="AO187" s="503">
        <v>2</v>
      </c>
    </row>
    <row r="188" spans="1:41" ht="16.5" customHeight="1">
      <c r="A188" s="461">
        <v>2493</v>
      </c>
      <c r="B188" s="461">
        <v>619</v>
      </c>
      <c r="C188" s="461">
        <v>185</v>
      </c>
      <c r="D188" s="471" t="s">
        <v>1103</v>
      </c>
      <c r="E188" s="472" t="s">
        <v>28</v>
      </c>
      <c r="F188" s="471" t="s">
        <v>2233</v>
      </c>
      <c r="G188" s="471" t="s">
        <v>1037</v>
      </c>
      <c r="H188" s="475" t="s">
        <v>727</v>
      </c>
      <c r="I188" s="474" t="s">
        <v>1104</v>
      </c>
      <c r="J188" s="467">
        <v>2</v>
      </c>
      <c r="K188" s="467">
        <v>1</v>
      </c>
      <c r="L188" s="467">
        <v>5</v>
      </c>
      <c r="M188" s="467">
        <v>0</v>
      </c>
      <c r="N188" s="468">
        <v>3</v>
      </c>
      <c r="O188" s="467">
        <v>0</v>
      </c>
      <c r="P188" s="467">
        <v>0</v>
      </c>
      <c r="Q188" s="467">
        <v>0</v>
      </c>
      <c r="R188" s="467">
        <v>1</v>
      </c>
      <c r="S188" s="467">
        <v>0</v>
      </c>
      <c r="T188" s="467">
        <v>0</v>
      </c>
      <c r="U188" s="467">
        <v>0</v>
      </c>
      <c r="V188" s="467">
        <v>0</v>
      </c>
      <c r="W188" s="467">
        <v>0</v>
      </c>
      <c r="X188" s="467">
        <v>0</v>
      </c>
      <c r="Y188" s="467">
        <v>0</v>
      </c>
      <c r="Z188" s="467">
        <v>0</v>
      </c>
      <c r="AA188" s="467">
        <v>0</v>
      </c>
      <c r="AB188" s="467">
        <v>0</v>
      </c>
      <c r="AC188" s="467">
        <v>0</v>
      </c>
      <c r="AD188" s="469">
        <v>12</v>
      </c>
      <c r="AE188" s="470">
        <v>0</v>
      </c>
      <c r="AF188" s="470">
        <v>0</v>
      </c>
      <c r="AG188" s="470">
        <v>0</v>
      </c>
      <c r="AH188" s="470">
        <v>0</v>
      </c>
      <c r="AI188" s="470">
        <v>12</v>
      </c>
      <c r="AJ188" s="470">
        <v>0</v>
      </c>
      <c r="AK188" s="467">
        <v>3</v>
      </c>
      <c r="AL188" s="467">
        <v>9</v>
      </c>
      <c r="AM188" s="502">
        <v>5</v>
      </c>
      <c r="AN188" s="502">
        <v>1</v>
      </c>
      <c r="AO188" s="503">
        <v>2</v>
      </c>
    </row>
    <row r="189" spans="1:41" ht="16.5" customHeight="1">
      <c r="A189" s="461">
        <v>2556</v>
      </c>
      <c r="B189" s="461">
        <v>641</v>
      </c>
      <c r="C189" s="461">
        <v>186</v>
      </c>
      <c r="D189" s="471" t="s">
        <v>1105</v>
      </c>
      <c r="E189" s="472" t="s">
        <v>28</v>
      </c>
      <c r="F189" s="471" t="s">
        <v>2233</v>
      </c>
      <c r="G189" s="471" t="s">
        <v>1037</v>
      </c>
      <c r="H189" s="475" t="s">
        <v>727</v>
      </c>
      <c r="I189" s="474" t="s">
        <v>1106</v>
      </c>
      <c r="J189" s="467">
        <v>0</v>
      </c>
      <c r="K189" s="467">
        <v>0</v>
      </c>
      <c r="L189" s="467">
        <v>2</v>
      </c>
      <c r="M189" s="467">
        <v>0</v>
      </c>
      <c r="N189" s="468">
        <v>3</v>
      </c>
      <c r="O189" s="467">
        <v>0</v>
      </c>
      <c r="P189" s="467">
        <v>0</v>
      </c>
      <c r="Q189" s="467">
        <v>1</v>
      </c>
      <c r="R189" s="467">
        <v>2</v>
      </c>
      <c r="S189" s="467">
        <v>0</v>
      </c>
      <c r="T189" s="467">
        <v>0</v>
      </c>
      <c r="U189" s="467">
        <v>0</v>
      </c>
      <c r="V189" s="467">
        <v>0</v>
      </c>
      <c r="W189" s="467">
        <v>0</v>
      </c>
      <c r="X189" s="467">
        <v>0</v>
      </c>
      <c r="Y189" s="467">
        <v>0</v>
      </c>
      <c r="Z189" s="467">
        <v>0</v>
      </c>
      <c r="AA189" s="467">
        <v>0</v>
      </c>
      <c r="AB189" s="467">
        <v>0</v>
      </c>
      <c r="AC189" s="467">
        <v>0</v>
      </c>
      <c r="AD189" s="469">
        <v>8</v>
      </c>
      <c r="AE189" s="470">
        <v>0</v>
      </c>
      <c r="AF189" s="470">
        <v>0</v>
      </c>
      <c r="AG189" s="470">
        <v>0</v>
      </c>
      <c r="AH189" s="470">
        <v>0</v>
      </c>
      <c r="AI189" s="470">
        <v>8</v>
      </c>
      <c r="AJ189" s="470">
        <v>0</v>
      </c>
      <c r="AK189" s="467">
        <v>3</v>
      </c>
      <c r="AL189" s="467">
        <v>5</v>
      </c>
      <c r="AM189" s="502">
        <v>4</v>
      </c>
      <c r="AN189" s="502">
        <v>3</v>
      </c>
      <c r="AO189" s="503">
        <v>2</v>
      </c>
    </row>
    <row r="190" spans="1:41" ht="16.5" customHeight="1">
      <c r="A190" s="461">
        <v>2503</v>
      </c>
      <c r="B190" s="461">
        <v>624</v>
      </c>
      <c r="C190" s="462">
        <v>187</v>
      </c>
      <c r="D190" s="471" t="s">
        <v>1107</v>
      </c>
      <c r="E190" s="472" t="s">
        <v>28</v>
      </c>
      <c r="F190" s="471" t="s">
        <v>2233</v>
      </c>
      <c r="G190" s="471" t="s">
        <v>1037</v>
      </c>
      <c r="H190" s="477" t="s">
        <v>724</v>
      </c>
      <c r="I190" s="474" t="s">
        <v>1108</v>
      </c>
      <c r="J190" s="467">
        <v>3</v>
      </c>
      <c r="K190" s="467">
        <v>0</v>
      </c>
      <c r="L190" s="467">
        <v>16</v>
      </c>
      <c r="M190" s="467">
        <v>0</v>
      </c>
      <c r="N190" s="468">
        <v>8</v>
      </c>
      <c r="O190" s="467">
        <v>3</v>
      </c>
      <c r="P190" s="467">
        <v>4</v>
      </c>
      <c r="Q190" s="467">
        <v>2</v>
      </c>
      <c r="R190" s="467">
        <v>12</v>
      </c>
      <c r="S190" s="467">
        <v>0</v>
      </c>
      <c r="T190" s="467">
        <v>0</v>
      </c>
      <c r="U190" s="467">
        <v>0</v>
      </c>
      <c r="V190" s="467">
        <v>0</v>
      </c>
      <c r="W190" s="467">
        <v>0</v>
      </c>
      <c r="X190" s="467">
        <v>0</v>
      </c>
      <c r="Y190" s="467">
        <v>0</v>
      </c>
      <c r="Z190" s="467">
        <v>0</v>
      </c>
      <c r="AA190" s="467">
        <v>0</v>
      </c>
      <c r="AB190" s="467">
        <v>0</v>
      </c>
      <c r="AC190" s="467">
        <v>3</v>
      </c>
      <c r="AD190" s="469">
        <v>51</v>
      </c>
      <c r="AE190" s="470">
        <v>0</v>
      </c>
      <c r="AF190" s="470">
        <v>0</v>
      </c>
      <c r="AG190" s="470">
        <v>0</v>
      </c>
      <c r="AH190" s="470">
        <v>0</v>
      </c>
      <c r="AI190" s="470">
        <v>51</v>
      </c>
      <c r="AJ190" s="470">
        <v>0</v>
      </c>
      <c r="AK190" s="467">
        <v>8</v>
      </c>
      <c r="AL190" s="467">
        <v>40</v>
      </c>
      <c r="AM190" s="502">
        <v>6</v>
      </c>
      <c r="AN190" s="502">
        <v>7</v>
      </c>
      <c r="AO190" s="503">
        <v>2</v>
      </c>
    </row>
    <row r="191" spans="1:41" ht="16.5" customHeight="1">
      <c r="A191" s="461">
        <v>2505</v>
      </c>
      <c r="B191" s="461">
        <v>625</v>
      </c>
      <c r="C191" s="461">
        <v>188</v>
      </c>
      <c r="D191" s="471" t="s">
        <v>1109</v>
      </c>
      <c r="E191" s="472" t="s">
        <v>28</v>
      </c>
      <c r="F191" s="471" t="s">
        <v>2233</v>
      </c>
      <c r="G191" s="471" t="s">
        <v>1037</v>
      </c>
      <c r="H191" s="473" t="s">
        <v>730</v>
      </c>
      <c r="I191" s="474" t="s">
        <v>1110</v>
      </c>
      <c r="J191" s="467">
        <v>2</v>
      </c>
      <c r="K191" s="467">
        <v>1</v>
      </c>
      <c r="L191" s="467">
        <v>27</v>
      </c>
      <c r="M191" s="467">
        <v>0</v>
      </c>
      <c r="N191" s="468">
        <v>1</v>
      </c>
      <c r="O191" s="467">
        <v>0</v>
      </c>
      <c r="P191" s="467">
        <v>1</v>
      </c>
      <c r="Q191" s="467">
        <v>1</v>
      </c>
      <c r="R191" s="467">
        <v>2</v>
      </c>
      <c r="S191" s="467">
        <v>0</v>
      </c>
      <c r="T191" s="467">
        <v>0</v>
      </c>
      <c r="U191" s="467">
        <v>0</v>
      </c>
      <c r="V191" s="467">
        <v>0</v>
      </c>
      <c r="W191" s="467">
        <v>0</v>
      </c>
      <c r="X191" s="467">
        <v>0</v>
      </c>
      <c r="Y191" s="467">
        <v>0</v>
      </c>
      <c r="Z191" s="467">
        <v>0</v>
      </c>
      <c r="AA191" s="467">
        <v>0</v>
      </c>
      <c r="AB191" s="467">
        <v>0</v>
      </c>
      <c r="AC191" s="467">
        <v>1</v>
      </c>
      <c r="AD191" s="469">
        <v>36</v>
      </c>
      <c r="AE191" s="470">
        <v>0</v>
      </c>
      <c r="AF191" s="470">
        <v>0</v>
      </c>
      <c r="AG191" s="470">
        <v>0</v>
      </c>
      <c r="AH191" s="470">
        <v>0</v>
      </c>
      <c r="AI191" s="470">
        <v>36</v>
      </c>
      <c r="AJ191" s="470">
        <v>0</v>
      </c>
      <c r="AK191" s="467">
        <v>1</v>
      </c>
      <c r="AL191" s="467">
        <v>34</v>
      </c>
      <c r="AM191" s="502">
        <v>7</v>
      </c>
      <c r="AN191" s="502">
        <v>2</v>
      </c>
      <c r="AO191" s="503">
        <v>2</v>
      </c>
    </row>
    <row r="192" spans="1:41" ht="16.5" customHeight="1">
      <c r="A192" s="461">
        <v>2709</v>
      </c>
      <c r="B192" s="461">
        <v>695</v>
      </c>
      <c r="C192" s="461">
        <v>189</v>
      </c>
      <c r="D192" s="471" t="s">
        <v>1111</v>
      </c>
      <c r="E192" s="472" t="s">
        <v>28</v>
      </c>
      <c r="F192" s="471" t="s">
        <v>2233</v>
      </c>
      <c r="G192" s="471" t="s">
        <v>1037</v>
      </c>
      <c r="H192" s="475" t="s">
        <v>727</v>
      </c>
      <c r="I192" s="474" t="s">
        <v>1112</v>
      </c>
      <c r="J192" s="467">
        <v>0</v>
      </c>
      <c r="K192" s="467">
        <v>0</v>
      </c>
      <c r="L192" s="467">
        <v>2</v>
      </c>
      <c r="M192" s="467">
        <v>0</v>
      </c>
      <c r="N192" s="468">
        <v>12</v>
      </c>
      <c r="O192" s="467">
        <v>0</v>
      </c>
      <c r="P192" s="467">
        <v>0</v>
      </c>
      <c r="Q192" s="467">
        <v>0</v>
      </c>
      <c r="R192" s="467">
        <v>0</v>
      </c>
      <c r="S192" s="467">
        <v>0</v>
      </c>
      <c r="T192" s="467">
        <v>1</v>
      </c>
      <c r="U192" s="467">
        <v>0</v>
      </c>
      <c r="V192" s="467">
        <v>0</v>
      </c>
      <c r="W192" s="467">
        <v>1</v>
      </c>
      <c r="X192" s="467">
        <v>0</v>
      </c>
      <c r="Y192" s="467">
        <v>0</v>
      </c>
      <c r="Z192" s="467">
        <v>0</v>
      </c>
      <c r="AA192" s="467">
        <v>0</v>
      </c>
      <c r="AB192" s="467">
        <v>0</v>
      </c>
      <c r="AC192" s="467">
        <v>0</v>
      </c>
      <c r="AD192" s="469">
        <v>16</v>
      </c>
      <c r="AE192" s="470">
        <v>0</v>
      </c>
      <c r="AF192" s="470">
        <v>0</v>
      </c>
      <c r="AG192" s="470">
        <v>0</v>
      </c>
      <c r="AH192" s="470">
        <v>0</v>
      </c>
      <c r="AI192" s="470">
        <v>16</v>
      </c>
      <c r="AJ192" s="470">
        <v>0</v>
      </c>
      <c r="AK192" s="467">
        <v>12</v>
      </c>
      <c r="AL192" s="467">
        <v>4</v>
      </c>
      <c r="AM192" s="502">
        <v>7</v>
      </c>
      <c r="AN192" s="502">
        <v>2</v>
      </c>
      <c r="AO192" s="503">
        <v>2</v>
      </c>
    </row>
    <row r="193" spans="1:41" ht="16.5" customHeight="1">
      <c r="A193" s="461">
        <v>2809</v>
      </c>
      <c r="B193" s="461">
        <v>714</v>
      </c>
      <c r="C193" s="462">
        <v>190</v>
      </c>
      <c r="D193" s="471" t="s">
        <v>1113</v>
      </c>
      <c r="E193" s="472" t="s">
        <v>28</v>
      </c>
      <c r="F193" s="471" t="s">
        <v>2233</v>
      </c>
      <c r="G193" s="471" t="s">
        <v>1037</v>
      </c>
      <c r="H193" s="475" t="s">
        <v>727</v>
      </c>
      <c r="I193" s="483" t="s">
        <v>1114</v>
      </c>
      <c r="J193" s="467">
        <v>0</v>
      </c>
      <c r="K193" s="467">
        <v>1</v>
      </c>
      <c r="L193" s="467">
        <v>3</v>
      </c>
      <c r="M193" s="467">
        <v>1</v>
      </c>
      <c r="N193" s="468">
        <v>6</v>
      </c>
      <c r="O193" s="467">
        <v>1</v>
      </c>
      <c r="P193" s="467">
        <v>0</v>
      </c>
      <c r="Q193" s="467">
        <v>1</v>
      </c>
      <c r="R193" s="467">
        <v>1</v>
      </c>
      <c r="S193" s="467">
        <v>0</v>
      </c>
      <c r="T193" s="467">
        <v>0</v>
      </c>
      <c r="U193" s="467">
        <v>0</v>
      </c>
      <c r="V193" s="467">
        <v>0</v>
      </c>
      <c r="W193" s="467">
        <v>0</v>
      </c>
      <c r="X193" s="467">
        <v>0</v>
      </c>
      <c r="Y193" s="467">
        <v>0</v>
      </c>
      <c r="Z193" s="467">
        <v>0</v>
      </c>
      <c r="AA193" s="467">
        <v>0</v>
      </c>
      <c r="AB193" s="467">
        <v>0</v>
      </c>
      <c r="AC193" s="467">
        <v>0</v>
      </c>
      <c r="AD193" s="469">
        <v>14</v>
      </c>
      <c r="AE193" s="470">
        <v>0</v>
      </c>
      <c r="AF193" s="470">
        <v>0</v>
      </c>
      <c r="AG193" s="470">
        <v>0</v>
      </c>
      <c r="AH193" s="470">
        <v>0</v>
      </c>
      <c r="AI193" s="470">
        <v>14</v>
      </c>
      <c r="AJ193" s="470">
        <v>0</v>
      </c>
      <c r="AK193" s="467">
        <v>6</v>
      </c>
      <c r="AL193" s="467">
        <v>8</v>
      </c>
      <c r="AM193" s="502">
        <v>4</v>
      </c>
      <c r="AN193" s="502">
        <v>2</v>
      </c>
      <c r="AO193" s="503">
        <v>2</v>
      </c>
    </row>
    <row r="194" spans="1:41" ht="16.5" customHeight="1">
      <c r="A194" s="461">
        <v>2808</v>
      </c>
      <c r="B194" s="461">
        <v>713</v>
      </c>
      <c r="C194" s="461">
        <v>191</v>
      </c>
      <c r="D194" s="471" t="s">
        <v>1115</v>
      </c>
      <c r="E194" s="472" t="s">
        <v>28</v>
      </c>
      <c r="F194" s="471" t="s">
        <v>2233</v>
      </c>
      <c r="G194" s="471" t="s">
        <v>1037</v>
      </c>
      <c r="H194" s="473" t="s">
        <v>730</v>
      </c>
      <c r="I194" s="474" t="s">
        <v>1116</v>
      </c>
      <c r="J194" s="467">
        <v>1</v>
      </c>
      <c r="K194" s="467">
        <v>1</v>
      </c>
      <c r="L194" s="467">
        <v>36</v>
      </c>
      <c r="M194" s="467">
        <v>1</v>
      </c>
      <c r="N194" s="468">
        <v>7</v>
      </c>
      <c r="O194" s="467">
        <v>0</v>
      </c>
      <c r="P194" s="467">
        <v>1</v>
      </c>
      <c r="Q194" s="467">
        <v>0</v>
      </c>
      <c r="R194" s="467">
        <v>0</v>
      </c>
      <c r="S194" s="467">
        <v>0</v>
      </c>
      <c r="T194" s="467">
        <v>0</v>
      </c>
      <c r="U194" s="467">
        <v>0</v>
      </c>
      <c r="V194" s="467">
        <v>0</v>
      </c>
      <c r="W194" s="467">
        <v>0</v>
      </c>
      <c r="X194" s="467">
        <v>0</v>
      </c>
      <c r="Y194" s="467">
        <v>0</v>
      </c>
      <c r="Z194" s="467">
        <v>0</v>
      </c>
      <c r="AA194" s="467">
        <v>1</v>
      </c>
      <c r="AB194" s="467">
        <v>0</v>
      </c>
      <c r="AC194" s="467">
        <v>0</v>
      </c>
      <c r="AD194" s="469">
        <v>48</v>
      </c>
      <c r="AE194" s="470">
        <v>0</v>
      </c>
      <c r="AF194" s="470">
        <v>0</v>
      </c>
      <c r="AG194" s="470">
        <v>0</v>
      </c>
      <c r="AH194" s="470">
        <v>0</v>
      </c>
      <c r="AI194" s="470">
        <v>48</v>
      </c>
      <c r="AJ194" s="470">
        <v>0</v>
      </c>
      <c r="AK194" s="467">
        <v>7</v>
      </c>
      <c r="AL194" s="467">
        <v>41</v>
      </c>
      <c r="AM194" s="502">
        <v>7</v>
      </c>
      <c r="AN194" s="502">
        <v>2</v>
      </c>
      <c r="AO194" s="503">
        <v>3</v>
      </c>
    </row>
    <row r="195" spans="1:41" ht="16.5" customHeight="1">
      <c r="A195" s="461">
        <v>2965</v>
      </c>
      <c r="B195" s="461">
        <v>756</v>
      </c>
      <c r="C195" s="461">
        <v>192</v>
      </c>
      <c r="D195" s="471" t="s">
        <v>1117</v>
      </c>
      <c r="E195" s="472" t="s">
        <v>28</v>
      </c>
      <c r="F195" s="471" t="s">
        <v>2233</v>
      </c>
      <c r="G195" s="471" t="s">
        <v>1037</v>
      </c>
      <c r="H195" s="475" t="s">
        <v>727</v>
      </c>
      <c r="I195" s="474" t="s">
        <v>1118</v>
      </c>
      <c r="J195" s="467">
        <v>4</v>
      </c>
      <c r="K195" s="467">
        <v>0</v>
      </c>
      <c r="L195" s="467">
        <v>39</v>
      </c>
      <c r="M195" s="467">
        <v>0</v>
      </c>
      <c r="N195" s="468">
        <v>6</v>
      </c>
      <c r="O195" s="467">
        <v>2</v>
      </c>
      <c r="P195" s="467">
        <v>0</v>
      </c>
      <c r="Q195" s="467">
        <v>0</v>
      </c>
      <c r="R195" s="467">
        <v>0</v>
      </c>
      <c r="S195" s="467">
        <v>0</v>
      </c>
      <c r="T195" s="467">
        <v>0</v>
      </c>
      <c r="U195" s="467">
        <v>0</v>
      </c>
      <c r="V195" s="467">
        <v>0</v>
      </c>
      <c r="W195" s="467">
        <v>0</v>
      </c>
      <c r="X195" s="467">
        <v>0</v>
      </c>
      <c r="Y195" s="467">
        <v>0</v>
      </c>
      <c r="Z195" s="467">
        <v>0</v>
      </c>
      <c r="AA195" s="467">
        <v>0</v>
      </c>
      <c r="AB195" s="467">
        <v>0</v>
      </c>
      <c r="AC195" s="467">
        <v>0</v>
      </c>
      <c r="AD195" s="469">
        <v>51</v>
      </c>
      <c r="AE195" s="470">
        <v>0</v>
      </c>
      <c r="AF195" s="470">
        <v>0</v>
      </c>
      <c r="AG195" s="470">
        <v>0</v>
      </c>
      <c r="AH195" s="470">
        <v>0</v>
      </c>
      <c r="AI195" s="470">
        <v>51</v>
      </c>
      <c r="AJ195" s="470">
        <v>0</v>
      </c>
      <c r="AK195" s="467">
        <v>6</v>
      </c>
      <c r="AL195" s="467">
        <v>45</v>
      </c>
      <c r="AM195" s="502">
        <v>6</v>
      </c>
      <c r="AN195" s="502">
        <v>7</v>
      </c>
      <c r="AO195" s="503">
        <v>3</v>
      </c>
    </row>
    <row r="196" spans="1:41" ht="16.5" customHeight="1">
      <c r="A196" s="461">
        <v>379</v>
      </c>
      <c r="B196" s="461">
        <v>186</v>
      </c>
      <c r="C196" s="462">
        <v>193</v>
      </c>
      <c r="D196" s="471" t="s">
        <v>1119</v>
      </c>
      <c r="E196" s="472" t="s">
        <v>28</v>
      </c>
      <c r="F196" s="471" t="s">
        <v>2233</v>
      </c>
      <c r="G196" s="471" t="s">
        <v>1037</v>
      </c>
      <c r="H196" s="475" t="s">
        <v>727</v>
      </c>
      <c r="I196" s="474" t="s">
        <v>1120</v>
      </c>
      <c r="J196" s="467">
        <v>0</v>
      </c>
      <c r="K196" s="467">
        <v>0</v>
      </c>
      <c r="L196" s="467">
        <v>6</v>
      </c>
      <c r="M196" s="467">
        <v>0</v>
      </c>
      <c r="N196" s="468">
        <v>10</v>
      </c>
      <c r="O196" s="467">
        <v>11</v>
      </c>
      <c r="P196" s="467">
        <v>0</v>
      </c>
      <c r="Q196" s="467">
        <v>1</v>
      </c>
      <c r="R196" s="467">
        <v>0</v>
      </c>
      <c r="S196" s="467">
        <v>0</v>
      </c>
      <c r="T196" s="467">
        <v>0</v>
      </c>
      <c r="U196" s="467">
        <v>0</v>
      </c>
      <c r="V196" s="467">
        <v>0</v>
      </c>
      <c r="W196" s="467">
        <v>0</v>
      </c>
      <c r="X196" s="467">
        <v>0</v>
      </c>
      <c r="Y196" s="467">
        <v>0</v>
      </c>
      <c r="Z196" s="467">
        <v>0</v>
      </c>
      <c r="AA196" s="467">
        <v>0</v>
      </c>
      <c r="AB196" s="467">
        <v>0</v>
      </c>
      <c r="AC196" s="467">
        <v>0</v>
      </c>
      <c r="AD196" s="469">
        <v>28</v>
      </c>
      <c r="AE196" s="470">
        <v>0</v>
      </c>
      <c r="AF196" s="470">
        <v>0</v>
      </c>
      <c r="AG196" s="470">
        <v>0</v>
      </c>
      <c r="AH196" s="470">
        <v>0</v>
      </c>
      <c r="AI196" s="470">
        <v>28</v>
      </c>
      <c r="AJ196" s="470">
        <v>0</v>
      </c>
      <c r="AK196" s="467">
        <v>10</v>
      </c>
      <c r="AL196" s="467">
        <v>18</v>
      </c>
      <c r="AM196" s="502">
        <v>5</v>
      </c>
      <c r="AN196" s="502">
        <v>6</v>
      </c>
      <c r="AO196" s="503">
        <v>2</v>
      </c>
    </row>
    <row r="197" spans="1:41" ht="16.5" customHeight="1">
      <c r="A197" s="461">
        <v>1787</v>
      </c>
      <c r="B197" s="461">
        <v>398</v>
      </c>
      <c r="C197" s="461">
        <v>194</v>
      </c>
      <c r="D197" s="471" t="s">
        <v>1121</v>
      </c>
      <c r="E197" s="472" t="s">
        <v>28</v>
      </c>
      <c r="F197" s="471" t="s">
        <v>2233</v>
      </c>
      <c r="G197" s="471" t="s">
        <v>1037</v>
      </c>
      <c r="H197" s="475" t="s">
        <v>727</v>
      </c>
      <c r="I197" s="474" t="s">
        <v>1122</v>
      </c>
      <c r="J197" s="467">
        <v>0</v>
      </c>
      <c r="K197" s="467">
        <v>0</v>
      </c>
      <c r="L197" s="467">
        <v>9</v>
      </c>
      <c r="M197" s="467">
        <v>0</v>
      </c>
      <c r="N197" s="468">
        <v>1</v>
      </c>
      <c r="O197" s="467">
        <v>0</v>
      </c>
      <c r="P197" s="467">
        <v>1</v>
      </c>
      <c r="Q197" s="467">
        <v>0</v>
      </c>
      <c r="R197" s="467">
        <v>0</v>
      </c>
      <c r="S197" s="467">
        <v>0</v>
      </c>
      <c r="T197" s="467">
        <v>0</v>
      </c>
      <c r="U197" s="467">
        <v>0</v>
      </c>
      <c r="V197" s="467">
        <v>0</v>
      </c>
      <c r="W197" s="467">
        <v>0</v>
      </c>
      <c r="X197" s="467">
        <v>0</v>
      </c>
      <c r="Y197" s="467">
        <v>0</v>
      </c>
      <c r="Z197" s="467">
        <v>0</v>
      </c>
      <c r="AA197" s="467">
        <v>0</v>
      </c>
      <c r="AB197" s="467">
        <v>0</v>
      </c>
      <c r="AC197" s="467">
        <v>0</v>
      </c>
      <c r="AD197" s="469">
        <v>11</v>
      </c>
      <c r="AE197" s="470">
        <v>0</v>
      </c>
      <c r="AF197" s="470">
        <v>0</v>
      </c>
      <c r="AG197" s="470">
        <v>0</v>
      </c>
      <c r="AH197" s="470">
        <v>0</v>
      </c>
      <c r="AI197" s="470">
        <v>11</v>
      </c>
      <c r="AJ197" s="470">
        <v>0</v>
      </c>
      <c r="AK197" s="467">
        <v>1</v>
      </c>
      <c r="AL197" s="467">
        <v>10</v>
      </c>
      <c r="AM197" s="502">
        <v>2</v>
      </c>
      <c r="AN197" s="502">
        <v>2</v>
      </c>
      <c r="AO197" s="503">
        <v>2</v>
      </c>
    </row>
    <row r="198" spans="1:41" ht="16.5" customHeight="1">
      <c r="A198" s="461">
        <v>1755</v>
      </c>
      <c r="B198" s="461">
        <v>396</v>
      </c>
      <c r="C198" s="461">
        <v>195</v>
      </c>
      <c r="D198" s="471" t="s">
        <v>1123</v>
      </c>
      <c r="E198" s="472" t="s">
        <v>28</v>
      </c>
      <c r="F198" s="471" t="s">
        <v>2233</v>
      </c>
      <c r="G198" s="471" t="s">
        <v>1037</v>
      </c>
      <c r="H198" s="475" t="s">
        <v>727</v>
      </c>
      <c r="I198" s="474" t="s">
        <v>1124</v>
      </c>
      <c r="J198" s="467">
        <v>0</v>
      </c>
      <c r="K198" s="467">
        <v>3</v>
      </c>
      <c r="L198" s="467">
        <v>3</v>
      </c>
      <c r="M198" s="467">
        <v>0</v>
      </c>
      <c r="N198" s="468">
        <v>1</v>
      </c>
      <c r="O198" s="467">
        <v>0</v>
      </c>
      <c r="P198" s="467">
        <v>0</v>
      </c>
      <c r="Q198" s="467">
        <v>0</v>
      </c>
      <c r="R198" s="467">
        <v>0</v>
      </c>
      <c r="S198" s="467">
        <v>0</v>
      </c>
      <c r="T198" s="467">
        <v>0</v>
      </c>
      <c r="U198" s="467">
        <v>0</v>
      </c>
      <c r="V198" s="467">
        <v>0</v>
      </c>
      <c r="W198" s="467">
        <v>0</v>
      </c>
      <c r="X198" s="467">
        <v>0</v>
      </c>
      <c r="Y198" s="467">
        <v>0</v>
      </c>
      <c r="Z198" s="467">
        <v>0</v>
      </c>
      <c r="AA198" s="467">
        <v>0</v>
      </c>
      <c r="AB198" s="467">
        <v>0</v>
      </c>
      <c r="AC198" s="467">
        <v>0</v>
      </c>
      <c r="AD198" s="469">
        <v>7</v>
      </c>
      <c r="AE198" s="470">
        <v>0</v>
      </c>
      <c r="AF198" s="470">
        <v>0</v>
      </c>
      <c r="AG198" s="470">
        <v>0</v>
      </c>
      <c r="AH198" s="470">
        <v>0</v>
      </c>
      <c r="AI198" s="470">
        <v>7</v>
      </c>
      <c r="AJ198" s="470">
        <v>0</v>
      </c>
      <c r="AK198" s="467">
        <v>1</v>
      </c>
      <c r="AL198" s="467">
        <v>6</v>
      </c>
      <c r="AM198" s="502">
        <v>6</v>
      </c>
      <c r="AN198" s="502">
        <v>1</v>
      </c>
      <c r="AO198" s="503">
        <v>2</v>
      </c>
    </row>
    <row r="199" spans="1:41" ht="16.5" customHeight="1">
      <c r="A199" s="461">
        <v>385</v>
      </c>
      <c r="B199" s="461">
        <v>191</v>
      </c>
      <c r="C199" s="462">
        <v>196</v>
      </c>
      <c r="D199" s="471" t="s">
        <v>1125</v>
      </c>
      <c r="E199" s="472" t="s">
        <v>28</v>
      </c>
      <c r="F199" s="471" t="s">
        <v>2233</v>
      </c>
      <c r="G199" s="471" t="s">
        <v>1037</v>
      </c>
      <c r="H199" s="475" t="s">
        <v>727</v>
      </c>
      <c r="I199" s="474" t="s">
        <v>1126</v>
      </c>
      <c r="J199" s="467">
        <v>0</v>
      </c>
      <c r="K199" s="467">
        <v>1</v>
      </c>
      <c r="L199" s="467">
        <v>0</v>
      </c>
      <c r="M199" s="467">
        <v>0</v>
      </c>
      <c r="N199" s="468">
        <v>10</v>
      </c>
      <c r="O199" s="467">
        <v>1</v>
      </c>
      <c r="P199" s="467">
        <v>0</v>
      </c>
      <c r="Q199" s="467">
        <v>0</v>
      </c>
      <c r="R199" s="467">
        <v>1</v>
      </c>
      <c r="S199" s="467">
        <v>0</v>
      </c>
      <c r="T199" s="467">
        <v>0</v>
      </c>
      <c r="U199" s="467">
        <v>0</v>
      </c>
      <c r="V199" s="467">
        <v>0</v>
      </c>
      <c r="W199" s="467">
        <v>0</v>
      </c>
      <c r="X199" s="467">
        <v>0</v>
      </c>
      <c r="Y199" s="467">
        <v>0</v>
      </c>
      <c r="Z199" s="467">
        <v>0</v>
      </c>
      <c r="AA199" s="467">
        <v>0</v>
      </c>
      <c r="AB199" s="467">
        <v>0</v>
      </c>
      <c r="AC199" s="467">
        <v>0</v>
      </c>
      <c r="AD199" s="469">
        <v>13</v>
      </c>
      <c r="AE199" s="470">
        <v>0</v>
      </c>
      <c r="AF199" s="470">
        <v>0</v>
      </c>
      <c r="AG199" s="470">
        <v>0</v>
      </c>
      <c r="AH199" s="470">
        <v>0</v>
      </c>
      <c r="AI199" s="470">
        <v>13</v>
      </c>
      <c r="AJ199" s="470">
        <v>0</v>
      </c>
      <c r="AK199" s="467">
        <v>10</v>
      </c>
      <c r="AL199" s="467">
        <v>3</v>
      </c>
      <c r="AM199" s="502">
        <v>5</v>
      </c>
      <c r="AN199" s="502">
        <v>3</v>
      </c>
      <c r="AO199" s="503">
        <v>2</v>
      </c>
    </row>
    <row r="200" spans="1:41" ht="16.5" customHeight="1">
      <c r="A200" s="461">
        <v>386</v>
      </c>
      <c r="B200" s="461">
        <v>192</v>
      </c>
      <c r="C200" s="461">
        <v>197</v>
      </c>
      <c r="D200" s="471" t="s">
        <v>1127</v>
      </c>
      <c r="E200" s="472" t="s">
        <v>28</v>
      </c>
      <c r="F200" s="471" t="s">
        <v>2233</v>
      </c>
      <c r="G200" s="471" t="s">
        <v>1037</v>
      </c>
      <c r="H200" s="475" t="s">
        <v>727</v>
      </c>
      <c r="I200" s="474" t="s">
        <v>1128</v>
      </c>
      <c r="J200" s="467">
        <v>0</v>
      </c>
      <c r="K200" s="467">
        <v>0</v>
      </c>
      <c r="L200" s="467">
        <v>0</v>
      </c>
      <c r="M200" s="467">
        <v>0</v>
      </c>
      <c r="N200" s="468">
        <v>0</v>
      </c>
      <c r="O200" s="467">
        <v>0</v>
      </c>
      <c r="P200" s="467">
        <v>0</v>
      </c>
      <c r="Q200" s="467">
        <v>0</v>
      </c>
      <c r="R200" s="467">
        <v>0</v>
      </c>
      <c r="S200" s="467">
        <v>0</v>
      </c>
      <c r="T200" s="467">
        <v>0</v>
      </c>
      <c r="U200" s="467">
        <v>0</v>
      </c>
      <c r="V200" s="467">
        <v>1</v>
      </c>
      <c r="W200" s="467">
        <v>2</v>
      </c>
      <c r="X200" s="467">
        <v>0</v>
      </c>
      <c r="Y200" s="467">
        <v>3</v>
      </c>
      <c r="Z200" s="467">
        <v>0</v>
      </c>
      <c r="AA200" s="467">
        <v>0</v>
      </c>
      <c r="AB200" s="467">
        <v>1</v>
      </c>
      <c r="AC200" s="467">
        <v>0</v>
      </c>
      <c r="AD200" s="469">
        <v>7</v>
      </c>
      <c r="AE200" s="470">
        <v>0</v>
      </c>
      <c r="AF200" s="470">
        <v>0</v>
      </c>
      <c r="AG200" s="470">
        <v>0</v>
      </c>
      <c r="AH200" s="470">
        <v>0</v>
      </c>
      <c r="AI200" s="470">
        <v>7</v>
      </c>
      <c r="AJ200" s="470">
        <v>0</v>
      </c>
      <c r="AK200" s="467">
        <v>0</v>
      </c>
      <c r="AL200" s="467">
        <v>7</v>
      </c>
      <c r="AM200" s="502">
        <v>4</v>
      </c>
      <c r="AN200" s="502">
        <v>2</v>
      </c>
      <c r="AO200" s="503">
        <v>2</v>
      </c>
    </row>
    <row r="201" spans="1:41" ht="16.5" customHeight="1">
      <c r="A201" s="461">
        <v>2664</v>
      </c>
      <c r="B201" s="461">
        <v>679</v>
      </c>
      <c r="C201" s="461">
        <v>198</v>
      </c>
      <c r="D201" s="471" t="s">
        <v>1129</v>
      </c>
      <c r="E201" s="472" t="s">
        <v>28</v>
      </c>
      <c r="F201" s="471" t="s">
        <v>2233</v>
      </c>
      <c r="G201" s="471" t="s">
        <v>1037</v>
      </c>
      <c r="H201" s="475" t="s">
        <v>727</v>
      </c>
      <c r="I201" s="474" t="s">
        <v>1130</v>
      </c>
      <c r="J201" s="467">
        <v>0</v>
      </c>
      <c r="K201" s="467">
        <v>0</v>
      </c>
      <c r="L201" s="467">
        <v>1</v>
      </c>
      <c r="M201" s="467">
        <v>0</v>
      </c>
      <c r="N201" s="468">
        <v>4</v>
      </c>
      <c r="O201" s="467">
        <v>0</v>
      </c>
      <c r="P201" s="467">
        <v>0</v>
      </c>
      <c r="Q201" s="467">
        <v>0</v>
      </c>
      <c r="R201" s="467">
        <v>1</v>
      </c>
      <c r="S201" s="467">
        <v>0</v>
      </c>
      <c r="T201" s="467">
        <v>0</v>
      </c>
      <c r="U201" s="467">
        <v>0</v>
      </c>
      <c r="V201" s="467">
        <v>1</v>
      </c>
      <c r="W201" s="467">
        <v>0</v>
      </c>
      <c r="X201" s="467">
        <v>0</v>
      </c>
      <c r="Y201" s="467">
        <v>0</v>
      </c>
      <c r="Z201" s="467">
        <v>0</v>
      </c>
      <c r="AA201" s="467">
        <v>0</v>
      </c>
      <c r="AB201" s="467">
        <v>1</v>
      </c>
      <c r="AC201" s="467">
        <v>0</v>
      </c>
      <c r="AD201" s="469">
        <v>8</v>
      </c>
      <c r="AE201" s="470">
        <v>0</v>
      </c>
      <c r="AF201" s="470">
        <v>0</v>
      </c>
      <c r="AG201" s="470">
        <v>0</v>
      </c>
      <c r="AH201" s="470">
        <v>0</v>
      </c>
      <c r="AI201" s="470">
        <v>8</v>
      </c>
      <c r="AJ201" s="470">
        <v>0</v>
      </c>
      <c r="AK201" s="467">
        <v>4</v>
      </c>
      <c r="AL201" s="467">
        <v>4</v>
      </c>
      <c r="AM201" s="502">
        <v>4</v>
      </c>
      <c r="AN201" s="502">
        <v>3</v>
      </c>
      <c r="AO201" s="503">
        <v>2</v>
      </c>
    </row>
    <row r="202" spans="1:41" ht="16.5" customHeight="1">
      <c r="A202" s="461">
        <v>1223</v>
      </c>
      <c r="B202" s="461">
        <v>328</v>
      </c>
      <c r="C202" s="462">
        <v>199</v>
      </c>
      <c r="D202" s="471" t="s">
        <v>1131</v>
      </c>
      <c r="E202" s="472" t="s">
        <v>28</v>
      </c>
      <c r="F202" s="471" t="s">
        <v>2233</v>
      </c>
      <c r="G202" s="471" t="s">
        <v>1037</v>
      </c>
      <c r="H202" s="475" t="s">
        <v>727</v>
      </c>
      <c r="I202" s="474" t="s">
        <v>1132</v>
      </c>
      <c r="J202" s="467">
        <v>34</v>
      </c>
      <c r="K202" s="467">
        <v>4</v>
      </c>
      <c r="L202" s="467">
        <v>13</v>
      </c>
      <c r="M202" s="467">
        <v>2</v>
      </c>
      <c r="N202" s="468">
        <v>23</v>
      </c>
      <c r="O202" s="467">
        <v>0</v>
      </c>
      <c r="P202" s="467">
        <v>3</v>
      </c>
      <c r="Q202" s="467">
        <v>0</v>
      </c>
      <c r="R202" s="467">
        <v>1</v>
      </c>
      <c r="S202" s="467">
        <v>0</v>
      </c>
      <c r="T202" s="467">
        <v>0</v>
      </c>
      <c r="U202" s="467">
        <v>0</v>
      </c>
      <c r="V202" s="467">
        <v>4</v>
      </c>
      <c r="W202" s="467">
        <v>0</v>
      </c>
      <c r="X202" s="467">
        <v>0</v>
      </c>
      <c r="Y202" s="467">
        <v>1</v>
      </c>
      <c r="Z202" s="467">
        <v>1</v>
      </c>
      <c r="AA202" s="467">
        <v>0</v>
      </c>
      <c r="AB202" s="467">
        <v>0</v>
      </c>
      <c r="AC202" s="467">
        <v>0</v>
      </c>
      <c r="AD202" s="469">
        <v>86</v>
      </c>
      <c r="AE202" s="470">
        <v>0</v>
      </c>
      <c r="AF202" s="470">
        <v>0</v>
      </c>
      <c r="AG202" s="470">
        <v>0</v>
      </c>
      <c r="AH202" s="470">
        <v>0</v>
      </c>
      <c r="AI202" s="470">
        <v>86</v>
      </c>
      <c r="AJ202" s="470">
        <v>0</v>
      </c>
      <c r="AK202" s="467">
        <v>23</v>
      </c>
      <c r="AL202" s="467">
        <v>63</v>
      </c>
      <c r="AM202" s="502">
        <v>6</v>
      </c>
      <c r="AN202" s="502">
        <v>7</v>
      </c>
      <c r="AO202" s="503">
        <v>2</v>
      </c>
    </row>
    <row r="203" spans="1:41" ht="16.5" customHeight="1">
      <c r="A203" s="461">
        <v>1240</v>
      </c>
      <c r="B203" s="461">
        <v>338</v>
      </c>
      <c r="C203" s="461">
        <v>200</v>
      </c>
      <c r="D203" s="471" t="s">
        <v>1133</v>
      </c>
      <c r="E203" s="472" t="s">
        <v>28</v>
      </c>
      <c r="F203" s="471" t="s">
        <v>2233</v>
      </c>
      <c r="G203" s="471" t="s">
        <v>1037</v>
      </c>
      <c r="H203" s="475" t="s">
        <v>727</v>
      </c>
      <c r="I203" s="474" t="s">
        <v>1134</v>
      </c>
      <c r="J203" s="467">
        <v>0</v>
      </c>
      <c r="K203" s="467">
        <v>0</v>
      </c>
      <c r="L203" s="467">
        <v>2</v>
      </c>
      <c r="M203" s="467">
        <v>0</v>
      </c>
      <c r="N203" s="468">
        <v>5</v>
      </c>
      <c r="O203" s="467">
        <v>0</v>
      </c>
      <c r="P203" s="467">
        <v>0</v>
      </c>
      <c r="Q203" s="467">
        <v>0</v>
      </c>
      <c r="R203" s="467">
        <v>1</v>
      </c>
      <c r="S203" s="467">
        <v>0</v>
      </c>
      <c r="T203" s="467">
        <v>0</v>
      </c>
      <c r="U203" s="467">
        <v>0</v>
      </c>
      <c r="V203" s="467">
        <v>0</v>
      </c>
      <c r="W203" s="467">
        <v>0</v>
      </c>
      <c r="X203" s="467">
        <v>0</v>
      </c>
      <c r="Y203" s="467">
        <v>0</v>
      </c>
      <c r="Z203" s="467">
        <v>0</v>
      </c>
      <c r="AA203" s="467">
        <v>0</v>
      </c>
      <c r="AB203" s="467">
        <v>0</v>
      </c>
      <c r="AC203" s="467">
        <v>0</v>
      </c>
      <c r="AD203" s="469">
        <v>8</v>
      </c>
      <c r="AE203" s="470">
        <v>0</v>
      </c>
      <c r="AF203" s="470">
        <v>0</v>
      </c>
      <c r="AG203" s="470">
        <v>0</v>
      </c>
      <c r="AH203" s="470">
        <v>0</v>
      </c>
      <c r="AI203" s="470">
        <v>8</v>
      </c>
      <c r="AJ203" s="470">
        <v>0</v>
      </c>
      <c r="AK203" s="467">
        <v>5</v>
      </c>
      <c r="AL203" s="467">
        <v>3</v>
      </c>
      <c r="AM203" s="502">
        <v>4</v>
      </c>
      <c r="AN203" s="502">
        <v>6</v>
      </c>
      <c r="AO203" s="503">
        <v>3</v>
      </c>
    </row>
    <row r="204" spans="1:41" ht="16.5" customHeight="1">
      <c r="A204" s="461">
        <v>1239</v>
      </c>
      <c r="B204" s="461">
        <v>337</v>
      </c>
      <c r="C204" s="461">
        <v>201</v>
      </c>
      <c r="D204" s="471" t="s">
        <v>1135</v>
      </c>
      <c r="E204" s="472" t="s">
        <v>28</v>
      </c>
      <c r="F204" s="471" t="s">
        <v>2233</v>
      </c>
      <c r="G204" s="471" t="s">
        <v>1037</v>
      </c>
      <c r="H204" s="477" t="s">
        <v>724</v>
      </c>
      <c r="I204" s="474" t="s">
        <v>1136</v>
      </c>
      <c r="J204" s="467">
        <v>0</v>
      </c>
      <c r="K204" s="467">
        <v>1</v>
      </c>
      <c r="L204" s="467">
        <v>4</v>
      </c>
      <c r="M204" s="467">
        <v>2</v>
      </c>
      <c r="N204" s="468">
        <v>1</v>
      </c>
      <c r="O204" s="467">
        <v>5</v>
      </c>
      <c r="P204" s="467">
        <v>0</v>
      </c>
      <c r="Q204" s="467">
        <v>0</v>
      </c>
      <c r="R204" s="467">
        <v>0</v>
      </c>
      <c r="S204" s="467">
        <v>0</v>
      </c>
      <c r="T204" s="467">
        <v>0</v>
      </c>
      <c r="U204" s="467">
        <v>0</v>
      </c>
      <c r="V204" s="467">
        <v>0</v>
      </c>
      <c r="W204" s="467">
        <v>0</v>
      </c>
      <c r="X204" s="467">
        <v>0</v>
      </c>
      <c r="Y204" s="467">
        <v>0</v>
      </c>
      <c r="Z204" s="467">
        <v>0</v>
      </c>
      <c r="AA204" s="467">
        <v>0</v>
      </c>
      <c r="AB204" s="467">
        <v>0</v>
      </c>
      <c r="AC204" s="467">
        <v>0</v>
      </c>
      <c r="AD204" s="469">
        <v>13</v>
      </c>
      <c r="AE204" s="470">
        <v>0</v>
      </c>
      <c r="AF204" s="470">
        <v>0</v>
      </c>
      <c r="AG204" s="470">
        <v>0</v>
      </c>
      <c r="AH204" s="470">
        <v>0</v>
      </c>
      <c r="AI204" s="470">
        <v>13</v>
      </c>
      <c r="AJ204" s="470">
        <v>0</v>
      </c>
      <c r="AK204" s="467">
        <v>1</v>
      </c>
      <c r="AL204" s="467">
        <v>12</v>
      </c>
      <c r="AM204" s="502">
        <v>5</v>
      </c>
      <c r="AN204" s="502">
        <v>4</v>
      </c>
      <c r="AO204" s="503">
        <v>2</v>
      </c>
    </row>
    <row r="205" spans="1:41" ht="16.5" customHeight="1">
      <c r="A205" s="461">
        <v>1241</v>
      </c>
      <c r="B205" s="461">
        <v>339</v>
      </c>
      <c r="C205" s="462">
        <v>202</v>
      </c>
      <c r="D205" s="471" t="s">
        <v>1137</v>
      </c>
      <c r="E205" s="472" t="s">
        <v>28</v>
      </c>
      <c r="F205" s="471" t="s">
        <v>2233</v>
      </c>
      <c r="G205" s="471" t="s">
        <v>1037</v>
      </c>
      <c r="H205" s="473" t="s">
        <v>730</v>
      </c>
      <c r="I205" s="474" t="s">
        <v>1138</v>
      </c>
      <c r="J205" s="467">
        <v>0</v>
      </c>
      <c r="K205" s="467">
        <v>1</v>
      </c>
      <c r="L205" s="467">
        <v>3</v>
      </c>
      <c r="M205" s="467">
        <v>0</v>
      </c>
      <c r="N205" s="468">
        <v>3</v>
      </c>
      <c r="O205" s="467">
        <v>3</v>
      </c>
      <c r="P205" s="467">
        <v>0</v>
      </c>
      <c r="Q205" s="467">
        <v>0</v>
      </c>
      <c r="R205" s="467">
        <v>0</v>
      </c>
      <c r="S205" s="467">
        <v>0</v>
      </c>
      <c r="T205" s="467">
        <v>0</v>
      </c>
      <c r="U205" s="467">
        <v>0</v>
      </c>
      <c r="V205" s="467">
        <v>0</v>
      </c>
      <c r="W205" s="467">
        <v>0</v>
      </c>
      <c r="X205" s="467">
        <v>0</v>
      </c>
      <c r="Y205" s="467">
        <v>0</v>
      </c>
      <c r="Z205" s="467">
        <v>0</v>
      </c>
      <c r="AA205" s="467">
        <v>0</v>
      </c>
      <c r="AB205" s="467">
        <v>0</v>
      </c>
      <c r="AC205" s="467">
        <v>0</v>
      </c>
      <c r="AD205" s="469">
        <v>10</v>
      </c>
      <c r="AE205" s="470">
        <v>0</v>
      </c>
      <c r="AF205" s="470">
        <v>0</v>
      </c>
      <c r="AG205" s="470">
        <v>0</v>
      </c>
      <c r="AH205" s="470">
        <v>0</v>
      </c>
      <c r="AI205" s="470">
        <v>10</v>
      </c>
      <c r="AJ205" s="470">
        <v>0</v>
      </c>
      <c r="AK205" s="467">
        <v>3</v>
      </c>
      <c r="AL205" s="467">
        <v>7</v>
      </c>
      <c r="AM205" s="502">
        <v>5</v>
      </c>
      <c r="AN205" s="502">
        <v>1</v>
      </c>
      <c r="AO205" s="503">
        <v>3</v>
      </c>
    </row>
    <row r="206" spans="1:41" ht="16.5" customHeight="1">
      <c r="A206" s="461">
        <v>1242</v>
      </c>
      <c r="B206" s="461">
        <v>340</v>
      </c>
      <c r="C206" s="461">
        <v>203</v>
      </c>
      <c r="D206" s="471" t="s">
        <v>1139</v>
      </c>
      <c r="E206" s="472" t="s">
        <v>28</v>
      </c>
      <c r="F206" s="471" t="s">
        <v>2233</v>
      </c>
      <c r="G206" s="471" t="s">
        <v>1037</v>
      </c>
      <c r="H206" s="477" t="s">
        <v>724</v>
      </c>
      <c r="I206" s="474" t="s">
        <v>1140</v>
      </c>
      <c r="J206" s="467">
        <v>0</v>
      </c>
      <c r="K206" s="467">
        <v>0</v>
      </c>
      <c r="L206" s="467">
        <v>0</v>
      </c>
      <c r="M206" s="467">
        <v>0</v>
      </c>
      <c r="N206" s="468">
        <v>0</v>
      </c>
      <c r="O206" s="467">
        <v>0</v>
      </c>
      <c r="P206" s="467">
        <v>0</v>
      </c>
      <c r="Q206" s="467">
        <v>0</v>
      </c>
      <c r="R206" s="467">
        <v>0</v>
      </c>
      <c r="S206" s="467">
        <v>0</v>
      </c>
      <c r="T206" s="467">
        <v>1</v>
      </c>
      <c r="U206" s="467">
        <v>0</v>
      </c>
      <c r="V206" s="467">
        <v>7</v>
      </c>
      <c r="W206" s="467">
        <v>0</v>
      </c>
      <c r="X206" s="467">
        <v>0</v>
      </c>
      <c r="Y206" s="467">
        <v>0</v>
      </c>
      <c r="Z206" s="467">
        <v>0</v>
      </c>
      <c r="AA206" s="467">
        <v>0</v>
      </c>
      <c r="AB206" s="467">
        <v>1</v>
      </c>
      <c r="AC206" s="467">
        <v>0</v>
      </c>
      <c r="AD206" s="469">
        <v>9</v>
      </c>
      <c r="AE206" s="470">
        <v>0</v>
      </c>
      <c r="AF206" s="470">
        <v>0</v>
      </c>
      <c r="AG206" s="470">
        <v>0</v>
      </c>
      <c r="AH206" s="470">
        <v>0</v>
      </c>
      <c r="AI206" s="470">
        <v>9</v>
      </c>
      <c r="AJ206" s="470">
        <v>0</v>
      </c>
      <c r="AK206" s="467">
        <v>0</v>
      </c>
      <c r="AL206" s="467">
        <v>9</v>
      </c>
      <c r="AM206" s="502">
        <v>6</v>
      </c>
      <c r="AN206" s="502">
        <v>2</v>
      </c>
      <c r="AO206" s="503">
        <v>2</v>
      </c>
    </row>
    <row r="207" spans="1:41" ht="16.5" customHeight="1">
      <c r="A207" s="461">
        <v>1237</v>
      </c>
      <c r="B207" s="461">
        <v>335</v>
      </c>
      <c r="C207" s="461">
        <v>204</v>
      </c>
      <c r="D207" s="471" t="s">
        <v>1141</v>
      </c>
      <c r="E207" s="472" t="s">
        <v>28</v>
      </c>
      <c r="F207" s="471" t="s">
        <v>2233</v>
      </c>
      <c r="G207" s="471" t="s">
        <v>1037</v>
      </c>
      <c r="H207" s="473" t="s">
        <v>730</v>
      </c>
      <c r="I207" s="474" t="s">
        <v>1142</v>
      </c>
      <c r="J207" s="467">
        <v>1</v>
      </c>
      <c r="K207" s="467">
        <v>2</v>
      </c>
      <c r="L207" s="467">
        <v>1</v>
      </c>
      <c r="M207" s="467">
        <v>0</v>
      </c>
      <c r="N207" s="468">
        <v>11</v>
      </c>
      <c r="O207" s="467">
        <v>0</v>
      </c>
      <c r="P207" s="467">
        <v>0</v>
      </c>
      <c r="Q207" s="467">
        <v>0</v>
      </c>
      <c r="R207" s="467">
        <v>2</v>
      </c>
      <c r="S207" s="467">
        <v>0</v>
      </c>
      <c r="T207" s="467">
        <v>0</v>
      </c>
      <c r="U207" s="467">
        <v>0</v>
      </c>
      <c r="V207" s="467">
        <v>0</v>
      </c>
      <c r="W207" s="467">
        <v>0</v>
      </c>
      <c r="X207" s="467">
        <v>0</v>
      </c>
      <c r="Y207" s="467">
        <v>0</v>
      </c>
      <c r="Z207" s="467">
        <v>0</v>
      </c>
      <c r="AA207" s="467">
        <v>0</v>
      </c>
      <c r="AB207" s="467">
        <v>0</v>
      </c>
      <c r="AC207" s="467">
        <v>0</v>
      </c>
      <c r="AD207" s="469">
        <v>17</v>
      </c>
      <c r="AE207" s="470">
        <v>0</v>
      </c>
      <c r="AF207" s="470">
        <v>0</v>
      </c>
      <c r="AG207" s="470">
        <v>0</v>
      </c>
      <c r="AH207" s="470">
        <v>0</v>
      </c>
      <c r="AI207" s="470">
        <v>17</v>
      </c>
      <c r="AJ207" s="470">
        <v>0</v>
      </c>
      <c r="AK207" s="467">
        <v>11</v>
      </c>
      <c r="AL207" s="467">
        <v>6</v>
      </c>
      <c r="AM207" s="502">
        <v>5</v>
      </c>
      <c r="AN207" s="502">
        <v>4</v>
      </c>
      <c r="AO207" s="503">
        <v>2</v>
      </c>
    </row>
    <row r="208" spans="1:41" ht="16.5" customHeight="1">
      <c r="A208" s="461">
        <v>1238</v>
      </c>
      <c r="B208" s="461">
        <v>336</v>
      </c>
      <c r="C208" s="462">
        <v>205</v>
      </c>
      <c r="D208" s="471" t="s">
        <v>1143</v>
      </c>
      <c r="E208" s="472" t="s">
        <v>28</v>
      </c>
      <c r="F208" s="471" t="s">
        <v>2233</v>
      </c>
      <c r="G208" s="471" t="s">
        <v>1037</v>
      </c>
      <c r="H208" s="475" t="s">
        <v>727</v>
      </c>
      <c r="I208" s="483" t="s">
        <v>1144</v>
      </c>
      <c r="J208" s="467">
        <v>0</v>
      </c>
      <c r="K208" s="467">
        <v>1</v>
      </c>
      <c r="L208" s="467">
        <v>15</v>
      </c>
      <c r="M208" s="467">
        <v>0</v>
      </c>
      <c r="N208" s="468">
        <v>6</v>
      </c>
      <c r="O208" s="467">
        <v>5</v>
      </c>
      <c r="P208" s="467">
        <v>0</v>
      </c>
      <c r="Q208" s="467">
        <v>0</v>
      </c>
      <c r="R208" s="467">
        <v>5</v>
      </c>
      <c r="S208" s="467">
        <v>0</v>
      </c>
      <c r="T208" s="467">
        <v>0</v>
      </c>
      <c r="U208" s="467">
        <v>0</v>
      </c>
      <c r="V208" s="467">
        <v>0</v>
      </c>
      <c r="W208" s="467">
        <v>0</v>
      </c>
      <c r="X208" s="467">
        <v>0</v>
      </c>
      <c r="Y208" s="467">
        <v>0</v>
      </c>
      <c r="Z208" s="467">
        <v>0</v>
      </c>
      <c r="AA208" s="467">
        <v>0</v>
      </c>
      <c r="AB208" s="467">
        <v>0</v>
      </c>
      <c r="AC208" s="467">
        <v>0</v>
      </c>
      <c r="AD208" s="469">
        <v>32</v>
      </c>
      <c r="AE208" s="470">
        <v>0</v>
      </c>
      <c r="AF208" s="470">
        <v>0</v>
      </c>
      <c r="AG208" s="470">
        <v>0</v>
      </c>
      <c r="AH208" s="470">
        <v>0</v>
      </c>
      <c r="AI208" s="470">
        <v>32</v>
      </c>
      <c r="AJ208" s="470">
        <v>0</v>
      </c>
      <c r="AK208" s="467">
        <v>6</v>
      </c>
      <c r="AL208" s="467">
        <v>26</v>
      </c>
      <c r="AM208" s="502">
        <v>4</v>
      </c>
      <c r="AN208" s="502">
        <v>6</v>
      </c>
      <c r="AO208" s="503">
        <v>2</v>
      </c>
    </row>
    <row r="209" spans="1:41" ht="16.5" customHeight="1">
      <c r="A209" s="461">
        <v>16</v>
      </c>
      <c r="B209" s="461">
        <v>12</v>
      </c>
      <c r="C209" s="461">
        <v>206</v>
      </c>
      <c r="D209" s="471" t="s">
        <v>1145</v>
      </c>
      <c r="E209" s="472" t="s">
        <v>28</v>
      </c>
      <c r="F209" s="471" t="s">
        <v>2233</v>
      </c>
      <c r="G209" s="471" t="s">
        <v>1037</v>
      </c>
      <c r="H209" s="475" t="s">
        <v>727</v>
      </c>
      <c r="I209" s="474" t="s">
        <v>1146</v>
      </c>
      <c r="J209" s="467">
        <v>0</v>
      </c>
      <c r="K209" s="467">
        <v>5</v>
      </c>
      <c r="L209" s="467">
        <v>1</v>
      </c>
      <c r="M209" s="467">
        <v>0</v>
      </c>
      <c r="N209" s="468">
        <v>3</v>
      </c>
      <c r="O209" s="467">
        <v>0</v>
      </c>
      <c r="P209" s="467">
        <v>0</v>
      </c>
      <c r="Q209" s="467">
        <v>0</v>
      </c>
      <c r="R209" s="467">
        <v>1</v>
      </c>
      <c r="S209" s="467">
        <v>0</v>
      </c>
      <c r="T209" s="467">
        <v>0</v>
      </c>
      <c r="U209" s="467">
        <v>0</v>
      </c>
      <c r="V209" s="467">
        <v>1</v>
      </c>
      <c r="W209" s="467">
        <v>0</v>
      </c>
      <c r="X209" s="467">
        <v>0</v>
      </c>
      <c r="Y209" s="467">
        <v>1</v>
      </c>
      <c r="Z209" s="467">
        <v>0</v>
      </c>
      <c r="AA209" s="467">
        <v>0</v>
      </c>
      <c r="AB209" s="467">
        <v>0</v>
      </c>
      <c r="AC209" s="467">
        <v>0</v>
      </c>
      <c r="AD209" s="469">
        <v>12</v>
      </c>
      <c r="AE209" s="470">
        <v>0</v>
      </c>
      <c r="AF209" s="470">
        <v>0</v>
      </c>
      <c r="AG209" s="470">
        <v>0</v>
      </c>
      <c r="AH209" s="470">
        <v>0</v>
      </c>
      <c r="AI209" s="470">
        <v>12</v>
      </c>
      <c r="AJ209" s="470">
        <v>0</v>
      </c>
      <c r="AK209" s="467">
        <v>3</v>
      </c>
      <c r="AL209" s="467">
        <v>9</v>
      </c>
      <c r="AM209" s="502">
        <v>2</v>
      </c>
      <c r="AN209" s="502">
        <v>4</v>
      </c>
      <c r="AO209" s="503">
        <v>2</v>
      </c>
    </row>
    <row r="210" spans="1:41" ht="16.5" customHeight="1">
      <c r="A210" s="461">
        <v>1307</v>
      </c>
      <c r="B210" s="461">
        <v>360</v>
      </c>
      <c r="C210" s="461">
        <v>207</v>
      </c>
      <c r="D210" s="471" t="s">
        <v>1149</v>
      </c>
      <c r="E210" s="472" t="s">
        <v>28</v>
      </c>
      <c r="F210" s="471" t="s">
        <v>2233</v>
      </c>
      <c r="G210" s="471" t="s">
        <v>1037</v>
      </c>
      <c r="H210" s="477" t="s">
        <v>724</v>
      </c>
      <c r="I210" s="474" t="s">
        <v>1150</v>
      </c>
      <c r="J210" s="467">
        <v>0</v>
      </c>
      <c r="K210" s="467">
        <v>0</v>
      </c>
      <c r="L210" s="467">
        <v>7</v>
      </c>
      <c r="M210" s="467">
        <v>0</v>
      </c>
      <c r="N210" s="468">
        <v>12</v>
      </c>
      <c r="O210" s="467">
        <v>0</v>
      </c>
      <c r="P210" s="467">
        <v>0</v>
      </c>
      <c r="Q210" s="467">
        <v>0</v>
      </c>
      <c r="R210" s="467">
        <v>10</v>
      </c>
      <c r="S210" s="467">
        <v>0</v>
      </c>
      <c r="T210" s="467">
        <v>3</v>
      </c>
      <c r="U210" s="467">
        <v>0</v>
      </c>
      <c r="V210" s="467">
        <v>6</v>
      </c>
      <c r="W210" s="467">
        <v>0</v>
      </c>
      <c r="X210" s="467">
        <v>0</v>
      </c>
      <c r="Y210" s="467">
        <v>0</v>
      </c>
      <c r="Z210" s="467">
        <v>0</v>
      </c>
      <c r="AA210" s="467">
        <v>0</v>
      </c>
      <c r="AB210" s="467">
        <v>0</v>
      </c>
      <c r="AC210" s="467">
        <v>2</v>
      </c>
      <c r="AD210" s="469">
        <v>40</v>
      </c>
      <c r="AE210" s="470">
        <v>0</v>
      </c>
      <c r="AF210" s="470">
        <v>0</v>
      </c>
      <c r="AG210" s="470">
        <v>0</v>
      </c>
      <c r="AH210" s="470">
        <v>0</v>
      </c>
      <c r="AI210" s="470">
        <v>40</v>
      </c>
      <c r="AJ210" s="470">
        <v>0</v>
      </c>
      <c r="AK210" s="467">
        <v>12</v>
      </c>
      <c r="AL210" s="467">
        <v>26</v>
      </c>
      <c r="AM210" s="502">
        <v>2</v>
      </c>
      <c r="AN210" s="502">
        <v>6</v>
      </c>
      <c r="AO210" s="503">
        <v>2</v>
      </c>
    </row>
    <row r="211" spans="1:41" ht="16.5" customHeight="1">
      <c r="A211" s="461">
        <v>1801</v>
      </c>
      <c r="B211" s="461">
        <v>404</v>
      </c>
      <c r="C211" s="462">
        <v>208</v>
      </c>
      <c r="D211" s="471" t="s">
        <v>1151</v>
      </c>
      <c r="E211" s="472" t="s">
        <v>28</v>
      </c>
      <c r="F211" s="471" t="s">
        <v>2233</v>
      </c>
      <c r="G211" s="471" t="s">
        <v>1037</v>
      </c>
      <c r="H211" s="473" t="s">
        <v>730</v>
      </c>
      <c r="I211" s="474" t="s">
        <v>1152</v>
      </c>
      <c r="J211" s="467">
        <v>0</v>
      </c>
      <c r="K211" s="467">
        <v>0</v>
      </c>
      <c r="L211" s="467">
        <v>16</v>
      </c>
      <c r="M211" s="467">
        <v>0</v>
      </c>
      <c r="N211" s="468">
        <v>3</v>
      </c>
      <c r="O211" s="467">
        <v>0</v>
      </c>
      <c r="P211" s="467">
        <v>1</v>
      </c>
      <c r="Q211" s="467">
        <v>0</v>
      </c>
      <c r="R211" s="467">
        <v>4</v>
      </c>
      <c r="S211" s="467">
        <v>0</v>
      </c>
      <c r="T211" s="467">
        <v>0</v>
      </c>
      <c r="U211" s="467">
        <v>0</v>
      </c>
      <c r="V211" s="467">
        <v>0</v>
      </c>
      <c r="W211" s="467">
        <v>0</v>
      </c>
      <c r="X211" s="467">
        <v>0</v>
      </c>
      <c r="Y211" s="467">
        <v>0</v>
      </c>
      <c r="Z211" s="467">
        <v>0</v>
      </c>
      <c r="AA211" s="467">
        <v>0</v>
      </c>
      <c r="AB211" s="467">
        <v>0</v>
      </c>
      <c r="AC211" s="467">
        <v>0</v>
      </c>
      <c r="AD211" s="469">
        <v>24</v>
      </c>
      <c r="AE211" s="470">
        <v>0</v>
      </c>
      <c r="AF211" s="470">
        <v>0</v>
      </c>
      <c r="AG211" s="470">
        <v>0</v>
      </c>
      <c r="AH211" s="470">
        <v>0</v>
      </c>
      <c r="AI211" s="470">
        <v>24</v>
      </c>
      <c r="AJ211" s="470">
        <v>0</v>
      </c>
      <c r="AK211" s="467">
        <v>3</v>
      </c>
      <c r="AL211" s="467">
        <v>21</v>
      </c>
      <c r="AM211" s="502">
        <v>4</v>
      </c>
      <c r="AN211" s="502">
        <v>2</v>
      </c>
      <c r="AO211" s="503">
        <v>2</v>
      </c>
    </row>
    <row r="212" spans="1:41" ht="16.5" customHeight="1">
      <c r="A212" s="461">
        <v>1879</v>
      </c>
      <c r="B212" s="461">
        <v>448</v>
      </c>
      <c r="C212" s="461">
        <v>209</v>
      </c>
      <c r="D212" s="471" t="s">
        <v>1153</v>
      </c>
      <c r="E212" s="472" t="s">
        <v>28</v>
      </c>
      <c r="F212" s="471" t="s">
        <v>2233</v>
      </c>
      <c r="G212" s="471" t="s">
        <v>1154</v>
      </c>
      <c r="H212" s="475" t="s">
        <v>727</v>
      </c>
      <c r="I212" s="474" t="s">
        <v>1155</v>
      </c>
      <c r="J212" s="467">
        <v>1</v>
      </c>
      <c r="K212" s="467">
        <v>0</v>
      </c>
      <c r="L212" s="467">
        <v>3</v>
      </c>
      <c r="M212" s="467">
        <v>0</v>
      </c>
      <c r="N212" s="468">
        <v>3</v>
      </c>
      <c r="O212" s="467">
        <v>0</v>
      </c>
      <c r="P212" s="467">
        <v>0</v>
      </c>
      <c r="Q212" s="467">
        <v>0</v>
      </c>
      <c r="R212" s="467">
        <v>1</v>
      </c>
      <c r="S212" s="467">
        <v>0</v>
      </c>
      <c r="T212" s="467">
        <v>0</v>
      </c>
      <c r="U212" s="467">
        <v>0</v>
      </c>
      <c r="V212" s="467">
        <v>1</v>
      </c>
      <c r="W212" s="467">
        <v>0</v>
      </c>
      <c r="X212" s="467">
        <v>1</v>
      </c>
      <c r="Y212" s="467">
        <v>0</v>
      </c>
      <c r="Z212" s="467">
        <v>0</v>
      </c>
      <c r="AA212" s="467">
        <v>0</v>
      </c>
      <c r="AB212" s="467">
        <v>1</v>
      </c>
      <c r="AC212" s="467">
        <v>0</v>
      </c>
      <c r="AD212" s="469">
        <v>11</v>
      </c>
      <c r="AE212" s="470">
        <v>0</v>
      </c>
      <c r="AF212" s="470">
        <v>0</v>
      </c>
      <c r="AG212" s="470">
        <v>0</v>
      </c>
      <c r="AH212" s="470">
        <v>0</v>
      </c>
      <c r="AI212" s="470">
        <v>11</v>
      </c>
      <c r="AJ212" s="470">
        <v>0</v>
      </c>
      <c r="AK212" s="467">
        <v>3</v>
      </c>
      <c r="AL212" s="467">
        <v>8</v>
      </c>
      <c r="AM212" s="502">
        <v>4</v>
      </c>
      <c r="AN212" s="502">
        <v>2</v>
      </c>
      <c r="AO212" s="503">
        <v>2</v>
      </c>
    </row>
    <row r="213" spans="1:41" ht="16.5" customHeight="1">
      <c r="A213" s="461">
        <v>1883</v>
      </c>
      <c r="B213" s="461">
        <v>451</v>
      </c>
      <c r="C213" s="461">
        <v>210</v>
      </c>
      <c r="D213" s="471" t="s">
        <v>1158</v>
      </c>
      <c r="E213" s="472" t="s">
        <v>28</v>
      </c>
      <c r="F213" s="471" t="s">
        <v>2233</v>
      </c>
      <c r="G213" s="471" t="s">
        <v>1154</v>
      </c>
      <c r="H213" s="475" t="s">
        <v>727</v>
      </c>
      <c r="I213" s="484" t="s">
        <v>1159</v>
      </c>
      <c r="J213" s="467">
        <v>0</v>
      </c>
      <c r="K213" s="467">
        <v>0</v>
      </c>
      <c r="L213" s="467">
        <v>0</v>
      </c>
      <c r="M213" s="467">
        <v>0</v>
      </c>
      <c r="N213" s="468">
        <v>5</v>
      </c>
      <c r="O213" s="467">
        <v>4</v>
      </c>
      <c r="P213" s="467">
        <v>1</v>
      </c>
      <c r="Q213" s="467">
        <v>0</v>
      </c>
      <c r="R213" s="467">
        <v>0</v>
      </c>
      <c r="S213" s="467">
        <v>0</v>
      </c>
      <c r="T213" s="467">
        <v>0</v>
      </c>
      <c r="U213" s="467">
        <v>0</v>
      </c>
      <c r="V213" s="467">
        <v>0</v>
      </c>
      <c r="W213" s="467">
        <v>0</v>
      </c>
      <c r="X213" s="467">
        <v>0</v>
      </c>
      <c r="Y213" s="467">
        <v>0</v>
      </c>
      <c r="Z213" s="467">
        <v>0</v>
      </c>
      <c r="AA213" s="467">
        <v>0</v>
      </c>
      <c r="AB213" s="467">
        <v>0</v>
      </c>
      <c r="AC213" s="467">
        <v>0</v>
      </c>
      <c r="AD213" s="469">
        <v>10</v>
      </c>
      <c r="AE213" s="470">
        <v>0</v>
      </c>
      <c r="AF213" s="470">
        <v>0</v>
      </c>
      <c r="AG213" s="470">
        <v>0</v>
      </c>
      <c r="AH213" s="470">
        <v>0</v>
      </c>
      <c r="AI213" s="470">
        <v>10</v>
      </c>
      <c r="AJ213" s="470">
        <v>0</v>
      </c>
      <c r="AK213" s="467">
        <v>5</v>
      </c>
      <c r="AL213" s="467">
        <v>5</v>
      </c>
      <c r="AM213" s="502">
        <v>4</v>
      </c>
      <c r="AN213" s="502">
        <v>3</v>
      </c>
      <c r="AO213" s="503">
        <v>2</v>
      </c>
    </row>
    <row r="214" spans="1:41" ht="16.5" customHeight="1">
      <c r="A214" s="461">
        <v>2052</v>
      </c>
      <c r="B214" s="461">
        <v>490</v>
      </c>
      <c r="C214" s="462">
        <v>211</v>
      </c>
      <c r="D214" s="471" t="s">
        <v>1160</v>
      </c>
      <c r="E214" s="472" t="s">
        <v>28</v>
      </c>
      <c r="F214" s="471" t="s">
        <v>2233</v>
      </c>
      <c r="G214" s="471" t="s">
        <v>1154</v>
      </c>
      <c r="H214" s="475" t="s">
        <v>727</v>
      </c>
      <c r="I214" s="474" t="s">
        <v>1161</v>
      </c>
      <c r="J214" s="467">
        <v>0</v>
      </c>
      <c r="K214" s="467">
        <v>0</v>
      </c>
      <c r="L214" s="467">
        <v>9</v>
      </c>
      <c r="M214" s="467">
        <v>0</v>
      </c>
      <c r="N214" s="468">
        <v>0</v>
      </c>
      <c r="O214" s="467">
        <v>0</v>
      </c>
      <c r="P214" s="467">
        <v>0</v>
      </c>
      <c r="Q214" s="467">
        <v>0</v>
      </c>
      <c r="R214" s="467">
        <v>0</v>
      </c>
      <c r="S214" s="467">
        <v>0</v>
      </c>
      <c r="T214" s="467">
        <v>0</v>
      </c>
      <c r="U214" s="467">
        <v>0</v>
      </c>
      <c r="V214" s="467">
        <v>0</v>
      </c>
      <c r="W214" s="467">
        <v>0</v>
      </c>
      <c r="X214" s="467">
        <v>0</v>
      </c>
      <c r="Y214" s="467">
        <v>0</v>
      </c>
      <c r="Z214" s="467">
        <v>0</v>
      </c>
      <c r="AA214" s="467">
        <v>0</v>
      </c>
      <c r="AB214" s="467">
        <v>0</v>
      </c>
      <c r="AC214" s="467">
        <v>0</v>
      </c>
      <c r="AD214" s="469">
        <v>9</v>
      </c>
      <c r="AE214" s="470">
        <v>0</v>
      </c>
      <c r="AF214" s="470">
        <v>0</v>
      </c>
      <c r="AG214" s="470">
        <v>0</v>
      </c>
      <c r="AH214" s="470">
        <v>0</v>
      </c>
      <c r="AI214" s="470">
        <v>9</v>
      </c>
      <c r="AJ214" s="470">
        <v>0</v>
      </c>
      <c r="AK214" s="467">
        <v>0</v>
      </c>
      <c r="AL214" s="467">
        <v>9</v>
      </c>
      <c r="AM214" s="502">
        <v>2</v>
      </c>
      <c r="AN214" s="502">
        <v>1</v>
      </c>
      <c r="AO214" s="503">
        <v>2</v>
      </c>
    </row>
    <row r="215" spans="1:41" ht="16.5" customHeight="1">
      <c r="A215" s="461">
        <v>2051</v>
      </c>
      <c r="B215" s="461">
        <v>489</v>
      </c>
      <c r="C215" s="461">
        <v>212</v>
      </c>
      <c r="D215" s="471" t="s">
        <v>1164</v>
      </c>
      <c r="E215" s="472" t="s">
        <v>28</v>
      </c>
      <c r="F215" s="471" t="s">
        <v>2233</v>
      </c>
      <c r="G215" s="471" t="s">
        <v>1154</v>
      </c>
      <c r="H215" s="473" t="s">
        <v>730</v>
      </c>
      <c r="I215" s="474" t="s">
        <v>1165</v>
      </c>
      <c r="J215" s="467">
        <v>0</v>
      </c>
      <c r="K215" s="467">
        <v>0</v>
      </c>
      <c r="L215" s="467">
        <v>0</v>
      </c>
      <c r="M215" s="467">
        <v>0</v>
      </c>
      <c r="N215" s="468">
        <v>2</v>
      </c>
      <c r="O215" s="467">
        <v>0</v>
      </c>
      <c r="P215" s="467">
        <v>0</v>
      </c>
      <c r="Q215" s="467">
        <v>0</v>
      </c>
      <c r="R215" s="467">
        <v>0</v>
      </c>
      <c r="S215" s="467">
        <v>0</v>
      </c>
      <c r="T215" s="467">
        <v>0</v>
      </c>
      <c r="U215" s="467">
        <v>0</v>
      </c>
      <c r="V215" s="467">
        <v>0</v>
      </c>
      <c r="W215" s="467">
        <v>0</v>
      </c>
      <c r="X215" s="467">
        <v>0</v>
      </c>
      <c r="Y215" s="467">
        <v>3</v>
      </c>
      <c r="Z215" s="467">
        <v>0</v>
      </c>
      <c r="AA215" s="467">
        <v>0</v>
      </c>
      <c r="AB215" s="467">
        <v>0</v>
      </c>
      <c r="AC215" s="467">
        <v>0</v>
      </c>
      <c r="AD215" s="469">
        <v>5</v>
      </c>
      <c r="AE215" s="470">
        <v>0</v>
      </c>
      <c r="AF215" s="470">
        <v>0</v>
      </c>
      <c r="AG215" s="470">
        <v>0</v>
      </c>
      <c r="AH215" s="470">
        <v>0</v>
      </c>
      <c r="AI215" s="470">
        <v>5</v>
      </c>
      <c r="AJ215" s="470">
        <v>0</v>
      </c>
      <c r="AK215" s="467">
        <v>2</v>
      </c>
      <c r="AL215" s="467">
        <v>3</v>
      </c>
      <c r="AM215" s="502">
        <v>4</v>
      </c>
      <c r="AN215" s="502">
        <v>2</v>
      </c>
      <c r="AO215" s="503">
        <v>2</v>
      </c>
    </row>
    <row r="216" spans="1:41" ht="16.5" customHeight="1">
      <c r="A216" s="461">
        <v>703</v>
      </c>
      <c r="B216" s="461">
        <v>228</v>
      </c>
      <c r="C216" s="461">
        <v>213</v>
      </c>
      <c r="D216" s="471" t="s">
        <v>1166</v>
      </c>
      <c r="E216" s="472" t="s">
        <v>28</v>
      </c>
      <c r="F216" s="471" t="s">
        <v>2233</v>
      </c>
      <c r="G216" s="471" t="s">
        <v>1154</v>
      </c>
      <c r="H216" s="475" t="s">
        <v>727</v>
      </c>
      <c r="I216" s="474" t="s">
        <v>1167</v>
      </c>
      <c r="J216" s="467">
        <v>0</v>
      </c>
      <c r="K216" s="467">
        <v>0</v>
      </c>
      <c r="L216" s="467">
        <v>0</v>
      </c>
      <c r="M216" s="467">
        <v>0</v>
      </c>
      <c r="N216" s="468">
        <v>0</v>
      </c>
      <c r="O216" s="467">
        <v>0</v>
      </c>
      <c r="P216" s="467">
        <v>0</v>
      </c>
      <c r="Q216" s="467">
        <v>0</v>
      </c>
      <c r="R216" s="467">
        <v>0</v>
      </c>
      <c r="S216" s="467">
        <v>0</v>
      </c>
      <c r="T216" s="467">
        <v>0</v>
      </c>
      <c r="U216" s="467">
        <v>0</v>
      </c>
      <c r="V216" s="467">
        <v>6</v>
      </c>
      <c r="W216" s="467">
        <v>2</v>
      </c>
      <c r="X216" s="467">
        <v>0</v>
      </c>
      <c r="Y216" s="467">
        <v>1</v>
      </c>
      <c r="Z216" s="467">
        <v>0</v>
      </c>
      <c r="AA216" s="467">
        <v>0</v>
      </c>
      <c r="AB216" s="467">
        <v>1</v>
      </c>
      <c r="AC216" s="467">
        <v>0</v>
      </c>
      <c r="AD216" s="469">
        <v>10</v>
      </c>
      <c r="AE216" s="470">
        <v>0</v>
      </c>
      <c r="AF216" s="470">
        <v>0</v>
      </c>
      <c r="AG216" s="470">
        <v>0</v>
      </c>
      <c r="AH216" s="470">
        <v>0</v>
      </c>
      <c r="AI216" s="470">
        <v>10</v>
      </c>
      <c r="AJ216" s="470">
        <v>0</v>
      </c>
      <c r="AK216" s="467">
        <v>0</v>
      </c>
      <c r="AL216" s="467">
        <v>10</v>
      </c>
      <c r="AM216" s="502">
        <v>4</v>
      </c>
      <c r="AN216" s="502">
        <v>2</v>
      </c>
      <c r="AO216" s="503">
        <v>2</v>
      </c>
    </row>
    <row r="217" spans="1:41" ht="16.5" customHeight="1">
      <c r="A217" s="461">
        <v>705</v>
      </c>
      <c r="B217" s="461">
        <v>230</v>
      </c>
      <c r="C217" s="462">
        <v>214</v>
      </c>
      <c r="D217" s="471" t="s">
        <v>1168</v>
      </c>
      <c r="E217" s="472" t="s">
        <v>28</v>
      </c>
      <c r="F217" s="471" t="s">
        <v>2233</v>
      </c>
      <c r="G217" s="471" t="s">
        <v>1154</v>
      </c>
      <c r="H217" s="475" t="s">
        <v>727</v>
      </c>
      <c r="I217" s="474" t="s">
        <v>1169</v>
      </c>
      <c r="J217" s="467">
        <v>0</v>
      </c>
      <c r="K217" s="467">
        <v>0</v>
      </c>
      <c r="L217" s="467">
        <v>0</v>
      </c>
      <c r="M217" s="467">
        <v>0</v>
      </c>
      <c r="N217" s="468">
        <v>5</v>
      </c>
      <c r="O217" s="467">
        <v>15</v>
      </c>
      <c r="P217" s="467">
        <v>0</v>
      </c>
      <c r="Q217" s="467">
        <v>1</v>
      </c>
      <c r="R217" s="467">
        <v>1</v>
      </c>
      <c r="S217" s="467">
        <v>0</v>
      </c>
      <c r="T217" s="467">
        <v>0</v>
      </c>
      <c r="U217" s="467">
        <v>0</v>
      </c>
      <c r="V217" s="467">
        <v>0</v>
      </c>
      <c r="W217" s="467">
        <v>0</v>
      </c>
      <c r="X217" s="467">
        <v>0</v>
      </c>
      <c r="Y217" s="467">
        <v>0</v>
      </c>
      <c r="Z217" s="467">
        <v>0</v>
      </c>
      <c r="AA217" s="467">
        <v>0</v>
      </c>
      <c r="AB217" s="467">
        <v>0</v>
      </c>
      <c r="AC217" s="467">
        <v>0</v>
      </c>
      <c r="AD217" s="469">
        <v>22</v>
      </c>
      <c r="AE217" s="470">
        <v>0</v>
      </c>
      <c r="AF217" s="470">
        <v>0</v>
      </c>
      <c r="AG217" s="470">
        <v>0</v>
      </c>
      <c r="AH217" s="470">
        <v>0</v>
      </c>
      <c r="AI217" s="470">
        <v>22</v>
      </c>
      <c r="AJ217" s="470">
        <v>0</v>
      </c>
      <c r="AK217" s="467">
        <v>5</v>
      </c>
      <c r="AL217" s="467">
        <v>17</v>
      </c>
      <c r="AM217" s="502">
        <v>6</v>
      </c>
      <c r="AN217" s="502">
        <v>1</v>
      </c>
      <c r="AO217" s="503">
        <v>3</v>
      </c>
    </row>
    <row r="218" spans="1:41" ht="16.5" customHeight="1">
      <c r="A218" s="461">
        <v>704</v>
      </c>
      <c r="B218" s="461">
        <v>229</v>
      </c>
      <c r="C218" s="461">
        <v>215</v>
      </c>
      <c r="D218" s="471" t="s">
        <v>1170</v>
      </c>
      <c r="E218" s="472" t="s">
        <v>28</v>
      </c>
      <c r="F218" s="471" t="s">
        <v>2233</v>
      </c>
      <c r="G218" s="471" t="s">
        <v>1154</v>
      </c>
      <c r="H218" s="475" t="s">
        <v>727</v>
      </c>
      <c r="I218" s="474" t="s">
        <v>1171</v>
      </c>
      <c r="J218" s="467">
        <v>0</v>
      </c>
      <c r="K218" s="467">
        <v>0</v>
      </c>
      <c r="L218" s="467">
        <v>1</v>
      </c>
      <c r="M218" s="467">
        <v>0</v>
      </c>
      <c r="N218" s="468">
        <v>2</v>
      </c>
      <c r="O218" s="467">
        <v>3</v>
      </c>
      <c r="P218" s="467">
        <v>1</v>
      </c>
      <c r="Q218" s="467">
        <v>0</v>
      </c>
      <c r="R218" s="467">
        <v>0</v>
      </c>
      <c r="S218" s="467">
        <v>0</v>
      </c>
      <c r="T218" s="467">
        <v>0</v>
      </c>
      <c r="U218" s="467">
        <v>0</v>
      </c>
      <c r="V218" s="467">
        <v>2</v>
      </c>
      <c r="W218" s="467">
        <v>0</v>
      </c>
      <c r="X218" s="467">
        <v>0</v>
      </c>
      <c r="Y218" s="467">
        <v>4</v>
      </c>
      <c r="Z218" s="467">
        <v>0</v>
      </c>
      <c r="AA218" s="467">
        <v>0</v>
      </c>
      <c r="AB218" s="467">
        <v>0</v>
      </c>
      <c r="AC218" s="467">
        <v>0</v>
      </c>
      <c r="AD218" s="469">
        <v>13</v>
      </c>
      <c r="AE218" s="470">
        <v>0</v>
      </c>
      <c r="AF218" s="470">
        <v>0</v>
      </c>
      <c r="AG218" s="470">
        <v>0</v>
      </c>
      <c r="AH218" s="470">
        <v>0</v>
      </c>
      <c r="AI218" s="470">
        <v>13</v>
      </c>
      <c r="AJ218" s="470">
        <v>0</v>
      </c>
      <c r="AK218" s="467">
        <v>2</v>
      </c>
      <c r="AL218" s="467">
        <v>11</v>
      </c>
      <c r="AM218" s="502">
        <v>5</v>
      </c>
      <c r="AN218" s="502">
        <v>2</v>
      </c>
      <c r="AO218" s="503">
        <v>2</v>
      </c>
    </row>
    <row r="219" spans="1:41" ht="16.5" customHeight="1">
      <c r="A219" s="461">
        <v>430</v>
      </c>
      <c r="B219" s="461">
        <v>211</v>
      </c>
      <c r="C219" s="461">
        <v>216</v>
      </c>
      <c r="D219" s="471" t="s">
        <v>1172</v>
      </c>
      <c r="E219" s="472" t="s">
        <v>28</v>
      </c>
      <c r="F219" s="471" t="s">
        <v>2233</v>
      </c>
      <c r="G219" s="471" t="s">
        <v>1154</v>
      </c>
      <c r="H219" s="473" t="s">
        <v>730</v>
      </c>
      <c r="I219" s="474" t="s">
        <v>1173</v>
      </c>
      <c r="J219" s="467">
        <v>0</v>
      </c>
      <c r="K219" s="467">
        <v>0</v>
      </c>
      <c r="L219" s="467">
        <v>0</v>
      </c>
      <c r="M219" s="467">
        <v>0</v>
      </c>
      <c r="N219" s="468">
        <v>10</v>
      </c>
      <c r="O219" s="467">
        <v>11</v>
      </c>
      <c r="P219" s="467">
        <v>0</v>
      </c>
      <c r="Q219" s="467">
        <v>1</v>
      </c>
      <c r="R219" s="467">
        <v>0</v>
      </c>
      <c r="S219" s="467">
        <v>0</v>
      </c>
      <c r="T219" s="467">
        <v>0</v>
      </c>
      <c r="U219" s="467">
        <v>0</v>
      </c>
      <c r="V219" s="467">
        <v>1</v>
      </c>
      <c r="W219" s="467">
        <v>2</v>
      </c>
      <c r="X219" s="467">
        <v>0</v>
      </c>
      <c r="Y219" s="467">
        <v>1</v>
      </c>
      <c r="Z219" s="467">
        <v>0</v>
      </c>
      <c r="AA219" s="467">
        <v>0</v>
      </c>
      <c r="AB219" s="467">
        <v>0</v>
      </c>
      <c r="AC219" s="467">
        <v>0</v>
      </c>
      <c r="AD219" s="469">
        <v>26</v>
      </c>
      <c r="AE219" s="470">
        <v>0</v>
      </c>
      <c r="AF219" s="470">
        <v>0</v>
      </c>
      <c r="AG219" s="470">
        <v>0</v>
      </c>
      <c r="AH219" s="470">
        <v>0</v>
      </c>
      <c r="AI219" s="470">
        <v>26</v>
      </c>
      <c r="AJ219" s="470">
        <v>0</v>
      </c>
      <c r="AK219" s="467">
        <v>10</v>
      </c>
      <c r="AL219" s="467">
        <v>16</v>
      </c>
      <c r="AM219" s="502">
        <v>6</v>
      </c>
      <c r="AN219" s="502">
        <v>1</v>
      </c>
      <c r="AO219" s="503">
        <v>2</v>
      </c>
    </row>
    <row r="220" spans="1:41" ht="16.5" customHeight="1">
      <c r="A220" s="461">
        <v>439</v>
      </c>
      <c r="B220" s="461">
        <v>220</v>
      </c>
      <c r="C220" s="462">
        <v>217</v>
      </c>
      <c r="D220" s="471" t="s">
        <v>1174</v>
      </c>
      <c r="E220" s="472" t="s">
        <v>28</v>
      </c>
      <c r="F220" s="471" t="s">
        <v>2233</v>
      </c>
      <c r="G220" s="471" t="s">
        <v>1154</v>
      </c>
      <c r="H220" s="475" t="s">
        <v>727</v>
      </c>
      <c r="I220" s="474" t="s">
        <v>1175</v>
      </c>
      <c r="J220" s="467">
        <v>0</v>
      </c>
      <c r="K220" s="467">
        <v>0</v>
      </c>
      <c r="L220" s="467">
        <v>2</v>
      </c>
      <c r="M220" s="467">
        <v>0</v>
      </c>
      <c r="N220" s="468">
        <v>11</v>
      </c>
      <c r="O220" s="467">
        <v>0</v>
      </c>
      <c r="P220" s="467">
        <v>0</v>
      </c>
      <c r="Q220" s="467">
        <v>0</v>
      </c>
      <c r="R220" s="467">
        <v>0</v>
      </c>
      <c r="S220" s="467">
        <v>0</v>
      </c>
      <c r="T220" s="467">
        <v>0</v>
      </c>
      <c r="U220" s="467">
        <v>0</v>
      </c>
      <c r="V220" s="467">
        <v>0</v>
      </c>
      <c r="W220" s="467">
        <v>0</v>
      </c>
      <c r="X220" s="467">
        <v>0</v>
      </c>
      <c r="Y220" s="467">
        <v>0</v>
      </c>
      <c r="Z220" s="467">
        <v>0</v>
      </c>
      <c r="AA220" s="467">
        <v>0</v>
      </c>
      <c r="AB220" s="467">
        <v>0</v>
      </c>
      <c r="AC220" s="467">
        <v>0</v>
      </c>
      <c r="AD220" s="469">
        <v>13</v>
      </c>
      <c r="AE220" s="470">
        <v>0</v>
      </c>
      <c r="AF220" s="470">
        <v>0</v>
      </c>
      <c r="AG220" s="470">
        <v>0</v>
      </c>
      <c r="AH220" s="470">
        <v>0</v>
      </c>
      <c r="AI220" s="470">
        <v>13</v>
      </c>
      <c r="AJ220" s="470">
        <v>0</v>
      </c>
      <c r="AK220" s="467">
        <v>11</v>
      </c>
      <c r="AL220" s="467">
        <v>2</v>
      </c>
      <c r="AM220" s="502">
        <v>4</v>
      </c>
      <c r="AN220" s="502">
        <v>2</v>
      </c>
      <c r="AO220" s="503">
        <v>3</v>
      </c>
    </row>
    <row r="221" spans="1:41" ht="16.5" customHeight="1">
      <c r="A221" s="461">
        <v>436</v>
      </c>
      <c r="B221" s="461">
        <v>217</v>
      </c>
      <c r="C221" s="461">
        <v>218</v>
      </c>
      <c r="D221" s="471" t="s">
        <v>1176</v>
      </c>
      <c r="E221" s="472" t="s">
        <v>28</v>
      </c>
      <c r="F221" s="471" t="s">
        <v>2233</v>
      </c>
      <c r="G221" s="471" t="s">
        <v>1154</v>
      </c>
      <c r="H221" s="477" t="s">
        <v>724</v>
      </c>
      <c r="I221" s="474" t="s">
        <v>1177</v>
      </c>
      <c r="J221" s="467">
        <v>0</v>
      </c>
      <c r="K221" s="467">
        <v>1</v>
      </c>
      <c r="L221" s="467">
        <v>0</v>
      </c>
      <c r="M221" s="467">
        <v>0</v>
      </c>
      <c r="N221" s="468">
        <v>9</v>
      </c>
      <c r="O221" s="467">
        <v>0</v>
      </c>
      <c r="P221" s="467">
        <v>0</v>
      </c>
      <c r="Q221" s="467">
        <v>0</v>
      </c>
      <c r="R221" s="467">
        <v>6</v>
      </c>
      <c r="S221" s="467">
        <v>4</v>
      </c>
      <c r="T221" s="467">
        <v>0</v>
      </c>
      <c r="U221" s="467">
        <v>0</v>
      </c>
      <c r="V221" s="467">
        <v>12</v>
      </c>
      <c r="W221" s="467">
        <v>1</v>
      </c>
      <c r="X221" s="467">
        <v>1</v>
      </c>
      <c r="Y221" s="467">
        <v>0</v>
      </c>
      <c r="Z221" s="467">
        <v>0</v>
      </c>
      <c r="AA221" s="467">
        <v>0</v>
      </c>
      <c r="AB221" s="467">
        <v>6</v>
      </c>
      <c r="AC221" s="467">
        <v>0</v>
      </c>
      <c r="AD221" s="469">
        <v>40</v>
      </c>
      <c r="AE221" s="470">
        <v>0</v>
      </c>
      <c r="AF221" s="470">
        <v>0</v>
      </c>
      <c r="AG221" s="470">
        <v>0</v>
      </c>
      <c r="AH221" s="470">
        <v>0</v>
      </c>
      <c r="AI221" s="470">
        <v>40</v>
      </c>
      <c r="AJ221" s="470">
        <v>0</v>
      </c>
      <c r="AK221" s="467">
        <v>9</v>
      </c>
      <c r="AL221" s="467">
        <v>31</v>
      </c>
      <c r="AM221" s="502">
        <v>4</v>
      </c>
      <c r="AN221" s="502">
        <v>2</v>
      </c>
      <c r="AO221" s="503">
        <v>4</v>
      </c>
    </row>
    <row r="222" spans="1:41" ht="16.5" customHeight="1">
      <c r="A222" s="461">
        <v>437</v>
      </c>
      <c r="B222" s="461">
        <v>218</v>
      </c>
      <c r="C222" s="461">
        <v>219</v>
      </c>
      <c r="D222" s="471" t="s">
        <v>1178</v>
      </c>
      <c r="E222" s="472" t="s">
        <v>28</v>
      </c>
      <c r="F222" s="471" t="s">
        <v>2233</v>
      </c>
      <c r="G222" s="471" t="s">
        <v>1154</v>
      </c>
      <c r="H222" s="475" t="s">
        <v>727</v>
      </c>
      <c r="I222" s="474" t="s">
        <v>1179</v>
      </c>
      <c r="J222" s="467">
        <v>0</v>
      </c>
      <c r="K222" s="467">
        <v>2</v>
      </c>
      <c r="L222" s="467">
        <v>1</v>
      </c>
      <c r="M222" s="467">
        <v>2</v>
      </c>
      <c r="N222" s="468">
        <v>10</v>
      </c>
      <c r="O222" s="467">
        <v>13</v>
      </c>
      <c r="P222" s="467">
        <v>0</v>
      </c>
      <c r="Q222" s="467">
        <v>2</v>
      </c>
      <c r="R222" s="467">
        <v>0</v>
      </c>
      <c r="S222" s="467">
        <v>0</v>
      </c>
      <c r="T222" s="467">
        <v>0</v>
      </c>
      <c r="U222" s="467">
        <v>0</v>
      </c>
      <c r="V222" s="467">
        <v>0</v>
      </c>
      <c r="W222" s="467">
        <v>0</v>
      </c>
      <c r="X222" s="467">
        <v>0</v>
      </c>
      <c r="Y222" s="467">
        <v>21</v>
      </c>
      <c r="Z222" s="467">
        <v>0</v>
      </c>
      <c r="AA222" s="467">
        <v>0</v>
      </c>
      <c r="AB222" s="467">
        <v>0</v>
      </c>
      <c r="AC222" s="467">
        <v>0</v>
      </c>
      <c r="AD222" s="469">
        <v>51</v>
      </c>
      <c r="AE222" s="470">
        <v>0</v>
      </c>
      <c r="AF222" s="470">
        <v>0</v>
      </c>
      <c r="AG222" s="470">
        <v>0</v>
      </c>
      <c r="AH222" s="470">
        <v>0</v>
      </c>
      <c r="AI222" s="470">
        <v>51</v>
      </c>
      <c r="AJ222" s="470">
        <v>0</v>
      </c>
      <c r="AK222" s="467">
        <v>10</v>
      </c>
      <c r="AL222" s="467">
        <v>41</v>
      </c>
      <c r="AM222" s="502">
        <v>6</v>
      </c>
      <c r="AN222" s="502">
        <v>4</v>
      </c>
      <c r="AO222" s="503">
        <v>2</v>
      </c>
    </row>
    <row r="223" spans="1:41" ht="16.5" customHeight="1">
      <c r="A223" s="461">
        <v>435</v>
      </c>
      <c r="B223" s="461">
        <v>216</v>
      </c>
      <c r="C223" s="462">
        <v>220</v>
      </c>
      <c r="D223" s="471" t="s">
        <v>1180</v>
      </c>
      <c r="E223" s="472" t="s">
        <v>28</v>
      </c>
      <c r="F223" s="471" t="s">
        <v>2233</v>
      </c>
      <c r="G223" s="471" t="s">
        <v>1154</v>
      </c>
      <c r="H223" s="473" t="s">
        <v>730</v>
      </c>
      <c r="I223" s="474" t="s">
        <v>1181</v>
      </c>
      <c r="J223" s="467">
        <v>0</v>
      </c>
      <c r="K223" s="467">
        <v>0</v>
      </c>
      <c r="L223" s="467">
        <v>0</v>
      </c>
      <c r="M223" s="467">
        <v>0</v>
      </c>
      <c r="N223" s="468">
        <v>7</v>
      </c>
      <c r="O223" s="467">
        <v>3</v>
      </c>
      <c r="P223" s="467">
        <v>0</v>
      </c>
      <c r="Q223" s="467">
        <v>0</v>
      </c>
      <c r="R223" s="467">
        <v>0</v>
      </c>
      <c r="S223" s="467">
        <v>0</v>
      </c>
      <c r="T223" s="467">
        <v>0</v>
      </c>
      <c r="U223" s="467">
        <v>0</v>
      </c>
      <c r="V223" s="467">
        <v>0</v>
      </c>
      <c r="W223" s="467">
        <v>0</v>
      </c>
      <c r="X223" s="467">
        <v>0</v>
      </c>
      <c r="Y223" s="467">
        <v>0</v>
      </c>
      <c r="Z223" s="467">
        <v>0</v>
      </c>
      <c r="AA223" s="467">
        <v>0</v>
      </c>
      <c r="AB223" s="467">
        <v>0</v>
      </c>
      <c r="AC223" s="467">
        <v>0</v>
      </c>
      <c r="AD223" s="469">
        <v>10</v>
      </c>
      <c r="AE223" s="470">
        <v>0</v>
      </c>
      <c r="AF223" s="470">
        <v>0</v>
      </c>
      <c r="AG223" s="470">
        <v>0</v>
      </c>
      <c r="AH223" s="470">
        <v>0</v>
      </c>
      <c r="AI223" s="470">
        <v>10</v>
      </c>
      <c r="AJ223" s="470">
        <v>0</v>
      </c>
      <c r="AK223" s="467">
        <v>7</v>
      </c>
      <c r="AL223" s="467">
        <v>3</v>
      </c>
      <c r="AM223" s="502">
        <v>5</v>
      </c>
      <c r="AN223" s="502">
        <v>2</v>
      </c>
      <c r="AO223" s="503">
        <v>2</v>
      </c>
    </row>
    <row r="224" spans="1:41" ht="16.5" customHeight="1">
      <c r="A224" s="461">
        <v>433</v>
      </c>
      <c r="B224" s="461">
        <v>214</v>
      </c>
      <c r="C224" s="461">
        <v>221</v>
      </c>
      <c r="D224" s="471" t="s">
        <v>1182</v>
      </c>
      <c r="E224" s="472" t="s">
        <v>28</v>
      </c>
      <c r="F224" s="471" t="s">
        <v>2233</v>
      </c>
      <c r="G224" s="471" t="s">
        <v>1154</v>
      </c>
      <c r="H224" s="477" t="s">
        <v>724</v>
      </c>
      <c r="I224" s="474" t="s">
        <v>1183</v>
      </c>
      <c r="J224" s="467">
        <v>0</v>
      </c>
      <c r="K224" s="467">
        <v>0</v>
      </c>
      <c r="L224" s="467">
        <v>0</v>
      </c>
      <c r="M224" s="467">
        <v>0</v>
      </c>
      <c r="N224" s="468">
        <v>8</v>
      </c>
      <c r="O224" s="467">
        <v>7</v>
      </c>
      <c r="P224" s="467">
        <v>0</v>
      </c>
      <c r="Q224" s="467">
        <v>0</v>
      </c>
      <c r="R224" s="467">
        <v>2</v>
      </c>
      <c r="S224" s="467">
        <v>4</v>
      </c>
      <c r="T224" s="467">
        <v>1</v>
      </c>
      <c r="U224" s="467">
        <v>0</v>
      </c>
      <c r="V224" s="467">
        <v>1</v>
      </c>
      <c r="W224" s="467">
        <v>3</v>
      </c>
      <c r="X224" s="467">
        <v>0</v>
      </c>
      <c r="Y224" s="467">
        <v>17</v>
      </c>
      <c r="Z224" s="467">
        <v>0</v>
      </c>
      <c r="AA224" s="467">
        <v>0</v>
      </c>
      <c r="AB224" s="467">
        <v>0</v>
      </c>
      <c r="AC224" s="467">
        <v>0</v>
      </c>
      <c r="AD224" s="469">
        <v>43</v>
      </c>
      <c r="AE224" s="470">
        <v>0</v>
      </c>
      <c r="AF224" s="470">
        <v>0</v>
      </c>
      <c r="AG224" s="470">
        <v>0</v>
      </c>
      <c r="AH224" s="470">
        <v>0</v>
      </c>
      <c r="AI224" s="470">
        <v>43</v>
      </c>
      <c r="AJ224" s="470">
        <v>0</v>
      </c>
      <c r="AK224" s="467">
        <v>8</v>
      </c>
      <c r="AL224" s="467">
        <v>35</v>
      </c>
      <c r="AM224" s="502">
        <v>6</v>
      </c>
      <c r="AN224" s="502">
        <v>4</v>
      </c>
      <c r="AO224" s="503">
        <v>2</v>
      </c>
    </row>
    <row r="225" spans="1:41" ht="16.5" customHeight="1">
      <c r="A225" s="461">
        <v>434</v>
      </c>
      <c r="B225" s="461">
        <v>215</v>
      </c>
      <c r="C225" s="461">
        <v>222</v>
      </c>
      <c r="D225" s="471" t="s">
        <v>1184</v>
      </c>
      <c r="E225" s="472" t="s">
        <v>28</v>
      </c>
      <c r="F225" s="471" t="s">
        <v>2233</v>
      </c>
      <c r="G225" s="471" t="s">
        <v>1154</v>
      </c>
      <c r="H225" s="477" t="s">
        <v>724</v>
      </c>
      <c r="I225" s="474" t="s">
        <v>1185</v>
      </c>
      <c r="J225" s="467">
        <v>0</v>
      </c>
      <c r="K225" s="467">
        <v>0</v>
      </c>
      <c r="L225" s="467">
        <v>0</v>
      </c>
      <c r="M225" s="467">
        <v>0</v>
      </c>
      <c r="N225" s="468">
        <v>7</v>
      </c>
      <c r="O225" s="467">
        <v>0</v>
      </c>
      <c r="P225" s="467">
        <v>0</v>
      </c>
      <c r="Q225" s="467">
        <v>0</v>
      </c>
      <c r="R225" s="467">
        <v>0</v>
      </c>
      <c r="S225" s="467">
        <v>0</v>
      </c>
      <c r="T225" s="467">
        <v>0</v>
      </c>
      <c r="U225" s="467">
        <v>0</v>
      </c>
      <c r="V225" s="467">
        <v>0</v>
      </c>
      <c r="W225" s="467">
        <v>1</v>
      </c>
      <c r="X225" s="467">
        <v>0</v>
      </c>
      <c r="Y225" s="467">
        <v>20</v>
      </c>
      <c r="Z225" s="467">
        <v>1</v>
      </c>
      <c r="AA225" s="467">
        <v>0</v>
      </c>
      <c r="AB225" s="467">
        <v>0</v>
      </c>
      <c r="AC225" s="467">
        <v>0</v>
      </c>
      <c r="AD225" s="469">
        <v>29</v>
      </c>
      <c r="AE225" s="470">
        <v>0</v>
      </c>
      <c r="AF225" s="470">
        <v>0</v>
      </c>
      <c r="AG225" s="470">
        <v>0</v>
      </c>
      <c r="AH225" s="470">
        <v>0</v>
      </c>
      <c r="AI225" s="470">
        <v>29</v>
      </c>
      <c r="AJ225" s="470">
        <v>0</v>
      </c>
      <c r="AK225" s="467">
        <v>7</v>
      </c>
      <c r="AL225" s="467">
        <v>22</v>
      </c>
      <c r="AM225" s="502">
        <v>4</v>
      </c>
      <c r="AN225" s="502">
        <v>4</v>
      </c>
      <c r="AO225" s="503">
        <v>2</v>
      </c>
    </row>
    <row r="226" spans="1:41" ht="16.5" customHeight="1">
      <c r="A226" s="461">
        <v>438</v>
      </c>
      <c r="B226" s="461">
        <v>219</v>
      </c>
      <c r="C226" s="462">
        <v>223</v>
      </c>
      <c r="D226" s="471" t="s">
        <v>1186</v>
      </c>
      <c r="E226" s="472" t="s">
        <v>28</v>
      </c>
      <c r="F226" s="471" t="s">
        <v>2233</v>
      </c>
      <c r="G226" s="471" t="s">
        <v>1154</v>
      </c>
      <c r="H226" s="473" t="s">
        <v>730</v>
      </c>
      <c r="I226" s="474" t="s">
        <v>1187</v>
      </c>
      <c r="J226" s="467">
        <v>0</v>
      </c>
      <c r="K226" s="467">
        <v>0</v>
      </c>
      <c r="L226" s="467">
        <v>17</v>
      </c>
      <c r="M226" s="467">
        <v>0</v>
      </c>
      <c r="N226" s="468">
        <v>8</v>
      </c>
      <c r="O226" s="467">
        <v>0</v>
      </c>
      <c r="P226" s="467">
        <v>0</v>
      </c>
      <c r="Q226" s="467">
        <v>0</v>
      </c>
      <c r="R226" s="467">
        <v>0</v>
      </c>
      <c r="S226" s="467">
        <v>0</v>
      </c>
      <c r="T226" s="467">
        <v>0</v>
      </c>
      <c r="U226" s="467">
        <v>0</v>
      </c>
      <c r="V226" s="467">
        <v>2</v>
      </c>
      <c r="W226" s="467">
        <v>0</v>
      </c>
      <c r="X226" s="467">
        <v>0</v>
      </c>
      <c r="Y226" s="467">
        <v>2</v>
      </c>
      <c r="Z226" s="467">
        <v>0</v>
      </c>
      <c r="AA226" s="467">
        <v>0</v>
      </c>
      <c r="AB226" s="467">
        <v>0</v>
      </c>
      <c r="AC226" s="467">
        <v>1</v>
      </c>
      <c r="AD226" s="469">
        <v>30</v>
      </c>
      <c r="AE226" s="470">
        <v>0</v>
      </c>
      <c r="AF226" s="470">
        <v>0</v>
      </c>
      <c r="AG226" s="470">
        <v>0</v>
      </c>
      <c r="AH226" s="470">
        <v>0</v>
      </c>
      <c r="AI226" s="470">
        <v>30</v>
      </c>
      <c r="AJ226" s="470">
        <v>0</v>
      </c>
      <c r="AK226" s="467">
        <v>8</v>
      </c>
      <c r="AL226" s="467">
        <v>21</v>
      </c>
      <c r="AM226" s="502">
        <v>6</v>
      </c>
      <c r="AN226" s="502">
        <v>4</v>
      </c>
      <c r="AO226" s="503">
        <v>3</v>
      </c>
    </row>
    <row r="227" spans="1:41" ht="16.5" customHeight="1">
      <c r="A227" s="461">
        <v>432</v>
      </c>
      <c r="B227" s="461">
        <v>213</v>
      </c>
      <c r="C227" s="461">
        <v>224</v>
      </c>
      <c r="D227" s="471" t="s">
        <v>1188</v>
      </c>
      <c r="E227" s="472" t="s">
        <v>28</v>
      </c>
      <c r="F227" s="471" t="s">
        <v>2233</v>
      </c>
      <c r="G227" s="471" t="s">
        <v>1154</v>
      </c>
      <c r="H227" s="473" t="s">
        <v>730</v>
      </c>
      <c r="I227" s="474" t="s">
        <v>1189</v>
      </c>
      <c r="J227" s="467">
        <v>0</v>
      </c>
      <c r="K227" s="467">
        <v>0</v>
      </c>
      <c r="L227" s="467">
        <v>0</v>
      </c>
      <c r="M227" s="467">
        <v>0</v>
      </c>
      <c r="N227" s="468">
        <v>38</v>
      </c>
      <c r="O227" s="467">
        <v>0</v>
      </c>
      <c r="P227" s="467">
        <v>0</v>
      </c>
      <c r="Q227" s="467">
        <v>0</v>
      </c>
      <c r="R227" s="467">
        <v>0</v>
      </c>
      <c r="S227" s="467">
        <v>0</v>
      </c>
      <c r="T227" s="467">
        <v>0</v>
      </c>
      <c r="U227" s="467">
        <v>0</v>
      </c>
      <c r="V227" s="467">
        <v>0</v>
      </c>
      <c r="W227" s="467">
        <v>0</v>
      </c>
      <c r="X227" s="467">
        <v>0</v>
      </c>
      <c r="Y227" s="467">
        <v>0</v>
      </c>
      <c r="Z227" s="467">
        <v>0</v>
      </c>
      <c r="AA227" s="467">
        <v>0</v>
      </c>
      <c r="AB227" s="467">
        <v>0</v>
      </c>
      <c r="AC227" s="467">
        <v>0</v>
      </c>
      <c r="AD227" s="469">
        <v>38</v>
      </c>
      <c r="AE227" s="470">
        <v>0</v>
      </c>
      <c r="AF227" s="470">
        <v>0</v>
      </c>
      <c r="AG227" s="470">
        <v>0</v>
      </c>
      <c r="AH227" s="470">
        <v>0</v>
      </c>
      <c r="AI227" s="470">
        <v>38</v>
      </c>
      <c r="AJ227" s="470">
        <v>0</v>
      </c>
      <c r="AK227" s="467">
        <v>38</v>
      </c>
      <c r="AL227" s="467">
        <v>0</v>
      </c>
      <c r="AM227" s="502">
        <v>5</v>
      </c>
      <c r="AN227" s="502">
        <v>1</v>
      </c>
      <c r="AO227" s="503">
        <v>2</v>
      </c>
    </row>
    <row r="228" spans="1:41" ht="16.5" customHeight="1">
      <c r="A228" s="461">
        <v>1992</v>
      </c>
      <c r="B228" s="461">
        <v>477</v>
      </c>
      <c r="C228" s="461">
        <v>225</v>
      </c>
      <c r="D228" s="471" t="s">
        <v>1190</v>
      </c>
      <c r="E228" s="472" t="s">
        <v>28</v>
      </c>
      <c r="F228" s="471" t="s">
        <v>2233</v>
      </c>
      <c r="G228" s="471" t="s">
        <v>1154</v>
      </c>
      <c r="H228" s="475" t="s">
        <v>727</v>
      </c>
      <c r="I228" s="474" t="s">
        <v>1191</v>
      </c>
      <c r="J228" s="467">
        <v>0</v>
      </c>
      <c r="K228" s="467">
        <v>0</v>
      </c>
      <c r="L228" s="467">
        <v>1</v>
      </c>
      <c r="M228" s="467">
        <v>1</v>
      </c>
      <c r="N228" s="468">
        <v>17</v>
      </c>
      <c r="O228" s="467">
        <v>23</v>
      </c>
      <c r="P228" s="467">
        <v>0</v>
      </c>
      <c r="Q228" s="467">
        <v>0</v>
      </c>
      <c r="R228" s="467">
        <v>0</v>
      </c>
      <c r="S228" s="467">
        <v>0</v>
      </c>
      <c r="T228" s="467">
        <v>0</v>
      </c>
      <c r="U228" s="467">
        <v>0</v>
      </c>
      <c r="V228" s="467">
        <v>0</v>
      </c>
      <c r="W228" s="467">
        <v>1</v>
      </c>
      <c r="X228" s="467">
        <v>2</v>
      </c>
      <c r="Y228" s="467">
        <v>1</v>
      </c>
      <c r="Z228" s="467">
        <v>0</v>
      </c>
      <c r="AA228" s="467">
        <v>0</v>
      </c>
      <c r="AB228" s="467">
        <v>0</v>
      </c>
      <c r="AC228" s="467">
        <v>0</v>
      </c>
      <c r="AD228" s="469">
        <v>46</v>
      </c>
      <c r="AE228" s="470">
        <v>0</v>
      </c>
      <c r="AF228" s="470">
        <v>0</v>
      </c>
      <c r="AG228" s="470">
        <v>0</v>
      </c>
      <c r="AH228" s="470">
        <v>0</v>
      </c>
      <c r="AI228" s="470">
        <v>46</v>
      </c>
      <c r="AJ228" s="470">
        <v>0</v>
      </c>
      <c r="AK228" s="467">
        <v>17</v>
      </c>
      <c r="AL228" s="467">
        <v>29</v>
      </c>
      <c r="AM228" s="502">
        <v>6</v>
      </c>
      <c r="AN228" s="502">
        <v>4</v>
      </c>
      <c r="AO228" s="503">
        <v>3</v>
      </c>
    </row>
    <row r="229" spans="1:41" ht="16.5" customHeight="1">
      <c r="A229" s="461">
        <v>1941</v>
      </c>
      <c r="B229" s="461">
        <v>466</v>
      </c>
      <c r="C229" s="462">
        <v>226</v>
      </c>
      <c r="D229" s="471" t="s">
        <v>1192</v>
      </c>
      <c r="E229" s="472" t="s">
        <v>28</v>
      </c>
      <c r="F229" s="471" t="s">
        <v>2233</v>
      </c>
      <c r="G229" s="471" t="s">
        <v>1154</v>
      </c>
      <c r="H229" s="475" t="s">
        <v>727</v>
      </c>
      <c r="I229" s="474" t="s">
        <v>1193</v>
      </c>
      <c r="J229" s="467">
        <v>0</v>
      </c>
      <c r="K229" s="467">
        <v>0</v>
      </c>
      <c r="L229" s="467">
        <v>0</v>
      </c>
      <c r="M229" s="467">
        <v>0</v>
      </c>
      <c r="N229" s="468">
        <v>20</v>
      </c>
      <c r="O229" s="467">
        <v>29</v>
      </c>
      <c r="P229" s="467">
        <v>0</v>
      </c>
      <c r="Q229" s="467">
        <v>0</v>
      </c>
      <c r="R229" s="467">
        <v>0</v>
      </c>
      <c r="S229" s="467">
        <v>0</v>
      </c>
      <c r="T229" s="467">
        <v>0</v>
      </c>
      <c r="U229" s="467">
        <v>0</v>
      </c>
      <c r="V229" s="467">
        <v>0</v>
      </c>
      <c r="W229" s="467">
        <v>0</v>
      </c>
      <c r="X229" s="467">
        <v>0</v>
      </c>
      <c r="Y229" s="467">
        <v>0</v>
      </c>
      <c r="Z229" s="467">
        <v>0</v>
      </c>
      <c r="AA229" s="467">
        <v>0</v>
      </c>
      <c r="AB229" s="467">
        <v>0</v>
      </c>
      <c r="AC229" s="467">
        <v>0</v>
      </c>
      <c r="AD229" s="469">
        <v>49</v>
      </c>
      <c r="AE229" s="470">
        <v>0</v>
      </c>
      <c r="AF229" s="470">
        <v>0</v>
      </c>
      <c r="AG229" s="470">
        <v>0</v>
      </c>
      <c r="AH229" s="470">
        <v>0</v>
      </c>
      <c r="AI229" s="470">
        <v>49</v>
      </c>
      <c r="AJ229" s="470">
        <v>0</v>
      </c>
      <c r="AK229" s="467">
        <v>20</v>
      </c>
      <c r="AL229" s="467">
        <v>29</v>
      </c>
      <c r="AM229" s="502">
        <v>7</v>
      </c>
      <c r="AN229" s="502">
        <v>6</v>
      </c>
      <c r="AO229" s="503">
        <v>2</v>
      </c>
    </row>
    <row r="230" spans="1:41" ht="16.5" customHeight="1">
      <c r="A230" s="461">
        <v>1940</v>
      </c>
      <c r="B230" s="461">
        <v>465</v>
      </c>
      <c r="C230" s="461">
        <v>227</v>
      </c>
      <c r="D230" s="471" t="s">
        <v>1194</v>
      </c>
      <c r="E230" s="472" t="s">
        <v>28</v>
      </c>
      <c r="F230" s="471" t="s">
        <v>2233</v>
      </c>
      <c r="G230" s="471" t="s">
        <v>1154</v>
      </c>
      <c r="H230" s="473" t="s">
        <v>730</v>
      </c>
      <c r="I230" s="474" t="s">
        <v>1195</v>
      </c>
      <c r="J230" s="467">
        <v>5</v>
      </c>
      <c r="K230" s="467">
        <v>0</v>
      </c>
      <c r="L230" s="467">
        <v>0</v>
      </c>
      <c r="M230" s="467">
        <v>0</v>
      </c>
      <c r="N230" s="468">
        <v>7</v>
      </c>
      <c r="O230" s="467">
        <v>0</v>
      </c>
      <c r="P230" s="467">
        <v>0</v>
      </c>
      <c r="Q230" s="467">
        <v>0</v>
      </c>
      <c r="R230" s="467">
        <v>0</v>
      </c>
      <c r="S230" s="467">
        <v>2</v>
      </c>
      <c r="T230" s="467">
        <v>0</v>
      </c>
      <c r="U230" s="467">
        <v>0</v>
      </c>
      <c r="V230" s="467">
        <v>0</v>
      </c>
      <c r="W230" s="467">
        <v>0</v>
      </c>
      <c r="X230" s="467">
        <v>0</v>
      </c>
      <c r="Y230" s="467">
        <v>0</v>
      </c>
      <c r="Z230" s="467">
        <v>0</v>
      </c>
      <c r="AA230" s="467">
        <v>0</v>
      </c>
      <c r="AB230" s="467">
        <v>0</v>
      </c>
      <c r="AC230" s="467">
        <v>0</v>
      </c>
      <c r="AD230" s="469">
        <v>14</v>
      </c>
      <c r="AE230" s="470">
        <v>0</v>
      </c>
      <c r="AF230" s="470">
        <v>0</v>
      </c>
      <c r="AG230" s="470">
        <v>0</v>
      </c>
      <c r="AH230" s="470">
        <v>0</v>
      </c>
      <c r="AI230" s="470">
        <v>14</v>
      </c>
      <c r="AJ230" s="470">
        <v>0</v>
      </c>
      <c r="AK230" s="467">
        <v>7</v>
      </c>
      <c r="AL230" s="467">
        <v>7</v>
      </c>
      <c r="AM230" s="502">
        <v>2</v>
      </c>
      <c r="AN230" s="502">
        <v>1</v>
      </c>
      <c r="AO230" s="503">
        <v>2</v>
      </c>
    </row>
    <row r="231" spans="1:41" ht="16.5" customHeight="1">
      <c r="A231" s="461">
        <v>163</v>
      </c>
      <c r="B231" s="461">
        <v>57</v>
      </c>
      <c r="C231" s="461">
        <v>228</v>
      </c>
      <c r="D231" s="471" t="s">
        <v>1196</v>
      </c>
      <c r="E231" s="472" t="s">
        <v>28</v>
      </c>
      <c r="F231" s="471" t="s">
        <v>2233</v>
      </c>
      <c r="G231" s="471" t="s">
        <v>1154</v>
      </c>
      <c r="H231" s="475" t="s">
        <v>727</v>
      </c>
      <c r="I231" s="474" t="s">
        <v>1197</v>
      </c>
      <c r="J231" s="467">
        <v>0</v>
      </c>
      <c r="K231" s="467">
        <v>0</v>
      </c>
      <c r="L231" s="467">
        <v>0</v>
      </c>
      <c r="M231" s="467">
        <v>0</v>
      </c>
      <c r="N231" s="468">
        <v>0</v>
      </c>
      <c r="O231" s="467">
        <v>0</v>
      </c>
      <c r="P231" s="467">
        <v>1</v>
      </c>
      <c r="Q231" s="467">
        <v>0</v>
      </c>
      <c r="R231" s="467">
        <v>0</v>
      </c>
      <c r="S231" s="467">
        <v>0</v>
      </c>
      <c r="T231" s="467">
        <v>0</v>
      </c>
      <c r="U231" s="467">
        <v>0</v>
      </c>
      <c r="V231" s="467">
        <v>0</v>
      </c>
      <c r="W231" s="467">
        <v>0</v>
      </c>
      <c r="X231" s="467">
        <v>0</v>
      </c>
      <c r="Y231" s="467">
        <v>0</v>
      </c>
      <c r="Z231" s="467">
        <v>0</v>
      </c>
      <c r="AA231" s="467">
        <v>0</v>
      </c>
      <c r="AB231" s="467">
        <v>0</v>
      </c>
      <c r="AC231" s="467">
        <v>0</v>
      </c>
      <c r="AD231" s="469">
        <v>1</v>
      </c>
      <c r="AE231" s="470">
        <v>0</v>
      </c>
      <c r="AF231" s="470">
        <v>0</v>
      </c>
      <c r="AG231" s="470">
        <v>0</v>
      </c>
      <c r="AH231" s="470">
        <v>0</v>
      </c>
      <c r="AI231" s="470">
        <v>1</v>
      </c>
      <c r="AJ231" s="470">
        <v>0</v>
      </c>
      <c r="AK231" s="467">
        <v>0</v>
      </c>
      <c r="AL231" s="467">
        <v>1</v>
      </c>
      <c r="AM231" s="502">
        <v>5</v>
      </c>
      <c r="AN231" s="502">
        <v>1</v>
      </c>
      <c r="AO231" s="503">
        <v>2</v>
      </c>
    </row>
    <row r="232" spans="1:41" ht="16.5" customHeight="1">
      <c r="A232" s="461">
        <v>162</v>
      </c>
      <c r="B232" s="461">
        <v>56</v>
      </c>
      <c r="C232" s="462">
        <v>229</v>
      </c>
      <c r="D232" s="471" t="s">
        <v>1198</v>
      </c>
      <c r="E232" s="472" t="s">
        <v>28</v>
      </c>
      <c r="F232" s="471" t="s">
        <v>2233</v>
      </c>
      <c r="G232" s="471" t="s">
        <v>1154</v>
      </c>
      <c r="H232" s="479" t="s">
        <v>784</v>
      </c>
      <c r="I232" s="474" t="s">
        <v>1199</v>
      </c>
      <c r="J232" s="467">
        <v>1</v>
      </c>
      <c r="K232" s="467">
        <v>1</v>
      </c>
      <c r="L232" s="467">
        <v>10</v>
      </c>
      <c r="M232" s="467">
        <v>0</v>
      </c>
      <c r="N232" s="468">
        <v>7</v>
      </c>
      <c r="O232" s="467">
        <v>2</v>
      </c>
      <c r="P232" s="467">
        <v>4</v>
      </c>
      <c r="Q232" s="467">
        <v>0</v>
      </c>
      <c r="R232" s="467">
        <v>2</v>
      </c>
      <c r="S232" s="467">
        <v>0</v>
      </c>
      <c r="T232" s="467">
        <v>1</v>
      </c>
      <c r="U232" s="467">
        <v>0</v>
      </c>
      <c r="V232" s="467">
        <v>3</v>
      </c>
      <c r="W232" s="467">
        <v>1</v>
      </c>
      <c r="X232" s="467">
        <v>1</v>
      </c>
      <c r="Y232" s="467">
        <v>0</v>
      </c>
      <c r="Z232" s="467">
        <v>0</v>
      </c>
      <c r="AA232" s="467">
        <v>0</v>
      </c>
      <c r="AB232" s="467">
        <v>0</v>
      </c>
      <c r="AC232" s="467">
        <v>0</v>
      </c>
      <c r="AD232" s="469">
        <v>33</v>
      </c>
      <c r="AE232" s="470">
        <v>0</v>
      </c>
      <c r="AF232" s="470">
        <v>0</v>
      </c>
      <c r="AG232" s="470">
        <v>0</v>
      </c>
      <c r="AH232" s="470">
        <v>0</v>
      </c>
      <c r="AI232" s="470">
        <v>33</v>
      </c>
      <c r="AJ232" s="470">
        <v>0</v>
      </c>
      <c r="AK232" s="467">
        <v>7</v>
      </c>
      <c r="AL232" s="467">
        <v>26</v>
      </c>
      <c r="AM232" s="502">
        <v>4</v>
      </c>
      <c r="AN232" s="502">
        <v>4</v>
      </c>
      <c r="AO232" s="503">
        <v>2</v>
      </c>
    </row>
    <row r="233" spans="1:41" ht="16.5" customHeight="1">
      <c r="A233" s="461">
        <v>2428</v>
      </c>
      <c r="B233" s="461">
        <v>590</v>
      </c>
      <c r="C233" s="461">
        <v>230</v>
      </c>
      <c r="D233" s="471" t="s">
        <v>1200</v>
      </c>
      <c r="E233" s="472" t="s">
        <v>28</v>
      </c>
      <c r="F233" s="471" t="s">
        <v>2233</v>
      </c>
      <c r="G233" s="471" t="s">
        <v>1154</v>
      </c>
      <c r="H233" s="473" t="s">
        <v>730</v>
      </c>
      <c r="I233" s="474" t="s">
        <v>1201</v>
      </c>
      <c r="J233" s="467">
        <v>0</v>
      </c>
      <c r="K233" s="467">
        <v>0</v>
      </c>
      <c r="L233" s="467">
        <v>0</v>
      </c>
      <c r="M233" s="467">
        <v>0</v>
      </c>
      <c r="N233" s="468">
        <v>4</v>
      </c>
      <c r="O233" s="467">
        <v>0</v>
      </c>
      <c r="P233" s="467">
        <v>0</v>
      </c>
      <c r="Q233" s="467">
        <v>0</v>
      </c>
      <c r="R233" s="467">
        <v>0</v>
      </c>
      <c r="S233" s="467">
        <v>0</v>
      </c>
      <c r="T233" s="467">
        <v>0</v>
      </c>
      <c r="U233" s="467">
        <v>0</v>
      </c>
      <c r="V233" s="467">
        <v>0</v>
      </c>
      <c r="W233" s="467">
        <v>0</v>
      </c>
      <c r="X233" s="467">
        <v>1</v>
      </c>
      <c r="Y233" s="467">
        <v>9</v>
      </c>
      <c r="Z233" s="467">
        <v>0</v>
      </c>
      <c r="AA233" s="467">
        <v>0</v>
      </c>
      <c r="AB233" s="467">
        <v>0</v>
      </c>
      <c r="AC233" s="467">
        <v>0</v>
      </c>
      <c r="AD233" s="469">
        <v>14</v>
      </c>
      <c r="AE233" s="470">
        <v>0</v>
      </c>
      <c r="AF233" s="470">
        <v>0</v>
      </c>
      <c r="AG233" s="470">
        <v>0</v>
      </c>
      <c r="AH233" s="470">
        <v>0</v>
      </c>
      <c r="AI233" s="470">
        <v>14</v>
      </c>
      <c r="AJ233" s="470">
        <v>0</v>
      </c>
      <c r="AK233" s="467">
        <v>4</v>
      </c>
      <c r="AL233" s="467">
        <v>10</v>
      </c>
      <c r="AM233" s="502">
        <v>5</v>
      </c>
      <c r="AN233" s="502">
        <v>4</v>
      </c>
      <c r="AO233" s="503">
        <v>2</v>
      </c>
    </row>
    <row r="234" spans="1:41" ht="16.5" customHeight="1">
      <c r="A234" s="461">
        <v>2594</v>
      </c>
      <c r="B234" s="461">
        <v>652</v>
      </c>
      <c r="C234" s="461">
        <v>231</v>
      </c>
      <c r="D234" s="471" t="s">
        <v>1202</v>
      </c>
      <c r="E234" s="472" t="s">
        <v>28</v>
      </c>
      <c r="F234" s="471" t="s">
        <v>2233</v>
      </c>
      <c r="G234" s="471" t="s">
        <v>1154</v>
      </c>
      <c r="H234" s="475" t="s">
        <v>727</v>
      </c>
      <c r="I234" s="474" t="s">
        <v>1203</v>
      </c>
      <c r="J234" s="467">
        <v>1</v>
      </c>
      <c r="K234" s="467">
        <v>1</v>
      </c>
      <c r="L234" s="467">
        <v>5</v>
      </c>
      <c r="M234" s="467">
        <v>0</v>
      </c>
      <c r="N234" s="468">
        <v>5</v>
      </c>
      <c r="O234" s="467">
        <v>0</v>
      </c>
      <c r="P234" s="467">
        <v>1</v>
      </c>
      <c r="Q234" s="467">
        <v>0</v>
      </c>
      <c r="R234" s="467">
        <v>0</v>
      </c>
      <c r="S234" s="467">
        <v>1</v>
      </c>
      <c r="T234" s="467">
        <v>0</v>
      </c>
      <c r="U234" s="467">
        <v>0</v>
      </c>
      <c r="V234" s="467">
        <v>0</v>
      </c>
      <c r="W234" s="467">
        <v>0</v>
      </c>
      <c r="X234" s="467">
        <v>0</v>
      </c>
      <c r="Y234" s="467">
        <v>0</v>
      </c>
      <c r="Z234" s="467">
        <v>0</v>
      </c>
      <c r="AA234" s="467">
        <v>0</v>
      </c>
      <c r="AB234" s="467">
        <v>0</v>
      </c>
      <c r="AC234" s="467">
        <v>0</v>
      </c>
      <c r="AD234" s="469">
        <v>14</v>
      </c>
      <c r="AE234" s="470">
        <v>0</v>
      </c>
      <c r="AF234" s="470">
        <v>0</v>
      </c>
      <c r="AG234" s="470">
        <v>0</v>
      </c>
      <c r="AH234" s="470">
        <v>0</v>
      </c>
      <c r="AI234" s="470">
        <v>14</v>
      </c>
      <c r="AJ234" s="470">
        <v>0</v>
      </c>
      <c r="AK234" s="467">
        <v>5</v>
      </c>
      <c r="AL234" s="467">
        <v>9</v>
      </c>
      <c r="AM234" s="502">
        <v>6</v>
      </c>
      <c r="AN234" s="502">
        <v>1</v>
      </c>
      <c r="AO234" s="503">
        <v>2</v>
      </c>
    </row>
    <row r="235" spans="1:41" ht="16.5" customHeight="1">
      <c r="A235" s="461">
        <v>2124</v>
      </c>
      <c r="B235" s="461">
        <v>508</v>
      </c>
      <c r="C235" s="462">
        <v>232</v>
      </c>
      <c r="D235" s="471" t="s">
        <v>1204</v>
      </c>
      <c r="E235" s="472" t="s">
        <v>28</v>
      </c>
      <c r="F235" s="471" t="s">
        <v>2233</v>
      </c>
      <c r="G235" s="471" t="s">
        <v>1154</v>
      </c>
      <c r="H235" s="475" t="s">
        <v>727</v>
      </c>
      <c r="I235" s="474" t="s">
        <v>1205</v>
      </c>
      <c r="J235" s="467">
        <v>0</v>
      </c>
      <c r="K235" s="467">
        <v>0</v>
      </c>
      <c r="L235" s="467">
        <v>7</v>
      </c>
      <c r="M235" s="467">
        <v>0</v>
      </c>
      <c r="N235" s="468">
        <v>2</v>
      </c>
      <c r="O235" s="467">
        <v>1</v>
      </c>
      <c r="P235" s="467">
        <v>0</v>
      </c>
      <c r="Q235" s="467">
        <v>0</v>
      </c>
      <c r="R235" s="467">
        <v>1</v>
      </c>
      <c r="S235" s="467">
        <v>0</v>
      </c>
      <c r="T235" s="467">
        <v>0</v>
      </c>
      <c r="U235" s="467">
        <v>0</v>
      </c>
      <c r="V235" s="467">
        <v>0</v>
      </c>
      <c r="W235" s="467">
        <v>0</v>
      </c>
      <c r="X235" s="467">
        <v>0</v>
      </c>
      <c r="Y235" s="467">
        <v>0</v>
      </c>
      <c r="Z235" s="467">
        <v>0</v>
      </c>
      <c r="AA235" s="467">
        <v>0</v>
      </c>
      <c r="AB235" s="467">
        <v>0</v>
      </c>
      <c r="AC235" s="467">
        <v>0</v>
      </c>
      <c r="AD235" s="469">
        <v>11</v>
      </c>
      <c r="AE235" s="470">
        <v>0</v>
      </c>
      <c r="AF235" s="470">
        <v>0</v>
      </c>
      <c r="AG235" s="470">
        <v>0</v>
      </c>
      <c r="AH235" s="470">
        <v>0</v>
      </c>
      <c r="AI235" s="470">
        <v>11</v>
      </c>
      <c r="AJ235" s="470">
        <v>0</v>
      </c>
      <c r="AK235" s="467">
        <v>2</v>
      </c>
      <c r="AL235" s="467">
        <v>9</v>
      </c>
      <c r="AM235" s="502">
        <v>2</v>
      </c>
      <c r="AN235" s="502">
        <v>2</v>
      </c>
      <c r="AO235" s="503">
        <v>2</v>
      </c>
    </row>
    <row r="236" spans="1:41" ht="16.5" customHeight="1">
      <c r="A236" s="461">
        <v>2340</v>
      </c>
      <c r="B236" s="461">
        <v>560</v>
      </c>
      <c r="C236" s="461">
        <v>233</v>
      </c>
      <c r="D236" s="471" t="s">
        <v>1206</v>
      </c>
      <c r="E236" s="472" t="s">
        <v>28</v>
      </c>
      <c r="F236" s="471" t="s">
        <v>2233</v>
      </c>
      <c r="G236" s="471" t="s">
        <v>1154</v>
      </c>
      <c r="H236" s="475" t="s">
        <v>727</v>
      </c>
      <c r="I236" s="474" t="s">
        <v>1207</v>
      </c>
      <c r="J236" s="467">
        <v>0</v>
      </c>
      <c r="K236" s="467">
        <v>0</v>
      </c>
      <c r="L236" s="467">
        <v>13</v>
      </c>
      <c r="M236" s="467">
        <v>0</v>
      </c>
      <c r="N236" s="468">
        <v>0</v>
      </c>
      <c r="O236" s="467">
        <v>0</v>
      </c>
      <c r="P236" s="467">
        <v>0</v>
      </c>
      <c r="Q236" s="467">
        <v>0</v>
      </c>
      <c r="R236" s="467">
        <v>0</v>
      </c>
      <c r="S236" s="467">
        <v>0</v>
      </c>
      <c r="T236" s="467">
        <v>0</v>
      </c>
      <c r="U236" s="467">
        <v>0</v>
      </c>
      <c r="V236" s="467">
        <v>0</v>
      </c>
      <c r="W236" s="467">
        <v>0</v>
      </c>
      <c r="X236" s="467">
        <v>0</v>
      </c>
      <c r="Y236" s="467">
        <v>0</v>
      </c>
      <c r="Z236" s="467">
        <v>0</v>
      </c>
      <c r="AA236" s="467">
        <v>0</v>
      </c>
      <c r="AB236" s="467">
        <v>0</v>
      </c>
      <c r="AC236" s="467">
        <v>0</v>
      </c>
      <c r="AD236" s="469">
        <v>13</v>
      </c>
      <c r="AE236" s="470">
        <v>0</v>
      </c>
      <c r="AF236" s="470">
        <v>0</v>
      </c>
      <c r="AG236" s="470">
        <v>0</v>
      </c>
      <c r="AH236" s="470">
        <v>0</v>
      </c>
      <c r="AI236" s="470">
        <v>13</v>
      </c>
      <c r="AJ236" s="470">
        <v>0</v>
      </c>
      <c r="AK236" s="467">
        <v>0</v>
      </c>
      <c r="AL236" s="467">
        <v>13</v>
      </c>
      <c r="AM236" s="502">
        <v>4</v>
      </c>
      <c r="AN236" s="502">
        <v>4</v>
      </c>
      <c r="AO236" s="503">
        <v>2</v>
      </c>
    </row>
    <row r="237" spans="1:41" ht="16.5" customHeight="1">
      <c r="A237" s="461">
        <v>2156</v>
      </c>
      <c r="B237" s="461">
        <v>513</v>
      </c>
      <c r="C237" s="461">
        <v>234</v>
      </c>
      <c r="D237" s="471" t="s">
        <v>1208</v>
      </c>
      <c r="E237" s="472" t="s">
        <v>28</v>
      </c>
      <c r="F237" s="471" t="s">
        <v>2233</v>
      </c>
      <c r="G237" s="471" t="s">
        <v>1154</v>
      </c>
      <c r="H237" s="475" t="s">
        <v>727</v>
      </c>
      <c r="I237" s="474" t="s">
        <v>1209</v>
      </c>
      <c r="J237" s="467">
        <v>0</v>
      </c>
      <c r="K237" s="467">
        <v>0</v>
      </c>
      <c r="L237" s="467">
        <v>0</v>
      </c>
      <c r="M237" s="467">
        <v>0</v>
      </c>
      <c r="N237" s="468">
        <v>4</v>
      </c>
      <c r="O237" s="467">
        <v>0</v>
      </c>
      <c r="P237" s="467">
        <v>0</v>
      </c>
      <c r="Q237" s="467">
        <v>0</v>
      </c>
      <c r="R237" s="467">
        <v>0</v>
      </c>
      <c r="S237" s="467">
        <v>0</v>
      </c>
      <c r="T237" s="467">
        <v>0</v>
      </c>
      <c r="U237" s="467">
        <v>0</v>
      </c>
      <c r="V237" s="467">
        <v>0</v>
      </c>
      <c r="W237" s="467">
        <v>0</v>
      </c>
      <c r="X237" s="467">
        <v>0</v>
      </c>
      <c r="Y237" s="467">
        <v>0</v>
      </c>
      <c r="Z237" s="467">
        <v>0</v>
      </c>
      <c r="AA237" s="467">
        <v>0</v>
      </c>
      <c r="AB237" s="467">
        <v>0</v>
      </c>
      <c r="AC237" s="467">
        <v>0</v>
      </c>
      <c r="AD237" s="469">
        <v>4</v>
      </c>
      <c r="AE237" s="470">
        <v>0</v>
      </c>
      <c r="AF237" s="470">
        <v>0</v>
      </c>
      <c r="AG237" s="470">
        <v>0</v>
      </c>
      <c r="AH237" s="470">
        <v>0</v>
      </c>
      <c r="AI237" s="470">
        <v>4</v>
      </c>
      <c r="AJ237" s="470">
        <v>0</v>
      </c>
      <c r="AK237" s="467">
        <v>4</v>
      </c>
      <c r="AL237" s="467">
        <v>0</v>
      </c>
      <c r="AM237" s="502">
        <v>4</v>
      </c>
      <c r="AN237" s="502">
        <v>1</v>
      </c>
      <c r="AO237" s="503">
        <v>2</v>
      </c>
    </row>
    <row r="238" spans="1:41" ht="16.5" customHeight="1">
      <c r="A238" s="461">
        <v>2754</v>
      </c>
      <c r="B238" s="461">
        <v>699</v>
      </c>
      <c r="C238" s="462">
        <v>235</v>
      </c>
      <c r="D238" s="471" t="s">
        <v>1210</v>
      </c>
      <c r="E238" s="472" t="s">
        <v>28</v>
      </c>
      <c r="F238" s="471" t="s">
        <v>2233</v>
      </c>
      <c r="G238" s="471" t="s">
        <v>1154</v>
      </c>
      <c r="H238" s="475" t="s">
        <v>727</v>
      </c>
      <c r="I238" s="474" t="s">
        <v>1211</v>
      </c>
      <c r="J238" s="467">
        <v>1</v>
      </c>
      <c r="K238" s="467">
        <v>2</v>
      </c>
      <c r="L238" s="467">
        <v>4</v>
      </c>
      <c r="M238" s="467">
        <v>0</v>
      </c>
      <c r="N238" s="468">
        <v>5</v>
      </c>
      <c r="O238" s="467">
        <v>0</v>
      </c>
      <c r="P238" s="467">
        <v>0</v>
      </c>
      <c r="Q238" s="467">
        <v>0</v>
      </c>
      <c r="R238" s="467">
        <v>1</v>
      </c>
      <c r="S238" s="467">
        <v>0</v>
      </c>
      <c r="T238" s="467">
        <v>0</v>
      </c>
      <c r="U238" s="467">
        <v>0</v>
      </c>
      <c r="V238" s="467">
        <v>0</v>
      </c>
      <c r="W238" s="467">
        <v>0</v>
      </c>
      <c r="X238" s="467">
        <v>1</v>
      </c>
      <c r="Y238" s="467">
        <v>0</v>
      </c>
      <c r="Z238" s="467">
        <v>0</v>
      </c>
      <c r="AA238" s="467">
        <v>0</v>
      </c>
      <c r="AB238" s="467">
        <v>0</v>
      </c>
      <c r="AC238" s="467">
        <v>0</v>
      </c>
      <c r="AD238" s="469">
        <v>14</v>
      </c>
      <c r="AE238" s="470">
        <v>0</v>
      </c>
      <c r="AF238" s="470">
        <v>0</v>
      </c>
      <c r="AG238" s="470">
        <v>0</v>
      </c>
      <c r="AH238" s="470">
        <v>0</v>
      </c>
      <c r="AI238" s="470">
        <v>14</v>
      </c>
      <c r="AJ238" s="470">
        <v>0</v>
      </c>
      <c r="AK238" s="467">
        <v>5</v>
      </c>
      <c r="AL238" s="467">
        <v>9</v>
      </c>
      <c r="AM238" s="502">
        <v>2</v>
      </c>
      <c r="AN238" s="502">
        <v>2</v>
      </c>
      <c r="AO238" s="503">
        <v>3</v>
      </c>
    </row>
    <row r="239" spans="1:41" ht="16.5" customHeight="1">
      <c r="A239" s="461">
        <v>2755</v>
      </c>
      <c r="B239" s="461">
        <v>700</v>
      </c>
      <c r="C239" s="461">
        <v>236</v>
      </c>
      <c r="D239" s="471" t="s">
        <v>1212</v>
      </c>
      <c r="E239" s="472" t="s">
        <v>28</v>
      </c>
      <c r="F239" s="471" t="s">
        <v>2233</v>
      </c>
      <c r="G239" s="471" t="s">
        <v>1154</v>
      </c>
      <c r="H239" s="477" t="s">
        <v>724</v>
      </c>
      <c r="I239" s="474" t="s">
        <v>1213</v>
      </c>
      <c r="J239" s="467">
        <v>2</v>
      </c>
      <c r="K239" s="467">
        <v>1</v>
      </c>
      <c r="L239" s="467">
        <v>1</v>
      </c>
      <c r="M239" s="467">
        <v>2</v>
      </c>
      <c r="N239" s="468">
        <v>4</v>
      </c>
      <c r="O239" s="467">
        <v>9</v>
      </c>
      <c r="P239" s="467">
        <v>0</v>
      </c>
      <c r="Q239" s="467">
        <v>0</v>
      </c>
      <c r="R239" s="467">
        <v>0</v>
      </c>
      <c r="S239" s="467">
        <v>0</v>
      </c>
      <c r="T239" s="467">
        <v>0</v>
      </c>
      <c r="U239" s="467">
        <v>0</v>
      </c>
      <c r="V239" s="467">
        <v>0</v>
      </c>
      <c r="W239" s="467">
        <v>0</v>
      </c>
      <c r="X239" s="467">
        <v>0</v>
      </c>
      <c r="Y239" s="467">
        <v>0</v>
      </c>
      <c r="Z239" s="467">
        <v>0</v>
      </c>
      <c r="AA239" s="467">
        <v>0</v>
      </c>
      <c r="AB239" s="467">
        <v>0</v>
      </c>
      <c r="AC239" s="467">
        <v>0</v>
      </c>
      <c r="AD239" s="469">
        <v>19</v>
      </c>
      <c r="AE239" s="470">
        <v>0</v>
      </c>
      <c r="AF239" s="470">
        <v>0</v>
      </c>
      <c r="AG239" s="470">
        <v>0</v>
      </c>
      <c r="AH239" s="470">
        <v>0</v>
      </c>
      <c r="AI239" s="470">
        <v>19</v>
      </c>
      <c r="AJ239" s="470">
        <v>0</v>
      </c>
      <c r="AK239" s="467">
        <v>4</v>
      </c>
      <c r="AL239" s="467">
        <v>15</v>
      </c>
      <c r="AM239" s="502">
        <v>9</v>
      </c>
      <c r="AN239" s="502">
        <v>4</v>
      </c>
      <c r="AO239" s="503">
        <v>2</v>
      </c>
    </row>
    <row r="240" spans="1:41" ht="16.5" customHeight="1">
      <c r="A240" s="461">
        <v>2753</v>
      </c>
      <c r="B240" s="461">
        <v>698</v>
      </c>
      <c r="C240" s="461">
        <v>237</v>
      </c>
      <c r="D240" s="471" t="s">
        <v>1214</v>
      </c>
      <c r="E240" s="472" t="s">
        <v>28</v>
      </c>
      <c r="F240" s="471" t="s">
        <v>2233</v>
      </c>
      <c r="G240" s="471" t="s">
        <v>1154</v>
      </c>
      <c r="H240" s="473" t="s">
        <v>730</v>
      </c>
      <c r="I240" s="474" t="s">
        <v>1215</v>
      </c>
      <c r="J240" s="467">
        <v>0</v>
      </c>
      <c r="K240" s="467">
        <v>1</v>
      </c>
      <c r="L240" s="467">
        <v>0</v>
      </c>
      <c r="M240" s="467">
        <v>1</v>
      </c>
      <c r="N240" s="468">
        <v>6</v>
      </c>
      <c r="O240" s="467">
        <v>6</v>
      </c>
      <c r="P240" s="467">
        <v>0</v>
      </c>
      <c r="Q240" s="467">
        <v>0</v>
      </c>
      <c r="R240" s="467">
        <v>0</v>
      </c>
      <c r="S240" s="467">
        <v>0</v>
      </c>
      <c r="T240" s="467">
        <v>0</v>
      </c>
      <c r="U240" s="467">
        <v>0</v>
      </c>
      <c r="V240" s="467">
        <v>0</v>
      </c>
      <c r="W240" s="467">
        <v>0</v>
      </c>
      <c r="X240" s="467">
        <v>0</v>
      </c>
      <c r="Y240" s="467">
        <v>0</v>
      </c>
      <c r="Z240" s="467">
        <v>0</v>
      </c>
      <c r="AA240" s="467">
        <v>0</v>
      </c>
      <c r="AB240" s="467">
        <v>0</v>
      </c>
      <c r="AC240" s="467">
        <v>0</v>
      </c>
      <c r="AD240" s="469">
        <v>14</v>
      </c>
      <c r="AE240" s="470">
        <v>0</v>
      </c>
      <c r="AF240" s="470">
        <v>0</v>
      </c>
      <c r="AG240" s="470">
        <v>0</v>
      </c>
      <c r="AH240" s="470">
        <v>0</v>
      </c>
      <c r="AI240" s="470">
        <v>14</v>
      </c>
      <c r="AJ240" s="470">
        <v>0</v>
      </c>
      <c r="AK240" s="467">
        <v>6</v>
      </c>
      <c r="AL240" s="467">
        <v>8</v>
      </c>
      <c r="AM240" s="502">
        <v>4</v>
      </c>
      <c r="AN240" s="502">
        <v>6</v>
      </c>
      <c r="AO240" s="503">
        <v>3</v>
      </c>
    </row>
    <row r="241" spans="1:41" ht="16.5" customHeight="1">
      <c r="A241" s="461">
        <v>2795</v>
      </c>
      <c r="B241" s="461">
        <v>709</v>
      </c>
      <c r="C241" s="462">
        <v>238</v>
      </c>
      <c r="D241" s="471" t="s">
        <v>1216</v>
      </c>
      <c r="E241" s="472" t="s">
        <v>28</v>
      </c>
      <c r="F241" s="471" t="s">
        <v>2233</v>
      </c>
      <c r="G241" s="471" t="s">
        <v>1154</v>
      </c>
      <c r="H241" s="475" t="s">
        <v>727</v>
      </c>
      <c r="I241" s="474" t="s">
        <v>1217</v>
      </c>
      <c r="J241" s="467">
        <v>0</v>
      </c>
      <c r="K241" s="467">
        <v>1</v>
      </c>
      <c r="L241" s="467">
        <v>0</v>
      </c>
      <c r="M241" s="467">
        <v>0</v>
      </c>
      <c r="N241" s="468">
        <v>3</v>
      </c>
      <c r="O241" s="467">
        <v>7</v>
      </c>
      <c r="P241" s="467">
        <v>0</v>
      </c>
      <c r="Q241" s="467">
        <v>0</v>
      </c>
      <c r="R241" s="467">
        <v>0</v>
      </c>
      <c r="S241" s="467">
        <v>0</v>
      </c>
      <c r="T241" s="467">
        <v>0</v>
      </c>
      <c r="U241" s="467">
        <v>0</v>
      </c>
      <c r="V241" s="467">
        <v>0</v>
      </c>
      <c r="W241" s="467">
        <v>0</v>
      </c>
      <c r="X241" s="467">
        <v>1</v>
      </c>
      <c r="Y241" s="467">
        <v>0</v>
      </c>
      <c r="Z241" s="467">
        <v>0</v>
      </c>
      <c r="AA241" s="467">
        <v>0</v>
      </c>
      <c r="AB241" s="467">
        <v>0</v>
      </c>
      <c r="AC241" s="467">
        <v>0</v>
      </c>
      <c r="AD241" s="469">
        <v>12</v>
      </c>
      <c r="AE241" s="470">
        <v>0</v>
      </c>
      <c r="AF241" s="470">
        <v>0</v>
      </c>
      <c r="AG241" s="470">
        <v>0</v>
      </c>
      <c r="AH241" s="470">
        <v>0</v>
      </c>
      <c r="AI241" s="470">
        <v>12</v>
      </c>
      <c r="AJ241" s="470">
        <v>0</v>
      </c>
      <c r="AK241" s="467">
        <v>3</v>
      </c>
      <c r="AL241" s="467">
        <v>9</v>
      </c>
      <c r="AM241" s="502">
        <v>4</v>
      </c>
      <c r="AN241" s="502">
        <v>2</v>
      </c>
      <c r="AO241" s="503">
        <v>2</v>
      </c>
    </row>
    <row r="242" spans="1:41" ht="16.5" customHeight="1">
      <c r="A242" s="461">
        <v>1797</v>
      </c>
      <c r="B242" s="461">
        <v>402</v>
      </c>
      <c r="C242" s="461">
        <v>239</v>
      </c>
      <c r="D242" s="471" t="s">
        <v>1218</v>
      </c>
      <c r="E242" s="472" t="s">
        <v>28</v>
      </c>
      <c r="F242" s="471" t="s">
        <v>2233</v>
      </c>
      <c r="G242" s="471" t="s">
        <v>1154</v>
      </c>
      <c r="H242" s="475" t="s">
        <v>727</v>
      </c>
      <c r="I242" s="474" t="s">
        <v>1219</v>
      </c>
      <c r="J242" s="467">
        <v>0</v>
      </c>
      <c r="K242" s="467">
        <v>3</v>
      </c>
      <c r="L242" s="467">
        <v>2</v>
      </c>
      <c r="M242" s="467">
        <v>0</v>
      </c>
      <c r="N242" s="468">
        <v>5</v>
      </c>
      <c r="O242" s="467">
        <v>1</v>
      </c>
      <c r="P242" s="467">
        <v>0</v>
      </c>
      <c r="Q242" s="467">
        <v>1</v>
      </c>
      <c r="R242" s="467">
        <v>0</v>
      </c>
      <c r="S242" s="467">
        <v>0</v>
      </c>
      <c r="T242" s="467">
        <v>0</v>
      </c>
      <c r="U242" s="467">
        <v>0</v>
      </c>
      <c r="V242" s="467">
        <v>0</v>
      </c>
      <c r="W242" s="467">
        <v>0</v>
      </c>
      <c r="X242" s="467">
        <v>0</v>
      </c>
      <c r="Y242" s="467">
        <v>0</v>
      </c>
      <c r="Z242" s="467">
        <v>0</v>
      </c>
      <c r="AA242" s="467">
        <v>0</v>
      </c>
      <c r="AB242" s="467">
        <v>0</v>
      </c>
      <c r="AC242" s="467">
        <v>0</v>
      </c>
      <c r="AD242" s="469">
        <v>12</v>
      </c>
      <c r="AE242" s="470">
        <v>0</v>
      </c>
      <c r="AF242" s="470">
        <v>0</v>
      </c>
      <c r="AG242" s="470">
        <v>0</v>
      </c>
      <c r="AH242" s="470">
        <v>0</v>
      </c>
      <c r="AI242" s="470">
        <v>12</v>
      </c>
      <c r="AJ242" s="470">
        <v>0</v>
      </c>
      <c r="AK242" s="467">
        <v>5</v>
      </c>
      <c r="AL242" s="467">
        <v>7</v>
      </c>
      <c r="AM242" s="502">
        <v>4</v>
      </c>
      <c r="AN242" s="502">
        <v>4</v>
      </c>
      <c r="AO242" s="503">
        <v>2</v>
      </c>
    </row>
    <row r="243" spans="1:41" ht="16.5" customHeight="1">
      <c r="A243" s="461">
        <v>1796</v>
      </c>
      <c r="B243" s="461">
        <v>401</v>
      </c>
      <c r="C243" s="461">
        <v>240</v>
      </c>
      <c r="D243" s="471" t="s">
        <v>1220</v>
      </c>
      <c r="E243" s="472" t="s">
        <v>28</v>
      </c>
      <c r="F243" s="471" t="s">
        <v>2233</v>
      </c>
      <c r="G243" s="471" t="s">
        <v>1154</v>
      </c>
      <c r="H243" s="477" t="s">
        <v>724</v>
      </c>
      <c r="I243" s="474" t="s">
        <v>1221</v>
      </c>
      <c r="J243" s="467">
        <v>2</v>
      </c>
      <c r="K243" s="467">
        <v>0</v>
      </c>
      <c r="L243" s="467">
        <v>15</v>
      </c>
      <c r="M243" s="467">
        <v>2</v>
      </c>
      <c r="N243" s="468">
        <v>15</v>
      </c>
      <c r="O243" s="467">
        <v>1</v>
      </c>
      <c r="P243" s="467">
        <v>1</v>
      </c>
      <c r="Q243" s="467">
        <v>0</v>
      </c>
      <c r="R243" s="467">
        <v>2</v>
      </c>
      <c r="S243" s="467">
        <v>1</v>
      </c>
      <c r="T243" s="467">
        <v>0</v>
      </c>
      <c r="U243" s="467">
        <v>0</v>
      </c>
      <c r="V243" s="467">
        <v>0</v>
      </c>
      <c r="W243" s="467">
        <v>0</v>
      </c>
      <c r="X243" s="467">
        <v>0</v>
      </c>
      <c r="Y243" s="467">
        <v>0</v>
      </c>
      <c r="Z243" s="467">
        <v>0</v>
      </c>
      <c r="AA243" s="467">
        <v>0</v>
      </c>
      <c r="AB243" s="467">
        <v>0</v>
      </c>
      <c r="AC243" s="467">
        <v>0</v>
      </c>
      <c r="AD243" s="469">
        <v>39</v>
      </c>
      <c r="AE243" s="470">
        <v>0</v>
      </c>
      <c r="AF243" s="470">
        <v>0</v>
      </c>
      <c r="AG243" s="470">
        <v>0</v>
      </c>
      <c r="AH243" s="470">
        <v>0</v>
      </c>
      <c r="AI243" s="470">
        <v>39</v>
      </c>
      <c r="AJ243" s="470">
        <v>0</v>
      </c>
      <c r="AK243" s="467">
        <v>15</v>
      </c>
      <c r="AL243" s="467">
        <v>24</v>
      </c>
      <c r="AM243" s="502">
        <v>6</v>
      </c>
      <c r="AN243" s="502">
        <v>6</v>
      </c>
      <c r="AO243" s="503">
        <v>2</v>
      </c>
    </row>
    <row r="244" spans="1:41" ht="16.5" customHeight="1">
      <c r="A244" s="461">
        <v>1795</v>
      </c>
      <c r="B244" s="461">
        <v>400</v>
      </c>
      <c r="C244" s="462">
        <v>241</v>
      </c>
      <c r="D244" s="471" t="s">
        <v>1224</v>
      </c>
      <c r="E244" s="472" t="s">
        <v>28</v>
      </c>
      <c r="F244" s="471" t="s">
        <v>2233</v>
      </c>
      <c r="G244" s="471" t="s">
        <v>1154</v>
      </c>
      <c r="H244" s="475" t="s">
        <v>727</v>
      </c>
      <c r="I244" s="474" t="s">
        <v>1225</v>
      </c>
      <c r="J244" s="467">
        <v>1</v>
      </c>
      <c r="K244" s="467">
        <v>0</v>
      </c>
      <c r="L244" s="467">
        <v>5</v>
      </c>
      <c r="M244" s="467">
        <v>0</v>
      </c>
      <c r="N244" s="468">
        <v>4</v>
      </c>
      <c r="O244" s="467">
        <v>0</v>
      </c>
      <c r="P244" s="467">
        <v>0</v>
      </c>
      <c r="Q244" s="467">
        <v>0</v>
      </c>
      <c r="R244" s="467">
        <v>3</v>
      </c>
      <c r="S244" s="467">
        <v>0</v>
      </c>
      <c r="T244" s="467">
        <v>0</v>
      </c>
      <c r="U244" s="467">
        <v>0</v>
      </c>
      <c r="V244" s="467">
        <v>0</v>
      </c>
      <c r="W244" s="467">
        <v>0</v>
      </c>
      <c r="X244" s="467">
        <v>0</v>
      </c>
      <c r="Y244" s="467">
        <v>0</v>
      </c>
      <c r="Z244" s="467">
        <v>0</v>
      </c>
      <c r="AA244" s="467">
        <v>0</v>
      </c>
      <c r="AB244" s="467">
        <v>0</v>
      </c>
      <c r="AC244" s="467">
        <v>0</v>
      </c>
      <c r="AD244" s="469">
        <v>13</v>
      </c>
      <c r="AE244" s="470">
        <v>0</v>
      </c>
      <c r="AF244" s="470">
        <v>0</v>
      </c>
      <c r="AG244" s="470">
        <v>0</v>
      </c>
      <c r="AH244" s="470">
        <v>0</v>
      </c>
      <c r="AI244" s="470">
        <v>13</v>
      </c>
      <c r="AJ244" s="470">
        <v>0</v>
      </c>
      <c r="AK244" s="467">
        <v>4</v>
      </c>
      <c r="AL244" s="467">
        <v>9</v>
      </c>
      <c r="AM244" s="502">
        <v>5</v>
      </c>
      <c r="AN244" s="502">
        <v>2</v>
      </c>
      <c r="AO244" s="503">
        <v>3</v>
      </c>
    </row>
    <row r="245" spans="1:41" ht="16.5" customHeight="1">
      <c r="A245" s="461">
        <v>310</v>
      </c>
      <c r="B245" s="461">
        <v>164</v>
      </c>
      <c r="C245" s="461">
        <v>242</v>
      </c>
      <c r="D245" s="471" t="s">
        <v>1226</v>
      </c>
      <c r="E245" s="472" t="s">
        <v>28</v>
      </c>
      <c r="F245" s="471" t="s">
        <v>2233</v>
      </c>
      <c r="G245" s="471" t="s">
        <v>1154</v>
      </c>
      <c r="H245" s="475" t="s">
        <v>727</v>
      </c>
      <c r="I245" s="474" t="s">
        <v>1227</v>
      </c>
      <c r="J245" s="467">
        <v>0</v>
      </c>
      <c r="K245" s="467">
        <v>0</v>
      </c>
      <c r="L245" s="467">
        <v>0</v>
      </c>
      <c r="M245" s="467">
        <v>0</v>
      </c>
      <c r="N245" s="468">
        <v>4</v>
      </c>
      <c r="O245" s="467">
        <v>6</v>
      </c>
      <c r="P245" s="467">
        <v>0</v>
      </c>
      <c r="Q245" s="467">
        <v>0</v>
      </c>
      <c r="R245" s="467">
        <v>2</v>
      </c>
      <c r="S245" s="467">
        <v>0</v>
      </c>
      <c r="T245" s="467">
        <v>0</v>
      </c>
      <c r="U245" s="467">
        <v>0</v>
      </c>
      <c r="V245" s="467">
        <v>0</v>
      </c>
      <c r="W245" s="467">
        <v>0</v>
      </c>
      <c r="X245" s="467">
        <v>0</v>
      </c>
      <c r="Y245" s="467">
        <v>0</v>
      </c>
      <c r="Z245" s="467">
        <v>0</v>
      </c>
      <c r="AA245" s="467">
        <v>0</v>
      </c>
      <c r="AB245" s="467">
        <v>0</v>
      </c>
      <c r="AC245" s="467">
        <v>0</v>
      </c>
      <c r="AD245" s="469">
        <v>12</v>
      </c>
      <c r="AE245" s="470">
        <v>0</v>
      </c>
      <c r="AF245" s="470">
        <v>0</v>
      </c>
      <c r="AG245" s="470">
        <v>0</v>
      </c>
      <c r="AH245" s="470">
        <v>0</v>
      </c>
      <c r="AI245" s="470">
        <v>12</v>
      </c>
      <c r="AJ245" s="470">
        <v>0</v>
      </c>
      <c r="AK245" s="467">
        <v>4</v>
      </c>
      <c r="AL245" s="467">
        <v>8</v>
      </c>
      <c r="AM245" s="502">
        <v>4</v>
      </c>
      <c r="AN245" s="502">
        <v>1</v>
      </c>
      <c r="AO245" s="503">
        <v>2</v>
      </c>
    </row>
    <row r="246" spans="1:41" ht="16.5" customHeight="1">
      <c r="A246" s="461">
        <v>309</v>
      </c>
      <c r="B246" s="461">
        <v>163</v>
      </c>
      <c r="C246" s="461">
        <v>243</v>
      </c>
      <c r="D246" s="471" t="s">
        <v>1228</v>
      </c>
      <c r="E246" s="472" t="s">
        <v>28</v>
      </c>
      <c r="F246" s="471" t="s">
        <v>2233</v>
      </c>
      <c r="G246" s="471" t="s">
        <v>1154</v>
      </c>
      <c r="H246" s="473" t="s">
        <v>730</v>
      </c>
      <c r="I246" s="474" t="s">
        <v>1229</v>
      </c>
      <c r="J246" s="467">
        <v>0</v>
      </c>
      <c r="K246" s="467">
        <v>0</v>
      </c>
      <c r="L246" s="467">
        <v>0</v>
      </c>
      <c r="M246" s="467">
        <v>0</v>
      </c>
      <c r="N246" s="468">
        <v>11</v>
      </c>
      <c r="O246" s="467">
        <v>0</v>
      </c>
      <c r="P246" s="467">
        <v>0</v>
      </c>
      <c r="Q246" s="467">
        <v>0</v>
      </c>
      <c r="R246" s="467">
        <v>0</v>
      </c>
      <c r="S246" s="467">
        <v>0</v>
      </c>
      <c r="T246" s="467">
        <v>0</v>
      </c>
      <c r="U246" s="467">
        <v>0</v>
      </c>
      <c r="V246" s="467">
        <v>0</v>
      </c>
      <c r="W246" s="467">
        <v>0</v>
      </c>
      <c r="X246" s="467">
        <v>0</v>
      </c>
      <c r="Y246" s="467">
        <v>0</v>
      </c>
      <c r="Z246" s="467">
        <v>0</v>
      </c>
      <c r="AA246" s="467">
        <v>0</v>
      </c>
      <c r="AB246" s="467">
        <v>0</v>
      </c>
      <c r="AC246" s="467">
        <v>0</v>
      </c>
      <c r="AD246" s="469">
        <v>11</v>
      </c>
      <c r="AE246" s="470">
        <v>0</v>
      </c>
      <c r="AF246" s="470">
        <v>0</v>
      </c>
      <c r="AG246" s="470">
        <v>0</v>
      </c>
      <c r="AH246" s="470">
        <v>0</v>
      </c>
      <c r="AI246" s="470">
        <v>11</v>
      </c>
      <c r="AJ246" s="470">
        <v>0</v>
      </c>
      <c r="AK246" s="467">
        <v>11</v>
      </c>
      <c r="AL246" s="467">
        <v>0</v>
      </c>
      <c r="AM246" s="502">
        <v>4</v>
      </c>
      <c r="AN246" s="502">
        <v>2</v>
      </c>
      <c r="AO246" s="503">
        <v>2</v>
      </c>
    </row>
    <row r="247" spans="1:41" ht="16.5" customHeight="1">
      <c r="A247" s="461">
        <v>422</v>
      </c>
      <c r="B247" s="461">
        <v>208</v>
      </c>
      <c r="C247" s="462">
        <v>244</v>
      </c>
      <c r="D247" s="471" t="s">
        <v>1230</v>
      </c>
      <c r="E247" s="472" t="s">
        <v>28</v>
      </c>
      <c r="F247" s="471" t="s">
        <v>2233</v>
      </c>
      <c r="G247" s="471" t="s">
        <v>1154</v>
      </c>
      <c r="H247" s="475" t="s">
        <v>727</v>
      </c>
      <c r="I247" s="474" t="s">
        <v>1231</v>
      </c>
      <c r="J247" s="467">
        <v>0</v>
      </c>
      <c r="K247" s="467">
        <v>0</v>
      </c>
      <c r="L247" s="467">
        <v>0</v>
      </c>
      <c r="M247" s="467">
        <v>0</v>
      </c>
      <c r="N247" s="468">
        <v>10</v>
      </c>
      <c r="O247" s="467">
        <v>0</v>
      </c>
      <c r="P247" s="467">
        <v>0</v>
      </c>
      <c r="Q247" s="467">
        <v>0</v>
      </c>
      <c r="R247" s="467">
        <v>0</v>
      </c>
      <c r="S247" s="467">
        <v>0</v>
      </c>
      <c r="T247" s="467">
        <v>0</v>
      </c>
      <c r="U247" s="467">
        <v>0</v>
      </c>
      <c r="V247" s="467">
        <v>0</v>
      </c>
      <c r="W247" s="467">
        <v>0</v>
      </c>
      <c r="X247" s="467">
        <v>0</v>
      </c>
      <c r="Y247" s="467">
        <v>0</v>
      </c>
      <c r="Z247" s="467">
        <v>0</v>
      </c>
      <c r="AA247" s="467">
        <v>0</v>
      </c>
      <c r="AB247" s="467">
        <v>0</v>
      </c>
      <c r="AC247" s="467">
        <v>0</v>
      </c>
      <c r="AD247" s="469">
        <v>10</v>
      </c>
      <c r="AE247" s="470">
        <v>0</v>
      </c>
      <c r="AF247" s="470">
        <v>0</v>
      </c>
      <c r="AG247" s="470">
        <v>0</v>
      </c>
      <c r="AH247" s="470">
        <v>0</v>
      </c>
      <c r="AI247" s="470">
        <v>10</v>
      </c>
      <c r="AJ247" s="470">
        <v>0</v>
      </c>
      <c r="AK247" s="467">
        <v>10</v>
      </c>
      <c r="AL247" s="467">
        <v>0</v>
      </c>
      <c r="AM247" s="502">
        <v>5</v>
      </c>
      <c r="AN247" s="502">
        <v>5</v>
      </c>
      <c r="AO247" s="503">
        <v>2</v>
      </c>
    </row>
    <row r="248" spans="1:41" ht="16.5" customHeight="1">
      <c r="A248" s="461">
        <v>381</v>
      </c>
      <c r="B248" s="461">
        <v>187</v>
      </c>
      <c r="C248" s="461">
        <v>245</v>
      </c>
      <c r="D248" s="471" t="s">
        <v>1232</v>
      </c>
      <c r="E248" s="472" t="s">
        <v>28</v>
      </c>
      <c r="F248" s="471" t="s">
        <v>2233</v>
      </c>
      <c r="G248" s="471" t="s">
        <v>1154</v>
      </c>
      <c r="H248" s="473" t="s">
        <v>730</v>
      </c>
      <c r="I248" s="474" t="s">
        <v>1233</v>
      </c>
      <c r="J248" s="467">
        <v>0</v>
      </c>
      <c r="K248" s="467">
        <v>0</v>
      </c>
      <c r="L248" s="467">
        <v>4</v>
      </c>
      <c r="M248" s="467">
        <v>0</v>
      </c>
      <c r="N248" s="468">
        <v>13</v>
      </c>
      <c r="O248" s="467">
        <v>0</v>
      </c>
      <c r="P248" s="467">
        <v>0</v>
      </c>
      <c r="Q248" s="467">
        <v>0</v>
      </c>
      <c r="R248" s="467">
        <v>1</v>
      </c>
      <c r="S248" s="467">
        <v>0</v>
      </c>
      <c r="T248" s="467">
        <v>0</v>
      </c>
      <c r="U248" s="467">
        <v>0</v>
      </c>
      <c r="V248" s="467">
        <v>0</v>
      </c>
      <c r="W248" s="467">
        <v>0</v>
      </c>
      <c r="X248" s="467">
        <v>0</v>
      </c>
      <c r="Y248" s="467">
        <v>0</v>
      </c>
      <c r="Z248" s="467">
        <v>0</v>
      </c>
      <c r="AA248" s="467">
        <v>0</v>
      </c>
      <c r="AB248" s="467">
        <v>0</v>
      </c>
      <c r="AC248" s="467">
        <v>0</v>
      </c>
      <c r="AD248" s="469">
        <v>18</v>
      </c>
      <c r="AE248" s="470">
        <v>0</v>
      </c>
      <c r="AF248" s="470">
        <v>0</v>
      </c>
      <c r="AG248" s="470">
        <v>0</v>
      </c>
      <c r="AH248" s="470">
        <v>0</v>
      </c>
      <c r="AI248" s="470">
        <v>18</v>
      </c>
      <c r="AJ248" s="470">
        <v>0</v>
      </c>
      <c r="AK248" s="467">
        <v>13</v>
      </c>
      <c r="AL248" s="467">
        <v>5</v>
      </c>
      <c r="AM248" s="502">
        <v>6</v>
      </c>
      <c r="AN248" s="502">
        <v>1</v>
      </c>
      <c r="AO248" s="503">
        <v>2</v>
      </c>
    </row>
    <row r="249" spans="1:41" ht="16.5" customHeight="1">
      <c r="A249" s="461">
        <v>335</v>
      </c>
      <c r="B249" s="461">
        <v>168</v>
      </c>
      <c r="C249" s="461">
        <v>246</v>
      </c>
      <c r="D249" s="471" t="s">
        <v>1234</v>
      </c>
      <c r="E249" s="472" t="s">
        <v>28</v>
      </c>
      <c r="F249" s="471" t="s">
        <v>2233</v>
      </c>
      <c r="G249" s="471" t="s">
        <v>1154</v>
      </c>
      <c r="H249" s="475" t="s">
        <v>727</v>
      </c>
      <c r="I249" s="474" t="s">
        <v>1235</v>
      </c>
      <c r="J249" s="467">
        <v>0</v>
      </c>
      <c r="K249" s="467">
        <v>2</v>
      </c>
      <c r="L249" s="467">
        <v>0</v>
      </c>
      <c r="M249" s="467">
        <v>0</v>
      </c>
      <c r="N249" s="468">
        <v>5</v>
      </c>
      <c r="O249" s="467">
        <v>4</v>
      </c>
      <c r="P249" s="467">
        <v>0</v>
      </c>
      <c r="Q249" s="467">
        <v>0</v>
      </c>
      <c r="R249" s="467">
        <v>0</v>
      </c>
      <c r="S249" s="467">
        <v>0</v>
      </c>
      <c r="T249" s="467">
        <v>0</v>
      </c>
      <c r="U249" s="467">
        <v>0</v>
      </c>
      <c r="V249" s="467">
        <v>0</v>
      </c>
      <c r="W249" s="467">
        <v>0</v>
      </c>
      <c r="X249" s="467">
        <v>0</v>
      </c>
      <c r="Y249" s="467">
        <v>0</v>
      </c>
      <c r="Z249" s="467">
        <v>0</v>
      </c>
      <c r="AA249" s="467">
        <v>0</v>
      </c>
      <c r="AB249" s="467">
        <v>0</v>
      </c>
      <c r="AC249" s="467">
        <v>0</v>
      </c>
      <c r="AD249" s="469">
        <v>11</v>
      </c>
      <c r="AE249" s="470">
        <v>0</v>
      </c>
      <c r="AF249" s="470">
        <v>0</v>
      </c>
      <c r="AG249" s="470">
        <v>0</v>
      </c>
      <c r="AH249" s="470">
        <v>0</v>
      </c>
      <c r="AI249" s="470">
        <v>11</v>
      </c>
      <c r="AJ249" s="470">
        <v>0</v>
      </c>
      <c r="AK249" s="467">
        <v>5</v>
      </c>
      <c r="AL249" s="467">
        <v>6</v>
      </c>
      <c r="AM249" s="502">
        <v>5</v>
      </c>
      <c r="AN249" s="502">
        <v>3</v>
      </c>
      <c r="AO249" s="503">
        <v>2</v>
      </c>
    </row>
    <row r="250" spans="1:41" ht="16.5" customHeight="1">
      <c r="A250" s="461">
        <v>1476</v>
      </c>
      <c r="B250" s="461">
        <v>380</v>
      </c>
      <c r="C250" s="462">
        <v>247</v>
      </c>
      <c r="D250" s="471" t="s">
        <v>1236</v>
      </c>
      <c r="E250" s="472" t="s">
        <v>28</v>
      </c>
      <c r="F250" s="471" t="s">
        <v>2233</v>
      </c>
      <c r="G250" s="471" t="s">
        <v>1154</v>
      </c>
      <c r="H250" s="475" t="s">
        <v>727</v>
      </c>
      <c r="I250" s="474" t="s">
        <v>1237</v>
      </c>
      <c r="J250" s="467">
        <v>0</v>
      </c>
      <c r="K250" s="467">
        <v>2</v>
      </c>
      <c r="L250" s="467">
        <v>0</v>
      </c>
      <c r="M250" s="467">
        <v>0</v>
      </c>
      <c r="N250" s="468">
        <v>4</v>
      </c>
      <c r="O250" s="467">
        <v>3</v>
      </c>
      <c r="P250" s="467">
        <v>0</v>
      </c>
      <c r="Q250" s="467">
        <v>0</v>
      </c>
      <c r="R250" s="467">
        <v>0</v>
      </c>
      <c r="S250" s="467">
        <v>0</v>
      </c>
      <c r="T250" s="467">
        <v>0</v>
      </c>
      <c r="U250" s="467">
        <v>0</v>
      </c>
      <c r="V250" s="467">
        <v>0</v>
      </c>
      <c r="W250" s="467">
        <v>0</v>
      </c>
      <c r="X250" s="467">
        <v>0</v>
      </c>
      <c r="Y250" s="467">
        <v>0</v>
      </c>
      <c r="Z250" s="467">
        <v>0</v>
      </c>
      <c r="AA250" s="467">
        <v>0</v>
      </c>
      <c r="AB250" s="467">
        <v>0</v>
      </c>
      <c r="AC250" s="467">
        <v>0</v>
      </c>
      <c r="AD250" s="469">
        <v>9</v>
      </c>
      <c r="AE250" s="470">
        <v>0</v>
      </c>
      <c r="AF250" s="470">
        <v>0</v>
      </c>
      <c r="AG250" s="470">
        <v>0</v>
      </c>
      <c r="AH250" s="470">
        <v>0</v>
      </c>
      <c r="AI250" s="470">
        <v>9</v>
      </c>
      <c r="AJ250" s="470">
        <v>0</v>
      </c>
      <c r="AK250" s="467">
        <v>4</v>
      </c>
      <c r="AL250" s="467">
        <v>5</v>
      </c>
      <c r="AM250" s="502">
        <v>5</v>
      </c>
      <c r="AN250" s="502">
        <v>0</v>
      </c>
      <c r="AO250" s="503">
        <v>3</v>
      </c>
    </row>
    <row r="251" spans="1:41" ht="16.5" customHeight="1">
      <c r="A251" s="461">
        <v>321</v>
      </c>
      <c r="B251" s="461">
        <v>166</v>
      </c>
      <c r="C251" s="461">
        <v>248</v>
      </c>
      <c r="D251" s="471" t="s">
        <v>1238</v>
      </c>
      <c r="E251" s="472" t="s">
        <v>28</v>
      </c>
      <c r="F251" s="471" t="s">
        <v>2233</v>
      </c>
      <c r="G251" s="471" t="s">
        <v>1154</v>
      </c>
      <c r="H251" s="475" t="s">
        <v>727</v>
      </c>
      <c r="I251" s="474" t="s">
        <v>1239</v>
      </c>
      <c r="J251" s="467">
        <v>0</v>
      </c>
      <c r="K251" s="467">
        <v>0</v>
      </c>
      <c r="L251" s="467">
        <v>0</v>
      </c>
      <c r="M251" s="467">
        <v>0</v>
      </c>
      <c r="N251" s="468">
        <v>2</v>
      </c>
      <c r="O251" s="467">
        <v>0</v>
      </c>
      <c r="P251" s="467">
        <v>0</v>
      </c>
      <c r="Q251" s="467">
        <v>0</v>
      </c>
      <c r="R251" s="467">
        <v>0</v>
      </c>
      <c r="S251" s="467">
        <v>0</v>
      </c>
      <c r="T251" s="467">
        <v>0</v>
      </c>
      <c r="U251" s="467">
        <v>0</v>
      </c>
      <c r="V251" s="467">
        <v>0</v>
      </c>
      <c r="W251" s="467">
        <v>0</v>
      </c>
      <c r="X251" s="467">
        <v>0</v>
      </c>
      <c r="Y251" s="467">
        <v>1</v>
      </c>
      <c r="Z251" s="467">
        <v>0</v>
      </c>
      <c r="AA251" s="467">
        <v>0</v>
      </c>
      <c r="AB251" s="467">
        <v>0</v>
      </c>
      <c r="AC251" s="467">
        <v>0</v>
      </c>
      <c r="AD251" s="469">
        <v>3</v>
      </c>
      <c r="AE251" s="470">
        <v>0</v>
      </c>
      <c r="AF251" s="470">
        <v>0</v>
      </c>
      <c r="AG251" s="470">
        <v>0</v>
      </c>
      <c r="AH251" s="470">
        <v>0</v>
      </c>
      <c r="AI251" s="470">
        <v>3</v>
      </c>
      <c r="AJ251" s="470">
        <v>0</v>
      </c>
      <c r="AK251" s="467">
        <v>2</v>
      </c>
      <c r="AL251" s="467">
        <v>1</v>
      </c>
      <c r="AM251" s="502">
        <v>5</v>
      </c>
      <c r="AN251" s="502">
        <v>1</v>
      </c>
      <c r="AO251" s="503">
        <v>2</v>
      </c>
    </row>
    <row r="252" spans="1:41" ht="16.5" customHeight="1">
      <c r="A252" s="461">
        <v>382</v>
      </c>
      <c r="B252" s="461">
        <v>188</v>
      </c>
      <c r="C252" s="461">
        <v>249</v>
      </c>
      <c r="D252" s="471" t="s">
        <v>1240</v>
      </c>
      <c r="E252" s="472" t="s">
        <v>28</v>
      </c>
      <c r="F252" s="471" t="s">
        <v>2233</v>
      </c>
      <c r="G252" s="471" t="s">
        <v>1154</v>
      </c>
      <c r="H252" s="475" t="s">
        <v>727</v>
      </c>
      <c r="I252" s="474" t="s">
        <v>1241</v>
      </c>
      <c r="J252" s="467">
        <v>3</v>
      </c>
      <c r="K252" s="467">
        <v>0</v>
      </c>
      <c r="L252" s="467">
        <v>3</v>
      </c>
      <c r="M252" s="467">
        <v>0</v>
      </c>
      <c r="N252" s="468">
        <v>1</v>
      </c>
      <c r="O252" s="467">
        <v>0</v>
      </c>
      <c r="P252" s="467">
        <v>3</v>
      </c>
      <c r="Q252" s="467">
        <v>0</v>
      </c>
      <c r="R252" s="467">
        <v>2</v>
      </c>
      <c r="S252" s="467">
        <v>0</v>
      </c>
      <c r="T252" s="467">
        <v>0</v>
      </c>
      <c r="U252" s="467">
        <v>0</v>
      </c>
      <c r="V252" s="467">
        <v>0</v>
      </c>
      <c r="W252" s="467">
        <v>0</v>
      </c>
      <c r="X252" s="467">
        <v>0</v>
      </c>
      <c r="Y252" s="467">
        <v>0</v>
      </c>
      <c r="Z252" s="467">
        <v>0</v>
      </c>
      <c r="AA252" s="467">
        <v>0</v>
      </c>
      <c r="AB252" s="467">
        <v>0</v>
      </c>
      <c r="AC252" s="467">
        <v>0</v>
      </c>
      <c r="AD252" s="469">
        <v>12</v>
      </c>
      <c r="AE252" s="470">
        <v>0</v>
      </c>
      <c r="AF252" s="470">
        <v>0</v>
      </c>
      <c r="AG252" s="470">
        <v>0</v>
      </c>
      <c r="AH252" s="470">
        <v>0</v>
      </c>
      <c r="AI252" s="470">
        <v>12</v>
      </c>
      <c r="AJ252" s="470">
        <v>0</v>
      </c>
      <c r="AK252" s="467">
        <v>1</v>
      </c>
      <c r="AL252" s="467">
        <v>11</v>
      </c>
      <c r="AM252" s="502">
        <v>4</v>
      </c>
      <c r="AN252" s="502">
        <v>2</v>
      </c>
      <c r="AO252" s="503">
        <v>2</v>
      </c>
    </row>
    <row r="253" spans="1:41" ht="16.5" customHeight="1">
      <c r="A253" s="461">
        <v>329</v>
      </c>
      <c r="B253" s="461">
        <v>167</v>
      </c>
      <c r="C253" s="462">
        <v>250</v>
      </c>
      <c r="D253" s="471" t="s">
        <v>1242</v>
      </c>
      <c r="E253" s="472" t="s">
        <v>28</v>
      </c>
      <c r="F253" s="471" t="s">
        <v>2233</v>
      </c>
      <c r="G253" s="471" t="s">
        <v>1154</v>
      </c>
      <c r="H253" s="475" t="s">
        <v>727</v>
      </c>
      <c r="I253" s="474" t="s">
        <v>1243</v>
      </c>
      <c r="J253" s="467">
        <v>0</v>
      </c>
      <c r="K253" s="467">
        <v>0</v>
      </c>
      <c r="L253" s="467">
        <v>4</v>
      </c>
      <c r="M253" s="467">
        <v>0</v>
      </c>
      <c r="N253" s="468">
        <v>5</v>
      </c>
      <c r="O253" s="467">
        <v>3</v>
      </c>
      <c r="P253" s="467">
        <v>0</v>
      </c>
      <c r="Q253" s="467">
        <v>1</v>
      </c>
      <c r="R253" s="467">
        <v>0</v>
      </c>
      <c r="S253" s="467">
        <v>0</v>
      </c>
      <c r="T253" s="467">
        <v>0</v>
      </c>
      <c r="U253" s="467">
        <v>0</v>
      </c>
      <c r="V253" s="467">
        <v>0</v>
      </c>
      <c r="W253" s="467">
        <v>0</v>
      </c>
      <c r="X253" s="467">
        <v>1</v>
      </c>
      <c r="Y253" s="467">
        <v>0</v>
      </c>
      <c r="Z253" s="467">
        <v>0</v>
      </c>
      <c r="AA253" s="467">
        <v>0</v>
      </c>
      <c r="AB253" s="467">
        <v>0</v>
      </c>
      <c r="AC253" s="467">
        <v>0</v>
      </c>
      <c r="AD253" s="469">
        <v>14</v>
      </c>
      <c r="AE253" s="470">
        <v>0</v>
      </c>
      <c r="AF253" s="470">
        <v>0</v>
      </c>
      <c r="AG253" s="470">
        <v>0</v>
      </c>
      <c r="AH253" s="470">
        <v>0</v>
      </c>
      <c r="AI253" s="470">
        <v>14</v>
      </c>
      <c r="AJ253" s="470">
        <v>0</v>
      </c>
      <c r="AK253" s="467">
        <v>5</v>
      </c>
      <c r="AL253" s="467">
        <v>9</v>
      </c>
      <c r="AM253" s="502">
        <v>4</v>
      </c>
      <c r="AN253" s="502">
        <v>4</v>
      </c>
      <c r="AO253" s="503">
        <v>2</v>
      </c>
    </row>
    <row r="254" spans="1:41" ht="16.5" customHeight="1">
      <c r="A254" s="461">
        <v>2135</v>
      </c>
      <c r="B254" s="461">
        <v>511</v>
      </c>
      <c r="C254" s="461">
        <v>251</v>
      </c>
      <c r="D254" s="471" t="s">
        <v>1244</v>
      </c>
      <c r="E254" s="472" t="s">
        <v>28</v>
      </c>
      <c r="F254" s="471" t="s">
        <v>2233</v>
      </c>
      <c r="G254" s="471" t="s">
        <v>1154</v>
      </c>
      <c r="H254" s="475" t="s">
        <v>727</v>
      </c>
      <c r="I254" s="474" t="s">
        <v>1245</v>
      </c>
      <c r="J254" s="467">
        <v>0</v>
      </c>
      <c r="K254" s="467">
        <v>0</v>
      </c>
      <c r="L254" s="467">
        <v>0</v>
      </c>
      <c r="M254" s="467">
        <v>0</v>
      </c>
      <c r="N254" s="468">
        <v>0</v>
      </c>
      <c r="O254" s="467">
        <v>0</v>
      </c>
      <c r="P254" s="467">
        <v>0</v>
      </c>
      <c r="Q254" s="467">
        <v>0</v>
      </c>
      <c r="R254" s="467">
        <v>0</v>
      </c>
      <c r="S254" s="467">
        <v>0</v>
      </c>
      <c r="T254" s="467">
        <v>1</v>
      </c>
      <c r="U254" s="467">
        <v>0</v>
      </c>
      <c r="V254" s="467">
        <v>6</v>
      </c>
      <c r="W254" s="467">
        <v>0</v>
      </c>
      <c r="X254" s="467">
        <v>0</v>
      </c>
      <c r="Y254" s="467">
        <v>0</v>
      </c>
      <c r="Z254" s="467">
        <v>0</v>
      </c>
      <c r="AA254" s="467">
        <v>0</v>
      </c>
      <c r="AB254" s="467">
        <v>1</v>
      </c>
      <c r="AC254" s="467">
        <v>0</v>
      </c>
      <c r="AD254" s="469">
        <v>8</v>
      </c>
      <c r="AE254" s="470">
        <v>0</v>
      </c>
      <c r="AF254" s="470">
        <v>0</v>
      </c>
      <c r="AG254" s="470">
        <v>0</v>
      </c>
      <c r="AH254" s="470">
        <v>0</v>
      </c>
      <c r="AI254" s="470">
        <v>8</v>
      </c>
      <c r="AJ254" s="470">
        <v>0</v>
      </c>
      <c r="AK254" s="467">
        <v>0</v>
      </c>
      <c r="AL254" s="467">
        <v>8</v>
      </c>
      <c r="AM254" s="502">
        <v>2</v>
      </c>
      <c r="AN254" s="502">
        <v>2</v>
      </c>
      <c r="AO254" s="503">
        <v>2</v>
      </c>
    </row>
    <row r="255" spans="1:41" ht="16.5" customHeight="1">
      <c r="A255" s="461">
        <v>417</v>
      </c>
      <c r="B255" s="461">
        <v>205</v>
      </c>
      <c r="C255" s="461">
        <v>252</v>
      </c>
      <c r="D255" s="471" t="s">
        <v>1246</v>
      </c>
      <c r="E255" s="472" t="s">
        <v>28</v>
      </c>
      <c r="F255" s="471" t="s">
        <v>2233</v>
      </c>
      <c r="G255" s="471" t="s">
        <v>1154</v>
      </c>
      <c r="H255" s="475" t="s">
        <v>727</v>
      </c>
      <c r="I255" s="474" t="s">
        <v>1247</v>
      </c>
      <c r="J255" s="467">
        <v>0</v>
      </c>
      <c r="K255" s="467">
        <v>0</v>
      </c>
      <c r="L255" s="467">
        <v>0</v>
      </c>
      <c r="M255" s="467">
        <v>0</v>
      </c>
      <c r="N255" s="468">
        <v>0</v>
      </c>
      <c r="O255" s="467">
        <v>0</v>
      </c>
      <c r="P255" s="467">
        <v>0</v>
      </c>
      <c r="Q255" s="467">
        <v>0</v>
      </c>
      <c r="R255" s="467">
        <v>0</v>
      </c>
      <c r="S255" s="467">
        <v>0</v>
      </c>
      <c r="T255" s="467">
        <v>0</v>
      </c>
      <c r="U255" s="467">
        <v>0</v>
      </c>
      <c r="V255" s="467">
        <v>0</v>
      </c>
      <c r="W255" s="467">
        <v>0</v>
      </c>
      <c r="X255" s="467">
        <v>0</v>
      </c>
      <c r="Y255" s="467">
        <v>0</v>
      </c>
      <c r="Z255" s="467">
        <v>0</v>
      </c>
      <c r="AA255" s="467">
        <v>0</v>
      </c>
      <c r="AB255" s="467">
        <v>0</v>
      </c>
      <c r="AC255" s="467">
        <v>0</v>
      </c>
      <c r="AD255" s="469">
        <v>0</v>
      </c>
      <c r="AE255" s="470">
        <v>0</v>
      </c>
      <c r="AF255" s="470">
        <v>0</v>
      </c>
      <c r="AG255" s="470">
        <v>0</v>
      </c>
      <c r="AH255" s="470">
        <v>0</v>
      </c>
      <c r="AI255" s="470">
        <v>0</v>
      </c>
      <c r="AJ255" s="470">
        <v>0</v>
      </c>
      <c r="AK255" s="467">
        <v>0</v>
      </c>
      <c r="AL255" s="467">
        <v>0</v>
      </c>
      <c r="AM255" s="502">
        <v>4</v>
      </c>
      <c r="AN255" s="502">
        <v>1</v>
      </c>
      <c r="AO255" s="503">
        <v>2</v>
      </c>
    </row>
    <row r="256" spans="1:41" ht="16.5" customHeight="1">
      <c r="A256" s="461">
        <v>1227</v>
      </c>
      <c r="B256" s="461">
        <v>331</v>
      </c>
      <c r="C256" s="462">
        <v>253</v>
      </c>
      <c r="D256" s="471" t="s">
        <v>1248</v>
      </c>
      <c r="E256" s="472" t="s">
        <v>28</v>
      </c>
      <c r="F256" s="471" t="s">
        <v>2233</v>
      </c>
      <c r="G256" s="471" t="s">
        <v>1154</v>
      </c>
      <c r="H256" s="477" t="s">
        <v>724</v>
      </c>
      <c r="I256" s="474" t="s">
        <v>1249</v>
      </c>
      <c r="J256" s="467">
        <v>0</v>
      </c>
      <c r="K256" s="467">
        <v>0</v>
      </c>
      <c r="L256" s="467">
        <v>0</v>
      </c>
      <c r="M256" s="467">
        <v>1</v>
      </c>
      <c r="N256" s="468">
        <v>2</v>
      </c>
      <c r="O256" s="467">
        <v>12</v>
      </c>
      <c r="P256" s="467">
        <v>0</v>
      </c>
      <c r="Q256" s="467">
        <v>0</v>
      </c>
      <c r="R256" s="467">
        <v>0</v>
      </c>
      <c r="S256" s="467">
        <v>0</v>
      </c>
      <c r="T256" s="467">
        <v>0</v>
      </c>
      <c r="U256" s="467">
        <v>0</v>
      </c>
      <c r="V256" s="467">
        <v>0</v>
      </c>
      <c r="W256" s="467">
        <v>0</v>
      </c>
      <c r="X256" s="467">
        <v>0</v>
      </c>
      <c r="Y256" s="467">
        <v>0</v>
      </c>
      <c r="Z256" s="467">
        <v>0</v>
      </c>
      <c r="AA256" s="467">
        <v>0</v>
      </c>
      <c r="AB256" s="467">
        <v>0</v>
      </c>
      <c r="AC256" s="467">
        <v>0</v>
      </c>
      <c r="AD256" s="469">
        <v>15</v>
      </c>
      <c r="AE256" s="470">
        <v>0</v>
      </c>
      <c r="AF256" s="470">
        <v>0</v>
      </c>
      <c r="AG256" s="470">
        <v>0</v>
      </c>
      <c r="AH256" s="470">
        <v>0</v>
      </c>
      <c r="AI256" s="470">
        <v>15</v>
      </c>
      <c r="AJ256" s="470">
        <v>0</v>
      </c>
      <c r="AK256" s="467">
        <v>2</v>
      </c>
      <c r="AL256" s="467">
        <v>13</v>
      </c>
      <c r="AM256" s="502">
        <v>7</v>
      </c>
      <c r="AN256" s="502">
        <v>1</v>
      </c>
      <c r="AO256" s="503">
        <v>3</v>
      </c>
    </row>
    <row r="257" spans="1:41" ht="16.5" customHeight="1">
      <c r="A257" s="461">
        <v>1226</v>
      </c>
      <c r="B257" s="461">
        <v>330</v>
      </c>
      <c r="C257" s="461">
        <v>254</v>
      </c>
      <c r="D257" s="471" t="s">
        <v>1250</v>
      </c>
      <c r="E257" s="472" t="s">
        <v>28</v>
      </c>
      <c r="F257" s="471" t="s">
        <v>2233</v>
      </c>
      <c r="G257" s="471" t="s">
        <v>1154</v>
      </c>
      <c r="H257" s="473" t="s">
        <v>730</v>
      </c>
      <c r="I257" s="474" t="s">
        <v>1251</v>
      </c>
      <c r="J257" s="467">
        <v>0</v>
      </c>
      <c r="K257" s="467">
        <v>0</v>
      </c>
      <c r="L257" s="467">
        <v>16</v>
      </c>
      <c r="M257" s="467">
        <v>0</v>
      </c>
      <c r="N257" s="468">
        <v>11</v>
      </c>
      <c r="O257" s="467">
        <v>0</v>
      </c>
      <c r="P257" s="467">
        <v>0</v>
      </c>
      <c r="Q257" s="467">
        <v>0</v>
      </c>
      <c r="R257" s="467">
        <v>1</v>
      </c>
      <c r="S257" s="467">
        <v>0</v>
      </c>
      <c r="T257" s="467">
        <v>0</v>
      </c>
      <c r="U257" s="467">
        <v>0</v>
      </c>
      <c r="V257" s="467">
        <v>0</v>
      </c>
      <c r="W257" s="467">
        <v>0</v>
      </c>
      <c r="X257" s="467">
        <v>0</v>
      </c>
      <c r="Y257" s="467">
        <v>0</v>
      </c>
      <c r="Z257" s="467">
        <v>0</v>
      </c>
      <c r="AA257" s="467">
        <v>0</v>
      </c>
      <c r="AB257" s="467">
        <v>0</v>
      </c>
      <c r="AC257" s="467">
        <v>0</v>
      </c>
      <c r="AD257" s="469">
        <v>28</v>
      </c>
      <c r="AE257" s="470">
        <v>0</v>
      </c>
      <c r="AF257" s="470">
        <v>0</v>
      </c>
      <c r="AG257" s="470">
        <v>0</v>
      </c>
      <c r="AH257" s="470">
        <v>0</v>
      </c>
      <c r="AI257" s="470">
        <v>28</v>
      </c>
      <c r="AJ257" s="470">
        <v>0</v>
      </c>
      <c r="AK257" s="467">
        <v>11</v>
      </c>
      <c r="AL257" s="467">
        <v>17</v>
      </c>
      <c r="AM257" s="502">
        <v>6</v>
      </c>
      <c r="AN257" s="502">
        <v>1</v>
      </c>
      <c r="AO257" s="503">
        <v>3</v>
      </c>
    </row>
    <row r="258" spans="1:41" ht="16.5" customHeight="1">
      <c r="A258" s="461">
        <v>1108</v>
      </c>
      <c r="B258" s="461">
        <v>307</v>
      </c>
      <c r="C258" s="461">
        <v>255</v>
      </c>
      <c r="D258" s="471" t="s">
        <v>1252</v>
      </c>
      <c r="E258" s="472" t="s">
        <v>28</v>
      </c>
      <c r="F258" s="471" t="s">
        <v>2233</v>
      </c>
      <c r="G258" s="471" t="s">
        <v>1154</v>
      </c>
      <c r="H258" s="475" t="s">
        <v>727</v>
      </c>
      <c r="I258" s="474" t="s">
        <v>1253</v>
      </c>
      <c r="J258" s="467">
        <v>0</v>
      </c>
      <c r="K258" s="467">
        <v>0</v>
      </c>
      <c r="L258" s="467">
        <v>4</v>
      </c>
      <c r="M258" s="467">
        <v>1</v>
      </c>
      <c r="N258" s="468">
        <v>13</v>
      </c>
      <c r="O258" s="467">
        <v>6</v>
      </c>
      <c r="P258" s="467">
        <v>2</v>
      </c>
      <c r="Q258" s="467">
        <v>0</v>
      </c>
      <c r="R258" s="467">
        <v>0</v>
      </c>
      <c r="S258" s="467">
        <v>0</v>
      </c>
      <c r="T258" s="467">
        <v>0</v>
      </c>
      <c r="U258" s="467">
        <v>0</v>
      </c>
      <c r="V258" s="467">
        <v>0</v>
      </c>
      <c r="W258" s="467">
        <v>0</v>
      </c>
      <c r="X258" s="467">
        <v>1</v>
      </c>
      <c r="Y258" s="467">
        <v>4</v>
      </c>
      <c r="Z258" s="467">
        <v>0</v>
      </c>
      <c r="AA258" s="467">
        <v>0</v>
      </c>
      <c r="AB258" s="467">
        <v>0</v>
      </c>
      <c r="AC258" s="467">
        <v>0</v>
      </c>
      <c r="AD258" s="469">
        <v>31</v>
      </c>
      <c r="AE258" s="470">
        <v>0</v>
      </c>
      <c r="AF258" s="470">
        <v>0</v>
      </c>
      <c r="AG258" s="470">
        <v>0</v>
      </c>
      <c r="AH258" s="470">
        <v>0</v>
      </c>
      <c r="AI258" s="470">
        <v>31</v>
      </c>
      <c r="AJ258" s="470">
        <v>0</v>
      </c>
      <c r="AK258" s="467">
        <v>13</v>
      </c>
      <c r="AL258" s="467">
        <v>18</v>
      </c>
      <c r="AM258" s="502">
        <v>4</v>
      </c>
      <c r="AN258" s="502">
        <v>4</v>
      </c>
      <c r="AO258" s="503">
        <v>2</v>
      </c>
    </row>
    <row r="259" spans="1:41" ht="16.5" customHeight="1">
      <c r="A259" s="461">
        <v>1053</v>
      </c>
      <c r="B259" s="461">
        <v>306</v>
      </c>
      <c r="C259" s="462">
        <v>256</v>
      </c>
      <c r="D259" s="471" t="s">
        <v>1254</v>
      </c>
      <c r="E259" s="472" t="s">
        <v>28</v>
      </c>
      <c r="F259" s="471" t="s">
        <v>2233</v>
      </c>
      <c r="G259" s="471" t="s">
        <v>1255</v>
      </c>
      <c r="H259" s="475" t="s">
        <v>727</v>
      </c>
      <c r="I259" s="474" t="s">
        <v>1256</v>
      </c>
      <c r="J259" s="467">
        <v>0</v>
      </c>
      <c r="K259" s="467">
        <v>0</v>
      </c>
      <c r="L259" s="467">
        <v>4</v>
      </c>
      <c r="M259" s="467">
        <v>0</v>
      </c>
      <c r="N259" s="468">
        <v>4</v>
      </c>
      <c r="O259" s="467">
        <v>0</v>
      </c>
      <c r="P259" s="467">
        <v>0</v>
      </c>
      <c r="Q259" s="467">
        <v>0</v>
      </c>
      <c r="R259" s="467">
        <v>2</v>
      </c>
      <c r="S259" s="467">
        <v>0</v>
      </c>
      <c r="T259" s="467">
        <v>0</v>
      </c>
      <c r="U259" s="467">
        <v>0</v>
      </c>
      <c r="V259" s="467">
        <v>0</v>
      </c>
      <c r="W259" s="467">
        <v>0</v>
      </c>
      <c r="X259" s="467">
        <v>0</v>
      </c>
      <c r="Y259" s="467">
        <v>0</v>
      </c>
      <c r="Z259" s="467">
        <v>0</v>
      </c>
      <c r="AA259" s="467">
        <v>0</v>
      </c>
      <c r="AB259" s="467">
        <v>0</v>
      </c>
      <c r="AC259" s="467">
        <v>0</v>
      </c>
      <c r="AD259" s="469">
        <v>10</v>
      </c>
      <c r="AE259" s="470">
        <v>0</v>
      </c>
      <c r="AF259" s="470">
        <v>0</v>
      </c>
      <c r="AG259" s="470">
        <v>0</v>
      </c>
      <c r="AH259" s="470">
        <v>0</v>
      </c>
      <c r="AI259" s="470">
        <v>10</v>
      </c>
      <c r="AJ259" s="470">
        <v>0</v>
      </c>
      <c r="AK259" s="467">
        <v>4</v>
      </c>
      <c r="AL259" s="467">
        <v>6</v>
      </c>
      <c r="AM259" s="502">
        <v>5</v>
      </c>
      <c r="AN259" s="502">
        <v>2</v>
      </c>
      <c r="AO259" s="503">
        <v>2</v>
      </c>
    </row>
    <row r="260" spans="1:41" ht="16.5" customHeight="1">
      <c r="A260" s="461">
        <v>1151</v>
      </c>
      <c r="B260" s="461">
        <v>317</v>
      </c>
      <c r="C260" s="461">
        <v>257</v>
      </c>
      <c r="D260" s="471" t="s">
        <v>1257</v>
      </c>
      <c r="E260" s="472" t="s">
        <v>28</v>
      </c>
      <c r="F260" s="471" t="s">
        <v>2233</v>
      </c>
      <c r="G260" s="471" t="s">
        <v>1255</v>
      </c>
      <c r="H260" s="475" t="s">
        <v>727</v>
      </c>
      <c r="I260" s="474" t="s">
        <v>1258</v>
      </c>
      <c r="J260" s="467">
        <v>0</v>
      </c>
      <c r="K260" s="467">
        <v>0</v>
      </c>
      <c r="L260" s="467">
        <v>9</v>
      </c>
      <c r="M260" s="467">
        <v>0</v>
      </c>
      <c r="N260" s="468">
        <v>3</v>
      </c>
      <c r="O260" s="467">
        <v>0</v>
      </c>
      <c r="P260" s="467">
        <v>1</v>
      </c>
      <c r="Q260" s="467">
        <v>0</v>
      </c>
      <c r="R260" s="467">
        <v>0</v>
      </c>
      <c r="S260" s="467">
        <v>0</v>
      </c>
      <c r="T260" s="467">
        <v>0</v>
      </c>
      <c r="U260" s="467">
        <v>0</v>
      </c>
      <c r="V260" s="467">
        <v>0</v>
      </c>
      <c r="W260" s="467">
        <v>0</v>
      </c>
      <c r="X260" s="467">
        <v>0</v>
      </c>
      <c r="Y260" s="467">
        <v>0</v>
      </c>
      <c r="Z260" s="467">
        <v>1</v>
      </c>
      <c r="AA260" s="467">
        <v>0</v>
      </c>
      <c r="AB260" s="467">
        <v>0</v>
      </c>
      <c r="AC260" s="467">
        <v>0</v>
      </c>
      <c r="AD260" s="469">
        <v>14</v>
      </c>
      <c r="AE260" s="470">
        <v>0</v>
      </c>
      <c r="AF260" s="470">
        <v>0</v>
      </c>
      <c r="AG260" s="470">
        <v>0</v>
      </c>
      <c r="AH260" s="470">
        <v>0</v>
      </c>
      <c r="AI260" s="470">
        <v>14</v>
      </c>
      <c r="AJ260" s="470">
        <v>0</v>
      </c>
      <c r="AK260" s="467">
        <v>3</v>
      </c>
      <c r="AL260" s="467">
        <v>11</v>
      </c>
      <c r="AM260" s="502">
        <v>6</v>
      </c>
      <c r="AN260" s="502">
        <v>2</v>
      </c>
      <c r="AO260" s="503">
        <v>2</v>
      </c>
    </row>
    <row r="261" spans="1:41" ht="16.5" customHeight="1">
      <c r="A261" s="461">
        <v>2016</v>
      </c>
      <c r="B261" s="461">
        <v>482</v>
      </c>
      <c r="C261" s="461">
        <v>258</v>
      </c>
      <c r="D261" s="471" t="s">
        <v>1259</v>
      </c>
      <c r="E261" s="472" t="s">
        <v>28</v>
      </c>
      <c r="F261" s="471" t="s">
        <v>2233</v>
      </c>
      <c r="G261" s="471" t="s">
        <v>1255</v>
      </c>
      <c r="H261" s="475" t="s">
        <v>727</v>
      </c>
      <c r="I261" s="474" t="s">
        <v>1260</v>
      </c>
      <c r="J261" s="467">
        <v>1</v>
      </c>
      <c r="K261" s="467">
        <v>0</v>
      </c>
      <c r="L261" s="467">
        <v>20</v>
      </c>
      <c r="M261" s="467">
        <v>0</v>
      </c>
      <c r="N261" s="468">
        <v>10</v>
      </c>
      <c r="O261" s="467">
        <v>0</v>
      </c>
      <c r="P261" s="467">
        <v>0</v>
      </c>
      <c r="Q261" s="467">
        <v>0</v>
      </c>
      <c r="R261" s="467">
        <v>4</v>
      </c>
      <c r="S261" s="467">
        <v>0</v>
      </c>
      <c r="T261" s="467">
        <v>0</v>
      </c>
      <c r="U261" s="467">
        <v>0</v>
      </c>
      <c r="V261" s="467">
        <v>0</v>
      </c>
      <c r="W261" s="467">
        <v>0</v>
      </c>
      <c r="X261" s="467">
        <v>0</v>
      </c>
      <c r="Y261" s="467">
        <v>0</v>
      </c>
      <c r="Z261" s="467">
        <v>0</v>
      </c>
      <c r="AA261" s="467">
        <v>0</v>
      </c>
      <c r="AB261" s="467">
        <v>0</v>
      </c>
      <c r="AC261" s="467">
        <v>0</v>
      </c>
      <c r="AD261" s="469">
        <v>35</v>
      </c>
      <c r="AE261" s="470">
        <v>0</v>
      </c>
      <c r="AF261" s="470">
        <v>0</v>
      </c>
      <c r="AG261" s="470">
        <v>0</v>
      </c>
      <c r="AH261" s="470">
        <v>0</v>
      </c>
      <c r="AI261" s="470">
        <v>35</v>
      </c>
      <c r="AJ261" s="470">
        <v>0</v>
      </c>
      <c r="AK261" s="467">
        <v>10</v>
      </c>
      <c r="AL261" s="467">
        <v>25</v>
      </c>
      <c r="AM261" s="502">
        <v>6</v>
      </c>
      <c r="AN261" s="502">
        <v>2</v>
      </c>
      <c r="AO261" s="503">
        <v>3</v>
      </c>
    </row>
    <row r="262" spans="1:41" ht="16.5" customHeight="1">
      <c r="A262" s="461">
        <v>719</v>
      </c>
      <c r="B262" s="461">
        <v>236</v>
      </c>
      <c r="C262" s="462">
        <v>259</v>
      </c>
      <c r="D262" s="471" t="s">
        <v>1261</v>
      </c>
      <c r="E262" s="472" t="s">
        <v>28</v>
      </c>
      <c r="F262" s="471" t="s">
        <v>2233</v>
      </c>
      <c r="G262" s="471" t="s">
        <v>1255</v>
      </c>
      <c r="H262" s="475" t="s">
        <v>727</v>
      </c>
      <c r="I262" s="474" t="s">
        <v>1262</v>
      </c>
      <c r="J262" s="467">
        <v>0</v>
      </c>
      <c r="K262" s="467">
        <v>0</v>
      </c>
      <c r="L262" s="467">
        <v>7</v>
      </c>
      <c r="M262" s="467">
        <v>1</v>
      </c>
      <c r="N262" s="468">
        <v>3</v>
      </c>
      <c r="O262" s="467">
        <v>0</v>
      </c>
      <c r="P262" s="467">
        <v>0</v>
      </c>
      <c r="Q262" s="467">
        <v>0</v>
      </c>
      <c r="R262" s="467">
        <v>2</v>
      </c>
      <c r="S262" s="467">
        <v>0</v>
      </c>
      <c r="T262" s="467">
        <v>0</v>
      </c>
      <c r="U262" s="467">
        <v>0</v>
      </c>
      <c r="V262" s="467">
        <v>0</v>
      </c>
      <c r="W262" s="467">
        <v>0</v>
      </c>
      <c r="X262" s="467">
        <v>0</v>
      </c>
      <c r="Y262" s="467">
        <v>0</v>
      </c>
      <c r="Z262" s="467">
        <v>0</v>
      </c>
      <c r="AA262" s="467">
        <v>0</v>
      </c>
      <c r="AB262" s="467">
        <v>0</v>
      </c>
      <c r="AC262" s="467">
        <v>0</v>
      </c>
      <c r="AD262" s="469">
        <v>13</v>
      </c>
      <c r="AE262" s="470">
        <v>0</v>
      </c>
      <c r="AF262" s="470">
        <v>0</v>
      </c>
      <c r="AG262" s="470">
        <v>0</v>
      </c>
      <c r="AH262" s="470">
        <v>0</v>
      </c>
      <c r="AI262" s="470">
        <v>13</v>
      </c>
      <c r="AJ262" s="470">
        <v>0</v>
      </c>
      <c r="AK262" s="467">
        <v>3</v>
      </c>
      <c r="AL262" s="467">
        <v>10</v>
      </c>
      <c r="AM262" s="502">
        <v>5</v>
      </c>
      <c r="AN262" s="502">
        <v>2</v>
      </c>
      <c r="AO262" s="503">
        <v>3</v>
      </c>
    </row>
    <row r="263" spans="1:41" ht="16.5" customHeight="1">
      <c r="A263" s="461">
        <v>79</v>
      </c>
      <c r="B263" s="461">
        <v>40</v>
      </c>
      <c r="C263" s="461">
        <v>260</v>
      </c>
      <c r="D263" s="471" t="s">
        <v>1263</v>
      </c>
      <c r="E263" s="472" t="s">
        <v>28</v>
      </c>
      <c r="F263" s="471" t="s">
        <v>2233</v>
      </c>
      <c r="G263" s="471" t="s">
        <v>1255</v>
      </c>
      <c r="H263" s="475" t="s">
        <v>727</v>
      </c>
      <c r="I263" s="474" t="s">
        <v>1264</v>
      </c>
      <c r="J263" s="467">
        <v>0</v>
      </c>
      <c r="K263" s="467">
        <v>1</v>
      </c>
      <c r="L263" s="467">
        <v>7</v>
      </c>
      <c r="M263" s="467">
        <v>0</v>
      </c>
      <c r="N263" s="468">
        <v>4</v>
      </c>
      <c r="O263" s="467">
        <v>0</v>
      </c>
      <c r="P263" s="467">
        <v>0</v>
      </c>
      <c r="Q263" s="467">
        <v>0</v>
      </c>
      <c r="R263" s="467">
        <v>0</v>
      </c>
      <c r="S263" s="467">
        <v>0</v>
      </c>
      <c r="T263" s="467">
        <v>0</v>
      </c>
      <c r="U263" s="467">
        <v>0</v>
      </c>
      <c r="V263" s="467">
        <v>0</v>
      </c>
      <c r="W263" s="467">
        <v>0</v>
      </c>
      <c r="X263" s="467">
        <v>0</v>
      </c>
      <c r="Y263" s="467">
        <v>0</v>
      </c>
      <c r="Z263" s="467">
        <v>0</v>
      </c>
      <c r="AA263" s="467">
        <v>0</v>
      </c>
      <c r="AB263" s="467">
        <v>0</v>
      </c>
      <c r="AC263" s="467">
        <v>0</v>
      </c>
      <c r="AD263" s="469">
        <v>12</v>
      </c>
      <c r="AE263" s="470">
        <v>0</v>
      </c>
      <c r="AF263" s="470">
        <v>0</v>
      </c>
      <c r="AG263" s="470">
        <v>0</v>
      </c>
      <c r="AH263" s="470">
        <v>0</v>
      </c>
      <c r="AI263" s="470">
        <v>12</v>
      </c>
      <c r="AJ263" s="470">
        <v>0</v>
      </c>
      <c r="AK263" s="467">
        <v>4</v>
      </c>
      <c r="AL263" s="467">
        <v>8</v>
      </c>
      <c r="AM263" s="502">
        <v>5</v>
      </c>
      <c r="AN263" s="502">
        <v>3</v>
      </c>
      <c r="AO263" s="503">
        <v>2</v>
      </c>
    </row>
    <row r="264" spans="1:41" ht="16.5" customHeight="1">
      <c r="A264" s="461">
        <v>77</v>
      </c>
      <c r="B264" s="461">
        <v>39</v>
      </c>
      <c r="C264" s="461">
        <v>261</v>
      </c>
      <c r="D264" s="471" t="s">
        <v>1267</v>
      </c>
      <c r="E264" s="472" t="s">
        <v>28</v>
      </c>
      <c r="F264" s="471" t="s">
        <v>2233</v>
      </c>
      <c r="G264" s="471" t="s">
        <v>1255</v>
      </c>
      <c r="H264" s="475" t="s">
        <v>727</v>
      </c>
      <c r="I264" s="474" t="s">
        <v>1268</v>
      </c>
      <c r="J264" s="467">
        <v>0</v>
      </c>
      <c r="K264" s="467">
        <v>0</v>
      </c>
      <c r="L264" s="467">
        <v>1</v>
      </c>
      <c r="M264" s="467">
        <v>0</v>
      </c>
      <c r="N264" s="468">
        <v>7</v>
      </c>
      <c r="O264" s="467">
        <v>0</v>
      </c>
      <c r="P264" s="467">
        <v>0</v>
      </c>
      <c r="Q264" s="467">
        <v>0</v>
      </c>
      <c r="R264" s="467">
        <v>2</v>
      </c>
      <c r="S264" s="467">
        <v>0</v>
      </c>
      <c r="T264" s="467">
        <v>0</v>
      </c>
      <c r="U264" s="467">
        <v>0</v>
      </c>
      <c r="V264" s="467">
        <v>0</v>
      </c>
      <c r="W264" s="467">
        <v>0</v>
      </c>
      <c r="X264" s="467">
        <v>0</v>
      </c>
      <c r="Y264" s="467">
        <v>0</v>
      </c>
      <c r="Z264" s="467">
        <v>0</v>
      </c>
      <c r="AA264" s="467">
        <v>0</v>
      </c>
      <c r="AB264" s="467">
        <v>0</v>
      </c>
      <c r="AC264" s="467">
        <v>0</v>
      </c>
      <c r="AD264" s="469">
        <v>10</v>
      </c>
      <c r="AE264" s="470">
        <v>0</v>
      </c>
      <c r="AF264" s="470">
        <v>0</v>
      </c>
      <c r="AG264" s="470">
        <v>0</v>
      </c>
      <c r="AH264" s="470">
        <v>0</v>
      </c>
      <c r="AI264" s="470">
        <v>10</v>
      </c>
      <c r="AJ264" s="470">
        <v>0</v>
      </c>
      <c r="AK264" s="467">
        <v>7</v>
      </c>
      <c r="AL264" s="467">
        <v>3</v>
      </c>
      <c r="AM264" s="502">
        <v>5</v>
      </c>
      <c r="AN264" s="502">
        <v>2</v>
      </c>
      <c r="AO264" s="503">
        <v>2</v>
      </c>
    </row>
    <row r="265" spans="1:41" ht="16.5" customHeight="1">
      <c r="A265" s="461">
        <v>76</v>
      </c>
      <c r="B265" s="461">
        <v>38</v>
      </c>
      <c r="C265" s="462">
        <v>262</v>
      </c>
      <c r="D265" s="471" t="s">
        <v>1269</v>
      </c>
      <c r="E265" s="472" t="s">
        <v>28</v>
      </c>
      <c r="F265" s="471" t="s">
        <v>2233</v>
      </c>
      <c r="G265" s="471" t="s">
        <v>1255</v>
      </c>
      <c r="H265" s="473" t="s">
        <v>730</v>
      </c>
      <c r="I265" s="474" t="s">
        <v>1270</v>
      </c>
      <c r="J265" s="467">
        <v>0</v>
      </c>
      <c r="K265" s="467">
        <v>1</v>
      </c>
      <c r="L265" s="467">
        <v>3</v>
      </c>
      <c r="M265" s="467">
        <v>0</v>
      </c>
      <c r="N265" s="468">
        <v>7</v>
      </c>
      <c r="O265" s="467">
        <v>5</v>
      </c>
      <c r="P265" s="467">
        <v>0</v>
      </c>
      <c r="Q265" s="467">
        <v>2</v>
      </c>
      <c r="R265" s="467">
        <v>2</v>
      </c>
      <c r="S265" s="467">
        <v>0</v>
      </c>
      <c r="T265" s="467">
        <v>0</v>
      </c>
      <c r="U265" s="467">
        <v>0</v>
      </c>
      <c r="V265" s="467">
        <v>0</v>
      </c>
      <c r="W265" s="467">
        <v>0</v>
      </c>
      <c r="X265" s="467">
        <v>0</v>
      </c>
      <c r="Y265" s="467">
        <v>0</v>
      </c>
      <c r="Z265" s="467">
        <v>0</v>
      </c>
      <c r="AA265" s="467">
        <v>0</v>
      </c>
      <c r="AB265" s="467">
        <v>0</v>
      </c>
      <c r="AC265" s="467">
        <v>0</v>
      </c>
      <c r="AD265" s="469">
        <v>20</v>
      </c>
      <c r="AE265" s="470">
        <v>0</v>
      </c>
      <c r="AF265" s="470">
        <v>0</v>
      </c>
      <c r="AG265" s="470">
        <v>0</v>
      </c>
      <c r="AH265" s="470">
        <v>0</v>
      </c>
      <c r="AI265" s="470">
        <v>20</v>
      </c>
      <c r="AJ265" s="470">
        <v>0</v>
      </c>
      <c r="AK265" s="467">
        <v>7</v>
      </c>
      <c r="AL265" s="467">
        <v>13</v>
      </c>
      <c r="AM265" s="502">
        <v>7</v>
      </c>
      <c r="AN265" s="502">
        <v>2</v>
      </c>
      <c r="AO265" s="503">
        <v>2</v>
      </c>
    </row>
    <row r="266" spans="1:41" ht="16.5" customHeight="1">
      <c r="A266" s="461">
        <v>206</v>
      </c>
      <c r="B266" s="461">
        <v>76</v>
      </c>
      <c r="C266" s="461">
        <v>263</v>
      </c>
      <c r="D266" s="471" t="s">
        <v>1271</v>
      </c>
      <c r="E266" s="472" t="s">
        <v>28</v>
      </c>
      <c r="F266" s="471" t="s">
        <v>2233</v>
      </c>
      <c r="G266" s="471" t="s">
        <v>1255</v>
      </c>
      <c r="H266" s="475" t="s">
        <v>727</v>
      </c>
      <c r="I266" s="474" t="s">
        <v>1272</v>
      </c>
      <c r="J266" s="467">
        <v>1</v>
      </c>
      <c r="K266" s="467">
        <v>0</v>
      </c>
      <c r="L266" s="467">
        <v>12</v>
      </c>
      <c r="M266" s="467">
        <v>0</v>
      </c>
      <c r="N266" s="468">
        <v>2</v>
      </c>
      <c r="O266" s="467">
        <v>0</v>
      </c>
      <c r="P266" s="467">
        <v>0</v>
      </c>
      <c r="Q266" s="467">
        <v>0</v>
      </c>
      <c r="R266" s="467">
        <v>2</v>
      </c>
      <c r="S266" s="467">
        <v>0</v>
      </c>
      <c r="T266" s="467">
        <v>0</v>
      </c>
      <c r="U266" s="467">
        <v>0</v>
      </c>
      <c r="V266" s="467">
        <v>0</v>
      </c>
      <c r="W266" s="467">
        <v>0</v>
      </c>
      <c r="X266" s="467">
        <v>0</v>
      </c>
      <c r="Y266" s="467">
        <v>0</v>
      </c>
      <c r="Z266" s="467">
        <v>0</v>
      </c>
      <c r="AA266" s="467">
        <v>0</v>
      </c>
      <c r="AB266" s="467">
        <v>0</v>
      </c>
      <c r="AC266" s="467">
        <v>0</v>
      </c>
      <c r="AD266" s="469">
        <v>17</v>
      </c>
      <c r="AE266" s="470">
        <v>0</v>
      </c>
      <c r="AF266" s="470">
        <v>0</v>
      </c>
      <c r="AG266" s="470">
        <v>0</v>
      </c>
      <c r="AH266" s="470">
        <v>0</v>
      </c>
      <c r="AI266" s="470">
        <v>17</v>
      </c>
      <c r="AJ266" s="470">
        <v>0</v>
      </c>
      <c r="AK266" s="467">
        <v>2</v>
      </c>
      <c r="AL266" s="467">
        <v>15</v>
      </c>
      <c r="AM266" s="502">
        <v>7</v>
      </c>
      <c r="AN266" s="502">
        <v>6</v>
      </c>
      <c r="AO266" s="503">
        <v>2</v>
      </c>
    </row>
    <row r="267" spans="1:41" ht="16.5" customHeight="1">
      <c r="A267" s="461">
        <v>209</v>
      </c>
      <c r="B267" s="461">
        <v>79</v>
      </c>
      <c r="C267" s="461">
        <v>264</v>
      </c>
      <c r="D267" s="471" t="s">
        <v>1273</v>
      </c>
      <c r="E267" s="472" t="s">
        <v>28</v>
      </c>
      <c r="F267" s="471" t="s">
        <v>2233</v>
      </c>
      <c r="G267" s="471" t="s">
        <v>1255</v>
      </c>
      <c r="H267" s="477" t="s">
        <v>724</v>
      </c>
      <c r="I267" s="474" t="s">
        <v>1274</v>
      </c>
      <c r="J267" s="467">
        <v>5</v>
      </c>
      <c r="K267" s="467">
        <v>0</v>
      </c>
      <c r="L267" s="467">
        <v>29</v>
      </c>
      <c r="M267" s="467">
        <v>0</v>
      </c>
      <c r="N267" s="468">
        <v>0</v>
      </c>
      <c r="O267" s="467">
        <v>1</v>
      </c>
      <c r="P267" s="467">
        <v>6</v>
      </c>
      <c r="Q267" s="467">
        <v>0</v>
      </c>
      <c r="R267" s="467">
        <v>6</v>
      </c>
      <c r="S267" s="467">
        <v>0</v>
      </c>
      <c r="T267" s="467">
        <v>0</v>
      </c>
      <c r="U267" s="467">
        <v>0</v>
      </c>
      <c r="V267" s="467">
        <v>0</v>
      </c>
      <c r="W267" s="467">
        <v>0</v>
      </c>
      <c r="X267" s="467">
        <v>0</v>
      </c>
      <c r="Y267" s="467">
        <v>0</v>
      </c>
      <c r="Z267" s="467">
        <v>0</v>
      </c>
      <c r="AA267" s="467">
        <v>0</v>
      </c>
      <c r="AB267" s="467">
        <v>0</v>
      </c>
      <c r="AC267" s="467">
        <v>0</v>
      </c>
      <c r="AD267" s="469">
        <v>47</v>
      </c>
      <c r="AE267" s="470">
        <v>0</v>
      </c>
      <c r="AF267" s="470">
        <v>0</v>
      </c>
      <c r="AG267" s="470">
        <v>0</v>
      </c>
      <c r="AH267" s="470">
        <v>0</v>
      </c>
      <c r="AI267" s="470">
        <v>47</v>
      </c>
      <c r="AJ267" s="470">
        <v>0</v>
      </c>
      <c r="AK267" s="467">
        <v>0</v>
      </c>
      <c r="AL267" s="467">
        <v>47</v>
      </c>
      <c r="AM267" s="502">
        <v>6</v>
      </c>
      <c r="AN267" s="502">
        <v>4</v>
      </c>
      <c r="AO267" s="503">
        <v>2</v>
      </c>
    </row>
    <row r="268" spans="1:41" ht="16.5" customHeight="1">
      <c r="A268" s="461">
        <v>205</v>
      </c>
      <c r="B268" s="461">
        <v>75</v>
      </c>
      <c r="C268" s="462">
        <v>265</v>
      </c>
      <c r="D268" s="471" t="s">
        <v>1275</v>
      </c>
      <c r="E268" s="472" t="s">
        <v>28</v>
      </c>
      <c r="F268" s="471" t="s">
        <v>2233</v>
      </c>
      <c r="G268" s="471" t="s">
        <v>1255</v>
      </c>
      <c r="H268" s="477" t="s">
        <v>724</v>
      </c>
      <c r="I268" s="474" t="s">
        <v>1276</v>
      </c>
      <c r="J268" s="467">
        <v>0</v>
      </c>
      <c r="K268" s="467">
        <v>0</v>
      </c>
      <c r="L268" s="467">
        <v>15</v>
      </c>
      <c r="M268" s="467">
        <v>0</v>
      </c>
      <c r="N268" s="468">
        <v>2</v>
      </c>
      <c r="O268" s="467">
        <v>0</v>
      </c>
      <c r="P268" s="467">
        <v>0</v>
      </c>
      <c r="Q268" s="467">
        <v>1</v>
      </c>
      <c r="R268" s="467">
        <v>6</v>
      </c>
      <c r="S268" s="467">
        <v>0</v>
      </c>
      <c r="T268" s="467">
        <v>0</v>
      </c>
      <c r="U268" s="467">
        <v>0</v>
      </c>
      <c r="V268" s="467">
        <v>1</v>
      </c>
      <c r="W268" s="467">
        <v>1</v>
      </c>
      <c r="X268" s="467">
        <v>0</v>
      </c>
      <c r="Y268" s="467">
        <v>0</v>
      </c>
      <c r="Z268" s="467">
        <v>0</v>
      </c>
      <c r="AA268" s="467">
        <v>0</v>
      </c>
      <c r="AB268" s="467">
        <v>1</v>
      </c>
      <c r="AC268" s="467">
        <v>0</v>
      </c>
      <c r="AD268" s="469">
        <v>27</v>
      </c>
      <c r="AE268" s="470">
        <v>0</v>
      </c>
      <c r="AF268" s="470">
        <v>0</v>
      </c>
      <c r="AG268" s="470">
        <v>0</v>
      </c>
      <c r="AH268" s="470">
        <v>0</v>
      </c>
      <c r="AI268" s="470">
        <v>27</v>
      </c>
      <c r="AJ268" s="470">
        <v>0</v>
      </c>
      <c r="AK268" s="467">
        <v>2</v>
      </c>
      <c r="AL268" s="467">
        <v>25</v>
      </c>
      <c r="AM268" s="502">
        <v>9</v>
      </c>
      <c r="AN268" s="502">
        <v>2</v>
      </c>
      <c r="AO268" s="503">
        <v>3</v>
      </c>
    </row>
    <row r="269" spans="1:41" ht="16.5" customHeight="1">
      <c r="A269" s="461">
        <v>203</v>
      </c>
      <c r="B269" s="461">
        <v>73</v>
      </c>
      <c r="C269" s="461">
        <v>266</v>
      </c>
      <c r="D269" s="471" t="s">
        <v>1277</v>
      </c>
      <c r="E269" s="472" t="s">
        <v>28</v>
      </c>
      <c r="F269" s="471" t="s">
        <v>2233</v>
      </c>
      <c r="G269" s="471" t="s">
        <v>1255</v>
      </c>
      <c r="H269" s="473" t="s">
        <v>730</v>
      </c>
      <c r="I269" s="474" t="s">
        <v>1278</v>
      </c>
      <c r="J269" s="467">
        <v>0</v>
      </c>
      <c r="K269" s="467">
        <v>0</v>
      </c>
      <c r="L269" s="467">
        <v>13</v>
      </c>
      <c r="M269" s="467">
        <v>0</v>
      </c>
      <c r="N269" s="468">
        <v>5</v>
      </c>
      <c r="O269" s="467">
        <v>2</v>
      </c>
      <c r="P269" s="467">
        <v>0</v>
      </c>
      <c r="Q269" s="467">
        <v>0</v>
      </c>
      <c r="R269" s="467">
        <v>1</v>
      </c>
      <c r="S269" s="467">
        <v>0</v>
      </c>
      <c r="T269" s="467">
        <v>2</v>
      </c>
      <c r="U269" s="467">
        <v>0</v>
      </c>
      <c r="V269" s="467">
        <v>0</v>
      </c>
      <c r="W269" s="467">
        <v>0</v>
      </c>
      <c r="X269" s="467">
        <v>0</v>
      </c>
      <c r="Y269" s="467">
        <v>0</v>
      </c>
      <c r="Z269" s="467">
        <v>0</v>
      </c>
      <c r="AA269" s="467">
        <v>1</v>
      </c>
      <c r="AB269" s="467">
        <v>0</v>
      </c>
      <c r="AC269" s="467">
        <v>0</v>
      </c>
      <c r="AD269" s="469">
        <v>24</v>
      </c>
      <c r="AE269" s="470">
        <v>0</v>
      </c>
      <c r="AF269" s="470">
        <v>0</v>
      </c>
      <c r="AG269" s="470">
        <v>0</v>
      </c>
      <c r="AH269" s="470">
        <v>0</v>
      </c>
      <c r="AI269" s="470">
        <v>24</v>
      </c>
      <c r="AJ269" s="470">
        <v>0</v>
      </c>
      <c r="AK269" s="467">
        <v>5</v>
      </c>
      <c r="AL269" s="467">
        <v>19</v>
      </c>
      <c r="AM269" s="502">
        <v>6</v>
      </c>
      <c r="AN269" s="502">
        <v>2</v>
      </c>
      <c r="AO269" s="503">
        <v>2</v>
      </c>
    </row>
    <row r="270" spans="1:41" ht="16.5" customHeight="1">
      <c r="A270" s="461">
        <v>207</v>
      </c>
      <c r="B270" s="461">
        <v>77</v>
      </c>
      <c r="C270" s="461">
        <v>267</v>
      </c>
      <c r="D270" s="471" t="s">
        <v>1279</v>
      </c>
      <c r="E270" s="472" t="s">
        <v>28</v>
      </c>
      <c r="F270" s="471" t="s">
        <v>2233</v>
      </c>
      <c r="G270" s="471" t="s">
        <v>1255</v>
      </c>
      <c r="H270" s="477" t="s">
        <v>724</v>
      </c>
      <c r="I270" s="474" t="s">
        <v>1280</v>
      </c>
      <c r="J270" s="467">
        <v>1</v>
      </c>
      <c r="K270" s="467">
        <v>0</v>
      </c>
      <c r="L270" s="467">
        <v>5</v>
      </c>
      <c r="M270" s="467">
        <v>0</v>
      </c>
      <c r="N270" s="468">
        <v>15</v>
      </c>
      <c r="O270" s="467">
        <v>0</v>
      </c>
      <c r="P270" s="467">
        <v>0</v>
      </c>
      <c r="Q270" s="467">
        <v>0</v>
      </c>
      <c r="R270" s="467">
        <v>4</v>
      </c>
      <c r="S270" s="467">
        <v>0</v>
      </c>
      <c r="T270" s="467">
        <v>0</v>
      </c>
      <c r="U270" s="467">
        <v>0</v>
      </c>
      <c r="V270" s="467">
        <v>0</v>
      </c>
      <c r="W270" s="467">
        <v>0</v>
      </c>
      <c r="X270" s="467">
        <v>0</v>
      </c>
      <c r="Y270" s="467">
        <v>0</v>
      </c>
      <c r="Z270" s="467">
        <v>0</v>
      </c>
      <c r="AA270" s="467">
        <v>0</v>
      </c>
      <c r="AB270" s="467">
        <v>0</v>
      </c>
      <c r="AC270" s="467">
        <v>0</v>
      </c>
      <c r="AD270" s="469">
        <v>25</v>
      </c>
      <c r="AE270" s="470">
        <v>0</v>
      </c>
      <c r="AF270" s="470">
        <v>0</v>
      </c>
      <c r="AG270" s="470">
        <v>0</v>
      </c>
      <c r="AH270" s="470">
        <v>0</v>
      </c>
      <c r="AI270" s="470">
        <v>25</v>
      </c>
      <c r="AJ270" s="470">
        <v>0</v>
      </c>
      <c r="AK270" s="467">
        <v>15</v>
      </c>
      <c r="AL270" s="467">
        <v>10</v>
      </c>
      <c r="AM270" s="502">
        <v>7</v>
      </c>
      <c r="AN270" s="502">
        <v>2</v>
      </c>
      <c r="AO270" s="503">
        <v>2</v>
      </c>
    </row>
    <row r="271" spans="1:41" ht="16.5" customHeight="1">
      <c r="A271" s="461">
        <v>208</v>
      </c>
      <c r="B271" s="461">
        <v>78</v>
      </c>
      <c r="C271" s="462">
        <v>268</v>
      </c>
      <c r="D271" s="471" t="s">
        <v>1281</v>
      </c>
      <c r="E271" s="472" t="s">
        <v>28</v>
      </c>
      <c r="F271" s="471" t="s">
        <v>2233</v>
      </c>
      <c r="G271" s="471" t="s">
        <v>1255</v>
      </c>
      <c r="H271" s="477" t="s">
        <v>724</v>
      </c>
      <c r="I271" s="474" t="s">
        <v>1282</v>
      </c>
      <c r="J271" s="467">
        <v>3</v>
      </c>
      <c r="K271" s="467">
        <v>0</v>
      </c>
      <c r="L271" s="467">
        <v>14</v>
      </c>
      <c r="M271" s="467">
        <v>0</v>
      </c>
      <c r="N271" s="468">
        <v>6</v>
      </c>
      <c r="O271" s="467">
        <v>0</v>
      </c>
      <c r="P271" s="467">
        <v>0</v>
      </c>
      <c r="Q271" s="467">
        <v>0</v>
      </c>
      <c r="R271" s="467">
        <v>7</v>
      </c>
      <c r="S271" s="467">
        <v>0</v>
      </c>
      <c r="T271" s="467">
        <v>0</v>
      </c>
      <c r="U271" s="467">
        <v>0</v>
      </c>
      <c r="V271" s="467">
        <v>0</v>
      </c>
      <c r="W271" s="467">
        <v>0</v>
      </c>
      <c r="X271" s="467">
        <v>0</v>
      </c>
      <c r="Y271" s="467">
        <v>0</v>
      </c>
      <c r="Z271" s="467">
        <v>0</v>
      </c>
      <c r="AA271" s="467">
        <v>0</v>
      </c>
      <c r="AB271" s="467">
        <v>0</v>
      </c>
      <c r="AC271" s="467">
        <v>0</v>
      </c>
      <c r="AD271" s="469">
        <v>30</v>
      </c>
      <c r="AE271" s="470">
        <v>0</v>
      </c>
      <c r="AF271" s="470">
        <v>0</v>
      </c>
      <c r="AG271" s="470">
        <v>0</v>
      </c>
      <c r="AH271" s="470">
        <v>0</v>
      </c>
      <c r="AI271" s="470">
        <v>30</v>
      </c>
      <c r="AJ271" s="470">
        <v>0</v>
      </c>
      <c r="AK271" s="467">
        <v>6</v>
      </c>
      <c r="AL271" s="467">
        <v>24</v>
      </c>
      <c r="AM271" s="502">
        <v>8</v>
      </c>
      <c r="AN271" s="502">
        <v>5</v>
      </c>
      <c r="AO271" s="503">
        <v>2</v>
      </c>
    </row>
    <row r="272" spans="1:41" ht="16.5" customHeight="1">
      <c r="A272" s="461">
        <v>204</v>
      </c>
      <c r="B272" s="461">
        <v>74</v>
      </c>
      <c r="C272" s="461">
        <v>269</v>
      </c>
      <c r="D272" s="471" t="s">
        <v>1283</v>
      </c>
      <c r="E272" s="472" t="s">
        <v>28</v>
      </c>
      <c r="F272" s="471" t="s">
        <v>2233</v>
      </c>
      <c r="G272" s="471" t="s">
        <v>1255</v>
      </c>
      <c r="H272" s="473" t="s">
        <v>730</v>
      </c>
      <c r="I272" s="474" t="s">
        <v>1284</v>
      </c>
      <c r="J272" s="467">
        <v>2</v>
      </c>
      <c r="K272" s="467">
        <v>0</v>
      </c>
      <c r="L272" s="467">
        <v>15</v>
      </c>
      <c r="M272" s="467">
        <v>0</v>
      </c>
      <c r="N272" s="468">
        <v>8</v>
      </c>
      <c r="O272" s="467">
        <v>1</v>
      </c>
      <c r="P272" s="467">
        <v>0</v>
      </c>
      <c r="Q272" s="467">
        <v>0</v>
      </c>
      <c r="R272" s="467">
        <v>3</v>
      </c>
      <c r="S272" s="467">
        <v>0</v>
      </c>
      <c r="T272" s="467">
        <v>0</v>
      </c>
      <c r="U272" s="467">
        <v>0</v>
      </c>
      <c r="V272" s="467">
        <v>0</v>
      </c>
      <c r="W272" s="467">
        <v>0</v>
      </c>
      <c r="X272" s="467">
        <v>0</v>
      </c>
      <c r="Y272" s="467">
        <v>0</v>
      </c>
      <c r="Z272" s="467">
        <v>0</v>
      </c>
      <c r="AA272" s="467">
        <v>0</v>
      </c>
      <c r="AB272" s="467">
        <v>0</v>
      </c>
      <c r="AC272" s="467">
        <v>0</v>
      </c>
      <c r="AD272" s="469">
        <v>29</v>
      </c>
      <c r="AE272" s="470">
        <v>0</v>
      </c>
      <c r="AF272" s="470">
        <v>0</v>
      </c>
      <c r="AG272" s="470">
        <v>0</v>
      </c>
      <c r="AH272" s="470">
        <v>0</v>
      </c>
      <c r="AI272" s="470">
        <v>29</v>
      </c>
      <c r="AJ272" s="470">
        <v>0</v>
      </c>
      <c r="AK272" s="467">
        <v>8</v>
      </c>
      <c r="AL272" s="467">
        <v>21</v>
      </c>
      <c r="AM272" s="502">
        <v>7</v>
      </c>
      <c r="AN272" s="502">
        <v>5</v>
      </c>
      <c r="AO272" s="503">
        <v>2</v>
      </c>
    </row>
    <row r="273" spans="1:41" ht="16.5" customHeight="1">
      <c r="A273" s="461">
        <v>2394</v>
      </c>
      <c r="B273" s="461">
        <v>579</v>
      </c>
      <c r="C273" s="461">
        <v>270</v>
      </c>
      <c r="D273" s="471" t="s">
        <v>1285</v>
      </c>
      <c r="E273" s="472" t="s">
        <v>28</v>
      </c>
      <c r="F273" s="471" t="s">
        <v>2233</v>
      </c>
      <c r="G273" s="471" t="s">
        <v>1255</v>
      </c>
      <c r="H273" s="475" t="s">
        <v>727</v>
      </c>
      <c r="I273" s="474" t="s">
        <v>1286</v>
      </c>
      <c r="J273" s="467">
        <v>1</v>
      </c>
      <c r="K273" s="467">
        <v>0</v>
      </c>
      <c r="L273" s="467">
        <v>26</v>
      </c>
      <c r="M273" s="467">
        <v>0</v>
      </c>
      <c r="N273" s="468">
        <v>10</v>
      </c>
      <c r="O273" s="467">
        <v>0</v>
      </c>
      <c r="P273" s="467">
        <v>0</v>
      </c>
      <c r="Q273" s="467">
        <v>0</v>
      </c>
      <c r="R273" s="467">
        <v>1</v>
      </c>
      <c r="S273" s="467">
        <v>0</v>
      </c>
      <c r="T273" s="467">
        <v>0</v>
      </c>
      <c r="U273" s="467">
        <v>0</v>
      </c>
      <c r="V273" s="467">
        <v>0</v>
      </c>
      <c r="W273" s="467">
        <v>0</v>
      </c>
      <c r="X273" s="467">
        <v>0</v>
      </c>
      <c r="Y273" s="467">
        <v>0</v>
      </c>
      <c r="Z273" s="467">
        <v>0</v>
      </c>
      <c r="AA273" s="467">
        <v>0</v>
      </c>
      <c r="AB273" s="467">
        <v>0</v>
      </c>
      <c r="AC273" s="467">
        <v>0</v>
      </c>
      <c r="AD273" s="469">
        <v>38</v>
      </c>
      <c r="AE273" s="470">
        <v>0</v>
      </c>
      <c r="AF273" s="470">
        <v>0</v>
      </c>
      <c r="AG273" s="470">
        <v>0</v>
      </c>
      <c r="AH273" s="470">
        <v>0</v>
      </c>
      <c r="AI273" s="470">
        <v>38</v>
      </c>
      <c r="AJ273" s="470">
        <v>0</v>
      </c>
      <c r="AK273" s="467">
        <v>10</v>
      </c>
      <c r="AL273" s="467">
        <v>28</v>
      </c>
      <c r="AM273" s="502">
        <v>4</v>
      </c>
      <c r="AN273" s="502">
        <v>4</v>
      </c>
      <c r="AO273" s="503">
        <v>2</v>
      </c>
    </row>
    <row r="274" spans="1:41" ht="16.5" customHeight="1">
      <c r="A274" s="461">
        <v>2641</v>
      </c>
      <c r="B274" s="461">
        <v>670</v>
      </c>
      <c r="C274" s="462">
        <v>271</v>
      </c>
      <c r="D274" s="471" t="s">
        <v>1287</v>
      </c>
      <c r="E274" s="472" t="s">
        <v>28</v>
      </c>
      <c r="F274" s="471" t="s">
        <v>2233</v>
      </c>
      <c r="G274" s="471" t="s">
        <v>1255</v>
      </c>
      <c r="H274" s="473" t="s">
        <v>730</v>
      </c>
      <c r="I274" s="474" t="s">
        <v>1288</v>
      </c>
      <c r="J274" s="467">
        <v>3</v>
      </c>
      <c r="K274" s="467">
        <v>0</v>
      </c>
      <c r="L274" s="467">
        <v>5</v>
      </c>
      <c r="M274" s="467">
        <v>1</v>
      </c>
      <c r="N274" s="468">
        <v>1</v>
      </c>
      <c r="O274" s="467">
        <v>0</v>
      </c>
      <c r="P274" s="467">
        <v>0</v>
      </c>
      <c r="Q274" s="467">
        <v>0</v>
      </c>
      <c r="R274" s="467">
        <v>0</v>
      </c>
      <c r="S274" s="467">
        <v>0</v>
      </c>
      <c r="T274" s="467">
        <v>0</v>
      </c>
      <c r="U274" s="467">
        <v>0</v>
      </c>
      <c r="V274" s="467">
        <v>0</v>
      </c>
      <c r="W274" s="467">
        <v>0</v>
      </c>
      <c r="X274" s="467">
        <v>0</v>
      </c>
      <c r="Y274" s="467">
        <v>0</v>
      </c>
      <c r="Z274" s="467">
        <v>0</v>
      </c>
      <c r="AA274" s="467">
        <v>0</v>
      </c>
      <c r="AB274" s="467">
        <v>0</v>
      </c>
      <c r="AC274" s="467">
        <v>0</v>
      </c>
      <c r="AD274" s="469">
        <v>10</v>
      </c>
      <c r="AE274" s="470">
        <v>0</v>
      </c>
      <c r="AF274" s="470">
        <v>0</v>
      </c>
      <c r="AG274" s="470">
        <v>0</v>
      </c>
      <c r="AH274" s="470">
        <v>0</v>
      </c>
      <c r="AI274" s="470">
        <v>10</v>
      </c>
      <c r="AJ274" s="470">
        <v>0</v>
      </c>
      <c r="AK274" s="467">
        <v>1</v>
      </c>
      <c r="AL274" s="467">
        <v>9</v>
      </c>
      <c r="AM274" s="502">
        <v>4</v>
      </c>
      <c r="AN274" s="502">
        <v>5</v>
      </c>
      <c r="AO274" s="503">
        <v>2</v>
      </c>
    </row>
    <row r="275" spans="1:41" ht="16.5" customHeight="1">
      <c r="A275" s="461">
        <v>2580</v>
      </c>
      <c r="B275" s="461">
        <v>644</v>
      </c>
      <c r="C275" s="461">
        <v>272</v>
      </c>
      <c r="D275" s="471" t="s">
        <v>1289</v>
      </c>
      <c r="E275" s="472" t="s">
        <v>28</v>
      </c>
      <c r="F275" s="471" t="s">
        <v>2233</v>
      </c>
      <c r="G275" s="471" t="s">
        <v>1255</v>
      </c>
      <c r="H275" s="475" t="s">
        <v>727</v>
      </c>
      <c r="I275" s="485" t="s">
        <v>1290</v>
      </c>
      <c r="J275" s="467">
        <v>0</v>
      </c>
      <c r="K275" s="467">
        <v>0</v>
      </c>
      <c r="L275" s="467">
        <v>2</v>
      </c>
      <c r="M275" s="467">
        <v>0</v>
      </c>
      <c r="N275" s="468">
        <v>1</v>
      </c>
      <c r="O275" s="467">
        <v>0</v>
      </c>
      <c r="P275" s="467">
        <v>0</v>
      </c>
      <c r="Q275" s="467">
        <v>0</v>
      </c>
      <c r="R275" s="467">
        <v>4</v>
      </c>
      <c r="S275" s="467">
        <v>0</v>
      </c>
      <c r="T275" s="467">
        <v>0</v>
      </c>
      <c r="U275" s="467">
        <v>0</v>
      </c>
      <c r="V275" s="467">
        <v>0</v>
      </c>
      <c r="W275" s="467">
        <v>0</v>
      </c>
      <c r="X275" s="467">
        <v>0</v>
      </c>
      <c r="Y275" s="467">
        <v>0</v>
      </c>
      <c r="Z275" s="467">
        <v>0</v>
      </c>
      <c r="AA275" s="467">
        <v>0</v>
      </c>
      <c r="AB275" s="467">
        <v>0</v>
      </c>
      <c r="AC275" s="467">
        <v>0</v>
      </c>
      <c r="AD275" s="469">
        <v>7</v>
      </c>
      <c r="AE275" s="470">
        <v>0</v>
      </c>
      <c r="AF275" s="470">
        <v>0</v>
      </c>
      <c r="AG275" s="470">
        <v>0</v>
      </c>
      <c r="AH275" s="470">
        <v>0</v>
      </c>
      <c r="AI275" s="470">
        <v>7</v>
      </c>
      <c r="AJ275" s="470">
        <v>0</v>
      </c>
      <c r="AK275" s="467">
        <v>1</v>
      </c>
      <c r="AL275" s="467">
        <v>6</v>
      </c>
      <c r="AM275" s="502">
        <v>6</v>
      </c>
      <c r="AN275" s="502">
        <v>2</v>
      </c>
      <c r="AO275" s="503">
        <v>2</v>
      </c>
    </row>
    <row r="276" spans="1:41" ht="16.5" customHeight="1">
      <c r="A276" s="461">
        <v>2343</v>
      </c>
      <c r="B276" s="461">
        <v>562</v>
      </c>
      <c r="C276" s="461">
        <v>273</v>
      </c>
      <c r="D276" s="471" t="s">
        <v>1291</v>
      </c>
      <c r="E276" s="472" t="s">
        <v>28</v>
      </c>
      <c r="F276" s="471" t="s">
        <v>2233</v>
      </c>
      <c r="G276" s="471" t="s">
        <v>1255</v>
      </c>
      <c r="H276" s="475" t="s">
        <v>727</v>
      </c>
      <c r="I276" s="474" t="s">
        <v>1292</v>
      </c>
      <c r="J276" s="467">
        <v>0</v>
      </c>
      <c r="K276" s="467">
        <v>0</v>
      </c>
      <c r="L276" s="467">
        <v>5</v>
      </c>
      <c r="M276" s="467">
        <v>0</v>
      </c>
      <c r="N276" s="468">
        <v>7</v>
      </c>
      <c r="O276" s="467">
        <v>0</v>
      </c>
      <c r="P276" s="467">
        <v>1</v>
      </c>
      <c r="Q276" s="467">
        <v>2</v>
      </c>
      <c r="R276" s="467">
        <v>0</v>
      </c>
      <c r="S276" s="467">
        <v>0</v>
      </c>
      <c r="T276" s="467">
        <v>0</v>
      </c>
      <c r="U276" s="467">
        <v>0</v>
      </c>
      <c r="V276" s="467">
        <v>0</v>
      </c>
      <c r="W276" s="467">
        <v>0</v>
      </c>
      <c r="X276" s="467">
        <v>0</v>
      </c>
      <c r="Y276" s="467">
        <v>0</v>
      </c>
      <c r="Z276" s="467">
        <v>1</v>
      </c>
      <c r="AA276" s="467">
        <v>0</v>
      </c>
      <c r="AB276" s="467">
        <v>0</v>
      </c>
      <c r="AC276" s="467">
        <v>0</v>
      </c>
      <c r="AD276" s="469">
        <v>16</v>
      </c>
      <c r="AE276" s="470">
        <v>0</v>
      </c>
      <c r="AF276" s="470">
        <v>0</v>
      </c>
      <c r="AG276" s="470">
        <v>0</v>
      </c>
      <c r="AH276" s="470">
        <v>0</v>
      </c>
      <c r="AI276" s="470">
        <v>16</v>
      </c>
      <c r="AJ276" s="470">
        <v>0</v>
      </c>
      <c r="AK276" s="467">
        <v>7</v>
      </c>
      <c r="AL276" s="467">
        <v>9</v>
      </c>
      <c r="AM276" s="502">
        <v>5</v>
      </c>
      <c r="AN276" s="502">
        <v>2</v>
      </c>
      <c r="AO276" s="503">
        <v>2</v>
      </c>
    </row>
    <row r="277" spans="1:41" ht="16.5" customHeight="1">
      <c r="A277" s="461">
        <v>2342</v>
      </c>
      <c r="B277" s="461">
        <v>561</v>
      </c>
      <c r="C277" s="462">
        <v>274</v>
      </c>
      <c r="D277" s="471" t="s">
        <v>1293</v>
      </c>
      <c r="E277" s="472" t="s">
        <v>28</v>
      </c>
      <c r="F277" s="471" t="s">
        <v>2233</v>
      </c>
      <c r="G277" s="471" t="s">
        <v>1255</v>
      </c>
      <c r="H277" s="473" t="s">
        <v>730</v>
      </c>
      <c r="I277" s="474" t="s">
        <v>1294</v>
      </c>
      <c r="J277" s="467">
        <v>0</v>
      </c>
      <c r="K277" s="467">
        <v>0</v>
      </c>
      <c r="L277" s="467">
        <v>2</v>
      </c>
      <c r="M277" s="467">
        <v>0</v>
      </c>
      <c r="N277" s="468">
        <v>9</v>
      </c>
      <c r="O277" s="467">
        <v>0</v>
      </c>
      <c r="P277" s="467">
        <v>0</v>
      </c>
      <c r="Q277" s="467">
        <v>0</v>
      </c>
      <c r="R277" s="467">
        <v>0</v>
      </c>
      <c r="S277" s="467">
        <v>0</v>
      </c>
      <c r="T277" s="467">
        <v>0</v>
      </c>
      <c r="U277" s="467">
        <v>0</v>
      </c>
      <c r="V277" s="467">
        <v>0</v>
      </c>
      <c r="W277" s="467">
        <v>0</v>
      </c>
      <c r="X277" s="467">
        <v>0</v>
      </c>
      <c r="Y277" s="467">
        <v>0</v>
      </c>
      <c r="Z277" s="467">
        <v>0</v>
      </c>
      <c r="AA277" s="467">
        <v>0</v>
      </c>
      <c r="AB277" s="467">
        <v>0</v>
      </c>
      <c r="AC277" s="467">
        <v>0</v>
      </c>
      <c r="AD277" s="469">
        <v>11</v>
      </c>
      <c r="AE277" s="470">
        <v>0</v>
      </c>
      <c r="AF277" s="470">
        <v>0</v>
      </c>
      <c r="AG277" s="470">
        <v>0</v>
      </c>
      <c r="AH277" s="470">
        <v>0</v>
      </c>
      <c r="AI277" s="470">
        <v>11</v>
      </c>
      <c r="AJ277" s="470">
        <v>0</v>
      </c>
      <c r="AK277" s="467">
        <v>9</v>
      </c>
      <c r="AL277" s="467">
        <v>2</v>
      </c>
      <c r="AM277" s="502">
        <v>3</v>
      </c>
      <c r="AN277" s="502">
        <v>4</v>
      </c>
      <c r="AO277" s="503">
        <v>6</v>
      </c>
    </row>
    <row r="278" spans="1:41" ht="16.5" customHeight="1">
      <c r="A278" s="461">
        <v>2592</v>
      </c>
      <c r="B278" s="461">
        <v>650</v>
      </c>
      <c r="C278" s="461">
        <v>275</v>
      </c>
      <c r="D278" s="471" t="s">
        <v>1295</v>
      </c>
      <c r="E278" s="472" t="s">
        <v>28</v>
      </c>
      <c r="F278" s="471" t="s">
        <v>2233</v>
      </c>
      <c r="G278" s="471" t="s">
        <v>1255</v>
      </c>
      <c r="H278" s="475" t="s">
        <v>727</v>
      </c>
      <c r="I278" s="474" t="s">
        <v>1296</v>
      </c>
      <c r="J278" s="467">
        <v>0</v>
      </c>
      <c r="K278" s="467">
        <v>0</v>
      </c>
      <c r="L278" s="467">
        <v>1</v>
      </c>
      <c r="M278" s="467">
        <v>0</v>
      </c>
      <c r="N278" s="468">
        <v>5</v>
      </c>
      <c r="O278" s="467">
        <v>2</v>
      </c>
      <c r="P278" s="467">
        <v>2</v>
      </c>
      <c r="Q278" s="467">
        <v>0</v>
      </c>
      <c r="R278" s="467">
        <v>0</v>
      </c>
      <c r="S278" s="467">
        <v>1</v>
      </c>
      <c r="T278" s="467">
        <v>0</v>
      </c>
      <c r="U278" s="467">
        <v>0</v>
      </c>
      <c r="V278" s="467">
        <v>0</v>
      </c>
      <c r="W278" s="467">
        <v>0</v>
      </c>
      <c r="X278" s="467">
        <v>0</v>
      </c>
      <c r="Y278" s="467">
        <v>0</v>
      </c>
      <c r="Z278" s="467">
        <v>0</v>
      </c>
      <c r="AA278" s="467">
        <v>0</v>
      </c>
      <c r="AB278" s="467">
        <v>0</v>
      </c>
      <c r="AC278" s="467">
        <v>0</v>
      </c>
      <c r="AD278" s="469">
        <v>11</v>
      </c>
      <c r="AE278" s="470">
        <v>0</v>
      </c>
      <c r="AF278" s="470">
        <v>0</v>
      </c>
      <c r="AG278" s="470">
        <v>0</v>
      </c>
      <c r="AH278" s="470">
        <v>0</v>
      </c>
      <c r="AI278" s="470">
        <v>11</v>
      </c>
      <c r="AJ278" s="470">
        <v>0</v>
      </c>
      <c r="AK278" s="467">
        <v>5</v>
      </c>
      <c r="AL278" s="467">
        <v>6</v>
      </c>
      <c r="AM278" s="502">
        <v>3</v>
      </c>
      <c r="AN278" s="502">
        <v>5</v>
      </c>
      <c r="AO278" s="503">
        <v>3</v>
      </c>
    </row>
    <row r="279" spans="1:41" ht="16.5" customHeight="1">
      <c r="A279" s="461">
        <v>2860</v>
      </c>
      <c r="B279" s="461">
        <v>720</v>
      </c>
      <c r="C279" s="461">
        <v>276</v>
      </c>
      <c r="D279" s="471" t="s">
        <v>1297</v>
      </c>
      <c r="E279" s="472" t="s">
        <v>28</v>
      </c>
      <c r="F279" s="471" t="s">
        <v>2233</v>
      </c>
      <c r="G279" s="471" t="s">
        <v>1255</v>
      </c>
      <c r="H279" s="475" t="s">
        <v>727</v>
      </c>
      <c r="I279" s="474" t="s">
        <v>1298</v>
      </c>
      <c r="J279" s="467">
        <v>0</v>
      </c>
      <c r="K279" s="467">
        <v>0</v>
      </c>
      <c r="L279" s="467">
        <v>3</v>
      </c>
      <c r="M279" s="467">
        <v>0</v>
      </c>
      <c r="N279" s="468">
        <v>4</v>
      </c>
      <c r="O279" s="467">
        <v>0</v>
      </c>
      <c r="P279" s="467">
        <v>0</v>
      </c>
      <c r="Q279" s="467">
        <v>0</v>
      </c>
      <c r="R279" s="467">
        <v>1</v>
      </c>
      <c r="S279" s="467">
        <v>0</v>
      </c>
      <c r="T279" s="467">
        <v>0</v>
      </c>
      <c r="U279" s="467">
        <v>0</v>
      </c>
      <c r="V279" s="467">
        <v>1</v>
      </c>
      <c r="W279" s="467">
        <v>0</v>
      </c>
      <c r="X279" s="467">
        <v>0</v>
      </c>
      <c r="Y279" s="467">
        <v>0</v>
      </c>
      <c r="Z279" s="467">
        <v>0</v>
      </c>
      <c r="AA279" s="467">
        <v>0</v>
      </c>
      <c r="AB279" s="467">
        <v>0</v>
      </c>
      <c r="AC279" s="467">
        <v>0</v>
      </c>
      <c r="AD279" s="469">
        <v>9</v>
      </c>
      <c r="AE279" s="470">
        <v>0</v>
      </c>
      <c r="AF279" s="470">
        <v>0</v>
      </c>
      <c r="AG279" s="470">
        <v>0</v>
      </c>
      <c r="AH279" s="470">
        <v>0</v>
      </c>
      <c r="AI279" s="470">
        <v>9</v>
      </c>
      <c r="AJ279" s="470">
        <v>0</v>
      </c>
      <c r="AK279" s="467">
        <v>4</v>
      </c>
      <c r="AL279" s="467">
        <v>5</v>
      </c>
      <c r="AM279" s="502">
        <v>5</v>
      </c>
      <c r="AN279" s="502">
        <v>2</v>
      </c>
      <c r="AO279" s="503">
        <v>2</v>
      </c>
    </row>
    <row r="280" spans="1:41" ht="16.5" customHeight="1">
      <c r="A280" s="461">
        <v>2158</v>
      </c>
      <c r="B280" s="461">
        <v>514</v>
      </c>
      <c r="C280" s="462">
        <v>277</v>
      </c>
      <c r="D280" s="471" t="s">
        <v>1301</v>
      </c>
      <c r="E280" s="472" t="s">
        <v>28</v>
      </c>
      <c r="F280" s="471" t="s">
        <v>2233</v>
      </c>
      <c r="G280" s="471" t="s">
        <v>1255</v>
      </c>
      <c r="H280" s="475" t="s">
        <v>727</v>
      </c>
      <c r="I280" s="474" t="s">
        <v>1302</v>
      </c>
      <c r="J280" s="467">
        <v>1</v>
      </c>
      <c r="K280" s="467">
        <v>0</v>
      </c>
      <c r="L280" s="467">
        <v>0</v>
      </c>
      <c r="M280" s="467">
        <v>0</v>
      </c>
      <c r="N280" s="468">
        <v>7</v>
      </c>
      <c r="O280" s="467">
        <v>6</v>
      </c>
      <c r="P280" s="467">
        <v>0</v>
      </c>
      <c r="Q280" s="467">
        <v>0</v>
      </c>
      <c r="R280" s="467">
        <v>0</v>
      </c>
      <c r="S280" s="467">
        <v>0</v>
      </c>
      <c r="T280" s="467">
        <v>0</v>
      </c>
      <c r="U280" s="467">
        <v>0</v>
      </c>
      <c r="V280" s="467">
        <v>0</v>
      </c>
      <c r="W280" s="467">
        <v>0</v>
      </c>
      <c r="X280" s="467">
        <v>0</v>
      </c>
      <c r="Y280" s="467">
        <v>0</v>
      </c>
      <c r="Z280" s="467">
        <v>0</v>
      </c>
      <c r="AA280" s="467">
        <v>0</v>
      </c>
      <c r="AB280" s="467">
        <v>0</v>
      </c>
      <c r="AC280" s="467">
        <v>0</v>
      </c>
      <c r="AD280" s="469">
        <v>14</v>
      </c>
      <c r="AE280" s="470">
        <v>0</v>
      </c>
      <c r="AF280" s="470">
        <v>0</v>
      </c>
      <c r="AG280" s="470">
        <v>0</v>
      </c>
      <c r="AH280" s="470">
        <v>0</v>
      </c>
      <c r="AI280" s="470">
        <v>14</v>
      </c>
      <c r="AJ280" s="470">
        <v>0</v>
      </c>
      <c r="AK280" s="467">
        <v>7</v>
      </c>
      <c r="AL280" s="467">
        <v>7</v>
      </c>
      <c r="AM280" s="502">
        <v>5</v>
      </c>
      <c r="AN280" s="502">
        <v>3</v>
      </c>
      <c r="AO280" s="503">
        <v>2</v>
      </c>
    </row>
    <row r="281" spans="1:41" ht="16.5" customHeight="1">
      <c r="A281" s="461">
        <v>2132</v>
      </c>
      <c r="B281" s="461">
        <v>510</v>
      </c>
      <c r="C281" s="461">
        <v>278</v>
      </c>
      <c r="D281" s="471" t="s">
        <v>1303</v>
      </c>
      <c r="E281" s="472" t="s">
        <v>28</v>
      </c>
      <c r="F281" s="471" t="s">
        <v>2233</v>
      </c>
      <c r="G281" s="471" t="s">
        <v>1255</v>
      </c>
      <c r="H281" s="475" t="s">
        <v>727</v>
      </c>
      <c r="I281" s="474" t="s">
        <v>1304</v>
      </c>
      <c r="J281" s="467">
        <v>0</v>
      </c>
      <c r="K281" s="467">
        <v>0</v>
      </c>
      <c r="L281" s="467">
        <v>2</v>
      </c>
      <c r="M281" s="467">
        <v>0</v>
      </c>
      <c r="N281" s="468">
        <v>5</v>
      </c>
      <c r="O281" s="467">
        <v>0</v>
      </c>
      <c r="P281" s="467">
        <v>0</v>
      </c>
      <c r="Q281" s="467">
        <v>0</v>
      </c>
      <c r="R281" s="467">
        <v>3</v>
      </c>
      <c r="S281" s="467">
        <v>1</v>
      </c>
      <c r="T281" s="467">
        <v>0</v>
      </c>
      <c r="U281" s="467">
        <v>0</v>
      </c>
      <c r="V281" s="467">
        <v>0</v>
      </c>
      <c r="W281" s="467">
        <v>0</v>
      </c>
      <c r="X281" s="467">
        <v>0</v>
      </c>
      <c r="Y281" s="467">
        <v>0</v>
      </c>
      <c r="Z281" s="467">
        <v>0</v>
      </c>
      <c r="AA281" s="467">
        <v>0</v>
      </c>
      <c r="AB281" s="467">
        <v>0</v>
      </c>
      <c r="AC281" s="467">
        <v>0</v>
      </c>
      <c r="AD281" s="469">
        <v>11</v>
      </c>
      <c r="AE281" s="470">
        <v>0</v>
      </c>
      <c r="AF281" s="470">
        <v>0</v>
      </c>
      <c r="AG281" s="470">
        <v>0</v>
      </c>
      <c r="AH281" s="470">
        <v>0</v>
      </c>
      <c r="AI281" s="470">
        <v>11</v>
      </c>
      <c r="AJ281" s="470">
        <v>0</v>
      </c>
      <c r="AK281" s="467">
        <v>5</v>
      </c>
      <c r="AL281" s="467">
        <v>6</v>
      </c>
      <c r="AM281" s="502">
        <v>5</v>
      </c>
      <c r="AN281" s="502">
        <v>4</v>
      </c>
      <c r="AO281" s="503">
        <v>2</v>
      </c>
    </row>
    <row r="282" spans="1:41" ht="16.5" customHeight="1">
      <c r="A282" s="461">
        <v>2131</v>
      </c>
      <c r="B282" s="461">
        <v>509</v>
      </c>
      <c r="C282" s="461">
        <v>279</v>
      </c>
      <c r="D282" s="471" t="s">
        <v>1305</v>
      </c>
      <c r="E282" s="472" t="s">
        <v>28</v>
      </c>
      <c r="F282" s="471" t="s">
        <v>2233</v>
      </c>
      <c r="G282" s="471" t="s">
        <v>1255</v>
      </c>
      <c r="H282" s="473" t="s">
        <v>730</v>
      </c>
      <c r="I282" s="474" t="s">
        <v>1306</v>
      </c>
      <c r="J282" s="467">
        <v>0</v>
      </c>
      <c r="K282" s="467">
        <v>0</v>
      </c>
      <c r="L282" s="467">
        <v>3</v>
      </c>
      <c r="M282" s="467">
        <v>0</v>
      </c>
      <c r="N282" s="468">
        <v>1</v>
      </c>
      <c r="O282" s="467">
        <v>0</v>
      </c>
      <c r="P282" s="467">
        <v>0</v>
      </c>
      <c r="Q282" s="467">
        <v>0</v>
      </c>
      <c r="R282" s="467">
        <v>0</v>
      </c>
      <c r="S282" s="467">
        <v>0</v>
      </c>
      <c r="T282" s="467">
        <v>0</v>
      </c>
      <c r="U282" s="467">
        <v>0</v>
      </c>
      <c r="V282" s="467">
        <v>0</v>
      </c>
      <c r="W282" s="467">
        <v>0</v>
      </c>
      <c r="X282" s="467">
        <v>0</v>
      </c>
      <c r="Y282" s="467">
        <v>0</v>
      </c>
      <c r="Z282" s="467">
        <v>0</v>
      </c>
      <c r="AA282" s="467">
        <v>0</v>
      </c>
      <c r="AB282" s="467">
        <v>0</v>
      </c>
      <c r="AC282" s="467">
        <v>0</v>
      </c>
      <c r="AD282" s="469">
        <v>4</v>
      </c>
      <c r="AE282" s="470">
        <v>0</v>
      </c>
      <c r="AF282" s="470">
        <v>0</v>
      </c>
      <c r="AG282" s="470">
        <v>0</v>
      </c>
      <c r="AH282" s="470">
        <v>0</v>
      </c>
      <c r="AI282" s="470">
        <v>4</v>
      </c>
      <c r="AJ282" s="470">
        <v>0</v>
      </c>
      <c r="AK282" s="467">
        <v>1</v>
      </c>
      <c r="AL282" s="467">
        <v>3</v>
      </c>
      <c r="AM282" s="502">
        <v>4</v>
      </c>
      <c r="AN282" s="502">
        <v>2</v>
      </c>
      <c r="AO282" s="503">
        <v>2</v>
      </c>
    </row>
    <row r="283" spans="1:41" ht="16.5" customHeight="1">
      <c r="A283" s="461">
        <v>2940</v>
      </c>
      <c r="B283" s="461">
        <v>749</v>
      </c>
      <c r="C283" s="462">
        <v>280</v>
      </c>
      <c r="D283" s="471" t="s">
        <v>1307</v>
      </c>
      <c r="E283" s="472" t="s">
        <v>28</v>
      </c>
      <c r="F283" s="471" t="s">
        <v>2233</v>
      </c>
      <c r="G283" s="471" t="s">
        <v>1255</v>
      </c>
      <c r="H283" s="475" t="s">
        <v>727</v>
      </c>
      <c r="I283" s="474" t="s">
        <v>1308</v>
      </c>
      <c r="J283" s="467">
        <v>0</v>
      </c>
      <c r="K283" s="467">
        <v>1</v>
      </c>
      <c r="L283" s="467">
        <v>5</v>
      </c>
      <c r="M283" s="467">
        <v>0</v>
      </c>
      <c r="N283" s="468">
        <v>3</v>
      </c>
      <c r="O283" s="467">
        <v>0</v>
      </c>
      <c r="P283" s="467">
        <v>0</v>
      </c>
      <c r="Q283" s="467">
        <v>0</v>
      </c>
      <c r="R283" s="467">
        <v>1</v>
      </c>
      <c r="S283" s="467">
        <v>0</v>
      </c>
      <c r="T283" s="467">
        <v>0</v>
      </c>
      <c r="U283" s="467">
        <v>0</v>
      </c>
      <c r="V283" s="467">
        <v>0</v>
      </c>
      <c r="W283" s="467">
        <v>0</v>
      </c>
      <c r="X283" s="467">
        <v>0</v>
      </c>
      <c r="Y283" s="467">
        <v>0</v>
      </c>
      <c r="Z283" s="467">
        <v>0</v>
      </c>
      <c r="AA283" s="467">
        <v>0</v>
      </c>
      <c r="AB283" s="467">
        <v>0</v>
      </c>
      <c r="AC283" s="467">
        <v>0</v>
      </c>
      <c r="AD283" s="469">
        <v>10</v>
      </c>
      <c r="AE283" s="470">
        <v>0</v>
      </c>
      <c r="AF283" s="470">
        <v>0</v>
      </c>
      <c r="AG283" s="470">
        <v>0</v>
      </c>
      <c r="AH283" s="470">
        <v>0</v>
      </c>
      <c r="AI283" s="470">
        <v>10</v>
      </c>
      <c r="AJ283" s="470">
        <v>0</v>
      </c>
      <c r="AK283" s="467">
        <v>3</v>
      </c>
      <c r="AL283" s="467">
        <v>7</v>
      </c>
      <c r="AM283" s="502">
        <v>6</v>
      </c>
      <c r="AN283" s="502">
        <v>2</v>
      </c>
      <c r="AO283" s="503">
        <v>2</v>
      </c>
    </row>
    <row r="284" spans="1:41" ht="16.5" customHeight="1">
      <c r="A284" s="461">
        <v>2927</v>
      </c>
      <c r="B284" s="461">
        <v>745</v>
      </c>
      <c r="C284" s="461">
        <v>281</v>
      </c>
      <c r="D284" s="471" t="s">
        <v>1309</v>
      </c>
      <c r="E284" s="472" t="s">
        <v>28</v>
      </c>
      <c r="F284" s="471" t="s">
        <v>2233</v>
      </c>
      <c r="G284" s="471" t="s">
        <v>1255</v>
      </c>
      <c r="H284" s="473" t="s">
        <v>730</v>
      </c>
      <c r="I284" s="474" t="s">
        <v>1310</v>
      </c>
      <c r="J284" s="467">
        <v>0</v>
      </c>
      <c r="K284" s="467">
        <v>0</v>
      </c>
      <c r="L284" s="467">
        <v>4</v>
      </c>
      <c r="M284" s="467">
        <v>0</v>
      </c>
      <c r="N284" s="468">
        <v>2</v>
      </c>
      <c r="O284" s="467">
        <v>0</v>
      </c>
      <c r="P284" s="467">
        <v>0</v>
      </c>
      <c r="Q284" s="467">
        <v>0</v>
      </c>
      <c r="R284" s="467">
        <v>0</v>
      </c>
      <c r="S284" s="467">
        <v>0</v>
      </c>
      <c r="T284" s="467">
        <v>0</v>
      </c>
      <c r="U284" s="467">
        <v>0</v>
      </c>
      <c r="V284" s="467">
        <v>0</v>
      </c>
      <c r="W284" s="467">
        <v>0</v>
      </c>
      <c r="X284" s="467">
        <v>0</v>
      </c>
      <c r="Y284" s="467">
        <v>0</v>
      </c>
      <c r="Z284" s="467">
        <v>0</v>
      </c>
      <c r="AA284" s="467">
        <v>0</v>
      </c>
      <c r="AB284" s="467">
        <v>0</v>
      </c>
      <c r="AC284" s="467">
        <v>0</v>
      </c>
      <c r="AD284" s="469">
        <v>6</v>
      </c>
      <c r="AE284" s="470">
        <v>0</v>
      </c>
      <c r="AF284" s="470">
        <v>0</v>
      </c>
      <c r="AG284" s="470">
        <v>0</v>
      </c>
      <c r="AH284" s="470">
        <v>0</v>
      </c>
      <c r="AI284" s="470">
        <v>6</v>
      </c>
      <c r="AJ284" s="470">
        <v>0</v>
      </c>
      <c r="AK284" s="467">
        <v>2</v>
      </c>
      <c r="AL284" s="467">
        <v>4</v>
      </c>
      <c r="AM284" s="502">
        <v>5</v>
      </c>
      <c r="AN284" s="502">
        <v>2</v>
      </c>
      <c r="AO284" s="503">
        <v>2</v>
      </c>
    </row>
    <row r="285" spans="1:41" ht="16.5" customHeight="1">
      <c r="A285" s="461">
        <v>873</v>
      </c>
      <c r="B285" s="461">
        <v>268</v>
      </c>
      <c r="C285" s="461">
        <v>282</v>
      </c>
      <c r="D285" s="471" t="s">
        <v>1313</v>
      </c>
      <c r="E285" s="472" t="s">
        <v>28</v>
      </c>
      <c r="F285" s="471" t="s">
        <v>2233</v>
      </c>
      <c r="G285" s="471" t="s">
        <v>1255</v>
      </c>
      <c r="H285" s="473" t="s">
        <v>730</v>
      </c>
      <c r="I285" s="474" t="s">
        <v>1314</v>
      </c>
      <c r="J285" s="467">
        <v>0</v>
      </c>
      <c r="K285" s="467">
        <v>0</v>
      </c>
      <c r="L285" s="467">
        <v>2</v>
      </c>
      <c r="M285" s="467">
        <v>0</v>
      </c>
      <c r="N285" s="468">
        <v>6</v>
      </c>
      <c r="O285" s="467">
        <v>0</v>
      </c>
      <c r="P285" s="467">
        <v>0</v>
      </c>
      <c r="Q285" s="467">
        <v>0</v>
      </c>
      <c r="R285" s="467">
        <v>1</v>
      </c>
      <c r="S285" s="467">
        <v>0</v>
      </c>
      <c r="T285" s="467">
        <v>0</v>
      </c>
      <c r="U285" s="467">
        <v>0</v>
      </c>
      <c r="V285" s="467">
        <v>0</v>
      </c>
      <c r="W285" s="467">
        <v>0</v>
      </c>
      <c r="X285" s="467">
        <v>0</v>
      </c>
      <c r="Y285" s="467">
        <v>0</v>
      </c>
      <c r="Z285" s="467">
        <v>0</v>
      </c>
      <c r="AA285" s="467">
        <v>0</v>
      </c>
      <c r="AB285" s="467">
        <v>0</v>
      </c>
      <c r="AC285" s="467">
        <v>0</v>
      </c>
      <c r="AD285" s="469">
        <v>9</v>
      </c>
      <c r="AE285" s="470">
        <v>0</v>
      </c>
      <c r="AF285" s="470">
        <v>0</v>
      </c>
      <c r="AG285" s="470">
        <v>0</v>
      </c>
      <c r="AH285" s="470">
        <v>0</v>
      </c>
      <c r="AI285" s="470">
        <v>9</v>
      </c>
      <c r="AJ285" s="470">
        <v>0</v>
      </c>
      <c r="AK285" s="467">
        <v>6</v>
      </c>
      <c r="AL285" s="467">
        <v>3</v>
      </c>
      <c r="AM285" s="502">
        <v>7</v>
      </c>
      <c r="AN285" s="502">
        <v>2</v>
      </c>
      <c r="AO285" s="503">
        <v>2</v>
      </c>
    </row>
    <row r="286" spans="1:41" ht="16.5" customHeight="1">
      <c r="A286" s="461">
        <v>1395</v>
      </c>
      <c r="B286" s="461">
        <v>370</v>
      </c>
      <c r="C286" s="462">
        <v>283</v>
      </c>
      <c r="D286" s="471" t="s">
        <v>1315</v>
      </c>
      <c r="E286" s="472" t="s">
        <v>28</v>
      </c>
      <c r="F286" s="471" t="s">
        <v>2233</v>
      </c>
      <c r="G286" s="471" t="s">
        <v>1255</v>
      </c>
      <c r="H286" s="475" t="s">
        <v>727</v>
      </c>
      <c r="I286" s="474" t="s">
        <v>1316</v>
      </c>
      <c r="J286" s="467">
        <v>1</v>
      </c>
      <c r="K286" s="467">
        <v>0</v>
      </c>
      <c r="L286" s="467">
        <v>4</v>
      </c>
      <c r="M286" s="467">
        <v>0</v>
      </c>
      <c r="N286" s="468">
        <v>3</v>
      </c>
      <c r="O286" s="467">
        <v>0</v>
      </c>
      <c r="P286" s="467">
        <v>1</v>
      </c>
      <c r="Q286" s="467">
        <v>0</v>
      </c>
      <c r="R286" s="467">
        <v>2</v>
      </c>
      <c r="S286" s="467">
        <v>0</v>
      </c>
      <c r="T286" s="467">
        <v>1</v>
      </c>
      <c r="U286" s="467">
        <v>0</v>
      </c>
      <c r="V286" s="467">
        <v>0</v>
      </c>
      <c r="W286" s="467">
        <v>0</v>
      </c>
      <c r="X286" s="467">
        <v>0</v>
      </c>
      <c r="Y286" s="467">
        <v>0</v>
      </c>
      <c r="Z286" s="467">
        <v>0</v>
      </c>
      <c r="AA286" s="467">
        <v>0</v>
      </c>
      <c r="AB286" s="467">
        <v>0</v>
      </c>
      <c r="AC286" s="467">
        <v>0</v>
      </c>
      <c r="AD286" s="469">
        <v>12</v>
      </c>
      <c r="AE286" s="470">
        <v>0</v>
      </c>
      <c r="AF286" s="470">
        <v>0</v>
      </c>
      <c r="AG286" s="470">
        <v>0</v>
      </c>
      <c r="AH286" s="470">
        <v>0</v>
      </c>
      <c r="AI286" s="470">
        <v>12</v>
      </c>
      <c r="AJ286" s="470">
        <v>0</v>
      </c>
      <c r="AK286" s="467">
        <v>3</v>
      </c>
      <c r="AL286" s="467">
        <v>9</v>
      </c>
      <c r="AM286" s="502">
        <v>6</v>
      </c>
      <c r="AN286" s="502">
        <v>1</v>
      </c>
      <c r="AO286" s="503">
        <v>2</v>
      </c>
    </row>
    <row r="287" spans="1:41" ht="16.5" customHeight="1">
      <c r="A287" s="461">
        <v>1394</v>
      </c>
      <c r="B287" s="461">
        <v>369</v>
      </c>
      <c r="C287" s="461">
        <v>284</v>
      </c>
      <c r="D287" s="471" t="s">
        <v>1317</v>
      </c>
      <c r="E287" s="472" t="s">
        <v>28</v>
      </c>
      <c r="F287" s="471" t="s">
        <v>2233</v>
      </c>
      <c r="G287" s="471" t="s">
        <v>1255</v>
      </c>
      <c r="H287" s="473" t="s">
        <v>730</v>
      </c>
      <c r="I287" s="474" t="s">
        <v>1318</v>
      </c>
      <c r="J287" s="467">
        <v>1</v>
      </c>
      <c r="K287" s="467">
        <v>0</v>
      </c>
      <c r="L287" s="467">
        <v>4</v>
      </c>
      <c r="M287" s="467">
        <v>0</v>
      </c>
      <c r="N287" s="468">
        <v>0</v>
      </c>
      <c r="O287" s="467">
        <v>2</v>
      </c>
      <c r="P287" s="467">
        <v>0</v>
      </c>
      <c r="Q287" s="467">
        <v>0</v>
      </c>
      <c r="R287" s="467">
        <v>0</v>
      </c>
      <c r="S287" s="467">
        <v>0</v>
      </c>
      <c r="T287" s="467">
        <v>0</v>
      </c>
      <c r="U287" s="467">
        <v>0</v>
      </c>
      <c r="V287" s="467">
        <v>0</v>
      </c>
      <c r="W287" s="467">
        <v>0</v>
      </c>
      <c r="X287" s="467">
        <v>0</v>
      </c>
      <c r="Y287" s="467">
        <v>0</v>
      </c>
      <c r="Z287" s="467">
        <v>0</v>
      </c>
      <c r="AA287" s="467">
        <v>0</v>
      </c>
      <c r="AB287" s="467">
        <v>0</v>
      </c>
      <c r="AC287" s="467">
        <v>0</v>
      </c>
      <c r="AD287" s="469">
        <v>7</v>
      </c>
      <c r="AE287" s="470">
        <v>0</v>
      </c>
      <c r="AF287" s="470">
        <v>0</v>
      </c>
      <c r="AG287" s="470">
        <v>0</v>
      </c>
      <c r="AH287" s="470">
        <v>0</v>
      </c>
      <c r="AI287" s="470">
        <v>7</v>
      </c>
      <c r="AJ287" s="470">
        <v>0</v>
      </c>
      <c r="AK287" s="467">
        <v>0</v>
      </c>
      <c r="AL287" s="467">
        <v>7</v>
      </c>
      <c r="AM287" s="502">
        <v>5</v>
      </c>
      <c r="AN287" s="502">
        <v>2</v>
      </c>
      <c r="AO287" s="503">
        <v>2</v>
      </c>
    </row>
    <row r="288" spans="1:41" ht="16.5" customHeight="1">
      <c r="A288" s="461">
        <v>1474</v>
      </c>
      <c r="B288" s="461">
        <v>379</v>
      </c>
      <c r="C288" s="461">
        <v>285</v>
      </c>
      <c r="D288" s="471" t="s">
        <v>1319</v>
      </c>
      <c r="E288" s="472" t="s">
        <v>28</v>
      </c>
      <c r="F288" s="471" t="s">
        <v>2233</v>
      </c>
      <c r="G288" s="471" t="s">
        <v>1255</v>
      </c>
      <c r="H288" s="475" t="s">
        <v>727</v>
      </c>
      <c r="I288" s="474" t="s">
        <v>1320</v>
      </c>
      <c r="J288" s="467">
        <v>0</v>
      </c>
      <c r="K288" s="467">
        <v>0</v>
      </c>
      <c r="L288" s="467">
        <v>3</v>
      </c>
      <c r="M288" s="467">
        <v>0</v>
      </c>
      <c r="N288" s="468">
        <v>8</v>
      </c>
      <c r="O288" s="467">
        <v>0</v>
      </c>
      <c r="P288" s="467">
        <v>1</v>
      </c>
      <c r="Q288" s="467">
        <v>0</v>
      </c>
      <c r="R288" s="467">
        <v>2</v>
      </c>
      <c r="S288" s="467">
        <v>0</v>
      </c>
      <c r="T288" s="467">
        <v>0</v>
      </c>
      <c r="U288" s="467">
        <v>0</v>
      </c>
      <c r="V288" s="467">
        <v>0</v>
      </c>
      <c r="W288" s="467">
        <v>0</v>
      </c>
      <c r="X288" s="467">
        <v>0</v>
      </c>
      <c r="Y288" s="467">
        <v>0</v>
      </c>
      <c r="Z288" s="467">
        <v>0</v>
      </c>
      <c r="AA288" s="467">
        <v>0</v>
      </c>
      <c r="AB288" s="467">
        <v>0</v>
      </c>
      <c r="AC288" s="467">
        <v>0</v>
      </c>
      <c r="AD288" s="469">
        <v>14</v>
      </c>
      <c r="AE288" s="470">
        <v>0</v>
      </c>
      <c r="AF288" s="470">
        <v>0</v>
      </c>
      <c r="AG288" s="470">
        <v>0</v>
      </c>
      <c r="AH288" s="470">
        <v>0</v>
      </c>
      <c r="AI288" s="470">
        <v>14</v>
      </c>
      <c r="AJ288" s="470">
        <v>0</v>
      </c>
      <c r="AK288" s="467">
        <v>8</v>
      </c>
      <c r="AL288" s="467">
        <v>6</v>
      </c>
      <c r="AM288" s="502">
        <v>5</v>
      </c>
      <c r="AN288" s="502">
        <v>2</v>
      </c>
      <c r="AO288" s="503">
        <v>2</v>
      </c>
    </row>
    <row r="289" spans="1:41" ht="16.5" customHeight="1">
      <c r="A289" s="461">
        <v>365</v>
      </c>
      <c r="B289" s="461">
        <v>176</v>
      </c>
      <c r="C289" s="462">
        <v>286</v>
      </c>
      <c r="D289" s="471" t="s">
        <v>1321</v>
      </c>
      <c r="E289" s="472" t="s">
        <v>28</v>
      </c>
      <c r="F289" s="471" t="s">
        <v>2233</v>
      </c>
      <c r="G289" s="471" t="s">
        <v>1255</v>
      </c>
      <c r="H289" s="475" t="s">
        <v>727</v>
      </c>
      <c r="I289" s="474" t="s">
        <v>1322</v>
      </c>
      <c r="J289" s="467">
        <v>2</v>
      </c>
      <c r="K289" s="467">
        <v>2</v>
      </c>
      <c r="L289" s="467">
        <v>5</v>
      </c>
      <c r="M289" s="467">
        <v>0</v>
      </c>
      <c r="N289" s="468">
        <v>2</v>
      </c>
      <c r="O289" s="467">
        <v>4</v>
      </c>
      <c r="P289" s="467">
        <v>0</v>
      </c>
      <c r="Q289" s="467">
        <v>0</v>
      </c>
      <c r="R289" s="467">
        <v>0</v>
      </c>
      <c r="S289" s="467">
        <v>0</v>
      </c>
      <c r="T289" s="467">
        <v>0</v>
      </c>
      <c r="U289" s="467">
        <v>0</v>
      </c>
      <c r="V289" s="467">
        <v>0</v>
      </c>
      <c r="W289" s="467">
        <v>0</v>
      </c>
      <c r="X289" s="467">
        <v>0</v>
      </c>
      <c r="Y289" s="467">
        <v>0</v>
      </c>
      <c r="Z289" s="467">
        <v>0</v>
      </c>
      <c r="AA289" s="467">
        <v>0</v>
      </c>
      <c r="AB289" s="467">
        <v>0</v>
      </c>
      <c r="AC289" s="467">
        <v>0</v>
      </c>
      <c r="AD289" s="469">
        <v>15</v>
      </c>
      <c r="AE289" s="470">
        <v>0</v>
      </c>
      <c r="AF289" s="470">
        <v>0</v>
      </c>
      <c r="AG289" s="470">
        <v>0</v>
      </c>
      <c r="AH289" s="470">
        <v>0</v>
      </c>
      <c r="AI289" s="470">
        <v>15</v>
      </c>
      <c r="AJ289" s="470">
        <v>0</v>
      </c>
      <c r="AK289" s="467">
        <v>2</v>
      </c>
      <c r="AL289" s="467">
        <v>13</v>
      </c>
      <c r="AM289" s="502">
        <v>6</v>
      </c>
      <c r="AN289" s="502">
        <v>1</v>
      </c>
      <c r="AO289" s="503">
        <v>2</v>
      </c>
    </row>
    <row r="290" spans="1:41" ht="16.5" customHeight="1">
      <c r="A290" s="461">
        <v>406</v>
      </c>
      <c r="B290" s="461">
        <v>197</v>
      </c>
      <c r="C290" s="461">
        <v>287</v>
      </c>
      <c r="D290" s="471" t="s">
        <v>1323</v>
      </c>
      <c r="E290" s="472" t="s">
        <v>28</v>
      </c>
      <c r="F290" s="471" t="s">
        <v>2233</v>
      </c>
      <c r="G290" s="471" t="s">
        <v>1255</v>
      </c>
      <c r="H290" s="475" t="s">
        <v>727</v>
      </c>
      <c r="I290" s="474" t="s">
        <v>1324</v>
      </c>
      <c r="J290" s="467">
        <v>1</v>
      </c>
      <c r="K290" s="467">
        <v>1</v>
      </c>
      <c r="L290" s="467">
        <v>7</v>
      </c>
      <c r="M290" s="467">
        <v>0</v>
      </c>
      <c r="N290" s="468">
        <v>4</v>
      </c>
      <c r="O290" s="467">
        <v>0</v>
      </c>
      <c r="P290" s="467">
        <v>0</v>
      </c>
      <c r="Q290" s="467">
        <v>0</v>
      </c>
      <c r="R290" s="467">
        <v>0</v>
      </c>
      <c r="S290" s="467">
        <v>0</v>
      </c>
      <c r="T290" s="467">
        <v>0</v>
      </c>
      <c r="U290" s="467">
        <v>0</v>
      </c>
      <c r="V290" s="467">
        <v>0</v>
      </c>
      <c r="W290" s="467">
        <v>0</v>
      </c>
      <c r="X290" s="467">
        <v>0</v>
      </c>
      <c r="Y290" s="467">
        <v>0</v>
      </c>
      <c r="Z290" s="467">
        <v>0</v>
      </c>
      <c r="AA290" s="467">
        <v>0</v>
      </c>
      <c r="AB290" s="467">
        <v>0</v>
      </c>
      <c r="AC290" s="467">
        <v>0</v>
      </c>
      <c r="AD290" s="469">
        <v>13</v>
      </c>
      <c r="AE290" s="470">
        <v>0</v>
      </c>
      <c r="AF290" s="470">
        <v>0</v>
      </c>
      <c r="AG290" s="470">
        <v>0</v>
      </c>
      <c r="AH290" s="470">
        <v>0</v>
      </c>
      <c r="AI290" s="470">
        <v>13</v>
      </c>
      <c r="AJ290" s="470">
        <v>0</v>
      </c>
      <c r="AK290" s="467">
        <v>4</v>
      </c>
      <c r="AL290" s="467">
        <v>9</v>
      </c>
      <c r="AM290" s="502">
        <v>6</v>
      </c>
      <c r="AN290" s="502">
        <v>2</v>
      </c>
      <c r="AO290" s="503">
        <v>2</v>
      </c>
    </row>
    <row r="291" spans="1:41" ht="16.5" customHeight="1">
      <c r="A291" s="461">
        <v>1153</v>
      </c>
      <c r="B291" s="461">
        <v>319</v>
      </c>
      <c r="C291" s="461">
        <v>288</v>
      </c>
      <c r="D291" s="471" t="s">
        <v>1327</v>
      </c>
      <c r="E291" s="472" t="s">
        <v>28</v>
      </c>
      <c r="F291" s="471" t="s">
        <v>2233</v>
      </c>
      <c r="G291" s="471" t="s">
        <v>1255</v>
      </c>
      <c r="H291" s="477" t="s">
        <v>724</v>
      </c>
      <c r="I291" s="474" t="s">
        <v>1328</v>
      </c>
      <c r="J291" s="467">
        <v>0</v>
      </c>
      <c r="K291" s="467">
        <v>1</v>
      </c>
      <c r="L291" s="467">
        <v>12</v>
      </c>
      <c r="M291" s="467">
        <v>0</v>
      </c>
      <c r="N291" s="468">
        <v>11</v>
      </c>
      <c r="O291" s="467">
        <v>0</v>
      </c>
      <c r="P291" s="467">
        <v>1</v>
      </c>
      <c r="Q291" s="467">
        <v>0</v>
      </c>
      <c r="R291" s="467">
        <v>1</v>
      </c>
      <c r="S291" s="467">
        <v>0</v>
      </c>
      <c r="T291" s="467">
        <v>0</v>
      </c>
      <c r="U291" s="467">
        <v>0</v>
      </c>
      <c r="V291" s="467">
        <v>0</v>
      </c>
      <c r="W291" s="467">
        <v>0</v>
      </c>
      <c r="X291" s="467">
        <v>0</v>
      </c>
      <c r="Y291" s="467">
        <v>0</v>
      </c>
      <c r="Z291" s="467">
        <v>0</v>
      </c>
      <c r="AA291" s="467">
        <v>0</v>
      </c>
      <c r="AB291" s="467">
        <v>0</v>
      </c>
      <c r="AC291" s="467">
        <v>0</v>
      </c>
      <c r="AD291" s="469">
        <v>26</v>
      </c>
      <c r="AE291" s="470">
        <v>0</v>
      </c>
      <c r="AF291" s="470">
        <v>0</v>
      </c>
      <c r="AG291" s="470">
        <v>0</v>
      </c>
      <c r="AH291" s="470">
        <v>0</v>
      </c>
      <c r="AI291" s="470">
        <v>26</v>
      </c>
      <c r="AJ291" s="470">
        <v>0</v>
      </c>
      <c r="AK291" s="467">
        <v>11</v>
      </c>
      <c r="AL291" s="467">
        <v>15</v>
      </c>
      <c r="AM291" s="502">
        <v>8</v>
      </c>
      <c r="AN291" s="502">
        <v>2</v>
      </c>
      <c r="AO291" s="503">
        <v>4</v>
      </c>
    </row>
    <row r="292" spans="1:41" ht="16.5" customHeight="1">
      <c r="A292" s="461">
        <v>1296</v>
      </c>
      <c r="B292" s="461">
        <v>351</v>
      </c>
      <c r="C292" s="462">
        <v>289</v>
      </c>
      <c r="D292" s="471" t="s">
        <v>1329</v>
      </c>
      <c r="E292" s="472" t="s">
        <v>28</v>
      </c>
      <c r="F292" s="471" t="s">
        <v>2233</v>
      </c>
      <c r="G292" s="471" t="s">
        <v>1255</v>
      </c>
      <c r="H292" s="475" t="s">
        <v>727</v>
      </c>
      <c r="I292" s="474" t="s">
        <v>1330</v>
      </c>
      <c r="J292" s="467">
        <v>0</v>
      </c>
      <c r="K292" s="467">
        <v>0</v>
      </c>
      <c r="L292" s="467">
        <v>0</v>
      </c>
      <c r="M292" s="467">
        <v>0</v>
      </c>
      <c r="N292" s="468">
        <v>9</v>
      </c>
      <c r="O292" s="467">
        <v>0</v>
      </c>
      <c r="P292" s="467">
        <v>0</v>
      </c>
      <c r="Q292" s="467">
        <v>0</v>
      </c>
      <c r="R292" s="467">
        <v>0</v>
      </c>
      <c r="S292" s="467">
        <v>0</v>
      </c>
      <c r="T292" s="467">
        <v>0</v>
      </c>
      <c r="U292" s="467">
        <v>0</v>
      </c>
      <c r="V292" s="467">
        <v>0</v>
      </c>
      <c r="W292" s="467">
        <v>0</v>
      </c>
      <c r="X292" s="467">
        <v>0</v>
      </c>
      <c r="Y292" s="467">
        <v>0</v>
      </c>
      <c r="Z292" s="467">
        <v>0</v>
      </c>
      <c r="AA292" s="467">
        <v>0</v>
      </c>
      <c r="AB292" s="467">
        <v>0</v>
      </c>
      <c r="AC292" s="467">
        <v>0</v>
      </c>
      <c r="AD292" s="469">
        <v>9</v>
      </c>
      <c r="AE292" s="470">
        <v>0</v>
      </c>
      <c r="AF292" s="470">
        <v>0</v>
      </c>
      <c r="AG292" s="470">
        <v>0</v>
      </c>
      <c r="AH292" s="470">
        <v>0</v>
      </c>
      <c r="AI292" s="470">
        <v>9</v>
      </c>
      <c r="AJ292" s="470">
        <v>0</v>
      </c>
      <c r="AK292" s="467">
        <v>9</v>
      </c>
      <c r="AL292" s="467">
        <v>0</v>
      </c>
      <c r="AM292" s="502">
        <v>5</v>
      </c>
      <c r="AN292" s="502">
        <v>6</v>
      </c>
      <c r="AO292" s="503">
        <v>2</v>
      </c>
    </row>
    <row r="293" spans="1:41" ht="16.5" customHeight="1">
      <c r="A293" s="461">
        <v>1295</v>
      </c>
      <c r="B293" s="461">
        <v>350</v>
      </c>
      <c r="C293" s="461">
        <v>290</v>
      </c>
      <c r="D293" s="471" t="s">
        <v>1331</v>
      </c>
      <c r="E293" s="472" t="s">
        <v>28</v>
      </c>
      <c r="F293" s="471" t="s">
        <v>2233</v>
      </c>
      <c r="G293" s="471" t="s">
        <v>1255</v>
      </c>
      <c r="H293" s="473" t="s">
        <v>730</v>
      </c>
      <c r="I293" s="474" t="s">
        <v>1332</v>
      </c>
      <c r="J293" s="467">
        <v>0</v>
      </c>
      <c r="K293" s="467">
        <v>0</v>
      </c>
      <c r="L293" s="467">
        <v>5</v>
      </c>
      <c r="M293" s="467">
        <v>1</v>
      </c>
      <c r="N293" s="468">
        <v>8</v>
      </c>
      <c r="O293" s="467">
        <v>2</v>
      </c>
      <c r="P293" s="467">
        <v>0</v>
      </c>
      <c r="Q293" s="467">
        <v>0</v>
      </c>
      <c r="R293" s="467">
        <v>1</v>
      </c>
      <c r="S293" s="467">
        <v>0</v>
      </c>
      <c r="T293" s="467">
        <v>1</v>
      </c>
      <c r="U293" s="467">
        <v>0</v>
      </c>
      <c r="V293" s="467">
        <v>0</v>
      </c>
      <c r="W293" s="467">
        <v>0</v>
      </c>
      <c r="X293" s="467">
        <v>1</v>
      </c>
      <c r="Y293" s="467">
        <v>0</v>
      </c>
      <c r="Z293" s="467">
        <v>1</v>
      </c>
      <c r="AA293" s="467">
        <v>0</v>
      </c>
      <c r="AB293" s="467">
        <v>0</v>
      </c>
      <c r="AC293" s="467">
        <v>0</v>
      </c>
      <c r="AD293" s="469">
        <v>20</v>
      </c>
      <c r="AE293" s="470">
        <v>0</v>
      </c>
      <c r="AF293" s="470">
        <v>0</v>
      </c>
      <c r="AG293" s="470">
        <v>0</v>
      </c>
      <c r="AH293" s="470">
        <v>0</v>
      </c>
      <c r="AI293" s="470">
        <v>20</v>
      </c>
      <c r="AJ293" s="470">
        <v>0</v>
      </c>
      <c r="AK293" s="467">
        <v>8</v>
      </c>
      <c r="AL293" s="467">
        <v>12</v>
      </c>
      <c r="AM293" s="502">
        <v>2</v>
      </c>
      <c r="AN293" s="502">
        <v>5</v>
      </c>
      <c r="AO293" s="503">
        <v>2</v>
      </c>
    </row>
    <row r="294" spans="1:41" ht="16.5" customHeight="1">
      <c r="A294" s="461">
        <v>931</v>
      </c>
      <c r="B294" s="461">
        <v>276</v>
      </c>
      <c r="C294" s="461">
        <v>291</v>
      </c>
      <c r="D294" s="471" t="s">
        <v>1333</v>
      </c>
      <c r="E294" s="472" t="s">
        <v>28</v>
      </c>
      <c r="F294" s="471" t="s">
        <v>2233</v>
      </c>
      <c r="G294" s="471" t="s">
        <v>1255</v>
      </c>
      <c r="H294" s="475" t="s">
        <v>727</v>
      </c>
      <c r="I294" s="474" t="s">
        <v>1334</v>
      </c>
      <c r="J294" s="467">
        <v>0</v>
      </c>
      <c r="K294" s="467">
        <v>3</v>
      </c>
      <c r="L294" s="467">
        <v>2</v>
      </c>
      <c r="M294" s="467">
        <v>0</v>
      </c>
      <c r="N294" s="468">
        <v>7</v>
      </c>
      <c r="O294" s="467">
        <v>0</v>
      </c>
      <c r="P294" s="467">
        <v>0</v>
      </c>
      <c r="Q294" s="467">
        <v>0</v>
      </c>
      <c r="R294" s="467">
        <v>0</v>
      </c>
      <c r="S294" s="467">
        <v>0</v>
      </c>
      <c r="T294" s="467">
        <v>0</v>
      </c>
      <c r="U294" s="467">
        <v>0</v>
      </c>
      <c r="V294" s="467">
        <v>0</v>
      </c>
      <c r="W294" s="467">
        <v>0</v>
      </c>
      <c r="X294" s="467">
        <v>0</v>
      </c>
      <c r="Y294" s="467">
        <v>0</v>
      </c>
      <c r="Z294" s="467">
        <v>0</v>
      </c>
      <c r="AA294" s="467">
        <v>1</v>
      </c>
      <c r="AB294" s="467">
        <v>0</v>
      </c>
      <c r="AC294" s="467">
        <v>0</v>
      </c>
      <c r="AD294" s="469">
        <v>13</v>
      </c>
      <c r="AE294" s="470">
        <v>0</v>
      </c>
      <c r="AF294" s="470">
        <v>0</v>
      </c>
      <c r="AG294" s="470">
        <v>0</v>
      </c>
      <c r="AH294" s="470">
        <v>0</v>
      </c>
      <c r="AI294" s="470">
        <v>13</v>
      </c>
      <c r="AJ294" s="470">
        <v>0</v>
      </c>
      <c r="AK294" s="467">
        <v>7</v>
      </c>
      <c r="AL294" s="467">
        <v>6</v>
      </c>
      <c r="AM294" s="502">
        <v>4</v>
      </c>
      <c r="AN294" s="502">
        <v>2</v>
      </c>
      <c r="AO294" s="503">
        <v>3</v>
      </c>
    </row>
    <row r="295" spans="1:41" ht="16.5" customHeight="1">
      <c r="A295" s="461">
        <v>1804</v>
      </c>
      <c r="B295" s="461">
        <v>407</v>
      </c>
      <c r="C295" s="462">
        <v>292</v>
      </c>
      <c r="D295" s="471" t="s">
        <v>1335</v>
      </c>
      <c r="E295" s="472" t="s">
        <v>28</v>
      </c>
      <c r="F295" s="471" t="s">
        <v>2233</v>
      </c>
      <c r="G295" s="471" t="s">
        <v>1336</v>
      </c>
      <c r="H295" s="475" t="s">
        <v>727</v>
      </c>
      <c r="I295" s="474" t="s">
        <v>1337</v>
      </c>
      <c r="J295" s="467">
        <v>2</v>
      </c>
      <c r="K295" s="467">
        <v>0</v>
      </c>
      <c r="L295" s="467">
        <v>0</v>
      </c>
      <c r="M295" s="467">
        <v>0</v>
      </c>
      <c r="N295" s="468">
        <v>8</v>
      </c>
      <c r="O295" s="467">
        <v>0</v>
      </c>
      <c r="P295" s="467">
        <v>1</v>
      </c>
      <c r="Q295" s="467">
        <v>0</v>
      </c>
      <c r="R295" s="467">
        <v>0</v>
      </c>
      <c r="S295" s="467">
        <v>0</v>
      </c>
      <c r="T295" s="467">
        <v>0</v>
      </c>
      <c r="U295" s="467">
        <v>0</v>
      </c>
      <c r="V295" s="467">
        <v>0</v>
      </c>
      <c r="W295" s="467">
        <v>0</v>
      </c>
      <c r="X295" s="467">
        <v>0</v>
      </c>
      <c r="Y295" s="467">
        <v>0</v>
      </c>
      <c r="Z295" s="467">
        <v>0</v>
      </c>
      <c r="AA295" s="467">
        <v>0</v>
      </c>
      <c r="AB295" s="467">
        <v>0</v>
      </c>
      <c r="AC295" s="467">
        <v>0</v>
      </c>
      <c r="AD295" s="469">
        <v>11</v>
      </c>
      <c r="AE295" s="470">
        <v>0</v>
      </c>
      <c r="AF295" s="470">
        <v>0</v>
      </c>
      <c r="AG295" s="470">
        <v>0</v>
      </c>
      <c r="AH295" s="470">
        <v>0</v>
      </c>
      <c r="AI295" s="470">
        <v>11</v>
      </c>
      <c r="AJ295" s="470">
        <v>0</v>
      </c>
      <c r="AK295" s="467">
        <v>8</v>
      </c>
      <c r="AL295" s="467">
        <v>3</v>
      </c>
      <c r="AM295" s="502">
        <v>6</v>
      </c>
      <c r="AN295" s="502">
        <v>2</v>
      </c>
      <c r="AO295" s="503">
        <v>2</v>
      </c>
    </row>
    <row r="296" spans="1:41" ht="16.5" customHeight="1">
      <c r="A296" s="461">
        <v>995</v>
      </c>
      <c r="B296" s="461">
        <v>290</v>
      </c>
      <c r="C296" s="461">
        <v>293</v>
      </c>
      <c r="D296" s="471" t="s">
        <v>1338</v>
      </c>
      <c r="E296" s="472" t="s">
        <v>28</v>
      </c>
      <c r="F296" s="471" t="s">
        <v>2233</v>
      </c>
      <c r="G296" s="471" t="s">
        <v>1336</v>
      </c>
      <c r="H296" s="475" t="s">
        <v>727</v>
      </c>
      <c r="I296" s="474" t="s">
        <v>1339</v>
      </c>
      <c r="J296" s="467">
        <v>1</v>
      </c>
      <c r="K296" s="467">
        <v>1</v>
      </c>
      <c r="L296" s="467">
        <v>0</v>
      </c>
      <c r="M296" s="467">
        <v>2</v>
      </c>
      <c r="N296" s="468">
        <v>3</v>
      </c>
      <c r="O296" s="467">
        <v>0</v>
      </c>
      <c r="P296" s="467">
        <v>0</v>
      </c>
      <c r="Q296" s="467">
        <v>0</v>
      </c>
      <c r="R296" s="467">
        <v>4</v>
      </c>
      <c r="S296" s="467">
        <v>0</v>
      </c>
      <c r="T296" s="467">
        <v>0</v>
      </c>
      <c r="U296" s="467">
        <v>0</v>
      </c>
      <c r="V296" s="467">
        <v>0</v>
      </c>
      <c r="W296" s="467">
        <v>0</v>
      </c>
      <c r="X296" s="467">
        <v>0</v>
      </c>
      <c r="Y296" s="467">
        <v>0</v>
      </c>
      <c r="Z296" s="467">
        <v>0</v>
      </c>
      <c r="AA296" s="467">
        <v>0</v>
      </c>
      <c r="AB296" s="467">
        <v>0</v>
      </c>
      <c r="AC296" s="467">
        <v>0</v>
      </c>
      <c r="AD296" s="469">
        <v>11</v>
      </c>
      <c r="AE296" s="470">
        <v>0</v>
      </c>
      <c r="AF296" s="470">
        <v>0</v>
      </c>
      <c r="AG296" s="470">
        <v>0</v>
      </c>
      <c r="AH296" s="470">
        <v>0</v>
      </c>
      <c r="AI296" s="470">
        <v>11</v>
      </c>
      <c r="AJ296" s="470">
        <v>0</v>
      </c>
      <c r="AK296" s="467">
        <v>3</v>
      </c>
      <c r="AL296" s="467">
        <v>8</v>
      </c>
      <c r="AM296" s="502">
        <v>6</v>
      </c>
      <c r="AN296" s="502">
        <v>2</v>
      </c>
      <c r="AO296" s="503">
        <v>2</v>
      </c>
    </row>
    <row r="297" spans="1:41" ht="16.5" customHeight="1">
      <c r="A297" s="461">
        <v>994</v>
      </c>
      <c r="B297" s="461">
        <v>289</v>
      </c>
      <c r="C297" s="461">
        <v>294</v>
      </c>
      <c r="D297" s="471" t="s">
        <v>1340</v>
      </c>
      <c r="E297" s="472" t="s">
        <v>28</v>
      </c>
      <c r="F297" s="471" t="s">
        <v>2233</v>
      </c>
      <c r="G297" s="471" t="s">
        <v>1336</v>
      </c>
      <c r="H297" s="473" t="s">
        <v>730</v>
      </c>
      <c r="I297" s="474" t="s">
        <v>1341</v>
      </c>
      <c r="J297" s="467">
        <v>0</v>
      </c>
      <c r="K297" s="467">
        <v>0</v>
      </c>
      <c r="L297" s="467">
        <v>0</v>
      </c>
      <c r="M297" s="467">
        <v>0</v>
      </c>
      <c r="N297" s="468">
        <v>11</v>
      </c>
      <c r="O297" s="467">
        <v>0</v>
      </c>
      <c r="P297" s="467">
        <v>0</v>
      </c>
      <c r="Q297" s="467">
        <v>0</v>
      </c>
      <c r="R297" s="467">
        <v>0</v>
      </c>
      <c r="S297" s="467">
        <v>0</v>
      </c>
      <c r="T297" s="467">
        <v>1</v>
      </c>
      <c r="U297" s="467">
        <v>0</v>
      </c>
      <c r="V297" s="467">
        <v>0</v>
      </c>
      <c r="W297" s="467">
        <v>0</v>
      </c>
      <c r="X297" s="467">
        <v>0</v>
      </c>
      <c r="Y297" s="467">
        <v>0</v>
      </c>
      <c r="Z297" s="467">
        <v>0</v>
      </c>
      <c r="AA297" s="467">
        <v>0</v>
      </c>
      <c r="AB297" s="467">
        <v>0</v>
      </c>
      <c r="AC297" s="467">
        <v>0</v>
      </c>
      <c r="AD297" s="469">
        <v>12</v>
      </c>
      <c r="AE297" s="470">
        <v>0</v>
      </c>
      <c r="AF297" s="470">
        <v>0</v>
      </c>
      <c r="AG297" s="470">
        <v>0</v>
      </c>
      <c r="AH297" s="470">
        <v>0</v>
      </c>
      <c r="AI297" s="470">
        <v>12</v>
      </c>
      <c r="AJ297" s="470">
        <v>0</v>
      </c>
      <c r="AK297" s="467">
        <v>11</v>
      </c>
      <c r="AL297" s="467">
        <v>1</v>
      </c>
      <c r="AM297" s="502">
        <v>6</v>
      </c>
      <c r="AN297" s="502">
        <v>2</v>
      </c>
      <c r="AO297" s="503">
        <v>2</v>
      </c>
    </row>
    <row r="298" spans="1:41" ht="16.5" customHeight="1">
      <c r="A298" s="461">
        <v>712</v>
      </c>
      <c r="B298" s="461">
        <v>232</v>
      </c>
      <c r="C298" s="462">
        <v>295</v>
      </c>
      <c r="D298" s="471" t="s">
        <v>1342</v>
      </c>
      <c r="E298" s="472" t="s">
        <v>28</v>
      </c>
      <c r="F298" s="471" t="s">
        <v>2233</v>
      </c>
      <c r="G298" s="471" t="s">
        <v>1336</v>
      </c>
      <c r="H298" s="475" t="s">
        <v>727</v>
      </c>
      <c r="I298" s="474" t="s">
        <v>1343</v>
      </c>
      <c r="J298" s="467">
        <v>0</v>
      </c>
      <c r="K298" s="467">
        <v>0</v>
      </c>
      <c r="L298" s="467">
        <v>4</v>
      </c>
      <c r="M298" s="467">
        <v>0</v>
      </c>
      <c r="N298" s="468">
        <v>11</v>
      </c>
      <c r="O298" s="467">
        <v>0</v>
      </c>
      <c r="P298" s="467">
        <v>0</v>
      </c>
      <c r="Q298" s="467">
        <v>0</v>
      </c>
      <c r="R298" s="467">
        <v>1</v>
      </c>
      <c r="S298" s="467">
        <v>0</v>
      </c>
      <c r="T298" s="467">
        <v>0</v>
      </c>
      <c r="U298" s="467">
        <v>0</v>
      </c>
      <c r="V298" s="467">
        <v>0</v>
      </c>
      <c r="W298" s="467">
        <v>0</v>
      </c>
      <c r="X298" s="467">
        <v>0</v>
      </c>
      <c r="Y298" s="467">
        <v>0</v>
      </c>
      <c r="Z298" s="467">
        <v>0</v>
      </c>
      <c r="AA298" s="467">
        <v>0</v>
      </c>
      <c r="AB298" s="467">
        <v>0</v>
      </c>
      <c r="AC298" s="467">
        <v>0</v>
      </c>
      <c r="AD298" s="469">
        <v>16</v>
      </c>
      <c r="AE298" s="470">
        <v>0</v>
      </c>
      <c r="AF298" s="470">
        <v>0</v>
      </c>
      <c r="AG298" s="470">
        <v>0</v>
      </c>
      <c r="AH298" s="470">
        <v>0</v>
      </c>
      <c r="AI298" s="470">
        <v>16</v>
      </c>
      <c r="AJ298" s="470">
        <v>0</v>
      </c>
      <c r="AK298" s="467">
        <v>11</v>
      </c>
      <c r="AL298" s="467">
        <v>5</v>
      </c>
      <c r="AM298" s="502">
        <v>4</v>
      </c>
      <c r="AN298" s="502">
        <v>6</v>
      </c>
      <c r="AO298" s="503">
        <v>2</v>
      </c>
    </row>
    <row r="299" spans="1:41" ht="16.5" customHeight="1">
      <c r="A299" s="461">
        <v>713</v>
      </c>
      <c r="B299" s="461">
        <v>233</v>
      </c>
      <c r="C299" s="461">
        <v>296</v>
      </c>
      <c r="D299" s="471" t="s">
        <v>1344</v>
      </c>
      <c r="E299" s="472" t="s">
        <v>28</v>
      </c>
      <c r="F299" s="471" t="s">
        <v>2233</v>
      </c>
      <c r="G299" s="471" t="s">
        <v>1336</v>
      </c>
      <c r="H299" s="477" t="s">
        <v>724</v>
      </c>
      <c r="I299" s="474" t="s">
        <v>1345</v>
      </c>
      <c r="J299" s="467">
        <v>2</v>
      </c>
      <c r="K299" s="467">
        <v>1</v>
      </c>
      <c r="L299" s="467">
        <v>24</v>
      </c>
      <c r="M299" s="467">
        <v>1</v>
      </c>
      <c r="N299" s="468">
        <v>0</v>
      </c>
      <c r="O299" s="467">
        <v>0</v>
      </c>
      <c r="P299" s="467">
        <v>1</v>
      </c>
      <c r="Q299" s="467">
        <v>0</v>
      </c>
      <c r="R299" s="467">
        <v>0</v>
      </c>
      <c r="S299" s="467">
        <v>0</v>
      </c>
      <c r="T299" s="467">
        <v>0</v>
      </c>
      <c r="U299" s="467">
        <v>0</v>
      </c>
      <c r="V299" s="467">
        <v>0</v>
      </c>
      <c r="W299" s="467">
        <v>0</v>
      </c>
      <c r="X299" s="467">
        <v>0</v>
      </c>
      <c r="Y299" s="467">
        <v>0</v>
      </c>
      <c r="Z299" s="467">
        <v>3</v>
      </c>
      <c r="AA299" s="467">
        <v>0</v>
      </c>
      <c r="AB299" s="467">
        <v>1</v>
      </c>
      <c r="AC299" s="467">
        <v>0</v>
      </c>
      <c r="AD299" s="469">
        <v>33</v>
      </c>
      <c r="AE299" s="470">
        <v>0</v>
      </c>
      <c r="AF299" s="470">
        <v>0</v>
      </c>
      <c r="AG299" s="470">
        <v>0</v>
      </c>
      <c r="AH299" s="470">
        <v>0</v>
      </c>
      <c r="AI299" s="470">
        <v>33</v>
      </c>
      <c r="AJ299" s="470">
        <v>0</v>
      </c>
      <c r="AK299" s="467">
        <v>0</v>
      </c>
      <c r="AL299" s="467">
        <v>33</v>
      </c>
      <c r="AM299" s="502">
        <v>5</v>
      </c>
      <c r="AN299" s="502">
        <v>6</v>
      </c>
      <c r="AO299" s="503">
        <v>2</v>
      </c>
    </row>
    <row r="300" spans="1:41" ht="16.5" customHeight="1">
      <c r="A300" s="461">
        <v>711</v>
      </c>
      <c r="B300" s="461">
        <v>231</v>
      </c>
      <c r="C300" s="461">
        <v>297</v>
      </c>
      <c r="D300" s="471" t="s">
        <v>1346</v>
      </c>
      <c r="E300" s="472" t="s">
        <v>28</v>
      </c>
      <c r="F300" s="471" t="s">
        <v>2233</v>
      </c>
      <c r="G300" s="471" t="s">
        <v>1336</v>
      </c>
      <c r="H300" s="473" t="s">
        <v>730</v>
      </c>
      <c r="I300" s="474" t="s">
        <v>1347</v>
      </c>
      <c r="J300" s="467">
        <v>0</v>
      </c>
      <c r="K300" s="467">
        <v>2</v>
      </c>
      <c r="L300" s="467">
        <v>9</v>
      </c>
      <c r="M300" s="467">
        <v>1</v>
      </c>
      <c r="N300" s="468">
        <v>4</v>
      </c>
      <c r="O300" s="467">
        <v>0</v>
      </c>
      <c r="P300" s="467">
        <v>1</v>
      </c>
      <c r="Q300" s="467">
        <v>0</v>
      </c>
      <c r="R300" s="467">
        <v>1</v>
      </c>
      <c r="S300" s="467">
        <v>0</v>
      </c>
      <c r="T300" s="467">
        <v>0</v>
      </c>
      <c r="U300" s="467">
        <v>0</v>
      </c>
      <c r="V300" s="467">
        <v>0</v>
      </c>
      <c r="W300" s="467">
        <v>0</v>
      </c>
      <c r="X300" s="467">
        <v>0</v>
      </c>
      <c r="Y300" s="467">
        <v>0</v>
      </c>
      <c r="Z300" s="467">
        <v>0</v>
      </c>
      <c r="AA300" s="467">
        <v>0</v>
      </c>
      <c r="AB300" s="467">
        <v>0</v>
      </c>
      <c r="AC300" s="467">
        <v>0</v>
      </c>
      <c r="AD300" s="469">
        <v>18</v>
      </c>
      <c r="AE300" s="470">
        <v>0</v>
      </c>
      <c r="AF300" s="470">
        <v>0</v>
      </c>
      <c r="AG300" s="470">
        <v>0</v>
      </c>
      <c r="AH300" s="470">
        <v>0</v>
      </c>
      <c r="AI300" s="470">
        <v>18</v>
      </c>
      <c r="AJ300" s="470">
        <v>0</v>
      </c>
      <c r="AK300" s="467">
        <v>4</v>
      </c>
      <c r="AL300" s="467">
        <v>14</v>
      </c>
      <c r="AM300" s="502">
        <v>5</v>
      </c>
      <c r="AN300" s="502">
        <v>2</v>
      </c>
      <c r="AO300" s="503">
        <v>2</v>
      </c>
    </row>
    <row r="301" spans="1:41" ht="16.5" customHeight="1">
      <c r="A301" s="461">
        <v>431</v>
      </c>
      <c r="B301" s="461">
        <v>212</v>
      </c>
      <c r="C301" s="462">
        <v>298</v>
      </c>
      <c r="D301" s="471" t="s">
        <v>1348</v>
      </c>
      <c r="E301" s="472" t="s">
        <v>28</v>
      </c>
      <c r="F301" s="471" t="s">
        <v>2233</v>
      </c>
      <c r="G301" s="471" t="s">
        <v>1336</v>
      </c>
      <c r="H301" s="475" t="s">
        <v>727</v>
      </c>
      <c r="I301" s="474" t="s">
        <v>1349</v>
      </c>
      <c r="J301" s="467">
        <v>0</v>
      </c>
      <c r="K301" s="467">
        <v>0</v>
      </c>
      <c r="L301" s="467">
        <v>10</v>
      </c>
      <c r="M301" s="467">
        <v>0</v>
      </c>
      <c r="N301" s="468">
        <v>5</v>
      </c>
      <c r="O301" s="467">
        <v>0</v>
      </c>
      <c r="P301" s="467">
        <v>0</v>
      </c>
      <c r="Q301" s="467">
        <v>0</v>
      </c>
      <c r="R301" s="467">
        <v>4</v>
      </c>
      <c r="S301" s="467">
        <v>0</v>
      </c>
      <c r="T301" s="467">
        <v>0</v>
      </c>
      <c r="U301" s="467">
        <v>0</v>
      </c>
      <c r="V301" s="467">
        <v>4</v>
      </c>
      <c r="W301" s="467">
        <v>0</v>
      </c>
      <c r="X301" s="467">
        <v>0</v>
      </c>
      <c r="Y301" s="467">
        <v>3</v>
      </c>
      <c r="Z301" s="467">
        <v>1</v>
      </c>
      <c r="AA301" s="467">
        <v>0</v>
      </c>
      <c r="AB301" s="467">
        <v>2</v>
      </c>
      <c r="AC301" s="467">
        <v>0</v>
      </c>
      <c r="AD301" s="469">
        <v>29</v>
      </c>
      <c r="AE301" s="470">
        <v>0</v>
      </c>
      <c r="AF301" s="470">
        <v>0</v>
      </c>
      <c r="AG301" s="470">
        <v>0</v>
      </c>
      <c r="AH301" s="470">
        <v>0</v>
      </c>
      <c r="AI301" s="470">
        <v>29</v>
      </c>
      <c r="AJ301" s="470">
        <v>0</v>
      </c>
      <c r="AK301" s="467">
        <v>5</v>
      </c>
      <c r="AL301" s="467">
        <v>24</v>
      </c>
      <c r="AM301" s="502">
        <v>6</v>
      </c>
      <c r="AN301" s="502">
        <v>4</v>
      </c>
      <c r="AO301" s="503">
        <v>3</v>
      </c>
    </row>
    <row r="302" spans="1:41" ht="16.5" customHeight="1">
      <c r="A302" s="461">
        <v>787</v>
      </c>
      <c r="B302" s="461">
        <v>249</v>
      </c>
      <c r="C302" s="461">
        <v>299</v>
      </c>
      <c r="D302" s="471" t="s">
        <v>1350</v>
      </c>
      <c r="E302" s="472" t="s">
        <v>28</v>
      </c>
      <c r="F302" s="471" t="s">
        <v>2233</v>
      </c>
      <c r="G302" s="471" t="s">
        <v>1336</v>
      </c>
      <c r="H302" s="473" t="s">
        <v>730</v>
      </c>
      <c r="I302" s="474" t="s">
        <v>1351</v>
      </c>
      <c r="J302" s="467">
        <v>2</v>
      </c>
      <c r="K302" s="467">
        <v>0</v>
      </c>
      <c r="L302" s="467">
        <v>8</v>
      </c>
      <c r="M302" s="467">
        <v>1</v>
      </c>
      <c r="N302" s="468">
        <v>9</v>
      </c>
      <c r="O302" s="467">
        <v>1</v>
      </c>
      <c r="P302" s="467">
        <v>1</v>
      </c>
      <c r="Q302" s="467">
        <v>0</v>
      </c>
      <c r="R302" s="467">
        <v>0</v>
      </c>
      <c r="S302" s="467">
        <v>0</v>
      </c>
      <c r="T302" s="467">
        <v>1</v>
      </c>
      <c r="U302" s="467">
        <v>0</v>
      </c>
      <c r="V302" s="467">
        <v>0</v>
      </c>
      <c r="W302" s="467">
        <v>0</v>
      </c>
      <c r="X302" s="467">
        <v>0</v>
      </c>
      <c r="Y302" s="467">
        <v>1</v>
      </c>
      <c r="Z302" s="467">
        <v>0</v>
      </c>
      <c r="AA302" s="467">
        <v>0</v>
      </c>
      <c r="AB302" s="467">
        <v>0</v>
      </c>
      <c r="AC302" s="467">
        <v>0</v>
      </c>
      <c r="AD302" s="469">
        <v>24</v>
      </c>
      <c r="AE302" s="470">
        <v>0</v>
      </c>
      <c r="AF302" s="470">
        <v>0</v>
      </c>
      <c r="AG302" s="470">
        <v>0</v>
      </c>
      <c r="AH302" s="470">
        <v>0</v>
      </c>
      <c r="AI302" s="470">
        <v>24</v>
      </c>
      <c r="AJ302" s="470">
        <v>0</v>
      </c>
      <c r="AK302" s="467">
        <v>9</v>
      </c>
      <c r="AL302" s="467">
        <v>15</v>
      </c>
      <c r="AM302" s="502">
        <v>2</v>
      </c>
      <c r="AN302" s="502">
        <v>4</v>
      </c>
      <c r="AO302" s="503">
        <v>2</v>
      </c>
    </row>
    <row r="303" spans="1:41" ht="16.5" customHeight="1">
      <c r="A303" s="461">
        <v>2006</v>
      </c>
      <c r="B303" s="461">
        <v>479</v>
      </c>
      <c r="C303" s="461">
        <v>300</v>
      </c>
      <c r="D303" s="471" t="s">
        <v>1352</v>
      </c>
      <c r="E303" s="472" t="s">
        <v>28</v>
      </c>
      <c r="F303" s="471" t="s">
        <v>2233</v>
      </c>
      <c r="G303" s="471" t="s">
        <v>1336</v>
      </c>
      <c r="H303" s="475" t="s">
        <v>727</v>
      </c>
      <c r="I303" s="474" t="s">
        <v>1353</v>
      </c>
      <c r="J303" s="467">
        <v>0</v>
      </c>
      <c r="K303" s="467">
        <v>0</v>
      </c>
      <c r="L303" s="467">
        <v>5</v>
      </c>
      <c r="M303" s="467">
        <v>0</v>
      </c>
      <c r="N303" s="468">
        <v>6</v>
      </c>
      <c r="O303" s="467">
        <v>0</v>
      </c>
      <c r="P303" s="467">
        <v>0</v>
      </c>
      <c r="Q303" s="467">
        <v>1</v>
      </c>
      <c r="R303" s="467">
        <v>0</v>
      </c>
      <c r="S303" s="467">
        <v>0</v>
      </c>
      <c r="T303" s="467">
        <v>1</v>
      </c>
      <c r="U303" s="467">
        <v>0</v>
      </c>
      <c r="V303" s="467">
        <v>0</v>
      </c>
      <c r="W303" s="467">
        <v>0</v>
      </c>
      <c r="X303" s="467">
        <v>0</v>
      </c>
      <c r="Y303" s="467">
        <v>0</v>
      </c>
      <c r="Z303" s="467">
        <v>0</v>
      </c>
      <c r="AA303" s="467">
        <v>0</v>
      </c>
      <c r="AB303" s="467">
        <v>0</v>
      </c>
      <c r="AC303" s="467">
        <v>0</v>
      </c>
      <c r="AD303" s="469">
        <v>13</v>
      </c>
      <c r="AE303" s="470">
        <v>0</v>
      </c>
      <c r="AF303" s="470">
        <v>0</v>
      </c>
      <c r="AG303" s="470">
        <v>0</v>
      </c>
      <c r="AH303" s="470">
        <v>0</v>
      </c>
      <c r="AI303" s="470">
        <v>13</v>
      </c>
      <c r="AJ303" s="470">
        <v>0</v>
      </c>
      <c r="AK303" s="467">
        <v>6</v>
      </c>
      <c r="AL303" s="467">
        <v>7</v>
      </c>
      <c r="AM303" s="502">
        <v>6</v>
      </c>
      <c r="AN303" s="502">
        <v>2</v>
      </c>
      <c r="AO303" s="503">
        <v>2</v>
      </c>
    </row>
    <row r="304" spans="1:41" ht="16.5" customHeight="1">
      <c r="A304" s="461">
        <v>200</v>
      </c>
      <c r="B304" s="461">
        <v>70</v>
      </c>
      <c r="C304" s="462">
        <v>301</v>
      </c>
      <c r="D304" s="471" t="s">
        <v>1354</v>
      </c>
      <c r="E304" s="472" t="s">
        <v>28</v>
      </c>
      <c r="F304" s="471" t="s">
        <v>2233</v>
      </c>
      <c r="G304" s="471" t="s">
        <v>1336</v>
      </c>
      <c r="H304" s="475" t="s">
        <v>727</v>
      </c>
      <c r="I304" s="474" t="s">
        <v>1355</v>
      </c>
      <c r="J304" s="467">
        <v>0</v>
      </c>
      <c r="K304" s="467">
        <v>0</v>
      </c>
      <c r="L304" s="467">
        <v>0</v>
      </c>
      <c r="M304" s="467">
        <v>0</v>
      </c>
      <c r="N304" s="468">
        <v>11</v>
      </c>
      <c r="O304" s="467">
        <v>0</v>
      </c>
      <c r="P304" s="467">
        <v>0</v>
      </c>
      <c r="Q304" s="467">
        <v>0</v>
      </c>
      <c r="R304" s="467">
        <v>0</v>
      </c>
      <c r="S304" s="467">
        <v>0</v>
      </c>
      <c r="T304" s="467">
        <v>0</v>
      </c>
      <c r="U304" s="467">
        <v>0</v>
      </c>
      <c r="V304" s="467">
        <v>1</v>
      </c>
      <c r="W304" s="467">
        <v>0</v>
      </c>
      <c r="X304" s="467">
        <v>0</v>
      </c>
      <c r="Y304" s="467">
        <v>0</v>
      </c>
      <c r="Z304" s="467">
        <v>1</v>
      </c>
      <c r="AA304" s="467">
        <v>2</v>
      </c>
      <c r="AB304" s="467">
        <v>0</v>
      </c>
      <c r="AC304" s="467">
        <v>0</v>
      </c>
      <c r="AD304" s="469">
        <v>15</v>
      </c>
      <c r="AE304" s="470">
        <v>0</v>
      </c>
      <c r="AF304" s="470">
        <v>0</v>
      </c>
      <c r="AG304" s="470">
        <v>0</v>
      </c>
      <c r="AH304" s="470">
        <v>7</v>
      </c>
      <c r="AI304" s="470">
        <v>8</v>
      </c>
      <c r="AJ304" s="470">
        <v>0</v>
      </c>
      <c r="AK304" s="467">
        <v>11</v>
      </c>
      <c r="AL304" s="467">
        <v>4</v>
      </c>
      <c r="AM304" s="502">
        <v>5</v>
      </c>
      <c r="AN304" s="502">
        <v>2</v>
      </c>
      <c r="AO304" s="503">
        <v>2</v>
      </c>
    </row>
    <row r="305" spans="1:41" ht="16.5" customHeight="1">
      <c r="A305" s="461">
        <v>201</v>
      </c>
      <c r="B305" s="461">
        <v>71</v>
      </c>
      <c r="C305" s="461">
        <v>302</v>
      </c>
      <c r="D305" s="471" t="s">
        <v>1356</v>
      </c>
      <c r="E305" s="472" t="s">
        <v>28</v>
      </c>
      <c r="F305" s="471" t="s">
        <v>2233</v>
      </c>
      <c r="G305" s="471" t="s">
        <v>1336</v>
      </c>
      <c r="H305" s="477" t="s">
        <v>724</v>
      </c>
      <c r="I305" s="474" t="s">
        <v>1357</v>
      </c>
      <c r="J305" s="467">
        <v>1</v>
      </c>
      <c r="K305" s="467">
        <v>0</v>
      </c>
      <c r="L305" s="467">
        <v>25</v>
      </c>
      <c r="M305" s="467">
        <v>0</v>
      </c>
      <c r="N305" s="468">
        <v>10</v>
      </c>
      <c r="O305" s="467">
        <v>3</v>
      </c>
      <c r="P305" s="467">
        <v>2</v>
      </c>
      <c r="Q305" s="467">
        <v>1</v>
      </c>
      <c r="R305" s="467">
        <v>2</v>
      </c>
      <c r="S305" s="467">
        <v>0</v>
      </c>
      <c r="T305" s="467">
        <v>0</v>
      </c>
      <c r="U305" s="467">
        <v>0</v>
      </c>
      <c r="V305" s="467">
        <v>0</v>
      </c>
      <c r="W305" s="467">
        <v>0</v>
      </c>
      <c r="X305" s="467">
        <v>0</v>
      </c>
      <c r="Y305" s="467">
        <v>0</v>
      </c>
      <c r="Z305" s="467">
        <v>2</v>
      </c>
      <c r="AA305" s="467">
        <v>0</v>
      </c>
      <c r="AB305" s="467">
        <v>1</v>
      </c>
      <c r="AC305" s="467">
        <v>0</v>
      </c>
      <c r="AD305" s="469">
        <v>47</v>
      </c>
      <c r="AE305" s="470">
        <v>0</v>
      </c>
      <c r="AF305" s="470">
        <v>0</v>
      </c>
      <c r="AG305" s="470">
        <v>0</v>
      </c>
      <c r="AH305" s="470">
        <v>0</v>
      </c>
      <c r="AI305" s="470">
        <v>47</v>
      </c>
      <c r="AJ305" s="470">
        <v>0</v>
      </c>
      <c r="AK305" s="467">
        <v>10</v>
      </c>
      <c r="AL305" s="467">
        <v>37</v>
      </c>
      <c r="AM305" s="502">
        <v>5</v>
      </c>
      <c r="AN305" s="502">
        <v>5</v>
      </c>
      <c r="AO305" s="503">
        <v>4</v>
      </c>
    </row>
    <row r="306" spans="1:41" ht="16.5" customHeight="1">
      <c r="A306" s="461">
        <v>198</v>
      </c>
      <c r="B306" s="461">
        <v>68</v>
      </c>
      <c r="C306" s="461">
        <v>303</v>
      </c>
      <c r="D306" s="471" t="s">
        <v>1358</v>
      </c>
      <c r="E306" s="472" t="s">
        <v>28</v>
      </c>
      <c r="F306" s="471" t="s">
        <v>2233</v>
      </c>
      <c r="G306" s="471" t="s">
        <v>1336</v>
      </c>
      <c r="H306" s="473" t="s">
        <v>730</v>
      </c>
      <c r="I306" s="474" t="s">
        <v>1359</v>
      </c>
      <c r="J306" s="467">
        <v>4</v>
      </c>
      <c r="K306" s="467">
        <v>1</v>
      </c>
      <c r="L306" s="467">
        <v>2</v>
      </c>
      <c r="M306" s="467">
        <v>0</v>
      </c>
      <c r="N306" s="468">
        <v>0</v>
      </c>
      <c r="O306" s="467">
        <v>0</v>
      </c>
      <c r="P306" s="467">
        <v>0</v>
      </c>
      <c r="Q306" s="467">
        <v>0</v>
      </c>
      <c r="R306" s="467">
        <v>4</v>
      </c>
      <c r="S306" s="467">
        <v>0</v>
      </c>
      <c r="T306" s="467">
        <v>0</v>
      </c>
      <c r="U306" s="467">
        <v>0</v>
      </c>
      <c r="V306" s="467">
        <v>0</v>
      </c>
      <c r="W306" s="467">
        <v>0</v>
      </c>
      <c r="X306" s="467">
        <v>0</v>
      </c>
      <c r="Y306" s="467">
        <v>0</v>
      </c>
      <c r="Z306" s="467">
        <v>0</v>
      </c>
      <c r="AA306" s="467">
        <v>0</v>
      </c>
      <c r="AB306" s="467">
        <v>0</v>
      </c>
      <c r="AC306" s="467">
        <v>0</v>
      </c>
      <c r="AD306" s="469">
        <v>11</v>
      </c>
      <c r="AE306" s="470">
        <v>0</v>
      </c>
      <c r="AF306" s="470">
        <v>0</v>
      </c>
      <c r="AG306" s="470">
        <v>0</v>
      </c>
      <c r="AH306" s="470">
        <v>0</v>
      </c>
      <c r="AI306" s="470">
        <v>11</v>
      </c>
      <c r="AJ306" s="470">
        <v>0</v>
      </c>
      <c r="AK306" s="467">
        <v>0</v>
      </c>
      <c r="AL306" s="467">
        <v>11</v>
      </c>
      <c r="AM306" s="502">
        <v>5</v>
      </c>
      <c r="AN306" s="502">
        <v>5</v>
      </c>
      <c r="AO306" s="503">
        <v>2</v>
      </c>
    </row>
    <row r="307" spans="1:41" ht="16.5" customHeight="1">
      <c r="A307" s="461">
        <v>199</v>
      </c>
      <c r="B307" s="461">
        <v>69</v>
      </c>
      <c r="C307" s="462">
        <v>304</v>
      </c>
      <c r="D307" s="471" t="s">
        <v>1360</v>
      </c>
      <c r="E307" s="472" t="s">
        <v>28</v>
      </c>
      <c r="F307" s="471" t="s">
        <v>2233</v>
      </c>
      <c r="G307" s="471" t="s">
        <v>1336</v>
      </c>
      <c r="H307" s="475" t="s">
        <v>727</v>
      </c>
      <c r="I307" s="474" t="s">
        <v>1361</v>
      </c>
      <c r="J307" s="467">
        <v>0</v>
      </c>
      <c r="K307" s="467">
        <v>0</v>
      </c>
      <c r="L307" s="467">
        <v>8</v>
      </c>
      <c r="M307" s="467">
        <v>0</v>
      </c>
      <c r="N307" s="468">
        <v>2</v>
      </c>
      <c r="O307" s="467">
        <v>0</v>
      </c>
      <c r="P307" s="467">
        <v>0</v>
      </c>
      <c r="Q307" s="467">
        <v>0</v>
      </c>
      <c r="R307" s="467">
        <v>0</v>
      </c>
      <c r="S307" s="467">
        <v>0</v>
      </c>
      <c r="T307" s="467">
        <v>0</v>
      </c>
      <c r="U307" s="467">
        <v>0</v>
      </c>
      <c r="V307" s="467">
        <v>0</v>
      </c>
      <c r="W307" s="467">
        <v>0</v>
      </c>
      <c r="X307" s="467">
        <v>0</v>
      </c>
      <c r="Y307" s="467">
        <v>0</v>
      </c>
      <c r="Z307" s="467">
        <v>0</v>
      </c>
      <c r="AA307" s="467">
        <v>0</v>
      </c>
      <c r="AB307" s="467">
        <v>0</v>
      </c>
      <c r="AC307" s="467">
        <v>0</v>
      </c>
      <c r="AD307" s="469">
        <v>10</v>
      </c>
      <c r="AE307" s="470">
        <v>0</v>
      </c>
      <c r="AF307" s="470">
        <v>0</v>
      </c>
      <c r="AG307" s="470">
        <v>0</v>
      </c>
      <c r="AH307" s="470">
        <v>0</v>
      </c>
      <c r="AI307" s="470">
        <v>10</v>
      </c>
      <c r="AJ307" s="470">
        <v>0</v>
      </c>
      <c r="AK307" s="467">
        <v>2</v>
      </c>
      <c r="AL307" s="467">
        <v>8</v>
      </c>
      <c r="AM307" s="502">
        <v>5</v>
      </c>
      <c r="AN307" s="502">
        <v>3</v>
      </c>
      <c r="AO307" s="503">
        <v>2</v>
      </c>
    </row>
    <row r="308" spans="1:41" ht="16.5" customHeight="1">
      <c r="A308" s="461">
        <v>202</v>
      </c>
      <c r="B308" s="461">
        <v>72</v>
      </c>
      <c r="C308" s="461">
        <v>305</v>
      </c>
      <c r="D308" s="471" t="s">
        <v>1362</v>
      </c>
      <c r="E308" s="472" t="s">
        <v>28</v>
      </c>
      <c r="F308" s="471" t="s">
        <v>2233</v>
      </c>
      <c r="G308" s="471" t="s">
        <v>1336</v>
      </c>
      <c r="H308" s="475" t="s">
        <v>727</v>
      </c>
      <c r="I308" s="474" t="s">
        <v>1363</v>
      </c>
      <c r="J308" s="467">
        <v>0</v>
      </c>
      <c r="K308" s="467">
        <v>0</v>
      </c>
      <c r="L308" s="467">
        <v>1</v>
      </c>
      <c r="M308" s="467">
        <v>0</v>
      </c>
      <c r="N308" s="468">
        <v>0</v>
      </c>
      <c r="O308" s="467">
        <v>0</v>
      </c>
      <c r="P308" s="467">
        <v>0</v>
      </c>
      <c r="Q308" s="467">
        <v>0</v>
      </c>
      <c r="R308" s="467">
        <v>2</v>
      </c>
      <c r="S308" s="467">
        <v>0</v>
      </c>
      <c r="T308" s="467">
        <v>0</v>
      </c>
      <c r="U308" s="467">
        <v>0</v>
      </c>
      <c r="V308" s="467">
        <v>0</v>
      </c>
      <c r="W308" s="467">
        <v>0</v>
      </c>
      <c r="X308" s="467">
        <v>0</v>
      </c>
      <c r="Y308" s="467">
        <v>0</v>
      </c>
      <c r="Z308" s="467">
        <v>0</v>
      </c>
      <c r="AA308" s="467">
        <v>0</v>
      </c>
      <c r="AB308" s="467">
        <v>0</v>
      </c>
      <c r="AC308" s="467">
        <v>0</v>
      </c>
      <c r="AD308" s="469">
        <v>3</v>
      </c>
      <c r="AE308" s="470">
        <v>0</v>
      </c>
      <c r="AF308" s="470">
        <v>0</v>
      </c>
      <c r="AG308" s="470">
        <v>0</v>
      </c>
      <c r="AH308" s="470">
        <v>0</v>
      </c>
      <c r="AI308" s="470">
        <v>3</v>
      </c>
      <c r="AJ308" s="470">
        <v>0</v>
      </c>
      <c r="AK308" s="467">
        <v>0</v>
      </c>
      <c r="AL308" s="467">
        <v>3</v>
      </c>
      <c r="AM308" s="502">
        <v>2</v>
      </c>
      <c r="AN308" s="502">
        <v>2</v>
      </c>
      <c r="AO308" s="503">
        <v>2</v>
      </c>
    </row>
    <row r="309" spans="1:41" ht="16.5" customHeight="1">
      <c r="A309" s="461">
        <v>175</v>
      </c>
      <c r="B309" s="461">
        <v>60</v>
      </c>
      <c r="C309" s="461">
        <v>306</v>
      </c>
      <c r="D309" s="471" t="s">
        <v>1364</v>
      </c>
      <c r="E309" s="472" t="s">
        <v>28</v>
      </c>
      <c r="F309" s="471" t="s">
        <v>2233</v>
      </c>
      <c r="G309" s="471" t="s">
        <v>1336</v>
      </c>
      <c r="H309" s="475" t="s">
        <v>727</v>
      </c>
      <c r="I309" s="474" t="s">
        <v>1365</v>
      </c>
      <c r="J309" s="467">
        <v>0</v>
      </c>
      <c r="K309" s="467">
        <v>0</v>
      </c>
      <c r="L309" s="467">
        <v>16</v>
      </c>
      <c r="M309" s="467">
        <v>0</v>
      </c>
      <c r="N309" s="468">
        <v>4</v>
      </c>
      <c r="O309" s="467">
        <v>3</v>
      </c>
      <c r="P309" s="467">
        <v>1</v>
      </c>
      <c r="Q309" s="467">
        <v>1</v>
      </c>
      <c r="R309" s="467">
        <v>3</v>
      </c>
      <c r="S309" s="467">
        <v>0</v>
      </c>
      <c r="T309" s="467">
        <v>0</v>
      </c>
      <c r="U309" s="467">
        <v>0</v>
      </c>
      <c r="V309" s="467">
        <v>0</v>
      </c>
      <c r="W309" s="467">
        <v>0</v>
      </c>
      <c r="X309" s="467">
        <v>0</v>
      </c>
      <c r="Y309" s="467">
        <v>0</v>
      </c>
      <c r="Z309" s="467">
        <v>0</v>
      </c>
      <c r="AA309" s="467">
        <v>0</v>
      </c>
      <c r="AB309" s="467">
        <v>0</v>
      </c>
      <c r="AC309" s="467">
        <v>0</v>
      </c>
      <c r="AD309" s="469">
        <v>28</v>
      </c>
      <c r="AE309" s="470">
        <v>0</v>
      </c>
      <c r="AF309" s="470">
        <v>0</v>
      </c>
      <c r="AG309" s="470">
        <v>0</v>
      </c>
      <c r="AH309" s="470">
        <v>0</v>
      </c>
      <c r="AI309" s="470">
        <v>28</v>
      </c>
      <c r="AJ309" s="470">
        <v>0</v>
      </c>
      <c r="AK309" s="467">
        <v>4</v>
      </c>
      <c r="AL309" s="467">
        <v>24</v>
      </c>
      <c r="AM309" s="502">
        <v>6</v>
      </c>
      <c r="AN309" s="502">
        <v>2</v>
      </c>
      <c r="AO309" s="503">
        <v>2</v>
      </c>
    </row>
    <row r="310" spans="1:41" ht="16.5" customHeight="1">
      <c r="A310" s="461">
        <v>2362</v>
      </c>
      <c r="B310" s="461">
        <v>571</v>
      </c>
      <c r="C310" s="462">
        <v>307</v>
      </c>
      <c r="D310" s="471" t="s">
        <v>1366</v>
      </c>
      <c r="E310" s="472" t="s">
        <v>28</v>
      </c>
      <c r="F310" s="471" t="s">
        <v>2233</v>
      </c>
      <c r="G310" s="471" t="s">
        <v>1336</v>
      </c>
      <c r="H310" s="475" t="s">
        <v>727</v>
      </c>
      <c r="I310" s="474" t="s">
        <v>1367</v>
      </c>
      <c r="J310" s="467">
        <v>1</v>
      </c>
      <c r="K310" s="467">
        <v>1</v>
      </c>
      <c r="L310" s="467">
        <v>30</v>
      </c>
      <c r="M310" s="467">
        <v>0</v>
      </c>
      <c r="N310" s="468">
        <v>2</v>
      </c>
      <c r="O310" s="467">
        <v>1</v>
      </c>
      <c r="P310" s="467">
        <v>0</v>
      </c>
      <c r="Q310" s="467">
        <v>0</v>
      </c>
      <c r="R310" s="467">
        <v>4</v>
      </c>
      <c r="S310" s="467">
        <v>0</v>
      </c>
      <c r="T310" s="467">
        <v>0</v>
      </c>
      <c r="U310" s="467">
        <v>0</v>
      </c>
      <c r="V310" s="467">
        <v>0</v>
      </c>
      <c r="W310" s="467">
        <v>0</v>
      </c>
      <c r="X310" s="467">
        <v>0</v>
      </c>
      <c r="Y310" s="467">
        <v>0</v>
      </c>
      <c r="Z310" s="467">
        <v>0</v>
      </c>
      <c r="AA310" s="467">
        <v>0</v>
      </c>
      <c r="AB310" s="467">
        <v>0</v>
      </c>
      <c r="AC310" s="467">
        <v>0</v>
      </c>
      <c r="AD310" s="469">
        <v>39</v>
      </c>
      <c r="AE310" s="470">
        <v>0</v>
      </c>
      <c r="AF310" s="470">
        <v>0</v>
      </c>
      <c r="AG310" s="470">
        <v>0</v>
      </c>
      <c r="AH310" s="470">
        <v>0</v>
      </c>
      <c r="AI310" s="470">
        <v>39</v>
      </c>
      <c r="AJ310" s="470">
        <v>0</v>
      </c>
      <c r="AK310" s="467">
        <v>2</v>
      </c>
      <c r="AL310" s="467">
        <v>37</v>
      </c>
      <c r="AM310" s="502">
        <v>5</v>
      </c>
      <c r="AN310" s="502">
        <v>4</v>
      </c>
      <c r="AO310" s="503">
        <v>2</v>
      </c>
    </row>
    <row r="311" spans="1:41" ht="16.5" customHeight="1">
      <c r="A311" s="461">
        <v>2449</v>
      </c>
      <c r="B311" s="461">
        <v>596</v>
      </c>
      <c r="C311" s="461">
        <v>308</v>
      </c>
      <c r="D311" s="471" t="s">
        <v>1368</v>
      </c>
      <c r="E311" s="472" t="s">
        <v>28</v>
      </c>
      <c r="F311" s="471" t="s">
        <v>2233</v>
      </c>
      <c r="G311" s="471" t="s">
        <v>1336</v>
      </c>
      <c r="H311" s="475" t="s">
        <v>727</v>
      </c>
      <c r="I311" s="474" t="s">
        <v>1369</v>
      </c>
      <c r="J311" s="467">
        <v>0</v>
      </c>
      <c r="K311" s="467">
        <v>0</v>
      </c>
      <c r="L311" s="467">
        <v>25</v>
      </c>
      <c r="M311" s="467">
        <v>0</v>
      </c>
      <c r="N311" s="468">
        <v>5</v>
      </c>
      <c r="O311" s="467">
        <v>0</v>
      </c>
      <c r="P311" s="467">
        <v>0</v>
      </c>
      <c r="Q311" s="467">
        <v>0</v>
      </c>
      <c r="R311" s="467">
        <v>2</v>
      </c>
      <c r="S311" s="467">
        <v>0</v>
      </c>
      <c r="T311" s="467">
        <v>0</v>
      </c>
      <c r="U311" s="467">
        <v>0</v>
      </c>
      <c r="V311" s="467">
        <v>1</v>
      </c>
      <c r="W311" s="467">
        <v>0</v>
      </c>
      <c r="X311" s="467">
        <v>0</v>
      </c>
      <c r="Y311" s="467">
        <v>0</v>
      </c>
      <c r="Z311" s="467">
        <v>0</v>
      </c>
      <c r="AA311" s="467">
        <v>1</v>
      </c>
      <c r="AB311" s="467">
        <v>0</v>
      </c>
      <c r="AC311" s="467">
        <v>0</v>
      </c>
      <c r="AD311" s="469">
        <v>34</v>
      </c>
      <c r="AE311" s="470">
        <v>0</v>
      </c>
      <c r="AF311" s="470">
        <v>0</v>
      </c>
      <c r="AG311" s="470">
        <v>0</v>
      </c>
      <c r="AH311" s="470">
        <v>0</v>
      </c>
      <c r="AI311" s="470">
        <v>34</v>
      </c>
      <c r="AJ311" s="470">
        <v>0</v>
      </c>
      <c r="AK311" s="467">
        <v>5</v>
      </c>
      <c r="AL311" s="467">
        <v>29</v>
      </c>
      <c r="AM311" s="502">
        <v>8</v>
      </c>
      <c r="AN311" s="502">
        <v>2</v>
      </c>
      <c r="AO311" s="503">
        <v>2</v>
      </c>
    </row>
    <row r="312" spans="1:41" ht="16.5" customHeight="1">
      <c r="A312" s="461">
        <v>2450</v>
      </c>
      <c r="B312" s="461">
        <v>597</v>
      </c>
      <c r="C312" s="461">
        <v>309</v>
      </c>
      <c r="D312" s="471" t="s">
        <v>1370</v>
      </c>
      <c r="E312" s="472" t="s">
        <v>28</v>
      </c>
      <c r="F312" s="471" t="s">
        <v>2233</v>
      </c>
      <c r="G312" s="471" t="s">
        <v>1336</v>
      </c>
      <c r="H312" s="477" t="s">
        <v>724</v>
      </c>
      <c r="I312" s="474" t="s">
        <v>1371</v>
      </c>
      <c r="J312" s="467">
        <v>4</v>
      </c>
      <c r="K312" s="467">
        <v>0</v>
      </c>
      <c r="L312" s="467">
        <v>25</v>
      </c>
      <c r="M312" s="467">
        <v>0</v>
      </c>
      <c r="N312" s="468">
        <v>18</v>
      </c>
      <c r="O312" s="467">
        <v>1</v>
      </c>
      <c r="P312" s="467">
        <v>2</v>
      </c>
      <c r="Q312" s="467">
        <v>0</v>
      </c>
      <c r="R312" s="467">
        <v>5</v>
      </c>
      <c r="S312" s="467">
        <v>0</v>
      </c>
      <c r="T312" s="467">
        <v>0</v>
      </c>
      <c r="U312" s="467">
        <v>0</v>
      </c>
      <c r="V312" s="467">
        <v>0</v>
      </c>
      <c r="W312" s="467">
        <v>0</v>
      </c>
      <c r="X312" s="467">
        <v>0</v>
      </c>
      <c r="Y312" s="467">
        <v>0</v>
      </c>
      <c r="Z312" s="467">
        <v>0</v>
      </c>
      <c r="AA312" s="467">
        <v>1</v>
      </c>
      <c r="AB312" s="467">
        <v>0</v>
      </c>
      <c r="AC312" s="467">
        <v>1</v>
      </c>
      <c r="AD312" s="469">
        <v>57</v>
      </c>
      <c r="AE312" s="470">
        <v>0</v>
      </c>
      <c r="AF312" s="470">
        <v>0</v>
      </c>
      <c r="AG312" s="470">
        <v>0</v>
      </c>
      <c r="AH312" s="470">
        <v>0</v>
      </c>
      <c r="AI312" s="470">
        <v>57</v>
      </c>
      <c r="AJ312" s="470">
        <v>0</v>
      </c>
      <c r="AK312" s="467">
        <v>18</v>
      </c>
      <c r="AL312" s="467">
        <v>38</v>
      </c>
      <c r="AM312" s="502">
        <v>6</v>
      </c>
      <c r="AN312" s="502">
        <v>2</v>
      </c>
      <c r="AO312" s="503">
        <v>3</v>
      </c>
    </row>
    <row r="313" spans="1:41" ht="16.5" customHeight="1">
      <c r="A313" s="461">
        <v>2448</v>
      </c>
      <c r="B313" s="461">
        <v>595</v>
      </c>
      <c r="C313" s="462">
        <v>310</v>
      </c>
      <c r="D313" s="471" t="s">
        <v>1372</v>
      </c>
      <c r="E313" s="472" t="s">
        <v>28</v>
      </c>
      <c r="F313" s="471" t="s">
        <v>2233</v>
      </c>
      <c r="G313" s="471" t="s">
        <v>1336</v>
      </c>
      <c r="H313" s="473" t="s">
        <v>730</v>
      </c>
      <c r="I313" s="474" t="s">
        <v>1373</v>
      </c>
      <c r="J313" s="467">
        <v>1</v>
      </c>
      <c r="K313" s="467">
        <v>0</v>
      </c>
      <c r="L313" s="467">
        <v>13</v>
      </c>
      <c r="M313" s="467">
        <v>0</v>
      </c>
      <c r="N313" s="468">
        <v>8</v>
      </c>
      <c r="O313" s="467">
        <v>0</v>
      </c>
      <c r="P313" s="467">
        <v>0</v>
      </c>
      <c r="Q313" s="467">
        <v>1</v>
      </c>
      <c r="R313" s="467">
        <v>1</v>
      </c>
      <c r="S313" s="467">
        <v>0</v>
      </c>
      <c r="T313" s="467">
        <v>0</v>
      </c>
      <c r="U313" s="467">
        <v>0</v>
      </c>
      <c r="V313" s="467">
        <v>3</v>
      </c>
      <c r="W313" s="467">
        <v>0</v>
      </c>
      <c r="X313" s="467">
        <v>0</v>
      </c>
      <c r="Y313" s="467">
        <v>0</v>
      </c>
      <c r="Z313" s="467">
        <v>0</v>
      </c>
      <c r="AA313" s="467">
        <v>0</v>
      </c>
      <c r="AB313" s="467">
        <v>2</v>
      </c>
      <c r="AC313" s="467">
        <v>0</v>
      </c>
      <c r="AD313" s="469">
        <v>29</v>
      </c>
      <c r="AE313" s="470">
        <v>0</v>
      </c>
      <c r="AF313" s="470">
        <v>0</v>
      </c>
      <c r="AG313" s="470">
        <v>0</v>
      </c>
      <c r="AH313" s="470">
        <v>0</v>
      </c>
      <c r="AI313" s="470">
        <v>29</v>
      </c>
      <c r="AJ313" s="470">
        <v>0</v>
      </c>
      <c r="AK313" s="467">
        <v>8</v>
      </c>
      <c r="AL313" s="467">
        <v>21</v>
      </c>
      <c r="AM313" s="502">
        <v>7</v>
      </c>
      <c r="AN313" s="502">
        <v>2</v>
      </c>
      <c r="AO313" s="503">
        <v>3</v>
      </c>
    </row>
    <row r="314" spans="1:41" ht="16.5" customHeight="1">
      <c r="A314" s="461">
        <v>2445</v>
      </c>
      <c r="B314" s="461">
        <v>593</v>
      </c>
      <c r="C314" s="461">
        <v>311</v>
      </c>
      <c r="D314" s="471" t="s">
        <v>1374</v>
      </c>
      <c r="E314" s="472" t="s">
        <v>28</v>
      </c>
      <c r="F314" s="471" t="s">
        <v>2233</v>
      </c>
      <c r="G314" s="471" t="s">
        <v>1336</v>
      </c>
      <c r="H314" s="475" t="s">
        <v>727</v>
      </c>
      <c r="I314" s="474" t="s">
        <v>1375</v>
      </c>
      <c r="J314" s="467">
        <v>0</v>
      </c>
      <c r="K314" s="467">
        <v>1</v>
      </c>
      <c r="L314" s="467">
        <v>14</v>
      </c>
      <c r="M314" s="467">
        <v>0</v>
      </c>
      <c r="N314" s="468">
        <v>7</v>
      </c>
      <c r="O314" s="467">
        <v>1</v>
      </c>
      <c r="P314" s="467">
        <v>0</v>
      </c>
      <c r="Q314" s="467">
        <v>1</v>
      </c>
      <c r="R314" s="467">
        <v>1</v>
      </c>
      <c r="S314" s="467">
        <v>0</v>
      </c>
      <c r="T314" s="467">
        <v>1</v>
      </c>
      <c r="U314" s="467">
        <v>0</v>
      </c>
      <c r="V314" s="467">
        <v>0</v>
      </c>
      <c r="W314" s="467">
        <v>0</v>
      </c>
      <c r="X314" s="467">
        <v>0</v>
      </c>
      <c r="Y314" s="467">
        <v>1</v>
      </c>
      <c r="Z314" s="467">
        <v>0</v>
      </c>
      <c r="AA314" s="467">
        <v>0</v>
      </c>
      <c r="AB314" s="467">
        <v>0</v>
      </c>
      <c r="AC314" s="467">
        <v>0</v>
      </c>
      <c r="AD314" s="469">
        <v>27</v>
      </c>
      <c r="AE314" s="470">
        <v>0</v>
      </c>
      <c r="AF314" s="470">
        <v>0</v>
      </c>
      <c r="AG314" s="470">
        <v>0</v>
      </c>
      <c r="AH314" s="470">
        <v>0</v>
      </c>
      <c r="AI314" s="470">
        <v>27</v>
      </c>
      <c r="AJ314" s="470">
        <v>0</v>
      </c>
      <c r="AK314" s="467">
        <v>7</v>
      </c>
      <c r="AL314" s="467">
        <v>20</v>
      </c>
      <c r="AM314" s="502">
        <v>5</v>
      </c>
      <c r="AN314" s="502">
        <v>2</v>
      </c>
      <c r="AO314" s="503">
        <v>2</v>
      </c>
    </row>
    <row r="315" spans="1:41" ht="16.5" customHeight="1">
      <c r="A315" s="461">
        <v>2456</v>
      </c>
      <c r="B315" s="461">
        <v>601</v>
      </c>
      <c r="C315" s="461">
        <v>312</v>
      </c>
      <c r="D315" s="471" t="s">
        <v>1376</v>
      </c>
      <c r="E315" s="472" t="s">
        <v>28</v>
      </c>
      <c r="F315" s="471" t="s">
        <v>2233</v>
      </c>
      <c r="G315" s="471" t="s">
        <v>1336</v>
      </c>
      <c r="H315" s="475" t="s">
        <v>727</v>
      </c>
      <c r="I315" s="474" t="s">
        <v>1377</v>
      </c>
      <c r="J315" s="467">
        <v>0</v>
      </c>
      <c r="K315" s="467">
        <v>0</v>
      </c>
      <c r="L315" s="467">
        <v>31</v>
      </c>
      <c r="M315" s="467">
        <v>0</v>
      </c>
      <c r="N315" s="468">
        <v>6</v>
      </c>
      <c r="O315" s="467">
        <v>1</v>
      </c>
      <c r="P315" s="467">
        <v>0</v>
      </c>
      <c r="Q315" s="467">
        <v>0</v>
      </c>
      <c r="R315" s="467">
        <v>1</v>
      </c>
      <c r="S315" s="467">
        <v>0</v>
      </c>
      <c r="T315" s="467">
        <v>0</v>
      </c>
      <c r="U315" s="467">
        <v>0</v>
      </c>
      <c r="V315" s="467">
        <v>0</v>
      </c>
      <c r="W315" s="467">
        <v>0</v>
      </c>
      <c r="X315" s="467">
        <v>0</v>
      </c>
      <c r="Y315" s="467">
        <v>0</v>
      </c>
      <c r="Z315" s="467">
        <v>0</v>
      </c>
      <c r="AA315" s="467">
        <v>0</v>
      </c>
      <c r="AB315" s="467">
        <v>0</v>
      </c>
      <c r="AC315" s="467">
        <v>0</v>
      </c>
      <c r="AD315" s="469">
        <v>39</v>
      </c>
      <c r="AE315" s="470">
        <v>0</v>
      </c>
      <c r="AF315" s="470">
        <v>0</v>
      </c>
      <c r="AG315" s="470">
        <v>0</v>
      </c>
      <c r="AH315" s="470">
        <v>0</v>
      </c>
      <c r="AI315" s="470">
        <v>39</v>
      </c>
      <c r="AJ315" s="470">
        <v>0</v>
      </c>
      <c r="AK315" s="467">
        <v>6</v>
      </c>
      <c r="AL315" s="467">
        <v>33</v>
      </c>
      <c r="AM315" s="502">
        <v>5</v>
      </c>
      <c r="AN315" s="502">
        <v>2</v>
      </c>
      <c r="AO315" s="503">
        <v>2</v>
      </c>
    </row>
    <row r="316" spans="1:41" ht="16.5" customHeight="1">
      <c r="A316" s="461">
        <v>2458</v>
      </c>
      <c r="B316" s="461">
        <v>603</v>
      </c>
      <c r="C316" s="462">
        <v>313</v>
      </c>
      <c r="D316" s="471" t="s">
        <v>1378</v>
      </c>
      <c r="E316" s="472" t="s">
        <v>28</v>
      </c>
      <c r="F316" s="471" t="s">
        <v>2233</v>
      </c>
      <c r="G316" s="471" t="s">
        <v>1336</v>
      </c>
      <c r="H316" s="477" t="s">
        <v>724</v>
      </c>
      <c r="I316" s="474" t="s">
        <v>1379</v>
      </c>
      <c r="J316" s="467">
        <v>2</v>
      </c>
      <c r="K316" s="467">
        <v>1</v>
      </c>
      <c r="L316" s="467">
        <v>15</v>
      </c>
      <c r="M316" s="467">
        <v>0</v>
      </c>
      <c r="N316" s="468">
        <v>0</v>
      </c>
      <c r="O316" s="467">
        <v>0</v>
      </c>
      <c r="P316" s="467">
        <v>0</v>
      </c>
      <c r="Q316" s="467">
        <v>0</v>
      </c>
      <c r="R316" s="467">
        <v>4</v>
      </c>
      <c r="S316" s="467">
        <v>0</v>
      </c>
      <c r="T316" s="467">
        <v>0</v>
      </c>
      <c r="U316" s="467">
        <v>0</v>
      </c>
      <c r="V316" s="467">
        <v>0</v>
      </c>
      <c r="W316" s="467">
        <v>0</v>
      </c>
      <c r="X316" s="467">
        <v>0</v>
      </c>
      <c r="Y316" s="467">
        <v>0</v>
      </c>
      <c r="Z316" s="467">
        <v>0</v>
      </c>
      <c r="AA316" s="467">
        <v>0</v>
      </c>
      <c r="AB316" s="467">
        <v>0</v>
      </c>
      <c r="AC316" s="467">
        <v>0</v>
      </c>
      <c r="AD316" s="469">
        <v>22</v>
      </c>
      <c r="AE316" s="470">
        <v>0</v>
      </c>
      <c r="AF316" s="470">
        <v>0</v>
      </c>
      <c r="AG316" s="470">
        <v>0</v>
      </c>
      <c r="AH316" s="470">
        <v>0</v>
      </c>
      <c r="AI316" s="470">
        <v>22</v>
      </c>
      <c r="AJ316" s="470">
        <v>0</v>
      </c>
      <c r="AK316" s="467">
        <v>0</v>
      </c>
      <c r="AL316" s="467">
        <v>22</v>
      </c>
      <c r="AM316" s="502">
        <v>6</v>
      </c>
      <c r="AN316" s="502">
        <v>6</v>
      </c>
      <c r="AO316" s="503">
        <v>2</v>
      </c>
    </row>
    <row r="317" spans="1:41" ht="16.5" customHeight="1">
      <c r="A317" s="461">
        <v>2460</v>
      </c>
      <c r="B317" s="461">
        <v>605</v>
      </c>
      <c r="C317" s="461">
        <v>314</v>
      </c>
      <c r="D317" s="471" t="s">
        <v>1380</v>
      </c>
      <c r="E317" s="472" t="s">
        <v>28</v>
      </c>
      <c r="F317" s="471" t="s">
        <v>2233</v>
      </c>
      <c r="G317" s="471" t="s">
        <v>1336</v>
      </c>
      <c r="H317" s="477" t="s">
        <v>724</v>
      </c>
      <c r="I317" s="474" t="s">
        <v>1381</v>
      </c>
      <c r="J317" s="467">
        <v>2</v>
      </c>
      <c r="K317" s="467">
        <v>0</v>
      </c>
      <c r="L317" s="467">
        <v>16</v>
      </c>
      <c r="M317" s="467">
        <v>0</v>
      </c>
      <c r="N317" s="468">
        <v>8</v>
      </c>
      <c r="O317" s="467">
        <v>0</v>
      </c>
      <c r="P317" s="467">
        <v>1</v>
      </c>
      <c r="Q317" s="467">
        <v>0</v>
      </c>
      <c r="R317" s="467">
        <v>4</v>
      </c>
      <c r="S317" s="467">
        <v>0</v>
      </c>
      <c r="T317" s="467">
        <v>1</v>
      </c>
      <c r="U317" s="467">
        <v>0</v>
      </c>
      <c r="V317" s="467">
        <v>2</v>
      </c>
      <c r="W317" s="467">
        <v>1</v>
      </c>
      <c r="X317" s="467">
        <v>0</v>
      </c>
      <c r="Y317" s="467">
        <v>1</v>
      </c>
      <c r="Z317" s="467">
        <v>4</v>
      </c>
      <c r="AA317" s="467">
        <v>0</v>
      </c>
      <c r="AB317" s="467">
        <v>1</v>
      </c>
      <c r="AC317" s="467">
        <v>1</v>
      </c>
      <c r="AD317" s="469">
        <v>42</v>
      </c>
      <c r="AE317" s="470">
        <v>0</v>
      </c>
      <c r="AF317" s="470">
        <v>0</v>
      </c>
      <c r="AG317" s="470">
        <v>0</v>
      </c>
      <c r="AH317" s="470">
        <v>0</v>
      </c>
      <c r="AI317" s="470">
        <v>42</v>
      </c>
      <c r="AJ317" s="470">
        <v>0</v>
      </c>
      <c r="AK317" s="467">
        <v>8</v>
      </c>
      <c r="AL317" s="467">
        <v>33</v>
      </c>
      <c r="AM317" s="502">
        <v>5</v>
      </c>
      <c r="AN317" s="502">
        <v>8</v>
      </c>
      <c r="AO317" s="503">
        <v>3</v>
      </c>
    </row>
    <row r="318" spans="1:41" ht="16.5" customHeight="1">
      <c r="A318" s="461">
        <v>824</v>
      </c>
      <c r="B318" s="461">
        <v>253</v>
      </c>
      <c r="C318" s="461">
        <v>315</v>
      </c>
      <c r="D318" s="471" t="s">
        <v>1382</v>
      </c>
      <c r="E318" s="472" t="s">
        <v>28</v>
      </c>
      <c r="F318" s="471" t="s">
        <v>2233</v>
      </c>
      <c r="G318" s="471" t="s">
        <v>1336</v>
      </c>
      <c r="H318" s="475" t="s">
        <v>727</v>
      </c>
      <c r="I318" s="474" t="s">
        <v>1383</v>
      </c>
      <c r="J318" s="467">
        <v>0</v>
      </c>
      <c r="K318" s="467">
        <v>0</v>
      </c>
      <c r="L318" s="467">
        <v>0</v>
      </c>
      <c r="M318" s="467">
        <v>0</v>
      </c>
      <c r="N318" s="468">
        <v>2</v>
      </c>
      <c r="O318" s="467">
        <v>0</v>
      </c>
      <c r="P318" s="467">
        <v>0</v>
      </c>
      <c r="Q318" s="467">
        <v>0</v>
      </c>
      <c r="R318" s="467">
        <v>0</v>
      </c>
      <c r="S318" s="467">
        <v>0</v>
      </c>
      <c r="T318" s="467">
        <v>0</v>
      </c>
      <c r="U318" s="467">
        <v>0</v>
      </c>
      <c r="V318" s="467">
        <v>0</v>
      </c>
      <c r="W318" s="467">
        <v>0</v>
      </c>
      <c r="X318" s="467">
        <v>0</v>
      </c>
      <c r="Y318" s="467">
        <v>4</v>
      </c>
      <c r="Z318" s="467">
        <v>0</v>
      </c>
      <c r="AA318" s="467">
        <v>1</v>
      </c>
      <c r="AB318" s="467">
        <v>1</v>
      </c>
      <c r="AC318" s="467">
        <v>0</v>
      </c>
      <c r="AD318" s="469">
        <v>8</v>
      </c>
      <c r="AE318" s="470">
        <v>0</v>
      </c>
      <c r="AF318" s="470">
        <v>0</v>
      </c>
      <c r="AG318" s="470">
        <v>0</v>
      </c>
      <c r="AH318" s="470">
        <v>0</v>
      </c>
      <c r="AI318" s="470">
        <v>8</v>
      </c>
      <c r="AJ318" s="470">
        <v>0</v>
      </c>
      <c r="AK318" s="467">
        <v>2</v>
      </c>
      <c r="AL318" s="467">
        <v>6</v>
      </c>
      <c r="AM318" s="502">
        <v>5</v>
      </c>
      <c r="AN318" s="502">
        <v>6</v>
      </c>
      <c r="AO318" s="503">
        <v>2</v>
      </c>
    </row>
    <row r="319" spans="1:41" ht="16.5" customHeight="1">
      <c r="A319" s="461">
        <v>2463</v>
      </c>
      <c r="B319" s="461">
        <v>607</v>
      </c>
      <c r="C319" s="462">
        <v>316</v>
      </c>
      <c r="D319" s="471" t="s">
        <v>1384</v>
      </c>
      <c r="E319" s="472" t="s">
        <v>28</v>
      </c>
      <c r="F319" s="471" t="s">
        <v>2233</v>
      </c>
      <c r="G319" s="471" t="s">
        <v>1336</v>
      </c>
      <c r="H319" s="475" t="s">
        <v>727</v>
      </c>
      <c r="I319" s="474" t="s">
        <v>1385</v>
      </c>
      <c r="J319" s="467">
        <v>0</v>
      </c>
      <c r="K319" s="467">
        <v>0</v>
      </c>
      <c r="L319" s="467">
        <v>32</v>
      </c>
      <c r="M319" s="467">
        <v>0</v>
      </c>
      <c r="N319" s="468">
        <v>19</v>
      </c>
      <c r="O319" s="467">
        <v>1</v>
      </c>
      <c r="P319" s="467">
        <v>0</v>
      </c>
      <c r="Q319" s="467">
        <v>0</v>
      </c>
      <c r="R319" s="467">
        <v>4</v>
      </c>
      <c r="S319" s="467">
        <v>0</v>
      </c>
      <c r="T319" s="467">
        <v>0</v>
      </c>
      <c r="U319" s="467">
        <v>0</v>
      </c>
      <c r="V319" s="467">
        <v>0</v>
      </c>
      <c r="W319" s="467">
        <v>0</v>
      </c>
      <c r="X319" s="467">
        <v>0</v>
      </c>
      <c r="Y319" s="467">
        <v>1</v>
      </c>
      <c r="Z319" s="467">
        <v>0</v>
      </c>
      <c r="AA319" s="467">
        <v>0</v>
      </c>
      <c r="AB319" s="467">
        <v>0</v>
      </c>
      <c r="AC319" s="467">
        <v>0</v>
      </c>
      <c r="AD319" s="469">
        <v>57</v>
      </c>
      <c r="AE319" s="470">
        <v>0</v>
      </c>
      <c r="AF319" s="470">
        <v>0</v>
      </c>
      <c r="AG319" s="470">
        <v>0</v>
      </c>
      <c r="AH319" s="470">
        <v>0</v>
      </c>
      <c r="AI319" s="470">
        <v>57</v>
      </c>
      <c r="AJ319" s="470">
        <v>0</v>
      </c>
      <c r="AK319" s="467">
        <v>19</v>
      </c>
      <c r="AL319" s="467">
        <v>38</v>
      </c>
      <c r="AM319" s="502">
        <v>6</v>
      </c>
      <c r="AN319" s="502">
        <v>4</v>
      </c>
      <c r="AO319" s="503">
        <v>2</v>
      </c>
    </row>
    <row r="320" spans="1:41" ht="16.5" customHeight="1">
      <c r="A320" s="461">
        <v>2459</v>
      </c>
      <c r="B320" s="461">
        <v>604</v>
      </c>
      <c r="C320" s="461">
        <v>317</v>
      </c>
      <c r="D320" s="471" t="s">
        <v>1386</v>
      </c>
      <c r="E320" s="472" t="s">
        <v>28</v>
      </c>
      <c r="F320" s="471" t="s">
        <v>2233</v>
      </c>
      <c r="G320" s="471" t="s">
        <v>1336</v>
      </c>
      <c r="H320" s="473" t="s">
        <v>730</v>
      </c>
      <c r="I320" s="474" t="s">
        <v>1387</v>
      </c>
      <c r="J320" s="467">
        <v>0</v>
      </c>
      <c r="K320" s="467">
        <v>0</v>
      </c>
      <c r="L320" s="467">
        <v>3</v>
      </c>
      <c r="M320" s="467">
        <v>0</v>
      </c>
      <c r="N320" s="468">
        <v>8</v>
      </c>
      <c r="O320" s="467">
        <v>0</v>
      </c>
      <c r="P320" s="467">
        <v>0</v>
      </c>
      <c r="Q320" s="467">
        <v>0</v>
      </c>
      <c r="R320" s="467">
        <v>2</v>
      </c>
      <c r="S320" s="467">
        <v>0</v>
      </c>
      <c r="T320" s="467">
        <v>1</v>
      </c>
      <c r="U320" s="467">
        <v>0</v>
      </c>
      <c r="V320" s="467">
        <v>1</v>
      </c>
      <c r="W320" s="467">
        <v>0</v>
      </c>
      <c r="X320" s="467">
        <v>0</v>
      </c>
      <c r="Y320" s="467">
        <v>0</v>
      </c>
      <c r="Z320" s="467">
        <v>0</v>
      </c>
      <c r="AA320" s="467">
        <v>0</v>
      </c>
      <c r="AB320" s="467">
        <v>0</v>
      </c>
      <c r="AC320" s="467">
        <v>0</v>
      </c>
      <c r="AD320" s="469">
        <v>15</v>
      </c>
      <c r="AE320" s="470">
        <v>0</v>
      </c>
      <c r="AF320" s="470">
        <v>0</v>
      </c>
      <c r="AG320" s="470">
        <v>0</v>
      </c>
      <c r="AH320" s="470">
        <v>0</v>
      </c>
      <c r="AI320" s="470">
        <v>15</v>
      </c>
      <c r="AJ320" s="470">
        <v>0</v>
      </c>
      <c r="AK320" s="467">
        <v>8</v>
      </c>
      <c r="AL320" s="467">
        <v>7</v>
      </c>
      <c r="AM320" s="502">
        <v>8</v>
      </c>
      <c r="AN320" s="502">
        <v>2</v>
      </c>
      <c r="AO320" s="503">
        <v>2</v>
      </c>
    </row>
    <row r="321" spans="1:41" ht="16.5" customHeight="1">
      <c r="A321" s="461">
        <v>2466</v>
      </c>
      <c r="B321" s="461">
        <v>610</v>
      </c>
      <c r="C321" s="461">
        <v>318</v>
      </c>
      <c r="D321" s="471" t="s">
        <v>1388</v>
      </c>
      <c r="E321" s="472" t="s">
        <v>28</v>
      </c>
      <c r="F321" s="471" t="s">
        <v>2233</v>
      </c>
      <c r="G321" s="471" t="s">
        <v>1336</v>
      </c>
      <c r="H321" s="473" t="s">
        <v>730</v>
      </c>
      <c r="I321" s="474" t="s">
        <v>1389</v>
      </c>
      <c r="J321" s="467">
        <v>5</v>
      </c>
      <c r="K321" s="467">
        <v>1</v>
      </c>
      <c r="L321" s="467">
        <v>11</v>
      </c>
      <c r="M321" s="467">
        <v>1</v>
      </c>
      <c r="N321" s="468">
        <v>11</v>
      </c>
      <c r="O321" s="467">
        <v>0</v>
      </c>
      <c r="P321" s="467">
        <v>1</v>
      </c>
      <c r="Q321" s="467">
        <v>1</v>
      </c>
      <c r="R321" s="467">
        <v>1</v>
      </c>
      <c r="S321" s="467">
        <v>0</v>
      </c>
      <c r="T321" s="467">
        <v>0</v>
      </c>
      <c r="U321" s="467">
        <v>0</v>
      </c>
      <c r="V321" s="467">
        <v>0</v>
      </c>
      <c r="W321" s="467">
        <v>0</v>
      </c>
      <c r="X321" s="467">
        <v>0</v>
      </c>
      <c r="Y321" s="467">
        <v>0</v>
      </c>
      <c r="Z321" s="467">
        <v>1</v>
      </c>
      <c r="AA321" s="467">
        <v>1</v>
      </c>
      <c r="AB321" s="467">
        <v>1</v>
      </c>
      <c r="AC321" s="467">
        <v>0</v>
      </c>
      <c r="AD321" s="469">
        <v>35</v>
      </c>
      <c r="AE321" s="470">
        <v>0</v>
      </c>
      <c r="AF321" s="470">
        <v>0</v>
      </c>
      <c r="AG321" s="470">
        <v>0</v>
      </c>
      <c r="AH321" s="470">
        <v>0</v>
      </c>
      <c r="AI321" s="470">
        <v>35</v>
      </c>
      <c r="AJ321" s="470">
        <v>0</v>
      </c>
      <c r="AK321" s="467">
        <v>11</v>
      </c>
      <c r="AL321" s="467">
        <v>24</v>
      </c>
      <c r="AM321" s="502">
        <v>4</v>
      </c>
      <c r="AN321" s="502">
        <v>2</v>
      </c>
      <c r="AO321" s="503">
        <v>3</v>
      </c>
    </row>
    <row r="322" spans="1:41" ht="16.5" customHeight="1">
      <c r="A322" s="461">
        <v>2465</v>
      </c>
      <c r="B322" s="461">
        <v>609</v>
      </c>
      <c r="C322" s="462">
        <v>319</v>
      </c>
      <c r="D322" s="471" t="s">
        <v>1390</v>
      </c>
      <c r="E322" s="472" t="s">
        <v>28</v>
      </c>
      <c r="F322" s="471" t="s">
        <v>2233</v>
      </c>
      <c r="G322" s="471" t="s">
        <v>1336</v>
      </c>
      <c r="H322" s="475" t="s">
        <v>727</v>
      </c>
      <c r="I322" s="474" t="s">
        <v>1391</v>
      </c>
      <c r="J322" s="467">
        <v>0</v>
      </c>
      <c r="K322" s="467">
        <v>1</v>
      </c>
      <c r="L322" s="467">
        <v>37</v>
      </c>
      <c r="M322" s="467">
        <v>1</v>
      </c>
      <c r="N322" s="468">
        <v>14</v>
      </c>
      <c r="O322" s="467">
        <v>1</v>
      </c>
      <c r="P322" s="467">
        <v>0</v>
      </c>
      <c r="Q322" s="467">
        <v>0</v>
      </c>
      <c r="R322" s="467">
        <v>0</v>
      </c>
      <c r="S322" s="467">
        <v>0</v>
      </c>
      <c r="T322" s="467">
        <v>0</v>
      </c>
      <c r="U322" s="467">
        <v>0</v>
      </c>
      <c r="V322" s="467">
        <v>0</v>
      </c>
      <c r="W322" s="467">
        <v>0</v>
      </c>
      <c r="X322" s="467">
        <v>0</v>
      </c>
      <c r="Y322" s="467">
        <v>0</v>
      </c>
      <c r="Z322" s="467">
        <v>0</v>
      </c>
      <c r="AA322" s="467">
        <v>0</v>
      </c>
      <c r="AB322" s="467">
        <v>0</v>
      </c>
      <c r="AC322" s="467">
        <v>0</v>
      </c>
      <c r="AD322" s="469">
        <v>54</v>
      </c>
      <c r="AE322" s="470">
        <v>0</v>
      </c>
      <c r="AF322" s="470">
        <v>0</v>
      </c>
      <c r="AG322" s="470">
        <v>0</v>
      </c>
      <c r="AH322" s="470">
        <v>0</v>
      </c>
      <c r="AI322" s="470">
        <v>54</v>
      </c>
      <c r="AJ322" s="470">
        <v>0</v>
      </c>
      <c r="AK322" s="467">
        <v>14</v>
      </c>
      <c r="AL322" s="467">
        <v>40</v>
      </c>
      <c r="AM322" s="502">
        <v>5</v>
      </c>
      <c r="AN322" s="502">
        <v>7</v>
      </c>
      <c r="AO322" s="503">
        <v>2</v>
      </c>
    </row>
    <row r="323" spans="1:41" ht="16.5" customHeight="1">
      <c r="A323" s="461">
        <v>2464</v>
      </c>
      <c r="B323" s="461">
        <v>608</v>
      </c>
      <c r="C323" s="461">
        <v>320</v>
      </c>
      <c r="D323" s="471" t="s">
        <v>1392</v>
      </c>
      <c r="E323" s="472" t="s">
        <v>28</v>
      </c>
      <c r="F323" s="471" t="s">
        <v>2233</v>
      </c>
      <c r="G323" s="471" t="s">
        <v>1336</v>
      </c>
      <c r="H323" s="473" t="s">
        <v>730</v>
      </c>
      <c r="I323" s="474" t="s">
        <v>1393</v>
      </c>
      <c r="J323" s="467">
        <v>0</v>
      </c>
      <c r="K323" s="467">
        <v>0</v>
      </c>
      <c r="L323" s="467">
        <v>20</v>
      </c>
      <c r="M323" s="467">
        <v>0</v>
      </c>
      <c r="N323" s="468">
        <v>9</v>
      </c>
      <c r="O323" s="467">
        <v>3</v>
      </c>
      <c r="P323" s="467">
        <v>0</v>
      </c>
      <c r="Q323" s="467">
        <v>0</v>
      </c>
      <c r="R323" s="467">
        <v>1</v>
      </c>
      <c r="S323" s="467">
        <v>0</v>
      </c>
      <c r="T323" s="467">
        <v>1</v>
      </c>
      <c r="U323" s="467">
        <v>0</v>
      </c>
      <c r="V323" s="467">
        <v>1</v>
      </c>
      <c r="W323" s="467">
        <v>0</v>
      </c>
      <c r="X323" s="467">
        <v>0</v>
      </c>
      <c r="Y323" s="467">
        <v>0</v>
      </c>
      <c r="Z323" s="467">
        <v>0</v>
      </c>
      <c r="AA323" s="467">
        <v>0</v>
      </c>
      <c r="AB323" s="467">
        <v>0</v>
      </c>
      <c r="AC323" s="467">
        <v>0</v>
      </c>
      <c r="AD323" s="469">
        <v>35</v>
      </c>
      <c r="AE323" s="470">
        <v>0</v>
      </c>
      <c r="AF323" s="470">
        <v>0</v>
      </c>
      <c r="AG323" s="470">
        <v>0</v>
      </c>
      <c r="AH323" s="470">
        <v>0</v>
      </c>
      <c r="AI323" s="470">
        <v>35</v>
      </c>
      <c r="AJ323" s="470">
        <v>0</v>
      </c>
      <c r="AK323" s="467">
        <v>9</v>
      </c>
      <c r="AL323" s="467">
        <v>26</v>
      </c>
      <c r="AM323" s="502">
        <v>4</v>
      </c>
      <c r="AN323" s="502">
        <v>2</v>
      </c>
      <c r="AO323" s="503">
        <v>2</v>
      </c>
    </row>
    <row r="324" spans="1:41" ht="16.5" customHeight="1">
      <c r="A324" s="461">
        <v>2467</v>
      </c>
      <c r="B324" s="461">
        <v>611</v>
      </c>
      <c r="C324" s="461">
        <v>321</v>
      </c>
      <c r="D324" s="471" t="s">
        <v>1394</v>
      </c>
      <c r="E324" s="472" t="s">
        <v>28</v>
      </c>
      <c r="F324" s="471" t="s">
        <v>2233</v>
      </c>
      <c r="G324" s="471" t="s">
        <v>1336</v>
      </c>
      <c r="H324" s="475" t="s">
        <v>727</v>
      </c>
      <c r="I324" s="474" t="s">
        <v>1395</v>
      </c>
      <c r="J324" s="467">
        <v>3</v>
      </c>
      <c r="K324" s="467">
        <v>0</v>
      </c>
      <c r="L324" s="467">
        <v>25</v>
      </c>
      <c r="M324" s="467">
        <v>0</v>
      </c>
      <c r="N324" s="468">
        <v>7</v>
      </c>
      <c r="O324" s="467">
        <v>3</v>
      </c>
      <c r="P324" s="467">
        <v>2</v>
      </c>
      <c r="Q324" s="467">
        <v>0</v>
      </c>
      <c r="R324" s="467">
        <v>8</v>
      </c>
      <c r="S324" s="467">
        <v>0</v>
      </c>
      <c r="T324" s="467">
        <v>1</v>
      </c>
      <c r="U324" s="467">
        <v>0</v>
      </c>
      <c r="V324" s="467">
        <v>0</v>
      </c>
      <c r="W324" s="467">
        <v>0</v>
      </c>
      <c r="X324" s="467">
        <v>0</v>
      </c>
      <c r="Y324" s="467">
        <v>0</v>
      </c>
      <c r="Z324" s="467">
        <v>0</v>
      </c>
      <c r="AA324" s="467">
        <v>0</v>
      </c>
      <c r="AB324" s="467">
        <v>0</v>
      </c>
      <c r="AC324" s="467">
        <v>0</v>
      </c>
      <c r="AD324" s="469">
        <v>49</v>
      </c>
      <c r="AE324" s="470">
        <v>0</v>
      </c>
      <c r="AF324" s="470">
        <v>0</v>
      </c>
      <c r="AG324" s="470">
        <v>0</v>
      </c>
      <c r="AH324" s="470">
        <v>0</v>
      </c>
      <c r="AI324" s="470">
        <v>49</v>
      </c>
      <c r="AJ324" s="470">
        <v>0</v>
      </c>
      <c r="AK324" s="467">
        <v>7</v>
      </c>
      <c r="AL324" s="467">
        <v>42</v>
      </c>
      <c r="AM324" s="502">
        <v>5</v>
      </c>
      <c r="AN324" s="502">
        <v>2</v>
      </c>
      <c r="AO324" s="503">
        <v>2</v>
      </c>
    </row>
    <row r="325" spans="1:41" ht="16.5" customHeight="1">
      <c r="A325" s="461">
        <v>2454</v>
      </c>
      <c r="B325" s="461">
        <v>599</v>
      </c>
      <c r="C325" s="462">
        <v>322</v>
      </c>
      <c r="D325" s="471" t="s">
        <v>1396</v>
      </c>
      <c r="E325" s="472" t="s">
        <v>28</v>
      </c>
      <c r="F325" s="471" t="s">
        <v>2233</v>
      </c>
      <c r="G325" s="471" t="s">
        <v>1336</v>
      </c>
      <c r="H325" s="479" t="s">
        <v>784</v>
      </c>
      <c r="I325" s="474" t="s">
        <v>1397</v>
      </c>
      <c r="J325" s="467">
        <v>0</v>
      </c>
      <c r="K325" s="467">
        <v>1</v>
      </c>
      <c r="L325" s="467">
        <v>0</v>
      </c>
      <c r="M325" s="467">
        <v>1</v>
      </c>
      <c r="N325" s="468">
        <v>43</v>
      </c>
      <c r="O325" s="467">
        <v>0</v>
      </c>
      <c r="P325" s="467">
        <v>0</v>
      </c>
      <c r="Q325" s="467">
        <v>0</v>
      </c>
      <c r="R325" s="467">
        <v>0</v>
      </c>
      <c r="S325" s="467">
        <v>0</v>
      </c>
      <c r="T325" s="467">
        <v>0</v>
      </c>
      <c r="U325" s="467">
        <v>0</v>
      </c>
      <c r="V325" s="467">
        <v>0</v>
      </c>
      <c r="W325" s="467">
        <v>0</v>
      </c>
      <c r="X325" s="467">
        <v>0</v>
      </c>
      <c r="Y325" s="467">
        <v>0</v>
      </c>
      <c r="Z325" s="467">
        <v>0</v>
      </c>
      <c r="AA325" s="467">
        <v>1</v>
      </c>
      <c r="AB325" s="467">
        <v>0</v>
      </c>
      <c r="AC325" s="467">
        <v>0</v>
      </c>
      <c r="AD325" s="469">
        <v>46</v>
      </c>
      <c r="AE325" s="470">
        <v>0</v>
      </c>
      <c r="AF325" s="470">
        <v>0</v>
      </c>
      <c r="AG325" s="470">
        <v>0</v>
      </c>
      <c r="AH325" s="470">
        <v>0</v>
      </c>
      <c r="AI325" s="470">
        <v>46</v>
      </c>
      <c r="AJ325" s="470">
        <v>0</v>
      </c>
      <c r="AK325" s="467">
        <v>43</v>
      </c>
      <c r="AL325" s="467">
        <v>3</v>
      </c>
      <c r="AM325" s="502">
        <v>5</v>
      </c>
      <c r="AN325" s="502">
        <v>1</v>
      </c>
      <c r="AO325" s="503">
        <v>2</v>
      </c>
    </row>
    <row r="326" spans="1:41" ht="16.5" customHeight="1">
      <c r="A326" s="461">
        <v>2468</v>
      </c>
      <c r="B326" s="461">
        <v>612</v>
      </c>
      <c r="C326" s="461">
        <v>323</v>
      </c>
      <c r="D326" s="471" t="s">
        <v>1400</v>
      </c>
      <c r="E326" s="472" t="s">
        <v>28</v>
      </c>
      <c r="F326" s="471" t="s">
        <v>2233</v>
      </c>
      <c r="G326" s="471" t="s">
        <v>1336</v>
      </c>
      <c r="H326" s="473" t="s">
        <v>730</v>
      </c>
      <c r="I326" s="474" t="s">
        <v>1401</v>
      </c>
      <c r="J326" s="467">
        <v>3</v>
      </c>
      <c r="K326" s="467">
        <v>0</v>
      </c>
      <c r="L326" s="467">
        <v>29</v>
      </c>
      <c r="M326" s="467">
        <v>2</v>
      </c>
      <c r="N326" s="468">
        <v>6</v>
      </c>
      <c r="O326" s="467">
        <v>2</v>
      </c>
      <c r="P326" s="467">
        <v>3</v>
      </c>
      <c r="Q326" s="467">
        <v>0</v>
      </c>
      <c r="R326" s="467">
        <v>5</v>
      </c>
      <c r="S326" s="467">
        <v>0</v>
      </c>
      <c r="T326" s="467">
        <v>0</v>
      </c>
      <c r="U326" s="467">
        <v>0</v>
      </c>
      <c r="V326" s="467">
        <v>0</v>
      </c>
      <c r="W326" s="467">
        <v>0</v>
      </c>
      <c r="X326" s="467">
        <v>0</v>
      </c>
      <c r="Y326" s="467">
        <v>0</v>
      </c>
      <c r="Z326" s="467">
        <v>0</v>
      </c>
      <c r="AA326" s="467">
        <v>0</v>
      </c>
      <c r="AB326" s="467">
        <v>0</v>
      </c>
      <c r="AC326" s="467">
        <v>0</v>
      </c>
      <c r="AD326" s="469">
        <v>50</v>
      </c>
      <c r="AE326" s="470">
        <v>0</v>
      </c>
      <c r="AF326" s="470">
        <v>0</v>
      </c>
      <c r="AG326" s="470">
        <v>0</v>
      </c>
      <c r="AH326" s="470">
        <v>0</v>
      </c>
      <c r="AI326" s="470">
        <v>50</v>
      </c>
      <c r="AJ326" s="470">
        <v>0</v>
      </c>
      <c r="AK326" s="467">
        <v>6</v>
      </c>
      <c r="AL326" s="467">
        <v>44</v>
      </c>
      <c r="AM326" s="502">
        <v>5</v>
      </c>
      <c r="AN326" s="502">
        <v>2</v>
      </c>
      <c r="AO326" s="503">
        <v>2</v>
      </c>
    </row>
    <row r="327" spans="1:41" ht="16.5" customHeight="1">
      <c r="A327" s="461">
        <v>2462</v>
      </c>
      <c r="B327" s="461">
        <v>606</v>
      </c>
      <c r="C327" s="461">
        <v>324</v>
      </c>
      <c r="D327" s="471" t="s">
        <v>1402</v>
      </c>
      <c r="E327" s="472" t="s">
        <v>28</v>
      </c>
      <c r="F327" s="471" t="s">
        <v>2233</v>
      </c>
      <c r="G327" s="471" t="s">
        <v>1336</v>
      </c>
      <c r="H327" s="475" t="s">
        <v>727</v>
      </c>
      <c r="I327" s="474" t="s">
        <v>1403</v>
      </c>
      <c r="J327" s="467">
        <v>0</v>
      </c>
      <c r="K327" s="467">
        <v>0</v>
      </c>
      <c r="L327" s="467">
        <v>7</v>
      </c>
      <c r="M327" s="467">
        <v>1</v>
      </c>
      <c r="N327" s="468">
        <v>9</v>
      </c>
      <c r="O327" s="467">
        <v>36</v>
      </c>
      <c r="P327" s="467">
        <v>0</v>
      </c>
      <c r="Q327" s="467">
        <v>0</v>
      </c>
      <c r="R327" s="467">
        <v>0</v>
      </c>
      <c r="S327" s="467">
        <v>0</v>
      </c>
      <c r="T327" s="467">
        <v>0</v>
      </c>
      <c r="U327" s="467">
        <v>0</v>
      </c>
      <c r="V327" s="467">
        <v>1</v>
      </c>
      <c r="W327" s="467">
        <v>0</v>
      </c>
      <c r="X327" s="467">
        <v>0</v>
      </c>
      <c r="Y327" s="467">
        <v>1</v>
      </c>
      <c r="Z327" s="467">
        <v>0</v>
      </c>
      <c r="AA327" s="467">
        <v>0</v>
      </c>
      <c r="AB327" s="467">
        <v>1</v>
      </c>
      <c r="AC327" s="467">
        <v>0</v>
      </c>
      <c r="AD327" s="469">
        <v>56</v>
      </c>
      <c r="AE327" s="470">
        <v>0</v>
      </c>
      <c r="AF327" s="470">
        <v>0</v>
      </c>
      <c r="AG327" s="470">
        <v>0</v>
      </c>
      <c r="AH327" s="470">
        <v>0</v>
      </c>
      <c r="AI327" s="470">
        <v>56</v>
      </c>
      <c r="AJ327" s="470">
        <v>0</v>
      </c>
      <c r="AK327" s="467">
        <v>9</v>
      </c>
      <c r="AL327" s="467">
        <v>47</v>
      </c>
      <c r="AM327" s="502">
        <v>7</v>
      </c>
      <c r="AN327" s="502">
        <v>5</v>
      </c>
      <c r="AO327" s="503">
        <v>3</v>
      </c>
    </row>
    <row r="328" spans="1:41" ht="16.5" customHeight="1">
      <c r="A328" s="461">
        <v>2457</v>
      </c>
      <c r="B328" s="461">
        <v>602</v>
      </c>
      <c r="C328" s="462">
        <v>325</v>
      </c>
      <c r="D328" s="471" t="s">
        <v>1404</v>
      </c>
      <c r="E328" s="472" t="s">
        <v>28</v>
      </c>
      <c r="F328" s="471" t="s">
        <v>2233</v>
      </c>
      <c r="G328" s="471" t="s">
        <v>1336</v>
      </c>
      <c r="H328" s="477" t="s">
        <v>724</v>
      </c>
      <c r="I328" s="474" t="s">
        <v>1405</v>
      </c>
      <c r="J328" s="467">
        <v>1</v>
      </c>
      <c r="K328" s="467">
        <v>1</v>
      </c>
      <c r="L328" s="467">
        <v>19</v>
      </c>
      <c r="M328" s="467">
        <v>3</v>
      </c>
      <c r="N328" s="468">
        <v>24</v>
      </c>
      <c r="O328" s="467">
        <v>3</v>
      </c>
      <c r="P328" s="467">
        <v>5</v>
      </c>
      <c r="Q328" s="467">
        <v>4</v>
      </c>
      <c r="R328" s="467">
        <v>12</v>
      </c>
      <c r="S328" s="467">
        <v>0</v>
      </c>
      <c r="T328" s="467">
        <v>0</v>
      </c>
      <c r="U328" s="467">
        <v>0</v>
      </c>
      <c r="V328" s="467">
        <v>0</v>
      </c>
      <c r="W328" s="467">
        <v>1</v>
      </c>
      <c r="X328" s="467">
        <v>0</v>
      </c>
      <c r="Y328" s="467">
        <v>0</v>
      </c>
      <c r="Z328" s="467">
        <v>1</v>
      </c>
      <c r="AA328" s="467">
        <v>0</v>
      </c>
      <c r="AB328" s="467">
        <v>0</v>
      </c>
      <c r="AC328" s="467">
        <v>0</v>
      </c>
      <c r="AD328" s="469">
        <v>74</v>
      </c>
      <c r="AE328" s="470">
        <v>0</v>
      </c>
      <c r="AF328" s="470">
        <v>0</v>
      </c>
      <c r="AG328" s="470">
        <v>0</v>
      </c>
      <c r="AH328" s="470">
        <v>0</v>
      </c>
      <c r="AI328" s="470">
        <v>74</v>
      </c>
      <c r="AJ328" s="470">
        <v>0</v>
      </c>
      <c r="AK328" s="467">
        <v>24</v>
      </c>
      <c r="AL328" s="467">
        <v>50</v>
      </c>
      <c r="AM328" s="502">
        <v>8</v>
      </c>
      <c r="AN328" s="502">
        <v>5</v>
      </c>
      <c r="AO328" s="503">
        <v>3</v>
      </c>
    </row>
    <row r="329" spans="1:41" ht="16.5" customHeight="1">
      <c r="A329" s="461">
        <v>2453</v>
      </c>
      <c r="B329" s="461">
        <v>598</v>
      </c>
      <c r="C329" s="461">
        <v>326</v>
      </c>
      <c r="D329" s="471" t="s">
        <v>1406</v>
      </c>
      <c r="E329" s="472" t="s">
        <v>28</v>
      </c>
      <c r="F329" s="471" t="s">
        <v>2233</v>
      </c>
      <c r="G329" s="471" t="s">
        <v>1336</v>
      </c>
      <c r="H329" s="473" t="s">
        <v>730</v>
      </c>
      <c r="I329" s="474" t="s">
        <v>1407</v>
      </c>
      <c r="J329" s="467">
        <v>1</v>
      </c>
      <c r="K329" s="467">
        <v>0</v>
      </c>
      <c r="L329" s="467">
        <v>31</v>
      </c>
      <c r="M329" s="467">
        <v>0</v>
      </c>
      <c r="N329" s="468">
        <v>2</v>
      </c>
      <c r="O329" s="467">
        <v>4</v>
      </c>
      <c r="P329" s="467">
        <v>0</v>
      </c>
      <c r="Q329" s="467">
        <v>0</v>
      </c>
      <c r="R329" s="467">
        <v>8</v>
      </c>
      <c r="S329" s="467">
        <v>0</v>
      </c>
      <c r="T329" s="467">
        <v>0</v>
      </c>
      <c r="U329" s="467">
        <v>0</v>
      </c>
      <c r="V329" s="467">
        <v>0</v>
      </c>
      <c r="W329" s="467">
        <v>0</v>
      </c>
      <c r="X329" s="467">
        <v>0</v>
      </c>
      <c r="Y329" s="467">
        <v>0</v>
      </c>
      <c r="Z329" s="467">
        <v>0</v>
      </c>
      <c r="AA329" s="467">
        <v>0</v>
      </c>
      <c r="AB329" s="467">
        <v>0</v>
      </c>
      <c r="AC329" s="467">
        <v>0</v>
      </c>
      <c r="AD329" s="469">
        <v>46</v>
      </c>
      <c r="AE329" s="470">
        <v>0</v>
      </c>
      <c r="AF329" s="470">
        <v>0</v>
      </c>
      <c r="AG329" s="470">
        <v>0</v>
      </c>
      <c r="AH329" s="470">
        <v>0</v>
      </c>
      <c r="AI329" s="470">
        <v>46</v>
      </c>
      <c r="AJ329" s="470">
        <v>0</v>
      </c>
      <c r="AK329" s="467">
        <v>2</v>
      </c>
      <c r="AL329" s="467">
        <v>44</v>
      </c>
      <c r="AM329" s="502">
        <v>4</v>
      </c>
      <c r="AN329" s="502">
        <v>2</v>
      </c>
      <c r="AO329" s="503">
        <v>2</v>
      </c>
    </row>
    <row r="330" spans="1:41" ht="16.5" customHeight="1">
      <c r="A330" s="461">
        <v>2386</v>
      </c>
      <c r="B330" s="461">
        <v>575</v>
      </c>
      <c r="C330" s="461">
        <v>327</v>
      </c>
      <c r="D330" s="471" t="s">
        <v>1408</v>
      </c>
      <c r="E330" s="472" t="s">
        <v>28</v>
      </c>
      <c r="F330" s="471" t="s">
        <v>2233</v>
      </c>
      <c r="G330" s="471" t="s">
        <v>1336</v>
      </c>
      <c r="H330" s="475" t="s">
        <v>727</v>
      </c>
      <c r="I330" s="474" t="s">
        <v>1409</v>
      </c>
      <c r="J330" s="467">
        <v>15</v>
      </c>
      <c r="K330" s="467">
        <v>3</v>
      </c>
      <c r="L330" s="467">
        <v>0</v>
      </c>
      <c r="M330" s="467">
        <v>0</v>
      </c>
      <c r="N330" s="468">
        <v>22</v>
      </c>
      <c r="O330" s="467">
        <v>0</v>
      </c>
      <c r="P330" s="467">
        <v>0</v>
      </c>
      <c r="Q330" s="467">
        <v>0</v>
      </c>
      <c r="R330" s="467">
        <v>0</v>
      </c>
      <c r="S330" s="467">
        <v>0</v>
      </c>
      <c r="T330" s="467">
        <v>1</v>
      </c>
      <c r="U330" s="467">
        <v>0</v>
      </c>
      <c r="V330" s="467">
        <v>1</v>
      </c>
      <c r="W330" s="467">
        <v>0</v>
      </c>
      <c r="X330" s="467">
        <v>0</v>
      </c>
      <c r="Y330" s="467">
        <v>0</v>
      </c>
      <c r="Z330" s="467">
        <v>1</v>
      </c>
      <c r="AA330" s="467">
        <v>0</v>
      </c>
      <c r="AB330" s="467">
        <v>1</v>
      </c>
      <c r="AC330" s="467">
        <v>0</v>
      </c>
      <c r="AD330" s="469">
        <v>44</v>
      </c>
      <c r="AE330" s="470">
        <v>0</v>
      </c>
      <c r="AF330" s="470">
        <v>0</v>
      </c>
      <c r="AG330" s="470">
        <v>0</v>
      </c>
      <c r="AH330" s="470">
        <v>0</v>
      </c>
      <c r="AI330" s="470">
        <v>44</v>
      </c>
      <c r="AJ330" s="470">
        <v>0</v>
      </c>
      <c r="AK330" s="467">
        <v>22</v>
      </c>
      <c r="AL330" s="467">
        <v>22</v>
      </c>
      <c r="AM330" s="502">
        <v>7</v>
      </c>
      <c r="AN330" s="502">
        <v>1</v>
      </c>
      <c r="AO330" s="503">
        <v>2</v>
      </c>
    </row>
    <row r="331" spans="1:41" ht="16.5" customHeight="1">
      <c r="A331" s="461">
        <v>2387</v>
      </c>
      <c r="B331" s="461">
        <v>576</v>
      </c>
      <c r="C331" s="462">
        <v>328</v>
      </c>
      <c r="D331" s="471" t="s">
        <v>1410</v>
      </c>
      <c r="E331" s="472" t="s">
        <v>28</v>
      </c>
      <c r="F331" s="471" t="s">
        <v>2233</v>
      </c>
      <c r="G331" s="471" t="s">
        <v>1336</v>
      </c>
      <c r="H331" s="477" t="s">
        <v>724</v>
      </c>
      <c r="I331" s="474" t="s">
        <v>1411</v>
      </c>
      <c r="J331" s="467">
        <v>0</v>
      </c>
      <c r="K331" s="467">
        <v>0</v>
      </c>
      <c r="L331" s="467">
        <v>20</v>
      </c>
      <c r="M331" s="467">
        <v>1</v>
      </c>
      <c r="N331" s="468">
        <v>21</v>
      </c>
      <c r="O331" s="467">
        <v>0</v>
      </c>
      <c r="P331" s="467">
        <v>0</v>
      </c>
      <c r="Q331" s="467">
        <v>1</v>
      </c>
      <c r="R331" s="467">
        <v>1</v>
      </c>
      <c r="S331" s="467">
        <v>0</v>
      </c>
      <c r="T331" s="467">
        <v>1</v>
      </c>
      <c r="U331" s="467">
        <v>0</v>
      </c>
      <c r="V331" s="467">
        <v>0</v>
      </c>
      <c r="W331" s="467">
        <v>1</v>
      </c>
      <c r="X331" s="467">
        <v>0</v>
      </c>
      <c r="Y331" s="467">
        <v>0</v>
      </c>
      <c r="Z331" s="467">
        <v>0</v>
      </c>
      <c r="AA331" s="467">
        <v>1</v>
      </c>
      <c r="AB331" s="467">
        <v>0</v>
      </c>
      <c r="AC331" s="467">
        <v>0</v>
      </c>
      <c r="AD331" s="469">
        <v>47</v>
      </c>
      <c r="AE331" s="470">
        <v>0</v>
      </c>
      <c r="AF331" s="470">
        <v>0</v>
      </c>
      <c r="AG331" s="470">
        <v>0</v>
      </c>
      <c r="AH331" s="470">
        <v>0</v>
      </c>
      <c r="AI331" s="470">
        <v>47</v>
      </c>
      <c r="AJ331" s="470">
        <v>0</v>
      </c>
      <c r="AK331" s="467">
        <v>21</v>
      </c>
      <c r="AL331" s="467">
        <v>26</v>
      </c>
      <c r="AM331" s="502">
        <v>4</v>
      </c>
      <c r="AN331" s="502">
        <v>4</v>
      </c>
      <c r="AO331" s="503">
        <v>2</v>
      </c>
    </row>
    <row r="332" spans="1:41" ht="16.5" customHeight="1">
      <c r="A332" s="461">
        <v>2441</v>
      </c>
      <c r="B332" s="461">
        <v>592</v>
      </c>
      <c r="C332" s="461">
        <v>329</v>
      </c>
      <c r="D332" s="471" t="s">
        <v>1412</v>
      </c>
      <c r="E332" s="472" t="s">
        <v>28</v>
      </c>
      <c r="F332" s="471" t="s">
        <v>2233</v>
      </c>
      <c r="G332" s="471" t="s">
        <v>1336</v>
      </c>
      <c r="H332" s="473" t="s">
        <v>730</v>
      </c>
      <c r="I332" s="474" t="s">
        <v>1413</v>
      </c>
      <c r="J332" s="467">
        <v>2</v>
      </c>
      <c r="K332" s="467">
        <v>1</v>
      </c>
      <c r="L332" s="467">
        <v>4</v>
      </c>
      <c r="M332" s="467">
        <v>0</v>
      </c>
      <c r="N332" s="468">
        <v>3</v>
      </c>
      <c r="O332" s="467">
        <v>0</v>
      </c>
      <c r="P332" s="467">
        <v>1</v>
      </c>
      <c r="Q332" s="467">
        <v>1</v>
      </c>
      <c r="R332" s="467">
        <v>2</v>
      </c>
      <c r="S332" s="467">
        <v>0</v>
      </c>
      <c r="T332" s="467">
        <v>0</v>
      </c>
      <c r="U332" s="467">
        <v>0</v>
      </c>
      <c r="V332" s="467">
        <v>0</v>
      </c>
      <c r="W332" s="467">
        <v>0</v>
      </c>
      <c r="X332" s="467">
        <v>0</v>
      </c>
      <c r="Y332" s="467">
        <v>0</v>
      </c>
      <c r="Z332" s="467">
        <v>0</v>
      </c>
      <c r="AA332" s="467">
        <v>0</v>
      </c>
      <c r="AB332" s="467">
        <v>0</v>
      </c>
      <c r="AC332" s="467">
        <v>0</v>
      </c>
      <c r="AD332" s="469">
        <v>14</v>
      </c>
      <c r="AE332" s="470">
        <v>0</v>
      </c>
      <c r="AF332" s="470">
        <v>0</v>
      </c>
      <c r="AG332" s="470">
        <v>0</v>
      </c>
      <c r="AH332" s="470">
        <v>0</v>
      </c>
      <c r="AI332" s="470">
        <v>14</v>
      </c>
      <c r="AJ332" s="470">
        <v>0</v>
      </c>
      <c r="AK332" s="467">
        <v>3</v>
      </c>
      <c r="AL332" s="467">
        <v>11</v>
      </c>
      <c r="AM332" s="502">
        <v>5</v>
      </c>
      <c r="AN332" s="502">
        <v>2</v>
      </c>
      <c r="AO332" s="503">
        <v>2</v>
      </c>
    </row>
    <row r="333" spans="1:41" ht="16.5" customHeight="1">
      <c r="A333" s="461">
        <v>2659</v>
      </c>
      <c r="B333" s="461">
        <v>676</v>
      </c>
      <c r="C333" s="461">
        <v>330</v>
      </c>
      <c r="D333" s="471" t="s">
        <v>1414</v>
      </c>
      <c r="E333" s="472" t="s">
        <v>28</v>
      </c>
      <c r="F333" s="471" t="s">
        <v>2233</v>
      </c>
      <c r="G333" s="471" t="s">
        <v>1336</v>
      </c>
      <c r="H333" s="473" t="s">
        <v>730</v>
      </c>
      <c r="I333" s="474" t="s">
        <v>1415</v>
      </c>
      <c r="J333" s="467">
        <v>0</v>
      </c>
      <c r="K333" s="467">
        <v>0</v>
      </c>
      <c r="L333" s="467">
        <v>10</v>
      </c>
      <c r="M333" s="467">
        <v>1</v>
      </c>
      <c r="N333" s="468">
        <v>15</v>
      </c>
      <c r="O333" s="467">
        <v>1</v>
      </c>
      <c r="P333" s="467">
        <v>0</v>
      </c>
      <c r="Q333" s="467">
        <v>0</v>
      </c>
      <c r="R333" s="467">
        <v>3</v>
      </c>
      <c r="S333" s="467">
        <v>0</v>
      </c>
      <c r="T333" s="467">
        <v>0</v>
      </c>
      <c r="U333" s="467">
        <v>0</v>
      </c>
      <c r="V333" s="467">
        <v>0</v>
      </c>
      <c r="W333" s="467">
        <v>0</v>
      </c>
      <c r="X333" s="467">
        <v>0</v>
      </c>
      <c r="Y333" s="467">
        <v>0</v>
      </c>
      <c r="Z333" s="467">
        <v>0</v>
      </c>
      <c r="AA333" s="467">
        <v>0</v>
      </c>
      <c r="AB333" s="467">
        <v>0</v>
      </c>
      <c r="AC333" s="467">
        <v>0</v>
      </c>
      <c r="AD333" s="469">
        <v>30</v>
      </c>
      <c r="AE333" s="470">
        <v>0</v>
      </c>
      <c r="AF333" s="470">
        <v>0</v>
      </c>
      <c r="AG333" s="470">
        <v>0</v>
      </c>
      <c r="AH333" s="470">
        <v>0</v>
      </c>
      <c r="AI333" s="470">
        <v>30</v>
      </c>
      <c r="AJ333" s="470">
        <v>0</v>
      </c>
      <c r="AK333" s="467">
        <v>15</v>
      </c>
      <c r="AL333" s="467">
        <v>15</v>
      </c>
      <c r="AM333" s="502">
        <v>5</v>
      </c>
      <c r="AN333" s="502">
        <v>4</v>
      </c>
      <c r="AO333" s="503">
        <v>2</v>
      </c>
    </row>
    <row r="334" spans="1:41" ht="16.5" customHeight="1">
      <c r="A334" s="461">
        <v>862</v>
      </c>
      <c r="B334" s="461">
        <v>262</v>
      </c>
      <c r="C334" s="462">
        <v>331</v>
      </c>
      <c r="D334" s="471" t="s">
        <v>1416</v>
      </c>
      <c r="E334" s="472" t="s">
        <v>28</v>
      </c>
      <c r="F334" s="471" t="s">
        <v>2233</v>
      </c>
      <c r="G334" s="471" t="s">
        <v>1336</v>
      </c>
      <c r="H334" s="475" t="s">
        <v>727</v>
      </c>
      <c r="I334" s="474" t="s">
        <v>1417</v>
      </c>
      <c r="J334" s="467">
        <v>0</v>
      </c>
      <c r="K334" s="467">
        <v>2</v>
      </c>
      <c r="L334" s="467">
        <v>32</v>
      </c>
      <c r="M334" s="467">
        <v>0</v>
      </c>
      <c r="N334" s="468">
        <v>27</v>
      </c>
      <c r="O334" s="467">
        <v>8</v>
      </c>
      <c r="P334" s="467">
        <v>0</v>
      </c>
      <c r="Q334" s="467">
        <v>0</v>
      </c>
      <c r="R334" s="467">
        <v>6</v>
      </c>
      <c r="S334" s="467">
        <v>0</v>
      </c>
      <c r="T334" s="467">
        <v>0</v>
      </c>
      <c r="U334" s="467">
        <v>0</v>
      </c>
      <c r="V334" s="467">
        <v>0</v>
      </c>
      <c r="W334" s="467">
        <v>0</v>
      </c>
      <c r="X334" s="467">
        <v>0</v>
      </c>
      <c r="Y334" s="467">
        <v>0</v>
      </c>
      <c r="Z334" s="467">
        <v>0</v>
      </c>
      <c r="AA334" s="467">
        <v>0</v>
      </c>
      <c r="AB334" s="467">
        <v>0</v>
      </c>
      <c r="AC334" s="467">
        <v>0</v>
      </c>
      <c r="AD334" s="469">
        <v>75</v>
      </c>
      <c r="AE334" s="470">
        <v>0</v>
      </c>
      <c r="AF334" s="470">
        <v>0</v>
      </c>
      <c r="AG334" s="470">
        <v>0</v>
      </c>
      <c r="AH334" s="470">
        <v>0</v>
      </c>
      <c r="AI334" s="470">
        <v>75</v>
      </c>
      <c r="AJ334" s="470">
        <v>0</v>
      </c>
      <c r="AK334" s="467">
        <v>27</v>
      </c>
      <c r="AL334" s="467">
        <v>48</v>
      </c>
      <c r="AM334" s="502">
        <v>6</v>
      </c>
      <c r="AN334" s="502">
        <v>5</v>
      </c>
      <c r="AO334" s="503">
        <v>2</v>
      </c>
    </row>
    <row r="335" spans="1:41" ht="16.5" customHeight="1">
      <c r="A335" s="461">
        <v>2199</v>
      </c>
      <c r="B335" s="461">
        <v>537</v>
      </c>
      <c r="C335" s="461">
        <v>332</v>
      </c>
      <c r="D335" s="471" t="s">
        <v>1418</v>
      </c>
      <c r="E335" s="472" t="s">
        <v>28</v>
      </c>
      <c r="F335" s="471" t="s">
        <v>2233</v>
      </c>
      <c r="G335" s="471" t="s">
        <v>1336</v>
      </c>
      <c r="H335" s="475" t="s">
        <v>727</v>
      </c>
      <c r="I335" s="474" t="s">
        <v>1419</v>
      </c>
      <c r="J335" s="467">
        <v>0</v>
      </c>
      <c r="K335" s="467">
        <v>2</v>
      </c>
      <c r="L335" s="467">
        <v>12</v>
      </c>
      <c r="M335" s="467">
        <v>0</v>
      </c>
      <c r="N335" s="468">
        <v>4</v>
      </c>
      <c r="O335" s="467">
        <v>1</v>
      </c>
      <c r="P335" s="467">
        <v>0</v>
      </c>
      <c r="Q335" s="467">
        <v>1</v>
      </c>
      <c r="R335" s="467">
        <v>4</v>
      </c>
      <c r="S335" s="467">
        <v>0</v>
      </c>
      <c r="T335" s="467">
        <v>0</v>
      </c>
      <c r="U335" s="467">
        <v>0</v>
      </c>
      <c r="V335" s="467">
        <v>1</v>
      </c>
      <c r="W335" s="467">
        <v>0</v>
      </c>
      <c r="X335" s="467">
        <v>0</v>
      </c>
      <c r="Y335" s="467">
        <v>0</v>
      </c>
      <c r="Z335" s="467">
        <v>0</v>
      </c>
      <c r="AA335" s="467">
        <v>0</v>
      </c>
      <c r="AB335" s="467">
        <v>1</v>
      </c>
      <c r="AC335" s="467">
        <v>0</v>
      </c>
      <c r="AD335" s="469">
        <v>26</v>
      </c>
      <c r="AE335" s="470">
        <v>0</v>
      </c>
      <c r="AF335" s="470">
        <v>0</v>
      </c>
      <c r="AG335" s="470">
        <v>0</v>
      </c>
      <c r="AH335" s="470">
        <v>0</v>
      </c>
      <c r="AI335" s="470">
        <v>26</v>
      </c>
      <c r="AJ335" s="470">
        <v>0</v>
      </c>
      <c r="AK335" s="467">
        <v>4</v>
      </c>
      <c r="AL335" s="467">
        <v>22</v>
      </c>
      <c r="AM335" s="502">
        <v>5</v>
      </c>
      <c r="AN335" s="502">
        <v>2</v>
      </c>
      <c r="AO335" s="503">
        <v>2</v>
      </c>
    </row>
    <row r="336" spans="1:41" ht="16.5" customHeight="1">
      <c r="A336" s="461">
        <v>2764</v>
      </c>
      <c r="B336" s="461">
        <v>704</v>
      </c>
      <c r="C336" s="461">
        <v>333</v>
      </c>
      <c r="D336" s="471" t="s">
        <v>1420</v>
      </c>
      <c r="E336" s="472" t="s">
        <v>28</v>
      </c>
      <c r="F336" s="471" t="s">
        <v>2233</v>
      </c>
      <c r="G336" s="471" t="s">
        <v>1336</v>
      </c>
      <c r="H336" s="475" t="s">
        <v>727</v>
      </c>
      <c r="I336" s="474" t="s">
        <v>1421</v>
      </c>
      <c r="J336" s="467">
        <v>0</v>
      </c>
      <c r="K336" s="467">
        <v>0</v>
      </c>
      <c r="L336" s="467">
        <v>1</v>
      </c>
      <c r="M336" s="467">
        <v>0</v>
      </c>
      <c r="N336" s="468">
        <v>4</v>
      </c>
      <c r="O336" s="467">
        <v>0</v>
      </c>
      <c r="P336" s="467">
        <v>0</v>
      </c>
      <c r="Q336" s="467">
        <v>1</v>
      </c>
      <c r="R336" s="467">
        <v>2</v>
      </c>
      <c r="S336" s="467">
        <v>0</v>
      </c>
      <c r="T336" s="467">
        <v>0</v>
      </c>
      <c r="U336" s="467">
        <v>0</v>
      </c>
      <c r="V336" s="467">
        <v>0</v>
      </c>
      <c r="W336" s="467">
        <v>0</v>
      </c>
      <c r="X336" s="467">
        <v>0</v>
      </c>
      <c r="Y336" s="467">
        <v>0</v>
      </c>
      <c r="Z336" s="467">
        <v>0</v>
      </c>
      <c r="AA336" s="467">
        <v>0</v>
      </c>
      <c r="AB336" s="467">
        <v>0</v>
      </c>
      <c r="AC336" s="467">
        <v>0</v>
      </c>
      <c r="AD336" s="469">
        <v>8</v>
      </c>
      <c r="AE336" s="470">
        <v>0</v>
      </c>
      <c r="AF336" s="470">
        <v>0</v>
      </c>
      <c r="AG336" s="470">
        <v>0</v>
      </c>
      <c r="AH336" s="470">
        <v>0</v>
      </c>
      <c r="AI336" s="470">
        <v>8</v>
      </c>
      <c r="AJ336" s="470">
        <v>0</v>
      </c>
      <c r="AK336" s="467">
        <v>4</v>
      </c>
      <c r="AL336" s="467">
        <v>4</v>
      </c>
      <c r="AM336" s="502">
        <v>4</v>
      </c>
      <c r="AN336" s="502">
        <v>5</v>
      </c>
      <c r="AO336" s="503">
        <v>2</v>
      </c>
    </row>
    <row r="337" spans="1:41" ht="16.5" customHeight="1">
      <c r="A337" s="461">
        <v>2765</v>
      </c>
      <c r="B337" s="461">
        <v>705</v>
      </c>
      <c r="C337" s="462">
        <v>334</v>
      </c>
      <c r="D337" s="471" t="s">
        <v>1422</v>
      </c>
      <c r="E337" s="472" t="s">
        <v>28</v>
      </c>
      <c r="F337" s="471" t="s">
        <v>2233</v>
      </c>
      <c r="G337" s="471" t="s">
        <v>1336</v>
      </c>
      <c r="H337" s="475" t="s">
        <v>727</v>
      </c>
      <c r="I337" s="474" t="s">
        <v>1423</v>
      </c>
      <c r="J337" s="467">
        <v>0</v>
      </c>
      <c r="K337" s="467">
        <v>0</v>
      </c>
      <c r="L337" s="467">
        <v>5</v>
      </c>
      <c r="M337" s="467">
        <v>0</v>
      </c>
      <c r="N337" s="468">
        <v>5</v>
      </c>
      <c r="O337" s="467">
        <v>0</v>
      </c>
      <c r="P337" s="467">
        <v>0</v>
      </c>
      <c r="Q337" s="467">
        <v>0</v>
      </c>
      <c r="R337" s="467">
        <v>1</v>
      </c>
      <c r="S337" s="467">
        <v>0</v>
      </c>
      <c r="T337" s="467">
        <v>0</v>
      </c>
      <c r="U337" s="467">
        <v>0</v>
      </c>
      <c r="V337" s="467">
        <v>0</v>
      </c>
      <c r="W337" s="467">
        <v>0</v>
      </c>
      <c r="X337" s="467">
        <v>0</v>
      </c>
      <c r="Y337" s="467">
        <v>0</v>
      </c>
      <c r="Z337" s="467">
        <v>0</v>
      </c>
      <c r="AA337" s="467">
        <v>0</v>
      </c>
      <c r="AB337" s="467">
        <v>0</v>
      </c>
      <c r="AC337" s="467">
        <v>0</v>
      </c>
      <c r="AD337" s="469">
        <v>11</v>
      </c>
      <c r="AE337" s="470">
        <v>0</v>
      </c>
      <c r="AF337" s="470">
        <v>0</v>
      </c>
      <c r="AG337" s="470">
        <v>0</v>
      </c>
      <c r="AH337" s="470">
        <v>0</v>
      </c>
      <c r="AI337" s="470">
        <v>11</v>
      </c>
      <c r="AJ337" s="470">
        <v>0</v>
      </c>
      <c r="AK337" s="467">
        <v>5</v>
      </c>
      <c r="AL337" s="467">
        <v>6</v>
      </c>
      <c r="AM337" s="502">
        <v>6</v>
      </c>
      <c r="AN337" s="502">
        <v>2</v>
      </c>
      <c r="AO337" s="503">
        <v>2</v>
      </c>
    </row>
    <row r="338" spans="1:41" ht="16.5" customHeight="1">
      <c r="A338" s="461">
        <v>870</v>
      </c>
      <c r="B338" s="461">
        <v>265</v>
      </c>
      <c r="C338" s="461">
        <v>335</v>
      </c>
      <c r="D338" s="471" t="s">
        <v>1424</v>
      </c>
      <c r="E338" s="472" t="s">
        <v>28</v>
      </c>
      <c r="F338" s="471" t="s">
        <v>2233</v>
      </c>
      <c r="G338" s="471" t="s">
        <v>1336</v>
      </c>
      <c r="H338" s="475" t="s">
        <v>727</v>
      </c>
      <c r="I338" s="474" t="s">
        <v>1425</v>
      </c>
      <c r="J338" s="467">
        <v>1</v>
      </c>
      <c r="K338" s="467">
        <v>1</v>
      </c>
      <c r="L338" s="467">
        <v>2</v>
      </c>
      <c r="M338" s="467">
        <v>0</v>
      </c>
      <c r="N338" s="468">
        <v>1</v>
      </c>
      <c r="O338" s="467">
        <v>0</v>
      </c>
      <c r="P338" s="467">
        <v>0</v>
      </c>
      <c r="Q338" s="467">
        <v>0</v>
      </c>
      <c r="R338" s="467">
        <v>1</v>
      </c>
      <c r="S338" s="467">
        <v>0</v>
      </c>
      <c r="T338" s="467">
        <v>0</v>
      </c>
      <c r="U338" s="467">
        <v>0</v>
      </c>
      <c r="V338" s="467">
        <v>1</v>
      </c>
      <c r="W338" s="467">
        <v>0</v>
      </c>
      <c r="X338" s="467">
        <v>0</v>
      </c>
      <c r="Y338" s="467">
        <v>1</v>
      </c>
      <c r="Z338" s="467">
        <v>0</v>
      </c>
      <c r="AA338" s="467">
        <v>0</v>
      </c>
      <c r="AB338" s="467">
        <v>0</v>
      </c>
      <c r="AC338" s="467">
        <v>0</v>
      </c>
      <c r="AD338" s="469">
        <v>8</v>
      </c>
      <c r="AE338" s="470">
        <v>0</v>
      </c>
      <c r="AF338" s="470">
        <v>0</v>
      </c>
      <c r="AG338" s="470">
        <v>0</v>
      </c>
      <c r="AH338" s="470">
        <v>0</v>
      </c>
      <c r="AI338" s="470">
        <v>8</v>
      </c>
      <c r="AJ338" s="470">
        <v>0</v>
      </c>
      <c r="AK338" s="467">
        <v>1</v>
      </c>
      <c r="AL338" s="467">
        <v>7</v>
      </c>
      <c r="AM338" s="502">
        <v>2</v>
      </c>
      <c r="AN338" s="502">
        <v>2</v>
      </c>
      <c r="AO338" s="503">
        <v>2</v>
      </c>
    </row>
    <row r="339" spans="1:41" ht="16.5" customHeight="1">
      <c r="A339" s="461">
        <v>869</v>
      </c>
      <c r="B339" s="461">
        <v>264</v>
      </c>
      <c r="C339" s="461">
        <v>336</v>
      </c>
      <c r="D339" s="471" t="s">
        <v>1426</v>
      </c>
      <c r="E339" s="472" t="s">
        <v>28</v>
      </c>
      <c r="F339" s="471" t="s">
        <v>2233</v>
      </c>
      <c r="G339" s="471" t="s">
        <v>1336</v>
      </c>
      <c r="H339" s="473" t="s">
        <v>730</v>
      </c>
      <c r="I339" s="474" t="s">
        <v>1427</v>
      </c>
      <c r="J339" s="467">
        <v>0</v>
      </c>
      <c r="K339" s="467">
        <v>6</v>
      </c>
      <c r="L339" s="467">
        <v>0</v>
      </c>
      <c r="M339" s="467">
        <v>0</v>
      </c>
      <c r="N339" s="468">
        <v>6</v>
      </c>
      <c r="O339" s="467">
        <v>0</v>
      </c>
      <c r="P339" s="467">
        <v>0</v>
      </c>
      <c r="Q339" s="467">
        <v>0</v>
      </c>
      <c r="R339" s="467">
        <v>0</v>
      </c>
      <c r="S339" s="467">
        <v>0</v>
      </c>
      <c r="T339" s="467">
        <v>0</v>
      </c>
      <c r="U339" s="467">
        <v>0</v>
      </c>
      <c r="V339" s="467">
        <v>0</v>
      </c>
      <c r="W339" s="467">
        <v>0</v>
      </c>
      <c r="X339" s="467">
        <v>0</v>
      </c>
      <c r="Y339" s="467">
        <v>1</v>
      </c>
      <c r="Z339" s="467">
        <v>0</v>
      </c>
      <c r="AA339" s="467">
        <v>0</v>
      </c>
      <c r="AB339" s="467">
        <v>0</v>
      </c>
      <c r="AC339" s="467">
        <v>0</v>
      </c>
      <c r="AD339" s="469">
        <v>13</v>
      </c>
      <c r="AE339" s="470">
        <v>0</v>
      </c>
      <c r="AF339" s="470">
        <v>0</v>
      </c>
      <c r="AG339" s="470">
        <v>0</v>
      </c>
      <c r="AH339" s="470">
        <v>0</v>
      </c>
      <c r="AI339" s="470">
        <v>13</v>
      </c>
      <c r="AJ339" s="470">
        <v>0</v>
      </c>
      <c r="AK339" s="467">
        <v>6</v>
      </c>
      <c r="AL339" s="467">
        <v>7</v>
      </c>
      <c r="AM339" s="502">
        <v>6</v>
      </c>
      <c r="AN339" s="502">
        <v>4</v>
      </c>
      <c r="AO339" s="503">
        <v>2</v>
      </c>
    </row>
    <row r="340" spans="1:41" ht="16.5" customHeight="1">
      <c r="A340" s="461">
        <v>1421</v>
      </c>
      <c r="B340" s="461">
        <v>373</v>
      </c>
      <c r="C340" s="462">
        <v>337</v>
      </c>
      <c r="D340" s="471" t="s">
        <v>1428</v>
      </c>
      <c r="E340" s="472" t="s">
        <v>28</v>
      </c>
      <c r="F340" s="471" t="s">
        <v>2233</v>
      </c>
      <c r="G340" s="471" t="s">
        <v>1336</v>
      </c>
      <c r="H340" s="475" t="s">
        <v>727</v>
      </c>
      <c r="I340" s="474" t="s">
        <v>1429</v>
      </c>
      <c r="J340" s="467">
        <v>1</v>
      </c>
      <c r="K340" s="467">
        <v>0</v>
      </c>
      <c r="L340" s="467">
        <v>6</v>
      </c>
      <c r="M340" s="467">
        <v>2</v>
      </c>
      <c r="N340" s="468">
        <v>11</v>
      </c>
      <c r="O340" s="467">
        <v>2</v>
      </c>
      <c r="P340" s="467">
        <v>0</v>
      </c>
      <c r="Q340" s="467">
        <v>1</v>
      </c>
      <c r="R340" s="467">
        <v>1</v>
      </c>
      <c r="S340" s="467">
        <v>0</v>
      </c>
      <c r="T340" s="467">
        <v>0</v>
      </c>
      <c r="U340" s="467">
        <v>0</v>
      </c>
      <c r="V340" s="467">
        <v>0</v>
      </c>
      <c r="W340" s="467">
        <v>1</v>
      </c>
      <c r="X340" s="467">
        <v>0</v>
      </c>
      <c r="Y340" s="467">
        <v>0</v>
      </c>
      <c r="Z340" s="467">
        <v>0</v>
      </c>
      <c r="AA340" s="467">
        <v>0</v>
      </c>
      <c r="AB340" s="467">
        <v>0</v>
      </c>
      <c r="AC340" s="467">
        <v>0</v>
      </c>
      <c r="AD340" s="469">
        <v>25</v>
      </c>
      <c r="AE340" s="470">
        <v>0</v>
      </c>
      <c r="AF340" s="470">
        <v>0</v>
      </c>
      <c r="AG340" s="470">
        <v>0</v>
      </c>
      <c r="AH340" s="470">
        <v>0</v>
      </c>
      <c r="AI340" s="470">
        <v>25</v>
      </c>
      <c r="AJ340" s="470">
        <v>0</v>
      </c>
      <c r="AK340" s="467">
        <v>11</v>
      </c>
      <c r="AL340" s="467">
        <v>14</v>
      </c>
      <c r="AM340" s="502">
        <v>4</v>
      </c>
      <c r="AN340" s="502">
        <v>4</v>
      </c>
      <c r="AO340" s="503">
        <v>2</v>
      </c>
    </row>
    <row r="341" spans="1:41" ht="16.5" customHeight="1">
      <c r="A341" s="461">
        <v>1420</v>
      </c>
      <c r="B341" s="461">
        <v>372</v>
      </c>
      <c r="C341" s="461">
        <v>338</v>
      </c>
      <c r="D341" s="471" t="s">
        <v>1430</v>
      </c>
      <c r="E341" s="472" t="s">
        <v>28</v>
      </c>
      <c r="F341" s="471" t="s">
        <v>2233</v>
      </c>
      <c r="G341" s="471" t="s">
        <v>1336</v>
      </c>
      <c r="H341" s="473" t="s">
        <v>730</v>
      </c>
      <c r="I341" s="474" t="s">
        <v>1431</v>
      </c>
      <c r="J341" s="467">
        <v>3</v>
      </c>
      <c r="K341" s="467">
        <v>0</v>
      </c>
      <c r="L341" s="467">
        <v>9</v>
      </c>
      <c r="M341" s="467">
        <v>0</v>
      </c>
      <c r="N341" s="468">
        <v>2</v>
      </c>
      <c r="O341" s="467">
        <v>0</v>
      </c>
      <c r="P341" s="467">
        <v>0</v>
      </c>
      <c r="Q341" s="467">
        <v>0</v>
      </c>
      <c r="R341" s="467">
        <v>3</v>
      </c>
      <c r="S341" s="467">
        <v>0</v>
      </c>
      <c r="T341" s="467">
        <v>1</v>
      </c>
      <c r="U341" s="467">
        <v>0</v>
      </c>
      <c r="V341" s="467">
        <v>0</v>
      </c>
      <c r="W341" s="467">
        <v>0</v>
      </c>
      <c r="X341" s="467">
        <v>0</v>
      </c>
      <c r="Y341" s="467">
        <v>0</v>
      </c>
      <c r="Z341" s="467">
        <v>1</v>
      </c>
      <c r="AA341" s="467">
        <v>0</v>
      </c>
      <c r="AB341" s="467">
        <v>0</v>
      </c>
      <c r="AC341" s="467">
        <v>0</v>
      </c>
      <c r="AD341" s="469">
        <v>19</v>
      </c>
      <c r="AE341" s="470">
        <v>0</v>
      </c>
      <c r="AF341" s="470">
        <v>0</v>
      </c>
      <c r="AG341" s="470">
        <v>0</v>
      </c>
      <c r="AH341" s="470">
        <v>0</v>
      </c>
      <c r="AI341" s="470">
        <v>19</v>
      </c>
      <c r="AJ341" s="470">
        <v>0</v>
      </c>
      <c r="AK341" s="467">
        <v>2</v>
      </c>
      <c r="AL341" s="467">
        <v>17</v>
      </c>
      <c r="AM341" s="502">
        <v>7</v>
      </c>
      <c r="AN341" s="502">
        <v>4</v>
      </c>
      <c r="AO341" s="503">
        <v>2</v>
      </c>
    </row>
    <row r="342" spans="1:41" ht="16.5" customHeight="1">
      <c r="A342" s="461">
        <v>219</v>
      </c>
      <c r="B342" s="461">
        <v>83</v>
      </c>
      <c r="C342" s="461">
        <v>339</v>
      </c>
      <c r="D342" s="471" t="s">
        <v>1432</v>
      </c>
      <c r="E342" s="472" t="s">
        <v>28</v>
      </c>
      <c r="F342" s="471" t="s">
        <v>2233</v>
      </c>
      <c r="G342" s="471" t="s">
        <v>1336</v>
      </c>
      <c r="H342" s="475" t="s">
        <v>727</v>
      </c>
      <c r="I342" s="474" t="s">
        <v>1433</v>
      </c>
      <c r="J342" s="467">
        <v>2</v>
      </c>
      <c r="K342" s="467">
        <v>0</v>
      </c>
      <c r="L342" s="467">
        <v>16</v>
      </c>
      <c r="M342" s="467">
        <v>0</v>
      </c>
      <c r="N342" s="468">
        <v>4</v>
      </c>
      <c r="O342" s="467">
        <v>0</v>
      </c>
      <c r="P342" s="467">
        <v>0</v>
      </c>
      <c r="Q342" s="467">
        <v>0</v>
      </c>
      <c r="R342" s="467">
        <v>2</v>
      </c>
      <c r="S342" s="467">
        <v>0</v>
      </c>
      <c r="T342" s="467">
        <v>1</v>
      </c>
      <c r="U342" s="467">
        <v>0</v>
      </c>
      <c r="V342" s="467">
        <v>0</v>
      </c>
      <c r="W342" s="467">
        <v>0</v>
      </c>
      <c r="X342" s="467">
        <v>0</v>
      </c>
      <c r="Y342" s="467">
        <v>0</v>
      </c>
      <c r="Z342" s="467">
        <v>0</v>
      </c>
      <c r="AA342" s="467">
        <v>0</v>
      </c>
      <c r="AB342" s="467">
        <v>0</v>
      </c>
      <c r="AC342" s="467">
        <v>0</v>
      </c>
      <c r="AD342" s="469">
        <v>25</v>
      </c>
      <c r="AE342" s="470">
        <v>0</v>
      </c>
      <c r="AF342" s="470">
        <v>0</v>
      </c>
      <c r="AG342" s="470">
        <v>0</v>
      </c>
      <c r="AH342" s="470">
        <v>0</v>
      </c>
      <c r="AI342" s="470">
        <v>25</v>
      </c>
      <c r="AJ342" s="470">
        <v>0</v>
      </c>
      <c r="AK342" s="467">
        <v>4</v>
      </c>
      <c r="AL342" s="467">
        <v>21</v>
      </c>
      <c r="AM342" s="502">
        <v>4</v>
      </c>
      <c r="AN342" s="502">
        <v>5</v>
      </c>
      <c r="AO342" s="503">
        <v>2</v>
      </c>
    </row>
    <row r="343" spans="1:41" ht="16.5" customHeight="1">
      <c r="A343" s="461">
        <v>2205</v>
      </c>
      <c r="B343" s="461">
        <v>540</v>
      </c>
      <c r="C343" s="462">
        <v>340</v>
      </c>
      <c r="D343" s="471" t="s">
        <v>1434</v>
      </c>
      <c r="E343" s="472" t="s">
        <v>28</v>
      </c>
      <c r="F343" s="471" t="s">
        <v>2233</v>
      </c>
      <c r="G343" s="471" t="s">
        <v>1336</v>
      </c>
      <c r="H343" s="475" t="s">
        <v>727</v>
      </c>
      <c r="I343" s="474" t="s">
        <v>1435</v>
      </c>
      <c r="J343" s="467">
        <v>0</v>
      </c>
      <c r="K343" s="467">
        <v>0</v>
      </c>
      <c r="L343" s="467">
        <v>4</v>
      </c>
      <c r="M343" s="467">
        <v>0</v>
      </c>
      <c r="N343" s="468">
        <v>9</v>
      </c>
      <c r="O343" s="467">
        <v>0</v>
      </c>
      <c r="P343" s="467">
        <v>0</v>
      </c>
      <c r="Q343" s="467">
        <v>0</v>
      </c>
      <c r="R343" s="467">
        <v>0</v>
      </c>
      <c r="S343" s="467">
        <v>0</v>
      </c>
      <c r="T343" s="467">
        <v>1</v>
      </c>
      <c r="U343" s="467">
        <v>0</v>
      </c>
      <c r="V343" s="467">
        <v>0</v>
      </c>
      <c r="W343" s="467">
        <v>0</v>
      </c>
      <c r="X343" s="467">
        <v>0</v>
      </c>
      <c r="Y343" s="467">
        <v>0</v>
      </c>
      <c r="Z343" s="467">
        <v>0</v>
      </c>
      <c r="AA343" s="467">
        <v>0</v>
      </c>
      <c r="AB343" s="467">
        <v>0</v>
      </c>
      <c r="AC343" s="467">
        <v>0</v>
      </c>
      <c r="AD343" s="469">
        <v>14</v>
      </c>
      <c r="AE343" s="470">
        <v>0</v>
      </c>
      <c r="AF343" s="470">
        <v>0</v>
      </c>
      <c r="AG343" s="470">
        <v>0</v>
      </c>
      <c r="AH343" s="470">
        <v>0</v>
      </c>
      <c r="AI343" s="470">
        <v>14</v>
      </c>
      <c r="AJ343" s="470">
        <v>0</v>
      </c>
      <c r="AK343" s="467">
        <v>9</v>
      </c>
      <c r="AL343" s="467">
        <v>5</v>
      </c>
      <c r="AM343" s="502">
        <v>8</v>
      </c>
      <c r="AN343" s="502">
        <v>2</v>
      </c>
      <c r="AO343" s="503">
        <v>2</v>
      </c>
    </row>
    <row r="344" spans="1:41" ht="16.5" customHeight="1">
      <c r="A344" s="461">
        <v>2204</v>
      </c>
      <c r="B344" s="461">
        <v>539</v>
      </c>
      <c r="C344" s="461">
        <v>341</v>
      </c>
      <c r="D344" s="471" t="s">
        <v>1436</v>
      </c>
      <c r="E344" s="472" t="s">
        <v>28</v>
      </c>
      <c r="F344" s="471" t="s">
        <v>2233</v>
      </c>
      <c r="G344" s="471" t="s">
        <v>1336</v>
      </c>
      <c r="H344" s="473" t="s">
        <v>730</v>
      </c>
      <c r="I344" s="474" t="s">
        <v>1437</v>
      </c>
      <c r="J344" s="467">
        <v>0</v>
      </c>
      <c r="K344" s="467">
        <v>1</v>
      </c>
      <c r="L344" s="467">
        <v>4</v>
      </c>
      <c r="M344" s="467">
        <v>0</v>
      </c>
      <c r="N344" s="468">
        <v>5</v>
      </c>
      <c r="O344" s="467">
        <v>0</v>
      </c>
      <c r="P344" s="467">
        <v>1</v>
      </c>
      <c r="Q344" s="467">
        <v>0</v>
      </c>
      <c r="R344" s="467">
        <v>4</v>
      </c>
      <c r="S344" s="467">
        <v>0</v>
      </c>
      <c r="T344" s="467">
        <v>1</v>
      </c>
      <c r="U344" s="467">
        <v>0</v>
      </c>
      <c r="V344" s="467">
        <v>0</v>
      </c>
      <c r="W344" s="467">
        <v>0</v>
      </c>
      <c r="X344" s="467">
        <v>0</v>
      </c>
      <c r="Y344" s="467">
        <v>0</v>
      </c>
      <c r="Z344" s="467">
        <v>0</v>
      </c>
      <c r="AA344" s="467">
        <v>0</v>
      </c>
      <c r="AB344" s="467">
        <v>0</v>
      </c>
      <c r="AC344" s="467">
        <v>0</v>
      </c>
      <c r="AD344" s="469">
        <v>16</v>
      </c>
      <c r="AE344" s="470">
        <v>0</v>
      </c>
      <c r="AF344" s="470">
        <v>0</v>
      </c>
      <c r="AG344" s="470">
        <v>0</v>
      </c>
      <c r="AH344" s="470">
        <v>0</v>
      </c>
      <c r="AI344" s="470">
        <v>16</v>
      </c>
      <c r="AJ344" s="470">
        <v>0</v>
      </c>
      <c r="AK344" s="467">
        <v>5</v>
      </c>
      <c r="AL344" s="467">
        <v>11</v>
      </c>
      <c r="AM344" s="502">
        <v>5</v>
      </c>
      <c r="AN344" s="502">
        <v>1</v>
      </c>
      <c r="AO344" s="503">
        <v>3</v>
      </c>
    </row>
    <row r="345" spans="1:41" ht="16.5" customHeight="1">
      <c r="A345" s="461">
        <v>1171</v>
      </c>
      <c r="B345" s="461">
        <v>324</v>
      </c>
      <c r="C345" s="461">
        <v>342</v>
      </c>
      <c r="D345" s="471" t="s">
        <v>1438</v>
      </c>
      <c r="E345" s="472" t="s">
        <v>28</v>
      </c>
      <c r="F345" s="471" t="s">
        <v>2233</v>
      </c>
      <c r="G345" s="471" t="s">
        <v>1336</v>
      </c>
      <c r="H345" s="475" t="s">
        <v>727</v>
      </c>
      <c r="I345" s="474" t="s">
        <v>1439</v>
      </c>
      <c r="J345" s="467">
        <v>0</v>
      </c>
      <c r="K345" s="467">
        <v>0</v>
      </c>
      <c r="L345" s="467">
        <v>0</v>
      </c>
      <c r="M345" s="467">
        <v>1</v>
      </c>
      <c r="N345" s="468">
        <v>7</v>
      </c>
      <c r="O345" s="467">
        <v>0</v>
      </c>
      <c r="P345" s="467">
        <v>0</v>
      </c>
      <c r="Q345" s="467">
        <v>0</v>
      </c>
      <c r="R345" s="467">
        <v>0</v>
      </c>
      <c r="S345" s="467">
        <v>0</v>
      </c>
      <c r="T345" s="467">
        <v>2</v>
      </c>
      <c r="U345" s="467">
        <v>0</v>
      </c>
      <c r="V345" s="467">
        <v>2</v>
      </c>
      <c r="W345" s="467">
        <v>0</v>
      </c>
      <c r="X345" s="467">
        <v>0</v>
      </c>
      <c r="Y345" s="467">
        <v>0</v>
      </c>
      <c r="Z345" s="467">
        <v>0</v>
      </c>
      <c r="AA345" s="467">
        <v>0</v>
      </c>
      <c r="AB345" s="467">
        <v>0</v>
      </c>
      <c r="AC345" s="467">
        <v>0</v>
      </c>
      <c r="AD345" s="469">
        <v>12</v>
      </c>
      <c r="AE345" s="470">
        <v>0</v>
      </c>
      <c r="AF345" s="470">
        <v>0</v>
      </c>
      <c r="AG345" s="470">
        <v>0</v>
      </c>
      <c r="AH345" s="470">
        <v>0</v>
      </c>
      <c r="AI345" s="470">
        <v>12</v>
      </c>
      <c r="AJ345" s="470">
        <v>0</v>
      </c>
      <c r="AK345" s="467">
        <v>7</v>
      </c>
      <c r="AL345" s="467">
        <v>5</v>
      </c>
      <c r="AM345" s="502">
        <v>6</v>
      </c>
      <c r="AN345" s="502">
        <v>2</v>
      </c>
      <c r="AO345" s="503">
        <v>2</v>
      </c>
    </row>
    <row r="346" spans="1:41" ht="16.5" customHeight="1">
      <c r="A346" s="461">
        <v>1160</v>
      </c>
      <c r="B346" s="461">
        <v>321</v>
      </c>
      <c r="C346" s="462">
        <v>343</v>
      </c>
      <c r="D346" s="471" t="s">
        <v>1440</v>
      </c>
      <c r="E346" s="472" t="s">
        <v>28</v>
      </c>
      <c r="F346" s="471" t="s">
        <v>2233</v>
      </c>
      <c r="G346" s="471" t="s">
        <v>1336</v>
      </c>
      <c r="H346" s="475" t="s">
        <v>727</v>
      </c>
      <c r="I346" s="474" t="s">
        <v>1441</v>
      </c>
      <c r="J346" s="467">
        <v>0</v>
      </c>
      <c r="K346" s="467">
        <v>0</v>
      </c>
      <c r="L346" s="467">
        <v>24</v>
      </c>
      <c r="M346" s="467">
        <v>0</v>
      </c>
      <c r="N346" s="468">
        <v>13</v>
      </c>
      <c r="O346" s="467">
        <v>0</v>
      </c>
      <c r="P346" s="467">
        <v>0</v>
      </c>
      <c r="Q346" s="467">
        <v>0</v>
      </c>
      <c r="R346" s="467">
        <v>0</v>
      </c>
      <c r="S346" s="467">
        <v>0</v>
      </c>
      <c r="T346" s="467">
        <v>0</v>
      </c>
      <c r="U346" s="467">
        <v>0</v>
      </c>
      <c r="V346" s="467">
        <v>0</v>
      </c>
      <c r="W346" s="467">
        <v>0</v>
      </c>
      <c r="X346" s="467">
        <v>0</v>
      </c>
      <c r="Y346" s="467">
        <v>0</v>
      </c>
      <c r="Z346" s="467">
        <v>0</v>
      </c>
      <c r="AA346" s="467">
        <v>0</v>
      </c>
      <c r="AB346" s="467">
        <v>0</v>
      </c>
      <c r="AC346" s="467">
        <v>0</v>
      </c>
      <c r="AD346" s="469">
        <v>37</v>
      </c>
      <c r="AE346" s="470">
        <v>0</v>
      </c>
      <c r="AF346" s="470">
        <v>0</v>
      </c>
      <c r="AG346" s="470">
        <v>0</v>
      </c>
      <c r="AH346" s="470">
        <v>0</v>
      </c>
      <c r="AI346" s="470">
        <v>37</v>
      </c>
      <c r="AJ346" s="470">
        <v>0</v>
      </c>
      <c r="AK346" s="467">
        <v>13</v>
      </c>
      <c r="AL346" s="467">
        <v>24</v>
      </c>
      <c r="AM346" s="502">
        <v>4</v>
      </c>
      <c r="AN346" s="502">
        <v>2</v>
      </c>
      <c r="AO346" s="503">
        <v>3</v>
      </c>
    </row>
    <row r="347" spans="1:41" ht="16.5" customHeight="1">
      <c r="A347" s="461">
        <v>1159</v>
      </c>
      <c r="B347" s="461">
        <v>320</v>
      </c>
      <c r="C347" s="461">
        <v>344</v>
      </c>
      <c r="D347" s="471" t="s">
        <v>1442</v>
      </c>
      <c r="E347" s="472" t="s">
        <v>28</v>
      </c>
      <c r="F347" s="471" t="s">
        <v>2233</v>
      </c>
      <c r="G347" s="471" t="s">
        <v>1336</v>
      </c>
      <c r="H347" s="473" t="s">
        <v>730</v>
      </c>
      <c r="I347" s="474" t="s">
        <v>1443</v>
      </c>
      <c r="J347" s="467">
        <v>0</v>
      </c>
      <c r="K347" s="467">
        <v>0</v>
      </c>
      <c r="L347" s="467">
        <v>9</v>
      </c>
      <c r="M347" s="467">
        <v>2</v>
      </c>
      <c r="N347" s="468">
        <v>7</v>
      </c>
      <c r="O347" s="467">
        <v>1</v>
      </c>
      <c r="P347" s="467">
        <v>0</v>
      </c>
      <c r="Q347" s="467">
        <v>0</v>
      </c>
      <c r="R347" s="467">
        <v>0</v>
      </c>
      <c r="S347" s="467">
        <v>0</v>
      </c>
      <c r="T347" s="467">
        <v>1</v>
      </c>
      <c r="U347" s="467">
        <v>0</v>
      </c>
      <c r="V347" s="467">
        <v>1</v>
      </c>
      <c r="W347" s="467">
        <v>0</v>
      </c>
      <c r="X347" s="467">
        <v>0</v>
      </c>
      <c r="Y347" s="467">
        <v>0</v>
      </c>
      <c r="Z347" s="467">
        <v>0</v>
      </c>
      <c r="AA347" s="467">
        <v>0</v>
      </c>
      <c r="AB347" s="467">
        <v>0</v>
      </c>
      <c r="AC347" s="467">
        <v>0</v>
      </c>
      <c r="AD347" s="469">
        <v>21</v>
      </c>
      <c r="AE347" s="470">
        <v>0</v>
      </c>
      <c r="AF347" s="470">
        <v>0</v>
      </c>
      <c r="AG347" s="470">
        <v>0</v>
      </c>
      <c r="AH347" s="470">
        <v>0</v>
      </c>
      <c r="AI347" s="470">
        <v>21</v>
      </c>
      <c r="AJ347" s="470">
        <v>0</v>
      </c>
      <c r="AK347" s="467">
        <v>7</v>
      </c>
      <c r="AL347" s="467">
        <v>14</v>
      </c>
      <c r="AM347" s="502">
        <v>6</v>
      </c>
      <c r="AN347" s="502">
        <v>2</v>
      </c>
      <c r="AO347" s="503">
        <v>2</v>
      </c>
    </row>
    <row r="348" spans="1:41" ht="16.5" customHeight="1">
      <c r="A348" s="461">
        <v>427</v>
      </c>
      <c r="B348" s="461">
        <v>210</v>
      </c>
      <c r="C348" s="461">
        <v>345</v>
      </c>
      <c r="D348" s="471" t="s">
        <v>1444</v>
      </c>
      <c r="E348" s="472" t="s">
        <v>28</v>
      </c>
      <c r="F348" s="471" t="s">
        <v>2233</v>
      </c>
      <c r="G348" s="471" t="s">
        <v>1336</v>
      </c>
      <c r="H348" s="475" t="s">
        <v>727</v>
      </c>
      <c r="I348" s="474" t="s">
        <v>1445</v>
      </c>
      <c r="J348" s="467">
        <v>0</v>
      </c>
      <c r="K348" s="467">
        <v>0</v>
      </c>
      <c r="L348" s="467">
        <v>7</v>
      </c>
      <c r="M348" s="467">
        <v>0</v>
      </c>
      <c r="N348" s="468">
        <v>4</v>
      </c>
      <c r="O348" s="467">
        <v>0</v>
      </c>
      <c r="P348" s="467">
        <v>1</v>
      </c>
      <c r="Q348" s="467">
        <v>0</v>
      </c>
      <c r="R348" s="467">
        <v>3</v>
      </c>
      <c r="S348" s="467">
        <v>0</v>
      </c>
      <c r="T348" s="467">
        <v>0</v>
      </c>
      <c r="U348" s="467">
        <v>0</v>
      </c>
      <c r="V348" s="467">
        <v>0</v>
      </c>
      <c r="W348" s="467">
        <v>0</v>
      </c>
      <c r="X348" s="467">
        <v>0</v>
      </c>
      <c r="Y348" s="467">
        <v>0</v>
      </c>
      <c r="Z348" s="467">
        <v>0</v>
      </c>
      <c r="AA348" s="467">
        <v>0</v>
      </c>
      <c r="AB348" s="467">
        <v>0</v>
      </c>
      <c r="AC348" s="467">
        <v>0</v>
      </c>
      <c r="AD348" s="469">
        <v>15</v>
      </c>
      <c r="AE348" s="470">
        <v>0</v>
      </c>
      <c r="AF348" s="470">
        <v>0</v>
      </c>
      <c r="AG348" s="470">
        <v>0</v>
      </c>
      <c r="AH348" s="470">
        <v>0</v>
      </c>
      <c r="AI348" s="470">
        <v>15</v>
      </c>
      <c r="AJ348" s="470">
        <v>0</v>
      </c>
      <c r="AK348" s="467">
        <v>4</v>
      </c>
      <c r="AL348" s="467">
        <v>11</v>
      </c>
      <c r="AM348" s="502">
        <v>4</v>
      </c>
      <c r="AN348" s="502">
        <v>2</v>
      </c>
      <c r="AO348" s="503">
        <v>2</v>
      </c>
    </row>
    <row r="349" spans="1:41" ht="16.5" customHeight="1">
      <c r="A349" s="461">
        <v>1832</v>
      </c>
      <c r="B349" s="461">
        <v>419</v>
      </c>
      <c r="C349" s="462">
        <v>346</v>
      </c>
      <c r="D349" s="471" t="s">
        <v>1446</v>
      </c>
      <c r="E349" s="472" t="s">
        <v>28</v>
      </c>
      <c r="F349" s="471" t="s">
        <v>2233</v>
      </c>
      <c r="G349" s="471" t="s">
        <v>1447</v>
      </c>
      <c r="H349" s="477" t="s">
        <v>724</v>
      </c>
      <c r="I349" s="474" t="s">
        <v>1448</v>
      </c>
      <c r="J349" s="467">
        <v>0</v>
      </c>
      <c r="K349" s="467">
        <v>0</v>
      </c>
      <c r="L349" s="467">
        <v>0</v>
      </c>
      <c r="M349" s="467">
        <v>1</v>
      </c>
      <c r="N349" s="468">
        <v>4</v>
      </c>
      <c r="O349" s="467">
        <v>1</v>
      </c>
      <c r="P349" s="467">
        <v>1</v>
      </c>
      <c r="Q349" s="467">
        <v>1</v>
      </c>
      <c r="R349" s="467">
        <v>1</v>
      </c>
      <c r="S349" s="467">
        <v>0</v>
      </c>
      <c r="T349" s="467">
        <v>3</v>
      </c>
      <c r="U349" s="467">
        <v>0</v>
      </c>
      <c r="V349" s="467">
        <v>1</v>
      </c>
      <c r="W349" s="467">
        <v>1</v>
      </c>
      <c r="X349" s="467">
        <v>0</v>
      </c>
      <c r="Y349" s="467">
        <v>0</v>
      </c>
      <c r="Z349" s="467">
        <v>1</v>
      </c>
      <c r="AA349" s="467">
        <v>0</v>
      </c>
      <c r="AB349" s="467">
        <v>0</v>
      </c>
      <c r="AC349" s="467">
        <v>0</v>
      </c>
      <c r="AD349" s="469">
        <v>15</v>
      </c>
      <c r="AE349" s="470">
        <v>0</v>
      </c>
      <c r="AF349" s="470">
        <v>0</v>
      </c>
      <c r="AG349" s="470">
        <v>0</v>
      </c>
      <c r="AH349" s="470">
        <v>0</v>
      </c>
      <c r="AI349" s="470">
        <v>15</v>
      </c>
      <c r="AJ349" s="470">
        <v>0</v>
      </c>
      <c r="AK349" s="467">
        <v>4</v>
      </c>
      <c r="AL349" s="467">
        <v>11</v>
      </c>
      <c r="AM349" s="502">
        <v>5</v>
      </c>
      <c r="AN349" s="502">
        <v>4</v>
      </c>
      <c r="AO349" s="503">
        <v>2</v>
      </c>
    </row>
    <row r="350" spans="1:41" ht="16.5" customHeight="1">
      <c r="A350" s="461">
        <v>801</v>
      </c>
      <c r="B350" s="461">
        <v>252</v>
      </c>
      <c r="C350" s="461">
        <v>347</v>
      </c>
      <c r="D350" s="471" t="s">
        <v>1449</v>
      </c>
      <c r="E350" s="472" t="s">
        <v>28</v>
      </c>
      <c r="F350" s="471" t="s">
        <v>2233</v>
      </c>
      <c r="G350" s="471" t="s">
        <v>1447</v>
      </c>
      <c r="H350" s="475" t="s">
        <v>727</v>
      </c>
      <c r="I350" s="474" t="s">
        <v>1450</v>
      </c>
      <c r="J350" s="467">
        <v>0</v>
      </c>
      <c r="K350" s="467">
        <v>0</v>
      </c>
      <c r="L350" s="467">
        <v>3</v>
      </c>
      <c r="M350" s="467">
        <v>0</v>
      </c>
      <c r="N350" s="468">
        <v>2</v>
      </c>
      <c r="O350" s="467">
        <v>3</v>
      </c>
      <c r="P350" s="467">
        <v>0</v>
      </c>
      <c r="Q350" s="467">
        <v>0</v>
      </c>
      <c r="R350" s="467">
        <v>1</v>
      </c>
      <c r="S350" s="467">
        <v>0</v>
      </c>
      <c r="T350" s="467">
        <v>0</v>
      </c>
      <c r="U350" s="467">
        <v>0</v>
      </c>
      <c r="V350" s="467">
        <v>0</v>
      </c>
      <c r="W350" s="467">
        <v>0</v>
      </c>
      <c r="X350" s="467">
        <v>0</v>
      </c>
      <c r="Y350" s="467">
        <v>0</v>
      </c>
      <c r="Z350" s="467">
        <v>0</v>
      </c>
      <c r="AA350" s="467">
        <v>0</v>
      </c>
      <c r="AB350" s="467">
        <v>0</v>
      </c>
      <c r="AC350" s="467">
        <v>0</v>
      </c>
      <c r="AD350" s="469">
        <v>9</v>
      </c>
      <c r="AE350" s="470">
        <v>0</v>
      </c>
      <c r="AF350" s="470">
        <v>0</v>
      </c>
      <c r="AG350" s="470">
        <v>0</v>
      </c>
      <c r="AH350" s="470">
        <v>0</v>
      </c>
      <c r="AI350" s="470">
        <v>9</v>
      </c>
      <c r="AJ350" s="470">
        <v>0</v>
      </c>
      <c r="AK350" s="467">
        <v>2</v>
      </c>
      <c r="AL350" s="467">
        <v>7</v>
      </c>
      <c r="AM350" s="502">
        <v>5</v>
      </c>
      <c r="AN350" s="502">
        <v>3</v>
      </c>
      <c r="AO350" s="503">
        <v>2</v>
      </c>
    </row>
    <row r="351" spans="1:41" ht="16.5" customHeight="1">
      <c r="A351" s="461">
        <v>1902</v>
      </c>
      <c r="B351" s="461">
        <v>457</v>
      </c>
      <c r="C351" s="461">
        <v>348</v>
      </c>
      <c r="D351" s="471" t="s">
        <v>1451</v>
      </c>
      <c r="E351" s="472" t="s">
        <v>28</v>
      </c>
      <c r="F351" s="471" t="s">
        <v>2233</v>
      </c>
      <c r="G351" s="471" t="s">
        <v>1447</v>
      </c>
      <c r="H351" s="473" t="s">
        <v>730</v>
      </c>
      <c r="I351" s="474" t="s">
        <v>1452</v>
      </c>
      <c r="J351" s="467">
        <v>0</v>
      </c>
      <c r="K351" s="467">
        <v>1</v>
      </c>
      <c r="L351" s="467">
        <v>3</v>
      </c>
      <c r="M351" s="467">
        <v>2</v>
      </c>
      <c r="N351" s="468">
        <v>2</v>
      </c>
      <c r="O351" s="467">
        <v>1</v>
      </c>
      <c r="P351" s="467">
        <v>0</v>
      </c>
      <c r="Q351" s="467">
        <v>0</v>
      </c>
      <c r="R351" s="467">
        <v>0</v>
      </c>
      <c r="S351" s="467">
        <v>0</v>
      </c>
      <c r="T351" s="467">
        <v>3</v>
      </c>
      <c r="U351" s="467">
        <v>0</v>
      </c>
      <c r="V351" s="467">
        <v>2</v>
      </c>
      <c r="W351" s="467">
        <v>0</v>
      </c>
      <c r="X351" s="467">
        <v>1</v>
      </c>
      <c r="Y351" s="467">
        <v>1</v>
      </c>
      <c r="Z351" s="467">
        <v>0</v>
      </c>
      <c r="AA351" s="467">
        <v>0</v>
      </c>
      <c r="AB351" s="467">
        <v>3</v>
      </c>
      <c r="AC351" s="467">
        <v>0</v>
      </c>
      <c r="AD351" s="469">
        <v>19</v>
      </c>
      <c r="AE351" s="470">
        <v>0</v>
      </c>
      <c r="AF351" s="470">
        <v>0</v>
      </c>
      <c r="AG351" s="470">
        <v>0</v>
      </c>
      <c r="AH351" s="470">
        <v>0</v>
      </c>
      <c r="AI351" s="470">
        <v>19</v>
      </c>
      <c r="AJ351" s="470">
        <v>0</v>
      </c>
      <c r="AK351" s="467">
        <v>2</v>
      </c>
      <c r="AL351" s="467">
        <v>17</v>
      </c>
      <c r="AM351" s="502">
        <v>4</v>
      </c>
      <c r="AN351" s="502">
        <v>5</v>
      </c>
      <c r="AO351" s="503">
        <v>2</v>
      </c>
    </row>
    <row r="352" spans="1:41" ht="16.5" customHeight="1">
      <c r="A352" s="461">
        <v>190</v>
      </c>
      <c r="B352" s="461">
        <v>65</v>
      </c>
      <c r="C352" s="462">
        <v>349</v>
      </c>
      <c r="D352" s="471" t="s">
        <v>1455</v>
      </c>
      <c r="E352" s="472" t="s">
        <v>28</v>
      </c>
      <c r="F352" s="471" t="s">
        <v>2233</v>
      </c>
      <c r="G352" s="471" t="s">
        <v>1447</v>
      </c>
      <c r="H352" s="475" t="s">
        <v>727</v>
      </c>
      <c r="I352" s="474" t="s">
        <v>1456</v>
      </c>
      <c r="J352" s="467">
        <v>1</v>
      </c>
      <c r="K352" s="467">
        <v>0</v>
      </c>
      <c r="L352" s="467">
        <v>0</v>
      </c>
      <c r="M352" s="467">
        <v>0</v>
      </c>
      <c r="N352" s="468">
        <v>3</v>
      </c>
      <c r="O352" s="467">
        <v>0</v>
      </c>
      <c r="P352" s="467">
        <v>0</v>
      </c>
      <c r="Q352" s="467">
        <v>1</v>
      </c>
      <c r="R352" s="467">
        <v>5</v>
      </c>
      <c r="S352" s="467">
        <v>0</v>
      </c>
      <c r="T352" s="467">
        <v>0</v>
      </c>
      <c r="U352" s="467">
        <v>0</v>
      </c>
      <c r="V352" s="467">
        <v>0</v>
      </c>
      <c r="W352" s="467">
        <v>0</v>
      </c>
      <c r="X352" s="467">
        <v>0</v>
      </c>
      <c r="Y352" s="467">
        <v>0</v>
      </c>
      <c r="Z352" s="467">
        <v>0</v>
      </c>
      <c r="AA352" s="467">
        <v>0</v>
      </c>
      <c r="AB352" s="467">
        <v>1</v>
      </c>
      <c r="AC352" s="467">
        <v>0</v>
      </c>
      <c r="AD352" s="469">
        <v>11</v>
      </c>
      <c r="AE352" s="470">
        <v>0</v>
      </c>
      <c r="AF352" s="470">
        <v>0</v>
      </c>
      <c r="AG352" s="470">
        <v>0</v>
      </c>
      <c r="AH352" s="470">
        <v>0</v>
      </c>
      <c r="AI352" s="470">
        <v>11</v>
      </c>
      <c r="AJ352" s="470">
        <v>0</v>
      </c>
      <c r="AK352" s="467">
        <v>3</v>
      </c>
      <c r="AL352" s="467">
        <v>8</v>
      </c>
      <c r="AM352" s="502">
        <v>5</v>
      </c>
      <c r="AN352" s="502">
        <v>1</v>
      </c>
      <c r="AO352" s="503">
        <v>2</v>
      </c>
    </row>
    <row r="353" spans="1:41" ht="16.5" customHeight="1">
      <c r="A353" s="461">
        <v>120</v>
      </c>
      <c r="B353" s="461">
        <v>49</v>
      </c>
      <c r="C353" s="461">
        <v>350</v>
      </c>
      <c r="D353" s="471" t="s">
        <v>1459</v>
      </c>
      <c r="E353" s="472" t="s">
        <v>28</v>
      </c>
      <c r="F353" s="471" t="s">
        <v>2233</v>
      </c>
      <c r="G353" s="471" t="s">
        <v>1447</v>
      </c>
      <c r="H353" s="475" t="s">
        <v>727</v>
      </c>
      <c r="I353" s="474" t="s">
        <v>1460</v>
      </c>
      <c r="J353" s="467">
        <v>0</v>
      </c>
      <c r="K353" s="467">
        <v>0</v>
      </c>
      <c r="L353" s="467">
        <v>1</v>
      </c>
      <c r="M353" s="467">
        <v>0</v>
      </c>
      <c r="N353" s="468">
        <v>2</v>
      </c>
      <c r="O353" s="467">
        <v>0</v>
      </c>
      <c r="P353" s="467">
        <v>1</v>
      </c>
      <c r="Q353" s="467">
        <v>2</v>
      </c>
      <c r="R353" s="467">
        <v>5</v>
      </c>
      <c r="S353" s="467">
        <v>0</v>
      </c>
      <c r="T353" s="467">
        <v>0</v>
      </c>
      <c r="U353" s="467">
        <v>0</v>
      </c>
      <c r="V353" s="467">
        <v>0</v>
      </c>
      <c r="W353" s="467">
        <v>0</v>
      </c>
      <c r="X353" s="467">
        <v>0</v>
      </c>
      <c r="Y353" s="467">
        <v>0</v>
      </c>
      <c r="Z353" s="467">
        <v>0</v>
      </c>
      <c r="AA353" s="467">
        <v>0</v>
      </c>
      <c r="AB353" s="467">
        <v>0</v>
      </c>
      <c r="AC353" s="467">
        <v>0</v>
      </c>
      <c r="AD353" s="469">
        <v>11</v>
      </c>
      <c r="AE353" s="470">
        <v>0</v>
      </c>
      <c r="AF353" s="470">
        <v>0</v>
      </c>
      <c r="AG353" s="470">
        <v>0</v>
      </c>
      <c r="AH353" s="470">
        <v>0</v>
      </c>
      <c r="AI353" s="470">
        <v>11</v>
      </c>
      <c r="AJ353" s="470">
        <v>0</v>
      </c>
      <c r="AK353" s="467">
        <v>2</v>
      </c>
      <c r="AL353" s="467">
        <v>9</v>
      </c>
      <c r="AM353" s="502">
        <v>4</v>
      </c>
      <c r="AN353" s="502">
        <v>4</v>
      </c>
      <c r="AO353" s="503">
        <v>2</v>
      </c>
    </row>
    <row r="354" spans="1:41" ht="16.5" customHeight="1">
      <c r="A354" s="461">
        <v>119</v>
      </c>
      <c r="B354" s="461">
        <v>48</v>
      </c>
      <c r="C354" s="461">
        <v>351</v>
      </c>
      <c r="D354" s="471" t="s">
        <v>1461</v>
      </c>
      <c r="E354" s="472" t="s">
        <v>28</v>
      </c>
      <c r="F354" s="471" t="s">
        <v>2233</v>
      </c>
      <c r="G354" s="471" t="s">
        <v>1447</v>
      </c>
      <c r="H354" s="473" t="s">
        <v>730</v>
      </c>
      <c r="I354" s="474" t="s">
        <v>1462</v>
      </c>
      <c r="J354" s="467">
        <v>0</v>
      </c>
      <c r="K354" s="467">
        <v>2</v>
      </c>
      <c r="L354" s="467">
        <v>1</v>
      </c>
      <c r="M354" s="467">
        <v>0</v>
      </c>
      <c r="N354" s="468">
        <v>3</v>
      </c>
      <c r="O354" s="467">
        <v>0</v>
      </c>
      <c r="P354" s="467">
        <v>0</v>
      </c>
      <c r="Q354" s="467">
        <v>1</v>
      </c>
      <c r="R354" s="467">
        <v>2</v>
      </c>
      <c r="S354" s="467">
        <v>0</v>
      </c>
      <c r="T354" s="467">
        <v>1</v>
      </c>
      <c r="U354" s="467">
        <v>0</v>
      </c>
      <c r="V354" s="467">
        <v>2</v>
      </c>
      <c r="W354" s="467">
        <v>0</v>
      </c>
      <c r="X354" s="467">
        <v>0</v>
      </c>
      <c r="Y354" s="467">
        <v>0</v>
      </c>
      <c r="Z354" s="467">
        <v>0</v>
      </c>
      <c r="AA354" s="467">
        <v>0</v>
      </c>
      <c r="AB354" s="467">
        <v>0</v>
      </c>
      <c r="AC354" s="467">
        <v>0</v>
      </c>
      <c r="AD354" s="469">
        <v>12</v>
      </c>
      <c r="AE354" s="470">
        <v>0</v>
      </c>
      <c r="AF354" s="470">
        <v>0</v>
      </c>
      <c r="AG354" s="470">
        <v>0</v>
      </c>
      <c r="AH354" s="470">
        <v>0</v>
      </c>
      <c r="AI354" s="470">
        <v>12</v>
      </c>
      <c r="AJ354" s="470">
        <v>0</v>
      </c>
      <c r="AK354" s="467">
        <v>3</v>
      </c>
      <c r="AL354" s="467">
        <v>9</v>
      </c>
      <c r="AM354" s="502">
        <v>4</v>
      </c>
      <c r="AN354" s="502">
        <v>2</v>
      </c>
      <c r="AO354" s="503">
        <v>2</v>
      </c>
    </row>
    <row r="355" spans="1:41" ht="16.5" customHeight="1">
      <c r="A355" s="461">
        <v>2361</v>
      </c>
      <c r="B355" s="461">
        <v>570</v>
      </c>
      <c r="C355" s="462">
        <v>352</v>
      </c>
      <c r="D355" s="471" t="s">
        <v>1463</v>
      </c>
      <c r="E355" s="472" t="s">
        <v>28</v>
      </c>
      <c r="F355" s="471" t="s">
        <v>2233</v>
      </c>
      <c r="G355" s="471" t="s">
        <v>1447</v>
      </c>
      <c r="H355" s="475" t="s">
        <v>727</v>
      </c>
      <c r="I355" s="474" t="s">
        <v>1464</v>
      </c>
      <c r="J355" s="467">
        <v>0</v>
      </c>
      <c r="K355" s="467">
        <v>0</v>
      </c>
      <c r="L355" s="467">
        <v>4</v>
      </c>
      <c r="M355" s="467">
        <v>0</v>
      </c>
      <c r="N355" s="468">
        <v>8</v>
      </c>
      <c r="O355" s="467">
        <v>0</v>
      </c>
      <c r="P355" s="467">
        <v>0</v>
      </c>
      <c r="Q355" s="467">
        <v>1</v>
      </c>
      <c r="R355" s="467">
        <v>2</v>
      </c>
      <c r="S355" s="467">
        <v>0</v>
      </c>
      <c r="T355" s="467">
        <v>0</v>
      </c>
      <c r="U355" s="467">
        <v>0</v>
      </c>
      <c r="V355" s="467">
        <v>0</v>
      </c>
      <c r="W355" s="467">
        <v>0</v>
      </c>
      <c r="X355" s="467">
        <v>0</v>
      </c>
      <c r="Y355" s="467">
        <v>0</v>
      </c>
      <c r="Z355" s="467">
        <v>0</v>
      </c>
      <c r="AA355" s="467">
        <v>0</v>
      </c>
      <c r="AB355" s="467">
        <v>0</v>
      </c>
      <c r="AC355" s="467">
        <v>0</v>
      </c>
      <c r="AD355" s="469">
        <v>15</v>
      </c>
      <c r="AE355" s="470">
        <v>0</v>
      </c>
      <c r="AF355" s="470">
        <v>0</v>
      </c>
      <c r="AG355" s="470">
        <v>0</v>
      </c>
      <c r="AH355" s="470">
        <v>0</v>
      </c>
      <c r="AI355" s="470">
        <v>15</v>
      </c>
      <c r="AJ355" s="470">
        <v>0</v>
      </c>
      <c r="AK355" s="467">
        <v>8</v>
      </c>
      <c r="AL355" s="467">
        <v>7</v>
      </c>
      <c r="AM355" s="502">
        <v>5</v>
      </c>
      <c r="AN355" s="502">
        <v>1</v>
      </c>
      <c r="AO355" s="503">
        <v>3</v>
      </c>
    </row>
    <row r="356" spans="1:41" ht="16.5" customHeight="1">
      <c r="A356" s="461">
        <v>2446</v>
      </c>
      <c r="B356" s="461">
        <v>594</v>
      </c>
      <c r="C356" s="461">
        <v>353</v>
      </c>
      <c r="D356" s="471" t="s">
        <v>1467</v>
      </c>
      <c r="E356" s="472" t="s">
        <v>28</v>
      </c>
      <c r="F356" s="471" t="s">
        <v>2233</v>
      </c>
      <c r="G356" s="471" t="s">
        <v>1447</v>
      </c>
      <c r="H356" s="475" t="s">
        <v>727</v>
      </c>
      <c r="I356" s="474" t="s">
        <v>1468</v>
      </c>
      <c r="J356" s="467">
        <v>0</v>
      </c>
      <c r="K356" s="467">
        <v>0</v>
      </c>
      <c r="L356" s="467">
        <v>7</v>
      </c>
      <c r="M356" s="467">
        <v>0</v>
      </c>
      <c r="N356" s="468">
        <v>3</v>
      </c>
      <c r="O356" s="467">
        <v>0</v>
      </c>
      <c r="P356" s="467">
        <v>0</v>
      </c>
      <c r="Q356" s="467">
        <v>0</v>
      </c>
      <c r="R356" s="467">
        <v>0</v>
      </c>
      <c r="S356" s="467">
        <v>0</v>
      </c>
      <c r="T356" s="467">
        <v>0</v>
      </c>
      <c r="U356" s="467">
        <v>0</v>
      </c>
      <c r="V356" s="467">
        <v>0</v>
      </c>
      <c r="W356" s="467">
        <v>0</v>
      </c>
      <c r="X356" s="467">
        <v>0</v>
      </c>
      <c r="Y356" s="467">
        <v>1</v>
      </c>
      <c r="Z356" s="467">
        <v>0</v>
      </c>
      <c r="AA356" s="467">
        <v>0</v>
      </c>
      <c r="AB356" s="467">
        <v>0</v>
      </c>
      <c r="AC356" s="467">
        <v>0</v>
      </c>
      <c r="AD356" s="469">
        <v>11</v>
      </c>
      <c r="AE356" s="470">
        <v>0</v>
      </c>
      <c r="AF356" s="470">
        <v>0</v>
      </c>
      <c r="AG356" s="470">
        <v>0</v>
      </c>
      <c r="AH356" s="470">
        <v>0</v>
      </c>
      <c r="AI356" s="470">
        <v>11</v>
      </c>
      <c r="AJ356" s="470">
        <v>0</v>
      </c>
      <c r="AK356" s="467">
        <v>3</v>
      </c>
      <c r="AL356" s="467">
        <v>8</v>
      </c>
      <c r="AM356" s="502">
        <v>5</v>
      </c>
      <c r="AN356" s="502">
        <v>2</v>
      </c>
      <c r="AO356" s="503">
        <v>2</v>
      </c>
    </row>
    <row r="357" spans="1:41" ht="16.5" customHeight="1">
      <c r="A357" s="461">
        <v>2408</v>
      </c>
      <c r="B357" s="461">
        <v>583</v>
      </c>
      <c r="C357" s="461">
        <v>354</v>
      </c>
      <c r="D357" s="471" t="s">
        <v>1469</v>
      </c>
      <c r="E357" s="472" t="s">
        <v>28</v>
      </c>
      <c r="F357" s="471" t="s">
        <v>2233</v>
      </c>
      <c r="G357" s="471" t="s">
        <v>1447</v>
      </c>
      <c r="H357" s="473" t="s">
        <v>730</v>
      </c>
      <c r="I357" s="474" t="s">
        <v>1470</v>
      </c>
      <c r="J357" s="467">
        <v>0</v>
      </c>
      <c r="K357" s="467">
        <v>2</v>
      </c>
      <c r="L357" s="467">
        <v>4</v>
      </c>
      <c r="M357" s="467">
        <v>0</v>
      </c>
      <c r="N357" s="468">
        <v>6</v>
      </c>
      <c r="O357" s="467">
        <v>0</v>
      </c>
      <c r="P357" s="467">
        <v>0</v>
      </c>
      <c r="Q357" s="467">
        <v>0</v>
      </c>
      <c r="R357" s="467">
        <v>0</v>
      </c>
      <c r="S357" s="467">
        <v>0</v>
      </c>
      <c r="T357" s="467">
        <v>0</v>
      </c>
      <c r="U357" s="467">
        <v>0</v>
      </c>
      <c r="V357" s="467">
        <v>0</v>
      </c>
      <c r="W357" s="467">
        <v>0</v>
      </c>
      <c r="X357" s="467">
        <v>0</v>
      </c>
      <c r="Y357" s="467">
        <v>0</v>
      </c>
      <c r="Z357" s="467">
        <v>0</v>
      </c>
      <c r="AA357" s="467">
        <v>0</v>
      </c>
      <c r="AB357" s="467">
        <v>0</v>
      </c>
      <c r="AC357" s="467">
        <v>0</v>
      </c>
      <c r="AD357" s="469">
        <v>12</v>
      </c>
      <c r="AE357" s="470">
        <v>0</v>
      </c>
      <c r="AF357" s="470">
        <v>0</v>
      </c>
      <c r="AG357" s="470">
        <v>0</v>
      </c>
      <c r="AH357" s="470">
        <v>0</v>
      </c>
      <c r="AI357" s="470">
        <v>12</v>
      </c>
      <c r="AJ357" s="470">
        <v>0</v>
      </c>
      <c r="AK357" s="467">
        <v>6</v>
      </c>
      <c r="AL357" s="467">
        <v>6</v>
      </c>
      <c r="AM357" s="502">
        <v>5</v>
      </c>
      <c r="AN357" s="502">
        <v>2</v>
      </c>
      <c r="AO357" s="503">
        <v>2</v>
      </c>
    </row>
    <row r="358" spans="1:41" ht="16.5" customHeight="1">
      <c r="A358" s="461">
        <v>2407</v>
      </c>
      <c r="B358" s="461">
        <v>582</v>
      </c>
      <c r="C358" s="462">
        <v>355</v>
      </c>
      <c r="D358" s="471" t="s">
        <v>1471</v>
      </c>
      <c r="E358" s="472" t="s">
        <v>28</v>
      </c>
      <c r="F358" s="471" t="s">
        <v>2233</v>
      </c>
      <c r="G358" s="471" t="s">
        <v>1447</v>
      </c>
      <c r="H358" s="473" t="s">
        <v>730</v>
      </c>
      <c r="I358" s="474" t="s">
        <v>1472</v>
      </c>
      <c r="J358" s="467">
        <v>5</v>
      </c>
      <c r="K358" s="467">
        <v>2</v>
      </c>
      <c r="L358" s="467">
        <v>3</v>
      </c>
      <c r="M358" s="467">
        <v>0</v>
      </c>
      <c r="N358" s="468">
        <v>5</v>
      </c>
      <c r="O358" s="467">
        <v>0</v>
      </c>
      <c r="P358" s="467">
        <v>1</v>
      </c>
      <c r="Q358" s="467">
        <v>0</v>
      </c>
      <c r="R358" s="467">
        <v>3</v>
      </c>
      <c r="S358" s="467">
        <v>0</v>
      </c>
      <c r="T358" s="467">
        <v>0</v>
      </c>
      <c r="U358" s="467">
        <v>0</v>
      </c>
      <c r="V358" s="467">
        <v>0</v>
      </c>
      <c r="W358" s="467">
        <v>0</v>
      </c>
      <c r="X358" s="467">
        <v>0</v>
      </c>
      <c r="Y358" s="467">
        <v>0</v>
      </c>
      <c r="Z358" s="467">
        <v>0</v>
      </c>
      <c r="AA358" s="467">
        <v>0</v>
      </c>
      <c r="AB358" s="467">
        <v>1</v>
      </c>
      <c r="AC358" s="467">
        <v>0</v>
      </c>
      <c r="AD358" s="469">
        <v>20</v>
      </c>
      <c r="AE358" s="470">
        <v>0</v>
      </c>
      <c r="AF358" s="470">
        <v>0</v>
      </c>
      <c r="AG358" s="470">
        <v>0</v>
      </c>
      <c r="AH358" s="470">
        <v>0</v>
      </c>
      <c r="AI358" s="470">
        <v>20</v>
      </c>
      <c r="AJ358" s="470">
        <v>0</v>
      </c>
      <c r="AK358" s="467">
        <v>5</v>
      </c>
      <c r="AL358" s="467">
        <v>15</v>
      </c>
      <c r="AM358" s="502">
        <v>4</v>
      </c>
      <c r="AN358" s="502">
        <v>4</v>
      </c>
      <c r="AO358" s="503">
        <v>2</v>
      </c>
    </row>
    <row r="359" spans="1:41" ht="16.5" customHeight="1">
      <c r="A359" s="461">
        <v>2355</v>
      </c>
      <c r="B359" s="461">
        <v>567</v>
      </c>
      <c r="C359" s="461">
        <v>356</v>
      </c>
      <c r="D359" s="471" t="s">
        <v>1473</v>
      </c>
      <c r="E359" s="472" t="s">
        <v>28</v>
      </c>
      <c r="F359" s="471" t="s">
        <v>2233</v>
      </c>
      <c r="G359" s="471" t="s">
        <v>1447</v>
      </c>
      <c r="H359" s="475" t="s">
        <v>727</v>
      </c>
      <c r="I359" s="474" t="s">
        <v>1474</v>
      </c>
      <c r="J359" s="467">
        <v>0</v>
      </c>
      <c r="K359" s="467">
        <v>0</v>
      </c>
      <c r="L359" s="467">
        <v>6</v>
      </c>
      <c r="M359" s="467">
        <v>0</v>
      </c>
      <c r="N359" s="468">
        <v>3</v>
      </c>
      <c r="O359" s="467">
        <v>0</v>
      </c>
      <c r="P359" s="467">
        <v>0</v>
      </c>
      <c r="Q359" s="467">
        <v>0</v>
      </c>
      <c r="R359" s="467">
        <v>1</v>
      </c>
      <c r="S359" s="467">
        <v>0</v>
      </c>
      <c r="T359" s="467">
        <v>0</v>
      </c>
      <c r="U359" s="467">
        <v>0</v>
      </c>
      <c r="V359" s="467">
        <v>0</v>
      </c>
      <c r="W359" s="467">
        <v>0</v>
      </c>
      <c r="X359" s="467">
        <v>0</v>
      </c>
      <c r="Y359" s="467">
        <v>0</v>
      </c>
      <c r="Z359" s="467">
        <v>0</v>
      </c>
      <c r="AA359" s="467">
        <v>0</v>
      </c>
      <c r="AB359" s="467">
        <v>0</v>
      </c>
      <c r="AC359" s="467">
        <v>0</v>
      </c>
      <c r="AD359" s="469">
        <v>10</v>
      </c>
      <c r="AE359" s="470">
        <v>0</v>
      </c>
      <c r="AF359" s="470">
        <v>0</v>
      </c>
      <c r="AG359" s="470">
        <v>0</v>
      </c>
      <c r="AH359" s="470">
        <v>0</v>
      </c>
      <c r="AI359" s="470">
        <v>10</v>
      </c>
      <c r="AJ359" s="470">
        <v>0</v>
      </c>
      <c r="AK359" s="467">
        <v>3</v>
      </c>
      <c r="AL359" s="467">
        <v>7</v>
      </c>
      <c r="AM359" s="502">
        <v>5</v>
      </c>
      <c r="AN359" s="502">
        <v>2</v>
      </c>
      <c r="AO359" s="503">
        <v>2</v>
      </c>
    </row>
    <row r="360" spans="1:41" ht="16.5" customHeight="1">
      <c r="A360" s="461">
        <v>2352</v>
      </c>
      <c r="B360" s="461">
        <v>564</v>
      </c>
      <c r="C360" s="461">
        <v>357</v>
      </c>
      <c r="D360" s="471" t="s">
        <v>1475</v>
      </c>
      <c r="E360" s="472" t="s">
        <v>28</v>
      </c>
      <c r="F360" s="471" t="s">
        <v>2233</v>
      </c>
      <c r="G360" s="471" t="s">
        <v>1447</v>
      </c>
      <c r="H360" s="477" t="s">
        <v>724</v>
      </c>
      <c r="I360" s="474" t="s">
        <v>1476</v>
      </c>
      <c r="J360" s="467">
        <v>2</v>
      </c>
      <c r="K360" s="467">
        <v>0</v>
      </c>
      <c r="L360" s="467">
        <v>3</v>
      </c>
      <c r="M360" s="467">
        <v>3</v>
      </c>
      <c r="N360" s="468">
        <v>2</v>
      </c>
      <c r="O360" s="467">
        <v>20</v>
      </c>
      <c r="P360" s="467">
        <v>2</v>
      </c>
      <c r="Q360" s="467">
        <v>0</v>
      </c>
      <c r="R360" s="467">
        <v>0</v>
      </c>
      <c r="S360" s="467">
        <v>0</v>
      </c>
      <c r="T360" s="467">
        <v>0</v>
      </c>
      <c r="U360" s="467">
        <v>0</v>
      </c>
      <c r="V360" s="467">
        <v>0</v>
      </c>
      <c r="W360" s="467">
        <v>0</v>
      </c>
      <c r="X360" s="467">
        <v>0</v>
      </c>
      <c r="Y360" s="467">
        <v>0</v>
      </c>
      <c r="Z360" s="467">
        <v>1</v>
      </c>
      <c r="AA360" s="467">
        <v>0</v>
      </c>
      <c r="AB360" s="467">
        <v>0</v>
      </c>
      <c r="AC360" s="467">
        <v>0</v>
      </c>
      <c r="AD360" s="469">
        <v>33</v>
      </c>
      <c r="AE360" s="470">
        <v>0</v>
      </c>
      <c r="AF360" s="470">
        <v>0</v>
      </c>
      <c r="AG360" s="470">
        <v>0</v>
      </c>
      <c r="AH360" s="470">
        <v>0</v>
      </c>
      <c r="AI360" s="470">
        <v>33</v>
      </c>
      <c r="AJ360" s="470">
        <v>0</v>
      </c>
      <c r="AK360" s="467">
        <v>2</v>
      </c>
      <c r="AL360" s="467">
        <v>31</v>
      </c>
      <c r="AM360" s="502">
        <v>5</v>
      </c>
      <c r="AN360" s="502">
        <v>6</v>
      </c>
      <c r="AO360" s="503">
        <v>4</v>
      </c>
    </row>
    <row r="361" spans="1:41" ht="16.5" customHeight="1">
      <c r="A361" s="461">
        <v>2353</v>
      </c>
      <c r="B361" s="461">
        <v>565</v>
      </c>
      <c r="C361" s="462">
        <v>358</v>
      </c>
      <c r="D361" s="471" t="s">
        <v>1477</v>
      </c>
      <c r="E361" s="472" t="s">
        <v>28</v>
      </c>
      <c r="F361" s="471" t="s">
        <v>2233</v>
      </c>
      <c r="G361" s="471" t="s">
        <v>1447</v>
      </c>
      <c r="H361" s="477" t="s">
        <v>724</v>
      </c>
      <c r="I361" s="474" t="s">
        <v>1478</v>
      </c>
      <c r="J361" s="467">
        <v>1</v>
      </c>
      <c r="K361" s="467">
        <v>0</v>
      </c>
      <c r="L361" s="467">
        <v>11</v>
      </c>
      <c r="M361" s="467">
        <v>2</v>
      </c>
      <c r="N361" s="468">
        <v>2</v>
      </c>
      <c r="O361" s="467">
        <v>2</v>
      </c>
      <c r="P361" s="467">
        <v>1</v>
      </c>
      <c r="Q361" s="467">
        <v>1</v>
      </c>
      <c r="R361" s="467">
        <v>1</v>
      </c>
      <c r="S361" s="467">
        <v>0</v>
      </c>
      <c r="T361" s="467">
        <v>0</v>
      </c>
      <c r="U361" s="467">
        <v>0</v>
      </c>
      <c r="V361" s="467">
        <v>0</v>
      </c>
      <c r="W361" s="467">
        <v>0</v>
      </c>
      <c r="X361" s="467">
        <v>0</v>
      </c>
      <c r="Y361" s="467">
        <v>0</v>
      </c>
      <c r="Z361" s="467">
        <v>0</v>
      </c>
      <c r="AA361" s="467">
        <v>0</v>
      </c>
      <c r="AB361" s="467">
        <v>0</v>
      </c>
      <c r="AC361" s="467">
        <v>0</v>
      </c>
      <c r="AD361" s="469">
        <v>21</v>
      </c>
      <c r="AE361" s="470">
        <v>0</v>
      </c>
      <c r="AF361" s="470">
        <v>0</v>
      </c>
      <c r="AG361" s="470">
        <v>0</v>
      </c>
      <c r="AH361" s="470">
        <v>0</v>
      </c>
      <c r="AI361" s="470">
        <v>21</v>
      </c>
      <c r="AJ361" s="470">
        <v>0</v>
      </c>
      <c r="AK361" s="467">
        <v>2</v>
      </c>
      <c r="AL361" s="467">
        <v>19</v>
      </c>
      <c r="AM361" s="502">
        <v>4</v>
      </c>
      <c r="AN361" s="502">
        <v>4</v>
      </c>
      <c r="AO361" s="503">
        <v>2</v>
      </c>
    </row>
    <row r="362" spans="1:41" ht="16.5" customHeight="1">
      <c r="A362" s="461">
        <v>2354</v>
      </c>
      <c r="B362" s="461">
        <v>566</v>
      </c>
      <c r="C362" s="461">
        <v>359</v>
      </c>
      <c r="D362" s="471" t="s">
        <v>1479</v>
      </c>
      <c r="E362" s="472" t="s">
        <v>28</v>
      </c>
      <c r="F362" s="471" t="s">
        <v>2233</v>
      </c>
      <c r="G362" s="471" t="s">
        <v>1447</v>
      </c>
      <c r="H362" s="477" t="s">
        <v>724</v>
      </c>
      <c r="I362" s="474" t="s">
        <v>1480</v>
      </c>
      <c r="J362" s="467">
        <v>0</v>
      </c>
      <c r="K362" s="467">
        <v>0</v>
      </c>
      <c r="L362" s="467">
        <v>7</v>
      </c>
      <c r="M362" s="467">
        <v>1</v>
      </c>
      <c r="N362" s="468">
        <v>16</v>
      </c>
      <c r="O362" s="467">
        <v>0</v>
      </c>
      <c r="P362" s="467">
        <v>2</v>
      </c>
      <c r="Q362" s="467">
        <v>1</v>
      </c>
      <c r="R362" s="467">
        <v>1</v>
      </c>
      <c r="S362" s="467">
        <v>0</v>
      </c>
      <c r="T362" s="467">
        <v>0</v>
      </c>
      <c r="U362" s="467">
        <v>0</v>
      </c>
      <c r="V362" s="467">
        <v>0</v>
      </c>
      <c r="W362" s="467">
        <v>0</v>
      </c>
      <c r="X362" s="467">
        <v>0</v>
      </c>
      <c r="Y362" s="467">
        <v>0</v>
      </c>
      <c r="Z362" s="467">
        <v>0</v>
      </c>
      <c r="AA362" s="467">
        <v>0</v>
      </c>
      <c r="AB362" s="467">
        <v>0</v>
      </c>
      <c r="AC362" s="467">
        <v>0</v>
      </c>
      <c r="AD362" s="469">
        <v>28</v>
      </c>
      <c r="AE362" s="470">
        <v>0</v>
      </c>
      <c r="AF362" s="470">
        <v>0</v>
      </c>
      <c r="AG362" s="470">
        <v>0</v>
      </c>
      <c r="AH362" s="470">
        <v>0</v>
      </c>
      <c r="AI362" s="470">
        <v>28</v>
      </c>
      <c r="AJ362" s="470">
        <v>0</v>
      </c>
      <c r="AK362" s="467">
        <v>16</v>
      </c>
      <c r="AL362" s="467">
        <v>12</v>
      </c>
      <c r="AM362" s="502">
        <v>6</v>
      </c>
      <c r="AN362" s="502">
        <v>2</v>
      </c>
      <c r="AO362" s="503">
        <v>4</v>
      </c>
    </row>
    <row r="363" spans="1:41" ht="16.5" customHeight="1">
      <c r="A363" s="461">
        <v>2356</v>
      </c>
      <c r="B363" s="461">
        <v>568</v>
      </c>
      <c r="C363" s="461">
        <v>360</v>
      </c>
      <c r="D363" s="471" t="s">
        <v>1481</v>
      </c>
      <c r="E363" s="472" t="s">
        <v>28</v>
      </c>
      <c r="F363" s="471" t="s">
        <v>2233</v>
      </c>
      <c r="G363" s="471" t="s">
        <v>1447</v>
      </c>
      <c r="H363" s="473" t="s">
        <v>730</v>
      </c>
      <c r="I363" s="474" t="s">
        <v>1482</v>
      </c>
      <c r="J363" s="467">
        <v>1</v>
      </c>
      <c r="K363" s="467">
        <v>0</v>
      </c>
      <c r="L363" s="467">
        <v>7</v>
      </c>
      <c r="M363" s="467">
        <v>0</v>
      </c>
      <c r="N363" s="468">
        <v>0</v>
      </c>
      <c r="O363" s="467">
        <v>0</v>
      </c>
      <c r="P363" s="467">
        <v>2</v>
      </c>
      <c r="Q363" s="467">
        <v>0</v>
      </c>
      <c r="R363" s="467">
        <v>5</v>
      </c>
      <c r="S363" s="467">
        <v>0</v>
      </c>
      <c r="T363" s="467">
        <v>0</v>
      </c>
      <c r="U363" s="467">
        <v>0</v>
      </c>
      <c r="V363" s="467">
        <v>0</v>
      </c>
      <c r="W363" s="467">
        <v>0</v>
      </c>
      <c r="X363" s="467">
        <v>0</v>
      </c>
      <c r="Y363" s="467">
        <v>0</v>
      </c>
      <c r="Z363" s="467">
        <v>0</v>
      </c>
      <c r="AA363" s="467">
        <v>0</v>
      </c>
      <c r="AB363" s="467">
        <v>0</v>
      </c>
      <c r="AC363" s="467">
        <v>0</v>
      </c>
      <c r="AD363" s="469">
        <v>15</v>
      </c>
      <c r="AE363" s="470">
        <v>0</v>
      </c>
      <c r="AF363" s="470">
        <v>0</v>
      </c>
      <c r="AG363" s="470">
        <v>0</v>
      </c>
      <c r="AH363" s="470">
        <v>0</v>
      </c>
      <c r="AI363" s="470">
        <v>15</v>
      </c>
      <c r="AJ363" s="470">
        <v>0</v>
      </c>
      <c r="AK363" s="467">
        <v>0</v>
      </c>
      <c r="AL363" s="467">
        <v>15</v>
      </c>
      <c r="AM363" s="502">
        <v>5</v>
      </c>
      <c r="AN363" s="502">
        <v>2</v>
      </c>
      <c r="AO363" s="503">
        <v>2</v>
      </c>
    </row>
    <row r="364" spans="1:41" ht="16.5" customHeight="1">
      <c r="A364" s="461">
        <v>2357</v>
      </c>
      <c r="B364" s="461">
        <v>569</v>
      </c>
      <c r="C364" s="462">
        <v>361</v>
      </c>
      <c r="D364" s="471" t="s">
        <v>1483</v>
      </c>
      <c r="E364" s="472" t="s">
        <v>28</v>
      </c>
      <c r="F364" s="471" t="s">
        <v>2233</v>
      </c>
      <c r="G364" s="471" t="s">
        <v>1447</v>
      </c>
      <c r="H364" s="473" t="s">
        <v>730</v>
      </c>
      <c r="I364" s="474" t="s">
        <v>1484</v>
      </c>
      <c r="J364" s="467">
        <v>0</v>
      </c>
      <c r="K364" s="467">
        <v>4</v>
      </c>
      <c r="L364" s="467">
        <v>8</v>
      </c>
      <c r="M364" s="467">
        <v>0</v>
      </c>
      <c r="N364" s="468">
        <v>12</v>
      </c>
      <c r="O364" s="467">
        <v>1</v>
      </c>
      <c r="P364" s="467">
        <v>0</v>
      </c>
      <c r="Q364" s="467">
        <v>1</v>
      </c>
      <c r="R364" s="467">
        <v>0</v>
      </c>
      <c r="S364" s="467">
        <v>0</v>
      </c>
      <c r="T364" s="467">
        <v>1</v>
      </c>
      <c r="U364" s="467">
        <v>0</v>
      </c>
      <c r="V364" s="467">
        <v>0</v>
      </c>
      <c r="W364" s="467">
        <v>0</v>
      </c>
      <c r="X364" s="467">
        <v>0</v>
      </c>
      <c r="Y364" s="467">
        <v>2</v>
      </c>
      <c r="Z364" s="467">
        <v>0</v>
      </c>
      <c r="AA364" s="467">
        <v>0</v>
      </c>
      <c r="AB364" s="467">
        <v>0</v>
      </c>
      <c r="AC364" s="467">
        <v>0</v>
      </c>
      <c r="AD364" s="469">
        <v>29</v>
      </c>
      <c r="AE364" s="470">
        <v>0</v>
      </c>
      <c r="AF364" s="470">
        <v>0</v>
      </c>
      <c r="AG364" s="470">
        <v>0</v>
      </c>
      <c r="AH364" s="470">
        <v>0</v>
      </c>
      <c r="AI364" s="470">
        <v>29</v>
      </c>
      <c r="AJ364" s="470">
        <v>0</v>
      </c>
      <c r="AK364" s="467">
        <v>12</v>
      </c>
      <c r="AL364" s="467">
        <v>17</v>
      </c>
      <c r="AM364" s="502">
        <v>6</v>
      </c>
      <c r="AN364" s="502">
        <v>2</v>
      </c>
      <c r="AO364" s="503">
        <v>2</v>
      </c>
    </row>
    <row r="365" spans="1:41" ht="16.5" customHeight="1">
      <c r="A365" s="461">
        <v>2602</v>
      </c>
      <c r="B365" s="461">
        <v>655</v>
      </c>
      <c r="C365" s="461">
        <v>362</v>
      </c>
      <c r="D365" s="471" t="s">
        <v>1485</v>
      </c>
      <c r="E365" s="472" t="s">
        <v>28</v>
      </c>
      <c r="F365" s="471" t="s">
        <v>2233</v>
      </c>
      <c r="G365" s="471" t="s">
        <v>1447</v>
      </c>
      <c r="H365" s="475" t="s">
        <v>727</v>
      </c>
      <c r="I365" s="474" t="s">
        <v>1486</v>
      </c>
      <c r="J365" s="467">
        <v>2</v>
      </c>
      <c r="K365" s="467">
        <v>0</v>
      </c>
      <c r="L365" s="467">
        <v>17</v>
      </c>
      <c r="M365" s="467">
        <v>1</v>
      </c>
      <c r="N365" s="468">
        <v>22</v>
      </c>
      <c r="O365" s="467">
        <v>0</v>
      </c>
      <c r="P365" s="467">
        <v>0</v>
      </c>
      <c r="Q365" s="467">
        <v>0</v>
      </c>
      <c r="R365" s="467">
        <v>0</v>
      </c>
      <c r="S365" s="467">
        <v>0</v>
      </c>
      <c r="T365" s="467">
        <v>1</v>
      </c>
      <c r="U365" s="467">
        <v>0</v>
      </c>
      <c r="V365" s="467">
        <v>3</v>
      </c>
      <c r="W365" s="467">
        <v>0</v>
      </c>
      <c r="X365" s="467">
        <v>0</v>
      </c>
      <c r="Y365" s="467">
        <v>0</v>
      </c>
      <c r="Z365" s="467">
        <v>0</v>
      </c>
      <c r="AA365" s="467">
        <v>1</v>
      </c>
      <c r="AB365" s="467">
        <v>0</v>
      </c>
      <c r="AC365" s="467">
        <v>0</v>
      </c>
      <c r="AD365" s="469">
        <v>47</v>
      </c>
      <c r="AE365" s="470">
        <v>0</v>
      </c>
      <c r="AF365" s="470">
        <v>0</v>
      </c>
      <c r="AG365" s="470">
        <v>0</v>
      </c>
      <c r="AH365" s="470">
        <v>0</v>
      </c>
      <c r="AI365" s="470">
        <v>47</v>
      </c>
      <c r="AJ365" s="470">
        <v>0</v>
      </c>
      <c r="AK365" s="467">
        <v>22</v>
      </c>
      <c r="AL365" s="467">
        <v>25</v>
      </c>
      <c r="AM365" s="502">
        <v>6</v>
      </c>
      <c r="AN365" s="502">
        <v>2</v>
      </c>
      <c r="AO365" s="503">
        <v>3</v>
      </c>
    </row>
    <row r="366" spans="1:41" ht="16.5" customHeight="1">
      <c r="A366" s="461">
        <v>2605</v>
      </c>
      <c r="B366" s="461">
        <v>658</v>
      </c>
      <c r="C366" s="461">
        <v>363</v>
      </c>
      <c r="D366" s="471" t="s">
        <v>1487</v>
      </c>
      <c r="E366" s="472" t="s">
        <v>28</v>
      </c>
      <c r="F366" s="471" t="s">
        <v>2233</v>
      </c>
      <c r="G366" s="471" t="s">
        <v>1447</v>
      </c>
      <c r="H366" s="475" t="s">
        <v>727</v>
      </c>
      <c r="I366" s="474" t="s">
        <v>1488</v>
      </c>
      <c r="J366" s="467">
        <v>0</v>
      </c>
      <c r="K366" s="467">
        <v>1</v>
      </c>
      <c r="L366" s="467">
        <v>2</v>
      </c>
      <c r="M366" s="467">
        <v>1</v>
      </c>
      <c r="N366" s="468">
        <v>0</v>
      </c>
      <c r="O366" s="467">
        <v>0</v>
      </c>
      <c r="P366" s="467">
        <v>0</v>
      </c>
      <c r="Q366" s="467">
        <v>0</v>
      </c>
      <c r="R366" s="467">
        <v>5</v>
      </c>
      <c r="S366" s="467">
        <v>0</v>
      </c>
      <c r="T366" s="467">
        <v>0</v>
      </c>
      <c r="U366" s="467">
        <v>0</v>
      </c>
      <c r="V366" s="467">
        <v>0</v>
      </c>
      <c r="W366" s="467">
        <v>0</v>
      </c>
      <c r="X366" s="467">
        <v>0</v>
      </c>
      <c r="Y366" s="467">
        <v>1</v>
      </c>
      <c r="Z366" s="467">
        <v>0</v>
      </c>
      <c r="AA366" s="467">
        <v>1</v>
      </c>
      <c r="AB366" s="467">
        <v>0</v>
      </c>
      <c r="AC366" s="467">
        <v>0</v>
      </c>
      <c r="AD366" s="469">
        <v>11</v>
      </c>
      <c r="AE366" s="470">
        <v>0</v>
      </c>
      <c r="AF366" s="470">
        <v>0</v>
      </c>
      <c r="AG366" s="470">
        <v>0</v>
      </c>
      <c r="AH366" s="470">
        <v>0</v>
      </c>
      <c r="AI366" s="470">
        <v>11</v>
      </c>
      <c r="AJ366" s="470">
        <v>0</v>
      </c>
      <c r="AK366" s="467">
        <v>0</v>
      </c>
      <c r="AL366" s="467">
        <v>11</v>
      </c>
      <c r="AM366" s="502">
        <v>4</v>
      </c>
      <c r="AN366" s="502">
        <v>2</v>
      </c>
      <c r="AO366" s="503">
        <v>2</v>
      </c>
    </row>
    <row r="367" spans="1:41" ht="16.5" customHeight="1">
      <c r="A367" s="461">
        <v>2522</v>
      </c>
      <c r="B367" s="461">
        <v>630</v>
      </c>
      <c r="C367" s="462">
        <v>364</v>
      </c>
      <c r="D367" s="471" t="s">
        <v>1489</v>
      </c>
      <c r="E367" s="472" t="s">
        <v>28</v>
      </c>
      <c r="F367" s="471" t="s">
        <v>2233</v>
      </c>
      <c r="G367" s="471" t="s">
        <v>1447</v>
      </c>
      <c r="H367" s="475" t="s">
        <v>727</v>
      </c>
      <c r="I367" s="474" t="s">
        <v>1490</v>
      </c>
      <c r="J367" s="467">
        <v>0</v>
      </c>
      <c r="K367" s="467">
        <v>1</v>
      </c>
      <c r="L367" s="467">
        <v>0</v>
      </c>
      <c r="M367" s="467">
        <v>1</v>
      </c>
      <c r="N367" s="468">
        <v>4</v>
      </c>
      <c r="O367" s="467">
        <v>2</v>
      </c>
      <c r="P367" s="467">
        <v>0</v>
      </c>
      <c r="Q367" s="467">
        <v>0</v>
      </c>
      <c r="R367" s="467">
        <v>0</v>
      </c>
      <c r="S367" s="467">
        <v>0</v>
      </c>
      <c r="T367" s="467">
        <v>0</v>
      </c>
      <c r="U367" s="467">
        <v>0</v>
      </c>
      <c r="V367" s="467">
        <v>2</v>
      </c>
      <c r="W367" s="467">
        <v>0</v>
      </c>
      <c r="X367" s="467">
        <v>0</v>
      </c>
      <c r="Y367" s="467">
        <v>1</v>
      </c>
      <c r="Z367" s="467">
        <v>0</v>
      </c>
      <c r="AA367" s="467">
        <v>0</v>
      </c>
      <c r="AB367" s="467">
        <v>0</v>
      </c>
      <c r="AC367" s="467">
        <v>0</v>
      </c>
      <c r="AD367" s="469">
        <v>11</v>
      </c>
      <c r="AE367" s="470">
        <v>0</v>
      </c>
      <c r="AF367" s="470">
        <v>0</v>
      </c>
      <c r="AG367" s="470">
        <v>0</v>
      </c>
      <c r="AH367" s="470">
        <v>0</v>
      </c>
      <c r="AI367" s="470">
        <v>11</v>
      </c>
      <c r="AJ367" s="470">
        <v>0</v>
      </c>
      <c r="AK367" s="467">
        <v>4</v>
      </c>
      <c r="AL367" s="467">
        <v>7</v>
      </c>
      <c r="AM367" s="502">
        <v>5</v>
      </c>
      <c r="AN367" s="502">
        <v>2</v>
      </c>
      <c r="AO367" s="503">
        <v>2</v>
      </c>
    </row>
    <row r="368" spans="1:41" ht="16.5" customHeight="1">
      <c r="A368" s="461">
        <v>2203</v>
      </c>
      <c r="B368" s="461">
        <v>538</v>
      </c>
      <c r="C368" s="461">
        <v>365</v>
      </c>
      <c r="D368" s="471" t="s">
        <v>1491</v>
      </c>
      <c r="E368" s="472" t="s">
        <v>28</v>
      </c>
      <c r="F368" s="471" t="s">
        <v>2233</v>
      </c>
      <c r="G368" s="471" t="s">
        <v>1447</v>
      </c>
      <c r="H368" s="475" t="s">
        <v>727</v>
      </c>
      <c r="I368" s="474" t="s">
        <v>1492</v>
      </c>
      <c r="J368" s="467">
        <v>1</v>
      </c>
      <c r="K368" s="467">
        <v>0</v>
      </c>
      <c r="L368" s="467">
        <v>5</v>
      </c>
      <c r="M368" s="467">
        <v>0</v>
      </c>
      <c r="N368" s="468">
        <v>0</v>
      </c>
      <c r="O368" s="467">
        <v>6</v>
      </c>
      <c r="P368" s="467">
        <v>0</v>
      </c>
      <c r="Q368" s="467">
        <v>1</v>
      </c>
      <c r="R368" s="467">
        <v>0</v>
      </c>
      <c r="S368" s="467">
        <v>0</v>
      </c>
      <c r="T368" s="467">
        <v>0</v>
      </c>
      <c r="U368" s="467">
        <v>0</v>
      </c>
      <c r="V368" s="467">
        <v>0</v>
      </c>
      <c r="W368" s="467">
        <v>0</v>
      </c>
      <c r="X368" s="467">
        <v>0</v>
      </c>
      <c r="Y368" s="467">
        <v>1</v>
      </c>
      <c r="Z368" s="467">
        <v>0</v>
      </c>
      <c r="AA368" s="467">
        <v>0</v>
      </c>
      <c r="AB368" s="467">
        <v>0</v>
      </c>
      <c r="AC368" s="467">
        <v>0</v>
      </c>
      <c r="AD368" s="469">
        <v>14</v>
      </c>
      <c r="AE368" s="470">
        <v>0</v>
      </c>
      <c r="AF368" s="470">
        <v>0</v>
      </c>
      <c r="AG368" s="470">
        <v>0</v>
      </c>
      <c r="AH368" s="470">
        <v>0</v>
      </c>
      <c r="AI368" s="470">
        <v>14</v>
      </c>
      <c r="AJ368" s="470">
        <v>0</v>
      </c>
      <c r="AK368" s="467">
        <v>0</v>
      </c>
      <c r="AL368" s="467">
        <v>14</v>
      </c>
      <c r="AM368" s="502">
        <v>5</v>
      </c>
      <c r="AN368" s="502">
        <v>1</v>
      </c>
      <c r="AO368" s="503">
        <v>2</v>
      </c>
    </row>
    <row r="369" spans="1:41" ht="16.5" customHeight="1">
      <c r="A369" s="461">
        <v>1480</v>
      </c>
      <c r="B369" s="461">
        <v>383</v>
      </c>
      <c r="C369" s="461">
        <v>366</v>
      </c>
      <c r="D369" s="471" t="s">
        <v>1493</v>
      </c>
      <c r="E369" s="472" t="s">
        <v>28</v>
      </c>
      <c r="F369" s="471" t="s">
        <v>2233</v>
      </c>
      <c r="G369" s="471" t="s">
        <v>1447</v>
      </c>
      <c r="H369" s="475" t="s">
        <v>727</v>
      </c>
      <c r="I369" s="474" t="s">
        <v>1494</v>
      </c>
      <c r="J369" s="467">
        <v>2</v>
      </c>
      <c r="K369" s="467">
        <v>0</v>
      </c>
      <c r="L369" s="467">
        <v>2</v>
      </c>
      <c r="M369" s="467">
        <v>0</v>
      </c>
      <c r="N369" s="468">
        <v>5</v>
      </c>
      <c r="O369" s="467">
        <v>1</v>
      </c>
      <c r="P369" s="467">
        <v>0</v>
      </c>
      <c r="Q369" s="467">
        <v>0</v>
      </c>
      <c r="R369" s="467">
        <v>1</v>
      </c>
      <c r="S369" s="467">
        <v>0</v>
      </c>
      <c r="T369" s="467">
        <v>0</v>
      </c>
      <c r="U369" s="467">
        <v>0</v>
      </c>
      <c r="V369" s="467">
        <v>0</v>
      </c>
      <c r="W369" s="467">
        <v>0</v>
      </c>
      <c r="X369" s="467">
        <v>0</v>
      </c>
      <c r="Y369" s="467">
        <v>0</v>
      </c>
      <c r="Z369" s="467">
        <v>0</v>
      </c>
      <c r="AA369" s="467">
        <v>0</v>
      </c>
      <c r="AB369" s="467">
        <v>0</v>
      </c>
      <c r="AC369" s="467">
        <v>0</v>
      </c>
      <c r="AD369" s="469">
        <v>11</v>
      </c>
      <c r="AE369" s="470">
        <v>0</v>
      </c>
      <c r="AF369" s="470">
        <v>0</v>
      </c>
      <c r="AG369" s="470">
        <v>0</v>
      </c>
      <c r="AH369" s="470">
        <v>0</v>
      </c>
      <c r="AI369" s="470">
        <v>11</v>
      </c>
      <c r="AJ369" s="470">
        <v>0</v>
      </c>
      <c r="AK369" s="467">
        <v>5</v>
      </c>
      <c r="AL369" s="467">
        <v>6</v>
      </c>
      <c r="AM369" s="502">
        <v>4</v>
      </c>
      <c r="AN369" s="502">
        <v>1</v>
      </c>
      <c r="AO369" s="503">
        <v>2</v>
      </c>
    </row>
    <row r="370" spans="1:41" ht="16.5" customHeight="1">
      <c r="A370" s="461">
        <v>1482</v>
      </c>
      <c r="B370" s="461">
        <v>385</v>
      </c>
      <c r="C370" s="462">
        <v>367</v>
      </c>
      <c r="D370" s="471" t="s">
        <v>1495</v>
      </c>
      <c r="E370" s="472" t="s">
        <v>28</v>
      </c>
      <c r="F370" s="471" t="s">
        <v>2233</v>
      </c>
      <c r="G370" s="471" t="s">
        <v>1447</v>
      </c>
      <c r="H370" s="477" t="s">
        <v>724</v>
      </c>
      <c r="I370" s="474" t="s">
        <v>1496</v>
      </c>
      <c r="J370" s="467">
        <v>4</v>
      </c>
      <c r="K370" s="467">
        <v>1</v>
      </c>
      <c r="L370" s="467">
        <v>4</v>
      </c>
      <c r="M370" s="467">
        <v>0</v>
      </c>
      <c r="N370" s="468">
        <v>7</v>
      </c>
      <c r="O370" s="467">
        <v>0</v>
      </c>
      <c r="P370" s="467">
        <v>1</v>
      </c>
      <c r="Q370" s="467">
        <v>4</v>
      </c>
      <c r="R370" s="467">
        <v>3</v>
      </c>
      <c r="S370" s="467">
        <v>0</v>
      </c>
      <c r="T370" s="467">
        <v>0</v>
      </c>
      <c r="U370" s="467">
        <v>0</v>
      </c>
      <c r="V370" s="467">
        <v>1</v>
      </c>
      <c r="W370" s="467">
        <v>0</v>
      </c>
      <c r="X370" s="467">
        <v>0</v>
      </c>
      <c r="Y370" s="467">
        <v>0</v>
      </c>
      <c r="Z370" s="467">
        <v>0</v>
      </c>
      <c r="AA370" s="467">
        <v>0</v>
      </c>
      <c r="AB370" s="467">
        <v>0</v>
      </c>
      <c r="AC370" s="467">
        <v>0</v>
      </c>
      <c r="AD370" s="469">
        <v>25</v>
      </c>
      <c r="AE370" s="470">
        <v>0</v>
      </c>
      <c r="AF370" s="470">
        <v>0</v>
      </c>
      <c r="AG370" s="470">
        <v>0</v>
      </c>
      <c r="AH370" s="470">
        <v>0</v>
      </c>
      <c r="AI370" s="470">
        <v>25</v>
      </c>
      <c r="AJ370" s="470">
        <v>0</v>
      </c>
      <c r="AK370" s="467">
        <v>7</v>
      </c>
      <c r="AL370" s="467">
        <v>18</v>
      </c>
      <c r="AM370" s="502">
        <v>6</v>
      </c>
      <c r="AN370" s="502">
        <v>6</v>
      </c>
      <c r="AO370" s="503">
        <v>2</v>
      </c>
    </row>
    <row r="371" spans="1:41" ht="16.5" customHeight="1">
      <c r="A371" s="461">
        <v>1483</v>
      </c>
      <c r="B371" s="461">
        <v>386</v>
      </c>
      <c r="C371" s="461">
        <v>368</v>
      </c>
      <c r="D371" s="471" t="s">
        <v>1497</v>
      </c>
      <c r="E371" s="472" t="s">
        <v>28</v>
      </c>
      <c r="F371" s="471" t="s">
        <v>2233</v>
      </c>
      <c r="G371" s="471" t="s">
        <v>1447</v>
      </c>
      <c r="H371" s="477" t="s">
        <v>724</v>
      </c>
      <c r="I371" s="474" t="s">
        <v>1498</v>
      </c>
      <c r="J371" s="467">
        <v>0</v>
      </c>
      <c r="K371" s="467">
        <v>1</v>
      </c>
      <c r="L371" s="467">
        <v>1</v>
      </c>
      <c r="M371" s="467">
        <v>0</v>
      </c>
      <c r="N371" s="468">
        <v>16</v>
      </c>
      <c r="O371" s="467">
        <v>2</v>
      </c>
      <c r="P371" s="467">
        <v>1</v>
      </c>
      <c r="Q371" s="467">
        <v>1</v>
      </c>
      <c r="R371" s="467">
        <v>0</v>
      </c>
      <c r="S371" s="467">
        <v>0</v>
      </c>
      <c r="T371" s="467">
        <v>0</v>
      </c>
      <c r="U371" s="467">
        <v>0</v>
      </c>
      <c r="V371" s="467">
        <v>0</v>
      </c>
      <c r="W371" s="467">
        <v>0</v>
      </c>
      <c r="X371" s="467">
        <v>0</v>
      </c>
      <c r="Y371" s="467">
        <v>0</v>
      </c>
      <c r="Z371" s="467">
        <v>0</v>
      </c>
      <c r="AA371" s="467">
        <v>0</v>
      </c>
      <c r="AB371" s="467">
        <v>0</v>
      </c>
      <c r="AC371" s="467">
        <v>0</v>
      </c>
      <c r="AD371" s="469">
        <v>22</v>
      </c>
      <c r="AE371" s="470">
        <v>0</v>
      </c>
      <c r="AF371" s="470">
        <v>0</v>
      </c>
      <c r="AG371" s="470">
        <v>0</v>
      </c>
      <c r="AH371" s="470">
        <v>0</v>
      </c>
      <c r="AI371" s="470">
        <v>22</v>
      </c>
      <c r="AJ371" s="470">
        <v>0</v>
      </c>
      <c r="AK371" s="467">
        <v>16</v>
      </c>
      <c r="AL371" s="467">
        <v>6</v>
      </c>
      <c r="AM371" s="502">
        <v>7</v>
      </c>
      <c r="AN371" s="502">
        <v>4</v>
      </c>
      <c r="AO371" s="503">
        <v>3</v>
      </c>
    </row>
    <row r="372" spans="1:41" ht="16.5" customHeight="1">
      <c r="A372" s="461">
        <v>1481</v>
      </c>
      <c r="B372" s="461">
        <v>384</v>
      </c>
      <c r="C372" s="461">
        <v>369</v>
      </c>
      <c r="D372" s="471" t="s">
        <v>1499</v>
      </c>
      <c r="E372" s="472" t="s">
        <v>28</v>
      </c>
      <c r="F372" s="471" t="s">
        <v>2233</v>
      </c>
      <c r="G372" s="471" t="s">
        <v>1447</v>
      </c>
      <c r="H372" s="475" t="s">
        <v>727</v>
      </c>
      <c r="I372" s="474" t="s">
        <v>1500</v>
      </c>
      <c r="J372" s="467">
        <v>2</v>
      </c>
      <c r="K372" s="467">
        <v>13</v>
      </c>
      <c r="L372" s="467">
        <v>1</v>
      </c>
      <c r="M372" s="467">
        <v>0</v>
      </c>
      <c r="N372" s="468">
        <v>6</v>
      </c>
      <c r="O372" s="467">
        <v>0</v>
      </c>
      <c r="P372" s="467">
        <v>0</v>
      </c>
      <c r="Q372" s="467">
        <v>0</v>
      </c>
      <c r="R372" s="467">
        <v>1</v>
      </c>
      <c r="S372" s="467">
        <v>0</v>
      </c>
      <c r="T372" s="467">
        <v>0</v>
      </c>
      <c r="U372" s="467">
        <v>0</v>
      </c>
      <c r="V372" s="467">
        <v>0</v>
      </c>
      <c r="W372" s="467">
        <v>0</v>
      </c>
      <c r="X372" s="467">
        <v>0</v>
      </c>
      <c r="Y372" s="467">
        <v>0</v>
      </c>
      <c r="Z372" s="467">
        <v>0</v>
      </c>
      <c r="AA372" s="467">
        <v>0</v>
      </c>
      <c r="AB372" s="467">
        <v>0</v>
      </c>
      <c r="AC372" s="467">
        <v>0</v>
      </c>
      <c r="AD372" s="469">
        <v>23</v>
      </c>
      <c r="AE372" s="470">
        <v>0</v>
      </c>
      <c r="AF372" s="470">
        <v>0</v>
      </c>
      <c r="AG372" s="470">
        <v>0</v>
      </c>
      <c r="AH372" s="470">
        <v>0</v>
      </c>
      <c r="AI372" s="470">
        <v>23</v>
      </c>
      <c r="AJ372" s="470">
        <v>0</v>
      </c>
      <c r="AK372" s="467">
        <v>6</v>
      </c>
      <c r="AL372" s="467">
        <v>17</v>
      </c>
      <c r="AM372" s="502">
        <v>6</v>
      </c>
      <c r="AN372" s="502">
        <v>4</v>
      </c>
      <c r="AO372" s="503">
        <v>2</v>
      </c>
    </row>
    <row r="373" spans="1:41" ht="16.5" customHeight="1">
      <c r="A373" s="461">
        <v>1479</v>
      </c>
      <c r="B373" s="461">
        <v>382</v>
      </c>
      <c r="C373" s="462">
        <v>370</v>
      </c>
      <c r="D373" s="471" t="s">
        <v>1501</v>
      </c>
      <c r="E373" s="472" t="s">
        <v>28</v>
      </c>
      <c r="F373" s="471" t="s">
        <v>2233</v>
      </c>
      <c r="G373" s="471" t="s">
        <v>1447</v>
      </c>
      <c r="H373" s="473" t="s">
        <v>730</v>
      </c>
      <c r="I373" s="474" t="s">
        <v>1502</v>
      </c>
      <c r="J373" s="467">
        <v>1</v>
      </c>
      <c r="K373" s="467">
        <v>1</v>
      </c>
      <c r="L373" s="467">
        <v>2</v>
      </c>
      <c r="M373" s="467">
        <v>1</v>
      </c>
      <c r="N373" s="468">
        <v>15</v>
      </c>
      <c r="O373" s="467">
        <v>0</v>
      </c>
      <c r="P373" s="467">
        <v>1</v>
      </c>
      <c r="Q373" s="467">
        <v>1</v>
      </c>
      <c r="R373" s="467">
        <v>0</v>
      </c>
      <c r="S373" s="467">
        <v>0</v>
      </c>
      <c r="T373" s="467">
        <v>0</v>
      </c>
      <c r="U373" s="467">
        <v>0</v>
      </c>
      <c r="V373" s="467">
        <v>1</v>
      </c>
      <c r="W373" s="467">
        <v>0</v>
      </c>
      <c r="X373" s="467">
        <v>0</v>
      </c>
      <c r="Y373" s="467">
        <v>0</v>
      </c>
      <c r="Z373" s="467">
        <v>0</v>
      </c>
      <c r="AA373" s="467">
        <v>0</v>
      </c>
      <c r="AB373" s="467">
        <v>0</v>
      </c>
      <c r="AC373" s="467">
        <v>0</v>
      </c>
      <c r="AD373" s="469">
        <v>23</v>
      </c>
      <c r="AE373" s="470">
        <v>0</v>
      </c>
      <c r="AF373" s="470">
        <v>0</v>
      </c>
      <c r="AG373" s="470">
        <v>0</v>
      </c>
      <c r="AH373" s="470">
        <v>0</v>
      </c>
      <c r="AI373" s="470">
        <v>23</v>
      </c>
      <c r="AJ373" s="470">
        <v>0</v>
      </c>
      <c r="AK373" s="467">
        <v>15</v>
      </c>
      <c r="AL373" s="467">
        <v>8</v>
      </c>
      <c r="AM373" s="502">
        <v>6</v>
      </c>
      <c r="AN373" s="502">
        <v>4</v>
      </c>
      <c r="AO373" s="503">
        <v>3</v>
      </c>
    </row>
    <row r="374" spans="1:41" ht="16.5" customHeight="1">
      <c r="A374" s="461">
        <v>409</v>
      </c>
      <c r="B374" s="461">
        <v>200</v>
      </c>
      <c r="C374" s="461">
        <v>371</v>
      </c>
      <c r="D374" s="471" t="s">
        <v>1503</v>
      </c>
      <c r="E374" s="472" t="s">
        <v>28</v>
      </c>
      <c r="F374" s="471" t="s">
        <v>2233</v>
      </c>
      <c r="G374" s="471" t="s">
        <v>1447</v>
      </c>
      <c r="H374" s="475" t="s">
        <v>727</v>
      </c>
      <c r="I374" s="474" t="s">
        <v>1504</v>
      </c>
      <c r="J374" s="467">
        <v>0</v>
      </c>
      <c r="K374" s="467">
        <v>0</v>
      </c>
      <c r="L374" s="467">
        <v>4</v>
      </c>
      <c r="M374" s="467">
        <v>1</v>
      </c>
      <c r="N374" s="468">
        <v>13</v>
      </c>
      <c r="O374" s="467">
        <v>2</v>
      </c>
      <c r="P374" s="467">
        <v>1</v>
      </c>
      <c r="Q374" s="467">
        <v>2</v>
      </c>
      <c r="R374" s="467">
        <v>5</v>
      </c>
      <c r="S374" s="467">
        <v>0</v>
      </c>
      <c r="T374" s="467">
        <v>3</v>
      </c>
      <c r="U374" s="467">
        <v>0</v>
      </c>
      <c r="V374" s="467">
        <v>2</v>
      </c>
      <c r="W374" s="467">
        <v>0</v>
      </c>
      <c r="X374" s="467">
        <v>0</v>
      </c>
      <c r="Y374" s="467">
        <v>0</v>
      </c>
      <c r="Z374" s="467">
        <v>0</v>
      </c>
      <c r="AA374" s="467">
        <v>0</v>
      </c>
      <c r="AB374" s="467">
        <v>0</v>
      </c>
      <c r="AC374" s="467">
        <v>0</v>
      </c>
      <c r="AD374" s="469">
        <v>33</v>
      </c>
      <c r="AE374" s="470">
        <v>0</v>
      </c>
      <c r="AF374" s="470">
        <v>0</v>
      </c>
      <c r="AG374" s="470">
        <v>0</v>
      </c>
      <c r="AH374" s="470">
        <v>0</v>
      </c>
      <c r="AI374" s="470">
        <v>33</v>
      </c>
      <c r="AJ374" s="470">
        <v>0</v>
      </c>
      <c r="AK374" s="467">
        <v>13</v>
      </c>
      <c r="AL374" s="467">
        <v>20</v>
      </c>
      <c r="AM374" s="502">
        <v>5</v>
      </c>
      <c r="AN374" s="502">
        <v>1</v>
      </c>
      <c r="AO374" s="503">
        <v>3</v>
      </c>
    </row>
    <row r="375" spans="1:41" ht="16.5" customHeight="1">
      <c r="A375" s="461">
        <v>1230</v>
      </c>
      <c r="B375" s="461">
        <v>333</v>
      </c>
      <c r="C375" s="461">
        <v>372</v>
      </c>
      <c r="D375" s="471" t="s">
        <v>1507</v>
      </c>
      <c r="E375" s="472" t="s">
        <v>28</v>
      </c>
      <c r="F375" s="471" t="s">
        <v>2233</v>
      </c>
      <c r="G375" s="471" t="s">
        <v>1447</v>
      </c>
      <c r="H375" s="473" t="s">
        <v>730</v>
      </c>
      <c r="I375" s="474" t="s">
        <v>1508</v>
      </c>
      <c r="J375" s="467">
        <v>0</v>
      </c>
      <c r="K375" s="467">
        <v>1</v>
      </c>
      <c r="L375" s="467">
        <v>3</v>
      </c>
      <c r="M375" s="467">
        <v>0</v>
      </c>
      <c r="N375" s="468">
        <v>2</v>
      </c>
      <c r="O375" s="467">
        <v>0</v>
      </c>
      <c r="P375" s="467">
        <v>0</v>
      </c>
      <c r="Q375" s="467">
        <v>2</v>
      </c>
      <c r="R375" s="467">
        <v>2</v>
      </c>
      <c r="S375" s="467">
        <v>0</v>
      </c>
      <c r="T375" s="467">
        <v>1</v>
      </c>
      <c r="U375" s="467">
        <v>0</v>
      </c>
      <c r="V375" s="467">
        <v>0</v>
      </c>
      <c r="W375" s="467">
        <v>0</v>
      </c>
      <c r="X375" s="467">
        <v>0</v>
      </c>
      <c r="Y375" s="467">
        <v>0</v>
      </c>
      <c r="Z375" s="467">
        <v>0</v>
      </c>
      <c r="AA375" s="467">
        <v>0</v>
      </c>
      <c r="AB375" s="467">
        <v>1</v>
      </c>
      <c r="AC375" s="467">
        <v>0</v>
      </c>
      <c r="AD375" s="469">
        <v>12</v>
      </c>
      <c r="AE375" s="470">
        <v>0</v>
      </c>
      <c r="AF375" s="470">
        <v>0</v>
      </c>
      <c r="AG375" s="470">
        <v>0</v>
      </c>
      <c r="AH375" s="470">
        <v>0</v>
      </c>
      <c r="AI375" s="470">
        <v>12</v>
      </c>
      <c r="AJ375" s="470">
        <v>0</v>
      </c>
      <c r="AK375" s="467">
        <v>2</v>
      </c>
      <c r="AL375" s="467">
        <v>10</v>
      </c>
      <c r="AM375" s="502">
        <v>4</v>
      </c>
      <c r="AN375" s="502">
        <v>2</v>
      </c>
      <c r="AO375" s="503">
        <v>2</v>
      </c>
    </row>
    <row r="376" spans="1:41" ht="16.5" customHeight="1">
      <c r="A376" s="461">
        <v>1229</v>
      </c>
      <c r="B376" s="461">
        <v>332</v>
      </c>
      <c r="C376" s="462">
        <v>373</v>
      </c>
      <c r="D376" s="471" t="s">
        <v>1509</v>
      </c>
      <c r="E376" s="472" t="s">
        <v>28</v>
      </c>
      <c r="F376" s="471" t="s">
        <v>2233</v>
      </c>
      <c r="G376" s="471" t="s">
        <v>1447</v>
      </c>
      <c r="H376" s="473" t="s">
        <v>730</v>
      </c>
      <c r="I376" s="474" t="s">
        <v>1510</v>
      </c>
      <c r="J376" s="467">
        <v>0</v>
      </c>
      <c r="K376" s="467">
        <v>1</v>
      </c>
      <c r="L376" s="467">
        <v>0</v>
      </c>
      <c r="M376" s="467">
        <v>0</v>
      </c>
      <c r="N376" s="468">
        <v>18</v>
      </c>
      <c r="O376" s="467">
        <v>0</v>
      </c>
      <c r="P376" s="467">
        <v>0</v>
      </c>
      <c r="Q376" s="467">
        <v>0</v>
      </c>
      <c r="R376" s="467">
        <v>0</v>
      </c>
      <c r="S376" s="467">
        <v>0</v>
      </c>
      <c r="T376" s="467">
        <v>0</v>
      </c>
      <c r="U376" s="467">
        <v>0</v>
      </c>
      <c r="V376" s="467">
        <v>1</v>
      </c>
      <c r="W376" s="467">
        <v>0</v>
      </c>
      <c r="X376" s="467">
        <v>0</v>
      </c>
      <c r="Y376" s="467">
        <v>0</v>
      </c>
      <c r="Z376" s="467">
        <v>0</v>
      </c>
      <c r="AA376" s="467">
        <v>0</v>
      </c>
      <c r="AB376" s="467">
        <v>0</v>
      </c>
      <c r="AC376" s="467">
        <v>0</v>
      </c>
      <c r="AD376" s="469">
        <v>20</v>
      </c>
      <c r="AE376" s="470">
        <v>0</v>
      </c>
      <c r="AF376" s="470">
        <v>0</v>
      </c>
      <c r="AG376" s="470">
        <v>0</v>
      </c>
      <c r="AH376" s="470">
        <v>0</v>
      </c>
      <c r="AI376" s="470">
        <v>20</v>
      </c>
      <c r="AJ376" s="470">
        <v>0</v>
      </c>
      <c r="AK376" s="467">
        <v>18</v>
      </c>
      <c r="AL376" s="467">
        <v>2</v>
      </c>
      <c r="AM376" s="502">
        <v>4</v>
      </c>
      <c r="AN376" s="502">
        <v>4</v>
      </c>
      <c r="AO376" s="503">
        <v>2</v>
      </c>
    </row>
    <row r="377" spans="1:41" ht="16.5" customHeight="1">
      <c r="A377" s="461">
        <v>1348</v>
      </c>
      <c r="B377" s="461">
        <v>365</v>
      </c>
      <c r="C377" s="461">
        <v>374</v>
      </c>
      <c r="D377" s="471" t="s">
        <v>1511</v>
      </c>
      <c r="E377" s="472" t="s">
        <v>28</v>
      </c>
      <c r="F377" s="471" t="s">
        <v>2233</v>
      </c>
      <c r="G377" s="471" t="s">
        <v>1447</v>
      </c>
      <c r="H377" s="475" t="s">
        <v>727</v>
      </c>
      <c r="I377" s="474" t="s">
        <v>1512</v>
      </c>
      <c r="J377" s="467">
        <v>0</v>
      </c>
      <c r="K377" s="467">
        <v>2</v>
      </c>
      <c r="L377" s="467">
        <v>5</v>
      </c>
      <c r="M377" s="467">
        <v>0</v>
      </c>
      <c r="N377" s="468">
        <v>1</v>
      </c>
      <c r="O377" s="467">
        <v>2</v>
      </c>
      <c r="P377" s="467">
        <v>1</v>
      </c>
      <c r="Q377" s="467">
        <v>0</v>
      </c>
      <c r="R377" s="467">
        <v>1</v>
      </c>
      <c r="S377" s="467">
        <v>0</v>
      </c>
      <c r="T377" s="467">
        <v>0</v>
      </c>
      <c r="U377" s="467">
        <v>0</v>
      </c>
      <c r="V377" s="467">
        <v>1</v>
      </c>
      <c r="W377" s="467">
        <v>0</v>
      </c>
      <c r="X377" s="467">
        <v>0</v>
      </c>
      <c r="Y377" s="467">
        <v>0</v>
      </c>
      <c r="Z377" s="467">
        <v>0</v>
      </c>
      <c r="AA377" s="467">
        <v>0</v>
      </c>
      <c r="AB377" s="467">
        <v>2</v>
      </c>
      <c r="AC377" s="467">
        <v>0</v>
      </c>
      <c r="AD377" s="469">
        <v>15</v>
      </c>
      <c r="AE377" s="470">
        <v>0</v>
      </c>
      <c r="AF377" s="470">
        <v>0</v>
      </c>
      <c r="AG377" s="470">
        <v>0</v>
      </c>
      <c r="AH377" s="470">
        <v>0</v>
      </c>
      <c r="AI377" s="470">
        <v>15</v>
      </c>
      <c r="AJ377" s="470">
        <v>0</v>
      </c>
      <c r="AK377" s="467">
        <v>1</v>
      </c>
      <c r="AL377" s="467">
        <v>14</v>
      </c>
      <c r="AM377" s="502">
        <v>5</v>
      </c>
      <c r="AN377" s="502">
        <v>4</v>
      </c>
      <c r="AO377" s="503">
        <v>2</v>
      </c>
    </row>
    <row r="378" spans="1:41" ht="16.5" customHeight="1">
      <c r="A378" s="461">
        <v>1822</v>
      </c>
      <c r="B378" s="461">
        <v>413</v>
      </c>
      <c r="C378" s="461">
        <v>375</v>
      </c>
      <c r="D378" s="471" t="s">
        <v>1513</v>
      </c>
      <c r="E378" s="472" t="s">
        <v>28</v>
      </c>
      <c r="F378" s="471" t="s">
        <v>2233</v>
      </c>
      <c r="G378" s="471" t="s">
        <v>1447</v>
      </c>
      <c r="H378" s="475" t="s">
        <v>727</v>
      </c>
      <c r="I378" s="474" t="s">
        <v>1514</v>
      </c>
      <c r="J378" s="467">
        <v>0</v>
      </c>
      <c r="K378" s="467">
        <v>0</v>
      </c>
      <c r="L378" s="467">
        <v>2</v>
      </c>
      <c r="M378" s="467">
        <v>0</v>
      </c>
      <c r="N378" s="468">
        <v>3</v>
      </c>
      <c r="O378" s="467">
        <v>0</v>
      </c>
      <c r="P378" s="467">
        <v>0</v>
      </c>
      <c r="Q378" s="467">
        <v>0</v>
      </c>
      <c r="R378" s="467">
        <v>4</v>
      </c>
      <c r="S378" s="467">
        <v>0</v>
      </c>
      <c r="T378" s="467">
        <v>2</v>
      </c>
      <c r="U378" s="467">
        <v>0</v>
      </c>
      <c r="V378" s="467">
        <v>1</v>
      </c>
      <c r="W378" s="467">
        <v>0</v>
      </c>
      <c r="X378" s="467">
        <v>0</v>
      </c>
      <c r="Y378" s="467">
        <v>0</v>
      </c>
      <c r="Z378" s="467">
        <v>0</v>
      </c>
      <c r="AA378" s="467">
        <v>0</v>
      </c>
      <c r="AB378" s="467">
        <v>1</v>
      </c>
      <c r="AC378" s="467">
        <v>0</v>
      </c>
      <c r="AD378" s="469">
        <v>13</v>
      </c>
      <c r="AE378" s="470">
        <v>0</v>
      </c>
      <c r="AF378" s="470">
        <v>0</v>
      </c>
      <c r="AG378" s="470">
        <v>0</v>
      </c>
      <c r="AH378" s="470">
        <v>0</v>
      </c>
      <c r="AI378" s="470">
        <v>13</v>
      </c>
      <c r="AJ378" s="470">
        <v>0</v>
      </c>
      <c r="AK378" s="467">
        <v>3</v>
      </c>
      <c r="AL378" s="467">
        <v>10</v>
      </c>
      <c r="AM378" s="502">
        <v>4</v>
      </c>
      <c r="AN378" s="502">
        <v>1</v>
      </c>
      <c r="AO378" s="503">
        <v>2</v>
      </c>
    </row>
    <row r="379" spans="1:41" ht="16.5" customHeight="1">
      <c r="A379" s="461">
        <v>1878</v>
      </c>
      <c r="B379" s="461">
        <v>447</v>
      </c>
      <c r="C379" s="462">
        <v>376</v>
      </c>
      <c r="D379" s="471" t="s">
        <v>1515</v>
      </c>
      <c r="E379" s="472" t="s">
        <v>28</v>
      </c>
      <c r="F379" s="471" t="s">
        <v>2233</v>
      </c>
      <c r="G379" s="471" t="s">
        <v>1516</v>
      </c>
      <c r="H379" s="475" t="s">
        <v>727</v>
      </c>
      <c r="I379" s="486" t="s">
        <v>1517</v>
      </c>
      <c r="J379" s="467">
        <v>0</v>
      </c>
      <c r="K379" s="467">
        <v>0</v>
      </c>
      <c r="L379" s="467">
        <v>0</v>
      </c>
      <c r="M379" s="467">
        <v>0</v>
      </c>
      <c r="N379" s="468">
        <v>14</v>
      </c>
      <c r="O379" s="467">
        <v>0</v>
      </c>
      <c r="P379" s="467">
        <v>0</v>
      </c>
      <c r="Q379" s="467">
        <v>0</v>
      </c>
      <c r="R379" s="467">
        <v>0</v>
      </c>
      <c r="S379" s="467">
        <v>0</v>
      </c>
      <c r="T379" s="467">
        <v>0</v>
      </c>
      <c r="U379" s="467">
        <v>0</v>
      </c>
      <c r="V379" s="467">
        <v>0</v>
      </c>
      <c r="W379" s="467">
        <v>0</v>
      </c>
      <c r="X379" s="467">
        <v>0</v>
      </c>
      <c r="Y379" s="467">
        <v>0</v>
      </c>
      <c r="Z379" s="467">
        <v>0</v>
      </c>
      <c r="AA379" s="467">
        <v>0</v>
      </c>
      <c r="AB379" s="467">
        <v>0</v>
      </c>
      <c r="AC379" s="467">
        <v>1</v>
      </c>
      <c r="AD379" s="469">
        <v>15</v>
      </c>
      <c r="AE379" s="470">
        <v>0</v>
      </c>
      <c r="AF379" s="470">
        <v>0</v>
      </c>
      <c r="AG379" s="470">
        <v>0</v>
      </c>
      <c r="AH379" s="470">
        <v>0</v>
      </c>
      <c r="AI379" s="470">
        <v>15</v>
      </c>
      <c r="AJ379" s="470">
        <v>0</v>
      </c>
      <c r="AK379" s="467">
        <v>14</v>
      </c>
      <c r="AL379" s="467">
        <v>0</v>
      </c>
      <c r="AM379" s="540">
        <v>2</v>
      </c>
      <c r="AN379" s="502">
        <v>2</v>
      </c>
      <c r="AO379" s="503">
        <v>2</v>
      </c>
    </row>
    <row r="380" spans="1:41" ht="16.5" customHeight="1">
      <c r="A380" s="461">
        <v>1823</v>
      </c>
      <c r="B380" s="461">
        <v>414</v>
      </c>
      <c r="C380" s="461">
        <v>377</v>
      </c>
      <c r="D380" s="471" t="s">
        <v>1518</v>
      </c>
      <c r="E380" s="472" t="s">
        <v>28</v>
      </c>
      <c r="F380" s="471" t="s">
        <v>2233</v>
      </c>
      <c r="G380" s="471" t="s">
        <v>1516</v>
      </c>
      <c r="H380" s="475" t="s">
        <v>727</v>
      </c>
      <c r="I380" s="486" t="s">
        <v>1519</v>
      </c>
      <c r="J380" s="467">
        <v>0</v>
      </c>
      <c r="K380" s="467">
        <v>0</v>
      </c>
      <c r="L380" s="467">
        <v>4</v>
      </c>
      <c r="M380" s="467">
        <v>0</v>
      </c>
      <c r="N380" s="468">
        <v>0</v>
      </c>
      <c r="O380" s="467">
        <v>6</v>
      </c>
      <c r="P380" s="467">
        <v>0</v>
      </c>
      <c r="Q380" s="467">
        <v>0</v>
      </c>
      <c r="R380" s="467">
        <v>1</v>
      </c>
      <c r="S380" s="467">
        <v>0</v>
      </c>
      <c r="T380" s="467">
        <v>0</v>
      </c>
      <c r="U380" s="467">
        <v>0</v>
      </c>
      <c r="V380" s="467">
        <v>0</v>
      </c>
      <c r="W380" s="467">
        <v>0</v>
      </c>
      <c r="X380" s="467">
        <v>0</v>
      </c>
      <c r="Y380" s="467">
        <v>0</v>
      </c>
      <c r="Z380" s="467">
        <v>0</v>
      </c>
      <c r="AA380" s="467">
        <v>0</v>
      </c>
      <c r="AB380" s="467">
        <v>0</v>
      </c>
      <c r="AC380" s="467">
        <v>2</v>
      </c>
      <c r="AD380" s="469">
        <v>13</v>
      </c>
      <c r="AE380" s="470">
        <v>0</v>
      </c>
      <c r="AF380" s="470">
        <v>0</v>
      </c>
      <c r="AG380" s="470">
        <v>0</v>
      </c>
      <c r="AH380" s="470">
        <v>5</v>
      </c>
      <c r="AI380" s="470">
        <v>8</v>
      </c>
      <c r="AJ380" s="470">
        <v>0</v>
      </c>
      <c r="AK380" s="467">
        <v>0</v>
      </c>
      <c r="AL380" s="467">
        <v>11</v>
      </c>
      <c r="AM380" s="502">
        <v>4</v>
      </c>
      <c r="AN380" s="502">
        <v>1</v>
      </c>
      <c r="AO380" s="503">
        <v>2</v>
      </c>
    </row>
    <row r="381" spans="1:41" ht="16.5" customHeight="1">
      <c r="A381" s="461">
        <v>1824</v>
      </c>
      <c r="B381" s="461">
        <v>415</v>
      </c>
      <c r="C381" s="461">
        <v>378</v>
      </c>
      <c r="D381" s="471" t="s">
        <v>1520</v>
      </c>
      <c r="E381" s="472" t="s">
        <v>28</v>
      </c>
      <c r="F381" s="471" t="s">
        <v>2233</v>
      </c>
      <c r="G381" s="471" t="s">
        <v>1516</v>
      </c>
      <c r="H381" s="475" t="s">
        <v>727</v>
      </c>
      <c r="I381" s="486" t="s">
        <v>1521</v>
      </c>
      <c r="J381" s="467">
        <v>0</v>
      </c>
      <c r="K381" s="467">
        <v>1</v>
      </c>
      <c r="L381" s="467">
        <v>1</v>
      </c>
      <c r="M381" s="467">
        <v>2</v>
      </c>
      <c r="N381" s="468">
        <v>13</v>
      </c>
      <c r="O381" s="467">
        <v>0</v>
      </c>
      <c r="P381" s="467">
        <v>0</v>
      </c>
      <c r="Q381" s="467">
        <v>1</v>
      </c>
      <c r="R381" s="467">
        <v>3</v>
      </c>
      <c r="S381" s="467">
        <v>0</v>
      </c>
      <c r="T381" s="467">
        <v>0</v>
      </c>
      <c r="U381" s="467">
        <v>0</v>
      </c>
      <c r="V381" s="467">
        <v>0</v>
      </c>
      <c r="W381" s="467">
        <v>0</v>
      </c>
      <c r="X381" s="467">
        <v>0</v>
      </c>
      <c r="Y381" s="467">
        <v>0</v>
      </c>
      <c r="Z381" s="467">
        <v>0</v>
      </c>
      <c r="AA381" s="467">
        <v>0</v>
      </c>
      <c r="AB381" s="467">
        <v>0</v>
      </c>
      <c r="AC381" s="467">
        <v>0</v>
      </c>
      <c r="AD381" s="469">
        <v>21</v>
      </c>
      <c r="AE381" s="470">
        <v>0</v>
      </c>
      <c r="AF381" s="470">
        <v>0</v>
      </c>
      <c r="AG381" s="470">
        <v>0</v>
      </c>
      <c r="AH381" s="470">
        <v>0</v>
      </c>
      <c r="AI381" s="470">
        <v>21</v>
      </c>
      <c r="AJ381" s="470">
        <v>0</v>
      </c>
      <c r="AK381" s="467">
        <v>13</v>
      </c>
      <c r="AL381" s="467">
        <v>8</v>
      </c>
      <c r="AM381" s="502">
        <v>6</v>
      </c>
      <c r="AN381" s="540">
        <v>6</v>
      </c>
      <c r="AO381" s="503">
        <v>2</v>
      </c>
    </row>
    <row r="382" spans="1:41" ht="16.5" customHeight="1">
      <c r="A382" s="461">
        <v>2030</v>
      </c>
      <c r="B382" s="461">
        <v>484</v>
      </c>
      <c r="C382" s="462">
        <v>379</v>
      </c>
      <c r="D382" s="471" t="s">
        <v>1522</v>
      </c>
      <c r="E382" s="472" t="s">
        <v>28</v>
      </c>
      <c r="F382" s="471" t="s">
        <v>2233</v>
      </c>
      <c r="G382" s="471" t="s">
        <v>1516</v>
      </c>
      <c r="H382" s="475" t="s">
        <v>727</v>
      </c>
      <c r="I382" s="486" t="s">
        <v>1523</v>
      </c>
      <c r="J382" s="467">
        <v>1</v>
      </c>
      <c r="K382" s="467">
        <v>0</v>
      </c>
      <c r="L382" s="467">
        <v>0</v>
      </c>
      <c r="M382" s="467">
        <v>0</v>
      </c>
      <c r="N382" s="468">
        <v>7</v>
      </c>
      <c r="O382" s="467">
        <v>4</v>
      </c>
      <c r="P382" s="467">
        <v>0</v>
      </c>
      <c r="Q382" s="467">
        <v>0</v>
      </c>
      <c r="R382" s="467">
        <v>1</v>
      </c>
      <c r="S382" s="467">
        <v>0</v>
      </c>
      <c r="T382" s="467">
        <v>0</v>
      </c>
      <c r="U382" s="467">
        <v>0</v>
      </c>
      <c r="V382" s="467">
        <v>0</v>
      </c>
      <c r="W382" s="467">
        <v>0</v>
      </c>
      <c r="X382" s="467">
        <v>0</v>
      </c>
      <c r="Y382" s="467">
        <v>0</v>
      </c>
      <c r="Z382" s="467">
        <v>0</v>
      </c>
      <c r="AA382" s="467">
        <v>0</v>
      </c>
      <c r="AB382" s="467">
        <v>0</v>
      </c>
      <c r="AC382" s="467">
        <v>0</v>
      </c>
      <c r="AD382" s="469">
        <v>13</v>
      </c>
      <c r="AE382" s="470">
        <v>0</v>
      </c>
      <c r="AF382" s="470">
        <v>0</v>
      </c>
      <c r="AG382" s="470">
        <v>0</v>
      </c>
      <c r="AH382" s="470">
        <v>1</v>
      </c>
      <c r="AI382" s="470">
        <v>12</v>
      </c>
      <c r="AJ382" s="470">
        <v>0</v>
      </c>
      <c r="AK382" s="467">
        <v>7</v>
      </c>
      <c r="AL382" s="467">
        <v>6</v>
      </c>
      <c r="AM382" s="502">
        <v>5</v>
      </c>
      <c r="AN382" s="540">
        <v>5</v>
      </c>
      <c r="AO382" s="550">
        <v>2</v>
      </c>
    </row>
    <row r="383" spans="1:41" ht="16.5" customHeight="1">
      <c r="A383" s="461">
        <v>763</v>
      </c>
      <c r="B383" s="461">
        <v>246</v>
      </c>
      <c r="C383" s="461">
        <v>380</v>
      </c>
      <c r="D383" s="471" t="s">
        <v>1524</v>
      </c>
      <c r="E383" s="472" t="s">
        <v>28</v>
      </c>
      <c r="F383" s="471" t="s">
        <v>2233</v>
      </c>
      <c r="G383" s="471" t="s">
        <v>1516</v>
      </c>
      <c r="H383" s="475" t="s">
        <v>727</v>
      </c>
      <c r="I383" s="486" t="s">
        <v>1525</v>
      </c>
      <c r="J383" s="467">
        <v>0</v>
      </c>
      <c r="K383" s="467">
        <v>0</v>
      </c>
      <c r="L383" s="467">
        <v>3</v>
      </c>
      <c r="M383" s="467">
        <v>0</v>
      </c>
      <c r="N383" s="468">
        <v>4</v>
      </c>
      <c r="O383" s="467">
        <v>0</v>
      </c>
      <c r="P383" s="467">
        <v>0</v>
      </c>
      <c r="Q383" s="467">
        <v>0</v>
      </c>
      <c r="R383" s="467">
        <v>2</v>
      </c>
      <c r="S383" s="467">
        <v>0</v>
      </c>
      <c r="T383" s="467">
        <v>0</v>
      </c>
      <c r="U383" s="467">
        <v>0</v>
      </c>
      <c r="V383" s="467">
        <v>0</v>
      </c>
      <c r="W383" s="467">
        <v>0</v>
      </c>
      <c r="X383" s="467">
        <v>0</v>
      </c>
      <c r="Y383" s="467">
        <v>0</v>
      </c>
      <c r="Z383" s="467">
        <v>0</v>
      </c>
      <c r="AA383" s="467">
        <v>0</v>
      </c>
      <c r="AB383" s="467">
        <v>0</v>
      </c>
      <c r="AC383" s="467">
        <v>3</v>
      </c>
      <c r="AD383" s="469">
        <v>12</v>
      </c>
      <c r="AE383" s="470">
        <v>0</v>
      </c>
      <c r="AF383" s="470">
        <v>0</v>
      </c>
      <c r="AG383" s="470">
        <v>0</v>
      </c>
      <c r="AH383" s="470">
        <v>1</v>
      </c>
      <c r="AI383" s="470">
        <v>11</v>
      </c>
      <c r="AJ383" s="470">
        <v>0</v>
      </c>
      <c r="AK383" s="467">
        <v>4</v>
      </c>
      <c r="AL383" s="467">
        <v>5</v>
      </c>
      <c r="AM383" s="540">
        <v>4</v>
      </c>
      <c r="AN383" s="502">
        <v>2</v>
      </c>
      <c r="AO383" s="503">
        <v>2</v>
      </c>
    </row>
    <row r="384" spans="1:41" ht="16.5" customHeight="1">
      <c r="A384" s="461">
        <v>762</v>
      </c>
      <c r="B384" s="461">
        <v>245</v>
      </c>
      <c r="C384" s="461">
        <v>381</v>
      </c>
      <c r="D384" s="471" t="s">
        <v>1526</v>
      </c>
      <c r="E384" s="472" t="s">
        <v>28</v>
      </c>
      <c r="F384" s="471" t="s">
        <v>2233</v>
      </c>
      <c r="G384" s="471" t="s">
        <v>1516</v>
      </c>
      <c r="H384" s="475" t="s">
        <v>727</v>
      </c>
      <c r="I384" s="486" t="s">
        <v>1527</v>
      </c>
      <c r="J384" s="467">
        <v>0</v>
      </c>
      <c r="K384" s="467">
        <v>0</v>
      </c>
      <c r="L384" s="467">
        <v>0</v>
      </c>
      <c r="M384" s="467">
        <v>3</v>
      </c>
      <c r="N384" s="468">
        <v>3</v>
      </c>
      <c r="O384" s="467">
        <v>4</v>
      </c>
      <c r="P384" s="467">
        <v>0</v>
      </c>
      <c r="Q384" s="467">
        <v>0</v>
      </c>
      <c r="R384" s="467">
        <v>1</v>
      </c>
      <c r="S384" s="467">
        <v>1</v>
      </c>
      <c r="T384" s="467">
        <v>0</v>
      </c>
      <c r="U384" s="467">
        <v>0</v>
      </c>
      <c r="V384" s="467">
        <v>0</v>
      </c>
      <c r="W384" s="467">
        <v>0</v>
      </c>
      <c r="X384" s="467">
        <v>0</v>
      </c>
      <c r="Y384" s="467">
        <v>0</v>
      </c>
      <c r="Z384" s="467">
        <v>0</v>
      </c>
      <c r="AA384" s="467">
        <v>0</v>
      </c>
      <c r="AB384" s="467">
        <v>0</v>
      </c>
      <c r="AC384" s="467">
        <v>7</v>
      </c>
      <c r="AD384" s="469">
        <v>19</v>
      </c>
      <c r="AE384" s="470">
        <v>0</v>
      </c>
      <c r="AF384" s="470">
        <v>0</v>
      </c>
      <c r="AG384" s="470">
        <v>0</v>
      </c>
      <c r="AH384" s="470">
        <v>11</v>
      </c>
      <c r="AI384" s="470">
        <v>8</v>
      </c>
      <c r="AJ384" s="470">
        <v>0</v>
      </c>
      <c r="AK384" s="467">
        <v>3</v>
      </c>
      <c r="AL384" s="467">
        <v>9</v>
      </c>
      <c r="AM384" s="540">
        <v>5</v>
      </c>
      <c r="AN384" s="502">
        <v>2</v>
      </c>
      <c r="AO384" s="503">
        <v>2</v>
      </c>
    </row>
    <row r="385" spans="1:41" ht="16.5" customHeight="1">
      <c r="A385" s="461">
        <v>761</v>
      </c>
      <c r="B385" s="461">
        <v>244</v>
      </c>
      <c r="C385" s="462">
        <v>382</v>
      </c>
      <c r="D385" s="471" t="s">
        <v>1528</v>
      </c>
      <c r="E385" s="472" t="s">
        <v>28</v>
      </c>
      <c r="F385" s="471" t="s">
        <v>2233</v>
      </c>
      <c r="G385" s="471" t="s">
        <v>1516</v>
      </c>
      <c r="H385" s="473" t="s">
        <v>730</v>
      </c>
      <c r="I385" s="486" t="s">
        <v>1529</v>
      </c>
      <c r="J385" s="467">
        <v>0</v>
      </c>
      <c r="K385" s="467">
        <v>0</v>
      </c>
      <c r="L385" s="467">
        <v>0</v>
      </c>
      <c r="M385" s="467">
        <v>0</v>
      </c>
      <c r="N385" s="468">
        <v>8</v>
      </c>
      <c r="O385" s="467">
        <v>2</v>
      </c>
      <c r="P385" s="467">
        <v>0</v>
      </c>
      <c r="Q385" s="467">
        <v>0</v>
      </c>
      <c r="R385" s="467">
        <v>1</v>
      </c>
      <c r="S385" s="467">
        <v>0</v>
      </c>
      <c r="T385" s="467">
        <v>0</v>
      </c>
      <c r="U385" s="467">
        <v>0</v>
      </c>
      <c r="V385" s="467">
        <v>0</v>
      </c>
      <c r="W385" s="467">
        <v>0</v>
      </c>
      <c r="X385" s="467">
        <v>0</v>
      </c>
      <c r="Y385" s="467">
        <v>0</v>
      </c>
      <c r="Z385" s="467">
        <v>0</v>
      </c>
      <c r="AA385" s="467">
        <v>0</v>
      </c>
      <c r="AB385" s="467">
        <v>0</v>
      </c>
      <c r="AC385" s="467">
        <v>5</v>
      </c>
      <c r="AD385" s="469">
        <v>16</v>
      </c>
      <c r="AE385" s="470">
        <v>0</v>
      </c>
      <c r="AF385" s="470">
        <v>0</v>
      </c>
      <c r="AG385" s="470">
        <v>0</v>
      </c>
      <c r="AH385" s="470">
        <v>4</v>
      </c>
      <c r="AI385" s="470">
        <v>12</v>
      </c>
      <c r="AJ385" s="470">
        <v>0</v>
      </c>
      <c r="AK385" s="467">
        <v>8</v>
      </c>
      <c r="AL385" s="467">
        <v>3</v>
      </c>
      <c r="AM385" s="540">
        <v>5</v>
      </c>
      <c r="AN385" s="502">
        <v>1</v>
      </c>
      <c r="AO385" s="503">
        <v>2</v>
      </c>
    </row>
    <row r="386" spans="1:41" ht="16.5" customHeight="1">
      <c r="A386" s="461">
        <v>800</v>
      </c>
      <c r="B386" s="461">
        <v>251</v>
      </c>
      <c r="C386" s="461">
        <v>383</v>
      </c>
      <c r="D386" s="471" t="s">
        <v>1530</v>
      </c>
      <c r="E386" s="472" t="s">
        <v>28</v>
      </c>
      <c r="F386" s="471" t="s">
        <v>2233</v>
      </c>
      <c r="G386" s="471" t="s">
        <v>1516</v>
      </c>
      <c r="H386" s="475" t="s">
        <v>727</v>
      </c>
      <c r="I386" s="486" t="s">
        <v>1531</v>
      </c>
      <c r="J386" s="467">
        <v>0</v>
      </c>
      <c r="K386" s="467">
        <v>0</v>
      </c>
      <c r="L386" s="467">
        <v>0</v>
      </c>
      <c r="M386" s="467">
        <v>0</v>
      </c>
      <c r="N386" s="468">
        <v>10</v>
      </c>
      <c r="O386" s="467">
        <v>0</v>
      </c>
      <c r="P386" s="467">
        <v>0</v>
      </c>
      <c r="Q386" s="467">
        <v>0</v>
      </c>
      <c r="R386" s="467">
        <v>0</v>
      </c>
      <c r="S386" s="467">
        <v>0</v>
      </c>
      <c r="T386" s="467">
        <v>0</v>
      </c>
      <c r="U386" s="467">
        <v>0</v>
      </c>
      <c r="V386" s="467">
        <v>0</v>
      </c>
      <c r="W386" s="467">
        <v>0</v>
      </c>
      <c r="X386" s="467">
        <v>0</v>
      </c>
      <c r="Y386" s="467">
        <v>0</v>
      </c>
      <c r="Z386" s="467">
        <v>0</v>
      </c>
      <c r="AA386" s="467">
        <v>0</v>
      </c>
      <c r="AB386" s="467">
        <v>0</v>
      </c>
      <c r="AC386" s="467">
        <v>0</v>
      </c>
      <c r="AD386" s="469">
        <v>10</v>
      </c>
      <c r="AE386" s="470">
        <v>0</v>
      </c>
      <c r="AF386" s="470">
        <v>0</v>
      </c>
      <c r="AG386" s="470">
        <v>0</v>
      </c>
      <c r="AH386" s="470">
        <v>0</v>
      </c>
      <c r="AI386" s="470">
        <v>10</v>
      </c>
      <c r="AJ386" s="470">
        <v>0</v>
      </c>
      <c r="AK386" s="467">
        <v>10</v>
      </c>
      <c r="AL386" s="467">
        <v>0</v>
      </c>
      <c r="AM386" s="540">
        <v>4</v>
      </c>
      <c r="AN386" s="502">
        <v>2</v>
      </c>
      <c r="AO386" s="503">
        <v>2</v>
      </c>
    </row>
    <row r="387" spans="1:41" ht="16.5" customHeight="1">
      <c r="A387" s="461">
        <v>858</v>
      </c>
      <c r="B387" s="461">
        <v>261</v>
      </c>
      <c r="C387" s="461">
        <v>384</v>
      </c>
      <c r="D387" s="471" t="s">
        <v>1532</v>
      </c>
      <c r="E387" s="472" t="s">
        <v>28</v>
      </c>
      <c r="F387" s="471" t="s">
        <v>2233</v>
      </c>
      <c r="G387" s="471" t="s">
        <v>1516</v>
      </c>
      <c r="H387" s="475" t="s">
        <v>727</v>
      </c>
      <c r="I387" s="474" t="s">
        <v>1533</v>
      </c>
      <c r="J387" s="467">
        <v>0</v>
      </c>
      <c r="K387" s="467">
        <v>2</v>
      </c>
      <c r="L387" s="467">
        <v>0</v>
      </c>
      <c r="M387" s="467">
        <v>0</v>
      </c>
      <c r="N387" s="468">
        <v>11</v>
      </c>
      <c r="O387" s="467">
        <v>0</v>
      </c>
      <c r="P387" s="467">
        <v>0</v>
      </c>
      <c r="Q387" s="467">
        <v>1</v>
      </c>
      <c r="R387" s="467">
        <v>13</v>
      </c>
      <c r="S387" s="467">
        <v>0</v>
      </c>
      <c r="T387" s="467">
        <v>0</v>
      </c>
      <c r="U387" s="467">
        <v>0</v>
      </c>
      <c r="V387" s="467">
        <v>0</v>
      </c>
      <c r="W387" s="467">
        <v>0</v>
      </c>
      <c r="X387" s="467">
        <v>0</v>
      </c>
      <c r="Y387" s="467">
        <v>0</v>
      </c>
      <c r="Z387" s="467">
        <v>0</v>
      </c>
      <c r="AA387" s="467">
        <v>0</v>
      </c>
      <c r="AB387" s="467">
        <v>0</v>
      </c>
      <c r="AC387" s="467">
        <v>0</v>
      </c>
      <c r="AD387" s="469">
        <v>27</v>
      </c>
      <c r="AE387" s="470">
        <v>0</v>
      </c>
      <c r="AF387" s="470">
        <v>0</v>
      </c>
      <c r="AG387" s="470">
        <v>0</v>
      </c>
      <c r="AH387" s="470">
        <v>0</v>
      </c>
      <c r="AI387" s="470">
        <v>27</v>
      </c>
      <c r="AJ387" s="470">
        <v>0</v>
      </c>
      <c r="AK387" s="467">
        <v>11</v>
      </c>
      <c r="AL387" s="467">
        <v>16</v>
      </c>
      <c r="AM387" s="540">
        <v>5</v>
      </c>
      <c r="AN387" s="502">
        <v>2</v>
      </c>
      <c r="AO387" s="503">
        <v>2</v>
      </c>
    </row>
    <row r="388" spans="1:41" ht="16.5" customHeight="1">
      <c r="A388" s="461">
        <v>857</v>
      </c>
      <c r="B388" s="461">
        <v>260</v>
      </c>
      <c r="C388" s="462">
        <v>385</v>
      </c>
      <c r="D388" s="471" t="s">
        <v>1536</v>
      </c>
      <c r="E388" s="472" t="s">
        <v>28</v>
      </c>
      <c r="F388" s="471" t="s">
        <v>2233</v>
      </c>
      <c r="G388" s="471" t="s">
        <v>1516</v>
      </c>
      <c r="H388" s="473" t="s">
        <v>730</v>
      </c>
      <c r="I388" s="487" t="s">
        <v>1537</v>
      </c>
      <c r="J388" s="467">
        <v>1</v>
      </c>
      <c r="K388" s="467">
        <v>0</v>
      </c>
      <c r="L388" s="467">
        <v>0</v>
      </c>
      <c r="M388" s="467">
        <v>0</v>
      </c>
      <c r="N388" s="468">
        <v>6</v>
      </c>
      <c r="O388" s="467">
        <v>8</v>
      </c>
      <c r="P388" s="467">
        <v>0</v>
      </c>
      <c r="Q388" s="467">
        <v>0</v>
      </c>
      <c r="R388" s="467">
        <v>1</v>
      </c>
      <c r="S388" s="467">
        <v>0</v>
      </c>
      <c r="T388" s="467">
        <v>1</v>
      </c>
      <c r="U388" s="467">
        <v>0</v>
      </c>
      <c r="V388" s="467">
        <v>0</v>
      </c>
      <c r="W388" s="467">
        <v>0</v>
      </c>
      <c r="X388" s="467">
        <v>0</v>
      </c>
      <c r="Y388" s="467">
        <v>0</v>
      </c>
      <c r="Z388" s="467">
        <v>0</v>
      </c>
      <c r="AA388" s="467">
        <v>0</v>
      </c>
      <c r="AB388" s="467">
        <v>0</v>
      </c>
      <c r="AC388" s="467">
        <v>0</v>
      </c>
      <c r="AD388" s="469">
        <v>17</v>
      </c>
      <c r="AE388" s="470">
        <v>0</v>
      </c>
      <c r="AF388" s="470">
        <v>0</v>
      </c>
      <c r="AG388" s="470">
        <v>0</v>
      </c>
      <c r="AH388" s="470">
        <v>0</v>
      </c>
      <c r="AI388" s="470">
        <v>17</v>
      </c>
      <c r="AJ388" s="470">
        <v>0</v>
      </c>
      <c r="AK388" s="467">
        <v>6</v>
      </c>
      <c r="AL388" s="467">
        <v>11</v>
      </c>
      <c r="AM388" s="540">
        <v>5</v>
      </c>
      <c r="AN388" s="540">
        <v>4</v>
      </c>
      <c r="AO388" s="503">
        <v>2</v>
      </c>
    </row>
    <row r="389" spans="1:41" ht="16.5" customHeight="1">
      <c r="A389" s="461">
        <v>1956</v>
      </c>
      <c r="B389" s="461">
        <v>474</v>
      </c>
      <c r="C389" s="461">
        <v>386</v>
      </c>
      <c r="D389" s="471" t="s">
        <v>1538</v>
      </c>
      <c r="E389" s="472" t="s">
        <v>28</v>
      </c>
      <c r="F389" s="471" t="s">
        <v>2233</v>
      </c>
      <c r="G389" s="471" t="s">
        <v>1516</v>
      </c>
      <c r="H389" s="475" t="s">
        <v>727</v>
      </c>
      <c r="I389" s="487" t="s">
        <v>1539</v>
      </c>
      <c r="J389" s="467">
        <v>0</v>
      </c>
      <c r="K389" s="467">
        <v>0</v>
      </c>
      <c r="L389" s="467">
        <v>12</v>
      </c>
      <c r="M389" s="467">
        <v>0</v>
      </c>
      <c r="N389" s="468">
        <v>3</v>
      </c>
      <c r="O389" s="467">
        <v>0</v>
      </c>
      <c r="P389" s="467">
        <v>0</v>
      </c>
      <c r="Q389" s="467">
        <v>1</v>
      </c>
      <c r="R389" s="467">
        <v>5</v>
      </c>
      <c r="S389" s="467">
        <v>0</v>
      </c>
      <c r="T389" s="467">
        <v>1</v>
      </c>
      <c r="U389" s="467">
        <v>0</v>
      </c>
      <c r="V389" s="467">
        <v>2</v>
      </c>
      <c r="W389" s="467">
        <v>0</v>
      </c>
      <c r="X389" s="467">
        <v>0</v>
      </c>
      <c r="Y389" s="467">
        <v>0</v>
      </c>
      <c r="Z389" s="467">
        <v>0</v>
      </c>
      <c r="AA389" s="467">
        <v>0</v>
      </c>
      <c r="AB389" s="467">
        <v>6</v>
      </c>
      <c r="AC389" s="467">
        <v>0</v>
      </c>
      <c r="AD389" s="469">
        <v>30</v>
      </c>
      <c r="AE389" s="470">
        <v>0</v>
      </c>
      <c r="AF389" s="470">
        <v>0</v>
      </c>
      <c r="AG389" s="470">
        <v>0</v>
      </c>
      <c r="AH389" s="470">
        <v>0</v>
      </c>
      <c r="AI389" s="470">
        <v>30</v>
      </c>
      <c r="AJ389" s="470">
        <v>0</v>
      </c>
      <c r="AK389" s="467">
        <v>3</v>
      </c>
      <c r="AL389" s="467">
        <v>27</v>
      </c>
      <c r="AM389" s="502">
        <v>6</v>
      </c>
      <c r="AN389" s="502">
        <v>4</v>
      </c>
      <c r="AO389" s="550">
        <v>4</v>
      </c>
    </row>
    <row r="390" spans="1:41" ht="16.5" customHeight="1">
      <c r="A390" s="461">
        <v>1955</v>
      </c>
      <c r="B390" s="461">
        <v>473</v>
      </c>
      <c r="C390" s="461">
        <v>387</v>
      </c>
      <c r="D390" s="471" t="s">
        <v>1540</v>
      </c>
      <c r="E390" s="472" t="s">
        <v>28</v>
      </c>
      <c r="F390" s="471" t="s">
        <v>2233</v>
      </c>
      <c r="G390" s="471" t="s">
        <v>1516</v>
      </c>
      <c r="H390" s="473" t="s">
        <v>730</v>
      </c>
      <c r="I390" s="486" t="s">
        <v>1541</v>
      </c>
      <c r="J390" s="467">
        <v>0</v>
      </c>
      <c r="K390" s="467">
        <v>2</v>
      </c>
      <c r="L390" s="467">
        <v>0</v>
      </c>
      <c r="M390" s="467">
        <v>9</v>
      </c>
      <c r="N390" s="468">
        <v>9</v>
      </c>
      <c r="O390" s="467">
        <v>44</v>
      </c>
      <c r="P390" s="467">
        <v>0</v>
      </c>
      <c r="Q390" s="467">
        <v>0</v>
      </c>
      <c r="R390" s="467">
        <v>0</v>
      </c>
      <c r="S390" s="467">
        <v>0</v>
      </c>
      <c r="T390" s="467">
        <v>0</v>
      </c>
      <c r="U390" s="467">
        <v>0</v>
      </c>
      <c r="V390" s="467">
        <v>0</v>
      </c>
      <c r="W390" s="467">
        <v>0</v>
      </c>
      <c r="X390" s="467">
        <v>0</v>
      </c>
      <c r="Y390" s="467">
        <v>0</v>
      </c>
      <c r="Z390" s="467">
        <v>0</v>
      </c>
      <c r="AA390" s="467">
        <v>0</v>
      </c>
      <c r="AB390" s="467">
        <v>0</v>
      </c>
      <c r="AC390" s="467">
        <v>0</v>
      </c>
      <c r="AD390" s="469">
        <v>64</v>
      </c>
      <c r="AE390" s="470">
        <v>0</v>
      </c>
      <c r="AF390" s="470">
        <v>0</v>
      </c>
      <c r="AG390" s="470">
        <v>0</v>
      </c>
      <c r="AH390" s="470">
        <v>0</v>
      </c>
      <c r="AI390" s="470">
        <v>64</v>
      </c>
      <c r="AJ390" s="470">
        <v>0</v>
      </c>
      <c r="AK390" s="467">
        <v>9</v>
      </c>
      <c r="AL390" s="467">
        <v>55</v>
      </c>
      <c r="AM390" s="502">
        <v>6</v>
      </c>
      <c r="AN390" s="502">
        <v>5</v>
      </c>
      <c r="AO390" s="503">
        <v>2</v>
      </c>
    </row>
    <row r="391" spans="1:41" ht="16.5" customHeight="1">
      <c r="A391" s="461">
        <v>1947</v>
      </c>
      <c r="B391" s="461">
        <v>469</v>
      </c>
      <c r="C391" s="462">
        <v>388</v>
      </c>
      <c r="D391" s="471" t="s">
        <v>1542</v>
      </c>
      <c r="E391" s="472" t="s">
        <v>28</v>
      </c>
      <c r="F391" s="471" t="s">
        <v>2233</v>
      </c>
      <c r="G391" s="471" t="s">
        <v>1516</v>
      </c>
      <c r="H391" s="475" t="s">
        <v>727</v>
      </c>
      <c r="I391" s="486" t="s">
        <v>1543</v>
      </c>
      <c r="J391" s="467">
        <v>0</v>
      </c>
      <c r="K391" s="467">
        <v>0</v>
      </c>
      <c r="L391" s="467">
        <v>0</v>
      </c>
      <c r="M391" s="467">
        <v>0</v>
      </c>
      <c r="N391" s="468">
        <v>28</v>
      </c>
      <c r="O391" s="467">
        <v>24</v>
      </c>
      <c r="P391" s="467">
        <v>0</v>
      </c>
      <c r="Q391" s="467">
        <v>1</v>
      </c>
      <c r="R391" s="467">
        <v>1</v>
      </c>
      <c r="S391" s="467">
        <v>1</v>
      </c>
      <c r="T391" s="467">
        <v>0</v>
      </c>
      <c r="U391" s="467">
        <v>0</v>
      </c>
      <c r="V391" s="467">
        <v>0</v>
      </c>
      <c r="W391" s="467">
        <v>0</v>
      </c>
      <c r="X391" s="467">
        <v>0</v>
      </c>
      <c r="Y391" s="467">
        <v>0</v>
      </c>
      <c r="Z391" s="467">
        <v>0</v>
      </c>
      <c r="AA391" s="467">
        <v>0</v>
      </c>
      <c r="AB391" s="467">
        <v>0</v>
      </c>
      <c r="AC391" s="467">
        <v>29</v>
      </c>
      <c r="AD391" s="469">
        <v>84</v>
      </c>
      <c r="AE391" s="470">
        <v>0</v>
      </c>
      <c r="AF391" s="470">
        <v>1</v>
      </c>
      <c r="AG391" s="470">
        <v>0</v>
      </c>
      <c r="AH391" s="470">
        <v>27</v>
      </c>
      <c r="AI391" s="470">
        <v>56</v>
      </c>
      <c r="AJ391" s="470">
        <v>0</v>
      </c>
      <c r="AK391" s="467">
        <v>28</v>
      </c>
      <c r="AL391" s="467">
        <v>27</v>
      </c>
      <c r="AM391" s="502">
        <v>5</v>
      </c>
      <c r="AN391" s="502">
        <v>5</v>
      </c>
      <c r="AO391" s="503">
        <v>2</v>
      </c>
    </row>
    <row r="392" spans="1:41" ht="16.5" customHeight="1">
      <c r="A392" s="461">
        <v>67</v>
      </c>
      <c r="B392" s="461">
        <v>36</v>
      </c>
      <c r="C392" s="461">
        <v>389</v>
      </c>
      <c r="D392" s="471" t="s">
        <v>1546</v>
      </c>
      <c r="E392" s="472" t="s">
        <v>28</v>
      </c>
      <c r="F392" s="471" t="s">
        <v>2233</v>
      </c>
      <c r="G392" s="471" t="s">
        <v>1516</v>
      </c>
      <c r="H392" s="477" t="s">
        <v>724</v>
      </c>
      <c r="I392" s="487" t="s">
        <v>1547</v>
      </c>
      <c r="J392" s="467">
        <v>1</v>
      </c>
      <c r="K392" s="467">
        <v>2</v>
      </c>
      <c r="L392" s="467">
        <v>5</v>
      </c>
      <c r="M392" s="467">
        <v>1</v>
      </c>
      <c r="N392" s="468">
        <v>21</v>
      </c>
      <c r="O392" s="467">
        <v>7</v>
      </c>
      <c r="P392" s="467">
        <v>3</v>
      </c>
      <c r="Q392" s="467">
        <v>1</v>
      </c>
      <c r="R392" s="467">
        <v>33</v>
      </c>
      <c r="S392" s="467">
        <v>0</v>
      </c>
      <c r="T392" s="467">
        <v>0</v>
      </c>
      <c r="U392" s="467">
        <v>0</v>
      </c>
      <c r="V392" s="467">
        <v>0</v>
      </c>
      <c r="W392" s="467">
        <v>0</v>
      </c>
      <c r="X392" s="467">
        <v>0</v>
      </c>
      <c r="Y392" s="467">
        <v>0</v>
      </c>
      <c r="Z392" s="467">
        <v>1</v>
      </c>
      <c r="AA392" s="467">
        <v>0</v>
      </c>
      <c r="AB392" s="467">
        <v>1</v>
      </c>
      <c r="AC392" s="467">
        <v>0</v>
      </c>
      <c r="AD392" s="469">
        <v>76</v>
      </c>
      <c r="AE392" s="470">
        <v>0</v>
      </c>
      <c r="AF392" s="470">
        <v>0</v>
      </c>
      <c r="AG392" s="470">
        <v>0</v>
      </c>
      <c r="AH392" s="470">
        <v>0</v>
      </c>
      <c r="AI392" s="470">
        <v>76</v>
      </c>
      <c r="AJ392" s="470">
        <v>0</v>
      </c>
      <c r="AK392" s="467">
        <v>21</v>
      </c>
      <c r="AL392" s="467">
        <v>55</v>
      </c>
      <c r="AM392" s="502">
        <v>6</v>
      </c>
      <c r="AN392" s="502">
        <v>0</v>
      </c>
      <c r="AO392" s="503">
        <v>2</v>
      </c>
    </row>
    <row r="393" spans="1:41" ht="16.5" customHeight="1">
      <c r="A393" s="461">
        <v>2298</v>
      </c>
      <c r="B393" s="461">
        <v>552</v>
      </c>
      <c r="C393" s="461">
        <v>390</v>
      </c>
      <c r="D393" s="471" t="s">
        <v>1548</v>
      </c>
      <c r="E393" s="472" t="s">
        <v>28</v>
      </c>
      <c r="F393" s="471" t="s">
        <v>2233</v>
      </c>
      <c r="G393" s="471" t="s">
        <v>1516</v>
      </c>
      <c r="H393" s="475" t="s">
        <v>727</v>
      </c>
      <c r="I393" s="487" t="s">
        <v>1549</v>
      </c>
      <c r="J393" s="467">
        <v>0</v>
      </c>
      <c r="K393" s="467">
        <v>0</v>
      </c>
      <c r="L393" s="467">
        <v>16</v>
      </c>
      <c r="M393" s="467">
        <v>1</v>
      </c>
      <c r="N393" s="468">
        <v>2</v>
      </c>
      <c r="O393" s="467">
        <v>0</v>
      </c>
      <c r="P393" s="467">
        <v>1</v>
      </c>
      <c r="Q393" s="467">
        <v>1</v>
      </c>
      <c r="R393" s="467">
        <v>42</v>
      </c>
      <c r="S393" s="467">
        <v>0</v>
      </c>
      <c r="T393" s="467">
        <v>0</v>
      </c>
      <c r="U393" s="467">
        <v>0</v>
      </c>
      <c r="V393" s="467">
        <v>1</v>
      </c>
      <c r="W393" s="467">
        <v>0</v>
      </c>
      <c r="X393" s="467">
        <v>0</v>
      </c>
      <c r="Y393" s="467">
        <v>0</v>
      </c>
      <c r="Z393" s="467">
        <v>0</v>
      </c>
      <c r="AA393" s="467">
        <v>0</v>
      </c>
      <c r="AB393" s="467">
        <v>1</v>
      </c>
      <c r="AC393" s="467">
        <v>0</v>
      </c>
      <c r="AD393" s="469">
        <v>65</v>
      </c>
      <c r="AE393" s="470">
        <v>0</v>
      </c>
      <c r="AF393" s="470">
        <v>0</v>
      </c>
      <c r="AG393" s="470">
        <v>0</v>
      </c>
      <c r="AH393" s="470">
        <v>0</v>
      </c>
      <c r="AI393" s="470">
        <v>65</v>
      </c>
      <c r="AJ393" s="470">
        <v>0</v>
      </c>
      <c r="AK393" s="467">
        <v>2</v>
      </c>
      <c r="AL393" s="467">
        <v>63</v>
      </c>
      <c r="AM393" s="540">
        <v>6</v>
      </c>
      <c r="AN393" s="540">
        <v>6</v>
      </c>
      <c r="AO393" s="550">
        <v>4</v>
      </c>
    </row>
    <row r="394" spans="1:41" ht="16.5" customHeight="1">
      <c r="A394" s="461">
        <v>2411</v>
      </c>
      <c r="B394" s="461">
        <v>585</v>
      </c>
      <c r="C394" s="462">
        <v>391</v>
      </c>
      <c r="D394" s="471" t="s">
        <v>1550</v>
      </c>
      <c r="E394" s="472" t="s">
        <v>28</v>
      </c>
      <c r="F394" s="471" t="s">
        <v>2233</v>
      </c>
      <c r="G394" s="471" t="s">
        <v>1516</v>
      </c>
      <c r="H394" s="475" t="s">
        <v>727</v>
      </c>
      <c r="I394" s="487" t="s">
        <v>1551</v>
      </c>
      <c r="J394" s="467">
        <v>0</v>
      </c>
      <c r="K394" s="467">
        <v>2</v>
      </c>
      <c r="L394" s="467">
        <v>2</v>
      </c>
      <c r="M394" s="467">
        <v>1</v>
      </c>
      <c r="N394" s="468">
        <v>96</v>
      </c>
      <c r="O394" s="467">
        <v>0</v>
      </c>
      <c r="P394" s="467">
        <v>1</v>
      </c>
      <c r="Q394" s="467">
        <v>0</v>
      </c>
      <c r="R394" s="467">
        <v>1</v>
      </c>
      <c r="S394" s="467">
        <v>1</v>
      </c>
      <c r="T394" s="467">
        <v>0</v>
      </c>
      <c r="U394" s="467">
        <v>0</v>
      </c>
      <c r="V394" s="467">
        <v>0</v>
      </c>
      <c r="W394" s="467">
        <v>0</v>
      </c>
      <c r="X394" s="467">
        <v>0</v>
      </c>
      <c r="Y394" s="467">
        <v>0</v>
      </c>
      <c r="Z394" s="467">
        <v>0</v>
      </c>
      <c r="AA394" s="467">
        <v>0</v>
      </c>
      <c r="AB394" s="467">
        <v>0</v>
      </c>
      <c r="AC394" s="467">
        <v>0</v>
      </c>
      <c r="AD394" s="469">
        <v>104</v>
      </c>
      <c r="AE394" s="470">
        <v>0</v>
      </c>
      <c r="AF394" s="470">
        <v>0</v>
      </c>
      <c r="AG394" s="470">
        <v>0</v>
      </c>
      <c r="AH394" s="470">
        <v>0</v>
      </c>
      <c r="AI394" s="470">
        <v>104</v>
      </c>
      <c r="AJ394" s="470">
        <v>0</v>
      </c>
      <c r="AK394" s="467">
        <v>96</v>
      </c>
      <c r="AL394" s="467">
        <v>8</v>
      </c>
      <c r="AM394" s="502">
        <v>6</v>
      </c>
      <c r="AN394" s="502">
        <v>5</v>
      </c>
      <c r="AO394" s="503">
        <v>2</v>
      </c>
    </row>
    <row r="395" spans="1:41" ht="16.5" customHeight="1">
      <c r="A395" s="461">
        <v>2608</v>
      </c>
      <c r="B395" s="461">
        <v>659</v>
      </c>
      <c r="C395" s="461">
        <v>392</v>
      </c>
      <c r="D395" s="471" t="s">
        <v>1554</v>
      </c>
      <c r="E395" s="472" t="s">
        <v>28</v>
      </c>
      <c r="F395" s="471" t="s">
        <v>2233</v>
      </c>
      <c r="G395" s="471" t="s">
        <v>1516</v>
      </c>
      <c r="H395" s="473" t="s">
        <v>730</v>
      </c>
      <c r="I395" s="486" t="s">
        <v>1555</v>
      </c>
      <c r="J395" s="467">
        <v>1</v>
      </c>
      <c r="K395" s="467">
        <v>1</v>
      </c>
      <c r="L395" s="467">
        <v>0</v>
      </c>
      <c r="M395" s="467">
        <v>0</v>
      </c>
      <c r="N395" s="468">
        <v>8</v>
      </c>
      <c r="O395" s="467">
        <v>0</v>
      </c>
      <c r="P395" s="467">
        <v>0</v>
      </c>
      <c r="Q395" s="467">
        <v>0</v>
      </c>
      <c r="R395" s="467">
        <v>1</v>
      </c>
      <c r="S395" s="467">
        <v>0</v>
      </c>
      <c r="T395" s="467">
        <v>0</v>
      </c>
      <c r="U395" s="467">
        <v>0</v>
      </c>
      <c r="V395" s="467">
        <v>0</v>
      </c>
      <c r="W395" s="467">
        <v>0</v>
      </c>
      <c r="X395" s="467">
        <v>0</v>
      </c>
      <c r="Y395" s="467">
        <v>0</v>
      </c>
      <c r="Z395" s="467">
        <v>0</v>
      </c>
      <c r="AA395" s="467">
        <v>0</v>
      </c>
      <c r="AB395" s="467">
        <v>0</v>
      </c>
      <c r="AC395" s="467">
        <v>0</v>
      </c>
      <c r="AD395" s="469">
        <v>11</v>
      </c>
      <c r="AE395" s="470">
        <v>0</v>
      </c>
      <c r="AF395" s="470">
        <v>0</v>
      </c>
      <c r="AG395" s="470">
        <v>0</v>
      </c>
      <c r="AH395" s="470">
        <v>0</v>
      </c>
      <c r="AI395" s="470">
        <v>11</v>
      </c>
      <c r="AJ395" s="470">
        <v>0</v>
      </c>
      <c r="AK395" s="467">
        <v>8</v>
      </c>
      <c r="AL395" s="467">
        <v>3</v>
      </c>
      <c r="AM395" s="540">
        <v>4</v>
      </c>
      <c r="AN395" s="540">
        <v>3</v>
      </c>
      <c r="AO395" s="503">
        <v>2</v>
      </c>
    </row>
    <row r="396" spans="1:41" ht="16.5" customHeight="1">
      <c r="A396" s="461">
        <v>2399</v>
      </c>
      <c r="B396" s="461">
        <v>580</v>
      </c>
      <c r="C396" s="461">
        <v>393</v>
      </c>
      <c r="D396" s="471" t="s">
        <v>1556</v>
      </c>
      <c r="E396" s="472" t="s">
        <v>28</v>
      </c>
      <c r="F396" s="471" t="s">
        <v>2233</v>
      </c>
      <c r="G396" s="471" t="s">
        <v>1516</v>
      </c>
      <c r="H396" s="475" t="s">
        <v>727</v>
      </c>
      <c r="I396" s="486" t="s">
        <v>1557</v>
      </c>
      <c r="J396" s="467">
        <v>0</v>
      </c>
      <c r="K396" s="467">
        <v>0</v>
      </c>
      <c r="L396" s="467">
        <v>0</v>
      </c>
      <c r="M396" s="467">
        <v>1</v>
      </c>
      <c r="N396" s="468">
        <v>9</v>
      </c>
      <c r="O396" s="467">
        <v>3</v>
      </c>
      <c r="P396" s="467">
        <v>0</v>
      </c>
      <c r="Q396" s="467">
        <v>1</v>
      </c>
      <c r="R396" s="467">
        <v>0</v>
      </c>
      <c r="S396" s="467">
        <v>0</v>
      </c>
      <c r="T396" s="467">
        <v>0</v>
      </c>
      <c r="U396" s="467">
        <v>0</v>
      </c>
      <c r="V396" s="467">
        <v>0</v>
      </c>
      <c r="W396" s="467">
        <v>0</v>
      </c>
      <c r="X396" s="467">
        <v>0</v>
      </c>
      <c r="Y396" s="467">
        <v>0</v>
      </c>
      <c r="Z396" s="467">
        <v>0</v>
      </c>
      <c r="AA396" s="467">
        <v>0</v>
      </c>
      <c r="AB396" s="467">
        <v>0</v>
      </c>
      <c r="AC396" s="467">
        <v>0</v>
      </c>
      <c r="AD396" s="469">
        <v>14</v>
      </c>
      <c r="AE396" s="470">
        <v>0</v>
      </c>
      <c r="AF396" s="470">
        <v>0</v>
      </c>
      <c r="AG396" s="470">
        <v>0</v>
      </c>
      <c r="AH396" s="470">
        <v>0</v>
      </c>
      <c r="AI396" s="470">
        <v>14</v>
      </c>
      <c r="AJ396" s="470">
        <v>0</v>
      </c>
      <c r="AK396" s="467">
        <v>9</v>
      </c>
      <c r="AL396" s="467">
        <v>5</v>
      </c>
      <c r="AM396" s="502">
        <v>7</v>
      </c>
      <c r="AN396" s="502">
        <v>1</v>
      </c>
      <c r="AO396" s="503">
        <v>2</v>
      </c>
    </row>
    <row r="397" spans="1:41" ht="16.5" customHeight="1">
      <c r="A397" s="461">
        <v>2400</v>
      </c>
      <c r="B397" s="461">
        <v>581</v>
      </c>
      <c r="C397" s="462">
        <v>394</v>
      </c>
      <c r="D397" s="471" t="s">
        <v>1558</v>
      </c>
      <c r="E397" s="472" t="s">
        <v>28</v>
      </c>
      <c r="F397" s="471" t="s">
        <v>2233</v>
      </c>
      <c r="G397" s="471" t="s">
        <v>1516</v>
      </c>
      <c r="H397" s="477" t="s">
        <v>724</v>
      </c>
      <c r="I397" s="487" t="s">
        <v>1559</v>
      </c>
      <c r="J397" s="467">
        <v>4</v>
      </c>
      <c r="K397" s="467">
        <v>0</v>
      </c>
      <c r="L397" s="467">
        <v>13</v>
      </c>
      <c r="M397" s="467">
        <v>1</v>
      </c>
      <c r="N397" s="468">
        <v>12</v>
      </c>
      <c r="O397" s="467">
        <v>29</v>
      </c>
      <c r="P397" s="467">
        <v>2</v>
      </c>
      <c r="Q397" s="467">
        <v>2</v>
      </c>
      <c r="R397" s="467">
        <v>3</v>
      </c>
      <c r="S397" s="467">
        <v>0</v>
      </c>
      <c r="T397" s="467">
        <v>0</v>
      </c>
      <c r="U397" s="467">
        <v>0</v>
      </c>
      <c r="V397" s="467">
        <v>0</v>
      </c>
      <c r="W397" s="467">
        <v>0</v>
      </c>
      <c r="X397" s="467">
        <v>0</v>
      </c>
      <c r="Y397" s="467">
        <v>0</v>
      </c>
      <c r="Z397" s="467">
        <v>0</v>
      </c>
      <c r="AA397" s="467">
        <v>0</v>
      </c>
      <c r="AB397" s="467">
        <v>0</v>
      </c>
      <c r="AC397" s="467">
        <v>0</v>
      </c>
      <c r="AD397" s="469">
        <v>66</v>
      </c>
      <c r="AE397" s="470">
        <v>0</v>
      </c>
      <c r="AF397" s="470">
        <v>0</v>
      </c>
      <c r="AG397" s="470">
        <v>0</v>
      </c>
      <c r="AH397" s="470">
        <v>0</v>
      </c>
      <c r="AI397" s="470">
        <v>66</v>
      </c>
      <c r="AJ397" s="470">
        <v>0</v>
      </c>
      <c r="AK397" s="467">
        <v>12</v>
      </c>
      <c r="AL397" s="467">
        <v>54</v>
      </c>
      <c r="AM397" s="540">
        <v>7</v>
      </c>
      <c r="AN397" s="540">
        <v>4</v>
      </c>
      <c r="AO397" s="503">
        <v>2</v>
      </c>
    </row>
    <row r="398" spans="1:41" ht="16.5" customHeight="1">
      <c r="A398" s="461">
        <v>2593</v>
      </c>
      <c r="B398" s="461">
        <v>651</v>
      </c>
      <c r="C398" s="461">
        <v>395</v>
      </c>
      <c r="D398" s="471" t="s">
        <v>1560</v>
      </c>
      <c r="E398" s="472" t="s">
        <v>28</v>
      </c>
      <c r="F398" s="471" t="s">
        <v>2233</v>
      </c>
      <c r="G398" s="471" t="s">
        <v>1516</v>
      </c>
      <c r="H398" s="473" t="s">
        <v>730</v>
      </c>
      <c r="I398" s="486" t="s">
        <v>1561</v>
      </c>
      <c r="J398" s="467">
        <v>0</v>
      </c>
      <c r="K398" s="467">
        <v>0</v>
      </c>
      <c r="L398" s="467">
        <v>4</v>
      </c>
      <c r="M398" s="467">
        <v>0</v>
      </c>
      <c r="N398" s="468">
        <v>3</v>
      </c>
      <c r="O398" s="467">
        <v>0</v>
      </c>
      <c r="P398" s="467">
        <v>0</v>
      </c>
      <c r="Q398" s="467">
        <v>0</v>
      </c>
      <c r="R398" s="467">
        <v>42</v>
      </c>
      <c r="S398" s="467">
        <v>2</v>
      </c>
      <c r="T398" s="467">
        <v>0</v>
      </c>
      <c r="U398" s="467">
        <v>0</v>
      </c>
      <c r="V398" s="467">
        <v>0</v>
      </c>
      <c r="W398" s="467">
        <v>0</v>
      </c>
      <c r="X398" s="467">
        <v>0</v>
      </c>
      <c r="Y398" s="467">
        <v>0</v>
      </c>
      <c r="Z398" s="467">
        <v>0</v>
      </c>
      <c r="AA398" s="467">
        <v>0</v>
      </c>
      <c r="AB398" s="467">
        <v>0</v>
      </c>
      <c r="AC398" s="467">
        <v>0</v>
      </c>
      <c r="AD398" s="469">
        <v>51</v>
      </c>
      <c r="AE398" s="470">
        <v>0</v>
      </c>
      <c r="AF398" s="470">
        <v>0</v>
      </c>
      <c r="AG398" s="470">
        <v>0</v>
      </c>
      <c r="AH398" s="470">
        <v>0</v>
      </c>
      <c r="AI398" s="470">
        <v>51</v>
      </c>
      <c r="AJ398" s="470">
        <v>0</v>
      </c>
      <c r="AK398" s="467">
        <v>3</v>
      </c>
      <c r="AL398" s="467">
        <v>48</v>
      </c>
      <c r="AM398" s="540">
        <v>5</v>
      </c>
      <c r="AN398" s="540">
        <v>5</v>
      </c>
      <c r="AO398" s="550">
        <v>4</v>
      </c>
    </row>
    <row r="399" spans="1:41" ht="16.5" customHeight="1">
      <c r="A399" s="461">
        <v>2599</v>
      </c>
      <c r="B399" s="461">
        <v>654</v>
      </c>
      <c r="C399" s="461">
        <v>396</v>
      </c>
      <c r="D399" s="471" t="s">
        <v>1562</v>
      </c>
      <c r="E399" s="472" t="s">
        <v>28</v>
      </c>
      <c r="F399" s="471" t="s">
        <v>2233</v>
      </c>
      <c r="G399" s="471" t="s">
        <v>1516</v>
      </c>
      <c r="H399" s="475" t="s">
        <v>727</v>
      </c>
      <c r="I399" s="486" t="s">
        <v>1563</v>
      </c>
      <c r="J399" s="467">
        <v>0</v>
      </c>
      <c r="K399" s="467">
        <v>1</v>
      </c>
      <c r="L399" s="467">
        <v>6</v>
      </c>
      <c r="M399" s="467">
        <v>1</v>
      </c>
      <c r="N399" s="468">
        <v>6</v>
      </c>
      <c r="O399" s="467">
        <v>1</v>
      </c>
      <c r="P399" s="467">
        <v>1</v>
      </c>
      <c r="Q399" s="467">
        <v>1</v>
      </c>
      <c r="R399" s="467">
        <v>0</v>
      </c>
      <c r="S399" s="467">
        <v>0</v>
      </c>
      <c r="T399" s="467">
        <v>0</v>
      </c>
      <c r="U399" s="467">
        <v>0</v>
      </c>
      <c r="V399" s="467">
        <v>0</v>
      </c>
      <c r="W399" s="467">
        <v>0</v>
      </c>
      <c r="X399" s="467">
        <v>0</v>
      </c>
      <c r="Y399" s="467">
        <v>0</v>
      </c>
      <c r="Z399" s="467">
        <v>0</v>
      </c>
      <c r="AA399" s="467">
        <v>0</v>
      </c>
      <c r="AB399" s="467">
        <v>0</v>
      </c>
      <c r="AC399" s="467">
        <v>7</v>
      </c>
      <c r="AD399" s="469">
        <v>24</v>
      </c>
      <c r="AE399" s="470">
        <v>0</v>
      </c>
      <c r="AF399" s="470">
        <v>0</v>
      </c>
      <c r="AG399" s="470">
        <v>7</v>
      </c>
      <c r="AH399" s="470">
        <v>0</v>
      </c>
      <c r="AI399" s="470">
        <v>17</v>
      </c>
      <c r="AJ399" s="470">
        <v>0</v>
      </c>
      <c r="AK399" s="467">
        <v>6</v>
      </c>
      <c r="AL399" s="467">
        <v>11</v>
      </c>
      <c r="AM399" s="540">
        <v>4</v>
      </c>
      <c r="AN399" s="502">
        <v>4</v>
      </c>
      <c r="AO399" s="503">
        <v>2</v>
      </c>
    </row>
    <row r="400" spans="1:41" ht="16.5" customHeight="1">
      <c r="A400" s="461">
        <v>2598</v>
      </c>
      <c r="B400" s="461">
        <v>653</v>
      </c>
      <c r="C400" s="462">
        <v>397</v>
      </c>
      <c r="D400" s="471" t="s">
        <v>1564</v>
      </c>
      <c r="E400" s="472" t="s">
        <v>28</v>
      </c>
      <c r="F400" s="471" t="s">
        <v>2233</v>
      </c>
      <c r="G400" s="471" t="s">
        <v>1516</v>
      </c>
      <c r="H400" s="473" t="s">
        <v>730</v>
      </c>
      <c r="I400" s="486" t="s">
        <v>1565</v>
      </c>
      <c r="J400" s="467">
        <v>13</v>
      </c>
      <c r="K400" s="467">
        <v>0</v>
      </c>
      <c r="L400" s="467">
        <v>5</v>
      </c>
      <c r="M400" s="467">
        <v>0</v>
      </c>
      <c r="N400" s="468">
        <v>3</v>
      </c>
      <c r="O400" s="467">
        <v>6</v>
      </c>
      <c r="P400" s="467">
        <v>1</v>
      </c>
      <c r="Q400" s="467">
        <v>0</v>
      </c>
      <c r="R400" s="467">
        <v>0</v>
      </c>
      <c r="S400" s="467">
        <v>0</v>
      </c>
      <c r="T400" s="467">
        <v>0</v>
      </c>
      <c r="U400" s="467">
        <v>0</v>
      </c>
      <c r="V400" s="467">
        <v>0</v>
      </c>
      <c r="W400" s="467">
        <v>0</v>
      </c>
      <c r="X400" s="467">
        <v>0</v>
      </c>
      <c r="Y400" s="467">
        <v>0</v>
      </c>
      <c r="Z400" s="467">
        <v>0</v>
      </c>
      <c r="AA400" s="467">
        <v>0</v>
      </c>
      <c r="AB400" s="467">
        <v>0</v>
      </c>
      <c r="AC400" s="467">
        <v>32</v>
      </c>
      <c r="AD400" s="469">
        <v>60</v>
      </c>
      <c r="AE400" s="470">
        <v>0</v>
      </c>
      <c r="AF400" s="470">
        <v>0</v>
      </c>
      <c r="AG400" s="470">
        <v>0</v>
      </c>
      <c r="AH400" s="470">
        <v>32</v>
      </c>
      <c r="AI400" s="470">
        <v>28</v>
      </c>
      <c r="AJ400" s="470">
        <v>0</v>
      </c>
      <c r="AK400" s="467">
        <v>3</v>
      </c>
      <c r="AL400" s="467">
        <v>25</v>
      </c>
      <c r="AM400" s="540">
        <v>4</v>
      </c>
      <c r="AN400" s="540">
        <v>4</v>
      </c>
      <c r="AO400" s="550">
        <v>4</v>
      </c>
    </row>
    <row r="401" spans="1:41" ht="16.5" customHeight="1">
      <c r="A401" s="461">
        <v>2550</v>
      </c>
      <c r="B401" s="461">
        <v>639</v>
      </c>
      <c r="C401" s="461">
        <v>398</v>
      </c>
      <c r="D401" s="471" t="s">
        <v>1566</v>
      </c>
      <c r="E401" s="472" t="s">
        <v>28</v>
      </c>
      <c r="F401" s="471" t="s">
        <v>2233</v>
      </c>
      <c r="G401" s="471" t="s">
        <v>1516</v>
      </c>
      <c r="H401" s="475" t="s">
        <v>727</v>
      </c>
      <c r="I401" s="486" t="s">
        <v>1567</v>
      </c>
      <c r="J401" s="467">
        <v>0</v>
      </c>
      <c r="K401" s="467">
        <v>0</v>
      </c>
      <c r="L401" s="467">
        <v>0</v>
      </c>
      <c r="M401" s="467">
        <v>0</v>
      </c>
      <c r="N401" s="468">
        <v>21</v>
      </c>
      <c r="O401" s="467">
        <v>0</v>
      </c>
      <c r="P401" s="467">
        <v>0</v>
      </c>
      <c r="Q401" s="467">
        <v>0</v>
      </c>
      <c r="R401" s="467">
        <v>0</v>
      </c>
      <c r="S401" s="467">
        <v>0</v>
      </c>
      <c r="T401" s="467">
        <v>0</v>
      </c>
      <c r="U401" s="467">
        <v>0</v>
      </c>
      <c r="V401" s="467">
        <v>0</v>
      </c>
      <c r="W401" s="467">
        <v>0</v>
      </c>
      <c r="X401" s="467">
        <v>0</v>
      </c>
      <c r="Y401" s="467">
        <v>0</v>
      </c>
      <c r="Z401" s="467">
        <v>0</v>
      </c>
      <c r="AA401" s="467">
        <v>0</v>
      </c>
      <c r="AB401" s="467">
        <v>0</v>
      </c>
      <c r="AC401" s="467">
        <v>6</v>
      </c>
      <c r="AD401" s="469">
        <v>27</v>
      </c>
      <c r="AE401" s="470">
        <v>0</v>
      </c>
      <c r="AF401" s="470">
        <v>0</v>
      </c>
      <c r="AG401" s="470">
        <v>0</v>
      </c>
      <c r="AH401" s="470">
        <v>6</v>
      </c>
      <c r="AI401" s="470">
        <v>21</v>
      </c>
      <c r="AJ401" s="470">
        <v>0</v>
      </c>
      <c r="AK401" s="467">
        <v>21</v>
      </c>
      <c r="AL401" s="467">
        <v>0</v>
      </c>
      <c r="AM401" s="502">
        <v>6</v>
      </c>
      <c r="AN401" s="502">
        <v>2</v>
      </c>
      <c r="AO401" s="503">
        <v>2</v>
      </c>
    </row>
    <row r="402" spans="1:41" ht="16.5" customHeight="1">
      <c r="A402" s="461">
        <v>2501</v>
      </c>
      <c r="B402" s="461">
        <v>623</v>
      </c>
      <c r="C402" s="461">
        <v>399</v>
      </c>
      <c r="D402" s="471" t="s">
        <v>1568</v>
      </c>
      <c r="E402" s="472" t="s">
        <v>28</v>
      </c>
      <c r="F402" s="471" t="s">
        <v>2233</v>
      </c>
      <c r="G402" s="471" t="s">
        <v>1516</v>
      </c>
      <c r="H402" s="475" t="s">
        <v>727</v>
      </c>
      <c r="I402" s="487" t="s">
        <v>1569</v>
      </c>
      <c r="J402" s="467">
        <v>0</v>
      </c>
      <c r="K402" s="467">
        <v>0</v>
      </c>
      <c r="L402" s="467">
        <v>0</v>
      </c>
      <c r="M402" s="467">
        <v>8</v>
      </c>
      <c r="N402" s="468">
        <v>9</v>
      </c>
      <c r="O402" s="467">
        <v>7</v>
      </c>
      <c r="P402" s="467">
        <v>0</v>
      </c>
      <c r="Q402" s="467">
        <v>0</v>
      </c>
      <c r="R402" s="467">
        <v>1</v>
      </c>
      <c r="S402" s="467">
        <v>0</v>
      </c>
      <c r="T402" s="467">
        <v>0</v>
      </c>
      <c r="U402" s="467">
        <v>0</v>
      </c>
      <c r="V402" s="467">
        <v>0</v>
      </c>
      <c r="W402" s="467">
        <v>0</v>
      </c>
      <c r="X402" s="467">
        <v>0</v>
      </c>
      <c r="Y402" s="467">
        <v>0</v>
      </c>
      <c r="Z402" s="467">
        <v>0</v>
      </c>
      <c r="AA402" s="467">
        <v>0</v>
      </c>
      <c r="AB402" s="467">
        <v>0</v>
      </c>
      <c r="AC402" s="467">
        <v>0</v>
      </c>
      <c r="AD402" s="469">
        <v>25</v>
      </c>
      <c r="AE402" s="470">
        <v>0</v>
      </c>
      <c r="AF402" s="470">
        <v>0</v>
      </c>
      <c r="AG402" s="470">
        <v>0</v>
      </c>
      <c r="AH402" s="470">
        <v>0</v>
      </c>
      <c r="AI402" s="470">
        <v>25</v>
      </c>
      <c r="AJ402" s="470">
        <v>0</v>
      </c>
      <c r="AK402" s="467">
        <v>9</v>
      </c>
      <c r="AL402" s="467">
        <v>16</v>
      </c>
      <c r="AM402" s="502">
        <v>7</v>
      </c>
      <c r="AN402" s="502">
        <v>1</v>
      </c>
      <c r="AO402" s="503">
        <v>2</v>
      </c>
    </row>
    <row r="403" spans="1:41" ht="16.5" customHeight="1">
      <c r="A403" s="461">
        <v>2534</v>
      </c>
      <c r="B403" s="461">
        <v>633</v>
      </c>
      <c r="C403" s="462">
        <v>400</v>
      </c>
      <c r="D403" s="471" t="s">
        <v>1570</v>
      </c>
      <c r="E403" s="472" t="s">
        <v>28</v>
      </c>
      <c r="F403" s="471" t="s">
        <v>2233</v>
      </c>
      <c r="G403" s="471" t="s">
        <v>1516</v>
      </c>
      <c r="H403" s="475" t="s">
        <v>727</v>
      </c>
      <c r="I403" s="486" t="s">
        <v>1571</v>
      </c>
      <c r="J403" s="467">
        <v>2</v>
      </c>
      <c r="K403" s="467">
        <v>1</v>
      </c>
      <c r="L403" s="467">
        <v>0</v>
      </c>
      <c r="M403" s="467">
        <v>0</v>
      </c>
      <c r="N403" s="468">
        <v>28</v>
      </c>
      <c r="O403" s="467">
        <v>0</v>
      </c>
      <c r="P403" s="467">
        <v>0</v>
      </c>
      <c r="Q403" s="467">
        <v>3</v>
      </c>
      <c r="R403" s="467">
        <v>41</v>
      </c>
      <c r="S403" s="467">
        <v>0</v>
      </c>
      <c r="T403" s="467">
        <v>0</v>
      </c>
      <c r="U403" s="467">
        <v>0</v>
      </c>
      <c r="V403" s="467">
        <v>0</v>
      </c>
      <c r="W403" s="467">
        <v>0</v>
      </c>
      <c r="X403" s="467">
        <v>0</v>
      </c>
      <c r="Y403" s="467">
        <v>0</v>
      </c>
      <c r="Z403" s="467">
        <v>0</v>
      </c>
      <c r="AA403" s="467">
        <v>0</v>
      </c>
      <c r="AB403" s="467">
        <v>0</v>
      </c>
      <c r="AC403" s="467">
        <v>1</v>
      </c>
      <c r="AD403" s="469">
        <v>76</v>
      </c>
      <c r="AE403" s="470">
        <v>0</v>
      </c>
      <c r="AF403" s="470">
        <v>0</v>
      </c>
      <c r="AG403" s="470">
        <v>0</v>
      </c>
      <c r="AH403" s="470">
        <v>9</v>
      </c>
      <c r="AI403" s="470">
        <v>67</v>
      </c>
      <c r="AJ403" s="470">
        <v>0</v>
      </c>
      <c r="AK403" s="467">
        <v>28</v>
      </c>
      <c r="AL403" s="467">
        <v>47</v>
      </c>
      <c r="AM403" s="502">
        <v>6</v>
      </c>
      <c r="AN403" s="502">
        <v>6</v>
      </c>
      <c r="AO403" s="503">
        <v>3</v>
      </c>
    </row>
    <row r="404" spans="1:41" ht="16.5" customHeight="1">
      <c r="A404" s="461">
        <v>2527</v>
      </c>
      <c r="B404" s="461">
        <v>631</v>
      </c>
      <c r="C404" s="461">
        <v>401</v>
      </c>
      <c r="D404" s="471" t="s">
        <v>1572</v>
      </c>
      <c r="E404" s="472" t="s">
        <v>28</v>
      </c>
      <c r="F404" s="471" t="s">
        <v>2233</v>
      </c>
      <c r="G404" s="471" t="s">
        <v>1516</v>
      </c>
      <c r="H404" s="473" t="s">
        <v>730</v>
      </c>
      <c r="I404" s="486" t="s">
        <v>1573</v>
      </c>
      <c r="J404" s="467">
        <v>1</v>
      </c>
      <c r="K404" s="467">
        <v>0</v>
      </c>
      <c r="L404" s="467">
        <v>1</v>
      </c>
      <c r="M404" s="467">
        <v>0</v>
      </c>
      <c r="N404" s="468">
        <v>69</v>
      </c>
      <c r="O404" s="467">
        <v>0</v>
      </c>
      <c r="P404" s="467">
        <v>1</v>
      </c>
      <c r="Q404" s="467">
        <v>0</v>
      </c>
      <c r="R404" s="467">
        <v>1</v>
      </c>
      <c r="S404" s="467">
        <v>0</v>
      </c>
      <c r="T404" s="467">
        <v>0</v>
      </c>
      <c r="U404" s="467">
        <v>0</v>
      </c>
      <c r="V404" s="467">
        <v>0</v>
      </c>
      <c r="W404" s="467">
        <v>0</v>
      </c>
      <c r="X404" s="467">
        <v>0</v>
      </c>
      <c r="Y404" s="467">
        <v>0</v>
      </c>
      <c r="Z404" s="467">
        <v>0</v>
      </c>
      <c r="AA404" s="467">
        <v>0</v>
      </c>
      <c r="AB404" s="467">
        <v>0</v>
      </c>
      <c r="AC404" s="467">
        <v>4</v>
      </c>
      <c r="AD404" s="469">
        <v>77</v>
      </c>
      <c r="AE404" s="470">
        <v>0</v>
      </c>
      <c r="AF404" s="470">
        <v>0</v>
      </c>
      <c r="AG404" s="470">
        <v>0</v>
      </c>
      <c r="AH404" s="470">
        <v>0</v>
      </c>
      <c r="AI404" s="470">
        <v>77</v>
      </c>
      <c r="AJ404" s="470">
        <v>0</v>
      </c>
      <c r="AK404" s="467">
        <v>69</v>
      </c>
      <c r="AL404" s="467">
        <v>4</v>
      </c>
      <c r="AM404" s="502">
        <v>6</v>
      </c>
      <c r="AN404" s="502">
        <v>4</v>
      </c>
      <c r="AO404" s="503">
        <v>2</v>
      </c>
    </row>
    <row r="405" spans="1:41" ht="16.5" customHeight="1">
      <c r="A405" s="461">
        <v>2498</v>
      </c>
      <c r="B405" s="461">
        <v>622</v>
      </c>
      <c r="C405" s="461">
        <v>402</v>
      </c>
      <c r="D405" s="471" t="s">
        <v>1574</v>
      </c>
      <c r="E405" s="472" t="s">
        <v>28</v>
      </c>
      <c r="F405" s="471" t="s">
        <v>2233</v>
      </c>
      <c r="G405" s="471" t="s">
        <v>1516</v>
      </c>
      <c r="H405" s="475" t="s">
        <v>727</v>
      </c>
      <c r="I405" s="486" t="s">
        <v>1575</v>
      </c>
      <c r="J405" s="467">
        <v>1</v>
      </c>
      <c r="K405" s="467">
        <v>0</v>
      </c>
      <c r="L405" s="467">
        <v>0</v>
      </c>
      <c r="M405" s="467">
        <v>1</v>
      </c>
      <c r="N405" s="468">
        <v>5</v>
      </c>
      <c r="O405" s="467">
        <v>3</v>
      </c>
      <c r="P405" s="467">
        <v>1</v>
      </c>
      <c r="Q405" s="467">
        <v>1</v>
      </c>
      <c r="R405" s="467">
        <v>23</v>
      </c>
      <c r="S405" s="467">
        <v>0</v>
      </c>
      <c r="T405" s="467">
        <v>0</v>
      </c>
      <c r="U405" s="467">
        <v>0</v>
      </c>
      <c r="V405" s="467">
        <v>0</v>
      </c>
      <c r="W405" s="467">
        <v>0</v>
      </c>
      <c r="X405" s="467">
        <v>0</v>
      </c>
      <c r="Y405" s="467">
        <v>0</v>
      </c>
      <c r="Z405" s="467">
        <v>0</v>
      </c>
      <c r="AA405" s="467">
        <v>0</v>
      </c>
      <c r="AB405" s="467">
        <v>0</v>
      </c>
      <c r="AC405" s="467">
        <v>3</v>
      </c>
      <c r="AD405" s="469">
        <v>38</v>
      </c>
      <c r="AE405" s="470">
        <v>0</v>
      </c>
      <c r="AF405" s="470">
        <v>0</v>
      </c>
      <c r="AG405" s="470">
        <v>0</v>
      </c>
      <c r="AH405" s="470">
        <v>1</v>
      </c>
      <c r="AI405" s="470">
        <v>37</v>
      </c>
      <c r="AJ405" s="470">
        <v>0</v>
      </c>
      <c r="AK405" s="467">
        <v>5</v>
      </c>
      <c r="AL405" s="467">
        <v>30</v>
      </c>
      <c r="AM405" s="502">
        <v>6</v>
      </c>
      <c r="AN405" s="502">
        <v>5</v>
      </c>
      <c r="AO405" s="503">
        <v>2</v>
      </c>
    </row>
    <row r="406" spans="1:41" ht="16.5" customHeight="1">
      <c r="A406" s="461">
        <v>2629</v>
      </c>
      <c r="B406" s="461">
        <v>663</v>
      </c>
      <c r="C406" s="462">
        <v>403</v>
      </c>
      <c r="D406" s="471" t="s">
        <v>1576</v>
      </c>
      <c r="E406" s="472" t="s">
        <v>28</v>
      </c>
      <c r="F406" s="471" t="s">
        <v>2233</v>
      </c>
      <c r="G406" s="471" t="s">
        <v>1516</v>
      </c>
      <c r="H406" s="475" t="s">
        <v>727</v>
      </c>
      <c r="I406" s="486" t="s">
        <v>1577</v>
      </c>
      <c r="J406" s="467">
        <v>0</v>
      </c>
      <c r="K406" s="467">
        <v>0</v>
      </c>
      <c r="L406" s="467">
        <v>2</v>
      </c>
      <c r="M406" s="467">
        <v>0</v>
      </c>
      <c r="N406" s="468">
        <v>10</v>
      </c>
      <c r="O406" s="467">
        <v>1</v>
      </c>
      <c r="P406" s="467">
        <v>0</v>
      </c>
      <c r="Q406" s="467">
        <v>0</v>
      </c>
      <c r="R406" s="467">
        <v>0</v>
      </c>
      <c r="S406" s="467">
        <v>0</v>
      </c>
      <c r="T406" s="467">
        <v>0</v>
      </c>
      <c r="U406" s="467">
        <v>0</v>
      </c>
      <c r="V406" s="467">
        <v>0</v>
      </c>
      <c r="W406" s="467">
        <v>0</v>
      </c>
      <c r="X406" s="467">
        <v>0</v>
      </c>
      <c r="Y406" s="467">
        <v>0</v>
      </c>
      <c r="Z406" s="467">
        <v>0</v>
      </c>
      <c r="AA406" s="467">
        <v>0</v>
      </c>
      <c r="AB406" s="467">
        <v>0</v>
      </c>
      <c r="AC406" s="467">
        <v>0</v>
      </c>
      <c r="AD406" s="469">
        <v>13</v>
      </c>
      <c r="AE406" s="470">
        <v>0</v>
      </c>
      <c r="AF406" s="470">
        <v>0</v>
      </c>
      <c r="AG406" s="470">
        <v>0</v>
      </c>
      <c r="AH406" s="470">
        <v>1</v>
      </c>
      <c r="AI406" s="470">
        <v>12</v>
      </c>
      <c r="AJ406" s="470">
        <v>0</v>
      </c>
      <c r="AK406" s="467">
        <v>10</v>
      </c>
      <c r="AL406" s="467">
        <v>3</v>
      </c>
      <c r="AM406" s="502">
        <v>5</v>
      </c>
      <c r="AN406" s="502">
        <v>1</v>
      </c>
      <c r="AO406" s="503">
        <v>2</v>
      </c>
    </row>
    <row r="407" spans="1:41" ht="16.5" customHeight="1">
      <c r="A407" s="461">
        <v>48</v>
      </c>
      <c r="B407" s="461">
        <v>23</v>
      </c>
      <c r="C407" s="461">
        <v>404</v>
      </c>
      <c r="D407" s="471" t="s">
        <v>1578</v>
      </c>
      <c r="E407" s="472" t="s">
        <v>28</v>
      </c>
      <c r="F407" s="471" t="s">
        <v>2233</v>
      </c>
      <c r="G407" s="471" t="s">
        <v>1516</v>
      </c>
      <c r="H407" s="475" t="s">
        <v>727</v>
      </c>
      <c r="I407" s="486" t="s">
        <v>1579</v>
      </c>
      <c r="J407" s="467">
        <v>0</v>
      </c>
      <c r="K407" s="467">
        <v>0</v>
      </c>
      <c r="L407" s="467">
        <v>0</v>
      </c>
      <c r="M407" s="467">
        <v>0</v>
      </c>
      <c r="N407" s="468">
        <v>2</v>
      </c>
      <c r="O407" s="467">
        <v>8</v>
      </c>
      <c r="P407" s="467">
        <v>0</v>
      </c>
      <c r="Q407" s="467">
        <v>0</v>
      </c>
      <c r="R407" s="467">
        <v>0</v>
      </c>
      <c r="S407" s="467">
        <v>0</v>
      </c>
      <c r="T407" s="467">
        <v>0</v>
      </c>
      <c r="U407" s="467">
        <v>0</v>
      </c>
      <c r="V407" s="467">
        <v>0</v>
      </c>
      <c r="W407" s="467">
        <v>0</v>
      </c>
      <c r="X407" s="467">
        <v>0</v>
      </c>
      <c r="Y407" s="467">
        <v>0</v>
      </c>
      <c r="Z407" s="467">
        <v>0</v>
      </c>
      <c r="AA407" s="467">
        <v>0</v>
      </c>
      <c r="AB407" s="467">
        <v>0</v>
      </c>
      <c r="AC407" s="467">
        <v>0</v>
      </c>
      <c r="AD407" s="469">
        <v>10</v>
      </c>
      <c r="AE407" s="470">
        <v>0</v>
      </c>
      <c r="AF407" s="470">
        <v>0</v>
      </c>
      <c r="AG407" s="470">
        <v>0</v>
      </c>
      <c r="AH407" s="470">
        <v>1</v>
      </c>
      <c r="AI407" s="470">
        <v>9</v>
      </c>
      <c r="AJ407" s="470">
        <v>0</v>
      </c>
      <c r="AK407" s="467">
        <v>2</v>
      </c>
      <c r="AL407" s="467">
        <v>8</v>
      </c>
      <c r="AM407" s="502">
        <v>4</v>
      </c>
      <c r="AN407" s="502">
        <v>1</v>
      </c>
      <c r="AO407" s="503">
        <v>3</v>
      </c>
    </row>
    <row r="408" spans="1:41" ht="16.5" customHeight="1">
      <c r="A408" s="461">
        <v>49</v>
      </c>
      <c r="B408" s="461">
        <v>24</v>
      </c>
      <c r="C408" s="461">
        <v>405</v>
      </c>
      <c r="D408" s="471" t="s">
        <v>1582</v>
      </c>
      <c r="E408" s="472" t="s">
        <v>28</v>
      </c>
      <c r="F408" s="471" t="s">
        <v>2233</v>
      </c>
      <c r="G408" s="471" t="s">
        <v>1516</v>
      </c>
      <c r="H408" s="475" t="s">
        <v>727</v>
      </c>
      <c r="I408" s="486" t="s">
        <v>1583</v>
      </c>
      <c r="J408" s="467">
        <v>0</v>
      </c>
      <c r="K408" s="467">
        <v>11</v>
      </c>
      <c r="L408" s="467">
        <v>1</v>
      </c>
      <c r="M408" s="467">
        <v>0</v>
      </c>
      <c r="N408" s="468">
        <v>67</v>
      </c>
      <c r="O408" s="467">
        <v>0</v>
      </c>
      <c r="P408" s="467">
        <v>0</v>
      </c>
      <c r="Q408" s="467">
        <v>0</v>
      </c>
      <c r="R408" s="467">
        <v>0</v>
      </c>
      <c r="S408" s="467">
        <v>1</v>
      </c>
      <c r="T408" s="467">
        <v>0</v>
      </c>
      <c r="U408" s="467">
        <v>0</v>
      </c>
      <c r="V408" s="467">
        <v>0</v>
      </c>
      <c r="W408" s="467">
        <v>0</v>
      </c>
      <c r="X408" s="467">
        <v>0</v>
      </c>
      <c r="Y408" s="467">
        <v>0</v>
      </c>
      <c r="Z408" s="467">
        <v>0</v>
      </c>
      <c r="AA408" s="467">
        <v>0</v>
      </c>
      <c r="AB408" s="467">
        <v>0</v>
      </c>
      <c r="AC408" s="467">
        <v>0</v>
      </c>
      <c r="AD408" s="469">
        <v>80</v>
      </c>
      <c r="AE408" s="470">
        <v>0</v>
      </c>
      <c r="AF408" s="470">
        <v>0</v>
      </c>
      <c r="AG408" s="470">
        <v>0</v>
      </c>
      <c r="AH408" s="470">
        <v>0</v>
      </c>
      <c r="AI408" s="470">
        <v>80</v>
      </c>
      <c r="AJ408" s="470">
        <v>0</v>
      </c>
      <c r="AK408" s="467">
        <v>67</v>
      </c>
      <c r="AL408" s="467">
        <v>13</v>
      </c>
      <c r="AM408" s="502">
        <v>6</v>
      </c>
      <c r="AN408" s="502">
        <v>6</v>
      </c>
      <c r="AO408" s="503">
        <v>3</v>
      </c>
    </row>
    <row r="409" spans="1:41" ht="16.5" customHeight="1">
      <c r="A409" s="461">
        <v>17</v>
      </c>
      <c r="B409" s="461">
        <v>13</v>
      </c>
      <c r="C409" s="462">
        <v>406</v>
      </c>
      <c r="D409" s="471" t="s">
        <v>1584</v>
      </c>
      <c r="E409" s="472" t="s">
        <v>28</v>
      </c>
      <c r="F409" s="471" t="s">
        <v>2233</v>
      </c>
      <c r="G409" s="471" t="s">
        <v>1516</v>
      </c>
      <c r="H409" s="477" t="s">
        <v>724</v>
      </c>
      <c r="I409" s="474" t="s">
        <v>1585</v>
      </c>
      <c r="J409" s="467">
        <v>6</v>
      </c>
      <c r="K409" s="467">
        <v>1</v>
      </c>
      <c r="L409" s="467">
        <v>2</v>
      </c>
      <c r="M409" s="467">
        <v>0</v>
      </c>
      <c r="N409" s="468">
        <v>8</v>
      </c>
      <c r="O409" s="467">
        <v>0</v>
      </c>
      <c r="P409" s="467">
        <v>6</v>
      </c>
      <c r="Q409" s="467">
        <v>6</v>
      </c>
      <c r="R409" s="467">
        <v>24</v>
      </c>
      <c r="S409" s="467">
        <v>4</v>
      </c>
      <c r="T409" s="467">
        <v>0</v>
      </c>
      <c r="U409" s="467">
        <v>0</v>
      </c>
      <c r="V409" s="467">
        <v>0</v>
      </c>
      <c r="W409" s="467">
        <v>0</v>
      </c>
      <c r="X409" s="467">
        <v>0</v>
      </c>
      <c r="Y409" s="467">
        <v>0</v>
      </c>
      <c r="Z409" s="467">
        <v>1</v>
      </c>
      <c r="AA409" s="467">
        <v>0</v>
      </c>
      <c r="AB409" s="467">
        <v>0</v>
      </c>
      <c r="AC409" s="467">
        <v>0</v>
      </c>
      <c r="AD409" s="469">
        <v>58</v>
      </c>
      <c r="AE409" s="470">
        <v>0</v>
      </c>
      <c r="AF409" s="470">
        <v>0</v>
      </c>
      <c r="AG409" s="470">
        <v>0</v>
      </c>
      <c r="AH409" s="470">
        <v>0</v>
      </c>
      <c r="AI409" s="470">
        <v>58</v>
      </c>
      <c r="AJ409" s="470">
        <v>0</v>
      </c>
      <c r="AK409" s="467">
        <v>8</v>
      </c>
      <c r="AL409" s="467">
        <v>50</v>
      </c>
      <c r="AM409" s="502">
        <v>5</v>
      </c>
      <c r="AN409" s="502">
        <v>4</v>
      </c>
      <c r="AO409" s="503">
        <v>3</v>
      </c>
    </row>
    <row r="410" spans="1:41" ht="16.5" customHeight="1">
      <c r="A410" s="461">
        <v>58</v>
      </c>
      <c r="B410" s="461">
        <v>32</v>
      </c>
      <c r="C410" s="461">
        <v>407</v>
      </c>
      <c r="D410" s="471" t="s">
        <v>1586</v>
      </c>
      <c r="E410" s="472" t="s">
        <v>28</v>
      </c>
      <c r="F410" s="471" t="s">
        <v>2233</v>
      </c>
      <c r="G410" s="471" t="s">
        <v>1516</v>
      </c>
      <c r="H410" s="475" t="s">
        <v>727</v>
      </c>
      <c r="I410" s="486" t="s">
        <v>1587</v>
      </c>
      <c r="J410" s="467">
        <v>1</v>
      </c>
      <c r="K410" s="467">
        <v>0</v>
      </c>
      <c r="L410" s="467">
        <v>3</v>
      </c>
      <c r="M410" s="467">
        <v>4</v>
      </c>
      <c r="N410" s="468">
        <v>7</v>
      </c>
      <c r="O410" s="467">
        <v>42</v>
      </c>
      <c r="P410" s="467">
        <v>3</v>
      </c>
      <c r="Q410" s="467">
        <v>0</v>
      </c>
      <c r="R410" s="467">
        <v>4</v>
      </c>
      <c r="S410" s="467">
        <v>0</v>
      </c>
      <c r="T410" s="467">
        <v>0</v>
      </c>
      <c r="U410" s="467">
        <v>0</v>
      </c>
      <c r="V410" s="467">
        <v>0</v>
      </c>
      <c r="W410" s="467">
        <v>0</v>
      </c>
      <c r="X410" s="467">
        <v>0</v>
      </c>
      <c r="Y410" s="467">
        <v>0</v>
      </c>
      <c r="Z410" s="467">
        <v>0</v>
      </c>
      <c r="AA410" s="467">
        <v>0</v>
      </c>
      <c r="AB410" s="467">
        <v>0</v>
      </c>
      <c r="AC410" s="467">
        <v>0</v>
      </c>
      <c r="AD410" s="469">
        <v>64</v>
      </c>
      <c r="AE410" s="470">
        <v>0</v>
      </c>
      <c r="AF410" s="470">
        <v>0</v>
      </c>
      <c r="AG410" s="470">
        <v>0</v>
      </c>
      <c r="AH410" s="470">
        <v>0</v>
      </c>
      <c r="AI410" s="470">
        <v>64</v>
      </c>
      <c r="AJ410" s="470">
        <v>0</v>
      </c>
      <c r="AK410" s="467">
        <v>7</v>
      </c>
      <c r="AL410" s="467">
        <v>57</v>
      </c>
      <c r="AM410" s="502">
        <v>6</v>
      </c>
      <c r="AN410" s="502">
        <v>5</v>
      </c>
      <c r="AO410" s="503">
        <v>3</v>
      </c>
    </row>
    <row r="411" spans="1:41" ht="16.5" customHeight="1">
      <c r="A411" s="461">
        <v>54</v>
      </c>
      <c r="B411" s="461">
        <v>28</v>
      </c>
      <c r="C411" s="461">
        <v>408</v>
      </c>
      <c r="D411" s="471" t="s">
        <v>1588</v>
      </c>
      <c r="E411" s="472" t="s">
        <v>28</v>
      </c>
      <c r="F411" s="471" t="s">
        <v>2233</v>
      </c>
      <c r="G411" s="471" t="s">
        <v>1516</v>
      </c>
      <c r="H411" s="475" t="s">
        <v>727</v>
      </c>
      <c r="I411" s="486" t="s">
        <v>1589</v>
      </c>
      <c r="J411" s="467">
        <v>0</v>
      </c>
      <c r="K411" s="467">
        <v>3</v>
      </c>
      <c r="L411" s="467">
        <v>1</v>
      </c>
      <c r="M411" s="467">
        <v>1</v>
      </c>
      <c r="N411" s="468">
        <v>27</v>
      </c>
      <c r="O411" s="467">
        <v>12</v>
      </c>
      <c r="P411" s="467">
        <v>0</v>
      </c>
      <c r="Q411" s="467">
        <v>5</v>
      </c>
      <c r="R411" s="467">
        <v>47</v>
      </c>
      <c r="S411" s="467">
        <v>1</v>
      </c>
      <c r="T411" s="467">
        <v>0</v>
      </c>
      <c r="U411" s="467">
        <v>0</v>
      </c>
      <c r="V411" s="467">
        <v>0</v>
      </c>
      <c r="W411" s="467">
        <v>0</v>
      </c>
      <c r="X411" s="467">
        <v>0</v>
      </c>
      <c r="Y411" s="467">
        <v>0</v>
      </c>
      <c r="Z411" s="467">
        <v>0</v>
      </c>
      <c r="AA411" s="467">
        <v>0</v>
      </c>
      <c r="AB411" s="467">
        <v>0</v>
      </c>
      <c r="AC411" s="467">
        <v>0</v>
      </c>
      <c r="AD411" s="469">
        <v>97</v>
      </c>
      <c r="AE411" s="470">
        <v>0</v>
      </c>
      <c r="AF411" s="470">
        <v>0</v>
      </c>
      <c r="AG411" s="470">
        <v>0</v>
      </c>
      <c r="AH411" s="470">
        <v>45</v>
      </c>
      <c r="AI411" s="470">
        <v>52</v>
      </c>
      <c r="AJ411" s="470">
        <v>0</v>
      </c>
      <c r="AK411" s="467">
        <v>27</v>
      </c>
      <c r="AL411" s="467">
        <v>70</v>
      </c>
      <c r="AM411" s="502">
        <v>6</v>
      </c>
      <c r="AN411" s="502">
        <v>5</v>
      </c>
      <c r="AO411" s="503">
        <v>2</v>
      </c>
    </row>
    <row r="412" spans="1:41" ht="16.5" customHeight="1">
      <c r="A412" s="461">
        <v>55</v>
      </c>
      <c r="B412" s="461">
        <v>29</v>
      </c>
      <c r="C412" s="462">
        <v>409</v>
      </c>
      <c r="D412" s="471" t="s">
        <v>1590</v>
      </c>
      <c r="E412" s="472" t="s">
        <v>28</v>
      </c>
      <c r="F412" s="471" t="s">
        <v>2233</v>
      </c>
      <c r="G412" s="471" t="s">
        <v>1516</v>
      </c>
      <c r="H412" s="473" t="s">
        <v>730</v>
      </c>
      <c r="I412" s="486" t="s">
        <v>1591</v>
      </c>
      <c r="J412" s="467">
        <v>5</v>
      </c>
      <c r="K412" s="467">
        <v>0</v>
      </c>
      <c r="L412" s="467">
        <v>2</v>
      </c>
      <c r="M412" s="467">
        <v>2</v>
      </c>
      <c r="N412" s="468">
        <v>1</v>
      </c>
      <c r="O412" s="467">
        <v>7</v>
      </c>
      <c r="P412" s="467">
        <v>7</v>
      </c>
      <c r="Q412" s="467">
        <v>0</v>
      </c>
      <c r="R412" s="467">
        <v>33</v>
      </c>
      <c r="S412" s="467">
        <v>0</v>
      </c>
      <c r="T412" s="467">
        <v>0</v>
      </c>
      <c r="U412" s="467">
        <v>0</v>
      </c>
      <c r="V412" s="467">
        <v>0</v>
      </c>
      <c r="W412" s="467">
        <v>0</v>
      </c>
      <c r="X412" s="467">
        <v>0</v>
      </c>
      <c r="Y412" s="467">
        <v>0</v>
      </c>
      <c r="Z412" s="467">
        <v>0</v>
      </c>
      <c r="AA412" s="467">
        <v>0</v>
      </c>
      <c r="AB412" s="467">
        <v>0</v>
      </c>
      <c r="AC412" s="467">
        <v>0</v>
      </c>
      <c r="AD412" s="469">
        <v>57</v>
      </c>
      <c r="AE412" s="470">
        <v>0</v>
      </c>
      <c r="AF412" s="470">
        <v>0</v>
      </c>
      <c r="AG412" s="470">
        <v>0</v>
      </c>
      <c r="AH412" s="470">
        <v>0</v>
      </c>
      <c r="AI412" s="470">
        <v>57</v>
      </c>
      <c r="AJ412" s="470">
        <v>0</v>
      </c>
      <c r="AK412" s="467">
        <v>1</v>
      </c>
      <c r="AL412" s="467">
        <v>56</v>
      </c>
      <c r="AM412" s="502">
        <v>9</v>
      </c>
      <c r="AN412" s="502">
        <v>2</v>
      </c>
      <c r="AO412" s="503">
        <v>3</v>
      </c>
    </row>
    <row r="413" spans="1:41" ht="16.5" customHeight="1">
      <c r="A413" s="461">
        <v>59</v>
      </c>
      <c r="B413" s="461">
        <v>33</v>
      </c>
      <c r="C413" s="461">
        <v>410</v>
      </c>
      <c r="D413" s="471" t="s">
        <v>1592</v>
      </c>
      <c r="E413" s="472" t="s">
        <v>28</v>
      </c>
      <c r="F413" s="471" t="s">
        <v>2233</v>
      </c>
      <c r="G413" s="471" t="s">
        <v>1516</v>
      </c>
      <c r="H413" s="475" t="s">
        <v>727</v>
      </c>
      <c r="I413" s="486" t="s">
        <v>1593</v>
      </c>
      <c r="J413" s="467">
        <v>1</v>
      </c>
      <c r="K413" s="467">
        <v>0</v>
      </c>
      <c r="L413" s="467">
        <v>0</v>
      </c>
      <c r="M413" s="467">
        <v>1</v>
      </c>
      <c r="N413" s="468">
        <v>9</v>
      </c>
      <c r="O413" s="467">
        <v>1</v>
      </c>
      <c r="P413" s="467">
        <v>4</v>
      </c>
      <c r="Q413" s="467">
        <v>0</v>
      </c>
      <c r="R413" s="467">
        <v>36</v>
      </c>
      <c r="S413" s="467">
        <v>0</v>
      </c>
      <c r="T413" s="467">
        <v>0</v>
      </c>
      <c r="U413" s="467">
        <v>0</v>
      </c>
      <c r="V413" s="467">
        <v>0</v>
      </c>
      <c r="W413" s="467">
        <v>0</v>
      </c>
      <c r="X413" s="467">
        <v>0</v>
      </c>
      <c r="Y413" s="467">
        <v>0</v>
      </c>
      <c r="Z413" s="467">
        <v>0</v>
      </c>
      <c r="AA413" s="467">
        <v>0</v>
      </c>
      <c r="AB413" s="467">
        <v>0</v>
      </c>
      <c r="AC413" s="467">
        <v>0</v>
      </c>
      <c r="AD413" s="469">
        <v>52</v>
      </c>
      <c r="AE413" s="470">
        <v>0</v>
      </c>
      <c r="AF413" s="470">
        <v>0</v>
      </c>
      <c r="AG413" s="470">
        <v>0</v>
      </c>
      <c r="AH413" s="470">
        <v>0</v>
      </c>
      <c r="AI413" s="470">
        <v>52</v>
      </c>
      <c r="AJ413" s="470">
        <v>0</v>
      </c>
      <c r="AK413" s="467">
        <v>9</v>
      </c>
      <c r="AL413" s="467">
        <v>43</v>
      </c>
      <c r="AM413" s="502">
        <v>6</v>
      </c>
      <c r="AN413" s="502">
        <v>2</v>
      </c>
      <c r="AO413" s="503">
        <v>2</v>
      </c>
    </row>
    <row r="414" spans="1:41" ht="16.5" customHeight="1">
      <c r="A414" s="461">
        <v>2990</v>
      </c>
      <c r="B414" s="461">
        <v>761</v>
      </c>
      <c r="C414" s="461">
        <v>411</v>
      </c>
      <c r="D414" s="471" t="s">
        <v>1594</v>
      </c>
      <c r="E414" s="472" t="s">
        <v>28</v>
      </c>
      <c r="F414" s="471" t="s">
        <v>2233</v>
      </c>
      <c r="G414" s="471" t="s">
        <v>1516</v>
      </c>
      <c r="H414" s="479" t="s">
        <v>784</v>
      </c>
      <c r="I414" s="486" t="s">
        <v>1595</v>
      </c>
      <c r="J414" s="467">
        <v>5</v>
      </c>
      <c r="K414" s="467">
        <v>2</v>
      </c>
      <c r="L414" s="467">
        <v>1</v>
      </c>
      <c r="M414" s="467">
        <v>10</v>
      </c>
      <c r="N414" s="468">
        <v>8</v>
      </c>
      <c r="O414" s="467">
        <v>26</v>
      </c>
      <c r="P414" s="467">
        <v>2</v>
      </c>
      <c r="Q414" s="467">
        <v>1</v>
      </c>
      <c r="R414" s="467">
        <v>1</v>
      </c>
      <c r="S414" s="467">
        <v>0</v>
      </c>
      <c r="T414" s="467">
        <v>0</v>
      </c>
      <c r="U414" s="467">
        <v>0</v>
      </c>
      <c r="V414" s="467">
        <v>0</v>
      </c>
      <c r="W414" s="467">
        <v>0</v>
      </c>
      <c r="X414" s="467">
        <v>0</v>
      </c>
      <c r="Y414" s="467">
        <v>0</v>
      </c>
      <c r="Z414" s="467">
        <v>0</v>
      </c>
      <c r="AA414" s="467">
        <v>0</v>
      </c>
      <c r="AB414" s="467">
        <v>0</v>
      </c>
      <c r="AC414" s="467">
        <v>0</v>
      </c>
      <c r="AD414" s="469">
        <v>56</v>
      </c>
      <c r="AE414" s="470">
        <v>0</v>
      </c>
      <c r="AF414" s="470">
        <v>0</v>
      </c>
      <c r="AG414" s="470">
        <v>0</v>
      </c>
      <c r="AH414" s="470">
        <v>0</v>
      </c>
      <c r="AI414" s="470">
        <v>56</v>
      </c>
      <c r="AJ414" s="470">
        <v>0</v>
      </c>
      <c r="AK414" s="467">
        <v>8</v>
      </c>
      <c r="AL414" s="467">
        <v>48</v>
      </c>
      <c r="AM414" s="502">
        <v>7</v>
      </c>
      <c r="AN414" s="502">
        <v>1</v>
      </c>
      <c r="AO414" s="503">
        <v>3</v>
      </c>
    </row>
    <row r="415" spans="1:41" ht="16.5" customHeight="1">
      <c r="A415" s="461">
        <v>52</v>
      </c>
      <c r="B415" s="461">
        <v>26</v>
      </c>
      <c r="C415" s="462">
        <v>412</v>
      </c>
      <c r="D415" s="471" t="s">
        <v>1598</v>
      </c>
      <c r="E415" s="472" t="s">
        <v>28</v>
      </c>
      <c r="F415" s="471" t="s">
        <v>2233</v>
      </c>
      <c r="G415" s="471" t="s">
        <v>1516</v>
      </c>
      <c r="H415" s="475" t="s">
        <v>727</v>
      </c>
      <c r="I415" s="486" t="s">
        <v>1599</v>
      </c>
      <c r="J415" s="467">
        <v>2</v>
      </c>
      <c r="K415" s="467">
        <v>7</v>
      </c>
      <c r="L415" s="467">
        <v>0</v>
      </c>
      <c r="M415" s="467">
        <v>1</v>
      </c>
      <c r="N415" s="468">
        <v>41</v>
      </c>
      <c r="O415" s="467">
        <v>0</v>
      </c>
      <c r="P415" s="467">
        <v>1</v>
      </c>
      <c r="Q415" s="467">
        <v>27</v>
      </c>
      <c r="R415" s="467">
        <v>0</v>
      </c>
      <c r="S415" s="467">
        <v>0</v>
      </c>
      <c r="T415" s="467">
        <v>0</v>
      </c>
      <c r="U415" s="467">
        <v>0</v>
      </c>
      <c r="V415" s="467">
        <v>0</v>
      </c>
      <c r="W415" s="467">
        <v>0</v>
      </c>
      <c r="X415" s="467">
        <v>0</v>
      </c>
      <c r="Y415" s="467">
        <v>0</v>
      </c>
      <c r="Z415" s="467">
        <v>0</v>
      </c>
      <c r="AA415" s="467">
        <v>0</v>
      </c>
      <c r="AB415" s="467">
        <v>0</v>
      </c>
      <c r="AC415" s="467">
        <v>0</v>
      </c>
      <c r="AD415" s="469">
        <v>79</v>
      </c>
      <c r="AE415" s="470">
        <v>0</v>
      </c>
      <c r="AF415" s="470">
        <v>0</v>
      </c>
      <c r="AG415" s="470">
        <v>0</v>
      </c>
      <c r="AH415" s="470">
        <v>0</v>
      </c>
      <c r="AI415" s="470">
        <v>79</v>
      </c>
      <c r="AJ415" s="470">
        <v>0</v>
      </c>
      <c r="AK415" s="467">
        <v>41</v>
      </c>
      <c r="AL415" s="467">
        <v>38</v>
      </c>
      <c r="AM415" s="502">
        <v>6</v>
      </c>
      <c r="AN415" s="502">
        <v>6</v>
      </c>
      <c r="AO415" s="503">
        <v>2</v>
      </c>
    </row>
    <row r="416" spans="1:41" ht="16.5" customHeight="1">
      <c r="A416" s="461">
        <v>53</v>
      </c>
      <c r="B416" s="461">
        <v>27</v>
      </c>
      <c r="C416" s="461">
        <v>413</v>
      </c>
      <c r="D416" s="471" t="s">
        <v>1600</v>
      </c>
      <c r="E416" s="472" t="s">
        <v>28</v>
      </c>
      <c r="F416" s="471" t="s">
        <v>2233</v>
      </c>
      <c r="G416" s="471" t="s">
        <v>1516</v>
      </c>
      <c r="H416" s="477" t="s">
        <v>724</v>
      </c>
      <c r="I416" s="486" t="s">
        <v>1601</v>
      </c>
      <c r="J416" s="467">
        <v>0</v>
      </c>
      <c r="K416" s="467">
        <v>0</v>
      </c>
      <c r="L416" s="467">
        <v>2</v>
      </c>
      <c r="M416" s="467">
        <v>1</v>
      </c>
      <c r="N416" s="468">
        <v>22</v>
      </c>
      <c r="O416" s="467">
        <v>0</v>
      </c>
      <c r="P416" s="467">
        <v>0</v>
      </c>
      <c r="Q416" s="467">
        <v>0</v>
      </c>
      <c r="R416" s="467">
        <v>0</v>
      </c>
      <c r="S416" s="467">
        <v>1</v>
      </c>
      <c r="T416" s="467">
        <v>2</v>
      </c>
      <c r="U416" s="467">
        <v>0</v>
      </c>
      <c r="V416" s="467">
        <v>0</v>
      </c>
      <c r="W416" s="467">
        <v>0</v>
      </c>
      <c r="X416" s="467">
        <v>0</v>
      </c>
      <c r="Y416" s="467">
        <v>1</v>
      </c>
      <c r="Z416" s="467">
        <v>0</v>
      </c>
      <c r="AA416" s="467">
        <v>0</v>
      </c>
      <c r="AB416" s="467">
        <v>2</v>
      </c>
      <c r="AC416" s="467">
        <v>0</v>
      </c>
      <c r="AD416" s="469">
        <v>31</v>
      </c>
      <c r="AE416" s="470">
        <v>0</v>
      </c>
      <c r="AF416" s="470">
        <v>0</v>
      </c>
      <c r="AG416" s="470">
        <v>0</v>
      </c>
      <c r="AH416" s="470">
        <v>0</v>
      </c>
      <c r="AI416" s="470">
        <v>31</v>
      </c>
      <c r="AJ416" s="470">
        <v>0</v>
      </c>
      <c r="AK416" s="467">
        <v>22</v>
      </c>
      <c r="AL416" s="467">
        <v>9</v>
      </c>
      <c r="AM416" s="502">
        <v>7</v>
      </c>
      <c r="AN416" s="502">
        <v>7</v>
      </c>
      <c r="AO416" s="503">
        <v>2</v>
      </c>
    </row>
    <row r="417" spans="1:41" ht="16.5" customHeight="1">
      <c r="A417" s="461">
        <v>2991</v>
      </c>
      <c r="B417" s="461">
        <v>762</v>
      </c>
      <c r="C417" s="461">
        <v>414</v>
      </c>
      <c r="D417" s="471" t="s">
        <v>1602</v>
      </c>
      <c r="E417" s="472" t="s">
        <v>28</v>
      </c>
      <c r="F417" s="471" t="s">
        <v>2233</v>
      </c>
      <c r="G417" s="471" t="s">
        <v>1516</v>
      </c>
      <c r="H417" s="475" t="s">
        <v>727</v>
      </c>
      <c r="I417" s="486" t="s">
        <v>1603</v>
      </c>
      <c r="J417" s="467">
        <v>0</v>
      </c>
      <c r="K417" s="467">
        <v>0</v>
      </c>
      <c r="L417" s="467">
        <v>0</v>
      </c>
      <c r="M417" s="467">
        <v>3</v>
      </c>
      <c r="N417" s="468">
        <v>3</v>
      </c>
      <c r="O417" s="467">
        <v>15</v>
      </c>
      <c r="P417" s="467">
        <v>1</v>
      </c>
      <c r="Q417" s="467">
        <v>4</v>
      </c>
      <c r="R417" s="467">
        <v>13</v>
      </c>
      <c r="S417" s="467">
        <v>0</v>
      </c>
      <c r="T417" s="467">
        <v>0</v>
      </c>
      <c r="U417" s="467">
        <v>0</v>
      </c>
      <c r="V417" s="467">
        <v>0</v>
      </c>
      <c r="W417" s="467">
        <v>0</v>
      </c>
      <c r="X417" s="467">
        <v>0</v>
      </c>
      <c r="Y417" s="467">
        <v>0</v>
      </c>
      <c r="Z417" s="467">
        <v>0</v>
      </c>
      <c r="AA417" s="467">
        <v>0</v>
      </c>
      <c r="AB417" s="467">
        <v>0</v>
      </c>
      <c r="AC417" s="467">
        <v>0</v>
      </c>
      <c r="AD417" s="469">
        <v>39</v>
      </c>
      <c r="AE417" s="470">
        <v>0</v>
      </c>
      <c r="AF417" s="470">
        <v>0</v>
      </c>
      <c r="AG417" s="470">
        <v>0</v>
      </c>
      <c r="AH417" s="470">
        <v>0</v>
      </c>
      <c r="AI417" s="470">
        <v>39</v>
      </c>
      <c r="AJ417" s="470">
        <v>0</v>
      </c>
      <c r="AK417" s="467">
        <v>3</v>
      </c>
      <c r="AL417" s="467">
        <v>36</v>
      </c>
      <c r="AM417" s="502">
        <v>5</v>
      </c>
      <c r="AN417" s="502">
        <v>4</v>
      </c>
      <c r="AO417" s="503">
        <v>2</v>
      </c>
    </row>
    <row r="418" spans="1:41" ht="16.5" customHeight="1">
      <c r="A418" s="461">
        <v>47</v>
      </c>
      <c r="B418" s="461">
        <v>22</v>
      </c>
      <c r="C418" s="462">
        <v>415</v>
      </c>
      <c r="D418" s="471" t="s">
        <v>1606</v>
      </c>
      <c r="E418" s="472" t="s">
        <v>28</v>
      </c>
      <c r="F418" s="471" t="s">
        <v>2233</v>
      </c>
      <c r="G418" s="471" t="s">
        <v>1516</v>
      </c>
      <c r="H418" s="473" t="s">
        <v>730</v>
      </c>
      <c r="I418" s="487" t="s">
        <v>1607</v>
      </c>
      <c r="J418" s="467">
        <v>1</v>
      </c>
      <c r="K418" s="467">
        <v>2</v>
      </c>
      <c r="L418" s="467">
        <v>1</v>
      </c>
      <c r="M418" s="467">
        <v>4</v>
      </c>
      <c r="N418" s="468">
        <v>4</v>
      </c>
      <c r="O418" s="467">
        <v>0</v>
      </c>
      <c r="P418" s="467">
        <v>0</v>
      </c>
      <c r="Q418" s="467">
        <v>0</v>
      </c>
      <c r="R418" s="467">
        <v>27</v>
      </c>
      <c r="S418" s="467">
        <v>0</v>
      </c>
      <c r="T418" s="467">
        <v>0</v>
      </c>
      <c r="U418" s="467">
        <v>0</v>
      </c>
      <c r="V418" s="467">
        <v>0</v>
      </c>
      <c r="W418" s="467">
        <v>0</v>
      </c>
      <c r="X418" s="467">
        <v>0</v>
      </c>
      <c r="Y418" s="467">
        <v>0</v>
      </c>
      <c r="Z418" s="467">
        <v>0</v>
      </c>
      <c r="AA418" s="467">
        <v>0</v>
      </c>
      <c r="AB418" s="467">
        <v>0</v>
      </c>
      <c r="AC418" s="467">
        <v>0</v>
      </c>
      <c r="AD418" s="469">
        <v>39</v>
      </c>
      <c r="AE418" s="470">
        <v>0</v>
      </c>
      <c r="AF418" s="470">
        <v>0</v>
      </c>
      <c r="AG418" s="470">
        <v>0</v>
      </c>
      <c r="AH418" s="470">
        <v>0</v>
      </c>
      <c r="AI418" s="470">
        <v>39</v>
      </c>
      <c r="AJ418" s="470">
        <v>0</v>
      </c>
      <c r="AK418" s="467">
        <v>4</v>
      </c>
      <c r="AL418" s="467">
        <v>35</v>
      </c>
      <c r="AM418" s="502">
        <v>6</v>
      </c>
      <c r="AN418" s="502">
        <v>6</v>
      </c>
      <c r="AO418" s="503">
        <v>3</v>
      </c>
    </row>
    <row r="419" spans="1:41" ht="16.5" customHeight="1">
      <c r="A419" s="461">
        <v>60</v>
      </c>
      <c r="B419" s="461">
        <v>34</v>
      </c>
      <c r="C419" s="461">
        <v>416</v>
      </c>
      <c r="D419" s="471" t="s">
        <v>1608</v>
      </c>
      <c r="E419" s="472" t="s">
        <v>28</v>
      </c>
      <c r="F419" s="471" t="s">
        <v>2233</v>
      </c>
      <c r="G419" s="471" t="s">
        <v>1516</v>
      </c>
      <c r="H419" s="475" t="s">
        <v>727</v>
      </c>
      <c r="I419" s="486" t="s">
        <v>1609</v>
      </c>
      <c r="J419" s="467">
        <v>0</v>
      </c>
      <c r="K419" s="467">
        <v>0</v>
      </c>
      <c r="L419" s="467">
        <v>1</v>
      </c>
      <c r="M419" s="467">
        <v>2</v>
      </c>
      <c r="N419" s="468">
        <v>20</v>
      </c>
      <c r="O419" s="467">
        <v>24</v>
      </c>
      <c r="P419" s="467">
        <v>1</v>
      </c>
      <c r="Q419" s="467">
        <v>0</v>
      </c>
      <c r="R419" s="467">
        <v>8</v>
      </c>
      <c r="S419" s="467">
        <v>0</v>
      </c>
      <c r="T419" s="467">
        <v>0</v>
      </c>
      <c r="U419" s="467">
        <v>0</v>
      </c>
      <c r="V419" s="467">
        <v>0</v>
      </c>
      <c r="W419" s="467">
        <v>0</v>
      </c>
      <c r="X419" s="467">
        <v>0</v>
      </c>
      <c r="Y419" s="467">
        <v>0</v>
      </c>
      <c r="Z419" s="467">
        <v>0</v>
      </c>
      <c r="AA419" s="467">
        <v>0</v>
      </c>
      <c r="AB419" s="467">
        <v>0</v>
      </c>
      <c r="AC419" s="467">
        <v>4</v>
      </c>
      <c r="AD419" s="469">
        <v>60</v>
      </c>
      <c r="AE419" s="470">
        <v>0</v>
      </c>
      <c r="AF419" s="470">
        <v>0</v>
      </c>
      <c r="AG419" s="470">
        <v>0</v>
      </c>
      <c r="AH419" s="470">
        <v>7</v>
      </c>
      <c r="AI419" s="470">
        <v>53</v>
      </c>
      <c r="AJ419" s="470">
        <v>0</v>
      </c>
      <c r="AK419" s="467">
        <v>20</v>
      </c>
      <c r="AL419" s="467">
        <v>36</v>
      </c>
      <c r="AM419" s="502">
        <v>8</v>
      </c>
      <c r="AN419" s="502">
        <v>5</v>
      </c>
      <c r="AO419" s="503">
        <v>3</v>
      </c>
    </row>
    <row r="420" spans="1:41" ht="16.5" customHeight="1">
      <c r="A420" s="461">
        <v>2876</v>
      </c>
      <c r="B420" s="461">
        <v>724</v>
      </c>
      <c r="C420" s="461">
        <v>417</v>
      </c>
      <c r="D420" s="471" t="s">
        <v>1612</v>
      </c>
      <c r="E420" s="472" t="s">
        <v>28</v>
      </c>
      <c r="F420" s="471" t="s">
        <v>2233</v>
      </c>
      <c r="G420" s="471" t="s">
        <v>1516</v>
      </c>
      <c r="H420" s="473" t="s">
        <v>730</v>
      </c>
      <c r="I420" s="486" t="s">
        <v>1613</v>
      </c>
      <c r="J420" s="467">
        <v>0</v>
      </c>
      <c r="K420" s="467">
        <v>0</v>
      </c>
      <c r="L420" s="467">
        <v>5</v>
      </c>
      <c r="M420" s="467">
        <v>2</v>
      </c>
      <c r="N420" s="468">
        <v>9</v>
      </c>
      <c r="O420" s="467">
        <v>19</v>
      </c>
      <c r="P420" s="467">
        <v>0</v>
      </c>
      <c r="Q420" s="467">
        <v>0</v>
      </c>
      <c r="R420" s="467">
        <v>1</v>
      </c>
      <c r="S420" s="467">
        <v>0</v>
      </c>
      <c r="T420" s="467">
        <v>0</v>
      </c>
      <c r="U420" s="467">
        <v>0</v>
      </c>
      <c r="V420" s="467">
        <v>0</v>
      </c>
      <c r="W420" s="467">
        <v>0</v>
      </c>
      <c r="X420" s="467">
        <v>0</v>
      </c>
      <c r="Y420" s="467">
        <v>0</v>
      </c>
      <c r="Z420" s="467">
        <v>0</v>
      </c>
      <c r="AA420" s="467">
        <v>0</v>
      </c>
      <c r="AB420" s="467">
        <v>0</v>
      </c>
      <c r="AC420" s="467">
        <v>0</v>
      </c>
      <c r="AD420" s="469">
        <v>36</v>
      </c>
      <c r="AE420" s="470">
        <v>0</v>
      </c>
      <c r="AF420" s="470">
        <v>0</v>
      </c>
      <c r="AG420" s="470">
        <v>0</v>
      </c>
      <c r="AH420" s="470">
        <v>0</v>
      </c>
      <c r="AI420" s="470">
        <v>36</v>
      </c>
      <c r="AJ420" s="470">
        <v>0</v>
      </c>
      <c r="AK420" s="467">
        <v>9</v>
      </c>
      <c r="AL420" s="467">
        <v>27</v>
      </c>
      <c r="AM420" s="502">
        <v>7</v>
      </c>
      <c r="AN420" s="502">
        <v>5</v>
      </c>
      <c r="AO420" s="503">
        <v>2</v>
      </c>
    </row>
    <row r="421" spans="1:41" ht="16.5" customHeight="1">
      <c r="A421" s="461">
        <v>2892</v>
      </c>
      <c r="B421" s="461">
        <v>725</v>
      </c>
      <c r="C421" s="462">
        <v>418</v>
      </c>
      <c r="D421" s="471" t="s">
        <v>1614</v>
      </c>
      <c r="E421" s="472" t="s">
        <v>28</v>
      </c>
      <c r="F421" s="471" t="s">
        <v>2233</v>
      </c>
      <c r="G421" s="471" t="s">
        <v>1516</v>
      </c>
      <c r="H421" s="479" t="s">
        <v>784</v>
      </c>
      <c r="I421" s="474" t="s">
        <v>1615</v>
      </c>
      <c r="J421" s="467">
        <v>0</v>
      </c>
      <c r="K421" s="467">
        <v>0</v>
      </c>
      <c r="L421" s="467">
        <v>0</v>
      </c>
      <c r="M421" s="467">
        <v>0</v>
      </c>
      <c r="N421" s="468">
        <v>13</v>
      </c>
      <c r="O421" s="467">
        <v>0</v>
      </c>
      <c r="P421" s="467">
        <v>0</v>
      </c>
      <c r="Q421" s="467">
        <v>0</v>
      </c>
      <c r="R421" s="467">
        <v>0</v>
      </c>
      <c r="S421" s="467">
        <v>0</v>
      </c>
      <c r="T421" s="467">
        <v>0</v>
      </c>
      <c r="U421" s="467">
        <v>0</v>
      </c>
      <c r="V421" s="467">
        <v>0</v>
      </c>
      <c r="W421" s="467">
        <v>0</v>
      </c>
      <c r="X421" s="467">
        <v>0</v>
      </c>
      <c r="Y421" s="467">
        <v>0</v>
      </c>
      <c r="Z421" s="467">
        <v>0</v>
      </c>
      <c r="AA421" s="467">
        <v>0</v>
      </c>
      <c r="AB421" s="467">
        <v>0</v>
      </c>
      <c r="AC421" s="467">
        <v>0</v>
      </c>
      <c r="AD421" s="469">
        <v>13</v>
      </c>
      <c r="AE421" s="470">
        <v>0</v>
      </c>
      <c r="AF421" s="470">
        <v>0</v>
      </c>
      <c r="AG421" s="470">
        <v>0</v>
      </c>
      <c r="AH421" s="470">
        <v>0</v>
      </c>
      <c r="AI421" s="470">
        <v>13</v>
      </c>
      <c r="AJ421" s="470">
        <v>0</v>
      </c>
      <c r="AK421" s="467">
        <v>13</v>
      </c>
      <c r="AL421" s="467">
        <v>0</v>
      </c>
      <c r="AM421" s="502">
        <v>4</v>
      </c>
      <c r="AN421" s="502">
        <v>4</v>
      </c>
      <c r="AO421" s="503">
        <v>2</v>
      </c>
    </row>
    <row r="422" spans="1:41" ht="16.5" customHeight="1">
      <c r="A422" s="461">
        <v>2975</v>
      </c>
      <c r="B422" s="461">
        <v>759</v>
      </c>
      <c r="C422" s="461">
        <v>419</v>
      </c>
      <c r="D422" s="471" t="s">
        <v>1616</v>
      </c>
      <c r="E422" s="472" t="s">
        <v>28</v>
      </c>
      <c r="F422" s="471" t="s">
        <v>2233</v>
      </c>
      <c r="G422" s="471" t="s">
        <v>1516</v>
      </c>
      <c r="H422" s="475" t="s">
        <v>727</v>
      </c>
      <c r="I422" s="474" t="s">
        <v>1617</v>
      </c>
      <c r="J422" s="467">
        <v>0</v>
      </c>
      <c r="K422" s="467">
        <v>0</v>
      </c>
      <c r="L422" s="467">
        <v>0</v>
      </c>
      <c r="M422" s="467">
        <v>0</v>
      </c>
      <c r="N422" s="468">
        <v>34</v>
      </c>
      <c r="O422" s="467">
        <v>0</v>
      </c>
      <c r="P422" s="467">
        <v>1</v>
      </c>
      <c r="Q422" s="467">
        <v>0</v>
      </c>
      <c r="R422" s="467">
        <v>4</v>
      </c>
      <c r="S422" s="467">
        <v>0</v>
      </c>
      <c r="T422" s="467">
        <v>0</v>
      </c>
      <c r="U422" s="467">
        <v>0</v>
      </c>
      <c r="V422" s="467">
        <v>0</v>
      </c>
      <c r="W422" s="467">
        <v>0</v>
      </c>
      <c r="X422" s="467">
        <v>0</v>
      </c>
      <c r="Y422" s="467">
        <v>0</v>
      </c>
      <c r="Z422" s="467">
        <v>0</v>
      </c>
      <c r="AA422" s="467">
        <v>0</v>
      </c>
      <c r="AB422" s="467">
        <v>0</v>
      </c>
      <c r="AC422" s="467">
        <v>0</v>
      </c>
      <c r="AD422" s="469">
        <v>39</v>
      </c>
      <c r="AE422" s="470">
        <v>0</v>
      </c>
      <c r="AF422" s="470">
        <v>0</v>
      </c>
      <c r="AG422" s="470">
        <v>0</v>
      </c>
      <c r="AH422" s="470">
        <v>0</v>
      </c>
      <c r="AI422" s="470">
        <v>39</v>
      </c>
      <c r="AJ422" s="470">
        <v>0</v>
      </c>
      <c r="AK422" s="467">
        <v>34</v>
      </c>
      <c r="AL422" s="467">
        <v>5</v>
      </c>
      <c r="AM422" s="502">
        <v>7</v>
      </c>
      <c r="AN422" s="502">
        <v>4</v>
      </c>
      <c r="AO422" s="503">
        <v>3</v>
      </c>
    </row>
    <row r="423" spans="1:41" ht="16.5" customHeight="1">
      <c r="A423" s="461">
        <v>2976</v>
      </c>
      <c r="B423" s="461">
        <v>760</v>
      </c>
      <c r="C423" s="461">
        <v>420</v>
      </c>
      <c r="D423" s="471" t="s">
        <v>1618</v>
      </c>
      <c r="E423" s="472" t="s">
        <v>28</v>
      </c>
      <c r="F423" s="471" t="s">
        <v>2233</v>
      </c>
      <c r="G423" s="471" t="s">
        <v>1516</v>
      </c>
      <c r="H423" s="475" t="s">
        <v>727</v>
      </c>
      <c r="I423" s="486" t="s">
        <v>1619</v>
      </c>
      <c r="J423" s="467">
        <v>1</v>
      </c>
      <c r="K423" s="467">
        <v>0</v>
      </c>
      <c r="L423" s="467">
        <v>3</v>
      </c>
      <c r="M423" s="467">
        <v>9</v>
      </c>
      <c r="N423" s="468">
        <v>73</v>
      </c>
      <c r="O423" s="467">
        <v>7</v>
      </c>
      <c r="P423" s="467">
        <v>1</v>
      </c>
      <c r="Q423" s="467">
        <v>0</v>
      </c>
      <c r="R423" s="467">
        <v>1</v>
      </c>
      <c r="S423" s="467">
        <v>2</v>
      </c>
      <c r="T423" s="467">
        <v>0</v>
      </c>
      <c r="U423" s="467">
        <v>0</v>
      </c>
      <c r="V423" s="467">
        <v>0</v>
      </c>
      <c r="W423" s="467">
        <v>0</v>
      </c>
      <c r="X423" s="467">
        <v>0</v>
      </c>
      <c r="Y423" s="467">
        <v>0</v>
      </c>
      <c r="Z423" s="467">
        <v>0</v>
      </c>
      <c r="AA423" s="467">
        <v>0</v>
      </c>
      <c r="AB423" s="467">
        <v>0</v>
      </c>
      <c r="AC423" s="467">
        <v>71</v>
      </c>
      <c r="AD423" s="469">
        <v>168</v>
      </c>
      <c r="AE423" s="470">
        <v>0</v>
      </c>
      <c r="AF423" s="470">
        <v>0</v>
      </c>
      <c r="AG423" s="470">
        <v>0</v>
      </c>
      <c r="AH423" s="470">
        <v>60</v>
      </c>
      <c r="AI423" s="470">
        <v>108</v>
      </c>
      <c r="AJ423" s="470">
        <v>0</v>
      </c>
      <c r="AK423" s="467">
        <v>73</v>
      </c>
      <c r="AL423" s="467">
        <v>24</v>
      </c>
      <c r="AM423" s="502">
        <v>6</v>
      </c>
      <c r="AN423" s="502">
        <v>5</v>
      </c>
      <c r="AO423" s="503">
        <v>2</v>
      </c>
    </row>
    <row r="424" spans="1:41" ht="16.5" customHeight="1">
      <c r="A424" s="461">
        <v>2952</v>
      </c>
      <c r="B424" s="461">
        <v>755</v>
      </c>
      <c r="C424" s="462">
        <v>421</v>
      </c>
      <c r="D424" s="471" t="s">
        <v>1620</v>
      </c>
      <c r="E424" s="472" t="s">
        <v>28</v>
      </c>
      <c r="F424" s="471" t="s">
        <v>2233</v>
      </c>
      <c r="G424" s="471" t="s">
        <v>1516</v>
      </c>
      <c r="H424" s="475" t="s">
        <v>727</v>
      </c>
      <c r="I424" s="486" t="s">
        <v>1621</v>
      </c>
      <c r="J424" s="467">
        <v>2</v>
      </c>
      <c r="K424" s="467">
        <v>0</v>
      </c>
      <c r="L424" s="467">
        <v>3</v>
      </c>
      <c r="M424" s="467">
        <v>0</v>
      </c>
      <c r="N424" s="468">
        <v>0</v>
      </c>
      <c r="O424" s="467">
        <v>0</v>
      </c>
      <c r="P424" s="467">
        <v>0</v>
      </c>
      <c r="Q424" s="467">
        <v>1</v>
      </c>
      <c r="R424" s="467">
        <v>0</v>
      </c>
      <c r="S424" s="467">
        <v>0</v>
      </c>
      <c r="T424" s="467">
        <v>0</v>
      </c>
      <c r="U424" s="467">
        <v>0</v>
      </c>
      <c r="V424" s="467">
        <v>0</v>
      </c>
      <c r="W424" s="467">
        <v>0</v>
      </c>
      <c r="X424" s="467">
        <v>0</v>
      </c>
      <c r="Y424" s="467">
        <v>0</v>
      </c>
      <c r="Z424" s="467">
        <v>0</v>
      </c>
      <c r="AA424" s="467">
        <v>0</v>
      </c>
      <c r="AB424" s="467">
        <v>0</v>
      </c>
      <c r="AC424" s="467">
        <v>4</v>
      </c>
      <c r="AD424" s="469">
        <v>10</v>
      </c>
      <c r="AE424" s="470">
        <v>0</v>
      </c>
      <c r="AF424" s="470">
        <v>0</v>
      </c>
      <c r="AG424" s="470">
        <v>0</v>
      </c>
      <c r="AH424" s="470">
        <v>4</v>
      </c>
      <c r="AI424" s="470">
        <v>6</v>
      </c>
      <c r="AJ424" s="470">
        <v>0</v>
      </c>
      <c r="AK424" s="467">
        <v>0</v>
      </c>
      <c r="AL424" s="467">
        <v>6</v>
      </c>
      <c r="AM424" s="502">
        <v>6</v>
      </c>
      <c r="AN424" s="502">
        <v>2</v>
      </c>
      <c r="AO424" s="503">
        <v>2</v>
      </c>
    </row>
    <row r="425" spans="1:41" ht="16.5" customHeight="1">
      <c r="A425" s="461">
        <v>2951</v>
      </c>
      <c r="B425" s="461">
        <v>754</v>
      </c>
      <c r="C425" s="461">
        <v>422</v>
      </c>
      <c r="D425" s="471" t="s">
        <v>1622</v>
      </c>
      <c r="E425" s="472" t="s">
        <v>28</v>
      </c>
      <c r="F425" s="471" t="s">
        <v>2233</v>
      </c>
      <c r="G425" s="471" t="s">
        <v>1516</v>
      </c>
      <c r="H425" s="473" t="s">
        <v>730</v>
      </c>
      <c r="I425" s="474" t="s">
        <v>1623</v>
      </c>
      <c r="J425" s="467">
        <v>0</v>
      </c>
      <c r="K425" s="467">
        <v>0</v>
      </c>
      <c r="L425" s="467">
        <v>2</v>
      </c>
      <c r="M425" s="467">
        <v>1</v>
      </c>
      <c r="N425" s="468">
        <v>3</v>
      </c>
      <c r="O425" s="467">
        <v>0</v>
      </c>
      <c r="P425" s="467">
        <v>1</v>
      </c>
      <c r="Q425" s="467">
        <v>0</v>
      </c>
      <c r="R425" s="467">
        <v>4</v>
      </c>
      <c r="S425" s="467">
        <v>1</v>
      </c>
      <c r="T425" s="467">
        <v>0</v>
      </c>
      <c r="U425" s="467">
        <v>0</v>
      </c>
      <c r="V425" s="467">
        <v>0</v>
      </c>
      <c r="W425" s="467">
        <v>0</v>
      </c>
      <c r="X425" s="467">
        <v>0</v>
      </c>
      <c r="Y425" s="467">
        <v>0</v>
      </c>
      <c r="Z425" s="467">
        <v>0</v>
      </c>
      <c r="AA425" s="467">
        <v>0</v>
      </c>
      <c r="AB425" s="467">
        <v>0</v>
      </c>
      <c r="AC425" s="467">
        <v>1</v>
      </c>
      <c r="AD425" s="469">
        <v>13</v>
      </c>
      <c r="AE425" s="470">
        <v>0</v>
      </c>
      <c r="AF425" s="470">
        <v>0</v>
      </c>
      <c r="AG425" s="470">
        <v>0</v>
      </c>
      <c r="AH425" s="470">
        <v>0</v>
      </c>
      <c r="AI425" s="470">
        <v>13</v>
      </c>
      <c r="AJ425" s="470">
        <v>0</v>
      </c>
      <c r="AK425" s="467">
        <v>3</v>
      </c>
      <c r="AL425" s="467">
        <v>9</v>
      </c>
      <c r="AM425" s="502">
        <v>5</v>
      </c>
      <c r="AN425" s="502">
        <v>2</v>
      </c>
      <c r="AO425" s="503">
        <v>2</v>
      </c>
    </row>
    <row r="426" spans="1:41" ht="16.5" customHeight="1">
      <c r="A426" s="461">
        <v>2161</v>
      </c>
      <c r="B426" s="461">
        <v>515</v>
      </c>
      <c r="C426" s="461">
        <v>423</v>
      </c>
      <c r="D426" s="471" t="s">
        <v>1624</v>
      </c>
      <c r="E426" s="472" t="s">
        <v>28</v>
      </c>
      <c r="F426" s="471" t="s">
        <v>2233</v>
      </c>
      <c r="G426" s="471" t="s">
        <v>1516</v>
      </c>
      <c r="H426" s="475" t="s">
        <v>727</v>
      </c>
      <c r="I426" s="486" t="s">
        <v>1625</v>
      </c>
      <c r="J426" s="467">
        <v>0</v>
      </c>
      <c r="K426" s="467">
        <v>0</v>
      </c>
      <c r="L426" s="467">
        <v>1</v>
      </c>
      <c r="M426" s="467">
        <v>0</v>
      </c>
      <c r="N426" s="468">
        <v>2</v>
      </c>
      <c r="O426" s="467">
        <v>0</v>
      </c>
      <c r="P426" s="467">
        <v>0</v>
      </c>
      <c r="Q426" s="467">
        <v>0</v>
      </c>
      <c r="R426" s="467">
        <v>7</v>
      </c>
      <c r="S426" s="467">
        <v>0</v>
      </c>
      <c r="T426" s="467">
        <v>0</v>
      </c>
      <c r="U426" s="467">
        <v>0</v>
      </c>
      <c r="V426" s="467">
        <v>0</v>
      </c>
      <c r="W426" s="467">
        <v>0</v>
      </c>
      <c r="X426" s="467">
        <v>0</v>
      </c>
      <c r="Y426" s="467">
        <v>0</v>
      </c>
      <c r="Z426" s="467">
        <v>0</v>
      </c>
      <c r="AA426" s="467">
        <v>0</v>
      </c>
      <c r="AB426" s="467">
        <v>0</v>
      </c>
      <c r="AC426" s="467">
        <v>0</v>
      </c>
      <c r="AD426" s="469">
        <v>10</v>
      </c>
      <c r="AE426" s="470">
        <v>0</v>
      </c>
      <c r="AF426" s="470">
        <v>0</v>
      </c>
      <c r="AG426" s="470">
        <v>0</v>
      </c>
      <c r="AH426" s="470">
        <v>0</v>
      </c>
      <c r="AI426" s="470">
        <v>10</v>
      </c>
      <c r="AJ426" s="470">
        <v>0</v>
      </c>
      <c r="AK426" s="467">
        <v>2</v>
      </c>
      <c r="AL426" s="467">
        <v>8</v>
      </c>
      <c r="AM426" s="502">
        <v>7</v>
      </c>
      <c r="AN426" s="502">
        <v>1</v>
      </c>
      <c r="AO426" s="503">
        <v>3</v>
      </c>
    </row>
    <row r="427" spans="1:41" ht="16.5" customHeight="1">
      <c r="A427" s="461">
        <v>2174</v>
      </c>
      <c r="B427" s="461">
        <v>520</v>
      </c>
      <c r="C427" s="462">
        <v>424</v>
      </c>
      <c r="D427" s="471" t="s">
        <v>1626</v>
      </c>
      <c r="E427" s="472" t="s">
        <v>28</v>
      </c>
      <c r="F427" s="471" t="s">
        <v>2233</v>
      </c>
      <c r="G427" s="471" t="s">
        <v>1516</v>
      </c>
      <c r="H427" s="475" t="s">
        <v>727</v>
      </c>
      <c r="I427" s="486" t="s">
        <v>1627</v>
      </c>
      <c r="J427" s="467">
        <v>0</v>
      </c>
      <c r="K427" s="467">
        <v>1</v>
      </c>
      <c r="L427" s="467">
        <v>3</v>
      </c>
      <c r="M427" s="467">
        <v>0</v>
      </c>
      <c r="N427" s="468">
        <v>5</v>
      </c>
      <c r="O427" s="467">
        <v>2</v>
      </c>
      <c r="P427" s="467">
        <v>1</v>
      </c>
      <c r="Q427" s="467">
        <v>0</v>
      </c>
      <c r="R427" s="467">
        <v>0</v>
      </c>
      <c r="S427" s="467">
        <v>0</v>
      </c>
      <c r="T427" s="467">
        <v>0</v>
      </c>
      <c r="U427" s="467">
        <v>0</v>
      </c>
      <c r="V427" s="467">
        <v>0</v>
      </c>
      <c r="W427" s="467">
        <v>0</v>
      </c>
      <c r="X427" s="467">
        <v>0</v>
      </c>
      <c r="Y427" s="467">
        <v>0</v>
      </c>
      <c r="Z427" s="467">
        <v>0</v>
      </c>
      <c r="AA427" s="467">
        <v>0</v>
      </c>
      <c r="AB427" s="467">
        <v>0</v>
      </c>
      <c r="AC427" s="467">
        <v>2</v>
      </c>
      <c r="AD427" s="469">
        <v>14</v>
      </c>
      <c r="AE427" s="470">
        <v>0</v>
      </c>
      <c r="AF427" s="470">
        <v>0</v>
      </c>
      <c r="AG427" s="470">
        <v>0</v>
      </c>
      <c r="AH427" s="470">
        <v>0</v>
      </c>
      <c r="AI427" s="470">
        <v>14</v>
      </c>
      <c r="AJ427" s="470">
        <v>0</v>
      </c>
      <c r="AK427" s="467">
        <v>5</v>
      </c>
      <c r="AL427" s="467">
        <v>7</v>
      </c>
      <c r="AM427" s="502">
        <v>6</v>
      </c>
      <c r="AN427" s="502">
        <v>2</v>
      </c>
      <c r="AO427" s="503">
        <v>2</v>
      </c>
    </row>
    <row r="428" spans="1:41" ht="16.5" customHeight="1">
      <c r="A428" s="461">
        <v>2180</v>
      </c>
      <c r="B428" s="461">
        <v>526</v>
      </c>
      <c r="C428" s="461">
        <v>425</v>
      </c>
      <c r="D428" s="471" t="s">
        <v>1628</v>
      </c>
      <c r="E428" s="472" t="s">
        <v>28</v>
      </c>
      <c r="F428" s="471" t="s">
        <v>2233</v>
      </c>
      <c r="G428" s="471" t="s">
        <v>1516</v>
      </c>
      <c r="H428" s="477" t="s">
        <v>724</v>
      </c>
      <c r="I428" s="486" t="s">
        <v>1629</v>
      </c>
      <c r="J428" s="467">
        <v>1</v>
      </c>
      <c r="K428" s="467">
        <v>2</v>
      </c>
      <c r="L428" s="467">
        <v>34</v>
      </c>
      <c r="M428" s="467">
        <v>0</v>
      </c>
      <c r="N428" s="468">
        <v>16</v>
      </c>
      <c r="O428" s="467">
        <v>1</v>
      </c>
      <c r="P428" s="467">
        <v>1</v>
      </c>
      <c r="Q428" s="467">
        <v>3</v>
      </c>
      <c r="R428" s="467">
        <v>3</v>
      </c>
      <c r="S428" s="467">
        <v>0</v>
      </c>
      <c r="T428" s="467">
        <v>0</v>
      </c>
      <c r="U428" s="467">
        <v>0</v>
      </c>
      <c r="V428" s="467">
        <v>0</v>
      </c>
      <c r="W428" s="467">
        <v>0</v>
      </c>
      <c r="X428" s="467">
        <v>0</v>
      </c>
      <c r="Y428" s="467">
        <v>0</v>
      </c>
      <c r="Z428" s="467">
        <v>0</v>
      </c>
      <c r="AA428" s="467">
        <v>0</v>
      </c>
      <c r="AB428" s="467">
        <v>0</v>
      </c>
      <c r="AC428" s="467">
        <v>0</v>
      </c>
      <c r="AD428" s="469">
        <v>61</v>
      </c>
      <c r="AE428" s="470">
        <v>0</v>
      </c>
      <c r="AF428" s="470">
        <v>0</v>
      </c>
      <c r="AG428" s="470">
        <v>0</v>
      </c>
      <c r="AH428" s="470">
        <v>0</v>
      </c>
      <c r="AI428" s="470">
        <v>61</v>
      </c>
      <c r="AJ428" s="470">
        <v>0</v>
      </c>
      <c r="AK428" s="467">
        <v>16</v>
      </c>
      <c r="AL428" s="467">
        <v>45</v>
      </c>
      <c r="AM428" s="502">
        <v>7</v>
      </c>
      <c r="AN428" s="502">
        <v>5</v>
      </c>
      <c r="AO428" s="503">
        <v>3</v>
      </c>
    </row>
    <row r="429" spans="1:41" ht="16.5" customHeight="1">
      <c r="A429" s="461">
        <v>2179</v>
      </c>
      <c r="B429" s="461">
        <v>525</v>
      </c>
      <c r="C429" s="461">
        <v>426</v>
      </c>
      <c r="D429" s="471" t="s">
        <v>1630</v>
      </c>
      <c r="E429" s="472" t="s">
        <v>28</v>
      </c>
      <c r="F429" s="471" t="s">
        <v>2233</v>
      </c>
      <c r="G429" s="471" t="s">
        <v>1516</v>
      </c>
      <c r="H429" s="475" t="s">
        <v>727</v>
      </c>
      <c r="I429" s="474" t="s">
        <v>1631</v>
      </c>
      <c r="J429" s="467">
        <v>0</v>
      </c>
      <c r="K429" s="467">
        <v>0</v>
      </c>
      <c r="L429" s="467">
        <v>2</v>
      </c>
      <c r="M429" s="467">
        <v>1</v>
      </c>
      <c r="N429" s="468">
        <v>6</v>
      </c>
      <c r="O429" s="467">
        <v>1</v>
      </c>
      <c r="P429" s="467">
        <v>1</v>
      </c>
      <c r="Q429" s="467">
        <v>1</v>
      </c>
      <c r="R429" s="467">
        <v>19</v>
      </c>
      <c r="S429" s="467">
        <v>0</v>
      </c>
      <c r="T429" s="467">
        <v>0</v>
      </c>
      <c r="U429" s="467">
        <v>0</v>
      </c>
      <c r="V429" s="467">
        <v>1</v>
      </c>
      <c r="W429" s="467">
        <v>0</v>
      </c>
      <c r="X429" s="467">
        <v>0</v>
      </c>
      <c r="Y429" s="467">
        <v>0</v>
      </c>
      <c r="Z429" s="467">
        <v>0</v>
      </c>
      <c r="AA429" s="467">
        <v>0</v>
      </c>
      <c r="AB429" s="467">
        <v>0</v>
      </c>
      <c r="AC429" s="467">
        <v>0</v>
      </c>
      <c r="AD429" s="469">
        <v>32</v>
      </c>
      <c r="AE429" s="470">
        <v>0</v>
      </c>
      <c r="AF429" s="470">
        <v>0</v>
      </c>
      <c r="AG429" s="470">
        <v>0</v>
      </c>
      <c r="AH429" s="470">
        <v>0</v>
      </c>
      <c r="AI429" s="470">
        <v>32</v>
      </c>
      <c r="AJ429" s="470">
        <v>0</v>
      </c>
      <c r="AK429" s="467">
        <v>6</v>
      </c>
      <c r="AL429" s="467">
        <v>26</v>
      </c>
      <c r="AM429" s="502">
        <v>8</v>
      </c>
      <c r="AN429" s="502">
        <v>1</v>
      </c>
      <c r="AO429" s="503">
        <v>2</v>
      </c>
    </row>
    <row r="430" spans="1:41" ht="16.5" customHeight="1">
      <c r="A430" s="461">
        <v>2176</v>
      </c>
      <c r="B430" s="461">
        <v>522</v>
      </c>
      <c r="C430" s="462">
        <v>427</v>
      </c>
      <c r="D430" s="471" t="s">
        <v>1632</v>
      </c>
      <c r="E430" s="472" t="s">
        <v>28</v>
      </c>
      <c r="F430" s="471" t="s">
        <v>2233</v>
      </c>
      <c r="G430" s="471" t="s">
        <v>1516</v>
      </c>
      <c r="H430" s="475" t="s">
        <v>727</v>
      </c>
      <c r="I430" s="486" t="s">
        <v>1633</v>
      </c>
      <c r="J430" s="467">
        <v>0</v>
      </c>
      <c r="K430" s="467">
        <v>0</v>
      </c>
      <c r="L430" s="467">
        <v>0</v>
      </c>
      <c r="M430" s="467">
        <v>0</v>
      </c>
      <c r="N430" s="468">
        <v>15</v>
      </c>
      <c r="O430" s="467">
        <v>30</v>
      </c>
      <c r="P430" s="467">
        <v>1</v>
      </c>
      <c r="Q430" s="467">
        <v>0</v>
      </c>
      <c r="R430" s="467">
        <v>0</v>
      </c>
      <c r="S430" s="467">
        <v>0</v>
      </c>
      <c r="T430" s="467">
        <v>0</v>
      </c>
      <c r="U430" s="467">
        <v>0</v>
      </c>
      <c r="V430" s="467">
        <v>0</v>
      </c>
      <c r="W430" s="467">
        <v>0</v>
      </c>
      <c r="X430" s="467">
        <v>0</v>
      </c>
      <c r="Y430" s="467">
        <v>0</v>
      </c>
      <c r="Z430" s="467">
        <v>0</v>
      </c>
      <c r="AA430" s="467">
        <v>0</v>
      </c>
      <c r="AB430" s="467">
        <v>0</v>
      </c>
      <c r="AC430" s="467">
        <v>2</v>
      </c>
      <c r="AD430" s="469">
        <v>48</v>
      </c>
      <c r="AE430" s="470">
        <v>0</v>
      </c>
      <c r="AF430" s="470">
        <v>0</v>
      </c>
      <c r="AG430" s="470">
        <v>0</v>
      </c>
      <c r="AH430" s="470">
        <v>0</v>
      </c>
      <c r="AI430" s="470">
        <v>48</v>
      </c>
      <c r="AJ430" s="470">
        <v>0</v>
      </c>
      <c r="AK430" s="467">
        <v>15</v>
      </c>
      <c r="AL430" s="467">
        <v>31</v>
      </c>
      <c r="AM430" s="502">
        <v>7</v>
      </c>
      <c r="AN430" s="502">
        <v>4</v>
      </c>
      <c r="AO430" s="503">
        <v>3</v>
      </c>
    </row>
    <row r="431" spans="1:41" ht="16.5" customHeight="1">
      <c r="A431" s="461">
        <v>2186</v>
      </c>
      <c r="B431" s="461">
        <v>532</v>
      </c>
      <c r="C431" s="461">
        <v>428</v>
      </c>
      <c r="D431" s="471" t="s">
        <v>1634</v>
      </c>
      <c r="E431" s="472" t="s">
        <v>28</v>
      </c>
      <c r="F431" s="471" t="s">
        <v>2233</v>
      </c>
      <c r="G431" s="471" t="s">
        <v>1516</v>
      </c>
      <c r="H431" s="473" t="s">
        <v>730</v>
      </c>
      <c r="I431" s="486" t="s">
        <v>1635</v>
      </c>
      <c r="J431" s="467">
        <v>2</v>
      </c>
      <c r="K431" s="467">
        <v>0</v>
      </c>
      <c r="L431" s="467">
        <v>1</v>
      </c>
      <c r="M431" s="467">
        <v>0</v>
      </c>
      <c r="N431" s="468">
        <v>20</v>
      </c>
      <c r="O431" s="467">
        <v>0</v>
      </c>
      <c r="P431" s="467">
        <v>0</v>
      </c>
      <c r="Q431" s="467">
        <v>1</v>
      </c>
      <c r="R431" s="467">
        <v>26</v>
      </c>
      <c r="S431" s="467">
        <v>0</v>
      </c>
      <c r="T431" s="467">
        <v>0</v>
      </c>
      <c r="U431" s="467">
        <v>0</v>
      </c>
      <c r="V431" s="467">
        <v>0</v>
      </c>
      <c r="W431" s="467">
        <v>0</v>
      </c>
      <c r="X431" s="467">
        <v>0</v>
      </c>
      <c r="Y431" s="467">
        <v>0</v>
      </c>
      <c r="Z431" s="467">
        <v>0</v>
      </c>
      <c r="AA431" s="467">
        <v>0</v>
      </c>
      <c r="AB431" s="467">
        <v>0</v>
      </c>
      <c r="AC431" s="467">
        <v>0</v>
      </c>
      <c r="AD431" s="469">
        <v>50</v>
      </c>
      <c r="AE431" s="470">
        <v>0</v>
      </c>
      <c r="AF431" s="470">
        <v>0</v>
      </c>
      <c r="AG431" s="470">
        <v>0</v>
      </c>
      <c r="AH431" s="470">
        <v>0</v>
      </c>
      <c r="AI431" s="470">
        <v>50</v>
      </c>
      <c r="AJ431" s="470">
        <v>0</v>
      </c>
      <c r="AK431" s="467">
        <v>20</v>
      </c>
      <c r="AL431" s="467">
        <v>30</v>
      </c>
      <c r="AM431" s="502">
        <v>9</v>
      </c>
      <c r="AN431" s="502">
        <v>2</v>
      </c>
      <c r="AO431" s="503">
        <v>3</v>
      </c>
    </row>
    <row r="432" spans="1:41" ht="16.5" customHeight="1">
      <c r="A432" s="461">
        <v>2172</v>
      </c>
      <c r="B432" s="461">
        <v>518</v>
      </c>
      <c r="C432" s="461">
        <v>429</v>
      </c>
      <c r="D432" s="471" t="s">
        <v>1636</v>
      </c>
      <c r="E432" s="472" t="s">
        <v>28</v>
      </c>
      <c r="F432" s="471" t="s">
        <v>2233</v>
      </c>
      <c r="G432" s="471" t="s">
        <v>1516</v>
      </c>
      <c r="H432" s="475" t="s">
        <v>727</v>
      </c>
      <c r="I432" s="486" t="s">
        <v>1637</v>
      </c>
      <c r="J432" s="467">
        <v>1</v>
      </c>
      <c r="K432" s="467">
        <v>0</v>
      </c>
      <c r="L432" s="467">
        <v>0</v>
      </c>
      <c r="M432" s="467">
        <v>0</v>
      </c>
      <c r="N432" s="468">
        <v>19</v>
      </c>
      <c r="O432" s="467">
        <v>0</v>
      </c>
      <c r="P432" s="467">
        <v>0</v>
      </c>
      <c r="Q432" s="467">
        <v>0</v>
      </c>
      <c r="R432" s="467">
        <v>22</v>
      </c>
      <c r="S432" s="467">
        <v>0</v>
      </c>
      <c r="T432" s="467">
        <v>0</v>
      </c>
      <c r="U432" s="467">
        <v>0</v>
      </c>
      <c r="V432" s="467">
        <v>0</v>
      </c>
      <c r="W432" s="467">
        <v>0</v>
      </c>
      <c r="X432" s="467">
        <v>0</v>
      </c>
      <c r="Y432" s="467">
        <v>0</v>
      </c>
      <c r="Z432" s="467">
        <v>0</v>
      </c>
      <c r="AA432" s="467">
        <v>0</v>
      </c>
      <c r="AB432" s="467">
        <v>0</v>
      </c>
      <c r="AC432" s="467">
        <v>0</v>
      </c>
      <c r="AD432" s="469">
        <v>42</v>
      </c>
      <c r="AE432" s="470">
        <v>0</v>
      </c>
      <c r="AF432" s="470">
        <v>0</v>
      </c>
      <c r="AG432" s="470">
        <v>0</v>
      </c>
      <c r="AH432" s="470">
        <v>0</v>
      </c>
      <c r="AI432" s="470">
        <v>42</v>
      </c>
      <c r="AJ432" s="470">
        <v>0</v>
      </c>
      <c r="AK432" s="467">
        <v>19</v>
      </c>
      <c r="AL432" s="467">
        <v>23</v>
      </c>
      <c r="AM432" s="502">
        <v>9</v>
      </c>
      <c r="AN432" s="502">
        <v>2</v>
      </c>
      <c r="AO432" s="503">
        <v>2</v>
      </c>
    </row>
    <row r="433" spans="1:41" ht="16.5" customHeight="1">
      <c r="A433" s="461">
        <v>2173</v>
      </c>
      <c r="B433" s="461">
        <v>519</v>
      </c>
      <c r="C433" s="462">
        <v>430</v>
      </c>
      <c r="D433" s="471" t="s">
        <v>1638</v>
      </c>
      <c r="E433" s="472" t="s">
        <v>28</v>
      </c>
      <c r="F433" s="471" t="s">
        <v>2233</v>
      </c>
      <c r="G433" s="471" t="s">
        <v>1516</v>
      </c>
      <c r="H433" s="477" t="s">
        <v>724</v>
      </c>
      <c r="I433" s="474" t="s">
        <v>1639</v>
      </c>
      <c r="J433" s="467">
        <v>1</v>
      </c>
      <c r="K433" s="467">
        <v>10</v>
      </c>
      <c r="L433" s="467">
        <v>18</v>
      </c>
      <c r="M433" s="467">
        <v>1</v>
      </c>
      <c r="N433" s="468">
        <v>19</v>
      </c>
      <c r="O433" s="467">
        <v>1</v>
      </c>
      <c r="P433" s="467">
        <v>1</v>
      </c>
      <c r="Q433" s="467">
        <v>1</v>
      </c>
      <c r="R433" s="467">
        <v>5</v>
      </c>
      <c r="S433" s="467">
        <v>0</v>
      </c>
      <c r="T433" s="467">
        <v>0</v>
      </c>
      <c r="U433" s="467">
        <v>0</v>
      </c>
      <c r="V433" s="467">
        <v>0</v>
      </c>
      <c r="W433" s="467">
        <v>0</v>
      </c>
      <c r="X433" s="467">
        <v>0</v>
      </c>
      <c r="Y433" s="467">
        <v>0</v>
      </c>
      <c r="Z433" s="467">
        <v>0</v>
      </c>
      <c r="AA433" s="467">
        <v>0</v>
      </c>
      <c r="AB433" s="467">
        <v>0</v>
      </c>
      <c r="AC433" s="467">
        <v>0</v>
      </c>
      <c r="AD433" s="469">
        <v>57</v>
      </c>
      <c r="AE433" s="470">
        <v>0</v>
      </c>
      <c r="AF433" s="470">
        <v>0</v>
      </c>
      <c r="AG433" s="470">
        <v>0</v>
      </c>
      <c r="AH433" s="470">
        <v>0</v>
      </c>
      <c r="AI433" s="470">
        <v>57</v>
      </c>
      <c r="AJ433" s="470">
        <v>0</v>
      </c>
      <c r="AK433" s="467">
        <v>19</v>
      </c>
      <c r="AL433" s="467">
        <v>38</v>
      </c>
      <c r="AM433" s="502">
        <v>9</v>
      </c>
      <c r="AN433" s="502">
        <v>5</v>
      </c>
      <c r="AO433" s="503">
        <v>3</v>
      </c>
    </row>
    <row r="434" spans="1:41" ht="16.5" customHeight="1">
      <c r="A434" s="461">
        <v>2184</v>
      </c>
      <c r="B434" s="461">
        <v>530</v>
      </c>
      <c r="C434" s="461">
        <v>431</v>
      </c>
      <c r="D434" s="471" t="s">
        <v>1640</v>
      </c>
      <c r="E434" s="472" t="s">
        <v>28</v>
      </c>
      <c r="F434" s="471" t="s">
        <v>2233</v>
      </c>
      <c r="G434" s="471" t="s">
        <v>1516</v>
      </c>
      <c r="H434" s="473" t="s">
        <v>730</v>
      </c>
      <c r="I434" s="486" t="s">
        <v>1641</v>
      </c>
      <c r="J434" s="467">
        <v>0</v>
      </c>
      <c r="K434" s="467">
        <v>0</v>
      </c>
      <c r="L434" s="467">
        <v>1</v>
      </c>
      <c r="M434" s="467">
        <v>1</v>
      </c>
      <c r="N434" s="468">
        <v>8</v>
      </c>
      <c r="O434" s="467">
        <v>4</v>
      </c>
      <c r="P434" s="467">
        <v>2</v>
      </c>
      <c r="Q434" s="467">
        <v>0</v>
      </c>
      <c r="R434" s="467">
        <v>33</v>
      </c>
      <c r="S434" s="467">
        <v>0</v>
      </c>
      <c r="T434" s="467">
        <v>0</v>
      </c>
      <c r="U434" s="467">
        <v>0</v>
      </c>
      <c r="V434" s="467">
        <v>0</v>
      </c>
      <c r="W434" s="467">
        <v>0</v>
      </c>
      <c r="X434" s="467">
        <v>0</v>
      </c>
      <c r="Y434" s="467">
        <v>0</v>
      </c>
      <c r="Z434" s="467">
        <v>0</v>
      </c>
      <c r="AA434" s="467">
        <v>0</v>
      </c>
      <c r="AB434" s="467">
        <v>0</v>
      </c>
      <c r="AC434" s="467">
        <v>0</v>
      </c>
      <c r="AD434" s="469">
        <v>49</v>
      </c>
      <c r="AE434" s="470">
        <v>0</v>
      </c>
      <c r="AF434" s="470">
        <v>0</v>
      </c>
      <c r="AG434" s="470">
        <v>0</v>
      </c>
      <c r="AH434" s="470">
        <v>1</v>
      </c>
      <c r="AI434" s="470">
        <v>48</v>
      </c>
      <c r="AJ434" s="470">
        <v>0</v>
      </c>
      <c r="AK434" s="467">
        <v>8</v>
      </c>
      <c r="AL434" s="467">
        <v>41</v>
      </c>
      <c r="AM434" s="502">
        <v>6</v>
      </c>
      <c r="AN434" s="502">
        <v>2</v>
      </c>
      <c r="AO434" s="503">
        <v>3</v>
      </c>
    </row>
    <row r="435" spans="1:41" ht="16.5" customHeight="1">
      <c r="A435" s="461">
        <v>2187</v>
      </c>
      <c r="B435" s="461">
        <v>533</v>
      </c>
      <c r="C435" s="461">
        <v>432</v>
      </c>
      <c r="D435" s="471" t="s">
        <v>1642</v>
      </c>
      <c r="E435" s="472" t="s">
        <v>28</v>
      </c>
      <c r="F435" s="471" t="s">
        <v>2233</v>
      </c>
      <c r="G435" s="471" t="s">
        <v>1516</v>
      </c>
      <c r="H435" s="475" t="s">
        <v>727</v>
      </c>
      <c r="I435" s="486" t="s">
        <v>1643</v>
      </c>
      <c r="J435" s="467">
        <v>0</v>
      </c>
      <c r="K435" s="467">
        <v>0</v>
      </c>
      <c r="L435" s="467">
        <v>7</v>
      </c>
      <c r="M435" s="467">
        <v>0</v>
      </c>
      <c r="N435" s="468">
        <v>16</v>
      </c>
      <c r="O435" s="467">
        <v>0</v>
      </c>
      <c r="P435" s="467">
        <v>2</v>
      </c>
      <c r="Q435" s="467">
        <v>0</v>
      </c>
      <c r="R435" s="467">
        <v>13</v>
      </c>
      <c r="S435" s="467">
        <v>0</v>
      </c>
      <c r="T435" s="467">
        <v>0</v>
      </c>
      <c r="U435" s="467">
        <v>0</v>
      </c>
      <c r="V435" s="467">
        <v>0</v>
      </c>
      <c r="W435" s="467">
        <v>0</v>
      </c>
      <c r="X435" s="467">
        <v>0</v>
      </c>
      <c r="Y435" s="467">
        <v>0</v>
      </c>
      <c r="Z435" s="467">
        <v>0</v>
      </c>
      <c r="AA435" s="467">
        <v>0</v>
      </c>
      <c r="AB435" s="467">
        <v>0</v>
      </c>
      <c r="AC435" s="467">
        <v>0</v>
      </c>
      <c r="AD435" s="469">
        <v>38</v>
      </c>
      <c r="AE435" s="470">
        <v>0</v>
      </c>
      <c r="AF435" s="470">
        <v>0</v>
      </c>
      <c r="AG435" s="470">
        <v>0</v>
      </c>
      <c r="AH435" s="470">
        <v>0</v>
      </c>
      <c r="AI435" s="470">
        <v>38</v>
      </c>
      <c r="AJ435" s="470">
        <v>0</v>
      </c>
      <c r="AK435" s="467">
        <v>16</v>
      </c>
      <c r="AL435" s="467">
        <v>22</v>
      </c>
      <c r="AM435" s="502">
        <v>9</v>
      </c>
      <c r="AN435" s="502">
        <v>1</v>
      </c>
      <c r="AO435" s="503">
        <v>3</v>
      </c>
    </row>
    <row r="436" spans="1:41" ht="16.5" customHeight="1">
      <c r="A436" s="461">
        <v>2188</v>
      </c>
      <c r="B436" s="461">
        <v>534</v>
      </c>
      <c r="C436" s="462">
        <v>433</v>
      </c>
      <c r="D436" s="471" t="s">
        <v>1644</v>
      </c>
      <c r="E436" s="472" t="s">
        <v>28</v>
      </c>
      <c r="F436" s="471" t="s">
        <v>2233</v>
      </c>
      <c r="G436" s="471" t="s">
        <v>1516</v>
      </c>
      <c r="H436" s="477" t="s">
        <v>724</v>
      </c>
      <c r="I436" s="486" t="s">
        <v>1645</v>
      </c>
      <c r="J436" s="467">
        <v>0</v>
      </c>
      <c r="K436" s="467">
        <v>1</v>
      </c>
      <c r="L436" s="467">
        <v>2</v>
      </c>
      <c r="M436" s="467">
        <v>1</v>
      </c>
      <c r="N436" s="468">
        <v>24</v>
      </c>
      <c r="O436" s="467">
        <v>1</v>
      </c>
      <c r="P436" s="467">
        <v>1</v>
      </c>
      <c r="Q436" s="467">
        <v>3</v>
      </c>
      <c r="R436" s="467">
        <v>28</v>
      </c>
      <c r="S436" s="467">
        <v>0</v>
      </c>
      <c r="T436" s="467">
        <v>0</v>
      </c>
      <c r="U436" s="467">
        <v>0</v>
      </c>
      <c r="V436" s="467">
        <v>0</v>
      </c>
      <c r="W436" s="467">
        <v>0</v>
      </c>
      <c r="X436" s="467">
        <v>0</v>
      </c>
      <c r="Y436" s="467">
        <v>0</v>
      </c>
      <c r="Z436" s="467">
        <v>0</v>
      </c>
      <c r="AA436" s="467">
        <v>1</v>
      </c>
      <c r="AB436" s="467">
        <v>3</v>
      </c>
      <c r="AC436" s="467">
        <v>0</v>
      </c>
      <c r="AD436" s="469">
        <v>65</v>
      </c>
      <c r="AE436" s="470">
        <v>0</v>
      </c>
      <c r="AF436" s="470">
        <v>0</v>
      </c>
      <c r="AG436" s="470">
        <v>0</v>
      </c>
      <c r="AH436" s="470">
        <v>0</v>
      </c>
      <c r="AI436" s="470">
        <v>65</v>
      </c>
      <c r="AJ436" s="470">
        <v>0</v>
      </c>
      <c r="AK436" s="467">
        <v>24</v>
      </c>
      <c r="AL436" s="467">
        <v>41</v>
      </c>
      <c r="AM436" s="502">
        <v>7</v>
      </c>
      <c r="AN436" s="502">
        <v>2</v>
      </c>
      <c r="AO436" s="503">
        <v>2</v>
      </c>
    </row>
    <row r="437" spans="1:41" ht="16.5" customHeight="1">
      <c r="A437" s="461">
        <v>2183</v>
      </c>
      <c r="B437" s="461">
        <v>529</v>
      </c>
      <c r="C437" s="461">
        <v>434</v>
      </c>
      <c r="D437" s="471" t="s">
        <v>1646</v>
      </c>
      <c r="E437" s="472" t="s">
        <v>28</v>
      </c>
      <c r="F437" s="471" t="s">
        <v>2233</v>
      </c>
      <c r="G437" s="471" t="s">
        <v>1516</v>
      </c>
      <c r="H437" s="473" t="s">
        <v>730</v>
      </c>
      <c r="I437" s="486" t="s">
        <v>1647</v>
      </c>
      <c r="J437" s="467">
        <v>0</v>
      </c>
      <c r="K437" s="467">
        <v>0</v>
      </c>
      <c r="L437" s="467">
        <v>1</v>
      </c>
      <c r="M437" s="467">
        <v>7</v>
      </c>
      <c r="N437" s="468">
        <v>5</v>
      </c>
      <c r="O437" s="467">
        <v>41</v>
      </c>
      <c r="P437" s="467">
        <v>0</v>
      </c>
      <c r="Q437" s="467">
        <v>1</v>
      </c>
      <c r="R437" s="467">
        <v>4</v>
      </c>
      <c r="S437" s="467">
        <v>0</v>
      </c>
      <c r="T437" s="467">
        <v>0</v>
      </c>
      <c r="U437" s="467">
        <v>0</v>
      </c>
      <c r="V437" s="467">
        <v>0</v>
      </c>
      <c r="W437" s="467">
        <v>0</v>
      </c>
      <c r="X437" s="467">
        <v>0</v>
      </c>
      <c r="Y437" s="467">
        <v>0</v>
      </c>
      <c r="Z437" s="467">
        <v>0</v>
      </c>
      <c r="AA437" s="467">
        <v>0</v>
      </c>
      <c r="AB437" s="467">
        <v>0</v>
      </c>
      <c r="AC437" s="467">
        <v>0</v>
      </c>
      <c r="AD437" s="469">
        <v>59</v>
      </c>
      <c r="AE437" s="470">
        <v>0</v>
      </c>
      <c r="AF437" s="470">
        <v>0</v>
      </c>
      <c r="AG437" s="470">
        <v>1</v>
      </c>
      <c r="AH437" s="470">
        <v>1</v>
      </c>
      <c r="AI437" s="470">
        <v>57</v>
      </c>
      <c r="AJ437" s="470">
        <v>0</v>
      </c>
      <c r="AK437" s="467">
        <v>5</v>
      </c>
      <c r="AL437" s="467">
        <v>54</v>
      </c>
      <c r="AM437" s="502">
        <v>6</v>
      </c>
      <c r="AN437" s="502">
        <v>4</v>
      </c>
      <c r="AO437" s="503">
        <v>2</v>
      </c>
    </row>
    <row r="438" spans="1:41" ht="16.5" customHeight="1">
      <c r="A438" s="461">
        <v>2175</v>
      </c>
      <c r="B438" s="461">
        <v>521</v>
      </c>
      <c r="C438" s="461">
        <v>435</v>
      </c>
      <c r="D438" s="471" t="s">
        <v>1648</v>
      </c>
      <c r="E438" s="472" t="s">
        <v>28</v>
      </c>
      <c r="F438" s="471" t="s">
        <v>2233</v>
      </c>
      <c r="G438" s="471" t="s">
        <v>1516</v>
      </c>
      <c r="H438" s="475" t="s">
        <v>727</v>
      </c>
      <c r="I438" s="486" t="s">
        <v>1649</v>
      </c>
      <c r="J438" s="467">
        <v>1</v>
      </c>
      <c r="K438" s="467">
        <v>1</v>
      </c>
      <c r="L438" s="467">
        <v>11</v>
      </c>
      <c r="M438" s="467">
        <v>0</v>
      </c>
      <c r="N438" s="468">
        <v>5</v>
      </c>
      <c r="O438" s="467">
        <v>0</v>
      </c>
      <c r="P438" s="467">
        <v>0</v>
      </c>
      <c r="Q438" s="467">
        <v>0</v>
      </c>
      <c r="R438" s="467">
        <v>11</v>
      </c>
      <c r="S438" s="467">
        <v>0</v>
      </c>
      <c r="T438" s="467">
        <v>0</v>
      </c>
      <c r="U438" s="467">
        <v>0</v>
      </c>
      <c r="V438" s="467">
        <v>0</v>
      </c>
      <c r="W438" s="467">
        <v>0</v>
      </c>
      <c r="X438" s="467">
        <v>0</v>
      </c>
      <c r="Y438" s="467">
        <v>0</v>
      </c>
      <c r="Z438" s="467">
        <v>0</v>
      </c>
      <c r="AA438" s="467">
        <v>0</v>
      </c>
      <c r="AB438" s="467">
        <v>0</v>
      </c>
      <c r="AC438" s="467">
        <v>3</v>
      </c>
      <c r="AD438" s="469">
        <v>32</v>
      </c>
      <c r="AE438" s="470">
        <v>0</v>
      </c>
      <c r="AF438" s="470">
        <v>0</v>
      </c>
      <c r="AG438" s="470">
        <v>0</v>
      </c>
      <c r="AH438" s="470">
        <v>0</v>
      </c>
      <c r="AI438" s="470">
        <v>32</v>
      </c>
      <c r="AJ438" s="470">
        <v>0</v>
      </c>
      <c r="AK438" s="467">
        <v>5</v>
      </c>
      <c r="AL438" s="467">
        <v>24</v>
      </c>
      <c r="AM438" s="502">
        <v>5</v>
      </c>
      <c r="AN438" s="502">
        <v>1</v>
      </c>
      <c r="AO438" s="503">
        <v>2</v>
      </c>
    </row>
    <row r="439" spans="1:41" ht="16.5" customHeight="1">
      <c r="A439" s="461">
        <v>2178</v>
      </c>
      <c r="B439" s="461">
        <v>524</v>
      </c>
      <c r="C439" s="462">
        <v>436</v>
      </c>
      <c r="D439" s="471" t="s">
        <v>1650</v>
      </c>
      <c r="E439" s="472" t="s">
        <v>28</v>
      </c>
      <c r="F439" s="471" t="s">
        <v>2233</v>
      </c>
      <c r="G439" s="471" t="s">
        <v>1516</v>
      </c>
      <c r="H439" s="473" t="s">
        <v>730</v>
      </c>
      <c r="I439" s="486" t="s">
        <v>1651</v>
      </c>
      <c r="J439" s="467">
        <v>0</v>
      </c>
      <c r="K439" s="467">
        <v>0</v>
      </c>
      <c r="L439" s="467">
        <v>5</v>
      </c>
      <c r="M439" s="467">
        <v>1</v>
      </c>
      <c r="N439" s="468">
        <v>10</v>
      </c>
      <c r="O439" s="467">
        <v>5</v>
      </c>
      <c r="P439" s="467">
        <v>1</v>
      </c>
      <c r="Q439" s="467">
        <v>2</v>
      </c>
      <c r="R439" s="467">
        <v>30</v>
      </c>
      <c r="S439" s="467">
        <v>0</v>
      </c>
      <c r="T439" s="467">
        <v>0</v>
      </c>
      <c r="U439" s="467">
        <v>0</v>
      </c>
      <c r="V439" s="467">
        <v>0</v>
      </c>
      <c r="W439" s="467">
        <v>0</v>
      </c>
      <c r="X439" s="467">
        <v>0</v>
      </c>
      <c r="Y439" s="467">
        <v>0</v>
      </c>
      <c r="Z439" s="467">
        <v>0</v>
      </c>
      <c r="AA439" s="467">
        <v>0</v>
      </c>
      <c r="AB439" s="467">
        <v>0</v>
      </c>
      <c r="AC439" s="467">
        <v>0</v>
      </c>
      <c r="AD439" s="469">
        <v>54</v>
      </c>
      <c r="AE439" s="470">
        <v>0</v>
      </c>
      <c r="AF439" s="470">
        <v>0</v>
      </c>
      <c r="AG439" s="470">
        <v>0</v>
      </c>
      <c r="AH439" s="470">
        <v>4</v>
      </c>
      <c r="AI439" s="470">
        <v>50</v>
      </c>
      <c r="AJ439" s="470">
        <v>0</v>
      </c>
      <c r="AK439" s="467">
        <v>10</v>
      </c>
      <c r="AL439" s="467">
        <v>44</v>
      </c>
      <c r="AM439" s="502">
        <v>5</v>
      </c>
      <c r="AN439" s="502">
        <v>2</v>
      </c>
      <c r="AO439" s="503">
        <v>2</v>
      </c>
    </row>
    <row r="440" spans="1:41" ht="16.5" customHeight="1">
      <c r="A440" s="461">
        <v>2171</v>
      </c>
      <c r="B440" s="461">
        <v>517</v>
      </c>
      <c r="C440" s="461">
        <v>437</v>
      </c>
      <c r="D440" s="471" t="s">
        <v>1652</v>
      </c>
      <c r="E440" s="472" t="s">
        <v>28</v>
      </c>
      <c r="F440" s="471" t="s">
        <v>2233</v>
      </c>
      <c r="G440" s="471" t="s">
        <v>1516</v>
      </c>
      <c r="H440" s="475" t="s">
        <v>727</v>
      </c>
      <c r="I440" s="488" t="s">
        <v>1653</v>
      </c>
      <c r="J440" s="467">
        <v>1</v>
      </c>
      <c r="K440" s="467">
        <v>2</v>
      </c>
      <c r="L440" s="467">
        <v>72</v>
      </c>
      <c r="M440" s="467">
        <v>1</v>
      </c>
      <c r="N440" s="468">
        <v>2</v>
      </c>
      <c r="O440" s="467">
        <v>14</v>
      </c>
      <c r="P440" s="467">
        <v>0</v>
      </c>
      <c r="Q440" s="467">
        <v>1</v>
      </c>
      <c r="R440" s="467">
        <v>1</v>
      </c>
      <c r="S440" s="467">
        <v>11</v>
      </c>
      <c r="T440" s="467">
        <v>0</v>
      </c>
      <c r="U440" s="467">
        <v>0</v>
      </c>
      <c r="V440" s="467">
        <v>0</v>
      </c>
      <c r="W440" s="467">
        <v>0</v>
      </c>
      <c r="X440" s="467">
        <v>0</v>
      </c>
      <c r="Y440" s="467">
        <v>0</v>
      </c>
      <c r="Z440" s="467">
        <v>0</v>
      </c>
      <c r="AA440" s="467">
        <v>0</v>
      </c>
      <c r="AB440" s="467">
        <v>0</v>
      </c>
      <c r="AC440" s="467">
        <v>0</v>
      </c>
      <c r="AD440" s="469">
        <v>105</v>
      </c>
      <c r="AE440" s="470">
        <v>0</v>
      </c>
      <c r="AF440" s="470">
        <v>0</v>
      </c>
      <c r="AG440" s="470">
        <v>0</v>
      </c>
      <c r="AH440" s="470">
        <v>0</v>
      </c>
      <c r="AI440" s="470">
        <v>105</v>
      </c>
      <c r="AJ440" s="470">
        <v>0</v>
      </c>
      <c r="AK440" s="467">
        <v>2</v>
      </c>
      <c r="AL440" s="467">
        <v>103</v>
      </c>
      <c r="AM440" s="502">
        <v>6</v>
      </c>
      <c r="AN440" s="502">
        <v>7</v>
      </c>
      <c r="AO440" s="503">
        <v>3</v>
      </c>
    </row>
    <row r="441" spans="1:41" ht="16.5" customHeight="1">
      <c r="A441" s="461">
        <v>2177</v>
      </c>
      <c r="B441" s="461">
        <v>523</v>
      </c>
      <c r="C441" s="461">
        <v>438</v>
      </c>
      <c r="D441" s="471" t="s">
        <v>1654</v>
      </c>
      <c r="E441" s="472" t="s">
        <v>28</v>
      </c>
      <c r="F441" s="471" t="s">
        <v>2233</v>
      </c>
      <c r="G441" s="471" t="s">
        <v>1516</v>
      </c>
      <c r="H441" s="475" t="s">
        <v>727</v>
      </c>
      <c r="I441" s="486" t="s">
        <v>1655</v>
      </c>
      <c r="J441" s="467">
        <v>0</v>
      </c>
      <c r="K441" s="467">
        <v>1</v>
      </c>
      <c r="L441" s="467">
        <v>0</v>
      </c>
      <c r="M441" s="467">
        <v>0</v>
      </c>
      <c r="N441" s="468">
        <v>13</v>
      </c>
      <c r="O441" s="467">
        <v>1</v>
      </c>
      <c r="P441" s="467">
        <v>1</v>
      </c>
      <c r="Q441" s="467">
        <v>1</v>
      </c>
      <c r="R441" s="467">
        <v>17</v>
      </c>
      <c r="S441" s="467">
        <v>8</v>
      </c>
      <c r="T441" s="467">
        <v>0</v>
      </c>
      <c r="U441" s="467">
        <v>0</v>
      </c>
      <c r="V441" s="467">
        <v>0</v>
      </c>
      <c r="W441" s="467">
        <v>0</v>
      </c>
      <c r="X441" s="467">
        <v>0</v>
      </c>
      <c r="Y441" s="467">
        <v>0</v>
      </c>
      <c r="Z441" s="467">
        <v>0</v>
      </c>
      <c r="AA441" s="467">
        <v>0</v>
      </c>
      <c r="AB441" s="467">
        <v>0</v>
      </c>
      <c r="AC441" s="467">
        <v>0</v>
      </c>
      <c r="AD441" s="469">
        <v>42</v>
      </c>
      <c r="AE441" s="470">
        <v>0</v>
      </c>
      <c r="AF441" s="470">
        <v>0</v>
      </c>
      <c r="AG441" s="470">
        <v>0</v>
      </c>
      <c r="AH441" s="470">
        <v>8</v>
      </c>
      <c r="AI441" s="470">
        <v>34</v>
      </c>
      <c r="AJ441" s="470">
        <v>0</v>
      </c>
      <c r="AK441" s="467">
        <v>13</v>
      </c>
      <c r="AL441" s="467">
        <v>29</v>
      </c>
      <c r="AM441" s="502">
        <v>6</v>
      </c>
      <c r="AN441" s="502">
        <v>2</v>
      </c>
      <c r="AO441" s="503">
        <v>2</v>
      </c>
    </row>
    <row r="442" spans="1:41" ht="16.5" customHeight="1">
      <c r="A442" s="461">
        <v>2185</v>
      </c>
      <c r="B442" s="461">
        <v>531</v>
      </c>
      <c r="C442" s="462">
        <v>439</v>
      </c>
      <c r="D442" s="471" t="s">
        <v>1656</v>
      </c>
      <c r="E442" s="472" t="s">
        <v>28</v>
      </c>
      <c r="F442" s="471" t="s">
        <v>2233</v>
      </c>
      <c r="G442" s="471" t="s">
        <v>1516</v>
      </c>
      <c r="H442" s="475" t="s">
        <v>727</v>
      </c>
      <c r="I442" s="486" t="s">
        <v>1657</v>
      </c>
      <c r="J442" s="467">
        <v>0</v>
      </c>
      <c r="K442" s="467">
        <v>0</v>
      </c>
      <c r="L442" s="467">
        <v>0</v>
      </c>
      <c r="M442" s="467">
        <v>0</v>
      </c>
      <c r="N442" s="468">
        <v>10</v>
      </c>
      <c r="O442" s="467">
        <v>0</v>
      </c>
      <c r="P442" s="467">
        <v>0</v>
      </c>
      <c r="Q442" s="467">
        <v>0</v>
      </c>
      <c r="R442" s="467">
        <v>0</v>
      </c>
      <c r="S442" s="467">
        <v>0</v>
      </c>
      <c r="T442" s="467">
        <v>0</v>
      </c>
      <c r="U442" s="467">
        <v>1</v>
      </c>
      <c r="V442" s="467">
        <v>0</v>
      </c>
      <c r="W442" s="467">
        <v>0</v>
      </c>
      <c r="X442" s="467">
        <v>0</v>
      </c>
      <c r="Y442" s="467">
        <v>0</v>
      </c>
      <c r="Z442" s="467">
        <v>0</v>
      </c>
      <c r="AA442" s="467">
        <v>0</v>
      </c>
      <c r="AB442" s="467">
        <v>0</v>
      </c>
      <c r="AC442" s="467">
        <v>3</v>
      </c>
      <c r="AD442" s="469">
        <v>14</v>
      </c>
      <c r="AE442" s="470">
        <v>0</v>
      </c>
      <c r="AF442" s="470">
        <v>0</v>
      </c>
      <c r="AG442" s="470">
        <v>0</v>
      </c>
      <c r="AH442" s="470">
        <v>0</v>
      </c>
      <c r="AI442" s="470">
        <v>14</v>
      </c>
      <c r="AJ442" s="470">
        <v>0</v>
      </c>
      <c r="AK442" s="467">
        <v>10</v>
      </c>
      <c r="AL442" s="467">
        <v>1</v>
      </c>
      <c r="AM442" s="502">
        <v>4</v>
      </c>
      <c r="AN442" s="502">
        <v>4</v>
      </c>
      <c r="AO442" s="503">
        <v>2</v>
      </c>
    </row>
    <row r="443" spans="1:41" ht="16.5" customHeight="1">
      <c r="A443" s="461">
        <v>2181</v>
      </c>
      <c r="B443" s="461">
        <v>527</v>
      </c>
      <c r="C443" s="461">
        <v>440</v>
      </c>
      <c r="D443" s="471" t="s">
        <v>1658</v>
      </c>
      <c r="E443" s="472" t="s">
        <v>28</v>
      </c>
      <c r="F443" s="471" t="s">
        <v>2233</v>
      </c>
      <c r="G443" s="471" t="s">
        <v>1516</v>
      </c>
      <c r="H443" s="475" t="s">
        <v>727</v>
      </c>
      <c r="I443" s="486" t="s">
        <v>1659</v>
      </c>
      <c r="J443" s="467">
        <v>0</v>
      </c>
      <c r="K443" s="467">
        <v>0</v>
      </c>
      <c r="L443" s="467">
        <v>0</v>
      </c>
      <c r="M443" s="467">
        <v>0</v>
      </c>
      <c r="N443" s="468">
        <v>6</v>
      </c>
      <c r="O443" s="467">
        <v>51</v>
      </c>
      <c r="P443" s="467">
        <v>0</v>
      </c>
      <c r="Q443" s="467">
        <v>0</v>
      </c>
      <c r="R443" s="467">
        <v>2</v>
      </c>
      <c r="S443" s="467">
        <v>1</v>
      </c>
      <c r="T443" s="467">
        <v>0</v>
      </c>
      <c r="U443" s="467">
        <v>0</v>
      </c>
      <c r="V443" s="467">
        <v>0</v>
      </c>
      <c r="W443" s="467">
        <v>0</v>
      </c>
      <c r="X443" s="467">
        <v>0</v>
      </c>
      <c r="Y443" s="467">
        <v>0</v>
      </c>
      <c r="Z443" s="467">
        <v>0</v>
      </c>
      <c r="AA443" s="467">
        <v>0</v>
      </c>
      <c r="AB443" s="467">
        <v>0</v>
      </c>
      <c r="AC443" s="467">
        <v>0</v>
      </c>
      <c r="AD443" s="469">
        <v>60</v>
      </c>
      <c r="AE443" s="470">
        <v>0</v>
      </c>
      <c r="AF443" s="470">
        <v>0</v>
      </c>
      <c r="AG443" s="470">
        <v>0</v>
      </c>
      <c r="AH443" s="470">
        <v>0</v>
      </c>
      <c r="AI443" s="470">
        <v>60</v>
      </c>
      <c r="AJ443" s="470">
        <v>0</v>
      </c>
      <c r="AK443" s="467">
        <v>6</v>
      </c>
      <c r="AL443" s="467">
        <v>54</v>
      </c>
      <c r="AM443" s="502">
        <v>6</v>
      </c>
      <c r="AN443" s="502">
        <v>2</v>
      </c>
      <c r="AO443" s="503">
        <v>2</v>
      </c>
    </row>
    <row r="444" spans="1:41" ht="16.5" customHeight="1">
      <c r="A444" s="461">
        <v>2182</v>
      </c>
      <c r="B444" s="461">
        <v>528</v>
      </c>
      <c r="C444" s="461">
        <v>441</v>
      </c>
      <c r="D444" s="471" t="s">
        <v>1660</v>
      </c>
      <c r="E444" s="472" t="s">
        <v>28</v>
      </c>
      <c r="F444" s="471" t="s">
        <v>2233</v>
      </c>
      <c r="G444" s="471" t="s">
        <v>1516</v>
      </c>
      <c r="H444" s="477" t="s">
        <v>724</v>
      </c>
      <c r="I444" s="486" t="s">
        <v>1661</v>
      </c>
      <c r="J444" s="467">
        <v>2</v>
      </c>
      <c r="K444" s="467">
        <v>0</v>
      </c>
      <c r="L444" s="467">
        <v>4</v>
      </c>
      <c r="M444" s="467">
        <v>4</v>
      </c>
      <c r="N444" s="468">
        <v>10</v>
      </c>
      <c r="O444" s="467">
        <v>3</v>
      </c>
      <c r="P444" s="467">
        <v>7</v>
      </c>
      <c r="Q444" s="467">
        <v>1</v>
      </c>
      <c r="R444" s="467">
        <v>33</v>
      </c>
      <c r="S444" s="467">
        <v>0</v>
      </c>
      <c r="T444" s="467">
        <v>0</v>
      </c>
      <c r="U444" s="467">
        <v>0</v>
      </c>
      <c r="V444" s="467">
        <v>0</v>
      </c>
      <c r="W444" s="467">
        <v>0</v>
      </c>
      <c r="X444" s="467">
        <v>0</v>
      </c>
      <c r="Y444" s="467">
        <v>0</v>
      </c>
      <c r="Z444" s="467">
        <v>0</v>
      </c>
      <c r="AA444" s="467">
        <v>0</v>
      </c>
      <c r="AB444" s="467">
        <v>0</v>
      </c>
      <c r="AC444" s="467">
        <v>0</v>
      </c>
      <c r="AD444" s="469">
        <v>64</v>
      </c>
      <c r="AE444" s="470">
        <v>0</v>
      </c>
      <c r="AF444" s="470">
        <v>0</v>
      </c>
      <c r="AG444" s="470">
        <v>0</v>
      </c>
      <c r="AH444" s="470">
        <v>0</v>
      </c>
      <c r="AI444" s="470">
        <v>64</v>
      </c>
      <c r="AJ444" s="470">
        <v>0</v>
      </c>
      <c r="AK444" s="467">
        <v>10</v>
      </c>
      <c r="AL444" s="467">
        <v>54</v>
      </c>
      <c r="AM444" s="502">
        <v>7</v>
      </c>
      <c r="AN444" s="502">
        <v>8</v>
      </c>
      <c r="AO444" s="503">
        <v>3</v>
      </c>
    </row>
    <row r="445" spans="1:41" ht="16.5" customHeight="1">
      <c r="A445" s="461">
        <v>2932</v>
      </c>
      <c r="B445" s="461">
        <v>747</v>
      </c>
      <c r="C445" s="462">
        <v>442</v>
      </c>
      <c r="D445" s="471" t="s">
        <v>1662</v>
      </c>
      <c r="E445" s="472" t="s">
        <v>28</v>
      </c>
      <c r="F445" s="471" t="s">
        <v>2233</v>
      </c>
      <c r="G445" s="471" t="s">
        <v>1516</v>
      </c>
      <c r="H445" s="473" t="s">
        <v>730</v>
      </c>
      <c r="I445" s="486" t="s">
        <v>1663</v>
      </c>
      <c r="J445" s="467">
        <v>3</v>
      </c>
      <c r="K445" s="467">
        <v>1</v>
      </c>
      <c r="L445" s="467">
        <v>1</v>
      </c>
      <c r="M445" s="467">
        <v>0</v>
      </c>
      <c r="N445" s="468">
        <v>3</v>
      </c>
      <c r="O445" s="467">
        <v>0</v>
      </c>
      <c r="P445" s="467">
        <v>1</v>
      </c>
      <c r="Q445" s="467">
        <v>3</v>
      </c>
      <c r="R445" s="467">
        <v>24</v>
      </c>
      <c r="S445" s="467">
        <v>0</v>
      </c>
      <c r="T445" s="467">
        <v>0</v>
      </c>
      <c r="U445" s="467">
        <v>0</v>
      </c>
      <c r="V445" s="467">
        <v>0</v>
      </c>
      <c r="W445" s="467">
        <v>0</v>
      </c>
      <c r="X445" s="467">
        <v>0</v>
      </c>
      <c r="Y445" s="467">
        <v>0</v>
      </c>
      <c r="Z445" s="467">
        <v>0</v>
      </c>
      <c r="AA445" s="467">
        <v>0</v>
      </c>
      <c r="AB445" s="467">
        <v>0</v>
      </c>
      <c r="AC445" s="467">
        <v>0</v>
      </c>
      <c r="AD445" s="469">
        <v>36</v>
      </c>
      <c r="AE445" s="470">
        <v>0</v>
      </c>
      <c r="AF445" s="470">
        <v>1</v>
      </c>
      <c r="AG445" s="470">
        <v>0</v>
      </c>
      <c r="AH445" s="470">
        <v>0</v>
      </c>
      <c r="AI445" s="470">
        <v>35</v>
      </c>
      <c r="AJ445" s="470">
        <v>0</v>
      </c>
      <c r="AK445" s="467">
        <v>3</v>
      </c>
      <c r="AL445" s="467">
        <v>33</v>
      </c>
      <c r="AM445" s="502">
        <v>6</v>
      </c>
      <c r="AN445" s="502">
        <v>2</v>
      </c>
      <c r="AO445" s="503">
        <v>2</v>
      </c>
    </row>
    <row r="446" spans="1:41" ht="16.5" customHeight="1">
      <c r="A446" s="461">
        <v>2797</v>
      </c>
      <c r="B446" s="461">
        <v>710</v>
      </c>
      <c r="C446" s="461">
        <v>443</v>
      </c>
      <c r="D446" s="471" t="s">
        <v>1664</v>
      </c>
      <c r="E446" s="472" t="s">
        <v>28</v>
      </c>
      <c r="F446" s="471" t="s">
        <v>2233</v>
      </c>
      <c r="G446" s="471" t="s">
        <v>1516</v>
      </c>
      <c r="H446" s="475" t="s">
        <v>727</v>
      </c>
      <c r="I446" s="486" t="s">
        <v>1665</v>
      </c>
      <c r="J446" s="467">
        <v>0</v>
      </c>
      <c r="K446" s="467">
        <v>1</v>
      </c>
      <c r="L446" s="467">
        <v>1</v>
      </c>
      <c r="M446" s="467">
        <v>0</v>
      </c>
      <c r="N446" s="468">
        <v>16</v>
      </c>
      <c r="O446" s="467">
        <v>25</v>
      </c>
      <c r="P446" s="467">
        <v>0</v>
      </c>
      <c r="Q446" s="467">
        <v>1</v>
      </c>
      <c r="R446" s="467">
        <v>0</v>
      </c>
      <c r="S446" s="467">
        <v>0</v>
      </c>
      <c r="T446" s="467">
        <v>0</v>
      </c>
      <c r="U446" s="467">
        <v>0</v>
      </c>
      <c r="V446" s="467">
        <v>0</v>
      </c>
      <c r="W446" s="467">
        <v>0</v>
      </c>
      <c r="X446" s="467">
        <v>0</v>
      </c>
      <c r="Y446" s="467">
        <v>0</v>
      </c>
      <c r="Z446" s="467">
        <v>0</v>
      </c>
      <c r="AA446" s="467">
        <v>0</v>
      </c>
      <c r="AB446" s="467">
        <v>0</v>
      </c>
      <c r="AC446" s="467">
        <v>0</v>
      </c>
      <c r="AD446" s="469">
        <v>44</v>
      </c>
      <c r="AE446" s="470">
        <v>0</v>
      </c>
      <c r="AF446" s="470">
        <v>0</v>
      </c>
      <c r="AG446" s="470">
        <v>0</v>
      </c>
      <c r="AH446" s="470">
        <v>0</v>
      </c>
      <c r="AI446" s="470">
        <v>44</v>
      </c>
      <c r="AJ446" s="470">
        <v>0</v>
      </c>
      <c r="AK446" s="467">
        <v>16</v>
      </c>
      <c r="AL446" s="467">
        <v>28</v>
      </c>
      <c r="AM446" s="502">
        <v>7</v>
      </c>
      <c r="AN446" s="502">
        <v>4</v>
      </c>
      <c r="AO446" s="503">
        <v>2</v>
      </c>
    </row>
    <row r="447" spans="1:41" ht="16.5" customHeight="1">
      <c r="A447" s="461">
        <v>871</v>
      </c>
      <c r="B447" s="461">
        <v>266</v>
      </c>
      <c r="C447" s="461">
        <v>444</v>
      </c>
      <c r="D447" s="471" t="s">
        <v>1666</v>
      </c>
      <c r="E447" s="472" t="s">
        <v>28</v>
      </c>
      <c r="F447" s="471" t="s">
        <v>2233</v>
      </c>
      <c r="G447" s="471" t="s">
        <v>1516</v>
      </c>
      <c r="H447" s="475" t="s">
        <v>727</v>
      </c>
      <c r="I447" s="486" t="s">
        <v>1667</v>
      </c>
      <c r="J447" s="467">
        <v>0</v>
      </c>
      <c r="K447" s="467">
        <v>0</v>
      </c>
      <c r="L447" s="467">
        <v>0</v>
      </c>
      <c r="M447" s="467">
        <v>2</v>
      </c>
      <c r="N447" s="468">
        <v>50</v>
      </c>
      <c r="O447" s="467">
        <v>2</v>
      </c>
      <c r="P447" s="467">
        <v>1</v>
      </c>
      <c r="Q447" s="467">
        <v>7</v>
      </c>
      <c r="R447" s="467">
        <v>17</v>
      </c>
      <c r="S447" s="467">
        <v>0</v>
      </c>
      <c r="T447" s="467">
        <v>0</v>
      </c>
      <c r="U447" s="467">
        <v>34</v>
      </c>
      <c r="V447" s="467">
        <v>0</v>
      </c>
      <c r="W447" s="467">
        <v>0</v>
      </c>
      <c r="X447" s="467">
        <v>0</v>
      </c>
      <c r="Y447" s="467">
        <v>0</v>
      </c>
      <c r="Z447" s="467">
        <v>0</v>
      </c>
      <c r="AA447" s="467">
        <v>0</v>
      </c>
      <c r="AB447" s="467">
        <v>0</v>
      </c>
      <c r="AC447" s="467">
        <v>0</v>
      </c>
      <c r="AD447" s="469">
        <v>113</v>
      </c>
      <c r="AE447" s="470">
        <v>0</v>
      </c>
      <c r="AF447" s="470">
        <v>0</v>
      </c>
      <c r="AG447" s="470">
        <v>0</v>
      </c>
      <c r="AH447" s="470">
        <v>4</v>
      </c>
      <c r="AI447" s="470">
        <v>109</v>
      </c>
      <c r="AJ447" s="470">
        <v>0</v>
      </c>
      <c r="AK447" s="467">
        <v>50</v>
      </c>
      <c r="AL447" s="467">
        <v>63</v>
      </c>
      <c r="AM447" s="502">
        <v>5</v>
      </c>
      <c r="AN447" s="502">
        <v>0</v>
      </c>
      <c r="AO447" s="503">
        <v>3</v>
      </c>
    </row>
    <row r="448" spans="1:41" ht="16.5" customHeight="1">
      <c r="A448" s="461">
        <v>2748</v>
      </c>
      <c r="B448" s="461">
        <v>696</v>
      </c>
      <c r="C448" s="462">
        <v>445</v>
      </c>
      <c r="D448" s="471" t="s">
        <v>1668</v>
      </c>
      <c r="E448" s="472" t="s">
        <v>28</v>
      </c>
      <c r="F448" s="471" t="s">
        <v>2233</v>
      </c>
      <c r="G448" s="471" t="s">
        <v>1516</v>
      </c>
      <c r="H448" s="473" t="s">
        <v>730</v>
      </c>
      <c r="I448" s="486" t="s">
        <v>1669</v>
      </c>
      <c r="J448" s="467">
        <v>4</v>
      </c>
      <c r="K448" s="467">
        <v>0</v>
      </c>
      <c r="L448" s="467">
        <v>1</v>
      </c>
      <c r="M448" s="467">
        <v>0</v>
      </c>
      <c r="N448" s="468">
        <v>8</v>
      </c>
      <c r="O448" s="467">
        <v>0</v>
      </c>
      <c r="P448" s="467">
        <v>10</v>
      </c>
      <c r="Q448" s="467">
        <v>0</v>
      </c>
      <c r="R448" s="467">
        <v>16</v>
      </c>
      <c r="S448" s="467">
        <v>0</v>
      </c>
      <c r="T448" s="467">
        <v>0</v>
      </c>
      <c r="U448" s="467">
        <v>0</v>
      </c>
      <c r="V448" s="467">
        <v>0</v>
      </c>
      <c r="W448" s="467">
        <v>0</v>
      </c>
      <c r="X448" s="467">
        <v>0</v>
      </c>
      <c r="Y448" s="467">
        <v>0</v>
      </c>
      <c r="Z448" s="467">
        <v>0</v>
      </c>
      <c r="AA448" s="467">
        <v>0</v>
      </c>
      <c r="AB448" s="467">
        <v>0</v>
      </c>
      <c r="AC448" s="467">
        <v>0</v>
      </c>
      <c r="AD448" s="469">
        <v>39</v>
      </c>
      <c r="AE448" s="470">
        <v>0</v>
      </c>
      <c r="AF448" s="470">
        <v>0</v>
      </c>
      <c r="AG448" s="470">
        <v>0</v>
      </c>
      <c r="AH448" s="470">
        <v>0</v>
      </c>
      <c r="AI448" s="470">
        <v>39</v>
      </c>
      <c r="AJ448" s="470">
        <v>0</v>
      </c>
      <c r="AK448" s="467">
        <v>8</v>
      </c>
      <c r="AL448" s="467">
        <v>31</v>
      </c>
      <c r="AM448" s="540">
        <v>6</v>
      </c>
      <c r="AN448" s="540">
        <v>5</v>
      </c>
      <c r="AO448" s="550">
        <v>3</v>
      </c>
    </row>
    <row r="449" spans="1:41" ht="16.5" customHeight="1">
      <c r="A449" s="461">
        <v>2916</v>
      </c>
      <c r="B449" s="461">
        <v>742</v>
      </c>
      <c r="C449" s="461">
        <v>446</v>
      </c>
      <c r="D449" s="471" t="s">
        <v>1670</v>
      </c>
      <c r="E449" s="472" t="s">
        <v>28</v>
      </c>
      <c r="F449" s="471" t="s">
        <v>2233</v>
      </c>
      <c r="G449" s="471" t="s">
        <v>1516</v>
      </c>
      <c r="H449" s="475" t="s">
        <v>727</v>
      </c>
      <c r="I449" s="486" t="s">
        <v>1671</v>
      </c>
      <c r="J449" s="467">
        <v>0</v>
      </c>
      <c r="K449" s="467">
        <v>0</v>
      </c>
      <c r="L449" s="467">
        <v>1</v>
      </c>
      <c r="M449" s="467">
        <v>0</v>
      </c>
      <c r="N449" s="468">
        <v>10</v>
      </c>
      <c r="O449" s="467">
        <v>0</v>
      </c>
      <c r="P449" s="467">
        <v>0</v>
      </c>
      <c r="Q449" s="467">
        <v>0</v>
      </c>
      <c r="R449" s="467">
        <v>0</v>
      </c>
      <c r="S449" s="467">
        <v>0</v>
      </c>
      <c r="T449" s="467">
        <v>0</v>
      </c>
      <c r="U449" s="467">
        <v>0</v>
      </c>
      <c r="V449" s="467">
        <v>0</v>
      </c>
      <c r="W449" s="467">
        <v>0</v>
      </c>
      <c r="X449" s="467">
        <v>0</v>
      </c>
      <c r="Y449" s="467">
        <v>0</v>
      </c>
      <c r="Z449" s="467">
        <v>0</v>
      </c>
      <c r="AA449" s="467">
        <v>0</v>
      </c>
      <c r="AB449" s="467">
        <v>0</v>
      </c>
      <c r="AC449" s="467">
        <v>0</v>
      </c>
      <c r="AD449" s="469">
        <v>11</v>
      </c>
      <c r="AE449" s="470">
        <v>0</v>
      </c>
      <c r="AF449" s="470">
        <v>0</v>
      </c>
      <c r="AG449" s="470">
        <v>0</v>
      </c>
      <c r="AH449" s="470">
        <v>0</v>
      </c>
      <c r="AI449" s="470">
        <v>11</v>
      </c>
      <c r="AJ449" s="470">
        <v>0</v>
      </c>
      <c r="AK449" s="467">
        <v>10</v>
      </c>
      <c r="AL449" s="467">
        <v>1</v>
      </c>
      <c r="AM449" s="502">
        <v>4</v>
      </c>
      <c r="AN449" s="502">
        <v>2</v>
      </c>
      <c r="AO449" s="503">
        <v>2</v>
      </c>
    </row>
    <row r="450" spans="1:41" ht="16.5" customHeight="1">
      <c r="A450" s="461">
        <v>1423</v>
      </c>
      <c r="B450" s="461">
        <v>375</v>
      </c>
      <c r="C450" s="461">
        <v>447</v>
      </c>
      <c r="D450" s="471" t="s">
        <v>1672</v>
      </c>
      <c r="E450" s="472" t="s">
        <v>28</v>
      </c>
      <c r="F450" s="471" t="s">
        <v>2233</v>
      </c>
      <c r="G450" s="471" t="s">
        <v>1516</v>
      </c>
      <c r="H450" s="477" t="s">
        <v>724</v>
      </c>
      <c r="I450" s="486" t="s">
        <v>1673</v>
      </c>
      <c r="J450" s="467">
        <v>0</v>
      </c>
      <c r="K450" s="467">
        <v>1</v>
      </c>
      <c r="L450" s="467">
        <v>0</v>
      </c>
      <c r="M450" s="467">
        <v>1</v>
      </c>
      <c r="N450" s="468">
        <v>83</v>
      </c>
      <c r="O450" s="467">
        <v>1</v>
      </c>
      <c r="P450" s="467">
        <v>0</v>
      </c>
      <c r="Q450" s="467">
        <v>2</v>
      </c>
      <c r="R450" s="467">
        <v>0</v>
      </c>
      <c r="S450" s="467">
        <v>0</v>
      </c>
      <c r="T450" s="467">
        <v>0</v>
      </c>
      <c r="U450" s="467">
        <v>0</v>
      </c>
      <c r="V450" s="467">
        <v>0</v>
      </c>
      <c r="W450" s="467">
        <v>0</v>
      </c>
      <c r="X450" s="467">
        <v>0</v>
      </c>
      <c r="Y450" s="467">
        <v>0</v>
      </c>
      <c r="Z450" s="467">
        <v>0</v>
      </c>
      <c r="AA450" s="467">
        <v>0</v>
      </c>
      <c r="AB450" s="467">
        <v>0</v>
      </c>
      <c r="AC450" s="467">
        <v>0</v>
      </c>
      <c r="AD450" s="469">
        <v>88</v>
      </c>
      <c r="AE450" s="470">
        <v>0</v>
      </c>
      <c r="AF450" s="470">
        <v>0</v>
      </c>
      <c r="AG450" s="470">
        <v>0</v>
      </c>
      <c r="AH450" s="470">
        <v>0</v>
      </c>
      <c r="AI450" s="470">
        <v>88</v>
      </c>
      <c r="AJ450" s="470">
        <v>0</v>
      </c>
      <c r="AK450" s="467">
        <v>83</v>
      </c>
      <c r="AL450" s="467">
        <v>5</v>
      </c>
      <c r="AM450" s="502">
        <v>6</v>
      </c>
      <c r="AN450" s="502">
        <v>6</v>
      </c>
      <c r="AO450" s="503">
        <v>2</v>
      </c>
    </row>
    <row r="451" spans="1:41" ht="16.5" customHeight="1">
      <c r="A451" s="461">
        <v>1422</v>
      </c>
      <c r="B451" s="461">
        <v>374</v>
      </c>
      <c r="C451" s="462">
        <v>448</v>
      </c>
      <c r="D451" s="471" t="s">
        <v>1674</v>
      </c>
      <c r="E451" s="472" t="s">
        <v>28</v>
      </c>
      <c r="F451" s="471" t="s">
        <v>2233</v>
      </c>
      <c r="G451" s="471" t="s">
        <v>1516</v>
      </c>
      <c r="H451" s="473" t="s">
        <v>730</v>
      </c>
      <c r="I451" s="474" t="s">
        <v>1675</v>
      </c>
      <c r="J451" s="467">
        <v>1</v>
      </c>
      <c r="K451" s="467">
        <v>0</v>
      </c>
      <c r="L451" s="467">
        <v>1</v>
      </c>
      <c r="M451" s="467">
        <v>1</v>
      </c>
      <c r="N451" s="468">
        <v>2</v>
      </c>
      <c r="O451" s="467">
        <v>10</v>
      </c>
      <c r="P451" s="467">
        <v>3</v>
      </c>
      <c r="Q451" s="467">
        <v>0</v>
      </c>
      <c r="R451" s="467">
        <v>1</v>
      </c>
      <c r="S451" s="467">
        <v>0</v>
      </c>
      <c r="T451" s="467">
        <v>0</v>
      </c>
      <c r="U451" s="467">
        <v>0</v>
      </c>
      <c r="V451" s="467">
        <v>0</v>
      </c>
      <c r="W451" s="467">
        <v>0</v>
      </c>
      <c r="X451" s="467">
        <v>0</v>
      </c>
      <c r="Y451" s="467">
        <v>0</v>
      </c>
      <c r="Z451" s="467">
        <v>0</v>
      </c>
      <c r="AA451" s="467">
        <v>0</v>
      </c>
      <c r="AB451" s="467">
        <v>0</v>
      </c>
      <c r="AC451" s="467">
        <v>0</v>
      </c>
      <c r="AD451" s="469">
        <v>19</v>
      </c>
      <c r="AE451" s="470">
        <v>0</v>
      </c>
      <c r="AF451" s="470">
        <v>0</v>
      </c>
      <c r="AG451" s="470">
        <v>0</v>
      </c>
      <c r="AH451" s="470">
        <v>0</v>
      </c>
      <c r="AI451" s="470">
        <v>19</v>
      </c>
      <c r="AJ451" s="470">
        <v>0</v>
      </c>
      <c r="AK451" s="467">
        <v>2</v>
      </c>
      <c r="AL451" s="467">
        <v>17</v>
      </c>
      <c r="AM451" s="502">
        <v>6</v>
      </c>
      <c r="AN451" s="502">
        <v>5</v>
      </c>
      <c r="AO451" s="503">
        <v>2</v>
      </c>
    </row>
    <row r="452" spans="1:41" ht="16.5" customHeight="1">
      <c r="A452" s="461">
        <v>14</v>
      </c>
      <c r="B452" s="461">
        <v>10</v>
      </c>
      <c r="C452" s="461">
        <v>449</v>
      </c>
      <c r="D452" s="471" t="s">
        <v>1676</v>
      </c>
      <c r="E452" s="472" t="s">
        <v>28</v>
      </c>
      <c r="F452" s="471" t="s">
        <v>2233</v>
      </c>
      <c r="G452" s="471" t="s">
        <v>1516</v>
      </c>
      <c r="H452" s="475" t="s">
        <v>727</v>
      </c>
      <c r="I452" s="486" t="s">
        <v>1677</v>
      </c>
      <c r="J452" s="467">
        <v>0</v>
      </c>
      <c r="K452" s="467">
        <v>0</v>
      </c>
      <c r="L452" s="467">
        <v>0</v>
      </c>
      <c r="M452" s="467">
        <v>0</v>
      </c>
      <c r="N452" s="468">
        <v>3</v>
      </c>
      <c r="O452" s="467">
        <v>1</v>
      </c>
      <c r="P452" s="467">
        <v>0</v>
      </c>
      <c r="Q452" s="467">
        <v>0</v>
      </c>
      <c r="R452" s="467">
        <v>8</v>
      </c>
      <c r="S452" s="467">
        <v>0</v>
      </c>
      <c r="T452" s="467">
        <v>0</v>
      </c>
      <c r="U452" s="467">
        <v>0</v>
      </c>
      <c r="V452" s="467">
        <v>0</v>
      </c>
      <c r="W452" s="467">
        <v>0</v>
      </c>
      <c r="X452" s="467">
        <v>0</v>
      </c>
      <c r="Y452" s="467">
        <v>0</v>
      </c>
      <c r="Z452" s="467">
        <v>0</v>
      </c>
      <c r="AA452" s="467">
        <v>0</v>
      </c>
      <c r="AB452" s="467">
        <v>0</v>
      </c>
      <c r="AC452" s="467">
        <v>0</v>
      </c>
      <c r="AD452" s="469">
        <v>12</v>
      </c>
      <c r="AE452" s="470">
        <v>0</v>
      </c>
      <c r="AF452" s="470">
        <v>0</v>
      </c>
      <c r="AG452" s="470">
        <v>0</v>
      </c>
      <c r="AH452" s="470">
        <v>0</v>
      </c>
      <c r="AI452" s="470">
        <v>12</v>
      </c>
      <c r="AJ452" s="470">
        <v>0</v>
      </c>
      <c r="AK452" s="467">
        <v>3</v>
      </c>
      <c r="AL452" s="467">
        <v>9</v>
      </c>
      <c r="AM452" s="502">
        <v>1</v>
      </c>
      <c r="AN452" s="502">
        <v>8</v>
      </c>
      <c r="AO452" s="503">
        <v>2</v>
      </c>
    </row>
    <row r="453" spans="1:41" ht="16.5" customHeight="1">
      <c r="A453" s="461">
        <v>421</v>
      </c>
      <c r="B453" s="461">
        <v>207</v>
      </c>
      <c r="C453" s="461">
        <v>450</v>
      </c>
      <c r="D453" s="471" t="s">
        <v>1678</v>
      </c>
      <c r="E453" s="472" t="s">
        <v>28</v>
      </c>
      <c r="F453" s="471" t="s">
        <v>2233</v>
      </c>
      <c r="G453" s="471" t="s">
        <v>1516</v>
      </c>
      <c r="H453" s="479" t="s">
        <v>784</v>
      </c>
      <c r="I453" s="486" t="s">
        <v>1679</v>
      </c>
      <c r="J453" s="467">
        <v>1</v>
      </c>
      <c r="K453" s="467">
        <v>1</v>
      </c>
      <c r="L453" s="467">
        <v>5</v>
      </c>
      <c r="M453" s="467">
        <v>0</v>
      </c>
      <c r="N453" s="468">
        <v>17</v>
      </c>
      <c r="O453" s="467">
        <v>4</v>
      </c>
      <c r="P453" s="467">
        <v>2</v>
      </c>
      <c r="Q453" s="467">
        <v>0</v>
      </c>
      <c r="R453" s="467">
        <v>0</v>
      </c>
      <c r="S453" s="467">
        <v>0</v>
      </c>
      <c r="T453" s="467">
        <v>0</v>
      </c>
      <c r="U453" s="467">
        <v>0</v>
      </c>
      <c r="V453" s="467">
        <v>0</v>
      </c>
      <c r="W453" s="467">
        <v>0</v>
      </c>
      <c r="X453" s="467">
        <v>0</v>
      </c>
      <c r="Y453" s="467">
        <v>0</v>
      </c>
      <c r="Z453" s="467">
        <v>0</v>
      </c>
      <c r="AA453" s="467">
        <v>0</v>
      </c>
      <c r="AB453" s="467">
        <v>0</v>
      </c>
      <c r="AC453" s="467">
        <v>9</v>
      </c>
      <c r="AD453" s="469">
        <v>39</v>
      </c>
      <c r="AE453" s="470">
        <v>0</v>
      </c>
      <c r="AF453" s="470">
        <v>0</v>
      </c>
      <c r="AG453" s="470">
        <v>0</v>
      </c>
      <c r="AH453" s="470">
        <v>13</v>
      </c>
      <c r="AI453" s="470">
        <v>26</v>
      </c>
      <c r="AJ453" s="470">
        <v>0</v>
      </c>
      <c r="AK453" s="467">
        <v>17</v>
      </c>
      <c r="AL453" s="467">
        <v>13</v>
      </c>
      <c r="AM453" s="502">
        <v>6</v>
      </c>
      <c r="AN453" s="502">
        <v>2</v>
      </c>
      <c r="AO453" s="503">
        <v>2</v>
      </c>
    </row>
    <row r="454" spans="1:41" ht="16.5" customHeight="1">
      <c r="A454" s="461">
        <v>412</v>
      </c>
      <c r="B454" s="461">
        <v>203</v>
      </c>
      <c r="C454" s="462">
        <v>451</v>
      </c>
      <c r="D454" s="471" t="s">
        <v>1680</v>
      </c>
      <c r="E454" s="472" t="s">
        <v>28</v>
      </c>
      <c r="F454" s="471" t="s">
        <v>2233</v>
      </c>
      <c r="G454" s="471" t="s">
        <v>1516</v>
      </c>
      <c r="H454" s="477" t="s">
        <v>724</v>
      </c>
      <c r="I454" s="488" t="s">
        <v>1681</v>
      </c>
      <c r="J454" s="467">
        <v>0</v>
      </c>
      <c r="K454" s="467">
        <v>0</v>
      </c>
      <c r="L454" s="467">
        <v>0</v>
      </c>
      <c r="M454" s="467">
        <v>0</v>
      </c>
      <c r="N454" s="468">
        <v>0</v>
      </c>
      <c r="O454" s="467">
        <v>0</v>
      </c>
      <c r="P454" s="467">
        <v>0</v>
      </c>
      <c r="Q454" s="467">
        <v>0</v>
      </c>
      <c r="R454" s="467">
        <v>0</v>
      </c>
      <c r="S454" s="467">
        <v>0</v>
      </c>
      <c r="T454" s="467">
        <v>0</v>
      </c>
      <c r="U454" s="467">
        <v>0</v>
      </c>
      <c r="V454" s="467">
        <v>0</v>
      </c>
      <c r="W454" s="467">
        <v>0</v>
      </c>
      <c r="X454" s="467">
        <v>0</v>
      </c>
      <c r="Y454" s="467">
        <v>0</v>
      </c>
      <c r="Z454" s="467">
        <v>0</v>
      </c>
      <c r="AA454" s="467">
        <v>0</v>
      </c>
      <c r="AB454" s="467">
        <v>0</v>
      </c>
      <c r="AC454" s="467">
        <v>0</v>
      </c>
      <c r="AD454" s="469">
        <v>0</v>
      </c>
      <c r="AE454" s="470">
        <v>0</v>
      </c>
      <c r="AF454" s="470">
        <v>0</v>
      </c>
      <c r="AG454" s="470">
        <v>0</v>
      </c>
      <c r="AH454" s="470">
        <v>0</v>
      </c>
      <c r="AI454" s="470">
        <v>0</v>
      </c>
      <c r="AJ454" s="470">
        <v>0</v>
      </c>
      <c r="AK454" s="467">
        <v>0</v>
      </c>
      <c r="AL454" s="467">
        <v>0</v>
      </c>
      <c r="AM454" s="502">
        <v>0</v>
      </c>
      <c r="AN454" s="502">
        <v>0</v>
      </c>
      <c r="AO454" s="503">
        <v>0</v>
      </c>
    </row>
    <row r="455" spans="1:41" ht="16.5" customHeight="1">
      <c r="A455" s="461">
        <v>407</v>
      </c>
      <c r="B455" s="461">
        <v>198</v>
      </c>
      <c r="C455" s="461">
        <v>452</v>
      </c>
      <c r="D455" s="471" t="s">
        <v>1682</v>
      </c>
      <c r="E455" s="472" t="s">
        <v>28</v>
      </c>
      <c r="F455" s="471" t="s">
        <v>2233</v>
      </c>
      <c r="G455" s="471" t="s">
        <v>1516</v>
      </c>
      <c r="H455" s="477" t="s">
        <v>724</v>
      </c>
      <c r="I455" s="474" t="s">
        <v>1683</v>
      </c>
      <c r="J455" s="467">
        <v>0</v>
      </c>
      <c r="K455" s="467">
        <v>0</v>
      </c>
      <c r="L455" s="467">
        <v>21</v>
      </c>
      <c r="M455" s="467">
        <v>2</v>
      </c>
      <c r="N455" s="468">
        <v>8</v>
      </c>
      <c r="O455" s="467">
        <v>9</v>
      </c>
      <c r="P455" s="467">
        <v>0</v>
      </c>
      <c r="Q455" s="467">
        <v>0</v>
      </c>
      <c r="R455" s="467">
        <v>0</v>
      </c>
      <c r="S455" s="467">
        <v>0</v>
      </c>
      <c r="T455" s="467">
        <v>1</v>
      </c>
      <c r="U455" s="467">
        <v>0</v>
      </c>
      <c r="V455" s="467">
        <v>0</v>
      </c>
      <c r="W455" s="467">
        <v>0</v>
      </c>
      <c r="X455" s="467">
        <v>0</v>
      </c>
      <c r="Y455" s="467">
        <v>0</v>
      </c>
      <c r="Z455" s="467">
        <v>0</v>
      </c>
      <c r="AA455" s="467">
        <v>1</v>
      </c>
      <c r="AB455" s="467">
        <v>0</v>
      </c>
      <c r="AC455" s="467">
        <v>0</v>
      </c>
      <c r="AD455" s="469">
        <v>42</v>
      </c>
      <c r="AE455" s="470">
        <v>0</v>
      </c>
      <c r="AF455" s="470">
        <v>0</v>
      </c>
      <c r="AG455" s="470">
        <v>0</v>
      </c>
      <c r="AH455" s="470">
        <v>0</v>
      </c>
      <c r="AI455" s="470">
        <v>42</v>
      </c>
      <c r="AJ455" s="470">
        <v>0</v>
      </c>
      <c r="AK455" s="467">
        <v>8</v>
      </c>
      <c r="AL455" s="467">
        <v>34</v>
      </c>
      <c r="AM455" s="502">
        <v>7</v>
      </c>
      <c r="AN455" s="502">
        <v>2</v>
      </c>
      <c r="AO455" s="503">
        <v>2</v>
      </c>
    </row>
    <row r="456" spans="1:41" ht="16.5" customHeight="1">
      <c r="A456" s="461">
        <v>2690</v>
      </c>
      <c r="B456" s="461">
        <v>689</v>
      </c>
      <c r="C456" s="461">
        <v>453</v>
      </c>
      <c r="D456" s="471" t="s">
        <v>1684</v>
      </c>
      <c r="E456" s="472" t="s">
        <v>28</v>
      </c>
      <c r="F456" s="471" t="s">
        <v>2233</v>
      </c>
      <c r="G456" s="471" t="s">
        <v>1516</v>
      </c>
      <c r="H456" s="475" t="s">
        <v>727</v>
      </c>
      <c r="I456" s="474" t="s">
        <v>1685</v>
      </c>
      <c r="J456" s="467">
        <v>0</v>
      </c>
      <c r="K456" s="467">
        <v>0</v>
      </c>
      <c r="L456" s="467">
        <v>3</v>
      </c>
      <c r="M456" s="467">
        <v>1</v>
      </c>
      <c r="N456" s="468">
        <v>6</v>
      </c>
      <c r="O456" s="467">
        <v>20</v>
      </c>
      <c r="P456" s="467">
        <v>2</v>
      </c>
      <c r="Q456" s="467">
        <v>0</v>
      </c>
      <c r="R456" s="467">
        <v>3</v>
      </c>
      <c r="S456" s="467">
        <v>0</v>
      </c>
      <c r="T456" s="467">
        <v>0</v>
      </c>
      <c r="U456" s="467">
        <v>0</v>
      </c>
      <c r="V456" s="467">
        <v>0</v>
      </c>
      <c r="W456" s="467">
        <v>0</v>
      </c>
      <c r="X456" s="467">
        <v>0</v>
      </c>
      <c r="Y456" s="467">
        <v>0</v>
      </c>
      <c r="Z456" s="467">
        <v>0</v>
      </c>
      <c r="AA456" s="467">
        <v>0</v>
      </c>
      <c r="AB456" s="467">
        <v>0</v>
      </c>
      <c r="AC456" s="467">
        <v>0</v>
      </c>
      <c r="AD456" s="469">
        <v>35</v>
      </c>
      <c r="AE456" s="470">
        <v>0</v>
      </c>
      <c r="AF456" s="470">
        <v>0</v>
      </c>
      <c r="AG456" s="470">
        <v>0</v>
      </c>
      <c r="AH456" s="470">
        <v>0</v>
      </c>
      <c r="AI456" s="470">
        <v>35</v>
      </c>
      <c r="AJ456" s="470">
        <v>0</v>
      </c>
      <c r="AK456" s="467">
        <v>6</v>
      </c>
      <c r="AL456" s="467">
        <v>29</v>
      </c>
      <c r="AM456" s="502">
        <v>7</v>
      </c>
      <c r="AN456" s="502">
        <v>6</v>
      </c>
      <c r="AO456" s="503">
        <v>2</v>
      </c>
    </row>
    <row r="457" spans="1:41" ht="16.5" customHeight="1">
      <c r="A457" s="461">
        <v>2692</v>
      </c>
      <c r="B457" s="461">
        <v>691</v>
      </c>
      <c r="C457" s="462">
        <v>454</v>
      </c>
      <c r="D457" s="471" t="s">
        <v>1686</v>
      </c>
      <c r="E457" s="472" t="s">
        <v>28</v>
      </c>
      <c r="F457" s="471" t="s">
        <v>2233</v>
      </c>
      <c r="G457" s="471" t="s">
        <v>1516</v>
      </c>
      <c r="H457" s="475" t="s">
        <v>727</v>
      </c>
      <c r="I457" s="486" t="s">
        <v>1687</v>
      </c>
      <c r="J457" s="467">
        <v>0</v>
      </c>
      <c r="K457" s="467">
        <v>0</v>
      </c>
      <c r="L457" s="467">
        <v>1</v>
      </c>
      <c r="M457" s="467">
        <v>2</v>
      </c>
      <c r="N457" s="468">
        <v>10</v>
      </c>
      <c r="O457" s="467">
        <v>35</v>
      </c>
      <c r="P457" s="467">
        <v>0</v>
      </c>
      <c r="Q457" s="467">
        <v>1</v>
      </c>
      <c r="R457" s="467">
        <v>0</v>
      </c>
      <c r="S457" s="467">
        <v>0</v>
      </c>
      <c r="T457" s="467">
        <v>0</v>
      </c>
      <c r="U457" s="467">
        <v>0</v>
      </c>
      <c r="V457" s="467">
        <v>0</v>
      </c>
      <c r="W457" s="467">
        <v>0</v>
      </c>
      <c r="X457" s="467">
        <v>0</v>
      </c>
      <c r="Y457" s="467">
        <v>0</v>
      </c>
      <c r="Z457" s="467">
        <v>0</v>
      </c>
      <c r="AA457" s="467">
        <v>0</v>
      </c>
      <c r="AB457" s="467">
        <v>0</v>
      </c>
      <c r="AC457" s="467">
        <v>30</v>
      </c>
      <c r="AD457" s="469">
        <v>79</v>
      </c>
      <c r="AE457" s="470">
        <v>0</v>
      </c>
      <c r="AF457" s="470">
        <v>0</v>
      </c>
      <c r="AG457" s="470">
        <v>13</v>
      </c>
      <c r="AH457" s="470">
        <v>20</v>
      </c>
      <c r="AI457" s="470">
        <v>46</v>
      </c>
      <c r="AJ457" s="470">
        <v>0</v>
      </c>
      <c r="AK457" s="467">
        <v>10</v>
      </c>
      <c r="AL457" s="467">
        <v>39</v>
      </c>
      <c r="AM457" s="502">
        <v>6</v>
      </c>
      <c r="AN457" s="502">
        <v>0</v>
      </c>
      <c r="AO457" s="503">
        <v>2</v>
      </c>
    </row>
    <row r="458" spans="1:41" ht="16.5" customHeight="1">
      <c r="A458" s="461">
        <v>2691</v>
      </c>
      <c r="B458" s="461">
        <v>690</v>
      </c>
      <c r="C458" s="461">
        <v>455</v>
      </c>
      <c r="D458" s="471" t="s">
        <v>1688</v>
      </c>
      <c r="E458" s="472" t="s">
        <v>28</v>
      </c>
      <c r="F458" s="471" t="s">
        <v>2233</v>
      </c>
      <c r="G458" s="471" t="s">
        <v>1516</v>
      </c>
      <c r="H458" s="473" t="s">
        <v>730</v>
      </c>
      <c r="I458" s="486" t="s">
        <v>1689</v>
      </c>
      <c r="J458" s="467">
        <v>0</v>
      </c>
      <c r="K458" s="467">
        <v>4</v>
      </c>
      <c r="L458" s="467">
        <v>8</v>
      </c>
      <c r="M458" s="467">
        <v>0</v>
      </c>
      <c r="N458" s="468">
        <v>10</v>
      </c>
      <c r="O458" s="467">
        <v>36</v>
      </c>
      <c r="P458" s="467">
        <v>0</v>
      </c>
      <c r="Q458" s="467">
        <v>0</v>
      </c>
      <c r="R458" s="467">
        <v>0</v>
      </c>
      <c r="S458" s="467">
        <v>0</v>
      </c>
      <c r="T458" s="467">
        <v>0</v>
      </c>
      <c r="U458" s="467">
        <v>0</v>
      </c>
      <c r="V458" s="467">
        <v>0</v>
      </c>
      <c r="W458" s="467">
        <v>0</v>
      </c>
      <c r="X458" s="467">
        <v>0</v>
      </c>
      <c r="Y458" s="467">
        <v>0</v>
      </c>
      <c r="Z458" s="467">
        <v>0</v>
      </c>
      <c r="AA458" s="467">
        <v>0</v>
      </c>
      <c r="AB458" s="467">
        <v>0</v>
      </c>
      <c r="AC458" s="467">
        <v>0</v>
      </c>
      <c r="AD458" s="469">
        <v>58</v>
      </c>
      <c r="AE458" s="470">
        <v>0</v>
      </c>
      <c r="AF458" s="470">
        <v>0</v>
      </c>
      <c r="AG458" s="470">
        <v>0</v>
      </c>
      <c r="AH458" s="470">
        <v>0</v>
      </c>
      <c r="AI458" s="470">
        <v>58</v>
      </c>
      <c r="AJ458" s="470">
        <v>0</v>
      </c>
      <c r="AK458" s="467">
        <v>10</v>
      </c>
      <c r="AL458" s="467">
        <v>48</v>
      </c>
      <c r="AM458" s="502">
        <v>6</v>
      </c>
      <c r="AN458" s="502">
        <v>3</v>
      </c>
      <c r="AO458" s="503">
        <v>3</v>
      </c>
    </row>
    <row r="459" spans="1:41" ht="16.5" customHeight="1">
      <c r="A459" s="461">
        <v>1217</v>
      </c>
      <c r="B459" s="461">
        <v>325</v>
      </c>
      <c r="C459" s="461">
        <v>456</v>
      </c>
      <c r="D459" s="471" t="s">
        <v>1690</v>
      </c>
      <c r="E459" s="472" t="s">
        <v>28</v>
      </c>
      <c r="F459" s="471" t="s">
        <v>2233</v>
      </c>
      <c r="G459" s="471" t="s">
        <v>1516</v>
      </c>
      <c r="H459" s="475" t="s">
        <v>727</v>
      </c>
      <c r="I459" s="486" t="s">
        <v>1691</v>
      </c>
      <c r="J459" s="467">
        <v>3</v>
      </c>
      <c r="K459" s="467">
        <v>0</v>
      </c>
      <c r="L459" s="467">
        <v>4</v>
      </c>
      <c r="M459" s="467">
        <v>1</v>
      </c>
      <c r="N459" s="468">
        <v>6</v>
      </c>
      <c r="O459" s="467">
        <v>3</v>
      </c>
      <c r="P459" s="467">
        <v>1</v>
      </c>
      <c r="Q459" s="467">
        <v>1</v>
      </c>
      <c r="R459" s="467">
        <v>45</v>
      </c>
      <c r="S459" s="467">
        <v>0</v>
      </c>
      <c r="T459" s="467">
        <v>0</v>
      </c>
      <c r="U459" s="467">
        <v>0</v>
      </c>
      <c r="V459" s="467">
        <v>0</v>
      </c>
      <c r="W459" s="467">
        <v>0</v>
      </c>
      <c r="X459" s="467">
        <v>0</v>
      </c>
      <c r="Y459" s="467">
        <v>0</v>
      </c>
      <c r="Z459" s="467">
        <v>0</v>
      </c>
      <c r="AA459" s="467">
        <v>0</v>
      </c>
      <c r="AB459" s="467">
        <v>0</v>
      </c>
      <c r="AC459" s="467">
        <v>2</v>
      </c>
      <c r="AD459" s="469">
        <v>66</v>
      </c>
      <c r="AE459" s="470">
        <v>0</v>
      </c>
      <c r="AF459" s="470">
        <v>0</v>
      </c>
      <c r="AG459" s="470">
        <v>0</v>
      </c>
      <c r="AH459" s="470">
        <v>3</v>
      </c>
      <c r="AI459" s="470">
        <v>63</v>
      </c>
      <c r="AJ459" s="470">
        <v>0</v>
      </c>
      <c r="AK459" s="467">
        <v>6</v>
      </c>
      <c r="AL459" s="467">
        <v>58</v>
      </c>
      <c r="AM459" s="502">
        <v>6</v>
      </c>
      <c r="AN459" s="502">
        <v>4</v>
      </c>
      <c r="AO459" s="503">
        <v>2</v>
      </c>
    </row>
    <row r="460" spans="1:41" ht="16.5" customHeight="1">
      <c r="A460" s="461">
        <v>1218</v>
      </c>
      <c r="B460" s="461">
        <v>326</v>
      </c>
      <c r="C460" s="462">
        <v>457</v>
      </c>
      <c r="D460" s="471" t="s">
        <v>1692</v>
      </c>
      <c r="E460" s="472" t="s">
        <v>28</v>
      </c>
      <c r="F460" s="471" t="s">
        <v>2233</v>
      </c>
      <c r="G460" s="471" t="s">
        <v>1516</v>
      </c>
      <c r="H460" s="473" t="s">
        <v>730</v>
      </c>
      <c r="I460" s="474" t="s">
        <v>1693</v>
      </c>
      <c r="J460" s="467">
        <v>0</v>
      </c>
      <c r="K460" s="467">
        <v>0</v>
      </c>
      <c r="L460" s="467">
        <v>0</v>
      </c>
      <c r="M460" s="467">
        <v>0</v>
      </c>
      <c r="N460" s="468">
        <v>43</v>
      </c>
      <c r="O460" s="467">
        <v>1</v>
      </c>
      <c r="P460" s="467">
        <v>0</v>
      </c>
      <c r="Q460" s="467">
        <v>1</v>
      </c>
      <c r="R460" s="467">
        <v>0</v>
      </c>
      <c r="S460" s="467">
        <v>0</v>
      </c>
      <c r="T460" s="467">
        <v>0</v>
      </c>
      <c r="U460" s="467">
        <v>0</v>
      </c>
      <c r="V460" s="467">
        <v>0</v>
      </c>
      <c r="W460" s="467">
        <v>0</v>
      </c>
      <c r="X460" s="467">
        <v>0</v>
      </c>
      <c r="Y460" s="467">
        <v>0</v>
      </c>
      <c r="Z460" s="467">
        <v>0</v>
      </c>
      <c r="AA460" s="467">
        <v>0</v>
      </c>
      <c r="AB460" s="467">
        <v>1</v>
      </c>
      <c r="AC460" s="467">
        <v>0</v>
      </c>
      <c r="AD460" s="469">
        <v>46</v>
      </c>
      <c r="AE460" s="470">
        <v>0</v>
      </c>
      <c r="AF460" s="470">
        <v>0</v>
      </c>
      <c r="AG460" s="470">
        <v>0</v>
      </c>
      <c r="AH460" s="470">
        <v>0</v>
      </c>
      <c r="AI460" s="470">
        <v>46</v>
      </c>
      <c r="AJ460" s="470">
        <v>0</v>
      </c>
      <c r="AK460" s="467">
        <v>43</v>
      </c>
      <c r="AL460" s="467">
        <v>3</v>
      </c>
      <c r="AM460" s="502">
        <v>6</v>
      </c>
      <c r="AN460" s="502">
        <v>5</v>
      </c>
      <c r="AO460" s="503">
        <v>3</v>
      </c>
    </row>
    <row r="461" spans="1:41" ht="16.5" customHeight="1">
      <c r="A461" s="461">
        <v>1834</v>
      </c>
      <c r="B461" s="461">
        <v>421</v>
      </c>
      <c r="C461" s="461">
        <v>458</v>
      </c>
      <c r="D461" s="471" t="s">
        <v>1694</v>
      </c>
      <c r="E461" s="472" t="s">
        <v>28</v>
      </c>
      <c r="F461" s="471" t="s">
        <v>2233</v>
      </c>
      <c r="G461" s="471" t="s">
        <v>1516</v>
      </c>
      <c r="H461" s="475" t="s">
        <v>727</v>
      </c>
      <c r="I461" s="486" t="s">
        <v>1695</v>
      </c>
      <c r="J461" s="467">
        <v>0</v>
      </c>
      <c r="K461" s="467">
        <v>0</v>
      </c>
      <c r="L461" s="467">
        <v>0</v>
      </c>
      <c r="M461" s="467">
        <v>0</v>
      </c>
      <c r="N461" s="468">
        <v>91</v>
      </c>
      <c r="O461" s="467">
        <v>0</v>
      </c>
      <c r="P461" s="467">
        <v>0</v>
      </c>
      <c r="Q461" s="467">
        <v>6</v>
      </c>
      <c r="R461" s="467">
        <v>0</v>
      </c>
      <c r="S461" s="467">
        <v>0</v>
      </c>
      <c r="T461" s="467">
        <v>0</v>
      </c>
      <c r="U461" s="467">
        <v>0</v>
      </c>
      <c r="V461" s="467">
        <v>0</v>
      </c>
      <c r="W461" s="467">
        <v>0</v>
      </c>
      <c r="X461" s="467">
        <v>0</v>
      </c>
      <c r="Y461" s="467">
        <v>0</v>
      </c>
      <c r="Z461" s="467">
        <v>0</v>
      </c>
      <c r="AA461" s="467">
        <v>0</v>
      </c>
      <c r="AB461" s="467">
        <v>0</v>
      </c>
      <c r="AC461" s="467">
        <v>0</v>
      </c>
      <c r="AD461" s="469">
        <v>97</v>
      </c>
      <c r="AE461" s="470">
        <v>0</v>
      </c>
      <c r="AF461" s="470">
        <v>0</v>
      </c>
      <c r="AG461" s="470">
        <v>0</v>
      </c>
      <c r="AH461" s="470">
        <v>0</v>
      </c>
      <c r="AI461" s="470">
        <v>97</v>
      </c>
      <c r="AJ461" s="470">
        <v>0</v>
      </c>
      <c r="AK461" s="467">
        <v>91</v>
      </c>
      <c r="AL461" s="467">
        <v>6</v>
      </c>
      <c r="AM461" s="502">
        <v>6</v>
      </c>
      <c r="AN461" s="502">
        <v>5</v>
      </c>
      <c r="AO461" s="503">
        <v>3</v>
      </c>
    </row>
    <row r="462" spans="1:41" ht="16.5" customHeight="1">
      <c r="A462" s="461">
        <v>1835</v>
      </c>
      <c r="B462" s="461">
        <v>422</v>
      </c>
      <c r="C462" s="461">
        <v>459</v>
      </c>
      <c r="D462" s="471" t="s">
        <v>1696</v>
      </c>
      <c r="E462" s="472" t="s">
        <v>28</v>
      </c>
      <c r="F462" s="471" t="s">
        <v>2233</v>
      </c>
      <c r="G462" s="471" t="s">
        <v>1697</v>
      </c>
      <c r="H462" s="473" t="s">
        <v>730</v>
      </c>
      <c r="I462" s="474" t="s">
        <v>1698</v>
      </c>
      <c r="J462" s="467">
        <v>0</v>
      </c>
      <c r="K462" s="467">
        <v>0</v>
      </c>
      <c r="L462" s="467">
        <v>1</v>
      </c>
      <c r="M462" s="467">
        <v>0</v>
      </c>
      <c r="N462" s="468">
        <v>0</v>
      </c>
      <c r="O462" s="467">
        <v>0</v>
      </c>
      <c r="P462" s="467">
        <v>0</v>
      </c>
      <c r="Q462" s="467">
        <v>0</v>
      </c>
      <c r="R462" s="467">
        <v>0</v>
      </c>
      <c r="S462" s="467">
        <v>1</v>
      </c>
      <c r="T462" s="467">
        <v>0</v>
      </c>
      <c r="U462" s="467">
        <v>0</v>
      </c>
      <c r="V462" s="467">
        <v>9</v>
      </c>
      <c r="W462" s="467">
        <v>0</v>
      </c>
      <c r="X462" s="467">
        <v>0</v>
      </c>
      <c r="Y462" s="467">
        <v>0</v>
      </c>
      <c r="Z462" s="467">
        <v>0</v>
      </c>
      <c r="AA462" s="467">
        <v>1</v>
      </c>
      <c r="AB462" s="467">
        <v>0</v>
      </c>
      <c r="AC462" s="467">
        <v>0</v>
      </c>
      <c r="AD462" s="469">
        <v>12</v>
      </c>
      <c r="AE462" s="470">
        <v>0</v>
      </c>
      <c r="AF462" s="470">
        <v>0</v>
      </c>
      <c r="AG462" s="470">
        <v>0</v>
      </c>
      <c r="AH462" s="470">
        <v>0</v>
      </c>
      <c r="AI462" s="470">
        <v>12</v>
      </c>
      <c r="AJ462" s="470">
        <v>0</v>
      </c>
      <c r="AK462" s="467">
        <v>0</v>
      </c>
      <c r="AL462" s="467">
        <v>12</v>
      </c>
      <c r="AM462" s="502">
        <v>6</v>
      </c>
      <c r="AN462" s="502">
        <v>5</v>
      </c>
      <c r="AO462" s="503">
        <v>2</v>
      </c>
    </row>
    <row r="463" spans="1:41" ht="16.5" customHeight="1">
      <c r="A463" s="461">
        <v>1126</v>
      </c>
      <c r="B463" s="461">
        <v>314</v>
      </c>
      <c r="C463" s="462">
        <v>460</v>
      </c>
      <c r="D463" s="471" t="s">
        <v>1699</v>
      </c>
      <c r="E463" s="472" t="s">
        <v>28</v>
      </c>
      <c r="F463" s="471" t="s">
        <v>2233</v>
      </c>
      <c r="G463" s="471" t="s">
        <v>1697</v>
      </c>
      <c r="H463" s="475" t="s">
        <v>727</v>
      </c>
      <c r="I463" s="474" t="s">
        <v>1700</v>
      </c>
      <c r="J463" s="467">
        <v>0</v>
      </c>
      <c r="K463" s="467">
        <v>0</v>
      </c>
      <c r="L463" s="467">
        <v>3</v>
      </c>
      <c r="M463" s="467">
        <v>0</v>
      </c>
      <c r="N463" s="468">
        <v>1</v>
      </c>
      <c r="O463" s="467">
        <v>0</v>
      </c>
      <c r="P463" s="467">
        <v>0</v>
      </c>
      <c r="Q463" s="467">
        <v>1</v>
      </c>
      <c r="R463" s="467">
        <v>0</v>
      </c>
      <c r="S463" s="467">
        <v>2</v>
      </c>
      <c r="T463" s="467">
        <v>0</v>
      </c>
      <c r="U463" s="467">
        <v>0</v>
      </c>
      <c r="V463" s="467">
        <v>1</v>
      </c>
      <c r="W463" s="467">
        <v>0</v>
      </c>
      <c r="X463" s="467">
        <v>0</v>
      </c>
      <c r="Y463" s="467">
        <v>0</v>
      </c>
      <c r="Z463" s="467">
        <v>0</v>
      </c>
      <c r="AA463" s="467">
        <v>1</v>
      </c>
      <c r="AB463" s="467">
        <v>0</v>
      </c>
      <c r="AC463" s="467">
        <v>0</v>
      </c>
      <c r="AD463" s="469">
        <v>9</v>
      </c>
      <c r="AE463" s="470">
        <v>0</v>
      </c>
      <c r="AF463" s="470">
        <v>0</v>
      </c>
      <c r="AG463" s="470">
        <v>0</v>
      </c>
      <c r="AH463" s="470">
        <v>3</v>
      </c>
      <c r="AI463" s="470">
        <v>6</v>
      </c>
      <c r="AJ463" s="470">
        <v>0</v>
      </c>
      <c r="AK463" s="467">
        <v>1</v>
      </c>
      <c r="AL463" s="467">
        <v>8</v>
      </c>
      <c r="AM463" s="502">
        <v>5</v>
      </c>
      <c r="AN463" s="502">
        <v>1</v>
      </c>
      <c r="AO463" s="503">
        <v>2</v>
      </c>
    </row>
    <row r="464" spans="1:41" ht="16.5" customHeight="1">
      <c r="A464" s="461">
        <v>1866</v>
      </c>
      <c r="B464" s="461">
        <v>440</v>
      </c>
      <c r="C464" s="461">
        <v>461</v>
      </c>
      <c r="D464" s="471" t="s">
        <v>1701</v>
      </c>
      <c r="E464" s="472" t="s">
        <v>28</v>
      </c>
      <c r="F464" s="471" t="s">
        <v>2233</v>
      </c>
      <c r="G464" s="471" t="s">
        <v>1697</v>
      </c>
      <c r="H464" s="473" t="s">
        <v>730</v>
      </c>
      <c r="I464" s="474" t="s">
        <v>1702</v>
      </c>
      <c r="J464" s="467">
        <v>0</v>
      </c>
      <c r="K464" s="467">
        <v>1</v>
      </c>
      <c r="L464" s="467">
        <v>0</v>
      </c>
      <c r="M464" s="467">
        <v>0</v>
      </c>
      <c r="N464" s="468">
        <v>2</v>
      </c>
      <c r="O464" s="467">
        <v>0</v>
      </c>
      <c r="P464" s="467">
        <v>0</v>
      </c>
      <c r="Q464" s="467">
        <v>0</v>
      </c>
      <c r="R464" s="467">
        <v>0</v>
      </c>
      <c r="S464" s="467">
        <v>0</v>
      </c>
      <c r="T464" s="467">
        <v>0</v>
      </c>
      <c r="U464" s="467">
        <v>0</v>
      </c>
      <c r="V464" s="467">
        <v>3</v>
      </c>
      <c r="W464" s="467">
        <v>0</v>
      </c>
      <c r="X464" s="467">
        <v>0</v>
      </c>
      <c r="Y464" s="467">
        <v>0</v>
      </c>
      <c r="Z464" s="467">
        <v>1</v>
      </c>
      <c r="AA464" s="467">
        <v>0</v>
      </c>
      <c r="AB464" s="467">
        <v>1</v>
      </c>
      <c r="AC464" s="467">
        <v>0</v>
      </c>
      <c r="AD464" s="469">
        <v>8</v>
      </c>
      <c r="AE464" s="470">
        <v>0</v>
      </c>
      <c r="AF464" s="470">
        <v>0</v>
      </c>
      <c r="AG464" s="470">
        <v>0</v>
      </c>
      <c r="AH464" s="470">
        <v>0</v>
      </c>
      <c r="AI464" s="470">
        <v>8</v>
      </c>
      <c r="AJ464" s="470">
        <v>0</v>
      </c>
      <c r="AK464" s="467">
        <v>2</v>
      </c>
      <c r="AL464" s="467">
        <v>6</v>
      </c>
      <c r="AM464" s="502">
        <v>4</v>
      </c>
      <c r="AN464" s="502">
        <v>4</v>
      </c>
      <c r="AO464" s="503">
        <v>2</v>
      </c>
    </row>
    <row r="465" spans="1:41" ht="16.5" customHeight="1">
      <c r="A465" s="461">
        <v>1869</v>
      </c>
      <c r="B465" s="461">
        <v>441</v>
      </c>
      <c r="C465" s="461">
        <v>462</v>
      </c>
      <c r="D465" s="471" t="s">
        <v>1703</v>
      </c>
      <c r="E465" s="472" t="s">
        <v>28</v>
      </c>
      <c r="F465" s="471" t="s">
        <v>2233</v>
      </c>
      <c r="G465" s="471" t="s">
        <v>1697</v>
      </c>
      <c r="H465" s="475" t="s">
        <v>727</v>
      </c>
      <c r="I465" s="485" t="s">
        <v>1704</v>
      </c>
      <c r="J465" s="467">
        <v>1</v>
      </c>
      <c r="K465" s="467">
        <v>0</v>
      </c>
      <c r="L465" s="467">
        <v>3</v>
      </c>
      <c r="M465" s="467">
        <v>0</v>
      </c>
      <c r="N465" s="468">
        <v>4</v>
      </c>
      <c r="O465" s="467">
        <v>0</v>
      </c>
      <c r="P465" s="467">
        <v>0</v>
      </c>
      <c r="Q465" s="467">
        <v>0</v>
      </c>
      <c r="R465" s="467">
        <v>0</v>
      </c>
      <c r="S465" s="467">
        <v>0</v>
      </c>
      <c r="T465" s="467">
        <v>0</v>
      </c>
      <c r="U465" s="467">
        <v>0</v>
      </c>
      <c r="V465" s="467">
        <v>0</v>
      </c>
      <c r="W465" s="467">
        <v>0</v>
      </c>
      <c r="X465" s="467">
        <v>0</v>
      </c>
      <c r="Y465" s="467">
        <v>0</v>
      </c>
      <c r="Z465" s="467">
        <v>0</v>
      </c>
      <c r="AA465" s="467">
        <v>0</v>
      </c>
      <c r="AB465" s="467">
        <v>0</v>
      </c>
      <c r="AC465" s="467">
        <v>0</v>
      </c>
      <c r="AD465" s="469">
        <v>8</v>
      </c>
      <c r="AE465" s="470">
        <v>0</v>
      </c>
      <c r="AF465" s="470">
        <v>0</v>
      </c>
      <c r="AG465" s="470">
        <v>0</v>
      </c>
      <c r="AH465" s="470">
        <v>0</v>
      </c>
      <c r="AI465" s="470">
        <v>8</v>
      </c>
      <c r="AJ465" s="470">
        <v>0</v>
      </c>
      <c r="AK465" s="467">
        <v>4</v>
      </c>
      <c r="AL465" s="467">
        <v>4</v>
      </c>
      <c r="AM465" s="502">
        <v>6</v>
      </c>
      <c r="AN465" s="502">
        <v>2</v>
      </c>
      <c r="AO465" s="503">
        <v>2</v>
      </c>
    </row>
    <row r="466" spans="1:41" ht="16.5" customHeight="1">
      <c r="A466" s="461">
        <v>716</v>
      </c>
      <c r="B466" s="461">
        <v>234</v>
      </c>
      <c r="C466" s="462">
        <v>463</v>
      </c>
      <c r="D466" s="471" t="s">
        <v>1705</v>
      </c>
      <c r="E466" s="472" t="s">
        <v>28</v>
      </c>
      <c r="F466" s="471" t="s">
        <v>2233</v>
      </c>
      <c r="G466" s="471" t="s">
        <v>1697</v>
      </c>
      <c r="H466" s="475" t="s">
        <v>727</v>
      </c>
      <c r="I466" s="474" t="s">
        <v>1706</v>
      </c>
      <c r="J466" s="467">
        <v>5</v>
      </c>
      <c r="K466" s="467">
        <v>1</v>
      </c>
      <c r="L466" s="467">
        <v>25</v>
      </c>
      <c r="M466" s="467">
        <v>0</v>
      </c>
      <c r="N466" s="468">
        <v>11</v>
      </c>
      <c r="O466" s="467">
        <v>0</v>
      </c>
      <c r="P466" s="467">
        <v>0</v>
      </c>
      <c r="Q466" s="467">
        <v>1</v>
      </c>
      <c r="R466" s="467">
        <v>0</v>
      </c>
      <c r="S466" s="467">
        <v>0</v>
      </c>
      <c r="T466" s="467">
        <v>0</v>
      </c>
      <c r="U466" s="467">
        <v>0</v>
      </c>
      <c r="V466" s="467">
        <v>0</v>
      </c>
      <c r="W466" s="467">
        <v>0</v>
      </c>
      <c r="X466" s="467">
        <v>0</v>
      </c>
      <c r="Y466" s="467">
        <v>0</v>
      </c>
      <c r="Z466" s="467">
        <v>0</v>
      </c>
      <c r="AA466" s="467">
        <v>1</v>
      </c>
      <c r="AB466" s="467">
        <v>0</v>
      </c>
      <c r="AC466" s="467">
        <v>0</v>
      </c>
      <c r="AD466" s="469">
        <v>44</v>
      </c>
      <c r="AE466" s="470">
        <v>0</v>
      </c>
      <c r="AF466" s="470">
        <v>0</v>
      </c>
      <c r="AG466" s="470">
        <v>0</v>
      </c>
      <c r="AH466" s="470">
        <v>0</v>
      </c>
      <c r="AI466" s="470">
        <v>44</v>
      </c>
      <c r="AJ466" s="470">
        <v>0</v>
      </c>
      <c r="AK466" s="467">
        <v>11</v>
      </c>
      <c r="AL466" s="467">
        <v>33</v>
      </c>
      <c r="AM466" s="502">
        <v>5</v>
      </c>
      <c r="AN466" s="502">
        <v>5</v>
      </c>
      <c r="AO466" s="503">
        <v>2</v>
      </c>
    </row>
    <row r="467" spans="1:41" ht="16.5" customHeight="1">
      <c r="A467" s="461">
        <v>717</v>
      </c>
      <c r="B467" s="461">
        <v>235</v>
      </c>
      <c r="C467" s="461">
        <v>464</v>
      </c>
      <c r="D467" s="471" t="s">
        <v>1707</v>
      </c>
      <c r="E467" s="472" t="s">
        <v>28</v>
      </c>
      <c r="F467" s="471" t="s">
        <v>2233</v>
      </c>
      <c r="G467" s="471" t="s">
        <v>1697</v>
      </c>
      <c r="H467" s="473" t="s">
        <v>730</v>
      </c>
      <c r="I467" s="474" t="s">
        <v>1708</v>
      </c>
      <c r="J467" s="467">
        <v>0</v>
      </c>
      <c r="K467" s="467">
        <v>2</v>
      </c>
      <c r="L467" s="467">
        <v>0</v>
      </c>
      <c r="M467" s="467">
        <v>0</v>
      </c>
      <c r="N467" s="468">
        <v>5</v>
      </c>
      <c r="O467" s="467">
        <v>0</v>
      </c>
      <c r="P467" s="467">
        <v>0</v>
      </c>
      <c r="Q467" s="467">
        <v>2</v>
      </c>
      <c r="R467" s="467">
        <v>0</v>
      </c>
      <c r="S467" s="467">
        <v>0</v>
      </c>
      <c r="T467" s="467">
        <v>0</v>
      </c>
      <c r="U467" s="467">
        <v>0</v>
      </c>
      <c r="V467" s="467">
        <v>0</v>
      </c>
      <c r="W467" s="467">
        <v>0</v>
      </c>
      <c r="X467" s="467">
        <v>0</v>
      </c>
      <c r="Y467" s="467">
        <v>0</v>
      </c>
      <c r="Z467" s="467">
        <v>0</v>
      </c>
      <c r="AA467" s="467">
        <v>0</v>
      </c>
      <c r="AB467" s="467">
        <v>0</v>
      </c>
      <c r="AC467" s="467">
        <v>0</v>
      </c>
      <c r="AD467" s="469">
        <v>9</v>
      </c>
      <c r="AE467" s="470">
        <v>0</v>
      </c>
      <c r="AF467" s="470">
        <v>0</v>
      </c>
      <c r="AG467" s="470">
        <v>0</v>
      </c>
      <c r="AH467" s="470">
        <v>0</v>
      </c>
      <c r="AI467" s="470">
        <v>9</v>
      </c>
      <c r="AJ467" s="470">
        <v>0</v>
      </c>
      <c r="AK467" s="467">
        <v>5</v>
      </c>
      <c r="AL467" s="467">
        <v>4</v>
      </c>
      <c r="AM467" s="502">
        <v>4</v>
      </c>
      <c r="AN467" s="502">
        <v>2</v>
      </c>
      <c r="AO467" s="503">
        <v>2</v>
      </c>
    </row>
    <row r="468" spans="1:41" ht="16.5" customHeight="1">
      <c r="A468" s="461">
        <v>455</v>
      </c>
      <c r="B468" s="461">
        <v>223</v>
      </c>
      <c r="C468" s="461">
        <v>465</v>
      </c>
      <c r="D468" s="471" t="s">
        <v>1709</v>
      </c>
      <c r="E468" s="472" t="s">
        <v>28</v>
      </c>
      <c r="F468" s="471" t="s">
        <v>2233</v>
      </c>
      <c r="G468" s="471" t="s">
        <v>1697</v>
      </c>
      <c r="H468" s="475" t="s">
        <v>727</v>
      </c>
      <c r="I468" s="474" t="s">
        <v>1710</v>
      </c>
      <c r="J468" s="467">
        <v>0</v>
      </c>
      <c r="K468" s="467">
        <v>0</v>
      </c>
      <c r="L468" s="467">
        <v>7</v>
      </c>
      <c r="M468" s="467">
        <v>0</v>
      </c>
      <c r="N468" s="468">
        <v>2</v>
      </c>
      <c r="O468" s="467">
        <v>0</v>
      </c>
      <c r="P468" s="467">
        <v>0</v>
      </c>
      <c r="Q468" s="467">
        <v>0</v>
      </c>
      <c r="R468" s="467">
        <v>0</v>
      </c>
      <c r="S468" s="467">
        <v>0</v>
      </c>
      <c r="T468" s="467">
        <v>1</v>
      </c>
      <c r="U468" s="467">
        <v>0</v>
      </c>
      <c r="V468" s="467">
        <v>0</v>
      </c>
      <c r="W468" s="467">
        <v>0</v>
      </c>
      <c r="X468" s="467">
        <v>0</v>
      </c>
      <c r="Y468" s="467">
        <v>0</v>
      </c>
      <c r="Z468" s="467">
        <v>1</v>
      </c>
      <c r="AA468" s="467">
        <v>0</v>
      </c>
      <c r="AB468" s="467">
        <v>0</v>
      </c>
      <c r="AC468" s="467">
        <v>0</v>
      </c>
      <c r="AD468" s="469">
        <v>11</v>
      </c>
      <c r="AE468" s="470">
        <v>0</v>
      </c>
      <c r="AF468" s="470">
        <v>0</v>
      </c>
      <c r="AG468" s="470">
        <v>0</v>
      </c>
      <c r="AH468" s="470">
        <v>0</v>
      </c>
      <c r="AI468" s="470">
        <v>11</v>
      </c>
      <c r="AJ468" s="470">
        <v>0</v>
      </c>
      <c r="AK468" s="467">
        <v>2</v>
      </c>
      <c r="AL468" s="467">
        <v>9</v>
      </c>
      <c r="AM468" s="502">
        <v>4</v>
      </c>
      <c r="AN468" s="502">
        <v>2</v>
      </c>
      <c r="AO468" s="503">
        <v>2</v>
      </c>
    </row>
    <row r="469" spans="1:41" ht="16.5" customHeight="1">
      <c r="A469" s="461">
        <v>456</v>
      </c>
      <c r="B469" s="461">
        <v>224</v>
      </c>
      <c r="C469" s="462">
        <v>466</v>
      </c>
      <c r="D469" s="471" t="s">
        <v>1711</v>
      </c>
      <c r="E469" s="472" t="s">
        <v>28</v>
      </c>
      <c r="F469" s="471" t="s">
        <v>2233</v>
      </c>
      <c r="G469" s="471" t="s">
        <v>1697</v>
      </c>
      <c r="H469" s="477" t="s">
        <v>724</v>
      </c>
      <c r="I469" s="474" t="s">
        <v>1712</v>
      </c>
      <c r="J469" s="467">
        <v>0</v>
      </c>
      <c r="K469" s="467">
        <v>0</v>
      </c>
      <c r="L469" s="467">
        <v>4</v>
      </c>
      <c r="M469" s="467">
        <v>0</v>
      </c>
      <c r="N469" s="468">
        <v>4</v>
      </c>
      <c r="O469" s="467">
        <v>0</v>
      </c>
      <c r="P469" s="467">
        <v>0</v>
      </c>
      <c r="Q469" s="467">
        <v>0</v>
      </c>
      <c r="R469" s="467">
        <v>0</v>
      </c>
      <c r="S469" s="467">
        <v>0</v>
      </c>
      <c r="T469" s="467">
        <v>0</v>
      </c>
      <c r="U469" s="467">
        <v>0</v>
      </c>
      <c r="V469" s="467">
        <v>0</v>
      </c>
      <c r="W469" s="467">
        <v>0</v>
      </c>
      <c r="X469" s="467">
        <v>0</v>
      </c>
      <c r="Y469" s="467">
        <v>0</v>
      </c>
      <c r="Z469" s="467">
        <v>0</v>
      </c>
      <c r="AA469" s="467">
        <v>1</v>
      </c>
      <c r="AB469" s="467">
        <v>0</v>
      </c>
      <c r="AC469" s="467">
        <v>0</v>
      </c>
      <c r="AD469" s="469">
        <v>9</v>
      </c>
      <c r="AE469" s="470">
        <v>0</v>
      </c>
      <c r="AF469" s="470">
        <v>0</v>
      </c>
      <c r="AG469" s="470">
        <v>0</v>
      </c>
      <c r="AH469" s="470">
        <v>0</v>
      </c>
      <c r="AI469" s="470">
        <v>9</v>
      </c>
      <c r="AJ469" s="470">
        <v>0</v>
      </c>
      <c r="AK469" s="467">
        <v>4</v>
      </c>
      <c r="AL469" s="467">
        <v>5</v>
      </c>
      <c r="AM469" s="502">
        <v>2</v>
      </c>
      <c r="AN469" s="502">
        <v>4</v>
      </c>
      <c r="AO469" s="503">
        <v>2</v>
      </c>
    </row>
    <row r="470" spans="1:41" ht="16.5" customHeight="1">
      <c r="A470" s="461">
        <v>2678</v>
      </c>
      <c r="B470" s="461">
        <v>686</v>
      </c>
      <c r="C470" s="461">
        <v>467</v>
      </c>
      <c r="D470" s="471" t="s">
        <v>1713</v>
      </c>
      <c r="E470" s="472" t="s">
        <v>28</v>
      </c>
      <c r="F470" s="471" t="s">
        <v>2233</v>
      </c>
      <c r="G470" s="471" t="s">
        <v>1697</v>
      </c>
      <c r="H470" s="473" t="s">
        <v>730</v>
      </c>
      <c r="I470" s="474" t="s">
        <v>1714</v>
      </c>
      <c r="J470" s="467">
        <v>1</v>
      </c>
      <c r="K470" s="467">
        <v>0</v>
      </c>
      <c r="L470" s="467">
        <v>5</v>
      </c>
      <c r="M470" s="467">
        <v>0</v>
      </c>
      <c r="N470" s="468">
        <v>2</v>
      </c>
      <c r="O470" s="467">
        <v>0</v>
      </c>
      <c r="P470" s="467">
        <v>0</v>
      </c>
      <c r="Q470" s="467">
        <v>0</v>
      </c>
      <c r="R470" s="467">
        <v>0</v>
      </c>
      <c r="S470" s="467">
        <v>0</v>
      </c>
      <c r="T470" s="467">
        <v>0</v>
      </c>
      <c r="U470" s="467">
        <v>0</v>
      </c>
      <c r="V470" s="467">
        <v>0</v>
      </c>
      <c r="W470" s="467">
        <v>0</v>
      </c>
      <c r="X470" s="467">
        <v>0</v>
      </c>
      <c r="Y470" s="467">
        <v>0</v>
      </c>
      <c r="Z470" s="467">
        <v>0</v>
      </c>
      <c r="AA470" s="467">
        <v>0</v>
      </c>
      <c r="AB470" s="467">
        <v>0</v>
      </c>
      <c r="AC470" s="467">
        <v>0</v>
      </c>
      <c r="AD470" s="469">
        <v>8</v>
      </c>
      <c r="AE470" s="470">
        <v>0</v>
      </c>
      <c r="AF470" s="470">
        <v>0</v>
      </c>
      <c r="AG470" s="470">
        <v>0</v>
      </c>
      <c r="AH470" s="470">
        <v>0</v>
      </c>
      <c r="AI470" s="470">
        <v>8</v>
      </c>
      <c r="AJ470" s="470">
        <v>0</v>
      </c>
      <c r="AK470" s="467">
        <v>2</v>
      </c>
      <c r="AL470" s="467">
        <v>6</v>
      </c>
      <c r="AM470" s="502">
        <v>2</v>
      </c>
      <c r="AN470" s="502">
        <v>5</v>
      </c>
      <c r="AO470" s="503">
        <v>2</v>
      </c>
    </row>
    <row r="471" spans="1:41" ht="16.5" customHeight="1">
      <c r="A471" s="461">
        <v>753</v>
      </c>
      <c r="B471" s="461">
        <v>242</v>
      </c>
      <c r="C471" s="461">
        <v>468</v>
      </c>
      <c r="D471" s="471" t="s">
        <v>1715</v>
      </c>
      <c r="E471" s="472" t="s">
        <v>28</v>
      </c>
      <c r="F471" s="471" t="s">
        <v>2233</v>
      </c>
      <c r="G471" s="471" t="s">
        <v>1697</v>
      </c>
      <c r="H471" s="475" t="s">
        <v>727</v>
      </c>
      <c r="I471" s="474" t="s">
        <v>1716</v>
      </c>
      <c r="J471" s="467">
        <v>0</v>
      </c>
      <c r="K471" s="467">
        <v>0</v>
      </c>
      <c r="L471" s="467">
        <v>3</v>
      </c>
      <c r="M471" s="467">
        <v>0</v>
      </c>
      <c r="N471" s="468">
        <v>7</v>
      </c>
      <c r="O471" s="467">
        <v>0</v>
      </c>
      <c r="P471" s="467">
        <v>0</v>
      </c>
      <c r="Q471" s="467">
        <v>0</v>
      </c>
      <c r="R471" s="467">
        <v>0</v>
      </c>
      <c r="S471" s="467">
        <v>0</v>
      </c>
      <c r="T471" s="467">
        <v>0</v>
      </c>
      <c r="U471" s="467">
        <v>0</v>
      </c>
      <c r="V471" s="467">
        <v>0</v>
      </c>
      <c r="W471" s="467">
        <v>0</v>
      </c>
      <c r="X471" s="467">
        <v>0</v>
      </c>
      <c r="Y471" s="467">
        <v>0</v>
      </c>
      <c r="Z471" s="467">
        <v>0</v>
      </c>
      <c r="AA471" s="467">
        <v>0</v>
      </c>
      <c r="AB471" s="467">
        <v>0</v>
      </c>
      <c r="AC471" s="467">
        <v>0</v>
      </c>
      <c r="AD471" s="469">
        <v>10</v>
      </c>
      <c r="AE471" s="470">
        <v>0</v>
      </c>
      <c r="AF471" s="470">
        <v>0</v>
      </c>
      <c r="AG471" s="470">
        <v>0</v>
      </c>
      <c r="AH471" s="470">
        <v>0</v>
      </c>
      <c r="AI471" s="470">
        <v>10</v>
      </c>
      <c r="AJ471" s="470">
        <v>0</v>
      </c>
      <c r="AK471" s="467">
        <v>7</v>
      </c>
      <c r="AL471" s="467">
        <v>3</v>
      </c>
      <c r="AM471" s="502">
        <v>4</v>
      </c>
      <c r="AN471" s="502">
        <v>2</v>
      </c>
      <c r="AO471" s="503">
        <v>2</v>
      </c>
    </row>
    <row r="472" spans="1:41" ht="16.5" customHeight="1">
      <c r="A472" s="461">
        <v>754</v>
      </c>
      <c r="B472" s="461">
        <v>243</v>
      </c>
      <c r="C472" s="462">
        <v>469</v>
      </c>
      <c r="D472" s="471" t="s">
        <v>1717</v>
      </c>
      <c r="E472" s="472" t="s">
        <v>28</v>
      </c>
      <c r="F472" s="471" t="s">
        <v>2233</v>
      </c>
      <c r="G472" s="471" t="s">
        <v>1697</v>
      </c>
      <c r="H472" s="477" t="s">
        <v>724</v>
      </c>
      <c r="I472" s="474" t="s">
        <v>1718</v>
      </c>
      <c r="J472" s="467">
        <v>0</v>
      </c>
      <c r="K472" s="467">
        <v>1</v>
      </c>
      <c r="L472" s="467">
        <v>1</v>
      </c>
      <c r="M472" s="467">
        <v>1</v>
      </c>
      <c r="N472" s="468">
        <v>42</v>
      </c>
      <c r="O472" s="467">
        <v>0</v>
      </c>
      <c r="P472" s="467">
        <v>1</v>
      </c>
      <c r="Q472" s="467">
        <v>4</v>
      </c>
      <c r="R472" s="467">
        <v>1</v>
      </c>
      <c r="S472" s="467">
        <v>0</v>
      </c>
      <c r="T472" s="467">
        <v>0</v>
      </c>
      <c r="U472" s="467">
        <v>0</v>
      </c>
      <c r="V472" s="467">
        <v>0</v>
      </c>
      <c r="W472" s="467">
        <v>0</v>
      </c>
      <c r="X472" s="467">
        <v>0</v>
      </c>
      <c r="Y472" s="467">
        <v>0</v>
      </c>
      <c r="Z472" s="467">
        <v>1</v>
      </c>
      <c r="AA472" s="467">
        <v>0</v>
      </c>
      <c r="AB472" s="467">
        <v>0</v>
      </c>
      <c r="AC472" s="467">
        <v>0</v>
      </c>
      <c r="AD472" s="469">
        <v>52</v>
      </c>
      <c r="AE472" s="470">
        <v>0</v>
      </c>
      <c r="AF472" s="470">
        <v>0</v>
      </c>
      <c r="AG472" s="470">
        <v>0</v>
      </c>
      <c r="AH472" s="470">
        <v>0</v>
      </c>
      <c r="AI472" s="470">
        <v>52</v>
      </c>
      <c r="AJ472" s="470">
        <v>0</v>
      </c>
      <c r="AK472" s="467">
        <v>42</v>
      </c>
      <c r="AL472" s="467">
        <v>10</v>
      </c>
      <c r="AM472" s="502">
        <v>6</v>
      </c>
      <c r="AN472" s="502">
        <v>4</v>
      </c>
      <c r="AO472" s="503">
        <v>2</v>
      </c>
    </row>
    <row r="473" spans="1:41" ht="16.5" customHeight="1">
      <c r="A473" s="461">
        <v>851</v>
      </c>
      <c r="B473" s="461">
        <v>258</v>
      </c>
      <c r="C473" s="461">
        <v>470</v>
      </c>
      <c r="D473" s="471" t="s">
        <v>1719</v>
      </c>
      <c r="E473" s="472" t="s">
        <v>28</v>
      </c>
      <c r="F473" s="471" t="s">
        <v>2233</v>
      </c>
      <c r="G473" s="471" t="s">
        <v>1697</v>
      </c>
      <c r="H473" s="473" t="s">
        <v>730</v>
      </c>
      <c r="I473" s="474" t="s">
        <v>1720</v>
      </c>
      <c r="J473" s="467">
        <v>0</v>
      </c>
      <c r="K473" s="467">
        <v>0</v>
      </c>
      <c r="L473" s="467">
        <v>0</v>
      </c>
      <c r="M473" s="467">
        <v>0</v>
      </c>
      <c r="N473" s="468">
        <v>40</v>
      </c>
      <c r="O473" s="467">
        <v>0</v>
      </c>
      <c r="P473" s="467">
        <v>0</v>
      </c>
      <c r="Q473" s="467">
        <v>0</v>
      </c>
      <c r="R473" s="467">
        <v>0</v>
      </c>
      <c r="S473" s="467">
        <v>0</v>
      </c>
      <c r="T473" s="467">
        <v>0</v>
      </c>
      <c r="U473" s="467">
        <v>0</v>
      </c>
      <c r="V473" s="467">
        <v>0</v>
      </c>
      <c r="W473" s="467">
        <v>0</v>
      </c>
      <c r="X473" s="467">
        <v>0</v>
      </c>
      <c r="Y473" s="467">
        <v>0</v>
      </c>
      <c r="Z473" s="467">
        <v>0</v>
      </c>
      <c r="AA473" s="467">
        <v>0</v>
      </c>
      <c r="AB473" s="467">
        <v>0</v>
      </c>
      <c r="AC473" s="467">
        <v>0</v>
      </c>
      <c r="AD473" s="469">
        <v>40</v>
      </c>
      <c r="AE473" s="470">
        <v>0</v>
      </c>
      <c r="AF473" s="470">
        <v>0</v>
      </c>
      <c r="AG473" s="470">
        <v>0</v>
      </c>
      <c r="AH473" s="470">
        <v>0</v>
      </c>
      <c r="AI473" s="470">
        <v>40</v>
      </c>
      <c r="AJ473" s="470">
        <v>0</v>
      </c>
      <c r="AK473" s="467">
        <v>40</v>
      </c>
      <c r="AL473" s="467">
        <v>0</v>
      </c>
      <c r="AM473" s="502">
        <v>6</v>
      </c>
      <c r="AN473" s="502">
        <v>5</v>
      </c>
      <c r="AO473" s="503">
        <v>2</v>
      </c>
    </row>
    <row r="474" spans="1:41" ht="16.5" customHeight="1">
      <c r="A474" s="461">
        <v>167</v>
      </c>
      <c r="B474" s="461">
        <v>59</v>
      </c>
      <c r="C474" s="461">
        <v>471</v>
      </c>
      <c r="D474" s="471" t="s">
        <v>1721</v>
      </c>
      <c r="E474" s="472" t="s">
        <v>28</v>
      </c>
      <c r="F474" s="471" t="s">
        <v>2233</v>
      </c>
      <c r="G474" s="471" t="s">
        <v>1697</v>
      </c>
      <c r="H474" s="475" t="s">
        <v>727</v>
      </c>
      <c r="I474" s="474" t="s">
        <v>1722</v>
      </c>
      <c r="J474" s="467">
        <v>0</v>
      </c>
      <c r="K474" s="467">
        <v>0</v>
      </c>
      <c r="L474" s="467">
        <v>0</v>
      </c>
      <c r="M474" s="467">
        <v>0</v>
      </c>
      <c r="N474" s="468">
        <v>0</v>
      </c>
      <c r="O474" s="467">
        <v>0</v>
      </c>
      <c r="P474" s="467">
        <v>0</v>
      </c>
      <c r="Q474" s="467">
        <v>0</v>
      </c>
      <c r="R474" s="467">
        <v>0</v>
      </c>
      <c r="S474" s="467">
        <v>2</v>
      </c>
      <c r="T474" s="467">
        <v>0</v>
      </c>
      <c r="U474" s="467">
        <v>0</v>
      </c>
      <c r="V474" s="467">
        <v>6</v>
      </c>
      <c r="W474" s="467">
        <v>0</v>
      </c>
      <c r="X474" s="467">
        <v>0</v>
      </c>
      <c r="Y474" s="467">
        <v>1</v>
      </c>
      <c r="Z474" s="467">
        <v>0</v>
      </c>
      <c r="AA474" s="467">
        <v>0</v>
      </c>
      <c r="AB474" s="467">
        <v>0</v>
      </c>
      <c r="AC474" s="467">
        <v>0</v>
      </c>
      <c r="AD474" s="469">
        <v>9</v>
      </c>
      <c r="AE474" s="470">
        <v>0</v>
      </c>
      <c r="AF474" s="470">
        <v>0</v>
      </c>
      <c r="AG474" s="470">
        <v>0</v>
      </c>
      <c r="AH474" s="470">
        <v>0</v>
      </c>
      <c r="AI474" s="470">
        <v>9</v>
      </c>
      <c r="AJ474" s="470">
        <v>0</v>
      </c>
      <c r="AK474" s="467">
        <v>0</v>
      </c>
      <c r="AL474" s="467">
        <v>9</v>
      </c>
      <c r="AM474" s="502">
        <v>6</v>
      </c>
      <c r="AN474" s="502">
        <v>5</v>
      </c>
      <c r="AO474" s="503">
        <v>2</v>
      </c>
    </row>
    <row r="475" spans="1:41" ht="16.5" customHeight="1">
      <c r="A475" s="461">
        <v>154</v>
      </c>
      <c r="B475" s="461">
        <v>55</v>
      </c>
      <c r="C475" s="462">
        <v>472</v>
      </c>
      <c r="D475" s="471" t="s">
        <v>1723</v>
      </c>
      <c r="E475" s="472" t="s">
        <v>28</v>
      </c>
      <c r="F475" s="471" t="s">
        <v>2233</v>
      </c>
      <c r="G475" s="471" t="s">
        <v>1697</v>
      </c>
      <c r="H475" s="475" t="s">
        <v>727</v>
      </c>
      <c r="I475" s="474" t="s">
        <v>1724</v>
      </c>
      <c r="J475" s="467">
        <v>3</v>
      </c>
      <c r="K475" s="467">
        <v>3</v>
      </c>
      <c r="L475" s="467">
        <v>34</v>
      </c>
      <c r="M475" s="467">
        <v>0</v>
      </c>
      <c r="N475" s="468">
        <v>20</v>
      </c>
      <c r="O475" s="467">
        <v>1</v>
      </c>
      <c r="P475" s="467">
        <v>1</v>
      </c>
      <c r="Q475" s="467">
        <v>2</v>
      </c>
      <c r="R475" s="467">
        <v>0</v>
      </c>
      <c r="S475" s="467">
        <v>0</v>
      </c>
      <c r="T475" s="467">
        <v>0</v>
      </c>
      <c r="U475" s="467">
        <v>1</v>
      </c>
      <c r="V475" s="467">
        <v>1</v>
      </c>
      <c r="W475" s="467">
        <v>0</v>
      </c>
      <c r="X475" s="467">
        <v>0</v>
      </c>
      <c r="Y475" s="467">
        <v>0</v>
      </c>
      <c r="Z475" s="467">
        <v>0</v>
      </c>
      <c r="AA475" s="467">
        <v>0</v>
      </c>
      <c r="AB475" s="467">
        <v>0</v>
      </c>
      <c r="AC475" s="467">
        <v>0</v>
      </c>
      <c r="AD475" s="469">
        <v>66</v>
      </c>
      <c r="AE475" s="470">
        <v>0</v>
      </c>
      <c r="AF475" s="470">
        <v>0</v>
      </c>
      <c r="AG475" s="470">
        <v>0</v>
      </c>
      <c r="AH475" s="470">
        <v>21</v>
      </c>
      <c r="AI475" s="470">
        <v>45</v>
      </c>
      <c r="AJ475" s="470">
        <v>0</v>
      </c>
      <c r="AK475" s="467">
        <v>20</v>
      </c>
      <c r="AL475" s="467">
        <v>46</v>
      </c>
      <c r="AM475" s="502">
        <v>5</v>
      </c>
      <c r="AN475" s="502">
        <v>6</v>
      </c>
      <c r="AO475" s="503">
        <v>2</v>
      </c>
    </row>
    <row r="476" spans="1:41" ht="16.5" customHeight="1">
      <c r="A476" s="461">
        <v>2337</v>
      </c>
      <c r="B476" s="461">
        <v>557</v>
      </c>
      <c r="C476" s="461">
        <v>473</v>
      </c>
      <c r="D476" s="471" t="s">
        <v>1725</v>
      </c>
      <c r="E476" s="472" t="s">
        <v>28</v>
      </c>
      <c r="F476" s="471" t="s">
        <v>2233</v>
      </c>
      <c r="G476" s="471" t="s">
        <v>1697</v>
      </c>
      <c r="H476" s="475" t="s">
        <v>727</v>
      </c>
      <c r="I476" s="474" t="s">
        <v>1726</v>
      </c>
      <c r="J476" s="467">
        <v>0</v>
      </c>
      <c r="K476" s="467">
        <v>0</v>
      </c>
      <c r="L476" s="467">
        <v>7</v>
      </c>
      <c r="M476" s="467">
        <v>0</v>
      </c>
      <c r="N476" s="468">
        <v>3</v>
      </c>
      <c r="O476" s="467">
        <v>0</v>
      </c>
      <c r="P476" s="467">
        <v>0</v>
      </c>
      <c r="Q476" s="467">
        <v>0</v>
      </c>
      <c r="R476" s="467">
        <v>0</v>
      </c>
      <c r="S476" s="467">
        <v>0</v>
      </c>
      <c r="T476" s="467">
        <v>0</v>
      </c>
      <c r="U476" s="467">
        <v>0</v>
      </c>
      <c r="V476" s="467">
        <v>0</v>
      </c>
      <c r="W476" s="467">
        <v>0</v>
      </c>
      <c r="X476" s="467">
        <v>0</v>
      </c>
      <c r="Y476" s="467">
        <v>0</v>
      </c>
      <c r="Z476" s="467">
        <v>0</v>
      </c>
      <c r="AA476" s="467">
        <v>0</v>
      </c>
      <c r="AB476" s="467">
        <v>0</v>
      </c>
      <c r="AC476" s="467">
        <v>0</v>
      </c>
      <c r="AD476" s="469">
        <v>10</v>
      </c>
      <c r="AE476" s="470">
        <v>0</v>
      </c>
      <c r="AF476" s="470">
        <v>0</v>
      </c>
      <c r="AG476" s="470">
        <v>0</v>
      </c>
      <c r="AH476" s="470">
        <v>0</v>
      </c>
      <c r="AI476" s="470">
        <v>10</v>
      </c>
      <c r="AJ476" s="470">
        <v>0</v>
      </c>
      <c r="AK476" s="467">
        <v>3</v>
      </c>
      <c r="AL476" s="467">
        <v>7</v>
      </c>
      <c r="AM476" s="502">
        <v>2</v>
      </c>
      <c r="AN476" s="502">
        <v>2</v>
      </c>
      <c r="AO476" s="503">
        <v>2</v>
      </c>
    </row>
    <row r="477" spans="1:41" ht="16.5" customHeight="1">
      <c r="A477" s="461">
        <v>2338</v>
      </c>
      <c r="B477" s="461">
        <v>558</v>
      </c>
      <c r="C477" s="461">
        <v>474</v>
      </c>
      <c r="D477" s="471" t="s">
        <v>1727</v>
      </c>
      <c r="E477" s="472" t="s">
        <v>28</v>
      </c>
      <c r="F477" s="471" t="s">
        <v>2233</v>
      </c>
      <c r="G477" s="471" t="s">
        <v>1697</v>
      </c>
      <c r="H477" s="477" t="s">
        <v>724</v>
      </c>
      <c r="I477" s="474" t="s">
        <v>1728</v>
      </c>
      <c r="J477" s="467">
        <v>0</v>
      </c>
      <c r="K477" s="467">
        <v>0</v>
      </c>
      <c r="L477" s="467">
        <v>17</v>
      </c>
      <c r="M477" s="467">
        <v>0</v>
      </c>
      <c r="N477" s="468">
        <v>7</v>
      </c>
      <c r="O477" s="467">
        <v>0</v>
      </c>
      <c r="P477" s="467">
        <v>0</v>
      </c>
      <c r="Q477" s="467">
        <v>0</v>
      </c>
      <c r="R477" s="467">
        <v>0</v>
      </c>
      <c r="S477" s="467">
        <v>0</v>
      </c>
      <c r="T477" s="467">
        <v>0</v>
      </c>
      <c r="U477" s="467">
        <v>0</v>
      </c>
      <c r="V477" s="467">
        <v>1</v>
      </c>
      <c r="W477" s="467">
        <v>0</v>
      </c>
      <c r="X477" s="467">
        <v>0</v>
      </c>
      <c r="Y477" s="467">
        <v>0</v>
      </c>
      <c r="Z477" s="467">
        <v>0</v>
      </c>
      <c r="AA477" s="467">
        <v>0</v>
      </c>
      <c r="AB477" s="467">
        <v>2</v>
      </c>
      <c r="AC477" s="467">
        <v>0</v>
      </c>
      <c r="AD477" s="469">
        <v>27</v>
      </c>
      <c r="AE477" s="470">
        <v>0</v>
      </c>
      <c r="AF477" s="470">
        <v>0</v>
      </c>
      <c r="AG477" s="470">
        <v>0</v>
      </c>
      <c r="AH477" s="470">
        <v>0</v>
      </c>
      <c r="AI477" s="470">
        <v>27</v>
      </c>
      <c r="AJ477" s="470">
        <v>0</v>
      </c>
      <c r="AK477" s="467">
        <v>7</v>
      </c>
      <c r="AL477" s="467">
        <v>20</v>
      </c>
      <c r="AM477" s="502">
        <v>4</v>
      </c>
      <c r="AN477" s="502">
        <v>4</v>
      </c>
      <c r="AO477" s="503">
        <v>2</v>
      </c>
    </row>
    <row r="478" spans="1:41" ht="16.5" customHeight="1">
      <c r="A478" s="461">
        <v>2339</v>
      </c>
      <c r="B478" s="461">
        <v>559</v>
      </c>
      <c r="C478" s="462">
        <v>475</v>
      </c>
      <c r="D478" s="471" t="s">
        <v>1729</v>
      </c>
      <c r="E478" s="472" t="s">
        <v>28</v>
      </c>
      <c r="F478" s="471" t="s">
        <v>2233</v>
      </c>
      <c r="G478" s="471" t="s">
        <v>1697</v>
      </c>
      <c r="H478" s="473" t="s">
        <v>730</v>
      </c>
      <c r="I478" s="474" t="s">
        <v>1730</v>
      </c>
      <c r="J478" s="467">
        <v>0</v>
      </c>
      <c r="K478" s="467">
        <v>0</v>
      </c>
      <c r="L478" s="467">
        <v>2</v>
      </c>
      <c r="M478" s="467">
        <v>0</v>
      </c>
      <c r="N478" s="468">
        <v>0</v>
      </c>
      <c r="O478" s="467">
        <v>0</v>
      </c>
      <c r="P478" s="467">
        <v>0</v>
      </c>
      <c r="Q478" s="467">
        <v>0</v>
      </c>
      <c r="R478" s="467">
        <v>0</v>
      </c>
      <c r="S478" s="467">
        <v>0</v>
      </c>
      <c r="T478" s="467">
        <v>0</v>
      </c>
      <c r="U478" s="467">
        <v>0</v>
      </c>
      <c r="V478" s="467">
        <v>7</v>
      </c>
      <c r="W478" s="467">
        <v>0</v>
      </c>
      <c r="X478" s="467">
        <v>1</v>
      </c>
      <c r="Y478" s="467">
        <v>1</v>
      </c>
      <c r="Z478" s="467">
        <v>0</v>
      </c>
      <c r="AA478" s="467">
        <v>0</v>
      </c>
      <c r="AB478" s="467">
        <v>6</v>
      </c>
      <c r="AC478" s="467">
        <v>0</v>
      </c>
      <c r="AD478" s="469">
        <v>17</v>
      </c>
      <c r="AE478" s="470">
        <v>0</v>
      </c>
      <c r="AF478" s="470">
        <v>0</v>
      </c>
      <c r="AG478" s="470">
        <v>0</v>
      </c>
      <c r="AH478" s="470">
        <v>0</v>
      </c>
      <c r="AI478" s="470">
        <v>17</v>
      </c>
      <c r="AJ478" s="470">
        <v>0</v>
      </c>
      <c r="AK478" s="467">
        <v>0</v>
      </c>
      <c r="AL478" s="467">
        <v>17</v>
      </c>
      <c r="AM478" s="502">
        <v>6</v>
      </c>
      <c r="AN478" s="502">
        <v>5</v>
      </c>
      <c r="AO478" s="503">
        <v>3</v>
      </c>
    </row>
    <row r="479" spans="1:41" ht="16.5" customHeight="1">
      <c r="A479" s="461">
        <v>2635</v>
      </c>
      <c r="B479" s="461">
        <v>667</v>
      </c>
      <c r="C479" s="461">
        <v>476</v>
      </c>
      <c r="D479" s="471" t="s">
        <v>1731</v>
      </c>
      <c r="E479" s="472" t="s">
        <v>28</v>
      </c>
      <c r="F479" s="471" t="s">
        <v>2233</v>
      </c>
      <c r="G479" s="471" t="s">
        <v>1697</v>
      </c>
      <c r="H479" s="475" t="s">
        <v>727</v>
      </c>
      <c r="I479" s="474" t="s">
        <v>1732</v>
      </c>
      <c r="J479" s="467">
        <v>0</v>
      </c>
      <c r="K479" s="467">
        <v>0</v>
      </c>
      <c r="L479" s="467">
        <v>5</v>
      </c>
      <c r="M479" s="467">
        <v>0</v>
      </c>
      <c r="N479" s="468">
        <v>4</v>
      </c>
      <c r="O479" s="467">
        <v>0</v>
      </c>
      <c r="P479" s="467">
        <v>0</v>
      </c>
      <c r="Q479" s="467">
        <v>0</v>
      </c>
      <c r="R479" s="467">
        <v>0</v>
      </c>
      <c r="S479" s="467">
        <v>0</v>
      </c>
      <c r="T479" s="467">
        <v>0</v>
      </c>
      <c r="U479" s="467">
        <v>0</v>
      </c>
      <c r="V479" s="467">
        <v>0</v>
      </c>
      <c r="W479" s="467">
        <v>0</v>
      </c>
      <c r="X479" s="467">
        <v>0</v>
      </c>
      <c r="Y479" s="467">
        <v>0</v>
      </c>
      <c r="Z479" s="467">
        <v>0</v>
      </c>
      <c r="AA479" s="467">
        <v>0</v>
      </c>
      <c r="AB479" s="467">
        <v>0</v>
      </c>
      <c r="AC479" s="467">
        <v>0</v>
      </c>
      <c r="AD479" s="469">
        <v>9</v>
      </c>
      <c r="AE479" s="470">
        <v>0</v>
      </c>
      <c r="AF479" s="470">
        <v>0</v>
      </c>
      <c r="AG479" s="470">
        <v>0</v>
      </c>
      <c r="AH479" s="470">
        <v>0</v>
      </c>
      <c r="AI479" s="470">
        <v>9</v>
      </c>
      <c r="AJ479" s="470">
        <v>0</v>
      </c>
      <c r="AK479" s="467">
        <v>4</v>
      </c>
      <c r="AL479" s="467">
        <v>5</v>
      </c>
      <c r="AM479" s="502">
        <v>5</v>
      </c>
      <c r="AN479" s="502">
        <v>2</v>
      </c>
      <c r="AO479" s="503">
        <v>2</v>
      </c>
    </row>
    <row r="480" spans="1:41" ht="16.5" customHeight="1">
      <c r="A480" s="461">
        <v>2520</v>
      </c>
      <c r="B480" s="461">
        <v>629</v>
      </c>
      <c r="C480" s="461">
        <v>477</v>
      </c>
      <c r="D480" s="471" t="s">
        <v>1733</v>
      </c>
      <c r="E480" s="472" t="s">
        <v>28</v>
      </c>
      <c r="F480" s="471" t="s">
        <v>2233</v>
      </c>
      <c r="G480" s="471" t="s">
        <v>1697</v>
      </c>
      <c r="H480" s="475" t="s">
        <v>727</v>
      </c>
      <c r="I480" s="474" t="s">
        <v>1734</v>
      </c>
      <c r="J480" s="467">
        <v>0</v>
      </c>
      <c r="K480" s="467">
        <v>0</v>
      </c>
      <c r="L480" s="467">
        <v>5</v>
      </c>
      <c r="M480" s="467">
        <v>0</v>
      </c>
      <c r="N480" s="468">
        <v>6</v>
      </c>
      <c r="O480" s="467">
        <v>0</v>
      </c>
      <c r="P480" s="467">
        <v>0</v>
      </c>
      <c r="Q480" s="467">
        <v>1</v>
      </c>
      <c r="R480" s="467">
        <v>0</v>
      </c>
      <c r="S480" s="467">
        <v>0</v>
      </c>
      <c r="T480" s="467">
        <v>0</v>
      </c>
      <c r="U480" s="467">
        <v>0</v>
      </c>
      <c r="V480" s="467">
        <v>0</v>
      </c>
      <c r="W480" s="467">
        <v>0</v>
      </c>
      <c r="X480" s="467">
        <v>0</v>
      </c>
      <c r="Y480" s="467">
        <v>0</v>
      </c>
      <c r="Z480" s="467">
        <v>0</v>
      </c>
      <c r="AA480" s="467">
        <v>0</v>
      </c>
      <c r="AB480" s="467">
        <v>0</v>
      </c>
      <c r="AC480" s="467">
        <v>0</v>
      </c>
      <c r="AD480" s="469">
        <v>12</v>
      </c>
      <c r="AE480" s="470">
        <v>0</v>
      </c>
      <c r="AF480" s="470">
        <v>0</v>
      </c>
      <c r="AG480" s="470">
        <v>0</v>
      </c>
      <c r="AH480" s="470">
        <v>0</v>
      </c>
      <c r="AI480" s="470">
        <v>12</v>
      </c>
      <c r="AJ480" s="470">
        <v>0</v>
      </c>
      <c r="AK480" s="467">
        <v>6</v>
      </c>
      <c r="AL480" s="467">
        <v>6</v>
      </c>
      <c r="AM480" s="502">
        <v>4</v>
      </c>
      <c r="AN480" s="502">
        <v>2</v>
      </c>
      <c r="AO480" s="503">
        <v>2</v>
      </c>
    </row>
    <row r="481" spans="1:41" ht="16.5" customHeight="1">
      <c r="A481" s="461">
        <v>2558</v>
      </c>
      <c r="B481" s="461">
        <v>642</v>
      </c>
      <c r="C481" s="462">
        <v>478</v>
      </c>
      <c r="D481" s="471" t="s">
        <v>1735</v>
      </c>
      <c r="E481" s="472" t="s">
        <v>28</v>
      </c>
      <c r="F481" s="471" t="s">
        <v>2233</v>
      </c>
      <c r="G481" s="471" t="s">
        <v>1697</v>
      </c>
      <c r="H481" s="475" t="s">
        <v>727</v>
      </c>
      <c r="I481" s="474" t="s">
        <v>1736</v>
      </c>
      <c r="J481" s="467">
        <v>1</v>
      </c>
      <c r="K481" s="467">
        <v>1</v>
      </c>
      <c r="L481" s="467">
        <v>8</v>
      </c>
      <c r="M481" s="467">
        <v>0</v>
      </c>
      <c r="N481" s="468">
        <v>1</v>
      </c>
      <c r="O481" s="467">
        <v>0</v>
      </c>
      <c r="P481" s="467">
        <v>0</v>
      </c>
      <c r="Q481" s="467">
        <v>1</v>
      </c>
      <c r="R481" s="467">
        <v>0</v>
      </c>
      <c r="S481" s="467">
        <v>0</v>
      </c>
      <c r="T481" s="467">
        <v>0</v>
      </c>
      <c r="U481" s="467">
        <v>0</v>
      </c>
      <c r="V481" s="467">
        <v>0</v>
      </c>
      <c r="W481" s="467">
        <v>0</v>
      </c>
      <c r="X481" s="467">
        <v>0</v>
      </c>
      <c r="Y481" s="467">
        <v>0</v>
      </c>
      <c r="Z481" s="467">
        <v>0</v>
      </c>
      <c r="AA481" s="467">
        <v>0</v>
      </c>
      <c r="AB481" s="467">
        <v>0</v>
      </c>
      <c r="AC481" s="467">
        <v>0</v>
      </c>
      <c r="AD481" s="469">
        <v>12</v>
      </c>
      <c r="AE481" s="470">
        <v>0</v>
      </c>
      <c r="AF481" s="470">
        <v>0</v>
      </c>
      <c r="AG481" s="470">
        <v>0</v>
      </c>
      <c r="AH481" s="470">
        <v>0</v>
      </c>
      <c r="AI481" s="470">
        <v>12</v>
      </c>
      <c r="AJ481" s="470">
        <v>0</v>
      </c>
      <c r="AK481" s="467">
        <v>1</v>
      </c>
      <c r="AL481" s="467">
        <v>11</v>
      </c>
      <c r="AM481" s="502">
        <v>4</v>
      </c>
      <c r="AN481" s="502">
        <v>2</v>
      </c>
      <c r="AO481" s="503">
        <v>2</v>
      </c>
    </row>
    <row r="482" spans="1:41" ht="16.5" customHeight="1">
      <c r="A482" s="461">
        <v>2491</v>
      </c>
      <c r="B482" s="461">
        <v>618</v>
      </c>
      <c r="C482" s="461">
        <v>479</v>
      </c>
      <c r="D482" s="471" t="s">
        <v>1737</v>
      </c>
      <c r="E482" s="472" t="s">
        <v>28</v>
      </c>
      <c r="F482" s="471" t="s">
        <v>2233</v>
      </c>
      <c r="G482" s="471" t="s">
        <v>1697</v>
      </c>
      <c r="H482" s="475" t="s">
        <v>727</v>
      </c>
      <c r="I482" s="474" t="s">
        <v>1738</v>
      </c>
      <c r="J482" s="467">
        <v>0</v>
      </c>
      <c r="K482" s="467">
        <v>0</v>
      </c>
      <c r="L482" s="467">
        <v>10</v>
      </c>
      <c r="M482" s="467">
        <v>0</v>
      </c>
      <c r="N482" s="468">
        <v>10</v>
      </c>
      <c r="O482" s="467">
        <v>0</v>
      </c>
      <c r="P482" s="467">
        <v>0</v>
      </c>
      <c r="Q482" s="467">
        <v>0</v>
      </c>
      <c r="R482" s="467">
        <v>0</v>
      </c>
      <c r="S482" s="467">
        <v>0</v>
      </c>
      <c r="T482" s="467">
        <v>0</v>
      </c>
      <c r="U482" s="467">
        <v>0</v>
      </c>
      <c r="V482" s="467">
        <v>1</v>
      </c>
      <c r="W482" s="467">
        <v>0</v>
      </c>
      <c r="X482" s="467">
        <v>0</v>
      </c>
      <c r="Y482" s="467">
        <v>1</v>
      </c>
      <c r="Z482" s="467">
        <v>0</v>
      </c>
      <c r="AA482" s="467">
        <v>0</v>
      </c>
      <c r="AB482" s="467">
        <v>0</v>
      </c>
      <c r="AC482" s="467">
        <v>0</v>
      </c>
      <c r="AD482" s="469">
        <v>22</v>
      </c>
      <c r="AE482" s="470">
        <v>0</v>
      </c>
      <c r="AF482" s="470">
        <v>0</v>
      </c>
      <c r="AG482" s="470">
        <v>0</v>
      </c>
      <c r="AH482" s="470">
        <v>0</v>
      </c>
      <c r="AI482" s="470">
        <v>22</v>
      </c>
      <c r="AJ482" s="470">
        <v>0</v>
      </c>
      <c r="AK482" s="467">
        <v>10</v>
      </c>
      <c r="AL482" s="467">
        <v>12</v>
      </c>
      <c r="AM482" s="502">
        <v>4</v>
      </c>
      <c r="AN482" s="502">
        <v>2</v>
      </c>
      <c r="AO482" s="503">
        <v>2</v>
      </c>
    </row>
    <row r="483" spans="1:41" ht="16.5" customHeight="1">
      <c r="A483" s="461">
        <v>2490</v>
      </c>
      <c r="B483" s="461">
        <v>617</v>
      </c>
      <c r="C483" s="461">
        <v>480</v>
      </c>
      <c r="D483" s="471" t="s">
        <v>1739</v>
      </c>
      <c r="E483" s="472" t="s">
        <v>28</v>
      </c>
      <c r="F483" s="471" t="s">
        <v>2233</v>
      </c>
      <c r="G483" s="471" t="s">
        <v>1697</v>
      </c>
      <c r="H483" s="473" t="s">
        <v>730</v>
      </c>
      <c r="I483" s="474" t="s">
        <v>1740</v>
      </c>
      <c r="J483" s="467">
        <v>0</v>
      </c>
      <c r="K483" s="467">
        <v>0</v>
      </c>
      <c r="L483" s="467">
        <v>0</v>
      </c>
      <c r="M483" s="467">
        <v>0</v>
      </c>
      <c r="N483" s="468">
        <v>0</v>
      </c>
      <c r="O483" s="467">
        <v>0</v>
      </c>
      <c r="P483" s="467">
        <v>0</v>
      </c>
      <c r="Q483" s="467">
        <v>0</v>
      </c>
      <c r="R483" s="467">
        <v>0</v>
      </c>
      <c r="S483" s="467">
        <v>4</v>
      </c>
      <c r="T483" s="467">
        <v>0</v>
      </c>
      <c r="U483" s="467">
        <v>0</v>
      </c>
      <c r="V483" s="467">
        <v>0</v>
      </c>
      <c r="W483" s="467">
        <v>0</v>
      </c>
      <c r="X483" s="467">
        <v>0</v>
      </c>
      <c r="Y483" s="467">
        <v>0</v>
      </c>
      <c r="Z483" s="467">
        <v>1</v>
      </c>
      <c r="AA483" s="467">
        <v>0</v>
      </c>
      <c r="AB483" s="467">
        <v>0</v>
      </c>
      <c r="AC483" s="467">
        <v>0</v>
      </c>
      <c r="AD483" s="469">
        <v>5</v>
      </c>
      <c r="AE483" s="470">
        <v>0</v>
      </c>
      <c r="AF483" s="470">
        <v>0</v>
      </c>
      <c r="AG483" s="470">
        <v>0</v>
      </c>
      <c r="AH483" s="470">
        <v>0</v>
      </c>
      <c r="AI483" s="470">
        <v>5</v>
      </c>
      <c r="AJ483" s="470">
        <v>0</v>
      </c>
      <c r="AK483" s="467">
        <v>0</v>
      </c>
      <c r="AL483" s="467">
        <v>5</v>
      </c>
      <c r="AM483" s="502">
        <v>2</v>
      </c>
      <c r="AN483" s="502">
        <v>2</v>
      </c>
      <c r="AO483" s="503">
        <v>2</v>
      </c>
    </row>
    <row r="484" spans="1:41" ht="16.5" customHeight="1">
      <c r="A484" s="461">
        <v>2518</v>
      </c>
      <c r="B484" s="461">
        <v>628</v>
      </c>
      <c r="C484" s="462">
        <v>481</v>
      </c>
      <c r="D484" s="471" t="s">
        <v>1741</v>
      </c>
      <c r="E484" s="472" t="s">
        <v>28</v>
      </c>
      <c r="F484" s="471" t="s">
        <v>2233</v>
      </c>
      <c r="G484" s="471" t="s">
        <v>1697</v>
      </c>
      <c r="H484" s="475" t="s">
        <v>727</v>
      </c>
      <c r="I484" s="474" t="s">
        <v>1742</v>
      </c>
      <c r="J484" s="467">
        <v>0</v>
      </c>
      <c r="K484" s="467">
        <v>3</v>
      </c>
      <c r="L484" s="467">
        <v>4</v>
      </c>
      <c r="M484" s="467">
        <v>0</v>
      </c>
      <c r="N484" s="468">
        <v>4</v>
      </c>
      <c r="O484" s="467">
        <v>0</v>
      </c>
      <c r="P484" s="467">
        <v>0</v>
      </c>
      <c r="Q484" s="467">
        <v>0</v>
      </c>
      <c r="R484" s="467">
        <v>0</v>
      </c>
      <c r="S484" s="467">
        <v>0</v>
      </c>
      <c r="T484" s="467">
        <v>0</v>
      </c>
      <c r="U484" s="467">
        <v>0</v>
      </c>
      <c r="V484" s="467">
        <v>0</v>
      </c>
      <c r="W484" s="467">
        <v>0</v>
      </c>
      <c r="X484" s="467">
        <v>0</v>
      </c>
      <c r="Y484" s="467">
        <v>0</v>
      </c>
      <c r="Z484" s="467">
        <v>0</v>
      </c>
      <c r="AA484" s="467">
        <v>0</v>
      </c>
      <c r="AB484" s="467">
        <v>0</v>
      </c>
      <c r="AC484" s="467">
        <v>0</v>
      </c>
      <c r="AD484" s="469">
        <v>11</v>
      </c>
      <c r="AE484" s="470">
        <v>0</v>
      </c>
      <c r="AF484" s="470">
        <v>0</v>
      </c>
      <c r="AG484" s="470">
        <v>0</v>
      </c>
      <c r="AH484" s="470">
        <v>0</v>
      </c>
      <c r="AI484" s="470">
        <v>11</v>
      </c>
      <c r="AJ484" s="470">
        <v>0</v>
      </c>
      <c r="AK484" s="467">
        <v>4</v>
      </c>
      <c r="AL484" s="467">
        <v>7</v>
      </c>
      <c r="AM484" s="502">
        <v>4</v>
      </c>
      <c r="AN484" s="502">
        <v>2</v>
      </c>
      <c r="AO484" s="503">
        <v>2</v>
      </c>
    </row>
    <row r="485" spans="1:41" ht="16.5" customHeight="1">
      <c r="A485" s="461">
        <v>2517</v>
      </c>
      <c r="B485" s="461">
        <v>627</v>
      </c>
      <c r="C485" s="461">
        <v>482</v>
      </c>
      <c r="D485" s="471" t="s">
        <v>1743</v>
      </c>
      <c r="E485" s="472" t="s">
        <v>28</v>
      </c>
      <c r="F485" s="471" t="s">
        <v>2233</v>
      </c>
      <c r="G485" s="471" t="s">
        <v>1697</v>
      </c>
      <c r="H485" s="473" t="s">
        <v>730</v>
      </c>
      <c r="I485" s="474" t="s">
        <v>1744</v>
      </c>
      <c r="J485" s="467">
        <v>0</v>
      </c>
      <c r="K485" s="467">
        <v>0</v>
      </c>
      <c r="L485" s="467">
        <v>0</v>
      </c>
      <c r="M485" s="467">
        <v>0</v>
      </c>
      <c r="N485" s="468">
        <v>6</v>
      </c>
      <c r="O485" s="467">
        <v>0</v>
      </c>
      <c r="P485" s="467">
        <v>1</v>
      </c>
      <c r="Q485" s="467">
        <v>2</v>
      </c>
      <c r="R485" s="467">
        <v>0</v>
      </c>
      <c r="S485" s="467">
        <v>0</v>
      </c>
      <c r="T485" s="467">
        <v>0</v>
      </c>
      <c r="U485" s="467">
        <v>1</v>
      </c>
      <c r="V485" s="467">
        <v>0</v>
      </c>
      <c r="W485" s="467">
        <v>0</v>
      </c>
      <c r="X485" s="467">
        <v>0</v>
      </c>
      <c r="Y485" s="467">
        <v>0</v>
      </c>
      <c r="Z485" s="467">
        <v>0</v>
      </c>
      <c r="AA485" s="467">
        <v>0</v>
      </c>
      <c r="AB485" s="467">
        <v>0</v>
      </c>
      <c r="AC485" s="467">
        <v>0</v>
      </c>
      <c r="AD485" s="469">
        <v>10</v>
      </c>
      <c r="AE485" s="470">
        <v>0</v>
      </c>
      <c r="AF485" s="470">
        <v>0</v>
      </c>
      <c r="AG485" s="470">
        <v>0</v>
      </c>
      <c r="AH485" s="470">
        <v>0</v>
      </c>
      <c r="AI485" s="470">
        <v>10</v>
      </c>
      <c r="AJ485" s="470">
        <v>0</v>
      </c>
      <c r="AK485" s="467">
        <v>6</v>
      </c>
      <c r="AL485" s="467">
        <v>4</v>
      </c>
      <c r="AM485" s="502">
        <v>4</v>
      </c>
      <c r="AN485" s="502">
        <v>4</v>
      </c>
      <c r="AO485" s="503">
        <v>2</v>
      </c>
    </row>
    <row r="486" spans="1:41" ht="16.5" customHeight="1">
      <c r="A486" s="461">
        <v>2868</v>
      </c>
      <c r="B486" s="461">
        <v>722</v>
      </c>
      <c r="C486" s="461">
        <v>483</v>
      </c>
      <c r="D486" s="471" t="s">
        <v>1745</v>
      </c>
      <c r="E486" s="472" t="s">
        <v>28</v>
      </c>
      <c r="F486" s="471" t="s">
        <v>2233</v>
      </c>
      <c r="G486" s="471" t="s">
        <v>1697</v>
      </c>
      <c r="H486" s="475" t="s">
        <v>727</v>
      </c>
      <c r="I486" s="474" t="s">
        <v>1746</v>
      </c>
      <c r="J486" s="467">
        <v>0</v>
      </c>
      <c r="K486" s="467">
        <v>1</v>
      </c>
      <c r="L486" s="467">
        <v>0</v>
      </c>
      <c r="M486" s="467">
        <v>0</v>
      </c>
      <c r="N486" s="468">
        <v>1</v>
      </c>
      <c r="O486" s="467">
        <v>6</v>
      </c>
      <c r="P486" s="467">
        <v>0</v>
      </c>
      <c r="Q486" s="467">
        <v>0</v>
      </c>
      <c r="R486" s="467">
        <v>0</v>
      </c>
      <c r="S486" s="467">
        <v>0</v>
      </c>
      <c r="T486" s="467">
        <v>0</v>
      </c>
      <c r="U486" s="467">
        <v>0</v>
      </c>
      <c r="V486" s="467">
        <v>0</v>
      </c>
      <c r="W486" s="467">
        <v>0</v>
      </c>
      <c r="X486" s="467">
        <v>0</v>
      </c>
      <c r="Y486" s="467">
        <v>0</v>
      </c>
      <c r="Z486" s="467">
        <v>0</v>
      </c>
      <c r="AA486" s="467">
        <v>0</v>
      </c>
      <c r="AB486" s="467">
        <v>0</v>
      </c>
      <c r="AC486" s="467">
        <v>0</v>
      </c>
      <c r="AD486" s="469">
        <v>8</v>
      </c>
      <c r="AE486" s="470">
        <v>0</v>
      </c>
      <c r="AF486" s="470">
        <v>0</v>
      </c>
      <c r="AG486" s="470">
        <v>0</v>
      </c>
      <c r="AH486" s="470">
        <v>0</v>
      </c>
      <c r="AI486" s="470">
        <v>8</v>
      </c>
      <c r="AJ486" s="470">
        <v>0</v>
      </c>
      <c r="AK486" s="467">
        <v>1</v>
      </c>
      <c r="AL486" s="467">
        <v>7</v>
      </c>
      <c r="AM486" s="502">
        <v>4</v>
      </c>
      <c r="AN486" s="502">
        <v>1</v>
      </c>
      <c r="AO486" s="503">
        <v>2</v>
      </c>
    </row>
    <row r="487" spans="1:41" ht="16.5" customHeight="1">
      <c r="A487" s="461">
        <v>2873</v>
      </c>
      <c r="B487" s="461">
        <v>723</v>
      </c>
      <c r="C487" s="462">
        <v>484</v>
      </c>
      <c r="D487" s="471" t="s">
        <v>1747</v>
      </c>
      <c r="E487" s="472" t="s">
        <v>28</v>
      </c>
      <c r="F487" s="471" t="s">
        <v>2233</v>
      </c>
      <c r="G487" s="471" t="s">
        <v>1697</v>
      </c>
      <c r="H487" s="475" t="s">
        <v>727</v>
      </c>
      <c r="I487" s="474" t="s">
        <v>1748</v>
      </c>
      <c r="J487" s="467">
        <v>0</v>
      </c>
      <c r="K487" s="467">
        <v>0</v>
      </c>
      <c r="L487" s="467">
        <v>3</v>
      </c>
      <c r="M487" s="467">
        <v>0</v>
      </c>
      <c r="N487" s="468">
        <v>1</v>
      </c>
      <c r="O487" s="467">
        <v>0</v>
      </c>
      <c r="P487" s="467">
        <v>0</v>
      </c>
      <c r="Q487" s="467">
        <v>0</v>
      </c>
      <c r="R487" s="467">
        <v>0</v>
      </c>
      <c r="S487" s="467">
        <v>0</v>
      </c>
      <c r="T487" s="467">
        <v>0</v>
      </c>
      <c r="U487" s="467">
        <v>0</v>
      </c>
      <c r="V487" s="467">
        <v>3</v>
      </c>
      <c r="W487" s="467">
        <v>0</v>
      </c>
      <c r="X487" s="467">
        <v>0</v>
      </c>
      <c r="Y487" s="467">
        <v>0</v>
      </c>
      <c r="Z487" s="467">
        <v>0</v>
      </c>
      <c r="AA487" s="467">
        <v>0</v>
      </c>
      <c r="AB487" s="467">
        <v>1</v>
      </c>
      <c r="AC487" s="467">
        <v>0</v>
      </c>
      <c r="AD487" s="469">
        <v>8</v>
      </c>
      <c r="AE487" s="470">
        <v>0</v>
      </c>
      <c r="AF487" s="470">
        <v>0</v>
      </c>
      <c r="AG487" s="470">
        <v>0</v>
      </c>
      <c r="AH487" s="470">
        <v>0</v>
      </c>
      <c r="AI487" s="470">
        <v>8</v>
      </c>
      <c r="AJ487" s="470">
        <v>0</v>
      </c>
      <c r="AK487" s="467">
        <v>1</v>
      </c>
      <c r="AL487" s="467">
        <v>7</v>
      </c>
      <c r="AM487" s="502">
        <v>5</v>
      </c>
      <c r="AN487" s="502">
        <v>1</v>
      </c>
      <c r="AO487" s="503">
        <v>2</v>
      </c>
    </row>
    <row r="488" spans="1:41" ht="16.5" customHeight="1">
      <c r="A488" s="461">
        <v>2912</v>
      </c>
      <c r="B488" s="461">
        <v>738</v>
      </c>
      <c r="C488" s="461">
        <v>485</v>
      </c>
      <c r="D488" s="471" t="s">
        <v>1749</v>
      </c>
      <c r="E488" s="472" t="s">
        <v>28</v>
      </c>
      <c r="F488" s="471" t="s">
        <v>2233</v>
      </c>
      <c r="G488" s="471" t="s">
        <v>1697</v>
      </c>
      <c r="H488" s="475" t="s">
        <v>727</v>
      </c>
      <c r="I488" s="474" t="s">
        <v>1750</v>
      </c>
      <c r="J488" s="467">
        <v>1</v>
      </c>
      <c r="K488" s="467">
        <v>1</v>
      </c>
      <c r="L488" s="467">
        <v>4</v>
      </c>
      <c r="M488" s="467">
        <v>0</v>
      </c>
      <c r="N488" s="468">
        <v>6</v>
      </c>
      <c r="O488" s="467">
        <v>0</v>
      </c>
      <c r="P488" s="467">
        <v>0</v>
      </c>
      <c r="Q488" s="467">
        <v>0</v>
      </c>
      <c r="R488" s="467">
        <v>0</v>
      </c>
      <c r="S488" s="467">
        <v>0</v>
      </c>
      <c r="T488" s="467">
        <v>0</v>
      </c>
      <c r="U488" s="467">
        <v>0</v>
      </c>
      <c r="V488" s="467">
        <v>0</v>
      </c>
      <c r="W488" s="467">
        <v>0</v>
      </c>
      <c r="X488" s="467">
        <v>0</v>
      </c>
      <c r="Y488" s="467">
        <v>0</v>
      </c>
      <c r="Z488" s="467">
        <v>0</v>
      </c>
      <c r="AA488" s="467">
        <v>0</v>
      </c>
      <c r="AB488" s="467">
        <v>1</v>
      </c>
      <c r="AC488" s="467">
        <v>2</v>
      </c>
      <c r="AD488" s="469">
        <v>15</v>
      </c>
      <c r="AE488" s="470">
        <v>0</v>
      </c>
      <c r="AF488" s="470">
        <v>0</v>
      </c>
      <c r="AG488" s="470">
        <v>0</v>
      </c>
      <c r="AH488" s="470">
        <v>0</v>
      </c>
      <c r="AI488" s="470">
        <v>15</v>
      </c>
      <c r="AJ488" s="470">
        <v>0</v>
      </c>
      <c r="AK488" s="467">
        <v>6</v>
      </c>
      <c r="AL488" s="467">
        <v>7</v>
      </c>
      <c r="AM488" s="502">
        <v>4</v>
      </c>
      <c r="AN488" s="502">
        <v>1</v>
      </c>
      <c r="AO488" s="503">
        <v>2</v>
      </c>
    </row>
    <row r="489" spans="1:41" ht="16.5" customHeight="1">
      <c r="A489" s="461">
        <v>13</v>
      </c>
      <c r="B489" s="461">
        <v>9</v>
      </c>
      <c r="C489" s="461">
        <v>486</v>
      </c>
      <c r="D489" s="471" t="s">
        <v>1751</v>
      </c>
      <c r="E489" s="472" t="s">
        <v>28</v>
      </c>
      <c r="F489" s="471" t="s">
        <v>2233</v>
      </c>
      <c r="G489" s="471" t="s">
        <v>1697</v>
      </c>
      <c r="H489" s="477" t="s">
        <v>724</v>
      </c>
      <c r="I489" s="474" t="s">
        <v>1752</v>
      </c>
      <c r="J489" s="467">
        <v>0</v>
      </c>
      <c r="K489" s="467">
        <v>0</v>
      </c>
      <c r="L489" s="467">
        <v>1</v>
      </c>
      <c r="M489" s="467">
        <v>0</v>
      </c>
      <c r="N489" s="468">
        <v>14</v>
      </c>
      <c r="O489" s="467">
        <v>0</v>
      </c>
      <c r="P489" s="467">
        <v>0</v>
      </c>
      <c r="Q489" s="467">
        <v>0</v>
      </c>
      <c r="R489" s="467">
        <v>2</v>
      </c>
      <c r="S489" s="467">
        <v>0</v>
      </c>
      <c r="T489" s="467">
        <v>0</v>
      </c>
      <c r="U489" s="467">
        <v>0</v>
      </c>
      <c r="V489" s="467">
        <v>24</v>
      </c>
      <c r="W489" s="467">
        <v>1</v>
      </c>
      <c r="X489" s="467">
        <v>0</v>
      </c>
      <c r="Y489" s="467">
        <v>1</v>
      </c>
      <c r="Z489" s="467">
        <v>1</v>
      </c>
      <c r="AA489" s="467">
        <v>0</v>
      </c>
      <c r="AB489" s="467">
        <v>0</v>
      </c>
      <c r="AC489" s="467">
        <v>0</v>
      </c>
      <c r="AD489" s="469">
        <v>44</v>
      </c>
      <c r="AE489" s="470">
        <v>0</v>
      </c>
      <c r="AF489" s="470">
        <v>0</v>
      </c>
      <c r="AG489" s="470">
        <v>0</v>
      </c>
      <c r="AH489" s="470">
        <v>0</v>
      </c>
      <c r="AI489" s="470">
        <v>44</v>
      </c>
      <c r="AJ489" s="470">
        <v>0</v>
      </c>
      <c r="AK489" s="467">
        <v>14</v>
      </c>
      <c r="AL489" s="467">
        <v>30</v>
      </c>
      <c r="AM489" s="502">
        <v>6</v>
      </c>
      <c r="AN489" s="502">
        <v>7</v>
      </c>
      <c r="AO489" s="503">
        <v>2</v>
      </c>
    </row>
    <row r="490" spans="1:41" ht="16.5" customHeight="1">
      <c r="A490" s="461">
        <v>2910</v>
      </c>
      <c r="B490" s="461">
        <v>736</v>
      </c>
      <c r="C490" s="462">
        <v>487</v>
      </c>
      <c r="D490" s="471" t="s">
        <v>1753</v>
      </c>
      <c r="E490" s="472" t="s">
        <v>28</v>
      </c>
      <c r="F490" s="471" t="s">
        <v>2233</v>
      </c>
      <c r="G490" s="471" t="s">
        <v>1697</v>
      </c>
      <c r="H490" s="479" t="s">
        <v>784</v>
      </c>
      <c r="I490" s="474" t="s">
        <v>1754</v>
      </c>
      <c r="J490" s="467">
        <v>0</v>
      </c>
      <c r="K490" s="467">
        <v>0</v>
      </c>
      <c r="L490" s="467">
        <v>0</v>
      </c>
      <c r="M490" s="467">
        <v>2</v>
      </c>
      <c r="N490" s="468">
        <v>54</v>
      </c>
      <c r="O490" s="467">
        <v>0</v>
      </c>
      <c r="P490" s="467">
        <v>0</v>
      </c>
      <c r="Q490" s="467">
        <v>1</v>
      </c>
      <c r="R490" s="467">
        <v>0</v>
      </c>
      <c r="S490" s="467">
        <v>0</v>
      </c>
      <c r="T490" s="467">
        <v>0</v>
      </c>
      <c r="U490" s="467">
        <v>0</v>
      </c>
      <c r="V490" s="467">
        <v>0</v>
      </c>
      <c r="W490" s="467">
        <v>0</v>
      </c>
      <c r="X490" s="467">
        <v>0</v>
      </c>
      <c r="Y490" s="467">
        <v>0</v>
      </c>
      <c r="Z490" s="467">
        <v>0</v>
      </c>
      <c r="AA490" s="467">
        <v>1</v>
      </c>
      <c r="AB490" s="467">
        <v>0</v>
      </c>
      <c r="AC490" s="467">
        <v>0</v>
      </c>
      <c r="AD490" s="469">
        <v>58</v>
      </c>
      <c r="AE490" s="470">
        <v>0</v>
      </c>
      <c r="AF490" s="470">
        <v>0</v>
      </c>
      <c r="AG490" s="470">
        <v>0</v>
      </c>
      <c r="AH490" s="470">
        <v>0</v>
      </c>
      <c r="AI490" s="470">
        <v>58</v>
      </c>
      <c r="AJ490" s="470">
        <v>0</v>
      </c>
      <c r="AK490" s="467">
        <v>54</v>
      </c>
      <c r="AL490" s="467">
        <v>4</v>
      </c>
      <c r="AM490" s="502">
        <v>8</v>
      </c>
      <c r="AN490" s="502">
        <v>5</v>
      </c>
      <c r="AO490" s="503">
        <v>2</v>
      </c>
    </row>
    <row r="491" spans="1:41" ht="16.5" customHeight="1">
      <c r="A491" s="461">
        <v>2911</v>
      </c>
      <c r="B491" s="461">
        <v>737</v>
      </c>
      <c r="C491" s="461">
        <v>488</v>
      </c>
      <c r="D491" s="471" t="s">
        <v>1755</v>
      </c>
      <c r="E491" s="472" t="s">
        <v>28</v>
      </c>
      <c r="F491" s="471" t="s">
        <v>2233</v>
      </c>
      <c r="G491" s="471" t="s">
        <v>1697</v>
      </c>
      <c r="H491" s="477" t="s">
        <v>724</v>
      </c>
      <c r="I491" s="474" t="s">
        <v>1756</v>
      </c>
      <c r="J491" s="467">
        <v>0</v>
      </c>
      <c r="K491" s="467">
        <v>0</v>
      </c>
      <c r="L491" s="467">
        <v>19</v>
      </c>
      <c r="M491" s="467">
        <v>0</v>
      </c>
      <c r="N491" s="468">
        <v>5</v>
      </c>
      <c r="O491" s="467">
        <v>1</v>
      </c>
      <c r="P491" s="467">
        <v>1</v>
      </c>
      <c r="Q491" s="467">
        <v>0</v>
      </c>
      <c r="R491" s="467">
        <v>1</v>
      </c>
      <c r="S491" s="467">
        <v>0</v>
      </c>
      <c r="T491" s="467">
        <v>0</v>
      </c>
      <c r="U491" s="467">
        <v>0</v>
      </c>
      <c r="V491" s="467">
        <v>0</v>
      </c>
      <c r="W491" s="467">
        <v>0</v>
      </c>
      <c r="X491" s="467">
        <v>0</v>
      </c>
      <c r="Y491" s="467">
        <v>0</v>
      </c>
      <c r="Z491" s="467">
        <v>0</v>
      </c>
      <c r="AA491" s="467">
        <v>0</v>
      </c>
      <c r="AB491" s="467">
        <v>0</v>
      </c>
      <c r="AC491" s="467">
        <v>0</v>
      </c>
      <c r="AD491" s="469">
        <v>27</v>
      </c>
      <c r="AE491" s="470">
        <v>0</v>
      </c>
      <c r="AF491" s="470">
        <v>0</v>
      </c>
      <c r="AG491" s="470">
        <v>0</v>
      </c>
      <c r="AH491" s="470">
        <v>0</v>
      </c>
      <c r="AI491" s="470">
        <v>27</v>
      </c>
      <c r="AJ491" s="470">
        <v>0</v>
      </c>
      <c r="AK491" s="467">
        <v>5</v>
      </c>
      <c r="AL491" s="467">
        <v>22</v>
      </c>
      <c r="AM491" s="502">
        <v>6</v>
      </c>
      <c r="AN491" s="502">
        <v>5</v>
      </c>
      <c r="AO491" s="503">
        <v>2</v>
      </c>
    </row>
    <row r="492" spans="1:41" ht="16.5" customHeight="1">
      <c r="A492" s="461">
        <v>2914</v>
      </c>
      <c r="B492" s="461">
        <v>740</v>
      </c>
      <c r="C492" s="461">
        <v>489</v>
      </c>
      <c r="D492" s="471" t="s">
        <v>1757</v>
      </c>
      <c r="E492" s="472" t="s">
        <v>28</v>
      </c>
      <c r="F492" s="471" t="s">
        <v>2233</v>
      </c>
      <c r="G492" s="471" t="s">
        <v>1697</v>
      </c>
      <c r="H492" s="473" t="s">
        <v>730</v>
      </c>
      <c r="I492" s="474" t="s">
        <v>1758</v>
      </c>
      <c r="J492" s="467">
        <v>0</v>
      </c>
      <c r="K492" s="467">
        <v>3</v>
      </c>
      <c r="L492" s="467">
        <v>19</v>
      </c>
      <c r="M492" s="467">
        <v>0</v>
      </c>
      <c r="N492" s="468">
        <v>8</v>
      </c>
      <c r="O492" s="467">
        <v>0</v>
      </c>
      <c r="P492" s="467">
        <v>1</v>
      </c>
      <c r="Q492" s="467">
        <v>2</v>
      </c>
      <c r="R492" s="467">
        <v>0</v>
      </c>
      <c r="S492" s="467">
        <v>0</v>
      </c>
      <c r="T492" s="467">
        <v>0</v>
      </c>
      <c r="U492" s="467">
        <v>0</v>
      </c>
      <c r="V492" s="467">
        <v>0</v>
      </c>
      <c r="W492" s="467">
        <v>1</v>
      </c>
      <c r="X492" s="467">
        <v>0</v>
      </c>
      <c r="Y492" s="467">
        <v>0</v>
      </c>
      <c r="Z492" s="467">
        <v>0</v>
      </c>
      <c r="AA492" s="467">
        <v>0</v>
      </c>
      <c r="AB492" s="467">
        <v>0</v>
      </c>
      <c r="AC492" s="467">
        <v>0</v>
      </c>
      <c r="AD492" s="469">
        <v>34</v>
      </c>
      <c r="AE492" s="470">
        <v>0</v>
      </c>
      <c r="AF492" s="470">
        <v>0</v>
      </c>
      <c r="AG492" s="470">
        <v>0</v>
      </c>
      <c r="AH492" s="470">
        <v>0</v>
      </c>
      <c r="AI492" s="470">
        <v>34</v>
      </c>
      <c r="AJ492" s="470">
        <v>0</v>
      </c>
      <c r="AK492" s="467">
        <v>8</v>
      </c>
      <c r="AL492" s="467">
        <v>26</v>
      </c>
      <c r="AM492" s="502">
        <v>5</v>
      </c>
      <c r="AN492" s="502">
        <v>5</v>
      </c>
      <c r="AO492" s="503">
        <v>2</v>
      </c>
    </row>
    <row r="493" spans="1:41" ht="16.5" customHeight="1">
      <c r="A493" s="461">
        <v>2908</v>
      </c>
      <c r="B493" s="461">
        <v>734</v>
      </c>
      <c r="C493" s="462">
        <v>490</v>
      </c>
      <c r="D493" s="471" t="s">
        <v>1759</v>
      </c>
      <c r="E493" s="472" t="s">
        <v>28</v>
      </c>
      <c r="F493" s="471" t="s">
        <v>2233</v>
      </c>
      <c r="G493" s="471" t="s">
        <v>1697</v>
      </c>
      <c r="H493" s="477" t="s">
        <v>724</v>
      </c>
      <c r="I493" s="474" t="s">
        <v>1760</v>
      </c>
      <c r="J493" s="467">
        <v>0</v>
      </c>
      <c r="K493" s="467">
        <v>0</v>
      </c>
      <c r="L493" s="467">
        <v>19</v>
      </c>
      <c r="M493" s="467">
        <v>0</v>
      </c>
      <c r="N493" s="468">
        <v>8</v>
      </c>
      <c r="O493" s="467">
        <v>0</v>
      </c>
      <c r="P493" s="467">
        <v>0</v>
      </c>
      <c r="Q493" s="467">
        <v>0</v>
      </c>
      <c r="R493" s="467">
        <v>0</v>
      </c>
      <c r="S493" s="467">
        <v>0</v>
      </c>
      <c r="T493" s="467">
        <v>0</v>
      </c>
      <c r="U493" s="467">
        <v>0</v>
      </c>
      <c r="V493" s="467">
        <v>0</v>
      </c>
      <c r="W493" s="467">
        <v>0</v>
      </c>
      <c r="X493" s="467">
        <v>0</v>
      </c>
      <c r="Y493" s="467">
        <v>0</v>
      </c>
      <c r="Z493" s="467">
        <v>0</v>
      </c>
      <c r="AA493" s="467">
        <v>0</v>
      </c>
      <c r="AB493" s="467">
        <v>1</v>
      </c>
      <c r="AC493" s="467">
        <v>0</v>
      </c>
      <c r="AD493" s="469">
        <v>28</v>
      </c>
      <c r="AE493" s="470">
        <v>0</v>
      </c>
      <c r="AF493" s="470">
        <v>0</v>
      </c>
      <c r="AG493" s="470">
        <v>0</v>
      </c>
      <c r="AH493" s="470">
        <v>0</v>
      </c>
      <c r="AI493" s="470">
        <v>28</v>
      </c>
      <c r="AJ493" s="470">
        <v>0</v>
      </c>
      <c r="AK493" s="467">
        <v>8</v>
      </c>
      <c r="AL493" s="467">
        <v>20</v>
      </c>
      <c r="AM493" s="502">
        <v>6</v>
      </c>
      <c r="AN493" s="502">
        <v>6</v>
      </c>
      <c r="AO493" s="503">
        <v>2</v>
      </c>
    </row>
    <row r="494" spans="1:41" ht="16.5" customHeight="1">
      <c r="A494" s="461">
        <v>2915</v>
      </c>
      <c r="B494" s="461">
        <v>741</v>
      </c>
      <c r="C494" s="461">
        <v>491</v>
      </c>
      <c r="D494" s="471" t="s">
        <v>1779</v>
      </c>
      <c r="E494" s="472" t="s">
        <v>28</v>
      </c>
      <c r="F494" s="471" t="s">
        <v>2233</v>
      </c>
      <c r="G494" s="471" t="s">
        <v>1697</v>
      </c>
      <c r="H494" s="477" t="s">
        <v>724</v>
      </c>
      <c r="I494" s="485" t="s">
        <v>1780</v>
      </c>
      <c r="J494" s="467">
        <v>0</v>
      </c>
      <c r="K494" s="467">
        <v>2</v>
      </c>
      <c r="L494" s="467">
        <v>2</v>
      </c>
      <c r="M494" s="467">
        <v>0</v>
      </c>
      <c r="N494" s="468">
        <v>6</v>
      </c>
      <c r="O494" s="467">
        <v>0</v>
      </c>
      <c r="P494" s="467">
        <v>0</v>
      </c>
      <c r="Q494" s="467">
        <v>3</v>
      </c>
      <c r="R494" s="467">
        <v>10</v>
      </c>
      <c r="S494" s="467">
        <v>0</v>
      </c>
      <c r="T494" s="467">
        <v>1</v>
      </c>
      <c r="U494" s="467">
        <v>0</v>
      </c>
      <c r="V494" s="467">
        <v>0</v>
      </c>
      <c r="W494" s="467">
        <v>4</v>
      </c>
      <c r="X494" s="467">
        <v>0</v>
      </c>
      <c r="Y494" s="467">
        <v>2</v>
      </c>
      <c r="Z494" s="467">
        <v>2</v>
      </c>
      <c r="AA494" s="467">
        <v>0</v>
      </c>
      <c r="AB494" s="467">
        <v>2</v>
      </c>
      <c r="AC494" s="467">
        <v>5</v>
      </c>
      <c r="AD494" s="469">
        <v>39</v>
      </c>
      <c r="AE494" s="470">
        <v>0</v>
      </c>
      <c r="AF494" s="470">
        <v>0</v>
      </c>
      <c r="AG494" s="470">
        <v>0</v>
      </c>
      <c r="AH494" s="470">
        <v>0</v>
      </c>
      <c r="AI494" s="470">
        <v>39</v>
      </c>
      <c r="AJ494" s="470">
        <v>0</v>
      </c>
      <c r="AK494" s="467">
        <v>6</v>
      </c>
      <c r="AL494" s="467">
        <v>28</v>
      </c>
      <c r="AM494" s="502">
        <v>5</v>
      </c>
      <c r="AN494" s="502">
        <v>6</v>
      </c>
      <c r="AO494" s="503">
        <v>3</v>
      </c>
    </row>
    <row r="495" spans="1:41" ht="16.5" customHeight="1">
      <c r="A495" s="461">
        <v>2913</v>
      </c>
      <c r="B495" s="461">
        <v>739</v>
      </c>
      <c r="C495" s="461">
        <v>492</v>
      </c>
      <c r="D495" s="471" t="s">
        <v>1761</v>
      </c>
      <c r="E495" s="472" t="s">
        <v>28</v>
      </c>
      <c r="F495" s="471" t="s">
        <v>2233</v>
      </c>
      <c r="G495" s="471" t="s">
        <v>1697</v>
      </c>
      <c r="H495" s="475" t="s">
        <v>727</v>
      </c>
      <c r="I495" s="474" t="s">
        <v>1762</v>
      </c>
      <c r="J495" s="467">
        <v>0</v>
      </c>
      <c r="K495" s="467">
        <v>0</v>
      </c>
      <c r="L495" s="467">
        <v>5</v>
      </c>
      <c r="M495" s="467">
        <v>1</v>
      </c>
      <c r="N495" s="468">
        <v>9</v>
      </c>
      <c r="O495" s="467">
        <v>0</v>
      </c>
      <c r="P495" s="467">
        <v>0</v>
      </c>
      <c r="Q495" s="467">
        <v>1</v>
      </c>
      <c r="R495" s="467">
        <v>0</v>
      </c>
      <c r="S495" s="467">
        <v>0</v>
      </c>
      <c r="T495" s="467">
        <v>0</v>
      </c>
      <c r="U495" s="467">
        <v>0</v>
      </c>
      <c r="V495" s="467">
        <v>0</v>
      </c>
      <c r="W495" s="467">
        <v>0</v>
      </c>
      <c r="X495" s="467">
        <v>0</v>
      </c>
      <c r="Y495" s="467">
        <v>0</v>
      </c>
      <c r="Z495" s="467">
        <v>0</v>
      </c>
      <c r="AA495" s="467">
        <v>0</v>
      </c>
      <c r="AB495" s="467">
        <v>0</v>
      </c>
      <c r="AC495" s="467">
        <v>0</v>
      </c>
      <c r="AD495" s="469">
        <v>16</v>
      </c>
      <c r="AE495" s="470">
        <v>0</v>
      </c>
      <c r="AF495" s="470">
        <v>0</v>
      </c>
      <c r="AG495" s="470">
        <v>0</v>
      </c>
      <c r="AH495" s="470">
        <v>0</v>
      </c>
      <c r="AI495" s="470">
        <v>16</v>
      </c>
      <c r="AJ495" s="470">
        <v>0</v>
      </c>
      <c r="AK495" s="467">
        <v>9</v>
      </c>
      <c r="AL495" s="467">
        <v>7</v>
      </c>
      <c r="AM495" s="502">
        <v>5</v>
      </c>
      <c r="AN495" s="502">
        <v>4</v>
      </c>
      <c r="AO495" s="503">
        <v>2</v>
      </c>
    </row>
    <row r="496" spans="1:41" ht="16.5" customHeight="1">
      <c r="A496" s="461">
        <v>2909</v>
      </c>
      <c r="B496" s="461">
        <v>735</v>
      </c>
      <c r="C496" s="462">
        <v>493</v>
      </c>
      <c r="D496" s="471" t="s">
        <v>1763</v>
      </c>
      <c r="E496" s="472" t="s">
        <v>28</v>
      </c>
      <c r="F496" s="471" t="s">
        <v>2233</v>
      </c>
      <c r="G496" s="471" t="s">
        <v>1697</v>
      </c>
      <c r="H496" s="473" t="s">
        <v>730</v>
      </c>
      <c r="I496" s="474" t="s">
        <v>1764</v>
      </c>
      <c r="J496" s="467">
        <v>0</v>
      </c>
      <c r="K496" s="467">
        <v>0</v>
      </c>
      <c r="L496" s="467">
        <v>23</v>
      </c>
      <c r="M496" s="467">
        <v>1</v>
      </c>
      <c r="N496" s="468">
        <v>2</v>
      </c>
      <c r="O496" s="467">
        <v>3</v>
      </c>
      <c r="P496" s="467">
        <v>1</v>
      </c>
      <c r="Q496" s="467">
        <v>1</v>
      </c>
      <c r="R496" s="467">
        <v>1</v>
      </c>
      <c r="S496" s="467">
        <v>0</v>
      </c>
      <c r="T496" s="467">
        <v>0</v>
      </c>
      <c r="U496" s="467">
        <v>0</v>
      </c>
      <c r="V496" s="467">
        <v>0</v>
      </c>
      <c r="W496" s="467">
        <v>0</v>
      </c>
      <c r="X496" s="467">
        <v>0</v>
      </c>
      <c r="Y496" s="467">
        <v>0</v>
      </c>
      <c r="Z496" s="467">
        <v>0</v>
      </c>
      <c r="AA496" s="467">
        <v>0</v>
      </c>
      <c r="AB496" s="467">
        <v>1</v>
      </c>
      <c r="AC496" s="467">
        <v>0</v>
      </c>
      <c r="AD496" s="469">
        <v>33</v>
      </c>
      <c r="AE496" s="470">
        <v>0</v>
      </c>
      <c r="AF496" s="470">
        <v>0</v>
      </c>
      <c r="AG496" s="470">
        <v>0</v>
      </c>
      <c r="AH496" s="470">
        <v>0</v>
      </c>
      <c r="AI496" s="470">
        <v>33</v>
      </c>
      <c r="AJ496" s="470">
        <v>0</v>
      </c>
      <c r="AK496" s="467">
        <v>2</v>
      </c>
      <c r="AL496" s="467">
        <v>31</v>
      </c>
      <c r="AM496" s="502">
        <v>6</v>
      </c>
      <c r="AN496" s="502">
        <v>4</v>
      </c>
      <c r="AO496" s="503">
        <v>2</v>
      </c>
    </row>
    <row r="497" spans="1:41" ht="16.5" customHeight="1">
      <c r="A497" s="461">
        <v>2136</v>
      </c>
      <c r="B497" s="461">
        <v>512</v>
      </c>
      <c r="C497" s="461">
        <v>494</v>
      </c>
      <c r="D497" s="471" t="s">
        <v>1765</v>
      </c>
      <c r="E497" s="472" t="s">
        <v>28</v>
      </c>
      <c r="F497" s="471" t="s">
        <v>2233</v>
      </c>
      <c r="G497" s="471" t="s">
        <v>1697</v>
      </c>
      <c r="H497" s="475" t="s">
        <v>727</v>
      </c>
      <c r="I497" s="474" t="s">
        <v>1766</v>
      </c>
      <c r="J497" s="467">
        <v>0</v>
      </c>
      <c r="K497" s="467">
        <v>0</v>
      </c>
      <c r="L497" s="467">
        <v>0</v>
      </c>
      <c r="M497" s="467">
        <v>0</v>
      </c>
      <c r="N497" s="468">
        <v>0</v>
      </c>
      <c r="O497" s="467">
        <v>0</v>
      </c>
      <c r="P497" s="467">
        <v>0</v>
      </c>
      <c r="Q497" s="467">
        <v>0</v>
      </c>
      <c r="R497" s="467">
        <v>0</v>
      </c>
      <c r="S497" s="467">
        <v>0</v>
      </c>
      <c r="T497" s="467">
        <v>0</v>
      </c>
      <c r="U497" s="467">
        <v>0</v>
      </c>
      <c r="V497" s="467">
        <v>19</v>
      </c>
      <c r="W497" s="467">
        <v>0</v>
      </c>
      <c r="X497" s="467">
        <v>0</v>
      </c>
      <c r="Y497" s="467">
        <v>0</v>
      </c>
      <c r="Z497" s="467">
        <v>0</v>
      </c>
      <c r="AA497" s="467">
        <v>1</v>
      </c>
      <c r="AB497" s="467">
        <v>2</v>
      </c>
      <c r="AC497" s="467">
        <v>0</v>
      </c>
      <c r="AD497" s="469">
        <v>22</v>
      </c>
      <c r="AE497" s="470">
        <v>0</v>
      </c>
      <c r="AF497" s="470">
        <v>0</v>
      </c>
      <c r="AG497" s="470">
        <v>0</v>
      </c>
      <c r="AH497" s="470">
        <v>0</v>
      </c>
      <c r="AI497" s="470">
        <v>22</v>
      </c>
      <c r="AJ497" s="470">
        <v>0</v>
      </c>
      <c r="AK497" s="467">
        <v>0</v>
      </c>
      <c r="AL497" s="467">
        <v>22</v>
      </c>
      <c r="AM497" s="502">
        <v>4</v>
      </c>
      <c r="AN497" s="502">
        <v>5</v>
      </c>
      <c r="AO497" s="503">
        <v>2</v>
      </c>
    </row>
    <row r="498" spans="1:41" ht="16.5" customHeight="1">
      <c r="A498" s="461">
        <v>2929</v>
      </c>
      <c r="B498" s="461">
        <v>746</v>
      </c>
      <c r="C498" s="461">
        <v>495</v>
      </c>
      <c r="D498" s="471" t="s">
        <v>1767</v>
      </c>
      <c r="E498" s="472" t="s">
        <v>28</v>
      </c>
      <c r="F498" s="471" t="s">
        <v>2233</v>
      </c>
      <c r="G498" s="471" t="s">
        <v>1697</v>
      </c>
      <c r="H498" s="475" t="s">
        <v>727</v>
      </c>
      <c r="I498" s="474" t="s">
        <v>1768</v>
      </c>
      <c r="J498" s="467">
        <v>0</v>
      </c>
      <c r="K498" s="467">
        <v>0</v>
      </c>
      <c r="L498" s="467">
        <v>2</v>
      </c>
      <c r="M498" s="467">
        <v>0</v>
      </c>
      <c r="N498" s="468">
        <v>10</v>
      </c>
      <c r="O498" s="467">
        <v>0</v>
      </c>
      <c r="P498" s="467">
        <v>0</v>
      </c>
      <c r="Q498" s="467">
        <v>0</v>
      </c>
      <c r="R498" s="467">
        <v>0</v>
      </c>
      <c r="S498" s="467">
        <v>0</v>
      </c>
      <c r="T498" s="467">
        <v>0</v>
      </c>
      <c r="U498" s="467">
        <v>0</v>
      </c>
      <c r="V498" s="467">
        <v>5</v>
      </c>
      <c r="W498" s="467">
        <v>0</v>
      </c>
      <c r="X498" s="467">
        <v>0</v>
      </c>
      <c r="Y498" s="467">
        <v>0</v>
      </c>
      <c r="Z498" s="467">
        <v>0</v>
      </c>
      <c r="AA498" s="467">
        <v>0</v>
      </c>
      <c r="AB498" s="467">
        <v>0</v>
      </c>
      <c r="AC498" s="467">
        <v>0</v>
      </c>
      <c r="AD498" s="469">
        <v>17</v>
      </c>
      <c r="AE498" s="470">
        <v>0</v>
      </c>
      <c r="AF498" s="470">
        <v>0</v>
      </c>
      <c r="AG498" s="470">
        <v>0</v>
      </c>
      <c r="AH498" s="470">
        <v>0</v>
      </c>
      <c r="AI498" s="470">
        <v>17</v>
      </c>
      <c r="AJ498" s="470">
        <v>0</v>
      </c>
      <c r="AK498" s="467">
        <v>10</v>
      </c>
      <c r="AL498" s="467">
        <v>7</v>
      </c>
      <c r="AM498" s="502">
        <v>4</v>
      </c>
      <c r="AN498" s="502">
        <v>1</v>
      </c>
      <c r="AO498" s="503">
        <v>2</v>
      </c>
    </row>
    <row r="499" spans="1:41" ht="16.5" customHeight="1">
      <c r="A499" s="461">
        <v>2760</v>
      </c>
      <c r="B499" s="461">
        <v>702</v>
      </c>
      <c r="C499" s="462">
        <v>496</v>
      </c>
      <c r="D499" s="471" t="s">
        <v>1769</v>
      </c>
      <c r="E499" s="472" t="s">
        <v>28</v>
      </c>
      <c r="F499" s="471" t="s">
        <v>2233</v>
      </c>
      <c r="G499" s="471" t="s">
        <v>1697</v>
      </c>
      <c r="H499" s="475" t="s">
        <v>727</v>
      </c>
      <c r="I499" s="474" t="s">
        <v>1770</v>
      </c>
      <c r="J499" s="467">
        <v>0</v>
      </c>
      <c r="K499" s="467">
        <v>0</v>
      </c>
      <c r="L499" s="467">
        <v>6</v>
      </c>
      <c r="M499" s="467">
        <v>0</v>
      </c>
      <c r="N499" s="468">
        <v>3</v>
      </c>
      <c r="O499" s="467">
        <v>0</v>
      </c>
      <c r="P499" s="467">
        <v>0</v>
      </c>
      <c r="Q499" s="467">
        <v>0</v>
      </c>
      <c r="R499" s="467">
        <v>0</v>
      </c>
      <c r="S499" s="467">
        <v>0</v>
      </c>
      <c r="T499" s="467">
        <v>0</v>
      </c>
      <c r="U499" s="467">
        <v>0</v>
      </c>
      <c r="V499" s="467">
        <v>0</v>
      </c>
      <c r="W499" s="467">
        <v>0</v>
      </c>
      <c r="X499" s="467">
        <v>0</v>
      </c>
      <c r="Y499" s="467">
        <v>0</v>
      </c>
      <c r="Z499" s="467">
        <v>0</v>
      </c>
      <c r="AA499" s="467">
        <v>0</v>
      </c>
      <c r="AB499" s="467">
        <v>0</v>
      </c>
      <c r="AC499" s="467">
        <v>0</v>
      </c>
      <c r="AD499" s="469">
        <v>9</v>
      </c>
      <c r="AE499" s="470">
        <v>0</v>
      </c>
      <c r="AF499" s="470">
        <v>0</v>
      </c>
      <c r="AG499" s="470">
        <v>0</v>
      </c>
      <c r="AH499" s="470">
        <v>0</v>
      </c>
      <c r="AI499" s="470">
        <v>9</v>
      </c>
      <c r="AJ499" s="470">
        <v>0</v>
      </c>
      <c r="AK499" s="467">
        <v>3</v>
      </c>
      <c r="AL499" s="467">
        <v>6</v>
      </c>
      <c r="AM499" s="502">
        <v>4</v>
      </c>
      <c r="AN499" s="502">
        <v>3</v>
      </c>
      <c r="AO499" s="503">
        <v>2</v>
      </c>
    </row>
    <row r="500" spans="1:41" ht="16.5" customHeight="1">
      <c r="A500" s="461">
        <v>2752</v>
      </c>
      <c r="B500" s="461">
        <v>697</v>
      </c>
      <c r="C500" s="461">
        <v>497</v>
      </c>
      <c r="D500" s="471" t="s">
        <v>1771</v>
      </c>
      <c r="E500" s="472" t="s">
        <v>28</v>
      </c>
      <c r="F500" s="471" t="s">
        <v>2233</v>
      </c>
      <c r="G500" s="471" t="s">
        <v>1697</v>
      </c>
      <c r="H500" s="475" t="s">
        <v>727</v>
      </c>
      <c r="I500" s="474" t="s">
        <v>1772</v>
      </c>
      <c r="J500" s="467">
        <v>0</v>
      </c>
      <c r="K500" s="467">
        <v>0</v>
      </c>
      <c r="L500" s="467">
        <v>7</v>
      </c>
      <c r="M500" s="467">
        <v>0</v>
      </c>
      <c r="N500" s="468">
        <v>5</v>
      </c>
      <c r="O500" s="467">
        <v>0</v>
      </c>
      <c r="P500" s="467">
        <v>0</v>
      </c>
      <c r="Q500" s="467">
        <v>0</v>
      </c>
      <c r="R500" s="467">
        <v>0</v>
      </c>
      <c r="S500" s="467">
        <v>2</v>
      </c>
      <c r="T500" s="467">
        <v>0</v>
      </c>
      <c r="U500" s="467">
        <v>0</v>
      </c>
      <c r="V500" s="467">
        <v>1</v>
      </c>
      <c r="W500" s="467">
        <v>0</v>
      </c>
      <c r="X500" s="467">
        <v>0</v>
      </c>
      <c r="Y500" s="467">
        <v>0</v>
      </c>
      <c r="Z500" s="467">
        <v>0</v>
      </c>
      <c r="AA500" s="467">
        <v>0</v>
      </c>
      <c r="AB500" s="467">
        <v>0</v>
      </c>
      <c r="AC500" s="467">
        <v>0</v>
      </c>
      <c r="AD500" s="469">
        <v>15</v>
      </c>
      <c r="AE500" s="470">
        <v>0</v>
      </c>
      <c r="AF500" s="470">
        <v>0</v>
      </c>
      <c r="AG500" s="470">
        <v>0</v>
      </c>
      <c r="AH500" s="470">
        <v>0</v>
      </c>
      <c r="AI500" s="470">
        <v>15</v>
      </c>
      <c r="AJ500" s="470">
        <v>0</v>
      </c>
      <c r="AK500" s="467">
        <v>5</v>
      </c>
      <c r="AL500" s="467">
        <v>10</v>
      </c>
      <c r="AM500" s="502">
        <v>6</v>
      </c>
      <c r="AN500" s="502">
        <v>1</v>
      </c>
      <c r="AO500" s="503">
        <v>2</v>
      </c>
    </row>
    <row r="501" spans="1:41" ht="16.5" customHeight="1">
      <c r="A501" s="461">
        <v>1406</v>
      </c>
      <c r="B501" s="461">
        <v>371</v>
      </c>
      <c r="C501" s="461">
        <v>498</v>
      </c>
      <c r="D501" s="471" t="s">
        <v>1773</v>
      </c>
      <c r="E501" s="472" t="s">
        <v>28</v>
      </c>
      <c r="F501" s="471" t="s">
        <v>2233</v>
      </c>
      <c r="G501" s="471" t="s">
        <v>1697</v>
      </c>
      <c r="H501" s="475" t="s">
        <v>727</v>
      </c>
      <c r="I501" s="474" t="s">
        <v>1774</v>
      </c>
      <c r="J501" s="467">
        <v>1</v>
      </c>
      <c r="K501" s="467">
        <v>1</v>
      </c>
      <c r="L501" s="467">
        <v>5</v>
      </c>
      <c r="M501" s="467">
        <v>0</v>
      </c>
      <c r="N501" s="468">
        <v>2</v>
      </c>
      <c r="O501" s="467">
        <v>0</v>
      </c>
      <c r="P501" s="467">
        <v>0</v>
      </c>
      <c r="Q501" s="467">
        <v>5</v>
      </c>
      <c r="R501" s="467">
        <v>0</v>
      </c>
      <c r="S501" s="467">
        <v>1</v>
      </c>
      <c r="T501" s="467">
        <v>0</v>
      </c>
      <c r="U501" s="467">
        <v>0</v>
      </c>
      <c r="V501" s="467">
        <v>0</v>
      </c>
      <c r="W501" s="467">
        <v>0</v>
      </c>
      <c r="X501" s="467">
        <v>0</v>
      </c>
      <c r="Y501" s="467">
        <v>0</v>
      </c>
      <c r="Z501" s="467">
        <v>0</v>
      </c>
      <c r="AA501" s="467">
        <v>0</v>
      </c>
      <c r="AB501" s="467">
        <v>0</v>
      </c>
      <c r="AC501" s="467">
        <v>0</v>
      </c>
      <c r="AD501" s="469">
        <v>15</v>
      </c>
      <c r="AE501" s="470">
        <v>0</v>
      </c>
      <c r="AF501" s="470">
        <v>0</v>
      </c>
      <c r="AG501" s="470">
        <v>0</v>
      </c>
      <c r="AH501" s="470">
        <v>0</v>
      </c>
      <c r="AI501" s="470">
        <v>15</v>
      </c>
      <c r="AJ501" s="470">
        <v>0</v>
      </c>
      <c r="AK501" s="467">
        <v>2</v>
      </c>
      <c r="AL501" s="467">
        <v>13</v>
      </c>
      <c r="AM501" s="502">
        <v>4</v>
      </c>
      <c r="AN501" s="502">
        <v>2</v>
      </c>
      <c r="AO501" s="503">
        <v>2</v>
      </c>
    </row>
    <row r="502" spans="1:41" ht="16.5" customHeight="1">
      <c r="A502" s="461">
        <v>1766</v>
      </c>
      <c r="B502" s="461">
        <v>397</v>
      </c>
      <c r="C502" s="462">
        <v>499</v>
      </c>
      <c r="D502" s="471" t="s">
        <v>1775</v>
      </c>
      <c r="E502" s="472" t="s">
        <v>28</v>
      </c>
      <c r="F502" s="471" t="s">
        <v>2233</v>
      </c>
      <c r="G502" s="471" t="s">
        <v>1697</v>
      </c>
      <c r="H502" s="473" t="s">
        <v>730</v>
      </c>
      <c r="I502" s="474" t="s">
        <v>1776</v>
      </c>
      <c r="J502" s="467">
        <v>0</v>
      </c>
      <c r="K502" s="467">
        <v>2</v>
      </c>
      <c r="L502" s="467">
        <v>3</v>
      </c>
      <c r="M502" s="467">
        <v>0</v>
      </c>
      <c r="N502" s="468">
        <v>5</v>
      </c>
      <c r="O502" s="467">
        <v>1</v>
      </c>
      <c r="P502" s="467">
        <v>0</v>
      </c>
      <c r="Q502" s="467">
        <v>1</v>
      </c>
      <c r="R502" s="467">
        <v>0</v>
      </c>
      <c r="S502" s="467">
        <v>0</v>
      </c>
      <c r="T502" s="467">
        <v>0</v>
      </c>
      <c r="U502" s="467">
        <v>0</v>
      </c>
      <c r="V502" s="467">
        <v>3</v>
      </c>
      <c r="W502" s="467">
        <v>0</v>
      </c>
      <c r="X502" s="467">
        <v>0</v>
      </c>
      <c r="Y502" s="467">
        <v>0</v>
      </c>
      <c r="Z502" s="467">
        <v>0</v>
      </c>
      <c r="AA502" s="467">
        <v>0</v>
      </c>
      <c r="AB502" s="467">
        <v>0</v>
      </c>
      <c r="AC502" s="467">
        <v>0</v>
      </c>
      <c r="AD502" s="469">
        <v>15</v>
      </c>
      <c r="AE502" s="470">
        <v>0</v>
      </c>
      <c r="AF502" s="470">
        <v>0</v>
      </c>
      <c r="AG502" s="470">
        <v>0</v>
      </c>
      <c r="AH502" s="470">
        <v>0</v>
      </c>
      <c r="AI502" s="470">
        <v>15</v>
      </c>
      <c r="AJ502" s="470">
        <v>0</v>
      </c>
      <c r="AK502" s="467">
        <v>5</v>
      </c>
      <c r="AL502" s="467">
        <v>10</v>
      </c>
      <c r="AM502" s="502">
        <v>2</v>
      </c>
      <c r="AN502" s="502">
        <v>4</v>
      </c>
      <c r="AO502" s="503">
        <v>2</v>
      </c>
    </row>
    <row r="503" spans="1:41" ht="16.5" customHeight="1">
      <c r="A503" s="461">
        <v>2228</v>
      </c>
      <c r="B503" s="461">
        <v>544</v>
      </c>
      <c r="C503" s="461">
        <v>500</v>
      </c>
      <c r="D503" s="471" t="s">
        <v>1777</v>
      </c>
      <c r="E503" s="472" t="s">
        <v>28</v>
      </c>
      <c r="F503" s="471" t="s">
        <v>2233</v>
      </c>
      <c r="G503" s="471" t="s">
        <v>1697</v>
      </c>
      <c r="H503" s="475" t="s">
        <v>727</v>
      </c>
      <c r="I503" s="474" t="s">
        <v>1778</v>
      </c>
      <c r="J503" s="467">
        <v>0</v>
      </c>
      <c r="K503" s="467">
        <v>0</v>
      </c>
      <c r="L503" s="467">
        <v>1</v>
      </c>
      <c r="M503" s="467">
        <v>0</v>
      </c>
      <c r="N503" s="468">
        <v>2</v>
      </c>
      <c r="O503" s="467">
        <v>5</v>
      </c>
      <c r="P503" s="467">
        <v>1</v>
      </c>
      <c r="Q503" s="467">
        <v>0</v>
      </c>
      <c r="R503" s="467">
        <v>0</v>
      </c>
      <c r="S503" s="467">
        <v>0</v>
      </c>
      <c r="T503" s="467">
        <v>0</v>
      </c>
      <c r="U503" s="467">
        <v>0</v>
      </c>
      <c r="V503" s="467">
        <v>1</v>
      </c>
      <c r="W503" s="467">
        <v>1</v>
      </c>
      <c r="X503" s="467">
        <v>0</v>
      </c>
      <c r="Y503" s="467">
        <v>0</v>
      </c>
      <c r="Z503" s="467">
        <v>0</v>
      </c>
      <c r="AA503" s="467">
        <v>0</v>
      </c>
      <c r="AB503" s="467">
        <v>0</v>
      </c>
      <c r="AC503" s="467">
        <v>0</v>
      </c>
      <c r="AD503" s="469">
        <v>11</v>
      </c>
      <c r="AE503" s="470">
        <v>0</v>
      </c>
      <c r="AF503" s="470">
        <v>0</v>
      </c>
      <c r="AG503" s="470">
        <v>0</v>
      </c>
      <c r="AH503" s="470">
        <v>0</v>
      </c>
      <c r="AI503" s="470">
        <v>11</v>
      </c>
      <c r="AJ503" s="470">
        <v>0</v>
      </c>
      <c r="AK503" s="467">
        <v>2</v>
      </c>
      <c r="AL503" s="467">
        <v>9</v>
      </c>
      <c r="AM503" s="502">
        <v>4</v>
      </c>
      <c r="AN503" s="502">
        <v>3</v>
      </c>
      <c r="AO503" s="503">
        <v>2</v>
      </c>
    </row>
    <row r="504" spans="1:41" ht="16.5" customHeight="1">
      <c r="A504" s="461">
        <v>1881</v>
      </c>
      <c r="B504" s="461">
        <v>450</v>
      </c>
      <c r="C504" s="461">
        <v>501</v>
      </c>
      <c r="D504" s="471" t="s">
        <v>1781</v>
      </c>
      <c r="E504" s="472" t="s">
        <v>28</v>
      </c>
      <c r="F504" s="471" t="s">
        <v>2233</v>
      </c>
      <c r="G504" s="471" t="s">
        <v>1697</v>
      </c>
      <c r="H504" s="475" t="s">
        <v>727</v>
      </c>
      <c r="I504" s="474" t="s">
        <v>1782</v>
      </c>
      <c r="J504" s="467">
        <v>0</v>
      </c>
      <c r="K504" s="467">
        <v>0</v>
      </c>
      <c r="L504" s="467">
        <v>1</v>
      </c>
      <c r="M504" s="467">
        <v>0</v>
      </c>
      <c r="N504" s="468">
        <v>10</v>
      </c>
      <c r="O504" s="467">
        <v>0</v>
      </c>
      <c r="P504" s="467">
        <v>0</v>
      </c>
      <c r="Q504" s="467">
        <v>2</v>
      </c>
      <c r="R504" s="467">
        <v>0</v>
      </c>
      <c r="S504" s="467">
        <v>0</v>
      </c>
      <c r="T504" s="467">
        <v>0</v>
      </c>
      <c r="U504" s="467">
        <v>0</v>
      </c>
      <c r="V504" s="467">
        <v>0</v>
      </c>
      <c r="W504" s="467">
        <v>0</v>
      </c>
      <c r="X504" s="467">
        <v>0</v>
      </c>
      <c r="Y504" s="467">
        <v>0</v>
      </c>
      <c r="Z504" s="467">
        <v>0</v>
      </c>
      <c r="AA504" s="467">
        <v>0</v>
      </c>
      <c r="AB504" s="467">
        <v>0</v>
      </c>
      <c r="AC504" s="467">
        <v>0</v>
      </c>
      <c r="AD504" s="469">
        <v>13</v>
      </c>
      <c r="AE504" s="470">
        <v>0</v>
      </c>
      <c r="AF504" s="470">
        <v>0</v>
      </c>
      <c r="AG504" s="470">
        <v>0</v>
      </c>
      <c r="AH504" s="470">
        <v>0</v>
      </c>
      <c r="AI504" s="470">
        <v>13</v>
      </c>
      <c r="AJ504" s="470">
        <v>0</v>
      </c>
      <c r="AK504" s="467">
        <v>10</v>
      </c>
      <c r="AL504" s="467">
        <v>3</v>
      </c>
      <c r="AM504" s="502">
        <v>2</v>
      </c>
      <c r="AN504" s="502">
        <v>1</v>
      </c>
      <c r="AO504" s="503">
        <v>2</v>
      </c>
    </row>
    <row r="505" spans="1:41" ht="16.5" customHeight="1">
      <c r="A505" s="461">
        <v>1122</v>
      </c>
      <c r="B505" s="461">
        <v>311</v>
      </c>
      <c r="C505" s="462">
        <v>502</v>
      </c>
      <c r="D505" s="471" t="s">
        <v>1783</v>
      </c>
      <c r="E505" s="472" t="s">
        <v>28</v>
      </c>
      <c r="F505" s="471" t="s">
        <v>2233</v>
      </c>
      <c r="G505" s="471" t="s">
        <v>1784</v>
      </c>
      <c r="H505" s="475" t="s">
        <v>727</v>
      </c>
      <c r="I505" s="474" t="s">
        <v>1785</v>
      </c>
      <c r="J505" s="467">
        <v>0</v>
      </c>
      <c r="K505" s="467">
        <v>0</v>
      </c>
      <c r="L505" s="467">
        <v>0</v>
      </c>
      <c r="M505" s="467">
        <v>0</v>
      </c>
      <c r="N505" s="468">
        <v>2</v>
      </c>
      <c r="O505" s="467">
        <v>2</v>
      </c>
      <c r="P505" s="467">
        <v>0</v>
      </c>
      <c r="Q505" s="467">
        <v>0</v>
      </c>
      <c r="R505" s="467">
        <v>0</v>
      </c>
      <c r="S505" s="467">
        <v>0</v>
      </c>
      <c r="T505" s="467">
        <v>0</v>
      </c>
      <c r="U505" s="467">
        <v>0</v>
      </c>
      <c r="V505" s="467">
        <v>0</v>
      </c>
      <c r="W505" s="467">
        <v>0</v>
      </c>
      <c r="X505" s="467">
        <v>0</v>
      </c>
      <c r="Y505" s="467">
        <v>5</v>
      </c>
      <c r="Z505" s="467">
        <v>0</v>
      </c>
      <c r="AA505" s="467">
        <v>1</v>
      </c>
      <c r="AB505" s="467">
        <v>0</v>
      </c>
      <c r="AC505" s="467">
        <v>0</v>
      </c>
      <c r="AD505" s="469">
        <v>10</v>
      </c>
      <c r="AE505" s="470">
        <v>0</v>
      </c>
      <c r="AF505" s="470">
        <v>0</v>
      </c>
      <c r="AG505" s="470">
        <v>0</v>
      </c>
      <c r="AH505" s="470">
        <v>0</v>
      </c>
      <c r="AI505" s="470">
        <v>10</v>
      </c>
      <c r="AJ505" s="470">
        <v>0</v>
      </c>
      <c r="AK505" s="467">
        <v>2</v>
      </c>
      <c r="AL505" s="467">
        <v>8</v>
      </c>
      <c r="AM505" s="502">
        <v>2</v>
      </c>
      <c r="AN505" s="502">
        <v>2</v>
      </c>
      <c r="AO505" s="503">
        <v>2</v>
      </c>
    </row>
    <row r="506" spans="1:41" ht="16.5" customHeight="1">
      <c r="A506" s="461">
        <v>2092</v>
      </c>
      <c r="B506" s="461">
        <v>492</v>
      </c>
      <c r="C506" s="461">
        <v>503</v>
      </c>
      <c r="D506" s="471" t="s">
        <v>1786</v>
      </c>
      <c r="E506" s="472" t="s">
        <v>28</v>
      </c>
      <c r="F506" s="471" t="s">
        <v>2233</v>
      </c>
      <c r="G506" s="471" t="s">
        <v>1784</v>
      </c>
      <c r="H506" s="473" t="s">
        <v>730</v>
      </c>
      <c r="I506" s="474" t="s">
        <v>1787</v>
      </c>
      <c r="J506" s="467">
        <v>4</v>
      </c>
      <c r="K506" s="467">
        <v>2</v>
      </c>
      <c r="L506" s="467">
        <v>1</v>
      </c>
      <c r="M506" s="467">
        <v>0</v>
      </c>
      <c r="N506" s="468">
        <v>8</v>
      </c>
      <c r="O506" s="467">
        <v>0</v>
      </c>
      <c r="P506" s="467">
        <v>0</v>
      </c>
      <c r="Q506" s="467">
        <v>0</v>
      </c>
      <c r="R506" s="467">
        <v>0</v>
      </c>
      <c r="S506" s="467">
        <v>0</v>
      </c>
      <c r="T506" s="467">
        <v>0</v>
      </c>
      <c r="U506" s="467">
        <v>0</v>
      </c>
      <c r="V506" s="467">
        <v>5</v>
      </c>
      <c r="W506" s="467">
        <v>0</v>
      </c>
      <c r="X506" s="467">
        <v>0</v>
      </c>
      <c r="Y506" s="467">
        <v>1</v>
      </c>
      <c r="Z506" s="467">
        <v>0</v>
      </c>
      <c r="AA506" s="467">
        <v>0</v>
      </c>
      <c r="AB506" s="467">
        <v>0</v>
      </c>
      <c r="AC506" s="467">
        <v>0</v>
      </c>
      <c r="AD506" s="469">
        <v>21</v>
      </c>
      <c r="AE506" s="470">
        <v>0</v>
      </c>
      <c r="AF506" s="470">
        <v>0</v>
      </c>
      <c r="AG506" s="470">
        <v>0</v>
      </c>
      <c r="AH506" s="470">
        <v>0</v>
      </c>
      <c r="AI506" s="470">
        <v>21</v>
      </c>
      <c r="AJ506" s="470">
        <v>0</v>
      </c>
      <c r="AK506" s="467">
        <v>8</v>
      </c>
      <c r="AL506" s="467">
        <v>13</v>
      </c>
      <c r="AM506" s="502">
        <v>6</v>
      </c>
      <c r="AN506" s="502">
        <v>3</v>
      </c>
      <c r="AO506" s="503">
        <v>3</v>
      </c>
    </row>
    <row r="507" spans="1:41" ht="16.5" customHeight="1">
      <c r="A507" s="461">
        <v>458</v>
      </c>
      <c r="B507" s="461">
        <v>226</v>
      </c>
      <c r="C507" s="461">
        <v>504</v>
      </c>
      <c r="D507" s="471" t="s">
        <v>1788</v>
      </c>
      <c r="E507" s="472" t="s">
        <v>28</v>
      </c>
      <c r="F507" s="471" t="s">
        <v>2233</v>
      </c>
      <c r="G507" s="471" t="s">
        <v>1784</v>
      </c>
      <c r="H507" s="479" t="s">
        <v>784</v>
      </c>
      <c r="I507" s="474" t="s">
        <v>1789</v>
      </c>
      <c r="J507" s="467">
        <v>1</v>
      </c>
      <c r="K507" s="467">
        <v>3</v>
      </c>
      <c r="L507" s="467">
        <v>1</v>
      </c>
      <c r="M507" s="467">
        <v>4</v>
      </c>
      <c r="N507" s="468">
        <v>6</v>
      </c>
      <c r="O507" s="467">
        <v>4</v>
      </c>
      <c r="P507" s="467">
        <v>1</v>
      </c>
      <c r="Q507" s="467">
        <v>5</v>
      </c>
      <c r="R507" s="467">
        <v>1</v>
      </c>
      <c r="S507" s="467">
        <v>0</v>
      </c>
      <c r="T507" s="467">
        <v>0</v>
      </c>
      <c r="U507" s="467">
        <v>0</v>
      </c>
      <c r="V507" s="467">
        <v>0</v>
      </c>
      <c r="W507" s="467">
        <v>0</v>
      </c>
      <c r="X507" s="467">
        <v>0</v>
      </c>
      <c r="Y507" s="467">
        <v>0</v>
      </c>
      <c r="Z507" s="467">
        <v>0</v>
      </c>
      <c r="AA507" s="467">
        <v>0</v>
      </c>
      <c r="AB507" s="467">
        <v>0</v>
      </c>
      <c r="AC507" s="467">
        <v>0</v>
      </c>
      <c r="AD507" s="469">
        <v>26</v>
      </c>
      <c r="AE507" s="470">
        <v>0</v>
      </c>
      <c r="AF507" s="470">
        <v>0</v>
      </c>
      <c r="AG507" s="470">
        <v>0</v>
      </c>
      <c r="AH507" s="470">
        <v>0</v>
      </c>
      <c r="AI507" s="470">
        <v>26</v>
      </c>
      <c r="AJ507" s="470">
        <v>0</v>
      </c>
      <c r="AK507" s="467">
        <v>6</v>
      </c>
      <c r="AL507" s="467">
        <v>20</v>
      </c>
      <c r="AM507" s="502">
        <v>5</v>
      </c>
      <c r="AN507" s="502">
        <v>4</v>
      </c>
      <c r="AO507" s="503">
        <v>2</v>
      </c>
    </row>
    <row r="508" spans="1:41" ht="16.5" customHeight="1">
      <c r="A508" s="461">
        <v>770</v>
      </c>
      <c r="B508" s="461">
        <v>248</v>
      </c>
      <c r="C508" s="462">
        <v>505</v>
      </c>
      <c r="D508" s="471" t="s">
        <v>1790</v>
      </c>
      <c r="E508" s="472" t="s">
        <v>28</v>
      </c>
      <c r="F508" s="471" t="s">
        <v>2233</v>
      </c>
      <c r="G508" s="471" t="s">
        <v>1784</v>
      </c>
      <c r="H508" s="475" t="s">
        <v>727</v>
      </c>
      <c r="I508" s="474" t="s">
        <v>1791</v>
      </c>
      <c r="J508" s="467">
        <v>0</v>
      </c>
      <c r="K508" s="467">
        <v>0</v>
      </c>
      <c r="L508" s="467">
        <v>0</v>
      </c>
      <c r="M508" s="467">
        <v>0</v>
      </c>
      <c r="N508" s="468">
        <v>16</v>
      </c>
      <c r="O508" s="467">
        <v>0</v>
      </c>
      <c r="P508" s="467">
        <v>0</v>
      </c>
      <c r="Q508" s="467">
        <v>0</v>
      </c>
      <c r="R508" s="467">
        <v>0</v>
      </c>
      <c r="S508" s="467">
        <v>0</v>
      </c>
      <c r="T508" s="467">
        <v>0</v>
      </c>
      <c r="U508" s="467">
        <v>0</v>
      </c>
      <c r="V508" s="467">
        <v>0</v>
      </c>
      <c r="W508" s="467">
        <v>0</v>
      </c>
      <c r="X508" s="467">
        <v>0</v>
      </c>
      <c r="Y508" s="467">
        <v>0</v>
      </c>
      <c r="Z508" s="467">
        <v>0</v>
      </c>
      <c r="AA508" s="467">
        <v>0</v>
      </c>
      <c r="AB508" s="467">
        <v>0</v>
      </c>
      <c r="AC508" s="467">
        <v>0</v>
      </c>
      <c r="AD508" s="469">
        <v>16</v>
      </c>
      <c r="AE508" s="470">
        <v>0</v>
      </c>
      <c r="AF508" s="470">
        <v>0</v>
      </c>
      <c r="AG508" s="470">
        <v>0</v>
      </c>
      <c r="AH508" s="470">
        <v>0</v>
      </c>
      <c r="AI508" s="470">
        <v>16</v>
      </c>
      <c r="AJ508" s="470">
        <v>0</v>
      </c>
      <c r="AK508" s="467">
        <v>16</v>
      </c>
      <c r="AL508" s="467">
        <v>0</v>
      </c>
      <c r="AM508" s="502">
        <v>5</v>
      </c>
      <c r="AN508" s="502">
        <v>4</v>
      </c>
      <c r="AO508" s="503">
        <v>4</v>
      </c>
    </row>
    <row r="509" spans="1:41" ht="16.5" customHeight="1">
      <c r="A509" s="461">
        <v>768</v>
      </c>
      <c r="B509" s="461">
        <v>247</v>
      </c>
      <c r="C509" s="461">
        <v>506</v>
      </c>
      <c r="D509" s="471" t="s">
        <v>1792</v>
      </c>
      <c r="E509" s="472" t="s">
        <v>28</v>
      </c>
      <c r="F509" s="471" t="s">
        <v>2233</v>
      </c>
      <c r="G509" s="471" t="s">
        <v>1784</v>
      </c>
      <c r="H509" s="475" t="s">
        <v>727</v>
      </c>
      <c r="I509" s="474" t="s">
        <v>1793</v>
      </c>
      <c r="J509" s="467">
        <v>0</v>
      </c>
      <c r="K509" s="467">
        <v>0</v>
      </c>
      <c r="L509" s="467">
        <v>0</v>
      </c>
      <c r="M509" s="467">
        <v>0</v>
      </c>
      <c r="N509" s="468">
        <v>0</v>
      </c>
      <c r="O509" s="467">
        <v>0</v>
      </c>
      <c r="P509" s="467">
        <v>0</v>
      </c>
      <c r="Q509" s="467">
        <v>0</v>
      </c>
      <c r="R509" s="467">
        <v>12</v>
      </c>
      <c r="S509" s="467">
        <v>0</v>
      </c>
      <c r="T509" s="467">
        <v>0</v>
      </c>
      <c r="U509" s="467">
        <v>0</v>
      </c>
      <c r="V509" s="467">
        <v>0</v>
      </c>
      <c r="W509" s="467">
        <v>0</v>
      </c>
      <c r="X509" s="467">
        <v>0</v>
      </c>
      <c r="Y509" s="467">
        <v>0</v>
      </c>
      <c r="Z509" s="467">
        <v>0</v>
      </c>
      <c r="AA509" s="467">
        <v>0</v>
      </c>
      <c r="AB509" s="467">
        <v>0</v>
      </c>
      <c r="AC509" s="467">
        <v>0</v>
      </c>
      <c r="AD509" s="469">
        <v>12</v>
      </c>
      <c r="AE509" s="470">
        <v>0</v>
      </c>
      <c r="AF509" s="470">
        <v>0</v>
      </c>
      <c r="AG509" s="470">
        <v>0</v>
      </c>
      <c r="AH509" s="470">
        <v>0</v>
      </c>
      <c r="AI509" s="470">
        <v>12</v>
      </c>
      <c r="AJ509" s="470">
        <v>0</v>
      </c>
      <c r="AK509" s="467">
        <v>0</v>
      </c>
      <c r="AL509" s="467">
        <v>12</v>
      </c>
      <c r="AM509" s="502">
        <v>4</v>
      </c>
      <c r="AN509" s="502">
        <v>1</v>
      </c>
      <c r="AO509" s="503">
        <v>2</v>
      </c>
    </row>
    <row r="510" spans="1:41" ht="16.5" customHeight="1">
      <c r="A510" s="461">
        <v>843</v>
      </c>
      <c r="B510" s="461">
        <v>256</v>
      </c>
      <c r="C510" s="461">
        <v>507</v>
      </c>
      <c r="D510" s="471" t="s">
        <v>1794</v>
      </c>
      <c r="E510" s="472" t="s">
        <v>28</v>
      </c>
      <c r="F510" s="471" t="s">
        <v>2233</v>
      </c>
      <c r="G510" s="471" t="s">
        <v>1784</v>
      </c>
      <c r="H510" s="475" t="s">
        <v>727</v>
      </c>
      <c r="I510" s="474" t="s">
        <v>1795</v>
      </c>
      <c r="J510" s="467">
        <v>0</v>
      </c>
      <c r="K510" s="467">
        <v>0</v>
      </c>
      <c r="L510" s="467">
        <v>0</v>
      </c>
      <c r="M510" s="467">
        <v>0</v>
      </c>
      <c r="N510" s="468">
        <v>3</v>
      </c>
      <c r="O510" s="467">
        <v>0</v>
      </c>
      <c r="P510" s="467">
        <v>0</v>
      </c>
      <c r="Q510" s="467">
        <v>0</v>
      </c>
      <c r="R510" s="467">
        <v>0</v>
      </c>
      <c r="S510" s="467">
        <v>0</v>
      </c>
      <c r="T510" s="467">
        <v>0</v>
      </c>
      <c r="U510" s="467">
        <v>0</v>
      </c>
      <c r="V510" s="467">
        <v>6</v>
      </c>
      <c r="W510" s="467">
        <v>0</v>
      </c>
      <c r="X510" s="467">
        <v>0</v>
      </c>
      <c r="Y510" s="467">
        <v>0</v>
      </c>
      <c r="Z510" s="467">
        <v>0</v>
      </c>
      <c r="AA510" s="467">
        <v>0</v>
      </c>
      <c r="AB510" s="467">
        <v>0</v>
      </c>
      <c r="AC510" s="467">
        <v>0</v>
      </c>
      <c r="AD510" s="469">
        <v>9</v>
      </c>
      <c r="AE510" s="470">
        <v>0</v>
      </c>
      <c r="AF510" s="470">
        <v>0</v>
      </c>
      <c r="AG510" s="470">
        <v>0</v>
      </c>
      <c r="AH510" s="470">
        <v>0</v>
      </c>
      <c r="AI510" s="470">
        <v>9</v>
      </c>
      <c r="AJ510" s="470">
        <v>0</v>
      </c>
      <c r="AK510" s="467">
        <v>3</v>
      </c>
      <c r="AL510" s="467">
        <v>6</v>
      </c>
      <c r="AM510" s="502">
        <v>4</v>
      </c>
      <c r="AN510" s="502">
        <v>4</v>
      </c>
      <c r="AO510" s="503">
        <v>4</v>
      </c>
    </row>
    <row r="511" spans="1:41" ht="16.5" customHeight="1">
      <c r="A511" s="461">
        <v>1948</v>
      </c>
      <c r="B511" s="461">
        <v>470</v>
      </c>
      <c r="C511" s="462">
        <v>508</v>
      </c>
      <c r="D511" s="471" t="s">
        <v>1796</v>
      </c>
      <c r="E511" s="472" t="s">
        <v>28</v>
      </c>
      <c r="F511" s="471" t="s">
        <v>2233</v>
      </c>
      <c r="G511" s="471" t="s">
        <v>1784</v>
      </c>
      <c r="H511" s="479" t="s">
        <v>784</v>
      </c>
      <c r="I511" s="474" t="s">
        <v>1797</v>
      </c>
      <c r="J511" s="467">
        <v>0</v>
      </c>
      <c r="K511" s="467">
        <v>0</v>
      </c>
      <c r="L511" s="467">
        <v>0</v>
      </c>
      <c r="M511" s="467">
        <v>0</v>
      </c>
      <c r="N511" s="468">
        <v>0</v>
      </c>
      <c r="O511" s="467">
        <v>0</v>
      </c>
      <c r="P511" s="467">
        <v>0</v>
      </c>
      <c r="Q511" s="467">
        <v>0</v>
      </c>
      <c r="R511" s="467">
        <v>5</v>
      </c>
      <c r="S511" s="467">
        <v>0</v>
      </c>
      <c r="T511" s="467">
        <v>0</v>
      </c>
      <c r="U511" s="467">
        <v>0</v>
      </c>
      <c r="V511" s="467">
        <v>0</v>
      </c>
      <c r="W511" s="467">
        <v>0</v>
      </c>
      <c r="X511" s="467">
        <v>0</v>
      </c>
      <c r="Y511" s="467">
        <v>0</v>
      </c>
      <c r="Z511" s="467">
        <v>0</v>
      </c>
      <c r="AA511" s="467">
        <v>0</v>
      </c>
      <c r="AB511" s="467">
        <v>0</v>
      </c>
      <c r="AC511" s="467">
        <v>0</v>
      </c>
      <c r="AD511" s="469">
        <v>5</v>
      </c>
      <c r="AE511" s="470">
        <v>0</v>
      </c>
      <c r="AF511" s="470">
        <v>0</v>
      </c>
      <c r="AG511" s="470">
        <v>0</v>
      </c>
      <c r="AH511" s="470">
        <v>0</v>
      </c>
      <c r="AI511" s="470">
        <v>5</v>
      </c>
      <c r="AJ511" s="470">
        <v>0</v>
      </c>
      <c r="AK511" s="467">
        <v>0</v>
      </c>
      <c r="AL511" s="467">
        <v>5</v>
      </c>
      <c r="AM511" s="502">
        <v>4</v>
      </c>
      <c r="AN511" s="502">
        <v>1</v>
      </c>
      <c r="AO511" s="503">
        <v>2</v>
      </c>
    </row>
    <row r="512" spans="1:41" ht="16.5" customHeight="1">
      <c r="A512" s="461">
        <v>1949</v>
      </c>
      <c r="B512" s="461">
        <v>471</v>
      </c>
      <c r="C512" s="461">
        <v>509</v>
      </c>
      <c r="D512" s="471" t="s">
        <v>1798</v>
      </c>
      <c r="E512" s="472" t="s">
        <v>28</v>
      </c>
      <c r="F512" s="471" t="s">
        <v>2233</v>
      </c>
      <c r="G512" s="471" t="s">
        <v>1784</v>
      </c>
      <c r="H512" s="477" t="s">
        <v>724</v>
      </c>
      <c r="I512" s="474" t="s">
        <v>1799</v>
      </c>
      <c r="J512" s="467">
        <v>0</v>
      </c>
      <c r="K512" s="467">
        <v>0</v>
      </c>
      <c r="L512" s="467">
        <v>0</v>
      </c>
      <c r="M512" s="467">
        <v>0</v>
      </c>
      <c r="N512" s="468">
        <v>41</v>
      </c>
      <c r="O512" s="467">
        <v>0</v>
      </c>
      <c r="P512" s="467">
        <v>0</v>
      </c>
      <c r="Q512" s="467">
        <v>0</v>
      </c>
      <c r="R512" s="467">
        <v>0</v>
      </c>
      <c r="S512" s="467">
        <v>1</v>
      </c>
      <c r="T512" s="467">
        <v>0</v>
      </c>
      <c r="U512" s="467">
        <v>0</v>
      </c>
      <c r="V512" s="467">
        <v>0</v>
      </c>
      <c r="W512" s="467">
        <v>0</v>
      </c>
      <c r="X512" s="467">
        <v>0</v>
      </c>
      <c r="Y512" s="467">
        <v>0</v>
      </c>
      <c r="Z512" s="467">
        <v>0</v>
      </c>
      <c r="AA512" s="467">
        <v>0</v>
      </c>
      <c r="AB512" s="467">
        <v>0</v>
      </c>
      <c r="AC512" s="467">
        <v>0</v>
      </c>
      <c r="AD512" s="469">
        <v>42</v>
      </c>
      <c r="AE512" s="470">
        <v>0</v>
      </c>
      <c r="AF512" s="470">
        <v>0</v>
      </c>
      <c r="AG512" s="470">
        <v>0</v>
      </c>
      <c r="AH512" s="470">
        <v>0</v>
      </c>
      <c r="AI512" s="470">
        <v>42</v>
      </c>
      <c r="AJ512" s="470">
        <v>0</v>
      </c>
      <c r="AK512" s="467">
        <v>41</v>
      </c>
      <c r="AL512" s="467">
        <v>1</v>
      </c>
      <c r="AM512" s="502">
        <v>6</v>
      </c>
      <c r="AN512" s="502">
        <v>7</v>
      </c>
      <c r="AO512" s="503">
        <v>2</v>
      </c>
    </row>
    <row r="513" spans="1:41" ht="16.5" customHeight="1">
      <c r="A513" s="461">
        <v>1944</v>
      </c>
      <c r="B513" s="461">
        <v>467</v>
      </c>
      <c r="C513" s="461">
        <v>510</v>
      </c>
      <c r="D513" s="471" t="s">
        <v>1800</v>
      </c>
      <c r="E513" s="472" t="s">
        <v>28</v>
      </c>
      <c r="F513" s="471" t="s">
        <v>2233</v>
      </c>
      <c r="G513" s="471" t="s">
        <v>1784</v>
      </c>
      <c r="H513" s="473" t="s">
        <v>730</v>
      </c>
      <c r="I513" s="474" t="s">
        <v>1801</v>
      </c>
      <c r="J513" s="467">
        <v>0</v>
      </c>
      <c r="K513" s="467">
        <v>0</v>
      </c>
      <c r="L513" s="467">
        <v>1</v>
      </c>
      <c r="M513" s="467">
        <v>0</v>
      </c>
      <c r="N513" s="468">
        <v>2</v>
      </c>
      <c r="O513" s="467">
        <v>2</v>
      </c>
      <c r="P513" s="467">
        <v>0</v>
      </c>
      <c r="Q513" s="467">
        <v>6</v>
      </c>
      <c r="R513" s="467">
        <v>0</v>
      </c>
      <c r="S513" s="467">
        <v>0</v>
      </c>
      <c r="T513" s="467">
        <v>0</v>
      </c>
      <c r="U513" s="467">
        <v>0</v>
      </c>
      <c r="V513" s="467">
        <v>4</v>
      </c>
      <c r="W513" s="467">
        <v>0</v>
      </c>
      <c r="X513" s="467">
        <v>0</v>
      </c>
      <c r="Y513" s="467">
        <v>0</v>
      </c>
      <c r="Z513" s="467">
        <v>0</v>
      </c>
      <c r="AA513" s="467">
        <v>0</v>
      </c>
      <c r="AB513" s="467">
        <v>0</v>
      </c>
      <c r="AC513" s="467">
        <v>0</v>
      </c>
      <c r="AD513" s="469">
        <v>15</v>
      </c>
      <c r="AE513" s="470">
        <v>0</v>
      </c>
      <c r="AF513" s="470">
        <v>0</v>
      </c>
      <c r="AG513" s="470">
        <v>0</v>
      </c>
      <c r="AH513" s="470">
        <v>0</v>
      </c>
      <c r="AI513" s="470">
        <v>15</v>
      </c>
      <c r="AJ513" s="470">
        <v>0</v>
      </c>
      <c r="AK513" s="467">
        <v>2</v>
      </c>
      <c r="AL513" s="467">
        <v>13</v>
      </c>
      <c r="AM513" s="502">
        <v>6</v>
      </c>
      <c r="AN513" s="502">
        <v>2</v>
      </c>
      <c r="AO513" s="503">
        <v>2</v>
      </c>
    </row>
    <row r="514" spans="1:41" ht="16.5" customHeight="1">
      <c r="A514" s="461">
        <v>1935</v>
      </c>
      <c r="B514" s="461">
        <v>464</v>
      </c>
      <c r="C514" s="462">
        <v>511</v>
      </c>
      <c r="D514" s="471" t="s">
        <v>1802</v>
      </c>
      <c r="E514" s="472" t="s">
        <v>28</v>
      </c>
      <c r="F514" s="471" t="s">
        <v>2233</v>
      </c>
      <c r="G514" s="471" t="s">
        <v>1784</v>
      </c>
      <c r="H514" s="475" t="s">
        <v>727</v>
      </c>
      <c r="I514" s="474" t="s">
        <v>1803</v>
      </c>
      <c r="J514" s="467">
        <v>0</v>
      </c>
      <c r="K514" s="467">
        <v>0</v>
      </c>
      <c r="L514" s="467">
        <v>0</v>
      </c>
      <c r="M514" s="467">
        <v>0</v>
      </c>
      <c r="N514" s="468">
        <v>0</v>
      </c>
      <c r="O514" s="467">
        <v>0</v>
      </c>
      <c r="P514" s="467">
        <v>0</v>
      </c>
      <c r="Q514" s="467">
        <v>0</v>
      </c>
      <c r="R514" s="467">
        <v>16</v>
      </c>
      <c r="S514" s="467">
        <v>1</v>
      </c>
      <c r="T514" s="467">
        <v>0</v>
      </c>
      <c r="U514" s="467">
        <v>0</v>
      </c>
      <c r="V514" s="467">
        <v>0</v>
      </c>
      <c r="W514" s="467">
        <v>0</v>
      </c>
      <c r="X514" s="467">
        <v>0</v>
      </c>
      <c r="Y514" s="467">
        <v>0</v>
      </c>
      <c r="Z514" s="467">
        <v>0</v>
      </c>
      <c r="AA514" s="467">
        <v>0</v>
      </c>
      <c r="AB514" s="467">
        <v>0</v>
      </c>
      <c r="AC514" s="467">
        <v>0</v>
      </c>
      <c r="AD514" s="469">
        <v>17</v>
      </c>
      <c r="AE514" s="470">
        <v>0</v>
      </c>
      <c r="AF514" s="470">
        <v>0</v>
      </c>
      <c r="AG514" s="470">
        <v>0</v>
      </c>
      <c r="AH514" s="470">
        <v>0</v>
      </c>
      <c r="AI514" s="470">
        <v>17</v>
      </c>
      <c r="AJ514" s="470">
        <v>0</v>
      </c>
      <c r="AK514" s="467">
        <v>0</v>
      </c>
      <c r="AL514" s="467">
        <v>17</v>
      </c>
      <c r="AM514" s="502">
        <v>5</v>
      </c>
      <c r="AN514" s="502">
        <v>1</v>
      </c>
      <c r="AO514" s="503">
        <v>2</v>
      </c>
    </row>
    <row r="515" spans="1:41" ht="16.5" customHeight="1">
      <c r="A515" s="461">
        <v>212</v>
      </c>
      <c r="B515" s="461">
        <v>80</v>
      </c>
      <c r="C515" s="461">
        <v>512</v>
      </c>
      <c r="D515" s="471" t="s">
        <v>1804</v>
      </c>
      <c r="E515" s="472" t="s">
        <v>28</v>
      </c>
      <c r="F515" s="471" t="s">
        <v>2233</v>
      </c>
      <c r="G515" s="471" t="s">
        <v>1784</v>
      </c>
      <c r="H515" s="475" t="s">
        <v>727</v>
      </c>
      <c r="I515" s="474" t="s">
        <v>1805</v>
      </c>
      <c r="J515" s="467">
        <v>0</v>
      </c>
      <c r="K515" s="467">
        <v>0</v>
      </c>
      <c r="L515" s="467">
        <v>0</v>
      </c>
      <c r="M515" s="467">
        <v>0</v>
      </c>
      <c r="N515" s="468">
        <v>0</v>
      </c>
      <c r="O515" s="467">
        <v>0</v>
      </c>
      <c r="P515" s="467">
        <v>0</v>
      </c>
      <c r="Q515" s="467">
        <v>0</v>
      </c>
      <c r="R515" s="467">
        <v>7</v>
      </c>
      <c r="S515" s="467">
        <v>0</v>
      </c>
      <c r="T515" s="467">
        <v>0</v>
      </c>
      <c r="U515" s="467">
        <v>0</v>
      </c>
      <c r="V515" s="467">
        <v>0</v>
      </c>
      <c r="W515" s="467">
        <v>0</v>
      </c>
      <c r="X515" s="467">
        <v>0</v>
      </c>
      <c r="Y515" s="467">
        <v>0</v>
      </c>
      <c r="Z515" s="467">
        <v>0</v>
      </c>
      <c r="AA515" s="467">
        <v>0</v>
      </c>
      <c r="AB515" s="467">
        <v>0</v>
      </c>
      <c r="AC515" s="467">
        <v>0</v>
      </c>
      <c r="AD515" s="469">
        <v>7</v>
      </c>
      <c r="AE515" s="470">
        <v>0</v>
      </c>
      <c r="AF515" s="470">
        <v>0</v>
      </c>
      <c r="AG515" s="470">
        <v>0</v>
      </c>
      <c r="AH515" s="470">
        <v>0</v>
      </c>
      <c r="AI515" s="470">
        <v>7</v>
      </c>
      <c r="AJ515" s="470">
        <v>0</v>
      </c>
      <c r="AK515" s="467">
        <v>0</v>
      </c>
      <c r="AL515" s="467">
        <v>7</v>
      </c>
      <c r="AM515" s="502">
        <v>2</v>
      </c>
      <c r="AN515" s="502">
        <v>2</v>
      </c>
      <c r="AO515" s="503">
        <v>2</v>
      </c>
    </row>
    <row r="516" spans="1:41" ht="16.5" customHeight="1">
      <c r="A516" s="461">
        <v>213</v>
      </c>
      <c r="B516" s="461">
        <v>81</v>
      </c>
      <c r="C516" s="461">
        <v>513</v>
      </c>
      <c r="D516" s="471" t="s">
        <v>1806</v>
      </c>
      <c r="E516" s="472" t="s">
        <v>28</v>
      </c>
      <c r="F516" s="471" t="s">
        <v>2233</v>
      </c>
      <c r="G516" s="471" t="s">
        <v>1784</v>
      </c>
      <c r="H516" s="477" t="s">
        <v>724</v>
      </c>
      <c r="I516" s="474" t="s">
        <v>1807</v>
      </c>
      <c r="J516" s="467">
        <v>3</v>
      </c>
      <c r="K516" s="467">
        <v>1</v>
      </c>
      <c r="L516" s="467">
        <v>0</v>
      </c>
      <c r="M516" s="467">
        <v>0</v>
      </c>
      <c r="N516" s="468">
        <v>34</v>
      </c>
      <c r="O516" s="467">
        <v>8</v>
      </c>
      <c r="P516" s="467">
        <v>0</v>
      </c>
      <c r="Q516" s="467">
        <v>1</v>
      </c>
      <c r="R516" s="467">
        <v>1</v>
      </c>
      <c r="S516" s="467">
        <v>0</v>
      </c>
      <c r="T516" s="467">
        <v>0</v>
      </c>
      <c r="U516" s="467">
        <v>0</v>
      </c>
      <c r="V516" s="467">
        <v>4</v>
      </c>
      <c r="W516" s="467">
        <v>0</v>
      </c>
      <c r="X516" s="467">
        <v>0</v>
      </c>
      <c r="Y516" s="467">
        <v>0</v>
      </c>
      <c r="Z516" s="467">
        <v>1</v>
      </c>
      <c r="AA516" s="467">
        <v>1</v>
      </c>
      <c r="AB516" s="467">
        <v>0</v>
      </c>
      <c r="AC516" s="467">
        <v>0</v>
      </c>
      <c r="AD516" s="469">
        <v>54</v>
      </c>
      <c r="AE516" s="470">
        <v>0</v>
      </c>
      <c r="AF516" s="470">
        <v>0</v>
      </c>
      <c r="AG516" s="470">
        <v>0</v>
      </c>
      <c r="AH516" s="470">
        <v>0</v>
      </c>
      <c r="AI516" s="470">
        <v>54</v>
      </c>
      <c r="AJ516" s="470">
        <v>0</v>
      </c>
      <c r="AK516" s="467">
        <v>34</v>
      </c>
      <c r="AL516" s="467">
        <v>20</v>
      </c>
      <c r="AM516" s="502">
        <v>4</v>
      </c>
      <c r="AN516" s="502">
        <v>4</v>
      </c>
      <c r="AO516" s="503">
        <v>3</v>
      </c>
    </row>
    <row r="517" spans="1:41" ht="16.5" customHeight="1">
      <c r="A517" s="461">
        <v>218</v>
      </c>
      <c r="B517" s="461">
        <v>82</v>
      </c>
      <c r="C517" s="462">
        <v>514</v>
      </c>
      <c r="D517" s="471" t="s">
        <v>1808</v>
      </c>
      <c r="E517" s="472" t="s">
        <v>28</v>
      </c>
      <c r="F517" s="471" t="s">
        <v>2233</v>
      </c>
      <c r="G517" s="471" t="s">
        <v>1784</v>
      </c>
      <c r="H517" s="473" t="s">
        <v>730</v>
      </c>
      <c r="I517" s="474" t="s">
        <v>1809</v>
      </c>
      <c r="J517" s="467">
        <v>0</v>
      </c>
      <c r="K517" s="467">
        <v>2</v>
      </c>
      <c r="L517" s="467">
        <v>0</v>
      </c>
      <c r="M517" s="467">
        <v>4</v>
      </c>
      <c r="N517" s="468">
        <v>7</v>
      </c>
      <c r="O517" s="467">
        <v>7</v>
      </c>
      <c r="P517" s="467">
        <v>0</v>
      </c>
      <c r="Q517" s="467">
        <v>0</v>
      </c>
      <c r="R517" s="467">
        <v>0</v>
      </c>
      <c r="S517" s="467">
        <v>0</v>
      </c>
      <c r="T517" s="467">
        <v>0</v>
      </c>
      <c r="U517" s="467">
        <v>0</v>
      </c>
      <c r="V517" s="467">
        <v>1</v>
      </c>
      <c r="W517" s="467">
        <v>1</v>
      </c>
      <c r="X517" s="467">
        <v>0</v>
      </c>
      <c r="Y517" s="467">
        <v>0</v>
      </c>
      <c r="Z517" s="467">
        <v>0</v>
      </c>
      <c r="AA517" s="467">
        <v>0</v>
      </c>
      <c r="AB517" s="467">
        <v>0</v>
      </c>
      <c r="AC517" s="467">
        <v>0</v>
      </c>
      <c r="AD517" s="469">
        <v>22</v>
      </c>
      <c r="AE517" s="470">
        <v>0</v>
      </c>
      <c r="AF517" s="470">
        <v>0</v>
      </c>
      <c r="AG517" s="470">
        <v>0</v>
      </c>
      <c r="AH517" s="470">
        <v>0</v>
      </c>
      <c r="AI517" s="470">
        <v>22</v>
      </c>
      <c r="AJ517" s="470">
        <v>0</v>
      </c>
      <c r="AK517" s="467">
        <v>7</v>
      </c>
      <c r="AL517" s="467">
        <v>15</v>
      </c>
      <c r="AM517" s="502">
        <v>4</v>
      </c>
      <c r="AN517" s="502">
        <v>2</v>
      </c>
      <c r="AO517" s="503">
        <v>2</v>
      </c>
    </row>
    <row r="518" spans="1:41" ht="16.5" customHeight="1">
      <c r="A518" s="461">
        <v>164</v>
      </c>
      <c r="B518" s="461">
        <v>58</v>
      </c>
      <c r="C518" s="461">
        <v>515</v>
      </c>
      <c r="D518" s="471" t="s">
        <v>1810</v>
      </c>
      <c r="E518" s="472" t="s">
        <v>28</v>
      </c>
      <c r="F518" s="471" t="s">
        <v>2233</v>
      </c>
      <c r="G518" s="471" t="s">
        <v>1784</v>
      </c>
      <c r="H518" s="475" t="s">
        <v>727</v>
      </c>
      <c r="I518" s="474" t="s">
        <v>1811</v>
      </c>
      <c r="J518" s="467">
        <v>0</v>
      </c>
      <c r="K518" s="467">
        <v>0</v>
      </c>
      <c r="L518" s="467">
        <v>0</v>
      </c>
      <c r="M518" s="467">
        <v>0</v>
      </c>
      <c r="N518" s="468">
        <v>5</v>
      </c>
      <c r="O518" s="467">
        <v>2</v>
      </c>
      <c r="P518" s="467">
        <v>0</v>
      </c>
      <c r="Q518" s="467">
        <v>0</v>
      </c>
      <c r="R518" s="467">
        <v>0</v>
      </c>
      <c r="S518" s="467">
        <v>1</v>
      </c>
      <c r="T518" s="467">
        <v>0</v>
      </c>
      <c r="U518" s="467">
        <v>0</v>
      </c>
      <c r="V518" s="467">
        <v>1</v>
      </c>
      <c r="W518" s="467">
        <v>0</v>
      </c>
      <c r="X518" s="467">
        <v>0</v>
      </c>
      <c r="Y518" s="467">
        <v>8</v>
      </c>
      <c r="Z518" s="467">
        <v>0</v>
      </c>
      <c r="AA518" s="467">
        <v>0</v>
      </c>
      <c r="AB518" s="467">
        <v>0</v>
      </c>
      <c r="AC518" s="467">
        <v>0</v>
      </c>
      <c r="AD518" s="469">
        <v>17</v>
      </c>
      <c r="AE518" s="470">
        <v>0</v>
      </c>
      <c r="AF518" s="470">
        <v>0</v>
      </c>
      <c r="AG518" s="470">
        <v>0</v>
      </c>
      <c r="AH518" s="470">
        <v>0</v>
      </c>
      <c r="AI518" s="470">
        <v>17</v>
      </c>
      <c r="AJ518" s="470">
        <v>0</v>
      </c>
      <c r="AK518" s="467">
        <v>5</v>
      </c>
      <c r="AL518" s="467">
        <v>12</v>
      </c>
      <c r="AM518" s="502">
        <v>4</v>
      </c>
      <c r="AN518" s="502">
        <v>2</v>
      </c>
      <c r="AO518" s="503">
        <v>2</v>
      </c>
    </row>
    <row r="519" spans="1:41" ht="16.5" customHeight="1">
      <c r="A519" s="461">
        <v>127</v>
      </c>
      <c r="B519" s="461">
        <v>50</v>
      </c>
      <c r="C519" s="461">
        <v>516</v>
      </c>
      <c r="D519" s="471" t="s">
        <v>1812</v>
      </c>
      <c r="E519" s="472" t="s">
        <v>28</v>
      </c>
      <c r="F519" s="471" t="s">
        <v>2233</v>
      </c>
      <c r="G519" s="471" t="s">
        <v>1784</v>
      </c>
      <c r="H519" s="475" t="s">
        <v>727</v>
      </c>
      <c r="I519" s="474" t="s">
        <v>1813</v>
      </c>
      <c r="J519" s="467">
        <v>0</v>
      </c>
      <c r="K519" s="467">
        <v>0</v>
      </c>
      <c r="L519" s="467">
        <v>0</v>
      </c>
      <c r="M519" s="467">
        <v>0</v>
      </c>
      <c r="N519" s="468">
        <v>0</v>
      </c>
      <c r="O519" s="467">
        <v>0</v>
      </c>
      <c r="P519" s="467">
        <v>0</v>
      </c>
      <c r="Q519" s="467">
        <v>0</v>
      </c>
      <c r="R519" s="467">
        <v>10</v>
      </c>
      <c r="S519" s="467">
        <v>0</v>
      </c>
      <c r="T519" s="467">
        <v>0</v>
      </c>
      <c r="U519" s="467">
        <v>0</v>
      </c>
      <c r="V519" s="467">
        <v>0</v>
      </c>
      <c r="W519" s="467">
        <v>0</v>
      </c>
      <c r="X519" s="467">
        <v>0</v>
      </c>
      <c r="Y519" s="467">
        <v>0</v>
      </c>
      <c r="Z519" s="467">
        <v>0</v>
      </c>
      <c r="AA519" s="467">
        <v>0</v>
      </c>
      <c r="AB519" s="467">
        <v>0</v>
      </c>
      <c r="AC519" s="467">
        <v>0</v>
      </c>
      <c r="AD519" s="469">
        <v>10</v>
      </c>
      <c r="AE519" s="470">
        <v>0</v>
      </c>
      <c r="AF519" s="470">
        <v>0</v>
      </c>
      <c r="AG519" s="470">
        <v>0</v>
      </c>
      <c r="AH519" s="470">
        <v>0</v>
      </c>
      <c r="AI519" s="470">
        <v>10</v>
      </c>
      <c r="AJ519" s="470">
        <v>0</v>
      </c>
      <c r="AK519" s="467">
        <v>0</v>
      </c>
      <c r="AL519" s="467">
        <v>10</v>
      </c>
      <c r="AM519" s="502">
        <v>4</v>
      </c>
      <c r="AN519" s="502">
        <v>0</v>
      </c>
      <c r="AO519" s="503">
        <v>2</v>
      </c>
    </row>
    <row r="520" spans="1:41" ht="16.5" customHeight="1">
      <c r="A520" s="461">
        <v>128</v>
      </c>
      <c r="B520" s="461">
        <v>51</v>
      </c>
      <c r="C520" s="462">
        <v>517</v>
      </c>
      <c r="D520" s="471" t="s">
        <v>1814</v>
      </c>
      <c r="E520" s="472" t="s">
        <v>28</v>
      </c>
      <c r="F520" s="471" t="s">
        <v>2233</v>
      </c>
      <c r="G520" s="471" t="s">
        <v>1784</v>
      </c>
      <c r="H520" s="477" t="s">
        <v>724</v>
      </c>
      <c r="I520" s="474" t="s">
        <v>1815</v>
      </c>
      <c r="J520" s="467">
        <v>0</v>
      </c>
      <c r="K520" s="467">
        <v>4</v>
      </c>
      <c r="L520" s="467">
        <v>0</v>
      </c>
      <c r="M520" s="467">
        <v>0</v>
      </c>
      <c r="N520" s="468">
        <v>42</v>
      </c>
      <c r="O520" s="467">
        <v>0</v>
      </c>
      <c r="P520" s="467">
        <v>0</v>
      </c>
      <c r="Q520" s="467">
        <v>0</v>
      </c>
      <c r="R520" s="467">
        <v>14</v>
      </c>
      <c r="S520" s="467">
        <v>0</v>
      </c>
      <c r="T520" s="467">
        <v>0</v>
      </c>
      <c r="U520" s="467">
        <v>0</v>
      </c>
      <c r="V520" s="467">
        <v>0</v>
      </c>
      <c r="W520" s="467">
        <v>0</v>
      </c>
      <c r="X520" s="467">
        <v>0</v>
      </c>
      <c r="Y520" s="467">
        <v>1</v>
      </c>
      <c r="Z520" s="467">
        <v>0</v>
      </c>
      <c r="AA520" s="467">
        <v>0</v>
      </c>
      <c r="AB520" s="467">
        <v>0</v>
      </c>
      <c r="AC520" s="467">
        <v>0</v>
      </c>
      <c r="AD520" s="469">
        <v>61</v>
      </c>
      <c r="AE520" s="470">
        <v>0</v>
      </c>
      <c r="AF520" s="470">
        <v>0</v>
      </c>
      <c r="AG520" s="470">
        <v>0</v>
      </c>
      <c r="AH520" s="470">
        <v>0</v>
      </c>
      <c r="AI520" s="470">
        <v>21</v>
      </c>
      <c r="AJ520" s="470">
        <v>40</v>
      </c>
      <c r="AK520" s="467">
        <v>42</v>
      </c>
      <c r="AL520" s="467">
        <v>19</v>
      </c>
      <c r="AM520" s="502">
        <v>6</v>
      </c>
      <c r="AN520" s="502">
        <v>1</v>
      </c>
      <c r="AO520" s="503">
        <v>2</v>
      </c>
    </row>
    <row r="521" spans="1:41" ht="16.5" customHeight="1">
      <c r="A521" s="461">
        <v>176</v>
      </c>
      <c r="B521" s="461">
        <v>61</v>
      </c>
      <c r="C521" s="461">
        <v>518</v>
      </c>
      <c r="D521" s="471" t="s">
        <v>1816</v>
      </c>
      <c r="E521" s="472" t="s">
        <v>28</v>
      </c>
      <c r="F521" s="471" t="s">
        <v>2233</v>
      </c>
      <c r="G521" s="471" t="s">
        <v>1784</v>
      </c>
      <c r="H521" s="473" t="s">
        <v>730</v>
      </c>
      <c r="I521" s="474" t="s">
        <v>1817</v>
      </c>
      <c r="J521" s="467">
        <v>0</v>
      </c>
      <c r="K521" s="467">
        <v>0</v>
      </c>
      <c r="L521" s="467">
        <v>1</v>
      </c>
      <c r="M521" s="467">
        <v>5</v>
      </c>
      <c r="N521" s="468">
        <v>3</v>
      </c>
      <c r="O521" s="467">
        <v>20</v>
      </c>
      <c r="P521" s="467">
        <v>0</v>
      </c>
      <c r="Q521" s="467">
        <v>0</v>
      </c>
      <c r="R521" s="467">
        <v>1</v>
      </c>
      <c r="S521" s="467">
        <v>0</v>
      </c>
      <c r="T521" s="467">
        <v>0</v>
      </c>
      <c r="U521" s="467">
        <v>0</v>
      </c>
      <c r="V521" s="467">
        <v>0</v>
      </c>
      <c r="W521" s="467">
        <v>0</v>
      </c>
      <c r="X521" s="467">
        <v>0</v>
      </c>
      <c r="Y521" s="467">
        <v>0</v>
      </c>
      <c r="Z521" s="467">
        <v>0</v>
      </c>
      <c r="AA521" s="467">
        <v>0</v>
      </c>
      <c r="AB521" s="467">
        <v>0</v>
      </c>
      <c r="AC521" s="467">
        <v>0</v>
      </c>
      <c r="AD521" s="469">
        <v>30</v>
      </c>
      <c r="AE521" s="470">
        <v>0</v>
      </c>
      <c r="AF521" s="470">
        <v>0</v>
      </c>
      <c r="AG521" s="470">
        <v>0</v>
      </c>
      <c r="AH521" s="470">
        <v>1</v>
      </c>
      <c r="AI521" s="470">
        <v>29</v>
      </c>
      <c r="AJ521" s="470">
        <v>0</v>
      </c>
      <c r="AK521" s="467">
        <v>3</v>
      </c>
      <c r="AL521" s="467">
        <v>27</v>
      </c>
      <c r="AM521" s="502">
        <v>5</v>
      </c>
      <c r="AN521" s="502">
        <v>4</v>
      </c>
      <c r="AO521" s="503">
        <v>3</v>
      </c>
    </row>
    <row r="522" spans="1:41" ht="16.5" customHeight="1">
      <c r="A522" s="461">
        <v>177</v>
      </c>
      <c r="B522" s="461">
        <v>62</v>
      </c>
      <c r="C522" s="461">
        <v>519</v>
      </c>
      <c r="D522" s="471" t="s">
        <v>1818</v>
      </c>
      <c r="E522" s="472" t="s">
        <v>28</v>
      </c>
      <c r="F522" s="471" t="s">
        <v>2233</v>
      </c>
      <c r="G522" s="471" t="s">
        <v>1784</v>
      </c>
      <c r="H522" s="477" t="s">
        <v>724</v>
      </c>
      <c r="I522" s="474" t="s">
        <v>1819</v>
      </c>
      <c r="J522" s="467">
        <v>0</v>
      </c>
      <c r="K522" s="467">
        <v>0</v>
      </c>
      <c r="L522" s="467">
        <v>0</v>
      </c>
      <c r="M522" s="467">
        <v>0</v>
      </c>
      <c r="N522" s="468">
        <v>106</v>
      </c>
      <c r="O522" s="467">
        <v>0</v>
      </c>
      <c r="P522" s="467">
        <v>0</v>
      </c>
      <c r="Q522" s="467">
        <v>0</v>
      </c>
      <c r="R522" s="467">
        <v>0</v>
      </c>
      <c r="S522" s="467">
        <v>31</v>
      </c>
      <c r="T522" s="467">
        <v>0</v>
      </c>
      <c r="U522" s="467">
        <v>0</v>
      </c>
      <c r="V522" s="467">
        <v>0</v>
      </c>
      <c r="W522" s="467">
        <v>0</v>
      </c>
      <c r="X522" s="467">
        <v>0</v>
      </c>
      <c r="Y522" s="467">
        <v>0</v>
      </c>
      <c r="Z522" s="467">
        <v>0</v>
      </c>
      <c r="AA522" s="467">
        <v>0</v>
      </c>
      <c r="AB522" s="467">
        <v>0</v>
      </c>
      <c r="AC522" s="467">
        <v>0</v>
      </c>
      <c r="AD522" s="469">
        <v>137</v>
      </c>
      <c r="AE522" s="470">
        <v>0</v>
      </c>
      <c r="AF522" s="470">
        <v>0</v>
      </c>
      <c r="AG522" s="470">
        <v>44</v>
      </c>
      <c r="AH522" s="470">
        <v>4</v>
      </c>
      <c r="AI522" s="470">
        <v>89</v>
      </c>
      <c r="AJ522" s="470">
        <v>0</v>
      </c>
      <c r="AK522" s="467">
        <v>106</v>
      </c>
      <c r="AL522" s="467">
        <v>31</v>
      </c>
      <c r="AM522" s="502">
        <v>8</v>
      </c>
      <c r="AN522" s="502">
        <v>4</v>
      </c>
      <c r="AO522" s="503">
        <v>2</v>
      </c>
    </row>
    <row r="523" spans="1:41" ht="16.5" customHeight="1">
      <c r="A523" s="461">
        <v>2247</v>
      </c>
      <c r="B523" s="461">
        <v>548</v>
      </c>
      <c r="C523" s="462">
        <v>520</v>
      </c>
      <c r="D523" s="471" t="s">
        <v>1820</v>
      </c>
      <c r="E523" s="472" t="s">
        <v>28</v>
      </c>
      <c r="F523" s="471" t="s">
        <v>2233</v>
      </c>
      <c r="G523" s="471" t="s">
        <v>1784</v>
      </c>
      <c r="H523" s="477" t="s">
        <v>724</v>
      </c>
      <c r="I523" s="474" t="s">
        <v>1821</v>
      </c>
      <c r="J523" s="467">
        <v>0</v>
      </c>
      <c r="K523" s="467">
        <v>1</v>
      </c>
      <c r="L523" s="467">
        <v>0</v>
      </c>
      <c r="M523" s="467">
        <v>3</v>
      </c>
      <c r="N523" s="468">
        <v>17</v>
      </c>
      <c r="O523" s="467">
        <v>20</v>
      </c>
      <c r="P523" s="467">
        <v>0</v>
      </c>
      <c r="Q523" s="467">
        <v>1</v>
      </c>
      <c r="R523" s="467">
        <v>0</v>
      </c>
      <c r="S523" s="467">
        <v>0</v>
      </c>
      <c r="T523" s="467">
        <v>0</v>
      </c>
      <c r="U523" s="467">
        <v>0</v>
      </c>
      <c r="V523" s="467">
        <v>0</v>
      </c>
      <c r="W523" s="467">
        <v>0</v>
      </c>
      <c r="X523" s="467">
        <v>1</v>
      </c>
      <c r="Y523" s="467">
        <v>6</v>
      </c>
      <c r="Z523" s="467">
        <v>0</v>
      </c>
      <c r="AA523" s="467">
        <v>0</v>
      </c>
      <c r="AB523" s="467">
        <v>0</v>
      </c>
      <c r="AC523" s="467">
        <v>2</v>
      </c>
      <c r="AD523" s="469">
        <v>51</v>
      </c>
      <c r="AE523" s="470">
        <v>0</v>
      </c>
      <c r="AF523" s="470">
        <v>0</v>
      </c>
      <c r="AG523" s="470">
        <v>0</v>
      </c>
      <c r="AH523" s="470">
        <v>0</v>
      </c>
      <c r="AI523" s="470">
        <v>51</v>
      </c>
      <c r="AJ523" s="470">
        <v>0</v>
      </c>
      <c r="AK523" s="467">
        <v>17</v>
      </c>
      <c r="AL523" s="467">
        <v>32</v>
      </c>
      <c r="AM523" s="502">
        <v>5</v>
      </c>
      <c r="AN523" s="502">
        <v>5</v>
      </c>
      <c r="AO523" s="503">
        <v>2</v>
      </c>
    </row>
    <row r="524" spans="1:41" ht="16.5" customHeight="1">
      <c r="A524" s="461">
        <v>2425</v>
      </c>
      <c r="B524" s="461">
        <v>587</v>
      </c>
      <c r="C524" s="461">
        <v>521</v>
      </c>
      <c r="D524" s="471" t="s">
        <v>1822</v>
      </c>
      <c r="E524" s="472" t="s">
        <v>28</v>
      </c>
      <c r="F524" s="471" t="s">
        <v>2233</v>
      </c>
      <c r="G524" s="471" t="s">
        <v>1784</v>
      </c>
      <c r="H524" s="475" t="s">
        <v>727</v>
      </c>
      <c r="I524" s="474" t="s">
        <v>1823</v>
      </c>
      <c r="J524" s="467">
        <v>0</v>
      </c>
      <c r="K524" s="467">
        <v>0</v>
      </c>
      <c r="L524" s="467">
        <v>0</v>
      </c>
      <c r="M524" s="467">
        <v>0</v>
      </c>
      <c r="N524" s="468">
        <v>4</v>
      </c>
      <c r="O524" s="467">
        <v>34</v>
      </c>
      <c r="P524" s="467">
        <v>0</v>
      </c>
      <c r="Q524" s="467">
        <v>1</v>
      </c>
      <c r="R524" s="467">
        <v>0</v>
      </c>
      <c r="S524" s="467">
        <v>0</v>
      </c>
      <c r="T524" s="467">
        <v>0</v>
      </c>
      <c r="U524" s="467">
        <v>0</v>
      </c>
      <c r="V524" s="467">
        <v>0</v>
      </c>
      <c r="W524" s="467">
        <v>0</v>
      </c>
      <c r="X524" s="467">
        <v>0</v>
      </c>
      <c r="Y524" s="467">
        <v>0</v>
      </c>
      <c r="Z524" s="467">
        <v>0</v>
      </c>
      <c r="AA524" s="467">
        <v>0</v>
      </c>
      <c r="AB524" s="467">
        <v>0</v>
      </c>
      <c r="AC524" s="467">
        <v>0</v>
      </c>
      <c r="AD524" s="469">
        <v>39</v>
      </c>
      <c r="AE524" s="470">
        <v>0</v>
      </c>
      <c r="AF524" s="470">
        <v>0</v>
      </c>
      <c r="AG524" s="470">
        <v>0</v>
      </c>
      <c r="AH524" s="470">
        <v>0</v>
      </c>
      <c r="AI524" s="470">
        <v>39</v>
      </c>
      <c r="AJ524" s="470">
        <v>0</v>
      </c>
      <c r="AK524" s="467">
        <v>4</v>
      </c>
      <c r="AL524" s="467">
        <v>35</v>
      </c>
      <c r="AM524" s="502">
        <v>8</v>
      </c>
      <c r="AN524" s="502">
        <v>2</v>
      </c>
      <c r="AO524" s="503">
        <v>3</v>
      </c>
    </row>
    <row r="525" spans="1:41" ht="16.5" customHeight="1">
      <c r="A525" s="461">
        <v>2654</v>
      </c>
      <c r="B525" s="461">
        <v>675</v>
      </c>
      <c r="C525" s="461">
        <v>522</v>
      </c>
      <c r="D525" s="471" t="s">
        <v>1824</v>
      </c>
      <c r="E525" s="472" t="s">
        <v>28</v>
      </c>
      <c r="F525" s="471" t="s">
        <v>2233</v>
      </c>
      <c r="G525" s="471" t="s">
        <v>1784</v>
      </c>
      <c r="H525" s="475" t="s">
        <v>727</v>
      </c>
      <c r="I525" s="474" t="s">
        <v>1825</v>
      </c>
      <c r="J525" s="467">
        <v>1</v>
      </c>
      <c r="K525" s="467">
        <v>2</v>
      </c>
      <c r="L525" s="467">
        <v>0</v>
      </c>
      <c r="M525" s="467">
        <v>1</v>
      </c>
      <c r="N525" s="468">
        <v>13</v>
      </c>
      <c r="O525" s="467">
        <v>1</v>
      </c>
      <c r="P525" s="467">
        <v>0</v>
      </c>
      <c r="Q525" s="467">
        <v>2</v>
      </c>
      <c r="R525" s="467">
        <v>25</v>
      </c>
      <c r="S525" s="467">
        <v>0</v>
      </c>
      <c r="T525" s="467">
        <v>0</v>
      </c>
      <c r="U525" s="467">
        <v>0</v>
      </c>
      <c r="V525" s="467">
        <v>0</v>
      </c>
      <c r="W525" s="467">
        <v>0</v>
      </c>
      <c r="X525" s="467">
        <v>0</v>
      </c>
      <c r="Y525" s="467">
        <v>0</v>
      </c>
      <c r="Z525" s="467">
        <v>0</v>
      </c>
      <c r="AA525" s="467">
        <v>0</v>
      </c>
      <c r="AB525" s="467">
        <v>0</v>
      </c>
      <c r="AC525" s="467">
        <v>0</v>
      </c>
      <c r="AD525" s="469">
        <v>45</v>
      </c>
      <c r="AE525" s="470">
        <v>0</v>
      </c>
      <c r="AF525" s="470">
        <v>0</v>
      </c>
      <c r="AG525" s="470">
        <v>0</v>
      </c>
      <c r="AH525" s="470">
        <v>0</v>
      </c>
      <c r="AI525" s="470">
        <v>43</v>
      </c>
      <c r="AJ525" s="470">
        <v>0</v>
      </c>
      <c r="AK525" s="467">
        <v>13</v>
      </c>
      <c r="AL525" s="467">
        <v>32</v>
      </c>
      <c r="AM525" s="502">
        <v>5</v>
      </c>
      <c r="AN525" s="502">
        <v>2</v>
      </c>
      <c r="AO525" s="503">
        <v>4</v>
      </c>
    </row>
    <row r="526" spans="1:41" ht="16.5" customHeight="1">
      <c r="A526" s="461">
        <v>2437</v>
      </c>
      <c r="B526" s="461">
        <v>591</v>
      </c>
      <c r="C526" s="462">
        <v>523</v>
      </c>
      <c r="D526" s="471" t="s">
        <v>1826</v>
      </c>
      <c r="E526" s="472" t="s">
        <v>28</v>
      </c>
      <c r="F526" s="471" t="s">
        <v>2233</v>
      </c>
      <c r="G526" s="471" t="s">
        <v>1784</v>
      </c>
      <c r="H526" s="475" t="s">
        <v>727</v>
      </c>
      <c r="I526" s="474" t="s">
        <v>1827</v>
      </c>
      <c r="J526" s="467">
        <v>0</v>
      </c>
      <c r="K526" s="467">
        <v>0</v>
      </c>
      <c r="L526" s="467">
        <v>0</v>
      </c>
      <c r="M526" s="467">
        <v>0</v>
      </c>
      <c r="N526" s="468">
        <v>0</v>
      </c>
      <c r="O526" s="467">
        <v>0</v>
      </c>
      <c r="P526" s="467">
        <v>0</v>
      </c>
      <c r="Q526" s="467">
        <v>0</v>
      </c>
      <c r="R526" s="467">
        <v>6</v>
      </c>
      <c r="S526" s="467">
        <v>1</v>
      </c>
      <c r="T526" s="467">
        <v>0</v>
      </c>
      <c r="U526" s="467">
        <v>0</v>
      </c>
      <c r="V526" s="467">
        <v>0</v>
      </c>
      <c r="W526" s="467">
        <v>0</v>
      </c>
      <c r="X526" s="467">
        <v>0</v>
      </c>
      <c r="Y526" s="467">
        <v>0</v>
      </c>
      <c r="Z526" s="467">
        <v>0</v>
      </c>
      <c r="AA526" s="467">
        <v>0</v>
      </c>
      <c r="AB526" s="467">
        <v>0</v>
      </c>
      <c r="AC526" s="467">
        <v>0</v>
      </c>
      <c r="AD526" s="469">
        <v>7</v>
      </c>
      <c r="AE526" s="470">
        <v>0</v>
      </c>
      <c r="AF526" s="470">
        <v>0</v>
      </c>
      <c r="AG526" s="470">
        <v>0</v>
      </c>
      <c r="AH526" s="470">
        <v>0</v>
      </c>
      <c r="AI526" s="470">
        <v>7</v>
      </c>
      <c r="AJ526" s="470">
        <v>0</v>
      </c>
      <c r="AK526" s="467">
        <v>0</v>
      </c>
      <c r="AL526" s="467">
        <v>7</v>
      </c>
      <c r="AM526" s="502">
        <v>3</v>
      </c>
      <c r="AN526" s="502">
        <v>5</v>
      </c>
      <c r="AO526" s="503">
        <v>2</v>
      </c>
    </row>
    <row r="527" spans="1:41" ht="16.5" customHeight="1">
      <c r="A527" s="461">
        <v>2426</v>
      </c>
      <c r="B527" s="461">
        <v>588</v>
      </c>
      <c r="C527" s="461">
        <v>524</v>
      </c>
      <c r="D527" s="471" t="s">
        <v>1828</v>
      </c>
      <c r="E527" s="472" t="s">
        <v>28</v>
      </c>
      <c r="F527" s="471" t="s">
        <v>2233</v>
      </c>
      <c r="G527" s="471" t="s">
        <v>1784</v>
      </c>
      <c r="H527" s="475" t="s">
        <v>727</v>
      </c>
      <c r="I527" s="474" t="s">
        <v>1829</v>
      </c>
      <c r="J527" s="467">
        <v>0</v>
      </c>
      <c r="K527" s="467">
        <v>0</v>
      </c>
      <c r="L527" s="467">
        <v>0</v>
      </c>
      <c r="M527" s="467">
        <v>0</v>
      </c>
      <c r="N527" s="468">
        <v>17</v>
      </c>
      <c r="O527" s="467">
        <v>0</v>
      </c>
      <c r="P527" s="467">
        <v>0</v>
      </c>
      <c r="Q527" s="467">
        <v>0</v>
      </c>
      <c r="R527" s="467">
        <v>0</v>
      </c>
      <c r="S527" s="467">
        <v>0</v>
      </c>
      <c r="T527" s="467">
        <v>0</v>
      </c>
      <c r="U527" s="467">
        <v>0</v>
      </c>
      <c r="V527" s="467">
        <v>0</v>
      </c>
      <c r="W527" s="467">
        <v>0</v>
      </c>
      <c r="X527" s="467">
        <v>0</v>
      </c>
      <c r="Y527" s="467">
        <v>0</v>
      </c>
      <c r="Z527" s="467">
        <v>0</v>
      </c>
      <c r="AA527" s="467">
        <v>0</v>
      </c>
      <c r="AB527" s="467">
        <v>0</v>
      </c>
      <c r="AC527" s="467">
        <v>0</v>
      </c>
      <c r="AD527" s="469">
        <v>17</v>
      </c>
      <c r="AE527" s="470">
        <v>0</v>
      </c>
      <c r="AF527" s="470">
        <v>0</v>
      </c>
      <c r="AG527" s="470">
        <v>0</v>
      </c>
      <c r="AH527" s="470">
        <v>0</v>
      </c>
      <c r="AI527" s="470">
        <v>17</v>
      </c>
      <c r="AJ527" s="470">
        <v>0</v>
      </c>
      <c r="AK527" s="467">
        <v>17</v>
      </c>
      <c r="AL527" s="467">
        <v>0</v>
      </c>
      <c r="AM527" s="502">
        <v>6</v>
      </c>
      <c r="AN527" s="502">
        <v>4</v>
      </c>
      <c r="AO527" s="503">
        <v>2</v>
      </c>
    </row>
    <row r="528" spans="1:41" ht="16.5" customHeight="1">
      <c r="A528" s="461">
        <v>2427</v>
      </c>
      <c r="B528" s="461">
        <v>589</v>
      </c>
      <c r="C528" s="461">
        <v>525</v>
      </c>
      <c r="D528" s="471" t="s">
        <v>1830</v>
      </c>
      <c r="E528" s="472" t="s">
        <v>28</v>
      </c>
      <c r="F528" s="471" t="s">
        <v>2233</v>
      </c>
      <c r="G528" s="471" t="s">
        <v>1784</v>
      </c>
      <c r="H528" s="477" t="s">
        <v>724</v>
      </c>
      <c r="I528" s="474" t="s">
        <v>1831</v>
      </c>
      <c r="J528" s="467">
        <v>0</v>
      </c>
      <c r="K528" s="467">
        <v>0</v>
      </c>
      <c r="L528" s="467">
        <v>22</v>
      </c>
      <c r="M528" s="467">
        <v>0</v>
      </c>
      <c r="N528" s="468">
        <v>0</v>
      </c>
      <c r="O528" s="467">
        <v>0</v>
      </c>
      <c r="P528" s="467">
        <v>0</v>
      </c>
      <c r="Q528" s="467">
        <v>0</v>
      </c>
      <c r="R528" s="467">
        <v>0</v>
      </c>
      <c r="S528" s="467">
        <v>3</v>
      </c>
      <c r="T528" s="467">
        <v>0</v>
      </c>
      <c r="U528" s="467">
        <v>0</v>
      </c>
      <c r="V528" s="467">
        <v>0</v>
      </c>
      <c r="W528" s="467">
        <v>0</v>
      </c>
      <c r="X528" s="467">
        <v>0</v>
      </c>
      <c r="Y528" s="467">
        <v>0</v>
      </c>
      <c r="Z528" s="467">
        <v>0</v>
      </c>
      <c r="AA528" s="467">
        <v>0</v>
      </c>
      <c r="AB528" s="467">
        <v>0</v>
      </c>
      <c r="AC528" s="467">
        <v>0</v>
      </c>
      <c r="AD528" s="469">
        <v>25</v>
      </c>
      <c r="AE528" s="470">
        <v>0</v>
      </c>
      <c r="AF528" s="470">
        <v>0</v>
      </c>
      <c r="AG528" s="470">
        <v>0</v>
      </c>
      <c r="AH528" s="470">
        <v>0</v>
      </c>
      <c r="AI528" s="470">
        <v>25</v>
      </c>
      <c r="AJ528" s="470">
        <v>0</v>
      </c>
      <c r="AK528" s="467">
        <v>0</v>
      </c>
      <c r="AL528" s="467">
        <v>25</v>
      </c>
      <c r="AM528" s="502">
        <v>9</v>
      </c>
      <c r="AN528" s="502">
        <v>4</v>
      </c>
      <c r="AO528" s="503">
        <v>2</v>
      </c>
    </row>
    <row r="529" spans="1:41" ht="16.5" customHeight="1">
      <c r="A529" s="461">
        <v>2646</v>
      </c>
      <c r="B529" s="461">
        <v>671</v>
      </c>
      <c r="C529" s="462">
        <v>526</v>
      </c>
      <c r="D529" s="471" t="s">
        <v>1832</v>
      </c>
      <c r="E529" s="472" t="s">
        <v>28</v>
      </c>
      <c r="F529" s="471" t="s">
        <v>2233</v>
      </c>
      <c r="G529" s="471" t="s">
        <v>1784</v>
      </c>
      <c r="H529" s="473" t="s">
        <v>730</v>
      </c>
      <c r="I529" s="474" t="s">
        <v>1833</v>
      </c>
      <c r="J529" s="467">
        <v>0</v>
      </c>
      <c r="K529" s="467">
        <v>0</v>
      </c>
      <c r="L529" s="467">
        <v>1</v>
      </c>
      <c r="M529" s="467">
        <v>0</v>
      </c>
      <c r="N529" s="468">
        <v>4</v>
      </c>
      <c r="O529" s="467">
        <v>0</v>
      </c>
      <c r="P529" s="467">
        <v>0</v>
      </c>
      <c r="Q529" s="467">
        <v>2</v>
      </c>
      <c r="R529" s="467">
        <v>1</v>
      </c>
      <c r="S529" s="467">
        <v>0</v>
      </c>
      <c r="T529" s="467">
        <v>1</v>
      </c>
      <c r="U529" s="467">
        <v>0</v>
      </c>
      <c r="V529" s="467">
        <v>12</v>
      </c>
      <c r="W529" s="467">
        <v>0</v>
      </c>
      <c r="X529" s="467">
        <v>0</v>
      </c>
      <c r="Y529" s="467">
        <v>0</v>
      </c>
      <c r="Z529" s="467">
        <v>1</v>
      </c>
      <c r="AA529" s="467">
        <v>0</v>
      </c>
      <c r="AB529" s="467">
        <v>0</v>
      </c>
      <c r="AC529" s="467">
        <v>0</v>
      </c>
      <c r="AD529" s="469">
        <v>22</v>
      </c>
      <c r="AE529" s="470">
        <v>0</v>
      </c>
      <c r="AF529" s="470">
        <v>0</v>
      </c>
      <c r="AG529" s="470">
        <v>0</v>
      </c>
      <c r="AH529" s="470">
        <v>0</v>
      </c>
      <c r="AI529" s="470">
        <v>22</v>
      </c>
      <c r="AJ529" s="470">
        <v>0</v>
      </c>
      <c r="AK529" s="467">
        <v>4</v>
      </c>
      <c r="AL529" s="467">
        <v>18</v>
      </c>
      <c r="AM529" s="502">
        <v>7</v>
      </c>
      <c r="AN529" s="502">
        <v>2</v>
      </c>
      <c r="AO529" s="503">
        <v>3</v>
      </c>
    </row>
    <row r="530" spans="1:41" ht="16.5" customHeight="1">
      <c r="A530" s="461">
        <v>2583</v>
      </c>
      <c r="B530" s="461">
        <v>645</v>
      </c>
      <c r="C530" s="461">
        <v>527</v>
      </c>
      <c r="D530" s="471" t="s">
        <v>1834</v>
      </c>
      <c r="E530" s="472" t="s">
        <v>28</v>
      </c>
      <c r="F530" s="471" t="s">
        <v>2233</v>
      </c>
      <c r="G530" s="471" t="s">
        <v>1784</v>
      </c>
      <c r="H530" s="475" t="s">
        <v>727</v>
      </c>
      <c r="I530" s="474" t="s">
        <v>1835</v>
      </c>
      <c r="J530" s="467">
        <v>0</v>
      </c>
      <c r="K530" s="467">
        <v>2</v>
      </c>
      <c r="L530" s="467">
        <v>2</v>
      </c>
      <c r="M530" s="467">
        <v>0</v>
      </c>
      <c r="N530" s="468">
        <v>6</v>
      </c>
      <c r="O530" s="467">
        <v>14</v>
      </c>
      <c r="P530" s="467">
        <v>0</v>
      </c>
      <c r="Q530" s="467">
        <v>2</v>
      </c>
      <c r="R530" s="467">
        <v>0</v>
      </c>
      <c r="S530" s="467">
        <v>0</v>
      </c>
      <c r="T530" s="467">
        <v>0</v>
      </c>
      <c r="U530" s="467">
        <v>0</v>
      </c>
      <c r="V530" s="467">
        <v>11</v>
      </c>
      <c r="W530" s="467">
        <v>0</v>
      </c>
      <c r="X530" s="467">
        <v>0</v>
      </c>
      <c r="Y530" s="467">
        <v>3</v>
      </c>
      <c r="Z530" s="467">
        <v>0</v>
      </c>
      <c r="AA530" s="467">
        <v>0</v>
      </c>
      <c r="AB530" s="467">
        <v>0</v>
      </c>
      <c r="AC530" s="467">
        <v>3</v>
      </c>
      <c r="AD530" s="469">
        <v>43</v>
      </c>
      <c r="AE530" s="470">
        <v>0</v>
      </c>
      <c r="AF530" s="470">
        <v>0</v>
      </c>
      <c r="AG530" s="470">
        <v>0</v>
      </c>
      <c r="AH530" s="470">
        <v>0</v>
      </c>
      <c r="AI530" s="470">
        <v>43</v>
      </c>
      <c r="AJ530" s="470">
        <v>0</v>
      </c>
      <c r="AK530" s="467">
        <v>6</v>
      </c>
      <c r="AL530" s="467">
        <v>34</v>
      </c>
      <c r="AM530" s="502">
        <v>6</v>
      </c>
      <c r="AN530" s="502">
        <v>9</v>
      </c>
      <c r="AO530" s="503">
        <v>2</v>
      </c>
    </row>
    <row r="531" spans="1:41" ht="16.5" customHeight="1">
      <c r="A531" s="461">
        <v>2662</v>
      </c>
      <c r="B531" s="461">
        <v>678</v>
      </c>
      <c r="C531" s="461">
        <v>528</v>
      </c>
      <c r="D531" s="471" t="s">
        <v>1836</v>
      </c>
      <c r="E531" s="472" t="s">
        <v>28</v>
      </c>
      <c r="F531" s="471" t="s">
        <v>2233</v>
      </c>
      <c r="G531" s="471" t="s">
        <v>1784</v>
      </c>
      <c r="H531" s="475" t="s">
        <v>727</v>
      </c>
      <c r="I531" s="474" t="s">
        <v>1837</v>
      </c>
      <c r="J531" s="467">
        <v>0</v>
      </c>
      <c r="K531" s="467">
        <v>1</v>
      </c>
      <c r="L531" s="467">
        <v>0</v>
      </c>
      <c r="M531" s="467">
        <v>1</v>
      </c>
      <c r="N531" s="468">
        <v>34</v>
      </c>
      <c r="O531" s="467">
        <v>1</v>
      </c>
      <c r="P531" s="467">
        <v>0</v>
      </c>
      <c r="Q531" s="467">
        <v>2</v>
      </c>
      <c r="R531" s="467">
        <v>1</v>
      </c>
      <c r="S531" s="467">
        <v>0</v>
      </c>
      <c r="T531" s="467">
        <v>0</v>
      </c>
      <c r="U531" s="467">
        <v>0</v>
      </c>
      <c r="V531" s="467">
        <v>0</v>
      </c>
      <c r="W531" s="467">
        <v>0</v>
      </c>
      <c r="X531" s="467">
        <v>0</v>
      </c>
      <c r="Y531" s="467">
        <v>0</v>
      </c>
      <c r="Z531" s="467">
        <v>0</v>
      </c>
      <c r="AA531" s="467">
        <v>0</v>
      </c>
      <c r="AB531" s="467">
        <v>0</v>
      </c>
      <c r="AC531" s="467">
        <v>0</v>
      </c>
      <c r="AD531" s="469">
        <v>40</v>
      </c>
      <c r="AE531" s="470">
        <v>0</v>
      </c>
      <c r="AF531" s="470">
        <v>0</v>
      </c>
      <c r="AG531" s="470">
        <v>0</v>
      </c>
      <c r="AH531" s="470">
        <v>0</v>
      </c>
      <c r="AI531" s="470">
        <v>40</v>
      </c>
      <c r="AJ531" s="470">
        <v>0</v>
      </c>
      <c r="AK531" s="467">
        <v>34</v>
      </c>
      <c r="AL531" s="467">
        <v>6</v>
      </c>
      <c r="AM531" s="502">
        <v>5</v>
      </c>
      <c r="AN531" s="502">
        <v>2</v>
      </c>
      <c r="AO531" s="503">
        <v>3</v>
      </c>
    </row>
    <row r="532" spans="1:41" ht="16.5" customHeight="1">
      <c r="A532" s="461">
        <v>2544</v>
      </c>
      <c r="B532" s="461">
        <v>637</v>
      </c>
      <c r="C532" s="462">
        <v>529</v>
      </c>
      <c r="D532" s="471" t="s">
        <v>1838</v>
      </c>
      <c r="E532" s="472" t="s">
        <v>28</v>
      </c>
      <c r="F532" s="471" t="s">
        <v>2233</v>
      </c>
      <c r="G532" s="471" t="s">
        <v>1784</v>
      </c>
      <c r="H532" s="475" t="s">
        <v>727</v>
      </c>
      <c r="I532" s="474" t="s">
        <v>1839</v>
      </c>
      <c r="J532" s="467">
        <v>0</v>
      </c>
      <c r="K532" s="467">
        <v>0</v>
      </c>
      <c r="L532" s="467">
        <v>0</v>
      </c>
      <c r="M532" s="467">
        <v>0</v>
      </c>
      <c r="N532" s="468">
        <v>0</v>
      </c>
      <c r="O532" s="467">
        <v>0</v>
      </c>
      <c r="P532" s="467">
        <v>0</v>
      </c>
      <c r="Q532" s="467">
        <v>0</v>
      </c>
      <c r="R532" s="467">
        <v>13</v>
      </c>
      <c r="S532" s="467">
        <v>0</v>
      </c>
      <c r="T532" s="467">
        <v>0</v>
      </c>
      <c r="U532" s="467">
        <v>0</v>
      </c>
      <c r="V532" s="467">
        <v>0</v>
      </c>
      <c r="W532" s="467">
        <v>0</v>
      </c>
      <c r="X532" s="467">
        <v>0</v>
      </c>
      <c r="Y532" s="467">
        <v>0</v>
      </c>
      <c r="Z532" s="467">
        <v>0</v>
      </c>
      <c r="AA532" s="467">
        <v>0</v>
      </c>
      <c r="AB532" s="467">
        <v>0</v>
      </c>
      <c r="AC532" s="467">
        <v>0</v>
      </c>
      <c r="AD532" s="469">
        <v>13</v>
      </c>
      <c r="AE532" s="470">
        <v>0</v>
      </c>
      <c r="AF532" s="470">
        <v>0</v>
      </c>
      <c r="AG532" s="470">
        <v>0</v>
      </c>
      <c r="AH532" s="470">
        <v>0</v>
      </c>
      <c r="AI532" s="470">
        <v>13</v>
      </c>
      <c r="AJ532" s="470">
        <v>0</v>
      </c>
      <c r="AK532" s="467">
        <v>0</v>
      </c>
      <c r="AL532" s="467">
        <v>13</v>
      </c>
      <c r="AM532" s="502">
        <v>4</v>
      </c>
      <c r="AN532" s="502">
        <v>2</v>
      </c>
      <c r="AO532" s="503">
        <v>2</v>
      </c>
    </row>
    <row r="533" spans="1:41" ht="16.5" customHeight="1">
      <c r="A533" s="461">
        <v>2545</v>
      </c>
      <c r="B533" s="461">
        <v>638</v>
      </c>
      <c r="C533" s="461">
        <v>530</v>
      </c>
      <c r="D533" s="471" t="s">
        <v>1840</v>
      </c>
      <c r="E533" s="472" t="s">
        <v>28</v>
      </c>
      <c r="F533" s="471" t="s">
        <v>2233</v>
      </c>
      <c r="G533" s="471" t="s">
        <v>1784</v>
      </c>
      <c r="H533" s="475" t="s">
        <v>727</v>
      </c>
      <c r="I533" s="474" t="s">
        <v>1841</v>
      </c>
      <c r="J533" s="467">
        <v>0</v>
      </c>
      <c r="K533" s="467">
        <v>0</v>
      </c>
      <c r="L533" s="467">
        <v>0</v>
      </c>
      <c r="M533" s="467">
        <v>0</v>
      </c>
      <c r="N533" s="468">
        <v>0</v>
      </c>
      <c r="O533" s="467">
        <v>7</v>
      </c>
      <c r="P533" s="467">
        <v>0</v>
      </c>
      <c r="Q533" s="467">
        <v>0</v>
      </c>
      <c r="R533" s="467">
        <v>1</v>
      </c>
      <c r="S533" s="467">
        <v>0</v>
      </c>
      <c r="T533" s="467">
        <v>0</v>
      </c>
      <c r="U533" s="467">
        <v>0</v>
      </c>
      <c r="V533" s="467">
        <v>0</v>
      </c>
      <c r="W533" s="467">
        <v>0</v>
      </c>
      <c r="X533" s="467">
        <v>0</v>
      </c>
      <c r="Y533" s="467">
        <v>0</v>
      </c>
      <c r="Z533" s="467">
        <v>0</v>
      </c>
      <c r="AA533" s="467">
        <v>0</v>
      </c>
      <c r="AB533" s="467">
        <v>0</v>
      </c>
      <c r="AC533" s="467">
        <v>0</v>
      </c>
      <c r="AD533" s="469">
        <v>8</v>
      </c>
      <c r="AE533" s="470">
        <v>0</v>
      </c>
      <c r="AF533" s="470">
        <v>0</v>
      </c>
      <c r="AG533" s="470">
        <v>0</v>
      </c>
      <c r="AH533" s="470">
        <v>0</v>
      </c>
      <c r="AI533" s="470">
        <v>8</v>
      </c>
      <c r="AJ533" s="470">
        <v>0</v>
      </c>
      <c r="AK533" s="467">
        <v>0</v>
      </c>
      <c r="AL533" s="467">
        <v>8</v>
      </c>
      <c r="AM533" s="502">
        <v>7</v>
      </c>
      <c r="AN533" s="502">
        <v>2</v>
      </c>
      <c r="AO533" s="503">
        <v>2</v>
      </c>
    </row>
    <row r="534" spans="1:41" ht="16.5" customHeight="1">
      <c r="A534" s="461">
        <v>2530</v>
      </c>
      <c r="B534" s="461">
        <v>632</v>
      </c>
      <c r="C534" s="461">
        <v>531</v>
      </c>
      <c r="D534" s="471" t="s">
        <v>1842</v>
      </c>
      <c r="E534" s="472" t="s">
        <v>28</v>
      </c>
      <c r="F534" s="471" t="s">
        <v>2233</v>
      </c>
      <c r="G534" s="471" t="s">
        <v>1784</v>
      </c>
      <c r="H534" s="475" t="s">
        <v>727</v>
      </c>
      <c r="I534" s="474" t="s">
        <v>1843</v>
      </c>
      <c r="J534" s="467">
        <v>0</v>
      </c>
      <c r="K534" s="467">
        <v>0</v>
      </c>
      <c r="L534" s="467">
        <v>0</v>
      </c>
      <c r="M534" s="467">
        <v>0</v>
      </c>
      <c r="N534" s="468">
        <v>0</v>
      </c>
      <c r="O534" s="467">
        <v>0</v>
      </c>
      <c r="P534" s="467">
        <v>0</v>
      </c>
      <c r="Q534" s="467">
        <v>0</v>
      </c>
      <c r="R534" s="467">
        <v>25</v>
      </c>
      <c r="S534" s="467">
        <v>1</v>
      </c>
      <c r="T534" s="467">
        <v>0</v>
      </c>
      <c r="U534" s="467">
        <v>0</v>
      </c>
      <c r="V534" s="467">
        <v>0</v>
      </c>
      <c r="W534" s="467">
        <v>0</v>
      </c>
      <c r="X534" s="467">
        <v>0</v>
      </c>
      <c r="Y534" s="467">
        <v>0</v>
      </c>
      <c r="Z534" s="467">
        <v>0</v>
      </c>
      <c r="AA534" s="467">
        <v>0</v>
      </c>
      <c r="AB534" s="467">
        <v>0</v>
      </c>
      <c r="AC534" s="467">
        <v>0</v>
      </c>
      <c r="AD534" s="469">
        <v>26</v>
      </c>
      <c r="AE534" s="470">
        <v>0</v>
      </c>
      <c r="AF534" s="470">
        <v>0</v>
      </c>
      <c r="AG534" s="470">
        <v>0</v>
      </c>
      <c r="AH534" s="470">
        <v>0</v>
      </c>
      <c r="AI534" s="470">
        <v>26</v>
      </c>
      <c r="AJ534" s="470">
        <v>0</v>
      </c>
      <c r="AK534" s="467">
        <v>0</v>
      </c>
      <c r="AL534" s="467">
        <v>26</v>
      </c>
      <c r="AM534" s="502">
        <v>6</v>
      </c>
      <c r="AN534" s="502">
        <v>2</v>
      </c>
      <c r="AO534" s="503">
        <v>2</v>
      </c>
    </row>
    <row r="535" spans="1:41" ht="16.5" customHeight="1">
      <c r="A535" s="461">
        <v>2507</v>
      </c>
      <c r="B535" s="461">
        <v>626</v>
      </c>
      <c r="C535" s="462">
        <v>532</v>
      </c>
      <c r="D535" s="471" t="s">
        <v>1844</v>
      </c>
      <c r="E535" s="472" t="s">
        <v>28</v>
      </c>
      <c r="F535" s="471" t="s">
        <v>2233</v>
      </c>
      <c r="G535" s="471" t="s">
        <v>1784</v>
      </c>
      <c r="H535" s="475" t="s">
        <v>727</v>
      </c>
      <c r="I535" s="474" t="s">
        <v>1845</v>
      </c>
      <c r="J535" s="467">
        <v>0</v>
      </c>
      <c r="K535" s="467">
        <v>2</v>
      </c>
      <c r="L535" s="467">
        <v>1</v>
      </c>
      <c r="M535" s="467">
        <v>0</v>
      </c>
      <c r="N535" s="468">
        <v>0</v>
      </c>
      <c r="O535" s="467">
        <v>4</v>
      </c>
      <c r="P535" s="467">
        <v>0</v>
      </c>
      <c r="Q535" s="467">
        <v>0</v>
      </c>
      <c r="R535" s="467">
        <v>1</v>
      </c>
      <c r="S535" s="467">
        <v>0</v>
      </c>
      <c r="T535" s="467">
        <v>0</v>
      </c>
      <c r="U535" s="467">
        <v>0</v>
      </c>
      <c r="V535" s="467">
        <v>0</v>
      </c>
      <c r="W535" s="467">
        <v>0</v>
      </c>
      <c r="X535" s="467">
        <v>0</v>
      </c>
      <c r="Y535" s="467">
        <v>0</v>
      </c>
      <c r="Z535" s="467">
        <v>0</v>
      </c>
      <c r="AA535" s="467">
        <v>0</v>
      </c>
      <c r="AB535" s="467">
        <v>0</v>
      </c>
      <c r="AC535" s="467">
        <v>0</v>
      </c>
      <c r="AD535" s="469">
        <v>8</v>
      </c>
      <c r="AE535" s="470">
        <v>0</v>
      </c>
      <c r="AF535" s="470">
        <v>0</v>
      </c>
      <c r="AG535" s="470">
        <v>0</v>
      </c>
      <c r="AH535" s="470">
        <v>0</v>
      </c>
      <c r="AI535" s="470">
        <v>8</v>
      </c>
      <c r="AJ535" s="470">
        <v>0</v>
      </c>
      <c r="AK535" s="467">
        <v>0</v>
      </c>
      <c r="AL535" s="467">
        <v>8</v>
      </c>
      <c r="AM535" s="502">
        <v>4</v>
      </c>
      <c r="AN535" s="502">
        <v>4</v>
      </c>
      <c r="AO535" s="503">
        <v>2</v>
      </c>
    </row>
    <row r="536" spans="1:41" ht="16.5" customHeight="1">
      <c r="A536" s="461">
        <v>2497</v>
      </c>
      <c r="B536" s="461">
        <v>621</v>
      </c>
      <c r="C536" s="461">
        <v>533</v>
      </c>
      <c r="D536" s="471" t="s">
        <v>1846</v>
      </c>
      <c r="E536" s="472" t="s">
        <v>28</v>
      </c>
      <c r="F536" s="471" t="s">
        <v>2233</v>
      </c>
      <c r="G536" s="471" t="s">
        <v>1784</v>
      </c>
      <c r="H536" s="475" t="s">
        <v>727</v>
      </c>
      <c r="I536" s="474" t="s">
        <v>1847</v>
      </c>
      <c r="J536" s="467">
        <v>0</v>
      </c>
      <c r="K536" s="467">
        <v>0</v>
      </c>
      <c r="L536" s="467">
        <v>0</v>
      </c>
      <c r="M536" s="467">
        <v>0</v>
      </c>
      <c r="N536" s="468">
        <v>0</v>
      </c>
      <c r="O536" s="467">
        <v>0</v>
      </c>
      <c r="P536" s="467">
        <v>0</v>
      </c>
      <c r="Q536" s="467">
        <v>0</v>
      </c>
      <c r="R536" s="467">
        <v>10</v>
      </c>
      <c r="S536" s="467">
        <v>0</v>
      </c>
      <c r="T536" s="467">
        <v>0</v>
      </c>
      <c r="U536" s="467">
        <v>0</v>
      </c>
      <c r="V536" s="467">
        <v>0</v>
      </c>
      <c r="W536" s="467">
        <v>0</v>
      </c>
      <c r="X536" s="467">
        <v>0</v>
      </c>
      <c r="Y536" s="467">
        <v>0</v>
      </c>
      <c r="Z536" s="467">
        <v>0</v>
      </c>
      <c r="AA536" s="467">
        <v>0</v>
      </c>
      <c r="AB536" s="467">
        <v>0</v>
      </c>
      <c r="AC536" s="467">
        <v>0</v>
      </c>
      <c r="AD536" s="469">
        <v>10</v>
      </c>
      <c r="AE536" s="470">
        <v>0</v>
      </c>
      <c r="AF536" s="470">
        <v>0</v>
      </c>
      <c r="AG536" s="470">
        <v>0</v>
      </c>
      <c r="AH536" s="470">
        <v>0</v>
      </c>
      <c r="AI536" s="470">
        <v>10</v>
      </c>
      <c r="AJ536" s="470">
        <v>0</v>
      </c>
      <c r="AK536" s="467">
        <v>0</v>
      </c>
      <c r="AL536" s="467">
        <v>10</v>
      </c>
      <c r="AM536" s="502">
        <v>4</v>
      </c>
      <c r="AN536" s="502">
        <v>2</v>
      </c>
      <c r="AO536" s="503">
        <v>2</v>
      </c>
    </row>
    <row r="537" spans="1:41" ht="16.5" customHeight="1">
      <c r="A537" s="461">
        <v>40</v>
      </c>
      <c r="B537" s="461">
        <v>21</v>
      </c>
      <c r="C537" s="461">
        <v>534</v>
      </c>
      <c r="D537" s="471" t="s">
        <v>1848</v>
      </c>
      <c r="E537" s="472" t="s">
        <v>28</v>
      </c>
      <c r="F537" s="471" t="s">
        <v>2233</v>
      </c>
      <c r="G537" s="471" t="s">
        <v>1784</v>
      </c>
      <c r="H537" s="475" t="s">
        <v>727</v>
      </c>
      <c r="I537" s="474" t="s">
        <v>1849</v>
      </c>
      <c r="J537" s="467">
        <v>0</v>
      </c>
      <c r="K537" s="467">
        <v>0</v>
      </c>
      <c r="L537" s="467">
        <v>0</v>
      </c>
      <c r="M537" s="467">
        <v>0</v>
      </c>
      <c r="N537" s="468">
        <v>0</v>
      </c>
      <c r="O537" s="467">
        <v>0</v>
      </c>
      <c r="P537" s="467">
        <v>0</v>
      </c>
      <c r="Q537" s="467">
        <v>0</v>
      </c>
      <c r="R537" s="467">
        <v>38</v>
      </c>
      <c r="S537" s="467">
        <v>0</v>
      </c>
      <c r="T537" s="467">
        <v>0</v>
      </c>
      <c r="U537" s="467">
        <v>0</v>
      </c>
      <c r="V537" s="467">
        <v>0</v>
      </c>
      <c r="W537" s="467">
        <v>0</v>
      </c>
      <c r="X537" s="467">
        <v>0</v>
      </c>
      <c r="Y537" s="467">
        <v>0</v>
      </c>
      <c r="Z537" s="467">
        <v>0</v>
      </c>
      <c r="AA537" s="467">
        <v>0</v>
      </c>
      <c r="AB537" s="467">
        <v>0</v>
      </c>
      <c r="AC537" s="467">
        <v>0</v>
      </c>
      <c r="AD537" s="469">
        <v>38</v>
      </c>
      <c r="AE537" s="470">
        <v>0</v>
      </c>
      <c r="AF537" s="470">
        <v>0</v>
      </c>
      <c r="AG537" s="470">
        <v>0</v>
      </c>
      <c r="AH537" s="470">
        <v>0</v>
      </c>
      <c r="AI537" s="470">
        <v>38</v>
      </c>
      <c r="AJ537" s="470">
        <v>0</v>
      </c>
      <c r="AK537" s="467">
        <v>0</v>
      </c>
      <c r="AL537" s="467">
        <v>38</v>
      </c>
      <c r="AM537" s="502">
        <v>8</v>
      </c>
      <c r="AN537" s="502">
        <v>2</v>
      </c>
      <c r="AO537" s="503">
        <v>2</v>
      </c>
    </row>
    <row r="538" spans="1:41" ht="16.5" customHeight="1">
      <c r="A538" s="461">
        <v>2854</v>
      </c>
      <c r="B538" s="461">
        <v>719</v>
      </c>
      <c r="C538" s="462">
        <v>535</v>
      </c>
      <c r="D538" s="471" t="s">
        <v>1850</v>
      </c>
      <c r="E538" s="472" t="s">
        <v>28</v>
      </c>
      <c r="F538" s="471" t="s">
        <v>2233</v>
      </c>
      <c r="G538" s="471" t="s">
        <v>1784</v>
      </c>
      <c r="H538" s="475" t="s">
        <v>727</v>
      </c>
      <c r="I538" s="474" t="s">
        <v>1851</v>
      </c>
      <c r="J538" s="467">
        <v>0</v>
      </c>
      <c r="K538" s="467">
        <v>0</v>
      </c>
      <c r="L538" s="467">
        <v>0</v>
      </c>
      <c r="M538" s="467">
        <v>0</v>
      </c>
      <c r="N538" s="468">
        <v>0</v>
      </c>
      <c r="O538" s="467">
        <v>16</v>
      </c>
      <c r="P538" s="467">
        <v>0</v>
      </c>
      <c r="Q538" s="467">
        <v>0</v>
      </c>
      <c r="R538" s="467">
        <v>6</v>
      </c>
      <c r="S538" s="467">
        <v>0</v>
      </c>
      <c r="T538" s="467">
        <v>0</v>
      </c>
      <c r="U538" s="467">
        <v>0</v>
      </c>
      <c r="V538" s="467">
        <v>0</v>
      </c>
      <c r="W538" s="467">
        <v>0</v>
      </c>
      <c r="X538" s="467">
        <v>0</v>
      </c>
      <c r="Y538" s="467">
        <v>0</v>
      </c>
      <c r="Z538" s="467">
        <v>0</v>
      </c>
      <c r="AA538" s="467">
        <v>0</v>
      </c>
      <c r="AB538" s="467">
        <v>0</v>
      </c>
      <c r="AC538" s="467">
        <v>0</v>
      </c>
      <c r="AD538" s="469">
        <v>22</v>
      </c>
      <c r="AE538" s="470">
        <v>0</v>
      </c>
      <c r="AF538" s="470">
        <v>0</v>
      </c>
      <c r="AG538" s="470">
        <v>0</v>
      </c>
      <c r="AH538" s="470">
        <v>0</v>
      </c>
      <c r="AI538" s="470">
        <v>22</v>
      </c>
      <c r="AJ538" s="470">
        <v>0</v>
      </c>
      <c r="AK538" s="467">
        <v>0</v>
      </c>
      <c r="AL538" s="467">
        <v>22</v>
      </c>
      <c r="AM538" s="502">
        <v>5</v>
      </c>
      <c r="AN538" s="502">
        <v>2</v>
      </c>
      <c r="AO538" s="503">
        <v>2</v>
      </c>
    </row>
    <row r="539" spans="1:41" ht="16.5" customHeight="1">
      <c r="A539" s="461">
        <v>2852</v>
      </c>
      <c r="B539" s="461">
        <v>717</v>
      </c>
      <c r="C539" s="461">
        <v>536</v>
      </c>
      <c r="D539" s="471" t="s">
        <v>1852</v>
      </c>
      <c r="E539" s="472" t="s">
        <v>28</v>
      </c>
      <c r="F539" s="471" t="s">
        <v>2233</v>
      </c>
      <c r="G539" s="471" t="s">
        <v>1784</v>
      </c>
      <c r="H539" s="475" t="s">
        <v>727</v>
      </c>
      <c r="I539" s="474" t="s">
        <v>1853</v>
      </c>
      <c r="J539" s="467">
        <v>0</v>
      </c>
      <c r="K539" s="467">
        <v>0</v>
      </c>
      <c r="L539" s="467">
        <v>0</v>
      </c>
      <c r="M539" s="467">
        <v>0</v>
      </c>
      <c r="N539" s="468">
        <v>3</v>
      </c>
      <c r="O539" s="467">
        <v>14</v>
      </c>
      <c r="P539" s="467">
        <v>0</v>
      </c>
      <c r="Q539" s="467">
        <v>0</v>
      </c>
      <c r="R539" s="467">
        <v>0</v>
      </c>
      <c r="S539" s="467">
        <v>0</v>
      </c>
      <c r="T539" s="467">
        <v>0</v>
      </c>
      <c r="U539" s="467">
        <v>0</v>
      </c>
      <c r="V539" s="467">
        <v>0</v>
      </c>
      <c r="W539" s="467">
        <v>0</v>
      </c>
      <c r="X539" s="467">
        <v>0</v>
      </c>
      <c r="Y539" s="467">
        <v>0</v>
      </c>
      <c r="Z539" s="467">
        <v>0</v>
      </c>
      <c r="AA539" s="467">
        <v>0</v>
      </c>
      <c r="AB539" s="467">
        <v>0</v>
      </c>
      <c r="AC539" s="467">
        <v>0</v>
      </c>
      <c r="AD539" s="469">
        <v>17</v>
      </c>
      <c r="AE539" s="470">
        <v>0</v>
      </c>
      <c r="AF539" s="470">
        <v>0</v>
      </c>
      <c r="AG539" s="470">
        <v>0</v>
      </c>
      <c r="AH539" s="470">
        <v>0</v>
      </c>
      <c r="AI539" s="470">
        <v>17</v>
      </c>
      <c r="AJ539" s="470">
        <v>0</v>
      </c>
      <c r="AK539" s="467">
        <v>3</v>
      </c>
      <c r="AL539" s="467">
        <v>14</v>
      </c>
      <c r="AM539" s="502">
        <v>6</v>
      </c>
      <c r="AN539" s="502">
        <v>2</v>
      </c>
      <c r="AO539" s="503">
        <v>2</v>
      </c>
    </row>
    <row r="540" spans="1:41" ht="16.5" customHeight="1">
      <c r="A540" s="461">
        <v>2935</v>
      </c>
      <c r="B540" s="461">
        <v>748</v>
      </c>
      <c r="C540" s="461">
        <v>537</v>
      </c>
      <c r="D540" s="471" t="s">
        <v>1854</v>
      </c>
      <c r="E540" s="472" t="s">
        <v>28</v>
      </c>
      <c r="F540" s="471" t="s">
        <v>2233</v>
      </c>
      <c r="G540" s="471" t="s">
        <v>1784</v>
      </c>
      <c r="H540" s="475" t="s">
        <v>727</v>
      </c>
      <c r="I540" s="474" t="s">
        <v>1855</v>
      </c>
      <c r="J540" s="467">
        <v>0</v>
      </c>
      <c r="K540" s="467">
        <v>0</v>
      </c>
      <c r="L540" s="467">
        <v>1</v>
      </c>
      <c r="M540" s="467">
        <v>0</v>
      </c>
      <c r="N540" s="468">
        <v>4</v>
      </c>
      <c r="O540" s="467">
        <v>4</v>
      </c>
      <c r="P540" s="467">
        <v>0</v>
      </c>
      <c r="Q540" s="467">
        <v>0</v>
      </c>
      <c r="R540" s="467">
        <v>0</v>
      </c>
      <c r="S540" s="467">
        <v>0</v>
      </c>
      <c r="T540" s="467">
        <v>0</v>
      </c>
      <c r="U540" s="467">
        <v>0</v>
      </c>
      <c r="V540" s="467">
        <v>0</v>
      </c>
      <c r="W540" s="467">
        <v>0</v>
      </c>
      <c r="X540" s="467">
        <v>0</v>
      </c>
      <c r="Y540" s="467">
        <v>0</v>
      </c>
      <c r="Z540" s="467">
        <v>0</v>
      </c>
      <c r="AA540" s="467">
        <v>0</v>
      </c>
      <c r="AB540" s="467">
        <v>0</v>
      </c>
      <c r="AC540" s="467">
        <v>0</v>
      </c>
      <c r="AD540" s="469">
        <v>9</v>
      </c>
      <c r="AE540" s="470">
        <v>0</v>
      </c>
      <c r="AF540" s="470">
        <v>0</v>
      </c>
      <c r="AG540" s="470">
        <v>0</v>
      </c>
      <c r="AH540" s="470">
        <v>1</v>
      </c>
      <c r="AI540" s="470">
        <v>8</v>
      </c>
      <c r="AJ540" s="470">
        <v>0</v>
      </c>
      <c r="AK540" s="467">
        <v>4</v>
      </c>
      <c r="AL540" s="467">
        <v>5</v>
      </c>
      <c r="AM540" s="502">
        <v>4</v>
      </c>
      <c r="AN540" s="502">
        <v>4</v>
      </c>
      <c r="AO540" s="503">
        <v>3</v>
      </c>
    </row>
    <row r="541" spans="1:41" ht="16.5" customHeight="1">
      <c r="A541" s="461">
        <v>2789</v>
      </c>
      <c r="B541" s="461">
        <v>708</v>
      </c>
      <c r="C541" s="462">
        <v>538</v>
      </c>
      <c r="D541" s="471" t="s">
        <v>1856</v>
      </c>
      <c r="E541" s="472" t="s">
        <v>28</v>
      </c>
      <c r="F541" s="471" t="s">
        <v>2233</v>
      </c>
      <c r="G541" s="471" t="s">
        <v>1784</v>
      </c>
      <c r="H541" s="475" t="s">
        <v>727</v>
      </c>
      <c r="I541" s="474" t="s">
        <v>1857</v>
      </c>
      <c r="J541" s="467">
        <v>0</v>
      </c>
      <c r="K541" s="467">
        <v>0</v>
      </c>
      <c r="L541" s="467">
        <v>0</v>
      </c>
      <c r="M541" s="467">
        <v>0</v>
      </c>
      <c r="N541" s="468">
        <v>0</v>
      </c>
      <c r="O541" s="467">
        <v>6</v>
      </c>
      <c r="P541" s="467">
        <v>0</v>
      </c>
      <c r="Q541" s="467">
        <v>0</v>
      </c>
      <c r="R541" s="467">
        <v>0</v>
      </c>
      <c r="S541" s="467">
        <v>0</v>
      </c>
      <c r="T541" s="467">
        <v>0</v>
      </c>
      <c r="U541" s="467">
        <v>0</v>
      </c>
      <c r="V541" s="467">
        <v>0</v>
      </c>
      <c r="W541" s="467">
        <v>0</v>
      </c>
      <c r="X541" s="467">
        <v>0</v>
      </c>
      <c r="Y541" s="467">
        <v>0</v>
      </c>
      <c r="Z541" s="467">
        <v>0</v>
      </c>
      <c r="AA541" s="467">
        <v>0</v>
      </c>
      <c r="AB541" s="467">
        <v>0</v>
      </c>
      <c r="AC541" s="467">
        <v>0</v>
      </c>
      <c r="AD541" s="469">
        <v>6</v>
      </c>
      <c r="AE541" s="470">
        <v>0</v>
      </c>
      <c r="AF541" s="470">
        <v>0</v>
      </c>
      <c r="AG541" s="470">
        <v>0</v>
      </c>
      <c r="AH541" s="470">
        <v>0</v>
      </c>
      <c r="AI541" s="470">
        <v>6</v>
      </c>
      <c r="AJ541" s="470">
        <v>0</v>
      </c>
      <c r="AK541" s="467">
        <v>0</v>
      </c>
      <c r="AL541" s="467">
        <v>6</v>
      </c>
      <c r="AM541" s="502">
        <v>4</v>
      </c>
      <c r="AN541" s="502">
        <v>2</v>
      </c>
      <c r="AO541" s="503">
        <v>2</v>
      </c>
    </row>
    <row r="542" spans="1:41" ht="16.5" customHeight="1">
      <c r="A542" s="461">
        <v>875</v>
      </c>
      <c r="B542" s="461">
        <v>270</v>
      </c>
      <c r="C542" s="461">
        <v>539</v>
      </c>
      <c r="D542" s="471" t="s">
        <v>1858</v>
      </c>
      <c r="E542" s="472" t="s">
        <v>28</v>
      </c>
      <c r="F542" s="471" t="s">
        <v>2233</v>
      </c>
      <c r="G542" s="471" t="s">
        <v>1784</v>
      </c>
      <c r="H542" s="475" t="s">
        <v>727</v>
      </c>
      <c r="I542" s="474" t="s">
        <v>1859</v>
      </c>
      <c r="J542" s="467">
        <v>0</v>
      </c>
      <c r="K542" s="467">
        <v>0</v>
      </c>
      <c r="L542" s="467">
        <v>0</v>
      </c>
      <c r="M542" s="467">
        <v>0</v>
      </c>
      <c r="N542" s="468">
        <v>0</v>
      </c>
      <c r="O542" s="467">
        <v>15</v>
      </c>
      <c r="P542" s="467">
        <v>0</v>
      </c>
      <c r="Q542" s="467">
        <v>0</v>
      </c>
      <c r="R542" s="467">
        <v>0</v>
      </c>
      <c r="S542" s="467">
        <v>0</v>
      </c>
      <c r="T542" s="467">
        <v>0</v>
      </c>
      <c r="U542" s="467">
        <v>0</v>
      </c>
      <c r="V542" s="467">
        <v>0</v>
      </c>
      <c r="W542" s="467">
        <v>0</v>
      </c>
      <c r="X542" s="467">
        <v>0</v>
      </c>
      <c r="Y542" s="467">
        <v>0</v>
      </c>
      <c r="Z542" s="467">
        <v>0</v>
      </c>
      <c r="AA542" s="467">
        <v>0</v>
      </c>
      <c r="AB542" s="467">
        <v>0</v>
      </c>
      <c r="AC542" s="467">
        <v>0</v>
      </c>
      <c r="AD542" s="469">
        <v>15</v>
      </c>
      <c r="AE542" s="470">
        <v>0</v>
      </c>
      <c r="AF542" s="470">
        <v>0</v>
      </c>
      <c r="AG542" s="470">
        <v>0</v>
      </c>
      <c r="AH542" s="470">
        <v>0</v>
      </c>
      <c r="AI542" s="470">
        <v>15</v>
      </c>
      <c r="AJ542" s="470">
        <v>0</v>
      </c>
      <c r="AK542" s="467">
        <v>0</v>
      </c>
      <c r="AL542" s="467">
        <v>15</v>
      </c>
      <c r="AM542" s="502">
        <v>3</v>
      </c>
      <c r="AN542" s="502">
        <v>1</v>
      </c>
      <c r="AO542" s="503">
        <v>2</v>
      </c>
    </row>
    <row r="543" spans="1:41" ht="16.5" customHeight="1">
      <c r="A543" s="461">
        <v>1429</v>
      </c>
      <c r="B543" s="461">
        <v>377</v>
      </c>
      <c r="C543" s="461">
        <v>540</v>
      </c>
      <c r="D543" s="471" t="s">
        <v>1860</v>
      </c>
      <c r="E543" s="472" t="s">
        <v>28</v>
      </c>
      <c r="F543" s="471" t="s">
        <v>2233</v>
      </c>
      <c r="G543" s="471" t="s">
        <v>1784</v>
      </c>
      <c r="H543" s="475" t="s">
        <v>727</v>
      </c>
      <c r="I543" s="474" t="s">
        <v>1861</v>
      </c>
      <c r="J543" s="467">
        <v>0</v>
      </c>
      <c r="K543" s="467">
        <v>0</v>
      </c>
      <c r="L543" s="467">
        <v>0</v>
      </c>
      <c r="M543" s="467">
        <v>0</v>
      </c>
      <c r="N543" s="468">
        <v>0</v>
      </c>
      <c r="O543" s="467">
        <v>13</v>
      </c>
      <c r="P543" s="467">
        <v>0</v>
      </c>
      <c r="Q543" s="467">
        <v>0</v>
      </c>
      <c r="R543" s="467">
        <v>0</v>
      </c>
      <c r="S543" s="467">
        <v>0</v>
      </c>
      <c r="T543" s="467">
        <v>0</v>
      </c>
      <c r="U543" s="467">
        <v>0</v>
      </c>
      <c r="V543" s="467">
        <v>0</v>
      </c>
      <c r="W543" s="467">
        <v>0</v>
      </c>
      <c r="X543" s="467">
        <v>0</v>
      </c>
      <c r="Y543" s="467">
        <v>0</v>
      </c>
      <c r="Z543" s="467">
        <v>0</v>
      </c>
      <c r="AA543" s="467">
        <v>0</v>
      </c>
      <c r="AB543" s="467">
        <v>0</v>
      </c>
      <c r="AC543" s="467">
        <v>0</v>
      </c>
      <c r="AD543" s="469">
        <v>13</v>
      </c>
      <c r="AE543" s="470">
        <v>0</v>
      </c>
      <c r="AF543" s="470">
        <v>0</v>
      </c>
      <c r="AG543" s="470">
        <v>0</v>
      </c>
      <c r="AH543" s="470">
        <v>0</v>
      </c>
      <c r="AI543" s="470">
        <v>13</v>
      </c>
      <c r="AJ543" s="470">
        <v>0</v>
      </c>
      <c r="AK543" s="467">
        <v>0</v>
      </c>
      <c r="AL543" s="467">
        <v>13</v>
      </c>
      <c r="AM543" s="502">
        <v>4</v>
      </c>
      <c r="AN543" s="502">
        <v>1</v>
      </c>
      <c r="AO543" s="503">
        <v>2</v>
      </c>
    </row>
    <row r="544" spans="1:41" ht="16.5" customHeight="1">
      <c r="A544" s="461">
        <v>1428</v>
      </c>
      <c r="B544" s="461">
        <v>376</v>
      </c>
      <c r="C544" s="462">
        <v>541</v>
      </c>
      <c r="D544" s="471" t="s">
        <v>1862</v>
      </c>
      <c r="E544" s="472" t="s">
        <v>28</v>
      </c>
      <c r="F544" s="471" t="s">
        <v>2233</v>
      </c>
      <c r="G544" s="471" t="s">
        <v>1784</v>
      </c>
      <c r="H544" s="473" t="s">
        <v>730</v>
      </c>
      <c r="I544" s="474" t="s">
        <v>1863</v>
      </c>
      <c r="J544" s="467">
        <v>1</v>
      </c>
      <c r="K544" s="467">
        <v>0</v>
      </c>
      <c r="L544" s="467">
        <v>1</v>
      </c>
      <c r="M544" s="467">
        <v>1</v>
      </c>
      <c r="N544" s="468">
        <v>1</v>
      </c>
      <c r="O544" s="467">
        <v>13</v>
      </c>
      <c r="P544" s="467">
        <v>0</v>
      </c>
      <c r="Q544" s="467">
        <v>1</v>
      </c>
      <c r="R544" s="467">
        <v>0</v>
      </c>
      <c r="S544" s="467">
        <v>0</v>
      </c>
      <c r="T544" s="467">
        <v>0</v>
      </c>
      <c r="U544" s="467">
        <v>0</v>
      </c>
      <c r="V544" s="467">
        <v>0</v>
      </c>
      <c r="W544" s="467">
        <v>0</v>
      </c>
      <c r="X544" s="467">
        <v>0</v>
      </c>
      <c r="Y544" s="467">
        <v>0</v>
      </c>
      <c r="Z544" s="467">
        <v>0</v>
      </c>
      <c r="AA544" s="467">
        <v>0</v>
      </c>
      <c r="AB544" s="467">
        <v>0</v>
      </c>
      <c r="AC544" s="467">
        <v>0</v>
      </c>
      <c r="AD544" s="469">
        <v>18</v>
      </c>
      <c r="AE544" s="470">
        <v>0</v>
      </c>
      <c r="AF544" s="470">
        <v>0</v>
      </c>
      <c r="AG544" s="470">
        <v>0</v>
      </c>
      <c r="AH544" s="470">
        <v>2</v>
      </c>
      <c r="AI544" s="470">
        <v>16</v>
      </c>
      <c r="AJ544" s="470">
        <v>0</v>
      </c>
      <c r="AK544" s="467">
        <v>1</v>
      </c>
      <c r="AL544" s="467">
        <v>17</v>
      </c>
      <c r="AM544" s="502">
        <v>5</v>
      </c>
      <c r="AN544" s="502">
        <v>1</v>
      </c>
      <c r="AO544" s="503">
        <v>2</v>
      </c>
    </row>
    <row r="545" spans="1:41" ht="16.5" customHeight="1">
      <c r="A545" s="461">
        <v>360</v>
      </c>
      <c r="B545" s="461">
        <v>175</v>
      </c>
      <c r="C545" s="461">
        <v>542</v>
      </c>
      <c r="D545" s="471" t="s">
        <v>1864</v>
      </c>
      <c r="E545" s="472" t="s">
        <v>28</v>
      </c>
      <c r="F545" s="471" t="s">
        <v>2233</v>
      </c>
      <c r="G545" s="471" t="s">
        <v>1784</v>
      </c>
      <c r="H545" s="475" t="s">
        <v>727</v>
      </c>
      <c r="I545" s="474" t="s">
        <v>1865</v>
      </c>
      <c r="J545" s="467">
        <v>0</v>
      </c>
      <c r="K545" s="467">
        <v>0</v>
      </c>
      <c r="L545" s="467">
        <v>1</v>
      </c>
      <c r="M545" s="467">
        <v>0</v>
      </c>
      <c r="N545" s="468">
        <v>12</v>
      </c>
      <c r="O545" s="467">
        <v>12</v>
      </c>
      <c r="P545" s="467">
        <v>0</v>
      </c>
      <c r="Q545" s="467">
        <v>1</v>
      </c>
      <c r="R545" s="467">
        <v>0</v>
      </c>
      <c r="S545" s="467">
        <v>0</v>
      </c>
      <c r="T545" s="467">
        <v>0</v>
      </c>
      <c r="U545" s="467">
        <v>0</v>
      </c>
      <c r="V545" s="467">
        <v>0</v>
      </c>
      <c r="W545" s="467">
        <v>0</v>
      </c>
      <c r="X545" s="467">
        <v>0</v>
      </c>
      <c r="Y545" s="467">
        <v>0</v>
      </c>
      <c r="Z545" s="467">
        <v>0</v>
      </c>
      <c r="AA545" s="467">
        <v>0</v>
      </c>
      <c r="AB545" s="467">
        <v>0</v>
      </c>
      <c r="AC545" s="467">
        <v>0</v>
      </c>
      <c r="AD545" s="469">
        <v>26</v>
      </c>
      <c r="AE545" s="470">
        <v>0</v>
      </c>
      <c r="AF545" s="470">
        <v>0</v>
      </c>
      <c r="AG545" s="470">
        <v>0</v>
      </c>
      <c r="AH545" s="470">
        <v>0</v>
      </c>
      <c r="AI545" s="470">
        <v>26</v>
      </c>
      <c r="AJ545" s="470">
        <v>0</v>
      </c>
      <c r="AK545" s="467">
        <v>12</v>
      </c>
      <c r="AL545" s="467">
        <v>14</v>
      </c>
      <c r="AM545" s="502">
        <v>5</v>
      </c>
      <c r="AN545" s="502">
        <v>4</v>
      </c>
      <c r="AO545" s="503">
        <v>3</v>
      </c>
    </row>
    <row r="546" spans="1:41" ht="16.5" customHeight="1">
      <c r="A546" s="461">
        <v>424</v>
      </c>
      <c r="B546" s="461">
        <v>209</v>
      </c>
      <c r="C546" s="461">
        <v>543</v>
      </c>
      <c r="D546" s="471" t="s">
        <v>1866</v>
      </c>
      <c r="E546" s="472" t="s">
        <v>28</v>
      </c>
      <c r="F546" s="471" t="s">
        <v>2233</v>
      </c>
      <c r="G546" s="471" t="s">
        <v>1784</v>
      </c>
      <c r="H546" s="475" t="s">
        <v>727</v>
      </c>
      <c r="I546" s="474" t="s">
        <v>1867</v>
      </c>
      <c r="J546" s="467">
        <v>0</v>
      </c>
      <c r="K546" s="467">
        <v>9</v>
      </c>
      <c r="L546" s="467">
        <v>0</v>
      </c>
      <c r="M546" s="467">
        <v>0</v>
      </c>
      <c r="N546" s="468">
        <v>0</v>
      </c>
      <c r="O546" s="467">
        <v>0</v>
      </c>
      <c r="P546" s="467">
        <v>0</v>
      </c>
      <c r="Q546" s="467">
        <v>0</v>
      </c>
      <c r="R546" s="467">
        <v>0</v>
      </c>
      <c r="S546" s="467">
        <v>0</v>
      </c>
      <c r="T546" s="467">
        <v>0</v>
      </c>
      <c r="U546" s="467">
        <v>0</v>
      </c>
      <c r="V546" s="467">
        <v>0</v>
      </c>
      <c r="W546" s="467">
        <v>0</v>
      </c>
      <c r="X546" s="467">
        <v>0</v>
      </c>
      <c r="Y546" s="467">
        <v>0</v>
      </c>
      <c r="Z546" s="467">
        <v>0</v>
      </c>
      <c r="AA546" s="467">
        <v>0</v>
      </c>
      <c r="AB546" s="467">
        <v>0</v>
      </c>
      <c r="AC546" s="467">
        <v>0</v>
      </c>
      <c r="AD546" s="469">
        <v>9</v>
      </c>
      <c r="AE546" s="470">
        <v>0</v>
      </c>
      <c r="AF546" s="470">
        <v>0</v>
      </c>
      <c r="AG546" s="470">
        <v>0</v>
      </c>
      <c r="AH546" s="470">
        <v>0</v>
      </c>
      <c r="AI546" s="470">
        <v>9</v>
      </c>
      <c r="AJ546" s="470">
        <v>0</v>
      </c>
      <c r="AK546" s="467">
        <v>0</v>
      </c>
      <c r="AL546" s="467">
        <v>9</v>
      </c>
      <c r="AM546" s="502">
        <v>6</v>
      </c>
      <c r="AN546" s="502">
        <v>4</v>
      </c>
      <c r="AO546" s="503">
        <v>3</v>
      </c>
    </row>
    <row r="547" spans="1:41" ht="16.5" customHeight="1">
      <c r="A547" s="461">
        <v>313</v>
      </c>
      <c r="B547" s="461">
        <v>165</v>
      </c>
      <c r="C547" s="462">
        <v>544</v>
      </c>
      <c r="D547" s="471" t="s">
        <v>1868</v>
      </c>
      <c r="E547" s="472" t="s">
        <v>28</v>
      </c>
      <c r="F547" s="471" t="s">
        <v>2233</v>
      </c>
      <c r="G547" s="471" t="s">
        <v>1784</v>
      </c>
      <c r="H547" s="473" t="s">
        <v>730</v>
      </c>
      <c r="I547" s="474" t="s">
        <v>1869</v>
      </c>
      <c r="J547" s="467">
        <v>0</v>
      </c>
      <c r="K547" s="467">
        <v>1</v>
      </c>
      <c r="L547" s="467">
        <v>0</v>
      </c>
      <c r="M547" s="467">
        <v>0</v>
      </c>
      <c r="N547" s="468">
        <v>7</v>
      </c>
      <c r="O547" s="467">
        <v>2</v>
      </c>
      <c r="P547" s="467">
        <v>0</v>
      </c>
      <c r="Q547" s="467">
        <v>0</v>
      </c>
      <c r="R547" s="467">
        <v>0</v>
      </c>
      <c r="S547" s="467">
        <v>0</v>
      </c>
      <c r="T547" s="467">
        <v>0</v>
      </c>
      <c r="U547" s="467">
        <v>0</v>
      </c>
      <c r="V547" s="467">
        <v>0</v>
      </c>
      <c r="W547" s="467">
        <v>0</v>
      </c>
      <c r="X547" s="467">
        <v>2</v>
      </c>
      <c r="Y547" s="467">
        <v>0</v>
      </c>
      <c r="Z547" s="467">
        <v>0</v>
      </c>
      <c r="AA547" s="467">
        <v>0</v>
      </c>
      <c r="AB547" s="467">
        <v>0</v>
      </c>
      <c r="AC547" s="467">
        <v>0</v>
      </c>
      <c r="AD547" s="469">
        <v>12</v>
      </c>
      <c r="AE547" s="470">
        <v>0</v>
      </c>
      <c r="AF547" s="470">
        <v>0</v>
      </c>
      <c r="AG547" s="470">
        <v>0</v>
      </c>
      <c r="AH547" s="470">
        <v>0</v>
      </c>
      <c r="AI547" s="470">
        <v>12</v>
      </c>
      <c r="AJ547" s="470">
        <v>0</v>
      </c>
      <c r="AK547" s="467">
        <v>7</v>
      </c>
      <c r="AL547" s="467">
        <v>5</v>
      </c>
      <c r="AM547" s="502">
        <v>5</v>
      </c>
      <c r="AN547" s="502">
        <v>1</v>
      </c>
      <c r="AO547" s="503">
        <v>2</v>
      </c>
    </row>
    <row r="548" spans="1:41" ht="16.5" customHeight="1">
      <c r="A548" s="461">
        <v>349</v>
      </c>
      <c r="B548" s="461">
        <v>172</v>
      </c>
      <c r="C548" s="461">
        <v>545</v>
      </c>
      <c r="D548" s="471" t="s">
        <v>1870</v>
      </c>
      <c r="E548" s="472" t="s">
        <v>28</v>
      </c>
      <c r="F548" s="471" t="s">
        <v>2233</v>
      </c>
      <c r="G548" s="471" t="s">
        <v>1784</v>
      </c>
      <c r="H548" s="475" t="s">
        <v>727</v>
      </c>
      <c r="I548" s="474" t="s">
        <v>1871</v>
      </c>
      <c r="J548" s="467">
        <v>0</v>
      </c>
      <c r="K548" s="467">
        <v>0</v>
      </c>
      <c r="L548" s="467">
        <v>1</v>
      </c>
      <c r="M548" s="467">
        <v>0</v>
      </c>
      <c r="N548" s="468">
        <v>13</v>
      </c>
      <c r="O548" s="467">
        <v>0</v>
      </c>
      <c r="P548" s="467">
        <v>0</v>
      </c>
      <c r="Q548" s="467">
        <v>0</v>
      </c>
      <c r="R548" s="467">
        <v>0</v>
      </c>
      <c r="S548" s="467">
        <v>0</v>
      </c>
      <c r="T548" s="467">
        <v>0</v>
      </c>
      <c r="U548" s="467">
        <v>0</v>
      </c>
      <c r="V548" s="467">
        <v>0</v>
      </c>
      <c r="W548" s="467">
        <v>0</v>
      </c>
      <c r="X548" s="467">
        <v>0</v>
      </c>
      <c r="Y548" s="467">
        <v>0</v>
      </c>
      <c r="Z548" s="467">
        <v>0</v>
      </c>
      <c r="AA548" s="467">
        <v>0</v>
      </c>
      <c r="AB548" s="467">
        <v>0</v>
      </c>
      <c r="AC548" s="467">
        <v>0</v>
      </c>
      <c r="AD548" s="469">
        <v>14</v>
      </c>
      <c r="AE548" s="470">
        <v>0</v>
      </c>
      <c r="AF548" s="470">
        <v>0</v>
      </c>
      <c r="AG548" s="470">
        <v>0</v>
      </c>
      <c r="AH548" s="470">
        <v>0</v>
      </c>
      <c r="AI548" s="470">
        <v>14</v>
      </c>
      <c r="AJ548" s="470">
        <v>0</v>
      </c>
      <c r="AK548" s="467">
        <v>13</v>
      </c>
      <c r="AL548" s="467">
        <v>1</v>
      </c>
      <c r="AM548" s="502">
        <v>5</v>
      </c>
      <c r="AN548" s="502">
        <v>2</v>
      </c>
      <c r="AO548" s="503">
        <v>3</v>
      </c>
    </row>
    <row r="549" spans="1:41" ht="16.5" customHeight="1">
      <c r="A549" s="461">
        <v>239</v>
      </c>
      <c r="B549" s="461">
        <v>93</v>
      </c>
      <c r="C549" s="461">
        <v>546</v>
      </c>
      <c r="D549" s="471" t="s">
        <v>1872</v>
      </c>
      <c r="E549" s="472" t="s">
        <v>28</v>
      </c>
      <c r="F549" s="471" t="s">
        <v>2233</v>
      </c>
      <c r="G549" s="471" t="s">
        <v>1784</v>
      </c>
      <c r="H549" s="473" t="s">
        <v>730</v>
      </c>
      <c r="I549" s="474" t="s">
        <v>1873</v>
      </c>
      <c r="J549" s="467">
        <v>0</v>
      </c>
      <c r="K549" s="467">
        <v>1</v>
      </c>
      <c r="L549" s="467">
        <v>0</v>
      </c>
      <c r="M549" s="467">
        <v>0</v>
      </c>
      <c r="N549" s="468">
        <v>6</v>
      </c>
      <c r="O549" s="467">
        <v>0</v>
      </c>
      <c r="P549" s="467">
        <v>0</v>
      </c>
      <c r="Q549" s="467">
        <v>0</v>
      </c>
      <c r="R549" s="467">
        <v>0</v>
      </c>
      <c r="S549" s="467">
        <v>0</v>
      </c>
      <c r="T549" s="467">
        <v>4</v>
      </c>
      <c r="U549" s="467">
        <v>0</v>
      </c>
      <c r="V549" s="467">
        <v>20</v>
      </c>
      <c r="W549" s="467">
        <v>0</v>
      </c>
      <c r="X549" s="467">
        <v>0</v>
      </c>
      <c r="Y549" s="467">
        <v>1</v>
      </c>
      <c r="Z549" s="467">
        <v>1</v>
      </c>
      <c r="AA549" s="467">
        <v>0</v>
      </c>
      <c r="AB549" s="467">
        <v>1</v>
      </c>
      <c r="AC549" s="467">
        <v>0</v>
      </c>
      <c r="AD549" s="469">
        <v>34</v>
      </c>
      <c r="AE549" s="470">
        <v>0</v>
      </c>
      <c r="AF549" s="470">
        <v>0</v>
      </c>
      <c r="AG549" s="470">
        <v>0</v>
      </c>
      <c r="AH549" s="470">
        <v>0</v>
      </c>
      <c r="AI549" s="470">
        <v>34</v>
      </c>
      <c r="AJ549" s="470">
        <v>0</v>
      </c>
      <c r="AK549" s="467">
        <v>6</v>
      </c>
      <c r="AL549" s="467">
        <v>28</v>
      </c>
      <c r="AM549" s="502">
        <v>8</v>
      </c>
      <c r="AN549" s="502">
        <v>5</v>
      </c>
      <c r="AO549" s="503">
        <v>3</v>
      </c>
    </row>
    <row r="550" spans="1:41" ht="16.5" customHeight="1">
      <c r="A550" s="461">
        <v>271</v>
      </c>
      <c r="B550" s="461">
        <v>125</v>
      </c>
      <c r="C550" s="462">
        <v>547</v>
      </c>
      <c r="D550" s="471" t="s">
        <v>1876</v>
      </c>
      <c r="E550" s="472" t="s">
        <v>28</v>
      </c>
      <c r="F550" s="471" t="s">
        <v>2233</v>
      </c>
      <c r="G550" s="471" t="s">
        <v>1784</v>
      </c>
      <c r="H550" s="475" t="s">
        <v>727</v>
      </c>
      <c r="I550" s="474" t="s">
        <v>1877</v>
      </c>
      <c r="J550" s="467">
        <v>0</v>
      </c>
      <c r="K550" s="467">
        <v>4</v>
      </c>
      <c r="L550" s="467">
        <v>0</v>
      </c>
      <c r="M550" s="467">
        <v>0</v>
      </c>
      <c r="N550" s="468">
        <v>70</v>
      </c>
      <c r="O550" s="467">
        <v>0</v>
      </c>
      <c r="P550" s="467">
        <v>0</v>
      </c>
      <c r="Q550" s="467">
        <v>3</v>
      </c>
      <c r="R550" s="467">
        <v>0</v>
      </c>
      <c r="S550" s="467">
        <v>0</v>
      </c>
      <c r="T550" s="467">
        <v>0</v>
      </c>
      <c r="U550" s="467">
        <v>0</v>
      </c>
      <c r="V550" s="467">
        <v>0</v>
      </c>
      <c r="W550" s="467">
        <v>0</v>
      </c>
      <c r="X550" s="467">
        <v>0</v>
      </c>
      <c r="Y550" s="467">
        <v>0</v>
      </c>
      <c r="Z550" s="467">
        <v>0</v>
      </c>
      <c r="AA550" s="467">
        <v>0</v>
      </c>
      <c r="AB550" s="467">
        <v>0</v>
      </c>
      <c r="AC550" s="467">
        <v>0</v>
      </c>
      <c r="AD550" s="469">
        <v>77</v>
      </c>
      <c r="AE550" s="470">
        <v>0</v>
      </c>
      <c r="AF550" s="470">
        <v>0</v>
      </c>
      <c r="AG550" s="470">
        <v>0</v>
      </c>
      <c r="AH550" s="470">
        <v>0</v>
      </c>
      <c r="AI550" s="470">
        <v>77</v>
      </c>
      <c r="AJ550" s="470">
        <v>0</v>
      </c>
      <c r="AK550" s="467">
        <v>70</v>
      </c>
      <c r="AL550" s="467">
        <v>7</v>
      </c>
      <c r="AM550" s="502">
        <v>5</v>
      </c>
      <c r="AN550" s="502">
        <v>4</v>
      </c>
      <c r="AO550" s="503">
        <v>3</v>
      </c>
    </row>
    <row r="551" spans="1:41" ht="16.5" customHeight="1">
      <c r="A551" s="461">
        <v>270</v>
      </c>
      <c r="B551" s="461">
        <v>124</v>
      </c>
      <c r="C551" s="461">
        <v>548</v>
      </c>
      <c r="D551" s="471" t="s">
        <v>1878</v>
      </c>
      <c r="E551" s="472" t="s">
        <v>28</v>
      </c>
      <c r="F551" s="471" t="s">
        <v>2233</v>
      </c>
      <c r="G551" s="471" t="s">
        <v>1784</v>
      </c>
      <c r="H551" s="473" t="s">
        <v>730</v>
      </c>
      <c r="I551" s="474" t="s">
        <v>1879</v>
      </c>
      <c r="J551" s="467">
        <v>0</v>
      </c>
      <c r="K551" s="467">
        <v>0</v>
      </c>
      <c r="L551" s="467">
        <v>0</v>
      </c>
      <c r="M551" s="467">
        <v>0</v>
      </c>
      <c r="N551" s="468">
        <v>11</v>
      </c>
      <c r="O551" s="467">
        <v>32</v>
      </c>
      <c r="P551" s="467">
        <v>0</v>
      </c>
      <c r="Q551" s="467">
        <v>1</v>
      </c>
      <c r="R551" s="467">
        <v>2</v>
      </c>
      <c r="S551" s="467">
        <v>0</v>
      </c>
      <c r="T551" s="467">
        <v>0</v>
      </c>
      <c r="U551" s="467">
        <v>0</v>
      </c>
      <c r="V551" s="467">
        <v>0</v>
      </c>
      <c r="W551" s="467">
        <v>0</v>
      </c>
      <c r="X551" s="467">
        <v>0</v>
      </c>
      <c r="Y551" s="467">
        <v>0</v>
      </c>
      <c r="Z551" s="467">
        <v>0</v>
      </c>
      <c r="AA551" s="467">
        <v>0</v>
      </c>
      <c r="AB551" s="467">
        <v>0</v>
      </c>
      <c r="AC551" s="467">
        <v>0</v>
      </c>
      <c r="AD551" s="469">
        <v>46</v>
      </c>
      <c r="AE551" s="470">
        <v>0</v>
      </c>
      <c r="AF551" s="470">
        <v>0</v>
      </c>
      <c r="AG551" s="470">
        <v>0</v>
      </c>
      <c r="AH551" s="470">
        <v>0</v>
      </c>
      <c r="AI551" s="470">
        <v>46</v>
      </c>
      <c r="AJ551" s="470">
        <v>0</v>
      </c>
      <c r="AK551" s="467">
        <v>11</v>
      </c>
      <c r="AL551" s="467">
        <v>35</v>
      </c>
      <c r="AM551" s="502">
        <v>7</v>
      </c>
      <c r="AN551" s="502">
        <v>1</v>
      </c>
      <c r="AO551" s="503">
        <v>3</v>
      </c>
    </row>
    <row r="552" spans="1:41" ht="16.5" customHeight="1">
      <c r="A552" s="461">
        <v>243</v>
      </c>
      <c r="B552" s="461">
        <v>97</v>
      </c>
      <c r="C552" s="461">
        <v>549</v>
      </c>
      <c r="D552" s="471" t="s">
        <v>1880</v>
      </c>
      <c r="E552" s="472" t="s">
        <v>28</v>
      </c>
      <c r="F552" s="471" t="s">
        <v>2233</v>
      </c>
      <c r="G552" s="471" t="s">
        <v>1784</v>
      </c>
      <c r="H552" s="475" t="s">
        <v>727</v>
      </c>
      <c r="I552" s="474" t="s">
        <v>1881</v>
      </c>
      <c r="J552" s="467">
        <v>0</v>
      </c>
      <c r="K552" s="467">
        <v>0</v>
      </c>
      <c r="L552" s="467">
        <v>0</v>
      </c>
      <c r="M552" s="467">
        <v>0</v>
      </c>
      <c r="N552" s="468">
        <v>0</v>
      </c>
      <c r="O552" s="467">
        <v>56</v>
      </c>
      <c r="P552" s="467">
        <v>0</v>
      </c>
      <c r="Q552" s="467">
        <v>0</v>
      </c>
      <c r="R552" s="467">
        <v>0</v>
      </c>
      <c r="S552" s="467">
        <v>0</v>
      </c>
      <c r="T552" s="467">
        <v>0</v>
      </c>
      <c r="U552" s="467">
        <v>0</v>
      </c>
      <c r="V552" s="467">
        <v>0</v>
      </c>
      <c r="W552" s="467">
        <v>0</v>
      </c>
      <c r="X552" s="467">
        <v>0</v>
      </c>
      <c r="Y552" s="467">
        <v>0</v>
      </c>
      <c r="Z552" s="467">
        <v>0</v>
      </c>
      <c r="AA552" s="467">
        <v>0</v>
      </c>
      <c r="AB552" s="467">
        <v>0</v>
      </c>
      <c r="AC552" s="467">
        <v>0</v>
      </c>
      <c r="AD552" s="469">
        <v>56</v>
      </c>
      <c r="AE552" s="470">
        <v>0</v>
      </c>
      <c r="AF552" s="470">
        <v>0</v>
      </c>
      <c r="AG552" s="470">
        <v>0</v>
      </c>
      <c r="AH552" s="470">
        <v>0</v>
      </c>
      <c r="AI552" s="470">
        <v>56</v>
      </c>
      <c r="AJ552" s="470">
        <v>0</v>
      </c>
      <c r="AK552" s="467">
        <v>0</v>
      </c>
      <c r="AL552" s="467">
        <v>56</v>
      </c>
      <c r="AM552" s="502">
        <v>6</v>
      </c>
      <c r="AN552" s="502">
        <v>5</v>
      </c>
      <c r="AO552" s="503">
        <v>2</v>
      </c>
    </row>
    <row r="553" spans="1:41" ht="16.5" customHeight="1">
      <c r="A553" s="461">
        <v>245</v>
      </c>
      <c r="B553" s="461">
        <v>99</v>
      </c>
      <c r="C553" s="462">
        <v>550</v>
      </c>
      <c r="D553" s="471" t="s">
        <v>1882</v>
      </c>
      <c r="E553" s="472" t="s">
        <v>28</v>
      </c>
      <c r="F553" s="471" t="s">
        <v>2233</v>
      </c>
      <c r="G553" s="471" t="s">
        <v>1784</v>
      </c>
      <c r="H553" s="473" t="s">
        <v>730</v>
      </c>
      <c r="I553" s="474" t="s">
        <v>1883</v>
      </c>
      <c r="J553" s="467">
        <v>0</v>
      </c>
      <c r="K553" s="467">
        <v>0</v>
      </c>
      <c r="L553" s="467">
        <v>0</v>
      </c>
      <c r="M553" s="467">
        <v>1</v>
      </c>
      <c r="N553" s="468">
        <v>0</v>
      </c>
      <c r="O553" s="467">
        <v>1</v>
      </c>
      <c r="P553" s="467">
        <v>0</v>
      </c>
      <c r="Q553" s="467">
        <v>1</v>
      </c>
      <c r="R553" s="467">
        <v>0</v>
      </c>
      <c r="S553" s="467">
        <v>0</v>
      </c>
      <c r="T553" s="467">
        <v>1</v>
      </c>
      <c r="U553" s="467">
        <v>0</v>
      </c>
      <c r="V553" s="467">
        <v>27</v>
      </c>
      <c r="W553" s="467">
        <v>1</v>
      </c>
      <c r="X553" s="467">
        <v>0</v>
      </c>
      <c r="Y553" s="467">
        <v>0</v>
      </c>
      <c r="Z553" s="467">
        <v>0</v>
      </c>
      <c r="AA553" s="467">
        <v>0</v>
      </c>
      <c r="AB553" s="467">
        <v>1</v>
      </c>
      <c r="AC553" s="467">
        <v>0</v>
      </c>
      <c r="AD553" s="469">
        <v>33</v>
      </c>
      <c r="AE553" s="470">
        <v>0</v>
      </c>
      <c r="AF553" s="470">
        <v>0</v>
      </c>
      <c r="AG553" s="470">
        <v>0</v>
      </c>
      <c r="AH553" s="470">
        <v>0</v>
      </c>
      <c r="AI553" s="470">
        <v>33</v>
      </c>
      <c r="AJ553" s="470">
        <v>0</v>
      </c>
      <c r="AK553" s="467">
        <v>0</v>
      </c>
      <c r="AL553" s="467">
        <v>33</v>
      </c>
      <c r="AM553" s="502">
        <v>8</v>
      </c>
      <c r="AN553" s="502">
        <v>4</v>
      </c>
      <c r="AO553" s="503">
        <v>2</v>
      </c>
    </row>
    <row r="554" spans="1:41" ht="16.5" customHeight="1">
      <c r="A554" s="461">
        <v>251</v>
      </c>
      <c r="B554" s="461">
        <v>105</v>
      </c>
      <c r="C554" s="461">
        <v>551</v>
      </c>
      <c r="D554" s="471" t="s">
        <v>1884</v>
      </c>
      <c r="E554" s="472" t="s">
        <v>28</v>
      </c>
      <c r="F554" s="471" t="s">
        <v>2233</v>
      </c>
      <c r="G554" s="471" t="s">
        <v>1784</v>
      </c>
      <c r="H554" s="477" t="s">
        <v>724</v>
      </c>
      <c r="I554" s="474" t="s">
        <v>1885</v>
      </c>
      <c r="J554" s="467">
        <v>2</v>
      </c>
      <c r="K554" s="467">
        <v>0</v>
      </c>
      <c r="L554" s="467">
        <v>0</v>
      </c>
      <c r="M554" s="467">
        <v>7</v>
      </c>
      <c r="N554" s="468">
        <v>7</v>
      </c>
      <c r="O554" s="467">
        <v>41</v>
      </c>
      <c r="P554" s="467">
        <v>1</v>
      </c>
      <c r="Q554" s="467">
        <v>1</v>
      </c>
      <c r="R554" s="467">
        <v>1</v>
      </c>
      <c r="S554" s="467">
        <v>0</v>
      </c>
      <c r="T554" s="467">
        <v>0</v>
      </c>
      <c r="U554" s="467">
        <v>0</v>
      </c>
      <c r="V554" s="467">
        <v>0</v>
      </c>
      <c r="W554" s="467">
        <v>0</v>
      </c>
      <c r="X554" s="467">
        <v>0</v>
      </c>
      <c r="Y554" s="467">
        <v>0</v>
      </c>
      <c r="Z554" s="467">
        <v>0</v>
      </c>
      <c r="AA554" s="467">
        <v>0</v>
      </c>
      <c r="AB554" s="467">
        <v>0</v>
      </c>
      <c r="AC554" s="467">
        <v>0</v>
      </c>
      <c r="AD554" s="469">
        <v>60</v>
      </c>
      <c r="AE554" s="470">
        <v>0</v>
      </c>
      <c r="AF554" s="470">
        <v>0</v>
      </c>
      <c r="AG554" s="470">
        <v>0</v>
      </c>
      <c r="AH554" s="470">
        <v>0</v>
      </c>
      <c r="AI554" s="470">
        <v>60</v>
      </c>
      <c r="AJ554" s="470">
        <v>0</v>
      </c>
      <c r="AK554" s="467">
        <v>7</v>
      </c>
      <c r="AL554" s="467">
        <v>53</v>
      </c>
      <c r="AM554" s="502">
        <v>7</v>
      </c>
      <c r="AN554" s="502">
        <v>2</v>
      </c>
      <c r="AO554" s="503">
        <v>2</v>
      </c>
    </row>
    <row r="555" spans="1:41" ht="16.5" customHeight="1">
      <c r="A555" s="461">
        <v>370</v>
      </c>
      <c r="B555" s="461">
        <v>178</v>
      </c>
      <c r="C555" s="461">
        <v>552</v>
      </c>
      <c r="D555" s="471" t="s">
        <v>1886</v>
      </c>
      <c r="E555" s="472" t="s">
        <v>28</v>
      </c>
      <c r="F555" s="471" t="s">
        <v>2233</v>
      </c>
      <c r="G555" s="471" t="s">
        <v>1784</v>
      </c>
      <c r="H555" s="477" t="s">
        <v>724</v>
      </c>
      <c r="I555" s="474" t="s">
        <v>1887</v>
      </c>
      <c r="J555" s="467">
        <v>7</v>
      </c>
      <c r="K555" s="467">
        <v>0</v>
      </c>
      <c r="L555" s="467">
        <v>10</v>
      </c>
      <c r="M555" s="467">
        <v>2</v>
      </c>
      <c r="N555" s="468">
        <v>37</v>
      </c>
      <c r="O555" s="467">
        <v>14</v>
      </c>
      <c r="P555" s="467">
        <v>1</v>
      </c>
      <c r="Q555" s="467">
        <v>4</v>
      </c>
      <c r="R555" s="467">
        <v>22</v>
      </c>
      <c r="S555" s="467">
        <v>0</v>
      </c>
      <c r="T555" s="467">
        <v>1</v>
      </c>
      <c r="U555" s="467">
        <v>0</v>
      </c>
      <c r="V555" s="467">
        <v>4</v>
      </c>
      <c r="W555" s="467">
        <v>3</v>
      </c>
      <c r="X555" s="467">
        <v>0</v>
      </c>
      <c r="Y555" s="467">
        <v>3</v>
      </c>
      <c r="Z555" s="467">
        <v>2</v>
      </c>
      <c r="AA555" s="467">
        <v>0</v>
      </c>
      <c r="AB555" s="467">
        <v>1</v>
      </c>
      <c r="AC555" s="467">
        <v>0</v>
      </c>
      <c r="AD555" s="469">
        <v>111</v>
      </c>
      <c r="AE555" s="470">
        <v>0</v>
      </c>
      <c r="AF555" s="470">
        <v>0</v>
      </c>
      <c r="AG555" s="470">
        <v>0</v>
      </c>
      <c r="AH555" s="470">
        <v>0</v>
      </c>
      <c r="AI555" s="470">
        <v>111</v>
      </c>
      <c r="AJ555" s="470">
        <v>0</v>
      </c>
      <c r="AK555" s="467">
        <v>37</v>
      </c>
      <c r="AL555" s="467">
        <v>74</v>
      </c>
      <c r="AM555" s="502">
        <v>8</v>
      </c>
      <c r="AN555" s="502">
        <v>6</v>
      </c>
      <c r="AO555" s="503">
        <v>4</v>
      </c>
    </row>
    <row r="556" spans="1:41" ht="16.5" customHeight="1">
      <c r="A556" s="461">
        <v>278</v>
      </c>
      <c r="B556" s="461">
        <v>132</v>
      </c>
      <c r="C556" s="462">
        <v>553</v>
      </c>
      <c r="D556" s="471" t="s">
        <v>1888</v>
      </c>
      <c r="E556" s="472" t="s">
        <v>28</v>
      </c>
      <c r="F556" s="471" t="s">
        <v>2233</v>
      </c>
      <c r="G556" s="471" t="s">
        <v>1784</v>
      </c>
      <c r="H556" s="475" t="s">
        <v>727</v>
      </c>
      <c r="I556" s="474" t="s">
        <v>1889</v>
      </c>
      <c r="J556" s="467">
        <v>0</v>
      </c>
      <c r="K556" s="467">
        <v>0</v>
      </c>
      <c r="L556" s="467">
        <v>13</v>
      </c>
      <c r="M556" s="467">
        <v>0</v>
      </c>
      <c r="N556" s="468">
        <v>0</v>
      </c>
      <c r="O556" s="467">
        <v>5</v>
      </c>
      <c r="P556" s="467">
        <v>0</v>
      </c>
      <c r="Q556" s="467">
        <v>0</v>
      </c>
      <c r="R556" s="467">
        <v>0</v>
      </c>
      <c r="S556" s="467">
        <v>0</v>
      </c>
      <c r="T556" s="467">
        <v>0</v>
      </c>
      <c r="U556" s="467">
        <v>0</v>
      </c>
      <c r="V556" s="467">
        <v>0</v>
      </c>
      <c r="W556" s="467">
        <v>0</v>
      </c>
      <c r="X556" s="467">
        <v>0</v>
      </c>
      <c r="Y556" s="467">
        <v>0</v>
      </c>
      <c r="Z556" s="467">
        <v>0</v>
      </c>
      <c r="AA556" s="467">
        <v>0</v>
      </c>
      <c r="AB556" s="467">
        <v>0</v>
      </c>
      <c r="AC556" s="467">
        <v>0</v>
      </c>
      <c r="AD556" s="469">
        <v>18</v>
      </c>
      <c r="AE556" s="470">
        <v>0</v>
      </c>
      <c r="AF556" s="470">
        <v>0</v>
      </c>
      <c r="AG556" s="470">
        <v>0</v>
      </c>
      <c r="AH556" s="470">
        <v>0</v>
      </c>
      <c r="AI556" s="470">
        <v>18</v>
      </c>
      <c r="AJ556" s="470">
        <v>0</v>
      </c>
      <c r="AK556" s="467">
        <v>0</v>
      </c>
      <c r="AL556" s="467">
        <v>18</v>
      </c>
      <c r="AM556" s="502">
        <v>5</v>
      </c>
      <c r="AN556" s="502">
        <v>5</v>
      </c>
      <c r="AO556" s="503">
        <v>3</v>
      </c>
    </row>
    <row r="557" spans="1:41" ht="16.5" customHeight="1">
      <c r="A557" s="461">
        <v>247</v>
      </c>
      <c r="B557" s="461">
        <v>101</v>
      </c>
      <c r="C557" s="461">
        <v>554</v>
      </c>
      <c r="D557" s="471" t="s">
        <v>1890</v>
      </c>
      <c r="E557" s="472" t="s">
        <v>28</v>
      </c>
      <c r="F557" s="471" t="s">
        <v>2233</v>
      </c>
      <c r="G557" s="471" t="s">
        <v>1784</v>
      </c>
      <c r="H557" s="475" t="s">
        <v>727</v>
      </c>
      <c r="I557" s="474" t="s">
        <v>1891</v>
      </c>
      <c r="J557" s="467">
        <v>0</v>
      </c>
      <c r="K557" s="467">
        <v>1</v>
      </c>
      <c r="L557" s="467">
        <v>2</v>
      </c>
      <c r="M557" s="467">
        <v>0</v>
      </c>
      <c r="N557" s="468">
        <v>10</v>
      </c>
      <c r="O557" s="467">
        <v>34</v>
      </c>
      <c r="P557" s="467">
        <v>0</v>
      </c>
      <c r="Q557" s="467">
        <v>0</v>
      </c>
      <c r="R557" s="467">
        <v>1</v>
      </c>
      <c r="S557" s="467">
        <v>0</v>
      </c>
      <c r="T557" s="467">
        <v>0</v>
      </c>
      <c r="U557" s="467">
        <v>0</v>
      </c>
      <c r="V557" s="467">
        <v>0</v>
      </c>
      <c r="W557" s="467">
        <v>0</v>
      </c>
      <c r="X557" s="467">
        <v>0</v>
      </c>
      <c r="Y557" s="467">
        <v>0</v>
      </c>
      <c r="Z557" s="467">
        <v>0</v>
      </c>
      <c r="AA557" s="467">
        <v>0</v>
      </c>
      <c r="AB557" s="467">
        <v>0</v>
      </c>
      <c r="AC557" s="467">
        <v>0</v>
      </c>
      <c r="AD557" s="469">
        <v>48</v>
      </c>
      <c r="AE557" s="470">
        <v>0</v>
      </c>
      <c r="AF557" s="470">
        <v>0</v>
      </c>
      <c r="AG557" s="470">
        <v>0</v>
      </c>
      <c r="AH557" s="470">
        <v>0</v>
      </c>
      <c r="AI557" s="470">
        <v>48</v>
      </c>
      <c r="AJ557" s="470">
        <v>0</v>
      </c>
      <c r="AK557" s="467">
        <v>10</v>
      </c>
      <c r="AL557" s="467">
        <v>38</v>
      </c>
      <c r="AM557" s="502">
        <v>9</v>
      </c>
      <c r="AN557" s="502">
        <v>4</v>
      </c>
      <c r="AO557" s="503">
        <v>3</v>
      </c>
    </row>
    <row r="558" spans="1:41" ht="16.5" customHeight="1">
      <c r="A558" s="461">
        <v>248</v>
      </c>
      <c r="B558" s="461">
        <v>102</v>
      </c>
      <c r="C558" s="461">
        <v>555</v>
      </c>
      <c r="D558" s="471" t="s">
        <v>1892</v>
      </c>
      <c r="E558" s="472" t="s">
        <v>28</v>
      </c>
      <c r="F558" s="471" t="s">
        <v>2233</v>
      </c>
      <c r="G558" s="471" t="s">
        <v>1784</v>
      </c>
      <c r="H558" s="479" t="s">
        <v>784</v>
      </c>
      <c r="I558" s="474" t="s">
        <v>1893</v>
      </c>
      <c r="J558" s="467">
        <v>0</v>
      </c>
      <c r="K558" s="467">
        <v>0</v>
      </c>
      <c r="L558" s="467">
        <v>0</v>
      </c>
      <c r="M558" s="467">
        <v>0</v>
      </c>
      <c r="N558" s="468">
        <v>30</v>
      </c>
      <c r="O558" s="467">
        <v>0</v>
      </c>
      <c r="P558" s="467">
        <v>0</v>
      </c>
      <c r="Q558" s="467">
        <v>0</v>
      </c>
      <c r="R558" s="467">
        <v>0</v>
      </c>
      <c r="S558" s="467">
        <v>0</v>
      </c>
      <c r="T558" s="467">
        <v>0</v>
      </c>
      <c r="U558" s="467">
        <v>0</v>
      </c>
      <c r="V558" s="467">
        <v>0</v>
      </c>
      <c r="W558" s="467">
        <v>0</v>
      </c>
      <c r="X558" s="467">
        <v>0</v>
      </c>
      <c r="Y558" s="467">
        <v>0</v>
      </c>
      <c r="Z558" s="467">
        <v>0</v>
      </c>
      <c r="AA558" s="467">
        <v>0</v>
      </c>
      <c r="AB558" s="467">
        <v>0</v>
      </c>
      <c r="AC558" s="467">
        <v>0</v>
      </c>
      <c r="AD558" s="469">
        <v>30</v>
      </c>
      <c r="AE558" s="470">
        <v>0</v>
      </c>
      <c r="AF558" s="470">
        <v>0</v>
      </c>
      <c r="AG558" s="470">
        <v>0</v>
      </c>
      <c r="AH558" s="470">
        <v>10</v>
      </c>
      <c r="AI558" s="470">
        <v>20</v>
      </c>
      <c r="AJ558" s="470">
        <v>0</v>
      </c>
      <c r="AK558" s="467">
        <v>30</v>
      </c>
      <c r="AL558" s="467">
        <v>0</v>
      </c>
      <c r="AM558" s="502">
        <v>6</v>
      </c>
      <c r="AN558" s="502">
        <v>5</v>
      </c>
      <c r="AO558" s="503">
        <v>3</v>
      </c>
    </row>
    <row r="559" spans="1:41" ht="16.5" customHeight="1">
      <c r="A559" s="461">
        <v>237</v>
      </c>
      <c r="B559" s="461">
        <v>91</v>
      </c>
      <c r="C559" s="462">
        <v>556</v>
      </c>
      <c r="D559" s="471" t="s">
        <v>1894</v>
      </c>
      <c r="E559" s="472" t="s">
        <v>28</v>
      </c>
      <c r="F559" s="471" t="s">
        <v>2233</v>
      </c>
      <c r="G559" s="471" t="s">
        <v>1784</v>
      </c>
      <c r="H559" s="475" t="s">
        <v>727</v>
      </c>
      <c r="I559" s="474" t="s">
        <v>1895</v>
      </c>
      <c r="J559" s="467">
        <v>1</v>
      </c>
      <c r="K559" s="467">
        <v>2</v>
      </c>
      <c r="L559" s="467">
        <v>4</v>
      </c>
      <c r="M559" s="467">
        <v>2</v>
      </c>
      <c r="N559" s="468">
        <v>61</v>
      </c>
      <c r="O559" s="467">
        <v>3</v>
      </c>
      <c r="P559" s="467">
        <v>2</v>
      </c>
      <c r="Q559" s="467">
        <v>6</v>
      </c>
      <c r="R559" s="467">
        <v>2</v>
      </c>
      <c r="S559" s="467">
        <v>0</v>
      </c>
      <c r="T559" s="467">
        <v>0</v>
      </c>
      <c r="U559" s="467">
        <v>0</v>
      </c>
      <c r="V559" s="467">
        <v>0</v>
      </c>
      <c r="W559" s="467">
        <v>0</v>
      </c>
      <c r="X559" s="467">
        <v>0</v>
      </c>
      <c r="Y559" s="467">
        <v>0</v>
      </c>
      <c r="Z559" s="467">
        <v>0</v>
      </c>
      <c r="AA559" s="467">
        <v>0</v>
      </c>
      <c r="AB559" s="467">
        <v>0</v>
      </c>
      <c r="AC559" s="467">
        <v>0</v>
      </c>
      <c r="AD559" s="469">
        <v>83</v>
      </c>
      <c r="AE559" s="470">
        <v>0</v>
      </c>
      <c r="AF559" s="470">
        <v>0</v>
      </c>
      <c r="AG559" s="470">
        <v>0</v>
      </c>
      <c r="AH559" s="470">
        <v>0</v>
      </c>
      <c r="AI559" s="470">
        <v>83</v>
      </c>
      <c r="AJ559" s="470">
        <v>0</v>
      </c>
      <c r="AK559" s="467">
        <v>61</v>
      </c>
      <c r="AL559" s="467">
        <v>22</v>
      </c>
      <c r="AM559" s="502">
        <v>5</v>
      </c>
      <c r="AN559" s="502">
        <v>4</v>
      </c>
      <c r="AO559" s="503">
        <v>3</v>
      </c>
    </row>
    <row r="560" spans="1:41" ht="16.5" customHeight="1">
      <c r="A560" s="461">
        <v>373</v>
      </c>
      <c r="B560" s="461">
        <v>181</v>
      </c>
      <c r="C560" s="461">
        <v>557</v>
      </c>
      <c r="D560" s="471" t="s">
        <v>1896</v>
      </c>
      <c r="E560" s="472" t="s">
        <v>28</v>
      </c>
      <c r="F560" s="471" t="s">
        <v>2233</v>
      </c>
      <c r="G560" s="471" t="s">
        <v>1784</v>
      </c>
      <c r="H560" s="473" t="s">
        <v>730</v>
      </c>
      <c r="I560" s="474" t="s">
        <v>1897</v>
      </c>
      <c r="J560" s="467">
        <v>0</v>
      </c>
      <c r="K560" s="467">
        <v>0</v>
      </c>
      <c r="L560" s="467">
        <v>0</v>
      </c>
      <c r="M560" s="467">
        <v>0</v>
      </c>
      <c r="N560" s="468">
        <v>39</v>
      </c>
      <c r="O560" s="467">
        <v>0</v>
      </c>
      <c r="P560" s="467">
        <v>0</v>
      </c>
      <c r="Q560" s="467">
        <v>0</v>
      </c>
      <c r="R560" s="467">
        <v>0</v>
      </c>
      <c r="S560" s="467">
        <v>0</v>
      </c>
      <c r="T560" s="467">
        <v>0</v>
      </c>
      <c r="U560" s="467">
        <v>0</v>
      </c>
      <c r="V560" s="467">
        <v>0</v>
      </c>
      <c r="W560" s="467">
        <v>0</v>
      </c>
      <c r="X560" s="467">
        <v>0</v>
      </c>
      <c r="Y560" s="467">
        <v>0</v>
      </c>
      <c r="Z560" s="467">
        <v>0</v>
      </c>
      <c r="AA560" s="467">
        <v>0</v>
      </c>
      <c r="AB560" s="467">
        <v>0</v>
      </c>
      <c r="AC560" s="467">
        <v>0</v>
      </c>
      <c r="AD560" s="469">
        <v>39</v>
      </c>
      <c r="AE560" s="470">
        <v>0</v>
      </c>
      <c r="AF560" s="470">
        <v>1</v>
      </c>
      <c r="AG560" s="470">
        <v>0</v>
      </c>
      <c r="AH560" s="470">
        <v>13</v>
      </c>
      <c r="AI560" s="470">
        <v>25</v>
      </c>
      <c r="AJ560" s="470">
        <v>0</v>
      </c>
      <c r="AK560" s="467">
        <v>39</v>
      </c>
      <c r="AL560" s="467">
        <v>0</v>
      </c>
      <c r="AM560" s="502">
        <v>5</v>
      </c>
      <c r="AN560" s="502">
        <v>6</v>
      </c>
      <c r="AO560" s="503">
        <v>3</v>
      </c>
    </row>
    <row r="561" spans="1:41" ht="16.5" customHeight="1">
      <c r="A561" s="461">
        <v>267</v>
      </c>
      <c r="B561" s="461">
        <v>121</v>
      </c>
      <c r="C561" s="461">
        <v>558</v>
      </c>
      <c r="D561" s="471" t="s">
        <v>1898</v>
      </c>
      <c r="E561" s="472" t="s">
        <v>28</v>
      </c>
      <c r="F561" s="471" t="s">
        <v>2233</v>
      </c>
      <c r="G561" s="471" t="s">
        <v>1784</v>
      </c>
      <c r="H561" s="473" t="s">
        <v>730</v>
      </c>
      <c r="I561" s="489" t="s">
        <v>1899</v>
      </c>
      <c r="J561" s="467">
        <v>0</v>
      </c>
      <c r="K561" s="467">
        <v>0</v>
      </c>
      <c r="L561" s="467">
        <v>0</v>
      </c>
      <c r="M561" s="467">
        <v>0</v>
      </c>
      <c r="N561" s="468">
        <v>5</v>
      </c>
      <c r="O561" s="467">
        <v>0</v>
      </c>
      <c r="P561" s="467">
        <v>0</v>
      </c>
      <c r="Q561" s="467">
        <v>0</v>
      </c>
      <c r="R561" s="467">
        <v>3</v>
      </c>
      <c r="S561" s="467">
        <v>0</v>
      </c>
      <c r="T561" s="467">
        <v>0</v>
      </c>
      <c r="U561" s="467">
        <v>0</v>
      </c>
      <c r="V561" s="467">
        <v>5</v>
      </c>
      <c r="W561" s="467">
        <v>0</v>
      </c>
      <c r="X561" s="467">
        <v>0</v>
      </c>
      <c r="Y561" s="467">
        <v>2</v>
      </c>
      <c r="Z561" s="467">
        <v>1</v>
      </c>
      <c r="AA561" s="467">
        <v>0</v>
      </c>
      <c r="AB561" s="467">
        <v>20</v>
      </c>
      <c r="AC561" s="467">
        <v>0</v>
      </c>
      <c r="AD561" s="469">
        <v>36</v>
      </c>
      <c r="AE561" s="470">
        <v>0</v>
      </c>
      <c r="AF561" s="470">
        <v>0</v>
      </c>
      <c r="AG561" s="470">
        <v>0</v>
      </c>
      <c r="AH561" s="470">
        <v>0</v>
      </c>
      <c r="AI561" s="470">
        <v>36</v>
      </c>
      <c r="AJ561" s="470">
        <v>0</v>
      </c>
      <c r="AK561" s="467">
        <v>5</v>
      </c>
      <c r="AL561" s="467">
        <v>31</v>
      </c>
      <c r="AM561" s="502">
        <v>6</v>
      </c>
      <c r="AN561" s="502">
        <v>1</v>
      </c>
      <c r="AO561" s="503">
        <v>2</v>
      </c>
    </row>
    <row r="562" spans="1:41" ht="16.5" customHeight="1">
      <c r="A562" s="461">
        <v>268</v>
      </c>
      <c r="B562" s="461">
        <v>122</v>
      </c>
      <c r="C562" s="462">
        <v>559</v>
      </c>
      <c r="D562" s="471" t="s">
        <v>1900</v>
      </c>
      <c r="E562" s="472" t="s">
        <v>28</v>
      </c>
      <c r="F562" s="471" t="s">
        <v>2233</v>
      </c>
      <c r="G562" s="471" t="s">
        <v>1784</v>
      </c>
      <c r="H562" s="490" t="s">
        <v>724</v>
      </c>
      <c r="I562" s="491" t="s">
        <v>1901</v>
      </c>
      <c r="J562" s="467">
        <v>0</v>
      </c>
      <c r="K562" s="467">
        <v>0</v>
      </c>
      <c r="L562" s="467">
        <v>0</v>
      </c>
      <c r="M562" s="467">
        <v>0</v>
      </c>
      <c r="N562" s="468">
        <v>12</v>
      </c>
      <c r="O562" s="467">
        <v>40</v>
      </c>
      <c r="P562" s="467">
        <v>0</v>
      </c>
      <c r="Q562" s="467">
        <v>0</v>
      </c>
      <c r="R562" s="467">
        <v>0</v>
      </c>
      <c r="S562" s="467">
        <v>0</v>
      </c>
      <c r="T562" s="467">
        <v>0</v>
      </c>
      <c r="U562" s="467">
        <v>0</v>
      </c>
      <c r="V562" s="467">
        <v>0</v>
      </c>
      <c r="W562" s="467">
        <v>0</v>
      </c>
      <c r="X562" s="467">
        <v>0</v>
      </c>
      <c r="Y562" s="467">
        <v>0</v>
      </c>
      <c r="Z562" s="467">
        <v>0</v>
      </c>
      <c r="AA562" s="467">
        <v>0</v>
      </c>
      <c r="AB562" s="467">
        <v>0</v>
      </c>
      <c r="AC562" s="467">
        <v>1</v>
      </c>
      <c r="AD562" s="469">
        <v>53</v>
      </c>
      <c r="AE562" s="470">
        <v>0</v>
      </c>
      <c r="AF562" s="470">
        <v>0</v>
      </c>
      <c r="AG562" s="470">
        <v>0</v>
      </c>
      <c r="AH562" s="470">
        <v>0</v>
      </c>
      <c r="AI562" s="470">
        <v>53</v>
      </c>
      <c r="AJ562" s="470">
        <v>0</v>
      </c>
      <c r="AK562" s="467">
        <v>12</v>
      </c>
      <c r="AL562" s="467">
        <v>40</v>
      </c>
      <c r="AM562" s="502">
        <v>7</v>
      </c>
      <c r="AN562" s="502">
        <v>4</v>
      </c>
      <c r="AO562" s="503">
        <v>2</v>
      </c>
    </row>
    <row r="563" spans="1:41" ht="16.5" customHeight="1">
      <c r="A563" s="461">
        <v>266</v>
      </c>
      <c r="B563" s="461">
        <v>120</v>
      </c>
      <c r="C563" s="461">
        <v>560</v>
      </c>
      <c r="D563" s="471" t="s">
        <v>1902</v>
      </c>
      <c r="E563" s="472" t="s">
        <v>28</v>
      </c>
      <c r="F563" s="471" t="s">
        <v>2233</v>
      </c>
      <c r="G563" s="471" t="s">
        <v>1784</v>
      </c>
      <c r="H563" s="492" t="s">
        <v>730</v>
      </c>
      <c r="I563" s="491" t="s">
        <v>1903</v>
      </c>
      <c r="J563" s="467">
        <v>0</v>
      </c>
      <c r="K563" s="467">
        <v>0</v>
      </c>
      <c r="L563" s="467">
        <v>2</v>
      </c>
      <c r="M563" s="467">
        <v>1</v>
      </c>
      <c r="N563" s="468">
        <v>5</v>
      </c>
      <c r="O563" s="467">
        <v>29</v>
      </c>
      <c r="P563" s="467">
        <v>0</v>
      </c>
      <c r="Q563" s="467">
        <v>0</v>
      </c>
      <c r="R563" s="467">
        <v>1</v>
      </c>
      <c r="S563" s="467">
        <v>0</v>
      </c>
      <c r="T563" s="467">
        <v>0</v>
      </c>
      <c r="U563" s="467">
        <v>0</v>
      </c>
      <c r="V563" s="467">
        <v>0</v>
      </c>
      <c r="W563" s="467">
        <v>0</v>
      </c>
      <c r="X563" s="467">
        <v>0</v>
      </c>
      <c r="Y563" s="467">
        <v>0</v>
      </c>
      <c r="Z563" s="467">
        <v>0</v>
      </c>
      <c r="AA563" s="467">
        <v>0</v>
      </c>
      <c r="AB563" s="467">
        <v>0</v>
      </c>
      <c r="AC563" s="467">
        <v>0</v>
      </c>
      <c r="AD563" s="469">
        <v>38</v>
      </c>
      <c r="AE563" s="470">
        <v>0</v>
      </c>
      <c r="AF563" s="470">
        <v>0</v>
      </c>
      <c r="AG563" s="470">
        <v>0</v>
      </c>
      <c r="AH563" s="470">
        <v>0</v>
      </c>
      <c r="AI563" s="470">
        <v>38</v>
      </c>
      <c r="AJ563" s="470">
        <v>0</v>
      </c>
      <c r="AK563" s="467">
        <v>5</v>
      </c>
      <c r="AL563" s="467">
        <v>33</v>
      </c>
      <c r="AM563" s="502">
        <v>5</v>
      </c>
      <c r="AN563" s="502">
        <v>2</v>
      </c>
      <c r="AO563" s="503">
        <v>2</v>
      </c>
    </row>
    <row r="564" spans="1:41" ht="16.5" customHeight="1">
      <c r="A564" s="461">
        <v>376</v>
      </c>
      <c r="B564" s="461">
        <v>184</v>
      </c>
      <c r="C564" s="461">
        <v>561</v>
      </c>
      <c r="D564" s="471" t="s">
        <v>1904</v>
      </c>
      <c r="E564" s="472" t="s">
        <v>28</v>
      </c>
      <c r="F564" s="471" t="s">
        <v>2233</v>
      </c>
      <c r="G564" s="471" t="s">
        <v>1784</v>
      </c>
      <c r="H564" s="493" t="s">
        <v>727</v>
      </c>
      <c r="I564" s="491" t="s">
        <v>1905</v>
      </c>
      <c r="J564" s="467">
        <v>0</v>
      </c>
      <c r="K564" s="467">
        <v>0</v>
      </c>
      <c r="L564" s="467">
        <v>0</v>
      </c>
      <c r="M564" s="467">
        <v>1</v>
      </c>
      <c r="N564" s="468">
        <v>3</v>
      </c>
      <c r="O564" s="467">
        <v>0</v>
      </c>
      <c r="P564" s="467">
        <v>0</v>
      </c>
      <c r="Q564" s="467">
        <v>0</v>
      </c>
      <c r="R564" s="467">
        <v>0</v>
      </c>
      <c r="S564" s="467">
        <v>0</v>
      </c>
      <c r="T564" s="467">
        <v>0</v>
      </c>
      <c r="U564" s="467">
        <v>0</v>
      </c>
      <c r="V564" s="467">
        <v>0</v>
      </c>
      <c r="W564" s="467">
        <v>0</v>
      </c>
      <c r="X564" s="467">
        <v>0</v>
      </c>
      <c r="Y564" s="467">
        <v>0</v>
      </c>
      <c r="Z564" s="467">
        <v>0</v>
      </c>
      <c r="AA564" s="467">
        <v>0</v>
      </c>
      <c r="AB564" s="467">
        <v>0</v>
      </c>
      <c r="AC564" s="467">
        <v>0</v>
      </c>
      <c r="AD564" s="469">
        <v>4</v>
      </c>
      <c r="AE564" s="470">
        <v>0</v>
      </c>
      <c r="AF564" s="470">
        <v>0</v>
      </c>
      <c r="AG564" s="470">
        <v>0</v>
      </c>
      <c r="AH564" s="470">
        <v>0</v>
      </c>
      <c r="AI564" s="470">
        <v>4</v>
      </c>
      <c r="AJ564" s="470">
        <v>0</v>
      </c>
      <c r="AK564" s="467">
        <v>3</v>
      </c>
      <c r="AL564" s="467">
        <v>1</v>
      </c>
      <c r="AM564" s="502">
        <v>5</v>
      </c>
      <c r="AN564" s="502">
        <v>6</v>
      </c>
      <c r="AO564" s="503">
        <v>2</v>
      </c>
    </row>
    <row r="565" spans="1:41" ht="16.5" customHeight="1">
      <c r="A565" s="461">
        <v>253</v>
      </c>
      <c r="B565" s="461">
        <v>107</v>
      </c>
      <c r="C565" s="462">
        <v>562</v>
      </c>
      <c r="D565" s="471" t="s">
        <v>1906</v>
      </c>
      <c r="E565" s="472" t="s">
        <v>28</v>
      </c>
      <c r="F565" s="471" t="s">
        <v>2233</v>
      </c>
      <c r="G565" s="471" t="s">
        <v>1784</v>
      </c>
      <c r="H565" s="493" t="s">
        <v>727</v>
      </c>
      <c r="I565" s="491" t="s">
        <v>1907</v>
      </c>
      <c r="J565" s="467">
        <v>0</v>
      </c>
      <c r="K565" s="467">
        <v>0</v>
      </c>
      <c r="L565" s="467">
        <v>0</v>
      </c>
      <c r="M565" s="467">
        <v>0</v>
      </c>
      <c r="N565" s="468">
        <v>14</v>
      </c>
      <c r="O565" s="467">
        <v>13</v>
      </c>
      <c r="P565" s="467">
        <v>0</v>
      </c>
      <c r="Q565" s="467">
        <v>0</v>
      </c>
      <c r="R565" s="467">
        <v>1</v>
      </c>
      <c r="S565" s="467">
        <v>0</v>
      </c>
      <c r="T565" s="467">
        <v>0</v>
      </c>
      <c r="U565" s="467">
        <v>0</v>
      </c>
      <c r="V565" s="467">
        <v>0</v>
      </c>
      <c r="W565" s="467">
        <v>0</v>
      </c>
      <c r="X565" s="467">
        <v>0</v>
      </c>
      <c r="Y565" s="467">
        <v>0</v>
      </c>
      <c r="Z565" s="467">
        <v>0</v>
      </c>
      <c r="AA565" s="467">
        <v>0</v>
      </c>
      <c r="AB565" s="467">
        <v>0</v>
      </c>
      <c r="AC565" s="467">
        <v>1</v>
      </c>
      <c r="AD565" s="469">
        <v>29</v>
      </c>
      <c r="AE565" s="470">
        <v>0</v>
      </c>
      <c r="AF565" s="470">
        <v>0</v>
      </c>
      <c r="AG565" s="470">
        <v>0</v>
      </c>
      <c r="AH565" s="470">
        <v>0</v>
      </c>
      <c r="AI565" s="470">
        <v>29</v>
      </c>
      <c r="AJ565" s="470">
        <v>0</v>
      </c>
      <c r="AK565" s="467">
        <v>14</v>
      </c>
      <c r="AL565" s="467">
        <v>14</v>
      </c>
      <c r="AM565" s="502">
        <v>6</v>
      </c>
      <c r="AN565" s="502">
        <v>2</v>
      </c>
      <c r="AO565" s="503">
        <v>3</v>
      </c>
    </row>
    <row r="566" spans="1:41" ht="16.5" customHeight="1">
      <c r="A566" s="461">
        <v>252</v>
      </c>
      <c r="B566" s="461">
        <v>106</v>
      </c>
      <c r="C566" s="461">
        <v>563</v>
      </c>
      <c r="D566" s="471" t="s">
        <v>1908</v>
      </c>
      <c r="E566" s="472" t="s">
        <v>28</v>
      </c>
      <c r="F566" s="471" t="s">
        <v>2233</v>
      </c>
      <c r="G566" s="471" t="s">
        <v>1784</v>
      </c>
      <c r="H566" s="492" t="s">
        <v>730</v>
      </c>
      <c r="I566" s="491" t="s">
        <v>1909</v>
      </c>
      <c r="J566" s="467">
        <v>0</v>
      </c>
      <c r="K566" s="467">
        <v>0</v>
      </c>
      <c r="L566" s="467">
        <v>0</v>
      </c>
      <c r="M566" s="467">
        <v>1</v>
      </c>
      <c r="N566" s="468">
        <v>5</v>
      </c>
      <c r="O566" s="467">
        <v>44</v>
      </c>
      <c r="P566" s="467">
        <v>0</v>
      </c>
      <c r="Q566" s="467">
        <v>0</v>
      </c>
      <c r="R566" s="467">
        <v>0</v>
      </c>
      <c r="S566" s="467">
        <v>0</v>
      </c>
      <c r="T566" s="467">
        <v>0</v>
      </c>
      <c r="U566" s="467">
        <v>0</v>
      </c>
      <c r="V566" s="467">
        <v>0</v>
      </c>
      <c r="W566" s="467">
        <v>0</v>
      </c>
      <c r="X566" s="467">
        <v>0</v>
      </c>
      <c r="Y566" s="467">
        <v>0</v>
      </c>
      <c r="Z566" s="467">
        <v>0</v>
      </c>
      <c r="AA566" s="467">
        <v>0</v>
      </c>
      <c r="AB566" s="467">
        <v>0</v>
      </c>
      <c r="AC566" s="467">
        <v>0</v>
      </c>
      <c r="AD566" s="469">
        <v>50</v>
      </c>
      <c r="AE566" s="470">
        <v>0</v>
      </c>
      <c r="AF566" s="470">
        <v>0</v>
      </c>
      <c r="AG566" s="470">
        <v>0</v>
      </c>
      <c r="AH566" s="470">
        <v>0</v>
      </c>
      <c r="AI566" s="470">
        <v>50</v>
      </c>
      <c r="AJ566" s="470">
        <v>0</v>
      </c>
      <c r="AK566" s="467">
        <v>5</v>
      </c>
      <c r="AL566" s="467">
        <v>45</v>
      </c>
      <c r="AM566" s="502">
        <v>5</v>
      </c>
      <c r="AN566" s="502">
        <v>1</v>
      </c>
      <c r="AO566" s="503">
        <v>2</v>
      </c>
    </row>
    <row r="567" spans="1:41" ht="16.5" customHeight="1">
      <c r="A567" s="461">
        <v>254</v>
      </c>
      <c r="B567" s="461">
        <v>108</v>
      </c>
      <c r="C567" s="461">
        <v>564</v>
      </c>
      <c r="D567" s="471" t="s">
        <v>1910</v>
      </c>
      <c r="E567" s="472" t="s">
        <v>28</v>
      </c>
      <c r="F567" s="471" t="s">
        <v>2233</v>
      </c>
      <c r="G567" s="471" t="s">
        <v>1784</v>
      </c>
      <c r="H567" s="493" t="s">
        <v>727</v>
      </c>
      <c r="I567" s="491" t="s">
        <v>1911</v>
      </c>
      <c r="J567" s="467">
        <v>0</v>
      </c>
      <c r="K567" s="467">
        <v>0</v>
      </c>
      <c r="L567" s="467">
        <v>38</v>
      </c>
      <c r="M567" s="467">
        <v>0</v>
      </c>
      <c r="N567" s="468">
        <v>10</v>
      </c>
      <c r="O567" s="467">
        <v>4</v>
      </c>
      <c r="P567" s="467">
        <v>0</v>
      </c>
      <c r="Q567" s="467">
        <v>2</v>
      </c>
      <c r="R567" s="467">
        <v>1</v>
      </c>
      <c r="S567" s="467">
        <v>0</v>
      </c>
      <c r="T567" s="467">
        <v>0</v>
      </c>
      <c r="U567" s="467">
        <v>0</v>
      </c>
      <c r="V567" s="467">
        <v>0</v>
      </c>
      <c r="W567" s="467">
        <v>0</v>
      </c>
      <c r="X567" s="467">
        <v>0</v>
      </c>
      <c r="Y567" s="467">
        <v>0</v>
      </c>
      <c r="Z567" s="467">
        <v>0</v>
      </c>
      <c r="AA567" s="467">
        <v>0</v>
      </c>
      <c r="AB567" s="467">
        <v>0</v>
      </c>
      <c r="AC567" s="467">
        <v>0</v>
      </c>
      <c r="AD567" s="469">
        <v>55</v>
      </c>
      <c r="AE567" s="470">
        <v>0</v>
      </c>
      <c r="AF567" s="470">
        <v>0</v>
      </c>
      <c r="AG567" s="470">
        <v>0</v>
      </c>
      <c r="AH567" s="470">
        <v>3</v>
      </c>
      <c r="AI567" s="470">
        <v>52</v>
      </c>
      <c r="AJ567" s="470">
        <v>0</v>
      </c>
      <c r="AK567" s="467">
        <v>10</v>
      </c>
      <c r="AL567" s="467">
        <v>45</v>
      </c>
      <c r="AM567" s="502">
        <v>6</v>
      </c>
      <c r="AN567" s="502">
        <v>2</v>
      </c>
      <c r="AO567" s="503">
        <v>3</v>
      </c>
    </row>
    <row r="568" spans="1:41" ht="16.5" customHeight="1">
      <c r="A568" s="461">
        <v>256</v>
      </c>
      <c r="B568" s="461">
        <v>110</v>
      </c>
      <c r="C568" s="462">
        <v>565</v>
      </c>
      <c r="D568" s="471" t="s">
        <v>1912</v>
      </c>
      <c r="E568" s="472" t="s">
        <v>28</v>
      </c>
      <c r="F568" s="471" t="s">
        <v>2233</v>
      </c>
      <c r="G568" s="471" t="s">
        <v>1784</v>
      </c>
      <c r="H568" s="493" t="s">
        <v>727</v>
      </c>
      <c r="I568" s="491" t="s">
        <v>1913</v>
      </c>
      <c r="J568" s="467">
        <v>0</v>
      </c>
      <c r="K568" s="467">
        <v>0</v>
      </c>
      <c r="L568" s="467">
        <v>0</v>
      </c>
      <c r="M568" s="467">
        <v>0</v>
      </c>
      <c r="N568" s="468">
        <v>28</v>
      </c>
      <c r="O568" s="467">
        <v>0</v>
      </c>
      <c r="P568" s="467">
        <v>0</v>
      </c>
      <c r="Q568" s="467">
        <v>0</v>
      </c>
      <c r="R568" s="467">
        <v>0</v>
      </c>
      <c r="S568" s="467">
        <v>0</v>
      </c>
      <c r="T568" s="467">
        <v>0</v>
      </c>
      <c r="U568" s="467">
        <v>0</v>
      </c>
      <c r="V568" s="467">
        <v>0</v>
      </c>
      <c r="W568" s="467">
        <v>0</v>
      </c>
      <c r="X568" s="467">
        <v>0</v>
      </c>
      <c r="Y568" s="467">
        <v>0</v>
      </c>
      <c r="Z568" s="467">
        <v>0</v>
      </c>
      <c r="AA568" s="467">
        <v>0</v>
      </c>
      <c r="AB568" s="467">
        <v>0</v>
      </c>
      <c r="AC568" s="467">
        <v>0</v>
      </c>
      <c r="AD568" s="469">
        <v>28</v>
      </c>
      <c r="AE568" s="470">
        <v>0</v>
      </c>
      <c r="AF568" s="470">
        <v>0</v>
      </c>
      <c r="AG568" s="470">
        <v>0</v>
      </c>
      <c r="AH568" s="470">
        <v>0</v>
      </c>
      <c r="AI568" s="470">
        <v>28</v>
      </c>
      <c r="AJ568" s="470">
        <v>0</v>
      </c>
      <c r="AK568" s="467">
        <v>28</v>
      </c>
      <c r="AL568" s="467">
        <v>0</v>
      </c>
      <c r="AM568" s="502">
        <v>6</v>
      </c>
      <c r="AN568" s="502">
        <v>5</v>
      </c>
      <c r="AO568" s="503">
        <v>2</v>
      </c>
    </row>
    <row r="569" spans="1:41" ht="16.5" customHeight="1">
      <c r="A569" s="461">
        <v>255</v>
      </c>
      <c r="B569" s="461">
        <v>109</v>
      </c>
      <c r="C569" s="461">
        <v>566</v>
      </c>
      <c r="D569" s="471" t="s">
        <v>1914</v>
      </c>
      <c r="E569" s="472" t="s">
        <v>28</v>
      </c>
      <c r="F569" s="471" t="s">
        <v>2233</v>
      </c>
      <c r="G569" s="471" t="s">
        <v>1784</v>
      </c>
      <c r="H569" s="492" t="s">
        <v>730</v>
      </c>
      <c r="I569" s="491" t="s">
        <v>1915</v>
      </c>
      <c r="J569" s="467">
        <v>0</v>
      </c>
      <c r="K569" s="467">
        <v>0</v>
      </c>
      <c r="L569" s="467">
        <v>0</v>
      </c>
      <c r="M569" s="467">
        <v>2</v>
      </c>
      <c r="N569" s="468">
        <v>25</v>
      </c>
      <c r="O569" s="467">
        <v>7</v>
      </c>
      <c r="P569" s="467">
        <v>0</v>
      </c>
      <c r="Q569" s="467">
        <v>0</v>
      </c>
      <c r="R569" s="467">
        <v>0</v>
      </c>
      <c r="S569" s="467">
        <v>0</v>
      </c>
      <c r="T569" s="467">
        <v>0</v>
      </c>
      <c r="U569" s="467">
        <v>0</v>
      </c>
      <c r="V569" s="467">
        <v>0</v>
      </c>
      <c r="W569" s="467">
        <v>0</v>
      </c>
      <c r="X569" s="467">
        <v>0</v>
      </c>
      <c r="Y569" s="467">
        <v>0</v>
      </c>
      <c r="Z569" s="467">
        <v>0</v>
      </c>
      <c r="AA569" s="467">
        <v>0</v>
      </c>
      <c r="AB569" s="467">
        <v>0</v>
      </c>
      <c r="AC569" s="467">
        <v>0</v>
      </c>
      <c r="AD569" s="469">
        <v>34</v>
      </c>
      <c r="AE569" s="470">
        <v>0</v>
      </c>
      <c r="AF569" s="470">
        <v>0</v>
      </c>
      <c r="AG569" s="470">
        <v>0</v>
      </c>
      <c r="AH569" s="470">
        <v>0</v>
      </c>
      <c r="AI569" s="470">
        <v>34</v>
      </c>
      <c r="AJ569" s="470">
        <v>0</v>
      </c>
      <c r="AK569" s="467">
        <v>25</v>
      </c>
      <c r="AL569" s="467">
        <v>9</v>
      </c>
      <c r="AM569" s="502">
        <v>4</v>
      </c>
      <c r="AN569" s="502">
        <v>5</v>
      </c>
      <c r="AO569" s="503">
        <v>3</v>
      </c>
    </row>
    <row r="570" spans="1:41" ht="16.5" customHeight="1">
      <c r="A570" s="461">
        <v>257</v>
      </c>
      <c r="B570" s="461">
        <v>111</v>
      </c>
      <c r="C570" s="461">
        <v>567</v>
      </c>
      <c r="D570" s="471" t="s">
        <v>1916</v>
      </c>
      <c r="E570" s="472" t="s">
        <v>28</v>
      </c>
      <c r="F570" s="471" t="s">
        <v>2233</v>
      </c>
      <c r="G570" s="471" t="s">
        <v>1784</v>
      </c>
      <c r="H570" s="493" t="s">
        <v>727</v>
      </c>
      <c r="I570" s="491" t="s">
        <v>1917</v>
      </c>
      <c r="J570" s="467">
        <v>0</v>
      </c>
      <c r="K570" s="467">
        <v>0</v>
      </c>
      <c r="L570" s="467">
        <v>60</v>
      </c>
      <c r="M570" s="467">
        <v>0</v>
      </c>
      <c r="N570" s="468">
        <v>0</v>
      </c>
      <c r="O570" s="467">
        <v>0</v>
      </c>
      <c r="P570" s="467">
        <v>0</v>
      </c>
      <c r="Q570" s="467">
        <v>0</v>
      </c>
      <c r="R570" s="467">
        <v>0</v>
      </c>
      <c r="S570" s="467">
        <v>0</v>
      </c>
      <c r="T570" s="467">
        <v>0</v>
      </c>
      <c r="U570" s="467">
        <v>0</v>
      </c>
      <c r="V570" s="467">
        <v>0</v>
      </c>
      <c r="W570" s="467">
        <v>0</v>
      </c>
      <c r="X570" s="467">
        <v>0</v>
      </c>
      <c r="Y570" s="467">
        <v>0</v>
      </c>
      <c r="Z570" s="467">
        <v>0</v>
      </c>
      <c r="AA570" s="467">
        <v>0</v>
      </c>
      <c r="AB570" s="467">
        <v>0</v>
      </c>
      <c r="AC570" s="467">
        <v>0</v>
      </c>
      <c r="AD570" s="469">
        <v>60</v>
      </c>
      <c r="AE570" s="470">
        <v>0</v>
      </c>
      <c r="AF570" s="470">
        <v>0</v>
      </c>
      <c r="AG570" s="470">
        <v>0</v>
      </c>
      <c r="AH570" s="470">
        <v>0</v>
      </c>
      <c r="AI570" s="470">
        <v>60</v>
      </c>
      <c r="AJ570" s="470">
        <v>0</v>
      </c>
      <c r="AK570" s="467">
        <v>0</v>
      </c>
      <c r="AL570" s="467">
        <v>60</v>
      </c>
      <c r="AM570" s="502">
        <v>7</v>
      </c>
      <c r="AN570" s="502">
        <v>4</v>
      </c>
      <c r="AO570" s="503">
        <v>2</v>
      </c>
    </row>
    <row r="571" spans="1:41" ht="16.5" customHeight="1">
      <c r="A571" s="461">
        <v>261</v>
      </c>
      <c r="B571" s="461">
        <v>115</v>
      </c>
      <c r="C571" s="462">
        <v>568</v>
      </c>
      <c r="D571" s="471" t="s">
        <v>1918</v>
      </c>
      <c r="E571" s="472" t="s">
        <v>28</v>
      </c>
      <c r="F571" s="471" t="s">
        <v>2233</v>
      </c>
      <c r="G571" s="471" t="s">
        <v>1784</v>
      </c>
      <c r="H571" s="493" t="s">
        <v>727</v>
      </c>
      <c r="I571" s="491" t="s">
        <v>1919</v>
      </c>
      <c r="J571" s="467">
        <v>0</v>
      </c>
      <c r="K571" s="467">
        <v>0</v>
      </c>
      <c r="L571" s="467">
        <v>2</v>
      </c>
      <c r="M571" s="467">
        <v>0</v>
      </c>
      <c r="N571" s="468">
        <v>14</v>
      </c>
      <c r="O571" s="467">
        <v>0</v>
      </c>
      <c r="P571" s="467">
        <v>0</v>
      </c>
      <c r="Q571" s="467">
        <v>0</v>
      </c>
      <c r="R571" s="467">
        <v>0</v>
      </c>
      <c r="S571" s="467">
        <v>0</v>
      </c>
      <c r="T571" s="467">
        <v>0</v>
      </c>
      <c r="U571" s="467">
        <v>0</v>
      </c>
      <c r="V571" s="467">
        <v>0</v>
      </c>
      <c r="W571" s="467">
        <v>0</v>
      </c>
      <c r="X571" s="467">
        <v>0</v>
      </c>
      <c r="Y571" s="467">
        <v>0</v>
      </c>
      <c r="Z571" s="467">
        <v>0</v>
      </c>
      <c r="AA571" s="467">
        <v>0</v>
      </c>
      <c r="AB571" s="467">
        <v>0</v>
      </c>
      <c r="AC571" s="467">
        <v>0</v>
      </c>
      <c r="AD571" s="469">
        <v>16</v>
      </c>
      <c r="AE571" s="470">
        <v>0</v>
      </c>
      <c r="AF571" s="470">
        <v>0</v>
      </c>
      <c r="AG571" s="470">
        <v>0</v>
      </c>
      <c r="AH571" s="470">
        <v>0</v>
      </c>
      <c r="AI571" s="470">
        <v>16</v>
      </c>
      <c r="AJ571" s="470">
        <v>0</v>
      </c>
      <c r="AK571" s="467">
        <v>14</v>
      </c>
      <c r="AL571" s="467">
        <v>2</v>
      </c>
      <c r="AM571" s="502">
        <v>2</v>
      </c>
      <c r="AN571" s="502">
        <v>3</v>
      </c>
      <c r="AO571" s="503">
        <v>3</v>
      </c>
    </row>
    <row r="572" spans="1:41" ht="16.5" customHeight="1">
      <c r="A572" s="461">
        <v>371</v>
      </c>
      <c r="B572" s="461">
        <v>179</v>
      </c>
      <c r="C572" s="461">
        <v>569</v>
      </c>
      <c r="D572" s="471" t="s">
        <v>1920</v>
      </c>
      <c r="E572" s="472" t="s">
        <v>28</v>
      </c>
      <c r="F572" s="471" t="s">
        <v>2233</v>
      </c>
      <c r="G572" s="471" t="s">
        <v>1784</v>
      </c>
      <c r="H572" s="492" t="s">
        <v>730</v>
      </c>
      <c r="I572" s="491" t="s">
        <v>1921</v>
      </c>
      <c r="J572" s="467">
        <v>0</v>
      </c>
      <c r="K572" s="467">
        <v>0</v>
      </c>
      <c r="L572" s="467">
        <v>0</v>
      </c>
      <c r="M572" s="467">
        <v>4</v>
      </c>
      <c r="N572" s="468">
        <v>8</v>
      </c>
      <c r="O572" s="467">
        <v>23</v>
      </c>
      <c r="P572" s="467">
        <v>0</v>
      </c>
      <c r="Q572" s="467">
        <v>0</v>
      </c>
      <c r="R572" s="467">
        <v>0</v>
      </c>
      <c r="S572" s="467">
        <v>0</v>
      </c>
      <c r="T572" s="467">
        <v>0</v>
      </c>
      <c r="U572" s="467">
        <v>0</v>
      </c>
      <c r="V572" s="467">
        <v>0</v>
      </c>
      <c r="W572" s="467">
        <v>0</v>
      </c>
      <c r="X572" s="467">
        <v>0</v>
      </c>
      <c r="Y572" s="467">
        <v>0</v>
      </c>
      <c r="Z572" s="467">
        <v>0</v>
      </c>
      <c r="AA572" s="467">
        <v>0</v>
      </c>
      <c r="AB572" s="467">
        <v>0</v>
      </c>
      <c r="AC572" s="467">
        <v>0</v>
      </c>
      <c r="AD572" s="469">
        <v>35</v>
      </c>
      <c r="AE572" s="470">
        <v>0</v>
      </c>
      <c r="AF572" s="470">
        <v>0</v>
      </c>
      <c r="AG572" s="470">
        <v>0</v>
      </c>
      <c r="AH572" s="470">
        <v>0</v>
      </c>
      <c r="AI572" s="470">
        <v>35</v>
      </c>
      <c r="AJ572" s="470">
        <v>0</v>
      </c>
      <c r="AK572" s="467">
        <v>8</v>
      </c>
      <c r="AL572" s="467">
        <v>27</v>
      </c>
      <c r="AM572" s="502">
        <v>5</v>
      </c>
      <c r="AN572" s="502">
        <v>1</v>
      </c>
      <c r="AO572" s="503">
        <v>3</v>
      </c>
    </row>
    <row r="573" spans="1:41" ht="16.5" customHeight="1">
      <c r="A573" s="461">
        <v>262</v>
      </c>
      <c r="B573" s="461">
        <v>116</v>
      </c>
      <c r="C573" s="461">
        <v>570</v>
      </c>
      <c r="D573" s="471" t="s">
        <v>1922</v>
      </c>
      <c r="E573" s="472" t="s">
        <v>28</v>
      </c>
      <c r="F573" s="471" t="s">
        <v>2233</v>
      </c>
      <c r="G573" s="471" t="s">
        <v>1784</v>
      </c>
      <c r="H573" s="493" t="s">
        <v>727</v>
      </c>
      <c r="I573" s="491" t="s">
        <v>1923</v>
      </c>
      <c r="J573" s="467">
        <v>0</v>
      </c>
      <c r="K573" s="467">
        <v>0</v>
      </c>
      <c r="L573" s="467">
        <v>0</v>
      </c>
      <c r="M573" s="467">
        <v>0</v>
      </c>
      <c r="N573" s="468">
        <v>20</v>
      </c>
      <c r="O573" s="467">
        <v>23</v>
      </c>
      <c r="P573" s="467">
        <v>0</v>
      </c>
      <c r="Q573" s="467">
        <v>0</v>
      </c>
      <c r="R573" s="467">
        <v>6</v>
      </c>
      <c r="S573" s="467">
        <v>0</v>
      </c>
      <c r="T573" s="467">
        <v>0</v>
      </c>
      <c r="U573" s="467">
        <v>0</v>
      </c>
      <c r="V573" s="467">
        <v>0</v>
      </c>
      <c r="W573" s="467">
        <v>0</v>
      </c>
      <c r="X573" s="467">
        <v>0</v>
      </c>
      <c r="Y573" s="467">
        <v>0</v>
      </c>
      <c r="Z573" s="467">
        <v>0</v>
      </c>
      <c r="AA573" s="467">
        <v>0</v>
      </c>
      <c r="AB573" s="467">
        <v>0</v>
      </c>
      <c r="AC573" s="467">
        <v>0</v>
      </c>
      <c r="AD573" s="469">
        <v>49</v>
      </c>
      <c r="AE573" s="470">
        <v>0</v>
      </c>
      <c r="AF573" s="470">
        <v>0</v>
      </c>
      <c r="AG573" s="470">
        <v>0</v>
      </c>
      <c r="AH573" s="470">
        <v>0</v>
      </c>
      <c r="AI573" s="470">
        <v>49</v>
      </c>
      <c r="AJ573" s="470">
        <v>0</v>
      </c>
      <c r="AK573" s="467">
        <v>20</v>
      </c>
      <c r="AL573" s="467">
        <v>29</v>
      </c>
      <c r="AM573" s="502">
        <v>4</v>
      </c>
      <c r="AN573" s="502">
        <v>4</v>
      </c>
      <c r="AO573" s="503">
        <v>2</v>
      </c>
    </row>
    <row r="574" spans="1:41" ht="16.5" customHeight="1">
      <c r="A574" s="461">
        <v>258</v>
      </c>
      <c r="B574" s="461">
        <v>112</v>
      </c>
      <c r="C574" s="462">
        <v>571</v>
      </c>
      <c r="D574" s="471" t="s">
        <v>1924</v>
      </c>
      <c r="E574" s="472" t="s">
        <v>28</v>
      </c>
      <c r="F574" s="471" t="s">
        <v>2233</v>
      </c>
      <c r="G574" s="471" t="s">
        <v>1784</v>
      </c>
      <c r="H574" s="493" t="s">
        <v>727</v>
      </c>
      <c r="I574" s="491" t="s">
        <v>1925</v>
      </c>
      <c r="J574" s="467">
        <v>0</v>
      </c>
      <c r="K574" s="467">
        <v>0</v>
      </c>
      <c r="L574" s="467">
        <v>0</v>
      </c>
      <c r="M574" s="467">
        <v>0</v>
      </c>
      <c r="N574" s="468">
        <v>0</v>
      </c>
      <c r="O574" s="467">
        <v>0</v>
      </c>
      <c r="P574" s="467">
        <v>0</v>
      </c>
      <c r="Q574" s="467">
        <v>0</v>
      </c>
      <c r="R574" s="467">
        <v>22</v>
      </c>
      <c r="S574" s="467">
        <v>0</v>
      </c>
      <c r="T574" s="467">
        <v>0</v>
      </c>
      <c r="U574" s="467">
        <v>0</v>
      </c>
      <c r="V574" s="467">
        <v>0</v>
      </c>
      <c r="W574" s="467">
        <v>0</v>
      </c>
      <c r="X574" s="467">
        <v>0</v>
      </c>
      <c r="Y574" s="467">
        <v>0</v>
      </c>
      <c r="Z574" s="467">
        <v>0</v>
      </c>
      <c r="AA574" s="467">
        <v>0</v>
      </c>
      <c r="AB574" s="467">
        <v>0</v>
      </c>
      <c r="AC574" s="467">
        <v>0</v>
      </c>
      <c r="AD574" s="469">
        <v>22</v>
      </c>
      <c r="AE574" s="470">
        <v>0</v>
      </c>
      <c r="AF574" s="470">
        <v>0</v>
      </c>
      <c r="AG574" s="470">
        <v>0</v>
      </c>
      <c r="AH574" s="470">
        <v>0</v>
      </c>
      <c r="AI574" s="470">
        <v>22</v>
      </c>
      <c r="AJ574" s="470">
        <v>0</v>
      </c>
      <c r="AK574" s="467">
        <v>0</v>
      </c>
      <c r="AL574" s="467">
        <v>22</v>
      </c>
      <c r="AM574" s="502">
        <v>5</v>
      </c>
      <c r="AN574" s="502">
        <v>1</v>
      </c>
      <c r="AO574" s="503">
        <v>3</v>
      </c>
    </row>
    <row r="575" spans="1:41" ht="16.5" customHeight="1">
      <c r="A575" s="461">
        <v>232</v>
      </c>
      <c r="B575" s="461">
        <v>86</v>
      </c>
      <c r="C575" s="461">
        <v>572</v>
      </c>
      <c r="D575" s="471" t="s">
        <v>1926</v>
      </c>
      <c r="E575" s="472" t="s">
        <v>28</v>
      </c>
      <c r="F575" s="471" t="s">
        <v>2233</v>
      </c>
      <c r="G575" s="471" t="s">
        <v>1784</v>
      </c>
      <c r="H575" s="492" t="s">
        <v>730</v>
      </c>
      <c r="I575" s="491" t="s">
        <v>1927</v>
      </c>
      <c r="J575" s="467">
        <v>0</v>
      </c>
      <c r="K575" s="467">
        <v>0</v>
      </c>
      <c r="L575" s="467">
        <v>1</v>
      </c>
      <c r="M575" s="467">
        <v>1</v>
      </c>
      <c r="N575" s="468">
        <v>25</v>
      </c>
      <c r="O575" s="467">
        <v>1</v>
      </c>
      <c r="P575" s="467">
        <v>0</v>
      </c>
      <c r="Q575" s="467">
        <v>1</v>
      </c>
      <c r="R575" s="467">
        <v>0</v>
      </c>
      <c r="S575" s="467">
        <v>0</v>
      </c>
      <c r="T575" s="467">
        <v>0</v>
      </c>
      <c r="U575" s="467">
        <v>0</v>
      </c>
      <c r="V575" s="467">
        <v>9</v>
      </c>
      <c r="W575" s="467">
        <v>0</v>
      </c>
      <c r="X575" s="467">
        <v>0</v>
      </c>
      <c r="Y575" s="467">
        <v>3</v>
      </c>
      <c r="Z575" s="467">
        <v>0</v>
      </c>
      <c r="AA575" s="467">
        <v>0</v>
      </c>
      <c r="AB575" s="467">
        <v>3</v>
      </c>
      <c r="AC575" s="467">
        <v>2</v>
      </c>
      <c r="AD575" s="469">
        <v>46</v>
      </c>
      <c r="AE575" s="470">
        <v>0</v>
      </c>
      <c r="AF575" s="470">
        <v>0</v>
      </c>
      <c r="AG575" s="470">
        <v>0</v>
      </c>
      <c r="AH575" s="470">
        <v>0</v>
      </c>
      <c r="AI575" s="470">
        <v>46</v>
      </c>
      <c r="AJ575" s="470">
        <v>0</v>
      </c>
      <c r="AK575" s="467">
        <v>25</v>
      </c>
      <c r="AL575" s="467">
        <v>19</v>
      </c>
      <c r="AM575" s="502">
        <v>5</v>
      </c>
      <c r="AN575" s="502">
        <v>5</v>
      </c>
      <c r="AO575" s="503">
        <v>2</v>
      </c>
    </row>
    <row r="576" spans="1:41" ht="16.5" customHeight="1">
      <c r="A576" s="461">
        <v>260</v>
      </c>
      <c r="B576" s="461">
        <v>114</v>
      </c>
      <c r="C576" s="461">
        <v>573</v>
      </c>
      <c r="D576" s="471" t="s">
        <v>1928</v>
      </c>
      <c r="E576" s="472" t="s">
        <v>28</v>
      </c>
      <c r="F576" s="471" t="s">
        <v>2233</v>
      </c>
      <c r="G576" s="471" t="s">
        <v>1784</v>
      </c>
      <c r="H576" s="490" t="s">
        <v>724</v>
      </c>
      <c r="I576" s="491" t="s">
        <v>1929</v>
      </c>
      <c r="J576" s="467">
        <v>0</v>
      </c>
      <c r="K576" s="467">
        <v>0</v>
      </c>
      <c r="L576" s="467">
        <v>0</v>
      </c>
      <c r="M576" s="467">
        <v>0</v>
      </c>
      <c r="N576" s="468">
        <v>14</v>
      </c>
      <c r="O576" s="467">
        <v>59</v>
      </c>
      <c r="P576" s="467">
        <v>0</v>
      </c>
      <c r="Q576" s="467">
        <v>0</v>
      </c>
      <c r="R576" s="467">
        <v>0</v>
      </c>
      <c r="S576" s="467">
        <v>0</v>
      </c>
      <c r="T576" s="467">
        <v>0</v>
      </c>
      <c r="U576" s="467">
        <v>0</v>
      </c>
      <c r="V576" s="467">
        <v>0</v>
      </c>
      <c r="W576" s="467">
        <v>0</v>
      </c>
      <c r="X576" s="467">
        <v>0</v>
      </c>
      <c r="Y576" s="467">
        <v>0</v>
      </c>
      <c r="Z576" s="467">
        <v>0</v>
      </c>
      <c r="AA576" s="467">
        <v>0</v>
      </c>
      <c r="AB576" s="467">
        <v>0</v>
      </c>
      <c r="AC576" s="467">
        <v>0</v>
      </c>
      <c r="AD576" s="469">
        <v>73</v>
      </c>
      <c r="AE576" s="470">
        <v>0</v>
      </c>
      <c r="AF576" s="470">
        <v>0</v>
      </c>
      <c r="AG576" s="470">
        <v>0</v>
      </c>
      <c r="AH576" s="470">
        <v>0</v>
      </c>
      <c r="AI576" s="470">
        <v>73</v>
      </c>
      <c r="AJ576" s="470">
        <v>0</v>
      </c>
      <c r="AK576" s="467">
        <v>14</v>
      </c>
      <c r="AL576" s="467">
        <v>59</v>
      </c>
      <c r="AM576" s="502">
        <v>6</v>
      </c>
      <c r="AN576" s="502">
        <v>6</v>
      </c>
      <c r="AO576" s="503">
        <v>3</v>
      </c>
    </row>
    <row r="577" spans="1:41" ht="16.5" customHeight="1">
      <c r="A577" s="461">
        <v>259</v>
      </c>
      <c r="B577" s="461">
        <v>113</v>
      </c>
      <c r="C577" s="462">
        <v>574</v>
      </c>
      <c r="D577" s="471" t="s">
        <v>1930</v>
      </c>
      <c r="E577" s="472" t="s">
        <v>28</v>
      </c>
      <c r="F577" s="471" t="s">
        <v>2233</v>
      </c>
      <c r="G577" s="471" t="s">
        <v>1784</v>
      </c>
      <c r="H577" s="492" t="s">
        <v>730</v>
      </c>
      <c r="I577" s="491" t="s">
        <v>1931</v>
      </c>
      <c r="J577" s="467">
        <v>0</v>
      </c>
      <c r="K577" s="467">
        <v>0</v>
      </c>
      <c r="L577" s="467">
        <v>0</v>
      </c>
      <c r="M577" s="467">
        <v>0</v>
      </c>
      <c r="N577" s="468">
        <v>51</v>
      </c>
      <c r="O577" s="467">
        <v>0</v>
      </c>
      <c r="P577" s="467">
        <v>0</v>
      </c>
      <c r="Q577" s="467">
        <v>0</v>
      </c>
      <c r="R577" s="467">
        <v>0</v>
      </c>
      <c r="S577" s="467">
        <v>0</v>
      </c>
      <c r="T577" s="467">
        <v>0</v>
      </c>
      <c r="U577" s="467">
        <v>0</v>
      </c>
      <c r="V577" s="467">
        <v>0</v>
      </c>
      <c r="W577" s="467">
        <v>0</v>
      </c>
      <c r="X577" s="467">
        <v>0</v>
      </c>
      <c r="Y577" s="467">
        <v>0</v>
      </c>
      <c r="Z577" s="467">
        <v>0</v>
      </c>
      <c r="AA577" s="467">
        <v>0</v>
      </c>
      <c r="AB577" s="467">
        <v>0</v>
      </c>
      <c r="AC577" s="467">
        <v>0</v>
      </c>
      <c r="AD577" s="469">
        <v>51</v>
      </c>
      <c r="AE577" s="470">
        <v>0</v>
      </c>
      <c r="AF577" s="470">
        <v>0</v>
      </c>
      <c r="AG577" s="470">
        <v>0</v>
      </c>
      <c r="AH577" s="470">
        <v>0</v>
      </c>
      <c r="AI577" s="470">
        <v>51</v>
      </c>
      <c r="AJ577" s="470">
        <v>0</v>
      </c>
      <c r="AK577" s="467">
        <v>51</v>
      </c>
      <c r="AL577" s="467">
        <v>0</v>
      </c>
      <c r="AM577" s="502">
        <v>6</v>
      </c>
      <c r="AN577" s="502">
        <v>3</v>
      </c>
      <c r="AO577" s="503">
        <v>3</v>
      </c>
    </row>
    <row r="578" spans="1:41" ht="16.5" customHeight="1">
      <c r="A578" s="461">
        <v>234</v>
      </c>
      <c r="B578" s="461">
        <v>88</v>
      </c>
      <c r="C578" s="461">
        <v>575</v>
      </c>
      <c r="D578" s="471" t="s">
        <v>1932</v>
      </c>
      <c r="E578" s="472" t="s">
        <v>28</v>
      </c>
      <c r="F578" s="471" t="s">
        <v>2233</v>
      </c>
      <c r="G578" s="471" t="s">
        <v>1784</v>
      </c>
      <c r="H578" s="493" t="s">
        <v>727</v>
      </c>
      <c r="I578" s="491" t="s">
        <v>1933</v>
      </c>
      <c r="J578" s="467">
        <v>1</v>
      </c>
      <c r="K578" s="467">
        <v>0</v>
      </c>
      <c r="L578" s="467">
        <v>0</v>
      </c>
      <c r="M578" s="467">
        <v>1</v>
      </c>
      <c r="N578" s="468">
        <v>11</v>
      </c>
      <c r="O578" s="467">
        <v>47</v>
      </c>
      <c r="P578" s="467">
        <v>0</v>
      </c>
      <c r="Q578" s="467">
        <v>1</v>
      </c>
      <c r="R578" s="467">
        <v>1</v>
      </c>
      <c r="S578" s="467">
        <v>2</v>
      </c>
      <c r="T578" s="467">
        <v>0</v>
      </c>
      <c r="U578" s="467">
        <v>0</v>
      </c>
      <c r="V578" s="467">
        <v>0</v>
      </c>
      <c r="W578" s="467">
        <v>0</v>
      </c>
      <c r="X578" s="467">
        <v>0</v>
      </c>
      <c r="Y578" s="467">
        <v>0</v>
      </c>
      <c r="Z578" s="467">
        <v>0</v>
      </c>
      <c r="AA578" s="467">
        <v>0</v>
      </c>
      <c r="AB578" s="467">
        <v>0</v>
      </c>
      <c r="AC578" s="467">
        <v>0</v>
      </c>
      <c r="AD578" s="469">
        <v>64</v>
      </c>
      <c r="AE578" s="470">
        <v>0</v>
      </c>
      <c r="AF578" s="470">
        <v>0</v>
      </c>
      <c r="AG578" s="470">
        <v>0</v>
      </c>
      <c r="AH578" s="470">
        <v>0</v>
      </c>
      <c r="AI578" s="470">
        <v>64</v>
      </c>
      <c r="AJ578" s="470">
        <v>0</v>
      </c>
      <c r="AK578" s="467">
        <v>11</v>
      </c>
      <c r="AL578" s="467">
        <v>53</v>
      </c>
      <c r="AM578" s="502">
        <v>5</v>
      </c>
      <c r="AN578" s="502">
        <v>1</v>
      </c>
      <c r="AO578" s="503">
        <v>3</v>
      </c>
    </row>
    <row r="579" spans="1:41" ht="16.5" customHeight="1">
      <c r="A579" s="461">
        <v>233</v>
      </c>
      <c r="B579" s="461">
        <v>87</v>
      </c>
      <c r="C579" s="461">
        <v>576</v>
      </c>
      <c r="D579" s="471" t="s">
        <v>1934</v>
      </c>
      <c r="E579" s="472" t="s">
        <v>28</v>
      </c>
      <c r="F579" s="471" t="s">
        <v>2233</v>
      </c>
      <c r="G579" s="471" t="s">
        <v>1784</v>
      </c>
      <c r="H579" s="492" t="s">
        <v>730</v>
      </c>
      <c r="I579" s="491" t="s">
        <v>1935</v>
      </c>
      <c r="J579" s="467">
        <v>0</v>
      </c>
      <c r="K579" s="467">
        <v>0</v>
      </c>
      <c r="L579" s="467">
        <v>1</v>
      </c>
      <c r="M579" s="467">
        <v>1</v>
      </c>
      <c r="N579" s="468">
        <v>2</v>
      </c>
      <c r="O579" s="467">
        <v>36</v>
      </c>
      <c r="P579" s="467">
        <v>0</v>
      </c>
      <c r="Q579" s="467">
        <v>1</v>
      </c>
      <c r="R579" s="467">
        <v>0</v>
      </c>
      <c r="S579" s="467">
        <v>0</v>
      </c>
      <c r="T579" s="467">
        <v>0</v>
      </c>
      <c r="U579" s="467">
        <v>0</v>
      </c>
      <c r="V579" s="467">
        <v>0</v>
      </c>
      <c r="W579" s="467">
        <v>0</v>
      </c>
      <c r="X579" s="467">
        <v>0</v>
      </c>
      <c r="Y579" s="467">
        <v>0</v>
      </c>
      <c r="Z579" s="467">
        <v>0</v>
      </c>
      <c r="AA579" s="467">
        <v>0</v>
      </c>
      <c r="AB579" s="467">
        <v>0</v>
      </c>
      <c r="AC579" s="467">
        <v>0</v>
      </c>
      <c r="AD579" s="469">
        <v>41</v>
      </c>
      <c r="AE579" s="470">
        <v>0</v>
      </c>
      <c r="AF579" s="470">
        <v>0</v>
      </c>
      <c r="AG579" s="470">
        <v>0</v>
      </c>
      <c r="AH579" s="470">
        <v>0</v>
      </c>
      <c r="AI579" s="470">
        <v>41</v>
      </c>
      <c r="AJ579" s="470">
        <v>0</v>
      </c>
      <c r="AK579" s="467">
        <v>2</v>
      </c>
      <c r="AL579" s="467">
        <v>39</v>
      </c>
      <c r="AM579" s="502">
        <v>7</v>
      </c>
      <c r="AN579" s="502">
        <v>5</v>
      </c>
      <c r="AO579" s="503">
        <v>3</v>
      </c>
    </row>
    <row r="580" spans="1:41" ht="16.5" customHeight="1">
      <c r="A580" s="461">
        <v>284</v>
      </c>
      <c r="B580" s="461">
        <v>138</v>
      </c>
      <c r="C580" s="462">
        <v>577</v>
      </c>
      <c r="D580" s="471" t="s">
        <v>1936</v>
      </c>
      <c r="E580" s="472" t="s">
        <v>28</v>
      </c>
      <c r="F580" s="471" t="s">
        <v>2233</v>
      </c>
      <c r="G580" s="471" t="s">
        <v>1784</v>
      </c>
      <c r="H580" s="493" t="s">
        <v>727</v>
      </c>
      <c r="I580" s="491" t="s">
        <v>1937</v>
      </c>
      <c r="J580" s="467">
        <v>0</v>
      </c>
      <c r="K580" s="467">
        <v>0</v>
      </c>
      <c r="L580" s="467">
        <v>62</v>
      </c>
      <c r="M580" s="467">
        <v>0</v>
      </c>
      <c r="N580" s="468">
        <v>14</v>
      </c>
      <c r="O580" s="467">
        <v>0</v>
      </c>
      <c r="P580" s="467">
        <v>0</v>
      </c>
      <c r="Q580" s="467">
        <v>0</v>
      </c>
      <c r="R580" s="467">
        <v>0</v>
      </c>
      <c r="S580" s="467">
        <v>5</v>
      </c>
      <c r="T580" s="467">
        <v>0</v>
      </c>
      <c r="U580" s="467">
        <v>0</v>
      </c>
      <c r="V580" s="467">
        <v>0</v>
      </c>
      <c r="W580" s="467">
        <v>0</v>
      </c>
      <c r="X580" s="467">
        <v>0</v>
      </c>
      <c r="Y580" s="467">
        <v>0</v>
      </c>
      <c r="Z580" s="467">
        <v>0</v>
      </c>
      <c r="AA580" s="467">
        <v>0</v>
      </c>
      <c r="AB580" s="467">
        <v>0</v>
      </c>
      <c r="AC580" s="467">
        <v>0</v>
      </c>
      <c r="AD580" s="469">
        <v>81</v>
      </c>
      <c r="AE580" s="470">
        <v>0</v>
      </c>
      <c r="AF580" s="470">
        <v>0</v>
      </c>
      <c r="AG580" s="470">
        <v>0</v>
      </c>
      <c r="AH580" s="470">
        <v>11</v>
      </c>
      <c r="AI580" s="470">
        <v>70</v>
      </c>
      <c r="AJ580" s="470">
        <v>0</v>
      </c>
      <c r="AK580" s="467">
        <v>14</v>
      </c>
      <c r="AL580" s="467">
        <v>67</v>
      </c>
      <c r="AM580" s="502">
        <v>7</v>
      </c>
      <c r="AN580" s="502">
        <v>6</v>
      </c>
      <c r="AO580" s="503">
        <v>4</v>
      </c>
    </row>
    <row r="581" spans="1:41" ht="16.5" customHeight="1">
      <c r="A581" s="461">
        <v>236</v>
      </c>
      <c r="B581" s="461">
        <v>90</v>
      </c>
      <c r="C581" s="461">
        <v>578</v>
      </c>
      <c r="D581" s="471" t="s">
        <v>1938</v>
      </c>
      <c r="E581" s="472" t="s">
        <v>28</v>
      </c>
      <c r="F581" s="471" t="s">
        <v>2233</v>
      </c>
      <c r="G581" s="471" t="s">
        <v>1784</v>
      </c>
      <c r="H581" s="493" t="s">
        <v>727</v>
      </c>
      <c r="I581" s="491" t="s">
        <v>1939</v>
      </c>
      <c r="J581" s="467">
        <v>0</v>
      </c>
      <c r="K581" s="467">
        <v>0</v>
      </c>
      <c r="L581" s="467">
        <v>43</v>
      </c>
      <c r="M581" s="467">
        <v>0</v>
      </c>
      <c r="N581" s="468">
        <v>0</v>
      </c>
      <c r="O581" s="467">
        <v>0</v>
      </c>
      <c r="P581" s="467">
        <v>0</v>
      </c>
      <c r="Q581" s="467">
        <v>0</v>
      </c>
      <c r="R581" s="467">
        <v>0</v>
      </c>
      <c r="S581" s="467">
        <v>0</v>
      </c>
      <c r="T581" s="467">
        <v>0</v>
      </c>
      <c r="U581" s="467">
        <v>0</v>
      </c>
      <c r="V581" s="467">
        <v>0</v>
      </c>
      <c r="W581" s="467">
        <v>0</v>
      </c>
      <c r="X581" s="467">
        <v>0</v>
      </c>
      <c r="Y581" s="467">
        <v>0</v>
      </c>
      <c r="Z581" s="467">
        <v>0</v>
      </c>
      <c r="AA581" s="467">
        <v>0</v>
      </c>
      <c r="AB581" s="467">
        <v>0</v>
      </c>
      <c r="AC581" s="467">
        <v>0</v>
      </c>
      <c r="AD581" s="469">
        <v>43</v>
      </c>
      <c r="AE581" s="470">
        <v>0</v>
      </c>
      <c r="AF581" s="470">
        <v>0</v>
      </c>
      <c r="AG581" s="470">
        <v>0</v>
      </c>
      <c r="AH581" s="470">
        <v>0</v>
      </c>
      <c r="AI581" s="470">
        <v>43</v>
      </c>
      <c r="AJ581" s="470">
        <v>0</v>
      </c>
      <c r="AK581" s="467">
        <v>0</v>
      </c>
      <c r="AL581" s="467">
        <v>43</v>
      </c>
      <c r="AM581" s="502">
        <v>5</v>
      </c>
      <c r="AN581" s="502">
        <v>4</v>
      </c>
      <c r="AO581" s="503">
        <v>2</v>
      </c>
    </row>
    <row r="582" spans="1:41" ht="16.5" customHeight="1">
      <c r="A582" s="461">
        <v>283</v>
      </c>
      <c r="B582" s="461">
        <v>137</v>
      </c>
      <c r="C582" s="461">
        <v>579</v>
      </c>
      <c r="D582" s="471" t="s">
        <v>1940</v>
      </c>
      <c r="E582" s="472" t="s">
        <v>28</v>
      </c>
      <c r="F582" s="471" t="s">
        <v>2233</v>
      </c>
      <c r="G582" s="471" t="s">
        <v>1784</v>
      </c>
      <c r="H582" s="490" t="s">
        <v>724</v>
      </c>
      <c r="I582" s="494" t="s">
        <v>1941</v>
      </c>
      <c r="J582" s="467">
        <v>1</v>
      </c>
      <c r="K582" s="467">
        <v>0</v>
      </c>
      <c r="L582" s="467">
        <v>39</v>
      </c>
      <c r="M582" s="467">
        <v>0</v>
      </c>
      <c r="N582" s="468">
        <v>11</v>
      </c>
      <c r="O582" s="467">
        <v>0</v>
      </c>
      <c r="P582" s="467">
        <v>0</v>
      </c>
      <c r="Q582" s="467">
        <v>0</v>
      </c>
      <c r="R582" s="467">
        <v>0</v>
      </c>
      <c r="S582" s="467">
        <v>0</v>
      </c>
      <c r="T582" s="467">
        <v>0</v>
      </c>
      <c r="U582" s="467">
        <v>0</v>
      </c>
      <c r="V582" s="467">
        <v>0</v>
      </c>
      <c r="W582" s="467">
        <v>0</v>
      </c>
      <c r="X582" s="467">
        <v>0</v>
      </c>
      <c r="Y582" s="467">
        <v>0</v>
      </c>
      <c r="Z582" s="467">
        <v>0</v>
      </c>
      <c r="AA582" s="467">
        <v>0</v>
      </c>
      <c r="AB582" s="467">
        <v>0</v>
      </c>
      <c r="AC582" s="467">
        <v>0</v>
      </c>
      <c r="AD582" s="469">
        <v>51</v>
      </c>
      <c r="AE582" s="470">
        <v>0</v>
      </c>
      <c r="AF582" s="470">
        <v>0</v>
      </c>
      <c r="AG582" s="470">
        <v>0</v>
      </c>
      <c r="AH582" s="470">
        <v>0</v>
      </c>
      <c r="AI582" s="470">
        <v>51</v>
      </c>
      <c r="AJ582" s="470">
        <v>0</v>
      </c>
      <c r="AK582" s="467">
        <v>11</v>
      </c>
      <c r="AL582" s="467">
        <v>40</v>
      </c>
      <c r="AM582" s="502">
        <v>7</v>
      </c>
      <c r="AN582" s="502">
        <v>0</v>
      </c>
      <c r="AO582" s="503">
        <v>3</v>
      </c>
    </row>
    <row r="583" spans="1:41" ht="16.5" customHeight="1">
      <c r="A583" s="461">
        <v>282</v>
      </c>
      <c r="B583" s="461">
        <v>136</v>
      </c>
      <c r="C583" s="462">
        <v>580</v>
      </c>
      <c r="D583" s="471" t="s">
        <v>1942</v>
      </c>
      <c r="E583" s="472" t="s">
        <v>28</v>
      </c>
      <c r="F583" s="471" t="s">
        <v>2233</v>
      </c>
      <c r="G583" s="471" t="s">
        <v>1784</v>
      </c>
      <c r="H583" s="492" t="s">
        <v>730</v>
      </c>
      <c r="I583" s="491" t="s">
        <v>1943</v>
      </c>
      <c r="J583" s="467">
        <v>0</v>
      </c>
      <c r="K583" s="467">
        <v>0</v>
      </c>
      <c r="L583" s="467">
        <v>0</v>
      </c>
      <c r="M583" s="467">
        <v>0</v>
      </c>
      <c r="N583" s="468">
        <v>4</v>
      </c>
      <c r="O583" s="467">
        <v>2</v>
      </c>
      <c r="P583" s="467">
        <v>0</v>
      </c>
      <c r="Q583" s="467">
        <v>2</v>
      </c>
      <c r="R583" s="467">
        <v>3</v>
      </c>
      <c r="S583" s="467">
        <v>0</v>
      </c>
      <c r="T583" s="467">
        <v>0</v>
      </c>
      <c r="U583" s="467">
        <v>0</v>
      </c>
      <c r="V583" s="467">
        <v>0</v>
      </c>
      <c r="W583" s="467">
        <v>3</v>
      </c>
      <c r="X583" s="467">
        <v>0</v>
      </c>
      <c r="Y583" s="467">
        <v>32</v>
      </c>
      <c r="Z583" s="467">
        <v>0</v>
      </c>
      <c r="AA583" s="467">
        <v>1</v>
      </c>
      <c r="AB583" s="467">
        <v>1</v>
      </c>
      <c r="AC583" s="467">
        <v>0</v>
      </c>
      <c r="AD583" s="469">
        <v>48</v>
      </c>
      <c r="AE583" s="470">
        <v>0</v>
      </c>
      <c r="AF583" s="470">
        <v>0</v>
      </c>
      <c r="AG583" s="470">
        <v>0</v>
      </c>
      <c r="AH583" s="470">
        <v>0</v>
      </c>
      <c r="AI583" s="470">
        <v>48</v>
      </c>
      <c r="AJ583" s="470">
        <v>0</v>
      </c>
      <c r="AK583" s="467">
        <v>4</v>
      </c>
      <c r="AL583" s="467">
        <v>44</v>
      </c>
      <c r="AM583" s="502">
        <v>5</v>
      </c>
      <c r="AN583" s="502">
        <v>4</v>
      </c>
      <c r="AO583" s="503">
        <v>2</v>
      </c>
    </row>
    <row r="584" spans="1:41" ht="16.5" customHeight="1">
      <c r="A584" s="461">
        <v>287</v>
      </c>
      <c r="B584" s="461">
        <v>141</v>
      </c>
      <c r="C584" s="461">
        <v>581</v>
      </c>
      <c r="D584" s="471" t="s">
        <v>1944</v>
      </c>
      <c r="E584" s="472" t="s">
        <v>28</v>
      </c>
      <c r="F584" s="471" t="s">
        <v>2233</v>
      </c>
      <c r="G584" s="471" t="s">
        <v>1784</v>
      </c>
      <c r="H584" s="493" t="s">
        <v>727</v>
      </c>
      <c r="I584" s="491" t="s">
        <v>1945</v>
      </c>
      <c r="J584" s="467">
        <v>0</v>
      </c>
      <c r="K584" s="467">
        <v>0</v>
      </c>
      <c r="L584" s="467">
        <v>29</v>
      </c>
      <c r="M584" s="467">
        <v>0</v>
      </c>
      <c r="N584" s="468">
        <v>0</v>
      </c>
      <c r="O584" s="467">
        <v>31</v>
      </c>
      <c r="P584" s="467">
        <v>0</v>
      </c>
      <c r="Q584" s="467">
        <v>0</v>
      </c>
      <c r="R584" s="467">
        <v>0</v>
      </c>
      <c r="S584" s="467">
        <v>0</v>
      </c>
      <c r="T584" s="467">
        <v>0</v>
      </c>
      <c r="U584" s="467">
        <v>0</v>
      </c>
      <c r="V584" s="467">
        <v>0</v>
      </c>
      <c r="W584" s="467">
        <v>0</v>
      </c>
      <c r="X584" s="467">
        <v>0</v>
      </c>
      <c r="Y584" s="467">
        <v>0</v>
      </c>
      <c r="Z584" s="467">
        <v>0</v>
      </c>
      <c r="AA584" s="467">
        <v>0</v>
      </c>
      <c r="AB584" s="467">
        <v>0</v>
      </c>
      <c r="AC584" s="467">
        <v>0</v>
      </c>
      <c r="AD584" s="469">
        <v>60</v>
      </c>
      <c r="AE584" s="470">
        <v>0</v>
      </c>
      <c r="AF584" s="470">
        <v>0</v>
      </c>
      <c r="AG584" s="470">
        <v>0</v>
      </c>
      <c r="AH584" s="470">
        <v>0</v>
      </c>
      <c r="AI584" s="470">
        <v>60</v>
      </c>
      <c r="AJ584" s="470">
        <v>0</v>
      </c>
      <c r="AK584" s="467">
        <v>0</v>
      </c>
      <c r="AL584" s="467">
        <v>60</v>
      </c>
      <c r="AM584" s="502">
        <v>7</v>
      </c>
      <c r="AN584" s="502">
        <v>2</v>
      </c>
      <c r="AO584" s="503">
        <v>2</v>
      </c>
    </row>
    <row r="585" spans="1:41" ht="16.5" customHeight="1">
      <c r="A585" s="461">
        <v>286</v>
      </c>
      <c r="B585" s="461">
        <v>140</v>
      </c>
      <c r="C585" s="461">
        <v>582</v>
      </c>
      <c r="D585" s="471" t="s">
        <v>1946</v>
      </c>
      <c r="E585" s="472" t="s">
        <v>28</v>
      </c>
      <c r="F585" s="471" t="s">
        <v>2233</v>
      </c>
      <c r="G585" s="471" t="s">
        <v>1784</v>
      </c>
      <c r="H585" s="493" t="s">
        <v>727</v>
      </c>
      <c r="I585" s="491" t="s">
        <v>1947</v>
      </c>
      <c r="J585" s="467">
        <v>0</v>
      </c>
      <c r="K585" s="467">
        <v>0</v>
      </c>
      <c r="L585" s="467">
        <v>0</v>
      </c>
      <c r="M585" s="467">
        <v>2</v>
      </c>
      <c r="N585" s="468">
        <v>3</v>
      </c>
      <c r="O585" s="467">
        <v>38</v>
      </c>
      <c r="P585" s="467">
        <v>0</v>
      </c>
      <c r="Q585" s="467">
        <v>0</v>
      </c>
      <c r="R585" s="467">
        <v>0</v>
      </c>
      <c r="S585" s="467">
        <v>0</v>
      </c>
      <c r="T585" s="467">
        <v>0</v>
      </c>
      <c r="U585" s="467">
        <v>0</v>
      </c>
      <c r="V585" s="467">
        <v>1</v>
      </c>
      <c r="W585" s="467">
        <v>0</v>
      </c>
      <c r="X585" s="467">
        <v>0</v>
      </c>
      <c r="Y585" s="467">
        <v>1</v>
      </c>
      <c r="Z585" s="467">
        <v>0</v>
      </c>
      <c r="AA585" s="467">
        <v>0</v>
      </c>
      <c r="AB585" s="467">
        <v>0</v>
      </c>
      <c r="AC585" s="467">
        <v>0</v>
      </c>
      <c r="AD585" s="469">
        <v>45</v>
      </c>
      <c r="AE585" s="470">
        <v>0</v>
      </c>
      <c r="AF585" s="470">
        <v>0</v>
      </c>
      <c r="AG585" s="470">
        <v>0</v>
      </c>
      <c r="AH585" s="470">
        <v>0</v>
      </c>
      <c r="AI585" s="470">
        <v>45</v>
      </c>
      <c r="AJ585" s="470">
        <v>0</v>
      </c>
      <c r="AK585" s="467">
        <v>3</v>
      </c>
      <c r="AL585" s="467">
        <v>42</v>
      </c>
      <c r="AM585" s="502">
        <v>6</v>
      </c>
      <c r="AN585" s="502">
        <v>2</v>
      </c>
      <c r="AO585" s="503">
        <v>3</v>
      </c>
    </row>
    <row r="586" spans="1:41" ht="16.5" customHeight="1">
      <c r="A586" s="461">
        <v>285</v>
      </c>
      <c r="B586" s="461">
        <v>139</v>
      </c>
      <c r="C586" s="462">
        <v>583</v>
      </c>
      <c r="D586" s="471" t="s">
        <v>1948</v>
      </c>
      <c r="E586" s="472" t="s">
        <v>28</v>
      </c>
      <c r="F586" s="471" t="s">
        <v>2233</v>
      </c>
      <c r="G586" s="471" t="s">
        <v>1784</v>
      </c>
      <c r="H586" s="492" t="s">
        <v>730</v>
      </c>
      <c r="I586" s="491" t="s">
        <v>1949</v>
      </c>
      <c r="J586" s="467">
        <v>0</v>
      </c>
      <c r="K586" s="467">
        <v>0</v>
      </c>
      <c r="L586" s="467">
        <v>0</v>
      </c>
      <c r="M586" s="467">
        <v>0</v>
      </c>
      <c r="N586" s="468">
        <v>14</v>
      </c>
      <c r="O586" s="467">
        <v>27</v>
      </c>
      <c r="P586" s="467">
        <v>0</v>
      </c>
      <c r="Q586" s="467">
        <v>1</v>
      </c>
      <c r="R586" s="467">
        <v>0</v>
      </c>
      <c r="S586" s="467">
        <v>0</v>
      </c>
      <c r="T586" s="467">
        <v>0</v>
      </c>
      <c r="U586" s="467">
        <v>0</v>
      </c>
      <c r="V586" s="467">
        <v>0</v>
      </c>
      <c r="W586" s="467">
        <v>0</v>
      </c>
      <c r="X586" s="467">
        <v>0</v>
      </c>
      <c r="Y586" s="467">
        <v>0</v>
      </c>
      <c r="Z586" s="467">
        <v>0</v>
      </c>
      <c r="AA586" s="467">
        <v>0</v>
      </c>
      <c r="AB586" s="467">
        <v>0</v>
      </c>
      <c r="AC586" s="467">
        <v>0</v>
      </c>
      <c r="AD586" s="469">
        <v>42</v>
      </c>
      <c r="AE586" s="470">
        <v>0</v>
      </c>
      <c r="AF586" s="470">
        <v>0</v>
      </c>
      <c r="AG586" s="470">
        <v>0</v>
      </c>
      <c r="AH586" s="470">
        <v>0</v>
      </c>
      <c r="AI586" s="470">
        <v>42</v>
      </c>
      <c r="AJ586" s="470">
        <v>0</v>
      </c>
      <c r="AK586" s="467">
        <v>14</v>
      </c>
      <c r="AL586" s="467">
        <v>28</v>
      </c>
      <c r="AM586" s="502">
        <v>6</v>
      </c>
      <c r="AN586" s="502">
        <v>6</v>
      </c>
      <c r="AO586" s="503">
        <v>2</v>
      </c>
    </row>
    <row r="587" spans="1:41" ht="16.5" customHeight="1">
      <c r="A587" s="461">
        <v>299</v>
      </c>
      <c r="B587" s="461">
        <v>153</v>
      </c>
      <c r="C587" s="461">
        <v>584</v>
      </c>
      <c r="D587" s="471" t="s">
        <v>1950</v>
      </c>
      <c r="E587" s="472" t="s">
        <v>28</v>
      </c>
      <c r="F587" s="471" t="s">
        <v>2233</v>
      </c>
      <c r="G587" s="471" t="s">
        <v>1784</v>
      </c>
      <c r="H587" s="493" t="s">
        <v>727</v>
      </c>
      <c r="I587" s="491" t="s">
        <v>1951</v>
      </c>
      <c r="J587" s="467">
        <v>0</v>
      </c>
      <c r="K587" s="467">
        <v>0</v>
      </c>
      <c r="L587" s="467">
        <v>0</v>
      </c>
      <c r="M587" s="467">
        <v>0</v>
      </c>
      <c r="N587" s="468">
        <v>9</v>
      </c>
      <c r="O587" s="467">
        <v>31</v>
      </c>
      <c r="P587" s="467">
        <v>0</v>
      </c>
      <c r="Q587" s="467">
        <v>0</v>
      </c>
      <c r="R587" s="467">
        <v>0</v>
      </c>
      <c r="S587" s="467">
        <v>0</v>
      </c>
      <c r="T587" s="467">
        <v>0</v>
      </c>
      <c r="U587" s="467">
        <v>0</v>
      </c>
      <c r="V587" s="467">
        <v>0</v>
      </c>
      <c r="W587" s="467">
        <v>0</v>
      </c>
      <c r="X587" s="467">
        <v>0</v>
      </c>
      <c r="Y587" s="467">
        <v>0</v>
      </c>
      <c r="Z587" s="467">
        <v>0</v>
      </c>
      <c r="AA587" s="467">
        <v>0</v>
      </c>
      <c r="AB587" s="467">
        <v>0</v>
      </c>
      <c r="AC587" s="467">
        <v>1</v>
      </c>
      <c r="AD587" s="469">
        <v>41</v>
      </c>
      <c r="AE587" s="470">
        <v>0</v>
      </c>
      <c r="AF587" s="470">
        <v>0</v>
      </c>
      <c r="AG587" s="470">
        <v>0</v>
      </c>
      <c r="AH587" s="470">
        <v>0</v>
      </c>
      <c r="AI587" s="470">
        <v>41</v>
      </c>
      <c r="AJ587" s="470">
        <v>0</v>
      </c>
      <c r="AK587" s="467">
        <v>9</v>
      </c>
      <c r="AL587" s="467">
        <v>31</v>
      </c>
      <c r="AM587" s="502">
        <v>2</v>
      </c>
      <c r="AN587" s="502">
        <v>1</v>
      </c>
      <c r="AO587" s="503">
        <v>3</v>
      </c>
    </row>
    <row r="588" spans="1:41" ht="16.5" customHeight="1">
      <c r="A588" s="461">
        <v>249</v>
      </c>
      <c r="B588" s="461">
        <v>103</v>
      </c>
      <c r="C588" s="461">
        <v>585</v>
      </c>
      <c r="D588" s="471" t="s">
        <v>1952</v>
      </c>
      <c r="E588" s="472" t="s">
        <v>28</v>
      </c>
      <c r="F588" s="471" t="s">
        <v>2233</v>
      </c>
      <c r="G588" s="471" t="s">
        <v>1784</v>
      </c>
      <c r="H588" s="492" t="s">
        <v>730</v>
      </c>
      <c r="I588" s="491" t="s">
        <v>1953</v>
      </c>
      <c r="J588" s="467">
        <v>0</v>
      </c>
      <c r="K588" s="467">
        <v>1</v>
      </c>
      <c r="L588" s="467">
        <v>0</v>
      </c>
      <c r="M588" s="467">
        <v>0</v>
      </c>
      <c r="N588" s="468">
        <v>37</v>
      </c>
      <c r="O588" s="467">
        <v>1</v>
      </c>
      <c r="P588" s="467">
        <v>0</v>
      </c>
      <c r="Q588" s="467">
        <v>1</v>
      </c>
      <c r="R588" s="467">
        <v>0</v>
      </c>
      <c r="S588" s="467">
        <v>0</v>
      </c>
      <c r="T588" s="467">
        <v>0</v>
      </c>
      <c r="U588" s="467">
        <v>0</v>
      </c>
      <c r="V588" s="467">
        <v>0</v>
      </c>
      <c r="W588" s="467">
        <v>0</v>
      </c>
      <c r="X588" s="467">
        <v>0</v>
      </c>
      <c r="Y588" s="467">
        <v>0</v>
      </c>
      <c r="Z588" s="467">
        <v>0</v>
      </c>
      <c r="AA588" s="467">
        <v>0</v>
      </c>
      <c r="AB588" s="467">
        <v>0</v>
      </c>
      <c r="AC588" s="467">
        <v>1</v>
      </c>
      <c r="AD588" s="469">
        <v>41</v>
      </c>
      <c r="AE588" s="470">
        <v>0</v>
      </c>
      <c r="AF588" s="470">
        <v>0</v>
      </c>
      <c r="AG588" s="470">
        <v>0</v>
      </c>
      <c r="AH588" s="470">
        <v>0</v>
      </c>
      <c r="AI588" s="470">
        <v>41</v>
      </c>
      <c r="AJ588" s="470">
        <v>0</v>
      </c>
      <c r="AK588" s="467">
        <v>37</v>
      </c>
      <c r="AL588" s="467">
        <v>3</v>
      </c>
      <c r="AM588" s="502">
        <v>6</v>
      </c>
      <c r="AN588" s="502">
        <v>0</v>
      </c>
      <c r="AO588" s="503">
        <v>3</v>
      </c>
    </row>
    <row r="589" spans="1:41" ht="16.5" customHeight="1">
      <c r="A589" s="461">
        <v>288</v>
      </c>
      <c r="B589" s="461">
        <v>142</v>
      </c>
      <c r="C589" s="462">
        <v>586</v>
      </c>
      <c r="D589" s="471" t="s">
        <v>1954</v>
      </c>
      <c r="E589" s="472" t="s">
        <v>28</v>
      </c>
      <c r="F589" s="471" t="s">
        <v>2233</v>
      </c>
      <c r="G589" s="471" t="s">
        <v>1784</v>
      </c>
      <c r="H589" s="493" t="s">
        <v>727</v>
      </c>
      <c r="I589" s="491" t="s">
        <v>1955</v>
      </c>
      <c r="J589" s="467">
        <v>0</v>
      </c>
      <c r="K589" s="467">
        <v>0</v>
      </c>
      <c r="L589" s="467">
        <v>0</v>
      </c>
      <c r="M589" s="467">
        <v>0</v>
      </c>
      <c r="N589" s="468">
        <v>32</v>
      </c>
      <c r="O589" s="467">
        <v>27</v>
      </c>
      <c r="P589" s="467">
        <v>0</v>
      </c>
      <c r="Q589" s="467">
        <v>0</v>
      </c>
      <c r="R589" s="467">
        <v>0</v>
      </c>
      <c r="S589" s="467">
        <v>0</v>
      </c>
      <c r="T589" s="467">
        <v>0</v>
      </c>
      <c r="U589" s="467">
        <v>0</v>
      </c>
      <c r="V589" s="467">
        <v>0</v>
      </c>
      <c r="W589" s="467">
        <v>0</v>
      </c>
      <c r="X589" s="467">
        <v>0</v>
      </c>
      <c r="Y589" s="467">
        <v>0</v>
      </c>
      <c r="Z589" s="467">
        <v>0</v>
      </c>
      <c r="AA589" s="467">
        <v>0</v>
      </c>
      <c r="AB589" s="467">
        <v>0</v>
      </c>
      <c r="AC589" s="467">
        <v>0</v>
      </c>
      <c r="AD589" s="469">
        <v>59</v>
      </c>
      <c r="AE589" s="470">
        <v>0</v>
      </c>
      <c r="AF589" s="470">
        <v>0</v>
      </c>
      <c r="AG589" s="470">
        <v>0</v>
      </c>
      <c r="AH589" s="470">
        <v>0</v>
      </c>
      <c r="AI589" s="470">
        <v>27</v>
      </c>
      <c r="AJ589" s="470">
        <v>32</v>
      </c>
      <c r="AK589" s="467">
        <v>32</v>
      </c>
      <c r="AL589" s="467">
        <v>27</v>
      </c>
      <c r="AM589" s="502">
        <v>4</v>
      </c>
      <c r="AN589" s="502">
        <v>4</v>
      </c>
      <c r="AO589" s="503">
        <v>3</v>
      </c>
    </row>
    <row r="590" spans="1:41" ht="16.5" customHeight="1">
      <c r="A590" s="461">
        <v>298</v>
      </c>
      <c r="B590" s="461">
        <v>152</v>
      </c>
      <c r="C590" s="461">
        <v>587</v>
      </c>
      <c r="D590" s="471" t="s">
        <v>1956</v>
      </c>
      <c r="E590" s="472" t="s">
        <v>28</v>
      </c>
      <c r="F590" s="471" t="s">
        <v>2233</v>
      </c>
      <c r="G590" s="471" t="s">
        <v>1784</v>
      </c>
      <c r="H590" s="492" t="s">
        <v>730</v>
      </c>
      <c r="I590" s="491" t="s">
        <v>1957</v>
      </c>
      <c r="J590" s="467">
        <v>0</v>
      </c>
      <c r="K590" s="467">
        <v>2</v>
      </c>
      <c r="L590" s="467">
        <v>0</v>
      </c>
      <c r="M590" s="467">
        <v>1</v>
      </c>
      <c r="N590" s="468">
        <v>11</v>
      </c>
      <c r="O590" s="467">
        <v>2</v>
      </c>
      <c r="P590" s="467">
        <v>0</v>
      </c>
      <c r="Q590" s="467">
        <v>3</v>
      </c>
      <c r="R590" s="467">
        <v>1</v>
      </c>
      <c r="S590" s="467">
        <v>0</v>
      </c>
      <c r="T590" s="467">
        <v>0</v>
      </c>
      <c r="U590" s="467">
        <v>0</v>
      </c>
      <c r="V590" s="467">
        <v>10</v>
      </c>
      <c r="W590" s="467">
        <v>0</v>
      </c>
      <c r="X590" s="467">
        <v>0</v>
      </c>
      <c r="Y590" s="467">
        <v>1</v>
      </c>
      <c r="Z590" s="467">
        <v>0</v>
      </c>
      <c r="AA590" s="467">
        <v>0</v>
      </c>
      <c r="AB590" s="467">
        <v>12</v>
      </c>
      <c r="AC590" s="467">
        <v>0</v>
      </c>
      <c r="AD590" s="469">
        <v>43</v>
      </c>
      <c r="AE590" s="470">
        <v>0</v>
      </c>
      <c r="AF590" s="470">
        <v>0</v>
      </c>
      <c r="AG590" s="470">
        <v>1</v>
      </c>
      <c r="AH590" s="470">
        <v>0</v>
      </c>
      <c r="AI590" s="470">
        <v>42</v>
      </c>
      <c r="AJ590" s="470">
        <v>0</v>
      </c>
      <c r="AK590" s="467">
        <v>11</v>
      </c>
      <c r="AL590" s="467">
        <v>32</v>
      </c>
      <c r="AM590" s="502">
        <v>6</v>
      </c>
      <c r="AN590" s="502">
        <v>4</v>
      </c>
      <c r="AO590" s="503">
        <v>3</v>
      </c>
    </row>
    <row r="591" spans="1:41" ht="16.5" customHeight="1">
      <c r="A591" s="461">
        <v>295</v>
      </c>
      <c r="B591" s="461">
        <v>149</v>
      </c>
      <c r="C591" s="461">
        <v>588</v>
      </c>
      <c r="D591" s="471" t="s">
        <v>1958</v>
      </c>
      <c r="E591" s="472" t="s">
        <v>28</v>
      </c>
      <c r="F591" s="471" t="s">
        <v>2233</v>
      </c>
      <c r="G591" s="471" t="s">
        <v>1784</v>
      </c>
      <c r="H591" s="493" t="s">
        <v>727</v>
      </c>
      <c r="I591" s="491" t="s">
        <v>1959</v>
      </c>
      <c r="J591" s="467">
        <v>0</v>
      </c>
      <c r="K591" s="467">
        <v>0</v>
      </c>
      <c r="L591" s="467">
        <v>3</v>
      </c>
      <c r="M591" s="467">
        <v>1</v>
      </c>
      <c r="N591" s="468">
        <v>9</v>
      </c>
      <c r="O591" s="467">
        <v>2</v>
      </c>
      <c r="P591" s="467">
        <v>2</v>
      </c>
      <c r="Q591" s="467">
        <v>1</v>
      </c>
      <c r="R591" s="467">
        <v>1</v>
      </c>
      <c r="S591" s="467">
        <v>0</v>
      </c>
      <c r="T591" s="467">
        <v>3</v>
      </c>
      <c r="U591" s="467">
        <v>0</v>
      </c>
      <c r="V591" s="467">
        <v>0</v>
      </c>
      <c r="W591" s="467">
        <v>1</v>
      </c>
      <c r="X591" s="467">
        <v>0</v>
      </c>
      <c r="Y591" s="467">
        <v>8</v>
      </c>
      <c r="Z591" s="467">
        <v>3</v>
      </c>
      <c r="AA591" s="467">
        <v>1</v>
      </c>
      <c r="AB591" s="467">
        <v>2</v>
      </c>
      <c r="AC591" s="467">
        <v>2</v>
      </c>
      <c r="AD591" s="469">
        <v>39</v>
      </c>
      <c r="AE591" s="470">
        <v>0</v>
      </c>
      <c r="AF591" s="470">
        <v>0</v>
      </c>
      <c r="AG591" s="470">
        <v>0</v>
      </c>
      <c r="AH591" s="470">
        <v>0</v>
      </c>
      <c r="AI591" s="470">
        <v>39</v>
      </c>
      <c r="AJ591" s="470">
        <v>0</v>
      </c>
      <c r="AK591" s="467">
        <v>9</v>
      </c>
      <c r="AL591" s="467">
        <v>28</v>
      </c>
      <c r="AM591" s="502">
        <v>8</v>
      </c>
      <c r="AN591" s="502">
        <v>2</v>
      </c>
      <c r="AO591" s="503">
        <v>3</v>
      </c>
    </row>
    <row r="592" spans="1:41" ht="16.5" customHeight="1">
      <c r="A592" s="461">
        <v>293</v>
      </c>
      <c r="B592" s="461">
        <v>147</v>
      </c>
      <c r="C592" s="462">
        <v>589</v>
      </c>
      <c r="D592" s="471" t="s">
        <v>1960</v>
      </c>
      <c r="E592" s="472" t="s">
        <v>28</v>
      </c>
      <c r="F592" s="471" t="s">
        <v>2233</v>
      </c>
      <c r="G592" s="471" t="s">
        <v>1784</v>
      </c>
      <c r="H592" s="493" t="s">
        <v>727</v>
      </c>
      <c r="I592" s="491" t="s">
        <v>1961</v>
      </c>
      <c r="J592" s="467">
        <v>0</v>
      </c>
      <c r="K592" s="467">
        <v>0</v>
      </c>
      <c r="L592" s="467">
        <v>0</v>
      </c>
      <c r="M592" s="467">
        <v>1</v>
      </c>
      <c r="N592" s="468">
        <v>6</v>
      </c>
      <c r="O592" s="467">
        <v>30</v>
      </c>
      <c r="P592" s="467">
        <v>0</v>
      </c>
      <c r="Q592" s="467">
        <v>0</v>
      </c>
      <c r="R592" s="467">
        <v>1</v>
      </c>
      <c r="S592" s="467">
        <v>0</v>
      </c>
      <c r="T592" s="467">
        <v>0</v>
      </c>
      <c r="U592" s="467">
        <v>0</v>
      </c>
      <c r="V592" s="467">
        <v>0</v>
      </c>
      <c r="W592" s="467">
        <v>0</v>
      </c>
      <c r="X592" s="467">
        <v>0</v>
      </c>
      <c r="Y592" s="467">
        <v>0</v>
      </c>
      <c r="Z592" s="467">
        <v>0</v>
      </c>
      <c r="AA592" s="467">
        <v>0</v>
      </c>
      <c r="AB592" s="467">
        <v>0</v>
      </c>
      <c r="AC592" s="467">
        <v>0</v>
      </c>
      <c r="AD592" s="469">
        <v>38</v>
      </c>
      <c r="AE592" s="470">
        <v>0</v>
      </c>
      <c r="AF592" s="470">
        <v>0</v>
      </c>
      <c r="AG592" s="470">
        <v>0</v>
      </c>
      <c r="AH592" s="470">
        <v>0</v>
      </c>
      <c r="AI592" s="470">
        <v>38</v>
      </c>
      <c r="AJ592" s="470">
        <v>0</v>
      </c>
      <c r="AK592" s="467">
        <v>6</v>
      </c>
      <c r="AL592" s="467">
        <v>32</v>
      </c>
      <c r="AM592" s="502">
        <v>7</v>
      </c>
      <c r="AN592" s="502">
        <v>5</v>
      </c>
      <c r="AO592" s="503">
        <v>3</v>
      </c>
    </row>
    <row r="593" spans="1:41" ht="16.5" customHeight="1">
      <c r="A593" s="461">
        <v>292</v>
      </c>
      <c r="B593" s="461">
        <v>146</v>
      </c>
      <c r="C593" s="461">
        <v>590</v>
      </c>
      <c r="D593" s="471" t="s">
        <v>1962</v>
      </c>
      <c r="E593" s="472" t="s">
        <v>28</v>
      </c>
      <c r="F593" s="471" t="s">
        <v>2233</v>
      </c>
      <c r="G593" s="471" t="s">
        <v>1784</v>
      </c>
      <c r="H593" s="490" t="s">
        <v>724</v>
      </c>
      <c r="I593" s="494" t="s">
        <v>1963</v>
      </c>
      <c r="J593" s="467">
        <v>2</v>
      </c>
      <c r="K593" s="467">
        <v>0</v>
      </c>
      <c r="L593" s="467">
        <v>1</v>
      </c>
      <c r="M593" s="467">
        <v>1</v>
      </c>
      <c r="N593" s="468">
        <v>10</v>
      </c>
      <c r="O593" s="467">
        <v>28</v>
      </c>
      <c r="P593" s="467">
        <v>0</v>
      </c>
      <c r="Q593" s="467">
        <v>0</v>
      </c>
      <c r="R593" s="467">
        <v>1</v>
      </c>
      <c r="S593" s="467">
        <v>0</v>
      </c>
      <c r="T593" s="467">
        <v>0</v>
      </c>
      <c r="U593" s="467">
        <v>0</v>
      </c>
      <c r="V593" s="467">
        <v>0</v>
      </c>
      <c r="W593" s="467">
        <v>0</v>
      </c>
      <c r="X593" s="467">
        <v>0</v>
      </c>
      <c r="Y593" s="467">
        <v>0</v>
      </c>
      <c r="Z593" s="467">
        <v>0</v>
      </c>
      <c r="AA593" s="467">
        <v>0</v>
      </c>
      <c r="AB593" s="467">
        <v>0</v>
      </c>
      <c r="AC593" s="467">
        <v>8</v>
      </c>
      <c r="AD593" s="469">
        <v>51</v>
      </c>
      <c r="AE593" s="470">
        <v>0</v>
      </c>
      <c r="AF593" s="470">
        <v>0</v>
      </c>
      <c r="AG593" s="470">
        <v>0</v>
      </c>
      <c r="AH593" s="470">
        <v>0</v>
      </c>
      <c r="AI593" s="470">
        <v>51</v>
      </c>
      <c r="AJ593" s="470">
        <v>0</v>
      </c>
      <c r="AK593" s="467">
        <v>10</v>
      </c>
      <c r="AL593" s="467">
        <v>33</v>
      </c>
      <c r="AM593" s="502">
        <v>4</v>
      </c>
      <c r="AN593" s="502">
        <v>4</v>
      </c>
      <c r="AO593" s="503">
        <v>3</v>
      </c>
    </row>
    <row r="594" spans="1:41" ht="16.5" customHeight="1">
      <c r="A594" s="461">
        <v>290</v>
      </c>
      <c r="B594" s="461">
        <v>144</v>
      </c>
      <c r="C594" s="461">
        <v>591</v>
      </c>
      <c r="D594" s="471" t="s">
        <v>1964</v>
      </c>
      <c r="E594" s="472" t="s">
        <v>28</v>
      </c>
      <c r="F594" s="471" t="s">
        <v>2233</v>
      </c>
      <c r="G594" s="471" t="s">
        <v>1784</v>
      </c>
      <c r="H594" s="493" t="s">
        <v>727</v>
      </c>
      <c r="I594" s="491" t="s">
        <v>1965</v>
      </c>
      <c r="J594" s="467">
        <v>0</v>
      </c>
      <c r="K594" s="467">
        <v>0</v>
      </c>
      <c r="L594" s="467">
        <v>0</v>
      </c>
      <c r="M594" s="467">
        <v>0</v>
      </c>
      <c r="N594" s="468">
        <v>11</v>
      </c>
      <c r="O594" s="467">
        <v>31</v>
      </c>
      <c r="P594" s="467">
        <v>0</v>
      </c>
      <c r="Q594" s="467">
        <v>0</v>
      </c>
      <c r="R594" s="467">
        <v>0</v>
      </c>
      <c r="S594" s="467">
        <v>0</v>
      </c>
      <c r="T594" s="467">
        <v>0</v>
      </c>
      <c r="U594" s="467">
        <v>0</v>
      </c>
      <c r="V594" s="467">
        <v>0</v>
      </c>
      <c r="W594" s="467">
        <v>0</v>
      </c>
      <c r="X594" s="467">
        <v>0</v>
      </c>
      <c r="Y594" s="467">
        <v>0</v>
      </c>
      <c r="Z594" s="467">
        <v>0</v>
      </c>
      <c r="AA594" s="467">
        <v>0</v>
      </c>
      <c r="AB594" s="467">
        <v>0</v>
      </c>
      <c r="AC594" s="467">
        <v>1</v>
      </c>
      <c r="AD594" s="469">
        <v>43</v>
      </c>
      <c r="AE594" s="470">
        <v>0</v>
      </c>
      <c r="AF594" s="470">
        <v>0</v>
      </c>
      <c r="AG594" s="470">
        <v>0</v>
      </c>
      <c r="AH594" s="470">
        <v>0</v>
      </c>
      <c r="AI594" s="470">
        <v>43</v>
      </c>
      <c r="AJ594" s="470">
        <v>0</v>
      </c>
      <c r="AK594" s="467">
        <v>11</v>
      </c>
      <c r="AL594" s="467">
        <v>31</v>
      </c>
      <c r="AM594" s="502">
        <v>4</v>
      </c>
      <c r="AN594" s="502">
        <v>5</v>
      </c>
      <c r="AO594" s="503">
        <v>3</v>
      </c>
    </row>
    <row r="595" spans="1:41" ht="16.5" customHeight="1">
      <c r="A595" s="461">
        <v>289</v>
      </c>
      <c r="B595" s="461">
        <v>143</v>
      </c>
      <c r="C595" s="462">
        <v>592</v>
      </c>
      <c r="D595" s="471" t="s">
        <v>1966</v>
      </c>
      <c r="E595" s="472" t="s">
        <v>28</v>
      </c>
      <c r="F595" s="471" t="s">
        <v>2233</v>
      </c>
      <c r="G595" s="471" t="s">
        <v>1784</v>
      </c>
      <c r="H595" s="492" t="s">
        <v>730</v>
      </c>
      <c r="I595" s="491" t="s">
        <v>1967</v>
      </c>
      <c r="J595" s="467">
        <v>0</v>
      </c>
      <c r="K595" s="467">
        <v>0</v>
      </c>
      <c r="L595" s="467">
        <v>0</v>
      </c>
      <c r="M595" s="467">
        <v>7</v>
      </c>
      <c r="N595" s="468">
        <v>11</v>
      </c>
      <c r="O595" s="467">
        <v>32</v>
      </c>
      <c r="P595" s="467">
        <v>0</v>
      </c>
      <c r="Q595" s="467">
        <v>0</v>
      </c>
      <c r="R595" s="467">
        <v>1</v>
      </c>
      <c r="S595" s="467">
        <v>0</v>
      </c>
      <c r="T595" s="467">
        <v>0</v>
      </c>
      <c r="U595" s="467">
        <v>0</v>
      </c>
      <c r="V595" s="467">
        <v>0</v>
      </c>
      <c r="W595" s="467">
        <v>0</v>
      </c>
      <c r="X595" s="467">
        <v>0</v>
      </c>
      <c r="Y595" s="467">
        <v>0</v>
      </c>
      <c r="Z595" s="467">
        <v>0</v>
      </c>
      <c r="AA595" s="467">
        <v>0</v>
      </c>
      <c r="AB595" s="467">
        <v>1</v>
      </c>
      <c r="AC595" s="467">
        <v>0</v>
      </c>
      <c r="AD595" s="469">
        <v>52</v>
      </c>
      <c r="AE595" s="470">
        <v>0</v>
      </c>
      <c r="AF595" s="470">
        <v>0</v>
      </c>
      <c r="AG595" s="470">
        <v>0</v>
      </c>
      <c r="AH595" s="470">
        <v>0</v>
      </c>
      <c r="AI595" s="470">
        <v>52</v>
      </c>
      <c r="AJ595" s="470">
        <v>0</v>
      </c>
      <c r="AK595" s="467">
        <v>11</v>
      </c>
      <c r="AL595" s="467">
        <v>41</v>
      </c>
      <c r="AM595" s="502">
        <v>8</v>
      </c>
      <c r="AN595" s="502">
        <v>6</v>
      </c>
      <c r="AO595" s="503">
        <v>4</v>
      </c>
    </row>
    <row r="596" spans="1:41" ht="16.5" customHeight="1">
      <c r="A596" s="461">
        <v>356</v>
      </c>
      <c r="B596" s="461">
        <v>174</v>
      </c>
      <c r="C596" s="461">
        <v>593</v>
      </c>
      <c r="D596" s="471" t="s">
        <v>1968</v>
      </c>
      <c r="E596" s="472" t="s">
        <v>28</v>
      </c>
      <c r="F596" s="471" t="s">
        <v>2233</v>
      </c>
      <c r="G596" s="471" t="s">
        <v>1784</v>
      </c>
      <c r="H596" s="493" t="s">
        <v>727</v>
      </c>
      <c r="I596" s="491" t="s">
        <v>1969</v>
      </c>
      <c r="J596" s="467">
        <v>0</v>
      </c>
      <c r="K596" s="467">
        <v>0</v>
      </c>
      <c r="L596" s="467">
        <v>0</v>
      </c>
      <c r="M596" s="467">
        <v>0</v>
      </c>
      <c r="N596" s="468">
        <v>0</v>
      </c>
      <c r="O596" s="467">
        <v>36</v>
      </c>
      <c r="P596" s="467">
        <v>0</v>
      </c>
      <c r="Q596" s="467">
        <v>0</v>
      </c>
      <c r="R596" s="467">
        <v>0</v>
      </c>
      <c r="S596" s="467">
        <v>0</v>
      </c>
      <c r="T596" s="467">
        <v>0</v>
      </c>
      <c r="U596" s="467">
        <v>0</v>
      </c>
      <c r="V596" s="467">
        <v>0</v>
      </c>
      <c r="W596" s="467">
        <v>0</v>
      </c>
      <c r="X596" s="467">
        <v>0</v>
      </c>
      <c r="Y596" s="467">
        <v>0</v>
      </c>
      <c r="Z596" s="467">
        <v>0</v>
      </c>
      <c r="AA596" s="467">
        <v>0</v>
      </c>
      <c r="AB596" s="467">
        <v>0</v>
      </c>
      <c r="AC596" s="467">
        <v>0</v>
      </c>
      <c r="AD596" s="469">
        <v>36</v>
      </c>
      <c r="AE596" s="470">
        <v>0</v>
      </c>
      <c r="AF596" s="470">
        <v>0</v>
      </c>
      <c r="AG596" s="470">
        <v>0</v>
      </c>
      <c r="AH596" s="470">
        <v>0</v>
      </c>
      <c r="AI596" s="470">
        <v>36</v>
      </c>
      <c r="AJ596" s="470">
        <v>0</v>
      </c>
      <c r="AK596" s="467">
        <v>0</v>
      </c>
      <c r="AL596" s="467">
        <v>36</v>
      </c>
      <c r="AM596" s="502">
        <v>5</v>
      </c>
      <c r="AN596" s="502">
        <v>1</v>
      </c>
      <c r="AO596" s="503">
        <v>2</v>
      </c>
    </row>
    <row r="597" spans="1:41" ht="16.5" customHeight="1">
      <c r="A597" s="461">
        <v>294</v>
      </c>
      <c r="B597" s="461">
        <v>148</v>
      </c>
      <c r="C597" s="461">
        <v>594</v>
      </c>
      <c r="D597" s="471" t="s">
        <v>1970</v>
      </c>
      <c r="E597" s="472" t="s">
        <v>28</v>
      </c>
      <c r="F597" s="471" t="s">
        <v>2233</v>
      </c>
      <c r="G597" s="471" t="s">
        <v>1784</v>
      </c>
      <c r="H597" s="493" t="s">
        <v>727</v>
      </c>
      <c r="I597" s="491" t="s">
        <v>1971</v>
      </c>
      <c r="J597" s="467">
        <v>3</v>
      </c>
      <c r="K597" s="467">
        <v>1</v>
      </c>
      <c r="L597" s="467">
        <v>2</v>
      </c>
      <c r="M597" s="467">
        <v>1</v>
      </c>
      <c r="N597" s="468">
        <v>6</v>
      </c>
      <c r="O597" s="467">
        <v>17</v>
      </c>
      <c r="P597" s="467">
        <v>0</v>
      </c>
      <c r="Q597" s="467">
        <v>3</v>
      </c>
      <c r="R597" s="467">
        <v>1</v>
      </c>
      <c r="S597" s="467">
        <v>0</v>
      </c>
      <c r="T597" s="467">
        <v>0</v>
      </c>
      <c r="U597" s="467">
        <v>0</v>
      </c>
      <c r="V597" s="467">
        <v>5</v>
      </c>
      <c r="W597" s="467">
        <v>0</v>
      </c>
      <c r="X597" s="467">
        <v>0</v>
      </c>
      <c r="Y597" s="467">
        <v>2</v>
      </c>
      <c r="Z597" s="467">
        <v>1</v>
      </c>
      <c r="AA597" s="467">
        <v>0</v>
      </c>
      <c r="AB597" s="467">
        <v>2</v>
      </c>
      <c r="AC597" s="467">
        <v>0</v>
      </c>
      <c r="AD597" s="469">
        <v>44</v>
      </c>
      <c r="AE597" s="470">
        <v>0</v>
      </c>
      <c r="AF597" s="470">
        <v>0</v>
      </c>
      <c r="AG597" s="470">
        <v>0</v>
      </c>
      <c r="AH597" s="470">
        <v>0</v>
      </c>
      <c r="AI597" s="470">
        <v>44</v>
      </c>
      <c r="AJ597" s="470">
        <v>0</v>
      </c>
      <c r="AK597" s="467">
        <v>6</v>
      </c>
      <c r="AL597" s="467">
        <v>38</v>
      </c>
      <c r="AM597" s="502">
        <v>7</v>
      </c>
      <c r="AN597" s="502">
        <v>2</v>
      </c>
      <c r="AO597" s="503">
        <v>2</v>
      </c>
    </row>
    <row r="598" spans="1:41" ht="16.5" customHeight="1">
      <c r="A598" s="461">
        <v>291</v>
      </c>
      <c r="B598" s="461">
        <v>145</v>
      </c>
      <c r="C598" s="462">
        <v>595</v>
      </c>
      <c r="D598" s="471" t="s">
        <v>1972</v>
      </c>
      <c r="E598" s="472" t="s">
        <v>28</v>
      </c>
      <c r="F598" s="471" t="s">
        <v>2233</v>
      </c>
      <c r="G598" s="471" t="s">
        <v>1784</v>
      </c>
      <c r="H598" s="493" t="s">
        <v>727</v>
      </c>
      <c r="I598" s="491" t="s">
        <v>1973</v>
      </c>
      <c r="J598" s="467">
        <v>0</v>
      </c>
      <c r="K598" s="467">
        <v>0</v>
      </c>
      <c r="L598" s="467">
        <v>6</v>
      </c>
      <c r="M598" s="467">
        <v>0</v>
      </c>
      <c r="N598" s="468">
        <v>23</v>
      </c>
      <c r="O598" s="467">
        <v>0</v>
      </c>
      <c r="P598" s="467">
        <v>0</v>
      </c>
      <c r="Q598" s="467">
        <v>0</v>
      </c>
      <c r="R598" s="467">
        <v>6</v>
      </c>
      <c r="S598" s="467">
        <v>2</v>
      </c>
      <c r="T598" s="467">
        <v>2</v>
      </c>
      <c r="U598" s="467">
        <v>0</v>
      </c>
      <c r="V598" s="467">
        <v>0</v>
      </c>
      <c r="W598" s="467">
        <v>0</v>
      </c>
      <c r="X598" s="467">
        <v>0</v>
      </c>
      <c r="Y598" s="467">
        <v>0</v>
      </c>
      <c r="Z598" s="467">
        <v>1</v>
      </c>
      <c r="AA598" s="467">
        <v>0</v>
      </c>
      <c r="AB598" s="467">
        <v>24</v>
      </c>
      <c r="AC598" s="467">
        <v>0</v>
      </c>
      <c r="AD598" s="469">
        <v>64</v>
      </c>
      <c r="AE598" s="470">
        <v>0</v>
      </c>
      <c r="AF598" s="470">
        <v>0</v>
      </c>
      <c r="AG598" s="470">
        <v>0</v>
      </c>
      <c r="AH598" s="470">
        <v>0</v>
      </c>
      <c r="AI598" s="470">
        <v>64</v>
      </c>
      <c r="AJ598" s="470">
        <v>0</v>
      </c>
      <c r="AK598" s="467">
        <v>23</v>
      </c>
      <c r="AL598" s="467">
        <v>41</v>
      </c>
      <c r="AM598" s="502">
        <v>7</v>
      </c>
      <c r="AN598" s="502">
        <v>7</v>
      </c>
      <c r="AO598" s="503">
        <v>2</v>
      </c>
    </row>
    <row r="599" spans="1:41" ht="16.5" customHeight="1">
      <c r="A599" s="461">
        <v>250</v>
      </c>
      <c r="B599" s="461">
        <v>104</v>
      </c>
      <c r="C599" s="461">
        <v>596</v>
      </c>
      <c r="D599" s="471" t="s">
        <v>1974</v>
      </c>
      <c r="E599" s="472" t="s">
        <v>28</v>
      </c>
      <c r="F599" s="471" t="s">
        <v>2233</v>
      </c>
      <c r="G599" s="471" t="s">
        <v>1784</v>
      </c>
      <c r="H599" s="493" t="s">
        <v>727</v>
      </c>
      <c r="I599" s="491" t="s">
        <v>1975</v>
      </c>
      <c r="J599" s="467">
        <v>2</v>
      </c>
      <c r="K599" s="467">
        <v>0</v>
      </c>
      <c r="L599" s="467">
        <v>0</v>
      </c>
      <c r="M599" s="467">
        <v>0</v>
      </c>
      <c r="N599" s="468">
        <v>11</v>
      </c>
      <c r="O599" s="467">
        <v>0</v>
      </c>
      <c r="P599" s="467">
        <v>0</v>
      </c>
      <c r="Q599" s="467">
        <v>2</v>
      </c>
      <c r="R599" s="467">
        <v>0</v>
      </c>
      <c r="S599" s="467">
        <v>2</v>
      </c>
      <c r="T599" s="467">
        <v>0</v>
      </c>
      <c r="U599" s="467">
        <v>0</v>
      </c>
      <c r="V599" s="467">
        <v>0</v>
      </c>
      <c r="W599" s="467">
        <v>0</v>
      </c>
      <c r="X599" s="467">
        <v>0</v>
      </c>
      <c r="Y599" s="467">
        <v>0</v>
      </c>
      <c r="Z599" s="467">
        <v>0</v>
      </c>
      <c r="AA599" s="467">
        <v>0</v>
      </c>
      <c r="AB599" s="467">
        <v>0</v>
      </c>
      <c r="AC599" s="467">
        <v>0</v>
      </c>
      <c r="AD599" s="469">
        <v>17</v>
      </c>
      <c r="AE599" s="470">
        <v>0</v>
      </c>
      <c r="AF599" s="470">
        <v>0</v>
      </c>
      <c r="AG599" s="470">
        <v>0</v>
      </c>
      <c r="AH599" s="470">
        <v>0</v>
      </c>
      <c r="AI599" s="470">
        <v>17</v>
      </c>
      <c r="AJ599" s="470">
        <v>0</v>
      </c>
      <c r="AK599" s="467">
        <v>11</v>
      </c>
      <c r="AL599" s="467">
        <v>6</v>
      </c>
      <c r="AM599" s="502">
        <v>6</v>
      </c>
      <c r="AN599" s="502">
        <v>2</v>
      </c>
      <c r="AO599" s="503">
        <v>2</v>
      </c>
    </row>
    <row r="600" spans="1:41" ht="16.5" customHeight="1">
      <c r="A600" s="461">
        <v>377</v>
      </c>
      <c r="B600" s="461">
        <v>185</v>
      </c>
      <c r="C600" s="461">
        <v>597</v>
      </c>
      <c r="D600" s="471" t="s">
        <v>1976</v>
      </c>
      <c r="E600" s="472" t="s">
        <v>28</v>
      </c>
      <c r="F600" s="471" t="s">
        <v>2233</v>
      </c>
      <c r="G600" s="471" t="s">
        <v>1784</v>
      </c>
      <c r="H600" s="490" t="s">
        <v>724</v>
      </c>
      <c r="I600" s="494" t="s">
        <v>1977</v>
      </c>
      <c r="J600" s="467">
        <v>1</v>
      </c>
      <c r="K600" s="467">
        <v>0</v>
      </c>
      <c r="L600" s="467">
        <v>0</v>
      </c>
      <c r="M600" s="467">
        <v>1</v>
      </c>
      <c r="N600" s="468">
        <v>25</v>
      </c>
      <c r="O600" s="467">
        <v>52</v>
      </c>
      <c r="P600" s="467">
        <v>1</v>
      </c>
      <c r="Q600" s="467">
        <v>0</v>
      </c>
      <c r="R600" s="467">
        <v>2</v>
      </c>
      <c r="S600" s="467">
        <v>0</v>
      </c>
      <c r="T600" s="467">
        <v>0</v>
      </c>
      <c r="U600" s="467">
        <v>0</v>
      </c>
      <c r="V600" s="467">
        <v>0</v>
      </c>
      <c r="W600" s="467">
        <v>0</v>
      </c>
      <c r="X600" s="467">
        <v>0</v>
      </c>
      <c r="Y600" s="467">
        <v>0</v>
      </c>
      <c r="Z600" s="467">
        <v>0</v>
      </c>
      <c r="AA600" s="467">
        <v>0</v>
      </c>
      <c r="AB600" s="467">
        <v>0</v>
      </c>
      <c r="AC600" s="467">
        <v>10</v>
      </c>
      <c r="AD600" s="469">
        <v>92</v>
      </c>
      <c r="AE600" s="470">
        <v>0</v>
      </c>
      <c r="AF600" s="470">
        <v>0</v>
      </c>
      <c r="AG600" s="470">
        <v>0</v>
      </c>
      <c r="AH600" s="470">
        <v>0</v>
      </c>
      <c r="AI600" s="470">
        <v>92</v>
      </c>
      <c r="AJ600" s="470">
        <v>0</v>
      </c>
      <c r="AK600" s="467">
        <v>25</v>
      </c>
      <c r="AL600" s="467">
        <v>57</v>
      </c>
      <c r="AM600" s="502">
        <v>4</v>
      </c>
      <c r="AN600" s="502">
        <v>4</v>
      </c>
      <c r="AO600" s="503">
        <v>4</v>
      </c>
    </row>
    <row r="601" spans="1:41" ht="16.5" customHeight="1">
      <c r="A601" s="461">
        <v>297</v>
      </c>
      <c r="B601" s="461">
        <v>151</v>
      </c>
      <c r="C601" s="462">
        <v>598</v>
      </c>
      <c r="D601" s="471" t="s">
        <v>1978</v>
      </c>
      <c r="E601" s="472" t="s">
        <v>28</v>
      </c>
      <c r="F601" s="471" t="s">
        <v>2233</v>
      </c>
      <c r="G601" s="471" t="s">
        <v>1784</v>
      </c>
      <c r="H601" s="492" t="s">
        <v>730</v>
      </c>
      <c r="I601" s="491" t="s">
        <v>1979</v>
      </c>
      <c r="J601" s="467">
        <v>0</v>
      </c>
      <c r="K601" s="467">
        <v>2</v>
      </c>
      <c r="L601" s="467">
        <v>0</v>
      </c>
      <c r="M601" s="467">
        <v>3</v>
      </c>
      <c r="N601" s="468">
        <v>11</v>
      </c>
      <c r="O601" s="467">
        <v>36</v>
      </c>
      <c r="P601" s="467">
        <v>0</v>
      </c>
      <c r="Q601" s="467">
        <v>1</v>
      </c>
      <c r="R601" s="467">
        <v>1</v>
      </c>
      <c r="S601" s="467">
        <v>0</v>
      </c>
      <c r="T601" s="467">
        <v>0</v>
      </c>
      <c r="U601" s="467">
        <v>0</v>
      </c>
      <c r="V601" s="467">
        <v>0</v>
      </c>
      <c r="W601" s="467">
        <v>0</v>
      </c>
      <c r="X601" s="467">
        <v>0</v>
      </c>
      <c r="Y601" s="467">
        <v>0</v>
      </c>
      <c r="Z601" s="467">
        <v>0</v>
      </c>
      <c r="AA601" s="467">
        <v>0</v>
      </c>
      <c r="AB601" s="467">
        <v>0</v>
      </c>
      <c r="AC601" s="467">
        <v>0</v>
      </c>
      <c r="AD601" s="469">
        <v>54</v>
      </c>
      <c r="AE601" s="470">
        <v>0</v>
      </c>
      <c r="AF601" s="470">
        <v>0</v>
      </c>
      <c r="AG601" s="470">
        <v>0</v>
      </c>
      <c r="AH601" s="470">
        <v>0</v>
      </c>
      <c r="AI601" s="470">
        <v>54</v>
      </c>
      <c r="AJ601" s="470">
        <v>0</v>
      </c>
      <c r="AK601" s="467">
        <v>11</v>
      </c>
      <c r="AL601" s="467">
        <v>43</v>
      </c>
      <c r="AM601" s="502">
        <v>7</v>
      </c>
      <c r="AN601" s="502">
        <v>6</v>
      </c>
      <c r="AO601" s="503">
        <v>3</v>
      </c>
    </row>
    <row r="602" spans="1:41" ht="16.5" customHeight="1">
      <c r="A602" s="461">
        <v>296</v>
      </c>
      <c r="B602" s="461">
        <v>150</v>
      </c>
      <c r="C602" s="461">
        <v>599</v>
      </c>
      <c r="D602" s="471" t="s">
        <v>1980</v>
      </c>
      <c r="E602" s="472" t="s">
        <v>28</v>
      </c>
      <c r="F602" s="471" t="s">
        <v>2233</v>
      </c>
      <c r="G602" s="471" t="s">
        <v>1784</v>
      </c>
      <c r="H602" s="493" t="s">
        <v>727</v>
      </c>
      <c r="I602" s="491" t="s">
        <v>1981</v>
      </c>
      <c r="J602" s="467">
        <v>0</v>
      </c>
      <c r="K602" s="467">
        <v>0</v>
      </c>
      <c r="L602" s="467">
        <v>1</v>
      </c>
      <c r="M602" s="467">
        <v>0</v>
      </c>
      <c r="N602" s="468">
        <v>16</v>
      </c>
      <c r="O602" s="467">
        <v>27</v>
      </c>
      <c r="P602" s="467">
        <v>0</v>
      </c>
      <c r="Q602" s="467">
        <v>0</v>
      </c>
      <c r="R602" s="467">
        <v>0</v>
      </c>
      <c r="S602" s="467">
        <v>0</v>
      </c>
      <c r="T602" s="467">
        <v>0</v>
      </c>
      <c r="U602" s="467">
        <v>0</v>
      </c>
      <c r="V602" s="467">
        <v>0</v>
      </c>
      <c r="W602" s="467">
        <v>0</v>
      </c>
      <c r="X602" s="467">
        <v>0</v>
      </c>
      <c r="Y602" s="467">
        <v>0</v>
      </c>
      <c r="Z602" s="467">
        <v>0</v>
      </c>
      <c r="AA602" s="467">
        <v>0</v>
      </c>
      <c r="AB602" s="467">
        <v>0</v>
      </c>
      <c r="AC602" s="467">
        <v>0</v>
      </c>
      <c r="AD602" s="469">
        <v>44</v>
      </c>
      <c r="AE602" s="470">
        <v>0</v>
      </c>
      <c r="AF602" s="470">
        <v>0</v>
      </c>
      <c r="AG602" s="470">
        <v>0</v>
      </c>
      <c r="AH602" s="470">
        <v>0</v>
      </c>
      <c r="AI602" s="470">
        <v>44</v>
      </c>
      <c r="AJ602" s="470">
        <v>0</v>
      </c>
      <c r="AK602" s="467">
        <v>16</v>
      </c>
      <c r="AL602" s="467">
        <v>28</v>
      </c>
      <c r="AM602" s="502">
        <v>6</v>
      </c>
      <c r="AN602" s="502">
        <v>5</v>
      </c>
      <c r="AO602" s="503">
        <v>3</v>
      </c>
    </row>
    <row r="603" spans="1:41" ht="16.5" customHeight="1">
      <c r="A603" s="461">
        <v>231</v>
      </c>
      <c r="B603" s="461">
        <v>85</v>
      </c>
      <c r="C603" s="461">
        <v>600</v>
      </c>
      <c r="D603" s="471" t="s">
        <v>1982</v>
      </c>
      <c r="E603" s="472" t="s">
        <v>28</v>
      </c>
      <c r="F603" s="471" t="s">
        <v>2233</v>
      </c>
      <c r="G603" s="471" t="s">
        <v>1784</v>
      </c>
      <c r="H603" s="493" t="s">
        <v>727</v>
      </c>
      <c r="I603" s="491" t="s">
        <v>1983</v>
      </c>
      <c r="J603" s="467">
        <v>0</v>
      </c>
      <c r="K603" s="467">
        <v>0</v>
      </c>
      <c r="L603" s="467">
        <v>0</v>
      </c>
      <c r="M603" s="467">
        <v>1</v>
      </c>
      <c r="N603" s="468">
        <v>11</v>
      </c>
      <c r="O603" s="467">
        <v>26</v>
      </c>
      <c r="P603" s="467">
        <v>0</v>
      </c>
      <c r="Q603" s="467">
        <v>0</v>
      </c>
      <c r="R603" s="467">
        <v>0</v>
      </c>
      <c r="S603" s="467">
        <v>0</v>
      </c>
      <c r="T603" s="467">
        <v>0</v>
      </c>
      <c r="U603" s="467">
        <v>0</v>
      </c>
      <c r="V603" s="467">
        <v>0</v>
      </c>
      <c r="W603" s="467">
        <v>0</v>
      </c>
      <c r="X603" s="467">
        <v>0</v>
      </c>
      <c r="Y603" s="467">
        <v>0</v>
      </c>
      <c r="Z603" s="467">
        <v>0</v>
      </c>
      <c r="AA603" s="467">
        <v>0</v>
      </c>
      <c r="AB603" s="467">
        <v>0</v>
      </c>
      <c r="AC603" s="467">
        <v>0</v>
      </c>
      <c r="AD603" s="469">
        <v>38</v>
      </c>
      <c r="AE603" s="470">
        <v>0</v>
      </c>
      <c r="AF603" s="470">
        <v>0</v>
      </c>
      <c r="AG603" s="470">
        <v>0</v>
      </c>
      <c r="AH603" s="470">
        <v>0</v>
      </c>
      <c r="AI603" s="470">
        <v>38</v>
      </c>
      <c r="AJ603" s="470">
        <v>0</v>
      </c>
      <c r="AK603" s="467">
        <v>11</v>
      </c>
      <c r="AL603" s="467">
        <v>27</v>
      </c>
      <c r="AM603" s="502">
        <v>5</v>
      </c>
      <c r="AN603" s="502">
        <v>0</v>
      </c>
      <c r="AO603" s="503">
        <v>3</v>
      </c>
    </row>
    <row r="604" spans="1:41" ht="16.5" customHeight="1">
      <c r="A604" s="461">
        <v>300</v>
      </c>
      <c r="B604" s="461">
        <v>154</v>
      </c>
      <c r="C604" s="462">
        <v>601</v>
      </c>
      <c r="D604" s="471" t="s">
        <v>1984</v>
      </c>
      <c r="E604" s="472" t="s">
        <v>28</v>
      </c>
      <c r="F604" s="471" t="s">
        <v>2233</v>
      </c>
      <c r="G604" s="471" t="s">
        <v>1784</v>
      </c>
      <c r="H604" s="493" t="s">
        <v>727</v>
      </c>
      <c r="I604" s="491" t="s">
        <v>1985</v>
      </c>
      <c r="J604" s="467">
        <v>0</v>
      </c>
      <c r="K604" s="467">
        <v>0</v>
      </c>
      <c r="L604" s="467">
        <v>3</v>
      </c>
      <c r="M604" s="467">
        <v>13</v>
      </c>
      <c r="N604" s="468">
        <v>3</v>
      </c>
      <c r="O604" s="467">
        <v>63</v>
      </c>
      <c r="P604" s="467">
        <v>0</v>
      </c>
      <c r="Q604" s="467">
        <v>1</v>
      </c>
      <c r="R604" s="467">
        <v>0</v>
      </c>
      <c r="S604" s="467">
        <v>0</v>
      </c>
      <c r="T604" s="467">
        <v>0</v>
      </c>
      <c r="U604" s="467">
        <v>0</v>
      </c>
      <c r="V604" s="467">
        <v>0</v>
      </c>
      <c r="W604" s="467">
        <v>0</v>
      </c>
      <c r="X604" s="467">
        <v>0</v>
      </c>
      <c r="Y604" s="467">
        <v>0</v>
      </c>
      <c r="Z604" s="467">
        <v>0</v>
      </c>
      <c r="AA604" s="467">
        <v>0</v>
      </c>
      <c r="AB604" s="467">
        <v>0</v>
      </c>
      <c r="AC604" s="467">
        <v>0</v>
      </c>
      <c r="AD604" s="469">
        <v>83</v>
      </c>
      <c r="AE604" s="470">
        <v>0</v>
      </c>
      <c r="AF604" s="470">
        <v>0</v>
      </c>
      <c r="AG604" s="470">
        <v>0</v>
      </c>
      <c r="AH604" s="470">
        <v>0</v>
      </c>
      <c r="AI604" s="470">
        <v>83</v>
      </c>
      <c r="AJ604" s="470">
        <v>0</v>
      </c>
      <c r="AK604" s="467">
        <v>3</v>
      </c>
      <c r="AL604" s="467">
        <v>80</v>
      </c>
      <c r="AM604" s="502">
        <v>7</v>
      </c>
      <c r="AN604" s="502">
        <v>4</v>
      </c>
      <c r="AO604" s="503">
        <v>3</v>
      </c>
    </row>
    <row r="605" spans="1:41" ht="16.5" customHeight="1">
      <c r="A605" s="461">
        <v>269</v>
      </c>
      <c r="B605" s="461">
        <v>123</v>
      </c>
      <c r="C605" s="461">
        <v>602</v>
      </c>
      <c r="D605" s="471" t="s">
        <v>1986</v>
      </c>
      <c r="E605" s="472" t="s">
        <v>28</v>
      </c>
      <c r="F605" s="471" t="s">
        <v>2233</v>
      </c>
      <c r="G605" s="471" t="s">
        <v>1784</v>
      </c>
      <c r="H605" s="490" t="s">
        <v>724</v>
      </c>
      <c r="I605" s="494" t="s">
        <v>1987</v>
      </c>
      <c r="J605" s="467">
        <v>0</v>
      </c>
      <c r="K605" s="467">
        <v>0</v>
      </c>
      <c r="L605" s="467">
        <v>0</v>
      </c>
      <c r="M605" s="467">
        <v>1</v>
      </c>
      <c r="N605" s="468">
        <v>1</v>
      </c>
      <c r="O605" s="467">
        <v>38</v>
      </c>
      <c r="P605" s="467">
        <v>0</v>
      </c>
      <c r="Q605" s="467">
        <v>0</v>
      </c>
      <c r="R605" s="467">
        <v>0</v>
      </c>
      <c r="S605" s="467">
        <v>0</v>
      </c>
      <c r="T605" s="467">
        <v>0</v>
      </c>
      <c r="U605" s="467">
        <v>0</v>
      </c>
      <c r="V605" s="467">
        <v>0</v>
      </c>
      <c r="W605" s="467">
        <v>0</v>
      </c>
      <c r="X605" s="467">
        <v>0</v>
      </c>
      <c r="Y605" s="467">
        <v>0</v>
      </c>
      <c r="Z605" s="467">
        <v>0</v>
      </c>
      <c r="AA605" s="467">
        <v>0</v>
      </c>
      <c r="AB605" s="467">
        <v>0</v>
      </c>
      <c r="AC605" s="467">
        <v>0</v>
      </c>
      <c r="AD605" s="469">
        <v>40</v>
      </c>
      <c r="AE605" s="470">
        <v>0</v>
      </c>
      <c r="AF605" s="470">
        <v>0</v>
      </c>
      <c r="AG605" s="470">
        <v>0</v>
      </c>
      <c r="AH605" s="470">
        <v>0</v>
      </c>
      <c r="AI605" s="470">
        <v>40</v>
      </c>
      <c r="AJ605" s="470">
        <v>0</v>
      </c>
      <c r="AK605" s="467">
        <v>1</v>
      </c>
      <c r="AL605" s="467">
        <v>39</v>
      </c>
      <c r="AM605" s="502">
        <v>6</v>
      </c>
      <c r="AN605" s="502">
        <v>4</v>
      </c>
      <c r="AO605" s="503">
        <v>2</v>
      </c>
    </row>
    <row r="606" spans="1:41" ht="16.5" customHeight="1">
      <c r="A606" s="461">
        <v>242</v>
      </c>
      <c r="B606" s="461">
        <v>96</v>
      </c>
      <c r="C606" s="461">
        <v>603</v>
      </c>
      <c r="D606" s="471" t="s">
        <v>1988</v>
      </c>
      <c r="E606" s="472" t="s">
        <v>28</v>
      </c>
      <c r="F606" s="471" t="s">
        <v>2233</v>
      </c>
      <c r="G606" s="471" t="s">
        <v>1784</v>
      </c>
      <c r="H606" s="493" t="s">
        <v>727</v>
      </c>
      <c r="I606" s="491" t="s">
        <v>1989</v>
      </c>
      <c r="J606" s="467">
        <v>0</v>
      </c>
      <c r="K606" s="467">
        <v>1</v>
      </c>
      <c r="L606" s="467">
        <v>1</v>
      </c>
      <c r="M606" s="467">
        <v>0</v>
      </c>
      <c r="N606" s="468">
        <v>11</v>
      </c>
      <c r="O606" s="467">
        <v>0</v>
      </c>
      <c r="P606" s="467">
        <v>0</v>
      </c>
      <c r="Q606" s="467">
        <v>0</v>
      </c>
      <c r="R606" s="467">
        <v>1</v>
      </c>
      <c r="S606" s="467">
        <v>0</v>
      </c>
      <c r="T606" s="467">
        <v>0</v>
      </c>
      <c r="U606" s="467">
        <v>0</v>
      </c>
      <c r="V606" s="467">
        <v>0</v>
      </c>
      <c r="W606" s="467">
        <v>0</v>
      </c>
      <c r="X606" s="467">
        <v>0</v>
      </c>
      <c r="Y606" s="467">
        <v>0</v>
      </c>
      <c r="Z606" s="467">
        <v>0</v>
      </c>
      <c r="AA606" s="467">
        <v>0</v>
      </c>
      <c r="AB606" s="467">
        <v>0</v>
      </c>
      <c r="AC606" s="467">
        <v>0</v>
      </c>
      <c r="AD606" s="469">
        <v>14</v>
      </c>
      <c r="AE606" s="470">
        <v>0</v>
      </c>
      <c r="AF606" s="470">
        <v>0</v>
      </c>
      <c r="AG606" s="470">
        <v>0</v>
      </c>
      <c r="AH606" s="470">
        <v>0</v>
      </c>
      <c r="AI606" s="470">
        <v>14</v>
      </c>
      <c r="AJ606" s="470">
        <v>0</v>
      </c>
      <c r="AK606" s="467">
        <v>11</v>
      </c>
      <c r="AL606" s="467">
        <v>3</v>
      </c>
      <c r="AM606" s="502">
        <v>4</v>
      </c>
      <c r="AN606" s="502">
        <v>4</v>
      </c>
      <c r="AO606" s="503">
        <v>3</v>
      </c>
    </row>
    <row r="607" spans="1:41" ht="16.5" customHeight="1">
      <c r="A607" s="461">
        <v>241</v>
      </c>
      <c r="B607" s="461">
        <v>95</v>
      </c>
      <c r="C607" s="462">
        <v>604</v>
      </c>
      <c r="D607" s="471" t="s">
        <v>1990</v>
      </c>
      <c r="E607" s="472" t="s">
        <v>28</v>
      </c>
      <c r="F607" s="471" t="s">
        <v>2233</v>
      </c>
      <c r="G607" s="471" t="s">
        <v>1784</v>
      </c>
      <c r="H607" s="490" t="s">
        <v>724</v>
      </c>
      <c r="I607" s="491" t="s">
        <v>1991</v>
      </c>
      <c r="J607" s="467">
        <v>0</v>
      </c>
      <c r="K607" s="467">
        <v>0</v>
      </c>
      <c r="L607" s="467">
        <v>0</v>
      </c>
      <c r="M607" s="467">
        <v>0</v>
      </c>
      <c r="N607" s="468">
        <v>28</v>
      </c>
      <c r="O607" s="467">
        <v>25</v>
      </c>
      <c r="P607" s="467">
        <v>0</v>
      </c>
      <c r="Q607" s="467">
        <v>0</v>
      </c>
      <c r="R607" s="467">
        <v>3</v>
      </c>
      <c r="S607" s="467">
        <v>0</v>
      </c>
      <c r="T607" s="467">
        <v>0</v>
      </c>
      <c r="U607" s="467">
        <v>0</v>
      </c>
      <c r="V607" s="467">
        <v>0</v>
      </c>
      <c r="W607" s="467">
        <v>0</v>
      </c>
      <c r="X607" s="467">
        <v>0</v>
      </c>
      <c r="Y607" s="467">
        <v>0</v>
      </c>
      <c r="Z607" s="467">
        <v>0</v>
      </c>
      <c r="AA607" s="467">
        <v>0</v>
      </c>
      <c r="AB607" s="467">
        <v>0</v>
      </c>
      <c r="AC607" s="467">
        <v>2</v>
      </c>
      <c r="AD607" s="469">
        <v>58</v>
      </c>
      <c r="AE607" s="470">
        <v>0</v>
      </c>
      <c r="AF607" s="470">
        <v>0</v>
      </c>
      <c r="AG607" s="470">
        <v>0</v>
      </c>
      <c r="AH607" s="470">
        <v>0</v>
      </c>
      <c r="AI607" s="470">
        <v>58</v>
      </c>
      <c r="AJ607" s="470">
        <v>0</v>
      </c>
      <c r="AK607" s="467">
        <v>28</v>
      </c>
      <c r="AL607" s="467">
        <v>28</v>
      </c>
      <c r="AM607" s="502">
        <v>9</v>
      </c>
      <c r="AN607" s="502">
        <v>2</v>
      </c>
      <c r="AO607" s="503">
        <v>2</v>
      </c>
    </row>
    <row r="608" spans="1:41" ht="16.5" customHeight="1">
      <c r="A608" s="461">
        <v>369</v>
      </c>
      <c r="B608" s="461">
        <v>177</v>
      </c>
      <c r="C608" s="461">
        <v>605</v>
      </c>
      <c r="D608" s="471" t="s">
        <v>1992</v>
      </c>
      <c r="E608" s="472" t="s">
        <v>28</v>
      </c>
      <c r="F608" s="471" t="s">
        <v>2233</v>
      </c>
      <c r="G608" s="471" t="s">
        <v>1784</v>
      </c>
      <c r="H608" s="490" t="s">
        <v>724</v>
      </c>
      <c r="I608" s="491" t="s">
        <v>1993</v>
      </c>
      <c r="J608" s="467">
        <v>0</v>
      </c>
      <c r="K608" s="467">
        <v>0</v>
      </c>
      <c r="L608" s="467">
        <v>0</v>
      </c>
      <c r="M608" s="467">
        <v>0</v>
      </c>
      <c r="N608" s="468">
        <v>24</v>
      </c>
      <c r="O608" s="467">
        <v>48</v>
      </c>
      <c r="P608" s="467">
        <v>0</v>
      </c>
      <c r="Q608" s="467">
        <v>0</v>
      </c>
      <c r="R608" s="467">
        <v>0</v>
      </c>
      <c r="S608" s="467">
        <v>0</v>
      </c>
      <c r="T608" s="467">
        <v>0</v>
      </c>
      <c r="U608" s="467">
        <v>0</v>
      </c>
      <c r="V608" s="467">
        <v>1</v>
      </c>
      <c r="W608" s="467">
        <v>0</v>
      </c>
      <c r="X608" s="467">
        <v>0</v>
      </c>
      <c r="Y608" s="467">
        <v>0</v>
      </c>
      <c r="Z608" s="467">
        <v>0</v>
      </c>
      <c r="AA608" s="467">
        <v>0</v>
      </c>
      <c r="AB608" s="467">
        <v>0</v>
      </c>
      <c r="AC608" s="467">
        <v>0</v>
      </c>
      <c r="AD608" s="469">
        <v>73</v>
      </c>
      <c r="AE608" s="470">
        <v>0</v>
      </c>
      <c r="AF608" s="470">
        <v>0</v>
      </c>
      <c r="AG608" s="470">
        <v>0</v>
      </c>
      <c r="AH608" s="470">
        <v>0</v>
      </c>
      <c r="AI608" s="470">
        <v>73</v>
      </c>
      <c r="AJ608" s="470">
        <v>0</v>
      </c>
      <c r="AK608" s="467">
        <v>24</v>
      </c>
      <c r="AL608" s="467">
        <v>49</v>
      </c>
      <c r="AM608" s="502">
        <v>5</v>
      </c>
      <c r="AN608" s="502">
        <v>9</v>
      </c>
      <c r="AO608" s="503">
        <v>4</v>
      </c>
    </row>
    <row r="609" spans="1:41" ht="16.5" customHeight="1">
      <c r="A609" s="461">
        <v>279</v>
      </c>
      <c r="B609" s="461">
        <v>133</v>
      </c>
      <c r="C609" s="461">
        <v>606</v>
      </c>
      <c r="D609" s="471" t="s">
        <v>1994</v>
      </c>
      <c r="E609" s="472" t="s">
        <v>28</v>
      </c>
      <c r="F609" s="471" t="s">
        <v>2233</v>
      </c>
      <c r="G609" s="471" t="s">
        <v>1784</v>
      </c>
      <c r="H609" s="492" t="s">
        <v>730</v>
      </c>
      <c r="I609" s="491" t="s">
        <v>1995</v>
      </c>
      <c r="J609" s="467">
        <v>0</v>
      </c>
      <c r="K609" s="467">
        <v>0</v>
      </c>
      <c r="L609" s="467">
        <v>0</v>
      </c>
      <c r="M609" s="467">
        <v>1</v>
      </c>
      <c r="N609" s="468">
        <v>42</v>
      </c>
      <c r="O609" s="467">
        <v>0</v>
      </c>
      <c r="P609" s="467">
        <v>0</v>
      </c>
      <c r="Q609" s="467">
        <v>0</v>
      </c>
      <c r="R609" s="467">
        <v>0</v>
      </c>
      <c r="S609" s="467">
        <v>0</v>
      </c>
      <c r="T609" s="467">
        <v>0</v>
      </c>
      <c r="U609" s="467">
        <v>0</v>
      </c>
      <c r="V609" s="467">
        <v>1</v>
      </c>
      <c r="W609" s="467">
        <v>0</v>
      </c>
      <c r="X609" s="467">
        <v>0</v>
      </c>
      <c r="Y609" s="467">
        <v>2</v>
      </c>
      <c r="Z609" s="467">
        <v>0</v>
      </c>
      <c r="AA609" s="467">
        <v>0</v>
      </c>
      <c r="AB609" s="467">
        <v>0</v>
      </c>
      <c r="AC609" s="467">
        <v>0</v>
      </c>
      <c r="AD609" s="469">
        <v>46</v>
      </c>
      <c r="AE609" s="470">
        <v>0</v>
      </c>
      <c r="AF609" s="470">
        <v>0</v>
      </c>
      <c r="AG609" s="470">
        <v>0</v>
      </c>
      <c r="AH609" s="470">
        <v>0</v>
      </c>
      <c r="AI609" s="470">
        <v>46</v>
      </c>
      <c r="AJ609" s="470">
        <v>0</v>
      </c>
      <c r="AK609" s="467">
        <v>42</v>
      </c>
      <c r="AL609" s="467">
        <v>4</v>
      </c>
      <c r="AM609" s="502">
        <v>6</v>
      </c>
      <c r="AN609" s="502">
        <v>1</v>
      </c>
      <c r="AO609" s="503">
        <v>2</v>
      </c>
    </row>
    <row r="610" spans="1:41" ht="16.5" customHeight="1">
      <c r="A610" s="461">
        <v>281</v>
      </c>
      <c r="B610" s="461">
        <v>135</v>
      </c>
      <c r="C610" s="462">
        <v>607</v>
      </c>
      <c r="D610" s="471" t="s">
        <v>1996</v>
      </c>
      <c r="E610" s="472" t="s">
        <v>28</v>
      </c>
      <c r="F610" s="471" t="s">
        <v>2233</v>
      </c>
      <c r="G610" s="471" t="s">
        <v>1784</v>
      </c>
      <c r="H610" s="490" t="s">
        <v>724</v>
      </c>
      <c r="I610" s="494" t="s">
        <v>1997</v>
      </c>
      <c r="J610" s="467">
        <v>0</v>
      </c>
      <c r="K610" s="467">
        <v>0</v>
      </c>
      <c r="L610" s="467">
        <v>1</v>
      </c>
      <c r="M610" s="467">
        <v>0</v>
      </c>
      <c r="N610" s="468">
        <v>8</v>
      </c>
      <c r="O610" s="467">
        <v>55</v>
      </c>
      <c r="P610" s="467">
        <v>0</v>
      </c>
      <c r="Q610" s="467">
        <v>2</v>
      </c>
      <c r="R610" s="467">
        <v>0</v>
      </c>
      <c r="S610" s="467">
        <v>2</v>
      </c>
      <c r="T610" s="467">
        <v>0</v>
      </c>
      <c r="U610" s="467">
        <v>0</v>
      </c>
      <c r="V610" s="467">
        <v>0</v>
      </c>
      <c r="W610" s="467">
        <v>0</v>
      </c>
      <c r="X610" s="467">
        <v>0</v>
      </c>
      <c r="Y610" s="467">
        <v>0</v>
      </c>
      <c r="Z610" s="467">
        <v>0</v>
      </c>
      <c r="AA610" s="467">
        <v>0</v>
      </c>
      <c r="AB610" s="467">
        <v>0</v>
      </c>
      <c r="AC610" s="467">
        <v>2</v>
      </c>
      <c r="AD610" s="469">
        <v>70</v>
      </c>
      <c r="AE610" s="470">
        <v>0</v>
      </c>
      <c r="AF610" s="470">
        <v>0</v>
      </c>
      <c r="AG610" s="470">
        <v>0</v>
      </c>
      <c r="AH610" s="470">
        <v>0</v>
      </c>
      <c r="AI610" s="470">
        <v>70</v>
      </c>
      <c r="AJ610" s="470">
        <v>0</v>
      </c>
      <c r="AK610" s="467">
        <v>8</v>
      </c>
      <c r="AL610" s="467">
        <v>60</v>
      </c>
      <c r="AM610" s="502">
        <v>5</v>
      </c>
      <c r="AN610" s="502">
        <v>0</v>
      </c>
      <c r="AO610" s="503">
        <v>2</v>
      </c>
    </row>
    <row r="611" spans="1:41" ht="16.5" customHeight="1">
      <c r="A611" s="461">
        <v>280</v>
      </c>
      <c r="B611" s="461">
        <v>134</v>
      </c>
      <c r="C611" s="461">
        <v>608</v>
      </c>
      <c r="D611" s="471" t="s">
        <v>1998</v>
      </c>
      <c r="E611" s="472" t="s">
        <v>28</v>
      </c>
      <c r="F611" s="471" t="s">
        <v>2233</v>
      </c>
      <c r="G611" s="471" t="s">
        <v>1784</v>
      </c>
      <c r="H611" s="492" t="s">
        <v>730</v>
      </c>
      <c r="I611" s="491" t="s">
        <v>1999</v>
      </c>
      <c r="J611" s="467">
        <v>0</v>
      </c>
      <c r="K611" s="467">
        <v>2</v>
      </c>
      <c r="L611" s="467">
        <v>2</v>
      </c>
      <c r="M611" s="467">
        <v>1</v>
      </c>
      <c r="N611" s="468">
        <v>7</v>
      </c>
      <c r="O611" s="467">
        <v>33</v>
      </c>
      <c r="P611" s="467">
        <v>0</v>
      </c>
      <c r="Q611" s="467">
        <v>2</v>
      </c>
      <c r="R611" s="467">
        <v>4</v>
      </c>
      <c r="S611" s="467">
        <v>0</v>
      </c>
      <c r="T611" s="467">
        <v>0</v>
      </c>
      <c r="U611" s="467">
        <v>0</v>
      </c>
      <c r="V611" s="467">
        <v>0</v>
      </c>
      <c r="W611" s="467">
        <v>0</v>
      </c>
      <c r="X611" s="467">
        <v>0</v>
      </c>
      <c r="Y611" s="467">
        <v>0</v>
      </c>
      <c r="Z611" s="467">
        <v>0</v>
      </c>
      <c r="AA611" s="467">
        <v>0</v>
      </c>
      <c r="AB611" s="467">
        <v>0</v>
      </c>
      <c r="AC611" s="467">
        <v>0</v>
      </c>
      <c r="AD611" s="469">
        <v>51</v>
      </c>
      <c r="AE611" s="470">
        <v>0</v>
      </c>
      <c r="AF611" s="470">
        <v>0</v>
      </c>
      <c r="AG611" s="470">
        <v>0</v>
      </c>
      <c r="AH611" s="470">
        <v>0</v>
      </c>
      <c r="AI611" s="470">
        <v>51</v>
      </c>
      <c r="AJ611" s="470">
        <v>0</v>
      </c>
      <c r="AK611" s="467">
        <v>7</v>
      </c>
      <c r="AL611" s="467">
        <v>44</v>
      </c>
      <c r="AM611" s="502">
        <v>6</v>
      </c>
      <c r="AN611" s="502">
        <v>0</v>
      </c>
      <c r="AO611" s="503">
        <v>3</v>
      </c>
    </row>
    <row r="612" spans="1:41" ht="16.5" customHeight="1">
      <c r="A612" s="461">
        <v>301</v>
      </c>
      <c r="B612" s="461">
        <v>155</v>
      </c>
      <c r="C612" s="461">
        <v>609</v>
      </c>
      <c r="D612" s="471" t="s">
        <v>2000</v>
      </c>
      <c r="E612" s="472" t="s">
        <v>28</v>
      </c>
      <c r="F612" s="471" t="s">
        <v>2233</v>
      </c>
      <c r="G612" s="471" t="s">
        <v>1784</v>
      </c>
      <c r="H612" s="493" t="s">
        <v>727</v>
      </c>
      <c r="I612" s="491" t="s">
        <v>2001</v>
      </c>
      <c r="J612" s="467">
        <v>0</v>
      </c>
      <c r="K612" s="467">
        <v>0</v>
      </c>
      <c r="L612" s="467">
        <v>0</v>
      </c>
      <c r="M612" s="467">
        <v>2</v>
      </c>
      <c r="N612" s="468">
        <v>2</v>
      </c>
      <c r="O612" s="467">
        <v>39</v>
      </c>
      <c r="P612" s="467">
        <v>1</v>
      </c>
      <c r="Q612" s="467">
        <v>0</v>
      </c>
      <c r="R612" s="467">
        <v>0</v>
      </c>
      <c r="S612" s="467">
        <v>0</v>
      </c>
      <c r="T612" s="467">
        <v>0</v>
      </c>
      <c r="U612" s="467">
        <v>0</v>
      </c>
      <c r="V612" s="467">
        <v>0</v>
      </c>
      <c r="W612" s="467">
        <v>0</v>
      </c>
      <c r="X612" s="467">
        <v>0</v>
      </c>
      <c r="Y612" s="467">
        <v>0</v>
      </c>
      <c r="Z612" s="467">
        <v>0</v>
      </c>
      <c r="AA612" s="467">
        <v>0</v>
      </c>
      <c r="AB612" s="467">
        <v>0</v>
      </c>
      <c r="AC612" s="467">
        <v>0</v>
      </c>
      <c r="AD612" s="469">
        <v>44</v>
      </c>
      <c r="AE612" s="470">
        <v>0</v>
      </c>
      <c r="AF612" s="470">
        <v>0</v>
      </c>
      <c r="AG612" s="470">
        <v>0</v>
      </c>
      <c r="AH612" s="470">
        <v>0</v>
      </c>
      <c r="AI612" s="470">
        <v>44</v>
      </c>
      <c r="AJ612" s="470">
        <v>0</v>
      </c>
      <c r="AK612" s="467">
        <v>2</v>
      </c>
      <c r="AL612" s="467">
        <v>42</v>
      </c>
      <c r="AM612" s="502">
        <v>5</v>
      </c>
      <c r="AN612" s="502">
        <v>2</v>
      </c>
      <c r="AO612" s="503">
        <v>2</v>
      </c>
    </row>
    <row r="613" spans="1:41" ht="16.5" customHeight="1">
      <c r="A613" s="461">
        <v>306</v>
      </c>
      <c r="B613" s="461">
        <v>160</v>
      </c>
      <c r="C613" s="462">
        <v>610</v>
      </c>
      <c r="D613" s="471" t="s">
        <v>2002</v>
      </c>
      <c r="E613" s="472" t="s">
        <v>28</v>
      </c>
      <c r="F613" s="471" t="s">
        <v>2233</v>
      </c>
      <c r="G613" s="471" t="s">
        <v>1784</v>
      </c>
      <c r="H613" s="493" t="s">
        <v>727</v>
      </c>
      <c r="I613" s="491" t="s">
        <v>2003</v>
      </c>
      <c r="J613" s="467">
        <v>0</v>
      </c>
      <c r="K613" s="467">
        <v>2</v>
      </c>
      <c r="L613" s="467">
        <v>0</v>
      </c>
      <c r="M613" s="467">
        <v>0</v>
      </c>
      <c r="N613" s="468">
        <v>19</v>
      </c>
      <c r="O613" s="467">
        <v>0</v>
      </c>
      <c r="P613" s="467">
        <v>0</v>
      </c>
      <c r="Q613" s="467">
        <v>1</v>
      </c>
      <c r="R613" s="467">
        <v>0</v>
      </c>
      <c r="S613" s="467">
        <v>0</v>
      </c>
      <c r="T613" s="467">
        <v>0</v>
      </c>
      <c r="U613" s="467">
        <v>0</v>
      </c>
      <c r="V613" s="467">
        <v>0</v>
      </c>
      <c r="W613" s="467">
        <v>0</v>
      </c>
      <c r="X613" s="467">
        <v>0</v>
      </c>
      <c r="Y613" s="467">
        <v>0</v>
      </c>
      <c r="Z613" s="467">
        <v>0</v>
      </c>
      <c r="AA613" s="467">
        <v>0</v>
      </c>
      <c r="AB613" s="467">
        <v>0</v>
      </c>
      <c r="AC613" s="467">
        <v>0</v>
      </c>
      <c r="AD613" s="469">
        <v>22</v>
      </c>
      <c r="AE613" s="470">
        <v>0</v>
      </c>
      <c r="AF613" s="470">
        <v>0</v>
      </c>
      <c r="AG613" s="470">
        <v>0</v>
      </c>
      <c r="AH613" s="470">
        <v>0</v>
      </c>
      <c r="AI613" s="470">
        <v>22</v>
      </c>
      <c r="AJ613" s="470">
        <v>0</v>
      </c>
      <c r="AK613" s="467">
        <v>19</v>
      </c>
      <c r="AL613" s="467">
        <v>3</v>
      </c>
      <c r="AM613" s="502">
        <v>5</v>
      </c>
      <c r="AN613" s="502">
        <v>2</v>
      </c>
      <c r="AO613" s="503">
        <v>3</v>
      </c>
    </row>
    <row r="614" spans="1:41" ht="16.5" customHeight="1">
      <c r="A614" s="461">
        <v>308</v>
      </c>
      <c r="B614" s="461">
        <v>162</v>
      </c>
      <c r="C614" s="461">
        <v>611</v>
      </c>
      <c r="D614" s="471" t="s">
        <v>2004</v>
      </c>
      <c r="E614" s="472" t="s">
        <v>28</v>
      </c>
      <c r="F614" s="471" t="s">
        <v>2233</v>
      </c>
      <c r="G614" s="471" t="s">
        <v>1784</v>
      </c>
      <c r="H614" s="492" t="s">
        <v>730</v>
      </c>
      <c r="I614" s="491" t="s">
        <v>2005</v>
      </c>
      <c r="J614" s="467">
        <v>0</v>
      </c>
      <c r="K614" s="467">
        <v>0</v>
      </c>
      <c r="L614" s="467">
        <v>0</v>
      </c>
      <c r="M614" s="467">
        <v>0</v>
      </c>
      <c r="N614" s="468">
        <v>49</v>
      </c>
      <c r="O614" s="467">
        <v>0</v>
      </c>
      <c r="P614" s="467">
        <v>0</v>
      </c>
      <c r="Q614" s="467">
        <v>0</v>
      </c>
      <c r="R614" s="467">
        <v>0</v>
      </c>
      <c r="S614" s="467">
        <v>0</v>
      </c>
      <c r="T614" s="467">
        <v>0</v>
      </c>
      <c r="U614" s="467">
        <v>0</v>
      </c>
      <c r="V614" s="467">
        <v>0</v>
      </c>
      <c r="W614" s="467">
        <v>1</v>
      </c>
      <c r="X614" s="467">
        <v>0</v>
      </c>
      <c r="Y614" s="467">
        <v>0</v>
      </c>
      <c r="Z614" s="467">
        <v>0</v>
      </c>
      <c r="AA614" s="467">
        <v>0</v>
      </c>
      <c r="AB614" s="467">
        <v>0</v>
      </c>
      <c r="AC614" s="467">
        <v>0</v>
      </c>
      <c r="AD614" s="469">
        <v>50</v>
      </c>
      <c r="AE614" s="470">
        <v>0</v>
      </c>
      <c r="AF614" s="470">
        <v>0</v>
      </c>
      <c r="AG614" s="470">
        <v>0</v>
      </c>
      <c r="AH614" s="470">
        <v>0</v>
      </c>
      <c r="AI614" s="470">
        <v>50</v>
      </c>
      <c r="AJ614" s="470">
        <v>0</v>
      </c>
      <c r="AK614" s="467">
        <v>49</v>
      </c>
      <c r="AL614" s="467">
        <v>1</v>
      </c>
      <c r="AM614" s="502">
        <v>8</v>
      </c>
      <c r="AN614" s="502">
        <v>2</v>
      </c>
      <c r="AO614" s="503">
        <v>2</v>
      </c>
    </row>
    <row r="615" spans="1:41" ht="16.5" customHeight="1">
      <c r="A615" s="461">
        <v>307</v>
      </c>
      <c r="B615" s="461">
        <v>161</v>
      </c>
      <c r="C615" s="461">
        <v>612</v>
      </c>
      <c r="D615" s="471" t="s">
        <v>2006</v>
      </c>
      <c r="E615" s="472" t="s">
        <v>28</v>
      </c>
      <c r="F615" s="471" t="s">
        <v>2233</v>
      </c>
      <c r="G615" s="471" t="s">
        <v>1784</v>
      </c>
      <c r="H615" s="493" t="s">
        <v>727</v>
      </c>
      <c r="I615" s="491" t="s">
        <v>2007</v>
      </c>
      <c r="J615" s="467">
        <v>0</v>
      </c>
      <c r="K615" s="467">
        <v>0</v>
      </c>
      <c r="L615" s="467">
        <v>0</v>
      </c>
      <c r="M615" s="467">
        <v>0</v>
      </c>
      <c r="N615" s="468">
        <v>2</v>
      </c>
      <c r="O615" s="467">
        <v>0</v>
      </c>
      <c r="P615" s="467">
        <v>0</v>
      </c>
      <c r="Q615" s="467">
        <v>1</v>
      </c>
      <c r="R615" s="467">
        <v>0</v>
      </c>
      <c r="S615" s="467">
        <v>0</v>
      </c>
      <c r="T615" s="467">
        <v>0</v>
      </c>
      <c r="U615" s="467">
        <v>2</v>
      </c>
      <c r="V615" s="467">
        <v>2</v>
      </c>
      <c r="W615" s="467">
        <v>1</v>
      </c>
      <c r="X615" s="467">
        <v>0</v>
      </c>
      <c r="Y615" s="467">
        <v>39</v>
      </c>
      <c r="Z615" s="467">
        <v>0</v>
      </c>
      <c r="AA615" s="467">
        <v>0</v>
      </c>
      <c r="AB615" s="467">
        <v>0</v>
      </c>
      <c r="AC615" s="467">
        <v>0</v>
      </c>
      <c r="AD615" s="469">
        <v>47</v>
      </c>
      <c r="AE615" s="470">
        <v>0</v>
      </c>
      <c r="AF615" s="470">
        <v>0</v>
      </c>
      <c r="AG615" s="470">
        <v>0</v>
      </c>
      <c r="AH615" s="470">
        <v>0</v>
      </c>
      <c r="AI615" s="470">
        <v>47</v>
      </c>
      <c r="AJ615" s="470">
        <v>0</v>
      </c>
      <c r="AK615" s="467">
        <v>2</v>
      </c>
      <c r="AL615" s="467">
        <v>45</v>
      </c>
      <c r="AM615" s="502">
        <v>6</v>
      </c>
      <c r="AN615" s="502">
        <v>6</v>
      </c>
      <c r="AO615" s="503">
        <v>2</v>
      </c>
    </row>
    <row r="616" spans="1:41" ht="16.5" customHeight="1">
      <c r="A616" s="461">
        <v>305</v>
      </c>
      <c r="B616" s="461">
        <v>159</v>
      </c>
      <c r="C616" s="462">
        <v>613</v>
      </c>
      <c r="D616" s="471" t="s">
        <v>2008</v>
      </c>
      <c r="E616" s="472" t="s">
        <v>28</v>
      </c>
      <c r="F616" s="471" t="s">
        <v>2233</v>
      </c>
      <c r="G616" s="471" t="s">
        <v>1784</v>
      </c>
      <c r="H616" s="493" t="s">
        <v>727</v>
      </c>
      <c r="I616" s="491" t="s">
        <v>2009</v>
      </c>
      <c r="J616" s="467">
        <v>0</v>
      </c>
      <c r="K616" s="467">
        <v>0</v>
      </c>
      <c r="L616" s="467">
        <v>0</v>
      </c>
      <c r="M616" s="467">
        <v>0</v>
      </c>
      <c r="N616" s="468">
        <v>0</v>
      </c>
      <c r="O616" s="467">
        <v>45</v>
      </c>
      <c r="P616" s="467">
        <v>0</v>
      </c>
      <c r="Q616" s="467">
        <v>0</v>
      </c>
      <c r="R616" s="467">
        <v>0</v>
      </c>
      <c r="S616" s="467">
        <v>0</v>
      </c>
      <c r="T616" s="467">
        <v>0</v>
      </c>
      <c r="U616" s="467">
        <v>0</v>
      </c>
      <c r="V616" s="467">
        <v>0</v>
      </c>
      <c r="W616" s="467">
        <v>0</v>
      </c>
      <c r="X616" s="467">
        <v>0</v>
      </c>
      <c r="Y616" s="467">
        <v>0</v>
      </c>
      <c r="Z616" s="467">
        <v>0</v>
      </c>
      <c r="AA616" s="467">
        <v>0</v>
      </c>
      <c r="AB616" s="467">
        <v>0</v>
      </c>
      <c r="AC616" s="467">
        <v>1</v>
      </c>
      <c r="AD616" s="469">
        <v>46</v>
      </c>
      <c r="AE616" s="470">
        <v>0</v>
      </c>
      <c r="AF616" s="470">
        <v>0</v>
      </c>
      <c r="AG616" s="470">
        <v>0</v>
      </c>
      <c r="AH616" s="470">
        <v>0</v>
      </c>
      <c r="AI616" s="470">
        <v>46</v>
      </c>
      <c r="AJ616" s="470">
        <v>0</v>
      </c>
      <c r="AK616" s="467">
        <v>0</v>
      </c>
      <c r="AL616" s="467">
        <v>45</v>
      </c>
      <c r="AM616" s="502">
        <v>5</v>
      </c>
      <c r="AN616" s="502">
        <v>6</v>
      </c>
      <c r="AO616" s="503">
        <v>2</v>
      </c>
    </row>
    <row r="617" spans="1:41" ht="16.5" customHeight="1">
      <c r="A617" s="461">
        <v>303</v>
      </c>
      <c r="B617" s="461">
        <v>157</v>
      </c>
      <c r="C617" s="461">
        <v>614</v>
      </c>
      <c r="D617" s="471" t="s">
        <v>2010</v>
      </c>
      <c r="E617" s="472" t="s">
        <v>28</v>
      </c>
      <c r="F617" s="471" t="s">
        <v>2233</v>
      </c>
      <c r="G617" s="471" t="s">
        <v>1784</v>
      </c>
      <c r="H617" s="493" t="s">
        <v>727</v>
      </c>
      <c r="I617" s="491" t="s">
        <v>2011</v>
      </c>
      <c r="J617" s="467">
        <v>0</v>
      </c>
      <c r="K617" s="467">
        <v>1</v>
      </c>
      <c r="L617" s="467">
        <v>5</v>
      </c>
      <c r="M617" s="467">
        <v>0</v>
      </c>
      <c r="N617" s="468">
        <v>10</v>
      </c>
      <c r="O617" s="467">
        <v>10</v>
      </c>
      <c r="P617" s="467">
        <v>1</v>
      </c>
      <c r="Q617" s="467">
        <v>0</v>
      </c>
      <c r="R617" s="467">
        <v>13</v>
      </c>
      <c r="S617" s="467">
        <v>0</v>
      </c>
      <c r="T617" s="467">
        <v>0</v>
      </c>
      <c r="U617" s="467">
        <v>0</v>
      </c>
      <c r="V617" s="467">
        <v>0</v>
      </c>
      <c r="W617" s="467">
        <v>0</v>
      </c>
      <c r="X617" s="467">
        <v>0</v>
      </c>
      <c r="Y617" s="467">
        <v>0</v>
      </c>
      <c r="Z617" s="467">
        <v>0</v>
      </c>
      <c r="AA617" s="467">
        <v>0</v>
      </c>
      <c r="AB617" s="467">
        <v>0</v>
      </c>
      <c r="AC617" s="467">
        <v>0</v>
      </c>
      <c r="AD617" s="469">
        <v>40</v>
      </c>
      <c r="AE617" s="470">
        <v>0</v>
      </c>
      <c r="AF617" s="470">
        <v>0</v>
      </c>
      <c r="AG617" s="470">
        <v>0</v>
      </c>
      <c r="AH617" s="470">
        <v>0</v>
      </c>
      <c r="AI617" s="470">
        <v>40</v>
      </c>
      <c r="AJ617" s="470">
        <v>0</v>
      </c>
      <c r="AK617" s="467">
        <v>10</v>
      </c>
      <c r="AL617" s="467">
        <v>30</v>
      </c>
      <c r="AM617" s="502">
        <v>3</v>
      </c>
      <c r="AN617" s="502">
        <v>5</v>
      </c>
      <c r="AO617" s="503">
        <v>2</v>
      </c>
    </row>
    <row r="618" spans="1:41" ht="16.5" customHeight="1">
      <c r="A618" s="461">
        <v>304</v>
      </c>
      <c r="B618" s="461">
        <v>158</v>
      </c>
      <c r="C618" s="461">
        <v>615</v>
      </c>
      <c r="D618" s="471" t="s">
        <v>2012</v>
      </c>
      <c r="E618" s="472" t="s">
        <v>28</v>
      </c>
      <c r="F618" s="471" t="s">
        <v>2233</v>
      </c>
      <c r="G618" s="471" t="s">
        <v>1784</v>
      </c>
      <c r="H618" s="490" t="s">
        <v>724</v>
      </c>
      <c r="I618" s="491" t="s">
        <v>2013</v>
      </c>
      <c r="J618" s="467">
        <v>0</v>
      </c>
      <c r="K618" s="467">
        <v>1</v>
      </c>
      <c r="L618" s="467">
        <v>0</v>
      </c>
      <c r="M618" s="467">
        <v>0</v>
      </c>
      <c r="N618" s="468">
        <v>14</v>
      </c>
      <c r="O618" s="467">
        <v>0</v>
      </c>
      <c r="P618" s="467">
        <v>0</v>
      </c>
      <c r="Q618" s="467">
        <v>1</v>
      </c>
      <c r="R618" s="467">
        <v>5</v>
      </c>
      <c r="S618" s="467">
        <v>0</v>
      </c>
      <c r="T618" s="467">
        <v>0</v>
      </c>
      <c r="U618" s="467">
        <v>0</v>
      </c>
      <c r="V618" s="467">
        <v>29</v>
      </c>
      <c r="W618" s="467">
        <v>0</v>
      </c>
      <c r="X618" s="467">
        <v>0</v>
      </c>
      <c r="Y618" s="467">
        <v>1</v>
      </c>
      <c r="Z618" s="467">
        <v>0</v>
      </c>
      <c r="AA618" s="467">
        <v>0</v>
      </c>
      <c r="AB618" s="467">
        <v>10</v>
      </c>
      <c r="AC618" s="467">
        <v>0</v>
      </c>
      <c r="AD618" s="469">
        <v>61</v>
      </c>
      <c r="AE618" s="470">
        <v>0</v>
      </c>
      <c r="AF618" s="470">
        <v>0</v>
      </c>
      <c r="AG618" s="470">
        <v>0</v>
      </c>
      <c r="AH618" s="470">
        <v>0</v>
      </c>
      <c r="AI618" s="470">
        <v>61</v>
      </c>
      <c r="AJ618" s="470">
        <v>0</v>
      </c>
      <c r="AK618" s="467">
        <v>14</v>
      </c>
      <c r="AL618" s="467">
        <v>47</v>
      </c>
      <c r="AM618" s="502">
        <v>7</v>
      </c>
      <c r="AN618" s="502">
        <v>6</v>
      </c>
      <c r="AO618" s="503">
        <v>3</v>
      </c>
    </row>
    <row r="619" spans="1:41" ht="16.5" customHeight="1">
      <c r="A619" s="461">
        <v>302</v>
      </c>
      <c r="B619" s="461">
        <v>156</v>
      </c>
      <c r="C619" s="462">
        <v>616</v>
      </c>
      <c r="D619" s="471" t="s">
        <v>2014</v>
      </c>
      <c r="E619" s="472" t="s">
        <v>28</v>
      </c>
      <c r="F619" s="471" t="s">
        <v>2233</v>
      </c>
      <c r="G619" s="471" t="s">
        <v>1784</v>
      </c>
      <c r="H619" s="492" t="s">
        <v>730</v>
      </c>
      <c r="I619" s="491" t="s">
        <v>2015</v>
      </c>
      <c r="J619" s="467">
        <v>0</v>
      </c>
      <c r="K619" s="467">
        <v>0</v>
      </c>
      <c r="L619" s="467">
        <v>0</v>
      </c>
      <c r="M619" s="467">
        <v>1</v>
      </c>
      <c r="N619" s="468">
        <v>7</v>
      </c>
      <c r="O619" s="467">
        <v>33</v>
      </c>
      <c r="P619" s="467">
        <v>1</v>
      </c>
      <c r="Q619" s="467">
        <v>0</v>
      </c>
      <c r="R619" s="467">
        <v>0</v>
      </c>
      <c r="S619" s="467">
        <v>0</v>
      </c>
      <c r="T619" s="467">
        <v>0</v>
      </c>
      <c r="U619" s="467">
        <v>0</v>
      </c>
      <c r="V619" s="467">
        <v>0</v>
      </c>
      <c r="W619" s="467">
        <v>0</v>
      </c>
      <c r="X619" s="467">
        <v>0</v>
      </c>
      <c r="Y619" s="467">
        <v>0</v>
      </c>
      <c r="Z619" s="467">
        <v>0</v>
      </c>
      <c r="AA619" s="467">
        <v>0</v>
      </c>
      <c r="AB619" s="467">
        <v>2</v>
      </c>
      <c r="AC619" s="467">
        <v>0</v>
      </c>
      <c r="AD619" s="469">
        <v>44</v>
      </c>
      <c r="AE619" s="470">
        <v>0</v>
      </c>
      <c r="AF619" s="470">
        <v>0</v>
      </c>
      <c r="AG619" s="470">
        <v>0</v>
      </c>
      <c r="AH619" s="470">
        <v>0</v>
      </c>
      <c r="AI619" s="470">
        <v>44</v>
      </c>
      <c r="AJ619" s="470">
        <v>0</v>
      </c>
      <c r="AK619" s="467">
        <v>7</v>
      </c>
      <c r="AL619" s="467">
        <v>37</v>
      </c>
      <c r="AM619" s="502">
        <v>7</v>
      </c>
      <c r="AN619" s="502">
        <v>6</v>
      </c>
      <c r="AO619" s="503">
        <v>2</v>
      </c>
    </row>
    <row r="620" spans="1:41" ht="16.5" customHeight="1">
      <c r="A620" s="461">
        <v>374</v>
      </c>
      <c r="B620" s="461">
        <v>182</v>
      </c>
      <c r="C620" s="461">
        <v>617</v>
      </c>
      <c r="D620" s="471" t="s">
        <v>2016</v>
      </c>
      <c r="E620" s="472" t="s">
        <v>28</v>
      </c>
      <c r="F620" s="471" t="s">
        <v>2233</v>
      </c>
      <c r="G620" s="471" t="s">
        <v>1784</v>
      </c>
      <c r="H620" s="493" t="s">
        <v>727</v>
      </c>
      <c r="I620" s="491" t="s">
        <v>2017</v>
      </c>
      <c r="J620" s="467">
        <v>0</v>
      </c>
      <c r="K620" s="467">
        <v>2</v>
      </c>
      <c r="L620" s="467">
        <v>0</v>
      </c>
      <c r="M620" s="467">
        <v>0</v>
      </c>
      <c r="N620" s="468">
        <v>4</v>
      </c>
      <c r="O620" s="467">
        <v>0</v>
      </c>
      <c r="P620" s="467">
        <v>0</v>
      </c>
      <c r="Q620" s="467">
        <v>2</v>
      </c>
      <c r="R620" s="467">
        <v>3</v>
      </c>
      <c r="S620" s="467">
        <v>0</v>
      </c>
      <c r="T620" s="467">
        <v>0</v>
      </c>
      <c r="U620" s="467">
        <v>0</v>
      </c>
      <c r="V620" s="467">
        <v>0</v>
      </c>
      <c r="W620" s="467">
        <v>0</v>
      </c>
      <c r="X620" s="467">
        <v>0</v>
      </c>
      <c r="Y620" s="467">
        <v>49</v>
      </c>
      <c r="Z620" s="467">
        <v>0</v>
      </c>
      <c r="AA620" s="467">
        <v>0</v>
      </c>
      <c r="AB620" s="467">
        <v>0</v>
      </c>
      <c r="AC620" s="467">
        <v>0</v>
      </c>
      <c r="AD620" s="469">
        <v>60</v>
      </c>
      <c r="AE620" s="470">
        <v>0</v>
      </c>
      <c r="AF620" s="470">
        <v>0</v>
      </c>
      <c r="AG620" s="470">
        <v>0</v>
      </c>
      <c r="AH620" s="470">
        <v>0</v>
      </c>
      <c r="AI620" s="470">
        <v>60</v>
      </c>
      <c r="AJ620" s="470">
        <v>0</v>
      </c>
      <c r="AK620" s="467">
        <v>4</v>
      </c>
      <c r="AL620" s="467">
        <v>56</v>
      </c>
      <c r="AM620" s="502">
        <v>6</v>
      </c>
      <c r="AN620" s="502">
        <v>5</v>
      </c>
      <c r="AO620" s="503">
        <v>2</v>
      </c>
    </row>
    <row r="621" spans="1:41" ht="16.5" customHeight="1">
      <c r="A621" s="461">
        <v>274</v>
      </c>
      <c r="B621" s="461">
        <v>128</v>
      </c>
      <c r="C621" s="461">
        <v>618</v>
      </c>
      <c r="D621" s="471" t="s">
        <v>2018</v>
      </c>
      <c r="E621" s="472" t="s">
        <v>28</v>
      </c>
      <c r="F621" s="471" t="s">
        <v>2233</v>
      </c>
      <c r="G621" s="471" t="s">
        <v>1784</v>
      </c>
      <c r="H621" s="495" t="s">
        <v>784</v>
      </c>
      <c r="I621" s="491" t="s">
        <v>2019</v>
      </c>
      <c r="J621" s="467">
        <v>0</v>
      </c>
      <c r="K621" s="467">
        <v>0</v>
      </c>
      <c r="L621" s="467">
        <v>25</v>
      </c>
      <c r="M621" s="467">
        <v>1</v>
      </c>
      <c r="N621" s="468">
        <v>0</v>
      </c>
      <c r="O621" s="467">
        <v>3</v>
      </c>
      <c r="P621" s="467">
        <v>2</v>
      </c>
      <c r="Q621" s="467">
        <v>0</v>
      </c>
      <c r="R621" s="467">
        <v>32</v>
      </c>
      <c r="S621" s="467">
        <v>0</v>
      </c>
      <c r="T621" s="467">
        <v>0</v>
      </c>
      <c r="U621" s="467">
        <v>0</v>
      </c>
      <c r="V621" s="467">
        <v>0</v>
      </c>
      <c r="W621" s="467">
        <v>0</v>
      </c>
      <c r="X621" s="467">
        <v>0</v>
      </c>
      <c r="Y621" s="467">
        <v>0</v>
      </c>
      <c r="Z621" s="467">
        <v>0</v>
      </c>
      <c r="AA621" s="467">
        <v>0</v>
      </c>
      <c r="AB621" s="467">
        <v>0</v>
      </c>
      <c r="AC621" s="467">
        <v>0</v>
      </c>
      <c r="AD621" s="469">
        <v>63</v>
      </c>
      <c r="AE621" s="470">
        <v>0</v>
      </c>
      <c r="AF621" s="470">
        <v>0</v>
      </c>
      <c r="AG621" s="470">
        <v>0</v>
      </c>
      <c r="AH621" s="470">
        <v>11</v>
      </c>
      <c r="AI621" s="470">
        <v>52</v>
      </c>
      <c r="AJ621" s="470">
        <v>0</v>
      </c>
      <c r="AK621" s="467">
        <v>0</v>
      </c>
      <c r="AL621" s="467">
        <v>63</v>
      </c>
      <c r="AM621" s="502">
        <v>2</v>
      </c>
      <c r="AN621" s="502">
        <v>5</v>
      </c>
      <c r="AO621" s="503">
        <v>2</v>
      </c>
    </row>
    <row r="622" spans="1:41" ht="16.5" customHeight="1">
      <c r="A622" s="461">
        <v>375</v>
      </c>
      <c r="B622" s="461">
        <v>183</v>
      </c>
      <c r="C622" s="462">
        <v>619</v>
      </c>
      <c r="D622" s="471" t="s">
        <v>2020</v>
      </c>
      <c r="E622" s="472" t="s">
        <v>28</v>
      </c>
      <c r="F622" s="471" t="s">
        <v>2233</v>
      </c>
      <c r="G622" s="471" t="s">
        <v>1784</v>
      </c>
      <c r="H622" s="493" t="s">
        <v>727</v>
      </c>
      <c r="I622" s="491" t="s">
        <v>2021</v>
      </c>
      <c r="J622" s="467">
        <v>0</v>
      </c>
      <c r="K622" s="467">
        <v>1</v>
      </c>
      <c r="L622" s="467">
        <v>12</v>
      </c>
      <c r="M622" s="467">
        <v>1</v>
      </c>
      <c r="N622" s="468">
        <v>13</v>
      </c>
      <c r="O622" s="467">
        <v>4</v>
      </c>
      <c r="P622" s="467">
        <v>0</v>
      </c>
      <c r="Q622" s="467">
        <v>0</v>
      </c>
      <c r="R622" s="467">
        <v>0</v>
      </c>
      <c r="S622" s="467">
        <v>0</v>
      </c>
      <c r="T622" s="467">
        <v>0</v>
      </c>
      <c r="U622" s="467">
        <v>0</v>
      </c>
      <c r="V622" s="467">
        <v>0</v>
      </c>
      <c r="W622" s="467">
        <v>0</v>
      </c>
      <c r="X622" s="467">
        <v>0</v>
      </c>
      <c r="Y622" s="467">
        <v>0</v>
      </c>
      <c r="Z622" s="467">
        <v>0</v>
      </c>
      <c r="AA622" s="467">
        <v>0</v>
      </c>
      <c r="AB622" s="467">
        <v>0</v>
      </c>
      <c r="AC622" s="467">
        <v>0</v>
      </c>
      <c r="AD622" s="469">
        <v>31</v>
      </c>
      <c r="AE622" s="470">
        <v>0</v>
      </c>
      <c r="AF622" s="470">
        <v>0</v>
      </c>
      <c r="AG622" s="470">
        <v>0</v>
      </c>
      <c r="AH622" s="470">
        <v>0</v>
      </c>
      <c r="AI622" s="470">
        <v>31</v>
      </c>
      <c r="AJ622" s="470">
        <v>0</v>
      </c>
      <c r="AK622" s="467">
        <v>13</v>
      </c>
      <c r="AL622" s="467">
        <v>18</v>
      </c>
      <c r="AM622" s="502">
        <v>7</v>
      </c>
      <c r="AN622" s="502">
        <v>2</v>
      </c>
      <c r="AO622" s="503">
        <v>3</v>
      </c>
    </row>
    <row r="623" spans="1:41" ht="16.5" customHeight="1">
      <c r="A623" s="461">
        <v>276</v>
      </c>
      <c r="B623" s="461">
        <v>130</v>
      </c>
      <c r="C623" s="461">
        <v>620</v>
      </c>
      <c r="D623" s="471" t="s">
        <v>2022</v>
      </c>
      <c r="E623" s="472" t="s">
        <v>28</v>
      </c>
      <c r="F623" s="471" t="s">
        <v>2233</v>
      </c>
      <c r="G623" s="471" t="s">
        <v>1784</v>
      </c>
      <c r="H623" s="490" t="s">
        <v>724</v>
      </c>
      <c r="I623" s="491" t="s">
        <v>2023</v>
      </c>
      <c r="J623" s="467">
        <v>1</v>
      </c>
      <c r="K623" s="467">
        <v>5</v>
      </c>
      <c r="L623" s="467">
        <v>4</v>
      </c>
      <c r="M623" s="467">
        <v>1</v>
      </c>
      <c r="N623" s="468">
        <v>45</v>
      </c>
      <c r="O623" s="467">
        <v>7</v>
      </c>
      <c r="P623" s="467">
        <v>1</v>
      </c>
      <c r="Q623" s="467">
        <v>3</v>
      </c>
      <c r="R623" s="467">
        <v>0</v>
      </c>
      <c r="S623" s="467">
        <v>0</v>
      </c>
      <c r="T623" s="467">
        <v>0</v>
      </c>
      <c r="U623" s="467">
        <v>0</v>
      </c>
      <c r="V623" s="467">
        <v>0</v>
      </c>
      <c r="W623" s="467">
        <v>0</v>
      </c>
      <c r="X623" s="467">
        <v>0</v>
      </c>
      <c r="Y623" s="467">
        <v>0</v>
      </c>
      <c r="Z623" s="467">
        <v>0</v>
      </c>
      <c r="AA623" s="467">
        <v>0</v>
      </c>
      <c r="AB623" s="467">
        <v>0</v>
      </c>
      <c r="AC623" s="467">
        <v>0</v>
      </c>
      <c r="AD623" s="469">
        <v>67</v>
      </c>
      <c r="AE623" s="470">
        <v>0</v>
      </c>
      <c r="AF623" s="470">
        <v>0</v>
      </c>
      <c r="AG623" s="470">
        <v>0</v>
      </c>
      <c r="AH623" s="470">
        <v>0</v>
      </c>
      <c r="AI623" s="470">
        <v>67</v>
      </c>
      <c r="AJ623" s="470">
        <v>0</v>
      </c>
      <c r="AK623" s="467">
        <v>45</v>
      </c>
      <c r="AL623" s="467">
        <v>22</v>
      </c>
      <c r="AM623" s="502">
        <v>9</v>
      </c>
      <c r="AN623" s="502">
        <v>5</v>
      </c>
      <c r="AO623" s="503">
        <v>5</v>
      </c>
    </row>
    <row r="624" spans="1:41" ht="16.5" customHeight="1">
      <c r="A624" s="461">
        <v>246</v>
      </c>
      <c r="B624" s="461">
        <v>100</v>
      </c>
      <c r="C624" s="461">
        <v>621</v>
      </c>
      <c r="D624" s="471" t="s">
        <v>2024</v>
      </c>
      <c r="E624" s="472" t="s">
        <v>28</v>
      </c>
      <c r="F624" s="471" t="s">
        <v>2233</v>
      </c>
      <c r="G624" s="471" t="s">
        <v>1784</v>
      </c>
      <c r="H624" s="490" t="s">
        <v>724</v>
      </c>
      <c r="I624" s="491" t="s">
        <v>2025</v>
      </c>
      <c r="J624" s="467">
        <v>0</v>
      </c>
      <c r="K624" s="467">
        <v>0</v>
      </c>
      <c r="L624" s="467">
        <v>1</v>
      </c>
      <c r="M624" s="467">
        <v>15</v>
      </c>
      <c r="N624" s="468">
        <v>1</v>
      </c>
      <c r="O624" s="467">
        <v>35</v>
      </c>
      <c r="P624" s="467">
        <v>0</v>
      </c>
      <c r="Q624" s="467">
        <v>0</v>
      </c>
      <c r="R624" s="467">
        <v>3</v>
      </c>
      <c r="S624" s="467">
        <v>0</v>
      </c>
      <c r="T624" s="467">
        <v>0</v>
      </c>
      <c r="U624" s="467">
        <v>0</v>
      </c>
      <c r="V624" s="467">
        <v>2</v>
      </c>
      <c r="W624" s="467">
        <v>0</v>
      </c>
      <c r="X624" s="467">
        <v>0</v>
      </c>
      <c r="Y624" s="467">
        <v>0</v>
      </c>
      <c r="Z624" s="467">
        <v>0</v>
      </c>
      <c r="AA624" s="467">
        <v>0</v>
      </c>
      <c r="AB624" s="467">
        <v>0</v>
      </c>
      <c r="AC624" s="467">
        <v>0</v>
      </c>
      <c r="AD624" s="469">
        <v>57</v>
      </c>
      <c r="AE624" s="470">
        <v>0</v>
      </c>
      <c r="AF624" s="470">
        <v>0</v>
      </c>
      <c r="AG624" s="470">
        <v>0</v>
      </c>
      <c r="AH624" s="470">
        <v>0</v>
      </c>
      <c r="AI624" s="470">
        <v>57</v>
      </c>
      <c r="AJ624" s="470">
        <v>0</v>
      </c>
      <c r="AK624" s="467">
        <v>1</v>
      </c>
      <c r="AL624" s="467">
        <v>56</v>
      </c>
      <c r="AM624" s="502">
        <v>6</v>
      </c>
      <c r="AN624" s="502">
        <v>1</v>
      </c>
      <c r="AO624" s="503">
        <v>2</v>
      </c>
    </row>
    <row r="625" spans="1:41" ht="16.5" customHeight="1">
      <c r="A625" s="461">
        <v>263</v>
      </c>
      <c r="B625" s="461">
        <v>117</v>
      </c>
      <c r="C625" s="462">
        <v>622</v>
      </c>
      <c r="D625" s="471" t="s">
        <v>2026</v>
      </c>
      <c r="E625" s="472" t="s">
        <v>28</v>
      </c>
      <c r="F625" s="471" t="s">
        <v>2233</v>
      </c>
      <c r="G625" s="471" t="s">
        <v>1784</v>
      </c>
      <c r="H625" s="492" t="s">
        <v>730</v>
      </c>
      <c r="I625" s="491" t="s">
        <v>2027</v>
      </c>
      <c r="J625" s="467">
        <v>1</v>
      </c>
      <c r="K625" s="467">
        <v>0</v>
      </c>
      <c r="L625" s="467">
        <v>3</v>
      </c>
      <c r="M625" s="467">
        <v>3</v>
      </c>
      <c r="N625" s="468">
        <v>6</v>
      </c>
      <c r="O625" s="467">
        <v>16</v>
      </c>
      <c r="P625" s="467">
        <v>0</v>
      </c>
      <c r="Q625" s="467">
        <v>0</v>
      </c>
      <c r="R625" s="467">
        <v>1</v>
      </c>
      <c r="S625" s="467">
        <v>0</v>
      </c>
      <c r="T625" s="467">
        <v>1</v>
      </c>
      <c r="U625" s="467">
        <v>0</v>
      </c>
      <c r="V625" s="467">
        <v>1</v>
      </c>
      <c r="W625" s="467">
        <v>0</v>
      </c>
      <c r="X625" s="467">
        <v>0</v>
      </c>
      <c r="Y625" s="467">
        <v>9</v>
      </c>
      <c r="Z625" s="467">
        <v>0</v>
      </c>
      <c r="AA625" s="467">
        <v>0</v>
      </c>
      <c r="AB625" s="467">
        <v>1</v>
      </c>
      <c r="AC625" s="467">
        <v>0</v>
      </c>
      <c r="AD625" s="469">
        <v>42</v>
      </c>
      <c r="AE625" s="470">
        <v>0</v>
      </c>
      <c r="AF625" s="470">
        <v>0</v>
      </c>
      <c r="AG625" s="470">
        <v>0</v>
      </c>
      <c r="AH625" s="470">
        <v>0</v>
      </c>
      <c r="AI625" s="470">
        <v>42</v>
      </c>
      <c r="AJ625" s="470">
        <v>0</v>
      </c>
      <c r="AK625" s="467">
        <v>6</v>
      </c>
      <c r="AL625" s="467">
        <v>36</v>
      </c>
      <c r="AM625" s="502">
        <v>5</v>
      </c>
      <c r="AN625" s="502">
        <v>6</v>
      </c>
      <c r="AO625" s="503">
        <v>2</v>
      </c>
    </row>
    <row r="626" spans="1:41" ht="16.5" customHeight="1">
      <c r="A626" s="461">
        <v>264</v>
      </c>
      <c r="B626" s="461">
        <v>118</v>
      </c>
      <c r="C626" s="461">
        <v>623</v>
      </c>
      <c r="D626" s="471" t="s">
        <v>2028</v>
      </c>
      <c r="E626" s="472" t="s">
        <v>28</v>
      </c>
      <c r="F626" s="471" t="s">
        <v>2233</v>
      </c>
      <c r="G626" s="471" t="s">
        <v>1784</v>
      </c>
      <c r="H626" s="493" t="s">
        <v>727</v>
      </c>
      <c r="I626" s="491" t="s">
        <v>2029</v>
      </c>
      <c r="J626" s="467">
        <v>0</v>
      </c>
      <c r="K626" s="467">
        <v>0</v>
      </c>
      <c r="L626" s="467">
        <v>0</v>
      </c>
      <c r="M626" s="467">
        <v>0</v>
      </c>
      <c r="N626" s="468">
        <v>0</v>
      </c>
      <c r="O626" s="467">
        <v>68</v>
      </c>
      <c r="P626" s="467">
        <v>0</v>
      </c>
      <c r="Q626" s="467">
        <v>0</v>
      </c>
      <c r="R626" s="467">
        <v>7</v>
      </c>
      <c r="S626" s="467">
        <v>0</v>
      </c>
      <c r="T626" s="467">
        <v>0</v>
      </c>
      <c r="U626" s="467">
        <v>0</v>
      </c>
      <c r="V626" s="467">
        <v>0</v>
      </c>
      <c r="W626" s="467">
        <v>0</v>
      </c>
      <c r="X626" s="467">
        <v>0</v>
      </c>
      <c r="Y626" s="467">
        <v>0</v>
      </c>
      <c r="Z626" s="467">
        <v>0</v>
      </c>
      <c r="AA626" s="467">
        <v>0</v>
      </c>
      <c r="AB626" s="467">
        <v>0</v>
      </c>
      <c r="AC626" s="467">
        <v>0</v>
      </c>
      <c r="AD626" s="469">
        <v>75</v>
      </c>
      <c r="AE626" s="470">
        <v>0</v>
      </c>
      <c r="AF626" s="470">
        <v>0</v>
      </c>
      <c r="AG626" s="470">
        <v>0</v>
      </c>
      <c r="AH626" s="470">
        <v>0</v>
      </c>
      <c r="AI626" s="470">
        <v>75</v>
      </c>
      <c r="AJ626" s="470">
        <v>0</v>
      </c>
      <c r="AK626" s="467">
        <v>0</v>
      </c>
      <c r="AL626" s="467">
        <v>75</v>
      </c>
      <c r="AM626" s="502">
        <v>5</v>
      </c>
      <c r="AN626" s="502">
        <v>0</v>
      </c>
      <c r="AO626" s="503">
        <v>2</v>
      </c>
    </row>
    <row r="627" spans="1:41" ht="16.5" customHeight="1">
      <c r="A627" s="461">
        <v>265</v>
      </c>
      <c r="B627" s="461">
        <v>119</v>
      </c>
      <c r="C627" s="461">
        <v>624</v>
      </c>
      <c r="D627" s="471" t="s">
        <v>2030</v>
      </c>
      <c r="E627" s="472" t="s">
        <v>28</v>
      </c>
      <c r="F627" s="471" t="s">
        <v>2233</v>
      </c>
      <c r="G627" s="471" t="s">
        <v>1784</v>
      </c>
      <c r="H627" s="493" t="s">
        <v>727</v>
      </c>
      <c r="I627" s="491" t="s">
        <v>2031</v>
      </c>
      <c r="J627" s="467">
        <v>0</v>
      </c>
      <c r="K627" s="467">
        <v>0</v>
      </c>
      <c r="L627" s="467">
        <v>42</v>
      </c>
      <c r="M627" s="467">
        <v>0</v>
      </c>
      <c r="N627" s="468">
        <v>0</v>
      </c>
      <c r="O627" s="467">
        <v>12</v>
      </c>
      <c r="P627" s="467">
        <v>0</v>
      </c>
      <c r="Q627" s="467">
        <v>0</v>
      </c>
      <c r="R627" s="467">
        <v>0</v>
      </c>
      <c r="S627" s="467">
        <v>0</v>
      </c>
      <c r="T627" s="467">
        <v>0</v>
      </c>
      <c r="U627" s="467">
        <v>0</v>
      </c>
      <c r="V627" s="467">
        <v>0</v>
      </c>
      <c r="W627" s="467">
        <v>0</v>
      </c>
      <c r="X627" s="467">
        <v>0</v>
      </c>
      <c r="Y627" s="467">
        <v>0</v>
      </c>
      <c r="Z627" s="467">
        <v>0</v>
      </c>
      <c r="AA627" s="467">
        <v>0</v>
      </c>
      <c r="AB627" s="467">
        <v>0</v>
      </c>
      <c r="AC627" s="467">
        <v>0</v>
      </c>
      <c r="AD627" s="469">
        <v>54</v>
      </c>
      <c r="AE627" s="470">
        <v>0</v>
      </c>
      <c r="AF627" s="470">
        <v>0</v>
      </c>
      <c r="AG627" s="470">
        <v>0</v>
      </c>
      <c r="AH627" s="470">
        <v>0</v>
      </c>
      <c r="AI627" s="470">
        <v>54</v>
      </c>
      <c r="AJ627" s="470">
        <v>0</v>
      </c>
      <c r="AK627" s="467">
        <v>0</v>
      </c>
      <c r="AL627" s="467">
        <v>54</v>
      </c>
      <c r="AM627" s="502">
        <v>5</v>
      </c>
      <c r="AN627" s="502">
        <v>2</v>
      </c>
      <c r="AO627" s="503">
        <v>2</v>
      </c>
    </row>
    <row r="628" spans="1:41" ht="16.5" customHeight="1">
      <c r="A628" s="461">
        <v>235</v>
      </c>
      <c r="B628" s="461">
        <v>89</v>
      </c>
      <c r="C628" s="462">
        <v>625</v>
      </c>
      <c r="D628" s="471" t="s">
        <v>2032</v>
      </c>
      <c r="E628" s="472" t="s">
        <v>28</v>
      </c>
      <c r="F628" s="471" t="s">
        <v>2233</v>
      </c>
      <c r="G628" s="471" t="s">
        <v>1784</v>
      </c>
      <c r="H628" s="493" t="s">
        <v>727</v>
      </c>
      <c r="I628" s="491" t="s">
        <v>2033</v>
      </c>
      <c r="J628" s="467">
        <v>0</v>
      </c>
      <c r="K628" s="467">
        <v>0</v>
      </c>
      <c r="L628" s="467">
        <v>40</v>
      </c>
      <c r="M628" s="467">
        <v>0</v>
      </c>
      <c r="N628" s="468">
        <v>0</v>
      </c>
      <c r="O628" s="467">
        <v>0</v>
      </c>
      <c r="P628" s="467">
        <v>0</v>
      </c>
      <c r="Q628" s="467">
        <v>0</v>
      </c>
      <c r="R628" s="467">
        <v>0</v>
      </c>
      <c r="S628" s="467">
        <v>0</v>
      </c>
      <c r="T628" s="467">
        <v>0</v>
      </c>
      <c r="U628" s="467">
        <v>0</v>
      </c>
      <c r="V628" s="467">
        <v>0</v>
      </c>
      <c r="W628" s="467">
        <v>0</v>
      </c>
      <c r="X628" s="467">
        <v>0</v>
      </c>
      <c r="Y628" s="467">
        <v>0</v>
      </c>
      <c r="Z628" s="467">
        <v>0</v>
      </c>
      <c r="AA628" s="467">
        <v>0</v>
      </c>
      <c r="AB628" s="467">
        <v>0</v>
      </c>
      <c r="AC628" s="467">
        <v>0</v>
      </c>
      <c r="AD628" s="469">
        <v>40</v>
      </c>
      <c r="AE628" s="470">
        <v>0</v>
      </c>
      <c r="AF628" s="470">
        <v>0</v>
      </c>
      <c r="AG628" s="470">
        <v>0</v>
      </c>
      <c r="AH628" s="470">
        <v>0</v>
      </c>
      <c r="AI628" s="470">
        <v>40</v>
      </c>
      <c r="AJ628" s="470">
        <v>0</v>
      </c>
      <c r="AK628" s="467">
        <v>0</v>
      </c>
      <c r="AL628" s="467">
        <v>40</v>
      </c>
      <c r="AM628" s="502">
        <v>6</v>
      </c>
      <c r="AN628" s="502">
        <v>0</v>
      </c>
      <c r="AO628" s="503">
        <v>2</v>
      </c>
    </row>
    <row r="629" spans="1:41" ht="16.5" customHeight="1">
      <c r="A629" s="461">
        <v>372</v>
      </c>
      <c r="B629" s="461">
        <v>180</v>
      </c>
      <c r="C629" s="461">
        <v>626</v>
      </c>
      <c r="D629" s="471" t="s">
        <v>2034</v>
      </c>
      <c r="E629" s="472" t="s">
        <v>28</v>
      </c>
      <c r="F629" s="471" t="s">
        <v>2233</v>
      </c>
      <c r="G629" s="471" t="s">
        <v>1784</v>
      </c>
      <c r="H629" s="490" t="s">
        <v>724</v>
      </c>
      <c r="I629" s="491" t="s">
        <v>2035</v>
      </c>
      <c r="J629" s="467">
        <v>0</v>
      </c>
      <c r="K629" s="467">
        <v>0</v>
      </c>
      <c r="L629" s="467">
        <v>1</v>
      </c>
      <c r="M629" s="467">
        <v>5</v>
      </c>
      <c r="N629" s="468">
        <v>12</v>
      </c>
      <c r="O629" s="467">
        <v>40</v>
      </c>
      <c r="P629" s="467">
        <v>0</v>
      </c>
      <c r="Q629" s="467">
        <v>0</v>
      </c>
      <c r="R629" s="467">
        <v>0</v>
      </c>
      <c r="S629" s="467">
        <v>0</v>
      </c>
      <c r="T629" s="467">
        <v>0</v>
      </c>
      <c r="U629" s="467">
        <v>0</v>
      </c>
      <c r="V629" s="467">
        <v>0</v>
      </c>
      <c r="W629" s="467">
        <v>0</v>
      </c>
      <c r="X629" s="467">
        <v>0</v>
      </c>
      <c r="Y629" s="467">
        <v>0</v>
      </c>
      <c r="Z629" s="467">
        <v>0</v>
      </c>
      <c r="AA629" s="467">
        <v>0</v>
      </c>
      <c r="AB629" s="467">
        <v>0</v>
      </c>
      <c r="AC629" s="467">
        <v>0</v>
      </c>
      <c r="AD629" s="469">
        <v>58</v>
      </c>
      <c r="AE629" s="470">
        <v>0</v>
      </c>
      <c r="AF629" s="470">
        <v>0</v>
      </c>
      <c r="AG629" s="470">
        <v>0</v>
      </c>
      <c r="AH629" s="470">
        <v>0</v>
      </c>
      <c r="AI629" s="470">
        <v>58</v>
      </c>
      <c r="AJ629" s="470">
        <v>0</v>
      </c>
      <c r="AK629" s="467">
        <v>12</v>
      </c>
      <c r="AL629" s="467">
        <v>46</v>
      </c>
      <c r="AM629" s="502">
        <v>7</v>
      </c>
      <c r="AN629" s="502">
        <v>1</v>
      </c>
      <c r="AO629" s="503">
        <v>3</v>
      </c>
    </row>
    <row r="630" spans="1:41" ht="16.5" customHeight="1">
      <c r="A630" s="461">
        <v>238</v>
      </c>
      <c r="B630" s="461">
        <v>92</v>
      </c>
      <c r="C630" s="461">
        <v>627</v>
      </c>
      <c r="D630" s="471" t="s">
        <v>2036</v>
      </c>
      <c r="E630" s="472" t="s">
        <v>28</v>
      </c>
      <c r="F630" s="471" t="s">
        <v>2233</v>
      </c>
      <c r="G630" s="471" t="s">
        <v>1784</v>
      </c>
      <c r="H630" s="493" t="s">
        <v>727</v>
      </c>
      <c r="I630" s="491" t="s">
        <v>2037</v>
      </c>
      <c r="J630" s="467">
        <v>0</v>
      </c>
      <c r="K630" s="467">
        <v>0</v>
      </c>
      <c r="L630" s="467">
        <v>0</v>
      </c>
      <c r="M630" s="467">
        <v>0</v>
      </c>
      <c r="N630" s="468">
        <v>19</v>
      </c>
      <c r="O630" s="467">
        <v>0</v>
      </c>
      <c r="P630" s="467">
        <v>0</v>
      </c>
      <c r="Q630" s="467">
        <v>0</v>
      </c>
      <c r="R630" s="467">
        <v>0</v>
      </c>
      <c r="S630" s="467">
        <v>7</v>
      </c>
      <c r="T630" s="467">
        <v>0</v>
      </c>
      <c r="U630" s="467">
        <v>0</v>
      </c>
      <c r="V630" s="467">
        <v>0</v>
      </c>
      <c r="W630" s="467">
        <v>0</v>
      </c>
      <c r="X630" s="467">
        <v>0</v>
      </c>
      <c r="Y630" s="467">
        <v>0</v>
      </c>
      <c r="Z630" s="467">
        <v>0</v>
      </c>
      <c r="AA630" s="467">
        <v>0</v>
      </c>
      <c r="AB630" s="467">
        <v>0</v>
      </c>
      <c r="AC630" s="467">
        <v>0</v>
      </c>
      <c r="AD630" s="469">
        <v>26</v>
      </c>
      <c r="AE630" s="470">
        <v>0</v>
      </c>
      <c r="AF630" s="470">
        <v>0</v>
      </c>
      <c r="AG630" s="470">
        <v>0</v>
      </c>
      <c r="AH630" s="470">
        <v>0</v>
      </c>
      <c r="AI630" s="470">
        <v>26</v>
      </c>
      <c r="AJ630" s="470">
        <v>0</v>
      </c>
      <c r="AK630" s="467">
        <v>19</v>
      </c>
      <c r="AL630" s="467">
        <v>7</v>
      </c>
      <c r="AM630" s="502">
        <v>7</v>
      </c>
      <c r="AN630" s="502">
        <v>1</v>
      </c>
      <c r="AO630" s="503">
        <v>3</v>
      </c>
    </row>
    <row r="631" spans="1:41" ht="16.5" customHeight="1">
      <c r="A631" s="461">
        <v>272</v>
      </c>
      <c r="B631" s="461">
        <v>126</v>
      </c>
      <c r="C631" s="462">
        <v>628</v>
      </c>
      <c r="D631" s="471" t="s">
        <v>2038</v>
      </c>
      <c r="E631" s="472" t="s">
        <v>28</v>
      </c>
      <c r="F631" s="471" t="s">
        <v>2233</v>
      </c>
      <c r="G631" s="471" t="s">
        <v>1784</v>
      </c>
      <c r="H631" s="493" t="s">
        <v>727</v>
      </c>
      <c r="I631" s="491" t="s">
        <v>2039</v>
      </c>
      <c r="J631" s="467">
        <v>0</v>
      </c>
      <c r="K631" s="467">
        <v>0</v>
      </c>
      <c r="L631" s="467">
        <v>24</v>
      </c>
      <c r="M631" s="467">
        <v>0</v>
      </c>
      <c r="N631" s="468">
        <v>3</v>
      </c>
      <c r="O631" s="467">
        <v>0</v>
      </c>
      <c r="P631" s="467">
        <v>0</v>
      </c>
      <c r="Q631" s="467">
        <v>0</v>
      </c>
      <c r="R631" s="467">
        <v>1</v>
      </c>
      <c r="S631" s="467">
        <v>0</v>
      </c>
      <c r="T631" s="467">
        <v>0</v>
      </c>
      <c r="U631" s="467">
        <v>0</v>
      </c>
      <c r="V631" s="467">
        <v>0</v>
      </c>
      <c r="W631" s="467">
        <v>0</v>
      </c>
      <c r="X631" s="467">
        <v>0</v>
      </c>
      <c r="Y631" s="467">
        <v>0</v>
      </c>
      <c r="Z631" s="467">
        <v>0</v>
      </c>
      <c r="AA631" s="467">
        <v>0</v>
      </c>
      <c r="AB631" s="467">
        <v>0</v>
      </c>
      <c r="AC631" s="467">
        <v>0</v>
      </c>
      <c r="AD631" s="469">
        <v>28</v>
      </c>
      <c r="AE631" s="470">
        <v>0</v>
      </c>
      <c r="AF631" s="470">
        <v>0</v>
      </c>
      <c r="AG631" s="470">
        <v>0</v>
      </c>
      <c r="AH631" s="470">
        <v>0</v>
      </c>
      <c r="AI631" s="470">
        <v>28</v>
      </c>
      <c r="AJ631" s="470">
        <v>0</v>
      </c>
      <c r="AK631" s="467">
        <v>3</v>
      </c>
      <c r="AL631" s="467">
        <v>25</v>
      </c>
      <c r="AM631" s="502">
        <v>6</v>
      </c>
      <c r="AN631" s="502">
        <v>4</v>
      </c>
      <c r="AO631" s="503">
        <v>3</v>
      </c>
    </row>
    <row r="632" spans="1:41" ht="16.5" customHeight="1">
      <c r="A632" s="461">
        <v>273</v>
      </c>
      <c r="B632" s="461">
        <v>127</v>
      </c>
      <c r="C632" s="461">
        <v>629</v>
      </c>
      <c r="D632" s="471" t="s">
        <v>2040</v>
      </c>
      <c r="E632" s="472" t="s">
        <v>28</v>
      </c>
      <c r="F632" s="471" t="s">
        <v>2233</v>
      </c>
      <c r="G632" s="471" t="s">
        <v>1784</v>
      </c>
      <c r="H632" s="493" t="s">
        <v>727</v>
      </c>
      <c r="I632" s="491" t="s">
        <v>2041</v>
      </c>
      <c r="J632" s="467">
        <v>0</v>
      </c>
      <c r="K632" s="467">
        <v>2</v>
      </c>
      <c r="L632" s="467">
        <v>0</v>
      </c>
      <c r="M632" s="467">
        <v>1</v>
      </c>
      <c r="N632" s="468">
        <v>16</v>
      </c>
      <c r="O632" s="467">
        <v>36</v>
      </c>
      <c r="P632" s="467">
        <v>0</v>
      </c>
      <c r="Q632" s="467">
        <v>0</v>
      </c>
      <c r="R632" s="467">
        <v>1</v>
      </c>
      <c r="S632" s="467">
        <v>0</v>
      </c>
      <c r="T632" s="467">
        <v>0</v>
      </c>
      <c r="U632" s="467">
        <v>0</v>
      </c>
      <c r="V632" s="467">
        <v>0</v>
      </c>
      <c r="W632" s="467">
        <v>0</v>
      </c>
      <c r="X632" s="467">
        <v>0</v>
      </c>
      <c r="Y632" s="467">
        <v>0</v>
      </c>
      <c r="Z632" s="467">
        <v>0</v>
      </c>
      <c r="AA632" s="467">
        <v>0</v>
      </c>
      <c r="AB632" s="467">
        <v>0</v>
      </c>
      <c r="AC632" s="467">
        <v>0</v>
      </c>
      <c r="AD632" s="469">
        <v>56</v>
      </c>
      <c r="AE632" s="470">
        <v>0</v>
      </c>
      <c r="AF632" s="470">
        <v>0</v>
      </c>
      <c r="AG632" s="470">
        <v>0</v>
      </c>
      <c r="AH632" s="470">
        <v>0</v>
      </c>
      <c r="AI632" s="470">
        <v>56</v>
      </c>
      <c r="AJ632" s="470">
        <v>0</v>
      </c>
      <c r="AK632" s="467">
        <v>16</v>
      </c>
      <c r="AL632" s="467">
        <v>40</v>
      </c>
      <c r="AM632" s="502">
        <v>4</v>
      </c>
      <c r="AN632" s="502">
        <v>4</v>
      </c>
      <c r="AO632" s="503">
        <v>4</v>
      </c>
    </row>
    <row r="633" spans="1:41" ht="16.5" customHeight="1">
      <c r="A633" s="461">
        <v>244</v>
      </c>
      <c r="B633" s="461">
        <v>98</v>
      </c>
      <c r="C633" s="461">
        <v>630</v>
      </c>
      <c r="D633" s="471" t="s">
        <v>2042</v>
      </c>
      <c r="E633" s="472" t="s">
        <v>28</v>
      </c>
      <c r="F633" s="471" t="s">
        <v>2233</v>
      </c>
      <c r="G633" s="471" t="s">
        <v>1784</v>
      </c>
      <c r="H633" s="493" t="s">
        <v>727</v>
      </c>
      <c r="I633" s="491" t="s">
        <v>2043</v>
      </c>
      <c r="J633" s="467">
        <v>0</v>
      </c>
      <c r="K633" s="467">
        <v>0</v>
      </c>
      <c r="L633" s="467">
        <v>0</v>
      </c>
      <c r="M633" s="467">
        <v>1</v>
      </c>
      <c r="N633" s="468">
        <v>14</v>
      </c>
      <c r="O633" s="467">
        <v>38</v>
      </c>
      <c r="P633" s="467">
        <v>1</v>
      </c>
      <c r="Q633" s="467">
        <v>2</v>
      </c>
      <c r="R633" s="467">
        <v>0</v>
      </c>
      <c r="S633" s="467">
        <v>0</v>
      </c>
      <c r="T633" s="467">
        <v>0</v>
      </c>
      <c r="U633" s="467">
        <v>0</v>
      </c>
      <c r="V633" s="467">
        <v>0</v>
      </c>
      <c r="W633" s="467">
        <v>0</v>
      </c>
      <c r="X633" s="467">
        <v>0</v>
      </c>
      <c r="Y633" s="467">
        <v>0</v>
      </c>
      <c r="Z633" s="467">
        <v>0</v>
      </c>
      <c r="AA633" s="467">
        <v>0</v>
      </c>
      <c r="AB633" s="467">
        <v>0</v>
      </c>
      <c r="AC633" s="467">
        <v>0</v>
      </c>
      <c r="AD633" s="469">
        <v>56</v>
      </c>
      <c r="AE633" s="470">
        <v>0</v>
      </c>
      <c r="AF633" s="470">
        <v>0</v>
      </c>
      <c r="AG633" s="470">
        <v>0</v>
      </c>
      <c r="AH633" s="470">
        <v>0</v>
      </c>
      <c r="AI633" s="470">
        <v>56</v>
      </c>
      <c r="AJ633" s="470">
        <v>0</v>
      </c>
      <c r="AK633" s="467">
        <v>14</v>
      </c>
      <c r="AL633" s="467">
        <v>42</v>
      </c>
      <c r="AM633" s="502">
        <v>5</v>
      </c>
      <c r="AN633" s="502">
        <v>4</v>
      </c>
      <c r="AO633" s="503">
        <v>5</v>
      </c>
    </row>
    <row r="634" spans="1:41" ht="16.5" customHeight="1">
      <c r="A634" s="461">
        <v>408</v>
      </c>
      <c r="B634" s="461">
        <v>199</v>
      </c>
      <c r="C634" s="462">
        <v>631</v>
      </c>
      <c r="D634" s="471" t="s">
        <v>2044</v>
      </c>
      <c r="E634" s="472" t="s">
        <v>28</v>
      </c>
      <c r="F634" s="471" t="s">
        <v>2233</v>
      </c>
      <c r="G634" s="471" t="s">
        <v>1784</v>
      </c>
      <c r="H634" s="493" t="s">
        <v>727</v>
      </c>
      <c r="I634" s="491" t="s">
        <v>2045</v>
      </c>
      <c r="J634" s="467">
        <v>0</v>
      </c>
      <c r="K634" s="467">
        <v>0</v>
      </c>
      <c r="L634" s="467">
        <v>0</v>
      </c>
      <c r="M634" s="467">
        <v>0</v>
      </c>
      <c r="N634" s="468">
        <v>33</v>
      </c>
      <c r="O634" s="467">
        <v>36</v>
      </c>
      <c r="P634" s="467">
        <v>0</v>
      </c>
      <c r="Q634" s="467">
        <v>0</v>
      </c>
      <c r="R634" s="467">
        <v>0</v>
      </c>
      <c r="S634" s="467">
        <v>0</v>
      </c>
      <c r="T634" s="467">
        <v>0</v>
      </c>
      <c r="U634" s="467">
        <v>0</v>
      </c>
      <c r="V634" s="467">
        <v>0</v>
      </c>
      <c r="W634" s="467">
        <v>0</v>
      </c>
      <c r="X634" s="467">
        <v>0</v>
      </c>
      <c r="Y634" s="467">
        <v>0</v>
      </c>
      <c r="Z634" s="467">
        <v>0</v>
      </c>
      <c r="AA634" s="467">
        <v>0</v>
      </c>
      <c r="AB634" s="467">
        <v>0</v>
      </c>
      <c r="AC634" s="467">
        <v>0</v>
      </c>
      <c r="AD634" s="469">
        <v>69</v>
      </c>
      <c r="AE634" s="470">
        <v>0</v>
      </c>
      <c r="AF634" s="470">
        <v>0</v>
      </c>
      <c r="AG634" s="470">
        <v>0</v>
      </c>
      <c r="AH634" s="470">
        <v>0</v>
      </c>
      <c r="AI634" s="470">
        <v>69</v>
      </c>
      <c r="AJ634" s="470">
        <v>0</v>
      </c>
      <c r="AK634" s="467">
        <v>33</v>
      </c>
      <c r="AL634" s="467">
        <v>36</v>
      </c>
      <c r="AM634" s="502">
        <v>6</v>
      </c>
      <c r="AN634" s="502">
        <v>5</v>
      </c>
      <c r="AO634" s="503">
        <v>2</v>
      </c>
    </row>
    <row r="635" spans="1:41" ht="16.5" customHeight="1">
      <c r="A635" s="461">
        <v>2217</v>
      </c>
      <c r="B635" s="461">
        <v>543</v>
      </c>
      <c r="C635" s="461">
        <v>632</v>
      </c>
      <c r="D635" s="471" t="s">
        <v>2046</v>
      </c>
      <c r="E635" s="472" t="s">
        <v>28</v>
      </c>
      <c r="F635" s="471" t="s">
        <v>2233</v>
      </c>
      <c r="G635" s="471" t="s">
        <v>1784</v>
      </c>
      <c r="H635" s="490" t="s">
        <v>724</v>
      </c>
      <c r="I635" s="494" t="s">
        <v>2047</v>
      </c>
      <c r="J635" s="467">
        <v>0</v>
      </c>
      <c r="K635" s="467">
        <v>4</v>
      </c>
      <c r="L635" s="467">
        <v>2</v>
      </c>
      <c r="M635" s="467">
        <v>1</v>
      </c>
      <c r="N635" s="468">
        <v>20</v>
      </c>
      <c r="O635" s="467">
        <v>19</v>
      </c>
      <c r="P635" s="467">
        <v>0</v>
      </c>
      <c r="Q635" s="467">
        <v>2</v>
      </c>
      <c r="R635" s="467">
        <v>1</v>
      </c>
      <c r="S635" s="467">
        <v>0</v>
      </c>
      <c r="T635" s="467">
        <v>0</v>
      </c>
      <c r="U635" s="467">
        <v>0</v>
      </c>
      <c r="V635" s="467">
        <v>0</v>
      </c>
      <c r="W635" s="467">
        <v>0</v>
      </c>
      <c r="X635" s="467">
        <v>0</v>
      </c>
      <c r="Y635" s="467">
        <v>0</v>
      </c>
      <c r="Z635" s="467">
        <v>0</v>
      </c>
      <c r="AA635" s="467">
        <v>0</v>
      </c>
      <c r="AB635" s="467">
        <v>0</v>
      </c>
      <c r="AC635" s="467">
        <v>0</v>
      </c>
      <c r="AD635" s="469">
        <v>49</v>
      </c>
      <c r="AE635" s="470">
        <v>0</v>
      </c>
      <c r="AF635" s="470">
        <v>0</v>
      </c>
      <c r="AG635" s="470">
        <v>0</v>
      </c>
      <c r="AH635" s="470">
        <v>0</v>
      </c>
      <c r="AI635" s="470">
        <v>49</v>
      </c>
      <c r="AJ635" s="470">
        <v>0</v>
      </c>
      <c r="AK635" s="467">
        <v>20</v>
      </c>
      <c r="AL635" s="467">
        <v>29</v>
      </c>
      <c r="AM635" s="502">
        <v>6</v>
      </c>
      <c r="AN635" s="502">
        <v>1</v>
      </c>
      <c r="AO635" s="503">
        <v>2</v>
      </c>
    </row>
    <row r="636" spans="1:41" ht="16.5" customHeight="1">
      <c r="A636" s="461">
        <v>1163</v>
      </c>
      <c r="B636" s="461">
        <v>322</v>
      </c>
      <c r="C636" s="461">
        <v>633</v>
      </c>
      <c r="D636" s="471" t="s">
        <v>2048</v>
      </c>
      <c r="E636" s="472" t="s">
        <v>28</v>
      </c>
      <c r="F636" s="471" t="s">
        <v>2233</v>
      </c>
      <c r="G636" s="471" t="s">
        <v>1784</v>
      </c>
      <c r="H636" s="493" t="s">
        <v>727</v>
      </c>
      <c r="I636" s="491" t="s">
        <v>2049</v>
      </c>
      <c r="J636" s="467">
        <v>0</v>
      </c>
      <c r="K636" s="467">
        <v>0</v>
      </c>
      <c r="L636" s="467">
        <v>0</v>
      </c>
      <c r="M636" s="467">
        <v>0</v>
      </c>
      <c r="N636" s="468">
        <v>46</v>
      </c>
      <c r="O636" s="467">
        <v>0</v>
      </c>
      <c r="P636" s="467">
        <v>0</v>
      </c>
      <c r="Q636" s="467">
        <v>0</v>
      </c>
      <c r="R636" s="467">
        <v>0</v>
      </c>
      <c r="S636" s="467">
        <v>0</v>
      </c>
      <c r="T636" s="467">
        <v>0</v>
      </c>
      <c r="U636" s="467">
        <v>0</v>
      </c>
      <c r="V636" s="467">
        <v>0</v>
      </c>
      <c r="W636" s="467">
        <v>0</v>
      </c>
      <c r="X636" s="467">
        <v>0</v>
      </c>
      <c r="Y636" s="467">
        <v>0</v>
      </c>
      <c r="Z636" s="467">
        <v>0</v>
      </c>
      <c r="AA636" s="467">
        <v>0</v>
      </c>
      <c r="AB636" s="467">
        <v>0</v>
      </c>
      <c r="AC636" s="467">
        <v>0</v>
      </c>
      <c r="AD636" s="469">
        <v>46</v>
      </c>
      <c r="AE636" s="470">
        <v>0</v>
      </c>
      <c r="AF636" s="470">
        <v>0</v>
      </c>
      <c r="AG636" s="470">
        <v>0</v>
      </c>
      <c r="AH636" s="470">
        <v>22</v>
      </c>
      <c r="AI636" s="470">
        <v>24</v>
      </c>
      <c r="AJ636" s="470">
        <v>0</v>
      </c>
      <c r="AK636" s="467">
        <v>46</v>
      </c>
      <c r="AL636" s="467">
        <v>0</v>
      </c>
      <c r="AM636" s="502">
        <v>6</v>
      </c>
      <c r="AN636" s="502">
        <v>2</v>
      </c>
      <c r="AO636" s="503">
        <v>3</v>
      </c>
    </row>
    <row r="637" spans="1:41" ht="16.5" customHeight="1">
      <c r="A637" s="461">
        <v>1344</v>
      </c>
      <c r="B637" s="461">
        <v>363</v>
      </c>
      <c r="C637" s="462">
        <v>634</v>
      </c>
      <c r="D637" s="471" t="s">
        <v>2050</v>
      </c>
      <c r="E637" s="472" t="s">
        <v>28</v>
      </c>
      <c r="F637" s="471" t="s">
        <v>2233</v>
      </c>
      <c r="G637" s="471" t="s">
        <v>1784</v>
      </c>
      <c r="H637" s="493" t="s">
        <v>727</v>
      </c>
      <c r="I637" s="491" t="s">
        <v>2051</v>
      </c>
      <c r="J637" s="467">
        <v>0</v>
      </c>
      <c r="K637" s="467">
        <v>0</v>
      </c>
      <c r="L637" s="467">
        <v>0</v>
      </c>
      <c r="M637" s="467">
        <v>0</v>
      </c>
      <c r="N637" s="468">
        <v>0</v>
      </c>
      <c r="O637" s="467">
        <v>0</v>
      </c>
      <c r="P637" s="467">
        <v>0</v>
      </c>
      <c r="Q637" s="467">
        <v>0</v>
      </c>
      <c r="R637" s="467">
        <v>11</v>
      </c>
      <c r="S637" s="467">
        <v>0</v>
      </c>
      <c r="T637" s="467">
        <v>0</v>
      </c>
      <c r="U637" s="467">
        <v>0</v>
      </c>
      <c r="V637" s="467">
        <v>0</v>
      </c>
      <c r="W637" s="467">
        <v>0</v>
      </c>
      <c r="X637" s="467">
        <v>0</v>
      </c>
      <c r="Y637" s="467">
        <v>0</v>
      </c>
      <c r="Z637" s="467">
        <v>0</v>
      </c>
      <c r="AA637" s="467">
        <v>0</v>
      </c>
      <c r="AB637" s="467">
        <v>0</v>
      </c>
      <c r="AC637" s="467">
        <v>0</v>
      </c>
      <c r="AD637" s="469">
        <v>11</v>
      </c>
      <c r="AE637" s="470">
        <v>0</v>
      </c>
      <c r="AF637" s="470">
        <v>0</v>
      </c>
      <c r="AG637" s="470">
        <v>0</v>
      </c>
      <c r="AH637" s="470">
        <v>3</v>
      </c>
      <c r="AI637" s="470">
        <v>8</v>
      </c>
      <c r="AJ637" s="470">
        <v>0</v>
      </c>
      <c r="AK637" s="467">
        <v>0</v>
      </c>
      <c r="AL637" s="467">
        <v>11</v>
      </c>
      <c r="AM637" s="502">
        <v>5</v>
      </c>
      <c r="AN637" s="502">
        <v>3</v>
      </c>
      <c r="AO637" s="503">
        <v>2</v>
      </c>
    </row>
    <row r="638" spans="1:41" ht="16.5" customHeight="1">
      <c r="A638" s="461">
        <v>1343</v>
      </c>
      <c r="B638" s="461">
        <v>362</v>
      </c>
      <c r="C638" s="461">
        <v>635</v>
      </c>
      <c r="D638" s="471" t="s">
        <v>2052</v>
      </c>
      <c r="E638" s="472" t="s">
        <v>28</v>
      </c>
      <c r="F638" s="471" t="s">
        <v>2233</v>
      </c>
      <c r="G638" s="471" t="s">
        <v>1784</v>
      </c>
      <c r="H638" s="492" t="s">
        <v>730</v>
      </c>
      <c r="I638" s="491" t="s">
        <v>2053</v>
      </c>
      <c r="J638" s="467">
        <v>0</v>
      </c>
      <c r="K638" s="467">
        <v>0</v>
      </c>
      <c r="L638" s="467">
        <v>0</v>
      </c>
      <c r="M638" s="467">
        <v>3</v>
      </c>
      <c r="N638" s="468">
        <v>7</v>
      </c>
      <c r="O638" s="467">
        <v>30</v>
      </c>
      <c r="P638" s="467">
        <v>1</v>
      </c>
      <c r="Q638" s="467">
        <v>0</v>
      </c>
      <c r="R638" s="467">
        <v>0</v>
      </c>
      <c r="S638" s="467">
        <v>0</v>
      </c>
      <c r="T638" s="467">
        <v>0</v>
      </c>
      <c r="U638" s="467">
        <v>0</v>
      </c>
      <c r="V638" s="467">
        <v>0</v>
      </c>
      <c r="W638" s="467">
        <v>0</v>
      </c>
      <c r="X638" s="467">
        <v>0</v>
      </c>
      <c r="Y638" s="467">
        <v>0</v>
      </c>
      <c r="Z638" s="467">
        <v>0</v>
      </c>
      <c r="AA638" s="467">
        <v>0</v>
      </c>
      <c r="AB638" s="467">
        <v>0</v>
      </c>
      <c r="AC638" s="467">
        <v>0</v>
      </c>
      <c r="AD638" s="469">
        <v>41</v>
      </c>
      <c r="AE638" s="470">
        <v>0</v>
      </c>
      <c r="AF638" s="470">
        <v>0</v>
      </c>
      <c r="AG638" s="470">
        <v>0</v>
      </c>
      <c r="AH638" s="470">
        <v>0</v>
      </c>
      <c r="AI638" s="470">
        <v>41</v>
      </c>
      <c r="AJ638" s="470">
        <v>0</v>
      </c>
      <c r="AK638" s="467">
        <v>7</v>
      </c>
      <c r="AL638" s="467">
        <v>34</v>
      </c>
      <c r="AM638" s="502">
        <v>4</v>
      </c>
      <c r="AN638" s="502">
        <v>1</v>
      </c>
      <c r="AO638" s="503">
        <v>2</v>
      </c>
    </row>
    <row r="639" spans="1:41" ht="16.5" customHeight="1">
      <c r="A639" s="461">
        <v>1803</v>
      </c>
      <c r="B639" s="461">
        <v>406</v>
      </c>
      <c r="C639" s="461">
        <v>636</v>
      </c>
      <c r="D639" s="471" t="s">
        <v>2054</v>
      </c>
      <c r="E639" s="472" t="s">
        <v>28</v>
      </c>
      <c r="F639" s="471" t="s">
        <v>2233</v>
      </c>
      <c r="G639" s="471" t="s">
        <v>1784</v>
      </c>
      <c r="H639" s="493" t="s">
        <v>727</v>
      </c>
      <c r="I639" s="491" t="s">
        <v>2055</v>
      </c>
      <c r="J639" s="467">
        <v>1</v>
      </c>
      <c r="K639" s="467">
        <v>1</v>
      </c>
      <c r="L639" s="467">
        <v>1</v>
      </c>
      <c r="M639" s="467">
        <v>0</v>
      </c>
      <c r="N639" s="468">
        <v>13</v>
      </c>
      <c r="O639" s="467">
        <v>73</v>
      </c>
      <c r="P639" s="467">
        <v>0</v>
      </c>
      <c r="Q639" s="467">
        <v>0</v>
      </c>
      <c r="R639" s="467">
        <v>0</v>
      </c>
      <c r="S639" s="467">
        <v>0</v>
      </c>
      <c r="T639" s="467">
        <v>0</v>
      </c>
      <c r="U639" s="467">
        <v>0</v>
      </c>
      <c r="V639" s="467">
        <v>0</v>
      </c>
      <c r="W639" s="467">
        <v>0</v>
      </c>
      <c r="X639" s="467">
        <v>0</v>
      </c>
      <c r="Y639" s="467">
        <v>0</v>
      </c>
      <c r="Z639" s="467">
        <v>0</v>
      </c>
      <c r="AA639" s="467">
        <v>0</v>
      </c>
      <c r="AB639" s="467">
        <v>0</v>
      </c>
      <c r="AC639" s="467">
        <v>0</v>
      </c>
      <c r="AD639" s="469">
        <v>89</v>
      </c>
      <c r="AE639" s="470">
        <v>0</v>
      </c>
      <c r="AF639" s="470">
        <v>0</v>
      </c>
      <c r="AG639" s="470">
        <v>0</v>
      </c>
      <c r="AH639" s="470">
        <v>0</v>
      </c>
      <c r="AI639" s="470">
        <v>89</v>
      </c>
      <c r="AJ639" s="470">
        <v>0</v>
      </c>
      <c r="AK639" s="467">
        <v>13</v>
      </c>
      <c r="AL639" s="467">
        <v>76</v>
      </c>
      <c r="AM639" s="502">
        <v>4</v>
      </c>
      <c r="AN639" s="502">
        <v>4</v>
      </c>
      <c r="AO639" s="503">
        <v>2</v>
      </c>
    </row>
    <row r="640" spans="1:41" ht="16.5" customHeight="1">
      <c r="A640" s="461">
        <v>2086</v>
      </c>
      <c r="B640" s="461">
        <v>491</v>
      </c>
      <c r="C640" s="462">
        <v>637</v>
      </c>
      <c r="D640" s="471" t="s">
        <v>2056</v>
      </c>
      <c r="E640" s="472" t="s">
        <v>28</v>
      </c>
      <c r="F640" s="471" t="s">
        <v>2233</v>
      </c>
      <c r="G640" s="471" t="s">
        <v>2057</v>
      </c>
      <c r="H640" s="493" t="s">
        <v>727</v>
      </c>
      <c r="I640" s="491" t="s">
        <v>2058</v>
      </c>
      <c r="J640" s="467">
        <v>0</v>
      </c>
      <c r="K640" s="467">
        <v>0</v>
      </c>
      <c r="L640" s="467">
        <v>5</v>
      </c>
      <c r="M640" s="467">
        <v>0</v>
      </c>
      <c r="N640" s="468">
        <v>5</v>
      </c>
      <c r="O640" s="467">
        <v>0</v>
      </c>
      <c r="P640" s="467">
        <v>0</v>
      </c>
      <c r="Q640" s="467">
        <v>0</v>
      </c>
      <c r="R640" s="467">
        <v>0</v>
      </c>
      <c r="S640" s="467">
        <v>0</v>
      </c>
      <c r="T640" s="467">
        <v>0</v>
      </c>
      <c r="U640" s="467">
        <v>0</v>
      </c>
      <c r="V640" s="467">
        <v>0</v>
      </c>
      <c r="W640" s="467">
        <v>0</v>
      </c>
      <c r="X640" s="467">
        <v>0</v>
      </c>
      <c r="Y640" s="467">
        <v>0</v>
      </c>
      <c r="Z640" s="467">
        <v>0</v>
      </c>
      <c r="AA640" s="467">
        <v>0</v>
      </c>
      <c r="AB640" s="467">
        <v>0</v>
      </c>
      <c r="AC640" s="467">
        <v>0</v>
      </c>
      <c r="AD640" s="469">
        <v>10</v>
      </c>
      <c r="AE640" s="470">
        <v>0</v>
      </c>
      <c r="AF640" s="470">
        <v>0</v>
      </c>
      <c r="AG640" s="470">
        <v>0</v>
      </c>
      <c r="AH640" s="470">
        <v>0</v>
      </c>
      <c r="AI640" s="470">
        <v>10</v>
      </c>
      <c r="AJ640" s="470">
        <v>0</v>
      </c>
      <c r="AK640" s="467">
        <v>5</v>
      </c>
      <c r="AL640" s="467">
        <v>5</v>
      </c>
      <c r="AM640" s="502">
        <v>3</v>
      </c>
      <c r="AN640" s="502">
        <v>2</v>
      </c>
      <c r="AO640" s="503">
        <v>2</v>
      </c>
    </row>
    <row r="641" spans="1:41" ht="16.5" customHeight="1">
      <c r="A641" s="461">
        <v>836</v>
      </c>
      <c r="B641" s="461">
        <v>254</v>
      </c>
      <c r="C641" s="461">
        <v>638</v>
      </c>
      <c r="D641" s="471" t="s">
        <v>2059</v>
      </c>
      <c r="E641" s="472" t="s">
        <v>28</v>
      </c>
      <c r="F641" s="471" t="s">
        <v>2233</v>
      </c>
      <c r="G641" s="471" t="s">
        <v>2057</v>
      </c>
      <c r="H641" s="493" t="s">
        <v>727</v>
      </c>
      <c r="I641" s="491" t="s">
        <v>2060</v>
      </c>
      <c r="J641" s="467">
        <v>0</v>
      </c>
      <c r="K641" s="467">
        <v>0</v>
      </c>
      <c r="L641" s="467">
        <v>6</v>
      </c>
      <c r="M641" s="467">
        <v>0</v>
      </c>
      <c r="N641" s="468">
        <v>1</v>
      </c>
      <c r="O641" s="467">
        <v>0</v>
      </c>
      <c r="P641" s="467">
        <v>0</v>
      </c>
      <c r="Q641" s="467">
        <v>0</v>
      </c>
      <c r="R641" s="467">
        <v>0</v>
      </c>
      <c r="S641" s="467">
        <v>0</v>
      </c>
      <c r="T641" s="467">
        <v>0</v>
      </c>
      <c r="U641" s="467">
        <v>0</v>
      </c>
      <c r="V641" s="467">
        <v>0</v>
      </c>
      <c r="W641" s="467">
        <v>0</v>
      </c>
      <c r="X641" s="467">
        <v>0</v>
      </c>
      <c r="Y641" s="467">
        <v>0</v>
      </c>
      <c r="Z641" s="467">
        <v>0</v>
      </c>
      <c r="AA641" s="467">
        <v>0</v>
      </c>
      <c r="AB641" s="467">
        <v>0</v>
      </c>
      <c r="AC641" s="467">
        <v>0</v>
      </c>
      <c r="AD641" s="469">
        <v>7</v>
      </c>
      <c r="AE641" s="470">
        <v>0</v>
      </c>
      <c r="AF641" s="470">
        <v>0</v>
      </c>
      <c r="AG641" s="470">
        <v>0</v>
      </c>
      <c r="AH641" s="470">
        <v>0</v>
      </c>
      <c r="AI641" s="470">
        <v>7</v>
      </c>
      <c r="AJ641" s="470">
        <v>0</v>
      </c>
      <c r="AK641" s="467">
        <v>1</v>
      </c>
      <c r="AL641" s="467">
        <v>6</v>
      </c>
      <c r="AM641" s="502">
        <v>4</v>
      </c>
      <c r="AN641" s="502">
        <v>1</v>
      </c>
      <c r="AO641" s="503">
        <v>2</v>
      </c>
    </row>
    <row r="642" spans="1:41" ht="16.5" customHeight="1">
      <c r="A642" s="461">
        <v>1950</v>
      </c>
      <c r="B642" s="461">
        <v>472</v>
      </c>
      <c r="C642" s="461">
        <v>639</v>
      </c>
      <c r="D642" s="471" t="s">
        <v>2061</v>
      </c>
      <c r="E642" s="472" t="s">
        <v>28</v>
      </c>
      <c r="F642" s="471" t="s">
        <v>2233</v>
      </c>
      <c r="G642" s="471" t="s">
        <v>2057</v>
      </c>
      <c r="H642" s="492" t="s">
        <v>730</v>
      </c>
      <c r="I642" s="491" t="s">
        <v>2062</v>
      </c>
      <c r="J642" s="467">
        <v>0</v>
      </c>
      <c r="K642" s="467">
        <v>2</v>
      </c>
      <c r="L642" s="467">
        <v>2</v>
      </c>
      <c r="M642" s="467">
        <v>0</v>
      </c>
      <c r="N642" s="468">
        <v>4</v>
      </c>
      <c r="O642" s="467">
        <v>0</v>
      </c>
      <c r="P642" s="467">
        <v>1</v>
      </c>
      <c r="Q642" s="467">
        <v>1</v>
      </c>
      <c r="R642" s="467">
        <v>0</v>
      </c>
      <c r="S642" s="467">
        <v>0</v>
      </c>
      <c r="T642" s="467">
        <v>0</v>
      </c>
      <c r="U642" s="467">
        <v>0</v>
      </c>
      <c r="V642" s="467">
        <v>0</v>
      </c>
      <c r="W642" s="467">
        <v>0</v>
      </c>
      <c r="X642" s="467">
        <v>0</v>
      </c>
      <c r="Y642" s="467">
        <v>0</v>
      </c>
      <c r="Z642" s="467">
        <v>0</v>
      </c>
      <c r="AA642" s="467">
        <v>0</v>
      </c>
      <c r="AB642" s="467">
        <v>0</v>
      </c>
      <c r="AC642" s="467">
        <v>0</v>
      </c>
      <c r="AD642" s="469">
        <v>10</v>
      </c>
      <c r="AE642" s="470">
        <v>0</v>
      </c>
      <c r="AF642" s="470">
        <v>0</v>
      </c>
      <c r="AG642" s="470">
        <v>0</v>
      </c>
      <c r="AH642" s="470">
        <v>0</v>
      </c>
      <c r="AI642" s="470">
        <v>10</v>
      </c>
      <c r="AJ642" s="470">
        <v>0</v>
      </c>
      <c r="AK642" s="467">
        <v>4</v>
      </c>
      <c r="AL642" s="467">
        <v>6</v>
      </c>
      <c r="AM642" s="502">
        <v>5</v>
      </c>
      <c r="AN642" s="502">
        <v>4</v>
      </c>
      <c r="AO642" s="503">
        <v>2</v>
      </c>
    </row>
    <row r="643" spans="1:41" ht="16.5" customHeight="1">
      <c r="A643" s="461">
        <v>2639</v>
      </c>
      <c r="B643" s="461">
        <v>668</v>
      </c>
      <c r="C643" s="462">
        <v>640</v>
      </c>
      <c r="D643" s="471" t="s">
        <v>2063</v>
      </c>
      <c r="E643" s="472" t="s">
        <v>28</v>
      </c>
      <c r="F643" s="471" t="s">
        <v>2233</v>
      </c>
      <c r="G643" s="471" t="s">
        <v>2057</v>
      </c>
      <c r="H643" s="493" t="s">
        <v>727</v>
      </c>
      <c r="I643" s="491" t="s">
        <v>2064</v>
      </c>
      <c r="J643" s="467">
        <v>0</v>
      </c>
      <c r="K643" s="467">
        <v>0</v>
      </c>
      <c r="L643" s="467">
        <v>3</v>
      </c>
      <c r="M643" s="467">
        <v>0</v>
      </c>
      <c r="N643" s="468">
        <v>8</v>
      </c>
      <c r="O643" s="467">
        <v>0</v>
      </c>
      <c r="P643" s="467">
        <v>1</v>
      </c>
      <c r="Q643" s="467">
        <v>0</v>
      </c>
      <c r="R643" s="467">
        <v>1</v>
      </c>
      <c r="S643" s="467">
        <v>0</v>
      </c>
      <c r="T643" s="467">
        <v>0</v>
      </c>
      <c r="U643" s="467">
        <v>0</v>
      </c>
      <c r="V643" s="467">
        <v>0</v>
      </c>
      <c r="W643" s="467">
        <v>0</v>
      </c>
      <c r="X643" s="467">
        <v>0</v>
      </c>
      <c r="Y643" s="467">
        <v>0</v>
      </c>
      <c r="Z643" s="467">
        <v>0</v>
      </c>
      <c r="AA643" s="467">
        <v>0</v>
      </c>
      <c r="AB643" s="467">
        <v>0</v>
      </c>
      <c r="AC643" s="467">
        <v>0</v>
      </c>
      <c r="AD643" s="469">
        <v>13</v>
      </c>
      <c r="AE643" s="470">
        <v>0</v>
      </c>
      <c r="AF643" s="470">
        <v>0</v>
      </c>
      <c r="AG643" s="470">
        <v>0</v>
      </c>
      <c r="AH643" s="470">
        <v>0</v>
      </c>
      <c r="AI643" s="470">
        <v>13</v>
      </c>
      <c r="AJ643" s="470">
        <v>0</v>
      </c>
      <c r="AK643" s="467">
        <v>8</v>
      </c>
      <c r="AL643" s="467">
        <v>5</v>
      </c>
      <c r="AM643" s="502">
        <v>2</v>
      </c>
      <c r="AN643" s="502">
        <v>1</v>
      </c>
      <c r="AO643" s="503">
        <v>2</v>
      </c>
    </row>
    <row r="644" spans="1:41" ht="16.5" customHeight="1">
      <c r="A644" s="461">
        <v>2758</v>
      </c>
      <c r="B644" s="461">
        <v>701</v>
      </c>
      <c r="C644" s="461">
        <v>641</v>
      </c>
      <c r="D644" s="471" t="s">
        <v>2065</v>
      </c>
      <c r="E644" s="472" t="s">
        <v>28</v>
      </c>
      <c r="F644" s="471" t="s">
        <v>2233</v>
      </c>
      <c r="G644" s="471" t="s">
        <v>2057</v>
      </c>
      <c r="H644" s="493" t="s">
        <v>727</v>
      </c>
      <c r="I644" s="491" t="s">
        <v>2066</v>
      </c>
      <c r="J644" s="467">
        <v>0</v>
      </c>
      <c r="K644" s="467">
        <v>0</v>
      </c>
      <c r="L644" s="467">
        <v>1</v>
      </c>
      <c r="M644" s="467">
        <v>0</v>
      </c>
      <c r="N644" s="468">
        <v>5</v>
      </c>
      <c r="O644" s="467">
        <v>0</v>
      </c>
      <c r="P644" s="467">
        <v>0</v>
      </c>
      <c r="Q644" s="467">
        <v>0</v>
      </c>
      <c r="R644" s="467">
        <v>0</v>
      </c>
      <c r="S644" s="467">
        <v>0</v>
      </c>
      <c r="T644" s="467">
        <v>0</v>
      </c>
      <c r="U644" s="467">
        <v>0</v>
      </c>
      <c r="V644" s="467">
        <v>0</v>
      </c>
      <c r="W644" s="467">
        <v>0</v>
      </c>
      <c r="X644" s="467">
        <v>0</v>
      </c>
      <c r="Y644" s="467">
        <v>0</v>
      </c>
      <c r="Z644" s="467">
        <v>0</v>
      </c>
      <c r="AA644" s="467">
        <v>0</v>
      </c>
      <c r="AB644" s="467">
        <v>0</v>
      </c>
      <c r="AC644" s="467">
        <v>0</v>
      </c>
      <c r="AD644" s="469">
        <v>6</v>
      </c>
      <c r="AE644" s="470">
        <v>0</v>
      </c>
      <c r="AF644" s="470">
        <v>0</v>
      </c>
      <c r="AG644" s="470">
        <v>0</v>
      </c>
      <c r="AH644" s="470">
        <v>0</v>
      </c>
      <c r="AI644" s="470">
        <v>6</v>
      </c>
      <c r="AJ644" s="470">
        <v>0</v>
      </c>
      <c r="AK644" s="467">
        <v>5</v>
      </c>
      <c r="AL644" s="467">
        <v>1</v>
      </c>
      <c r="AM644" s="502">
        <v>4</v>
      </c>
      <c r="AN644" s="502">
        <v>1</v>
      </c>
      <c r="AO644" s="503">
        <v>2</v>
      </c>
    </row>
    <row r="645" spans="1:41" ht="16.5" customHeight="1">
      <c r="A645" s="461">
        <v>1488</v>
      </c>
      <c r="B645" s="461">
        <v>387</v>
      </c>
      <c r="C645" s="461">
        <v>642</v>
      </c>
      <c r="D645" s="471" t="s">
        <v>2067</v>
      </c>
      <c r="E645" s="472" t="s">
        <v>28</v>
      </c>
      <c r="F645" s="471" t="s">
        <v>2233</v>
      </c>
      <c r="G645" s="471" t="s">
        <v>2057</v>
      </c>
      <c r="H645" s="493" t="s">
        <v>727</v>
      </c>
      <c r="I645" s="491" t="s">
        <v>2068</v>
      </c>
      <c r="J645" s="467">
        <v>0</v>
      </c>
      <c r="K645" s="467">
        <v>1</v>
      </c>
      <c r="L645" s="467">
        <v>3</v>
      </c>
      <c r="M645" s="467">
        <v>0</v>
      </c>
      <c r="N645" s="468">
        <v>3</v>
      </c>
      <c r="O645" s="467">
        <v>1</v>
      </c>
      <c r="P645" s="467">
        <v>1</v>
      </c>
      <c r="Q645" s="467">
        <v>1</v>
      </c>
      <c r="R645" s="467">
        <v>2</v>
      </c>
      <c r="S645" s="467">
        <v>0</v>
      </c>
      <c r="T645" s="467">
        <v>0</v>
      </c>
      <c r="U645" s="467">
        <v>0</v>
      </c>
      <c r="V645" s="467">
        <v>0</v>
      </c>
      <c r="W645" s="467">
        <v>0</v>
      </c>
      <c r="X645" s="467">
        <v>0</v>
      </c>
      <c r="Y645" s="467">
        <v>0</v>
      </c>
      <c r="Z645" s="467">
        <v>0</v>
      </c>
      <c r="AA645" s="467">
        <v>0</v>
      </c>
      <c r="AB645" s="467">
        <v>0</v>
      </c>
      <c r="AC645" s="467">
        <v>0</v>
      </c>
      <c r="AD645" s="469">
        <v>12</v>
      </c>
      <c r="AE645" s="470">
        <v>0</v>
      </c>
      <c r="AF645" s="470">
        <v>0</v>
      </c>
      <c r="AG645" s="470">
        <v>0</v>
      </c>
      <c r="AH645" s="470">
        <v>0</v>
      </c>
      <c r="AI645" s="470">
        <v>12</v>
      </c>
      <c r="AJ645" s="470">
        <v>0</v>
      </c>
      <c r="AK645" s="467">
        <v>3</v>
      </c>
      <c r="AL645" s="467">
        <v>9</v>
      </c>
      <c r="AM645" s="502">
        <v>4</v>
      </c>
      <c r="AN645" s="502">
        <v>1</v>
      </c>
      <c r="AO645" s="503">
        <v>2</v>
      </c>
    </row>
    <row r="646" spans="1:41" ht="16.5" customHeight="1">
      <c r="A646" s="461">
        <v>1581</v>
      </c>
      <c r="B646" s="461">
        <v>392</v>
      </c>
      <c r="C646" s="462">
        <v>643</v>
      </c>
      <c r="D646" s="471" t="s">
        <v>2069</v>
      </c>
      <c r="E646" s="472" t="s">
        <v>28</v>
      </c>
      <c r="F646" s="471" t="s">
        <v>2233</v>
      </c>
      <c r="G646" s="471" t="s">
        <v>2057</v>
      </c>
      <c r="H646" s="493" t="s">
        <v>727</v>
      </c>
      <c r="I646" s="491" t="s">
        <v>2070</v>
      </c>
      <c r="J646" s="467">
        <v>0</v>
      </c>
      <c r="K646" s="467">
        <v>0</v>
      </c>
      <c r="L646" s="467">
        <v>2</v>
      </c>
      <c r="M646" s="467">
        <v>0</v>
      </c>
      <c r="N646" s="468">
        <v>7</v>
      </c>
      <c r="O646" s="467">
        <v>0</v>
      </c>
      <c r="P646" s="467">
        <v>0</v>
      </c>
      <c r="Q646" s="467">
        <v>2</v>
      </c>
      <c r="R646" s="467">
        <v>0</v>
      </c>
      <c r="S646" s="467">
        <v>0</v>
      </c>
      <c r="T646" s="467">
        <v>0</v>
      </c>
      <c r="U646" s="467">
        <v>0</v>
      </c>
      <c r="V646" s="467">
        <v>0</v>
      </c>
      <c r="W646" s="467">
        <v>0</v>
      </c>
      <c r="X646" s="467">
        <v>0</v>
      </c>
      <c r="Y646" s="467">
        <v>0</v>
      </c>
      <c r="Z646" s="467">
        <v>0</v>
      </c>
      <c r="AA646" s="467">
        <v>0</v>
      </c>
      <c r="AB646" s="467">
        <v>0</v>
      </c>
      <c r="AC646" s="467">
        <v>0</v>
      </c>
      <c r="AD646" s="469">
        <v>11</v>
      </c>
      <c r="AE646" s="470">
        <v>0</v>
      </c>
      <c r="AF646" s="470">
        <v>0</v>
      </c>
      <c r="AG646" s="470">
        <v>0</v>
      </c>
      <c r="AH646" s="470">
        <v>0</v>
      </c>
      <c r="AI646" s="470">
        <v>11</v>
      </c>
      <c r="AJ646" s="470">
        <v>0</v>
      </c>
      <c r="AK646" s="467">
        <v>7</v>
      </c>
      <c r="AL646" s="467">
        <v>4</v>
      </c>
      <c r="AM646" s="502">
        <v>4</v>
      </c>
      <c r="AN646" s="502">
        <v>4</v>
      </c>
      <c r="AO646" s="503">
        <v>2</v>
      </c>
    </row>
    <row r="647" spans="1:41" ht="16.5" customHeight="1">
      <c r="A647" s="461">
        <v>1793</v>
      </c>
      <c r="B647" s="461">
        <v>399</v>
      </c>
      <c r="C647" s="461">
        <v>644</v>
      </c>
      <c r="D647" s="471" t="s">
        <v>2071</v>
      </c>
      <c r="E647" s="472" t="s">
        <v>28</v>
      </c>
      <c r="F647" s="471" t="s">
        <v>2233</v>
      </c>
      <c r="G647" s="471" t="s">
        <v>2057</v>
      </c>
      <c r="H647" s="490" t="s">
        <v>724</v>
      </c>
      <c r="I647" s="491" t="s">
        <v>2072</v>
      </c>
      <c r="J647" s="467">
        <v>0</v>
      </c>
      <c r="K647" s="467">
        <v>0</v>
      </c>
      <c r="L647" s="467">
        <v>10</v>
      </c>
      <c r="M647" s="467">
        <v>0</v>
      </c>
      <c r="N647" s="468">
        <v>8</v>
      </c>
      <c r="O647" s="467">
        <v>1</v>
      </c>
      <c r="P647" s="467">
        <v>0</v>
      </c>
      <c r="Q647" s="467">
        <v>1</v>
      </c>
      <c r="R647" s="467">
        <v>1</v>
      </c>
      <c r="S647" s="467">
        <v>0</v>
      </c>
      <c r="T647" s="467">
        <v>0</v>
      </c>
      <c r="U647" s="467">
        <v>0</v>
      </c>
      <c r="V647" s="467">
        <v>0</v>
      </c>
      <c r="W647" s="467">
        <v>0</v>
      </c>
      <c r="X647" s="467">
        <v>0</v>
      </c>
      <c r="Y647" s="467">
        <v>0</v>
      </c>
      <c r="Z647" s="467">
        <v>0</v>
      </c>
      <c r="AA647" s="467">
        <v>0</v>
      </c>
      <c r="AB647" s="467">
        <v>0</v>
      </c>
      <c r="AC647" s="467">
        <v>1</v>
      </c>
      <c r="AD647" s="469">
        <v>22</v>
      </c>
      <c r="AE647" s="470">
        <v>0</v>
      </c>
      <c r="AF647" s="470">
        <v>0</v>
      </c>
      <c r="AG647" s="470">
        <v>0</v>
      </c>
      <c r="AH647" s="470">
        <v>0</v>
      </c>
      <c r="AI647" s="470">
        <v>22</v>
      </c>
      <c r="AJ647" s="470">
        <v>0</v>
      </c>
      <c r="AK647" s="467">
        <v>8</v>
      </c>
      <c r="AL647" s="467">
        <v>13</v>
      </c>
      <c r="AM647" s="502">
        <v>5</v>
      </c>
      <c r="AN647" s="502">
        <v>2</v>
      </c>
      <c r="AO647" s="503">
        <v>2</v>
      </c>
    </row>
    <row r="648" spans="1:41" ht="16.5" customHeight="1">
      <c r="A648" s="461">
        <v>1580</v>
      </c>
      <c r="B648" s="461">
        <v>391</v>
      </c>
      <c r="C648" s="461">
        <v>645</v>
      </c>
      <c r="D648" s="480" t="s">
        <v>2073</v>
      </c>
      <c r="E648" s="472" t="s">
        <v>28</v>
      </c>
      <c r="F648" s="480" t="s">
        <v>2233</v>
      </c>
      <c r="G648" s="480" t="s">
        <v>2057</v>
      </c>
      <c r="H648" s="492" t="s">
        <v>730</v>
      </c>
      <c r="I648" s="496" t="s">
        <v>2074</v>
      </c>
      <c r="J648" s="467">
        <v>0</v>
      </c>
      <c r="K648" s="467">
        <v>0</v>
      </c>
      <c r="L648" s="467">
        <v>0</v>
      </c>
      <c r="M648" s="467">
        <v>0</v>
      </c>
      <c r="N648" s="468">
        <v>44</v>
      </c>
      <c r="O648" s="467">
        <v>0</v>
      </c>
      <c r="P648" s="467">
        <v>0</v>
      </c>
      <c r="Q648" s="467">
        <v>0</v>
      </c>
      <c r="R648" s="467">
        <v>0</v>
      </c>
      <c r="S648" s="467">
        <v>0</v>
      </c>
      <c r="T648" s="467">
        <v>0</v>
      </c>
      <c r="U648" s="467">
        <v>0</v>
      </c>
      <c r="V648" s="467">
        <v>0</v>
      </c>
      <c r="W648" s="467">
        <v>0</v>
      </c>
      <c r="X648" s="467">
        <v>0</v>
      </c>
      <c r="Y648" s="467">
        <v>0</v>
      </c>
      <c r="Z648" s="467">
        <v>0</v>
      </c>
      <c r="AA648" s="467">
        <v>0</v>
      </c>
      <c r="AB648" s="467">
        <v>0</v>
      </c>
      <c r="AC648" s="467">
        <v>0</v>
      </c>
      <c r="AD648" s="469">
        <v>44</v>
      </c>
      <c r="AE648" s="470">
        <v>0</v>
      </c>
      <c r="AF648" s="470">
        <v>0</v>
      </c>
      <c r="AG648" s="470">
        <v>0</v>
      </c>
      <c r="AH648" s="470">
        <v>28</v>
      </c>
      <c r="AI648" s="470">
        <v>16</v>
      </c>
      <c r="AJ648" s="470">
        <v>0</v>
      </c>
      <c r="AK648" s="467">
        <v>44</v>
      </c>
      <c r="AL648" s="467">
        <v>0</v>
      </c>
      <c r="AM648" s="502">
        <v>4</v>
      </c>
      <c r="AN648" s="502">
        <v>4</v>
      </c>
      <c r="AO648" s="503">
        <v>2</v>
      </c>
    </row>
    <row r="649" spans="1:41" ht="16.5" customHeight="1">
      <c r="A649" s="461">
        <v>411</v>
      </c>
      <c r="B649" s="461">
        <v>202</v>
      </c>
      <c r="C649" s="462">
        <v>646</v>
      </c>
      <c r="D649" s="471" t="s">
        <v>2075</v>
      </c>
      <c r="E649" s="472" t="s">
        <v>28</v>
      </c>
      <c r="F649" s="471" t="s">
        <v>2233</v>
      </c>
      <c r="G649" s="471" t="s">
        <v>2057</v>
      </c>
      <c r="H649" s="493" t="s">
        <v>727</v>
      </c>
      <c r="I649" s="491" t="s">
        <v>2076</v>
      </c>
      <c r="J649" s="467">
        <v>0</v>
      </c>
      <c r="K649" s="467">
        <v>0</v>
      </c>
      <c r="L649" s="467">
        <v>5</v>
      </c>
      <c r="M649" s="467">
        <v>1</v>
      </c>
      <c r="N649" s="468">
        <v>7</v>
      </c>
      <c r="O649" s="467">
        <v>1</v>
      </c>
      <c r="P649" s="467">
        <v>0</v>
      </c>
      <c r="Q649" s="467">
        <v>1</v>
      </c>
      <c r="R649" s="467">
        <v>0</v>
      </c>
      <c r="S649" s="467">
        <v>0</v>
      </c>
      <c r="T649" s="467">
        <v>0</v>
      </c>
      <c r="U649" s="467">
        <v>0</v>
      </c>
      <c r="V649" s="467">
        <v>0</v>
      </c>
      <c r="W649" s="467">
        <v>0</v>
      </c>
      <c r="X649" s="467">
        <v>0</v>
      </c>
      <c r="Y649" s="467">
        <v>0</v>
      </c>
      <c r="Z649" s="467">
        <v>0</v>
      </c>
      <c r="AA649" s="467">
        <v>0</v>
      </c>
      <c r="AB649" s="467">
        <v>0</v>
      </c>
      <c r="AC649" s="467">
        <v>0</v>
      </c>
      <c r="AD649" s="469">
        <v>15</v>
      </c>
      <c r="AE649" s="470">
        <v>0</v>
      </c>
      <c r="AF649" s="470">
        <v>0</v>
      </c>
      <c r="AG649" s="470">
        <v>0</v>
      </c>
      <c r="AH649" s="470">
        <v>0</v>
      </c>
      <c r="AI649" s="470">
        <v>15</v>
      </c>
      <c r="AJ649" s="470">
        <v>0</v>
      </c>
      <c r="AK649" s="467">
        <v>7</v>
      </c>
      <c r="AL649" s="467">
        <v>8</v>
      </c>
      <c r="AM649" s="502">
        <v>4</v>
      </c>
      <c r="AN649" s="502">
        <v>4</v>
      </c>
      <c r="AO649" s="503">
        <v>2</v>
      </c>
    </row>
    <row r="650" spans="1:41" ht="16.5" customHeight="1">
      <c r="A650" s="461">
        <v>338</v>
      </c>
      <c r="B650" s="461">
        <v>170</v>
      </c>
      <c r="C650" s="461">
        <v>647</v>
      </c>
      <c r="D650" s="471" t="s">
        <v>2077</v>
      </c>
      <c r="E650" s="472" t="s">
        <v>28</v>
      </c>
      <c r="F650" s="471" t="s">
        <v>2233</v>
      </c>
      <c r="G650" s="471" t="s">
        <v>2057</v>
      </c>
      <c r="H650" s="493" t="s">
        <v>727</v>
      </c>
      <c r="I650" s="491" t="s">
        <v>2078</v>
      </c>
      <c r="J650" s="467">
        <v>0</v>
      </c>
      <c r="K650" s="467">
        <v>0</v>
      </c>
      <c r="L650" s="467">
        <v>3</v>
      </c>
      <c r="M650" s="467">
        <v>0</v>
      </c>
      <c r="N650" s="468">
        <v>7</v>
      </c>
      <c r="O650" s="467">
        <v>1</v>
      </c>
      <c r="P650" s="467">
        <v>0</v>
      </c>
      <c r="Q650" s="467">
        <v>0</v>
      </c>
      <c r="R650" s="467">
        <v>0</v>
      </c>
      <c r="S650" s="467">
        <v>0</v>
      </c>
      <c r="T650" s="467">
        <v>0</v>
      </c>
      <c r="U650" s="467">
        <v>0</v>
      </c>
      <c r="V650" s="467">
        <v>0</v>
      </c>
      <c r="W650" s="467">
        <v>0</v>
      </c>
      <c r="X650" s="467">
        <v>0</v>
      </c>
      <c r="Y650" s="467">
        <v>0</v>
      </c>
      <c r="Z650" s="467">
        <v>0</v>
      </c>
      <c r="AA650" s="467">
        <v>0</v>
      </c>
      <c r="AB650" s="467">
        <v>0</v>
      </c>
      <c r="AC650" s="467">
        <v>0</v>
      </c>
      <c r="AD650" s="469">
        <v>11</v>
      </c>
      <c r="AE650" s="470">
        <v>0</v>
      </c>
      <c r="AF650" s="470">
        <v>0</v>
      </c>
      <c r="AG650" s="470">
        <v>0</v>
      </c>
      <c r="AH650" s="470">
        <v>0</v>
      </c>
      <c r="AI650" s="470">
        <v>11</v>
      </c>
      <c r="AJ650" s="470">
        <v>0</v>
      </c>
      <c r="AK650" s="467">
        <v>7</v>
      </c>
      <c r="AL650" s="467">
        <v>4</v>
      </c>
      <c r="AM650" s="502">
        <v>4</v>
      </c>
      <c r="AN650" s="502">
        <v>2</v>
      </c>
      <c r="AO650" s="503">
        <v>2</v>
      </c>
    </row>
    <row r="651" spans="1:41" ht="16.5" customHeight="1">
      <c r="A651" s="461">
        <v>336</v>
      </c>
      <c r="B651" s="461">
        <v>169</v>
      </c>
      <c r="C651" s="461">
        <v>648</v>
      </c>
      <c r="D651" s="471" t="s">
        <v>2079</v>
      </c>
      <c r="E651" s="472" t="s">
        <v>28</v>
      </c>
      <c r="F651" s="471" t="s">
        <v>2233</v>
      </c>
      <c r="G651" s="471" t="s">
        <v>2057</v>
      </c>
      <c r="H651" s="493" t="s">
        <v>727</v>
      </c>
      <c r="I651" s="491" t="s">
        <v>2080</v>
      </c>
      <c r="J651" s="467">
        <v>1</v>
      </c>
      <c r="K651" s="467">
        <v>0</v>
      </c>
      <c r="L651" s="467">
        <v>6</v>
      </c>
      <c r="M651" s="467">
        <v>0</v>
      </c>
      <c r="N651" s="468">
        <v>0</v>
      </c>
      <c r="O651" s="467">
        <v>0</v>
      </c>
      <c r="P651" s="467">
        <v>0</v>
      </c>
      <c r="Q651" s="467">
        <v>1</v>
      </c>
      <c r="R651" s="467">
        <v>0</v>
      </c>
      <c r="S651" s="467">
        <v>0</v>
      </c>
      <c r="T651" s="467">
        <v>0</v>
      </c>
      <c r="U651" s="467">
        <v>0</v>
      </c>
      <c r="V651" s="467">
        <v>0</v>
      </c>
      <c r="W651" s="467">
        <v>0</v>
      </c>
      <c r="X651" s="467">
        <v>0</v>
      </c>
      <c r="Y651" s="467">
        <v>0</v>
      </c>
      <c r="Z651" s="467">
        <v>0</v>
      </c>
      <c r="AA651" s="467">
        <v>0</v>
      </c>
      <c r="AB651" s="467">
        <v>0</v>
      </c>
      <c r="AC651" s="467">
        <v>0</v>
      </c>
      <c r="AD651" s="469">
        <v>8</v>
      </c>
      <c r="AE651" s="470">
        <v>0</v>
      </c>
      <c r="AF651" s="470">
        <v>0</v>
      </c>
      <c r="AG651" s="470">
        <v>0</v>
      </c>
      <c r="AH651" s="470">
        <v>0</v>
      </c>
      <c r="AI651" s="470">
        <v>8</v>
      </c>
      <c r="AJ651" s="470">
        <v>0</v>
      </c>
      <c r="AK651" s="467">
        <v>0</v>
      </c>
      <c r="AL651" s="467">
        <v>8</v>
      </c>
      <c r="AM651" s="502">
        <v>5</v>
      </c>
      <c r="AN651" s="502">
        <v>2</v>
      </c>
      <c r="AO651" s="503">
        <v>2</v>
      </c>
    </row>
    <row r="652" spans="1:41" ht="16.5" customHeight="1">
      <c r="A652" s="461">
        <v>342</v>
      </c>
      <c r="B652" s="461">
        <v>171</v>
      </c>
      <c r="C652" s="462">
        <v>649</v>
      </c>
      <c r="D652" s="471" t="s">
        <v>2081</v>
      </c>
      <c r="E652" s="472" t="s">
        <v>28</v>
      </c>
      <c r="F652" s="471" t="s">
        <v>2233</v>
      </c>
      <c r="G652" s="471" t="s">
        <v>2057</v>
      </c>
      <c r="H652" s="492" t="s">
        <v>730</v>
      </c>
      <c r="I652" s="491" t="s">
        <v>2082</v>
      </c>
      <c r="J652" s="467">
        <v>0</v>
      </c>
      <c r="K652" s="467">
        <v>2</v>
      </c>
      <c r="L652" s="467">
        <v>1</v>
      </c>
      <c r="M652" s="467">
        <v>0</v>
      </c>
      <c r="N652" s="468">
        <v>9</v>
      </c>
      <c r="O652" s="467">
        <v>0</v>
      </c>
      <c r="P652" s="467">
        <v>0</v>
      </c>
      <c r="Q652" s="467">
        <v>1</v>
      </c>
      <c r="R652" s="467">
        <v>0</v>
      </c>
      <c r="S652" s="467">
        <v>0</v>
      </c>
      <c r="T652" s="467">
        <v>0</v>
      </c>
      <c r="U652" s="467">
        <v>0</v>
      </c>
      <c r="V652" s="467">
        <v>0</v>
      </c>
      <c r="W652" s="467">
        <v>0</v>
      </c>
      <c r="X652" s="467">
        <v>0</v>
      </c>
      <c r="Y652" s="467">
        <v>0</v>
      </c>
      <c r="Z652" s="467">
        <v>0</v>
      </c>
      <c r="AA652" s="467">
        <v>0</v>
      </c>
      <c r="AB652" s="467">
        <v>0</v>
      </c>
      <c r="AC652" s="467">
        <v>0</v>
      </c>
      <c r="AD652" s="469">
        <v>13</v>
      </c>
      <c r="AE652" s="470">
        <v>0</v>
      </c>
      <c r="AF652" s="470">
        <v>0</v>
      </c>
      <c r="AG652" s="470">
        <v>0</v>
      </c>
      <c r="AH652" s="470">
        <v>0</v>
      </c>
      <c r="AI652" s="470">
        <v>13</v>
      </c>
      <c r="AJ652" s="470">
        <v>0</v>
      </c>
      <c r="AK652" s="467">
        <v>9</v>
      </c>
      <c r="AL652" s="467">
        <v>4</v>
      </c>
      <c r="AM652" s="502">
        <v>5</v>
      </c>
      <c r="AN652" s="502">
        <v>1</v>
      </c>
      <c r="AO652" s="503">
        <v>2</v>
      </c>
    </row>
    <row r="653" spans="1:41" ht="16.5" customHeight="1">
      <c r="A653" s="461">
        <v>384</v>
      </c>
      <c r="B653" s="461">
        <v>190</v>
      </c>
      <c r="C653" s="461">
        <v>650</v>
      </c>
      <c r="D653" s="471" t="s">
        <v>2083</v>
      </c>
      <c r="E653" s="472" t="s">
        <v>28</v>
      </c>
      <c r="F653" s="471" t="s">
        <v>2233</v>
      </c>
      <c r="G653" s="471" t="s">
        <v>2057</v>
      </c>
      <c r="H653" s="490" t="s">
        <v>724</v>
      </c>
      <c r="I653" s="491" t="s">
        <v>2084</v>
      </c>
      <c r="J653" s="467">
        <v>2</v>
      </c>
      <c r="K653" s="467">
        <v>3</v>
      </c>
      <c r="L653" s="467">
        <v>1</v>
      </c>
      <c r="M653" s="467">
        <v>0</v>
      </c>
      <c r="N653" s="468">
        <v>23</v>
      </c>
      <c r="O653" s="467">
        <v>0</v>
      </c>
      <c r="P653" s="467">
        <v>1</v>
      </c>
      <c r="Q653" s="467">
        <v>1</v>
      </c>
      <c r="R653" s="467">
        <v>0</v>
      </c>
      <c r="S653" s="467">
        <v>0</v>
      </c>
      <c r="T653" s="467">
        <v>0</v>
      </c>
      <c r="U653" s="467">
        <v>0</v>
      </c>
      <c r="V653" s="467">
        <v>0</v>
      </c>
      <c r="W653" s="467">
        <v>0</v>
      </c>
      <c r="X653" s="467">
        <v>0</v>
      </c>
      <c r="Y653" s="467">
        <v>0</v>
      </c>
      <c r="Z653" s="467">
        <v>0</v>
      </c>
      <c r="AA653" s="467">
        <v>0</v>
      </c>
      <c r="AB653" s="467">
        <v>0</v>
      </c>
      <c r="AC653" s="467">
        <v>0</v>
      </c>
      <c r="AD653" s="469">
        <v>31</v>
      </c>
      <c r="AE653" s="470">
        <v>0</v>
      </c>
      <c r="AF653" s="470">
        <v>0</v>
      </c>
      <c r="AG653" s="470">
        <v>0</v>
      </c>
      <c r="AH653" s="470">
        <v>0</v>
      </c>
      <c r="AI653" s="470">
        <v>31</v>
      </c>
      <c r="AJ653" s="470">
        <v>0</v>
      </c>
      <c r="AK653" s="467">
        <v>23</v>
      </c>
      <c r="AL653" s="467">
        <v>8</v>
      </c>
      <c r="AM653" s="502">
        <v>6</v>
      </c>
      <c r="AN653" s="502">
        <v>2</v>
      </c>
      <c r="AO653" s="503">
        <v>2</v>
      </c>
    </row>
    <row r="654" spans="1:41" ht="16.5" customHeight="1">
      <c r="A654" s="461">
        <v>1152</v>
      </c>
      <c r="B654" s="461">
        <v>318</v>
      </c>
      <c r="C654" s="461">
        <v>651</v>
      </c>
      <c r="D654" s="471" t="s">
        <v>2087</v>
      </c>
      <c r="E654" s="472" t="s">
        <v>28</v>
      </c>
      <c r="F654" s="471" t="s">
        <v>2233</v>
      </c>
      <c r="G654" s="471" t="s">
        <v>2057</v>
      </c>
      <c r="H654" s="493" t="s">
        <v>727</v>
      </c>
      <c r="I654" s="491" t="s">
        <v>2088</v>
      </c>
      <c r="J654" s="467">
        <v>3</v>
      </c>
      <c r="K654" s="467">
        <v>0</v>
      </c>
      <c r="L654" s="467">
        <v>10</v>
      </c>
      <c r="M654" s="467">
        <v>0</v>
      </c>
      <c r="N654" s="468">
        <v>10</v>
      </c>
      <c r="O654" s="467">
        <v>0</v>
      </c>
      <c r="P654" s="467">
        <v>1</v>
      </c>
      <c r="Q654" s="467">
        <v>2</v>
      </c>
      <c r="R654" s="467">
        <v>0</v>
      </c>
      <c r="S654" s="467">
        <v>0</v>
      </c>
      <c r="T654" s="467">
        <v>0</v>
      </c>
      <c r="U654" s="467">
        <v>0</v>
      </c>
      <c r="V654" s="467">
        <v>0</v>
      </c>
      <c r="W654" s="467">
        <v>0</v>
      </c>
      <c r="X654" s="467">
        <v>0</v>
      </c>
      <c r="Y654" s="467">
        <v>0</v>
      </c>
      <c r="Z654" s="467">
        <v>0</v>
      </c>
      <c r="AA654" s="467">
        <v>0</v>
      </c>
      <c r="AB654" s="467">
        <v>0</v>
      </c>
      <c r="AC654" s="467">
        <v>0</v>
      </c>
      <c r="AD654" s="469">
        <v>26</v>
      </c>
      <c r="AE654" s="470">
        <v>0</v>
      </c>
      <c r="AF654" s="470">
        <v>0</v>
      </c>
      <c r="AG654" s="470">
        <v>0</v>
      </c>
      <c r="AH654" s="470">
        <v>0</v>
      </c>
      <c r="AI654" s="470">
        <v>26</v>
      </c>
      <c r="AJ654" s="470">
        <v>0</v>
      </c>
      <c r="AK654" s="467">
        <v>10</v>
      </c>
      <c r="AL654" s="467">
        <v>16</v>
      </c>
      <c r="AM654" s="502">
        <v>6</v>
      </c>
      <c r="AN654" s="502">
        <v>1</v>
      </c>
      <c r="AO654" s="503">
        <v>2</v>
      </c>
    </row>
    <row r="655" spans="1:41" ht="16.5" customHeight="1">
      <c r="A655" s="461">
        <v>1836</v>
      </c>
      <c r="B655" s="461">
        <v>423</v>
      </c>
      <c r="C655" s="462">
        <v>652</v>
      </c>
      <c r="D655" s="471" t="s">
        <v>2089</v>
      </c>
      <c r="E655" s="472" t="s">
        <v>28</v>
      </c>
      <c r="F655" s="471" t="s">
        <v>2233</v>
      </c>
      <c r="G655" s="471" t="s">
        <v>2057</v>
      </c>
      <c r="H655" s="493" t="s">
        <v>727</v>
      </c>
      <c r="I655" s="491" t="s">
        <v>2090</v>
      </c>
      <c r="J655" s="467">
        <v>1</v>
      </c>
      <c r="K655" s="467">
        <v>0</v>
      </c>
      <c r="L655" s="467">
        <v>1</v>
      </c>
      <c r="M655" s="467">
        <v>0</v>
      </c>
      <c r="N655" s="468">
        <v>5</v>
      </c>
      <c r="O655" s="467">
        <v>0</v>
      </c>
      <c r="P655" s="467">
        <v>0</v>
      </c>
      <c r="Q655" s="467">
        <v>1</v>
      </c>
      <c r="R655" s="467">
        <v>1</v>
      </c>
      <c r="S655" s="467">
        <v>0</v>
      </c>
      <c r="T655" s="467">
        <v>0</v>
      </c>
      <c r="U655" s="467">
        <v>0</v>
      </c>
      <c r="V655" s="467">
        <v>0</v>
      </c>
      <c r="W655" s="467">
        <v>0</v>
      </c>
      <c r="X655" s="467">
        <v>0</v>
      </c>
      <c r="Y655" s="467">
        <v>0</v>
      </c>
      <c r="Z655" s="467">
        <v>0</v>
      </c>
      <c r="AA655" s="467">
        <v>0</v>
      </c>
      <c r="AB655" s="467">
        <v>0</v>
      </c>
      <c r="AC655" s="467">
        <v>0</v>
      </c>
      <c r="AD655" s="469">
        <v>9</v>
      </c>
      <c r="AE655" s="470">
        <v>0</v>
      </c>
      <c r="AF655" s="470">
        <v>0</v>
      </c>
      <c r="AG655" s="470">
        <v>0</v>
      </c>
      <c r="AH655" s="470">
        <v>0</v>
      </c>
      <c r="AI655" s="470">
        <v>9</v>
      </c>
      <c r="AJ655" s="470">
        <v>0</v>
      </c>
      <c r="AK655" s="467">
        <v>5</v>
      </c>
      <c r="AL655" s="467">
        <v>4</v>
      </c>
      <c r="AM655" s="502">
        <v>2</v>
      </c>
      <c r="AN655" s="502">
        <v>1</v>
      </c>
      <c r="AO655" s="503">
        <v>2</v>
      </c>
    </row>
    <row r="656" spans="1:41" ht="16.5" customHeight="1">
      <c r="A656" s="461">
        <v>1825</v>
      </c>
      <c r="B656" s="461">
        <v>416</v>
      </c>
      <c r="C656" s="461">
        <v>653</v>
      </c>
      <c r="D656" s="471" t="s">
        <v>2091</v>
      </c>
      <c r="E656" s="472" t="s">
        <v>28</v>
      </c>
      <c r="F656" s="471" t="s">
        <v>2233</v>
      </c>
      <c r="G656" s="471" t="s">
        <v>2092</v>
      </c>
      <c r="H656" s="493" t="s">
        <v>727</v>
      </c>
      <c r="I656" s="491" t="s">
        <v>2093</v>
      </c>
      <c r="J656" s="467">
        <v>0</v>
      </c>
      <c r="K656" s="467">
        <v>0</v>
      </c>
      <c r="L656" s="467">
        <v>0</v>
      </c>
      <c r="M656" s="467">
        <v>0</v>
      </c>
      <c r="N656" s="468">
        <v>0</v>
      </c>
      <c r="O656" s="467">
        <v>5</v>
      </c>
      <c r="P656" s="467">
        <v>0</v>
      </c>
      <c r="Q656" s="467">
        <v>1</v>
      </c>
      <c r="R656" s="467">
        <v>1</v>
      </c>
      <c r="S656" s="467">
        <v>0</v>
      </c>
      <c r="T656" s="467">
        <v>0</v>
      </c>
      <c r="U656" s="467">
        <v>0</v>
      </c>
      <c r="V656" s="467">
        <v>0</v>
      </c>
      <c r="W656" s="467">
        <v>0</v>
      </c>
      <c r="X656" s="467">
        <v>0</v>
      </c>
      <c r="Y656" s="467">
        <v>0</v>
      </c>
      <c r="Z656" s="467">
        <v>0</v>
      </c>
      <c r="AA656" s="467">
        <v>1</v>
      </c>
      <c r="AB656" s="467">
        <v>0</v>
      </c>
      <c r="AC656" s="467">
        <v>0</v>
      </c>
      <c r="AD656" s="469">
        <v>8</v>
      </c>
      <c r="AE656" s="470">
        <v>0</v>
      </c>
      <c r="AF656" s="470">
        <v>0</v>
      </c>
      <c r="AG656" s="470">
        <v>0</v>
      </c>
      <c r="AH656" s="470">
        <v>0</v>
      </c>
      <c r="AI656" s="470">
        <v>8</v>
      </c>
      <c r="AJ656" s="470">
        <v>0</v>
      </c>
      <c r="AK656" s="467">
        <v>0</v>
      </c>
      <c r="AL656" s="467">
        <v>8</v>
      </c>
      <c r="AM656" s="502">
        <v>3</v>
      </c>
      <c r="AN656" s="502">
        <v>4</v>
      </c>
      <c r="AO656" s="503">
        <v>2</v>
      </c>
    </row>
    <row r="657" spans="1:41" ht="16.5" customHeight="1">
      <c r="A657" s="461">
        <v>968</v>
      </c>
      <c r="B657" s="461">
        <v>288</v>
      </c>
      <c r="C657" s="461">
        <v>654</v>
      </c>
      <c r="D657" s="471" t="s">
        <v>2094</v>
      </c>
      <c r="E657" s="472" t="s">
        <v>28</v>
      </c>
      <c r="F657" s="471" t="s">
        <v>2233</v>
      </c>
      <c r="G657" s="471" t="s">
        <v>2092</v>
      </c>
      <c r="H657" s="492" t="s">
        <v>730</v>
      </c>
      <c r="I657" s="491" t="s">
        <v>2095</v>
      </c>
      <c r="J657" s="467">
        <v>0</v>
      </c>
      <c r="K657" s="467">
        <v>0</v>
      </c>
      <c r="L657" s="467">
        <v>0</v>
      </c>
      <c r="M657" s="467">
        <v>0</v>
      </c>
      <c r="N657" s="468">
        <v>7</v>
      </c>
      <c r="O657" s="467">
        <v>0</v>
      </c>
      <c r="P657" s="467">
        <v>0</v>
      </c>
      <c r="Q657" s="467">
        <v>0</v>
      </c>
      <c r="R657" s="467">
        <v>1</v>
      </c>
      <c r="S657" s="467">
        <v>0</v>
      </c>
      <c r="T657" s="467">
        <v>0</v>
      </c>
      <c r="U657" s="467">
        <v>0</v>
      </c>
      <c r="V657" s="467">
        <v>1</v>
      </c>
      <c r="W657" s="467">
        <v>0</v>
      </c>
      <c r="X657" s="467">
        <v>0</v>
      </c>
      <c r="Y657" s="467">
        <v>0</v>
      </c>
      <c r="Z657" s="467">
        <v>0</v>
      </c>
      <c r="AA657" s="467">
        <v>0</v>
      </c>
      <c r="AB657" s="467">
        <v>2</v>
      </c>
      <c r="AC657" s="467">
        <v>0</v>
      </c>
      <c r="AD657" s="469">
        <v>11</v>
      </c>
      <c r="AE657" s="470">
        <v>0</v>
      </c>
      <c r="AF657" s="470">
        <v>0</v>
      </c>
      <c r="AG657" s="470">
        <v>0</v>
      </c>
      <c r="AH657" s="470">
        <v>0</v>
      </c>
      <c r="AI657" s="470">
        <v>11</v>
      </c>
      <c r="AJ657" s="470">
        <v>0</v>
      </c>
      <c r="AK657" s="467">
        <v>7</v>
      </c>
      <c r="AL657" s="467">
        <v>4</v>
      </c>
      <c r="AM657" s="502">
        <v>5</v>
      </c>
      <c r="AN657" s="502">
        <v>4</v>
      </c>
      <c r="AO657" s="503">
        <v>2</v>
      </c>
    </row>
    <row r="658" spans="1:41" ht="16.5" customHeight="1">
      <c r="A658" s="461">
        <v>2048</v>
      </c>
      <c r="B658" s="461">
        <v>488</v>
      </c>
      <c r="C658" s="462">
        <v>655</v>
      </c>
      <c r="D658" s="471" t="s">
        <v>2096</v>
      </c>
      <c r="E658" s="472" t="s">
        <v>28</v>
      </c>
      <c r="F658" s="471" t="s">
        <v>2233</v>
      </c>
      <c r="G658" s="471" t="s">
        <v>2092</v>
      </c>
      <c r="H658" s="493" t="s">
        <v>727</v>
      </c>
      <c r="I658" s="491" t="s">
        <v>2097</v>
      </c>
      <c r="J658" s="467">
        <v>0</v>
      </c>
      <c r="K658" s="467">
        <v>0</v>
      </c>
      <c r="L658" s="467">
        <v>1</v>
      </c>
      <c r="M658" s="467">
        <v>0</v>
      </c>
      <c r="N658" s="468">
        <v>4</v>
      </c>
      <c r="O658" s="467">
        <v>1</v>
      </c>
      <c r="P658" s="467">
        <v>0</v>
      </c>
      <c r="Q658" s="467">
        <v>0</v>
      </c>
      <c r="R658" s="467">
        <v>0</v>
      </c>
      <c r="S658" s="467">
        <v>0</v>
      </c>
      <c r="T658" s="467">
        <v>0</v>
      </c>
      <c r="U658" s="467">
        <v>0</v>
      </c>
      <c r="V658" s="467">
        <v>0</v>
      </c>
      <c r="W658" s="467">
        <v>0</v>
      </c>
      <c r="X658" s="467">
        <v>0</v>
      </c>
      <c r="Y658" s="467">
        <v>0</v>
      </c>
      <c r="Z658" s="467">
        <v>0</v>
      </c>
      <c r="AA658" s="467">
        <v>0</v>
      </c>
      <c r="AB658" s="467">
        <v>0</v>
      </c>
      <c r="AC658" s="467">
        <v>0</v>
      </c>
      <c r="AD658" s="469">
        <v>6</v>
      </c>
      <c r="AE658" s="470">
        <v>0</v>
      </c>
      <c r="AF658" s="470">
        <v>0</v>
      </c>
      <c r="AG658" s="470">
        <v>0</v>
      </c>
      <c r="AH658" s="470">
        <v>0</v>
      </c>
      <c r="AI658" s="470">
        <v>6</v>
      </c>
      <c r="AJ658" s="470">
        <v>0</v>
      </c>
      <c r="AK658" s="467">
        <v>4</v>
      </c>
      <c r="AL658" s="467">
        <v>2</v>
      </c>
      <c r="AM658" s="502">
        <v>6</v>
      </c>
      <c r="AN658" s="502">
        <v>2</v>
      </c>
      <c r="AO658" s="503">
        <v>2</v>
      </c>
    </row>
    <row r="659" spans="1:41" ht="16.5" customHeight="1">
      <c r="A659" s="461">
        <v>2047</v>
      </c>
      <c r="B659" s="461">
        <v>487</v>
      </c>
      <c r="C659" s="461">
        <v>656</v>
      </c>
      <c r="D659" s="471" t="s">
        <v>2098</v>
      </c>
      <c r="E659" s="472" t="s">
        <v>28</v>
      </c>
      <c r="F659" s="471" t="s">
        <v>2233</v>
      </c>
      <c r="G659" s="471" t="s">
        <v>2092</v>
      </c>
      <c r="H659" s="492" t="s">
        <v>730</v>
      </c>
      <c r="I659" s="491" t="s">
        <v>2099</v>
      </c>
      <c r="J659" s="467">
        <v>0</v>
      </c>
      <c r="K659" s="467">
        <v>0</v>
      </c>
      <c r="L659" s="467">
        <v>2</v>
      </c>
      <c r="M659" s="467">
        <v>0</v>
      </c>
      <c r="N659" s="468">
        <v>13</v>
      </c>
      <c r="O659" s="467">
        <v>1</v>
      </c>
      <c r="P659" s="467">
        <v>0</v>
      </c>
      <c r="Q659" s="467">
        <v>0</v>
      </c>
      <c r="R659" s="467">
        <v>0</v>
      </c>
      <c r="S659" s="467">
        <v>0</v>
      </c>
      <c r="T659" s="467">
        <v>0</v>
      </c>
      <c r="U659" s="467">
        <v>0</v>
      </c>
      <c r="V659" s="467">
        <v>0</v>
      </c>
      <c r="W659" s="467">
        <v>0</v>
      </c>
      <c r="X659" s="467">
        <v>0</v>
      </c>
      <c r="Y659" s="467">
        <v>0</v>
      </c>
      <c r="Z659" s="467">
        <v>0</v>
      </c>
      <c r="AA659" s="467">
        <v>0</v>
      </c>
      <c r="AB659" s="467">
        <v>0</v>
      </c>
      <c r="AC659" s="467">
        <v>0</v>
      </c>
      <c r="AD659" s="469">
        <v>16</v>
      </c>
      <c r="AE659" s="470">
        <v>0</v>
      </c>
      <c r="AF659" s="470">
        <v>0</v>
      </c>
      <c r="AG659" s="470">
        <v>0</v>
      </c>
      <c r="AH659" s="470">
        <v>0</v>
      </c>
      <c r="AI659" s="470">
        <v>16</v>
      </c>
      <c r="AJ659" s="470">
        <v>0</v>
      </c>
      <c r="AK659" s="467">
        <v>13</v>
      </c>
      <c r="AL659" s="467">
        <v>3</v>
      </c>
      <c r="AM659" s="502">
        <v>5</v>
      </c>
      <c r="AN659" s="502">
        <v>2</v>
      </c>
      <c r="AO659" s="503">
        <v>2</v>
      </c>
    </row>
    <row r="660" spans="1:41" ht="16.5" customHeight="1">
      <c r="A660" s="461">
        <v>450</v>
      </c>
      <c r="B660" s="461">
        <v>222</v>
      </c>
      <c r="C660" s="461">
        <v>657</v>
      </c>
      <c r="D660" s="471" t="s">
        <v>2100</v>
      </c>
      <c r="E660" s="472" t="s">
        <v>28</v>
      </c>
      <c r="F660" s="471" t="s">
        <v>2233</v>
      </c>
      <c r="G660" s="471" t="s">
        <v>2092</v>
      </c>
      <c r="H660" s="493" t="s">
        <v>727</v>
      </c>
      <c r="I660" s="491" t="s">
        <v>2101</v>
      </c>
      <c r="J660" s="467">
        <v>1</v>
      </c>
      <c r="K660" s="467">
        <v>0</v>
      </c>
      <c r="L660" s="467">
        <v>1</v>
      </c>
      <c r="M660" s="467">
        <v>0</v>
      </c>
      <c r="N660" s="468">
        <v>4</v>
      </c>
      <c r="O660" s="467">
        <v>2</v>
      </c>
      <c r="P660" s="467">
        <v>0</v>
      </c>
      <c r="Q660" s="467">
        <v>0</v>
      </c>
      <c r="R660" s="467">
        <v>0</v>
      </c>
      <c r="S660" s="467">
        <v>0</v>
      </c>
      <c r="T660" s="467">
        <v>0</v>
      </c>
      <c r="U660" s="467">
        <v>0</v>
      </c>
      <c r="V660" s="467">
        <v>0</v>
      </c>
      <c r="W660" s="467">
        <v>0</v>
      </c>
      <c r="X660" s="467">
        <v>0</v>
      </c>
      <c r="Y660" s="467">
        <v>0</v>
      </c>
      <c r="Z660" s="467">
        <v>0</v>
      </c>
      <c r="AA660" s="467">
        <v>0</v>
      </c>
      <c r="AB660" s="467">
        <v>0</v>
      </c>
      <c r="AC660" s="467">
        <v>0</v>
      </c>
      <c r="AD660" s="469">
        <v>8</v>
      </c>
      <c r="AE660" s="470">
        <v>0</v>
      </c>
      <c r="AF660" s="470">
        <v>0</v>
      </c>
      <c r="AG660" s="470">
        <v>0</v>
      </c>
      <c r="AH660" s="470">
        <v>0</v>
      </c>
      <c r="AI660" s="470">
        <v>8</v>
      </c>
      <c r="AJ660" s="470">
        <v>0</v>
      </c>
      <c r="AK660" s="467">
        <v>4</v>
      </c>
      <c r="AL660" s="467">
        <v>4</v>
      </c>
      <c r="AM660" s="502">
        <v>4</v>
      </c>
      <c r="AN660" s="502">
        <v>2</v>
      </c>
      <c r="AO660" s="503">
        <v>2</v>
      </c>
    </row>
    <row r="661" spans="1:41" ht="16.5" customHeight="1">
      <c r="A661" s="461">
        <v>1913</v>
      </c>
      <c r="B661" s="461">
        <v>460</v>
      </c>
      <c r="C661" s="462">
        <v>658</v>
      </c>
      <c r="D661" s="471" t="s">
        <v>2102</v>
      </c>
      <c r="E661" s="472" t="s">
        <v>28</v>
      </c>
      <c r="F661" s="471" t="s">
        <v>2233</v>
      </c>
      <c r="G661" s="471" t="s">
        <v>2092</v>
      </c>
      <c r="H661" s="493" t="s">
        <v>727</v>
      </c>
      <c r="I661" s="491" t="s">
        <v>2103</v>
      </c>
      <c r="J661" s="467">
        <v>0</v>
      </c>
      <c r="K661" s="467">
        <v>0</v>
      </c>
      <c r="L661" s="467">
        <v>0</v>
      </c>
      <c r="M661" s="467">
        <v>0</v>
      </c>
      <c r="N661" s="468">
        <v>4</v>
      </c>
      <c r="O661" s="467">
        <v>4</v>
      </c>
      <c r="P661" s="467">
        <v>0</v>
      </c>
      <c r="Q661" s="467">
        <v>0</v>
      </c>
      <c r="R661" s="467">
        <v>0</v>
      </c>
      <c r="S661" s="467">
        <v>0</v>
      </c>
      <c r="T661" s="467">
        <v>0</v>
      </c>
      <c r="U661" s="467">
        <v>0</v>
      </c>
      <c r="V661" s="467">
        <v>1</v>
      </c>
      <c r="W661" s="467">
        <v>0</v>
      </c>
      <c r="X661" s="467">
        <v>0</v>
      </c>
      <c r="Y661" s="467">
        <v>1</v>
      </c>
      <c r="Z661" s="467">
        <v>0</v>
      </c>
      <c r="AA661" s="467">
        <v>0</v>
      </c>
      <c r="AB661" s="467">
        <v>0</v>
      </c>
      <c r="AC661" s="467">
        <v>0</v>
      </c>
      <c r="AD661" s="469">
        <v>10</v>
      </c>
      <c r="AE661" s="470">
        <v>0</v>
      </c>
      <c r="AF661" s="470">
        <v>0</v>
      </c>
      <c r="AG661" s="470">
        <v>0</v>
      </c>
      <c r="AH661" s="470">
        <v>0</v>
      </c>
      <c r="AI661" s="470">
        <v>10</v>
      </c>
      <c r="AJ661" s="470">
        <v>0</v>
      </c>
      <c r="AK661" s="467">
        <v>4</v>
      </c>
      <c r="AL661" s="467">
        <v>6</v>
      </c>
      <c r="AM661" s="502">
        <v>5</v>
      </c>
      <c r="AN661" s="502">
        <v>2</v>
      </c>
      <c r="AO661" s="503">
        <v>2</v>
      </c>
    </row>
    <row r="662" spans="1:41" ht="16.5" customHeight="1">
      <c r="A662" s="461">
        <v>1924</v>
      </c>
      <c r="B662" s="461">
        <v>461</v>
      </c>
      <c r="C662" s="461">
        <v>659</v>
      </c>
      <c r="D662" s="471" t="s">
        <v>2104</v>
      </c>
      <c r="E662" s="472" t="s">
        <v>28</v>
      </c>
      <c r="F662" s="471" t="s">
        <v>2233</v>
      </c>
      <c r="G662" s="471" t="s">
        <v>2092</v>
      </c>
      <c r="H662" s="490" t="s">
        <v>724</v>
      </c>
      <c r="I662" s="491" t="s">
        <v>2105</v>
      </c>
      <c r="J662" s="467">
        <v>0</v>
      </c>
      <c r="K662" s="467">
        <v>0</v>
      </c>
      <c r="L662" s="467">
        <v>0</v>
      </c>
      <c r="M662" s="467">
        <v>0</v>
      </c>
      <c r="N662" s="468">
        <v>0</v>
      </c>
      <c r="O662" s="467">
        <v>9</v>
      </c>
      <c r="P662" s="467">
        <v>1</v>
      </c>
      <c r="Q662" s="467">
        <v>0</v>
      </c>
      <c r="R662" s="467">
        <v>2</v>
      </c>
      <c r="S662" s="467">
        <v>0</v>
      </c>
      <c r="T662" s="467">
        <v>0</v>
      </c>
      <c r="U662" s="467">
        <v>0</v>
      </c>
      <c r="V662" s="467">
        <v>0</v>
      </c>
      <c r="W662" s="467">
        <v>0</v>
      </c>
      <c r="X662" s="467">
        <v>0</v>
      </c>
      <c r="Y662" s="467">
        <v>1</v>
      </c>
      <c r="Z662" s="467">
        <v>0</v>
      </c>
      <c r="AA662" s="467">
        <v>0</v>
      </c>
      <c r="AB662" s="467">
        <v>0</v>
      </c>
      <c r="AC662" s="467">
        <v>0</v>
      </c>
      <c r="AD662" s="469">
        <v>13</v>
      </c>
      <c r="AE662" s="470">
        <v>0</v>
      </c>
      <c r="AF662" s="470">
        <v>0</v>
      </c>
      <c r="AG662" s="470">
        <v>0</v>
      </c>
      <c r="AH662" s="470">
        <v>0</v>
      </c>
      <c r="AI662" s="470">
        <v>13</v>
      </c>
      <c r="AJ662" s="470">
        <v>0</v>
      </c>
      <c r="AK662" s="467">
        <v>0</v>
      </c>
      <c r="AL662" s="467">
        <v>13</v>
      </c>
      <c r="AM662" s="502">
        <v>5</v>
      </c>
      <c r="AN662" s="502">
        <v>4</v>
      </c>
      <c r="AO662" s="503">
        <v>2</v>
      </c>
    </row>
    <row r="663" spans="1:41" ht="16.5" customHeight="1">
      <c r="A663" s="461">
        <v>1946</v>
      </c>
      <c r="B663" s="461">
        <v>468</v>
      </c>
      <c r="C663" s="461">
        <v>660</v>
      </c>
      <c r="D663" s="471" t="s">
        <v>2106</v>
      </c>
      <c r="E663" s="472" t="s">
        <v>28</v>
      </c>
      <c r="F663" s="471" t="s">
        <v>2233</v>
      </c>
      <c r="G663" s="471" t="s">
        <v>2092</v>
      </c>
      <c r="H663" s="492" t="s">
        <v>730</v>
      </c>
      <c r="I663" s="491" t="s">
        <v>2107</v>
      </c>
      <c r="J663" s="467">
        <v>0</v>
      </c>
      <c r="K663" s="467">
        <v>0</v>
      </c>
      <c r="L663" s="467">
        <v>0</v>
      </c>
      <c r="M663" s="467">
        <v>0</v>
      </c>
      <c r="N663" s="468">
        <v>2</v>
      </c>
      <c r="O663" s="467">
        <v>1</v>
      </c>
      <c r="P663" s="467">
        <v>0</v>
      </c>
      <c r="Q663" s="467">
        <v>0</v>
      </c>
      <c r="R663" s="467">
        <v>1</v>
      </c>
      <c r="S663" s="467">
        <v>0</v>
      </c>
      <c r="T663" s="467">
        <v>0</v>
      </c>
      <c r="U663" s="467">
        <v>0</v>
      </c>
      <c r="V663" s="467">
        <v>0</v>
      </c>
      <c r="W663" s="467">
        <v>0</v>
      </c>
      <c r="X663" s="467">
        <v>0</v>
      </c>
      <c r="Y663" s="467">
        <v>4</v>
      </c>
      <c r="Z663" s="467">
        <v>0</v>
      </c>
      <c r="AA663" s="467">
        <v>0</v>
      </c>
      <c r="AB663" s="467">
        <v>0</v>
      </c>
      <c r="AC663" s="467">
        <v>0</v>
      </c>
      <c r="AD663" s="469">
        <v>8</v>
      </c>
      <c r="AE663" s="470">
        <v>0</v>
      </c>
      <c r="AF663" s="470">
        <v>0</v>
      </c>
      <c r="AG663" s="470">
        <v>0</v>
      </c>
      <c r="AH663" s="470">
        <v>0</v>
      </c>
      <c r="AI663" s="470">
        <v>8</v>
      </c>
      <c r="AJ663" s="470">
        <v>0</v>
      </c>
      <c r="AK663" s="467">
        <v>2</v>
      </c>
      <c r="AL663" s="467">
        <v>6</v>
      </c>
      <c r="AM663" s="502">
        <v>4</v>
      </c>
      <c r="AN663" s="502">
        <v>4</v>
      </c>
      <c r="AO663" s="503">
        <v>2</v>
      </c>
    </row>
    <row r="664" spans="1:41" ht="16.5" customHeight="1">
      <c r="A664" s="461">
        <v>99</v>
      </c>
      <c r="B664" s="461">
        <v>44</v>
      </c>
      <c r="C664" s="462">
        <v>661</v>
      </c>
      <c r="D664" s="471" t="s">
        <v>2108</v>
      </c>
      <c r="E664" s="472" t="s">
        <v>28</v>
      </c>
      <c r="F664" s="471" t="s">
        <v>2233</v>
      </c>
      <c r="G664" s="471" t="s">
        <v>2092</v>
      </c>
      <c r="H664" s="493" t="s">
        <v>727</v>
      </c>
      <c r="I664" s="491" t="s">
        <v>2109</v>
      </c>
      <c r="J664" s="467">
        <v>0</v>
      </c>
      <c r="K664" s="467">
        <v>0</v>
      </c>
      <c r="L664" s="467">
        <v>1</v>
      </c>
      <c r="M664" s="467">
        <v>0</v>
      </c>
      <c r="N664" s="468">
        <v>10</v>
      </c>
      <c r="O664" s="467">
        <v>1</v>
      </c>
      <c r="P664" s="467">
        <v>0</v>
      </c>
      <c r="Q664" s="467">
        <v>0</v>
      </c>
      <c r="R664" s="467">
        <v>0</v>
      </c>
      <c r="S664" s="467">
        <v>0</v>
      </c>
      <c r="T664" s="467">
        <v>0</v>
      </c>
      <c r="U664" s="467">
        <v>0</v>
      </c>
      <c r="V664" s="467">
        <v>0</v>
      </c>
      <c r="W664" s="467">
        <v>0</v>
      </c>
      <c r="X664" s="467">
        <v>1</v>
      </c>
      <c r="Y664" s="467">
        <v>0</v>
      </c>
      <c r="Z664" s="467">
        <v>0</v>
      </c>
      <c r="AA664" s="467">
        <v>0</v>
      </c>
      <c r="AB664" s="467">
        <v>0</v>
      </c>
      <c r="AC664" s="467">
        <v>0</v>
      </c>
      <c r="AD664" s="469">
        <v>13</v>
      </c>
      <c r="AE664" s="470">
        <v>0</v>
      </c>
      <c r="AF664" s="470">
        <v>0</v>
      </c>
      <c r="AG664" s="470">
        <v>0</v>
      </c>
      <c r="AH664" s="470">
        <v>0</v>
      </c>
      <c r="AI664" s="470">
        <v>13</v>
      </c>
      <c r="AJ664" s="470">
        <v>0</v>
      </c>
      <c r="AK664" s="467">
        <v>10</v>
      </c>
      <c r="AL664" s="467">
        <v>3</v>
      </c>
      <c r="AM664" s="502">
        <v>4</v>
      </c>
      <c r="AN664" s="502">
        <v>2</v>
      </c>
      <c r="AO664" s="503">
        <v>2</v>
      </c>
    </row>
    <row r="665" spans="1:41" ht="16.5" customHeight="1">
      <c r="A665" s="461">
        <v>75</v>
      </c>
      <c r="B665" s="461">
        <v>37</v>
      </c>
      <c r="C665" s="461">
        <v>662</v>
      </c>
      <c r="D665" s="471" t="s">
        <v>2110</v>
      </c>
      <c r="E665" s="472" t="s">
        <v>28</v>
      </c>
      <c r="F665" s="471" t="s">
        <v>2233</v>
      </c>
      <c r="G665" s="471" t="s">
        <v>2092</v>
      </c>
      <c r="H665" s="493" t="s">
        <v>727</v>
      </c>
      <c r="I665" s="491" t="s">
        <v>2111</v>
      </c>
      <c r="J665" s="467">
        <v>0</v>
      </c>
      <c r="K665" s="467">
        <v>0</v>
      </c>
      <c r="L665" s="467">
        <v>0</v>
      </c>
      <c r="M665" s="467">
        <v>0</v>
      </c>
      <c r="N665" s="468">
        <v>2</v>
      </c>
      <c r="O665" s="467">
        <v>8</v>
      </c>
      <c r="P665" s="467">
        <v>0</v>
      </c>
      <c r="Q665" s="467">
        <v>0</v>
      </c>
      <c r="R665" s="467">
        <v>0</v>
      </c>
      <c r="S665" s="467">
        <v>0</v>
      </c>
      <c r="T665" s="467">
        <v>0</v>
      </c>
      <c r="U665" s="467">
        <v>0</v>
      </c>
      <c r="V665" s="467">
        <v>0</v>
      </c>
      <c r="W665" s="467">
        <v>0</v>
      </c>
      <c r="X665" s="467">
        <v>0</v>
      </c>
      <c r="Y665" s="467">
        <v>0</v>
      </c>
      <c r="Z665" s="467">
        <v>0</v>
      </c>
      <c r="AA665" s="467">
        <v>1</v>
      </c>
      <c r="AB665" s="467">
        <v>0</v>
      </c>
      <c r="AC665" s="467">
        <v>0</v>
      </c>
      <c r="AD665" s="469">
        <v>11</v>
      </c>
      <c r="AE665" s="470">
        <v>0</v>
      </c>
      <c r="AF665" s="470">
        <v>0</v>
      </c>
      <c r="AG665" s="470">
        <v>0</v>
      </c>
      <c r="AH665" s="470">
        <v>0</v>
      </c>
      <c r="AI665" s="470">
        <v>11</v>
      </c>
      <c r="AJ665" s="470">
        <v>0</v>
      </c>
      <c r="AK665" s="467">
        <v>2</v>
      </c>
      <c r="AL665" s="467">
        <v>9</v>
      </c>
      <c r="AM665" s="502">
        <v>4</v>
      </c>
      <c r="AN665" s="502">
        <v>2</v>
      </c>
      <c r="AO665" s="503">
        <v>2</v>
      </c>
    </row>
    <row r="666" spans="1:41" ht="16.5" customHeight="1">
      <c r="A666" s="461">
        <v>2283</v>
      </c>
      <c r="B666" s="461">
        <v>551</v>
      </c>
      <c r="C666" s="461">
        <v>663</v>
      </c>
      <c r="D666" s="471" t="s">
        <v>2112</v>
      </c>
      <c r="E666" s="472" t="s">
        <v>28</v>
      </c>
      <c r="F666" s="471" t="s">
        <v>2233</v>
      </c>
      <c r="G666" s="471" t="s">
        <v>2092</v>
      </c>
      <c r="H666" s="493" t="s">
        <v>727</v>
      </c>
      <c r="I666" s="491" t="s">
        <v>2113</v>
      </c>
      <c r="J666" s="467">
        <v>0</v>
      </c>
      <c r="K666" s="467">
        <v>0</v>
      </c>
      <c r="L666" s="467">
        <v>27</v>
      </c>
      <c r="M666" s="467">
        <v>0</v>
      </c>
      <c r="N666" s="468">
        <v>8</v>
      </c>
      <c r="O666" s="467">
        <v>0</v>
      </c>
      <c r="P666" s="467">
        <v>0</v>
      </c>
      <c r="Q666" s="467">
        <v>0</v>
      </c>
      <c r="R666" s="467">
        <v>1</v>
      </c>
      <c r="S666" s="467">
        <v>0</v>
      </c>
      <c r="T666" s="467">
        <v>0</v>
      </c>
      <c r="U666" s="467">
        <v>0</v>
      </c>
      <c r="V666" s="467">
        <v>0</v>
      </c>
      <c r="W666" s="467">
        <v>0</v>
      </c>
      <c r="X666" s="467">
        <v>0</v>
      </c>
      <c r="Y666" s="467">
        <v>0</v>
      </c>
      <c r="Z666" s="467">
        <v>0</v>
      </c>
      <c r="AA666" s="467">
        <v>1</v>
      </c>
      <c r="AB666" s="467">
        <v>0</v>
      </c>
      <c r="AC666" s="467">
        <v>0</v>
      </c>
      <c r="AD666" s="469">
        <v>37</v>
      </c>
      <c r="AE666" s="470">
        <v>0</v>
      </c>
      <c r="AF666" s="470">
        <v>0</v>
      </c>
      <c r="AG666" s="470">
        <v>0</v>
      </c>
      <c r="AH666" s="470">
        <v>0</v>
      </c>
      <c r="AI666" s="470">
        <v>37</v>
      </c>
      <c r="AJ666" s="470">
        <v>0</v>
      </c>
      <c r="AK666" s="467">
        <v>8</v>
      </c>
      <c r="AL666" s="467">
        <v>29</v>
      </c>
      <c r="AM666" s="502">
        <v>5</v>
      </c>
      <c r="AN666" s="502">
        <v>4</v>
      </c>
      <c r="AO666" s="503">
        <v>3</v>
      </c>
    </row>
    <row r="667" spans="1:41" ht="16.5" customHeight="1">
      <c r="A667" s="461">
        <v>2620</v>
      </c>
      <c r="B667" s="461">
        <v>661</v>
      </c>
      <c r="C667" s="462">
        <v>664</v>
      </c>
      <c r="D667" s="471" t="s">
        <v>2114</v>
      </c>
      <c r="E667" s="472" t="s">
        <v>28</v>
      </c>
      <c r="F667" s="471" t="s">
        <v>2233</v>
      </c>
      <c r="G667" s="471" t="s">
        <v>2092</v>
      </c>
      <c r="H667" s="493" t="s">
        <v>727</v>
      </c>
      <c r="I667" s="491" t="s">
        <v>2115</v>
      </c>
      <c r="J667" s="467">
        <v>0</v>
      </c>
      <c r="K667" s="467">
        <v>0</v>
      </c>
      <c r="L667" s="467">
        <v>1</v>
      </c>
      <c r="M667" s="467">
        <v>0</v>
      </c>
      <c r="N667" s="468">
        <v>0</v>
      </c>
      <c r="O667" s="467">
        <v>1</v>
      </c>
      <c r="P667" s="467">
        <v>0</v>
      </c>
      <c r="Q667" s="467">
        <v>2</v>
      </c>
      <c r="R667" s="467">
        <v>0</v>
      </c>
      <c r="S667" s="467">
        <v>0</v>
      </c>
      <c r="T667" s="467">
        <v>0</v>
      </c>
      <c r="U667" s="467">
        <v>0</v>
      </c>
      <c r="V667" s="467">
        <v>0</v>
      </c>
      <c r="W667" s="467">
        <v>0</v>
      </c>
      <c r="X667" s="467">
        <v>0</v>
      </c>
      <c r="Y667" s="467">
        <v>0</v>
      </c>
      <c r="Z667" s="467">
        <v>0</v>
      </c>
      <c r="AA667" s="467">
        <v>1</v>
      </c>
      <c r="AB667" s="467">
        <v>0</v>
      </c>
      <c r="AC667" s="467">
        <v>0</v>
      </c>
      <c r="AD667" s="469">
        <v>5</v>
      </c>
      <c r="AE667" s="470">
        <v>0</v>
      </c>
      <c r="AF667" s="470">
        <v>0</v>
      </c>
      <c r="AG667" s="470">
        <v>0</v>
      </c>
      <c r="AH667" s="470">
        <v>0</v>
      </c>
      <c r="AI667" s="470">
        <v>5</v>
      </c>
      <c r="AJ667" s="470">
        <v>0</v>
      </c>
      <c r="AK667" s="467">
        <v>0</v>
      </c>
      <c r="AL667" s="467">
        <v>5</v>
      </c>
      <c r="AM667" s="502">
        <v>4</v>
      </c>
      <c r="AN667" s="502">
        <v>2</v>
      </c>
      <c r="AO667" s="503">
        <v>2</v>
      </c>
    </row>
    <row r="668" spans="1:41" ht="16.5" customHeight="1">
      <c r="A668" s="461">
        <v>2588</v>
      </c>
      <c r="B668" s="461">
        <v>649</v>
      </c>
      <c r="C668" s="461">
        <v>665</v>
      </c>
      <c r="D668" s="471" t="s">
        <v>2116</v>
      </c>
      <c r="E668" s="472" t="s">
        <v>28</v>
      </c>
      <c r="F668" s="471" t="s">
        <v>2233</v>
      </c>
      <c r="G668" s="471" t="s">
        <v>2092</v>
      </c>
      <c r="H668" s="493" t="s">
        <v>727</v>
      </c>
      <c r="I668" s="491" t="s">
        <v>2117</v>
      </c>
      <c r="J668" s="467">
        <v>0</v>
      </c>
      <c r="K668" s="467">
        <v>2</v>
      </c>
      <c r="L668" s="467">
        <v>0</v>
      </c>
      <c r="M668" s="467">
        <v>0</v>
      </c>
      <c r="N668" s="468">
        <v>5</v>
      </c>
      <c r="O668" s="467">
        <v>0</v>
      </c>
      <c r="P668" s="467">
        <v>0</v>
      </c>
      <c r="Q668" s="467">
        <v>0</v>
      </c>
      <c r="R668" s="467">
        <v>0</v>
      </c>
      <c r="S668" s="467">
        <v>0</v>
      </c>
      <c r="T668" s="467">
        <v>1</v>
      </c>
      <c r="U668" s="467">
        <v>1</v>
      </c>
      <c r="V668" s="467">
        <v>0</v>
      </c>
      <c r="W668" s="467">
        <v>0</v>
      </c>
      <c r="X668" s="467">
        <v>0</v>
      </c>
      <c r="Y668" s="467">
        <v>0</v>
      </c>
      <c r="Z668" s="467">
        <v>0</v>
      </c>
      <c r="AA668" s="467">
        <v>0</v>
      </c>
      <c r="AB668" s="467">
        <v>0</v>
      </c>
      <c r="AC668" s="467">
        <v>0</v>
      </c>
      <c r="AD668" s="469">
        <v>9</v>
      </c>
      <c r="AE668" s="470">
        <v>0</v>
      </c>
      <c r="AF668" s="470">
        <v>0</v>
      </c>
      <c r="AG668" s="470">
        <v>0</v>
      </c>
      <c r="AH668" s="470">
        <v>0</v>
      </c>
      <c r="AI668" s="470">
        <v>9</v>
      </c>
      <c r="AJ668" s="470">
        <v>0</v>
      </c>
      <c r="AK668" s="467">
        <v>5</v>
      </c>
      <c r="AL668" s="467">
        <v>4</v>
      </c>
      <c r="AM668" s="502">
        <v>5</v>
      </c>
      <c r="AN668" s="502">
        <v>4</v>
      </c>
      <c r="AO668" s="503">
        <v>2</v>
      </c>
    </row>
    <row r="669" spans="1:41" ht="16.5" customHeight="1">
      <c r="A669" s="461">
        <v>2485</v>
      </c>
      <c r="B669" s="461">
        <v>615</v>
      </c>
      <c r="C669" s="461">
        <v>666</v>
      </c>
      <c r="D669" s="471" t="s">
        <v>2118</v>
      </c>
      <c r="E669" s="472" t="s">
        <v>28</v>
      </c>
      <c r="F669" s="471" t="s">
        <v>2233</v>
      </c>
      <c r="G669" s="471" t="s">
        <v>2092</v>
      </c>
      <c r="H669" s="493" t="s">
        <v>727</v>
      </c>
      <c r="I669" s="491" t="s">
        <v>2119</v>
      </c>
      <c r="J669" s="467">
        <v>0</v>
      </c>
      <c r="K669" s="467">
        <v>0</v>
      </c>
      <c r="L669" s="467">
        <v>6</v>
      </c>
      <c r="M669" s="467">
        <v>0</v>
      </c>
      <c r="N669" s="468">
        <v>1</v>
      </c>
      <c r="O669" s="467">
        <v>1</v>
      </c>
      <c r="P669" s="467">
        <v>1</v>
      </c>
      <c r="Q669" s="467">
        <v>0</v>
      </c>
      <c r="R669" s="467">
        <v>0</v>
      </c>
      <c r="S669" s="467">
        <v>0</v>
      </c>
      <c r="T669" s="467">
        <v>0</v>
      </c>
      <c r="U669" s="467">
        <v>0</v>
      </c>
      <c r="V669" s="467">
        <v>1</v>
      </c>
      <c r="W669" s="467">
        <v>0</v>
      </c>
      <c r="X669" s="467">
        <v>0</v>
      </c>
      <c r="Y669" s="467">
        <v>0</v>
      </c>
      <c r="Z669" s="467">
        <v>0</v>
      </c>
      <c r="AA669" s="467">
        <v>1</v>
      </c>
      <c r="AB669" s="467">
        <v>0</v>
      </c>
      <c r="AC669" s="467">
        <v>0</v>
      </c>
      <c r="AD669" s="469">
        <v>11</v>
      </c>
      <c r="AE669" s="470">
        <v>0</v>
      </c>
      <c r="AF669" s="470">
        <v>0</v>
      </c>
      <c r="AG669" s="470">
        <v>0</v>
      </c>
      <c r="AH669" s="470">
        <v>0</v>
      </c>
      <c r="AI669" s="470">
        <v>11</v>
      </c>
      <c r="AJ669" s="470">
        <v>0</v>
      </c>
      <c r="AK669" s="467">
        <v>1</v>
      </c>
      <c r="AL669" s="467">
        <v>10</v>
      </c>
      <c r="AM669" s="502">
        <v>2</v>
      </c>
      <c r="AN669" s="502">
        <v>2</v>
      </c>
      <c r="AO669" s="503">
        <v>2</v>
      </c>
    </row>
    <row r="670" spans="1:41" ht="16.5" customHeight="1">
      <c r="A670" s="461">
        <v>37</v>
      </c>
      <c r="B670" s="461">
        <v>18</v>
      </c>
      <c r="C670" s="462">
        <v>667</v>
      </c>
      <c r="D670" s="471" t="s">
        <v>2120</v>
      </c>
      <c r="E670" s="472" t="s">
        <v>28</v>
      </c>
      <c r="F670" s="471" t="s">
        <v>2233</v>
      </c>
      <c r="G670" s="471" t="s">
        <v>2092</v>
      </c>
      <c r="H670" s="493" t="s">
        <v>727</v>
      </c>
      <c r="I670" s="491" t="s">
        <v>2121</v>
      </c>
      <c r="J670" s="467">
        <v>0</v>
      </c>
      <c r="K670" s="467">
        <v>0</v>
      </c>
      <c r="L670" s="467">
        <v>2</v>
      </c>
      <c r="M670" s="467">
        <v>0</v>
      </c>
      <c r="N670" s="468">
        <v>1</v>
      </c>
      <c r="O670" s="467">
        <v>0</v>
      </c>
      <c r="P670" s="467">
        <v>0</v>
      </c>
      <c r="Q670" s="467">
        <v>0</v>
      </c>
      <c r="R670" s="467">
        <v>3</v>
      </c>
      <c r="S670" s="467">
        <v>0</v>
      </c>
      <c r="T670" s="467">
        <v>0</v>
      </c>
      <c r="U670" s="467">
        <v>0</v>
      </c>
      <c r="V670" s="467">
        <v>0</v>
      </c>
      <c r="W670" s="467">
        <v>0</v>
      </c>
      <c r="X670" s="467">
        <v>0</v>
      </c>
      <c r="Y670" s="467">
        <v>0</v>
      </c>
      <c r="Z670" s="467">
        <v>0</v>
      </c>
      <c r="AA670" s="467">
        <v>0</v>
      </c>
      <c r="AB670" s="467">
        <v>0</v>
      </c>
      <c r="AC670" s="467">
        <v>0</v>
      </c>
      <c r="AD670" s="469">
        <v>6</v>
      </c>
      <c r="AE670" s="470">
        <v>0</v>
      </c>
      <c r="AF670" s="470">
        <v>0</v>
      </c>
      <c r="AG670" s="470">
        <v>0</v>
      </c>
      <c r="AH670" s="470">
        <v>0</v>
      </c>
      <c r="AI670" s="470">
        <v>6</v>
      </c>
      <c r="AJ670" s="470">
        <v>0</v>
      </c>
      <c r="AK670" s="467">
        <v>1</v>
      </c>
      <c r="AL670" s="467">
        <v>5</v>
      </c>
      <c r="AM670" s="502">
        <v>4</v>
      </c>
      <c r="AN670" s="502">
        <v>2</v>
      </c>
      <c r="AO670" s="503">
        <v>2</v>
      </c>
    </row>
    <row r="671" spans="1:41" ht="16.5" customHeight="1">
      <c r="A671" s="461">
        <v>39</v>
      </c>
      <c r="B671" s="461">
        <v>20</v>
      </c>
      <c r="C671" s="461">
        <v>668</v>
      </c>
      <c r="D671" s="471" t="s">
        <v>2122</v>
      </c>
      <c r="E671" s="472" t="s">
        <v>28</v>
      </c>
      <c r="F671" s="471" t="s">
        <v>2233</v>
      </c>
      <c r="G671" s="471" t="s">
        <v>2092</v>
      </c>
      <c r="H671" s="490" t="s">
        <v>724</v>
      </c>
      <c r="I671" s="491" t="s">
        <v>2123</v>
      </c>
      <c r="J671" s="467">
        <v>0</v>
      </c>
      <c r="K671" s="467">
        <v>1</v>
      </c>
      <c r="L671" s="467">
        <v>0</v>
      </c>
      <c r="M671" s="467">
        <v>0</v>
      </c>
      <c r="N671" s="468">
        <v>7</v>
      </c>
      <c r="O671" s="467">
        <v>9</v>
      </c>
      <c r="P671" s="467">
        <v>0</v>
      </c>
      <c r="Q671" s="467">
        <v>0</v>
      </c>
      <c r="R671" s="467">
        <v>1</v>
      </c>
      <c r="S671" s="467">
        <v>0</v>
      </c>
      <c r="T671" s="467">
        <v>0</v>
      </c>
      <c r="U671" s="467">
        <v>0</v>
      </c>
      <c r="V671" s="467">
        <v>0</v>
      </c>
      <c r="W671" s="467">
        <v>0</v>
      </c>
      <c r="X671" s="467">
        <v>0</v>
      </c>
      <c r="Y671" s="467">
        <v>0</v>
      </c>
      <c r="Z671" s="467">
        <v>0</v>
      </c>
      <c r="AA671" s="467">
        <v>0</v>
      </c>
      <c r="AB671" s="467">
        <v>0</v>
      </c>
      <c r="AC671" s="467">
        <v>0</v>
      </c>
      <c r="AD671" s="469">
        <v>18</v>
      </c>
      <c r="AE671" s="470">
        <v>0</v>
      </c>
      <c r="AF671" s="470">
        <v>0</v>
      </c>
      <c r="AG671" s="470">
        <v>0</v>
      </c>
      <c r="AH671" s="470">
        <v>0</v>
      </c>
      <c r="AI671" s="470">
        <v>18</v>
      </c>
      <c r="AJ671" s="470">
        <v>0</v>
      </c>
      <c r="AK671" s="467">
        <v>7</v>
      </c>
      <c r="AL671" s="467">
        <v>11</v>
      </c>
      <c r="AM671" s="502">
        <v>8</v>
      </c>
      <c r="AN671" s="502">
        <v>5</v>
      </c>
      <c r="AO671" s="503">
        <v>2</v>
      </c>
    </row>
    <row r="672" spans="1:41" ht="16.5" customHeight="1">
      <c r="A672" s="461">
        <v>38</v>
      </c>
      <c r="B672" s="461">
        <v>19</v>
      </c>
      <c r="C672" s="461">
        <v>669</v>
      </c>
      <c r="D672" s="471" t="s">
        <v>2124</v>
      </c>
      <c r="E672" s="472" t="s">
        <v>28</v>
      </c>
      <c r="F672" s="471" t="s">
        <v>2233</v>
      </c>
      <c r="G672" s="471" t="s">
        <v>2092</v>
      </c>
      <c r="H672" s="492" t="s">
        <v>730</v>
      </c>
      <c r="I672" s="491" t="s">
        <v>2125</v>
      </c>
      <c r="J672" s="467">
        <v>0</v>
      </c>
      <c r="K672" s="467">
        <v>0</v>
      </c>
      <c r="L672" s="467">
        <v>0</v>
      </c>
      <c r="M672" s="467">
        <v>0</v>
      </c>
      <c r="N672" s="468">
        <v>13</v>
      </c>
      <c r="O672" s="467">
        <v>0</v>
      </c>
      <c r="P672" s="467">
        <v>0</v>
      </c>
      <c r="Q672" s="467">
        <v>2</v>
      </c>
      <c r="R672" s="467">
        <v>0</v>
      </c>
      <c r="S672" s="467">
        <v>0</v>
      </c>
      <c r="T672" s="467">
        <v>0</v>
      </c>
      <c r="U672" s="467">
        <v>0</v>
      </c>
      <c r="V672" s="467">
        <v>0</v>
      </c>
      <c r="W672" s="467">
        <v>0</v>
      </c>
      <c r="X672" s="467">
        <v>0</v>
      </c>
      <c r="Y672" s="467">
        <v>0</v>
      </c>
      <c r="Z672" s="467">
        <v>1</v>
      </c>
      <c r="AA672" s="467">
        <v>0</v>
      </c>
      <c r="AB672" s="467">
        <v>0</v>
      </c>
      <c r="AC672" s="467">
        <v>0</v>
      </c>
      <c r="AD672" s="469">
        <v>16</v>
      </c>
      <c r="AE672" s="470">
        <v>0</v>
      </c>
      <c r="AF672" s="470">
        <v>0</v>
      </c>
      <c r="AG672" s="470">
        <v>0</v>
      </c>
      <c r="AH672" s="470">
        <v>0</v>
      </c>
      <c r="AI672" s="470">
        <v>16</v>
      </c>
      <c r="AJ672" s="470">
        <v>0</v>
      </c>
      <c r="AK672" s="467">
        <v>13</v>
      </c>
      <c r="AL672" s="467">
        <v>3</v>
      </c>
      <c r="AM672" s="502">
        <v>5</v>
      </c>
      <c r="AN672" s="502">
        <v>5</v>
      </c>
      <c r="AO672" s="503">
        <v>2</v>
      </c>
    </row>
    <row r="673" spans="1:41" ht="16.5" customHeight="1">
      <c r="A673" s="461">
        <v>36</v>
      </c>
      <c r="B673" s="461">
        <v>17</v>
      </c>
      <c r="C673" s="462">
        <v>670</v>
      </c>
      <c r="D673" s="471" t="s">
        <v>2126</v>
      </c>
      <c r="E673" s="472" t="s">
        <v>28</v>
      </c>
      <c r="F673" s="471" t="s">
        <v>2233</v>
      </c>
      <c r="G673" s="471" t="s">
        <v>2092</v>
      </c>
      <c r="H673" s="493" t="s">
        <v>727</v>
      </c>
      <c r="I673" s="491" t="s">
        <v>2127</v>
      </c>
      <c r="J673" s="467">
        <v>0</v>
      </c>
      <c r="K673" s="467">
        <v>0</v>
      </c>
      <c r="L673" s="467">
        <v>0</v>
      </c>
      <c r="M673" s="467">
        <v>0</v>
      </c>
      <c r="N673" s="468">
        <v>2</v>
      </c>
      <c r="O673" s="467">
        <v>4</v>
      </c>
      <c r="P673" s="467">
        <v>0</v>
      </c>
      <c r="Q673" s="467">
        <v>0</v>
      </c>
      <c r="R673" s="467">
        <v>0</v>
      </c>
      <c r="S673" s="467">
        <v>0</v>
      </c>
      <c r="T673" s="467">
        <v>0</v>
      </c>
      <c r="U673" s="467">
        <v>0</v>
      </c>
      <c r="V673" s="467">
        <v>0</v>
      </c>
      <c r="W673" s="467">
        <v>0</v>
      </c>
      <c r="X673" s="467">
        <v>0</v>
      </c>
      <c r="Y673" s="467">
        <v>0</v>
      </c>
      <c r="Z673" s="467">
        <v>0</v>
      </c>
      <c r="AA673" s="467">
        <v>0</v>
      </c>
      <c r="AB673" s="467">
        <v>0</v>
      </c>
      <c r="AC673" s="467">
        <v>0</v>
      </c>
      <c r="AD673" s="469">
        <v>6</v>
      </c>
      <c r="AE673" s="470">
        <v>0</v>
      </c>
      <c r="AF673" s="470">
        <v>0</v>
      </c>
      <c r="AG673" s="470">
        <v>0</v>
      </c>
      <c r="AH673" s="470">
        <v>0</v>
      </c>
      <c r="AI673" s="470">
        <v>6</v>
      </c>
      <c r="AJ673" s="470">
        <v>0</v>
      </c>
      <c r="AK673" s="467">
        <v>2</v>
      </c>
      <c r="AL673" s="467">
        <v>4</v>
      </c>
      <c r="AM673" s="502">
        <v>5</v>
      </c>
      <c r="AN673" s="502">
        <v>3</v>
      </c>
      <c r="AO673" s="503">
        <v>2</v>
      </c>
    </row>
    <row r="674" spans="1:41" ht="16.5" customHeight="1">
      <c r="A674" s="461">
        <v>35</v>
      </c>
      <c r="B674" s="461">
        <v>16</v>
      </c>
      <c r="C674" s="461">
        <v>671</v>
      </c>
      <c r="D674" s="471" t="s">
        <v>2128</v>
      </c>
      <c r="E674" s="472" t="s">
        <v>28</v>
      </c>
      <c r="F674" s="471" t="s">
        <v>2233</v>
      </c>
      <c r="G674" s="471" t="s">
        <v>2092</v>
      </c>
      <c r="H674" s="493" t="s">
        <v>727</v>
      </c>
      <c r="I674" s="491" t="s">
        <v>2129</v>
      </c>
      <c r="J674" s="467">
        <v>0</v>
      </c>
      <c r="K674" s="467">
        <v>0</v>
      </c>
      <c r="L674" s="467">
        <v>0</v>
      </c>
      <c r="M674" s="467">
        <v>0</v>
      </c>
      <c r="N674" s="468">
        <v>3</v>
      </c>
      <c r="O674" s="467">
        <v>1</v>
      </c>
      <c r="P674" s="467">
        <v>0</v>
      </c>
      <c r="Q674" s="467">
        <v>1</v>
      </c>
      <c r="R674" s="467">
        <v>0</v>
      </c>
      <c r="S674" s="467">
        <v>0</v>
      </c>
      <c r="T674" s="467">
        <v>0</v>
      </c>
      <c r="U674" s="467">
        <v>0</v>
      </c>
      <c r="V674" s="467">
        <v>1</v>
      </c>
      <c r="W674" s="467">
        <v>0</v>
      </c>
      <c r="X674" s="467">
        <v>0</v>
      </c>
      <c r="Y674" s="467">
        <v>1</v>
      </c>
      <c r="Z674" s="467">
        <v>0</v>
      </c>
      <c r="AA674" s="467">
        <v>2</v>
      </c>
      <c r="AB674" s="467">
        <v>1</v>
      </c>
      <c r="AC674" s="467">
        <v>0</v>
      </c>
      <c r="AD674" s="469">
        <v>10</v>
      </c>
      <c r="AE674" s="470">
        <v>0</v>
      </c>
      <c r="AF674" s="470">
        <v>0</v>
      </c>
      <c r="AG674" s="470">
        <v>0</v>
      </c>
      <c r="AH674" s="470">
        <v>0</v>
      </c>
      <c r="AI674" s="470">
        <v>10</v>
      </c>
      <c r="AJ674" s="470">
        <v>0</v>
      </c>
      <c r="AK674" s="467">
        <v>3</v>
      </c>
      <c r="AL674" s="467">
        <v>7</v>
      </c>
      <c r="AM674" s="502">
        <v>4</v>
      </c>
      <c r="AN674" s="502">
        <v>2</v>
      </c>
      <c r="AO674" s="503">
        <v>2</v>
      </c>
    </row>
    <row r="675" spans="1:41" ht="16.5" customHeight="1">
      <c r="A675" s="461">
        <v>2812</v>
      </c>
      <c r="B675" s="461">
        <v>715</v>
      </c>
      <c r="C675" s="461">
        <v>672</v>
      </c>
      <c r="D675" s="471" t="s">
        <v>2130</v>
      </c>
      <c r="E675" s="472" t="s">
        <v>28</v>
      </c>
      <c r="F675" s="471" t="s">
        <v>2233</v>
      </c>
      <c r="G675" s="471" t="s">
        <v>2092</v>
      </c>
      <c r="H675" s="493" t="s">
        <v>727</v>
      </c>
      <c r="I675" s="491" t="s">
        <v>2131</v>
      </c>
      <c r="J675" s="467">
        <v>1</v>
      </c>
      <c r="K675" s="467">
        <v>0</v>
      </c>
      <c r="L675" s="467">
        <v>1</v>
      </c>
      <c r="M675" s="467">
        <v>0</v>
      </c>
      <c r="N675" s="468">
        <v>1</v>
      </c>
      <c r="O675" s="467">
        <v>0</v>
      </c>
      <c r="P675" s="467">
        <v>0</v>
      </c>
      <c r="Q675" s="467">
        <v>0</v>
      </c>
      <c r="R675" s="467">
        <v>4</v>
      </c>
      <c r="S675" s="467">
        <v>0</v>
      </c>
      <c r="T675" s="467">
        <v>0</v>
      </c>
      <c r="U675" s="467">
        <v>0</v>
      </c>
      <c r="V675" s="467">
        <v>0</v>
      </c>
      <c r="W675" s="467">
        <v>0</v>
      </c>
      <c r="X675" s="467">
        <v>0</v>
      </c>
      <c r="Y675" s="467">
        <v>0</v>
      </c>
      <c r="Z675" s="467">
        <v>0</v>
      </c>
      <c r="AA675" s="467">
        <v>0</v>
      </c>
      <c r="AB675" s="467">
        <v>1</v>
      </c>
      <c r="AC675" s="467">
        <v>0</v>
      </c>
      <c r="AD675" s="469">
        <v>8</v>
      </c>
      <c r="AE675" s="470">
        <v>0</v>
      </c>
      <c r="AF675" s="470">
        <v>0</v>
      </c>
      <c r="AG675" s="470">
        <v>0</v>
      </c>
      <c r="AH675" s="470">
        <v>0</v>
      </c>
      <c r="AI675" s="470">
        <v>8</v>
      </c>
      <c r="AJ675" s="470">
        <v>0</v>
      </c>
      <c r="AK675" s="467">
        <v>1</v>
      </c>
      <c r="AL675" s="467">
        <v>7</v>
      </c>
      <c r="AM675" s="502">
        <v>3</v>
      </c>
      <c r="AN675" s="502">
        <v>4</v>
      </c>
      <c r="AO675" s="503">
        <v>2</v>
      </c>
    </row>
    <row r="676" spans="1:41" ht="16.5" customHeight="1">
      <c r="A676" s="461">
        <v>1469</v>
      </c>
      <c r="B676" s="461">
        <v>378</v>
      </c>
      <c r="C676" s="462">
        <v>673</v>
      </c>
      <c r="D676" s="471" t="s">
        <v>2132</v>
      </c>
      <c r="E676" s="472" t="s">
        <v>28</v>
      </c>
      <c r="F676" s="471" t="s">
        <v>2233</v>
      </c>
      <c r="G676" s="471" t="s">
        <v>2092</v>
      </c>
      <c r="H676" s="492" t="s">
        <v>730</v>
      </c>
      <c r="I676" s="491" t="s">
        <v>2133</v>
      </c>
      <c r="J676" s="467">
        <v>0</v>
      </c>
      <c r="K676" s="467">
        <v>2</v>
      </c>
      <c r="L676" s="467">
        <v>2</v>
      </c>
      <c r="M676" s="467">
        <v>0</v>
      </c>
      <c r="N676" s="468">
        <v>15</v>
      </c>
      <c r="O676" s="467">
        <v>0</v>
      </c>
      <c r="P676" s="467">
        <v>0</v>
      </c>
      <c r="Q676" s="467">
        <v>0</v>
      </c>
      <c r="R676" s="467">
        <v>0</v>
      </c>
      <c r="S676" s="467">
        <v>0</v>
      </c>
      <c r="T676" s="467">
        <v>2</v>
      </c>
      <c r="U676" s="467">
        <v>0</v>
      </c>
      <c r="V676" s="467">
        <v>0</v>
      </c>
      <c r="W676" s="467">
        <v>0</v>
      </c>
      <c r="X676" s="467">
        <v>0</v>
      </c>
      <c r="Y676" s="467">
        <v>0</v>
      </c>
      <c r="Z676" s="467">
        <v>0</v>
      </c>
      <c r="AA676" s="467">
        <v>0</v>
      </c>
      <c r="AB676" s="467">
        <v>1</v>
      </c>
      <c r="AC676" s="467">
        <v>0</v>
      </c>
      <c r="AD676" s="469">
        <v>22</v>
      </c>
      <c r="AE676" s="470">
        <v>0</v>
      </c>
      <c r="AF676" s="470">
        <v>0</v>
      </c>
      <c r="AG676" s="470">
        <v>0</v>
      </c>
      <c r="AH676" s="470">
        <v>0</v>
      </c>
      <c r="AI676" s="470">
        <v>22</v>
      </c>
      <c r="AJ676" s="470">
        <v>0</v>
      </c>
      <c r="AK676" s="467">
        <v>15</v>
      </c>
      <c r="AL676" s="467">
        <v>7</v>
      </c>
      <c r="AM676" s="502">
        <v>4</v>
      </c>
      <c r="AN676" s="502">
        <v>4</v>
      </c>
      <c r="AO676" s="503">
        <v>2</v>
      </c>
    </row>
    <row r="677" spans="1:41" ht="16.5" customHeight="1">
      <c r="A677" s="461">
        <v>1880</v>
      </c>
      <c r="B677" s="461">
        <v>449</v>
      </c>
      <c r="C677" s="461">
        <v>674</v>
      </c>
      <c r="D677" s="471" t="s">
        <v>2134</v>
      </c>
      <c r="E677" s="472" t="s">
        <v>28</v>
      </c>
      <c r="F677" s="471" t="s">
        <v>2233</v>
      </c>
      <c r="G677" s="471" t="s">
        <v>2092</v>
      </c>
      <c r="H677" s="493" t="s">
        <v>727</v>
      </c>
      <c r="I677" s="491" t="s">
        <v>2135</v>
      </c>
      <c r="J677" s="467">
        <v>0</v>
      </c>
      <c r="K677" s="467">
        <v>0</v>
      </c>
      <c r="L677" s="467">
        <v>0</v>
      </c>
      <c r="M677" s="467">
        <v>0</v>
      </c>
      <c r="N677" s="468">
        <v>1</v>
      </c>
      <c r="O677" s="467">
        <v>1</v>
      </c>
      <c r="P677" s="467">
        <v>0</v>
      </c>
      <c r="Q677" s="467">
        <v>0</v>
      </c>
      <c r="R677" s="467">
        <v>0</v>
      </c>
      <c r="S677" s="467">
        <v>0</v>
      </c>
      <c r="T677" s="467">
        <v>0</v>
      </c>
      <c r="U677" s="467">
        <v>0</v>
      </c>
      <c r="V677" s="467">
        <v>6</v>
      </c>
      <c r="W677" s="467">
        <v>0</v>
      </c>
      <c r="X677" s="467">
        <v>0</v>
      </c>
      <c r="Y677" s="467">
        <v>3</v>
      </c>
      <c r="Z677" s="467">
        <v>0</v>
      </c>
      <c r="AA677" s="467">
        <v>0</v>
      </c>
      <c r="AB677" s="467">
        <v>2</v>
      </c>
      <c r="AC677" s="467">
        <v>0</v>
      </c>
      <c r="AD677" s="469">
        <v>13</v>
      </c>
      <c r="AE677" s="470">
        <v>0</v>
      </c>
      <c r="AF677" s="470">
        <v>0</v>
      </c>
      <c r="AG677" s="470">
        <v>0</v>
      </c>
      <c r="AH677" s="470">
        <v>0</v>
      </c>
      <c r="AI677" s="470">
        <v>13</v>
      </c>
      <c r="AJ677" s="470">
        <v>0</v>
      </c>
      <c r="AK677" s="467">
        <v>1</v>
      </c>
      <c r="AL677" s="467">
        <v>12</v>
      </c>
      <c r="AM677" s="502">
        <v>4</v>
      </c>
      <c r="AN677" s="502">
        <v>2</v>
      </c>
      <c r="AO677" s="503">
        <v>2</v>
      </c>
    </row>
    <row r="678" spans="1:41" ht="16.5" customHeight="1">
      <c r="A678" s="461">
        <v>225</v>
      </c>
      <c r="B678" s="461">
        <v>84</v>
      </c>
      <c r="C678" s="461">
        <v>675</v>
      </c>
      <c r="D678" s="471" t="s">
        <v>2136</v>
      </c>
      <c r="E678" s="472" t="s">
        <v>28</v>
      </c>
      <c r="F678" s="471" t="s">
        <v>2233</v>
      </c>
      <c r="G678" s="471" t="s">
        <v>2092</v>
      </c>
      <c r="H678" s="493" t="s">
        <v>727</v>
      </c>
      <c r="I678" s="491" t="s">
        <v>2137</v>
      </c>
      <c r="J678" s="467">
        <v>0</v>
      </c>
      <c r="K678" s="467">
        <v>0</v>
      </c>
      <c r="L678" s="467">
        <v>0</v>
      </c>
      <c r="M678" s="467">
        <v>0</v>
      </c>
      <c r="N678" s="468">
        <v>2</v>
      </c>
      <c r="O678" s="467">
        <v>1</v>
      </c>
      <c r="P678" s="467">
        <v>0</v>
      </c>
      <c r="Q678" s="467">
        <v>0</v>
      </c>
      <c r="R678" s="467">
        <v>0</v>
      </c>
      <c r="S678" s="467">
        <v>0</v>
      </c>
      <c r="T678" s="467">
        <v>0</v>
      </c>
      <c r="U678" s="467">
        <v>0</v>
      </c>
      <c r="V678" s="467">
        <v>0</v>
      </c>
      <c r="W678" s="467">
        <v>0</v>
      </c>
      <c r="X678" s="467">
        <v>0</v>
      </c>
      <c r="Y678" s="467">
        <v>0</v>
      </c>
      <c r="Z678" s="467">
        <v>0</v>
      </c>
      <c r="AA678" s="467">
        <v>0</v>
      </c>
      <c r="AB678" s="467">
        <v>0</v>
      </c>
      <c r="AC678" s="467">
        <v>0</v>
      </c>
      <c r="AD678" s="469">
        <v>3</v>
      </c>
      <c r="AE678" s="470">
        <v>0</v>
      </c>
      <c r="AF678" s="470">
        <v>0</v>
      </c>
      <c r="AG678" s="470">
        <v>0</v>
      </c>
      <c r="AH678" s="470">
        <v>0</v>
      </c>
      <c r="AI678" s="470">
        <v>3</v>
      </c>
      <c r="AJ678" s="470">
        <v>0</v>
      </c>
      <c r="AK678" s="467">
        <v>2</v>
      </c>
      <c r="AL678" s="467">
        <v>1</v>
      </c>
      <c r="AM678" s="502">
        <v>2</v>
      </c>
      <c r="AN678" s="502">
        <v>2</v>
      </c>
      <c r="AO678" s="503">
        <v>2</v>
      </c>
    </row>
    <row r="679" spans="1:41" ht="16.5" customHeight="1">
      <c r="A679" s="461">
        <v>2669</v>
      </c>
      <c r="B679" s="461">
        <v>683</v>
      </c>
      <c r="C679" s="462">
        <v>676</v>
      </c>
      <c r="D679" s="471" t="s">
        <v>2138</v>
      </c>
      <c r="E679" s="472" t="s">
        <v>28</v>
      </c>
      <c r="F679" s="471" t="s">
        <v>2233</v>
      </c>
      <c r="G679" s="471" t="s">
        <v>2092</v>
      </c>
      <c r="H679" s="493" t="s">
        <v>727</v>
      </c>
      <c r="I679" s="491" t="s">
        <v>2139</v>
      </c>
      <c r="J679" s="467">
        <v>0</v>
      </c>
      <c r="K679" s="467">
        <v>0</v>
      </c>
      <c r="L679" s="467">
        <v>0</v>
      </c>
      <c r="M679" s="467">
        <v>0</v>
      </c>
      <c r="N679" s="468">
        <v>0</v>
      </c>
      <c r="O679" s="467">
        <v>0</v>
      </c>
      <c r="P679" s="467">
        <v>0</v>
      </c>
      <c r="Q679" s="467">
        <v>0</v>
      </c>
      <c r="R679" s="467">
        <v>0</v>
      </c>
      <c r="S679" s="467">
        <v>0</v>
      </c>
      <c r="T679" s="467">
        <v>0</v>
      </c>
      <c r="U679" s="467">
        <v>0</v>
      </c>
      <c r="V679" s="467">
        <v>6</v>
      </c>
      <c r="W679" s="467">
        <v>0</v>
      </c>
      <c r="X679" s="467">
        <v>0</v>
      </c>
      <c r="Y679" s="467">
        <v>1</v>
      </c>
      <c r="Z679" s="467">
        <v>0</v>
      </c>
      <c r="AA679" s="467">
        <v>1</v>
      </c>
      <c r="AB679" s="467">
        <v>0</v>
      </c>
      <c r="AC679" s="467">
        <v>0</v>
      </c>
      <c r="AD679" s="469">
        <v>8</v>
      </c>
      <c r="AE679" s="470">
        <v>0</v>
      </c>
      <c r="AF679" s="470">
        <v>0</v>
      </c>
      <c r="AG679" s="470">
        <v>0</v>
      </c>
      <c r="AH679" s="470">
        <v>0</v>
      </c>
      <c r="AI679" s="470">
        <v>8</v>
      </c>
      <c r="AJ679" s="470">
        <v>0</v>
      </c>
      <c r="AK679" s="467">
        <v>0</v>
      </c>
      <c r="AL679" s="467">
        <v>8</v>
      </c>
      <c r="AM679" s="502">
        <v>4</v>
      </c>
      <c r="AN679" s="502">
        <v>2</v>
      </c>
      <c r="AO679" s="503">
        <v>2</v>
      </c>
    </row>
    <row r="680" spans="1:41" ht="16.5" customHeight="1">
      <c r="A680" s="461">
        <v>2667</v>
      </c>
      <c r="B680" s="461">
        <v>681</v>
      </c>
      <c r="C680" s="461">
        <v>677</v>
      </c>
      <c r="D680" s="471" t="s">
        <v>2140</v>
      </c>
      <c r="E680" s="472" t="s">
        <v>28</v>
      </c>
      <c r="F680" s="471" t="s">
        <v>2233</v>
      </c>
      <c r="G680" s="471" t="s">
        <v>2092</v>
      </c>
      <c r="H680" s="490" t="s">
        <v>724</v>
      </c>
      <c r="I680" s="491" t="s">
        <v>2141</v>
      </c>
      <c r="J680" s="467">
        <v>0</v>
      </c>
      <c r="K680" s="467">
        <v>0</v>
      </c>
      <c r="L680" s="467">
        <v>0</v>
      </c>
      <c r="M680" s="467">
        <v>0</v>
      </c>
      <c r="N680" s="468">
        <v>14</v>
      </c>
      <c r="O680" s="467">
        <v>1</v>
      </c>
      <c r="P680" s="467">
        <v>0</v>
      </c>
      <c r="Q680" s="467">
        <v>0</v>
      </c>
      <c r="R680" s="467">
        <v>0</v>
      </c>
      <c r="S680" s="467">
        <v>0</v>
      </c>
      <c r="T680" s="467">
        <v>0</v>
      </c>
      <c r="U680" s="467">
        <v>0</v>
      </c>
      <c r="V680" s="467">
        <v>20</v>
      </c>
      <c r="W680" s="467">
        <v>0</v>
      </c>
      <c r="X680" s="467">
        <v>0</v>
      </c>
      <c r="Y680" s="467">
        <v>0</v>
      </c>
      <c r="Z680" s="467">
        <v>1</v>
      </c>
      <c r="AA680" s="467">
        <v>1</v>
      </c>
      <c r="AB680" s="467">
        <v>1</v>
      </c>
      <c r="AC680" s="467">
        <v>0</v>
      </c>
      <c r="AD680" s="469">
        <v>38</v>
      </c>
      <c r="AE680" s="470">
        <v>0</v>
      </c>
      <c r="AF680" s="470">
        <v>0</v>
      </c>
      <c r="AG680" s="470">
        <v>0</v>
      </c>
      <c r="AH680" s="470">
        <v>0</v>
      </c>
      <c r="AI680" s="470">
        <v>38</v>
      </c>
      <c r="AJ680" s="470">
        <v>0</v>
      </c>
      <c r="AK680" s="467">
        <v>14</v>
      </c>
      <c r="AL680" s="467">
        <v>24</v>
      </c>
      <c r="AM680" s="502">
        <v>5</v>
      </c>
      <c r="AN680" s="502">
        <v>4</v>
      </c>
      <c r="AO680" s="503">
        <v>2</v>
      </c>
    </row>
    <row r="681" spans="1:41" ht="16.5" customHeight="1">
      <c r="A681" s="461">
        <v>2668</v>
      </c>
      <c r="B681" s="461">
        <v>682</v>
      </c>
      <c r="C681" s="461">
        <v>678</v>
      </c>
      <c r="D681" s="471" t="s">
        <v>2142</v>
      </c>
      <c r="E681" s="472" t="s">
        <v>28</v>
      </c>
      <c r="F681" s="471" t="s">
        <v>2233</v>
      </c>
      <c r="G681" s="471" t="s">
        <v>2092</v>
      </c>
      <c r="H681" s="490" t="s">
        <v>724</v>
      </c>
      <c r="I681" s="491" t="s">
        <v>2143</v>
      </c>
      <c r="J681" s="467">
        <v>0</v>
      </c>
      <c r="K681" s="467">
        <v>0</v>
      </c>
      <c r="L681" s="467">
        <v>5</v>
      </c>
      <c r="M681" s="467">
        <v>5</v>
      </c>
      <c r="N681" s="468">
        <v>30</v>
      </c>
      <c r="O681" s="467">
        <v>7</v>
      </c>
      <c r="P681" s="467">
        <v>3</v>
      </c>
      <c r="Q681" s="467">
        <v>2</v>
      </c>
      <c r="R681" s="467">
        <v>1</v>
      </c>
      <c r="S681" s="467">
        <v>0</v>
      </c>
      <c r="T681" s="467">
        <v>0</v>
      </c>
      <c r="U681" s="467">
        <v>0</v>
      </c>
      <c r="V681" s="467">
        <v>1</v>
      </c>
      <c r="W681" s="467">
        <v>0</v>
      </c>
      <c r="X681" s="467">
        <v>0</v>
      </c>
      <c r="Y681" s="467">
        <v>0</v>
      </c>
      <c r="Z681" s="467">
        <v>1</v>
      </c>
      <c r="AA681" s="467">
        <v>0</v>
      </c>
      <c r="AB681" s="467">
        <v>0</v>
      </c>
      <c r="AC681" s="467">
        <v>0</v>
      </c>
      <c r="AD681" s="469">
        <v>55</v>
      </c>
      <c r="AE681" s="470">
        <v>0</v>
      </c>
      <c r="AF681" s="470">
        <v>0</v>
      </c>
      <c r="AG681" s="470">
        <v>0</v>
      </c>
      <c r="AH681" s="470">
        <v>0</v>
      </c>
      <c r="AI681" s="470">
        <v>55</v>
      </c>
      <c r="AJ681" s="470">
        <v>0</v>
      </c>
      <c r="AK681" s="467">
        <v>30</v>
      </c>
      <c r="AL681" s="467">
        <v>25</v>
      </c>
      <c r="AM681" s="502">
        <v>5</v>
      </c>
      <c r="AN681" s="502">
        <v>6</v>
      </c>
      <c r="AO681" s="503">
        <v>3</v>
      </c>
    </row>
    <row r="682" spans="1:41" ht="16.5" customHeight="1">
      <c r="A682" s="461">
        <v>2670</v>
      </c>
      <c r="B682" s="461">
        <v>684</v>
      </c>
      <c r="C682" s="462">
        <v>679</v>
      </c>
      <c r="D682" s="471" t="s">
        <v>2144</v>
      </c>
      <c r="E682" s="472" t="s">
        <v>28</v>
      </c>
      <c r="F682" s="471" t="s">
        <v>2233</v>
      </c>
      <c r="G682" s="471" t="s">
        <v>2092</v>
      </c>
      <c r="H682" s="492" t="s">
        <v>730</v>
      </c>
      <c r="I682" s="491" t="s">
        <v>2145</v>
      </c>
      <c r="J682" s="467">
        <v>0</v>
      </c>
      <c r="K682" s="467">
        <v>0</v>
      </c>
      <c r="L682" s="467">
        <v>0</v>
      </c>
      <c r="M682" s="467">
        <v>0</v>
      </c>
      <c r="N682" s="468">
        <v>22</v>
      </c>
      <c r="O682" s="467">
        <v>10</v>
      </c>
      <c r="P682" s="467">
        <v>0</v>
      </c>
      <c r="Q682" s="467">
        <v>0</v>
      </c>
      <c r="R682" s="467">
        <v>0</v>
      </c>
      <c r="S682" s="467">
        <v>0</v>
      </c>
      <c r="T682" s="467">
        <v>0</v>
      </c>
      <c r="U682" s="467">
        <v>0</v>
      </c>
      <c r="V682" s="467">
        <v>0</v>
      </c>
      <c r="W682" s="467">
        <v>0</v>
      </c>
      <c r="X682" s="467">
        <v>0</v>
      </c>
      <c r="Y682" s="467">
        <v>0</v>
      </c>
      <c r="Z682" s="467">
        <v>0</v>
      </c>
      <c r="AA682" s="467">
        <v>0</v>
      </c>
      <c r="AB682" s="467">
        <v>1</v>
      </c>
      <c r="AC682" s="467">
        <v>0</v>
      </c>
      <c r="AD682" s="469">
        <v>33</v>
      </c>
      <c r="AE682" s="470">
        <v>0</v>
      </c>
      <c r="AF682" s="470">
        <v>0</v>
      </c>
      <c r="AG682" s="470">
        <v>0</v>
      </c>
      <c r="AH682" s="470">
        <v>0</v>
      </c>
      <c r="AI682" s="470">
        <v>33</v>
      </c>
      <c r="AJ682" s="470">
        <v>0</v>
      </c>
      <c r="AK682" s="467">
        <v>22</v>
      </c>
      <c r="AL682" s="467">
        <v>11</v>
      </c>
      <c r="AM682" s="502">
        <v>5</v>
      </c>
      <c r="AN682" s="502">
        <v>4</v>
      </c>
      <c r="AO682" s="503">
        <v>2</v>
      </c>
    </row>
    <row r="683" spans="1:41" ht="16.5" customHeight="1">
      <c r="A683" s="461">
        <v>888</v>
      </c>
      <c r="B683" s="461">
        <v>271</v>
      </c>
      <c r="C683" s="461">
        <v>680</v>
      </c>
      <c r="D683" s="471" t="s">
        <v>2150</v>
      </c>
      <c r="E683" s="472" t="s">
        <v>28</v>
      </c>
      <c r="F683" s="471" t="s">
        <v>2233</v>
      </c>
      <c r="G683" s="471" t="s">
        <v>2092</v>
      </c>
      <c r="H683" s="493" t="s">
        <v>727</v>
      </c>
      <c r="I683" s="491" t="s">
        <v>2151</v>
      </c>
      <c r="J683" s="467">
        <v>0</v>
      </c>
      <c r="K683" s="467">
        <v>0</v>
      </c>
      <c r="L683" s="467">
        <v>9</v>
      </c>
      <c r="M683" s="467">
        <v>0</v>
      </c>
      <c r="N683" s="468">
        <v>4</v>
      </c>
      <c r="O683" s="467">
        <v>0</v>
      </c>
      <c r="P683" s="467">
        <v>0</v>
      </c>
      <c r="Q683" s="467">
        <v>0</v>
      </c>
      <c r="R683" s="467">
        <v>2</v>
      </c>
      <c r="S683" s="467">
        <v>0</v>
      </c>
      <c r="T683" s="467">
        <v>0</v>
      </c>
      <c r="U683" s="467">
        <v>0</v>
      </c>
      <c r="V683" s="467">
        <v>0</v>
      </c>
      <c r="W683" s="467">
        <v>0</v>
      </c>
      <c r="X683" s="467">
        <v>0</v>
      </c>
      <c r="Y683" s="467">
        <v>0</v>
      </c>
      <c r="Z683" s="467">
        <v>0</v>
      </c>
      <c r="AA683" s="467">
        <v>1</v>
      </c>
      <c r="AB683" s="467">
        <v>0</v>
      </c>
      <c r="AC683" s="467">
        <v>0</v>
      </c>
      <c r="AD683" s="469">
        <v>16</v>
      </c>
      <c r="AE683" s="470">
        <v>0</v>
      </c>
      <c r="AF683" s="470">
        <v>0</v>
      </c>
      <c r="AG683" s="470">
        <v>0</v>
      </c>
      <c r="AH683" s="470">
        <v>0</v>
      </c>
      <c r="AI683" s="470">
        <v>16</v>
      </c>
      <c r="AJ683" s="470">
        <v>0</v>
      </c>
      <c r="AK683" s="467">
        <v>4</v>
      </c>
      <c r="AL683" s="467">
        <v>12</v>
      </c>
      <c r="AM683" s="502">
        <v>4</v>
      </c>
      <c r="AN683" s="502">
        <v>2</v>
      </c>
      <c r="AO683" s="503">
        <v>3</v>
      </c>
    </row>
    <row r="684" spans="1:41" ht="16.5" customHeight="1">
      <c r="A684" s="461">
        <v>889</v>
      </c>
      <c r="B684" s="461">
        <v>272</v>
      </c>
      <c r="C684" s="461">
        <v>681</v>
      </c>
      <c r="D684" s="471" t="s">
        <v>2152</v>
      </c>
      <c r="E684" s="472" t="s">
        <v>28</v>
      </c>
      <c r="F684" s="471" t="s">
        <v>2233</v>
      </c>
      <c r="G684" s="471" t="s">
        <v>2153</v>
      </c>
      <c r="H684" s="490" t="s">
        <v>724</v>
      </c>
      <c r="I684" s="491" t="s">
        <v>2154</v>
      </c>
      <c r="J684" s="467">
        <v>2</v>
      </c>
      <c r="K684" s="467">
        <v>0</v>
      </c>
      <c r="L684" s="467">
        <v>5</v>
      </c>
      <c r="M684" s="467">
        <v>1</v>
      </c>
      <c r="N684" s="468">
        <v>0</v>
      </c>
      <c r="O684" s="467">
        <v>6</v>
      </c>
      <c r="P684" s="467">
        <v>0</v>
      </c>
      <c r="Q684" s="467">
        <v>1</v>
      </c>
      <c r="R684" s="467">
        <v>1</v>
      </c>
      <c r="S684" s="467">
        <v>2</v>
      </c>
      <c r="T684" s="467">
        <v>0</v>
      </c>
      <c r="U684" s="467">
        <v>0</v>
      </c>
      <c r="V684" s="467">
        <v>0</v>
      </c>
      <c r="W684" s="467">
        <v>0</v>
      </c>
      <c r="X684" s="467">
        <v>0</v>
      </c>
      <c r="Y684" s="467">
        <v>0</v>
      </c>
      <c r="Z684" s="467">
        <v>0</v>
      </c>
      <c r="AA684" s="467">
        <v>0</v>
      </c>
      <c r="AB684" s="467">
        <v>0</v>
      </c>
      <c r="AC684" s="467">
        <v>1</v>
      </c>
      <c r="AD684" s="469">
        <v>19</v>
      </c>
      <c r="AE684" s="470">
        <v>0</v>
      </c>
      <c r="AF684" s="470">
        <v>0</v>
      </c>
      <c r="AG684" s="470">
        <v>3</v>
      </c>
      <c r="AH684" s="470">
        <v>0</v>
      </c>
      <c r="AI684" s="470">
        <v>16</v>
      </c>
      <c r="AJ684" s="470">
        <v>0</v>
      </c>
      <c r="AK684" s="467">
        <v>0</v>
      </c>
      <c r="AL684" s="467">
        <v>18</v>
      </c>
      <c r="AM684" s="502">
        <v>6</v>
      </c>
      <c r="AN684" s="502">
        <v>2</v>
      </c>
      <c r="AO684" s="503">
        <v>3</v>
      </c>
    </row>
    <row r="685" spans="1:41" ht="16.5" customHeight="1">
      <c r="A685" s="461">
        <v>1802</v>
      </c>
      <c r="B685" s="461">
        <v>405</v>
      </c>
      <c r="C685" s="462">
        <v>682</v>
      </c>
      <c r="D685" s="471" t="s">
        <v>2155</v>
      </c>
      <c r="E685" s="472" t="s">
        <v>28</v>
      </c>
      <c r="F685" s="471" t="s">
        <v>2233</v>
      </c>
      <c r="G685" s="471" t="s">
        <v>2153</v>
      </c>
      <c r="H685" s="492" t="s">
        <v>730</v>
      </c>
      <c r="I685" s="491" t="s">
        <v>2156</v>
      </c>
      <c r="J685" s="467">
        <v>0</v>
      </c>
      <c r="K685" s="467">
        <v>0</v>
      </c>
      <c r="L685" s="467">
        <v>13</v>
      </c>
      <c r="M685" s="467">
        <v>0</v>
      </c>
      <c r="N685" s="468">
        <v>2</v>
      </c>
      <c r="O685" s="467">
        <v>0</v>
      </c>
      <c r="P685" s="467">
        <v>0</v>
      </c>
      <c r="Q685" s="467">
        <v>0</v>
      </c>
      <c r="R685" s="467">
        <v>0</v>
      </c>
      <c r="S685" s="467">
        <v>0</v>
      </c>
      <c r="T685" s="467">
        <v>0</v>
      </c>
      <c r="U685" s="467">
        <v>0</v>
      </c>
      <c r="V685" s="467">
        <v>0</v>
      </c>
      <c r="W685" s="467">
        <v>0</v>
      </c>
      <c r="X685" s="467">
        <v>0</v>
      </c>
      <c r="Y685" s="467">
        <v>0</v>
      </c>
      <c r="Z685" s="467">
        <v>0</v>
      </c>
      <c r="AA685" s="467">
        <v>0</v>
      </c>
      <c r="AB685" s="467">
        <v>0</v>
      </c>
      <c r="AC685" s="467">
        <v>0</v>
      </c>
      <c r="AD685" s="469">
        <v>15</v>
      </c>
      <c r="AE685" s="470">
        <v>0</v>
      </c>
      <c r="AF685" s="470">
        <v>0</v>
      </c>
      <c r="AG685" s="470">
        <v>4</v>
      </c>
      <c r="AH685" s="470">
        <v>9</v>
      </c>
      <c r="AI685" s="470">
        <v>2</v>
      </c>
      <c r="AJ685" s="470">
        <v>0</v>
      </c>
      <c r="AK685" s="467">
        <v>2</v>
      </c>
      <c r="AL685" s="467">
        <v>13</v>
      </c>
      <c r="AM685" s="502">
        <v>5</v>
      </c>
      <c r="AN685" s="502">
        <v>5</v>
      </c>
      <c r="AO685" s="503">
        <v>2</v>
      </c>
    </row>
    <row r="686" spans="1:41" ht="16.5" customHeight="1">
      <c r="A686" s="461">
        <v>1893</v>
      </c>
      <c r="B686" s="461">
        <v>455</v>
      </c>
      <c r="C686" s="461">
        <v>683</v>
      </c>
      <c r="D686" s="471" t="s">
        <v>2157</v>
      </c>
      <c r="E686" s="472" t="s">
        <v>28</v>
      </c>
      <c r="F686" s="471" t="s">
        <v>2233</v>
      </c>
      <c r="G686" s="471" t="s">
        <v>2153</v>
      </c>
      <c r="H686" s="493" t="s">
        <v>727</v>
      </c>
      <c r="I686" s="491" t="s">
        <v>2158</v>
      </c>
      <c r="J686" s="467">
        <v>0</v>
      </c>
      <c r="K686" s="467">
        <v>0</v>
      </c>
      <c r="L686" s="467">
        <v>4</v>
      </c>
      <c r="M686" s="467">
        <v>0</v>
      </c>
      <c r="N686" s="468">
        <v>5</v>
      </c>
      <c r="O686" s="467">
        <v>1</v>
      </c>
      <c r="P686" s="467">
        <v>0</v>
      </c>
      <c r="Q686" s="467">
        <v>0</v>
      </c>
      <c r="R686" s="467">
        <v>0</v>
      </c>
      <c r="S686" s="467">
        <v>0</v>
      </c>
      <c r="T686" s="467">
        <v>0</v>
      </c>
      <c r="U686" s="467">
        <v>0</v>
      </c>
      <c r="V686" s="467">
        <v>0</v>
      </c>
      <c r="W686" s="467">
        <v>0</v>
      </c>
      <c r="X686" s="467">
        <v>0</v>
      </c>
      <c r="Y686" s="467">
        <v>0</v>
      </c>
      <c r="Z686" s="467">
        <v>0</v>
      </c>
      <c r="AA686" s="467">
        <v>0</v>
      </c>
      <c r="AB686" s="467">
        <v>0</v>
      </c>
      <c r="AC686" s="467">
        <v>4</v>
      </c>
      <c r="AD686" s="469">
        <v>14</v>
      </c>
      <c r="AE686" s="470">
        <v>0</v>
      </c>
      <c r="AF686" s="470">
        <v>0</v>
      </c>
      <c r="AG686" s="470">
        <v>4</v>
      </c>
      <c r="AH686" s="470">
        <v>0</v>
      </c>
      <c r="AI686" s="470">
        <v>10</v>
      </c>
      <c r="AJ686" s="470">
        <v>0</v>
      </c>
      <c r="AK686" s="467">
        <v>5</v>
      </c>
      <c r="AL686" s="467">
        <v>5</v>
      </c>
      <c r="AM686" s="502">
        <v>5</v>
      </c>
      <c r="AN686" s="502">
        <v>4</v>
      </c>
      <c r="AO686" s="503">
        <v>2</v>
      </c>
    </row>
    <row r="687" spans="1:41" ht="16.5" customHeight="1">
      <c r="A687" s="461">
        <v>1119</v>
      </c>
      <c r="B687" s="461">
        <v>310</v>
      </c>
      <c r="C687" s="461">
        <v>684</v>
      </c>
      <c r="D687" s="471" t="s">
        <v>2159</v>
      </c>
      <c r="E687" s="472" t="s">
        <v>28</v>
      </c>
      <c r="F687" s="471" t="s">
        <v>2233</v>
      </c>
      <c r="G687" s="471" t="s">
        <v>2153</v>
      </c>
      <c r="H687" s="493" t="s">
        <v>727</v>
      </c>
      <c r="I687" s="491" t="s">
        <v>2160</v>
      </c>
      <c r="J687" s="467">
        <v>0</v>
      </c>
      <c r="K687" s="467">
        <v>0</v>
      </c>
      <c r="L687" s="467">
        <v>7</v>
      </c>
      <c r="M687" s="467">
        <v>0</v>
      </c>
      <c r="N687" s="468">
        <v>3</v>
      </c>
      <c r="O687" s="467">
        <v>2</v>
      </c>
      <c r="P687" s="467">
        <v>0</v>
      </c>
      <c r="Q687" s="467">
        <v>0</v>
      </c>
      <c r="R687" s="467">
        <v>2</v>
      </c>
      <c r="S687" s="467">
        <v>2</v>
      </c>
      <c r="T687" s="467">
        <v>0</v>
      </c>
      <c r="U687" s="467">
        <v>0</v>
      </c>
      <c r="V687" s="467">
        <v>0</v>
      </c>
      <c r="W687" s="467">
        <v>0</v>
      </c>
      <c r="X687" s="467">
        <v>0</v>
      </c>
      <c r="Y687" s="467">
        <v>0</v>
      </c>
      <c r="Z687" s="467">
        <v>0</v>
      </c>
      <c r="AA687" s="467">
        <v>0</v>
      </c>
      <c r="AB687" s="467">
        <v>1</v>
      </c>
      <c r="AC687" s="467">
        <v>0</v>
      </c>
      <c r="AD687" s="469">
        <v>17</v>
      </c>
      <c r="AE687" s="470">
        <v>0</v>
      </c>
      <c r="AF687" s="470">
        <v>0</v>
      </c>
      <c r="AG687" s="470">
        <v>0</v>
      </c>
      <c r="AH687" s="470">
        <v>0</v>
      </c>
      <c r="AI687" s="470">
        <v>17</v>
      </c>
      <c r="AJ687" s="470">
        <v>0</v>
      </c>
      <c r="AK687" s="467">
        <v>3</v>
      </c>
      <c r="AL687" s="467">
        <v>14</v>
      </c>
      <c r="AM687" s="502">
        <v>5</v>
      </c>
      <c r="AN687" s="502">
        <v>2</v>
      </c>
      <c r="AO687" s="503">
        <v>3</v>
      </c>
    </row>
    <row r="688" spans="1:41" ht="16.5" customHeight="1">
      <c r="A688" s="461">
        <v>1118</v>
      </c>
      <c r="B688" s="461">
        <v>309</v>
      </c>
      <c r="C688" s="462">
        <v>685</v>
      </c>
      <c r="D688" s="471" t="s">
        <v>2161</v>
      </c>
      <c r="E688" s="472" t="s">
        <v>28</v>
      </c>
      <c r="F688" s="471" t="s">
        <v>2233</v>
      </c>
      <c r="G688" s="471" t="s">
        <v>2153</v>
      </c>
      <c r="H688" s="492" t="s">
        <v>730</v>
      </c>
      <c r="I688" s="491" t="s">
        <v>2162</v>
      </c>
      <c r="J688" s="467">
        <v>2</v>
      </c>
      <c r="K688" s="467">
        <v>0</v>
      </c>
      <c r="L688" s="467">
        <v>6</v>
      </c>
      <c r="M688" s="467">
        <v>0</v>
      </c>
      <c r="N688" s="468">
        <v>8</v>
      </c>
      <c r="O688" s="467">
        <v>0</v>
      </c>
      <c r="P688" s="467">
        <v>0</v>
      </c>
      <c r="Q688" s="467">
        <v>0</v>
      </c>
      <c r="R688" s="467">
        <v>0</v>
      </c>
      <c r="S688" s="467">
        <v>0</v>
      </c>
      <c r="T688" s="467">
        <v>0</v>
      </c>
      <c r="U688" s="467">
        <v>0</v>
      </c>
      <c r="V688" s="467">
        <v>0</v>
      </c>
      <c r="W688" s="467">
        <v>0</v>
      </c>
      <c r="X688" s="467">
        <v>0</v>
      </c>
      <c r="Y688" s="467">
        <v>0</v>
      </c>
      <c r="Z688" s="467">
        <v>0</v>
      </c>
      <c r="AA688" s="467">
        <v>0</v>
      </c>
      <c r="AB688" s="467">
        <v>0</v>
      </c>
      <c r="AC688" s="467">
        <v>0</v>
      </c>
      <c r="AD688" s="469">
        <v>16</v>
      </c>
      <c r="AE688" s="470">
        <v>0</v>
      </c>
      <c r="AF688" s="470">
        <v>0</v>
      </c>
      <c r="AG688" s="470">
        <v>0</v>
      </c>
      <c r="AH688" s="470">
        <v>0</v>
      </c>
      <c r="AI688" s="470">
        <v>16</v>
      </c>
      <c r="AJ688" s="470">
        <v>0</v>
      </c>
      <c r="AK688" s="467">
        <v>8</v>
      </c>
      <c r="AL688" s="467">
        <v>8</v>
      </c>
      <c r="AM688" s="502">
        <v>6</v>
      </c>
      <c r="AN688" s="502">
        <v>2</v>
      </c>
      <c r="AO688" s="503">
        <v>2</v>
      </c>
    </row>
    <row r="689" spans="1:41" ht="16.5" customHeight="1">
      <c r="A689" s="461">
        <v>1038</v>
      </c>
      <c r="B689" s="461">
        <v>299</v>
      </c>
      <c r="C689" s="461">
        <v>686</v>
      </c>
      <c r="D689" s="471" t="s">
        <v>2163</v>
      </c>
      <c r="E689" s="472" t="s">
        <v>28</v>
      </c>
      <c r="F689" s="471" t="s">
        <v>2233</v>
      </c>
      <c r="G689" s="471" t="s">
        <v>2153</v>
      </c>
      <c r="H689" s="493" t="s">
        <v>727</v>
      </c>
      <c r="I689" s="491" t="s">
        <v>2164</v>
      </c>
      <c r="J689" s="467">
        <v>0</v>
      </c>
      <c r="K689" s="467">
        <v>0</v>
      </c>
      <c r="L689" s="467">
        <v>4</v>
      </c>
      <c r="M689" s="467">
        <v>0</v>
      </c>
      <c r="N689" s="468">
        <v>20</v>
      </c>
      <c r="O689" s="467">
        <v>5</v>
      </c>
      <c r="P689" s="467">
        <v>0</v>
      </c>
      <c r="Q689" s="467">
        <v>0</v>
      </c>
      <c r="R689" s="467">
        <v>0</v>
      </c>
      <c r="S689" s="467">
        <v>0</v>
      </c>
      <c r="T689" s="467">
        <v>0</v>
      </c>
      <c r="U689" s="467">
        <v>0</v>
      </c>
      <c r="V689" s="467">
        <v>0</v>
      </c>
      <c r="W689" s="467">
        <v>0</v>
      </c>
      <c r="X689" s="467">
        <v>0</v>
      </c>
      <c r="Y689" s="467">
        <v>0</v>
      </c>
      <c r="Z689" s="467">
        <v>0</v>
      </c>
      <c r="AA689" s="467">
        <v>0</v>
      </c>
      <c r="AB689" s="467">
        <v>0</v>
      </c>
      <c r="AC689" s="467">
        <v>0</v>
      </c>
      <c r="AD689" s="469">
        <v>29</v>
      </c>
      <c r="AE689" s="470">
        <v>0</v>
      </c>
      <c r="AF689" s="470">
        <v>0</v>
      </c>
      <c r="AG689" s="470">
        <v>2</v>
      </c>
      <c r="AH689" s="470">
        <v>6</v>
      </c>
      <c r="AI689" s="470">
        <v>21</v>
      </c>
      <c r="AJ689" s="470">
        <v>0</v>
      </c>
      <c r="AK689" s="467">
        <v>20</v>
      </c>
      <c r="AL689" s="467">
        <v>9</v>
      </c>
      <c r="AM689" s="502">
        <v>5</v>
      </c>
      <c r="AN689" s="502">
        <v>2</v>
      </c>
      <c r="AO689" s="503">
        <v>3</v>
      </c>
    </row>
    <row r="690" spans="1:41" ht="16.5" customHeight="1">
      <c r="A690" s="461">
        <v>1048</v>
      </c>
      <c r="B690" s="461">
        <v>302</v>
      </c>
      <c r="C690" s="461">
        <v>687</v>
      </c>
      <c r="D690" s="471" t="s">
        <v>2165</v>
      </c>
      <c r="E690" s="472" t="s">
        <v>28</v>
      </c>
      <c r="F690" s="471" t="s">
        <v>2233</v>
      </c>
      <c r="G690" s="471" t="s">
        <v>2153</v>
      </c>
      <c r="H690" s="493" t="s">
        <v>727</v>
      </c>
      <c r="I690" s="491" t="s">
        <v>2166</v>
      </c>
      <c r="J690" s="467">
        <v>0</v>
      </c>
      <c r="K690" s="467">
        <v>1</v>
      </c>
      <c r="L690" s="467">
        <v>3</v>
      </c>
      <c r="M690" s="467">
        <v>0</v>
      </c>
      <c r="N690" s="468">
        <v>7</v>
      </c>
      <c r="O690" s="467">
        <v>0</v>
      </c>
      <c r="P690" s="467">
        <v>0</v>
      </c>
      <c r="Q690" s="467">
        <v>0</v>
      </c>
      <c r="R690" s="467">
        <v>1</v>
      </c>
      <c r="S690" s="467">
        <v>0</v>
      </c>
      <c r="T690" s="467">
        <v>0</v>
      </c>
      <c r="U690" s="467">
        <v>0</v>
      </c>
      <c r="V690" s="467">
        <v>0</v>
      </c>
      <c r="W690" s="467">
        <v>1</v>
      </c>
      <c r="X690" s="467">
        <v>0</v>
      </c>
      <c r="Y690" s="467">
        <v>0</v>
      </c>
      <c r="Z690" s="467">
        <v>0</v>
      </c>
      <c r="AA690" s="467">
        <v>0</v>
      </c>
      <c r="AB690" s="467">
        <v>0</v>
      </c>
      <c r="AC690" s="467">
        <v>0</v>
      </c>
      <c r="AD690" s="469">
        <v>13</v>
      </c>
      <c r="AE690" s="470">
        <v>0</v>
      </c>
      <c r="AF690" s="470">
        <v>0</v>
      </c>
      <c r="AG690" s="470">
        <v>0</v>
      </c>
      <c r="AH690" s="470">
        <v>1</v>
      </c>
      <c r="AI690" s="470">
        <v>12</v>
      </c>
      <c r="AJ690" s="470">
        <v>0</v>
      </c>
      <c r="AK690" s="467">
        <v>7</v>
      </c>
      <c r="AL690" s="467">
        <v>6</v>
      </c>
      <c r="AM690" s="502">
        <v>5</v>
      </c>
      <c r="AN690" s="502">
        <v>5</v>
      </c>
      <c r="AO690" s="503">
        <v>2</v>
      </c>
    </row>
    <row r="691" spans="1:41" ht="16.5" customHeight="1">
      <c r="A691" s="461">
        <v>953</v>
      </c>
      <c r="B691" s="461">
        <v>280</v>
      </c>
      <c r="C691" s="462">
        <v>688</v>
      </c>
      <c r="D691" s="471" t="s">
        <v>2167</v>
      </c>
      <c r="E691" s="472" t="s">
        <v>28</v>
      </c>
      <c r="F691" s="471" t="s">
        <v>2233</v>
      </c>
      <c r="G691" s="471" t="s">
        <v>2153</v>
      </c>
      <c r="H691" s="493" t="s">
        <v>727</v>
      </c>
      <c r="I691" s="491" t="s">
        <v>2168</v>
      </c>
      <c r="J691" s="467">
        <v>0</v>
      </c>
      <c r="K691" s="467">
        <v>0</v>
      </c>
      <c r="L691" s="467">
        <v>10</v>
      </c>
      <c r="M691" s="467">
        <v>0</v>
      </c>
      <c r="N691" s="468">
        <v>1</v>
      </c>
      <c r="O691" s="467">
        <v>0</v>
      </c>
      <c r="P691" s="467">
        <v>0</v>
      </c>
      <c r="Q691" s="467">
        <v>0</v>
      </c>
      <c r="R691" s="467">
        <v>1</v>
      </c>
      <c r="S691" s="467">
        <v>0</v>
      </c>
      <c r="T691" s="467">
        <v>0</v>
      </c>
      <c r="U691" s="467">
        <v>0</v>
      </c>
      <c r="V691" s="467">
        <v>0</v>
      </c>
      <c r="W691" s="467">
        <v>0</v>
      </c>
      <c r="X691" s="467">
        <v>1</v>
      </c>
      <c r="Y691" s="467">
        <v>0</v>
      </c>
      <c r="Z691" s="467">
        <v>0</v>
      </c>
      <c r="AA691" s="467">
        <v>0</v>
      </c>
      <c r="AB691" s="467">
        <v>0</v>
      </c>
      <c r="AC691" s="467">
        <v>0</v>
      </c>
      <c r="AD691" s="469">
        <v>13</v>
      </c>
      <c r="AE691" s="470">
        <v>0</v>
      </c>
      <c r="AF691" s="470">
        <v>0</v>
      </c>
      <c r="AG691" s="470">
        <v>0</v>
      </c>
      <c r="AH691" s="470">
        <v>0</v>
      </c>
      <c r="AI691" s="470">
        <v>13</v>
      </c>
      <c r="AJ691" s="470">
        <v>0</v>
      </c>
      <c r="AK691" s="467">
        <v>1</v>
      </c>
      <c r="AL691" s="467">
        <v>12</v>
      </c>
      <c r="AM691" s="502">
        <v>2</v>
      </c>
      <c r="AN691" s="502">
        <v>2</v>
      </c>
      <c r="AO691" s="503">
        <v>2</v>
      </c>
    </row>
    <row r="692" spans="1:41" ht="16.5" customHeight="1">
      <c r="A692" s="461">
        <v>1049</v>
      </c>
      <c r="B692" s="461">
        <v>303</v>
      </c>
      <c r="C692" s="461">
        <v>689</v>
      </c>
      <c r="D692" s="471" t="s">
        <v>2169</v>
      </c>
      <c r="E692" s="472" t="s">
        <v>28</v>
      </c>
      <c r="F692" s="471" t="s">
        <v>2233</v>
      </c>
      <c r="G692" s="471" t="s">
        <v>2153</v>
      </c>
      <c r="H692" s="492" t="s">
        <v>730</v>
      </c>
      <c r="I692" s="491" t="s">
        <v>2170</v>
      </c>
      <c r="J692" s="467">
        <v>0</v>
      </c>
      <c r="K692" s="467">
        <v>1</v>
      </c>
      <c r="L692" s="467">
        <v>12</v>
      </c>
      <c r="M692" s="467">
        <v>0</v>
      </c>
      <c r="N692" s="468">
        <v>2</v>
      </c>
      <c r="O692" s="467">
        <v>0</v>
      </c>
      <c r="P692" s="467">
        <v>0</v>
      </c>
      <c r="Q692" s="467">
        <v>0</v>
      </c>
      <c r="R692" s="467">
        <v>0</v>
      </c>
      <c r="S692" s="467">
        <v>0</v>
      </c>
      <c r="T692" s="467">
        <v>0</v>
      </c>
      <c r="U692" s="467">
        <v>0</v>
      </c>
      <c r="V692" s="467">
        <v>0</v>
      </c>
      <c r="W692" s="467">
        <v>0</v>
      </c>
      <c r="X692" s="467">
        <v>0</v>
      </c>
      <c r="Y692" s="467">
        <v>0</v>
      </c>
      <c r="Z692" s="467">
        <v>0</v>
      </c>
      <c r="AA692" s="467">
        <v>0</v>
      </c>
      <c r="AB692" s="467">
        <v>0</v>
      </c>
      <c r="AC692" s="467">
        <v>0</v>
      </c>
      <c r="AD692" s="469">
        <v>15</v>
      </c>
      <c r="AE692" s="470">
        <v>0</v>
      </c>
      <c r="AF692" s="470">
        <v>0</v>
      </c>
      <c r="AG692" s="470">
        <v>0</v>
      </c>
      <c r="AH692" s="470">
        <v>0</v>
      </c>
      <c r="AI692" s="470">
        <v>15</v>
      </c>
      <c r="AJ692" s="470">
        <v>0</v>
      </c>
      <c r="AK692" s="467">
        <v>2</v>
      </c>
      <c r="AL692" s="467">
        <v>13</v>
      </c>
      <c r="AM692" s="502">
        <v>4</v>
      </c>
      <c r="AN692" s="502">
        <v>2</v>
      </c>
      <c r="AO692" s="503">
        <v>2</v>
      </c>
    </row>
    <row r="693" spans="1:41" ht="16.5" customHeight="1">
      <c r="A693" s="461">
        <v>2015</v>
      </c>
      <c r="B693" s="461">
        <v>481</v>
      </c>
      <c r="C693" s="461">
        <v>690</v>
      </c>
      <c r="D693" s="471" t="s">
        <v>2171</v>
      </c>
      <c r="E693" s="472" t="s">
        <v>28</v>
      </c>
      <c r="F693" s="471" t="s">
        <v>2233</v>
      </c>
      <c r="G693" s="471" t="s">
        <v>2153</v>
      </c>
      <c r="H693" s="493" t="s">
        <v>727</v>
      </c>
      <c r="I693" s="491" t="s">
        <v>2172</v>
      </c>
      <c r="J693" s="467">
        <v>0</v>
      </c>
      <c r="K693" s="467">
        <v>0</v>
      </c>
      <c r="L693" s="467">
        <v>0</v>
      </c>
      <c r="M693" s="467">
        <v>1</v>
      </c>
      <c r="N693" s="468">
        <v>3</v>
      </c>
      <c r="O693" s="467">
        <v>0</v>
      </c>
      <c r="P693" s="467">
        <v>0</v>
      </c>
      <c r="Q693" s="467">
        <v>1</v>
      </c>
      <c r="R693" s="467">
        <v>0</v>
      </c>
      <c r="S693" s="467">
        <v>0</v>
      </c>
      <c r="T693" s="467">
        <v>0</v>
      </c>
      <c r="U693" s="467">
        <v>0</v>
      </c>
      <c r="V693" s="467">
        <v>0</v>
      </c>
      <c r="W693" s="467">
        <v>2</v>
      </c>
      <c r="X693" s="467">
        <v>0</v>
      </c>
      <c r="Y693" s="467">
        <v>0</v>
      </c>
      <c r="Z693" s="467">
        <v>0</v>
      </c>
      <c r="AA693" s="467">
        <v>0</v>
      </c>
      <c r="AB693" s="467">
        <v>0</v>
      </c>
      <c r="AC693" s="467">
        <v>0</v>
      </c>
      <c r="AD693" s="469">
        <v>7</v>
      </c>
      <c r="AE693" s="470">
        <v>0</v>
      </c>
      <c r="AF693" s="470">
        <v>0</v>
      </c>
      <c r="AG693" s="470">
        <v>0</v>
      </c>
      <c r="AH693" s="470">
        <v>1</v>
      </c>
      <c r="AI693" s="470">
        <v>6</v>
      </c>
      <c r="AJ693" s="470">
        <v>0</v>
      </c>
      <c r="AK693" s="467">
        <v>3</v>
      </c>
      <c r="AL693" s="467">
        <v>4</v>
      </c>
      <c r="AM693" s="502">
        <v>6</v>
      </c>
      <c r="AN693" s="502">
        <v>2</v>
      </c>
      <c r="AO693" s="503">
        <v>3</v>
      </c>
    </row>
    <row r="694" spans="1:41" ht="16.5" customHeight="1">
      <c r="A694" s="461">
        <v>2014</v>
      </c>
      <c r="B694" s="461">
        <v>480</v>
      </c>
      <c r="C694" s="462">
        <v>691</v>
      </c>
      <c r="D694" s="471" t="s">
        <v>2173</v>
      </c>
      <c r="E694" s="472" t="s">
        <v>28</v>
      </c>
      <c r="F694" s="471" t="s">
        <v>2233</v>
      </c>
      <c r="G694" s="471" t="s">
        <v>2153</v>
      </c>
      <c r="H694" s="492" t="s">
        <v>730</v>
      </c>
      <c r="I694" s="491" t="s">
        <v>2174</v>
      </c>
      <c r="J694" s="467">
        <v>2</v>
      </c>
      <c r="K694" s="467">
        <v>0</v>
      </c>
      <c r="L694" s="467">
        <v>29</v>
      </c>
      <c r="M694" s="467">
        <v>32</v>
      </c>
      <c r="N694" s="468">
        <v>8</v>
      </c>
      <c r="O694" s="467">
        <v>3</v>
      </c>
      <c r="P694" s="467">
        <v>0</v>
      </c>
      <c r="Q694" s="467">
        <v>0</v>
      </c>
      <c r="R694" s="467">
        <v>1</v>
      </c>
      <c r="S694" s="467">
        <v>11</v>
      </c>
      <c r="T694" s="467">
        <v>0</v>
      </c>
      <c r="U694" s="467">
        <v>1</v>
      </c>
      <c r="V694" s="467">
        <v>0</v>
      </c>
      <c r="W694" s="467">
        <v>0</v>
      </c>
      <c r="X694" s="467">
        <v>0</v>
      </c>
      <c r="Y694" s="467">
        <v>0</v>
      </c>
      <c r="Z694" s="467">
        <v>0</v>
      </c>
      <c r="AA694" s="467">
        <v>1</v>
      </c>
      <c r="AB694" s="467">
        <v>0</v>
      </c>
      <c r="AC694" s="467">
        <v>0</v>
      </c>
      <c r="AD694" s="469">
        <v>88</v>
      </c>
      <c r="AE694" s="470">
        <v>0</v>
      </c>
      <c r="AF694" s="470">
        <v>0</v>
      </c>
      <c r="AG694" s="470">
        <v>47</v>
      </c>
      <c r="AH694" s="470">
        <v>0</v>
      </c>
      <c r="AI694" s="470">
        <v>41</v>
      </c>
      <c r="AJ694" s="470">
        <v>0</v>
      </c>
      <c r="AK694" s="467">
        <v>8</v>
      </c>
      <c r="AL694" s="467">
        <v>80</v>
      </c>
      <c r="AM694" s="502">
        <v>5</v>
      </c>
      <c r="AN694" s="502">
        <v>2</v>
      </c>
      <c r="AO694" s="503">
        <v>3</v>
      </c>
    </row>
    <row r="695" spans="1:41" ht="16.5" customHeight="1">
      <c r="A695" s="461">
        <v>689</v>
      </c>
      <c r="B695" s="461">
        <v>227</v>
      </c>
      <c r="C695" s="461">
        <v>692</v>
      </c>
      <c r="D695" s="471" t="s">
        <v>2175</v>
      </c>
      <c r="E695" s="472" t="s">
        <v>28</v>
      </c>
      <c r="F695" s="471" t="s">
        <v>2233</v>
      </c>
      <c r="G695" s="471" t="s">
        <v>2153</v>
      </c>
      <c r="H695" s="493" t="s">
        <v>727</v>
      </c>
      <c r="I695" s="491" t="s">
        <v>2176</v>
      </c>
      <c r="J695" s="467">
        <v>1</v>
      </c>
      <c r="K695" s="467">
        <v>0</v>
      </c>
      <c r="L695" s="467">
        <v>17</v>
      </c>
      <c r="M695" s="467">
        <v>6</v>
      </c>
      <c r="N695" s="468">
        <v>37</v>
      </c>
      <c r="O695" s="467">
        <v>25</v>
      </c>
      <c r="P695" s="467">
        <v>1</v>
      </c>
      <c r="Q695" s="467">
        <v>0</v>
      </c>
      <c r="R695" s="467">
        <v>0</v>
      </c>
      <c r="S695" s="467">
        <v>0</v>
      </c>
      <c r="T695" s="467">
        <v>0</v>
      </c>
      <c r="U695" s="467">
        <v>0</v>
      </c>
      <c r="V695" s="467">
        <v>0</v>
      </c>
      <c r="W695" s="467">
        <v>0</v>
      </c>
      <c r="X695" s="467">
        <v>0</v>
      </c>
      <c r="Y695" s="467">
        <v>0</v>
      </c>
      <c r="Z695" s="467">
        <v>0</v>
      </c>
      <c r="AA695" s="467">
        <v>0</v>
      </c>
      <c r="AB695" s="467">
        <v>0</v>
      </c>
      <c r="AC695" s="467">
        <v>0</v>
      </c>
      <c r="AD695" s="469">
        <v>87</v>
      </c>
      <c r="AE695" s="470">
        <v>0</v>
      </c>
      <c r="AF695" s="470">
        <v>0</v>
      </c>
      <c r="AG695" s="470">
        <v>28</v>
      </c>
      <c r="AH695" s="470">
        <v>3</v>
      </c>
      <c r="AI695" s="470">
        <v>56</v>
      </c>
      <c r="AJ695" s="470">
        <v>0</v>
      </c>
      <c r="AK695" s="467">
        <v>37</v>
      </c>
      <c r="AL695" s="467">
        <v>50</v>
      </c>
      <c r="AM695" s="502">
        <v>6</v>
      </c>
      <c r="AN695" s="502">
        <v>5</v>
      </c>
      <c r="AO695" s="503">
        <v>2</v>
      </c>
    </row>
    <row r="696" spans="1:41" ht="16.5" customHeight="1">
      <c r="A696" s="461">
        <v>87</v>
      </c>
      <c r="B696" s="461">
        <v>42</v>
      </c>
      <c r="C696" s="461">
        <v>693</v>
      </c>
      <c r="D696" s="471" t="s">
        <v>2177</v>
      </c>
      <c r="E696" s="472" t="s">
        <v>28</v>
      </c>
      <c r="F696" s="471" t="s">
        <v>2233</v>
      </c>
      <c r="G696" s="471" t="s">
        <v>2153</v>
      </c>
      <c r="H696" s="493" t="s">
        <v>727</v>
      </c>
      <c r="I696" s="491" t="s">
        <v>2178</v>
      </c>
      <c r="J696" s="467">
        <v>0</v>
      </c>
      <c r="K696" s="467">
        <v>0</v>
      </c>
      <c r="L696" s="467">
        <v>7</v>
      </c>
      <c r="M696" s="467">
        <v>0</v>
      </c>
      <c r="N696" s="468">
        <v>3</v>
      </c>
      <c r="O696" s="467">
        <v>0</v>
      </c>
      <c r="P696" s="467">
        <v>0</v>
      </c>
      <c r="Q696" s="467">
        <v>0</v>
      </c>
      <c r="R696" s="467">
        <v>0</v>
      </c>
      <c r="S696" s="467">
        <v>0</v>
      </c>
      <c r="T696" s="467">
        <v>0</v>
      </c>
      <c r="U696" s="467">
        <v>0</v>
      </c>
      <c r="V696" s="467">
        <v>0</v>
      </c>
      <c r="W696" s="467">
        <v>0</v>
      </c>
      <c r="X696" s="467">
        <v>0</v>
      </c>
      <c r="Y696" s="467">
        <v>0</v>
      </c>
      <c r="Z696" s="467">
        <v>0</v>
      </c>
      <c r="AA696" s="467">
        <v>0</v>
      </c>
      <c r="AB696" s="467">
        <v>0</v>
      </c>
      <c r="AC696" s="467">
        <v>0</v>
      </c>
      <c r="AD696" s="469">
        <v>10</v>
      </c>
      <c r="AE696" s="470">
        <v>0</v>
      </c>
      <c r="AF696" s="470">
        <v>0</v>
      </c>
      <c r="AG696" s="470">
        <v>0</v>
      </c>
      <c r="AH696" s="470">
        <v>0</v>
      </c>
      <c r="AI696" s="470">
        <v>10</v>
      </c>
      <c r="AJ696" s="470">
        <v>0</v>
      </c>
      <c r="AK696" s="467">
        <v>3</v>
      </c>
      <c r="AL696" s="467">
        <v>7</v>
      </c>
      <c r="AM696" s="502">
        <v>4</v>
      </c>
      <c r="AN696" s="502">
        <v>3</v>
      </c>
      <c r="AO696" s="503">
        <v>2</v>
      </c>
    </row>
    <row r="697" spans="1:41" ht="16.5" customHeight="1">
      <c r="A697" s="461">
        <v>2348</v>
      </c>
      <c r="B697" s="461">
        <v>563</v>
      </c>
      <c r="C697" s="462">
        <v>694</v>
      </c>
      <c r="D697" s="471" t="s">
        <v>2179</v>
      </c>
      <c r="E697" s="472" t="s">
        <v>28</v>
      </c>
      <c r="F697" s="471" t="s">
        <v>2233</v>
      </c>
      <c r="G697" s="471" t="s">
        <v>2153</v>
      </c>
      <c r="H697" s="493" t="s">
        <v>727</v>
      </c>
      <c r="I697" s="491" t="s">
        <v>2180</v>
      </c>
      <c r="J697" s="467">
        <v>0</v>
      </c>
      <c r="K697" s="467">
        <v>0</v>
      </c>
      <c r="L697" s="467">
        <v>5</v>
      </c>
      <c r="M697" s="467">
        <v>0</v>
      </c>
      <c r="N697" s="468">
        <v>4</v>
      </c>
      <c r="O697" s="467">
        <v>0</v>
      </c>
      <c r="P697" s="467">
        <v>0</v>
      </c>
      <c r="Q697" s="467">
        <v>0</v>
      </c>
      <c r="R697" s="467">
        <v>4</v>
      </c>
      <c r="S697" s="467">
        <v>0</v>
      </c>
      <c r="T697" s="467">
        <v>0</v>
      </c>
      <c r="U697" s="467">
        <v>0</v>
      </c>
      <c r="V697" s="467">
        <v>0</v>
      </c>
      <c r="W697" s="467">
        <v>0</v>
      </c>
      <c r="X697" s="467">
        <v>0</v>
      </c>
      <c r="Y697" s="467">
        <v>0</v>
      </c>
      <c r="Z697" s="467">
        <v>0</v>
      </c>
      <c r="AA697" s="467">
        <v>0</v>
      </c>
      <c r="AB697" s="467">
        <v>0</v>
      </c>
      <c r="AC697" s="467">
        <v>0</v>
      </c>
      <c r="AD697" s="469">
        <v>13</v>
      </c>
      <c r="AE697" s="470">
        <v>0</v>
      </c>
      <c r="AF697" s="470">
        <v>0</v>
      </c>
      <c r="AG697" s="470">
        <v>5</v>
      </c>
      <c r="AH697" s="470">
        <v>0</v>
      </c>
      <c r="AI697" s="470">
        <v>8</v>
      </c>
      <c r="AJ697" s="470">
        <v>0</v>
      </c>
      <c r="AK697" s="467">
        <v>4</v>
      </c>
      <c r="AL697" s="467">
        <v>9</v>
      </c>
      <c r="AM697" s="502">
        <v>4</v>
      </c>
      <c r="AN697" s="502">
        <v>2</v>
      </c>
      <c r="AO697" s="503">
        <v>2</v>
      </c>
    </row>
    <row r="698" spans="1:41" ht="16.5" customHeight="1">
      <c r="A698" s="461">
        <v>2378</v>
      </c>
      <c r="B698" s="461">
        <v>573</v>
      </c>
      <c r="C698" s="461">
        <v>695</v>
      </c>
      <c r="D698" s="471" t="s">
        <v>2181</v>
      </c>
      <c r="E698" s="472" t="s">
        <v>28</v>
      </c>
      <c r="F698" s="471" t="s">
        <v>2233</v>
      </c>
      <c r="G698" s="471" t="s">
        <v>2153</v>
      </c>
      <c r="H698" s="493" t="s">
        <v>727</v>
      </c>
      <c r="I698" s="491" t="s">
        <v>2182</v>
      </c>
      <c r="J698" s="467">
        <v>2</v>
      </c>
      <c r="K698" s="467">
        <v>1</v>
      </c>
      <c r="L698" s="467">
        <v>8</v>
      </c>
      <c r="M698" s="467">
        <v>0</v>
      </c>
      <c r="N698" s="468">
        <v>2</v>
      </c>
      <c r="O698" s="467">
        <v>0</v>
      </c>
      <c r="P698" s="467">
        <v>0</v>
      </c>
      <c r="Q698" s="467">
        <v>0</v>
      </c>
      <c r="R698" s="467">
        <v>1</v>
      </c>
      <c r="S698" s="467">
        <v>1</v>
      </c>
      <c r="T698" s="467">
        <v>0</v>
      </c>
      <c r="U698" s="467">
        <v>0</v>
      </c>
      <c r="V698" s="467">
        <v>0</v>
      </c>
      <c r="W698" s="467">
        <v>0</v>
      </c>
      <c r="X698" s="467">
        <v>0</v>
      </c>
      <c r="Y698" s="467">
        <v>0</v>
      </c>
      <c r="Z698" s="467">
        <v>0</v>
      </c>
      <c r="AA698" s="467">
        <v>1</v>
      </c>
      <c r="AB698" s="467">
        <v>0</v>
      </c>
      <c r="AC698" s="467">
        <v>2</v>
      </c>
      <c r="AD698" s="469">
        <v>18</v>
      </c>
      <c r="AE698" s="470">
        <v>0</v>
      </c>
      <c r="AF698" s="470">
        <v>0</v>
      </c>
      <c r="AG698" s="470">
        <v>1</v>
      </c>
      <c r="AH698" s="470">
        <v>3</v>
      </c>
      <c r="AI698" s="470">
        <v>14</v>
      </c>
      <c r="AJ698" s="470">
        <v>0</v>
      </c>
      <c r="AK698" s="467">
        <v>2</v>
      </c>
      <c r="AL698" s="467">
        <v>14</v>
      </c>
      <c r="AM698" s="502">
        <v>5</v>
      </c>
      <c r="AN698" s="502">
        <v>2</v>
      </c>
      <c r="AO698" s="503">
        <v>2</v>
      </c>
    </row>
    <row r="699" spans="1:41" ht="16.5" customHeight="1">
      <c r="A699" s="461">
        <v>2379</v>
      </c>
      <c r="B699" s="461">
        <v>574</v>
      </c>
      <c r="C699" s="461">
        <v>696</v>
      </c>
      <c r="D699" s="471" t="s">
        <v>2183</v>
      </c>
      <c r="E699" s="472" t="s">
        <v>28</v>
      </c>
      <c r="F699" s="471" t="s">
        <v>2233</v>
      </c>
      <c r="G699" s="471" t="s">
        <v>2153</v>
      </c>
      <c r="H699" s="490" t="s">
        <v>724</v>
      </c>
      <c r="I699" s="491" t="s">
        <v>2184</v>
      </c>
      <c r="J699" s="467">
        <v>1</v>
      </c>
      <c r="K699" s="467">
        <v>0</v>
      </c>
      <c r="L699" s="467">
        <v>21</v>
      </c>
      <c r="M699" s="467">
        <v>0</v>
      </c>
      <c r="N699" s="468">
        <v>5</v>
      </c>
      <c r="O699" s="467">
        <v>0</v>
      </c>
      <c r="P699" s="467">
        <v>0</v>
      </c>
      <c r="Q699" s="467">
        <v>2</v>
      </c>
      <c r="R699" s="467">
        <v>3</v>
      </c>
      <c r="S699" s="467">
        <v>0</v>
      </c>
      <c r="T699" s="467">
        <v>0</v>
      </c>
      <c r="U699" s="467">
        <v>0</v>
      </c>
      <c r="V699" s="467">
        <v>0</v>
      </c>
      <c r="W699" s="467">
        <v>1</v>
      </c>
      <c r="X699" s="467">
        <v>0</v>
      </c>
      <c r="Y699" s="467">
        <v>1</v>
      </c>
      <c r="Z699" s="467">
        <v>1</v>
      </c>
      <c r="AA699" s="467">
        <v>1</v>
      </c>
      <c r="AB699" s="467">
        <v>0</v>
      </c>
      <c r="AC699" s="467">
        <v>0</v>
      </c>
      <c r="AD699" s="469">
        <v>36</v>
      </c>
      <c r="AE699" s="470">
        <v>0</v>
      </c>
      <c r="AF699" s="470">
        <v>0</v>
      </c>
      <c r="AG699" s="470">
        <v>0</v>
      </c>
      <c r="AH699" s="470">
        <v>1</v>
      </c>
      <c r="AI699" s="470">
        <v>35</v>
      </c>
      <c r="AJ699" s="470">
        <v>0</v>
      </c>
      <c r="AK699" s="467">
        <v>5</v>
      </c>
      <c r="AL699" s="467">
        <v>31</v>
      </c>
      <c r="AM699" s="502">
        <v>6</v>
      </c>
      <c r="AN699" s="502">
        <v>5</v>
      </c>
      <c r="AO699" s="503">
        <v>3</v>
      </c>
    </row>
    <row r="700" spans="1:41" ht="16.5" customHeight="1">
      <c r="A700" s="461">
        <v>2377</v>
      </c>
      <c r="B700" s="461">
        <v>572</v>
      </c>
      <c r="C700" s="462">
        <v>697</v>
      </c>
      <c r="D700" s="471" t="s">
        <v>2185</v>
      </c>
      <c r="E700" s="472" t="s">
        <v>28</v>
      </c>
      <c r="F700" s="471" t="s">
        <v>2233</v>
      </c>
      <c r="G700" s="471" t="s">
        <v>2153</v>
      </c>
      <c r="H700" s="492" t="s">
        <v>730</v>
      </c>
      <c r="I700" s="491" t="s">
        <v>2186</v>
      </c>
      <c r="J700" s="467">
        <v>0</v>
      </c>
      <c r="K700" s="467">
        <v>1</v>
      </c>
      <c r="L700" s="467">
        <v>2</v>
      </c>
      <c r="M700" s="467">
        <v>0</v>
      </c>
      <c r="N700" s="468">
        <v>2</v>
      </c>
      <c r="O700" s="467">
        <v>0</v>
      </c>
      <c r="P700" s="467">
        <v>0</v>
      </c>
      <c r="Q700" s="467">
        <v>0</v>
      </c>
      <c r="R700" s="467">
        <v>0</v>
      </c>
      <c r="S700" s="467">
        <v>0</v>
      </c>
      <c r="T700" s="467">
        <v>0</v>
      </c>
      <c r="U700" s="467">
        <v>0</v>
      </c>
      <c r="V700" s="467">
        <v>0</v>
      </c>
      <c r="W700" s="467">
        <v>0</v>
      </c>
      <c r="X700" s="467">
        <v>0</v>
      </c>
      <c r="Y700" s="467">
        <v>0</v>
      </c>
      <c r="Z700" s="467">
        <v>0</v>
      </c>
      <c r="AA700" s="467">
        <v>0</v>
      </c>
      <c r="AB700" s="467">
        <v>0</v>
      </c>
      <c r="AC700" s="467">
        <v>0</v>
      </c>
      <c r="AD700" s="469">
        <v>5</v>
      </c>
      <c r="AE700" s="470">
        <v>0</v>
      </c>
      <c r="AF700" s="470">
        <v>0</v>
      </c>
      <c r="AG700" s="470">
        <v>0</v>
      </c>
      <c r="AH700" s="470">
        <v>0</v>
      </c>
      <c r="AI700" s="470">
        <v>5</v>
      </c>
      <c r="AJ700" s="470">
        <v>0</v>
      </c>
      <c r="AK700" s="467">
        <v>2</v>
      </c>
      <c r="AL700" s="467">
        <v>3</v>
      </c>
      <c r="AM700" s="502">
        <v>0</v>
      </c>
      <c r="AN700" s="502">
        <v>0</v>
      </c>
      <c r="AO700" s="503">
        <v>3</v>
      </c>
    </row>
    <row r="701" spans="1:41" ht="16.5" customHeight="1">
      <c r="A701" s="461">
        <v>2540</v>
      </c>
      <c r="B701" s="461">
        <v>635</v>
      </c>
      <c r="C701" s="461">
        <v>698</v>
      </c>
      <c r="D701" s="471" t="s">
        <v>2187</v>
      </c>
      <c r="E701" s="472" t="s">
        <v>28</v>
      </c>
      <c r="F701" s="471" t="s">
        <v>2233</v>
      </c>
      <c r="G701" s="471" t="s">
        <v>2153</v>
      </c>
      <c r="H701" s="493" t="s">
        <v>727</v>
      </c>
      <c r="I701" s="491" t="s">
        <v>2188</v>
      </c>
      <c r="J701" s="467">
        <v>0</v>
      </c>
      <c r="K701" s="467">
        <v>0</v>
      </c>
      <c r="L701" s="467">
        <v>5</v>
      </c>
      <c r="M701" s="467">
        <v>0</v>
      </c>
      <c r="N701" s="468">
        <v>6</v>
      </c>
      <c r="O701" s="467">
        <v>1</v>
      </c>
      <c r="P701" s="467">
        <v>0</v>
      </c>
      <c r="Q701" s="467">
        <v>0</v>
      </c>
      <c r="R701" s="467">
        <v>0</v>
      </c>
      <c r="S701" s="467">
        <v>0</v>
      </c>
      <c r="T701" s="467">
        <v>0</v>
      </c>
      <c r="U701" s="467">
        <v>0</v>
      </c>
      <c r="V701" s="467">
        <v>0</v>
      </c>
      <c r="W701" s="467">
        <v>0</v>
      </c>
      <c r="X701" s="467">
        <v>0</v>
      </c>
      <c r="Y701" s="467">
        <v>0</v>
      </c>
      <c r="Z701" s="467">
        <v>0</v>
      </c>
      <c r="AA701" s="467">
        <v>0</v>
      </c>
      <c r="AB701" s="467">
        <v>0</v>
      </c>
      <c r="AC701" s="467">
        <v>0</v>
      </c>
      <c r="AD701" s="469">
        <v>12</v>
      </c>
      <c r="AE701" s="470">
        <v>0</v>
      </c>
      <c r="AF701" s="470">
        <v>0</v>
      </c>
      <c r="AG701" s="470">
        <v>0</v>
      </c>
      <c r="AH701" s="470">
        <v>0</v>
      </c>
      <c r="AI701" s="470">
        <v>12</v>
      </c>
      <c r="AJ701" s="470">
        <v>0</v>
      </c>
      <c r="AK701" s="467">
        <v>6</v>
      </c>
      <c r="AL701" s="467">
        <v>6</v>
      </c>
      <c r="AM701" s="502">
        <v>2</v>
      </c>
      <c r="AN701" s="502">
        <v>3</v>
      </c>
      <c r="AO701" s="503">
        <v>2</v>
      </c>
    </row>
    <row r="702" spans="1:41" ht="16.5" customHeight="1">
      <c r="A702" s="461">
        <v>2922</v>
      </c>
      <c r="B702" s="461">
        <v>744</v>
      </c>
      <c r="C702" s="461">
        <v>699</v>
      </c>
      <c r="D702" s="471" t="s">
        <v>2189</v>
      </c>
      <c r="E702" s="472" t="s">
        <v>28</v>
      </c>
      <c r="F702" s="471" t="s">
        <v>2233</v>
      </c>
      <c r="G702" s="471" t="s">
        <v>2153</v>
      </c>
      <c r="H702" s="493" t="s">
        <v>727</v>
      </c>
      <c r="I702" s="491" t="s">
        <v>2190</v>
      </c>
      <c r="J702" s="467">
        <v>0</v>
      </c>
      <c r="K702" s="467">
        <v>1</v>
      </c>
      <c r="L702" s="467">
        <v>0</v>
      </c>
      <c r="M702" s="467">
        <v>0</v>
      </c>
      <c r="N702" s="468">
        <v>9</v>
      </c>
      <c r="O702" s="467">
        <v>0</v>
      </c>
      <c r="P702" s="467">
        <v>0</v>
      </c>
      <c r="Q702" s="467">
        <v>0</v>
      </c>
      <c r="R702" s="467">
        <v>0</v>
      </c>
      <c r="S702" s="467">
        <v>0</v>
      </c>
      <c r="T702" s="467">
        <v>0</v>
      </c>
      <c r="U702" s="467">
        <v>0</v>
      </c>
      <c r="V702" s="467">
        <v>0</v>
      </c>
      <c r="W702" s="467">
        <v>0</v>
      </c>
      <c r="X702" s="467">
        <v>0</v>
      </c>
      <c r="Y702" s="467">
        <v>0</v>
      </c>
      <c r="Z702" s="467">
        <v>0</v>
      </c>
      <c r="AA702" s="467">
        <v>0</v>
      </c>
      <c r="AB702" s="467">
        <v>1</v>
      </c>
      <c r="AC702" s="467">
        <v>1</v>
      </c>
      <c r="AD702" s="469">
        <v>12</v>
      </c>
      <c r="AE702" s="470">
        <v>0</v>
      </c>
      <c r="AF702" s="470">
        <v>0</v>
      </c>
      <c r="AG702" s="470">
        <v>0</v>
      </c>
      <c r="AH702" s="470">
        <v>1</v>
      </c>
      <c r="AI702" s="470">
        <v>11</v>
      </c>
      <c r="AJ702" s="470">
        <v>0</v>
      </c>
      <c r="AK702" s="467">
        <v>9</v>
      </c>
      <c r="AL702" s="467">
        <v>2</v>
      </c>
      <c r="AM702" s="502">
        <v>5</v>
      </c>
      <c r="AN702" s="502">
        <v>5</v>
      </c>
      <c r="AO702" s="503">
        <v>2</v>
      </c>
    </row>
    <row r="703" spans="1:41" ht="16.5" customHeight="1">
      <c r="A703" s="461">
        <v>872</v>
      </c>
      <c r="B703" s="461">
        <v>267</v>
      </c>
      <c r="C703" s="462">
        <v>700</v>
      </c>
      <c r="D703" s="471" t="s">
        <v>2191</v>
      </c>
      <c r="E703" s="472" t="s">
        <v>28</v>
      </c>
      <c r="F703" s="471" t="s">
        <v>2233</v>
      </c>
      <c r="G703" s="471" t="s">
        <v>2153</v>
      </c>
      <c r="H703" s="493" t="s">
        <v>727</v>
      </c>
      <c r="I703" s="491" t="s">
        <v>2192</v>
      </c>
      <c r="J703" s="467">
        <v>0</v>
      </c>
      <c r="K703" s="467">
        <v>1</v>
      </c>
      <c r="L703" s="467">
        <v>4</v>
      </c>
      <c r="M703" s="467">
        <v>0</v>
      </c>
      <c r="N703" s="468">
        <v>8</v>
      </c>
      <c r="O703" s="467">
        <v>0</v>
      </c>
      <c r="P703" s="467">
        <v>0</v>
      </c>
      <c r="Q703" s="467">
        <v>0</v>
      </c>
      <c r="R703" s="467">
        <v>0</v>
      </c>
      <c r="S703" s="467">
        <v>0</v>
      </c>
      <c r="T703" s="467">
        <v>0</v>
      </c>
      <c r="U703" s="467">
        <v>0</v>
      </c>
      <c r="V703" s="467">
        <v>0</v>
      </c>
      <c r="W703" s="467">
        <v>1</v>
      </c>
      <c r="X703" s="467">
        <v>0</v>
      </c>
      <c r="Y703" s="467">
        <v>0</v>
      </c>
      <c r="Z703" s="467">
        <v>0</v>
      </c>
      <c r="AA703" s="467">
        <v>0</v>
      </c>
      <c r="AB703" s="467">
        <v>0</v>
      </c>
      <c r="AC703" s="467">
        <v>4</v>
      </c>
      <c r="AD703" s="469">
        <v>18</v>
      </c>
      <c r="AE703" s="470">
        <v>0</v>
      </c>
      <c r="AF703" s="470">
        <v>0</v>
      </c>
      <c r="AG703" s="470">
        <v>0</v>
      </c>
      <c r="AH703" s="470">
        <v>3</v>
      </c>
      <c r="AI703" s="470">
        <v>15</v>
      </c>
      <c r="AJ703" s="470">
        <v>0</v>
      </c>
      <c r="AK703" s="467">
        <v>8</v>
      </c>
      <c r="AL703" s="467">
        <v>6</v>
      </c>
      <c r="AM703" s="502">
        <v>5</v>
      </c>
      <c r="AN703" s="502">
        <v>1</v>
      </c>
      <c r="AO703" s="503">
        <v>3</v>
      </c>
    </row>
    <row r="704" spans="1:41" ht="16.5" customHeight="1">
      <c r="A704" s="461">
        <v>1477</v>
      </c>
      <c r="B704" s="461">
        <v>381</v>
      </c>
      <c r="C704" s="461">
        <v>701</v>
      </c>
      <c r="D704" s="471" t="s">
        <v>2193</v>
      </c>
      <c r="E704" s="472" t="s">
        <v>28</v>
      </c>
      <c r="F704" s="471" t="s">
        <v>2233</v>
      </c>
      <c r="G704" s="471" t="s">
        <v>2153</v>
      </c>
      <c r="H704" s="493" t="s">
        <v>727</v>
      </c>
      <c r="I704" s="491" t="s">
        <v>2194</v>
      </c>
      <c r="J704" s="467">
        <v>0</v>
      </c>
      <c r="K704" s="467">
        <v>0</v>
      </c>
      <c r="L704" s="467">
        <v>4</v>
      </c>
      <c r="M704" s="467">
        <v>0</v>
      </c>
      <c r="N704" s="468">
        <v>3</v>
      </c>
      <c r="O704" s="467">
        <v>1</v>
      </c>
      <c r="P704" s="467">
        <v>0</v>
      </c>
      <c r="Q704" s="467">
        <v>0</v>
      </c>
      <c r="R704" s="467">
        <v>1</v>
      </c>
      <c r="S704" s="467">
        <v>2</v>
      </c>
      <c r="T704" s="467">
        <v>0</v>
      </c>
      <c r="U704" s="467">
        <v>0</v>
      </c>
      <c r="V704" s="467">
        <v>0</v>
      </c>
      <c r="W704" s="467">
        <v>0</v>
      </c>
      <c r="X704" s="467">
        <v>0</v>
      </c>
      <c r="Y704" s="467">
        <v>0</v>
      </c>
      <c r="Z704" s="467">
        <v>0</v>
      </c>
      <c r="AA704" s="467">
        <v>0</v>
      </c>
      <c r="AB704" s="467">
        <v>0</v>
      </c>
      <c r="AC704" s="467">
        <v>0</v>
      </c>
      <c r="AD704" s="469">
        <v>11</v>
      </c>
      <c r="AE704" s="470">
        <v>0</v>
      </c>
      <c r="AF704" s="470">
        <v>0</v>
      </c>
      <c r="AG704" s="470">
        <v>0</v>
      </c>
      <c r="AH704" s="470">
        <v>2</v>
      </c>
      <c r="AI704" s="470">
        <v>9</v>
      </c>
      <c r="AJ704" s="470">
        <v>0</v>
      </c>
      <c r="AK704" s="467">
        <v>3</v>
      </c>
      <c r="AL704" s="467">
        <v>8</v>
      </c>
      <c r="AM704" s="502">
        <v>6</v>
      </c>
      <c r="AN704" s="502">
        <v>4</v>
      </c>
      <c r="AO704" s="503">
        <v>3</v>
      </c>
    </row>
    <row r="705" spans="1:41" ht="16.5" customHeight="1">
      <c r="A705" s="461">
        <v>410</v>
      </c>
      <c r="B705" s="461">
        <v>201</v>
      </c>
      <c r="C705" s="461">
        <v>702</v>
      </c>
      <c r="D705" s="471" t="s">
        <v>2195</v>
      </c>
      <c r="E705" s="472" t="s">
        <v>28</v>
      </c>
      <c r="F705" s="471" t="s">
        <v>2233</v>
      </c>
      <c r="G705" s="471" t="s">
        <v>2153</v>
      </c>
      <c r="H705" s="493" t="s">
        <v>727</v>
      </c>
      <c r="I705" s="491" t="s">
        <v>2196</v>
      </c>
      <c r="J705" s="467">
        <v>0</v>
      </c>
      <c r="K705" s="467">
        <v>0</v>
      </c>
      <c r="L705" s="467">
        <v>3</v>
      </c>
      <c r="M705" s="467">
        <v>0</v>
      </c>
      <c r="N705" s="468">
        <v>1</v>
      </c>
      <c r="O705" s="467">
        <v>1</v>
      </c>
      <c r="P705" s="467">
        <v>0</v>
      </c>
      <c r="Q705" s="467">
        <v>0</v>
      </c>
      <c r="R705" s="467">
        <v>2</v>
      </c>
      <c r="S705" s="467">
        <v>0</v>
      </c>
      <c r="T705" s="467">
        <v>0</v>
      </c>
      <c r="U705" s="467">
        <v>0</v>
      </c>
      <c r="V705" s="467">
        <v>0</v>
      </c>
      <c r="W705" s="467">
        <v>0</v>
      </c>
      <c r="X705" s="467">
        <v>0</v>
      </c>
      <c r="Y705" s="467">
        <v>0</v>
      </c>
      <c r="Z705" s="467">
        <v>0</v>
      </c>
      <c r="AA705" s="467">
        <v>0</v>
      </c>
      <c r="AB705" s="467">
        <v>0</v>
      </c>
      <c r="AC705" s="467">
        <v>0</v>
      </c>
      <c r="AD705" s="469">
        <v>7</v>
      </c>
      <c r="AE705" s="470">
        <v>0</v>
      </c>
      <c r="AF705" s="470">
        <v>0</v>
      </c>
      <c r="AG705" s="470">
        <v>0</v>
      </c>
      <c r="AH705" s="470">
        <v>1</v>
      </c>
      <c r="AI705" s="470">
        <v>6</v>
      </c>
      <c r="AJ705" s="470">
        <v>0</v>
      </c>
      <c r="AK705" s="467">
        <v>1</v>
      </c>
      <c r="AL705" s="467">
        <v>6</v>
      </c>
      <c r="AM705" s="502">
        <v>4</v>
      </c>
      <c r="AN705" s="502">
        <v>2</v>
      </c>
      <c r="AO705" s="503">
        <v>3</v>
      </c>
    </row>
    <row r="706" spans="1:41" ht="16.5" customHeight="1">
      <c r="A706" s="461">
        <v>2211</v>
      </c>
      <c r="B706" s="461">
        <v>542</v>
      </c>
      <c r="C706" s="462">
        <v>703</v>
      </c>
      <c r="D706" s="471" t="s">
        <v>2197</v>
      </c>
      <c r="E706" s="472" t="s">
        <v>28</v>
      </c>
      <c r="F706" s="471" t="s">
        <v>2233</v>
      </c>
      <c r="G706" s="471" t="s">
        <v>2153</v>
      </c>
      <c r="H706" s="490" t="s">
        <v>724</v>
      </c>
      <c r="I706" s="491" t="s">
        <v>2198</v>
      </c>
      <c r="J706" s="467">
        <v>1</v>
      </c>
      <c r="K706" s="467">
        <v>2</v>
      </c>
      <c r="L706" s="467">
        <v>9</v>
      </c>
      <c r="M706" s="467">
        <v>0</v>
      </c>
      <c r="N706" s="468">
        <v>10</v>
      </c>
      <c r="O706" s="467">
        <v>2</v>
      </c>
      <c r="P706" s="467">
        <v>0</v>
      </c>
      <c r="Q706" s="467">
        <v>0</v>
      </c>
      <c r="R706" s="467">
        <v>0</v>
      </c>
      <c r="S706" s="467">
        <v>0</v>
      </c>
      <c r="T706" s="467">
        <v>0</v>
      </c>
      <c r="U706" s="467">
        <v>0</v>
      </c>
      <c r="V706" s="467">
        <v>0</v>
      </c>
      <c r="W706" s="467">
        <v>0</v>
      </c>
      <c r="X706" s="467">
        <v>0</v>
      </c>
      <c r="Y706" s="467">
        <v>0</v>
      </c>
      <c r="Z706" s="467">
        <v>0</v>
      </c>
      <c r="AA706" s="467">
        <v>0</v>
      </c>
      <c r="AB706" s="467">
        <v>0</v>
      </c>
      <c r="AC706" s="467">
        <v>0</v>
      </c>
      <c r="AD706" s="469">
        <v>24</v>
      </c>
      <c r="AE706" s="470">
        <v>0</v>
      </c>
      <c r="AF706" s="470">
        <v>0</v>
      </c>
      <c r="AG706" s="470">
        <v>0</v>
      </c>
      <c r="AH706" s="470">
        <v>0</v>
      </c>
      <c r="AI706" s="470">
        <v>24</v>
      </c>
      <c r="AJ706" s="470">
        <v>0</v>
      </c>
      <c r="AK706" s="467">
        <v>10</v>
      </c>
      <c r="AL706" s="467">
        <v>14</v>
      </c>
      <c r="AM706" s="502">
        <v>6</v>
      </c>
      <c r="AN706" s="502">
        <v>4</v>
      </c>
      <c r="AO706" s="503">
        <v>2</v>
      </c>
    </row>
    <row r="707" spans="1:41" ht="16.5" customHeight="1">
      <c r="A707" s="461">
        <v>1258</v>
      </c>
      <c r="B707" s="461">
        <v>341</v>
      </c>
      <c r="C707" s="461">
        <v>704</v>
      </c>
      <c r="D707" s="480" t="s">
        <v>2199</v>
      </c>
      <c r="E707" s="472" t="s">
        <v>28</v>
      </c>
      <c r="F707" s="480" t="s">
        <v>2233</v>
      </c>
      <c r="G707" s="480" t="s">
        <v>2153</v>
      </c>
      <c r="H707" s="490" t="s">
        <v>724</v>
      </c>
      <c r="I707" s="497" t="s">
        <v>2200</v>
      </c>
      <c r="J707" s="467">
        <v>0</v>
      </c>
      <c r="K707" s="467">
        <v>1</v>
      </c>
      <c r="L707" s="467">
        <v>0</v>
      </c>
      <c r="M707" s="467">
        <v>0</v>
      </c>
      <c r="N707" s="468">
        <v>1</v>
      </c>
      <c r="O707" s="467">
        <v>0</v>
      </c>
      <c r="P707" s="467">
        <v>0</v>
      </c>
      <c r="Q707" s="467">
        <v>0</v>
      </c>
      <c r="R707" s="467">
        <v>0</v>
      </c>
      <c r="S707" s="467">
        <v>0</v>
      </c>
      <c r="T707" s="467">
        <v>0</v>
      </c>
      <c r="U707" s="467">
        <v>0</v>
      </c>
      <c r="V707" s="467">
        <v>0</v>
      </c>
      <c r="W707" s="467">
        <v>0</v>
      </c>
      <c r="X707" s="467">
        <v>0</v>
      </c>
      <c r="Y707" s="467">
        <v>0</v>
      </c>
      <c r="Z707" s="467">
        <v>0</v>
      </c>
      <c r="AA707" s="467">
        <v>0</v>
      </c>
      <c r="AB707" s="467">
        <v>0</v>
      </c>
      <c r="AC707" s="467">
        <v>0</v>
      </c>
      <c r="AD707" s="469">
        <v>2</v>
      </c>
      <c r="AE707" s="470">
        <v>0</v>
      </c>
      <c r="AF707" s="470">
        <v>0</v>
      </c>
      <c r="AG707" s="470">
        <v>0</v>
      </c>
      <c r="AH707" s="470">
        <v>0</v>
      </c>
      <c r="AI707" s="470">
        <v>2</v>
      </c>
      <c r="AJ707" s="470">
        <v>0</v>
      </c>
      <c r="AK707" s="467">
        <v>1</v>
      </c>
      <c r="AL707" s="467">
        <v>1</v>
      </c>
      <c r="AM707" s="502">
        <v>2</v>
      </c>
      <c r="AN707" s="502">
        <v>2</v>
      </c>
      <c r="AO707" s="503">
        <v>2</v>
      </c>
    </row>
    <row r="708" spans="1:41" ht="16.5" customHeight="1">
      <c r="A708" s="461">
        <v>1236</v>
      </c>
      <c r="B708" s="461">
        <v>334</v>
      </c>
      <c r="C708" s="461">
        <v>705</v>
      </c>
      <c r="D708" s="471" t="s">
        <v>2201</v>
      </c>
      <c r="E708" s="472" t="s">
        <v>28</v>
      </c>
      <c r="F708" s="471" t="s">
        <v>2233</v>
      </c>
      <c r="G708" s="471" t="s">
        <v>2153</v>
      </c>
      <c r="H708" s="490" t="s">
        <v>724</v>
      </c>
      <c r="I708" s="491" t="s">
        <v>2202</v>
      </c>
      <c r="J708" s="467">
        <v>0</v>
      </c>
      <c r="K708" s="467">
        <v>0</v>
      </c>
      <c r="L708" s="467">
        <v>11</v>
      </c>
      <c r="M708" s="467">
        <v>0</v>
      </c>
      <c r="N708" s="468">
        <v>2</v>
      </c>
      <c r="O708" s="467">
        <v>0</v>
      </c>
      <c r="P708" s="467">
        <v>0</v>
      </c>
      <c r="Q708" s="467">
        <v>0</v>
      </c>
      <c r="R708" s="467">
        <v>0</v>
      </c>
      <c r="S708" s="467">
        <v>0</v>
      </c>
      <c r="T708" s="467">
        <v>0</v>
      </c>
      <c r="U708" s="467">
        <v>0</v>
      </c>
      <c r="V708" s="467">
        <v>0</v>
      </c>
      <c r="W708" s="467">
        <v>0</v>
      </c>
      <c r="X708" s="467">
        <v>0</v>
      </c>
      <c r="Y708" s="467">
        <v>0</v>
      </c>
      <c r="Z708" s="467">
        <v>0</v>
      </c>
      <c r="AA708" s="467">
        <v>0</v>
      </c>
      <c r="AB708" s="467">
        <v>0</v>
      </c>
      <c r="AC708" s="467">
        <v>0</v>
      </c>
      <c r="AD708" s="469">
        <v>13</v>
      </c>
      <c r="AE708" s="470">
        <v>0</v>
      </c>
      <c r="AF708" s="470">
        <v>0</v>
      </c>
      <c r="AG708" s="470">
        <v>0</v>
      </c>
      <c r="AH708" s="470">
        <v>1</v>
      </c>
      <c r="AI708" s="470">
        <v>12</v>
      </c>
      <c r="AJ708" s="470">
        <v>0</v>
      </c>
      <c r="AK708" s="467">
        <v>2</v>
      </c>
      <c r="AL708" s="467">
        <v>11</v>
      </c>
      <c r="AM708" s="502">
        <v>5</v>
      </c>
      <c r="AN708" s="502">
        <v>2</v>
      </c>
      <c r="AO708" s="503">
        <v>2</v>
      </c>
    </row>
    <row r="709" spans="1:41" ht="16.5" customHeight="1">
      <c r="A709" s="461">
        <v>1294</v>
      </c>
      <c r="B709" s="461">
        <v>349</v>
      </c>
      <c r="C709" s="462">
        <v>706</v>
      </c>
      <c r="D709" s="471" t="s">
        <v>2203</v>
      </c>
      <c r="E709" s="472" t="s">
        <v>28</v>
      </c>
      <c r="F709" s="471" t="s">
        <v>2233</v>
      </c>
      <c r="G709" s="471" t="s">
        <v>2153</v>
      </c>
      <c r="H709" s="493" t="s">
        <v>727</v>
      </c>
      <c r="I709" s="491" t="s">
        <v>2204</v>
      </c>
      <c r="J709" s="467">
        <v>5</v>
      </c>
      <c r="K709" s="467">
        <v>19</v>
      </c>
      <c r="L709" s="467">
        <v>16</v>
      </c>
      <c r="M709" s="467">
        <v>5</v>
      </c>
      <c r="N709" s="468">
        <v>2</v>
      </c>
      <c r="O709" s="467">
        <v>5</v>
      </c>
      <c r="P709" s="467">
        <v>0</v>
      </c>
      <c r="Q709" s="467">
        <v>17</v>
      </c>
      <c r="R709" s="467">
        <v>0</v>
      </c>
      <c r="S709" s="467">
        <v>0</v>
      </c>
      <c r="T709" s="467">
        <v>0</v>
      </c>
      <c r="U709" s="467">
        <v>0</v>
      </c>
      <c r="V709" s="467">
        <v>0</v>
      </c>
      <c r="W709" s="467">
        <v>0</v>
      </c>
      <c r="X709" s="467">
        <v>0</v>
      </c>
      <c r="Y709" s="467">
        <v>0</v>
      </c>
      <c r="Z709" s="467">
        <v>0</v>
      </c>
      <c r="AA709" s="467">
        <v>0</v>
      </c>
      <c r="AB709" s="467">
        <v>0</v>
      </c>
      <c r="AC709" s="467">
        <v>0</v>
      </c>
      <c r="AD709" s="469">
        <v>69</v>
      </c>
      <c r="AE709" s="470">
        <v>0</v>
      </c>
      <c r="AF709" s="470">
        <v>0</v>
      </c>
      <c r="AG709" s="470">
        <v>36</v>
      </c>
      <c r="AH709" s="470">
        <v>3</v>
      </c>
      <c r="AI709" s="470">
        <v>30</v>
      </c>
      <c r="AJ709" s="470">
        <v>0</v>
      </c>
      <c r="AK709" s="467">
        <v>2</v>
      </c>
      <c r="AL709" s="467">
        <v>67</v>
      </c>
      <c r="AM709" s="502">
        <v>5</v>
      </c>
      <c r="AN709" s="502">
        <v>2</v>
      </c>
      <c r="AO709" s="503">
        <v>2</v>
      </c>
    </row>
    <row r="710" spans="1:41" ht="16.5" customHeight="1">
      <c r="A710" s="461">
        <v>1290</v>
      </c>
      <c r="B710" s="461">
        <v>345</v>
      </c>
      <c r="C710" s="461">
        <v>707</v>
      </c>
      <c r="D710" s="471" t="s">
        <v>2205</v>
      </c>
      <c r="E710" s="472" t="s">
        <v>28</v>
      </c>
      <c r="F710" s="471" t="s">
        <v>2233</v>
      </c>
      <c r="G710" s="471" t="s">
        <v>2153</v>
      </c>
      <c r="H710" s="493" t="s">
        <v>727</v>
      </c>
      <c r="I710" s="491" t="s">
        <v>2206</v>
      </c>
      <c r="J710" s="467">
        <v>0</v>
      </c>
      <c r="K710" s="467">
        <v>1</v>
      </c>
      <c r="L710" s="467">
        <v>39</v>
      </c>
      <c r="M710" s="467">
        <v>0</v>
      </c>
      <c r="N710" s="468">
        <v>5</v>
      </c>
      <c r="O710" s="467">
        <v>2</v>
      </c>
      <c r="P710" s="467">
        <v>0</v>
      </c>
      <c r="Q710" s="467">
        <v>1</v>
      </c>
      <c r="R710" s="467">
        <v>0</v>
      </c>
      <c r="S710" s="467">
        <v>0</v>
      </c>
      <c r="T710" s="467">
        <v>0</v>
      </c>
      <c r="U710" s="467">
        <v>0</v>
      </c>
      <c r="V710" s="467">
        <v>0</v>
      </c>
      <c r="W710" s="467">
        <v>0</v>
      </c>
      <c r="X710" s="467">
        <v>0</v>
      </c>
      <c r="Y710" s="467">
        <v>0</v>
      </c>
      <c r="Z710" s="467">
        <v>0</v>
      </c>
      <c r="AA710" s="467">
        <v>0</v>
      </c>
      <c r="AB710" s="467">
        <v>0</v>
      </c>
      <c r="AC710" s="467">
        <v>1</v>
      </c>
      <c r="AD710" s="469">
        <v>49</v>
      </c>
      <c r="AE710" s="470">
        <v>0</v>
      </c>
      <c r="AF710" s="470">
        <v>0</v>
      </c>
      <c r="AG710" s="470">
        <v>0</v>
      </c>
      <c r="AH710" s="470">
        <v>0</v>
      </c>
      <c r="AI710" s="470">
        <v>49</v>
      </c>
      <c r="AJ710" s="470">
        <v>0</v>
      </c>
      <c r="AK710" s="467">
        <v>5</v>
      </c>
      <c r="AL710" s="467">
        <v>43</v>
      </c>
      <c r="AM710" s="502">
        <v>7</v>
      </c>
      <c r="AN710" s="502">
        <v>1</v>
      </c>
      <c r="AO710" s="503">
        <v>3</v>
      </c>
    </row>
    <row r="711" spans="1:41" ht="16.5" customHeight="1">
      <c r="A711" s="461">
        <v>1289</v>
      </c>
      <c r="B711" s="461">
        <v>344</v>
      </c>
      <c r="C711" s="461">
        <v>708</v>
      </c>
      <c r="D711" s="471" t="s">
        <v>2207</v>
      </c>
      <c r="E711" s="472" t="s">
        <v>28</v>
      </c>
      <c r="F711" s="471" t="s">
        <v>2233</v>
      </c>
      <c r="G711" s="471" t="s">
        <v>2153</v>
      </c>
      <c r="H711" s="492" t="s">
        <v>730</v>
      </c>
      <c r="I711" s="491" t="s">
        <v>2208</v>
      </c>
      <c r="J711" s="467">
        <v>1</v>
      </c>
      <c r="K711" s="467">
        <v>1</v>
      </c>
      <c r="L711" s="467">
        <v>13</v>
      </c>
      <c r="M711" s="467">
        <v>0</v>
      </c>
      <c r="N711" s="468">
        <v>2</v>
      </c>
      <c r="O711" s="467">
        <v>1</v>
      </c>
      <c r="P711" s="467">
        <v>1</v>
      </c>
      <c r="Q711" s="467">
        <v>0</v>
      </c>
      <c r="R711" s="467">
        <v>1</v>
      </c>
      <c r="S711" s="467">
        <v>0</v>
      </c>
      <c r="T711" s="467">
        <v>0</v>
      </c>
      <c r="U711" s="467">
        <v>0</v>
      </c>
      <c r="V711" s="467">
        <v>0</v>
      </c>
      <c r="W711" s="467">
        <v>0</v>
      </c>
      <c r="X711" s="467">
        <v>0</v>
      </c>
      <c r="Y711" s="467">
        <v>0</v>
      </c>
      <c r="Z711" s="467">
        <v>0</v>
      </c>
      <c r="AA711" s="467">
        <v>0</v>
      </c>
      <c r="AB711" s="467">
        <v>0</v>
      </c>
      <c r="AC711" s="467">
        <v>0</v>
      </c>
      <c r="AD711" s="469">
        <v>20</v>
      </c>
      <c r="AE711" s="470">
        <v>0</v>
      </c>
      <c r="AF711" s="470">
        <v>0</v>
      </c>
      <c r="AG711" s="470">
        <v>0</v>
      </c>
      <c r="AH711" s="470">
        <v>0</v>
      </c>
      <c r="AI711" s="470">
        <v>20</v>
      </c>
      <c r="AJ711" s="470">
        <v>0</v>
      </c>
      <c r="AK711" s="467">
        <v>2</v>
      </c>
      <c r="AL711" s="467">
        <v>18</v>
      </c>
      <c r="AM711" s="502">
        <v>5</v>
      </c>
      <c r="AN711" s="502">
        <v>4</v>
      </c>
      <c r="AO711" s="503">
        <v>3</v>
      </c>
    </row>
    <row r="712" spans="1:41" ht="16.5" customHeight="1">
      <c r="A712" s="461">
        <v>2694</v>
      </c>
      <c r="B712" s="461">
        <v>692</v>
      </c>
      <c r="C712" s="462">
        <v>709</v>
      </c>
      <c r="D712" s="471" t="s">
        <v>2209</v>
      </c>
      <c r="E712" s="472" t="s">
        <v>28</v>
      </c>
      <c r="F712" s="471" t="s">
        <v>2233</v>
      </c>
      <c r="G712" s="471" t="s">
        <v>2153</v>
      </c>
      <c r="H712" s="493" t="s">
        <v>727</v>
      </c>
      <c r="I712" s="491" t="s">
        <v>2210</v>
      </c>
      <c r="J712" s="467">
        <v>7</v>
      </c>
      <c r="K712" s="467">
        <v>2</v>
      </c>
      <c r="L712" s="467">
        <v>2</v>
      </c>
      <c r="M712" s="467">
        <v>0</v>
      </c>
      <c r="N712" s="468">
        <v>8</v>
      </c>
      <c r="O712" s="467">
        <v>0</v>
      </c>
      <c r="P712" s="467">
        <v>4</v>
      </c>
      <c r="Q712" s="467">
        <v>1</v>
      </c>
      <c r="R712" s="467">
        <v>1</v>
      </c>
      <c r="S712" s="467">
        <v>0</v>
      </c>
      <c r="T712" s="467">
        <v>0</v>
      </c>
      <c r="U712" s="467">
        <v>0</v>
      </c>
      <c r="V712" s="467">
        <v>0</v>
      </c>
      <c r="W712" s="467">
        <v>0</v>
      </c>
      <c r="X712" s="467">
        <v>0</v>
      </c>
      <c r="Y712" s="467">
        <v>0</v>
      </c>
      <c r="Z712" s="467">
        <v>0</v>
      </c>
      <c r="AA712" s="467">
        <v>0</v>
      </c>
      <c r="AB712" s="467">
        <v>1</v>
      </c>
      <c r="AC712" s="467">
        <v>0</v>
      </c>
      <c r="AD712" s="469">
        <v>26</v>
      </c>
      <c r="AE712" s="470">
        <v>3</v>
      </c>
      <c r="AF712" s="470">
        <v>0</v>
      </c>
      <c r="AG712" s="470">
        <v>0</v>
      </c>
      <c r="AH712" s="470">
        <v>0</v>
      </c>
      <c r="AI712" s="470">
        <v>22</v>
      </c>
      <c r="AJ712" s="470">
        <v>0</v>
      </c>
      <c r="AK712" s="467">
        <v>8</v>
      </c>
      <c r="AL712" s="467">
        <v>18</v>
      </c>
      <c r="AM712" s="502">
        <v>2</v>
      </c>
      <c r="AN712" s="502">
        <v>6</v>
      </c>
      <c r="AO712" s="503">
        <v>2</v>
      </c>
    </row>
    <row r="713" spans="1:41" ht="16.5" customHeight="1">
      <c r="A713" s="461">
        <v>1299</v>
      </c>
      <c r="B713" s="461">
        <v>354</v>
      </c>
      <c r="C713" s="461">
        <v>710</v>
      </c>
      <c r="D713" s="471" t="s">
        <v>2211</v>
      </c>
      <c r="E713" s="472" t="s">
        <v>28</v>
      </c>
      <c r="F713" s="471" t="s">
        <v>2233</v>
      </c>
      <c r="G713" s="471" t="s">
        <v>2153</v>
      </c>
      <c r="H713" s="493" t="s">
        <v>727</v>
      </c>
      <c r="I713" s="491" t="s">
        <v>2212</v>
      </c>
      <c r="J713" s="467">
        <v>1</v>
      </c>
      <c r="K713" s="467">
        <v>1</v>
      </c>
      <c r="L713" s="467">
        <v>0</v>
      </c>
      <c r="M713" s="467">
        <v>0</v>
      </c>
      <c r="N713" s="468">
        <v>87</v>
      </c>
      <c r="O713" s="467">
        <v>1</v>
      </c>
      <c r="P713" s="467">
        <v>0</v>
      </c>
      <c r="Q713" s="467">
        <v>1</v>
      </c>
      <c r="R713" s="467">
        <v>0</v>
      </c>
      <c r="S713" s="467">
        <v>0</v>
      </c>
      <c r="T713" s="467">
        <v>0</v>
      </c>
      <c r="U713" s="467">
        <v>0</v>
      </c>
      <c r="V713" s="467">
        <v>1</v>
      </c>
      <c r="W713" s="467">
        <v>1</v>
      </c>
      <c r="X713" s="467">
        <v>0</v>
      </c>
      <c r="Y713" s="467">
        <v>0</v>
      </c>
      <c r="Z713" s="467">
        <v>0</v>
      </c>
      <c r="AA713" s="467">
        <v>1</v>
      </c>
      <c r="AB713" s="467">
        <v>0</v>
      </c>
      <c r="AC713" s="467">
        <v>0</v>
      </c>
      <c r="AD713" s="469">
        <v>94</v>
      </c>
      <c r="AE713" s="470">
        <v>0</v>
      </c>
      <c r="AF713" s="470">
        <v>0</v>
      </c>
      <c r="AG713" s="470">
        <v>0</v>
      </c>
      <c r="AH713" s="470">
        <v>0</v>
      </c>
      <c r="AI713" s="470">
        <v>94</v>
      </c>
      <c r="AJ713" s="470">
        <v>0</v>
      </c>
      <c r="AK713" s="467">
        <v>87</v>
      </c>
      <c r="AL713" s="467">
        <v>7</v>
      </c>
      <c r="AM713" s="502">
        <v>5</v>
      </c>
      <c r="AN713" s="502">
        <v>5</v>
      </c>
      <c r="AO713" s="503">
        <v>2</v>
      </c>
    </row>
    <row r="714" spans="1:41" ht="16.5" customHeight="1">
      <c r="A714" s="461">
        <v>1302</v>
      </c>
      <c r="B714" s="461">
        <v>357</v>
      </c>
      <c r="C714" s="461">
        <v>711</v>
      </c>
      <c r="D714" s="471" t="s">
        <v>2213</v>
      </c>
      <c r="E714" s="472" t="s">
        <v>28</v>
      </c>
      <c r="F714" s="471" t="s">
        <v>2233</v>
      </c>
      <c r="G714" s="471" t="s">
        <v>2153</v>
      </c>
      <c r="H714" s="490" t="s">
        <v>724</v>
      </c>
      <c r="I714" s="491" t="s">
        <v>2214</v>
      </c>
      <c r="J714" s="467">
        <v>0</v>
      </c>
      <c r="K714" s="467">
        <v>0</v>
      </c>
      <c r="L714" s="467">
        <v>2</v>
      </c>
      <c r="M714" s="467">
        <v>2</v>
      </c>
      <c r="N714" s="468">
        <v>15</v>
      </c>
      <c r="O714" s="467">
        <v>41</v>
      </c>
      <c r="P714" s="467">
        <v>2</v>
      </c>
      <c r="Q714" s="467">
        <v>0</v>
      </c>
      <c r="R714" s="467">
        <v>1</v>
      </c>
      <c r="S714" s="467">
        <v>1</v>
      </c>
      <c r="T714" s="467">
        <v>0</v>
      </c>
      <c r="U714" s="467">
        <v>1</v>
      </c>
      <c r="V714" s="467">
        <v>0</v>
      </c>
      <c r="W714" s="467">
        <v>0</v>
      </c>
      <c r="X714" s="467">
        <v>0</v>
      </c>
      <c r="Y714" s="467">
        <v>0</v>
      </c>
      <c r="Z714" s="467">
        <v>0</v>
      </c>
      <c r="AA714" s="467">
        <v>0</v>
      </c>
      <c r="AB714" s="467">
        <v>0</v>
      </c>
      <c r="AC714" s="467">
        <v>0</v>
      </c>
      <c r="AD714" s="469">
        <v>65</v>
      </c>
      <c r="AE714" s="470">
        <v>0</v>
      </c>
      <c r="AF714" s="470">
        <v>0</v>
      </c>
      <c r="AG714" s="470">
        <v>0</v>
      </c>
      <c r="AH714" s="470">
        <v>0</v>
      </c>
      <c r="AI714" s="470">
        <v>65</v>
      </c>
      <c r="AJ714" s="470">
        <v>0</v>
      </c>
      <c r="AK714" s="467">
        <v>15</v>
      </c>
      <c r="AL714" s="467">
        <v>50</v>
      </c>
      <c r="AM714" s="502">
        <v>4</v>
      </c>
      <c r="AN714" s="502">
        <v>5</v>
      </c>
      <c r="AO714" s="503">
        <v>3</v>
      </c>
    </row>
    <row r="715" spans="1:41" ht="16.5" customHeight="1">
      <c r="A715" s="461">
        <v>1303</v>
      </c>
      <c r="B715" s="461">
        <v>358</v>
      </c>
      <c r="C715" s="462">
        <v>712</v>
      </c>
      <c r="D715" s="471" t="s">
        <v>2215</v>
      </c>
      <c r="E715" s="472" t="s">
        <v>28</v>
      </c>
      <c r="F715" s="471" t="s">
        <v>2233</v>
      </c>
      <c r="G715" s="471" t="s">
        <v>2153</v>
      </c>
      <c r="H715" s="490" t="s">
        <v>724</v>
      </c>
      <c r="I715" s="491" t="s">
        <v>2216</v>
      </c>
      <c r="J715" s="467">
        <v>1</v>
      </c>
      <c r="K715" s="467">
        <v>0</v>
      </c>
      <c r="L715" s="467">
        <v>11</v>
      </c>
      <c r="M715" s="467">
        <v>0</v>
      </c>
      <c r="N715" s="468">
        <v>5</v>
      </c>
      <c r="O715" s="467">
        <v>0</v>
      </c>
      <c r="P715" s="467">
        <v>3</v>
      </c>
      <c r="Q715" s="467">
        <v>1</v>
      </c>
      <c r="R715" s="467">
        <v>2</v>
      </c>
      <c r="S715" s="467">
        <v>0</v>
      </c>
      <c r="T715" s="467">
        <v>0</v>
      </c>
      <c r="U715" s="467">
        <v>1</v>
      </c>
      <c r="V715" s="467">
        <v>0</v>
      </c>
      <c r="W715" s="467">
        <v>0</v>
      </c>
      <c r="X715" s="467">
        <v>0</v>
      </c>
      <c r="Y715" s="467">
        <v>1</v>
      </c>
      <c r="Z715" s="467">
        <v>0</v>
      </c>
      <c r="AA715" s="467">
        <v>0</v>
      </c>
      <c r="AB715" s="467">
        <v>0</v>
      </c>
      <c r="AC715" s="467">
        <v>0</v>
      </c>
      <c r="AD715" s="469">
        <v>25</v>
      </c>
      <c r="AE715" s="470">
        <v>0</v>
      </c>
      <c r="AF715" s="470">
        <v>0</v>
      </c>
      <c r="AG715" s="470">
        <v>0</v>
      </c>
      <c r="AH715" s="470">
        <v>0</v>
      </c>
      <c r="AI715" s="470">
        <v>25</v>
      </c>
      <c r="AJ715" s="470">
        <v>0</v>
      </c>
      <c r="AK715" s="467">
        <v>5</v>
      </c>
      <c r="AL715" s="467">
        <v>20</v>
      </c>
      <c r="AM715" s="502">
        <v>7</v>
      </c>
      <c r="AN715" s="502">
        <v>5</v>
      </c>
      <c r="AO715" s="503">
        <v>2</v>
      </c>
    </row>
    <row r="716" spans="1:41" ht="16.5" customHeight="1">
      <c r="A716" s="461">
        <v>1298</v>
      </c>
      <c r="B716" s="461">
        <v>353</v>
      </c>
      <c r="C716" s="461">
        <v>713</v>
      </c>
      <c r="D716" s="471" t="s">
        <v>2217</v>
      </c>
      <c r="E716" s="472" t="s">
        <v>28</v>
      </c>
      <c r="F716" s="471" t="s">
        <v>2233</v>
      </c>
      <c r="G716" s="471" t="s">
        <v>2153</v>
      </c>
      <c r="H716" s="492" t="s">
        <v>730</v>
      </c>
      <c r="I716" s="491" t="s">
        <v>2218</v>
      </c>
      <c r="J716" s="467">
        <v>0</v>
      </c>
      <c r="K716" s="467">
        <v>0</v>
      </c>
      <c r="L716" s="467">
        <v>8</v>
      </c>
      <c r="M716" s="467">
        <v>1</v>
      </c>
      <c r="N716" s="468">
        <v>1</v>
      </c>
      <c r="O716" s="467">
        <v>0</v>
      </c>
      <c r="P716" s="467">
        <v>0</v>
      </c>
      <c r="Q716" s="467">
        <v>0</v>
      </c>
      <c r="R716" s="467">
        <v>0</v>
      </c>
      <c r="S716" s="467">
        <v>1</v>
      </c>
      <c r="T716" s="467">
        <v>0</v>
      </c>
      <c r="U716" s="467">
        <v>0</v>
      </c>
      <c r="V716" s="467">
        <v>0</v>
      </c>
      <c r="W716" s="467">
        <v>0</v>
      </c>
      <c r="X716" s="467">
        <v>0</v>
      </c>
      <c r="Y716" s="467">
        <v>0</v>
      </c>
      <c r="Z716" s="467">
        <v>0</v>
      </c>
      <c r="AA716" s="467">
        <v>0</v>
      </c>
      <c r="AB716" s="467">
        <v>0</v>
      </c>
      <c r="AC716" s="467">
        <v>0</v>
      </c>
      <c r="AD716" s="469">
        <v>11</v>
      </c>
      <c r="AE716" s="470">
        <v>0</v>
      </c>
      <c r="AF716" s="470">
        <v>1</v>
      </c>
      <c r="AG716" s="470">
        <v>5</v>
      </c>
      <c r="AH716" s="470">
        <v>2</v>
      </c>
      <c r="AI716" s="470">
        <v>3</v>
      </c>
      <c r="AJ716" s="470">
        <v>0</v>
      </c>
      <c r="AK716" s="467">
        <v>1</v>
      </c>
      <c r="AL716" s="467">
        <v>10</v>
      </c>
      <c r="AM716" s="502">
        <v>5</v>
      </c>
      <c r="AN716" s="502">
        <v>2</v>
      </c>
      <c r="AO716" s="503">
        <v>2</v>
      </c>
    </row>
    <row r="717" spans="1:41" ht="16.5" customHeight="1">
      <c r="A717" s="461">
        <v>1300</v>
      </c>
      <c r="B717" s="461">
        <v>355</v>
      </c>
      <c r="C717" s="461">
        <v>714</v>
      </c>
      <c r="D717" s="471" t="s">
        <v>2219</v>
      </c>
      <c r="E717" s="472" t="s">
        <v>28</v>
      </c>
      <c r="F717" s="471" t="s">
        <v>2233</v>
      </c>
      <c r="G717" s="471" t="s">
        <v>2153</v>
      </c>
      <c r="H717" s="490" t="s">
        <v>724</v>
      </c>
      <c r="I717" s="491" t="s">
        <v>2220</v>
      </c>
      <c r="J717" s="467">
        <v>1</v>
      </c>
      <c r="K717" s="467">
        <v>12</v>
      </c>
      <c r="L717" s="467">
        <v>22</v>
      </c>
      <c r="M717" s="467">
        <v>1</v>
      </c>
      <c r="N717" s="468">
        <v>44</v>
      </c>
      <c r="O717" s="467">
        <v>2</v>
      </c>
      <c r="P717" s="467">
        <v>2</v>
      </c>
      <c r="Q717" s="467">
        <v>10</v>
      </c>
      <c r="R717" s="467">
        <v>1</v>
      </c>
      <c r="S717" s="467">
        <v>0</v>
      </c>
      <c r="T717" s="467">
        <v>1</v>
      </c>
      <c r="U717" s="467">
        <v>0</v>
      </c>
      <c r="V717" s="467">
        <v>0</v>
      </c>
      <c r="W717" s="467">
        <v>1</v>
      </c>
      <c r="X717" s="467">
        <v>0</v>
      </c>
      <c r="Y717" s="467">
        <v>0</v>
      </c>
      <c r="Z717" s="467">
        <v>0</v>
      </c>
      <c r="AA717" s="467">
        <v>2</v>
      </c>
      <c r="AB717" s="467">
        <v>0</v>
      </c>
      <c r="AC717" s="467">
        <v>0</v>
      </c>
      <c r="AD717" s="469">
        <v>99</v>
      </c>
      <c r="AE717" s="470">
        <v>0</v>
      </c>
      <c r="AF717" s="470">
        <v>0</v>
      </c>
      <c r="AG717" s="470">
        <v>54</v>
      </c>
      <c r="AH717" s="470">
        <v>1</v>
      </c>
      <c r="AI717" s="470">
        <v>44</v>
      </c>
      <c r="AJ717" s="470">
        <v>0</v>
      </c>
      <c r="AK717" s="467">
        <v>44</v>
      </c>
      <c r="AL717" s="467">
        <v>55</v>
      </c>
      <c r="AM717" s="502">
        <v>6</v>
      </c>
      <c r="AN717" s="502">
        <v>5</v>
      </c>
      <c r="AO717" s="503">
        <v>3</v>
      </c>
    </row>
    <row r="718" spans="1:41" ht="16.5" customHeight="1">
      <c r="A718" s="461">
        <v>1301</v>
      </c>
      <c r="B718" s="461">
        <v>356</v>
      </c>
      <c r="C718" s="462">
        <v>715</v>
      </c>
      <c r="D718" s="471" t="s">
        <v>2221</v>
      </c>
      <c r="E718" s="472" t="s">
        <v>28</v>
      </c>
      <c r="F718" s="471" t="s">
        <v>2233</v>
      </c>
      <c r="G718" s="471" t="s">
        <v>2153</v>
      </c>
      <c r="H718" s="492" t="s">
        <v>730</v>
      </c>
      <c r="I718" s="491" t="s">
        <v>2222</v>
      </c>
      <c r="J718" s="467">
        <v>1</v>
      </c>
      <c r="K718" s="467">
        <v>2</v>
      </c>
      <c r="L718" s="467">
        <v>23</v>
      </c>
      <c r="M718" s="467">
        <v>3</v>
      </c>
      <c r="N718" s="468">
        <v>12</v>
      </c>
      <c r="O718" s="467">
        <v>1</v>
      </c>
      <c r="P718" s="467">
        <v>1</v>
      </c>
      <c r="Q718" s="467">
        <v>4</v>
      </c>
      <c r="R718" s="467">
        <v>0</v>
      </c>
      <c r="S718" s="467">
        <v>0</v>
      </c>
      <c r="T718" s="467">
        <v>0</v>
      </c>
      <c r="U718" s="467">
        <v>0</v>
      </c>
      <c r="V718" s="467">
        <v>0</v>
      </c>
      <c r="W718" s="467">
        <v>0</v>
      </c>
      <c r="X718" s="467">
        <v>0</v>
      </c>
      <c r="Y718" s="467">
        <v>0</v>
      </c>
      <c r="Z718" s="467">
        <v>1</v>
      </c>
      <c r="AA718" s="467">
        <v>0</v>
      </c>
      <c r="AB718" s="467">
        <v>0</v>
      </c>
      <c r="AC718" s="467">
        <v>0</v>
      </c>
      <c r="AD718" s="469">
        <v>48</v>
      </c>
      <c r="AE718" s="470">
        <v>0</v>
      </c>
      <c r="AF718" s="470">
        <v>0</v>
      </c>
      <c r="AG718" s="470">
        <v>0</v>
      </c>
      <c r="AH718" s="470">
        <v>0</v>
      </c>
      <c r="AI718" s="470">
        <v>48</v>
      </c>
      <c r="AJ718" s="470">
        <v>0</v>
      </c>
      <c r="AK718" s="467">
        <v>12</v>
      </c>
      <c r="AL718" s="467">
        <v>36</v>
      </c>
      <c r="AM718" s="502">
        <v>5</v>
      </c>
      <c r="AN718" s="502">
        <v>6</v>
      </c>
      <c r="AO718" s="503">
        <v>2</v>
      </c>
    </row>
    <row r="719" spans="1:41" ht="16.5" customHeight="1">
      <c r="A719" s="461">
        <v>1297</v>
      </c>
      <c r="B719" s="461">
        <v>352</v>
      </c>
      <c r="C719" s="461">
        <v>716</v>
      </c>
      <c r="D719" s="471" t="s">
        <v>2223</v>
      </c>
      <c r="E719" s="472" t="s">
        <v>28</v>
      </c>
      <c r="F719" s="471" t="s">
        <v>2233</v>
      </c>
      <c r="G719" s="471" t="s">
        <v>2153</v>
      </c>
      <c r="H719" s="492" t="s">
        <v>730</v>
      </c>
      <c r="I719" s="491" t="s">
        <v>2224</v>
      </c>
      <c r="J719" s="467">
        <v>0</v>
      </c>
      <c r="K719" s="467">
        <v>0</v>
      </c>
      <c r="L719" s="467">
        <v>16</v>
      </c>
      <c r="M719" s="467">
        <v>0</v>
      </c>
      <c r="N719" s="468">
        <v>3</v>
      </c>
      <c r="O719" s="467">
        <v>0</v>
      </c>
      <c r="P719" s="467">
        <v>0</v>
      </c>
      <c r="Q719" s="467">
        <v>1</v>
      </c>
      <c r="R719" s="467">
        <v>0</v>
      </c>
      <c r="S719" s="467">
        <v>0</v>
      </c>
      <c r="T719" s="467">
        <v>0</v>
      </c>
      <c r="U719" s="467">
        <v>0</v>
      </c>
      <c r="V719" s="467">
        <v>0</v>
      </c>
      <c r="W719" s="467">
        <v>0</v>
      </c>
      <c r="X719" s="467">
        <v>0</v>
      </c>
      <c r="Y719" s="467">
        <v>0</v>
      </c>
      <c r="Z719" s="467">
        <v>0</v>
      </c>
      <c r="AA719" s="467">
        <v>0</v>
      </c>
      <c r="AB719" s="467">
        <v>0</v>
      </c>
      <c r="AC719" s="467">
        <v>0</v>
      </c>
      <c r="AD719" s="469">
        <v>20</v>
      </c>
      <c r="AE719" s="470">
        <v>0</v>
      </c>
      <c r="AF719" s="470">
        <v>0</v>
      </c>
      <c r="AG719" s="470">
        <v>0</v>
      </c>
      <c r="AH719" s="470">
        <v>1</v>
      </c>
      <c r="AI719" s="470">
        <v>19</v>
      </c>
      <c r="AJ719" s="470">
        <v>0</v>
      </c>
      <c r="AK719" s="467">
        <v>3</v>
      </c>
      <c r="AL719" s="467">
        <v>17</v>
      </c>
      <c r="AM719" s="502">
        <v>8</v>
      </c>
      <c r="AN719" s="502">
        <v>4</v>
      </c>
      <c r="AO719" s="503">
        <v>2</v>
      </c>
    </row>
    <row r="720" spans="1:41" ht="16.5" customHeight="1">
      <c r="A720" s="461">
        <v>1292</v>
      </c>
      <c r="B720" s="461">
        <v>347</v>
      </c>
      <c r="C720" s="461">
        <v>717</v>
      </c>
      <c r="D720" s="471" t="s">
        <v>2225</v>
      </c>
      <c r="E720" s="472" t="s">
        <v>28</v>
      </c>
      <c r="F720" s="471" t="s">
        <v>2233</v>
      </c>
      <c r="G720" s="471" t="s">
        <v>2153</v>
      </c>
      <c r="H720" s="493" t="s">
        <v>727</v>
      </c>
      <c r="I720" s="491" t="s">
        <v>2226</v>
      </c>
      <c r="J720" s="467">
        <v>0</v>
      </c>
      <c r="K720" s="467">
        <v>1</v>
      </c>
      <c r="L720" s="467">
        <v>33</v>
      </c>
      <c r="M720" s="467">
        <v>0</v>
      </c>
      <c r="N720" s="468">
        <v>2</v>
      </c>
      <c r="O720" s="467">
        <v>0</v>
      </c>
      <c r="P720" s="467">
        <v>2</v>
      </c>
      <c r="Q720" s="467">
        <v>0</v>
      </c>
      <c r="R720" s="467">
        <v>0</v>
      </c>
      <c r="S720" s="467">
        <v>0</v>
      </c>
      <c r="T720" s="467">
        <v>0</v>
      </c>
      <c r="U720" s="467">
        <v>0</v>
      </c>
      <c r="V720" s="467">
        <v>1</v>
      </c>
      <c r="W720" s="467">
        <v>0</v>
      </c>
      <c r="X720" s="467">
        <v>1</v>
      </c>
      <c r="Y720" s="467">
        <v>0</v>
      </c>
      <c r="Z720" s="467">
        <v>0</v>
      </c>
      <c r="AA720" s="467">
        <v>0</v>
      </c>
      <c r="AB720" s="467">
        <v>0</v>
      </c>
      <c r="AC720" s="467">
        <v>0</v>
      </c>
      <c r="AD720" s="469">
        <v>40</v>
      </c>
      <c r="AE720" s="470">
        <v>0</v>
      </c>
      <c r="AF720" s="470">
        <v>0</v>
      </c>
      <c r="AG720" s="470">
        <v>0</v>
      </c>
      <c r="AH720" s="470">
        <v>0</v>
      </c>
      <c r="AI720" s="470">
        <v>39</v>
      </c>
      <c r="AJ720" s="470">
        <v>0</v>
      </c>
      <c r="AK720" s="467">
        <v>2</v>
      </c>
      <c r="AL720" s="467">
        <v>38</v>
      </c>
      <c r="AM720" s="502">
        <v>8</v>
      </c>
      <c r="AN720" s="502">
        <v>5</v>
      </c>
      <c r="AO720" s="503">
        <v>2</v>
      </c>
    </row>
    <row r="721" spans="1:41" ht="16.5" customHeight="1">
      <c r="A721" s="461">
        <v>1293</v>
      </c>
      <c r="B721" s="461">
        <v>348</v>
      </c>
      <c r="C721" s="462">
        <v>718</v>
      </c>
      <c r="D721" s="471" t="s">
        <v>2227</v>
      </c>
      <c r="E721" s="472" t="s">
        <v>28</v>
      </c>
      <c r="F721" s="471" t="s">
        <v>2233</v>
      </c>
      <c r="G721" s="471" t="s">
        <v>2153</v>
      </c>
      <c r="H721" s="490" t="s">
        <v>724</v>
      </c>
      <c r="I721" s="491" t="s">
        <v>2228</v>
      </c>
      <c r="J721" s="467">
        <v>0</v>
      </c>
      <c r="K721" s="467">
        <v>1</v>
      </c>
      <c r="L721" s="467">
        <v>32</v>
      </c>
      <c r="M721" s="467">
        <v>0</v>
      </c>
      <c r="N721" s="468">
        <v>2</v>
      </c>
      <c r="O721" s="467">
        <v>1</v>
      </c>
      <c r="P721" s="467">
        <v>3</v>
      </c>
      <c r="Q721" s="467">
        <v>0</v>
      </c>
      <c r="R721" s="467">
        <v>0</v>
      </c>
      <c r="S721" s="467">
        <v>0</v>
      </c>
      <c r="T721" s="467">
        <v>0</v>
      </c>
      <c r="U721" s="467">
        <v>0</v>
      </c>
      <c r="V721" s="467">
        <v>0</v>
      </c>
      <c r="W721" s="467">
        <v>0</v>
      </c>
      <c r="X721" s="467">
        <v>0</v>
      </c>
      <c r="Y721" s="467">
        <v>0</v>
      </c>
      <c r="Z721" s="467">
        <v>0</v>
      </c>
      <c r="AA721" s="467">
        <v>0</v>
      </c>
      <c r="AB721" s="467">
        <v>0</v>
      </c>
      <c r="AC721" s="467">
        <v>0</v>
      </c>
      <c r="AD721" s="469">
        <v>39</v>
      </c>
      <c r="AE721" s="470">
        <v>0</v>
      </c>
      <c r="AF721" s="470">
        <v>0</v>
      </c>
      <c r="AG721" s="470">
        <v>0</v>
      </c>
      <c r="AH721" s="470">
        <v>0</v>
      </c>
      <c r="AI721" s="470">
        <v>39</v>
      </c>
      <c r="AJ721" s="470">
        <v>0</v>
      </c>
      <c r="AK721" s="467">
        <v>2</v>
      </c>
      <c r="AL721" s="467">
        <v>37</v>
      </c>
      <c r="AM721" s="502">
        <v>2</v>
      </c>
      <c r="AN721" s="502">
        <v>6</v>
      </c>
      <c r="AO721" s="503">
        <v>3</v>
      </c>
    </row>
    <row r="722" spans="1:41" ht="16.5" customHeight="1">
      <c r="A722" s="461">
        <v>1291</v>
      </c>
      <c r="B722" s="461">
        <v>346</v>
      </c>
      <c r="C722" s="461">
        <v>719</v>
      </c>
      <c r="D722" s="471" t="s">
        <v>2229</v>
      </c>
      <c r="E722" s="472" t="s">
        <v>28</v>
      </c>
      <c r="F722" s="471" t="s">
        <v>2233</v>
      </c>
      <c r="G722" s="471" t="s">
        <v>2153</v>
      </c>
      <c r="H722" s="492" t="s">
        <v>730</v>
      </c>
      <c r="I722" s="491" t="s">
        <v>2242</v>
      </c>
      <c r="J722" s="467">
        <v>2</v>
      </c>
      <c r="K722" s="467">
        <v>1</v>
      </c>
      <c r="L722" s="467">
        <v>16</v>
      </c>
      <c r="M722" s="467">
        <v>0</v>
      </c>
      <c r="N722" s="468">
        <v>7</v>
      </c>
      <c r="O722" s="467">
        <v>2</v>
      </c>
      <c r="P722" s="467">
        <v>1</v>
      </c>
      <c r="Q722" s="467">
        <v>0</v>
      </c>
      <c r="R722" s="467">
        <v>1</v>
      </c>
      <c r="S722" s="467">
        <v>0</v>
      </c>
      <c r="T722" s="467">
        <v>0</v>
      </c>
      <c r="U722" s="467">
        <v>0</v>
      </c>
      <c r="V722" s="467">
        <v>0</v>
      </c>
      <c r="W722" s="467">
        <v>0</v>
      </c>
      <c r="X722" s="467">
        <v>0</v>
      </c>
      <c r="Y722" s="467">
        <v>0</v>
      </c>
      <c r="Z722" s="467">
        <v>0</v>
      </c>
      <c r="AA722" s="467">
        <v>0</v>
      </c>
      <c r="AB722" s="467">
        <v>0</v>
      </c>
      <c r="AC722" s="467">
        <v>0</v>
      </c>
      <c r="AD722" s="469">
        <v>30</v>
      </c>
      <c r="AE722" s="470">
        <v>0</v>
      </c>
      <c r="AF722" s="470">
        <v>0</v>
      </c>
      <c r="AG722" s="470">
        <v>0</v>
      </c>
      <c r="AH722" s="470">
        <v>0</v>
      </c>
      <c r="AI722" s="470">
        <v>30</v>
      </c>
      <c r="AJ722" s="470">
        <v>0</v>
      </c>
      <c r="AK722" s="467">
        <v>7</v>
      </c>
      <c r="AL722" s="467">
        <v>23</v>
      </c>
      <c r="AM722" s="502">
        <v>2</v>
      </c>
      <c r="AN722" s="502">
        <v>2</v>
      </c>
      <c r="AO722" s="503">
        <v>3</v>
      </c>
    </row>
    <row r="723" spans="1:41" ht="16.5" customHeight="1">
      <c r="D723" s="498"/>
      <c r="H723" s="499"/>
    </row>
    <row r="724" spans="1:41" ht="16.5" customHeight="1">
      <c r="D724" s="498"/>
      <c r="H724" s="499"/>
    </row>
    <row r="725" spans="1:41" ht="16.5" customHeight="1">
      <c r="D725" s="498"/>
      <c r="H725" s="499"/>
    </row>
    <row r="726" spans="1:41" ht="16.5" customHeight="1">
      <c r="D726" s="498"/>
      <c r="H726" s="499"/>
    </row>
    <row r="727" spans="1:41" ht="16.5" customHeight="1">
      <c r="D727" s="498"/>
      <c r="H727" s="499"/>
    </row>
    <row r="728" spans="1:41" ht="16.5" customHeight="1">
      <c r="D728" s="498"/>
      <c r="H728" s="499"/>
    </row>
    <row r="729" spans="1:41" ht="16.5" customHeight="1">
      <c r="D729" s="498"/>
      <c r="H729" s="499"/>
    </row>
    <row r="730" spans="1:41" ht="16.5" customHeight="1">
      <c r="D730" s="498"/>
      <c r="H730" s="499"/>
    </row>
    <row r="731" spans="1:41" ht="16.5" customHeight="1">
      <c r="D731" s="498"/>
      <c r="H731" s="499"/>
    </row>
    <row r="732" spans="1:41" ht="16.5" customHeight="1">
      <c r="D732" s="498"/>
      <c r="H732" s="499"/>
    </row>
    <row r="733" spans="1:41" ht="16.5" customHeight="1">
      <c r="D733" s="498"/>
      <c r="H733" s="499"/>
    </row>
    <row r="734" spans="1:41" ht="16.5" customHeight="1">
      <c r="D734" s="498"/>
      <c r="H734" s="499"/>
    </row>
    <row r="735" spans="1:41" ht="16.5" customHeight="1">
      <c r="D735" s="498"/>
      <c r="H735" s="499"/>
    </row>
    <row r="736" spans="1:41" ht="16.5" customHeight="1">
      <c r="D736" s="498"/>
      <c r="H736" s="499"/>
    </row>
    <row r="737" spans="4:8" ht="16.5" customHeight="1">
      <c r="D737" s="498"/>
      <c r="H737" s="499"/>
    </row>
    <row r="738" spans="4:8" ht="16.5" customHeight="1">
      <c r="D738" s="498"/>
      <c r="H738" s="499"/>
    </row>
    <row r="739" spans="4:8" ht="16.5" customHeight="1">
      <c r="D739" s="498"/>
      <c r="H739" s="499"/>
    </row>
    <row r="740" spans="4:8" ht="16.5" customHeight="1">
      <c r="D740" s="498"/>
      <c r="H740" s="499"/>
    </row>
    <row r="741" spans="4:8" ht="16.5" customHeight="1">
      <c r="D741" s="498"/>
      <c r="H741" s="499"/>
    </row>
    <row r="742" spans="4:8" ht="16.5" customHeight="1">
      <c r="D742" s="498"/>
      <c r="H742" s="499"/>
    </row>
    <row r="743" spans="4:8" ht="16.5" customHeight="1">
      <c r="D743" s="498"/>
      <c r="H743" s="499"/>
    </row>
    <row r="744" spans="4:8" ht="16.5" customHeight="1">
      <c r="D744" s="498"/>
      <c r="H744" s="499"/>
    </row>
    <row r="745" spans="4:8" ht="16.5" customHeight="1">
      <c r="D745" s="498"/>
      <c r="H745" s="499"/>
    </row>
    <row r="746" spans="4:8" ht="16.5" customHeight="1">
      <c r="D746" s="498"/>
      <c r="H746" s="499"/>
    </row>
    <row r="747" spans="4:8" ht="16.5" customHeight="1">
      <c r="D747" s="498"/>
      <c r="H747" s="499"/>
    </row>
    <row r="748" spans="4:8" ht="16.5" customHeight="1">
      <c r="D748" s="498"/>
      <c r="H748" s="499"/>
    </row>
    <row r="749" spans="4:8" ht="16.5" customHeight="1">
      <c r="D749" s="498"/>
      <c r="H749" s="499"/>
    </row>
    <row r="750" spans="4:8" ht="16.5" customHeight="1">
      <c r="D750" s="498"/>
      <c r="H750" s="499"/>
    </row>
    <row r="751" spans="4:8" ht="16.5" customHeight="1">
      <c r="D751" s="498"/>
      <c r="H751" s="499"/>
    </row>
    <row r="752" spans="4:8" ht="16.5" customHeight="1">
      <c r="D752" s="498"/>
      <c r="H752" s="499"/>
    </row>
    <row r="753" spans="4:8" ht="16.5" customHeight="1">
      <c r="D753" s="498"/>
      <c r="H753" s="499"/>
    </row>
    <row r="754" spans="4:8" ht="16.5" customHeight="1">
      <c r="D754" s="498"/>
      <c r="H754" s="499"/>
    </row>
    <row r="755" spans="4:8" ht="16.5" customHeight="1">
      <c r="D755" s="498"/>
      <c r="H755" s="499"/>
    </row>
    <row r="756" spans="4:8" ht="16.5" customHeight="1">
      <c r="D756" s="498"/>
      <c r="H756" s="499"/>
    </row>
    <row r="757" spans="4:8" ht="16.5" customHeight="1">
      <c r="D757" s="498"/>
      <c r="H757" s="499"/>
    </row>
    <row r="758" spans="4:8" ht="16.5" customHeight="1">
      <c r="D758" s="498"/>
      <c r="H758" s="499"/>
    </row>
    <row r="759" spans="4:8" ht="16.5" customHeight="1">
      <c r="D759" s="498"/>
      <c r="H759" s="499"/>
    </row>
    <row r="760" spans="4:8" ht="16.5" customHeight="1">
      <c r="D760" s="498"/>
      <c r="H760" s="499"/>
    </row>
    <row r="761" spans="4:8" ht="16.5" customHeight="1">
      <c r="D761" s="498"/>
      <c r="H761" s="499"/>
    </row>
    <row r="762" spans="4:8" ht="16.5" customHeight="1">
      <c r="D762" s="498"/>
      <c r="H762" s="499"/>
    </row>
    <row r="763" spans="4:8" ht="16.5" customHeight="1">
      <c r="D763" s="498"/>
      <c r="H763" s="499"/>
    </row>
    <row r="764" spans="4:8" ht="16.5" customHeight="1">
      <c r="D764" s="498"/>
      <c r="H764" s="499"/>
    </row>
    <row r="765" spans="4:8" ht="16.5" customHeight="1">
      <c r="D765" s="498"/>
      <c r="H765" s="499"/>
    </row>
    <row r="766" spans="4:8" ht="16.5" customHeight="1">
      <c r="D766" s="498"/>
      <c r="H766" s="499"/>
    </row>
    <row r="767" spans="4:8" ht="16.5" customHeight="1">
      <c r="D767" s="498"/>
      <c r="H767" s="499"/>
    </row>
    <row r="768" spans="4:8" ht="16.5" customHeight="1">
      <c r="D768" s="498"/>
      <c r="H768" s="499"/>
    </row>
    <row r="769" spans="4:8" ht="16.5" customHeight="1">
      <c r="D769" s="498"/>
      <c r="H769" s="499"/>
    </row>
    <row r="770" spans="4:8" ht="16.5" customHeight="1">
      <c r="D770" s="498"/>
      <c r="H770" s="499"/>
    </row>
    <row r="771" spans="4:8" ht="16.5" customHeight="1">
      <c r="D771" s="498"/>
      <c r="H771" s="499"/>
    </row>
    <row r="772" spans="4:8" ht="16.5" customHeight="1">
      <c r="D772" s="498"/>
      <c r="H772" s="499"/>
    </row>
    <row r="773" spans="4:8" ht="16.5" customHeight="1">
      <c r="D773" s="498"/>
      <c r="H773" s="499"/>
    </row>
    <row r="774" spans="4:8" ht="16.5" customHeight="1">
      <c r="D774" s="498"/>
      <c r="H774" s="499"/>
    </row>
    <row r="775" spans="4:8" ht="16.5" customHeight="1">
      <c r="D775" s="498"/>
      <c r="H775" s="499"/>
    </row>
    <row r="776" spans="4:8" ht="16.5" customHeight="1">
      <c r="D776" s="498"/>
      <c r="H776" s="499"/>
    </row>
    <row r="777" spans="4:8" ht="16.5" customHeight="1">
      <c r="D777" s="498"/>
      <c r="H777" s="499"/>
    </row>
    <row r="778" spans="4:8" ht="16.5" customHeight="1">
      <c r="D778" s="498"/>
      <c r="H778" s="499"/>
    </row>
    <row r="779" spans="4:8" ht="16.5" customHeight="1">
      <c r="D779" s="498"/>
      <c r="H779" s="499"/>
    </row>
    <row r="780" spans="4:8" ht="16.5" customHeight="1">
      <c r="D780" s="498"/>
      <c r="H780" s="499"/>
    </row>
    <row r="781" spans="4:8" ht="16.5" customHeight="1">
      <c r="D781" s="498"/>
      <c r="H781" s="499"/>
    </row>
    <row r="782" spans="4:8" ht="16.5" customHeight="1">
      <c r="D782" s="498"/>
      <c r="H782" s="499"/>
    </row>
    <row r="783" spans="4:8" ht="16.5" customHeight="1">
      <c r="D783" s="498"/>
      <c r="H783" s="499"/>
    </row>
    <row r="784" spans="4:8" ht="16.5" customHeight="1">
      <c r="D784" s="498"/>
      <c r="H784" s="499"/>
    </row>
    <row r="785" spans="4:8" ht="16.5" customHeight="1">
      <c r="D785" s="498"/>
      <c r="H785" s="499"/>
    </row>
    <row r="786" spans="4:8" ht="16.5" customHeight="1">
      <c r="D786" s="498"/>
      <c r="H786" s="499"/>
    </row>
    <row r="787" spans="4:8" ht="16.5" customHeight="1">
      <c r="D787" s="498"/>
      <c r="H787" s="499"/>
    </row>
    <row r="788" spans="4:8" ht="16.5" customHeight="1">
      <c r="D788" s="498"/>
      <c r="H788" s="499"/>
    </row>
    <row r="789" spans="4:8" ht="16.5" customHeight="1">
      <c r="D789" s="498"/>
      <c r="H789" s="499"/>
    </row>
    <row r="790" spans="4:8" ht="16.5" customHeight="1">
      <c r="D790" s="498"/>
      <c r="H790" s="499"/>
    </row>
    <row r="791" spans="4:8" ht="16.5" customHeight="1">
      <c r="D791" s="498"/>
      <c r="H791" s="499"/>
    </row>
    <row r="792" spans="4:8" ht="16.5" customHeight="1">
      <c r="D792" s="498"/>
      <c r="H792" s="499"/>
    </row>
    <row r="793" spans="4:8" ht="16.5" customHeight="1">
      <c r="D793" s="498"/>
      <c r="H793" s="499"/>
    </row>
    <row r="794" spans="4:8" ht="16.5" customHeight="1">
      <c r="D794" s="498"/>
      <c r="H794" s="499"/>
    </row>
    <row r="795" spans="4:8" ht="16.5" customHeight="1">
      <c r="D795" s="498"/>
      <c r="H795" s="499"/>
    </row>
    <row r="796" spans="4:8" ht="16.5" customHeight="1">
      <c r="D796" s="498"/>
      <c r="H796" s="499"/>
    </row>
    <row r="797" spans="4:8" ht="16.5" customHeight="1">
      <c r="D797" s="498"/>
      <c r="H797" s="499"/>
    </row>
    <row r="798" spans="4:8" ht="16.5" customHeight="1">
      <c r="D798" s="498"/>
      <c r="H798" s="499"/>
    </row>
    <row r="799" spans="4:8" ht="16.5" customHeight="1">
      <c r="D799" s="498"/>
      <c r="H799" s="499"/>
    </row>
    <row r="800" spans="4:8" ht="16.5" customHeight="1">
      <c r="D800" s="498"/>
      <c r="H800" s="499"/>
    </row>
    <row r="801" spans="4:8" ht="16.5" customHeight="1">
      <c r="D801" s="498"/>
      <c r="H801" s="499"/>
    </row>
    <row r="802" spans="4:8" ht="16.5" customHeight="1">
      <c r="D802" s="498"/>
      <c r="H802" s="499"/>
    </row>
    <row r="803" spans="4:8" ht="16.5" customHeight="1">
      <c r="D803" s="498"/>
      <c r="H803" s="499"/>
    </row>
    <row r="804" spans="4:8" ht="16.5" customHeight="1">
      <c r="D804" s="498"/>
      <c r="H804" s="499"/>
    </row>
    <row r="805" spans="4:8" ht="16.5" customHeight="1">
      <c r="D805" s="498"/>
      <c r="H805" s="499"/>
    </row>
    <row r="806" spans="4:8" ht="16.5" customHeight="1">
      <c r="D806" s="498"/>
      <c r="H806" s="499"/>
    </row>
    <row r="807" spans="4:8" ht="16.5" customHeight="1">
      <c r="D807" s="498"/>
      <c r="H807" s="499"/>
    </row>
    <row r="808" spans="4:8" ht="16.5" customHeight="1">
      <c r="D808" s="498"/>
      <c r="H808" s="499"/>
    </row>
    <row r="809" spans="4:8" ht="16.5" customHeight="1">
      <c r="D809" s="498"/>
      <c r="H809" s="499"/>
    </row>
    <row r="810" spans="4:8" ht="16.5" customHeight="1">
      <c r="D810" s="498"/>
      <c r="H810" s="499"/>
    </row>
    <row r="811" spans="4:8" ht="16.5" customHeight="1">
      <c r="D811" s="498"/>
      <c r="H811" s="499"/>
    </row>
    <row r="812" spans="4:8" ht="16.5" customHeight="1">
      <c r="D812" s="498"/>
      <c r="H812" s="499"/>
    </row>
    <row r="813" spans="4:8" ht="16.5" customHeight="1">
      <c r="D813" s="498"/>
      <c r="H813" s="499"/>
    </row>
    <row r="814" spans="4:8" ht="16.5" customHeight="1">
      <c r="D814" s="498"/>
      <c r="H814" s="499"/>
    </row>
    <row r="815" spans="4:8" ht="16.5" customHeight="1">
      <c r="D815" s="498"/>
      <c r="H815" s="499"/>
    </row>
    <row r="816" spans="4:8" ht="16.5" customHeight="1">
      <c r="D816" s="498"/>
      <c r="H816" s="499"/>
    </row>
    <row r="817" spans="4:8" ht="16.5" customHeight="1">
      <c r="D817" s="498"/>
      <c r="H817" s="499"/>
    </row>
    <row r="818" spans="4:8" ht="16.5" customHeight="1">
      <c r="D818" s="498"/>
      <c r="H818" s="499"/>
    </row>
    <row r="819" spans="4:8" ht="16.5" customHeight="1">
      <c r="D819" s="498"/>
      <c r="H819" s="499"/>
    </row>
    <row r="820" spans="4:8" ht="16.5" customHeight="1">
      <c r="D820" s="498"/>
      <c r="H820" s="499"/>
    </row>
    <row r="821" spans="4:8" ht="16.5" customHeight="1">
      <c r="D821" s="498"/>
      <c r="H821" s="499"/>
    </row>
    <row r="822" spans="4:8" ht="16.5" customHeight="1">
      <c r="D822" s="498"/>
      <c r="H822" s="499"/>
    </row>
    <row r="823" spans="4:8" ht="16.5" customHeight="1">
      <c r="D823" s="498"/>
      <c r="H823" s="499"/>
    </row>
    <row r="824" spans="4:8" ht="16.5" customHeight="1">
      <c r="D824" s="498"/>
      <c r="H824" s="499"/>
    </row>
    <row r="825" spans="4:8" ht="16.5" customHeight="1">
      <c r="D825" s="498"/>
      <c r="H825" s="499"/>
    </row>
    <row r="826" spans="4:8" ht="16.5" customHeight="1">
      <c r="D826" s="498"/>
      <c r="H826" s="499"/>
    </row>
    <row r="827" spans="4:8" ht="16.5" customHeight="1">
      <c r="D827" s="498"/>
      <c r="H827" s="499"/>
    </row>
    <row r="828" spans="4:8" ht="16.5" customHeight="1">
      <c r="D828" s="498"/>
      <c r="H828" s="499"/>
    </row>
    <row r="829" spans="4:8" ht="16.5" customHeight="1">
      <c r="D829" s="498"/>
      <c r="H829" s="499"/>
    </row>
    <row r="830" spans="4:8" ht="16.5" customHeight="1">
      <c r="D830" s="498"/>
      <c r="H830" s="499"/>
    </row>
    <row r="831" spans="4:8" ht="16.5" customHeight="1">
      <c r="D831" s="498"/>
      <c r="H831" s="499"/>
    </row>
    <row r="832" spans="4:8" ht="16.5" customHeight="1">
      <c r="D832" s="498"/>
      <c r="H832" s="499"/>
    </row>
    <row r="833" spans="4:8" ht="16.5" customHeight="1">
      <c r="D833" s="498"/>
      <c r="H833" s="499"/>
    </row>
    <row r="834" spans="4:8" ht="16.5" customHeight="1">
      <c r="D834" s="498"/>
      <c r="H834" s="499"/>
    </row>
    <row r="835" spans="4:8" ht="16.5" customHeight="1">
      <c r="D835" s="498"/>
      <c r="H835" s="499"/>
    </row>
    <row r="836" spans="4:8" ht="16.5" customHeight="1">
      <c r="D836" s="498"/>
      <c r="H836" s="499"/>
    </row>
    <row r="837" spans="4:8" ht="16.5" customHeight="1">
      <c r="D837" s="498"/>
      <c r="H837" s="499"/>
    </row>
    <row r="838" spans="4:8" ht="16.5" customHeight="1">
      <c r="D838" s="498"/>
      <c r="H838" s="499"/>
    </row>
    <row r="839" spans="4:8" ht="16.5" customHeight="1">
      <c r="D839" s="498"/>
      <c r="H839" s="499"/>
    </row>
    <row r="840" spans="4:8" ht="16.5" customHeight="1">
      <c r="D840" s="498"/>
      <c r="H840" s="499"/>
    </row>
    <row r="841" spans="4:8" ht="16.5" customHeight="1">
      <c r="D841" s="498"/>
      <c r="H841" s="499"/>
    </row>
    <row r="842" spans="4:8" ht="16.5" customHeight="1">
      <c r="D842" s="498"/>
      <c r="H842" s="499"/>
    </row>
    <row r="843" spans="4:8" ht="16.5" customHeight="1">
      <c r="D843" s="498"/>
      <c r="H843" s="499"/>
    </row>
    <row r="844" spans="4:8" ht="16.5" customHeight="1">
      <c r="D844" s="498"/>
      <c r="H844" s="499"/>
    </row>
    <row r="845" spans="4:8" ht="16.5" customHeight="1">
      <c r="D845" s="498"/>
      <c r="H845" s="499"/>
    </row>
    <row r="846" spans="4:8" ht="16.5" customHeight="1">
      <c r="D846" s="498"/>
      <c r="H846" s="499"/>
    </row>
    <row r="847" spans="4:8" ht="16.5" customHeight="1">
      <c r="D847" s="498"/>
      <c r="H847" s="499"/>
    </row>
    <row r="848" spans="4:8" ht="16.5" customHeight="1">
      <c r="D848" s="498"/>
      <c r="H848" s="499"/>
    </row>
    <row r="849" spans="4:8" ht="16.5" customHeight="1">
      <c r="D849" s="498"/>
      <c r="H849" s="499"/>
    </row>
    <row r="850" spans="4:8" ht="16.5" customHeight="1">
      <c r="D850" s="498"/>
      <c r="H850" s="499"/>
    </row>
    <row r="851" spans="4:8" ht="16.5" customHeight="1">
      <c r="D851" s="498"/>
      <c r="H851" s="499"/>
    </row>
    <row r="852" spans="4:8" ht="16.5" customHeight="1">
      <c r="D852" s="498"/>
      <c r="H852" s="499"/>
    </row>
    <row r="853" spans="4:8" ht="16.5" customHeight="1">
      <c r="D853" s="498"/>
      <c r="H853" s="499"/>
    </row>
    <row r="854" spans="4:8" ht="16.5" customHeight="1">
      <c r="D854" s="498"/>
      <c r="H854" s="499"/>
    </row>
    <row r="855" spans="4:8" ht="16.5" customHeight="1">
      <c r="D855" s="498"/>
      <c r="H855" s="499"/>
    </row>
    <row r="856" spans="4:8" ht="16.5" customHeight="1">
      <c r="D856" s="498"/>
      <c r="H856" s="499"/>
    </row>
    <row r="857" spans="4:8" ht="16.5" customHeight="1">
      <c r="D857" s="498"/>
      <c r="H857" s="499"/>
    </row>
    <row r="858" spans="4:8" ht="16.5" customHeight="1">
      <c r="D858" s="498"/>
      <c r="H858" s="499"/>
    </row>
    <row r="859" spans="4:8" ht="16.5" customHeight="1">
      <c r="D859" s="498"/>
      <c r="H859" s="499"/>
    </row>
    <row r="860" spans="4:8" ht="16.5" customHeight="1">
      <c r="D860" s="498"/>
      <c r="H860" s="499"/>
    </row>
    <row r="861" spans="4:8" ht="16.5" customHeight="1">
      <c r="D861" s="498"/>
      <c r="H861" s="499"/>
    </row>
    <row r="862" spans="4:8" ht="16.5" customHeight="1">
      <c r="D862" s="498"/>
      <c r="H862" s="499"/>
    </row>
    <row r="863" spans="4:8" ht="16.5" customHeight="1">
      <c r="D863" s="498"/>
      <c r="H863" s="499"/>
    </row>
    <row r="864" spans="4:8" ht="16.5" customHeight="1">
      <c r="D864" s="498"/>
      <c r="H864" s="499"/>
    </row>
    <row r="865" spans="4:8" ht="16.5" customHeight="1">
      <c r="D865" s="498"/>
      <c r="H865" s="499"/>
    </row>
    <row r="866" spans="4:8" ht="16.5" customHeight="1">
      <c r="D866" s="498"/>
      <c r="H866" s="499"/>
    </row>
    <row r="867" spans="4:8" ht="16.5" customHeight="1">
      <c r="D867" s="498"/>
      <c r="H867" s="499"/>
    </row>
    <row r="868" spans="4:8" ht="16.5" customHeight="1">
      <c r="D868" s="498"/>
      <c r="H868" s="499"/>
    </row>
    <row r="869" spans="4:8" ht="16.5" customHeight="1">
      <c r="D869" s="498"/>
      <c r="H869" s="499"/>
    </row>
    <row r="870" spans="4:8" ht="16.5" customHeight="1">
      <c r="D870" s="498"/>
      <c r="H870" s="499"/>
    </row>
    <row r="871" spans="4:8" ht="16.5" customHeight="1">
      <c r="D871" s="498"/>
      <c r="H871" s="499"/>
    </row>
    <row r="872" spans="4:8" ht="16.5" customHeight="1">
      <c r="D872" s="498"/>
      <c r="H872" s="499"/>
    </row>
    <row r="873" spans="4:8" ht="16.5" customHeight="1">
      <c r="D873" s="498"/>
      <c r="H873" s="499"/>
    </row>
    <row r="874" spans="4:8" ht="16.5" customHeight="1">
      <c r="D874" s="498"/>
      <c r="H874" s="499"/>
    </row>
    <row r="875" spans="4:8" ht="16.5" customHeight="1">
      <c r="D875" s="498"/>
      <c r="H875" s="499"/>
    </row>
    <row r="876" spans="4:8" ht="16.5" customHeight="1">
      <c r="D876" s="498"/>
      <c r="H876" s="499"/>
    </row>
    <row r="877" spans="4:8" ht="16.5" customHeight="1">
      <c r="D877" s="498"/>
      <c r="H877" s="499"/>
    </row>
    <row r="878" spans="4:8" ht="16.5" customHeight="1">
      <c r="D878" s="498"/>
      <c r="H878" s="499"/>
    </row>
    <row r="879" spans="4:8" ht="16.5" customHeight="1">
      <c r="D879" s="498"/>
      <c r="H879" s="499"/>
    </row>
    <row r="880" spans="4:8" ht="16.5" customHeight="1">
      <c r="D880" s="498"/>
      <c r="H880" s="499"/>
    </row>
    <row r="881" spans="4:8" ht="16.5" customHeight="1">
      <c r="D881" s="498"/>
      <c r="H881" s="499"/>
    </row>
    <row r="882" spans="4:8" ht="16.5" customHeight="1">
      <c r="D882" s="498"/>
      <c r="H882" s="499"/>
    </row>
    <row r="883" spans="4:8" ht="16.5" customHeight="1">
      <c r="D883" s="498"/>
      <c r="H883" s="499"/>
    </row>
    <row r="884" spans="4:8" ht="16.5" customHeight="1">
      <c r="D884" s="498"/>
      <c r="H884" s="499"/>
    </row>
    <row r="885" spans="4:8" ht="16.5" customHeight="1">
      <c r="D885" s="498"/>
      <c r="H885" s="499"/>
    </row>
    <row r="886" spans="4:8" ht="16.5" customHeight="1">
      <c r="D886" s="498"/>
      <c r="H886" s="499"/>
    </row>
    <row r="887" spans="4:8" ht="16.5" customHeight="1">
      <c r="D887" s="498"/>
      <c r="H887" s="499"/>
    </row>
    <row r="888" spans="4:8" ht="16.5" customHeight="1">
      <c r="D888" s="498"/>
      <c r="H888" s="499"/>
    </row>
    <row r="889" spans="4:8" ht="16.5" customHeight="1">
      <c r="D889" s="498"/>
      <c r="H889" s="499"/>
    </row>
    <row r="890" spans="4:8" ht="16.5" customHeight="1">
      <c r="D890" s="498"/>
      <c r="H890" s="499"/>
    </row>
    <row r="891" spans="4:8" ht="16.5" customHeight="1">
      <c r="D891" s="498"/>
      <c r="H891" s="499"/>
    </row>
    <row r="892" spans="4:8" ht="16.5" customHeight="1">
      <c r="D892" s="498"/>
      <c r="H892" s="499"/>
    </row>
    <row r="893" spans="4:8" ht="16.5" customHeight="1">
      <c r="D893" s="498"/>
      <c r="H893" s="499"/>
    </row>
    <row r="894" spans="4:8" ht="16.5" customHeight="1">
      <c r="D894" s="498"/>
      <c r="H894" s="499"/>
    </row>
    <row r="895" spans="4:8" ht="16.5" customHeight="1">
      <c r="D895" s="498"/>
      <c r="H895" s="499"/>
    </row>
    <row r="896" spans="4:8" ht="16.5" customHeight="1">
      <c r="D896" s="498"/>
      <c r="H896" s="499"/>
    </row>
    <row r="897" spans="4:8" ht="16.5" customHeight="1">
      <c r="D897" s="498"/>
      <c r="H897" s="499"/>
    </row>
    <row r="898" spans="4:8" ht="16.5" customHeight="1">
      <c r="D898" s="498"/>
      <c r="H898" s="499"/>
    </row>
    <row r="899" spans="4:8" ht="16.5" customHeight="1">
      <c r="D899" s="498"/>
      <c r="H899" s="499"/>
    </row>
    <row r="900" spans="4:8" ht="16.5" customHeight="1">
      <c r="D900" s="498"/>
      <c r="H900" s="499"/>
    </row>
    <row r="901" spans="4:8" ht="16.5" customHeight="1">
      <c r="D901" s="498"/>
      <c r="H901" s="499"/>
    </row>
    <row r="902" spans="4:8" ht="16.5" customHeight="1">
      <c r="D902" s="498"/>
      <c r="H902" s="499"/>
    </row>
    <row r="903" spans="4:8" ht="16.5" customHeight="1">
      <c r="D903" s="498"/>
      <c r="H903" s="499"/>
    </row>
    <row r="904" spans="4:8" ht="16.5" customHeight="1">
      <c r="D904" s="498"/>
      <c r="H904" s="499"/>
    </row>
    <row r="905" spans="4:8" ht="16.5" customHeight="1">
      <c r="D905" s="498"/>
      <c r="H905" s="499"/>
    </row>
    <row r="906" spans="4:8" ht="16.5" customHeight="1">
      <c r="D906" s="498"/>
      <c r="H906" s="499"/>
    </row>
    <row r="907" spans="4:8" ht="16.5" customHeight="1">
      <c r="D907" s="498"/>
      <c r="H907" s="499"/>
    </row>
    <row r="908" spans="4:8" ht="16.5" customHeight="1">
      <c r="D908" s="498"/>
      <c r="H908" s="499"/>
    </row>
    <row r="909" spans="4:8" ht="16.5" customHeight="1">
      <c r="D909" s="498"/>
      <c r="H909" s="499"/>
    </row>
    <row r="910" spans="4:8" ht="16.5" customHeight="1">
      <c r="D910" s="498"/>
      <c r="H910" s="499"/>
    </row>
    <row r="911" spans="4:8" ht="16.5" customHeight="1">
      <c r="D911" s="498"/>
      <c r="H911" s="499"/>
    </row>
    <row r="912" spans="4:8" ht="16.5" customHeight="1">
      <c r="D912" s="498"/>
      <c r="H912" s="499"/>
    </row>
    <row r="913" spans="4:8" ht="16.5" customHeight="1">
      <c r="D913" s="498"/>
      <c r="H913" s="499"/>
    </row>
    <row r="914" spans="4:8" ht="16.5" customHeight="1">
      <c r="D914" s="498"/>
      <c r="H914" s="499"/>
    </row>
    <row r="915" spans="4:8" ht="16.5" customHeight="1">
      <c r="D915" s="498"/>
      <c r="H915" s="499"/>
    </row>
    <row r="916" spans="4:8" ht="16.5" customHeight="1">
      <c r="D916" s="498"/>
      <c r="H916" s="499"/>
    </row>
    <row r="917" spans="4:8" ht="16.5" customHeight="1">
      <c r="D917" s="498"/>
      <c r="H917" s="499"/>
    </row>
    <row r="918" spans="4:8" ht="16.5" customHeight="1">
      <c r="D918" s="498"/>
      <c r="H918" s="499"/>
    </row>
    <row r="919" spans="4:8" ht="16.5" customHeight="1">
      <c r="D919" s="498"/>
      <c r="H919" s="499"/>
    </row>
    <row r="920" spans="4:8" ht="16.5" customHeight="1">
      <c r="D920" s="498"/>
      <c r="H920" s="499"/>
    </row>
    <row r="921" spans="4:8" ht="16.5" customHeight="1">
      <c r="D921" s="498"/>
      <c r="H921" s="499"/>
    </row>
    <row r="922" spans="4:8" ht="16.5" customHeight="1">
      <c r="D922" s="498"/>
      <c r="H922" s="499"/>
    </row>
    <row r="923" spans="4:8" ht="16.5" customHeight="1">
      <c r="D923" s="498"/>
      <c r="H923" s="499"/>
    </row>
    <row r="924" spans="4:8" ht="16.5" customHeight="1">
      <c r="D924" s="498"/>
      <c r="H924" s="499"/>
    </row>
    <row r="925" spans="4:8" ht="16.5" customHeight="1">
      <c r="D925" s="498"/>
      <c r="H925" s="499"/>
    </row>
    <row r="926" spans="4:8" ht="16.5" customHeight="1">
      <c r="D926" s="498"/>
      <c r="H926" s="499"/>
    </row>
    <row r="927" spans="4:8" ht="16.5" customHeight="1">
      <c r="D927" s="498"/>
      <c r="H927" s="499"/>
    </row>
    <row r="928" spans="4:8" ht="16.5" customHeight="1">
      <c r="D928" s="498"/>
      <c r="H928" s="499"/>
    </row>
    <row r="929" spans="4:8" ht="16.5" customHeight="1">
      <c r="D929" s="498"/>
      <c r="H929" s="499"/>
    </row>
    <row r="930" spans="4:8" ht="16.5" customHeight="1">
      <c r="D930" s="498"/>
      <c r="H930" s="499"/>
    </row>
    <row r="931" spans="4:8" ht="16.5" customHeight="1">
      <c r="D931" s="498"/>
      <c r="H931" s="499"/>
    </row>
    <row r="932" spans="4:8" ht="16.5" customHeight="1">
      <c r="D932" s="498"/>
      <c r="H932" s="499"/>
    </row>
    <row r="933" spans="4:8" ht="16.5" customHeight="1">
      <c r="D933" s="498"/>
      <c r="H933" s="499"/>
    </row>
  </sheetData>
  <autoFilter ref="C3:AL722" xr:uid="{E96FC368-A584-462D-AE1C-7F44CD849F4C}"/>
  <phoneticPr fontId="4" type="noConversion"/>
  <conditionalFormatting sqref="AD4:AD722">
    <cfRule type="expression" dxfId="14" priority="1">
      <formula>$AD4&lt;&gt;#REF!</formula>
    </cfRule>
  </conditionalFormatting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9006-40E7-473B-96C7-18CB74389295}">
  <sheetPr codeName="Sheet6" filterMode="1"/>
  <dimension ref="A1:G6004"/>
  <sheetViews>
    <sheetView zoomScale="85" zoomScaleNormal="85" workbookViewId="0">
      <pane ySplit="1" topLeftCell="A2" activePane="bottomLeft" state="frozen"/>
      <selection pane="bottomLeft" activeCell="N2195" sqref="N2195"/>
    </sheetView>
  </sheetViews>
  <sheetFormatPr defaultRowHeight="16.5"/>
  <cols>
    <col min="1" max="1" width="15.375" style="508" bestFit="1" customWidth="1"/>
    <col min="2" max="2" width="10.25" style="508" bestFit="1" customWidth="1"/>
    <col min="3" max="3" width="9.25" style="508" bestFit="1" customWidth="1"/>
    <col min="4" max="4" width="38" style="508" bestFit="1" customWidth="1"/>
    <col min="5" max="5" width="25.5" style="508" bestFit="1" customWidth="1"/>
    <col min="6" max="6" width="10" style="508" bestFit="1" customWidth="1"/>
    <col min="7" max="7" width="6.625" style="508" bestFit="1" customWidth="1"/>
    <col min="8" max="16384" width="9" style="508"/>
  </cols>
  <sheetData>
    <row r="1" spans="1:7">
      <c r="A1" s="507" t="s">
        <v>10205</v>
      </c>
      <c r="B1" s="507" t="s">
        <v>7821</v>
      </c>
      <c r="C1" s="507" t="s">
        <v>7822</v>
      </c>
      <c r="D1" s="507" t="s">
        <v>7824</v>
      </c>
      <c r="E1" s="507" t="s">
        <v>10206</v>
      </c>
      <c r="F1" s="507" t="s">
        <v>10207</v>
      </c>
      <c r="G1" s="507" t="s">
        <v>10208</v>
      </c>
    </row>
    <row r="2" spans="1:7" hidden="1">
      <c r="A2" s="509" t="s">
        <v>25</v>
      </c>
      <c r="B2" s="509" t="s">
        <v>6268</v>
      </c>
      <c r="C2" s="509" t="s">
        <v>6395</v>
      </c>
      <c r="D2" s="509" t="s">
        <v>6396</v>
      </c>
      <c r="E2" s="509" t="s">
        <v>11438</v>
      </c>
      <c r="F2" s="509">
        <v>9</v>
      </c>
      <c r="G2" s="509">
        <v>1</v>
      </c>
    </row>
    <row r="3" spans="1:7" hidden="1">
      <c r="A3" s="509" t="s">
        <v>25</v>
      </c>
      <c r="B3" s="509" t="s">
        <v>6268</v>
      </c>
      <c r="C3" s="509" t="s">
        <v>6395</v>
      </c>
      <c r="D3" s="509" t="s">
        <v>6396</v>
      </c>
      <c r="E3" s="509" t="s">
        <v>11437</v>
      </c>
      <c r="F3" s="509">
        <v>5</v>
      </c>
      <c r="G3" s="509">
        <v>1</v>
      </c>
    </row>
    <row r="4" spans="1:7" hidden="1">
      <c r="A4" s="509" t="s">
        <v>25</v>
      </c>
      <c r="B4" s="509" t="s">
        <v>6268</v>
      </c>
      <c r="C4" s="509" t="s">
        <v>6395</v>
      </c>
      <c r="D4" s="509" t="s">
        <v>6396</v>
      </c>
      <c r="E4" s="509" t="s">
        <v>11436</v>
      </c>
      <c r="F4" s="509">
        <v>4</v>
      </c>
      <c r="G4" s="509">
        <v>1</v>
      </c>
    </row>
    <row r="5" spans="1:7" hidden="1">
      <c r="A5" s="509" t="s">
        <v>25</v>
      </c>
      <c r="B5" s="509" t="s">
        <v>6268</v>
      </c>
      <c r="C5" s="509" t="s">
        <v>6395</v>
      </c>
      <c r="D5" s="509" t="s">
        <v>6396</v>
      </c>
      <c r="E5" s="509" t="s">
        <v>11439</v>
      </c>
      <c r="F5" s="509">
        <v>3</v>
      </c>
      <c r="G5" s="509">
        <v>1</v>
      </c>
    </row>
    <row r="6" spans="1:7" hidden="1">
      <c r="A6" s="509" t="s">
        <v>25</v>
      </c>
      <c r="B6" s="509" t="s">
        <v>6268</v>
      </c>
      <c r="C6" s="509" t="s">
        <v>6395</v>
      </c>
      <c r="D6" s="509" t="s">
        <v>6396</v>
      </c>
      <c r="E6" s="509" t="s">
        <v>11440</v>
      </c>
      <c r="F6" s="509">
        <v>2</v>
      </c>
      <c r="G6" s="509">
        <v>1</v>
      </c>
    </row>
    <row r="7" spans="1:7" hidden="1">
      <c r="A7" s="509" t="s">
        <v>27</v>
      </c>
      <c r="B7" s="509" t="s">
        <v>6268</v>
      </c>
      <c r="C7" s="509" t="s">
        <v>6395</v>
      </c>
      <c r="D7" s="509" t="s">
        <v>6586</v>
      </c>
      <c r="E7" s="509" t="s">
        <v>11047</v>
      </c>
      <c r="F7" s="509">
        <v>18</v>
      </c>
      <c r="G7" s="509">
        <v>1</v>
      </c>
    </row>
    <row r="8" spans="1:7" hidden="1">
      <c r="A8" s="509" t="s">
        <v>27</v>
      </c>
      <c r="B8" s="509" t="s">
        <v>6268</v>
      </c>
      <c r="C8" s="509" t="s">
        <v>6395</v>
      </c>
      <c r="D8" s="509" t="s">
        <v>6586</v>
      </c>
      <c r="E8" s="509" t="s">
        <v>11048</v>
      </c>
      <c r="F8" s="509">
        <v>11</v>
      </c>
      <c r="G8" s="509">
        <v>1</v>
      </c>
    </row>
    <row r="9" spans="1:7" hidden="1">
      <c r="A9" s="509" t="s">
        <v>27</v>
      </c>
      <c r="B9" s="509" t="s">
        <v>6268</v>
      </c>
      <c r="C9" s="509" t="s">
        <v>6395</v>
      </c>
      <c r="D9" s="509" t="s">
        <v>6586</v>
      </c>
      <c r="E9" s="509" t="s">
        <v>11050</v>
      </c>
      <c r="F9" s="509">
        <v>10</v>
      </c>
      <c r="G9" s="509">
        <v>1</v>
      </c>
    </row>
    <row r="10" spans="1:7" hidden="1">
      <c r="A10" s="509" t="s">
        <v>27</v>
      </c>
      <c r="B10" s="509" t="s">
        <v>6268</v>
      </c>
      <c r="C10" s="509" t="s">
        <v>6395</v>
      </c>
      <c r="D10" s="509" t="s">
        <v>6586</v>
      </c>
      <c r="E10" s="509" t="s">
        <v>11051</v>
      </c>
      <c r="F10" s="509">
        <v>7</v>
      </c>
      <c r="G10" s="509">
        <v>1</v>
      </c>
    </row>
    <row r="11" spans="1:7" hidden="1">
      <c r="A11" s="509" t="s">
        <v>27</v>
      </c>
      <c r="B11" s="509" t="s">
        <v>6268</v>
      </c>
      <c r="C11" s="509" t="s">
        <v>6395</v>
      </c>
      <c r="D11" s="509" t="s">
        <v>6586</v>
      </c>
      <c r="E11" s="509" t="s">
        <v>11049</v>
      </c>
      <c r="F11" s="509">
        <v>4</v>
      </c>
      <c r="G11" s="509">
        <v>1</v>
      </c>
    </row>
    <row r="12" spans="1:7" hidden="1">
      <c r="A12" s="509" t="s">
        <v>29</v>
      </c>
      <c r="B12" s="509" t="s">
        <v>6268</v>
      </c>
      <c r="C12" s="509" t="s">
        <v>6395</v>
      </c>
      <c r="D12" s="509" t="s">
        <v>6596</v>
      </c>
      <c r="E12" s="509" t="s">
        <v>10827</v>
      </c>
      <c r="F12" s="509">
        <v>8</v>
      </c>
      <c r="G12" s="509">
        <v>1</v>
      </c>
    </row>
    <row r="13" spans="1:7" hidden="1">
      <c r="A13" s="509" t="s">
        <v>29</v>
      </c>
      <c r="B13" s="509" t="s">
        <v>6268</v>
      </c>
      <c r="C13" s="509" t="s">
        <v>6395</v>
      </c>
      <c r="D13" s="509" t="s">
        <v>6596</v>
      </c>
      <c r="E13" s="509" t="s">
        <v>10831</v>
      </c>
      <c r="F13" s="509">
        <v>7</v>
      </c>
      <c r="G13" s="509">
        <v>1</v>
      </c>
    </row>
    <row r="14" spans="1:7" hidden="1">
      <c r="A14" s="509" t="s">
        <v>29</v>
      </c>
      <c r="B14" s="509" t="s">
        <v>6268</v>
      </c>
      <c r="C14" s="509" t="s">
        <v>6395</v>
      </c>
      <c r="D14" s="509" t="s">
        <v>6596</v>
      </c>
      <c r="E14" s="509" t="s">
        <v>10830</v>
      </c>
      <c r="F14" s="509">
        <v>5</v>
      </c>
      <c r="G14" s="509">
        <v>1</v>
      </c>
    </row>
    <row r="15" spans="1:7" hidden="1">
      <c r="A15" s="509" t="s">
        <v>29</v>
      </c>
      <c r="B15" s="509" t="s">
        <v>6268</v>
      </c>
      <c r="C15" s="509" t="s">
        <v>6395</v>
      </c>
      <c r="D15" s="509" t="s">
        <v>6596</v>
      </c>
      <c r="E15" s="509" t="s">
        <v>10829</v>
      </c>
      <c r="F15" s="509">
        <v>4</v>
      </c>
      <c r="G15" s="509">
        <v>1</v>
      </c>
    </row>
    <row r="16" spans="1:7" hidden="1">
      <c r="A16" s="509" t="s">
        <v>29</v>
      </c>
      <c r="B16" s="509" t="s">
        <v>6268</v>
      </c>
      <c r="C16" s="509" t="s">
        <v>6395</v>
      </c>
      <c r="D16" s="509" t="s">
        <v>6596</v>
      </c>
      <c r="E16" s="509" t="s">
        <v>10832</v>
      </c>
      <c r="F16" s="509">
        <v>4</v>
      </c>
      <c r="G16" s="509">
        <v>1</v>
      </c>
    </row>
    <row r="17" spans="1:7" hidden="1">
      <c r="A17" s="509" t="s">
        <v>29</v>
      </c>
      <c r="B17" s="509" t="s">
        <v>6268</v>
      </c>
      <c r="C17" s="509" t="s">
        <v>6395</v>
      </c>
      <c r="D17" s="509" t="s">
        <v>6596</v>
      </c>
      <c r="E17" s="509" t="s">
        <v>10828</v>
      </c>
      <c r="F17" s="509">
        <v>3</v>
      </c>
      <c r="G17" s="509">
        <v>1</v>
      </c>
    </row>
    <row r="18" spans="1:7" hidden="1">
      <c r="A18" s="509" t="s">
        <v>29</v>
      </c>
      <c r="B18" s="509" t="s">
        <v>6268</v>
      </c>
      <c r="C18" s="509" t="s">
        <v>6395</v>
      </c>
      <c r="D18" s="509" t="s">
        <v>6596</v>
      </c>
      <c r="E18" s="509" t="s">
        <v>10826</v>
      </c>
      <c r="F18" s="509">
        <v>2</v>
      </c>
      <c r="G18" s="509">
        <v>1</v>
      </c>
    </row>
    <row r="19" spans="1:7" hidden="1">
      <c r="A19" s="509" t="s">
        <v>30</v>
      </c>
      <c r="B19" s="509" t="s">
        <v>6268</v>
      </c>
      <c r="C19" s="509" t="s">
        <v>6395</v>
      </c>
      <c r="D19" s="509" t="s">
        <v>6601</v>
      </c>
      <c r="E19" s="509" t="s">
        <v>10835</v>
      </c>
      <c r="F19" s="509">
        <v>7</v>
      </c>
      <c r="G19" s="509">
        <v>1</v>
      </c>
    </row>
    <row r="20" spans="1:7" hidden="1">
      <c r="A20" s="509" t="s">
        <v>30</v>
      </c>
      <c r="B20" s="509" t="s">
        <v>6268</v>
      </c>
      <c r="C20" s="509" t="s">
        <v>6395</v>
      </c>
      <c r="D20" s="509" t="s">
        <v>6601</v>
      </c>
      <c r="E20" s="509" t="s">
        <v>10836</v>
      </c>
      <c r="F20" s="509">
        <v>5</v>
      </c>
      <c r="G20" s="509">
        <v>1</v>
      </c>
    </row>
    <row r="21" spans="1:7" hidden="1">
      <c r="A21" s="509" t="s">
        <v>30</v>
      </c>
      <c r="B21" s="509" t="s">
        <v>6268</v>
      </c>
      <c r="C21" s="509" t="s">
        <v>6395</v>
      </c>
      <c r="D21" s="509" t="s">
        <v>6601</v>
      </c>
      <c r="E21" s="509" t="s">
        <v>10837</v>
      </c>
      <c r="F21" s="509">
        <v>5</v>
      </c>
      <c r="G21" s="509">
        <v>1</v>
      </c>
    </row>
    <row r="22" spans="1:7" hidden="1">
      <c r="A22" s="509" t="s">
        <v>30</v>
      </c>
      <c r="B22" s="509" t="s">
        <v>6268</v>
      </c>
      <c r="C22" s="509" t="s">
        <v>6395</v>
      </c>
      <c r="D22" s="509" t="s">
        <v>6601</v>
      </c>
      <c r="E22" s="509" t="s">
        <v>10833</v>
      </c>
      <c r="F22" s="509">
        <v>4</v>
      </c>
      <c r="G22" s="509">
        <v>1</v>
      </c>
    </row>
    <row r="23" spans="1:7" hidden="1">
      <c r="A23" s="509" t="s">
        <v>30</v>
      </c>
      <c r="B23" s="509" t="s">
        <v>6268</v>
      </c>
      <c r="C23" s="509" t="s">
        <v>6395</v>
      </c>
      <c r="D23" s="509" t="s">
        <v>6601</v>
      </c>
      <c r="E23" s="509" t="s">
        <v>10834</v>
      </c>
      <c r="F23" s="509">
        <v>3</v>
      </c>
      <c r="G23" s="509">
        <v>1</v>
      </c>
    </row>
    <row r="24" spans="1:7" hidden="1">
      <c r="A24" s="509" t="s">
        <v>31</v>
      </c>
      <c r="B24" s="509" t="s">
        <v>6268</v>
      </c>
      <c r="C24" s="509" t="s">
        <v>6395</v>
      </c>
      <c r="D24" s="509" t="s">
        <v>6606</v>
      </c>
      <c r="E24" s="509" t="s">
        <v>11052</v>
      </c>
      <c r="F24" s="509">
        <v>9</v>
      </c>
      <c r="G24" s="509">
        <v>1</v>
      </c>
    </row>
    <row r="25" spans="1:7" hidden="1">
      <c r="A25" s="509" t="s">
        <v>31</v>
      </c>
      <c r="B25" s="509" t="s">
        <v>6268</v>
      </c>
      <c r="C25" s="509" t="s">
        <v>6395</v>
      </c>
      <c r="D25" s="509" t="s">
        <v>6606</v>
      </c>
      <c r="E25" s="509" t="s">
        <v>11055</v>
      </c>
      <c r="F25" s="509">
        <v>8</v>
      </c>
      <c r="G25" s="509">
        <v>1</v>
      </c>
    </row>
    <row r="26" spans="1:7" hidden="1">
      <c r="A26" s="509" t="s">
        <v>31</v>
      </c>
      <c r="B26" s="509" t="s">
        <v>6268</v>
      </c>
      <c r="C26" s="509" t="s">
        <v>6395</v>
      </c>
      <c r="D26" s="509" t="s">
        <v>6606</v>
      </c>
      <c r="E26" s="509" t="s">
        <v>11053</v>
      </c>
      <c r="F26" s="509">
        <v>7</v>
      </c>
      <c r="G26" s="509">
        <v>1</v>
      </c>
    </row>
    <row r="27" spans="1:7" hidden="1">
      <c r="A27" s="509" t="s">
        <v>31</v>
      </c>
      <c r="B27" s="509" t="s">
        <v>6268</v>
      </c>
      <c r="C27" s="509" t="s">
        <v>6395</v>
      </c>
      <c r="D27" s="509" t="s">
        <v>6606</v>
      </c>
      <c r="E27" s="509" t="s">
        <v>11054</v>
      </c>
      <c r="F27" s="509">
        <v>1</v>
      </c>
      <c r="G27" s="509">
        <v>1</v>
      </c>
    </row>
    <row r="28" spans="1:7" hidden="1">
      <c r="A28" s="509" t="s">
        <v>32</v>
      </c>
      <c r="B28" s="509" t="s">
        <v>6268</v>
      </c>
      <c r="C28" s="509" t="s">
        <v>6395</v>
      </c>
      <c r="D28" s="509" t="s">
        <v>6662</v>
      </c>
      <c r="E28" s="509" t="s">
        <v>11069</v>
      </c>
      <c r="F28" s="509">
        <v>10</v>
      </c>
      <c r="G28" s="509">
        <v>1</v>
      </c>
    </row>
    <row r="29" spans="1:7" hidden="1">
      <c r="A29" s="509" t="s">
        <v>32</v>
      </c>
      <c r="B29" s="509" t="s">
        <v>6268</v>
      </c>
      <c r="C29" s="509" t="s">
        <v>6395</v>
      </c>
      <c r="D29" s="509" t="s">
        <v>6662</v>
      </c>
      <c r="E29" s="509" t="s">
        <v>11070</v>
      </c>
      <c r="F29" s="509">
        <v>5</v>
      </c>
      <c r="G29" s="509">
        <v>1</v>
      </c>
    </row>
    <row r="30" spans="1:7" hidden="1">
      <c r="A30" s="509" t="s">
        <v>32</v>
      </c>
      <c r="B30" s="509" t="s">
        <v>6268</v>
      </c>
      <c r="C30" s="509" t="s">
        <v>6395</v>
      </c>
      <c r="D30" s="509" t="s">
        <v>6662</v>
      </c>
      <c r="E30" s="509" t="s">
        <v>11068</v>
      </c>
      <c r="F30" s="509">
        <v>3</v>
      </c>
      <c r="G30" s="509">
        <v>1</v>
      </c>
    </row>
    <row r="31" spans="1:7" hidden="1">
      <c r="A31" s="509" t="s">
        <v>32</v>
      </c>
      <c r="B31" s="509" t="s">
        <v>6268</v>
      </c>
      <c r="C31" s="509" t="s">
        <v>6395</v>
      </c>
      <c r="D31" s="509" t="s">
        <v>6662</v>
      </c>
      <c r="E31" s="509" t="s">
        <v>11071</v>
      </c>
      <c r="F31" s="509">
        <v>1</v>
      </c>
      <c r="G31" s="509">
        <v>1</v>
      </c>
    </row>
    <row r="32" spans="1:7" hidden="1">
      <c r="A32" s="509" t="s">
        <v>33</v>
      </c>
      <c r="B32" s="509" t="s">
        <v>6268</v>
      </c>
      <c r="C32" s="509" t="s">
        <v>6395</v>
      </c>
      <c r="D32" s="509" t="s">
        <v>6682</v>
      </c>
      <c r="E32" s="509" t="s">
        <v>11076</v>
      </c>
      <c r="F32" s="509">
        <v>12</v>
      </c>
      <c r="G32" s="509">
        <v>1</v>
      </c>
    </row>
    <row r="33" spans="1:7" hidden="1">
      <c r="A33" s="509" t="s">
        <v>33</v>
      </c>
      <c r="B33" s="509" t="s">
        <v>6268</v>
      </c>
      <c r="C33" s="509" t="s">
        <v>6395</v>
      </c>
      <c r="D33" s="509" t="s">
        <v>6682</v>
      </c>
      <c r="E33" s="509" t="s">
        <v>11078</v>
      </c>
      <c r="F33" s="509">
        <v>9</v>
      </c>
      <c r="G33" s="509">
        <v>1</v>
      </c>
    </row>
    <row r="34" spans="1:7" hidden="1">
      <c r="A34" s="509" t="s">
        <v>33</v>
      </c>
      <c r="B34" s="509" t="s">
        <v>6268</v>
      </c>
      <c r="C34" s="509" t="s">
        <v>6395</v>
      </c>
      <c r="D34" s="509" t="s">
        <v>6682</v>
      </c>
      <c r="E34" s="509" t="s">
        <v>11079</v>
      </c>
      <c r="F34" s="509">
        <v>7</v>
      </c>
      <c r="G34" s="509">
        <v>1</v>
      </c>
    </row>
    <row r="35" spans="1:7" hidden="1">
      <c r="A35" s="509" t="s">
        <v>33</v>
      </c>
      <c r="B35" s="509" t="s">
        <v>6268</v>
      </c>
      <c r="C35" s="509" t="s">
        <v>6395</v>
      </c>
      <c r="D35" s="509" t="s">
        <v>6682</v>
      </c>
      <c r="E35" s="509" t="s">
        <v>11077</v>
      </c>
      <c r="F35" s="509">
        <v>6</v>
      </c>
      <c r="G35" s="509">
        <v>1</v>
      </c>
    </row>
    <row r="36" spans="1:7" hidden="1">
      <c r="A36" s="509" t="s">
        <v>33</v>
      </c>
      <c r="B36" s="509" t="s">
        <v>6268</v>
      </c>
      <c r="C36" s="509" t="s">
        <v>6395</v>
      </c>
      <c r="D36" s="509" t="s">
        <v>6682</v>
      </c>
      <c r="E36" s="509" t="s">
        <v>11082</v>
      </c>
      <c r="F36" s="509">
        <v>6</v>
      </c>
      <c r="G36" s="509">
        <v>1</v>
      </c>
    </row>
    <row r="37" spans="1:7" hidden="1">
      <c r="A37" s="509" t="s">
        <v>33</v>
      </c>
      <c r="B37" s="509" t="s">
        <v>6268</v>
      </c>
      <c r="C37" s="509" t="s">
        <v>6395</v>
      </c>
      <c r="D37" s="509" t="s">
        <v>6682</v>
      </c>
      <c r="E37" s="509" t="s">
        <v>11080</v>
      </c>
      <c r="F37" s="509">
        <v>4</v>
      </c>
      <c r="G37" s="509">
        <v>1</v>
      </c>
    </row>
    <row r="38" spans="1:7" hidden="1">
      <c r="A38" s="509" t="s">
        <v>33</v>
      </c>
      <c r="B38" s="509" t="s">
        <v>6268</v>
      </c>
      <c r="C38" s="509" t="s">
        <v>6395</v>
      </c>
      <c r="D38" s="509" t="s">
        <v>6682</v>
      </c>
      <c r="E38" s="509" t="s">
        <v>11081</v>
      </c>
      <c r="F38" s="509">
        <v>3</v>
      </c>
      <c r="G38" s="509">
        <v>1</v>
      </c>
    </row>
    <row r="39" spans="1:7" hidden="1">
      <c r="A39" s="509" t="s">
        <v>34</v>
      </c>
      <c r="B39" s="509" t="s">
        <v>6268</v>
      </c>
      <c r="C39" s="509" t="s">
        <v>6395</v>
      </c>
      <c r="D39" s="509" t="s">
        <v>6773</v>
      </c>
      <c r="E39" s="509" t="s">
        <v>10843</v>
      </c>
      <c r="F39" s="509">
        <v>8</v>
      </c>
      <c r="G39" s="509">
        <v>1</v>
      </c>
    </row>
    <row r="40" spans="1:7" hidden="1">
      <c r="A40" s="509" t="s">
        <v>34</v>
      </c>
      <c r="B40" s="509" t="s">
        <v>6268</v>
      </c>
      <c r="C40" s="509" t="s">
        <v>6395</v>
      </c>
      <c r="D40" s="509" t="s">
        <v>6773</v>
      </c>
      <c r="E40" s="509" t="s">
        <v>10844</v>
      </c>
      <c r="F40" s="509">
        <v>8</v>
      </c>
      <c r="G40" s="509">
        <v>1</v>
      </c>
    </row>
    <row r="41" spans="1:7" hidden="1">
      <c r="A41" s="509" t="s">
        <v>34</v>
      </c>
      <c r="B41" s="509" t="s">
        <v>6268</v>
      </c>
      <c r="C41" s="509" t="s">
        <v>6395</v>
      </c>
      <c r="D41" s="509" t="s">
        <v>6773</v>
      </c>
      <c r="E41" s="509" t="s">
        <v>10845</v>
      </c>
      <c r="F41" s="509">
        <v>8</v>
      </c>
      <c r="G41" s="509">
        <v>1</v>
      </c>
    </row>
    <row r="42" spans="1:7" hidden="1">
      <c r="A42" s="509" t="s">
        <v>34</v>
      </c>
      <c r="B42" s="509" t="s">
        <v>6268</v>
      </c>
      <c r="C42" s="509" t="s">
        <v>6395</v>
      </c>
      <c r="D42" s="509" t="s">
        <v>6773</v>
      </c>
      <c r="E42" s="509" t="s">
        <v>10847</v>
      </c>
      <c r="F42" s="509">
        <v>8</v>
      </c>
      <c r="G42" s="509">
        <v>1</v>
      </c>
    </row>
    <row r="43" spans="1:7" hidden="1">
      <c r="A43" s="509" t="s">
        <v>34</v>
      </c>
      <c r="B43" s="509" t="s">
        <v>6268</v>
      </c>
      <c r="C43" s="509" t="s">
        <v>6395</v>
      </c>
      <c r="D43" s="509" t="s">
        <v>6773</v>
      </c>
      <c r="E43" s="509" t="s">
        <v>10846</v>
      </c>
      <c r="F43" s="509">
        <v>7</v>
      </c>
      <c r="G43" s="509">
        <v>1</v>
      </c>
    </row>
    <row r="44" spans="1:7" hidden="1">
      <c r="A44" s="509" t="s">
        <v>34</v>
      </c>
      <c r="B44" s="509" t="s">
        <v>6268</v>
      </c>
      <c r="C44" s="509" t="s">
        <v>6395</v>
      </c>
      <c r="D44" s="509" t="s">
        <v>6773</v>
      </c>
      <c r="E44" s="509" t="s">
        <v>10848</v>
      </c>
      <c r="F44" s="509">
        <v>1</v>
      </c>
      <c r="G44" s="509">
        <v>1</v>
      </c>
    </row>
    <row r="45" spans="1:7" hidden="1">
      <c r="A45" s="509" t="s">
        <v>36</v>
      </c>
      <c r="B45" s="509" t="s">
        <v>6268</v>
      </c>
      <c r="C45" s="509" t="s">
        <v>6395</v>
      </c>
      <c r="D45" s="509" t="s">
        <v>6778</v>
      </c>
      <c r="E45" s="509" t="s">
        <v>11094</v>
      </c>
      <c r="F45" s="509">
        <v>12</v>
      </c>
      <c r="G45" s="509">
        <v>1</v>
      </c>
    </row>
    <row r="46" spans="1:7" hidden="1">
      <c r="A46" s="509" t="s">
        <v>36</v>
      </c>
      <c r="B46" s="509" t="s">
        <v>6268</v>
      </c>
      <c r="C46" s="509" t="s">
        <v>6395</v>
      </c>
      <c r="D46" s="509" t="s">
        <v>6778</v>
      </c>
      <c r="E46" s="509" t="s">
        <v>11088</v>
      </c>
      <c r="F46" s="509">
        <v>9</v>
      </c>
      <c r="G46" s="509">
        <v>1</v>
      </c>
    </row>
    <row r="47" spans="1:7" hidden="1">
      <c r="A47" s="509" t="s">
        <v>36</v>
      </c>
      <c r="B47" s="509" t="s">
        <v>6268</v>
      </c>
      <c r="C47" s="509" t="s">
        <v>6395</v>
      </c>
      <c r="D47" s="509" t="s">
        <v>6778</v>
      </c>
      <c r="E47" s="509" t="s">
        <v>11093</v>
      </c>
      <c r="F47" s="509">
        <v>9</v>
      </c>
      <c r="G47" s="509">
        <v>1</v>
      </c>
    </row>
    <row r="48" spans="1:7" hidden="1">
      <c r="A48" s="509" t="s">
        <v>36</v>
      </c>
      <c r="B48" s="509" t="s">
        <v>6268</v>
      </c>
      <c r="C48" s="509" t="s">
        <v>6395</v>
      </c>
      <c r="D48" s="509" t="s">
        <v>6778</v>
      </c>
      <c r="E48" s="509" t="s">
        <v>11092</v>
      </c>
      <c r="F48" s="509">
        <v>8</v>
      </c>
      <c r="G48" s="509">
        <v>1</v>
      </c>
    </row>
    <row r="49" spans="1:7" hidden="1">
      <c r="A49" s="509" t="s">
        <v>36</v>
      </c>
      <c r="B49" s="509" t="s">
        <v>6268</v>
      </c>
      <c r="C49" s="509" t="s">
        <v>6395</v>
      </c>
      <c r="D49" s="509" t="s">
        <v>6778</v>
      </c>
      <c r="E49" s="509" t="s">
        <v>11090</v>
      </c>
      <c r="F49" s="509">
        <v>7</v>
      </c>
      <c r="G49" s="509">
        <v>1</v>
      </c>
    </row>
    <row r="50" spans="1:7" hidden="1">
      <c r="A50" s="509" t="s">
        <v>36</v>
      </c>
      <c r="B50" s="509" t="s">
        <v>6268</v>
      </c>
      <c r="C50" s="509" t="s">
        <v>6395</v>
      </c>
      <c r="D50" s="509" t="s">
        <v>6778</v>
      </c>
      <c r="E50" s="509" t="s">
        <v>11089</v>
      </c>
      <c r="F50" s="509">
        <v>4</v>
      </c>
      <c r="G50" s="509">
        <v>1</v>
      </c>
    </row>
    <row r="51" spans="1:7" hidden="1">
      <c r="A51" s="509" t="s">
        <v>36</v>
      </c>
      <c r="B51" s="509" t="s">
        <v>6268</v>
      </c>
      <c r="C51" s="509" t="s">
        <v>6395</v>
      </c>
      <c r="D51" s="509" t="s">
        <v>6778</v>
      </c>
      <c r="E51" s="509" t="s">
        <v>11095</v>
      </c>
      <c r="F51" s="509">
        <v>4</v>
      </c>
      <c r="G51" s="509">
        <v>1</v>
      </c>
    </row>
    <row r="52" spans="1:7" hidden="1">
      <c r="A52" s="509" t="s">
        <v>36</v>
      </c>
      <c r="B52" s="509" t="s">
        <v>6268</v>
      </c>
      <c r="C52" s="509" t="s">
        <v>6395</v>
      </c>
      <c r="D52" s="509" t="s">
        <v>6778</v>
      </c>
      <c r="E52" s="509" t="s">
        <v>11091</v>
      </c>
      <c r="F52" s="509">
        <v>3</v>
      </c>
      <c r="G52" s="509">
        <v>1</v>
      </c>
    </row>
    <row r="53" spans="1:7" hidden="1">
      <c r="A53" s="509" t="s">
        <v>36</v>
      </c>
      <c r="B53" s="509" t="s">
        <v>6268</v>
      </c>
      <c r="C53" s="509" t="s">
        <v>6395</v>
      </c>
      <c r="D53" s="509" t="s">
        <v>6778</v>
      </c>
      <c r="E53" s="509" t="s">
        <v>11096</v>
      </c>
      <c r="F53" s="509">
        <v>3</v>
      </c>
      <c r="G53" s="509">
        <v>1</v>
      </c>
    </row>
    <row r="54" spans="1:7" hidden="1">
      <c r="A54" s="509" t="s">
        <v>37</v>
      </c>
      <c r="B54" s="509" t="s">
        <v>6268</v>
      </c>
      <c r="C54" s="509" t="s">
        <v>6395</v>
      </c>
      <c r="D54" s="509" t="s">
        <v>6793</v>
      </c>
      <c r="E54" s="509" t="s">
        <v>11107</v>
      </c>
      <c r="F54" s="509">
        <v>17</v>
      </c>
      <c r="G54" s="509">
        <v>1</v>
      </c>
    </row>
    <row r="55" spans="1:7" hidden="1">
      <c r="A55" s="509" t="s">
        <v>37</v>
      </c>
      <c r="B55" s="509" t="s">
        <v>6268</v>
      </c>
      <c r="C55" s="509" t="s">
        <v>6395</v>
      </c>
      <c r="D55" s="509" t="s">
        <v>6793</v>
      </c>
      <c r="E55" s="509" t="s">
        <v>11110</v>
      </c>
      <c r="F55" s="509">
        <v>6</v>
      </c>
      <c r="G55" s="509">
        <v>1</v>
      </c>
    </row>
    <row r="56" spans="1:7" hidden="1">
      <c r="A56" s="509" t="s">
        <v>37</v>
      </c>
      <c r="B56" s="509" t="s">
        <v>6268</v>
      </c>
      <c r="C56" s="509" t="s">
        <v>6395</v>
      </c>
      <c r="D56" s="509" t="s">
        <v>6793</v>
      </c>
      <c r="E56" s="509" t="s">
        <v>11108</v>
      </c>
      <c r="F56" s="509">
        <v>2</v>
      </c>
      <c r="G56" s="509">
        <v>1</v>
      </c>
    </row>
    <row r="57" spans="1:7" hidden="1">
      <c r="A57" s="509" t="s">
        <v>37</v>
      </c>
      <c r="B57" s="509" t="s">
        <v>6268</v>
      </c>
      <c r="C57" s="509" t="s">
        <v>6395</v>
      </c>
      <c r="D57" s="509" t="s">
        <v>6793</v>
      </c>
      <c r="E57" s="509" t="s">
        <v>11109</v>
      </c>
      <c r="F57" s="509">
        <v>1</v>
      </c>
      <c r="G57" s="509">
        <v>1</v>
      </c>
    </row>
    <row r="58" spans="1:7" hidden="1">
      <c r="A58" s="509" t="s">
        <v>37</v>
      </c>
      <c r="B58" s="509" t="s">
        <v>6268</v>
      </c>
      <c r="C58" s="509" t="s">
        <v>6395</v>
      </c>
      <c r="D58" s="509" t="s">
        <v>6793</v>
      </c>
      <c r="E58" s="509" t="s">
        <v>11111</v>
      </c>
      <c r="F58" s="509">
        <v>1</v>
      </c>
      <c r="G58" s="509">
        <v>1</v>
      </c>
    </row>
    <row r="59" spans="1:7" hidden="1">
      <c r="A59" s="509" t="s">
        <v>38</v>
      </c>
      <c r="B59" s="509" t="s">
        <v>6268</v>
      </c>
      <c r="C59" s="509" t="s">
        <v>6395</v>
      </c>
      <c r="D59" s="509" t="s">
        <v>6868</v>
      </c>
      <c r="E59" s="509" t="s">
        <v>10856</v>
      </c>
      <c r="F59" s="509">
        <v>11</v>
      </c>
      <c r="G59" s="509">
        <v>1</v>
      </c>
    </row>
    <row r="60" spans="1:7" hidden="1">
      <c r="A60" s="509" t="s">
        <v>38</v>
      </c>
      <c r="B60" s="509" t="s">
        <v>6268</v>
      </c>
      <c r="C60" s="509" t="s">
        <v>6395</v>
      </c>
      <c r="D60" s="509" t="s">
        <v>6868</v>
      </c>
      <c r="E60" s="509" t="s">
        <v>10858</v>
      </c>
      <c r="F60" s="509">
        <v>11</v>
      </c>
      <c r="G60" s="509">
        <v>1</v>
      </c>
    </row>
    <row r="61" spans="1:7" hidden="1">
      <c r="A61" s="509" t="s">
        <v>38</v>
      </c>
      <c r="B61" s="509" t="s">
        <v>6268</v>
      </c>
      <c r="C61" s="509" t="s">
        <v>6395</v>
      </c>
      <c r="D61" s="509" t="s">
        <v>6868</v>
      </c>
      <c r="E61" s="509" t="s">
        <v>10857</v>
      </c>
      <c r="F61" s="509">
        <v>9</v>
      </c>
      <c r="G61" s="509">
        <v>1</v>
      </c>
    </row>
    <row r="62" spans="1:7" hidden="1">
      <c r="A62" s="509" t="s">
        <v>38</v>
      </c>
      <c r="B62" s="509" t="s">
        <v>6268</v>
      </c>
      <c r="C62" s="509" t="s">
        <v>6395</v>
      </c>
      <c r="D62" s="509" t="s">
        <v>6868</v>
      </c>
      <c r="E62" s="509" t="s">
        <v>10859</v>
      </c>
      <c r="F62" s="509">
        <v>6</v>
      </c>
      <c r="G62" s="509">
        <v>1</v>
      </c>
    </row>
    <row r="63" spans="1:7" hidden="1">
      <c r="A63" s="509" t="s">
        <v>38</v>
      </c>
      <c r="B63" s="509" t="s">
        <v>6268</v>
      </c>
      <c r="C63" s="509" t="s">
        <v>6395</v>
      </c>
      <c r="D63" s="509" t="s">
        <v>6868</v>
      </c>
      <c r="E63" s="509" t="s">
        <v>10862</v>
      </c>
      <c r="F63" s="509">
        <v>5</v>
      </c>
      <c r="G63" s="509">
        <v>1</v>
      </c>
    </row>
    <row r="64" spans="1:7" hidden="1">
      <c r="A64" s="509" t="s">
        <v>38</v>
      </c>
      <c r="B64" s="509" t="s">
        <v>6268</v>
      </c>
      <c r="C64" s="509" t="s">
        <v>6395</v>
      </c>
      <c r="D64" s="509" t="s">
        <v>6868</v>
      </c>
      <c r="E64" s="509" t="s">
        <v>10860</v>
      </c>
      <c r="F64" s="509">
        <v>4</v>
      </c>
      <c r="G64" s="509">
        <v>1</v>
      </c>
    </row>
    <row r="65" spans="1:7" hidden="1">
      <c r="A65" s="509" t="s">
        <v>38</v>
      </c>
      <c r="B65" s="509" t="s">
        <v>6268</v>
      </c>
      <c r="C65" s="509" t="s">
        <v>6395</v>
      </c>
      <c r="D65" s="509" t="s">
        <v>6868</v>
      </c>
      <c r="E65" s="509" t="s">
        <v>10861</v>
      </c>
      <c r="F65" s="509">
        <v>2</v>
      </c>
      <c r="G65" s="509">
        <v>1</v>
      </c>
    </row>
    <row r="66" spans="1:7" hidden="1">
      <c r="A66" s="509" t="s">
        <v>39</v>
      </c>
      <c r="B66" s="509" t="s">
        <v>6268</v>
      </c>
      <c r="C66" s="509" t="s">
        <v>6395</v>
      </c>
      <c r="D66" s="509" t="s">
        <v>6873</v>
      </c>
      <c r="E66" s="509" t="s">
        <v>11141</v>
      </c>
      <c r="F66" s="509">
        <v>9</v>
      </c>
      <c r="G66" s="509">
        <v>1</v>
      </c>
    </row>
    <row r="67" spans="1:7" hidden="1">
      <c r="A67" s="509" t="s">
        <v>39</v>
      </c>
      <c r="B67" s="509" t="s">
        <v>6268</v>
      </c>
      <c r="C67" s="509" t="s">
        <v>6395</v>
      </c>
      <c r="D67" s="509" t="s">
        <v>6873</v>
      </c>
      <c r="E67" s="509" t="s">
        <v>11142</v>
      </c>
      <c r="F67" s="509">
        <v>7</v>
      </c>
      <c r="G67" s="509">
        <v>1</v>
      </c>
    </row>
    <row r="68" spans="1:7" hidden="1">
      <c r="A68" s="509" t="s">
        <v>39</v>
      </c>
      <c r="B68" s="509" t="s">
        <v>6268</v>
      </c>
      <c r="C68" s="509" t="s">
        <v>6395</v>
      </c>
      <c r="D68" s="509" t="s">
        <v>6873</v>
      </c>
      <c r="E68" s="509" t="s">
        <v>11140</v>
      </c>
      <c r="F68" s="509">
        <v>5</v>
      </c>
      <c r="G68" s="509">
        <v>1</v>
      </c>
    </row>
    <row r="69" spans="1:7" hidden="1">
      <c r="A69" s="509" t="s">
        <v>39</v>
      </c>
      <c r="B69" s="509" t="s">
        <v>6268</v>
      </c>
      <c r="C69" s="509" t="s">
        <v>6395</v>
      </c>
      <c r="D69" s="509" t="s">
        <v>6873</v>
      </c>
      <c r="E69" s="509" t="s">
        <v>11144</v>
      </c>
      <c r="F69" s="509">
        <v>3</v>
      </c>
      <c r="G69" s="509">
        <v>1</v>
      </c>
    </row>
    <row r="70" spans="1:7" hidden="1">
      <c r="A70" s="509" t="s">
        <v>39</v>
      </c>
      <c r="B70" s="509" t="s">
        <v>6268</v>
      </c>
      <c r="C70" s="509" t="s">
        <v>6395</v>
      </c>
      <c r="D70" s="509" t="s">
        <v>6873</v>
      </c>
      <c r="E70" s="509" t="s">
        <v>11145</v>
      </c>
      <c r="F70" s="509">
        <v>3</v>
      </c>
      <c r="G70" s="509">
        <v>1</v>
      </c>
    </row>
    <row r="71" spans="1:7" hidden="1">
      <c r="A71" s="509" t="s">
        <v>39</v>
      </c>
      <c r="B71" s="509" t="s">
        <v>6268</v>
      </c>
      <c r="C71" s="509" t="s">
        <v>6395</v>
      </c>
      <c r="D71" s="509" t="s">
        <v>6873</v>
      </c>
      <c r="E71" s="509" t="s">
        <v>11146</v>
      </c>
      <c r="F71" s="509">
        <v>3</v>
      </c>
      <c r="G71" s="509">
        <v>1</v>
      </c>
    </row>
    <row r="72" spans="1:7" hidden="1">
      <c r="A72" s="509" t="s">
        <v>39</v>
      </c>
      <c r="B72" s="509" t="s">
        <v>6268</v>
      </c>
      <c r="C72" s="509" t="s">
        <v>6395</v>
      </c>
      <c r="D72" s="509" t="s">
        <v>6873</v>
      </c>
      <c r="E72" s="509" t="s">
        <v>11143</v>
      </c>
      <c r="F72" s="509">
        <v>2</v>
      </c>
      <c r="G72" s="509">
        <v>1</v>
      </c>
    </row>
    <row r="73" spans="1:7" hidden="1">
      <c r="A73" s="509" t="s">
        <v>40</v>
      </c>
      <c r="B73" s="509" t="s">
        <v>6268</v>
      </c>
      <c r="C73" s="509" t="s">
        <v>6395</v>
      </c>
      <c r="D73" s="509" t="s">
        <v>6943</v>
      </c>
      <c r="E73" s="509" t="s">
        <v>11158</v>
      </c>
      <c r="F73" s="509">
        <v>7</v>
      </c>
      <c r="G73" s="509">
        <v>1</v>
      </c>
    </row>
    <row r="74" spans="1:7" hidden="1">
      <c r="A74" s="509" t="s">
        <v>40</v>
      </c>
      <c r="B74" s="509" t="s">
        <v>6268</v>
      </c>
      <c r="C74" s="509" t="s">
        <v>6395</v>
      </c>
      <c r="D74" s="509" t="s">
        <v>6943</v>
      </c>
      <c r="E74" s="509" t="s">
        <v>11157</v>
      </c>
      <c r="F74" s="509">
        <v>4</v>
      </c>
      <c r="G74" s="509">
        <v>1</v>
      </c>
    </row>
    <row r="75" spans="1:7" hidden="1">
      <c r="A75" s="509" t="s">
        <v>40</v>
      </c>
      <c r="B75" s="509" t="s">
        <v>6268</v>
      </c>
      <c r="C75" s="509" t="s">
        <v>6395</v>
      </c>
      <c r="D75" s="509" t="s">
        <v>6943</v>
      </c>
      <c r="E75" s="509" t="s">
        <v>11159</v>
      </c>
      <c r="F75" s="509">
        <v>4</v>
      </c>
      <c r="G75" s="509">
        <v>1</v>
      </c>
    </row>
    <row r="76" spans="1:7" hidden="1">
      <c r="A76" s="509" t="s">
        <v>41</v>
      </c>
      <c r="B76" s="509" t="s">
        <v>6268</v>
      </c>
      <c r="C76" s="509" t="s">
        <v>6395</v>
      </c>
      <c r="D76" s="509" t="s">
        <v>7006</v>
      </c>
      <c r="E76" s="509" t="s">
        <v>11421</v>
      </c>
      <c r="F76" s="509">
        <v>18</v>
      </c>
      <c r="G76" s="509">
        <v>1</v>
      </c>
    </row>
    <row r="77" spans="1:7" hidden="1">
      <c r="A77" s="509" t="s">
        <v>41</v>
      </c>
      <c r="B77" s="509" t="s">
        <v>6268</v>
      </c>
      <c r="C77" s="509" t="s">
        <v>6395</v>
      </c>
      <c r="D77" s="509" t="s">
        <v>7006</v>
      </c>
      <c r="E77" s="509" t="s">
        <v>11420</v>
      </c>
      <c r="F77" s="509">
        <v>13</v>
      </c>
      <c r="G77" s="509">
        <v>1</v>
      </c>
    </row>
    <row r="78" spans="1:7" hidden="1">
      <c r="A78" s="509" t="s">
        <v>41</v>
      </c>
      <c r="B78" s="509" t="s">
        <v>6268</v>
      </c>
      <c r="C78" s="509" t="s">
        <v>6395</v>
      </c>
      <c r="D78" s="509" t="s">
        <v>7006</v>
      </c>
      <c r="E78" s="509" t="s">
        <v>11423</v>
      </c>
      <c r="F78" s="509">
        <v>12</v>
      </c>
      <c r="G78" s="509">
        <v>1</v>
      </c>
    </row>
    <row r="79" spans="1:7" hidden="1">
      <c r="A79" s="509" t="s">
        <v>41</v>
      </c>
      <c r="B79" s="509" t="s">
        <v>6268</v>
      </c>
      <c r="C79" s="509" t="s">
        <v>6395</v>
      </c>
      <c r="D79" s="509" t="s">
        <v>7006</v>
      </c>
      <c r="E79" s="509" t="s">
        <v>11422</v>
      </c>
      <c r="F79" s="509">
        <v>5</v>
      </c>
      <c r="G79" s="509">
        <v>1</v>
      </c>
    </row>
    <row r="80" spans="1:7" hidden="1">
      <c r="A80" s="509" t="s">
        <v>41</v>
      </c>
      <c r="B80" s="509" t="s">
        <v>6268</v>
      </c>
      <c r="C80" s="509" t="s">
        <v>6395</v>
      </c>
      <c r="D80" s="509" t="s">
        <v>7006</v>
      </c>
      <c r="E80" s="509" t="s">
        <v>11419</v>
      </c>
      <c r="F80" s="509">
        <v>4</v>
      </c>
      <c r="G80" s="509">
        <v>1</v>
      </c>
    </row>
    <row r="81" spans="1:7" hidden="1">
      <c r="A81" s="509" t="s">
        <v>41</v>
      </c>
      <c r="B81" s="509" t="s">
        <v>6268</v>
      </c>
      <c r="C81" s="509" t="s">
        <v>6395</v>
      </c>
      <c r="D81" s="509" t="s">
        <v>7006</v>
      </c>
      <c r="E81" s="509" t="s">
        <v>11424</v>
      </c>
      <c r="F81" s="509">
        <v>2</v>
      </c>
      <c r="G81" s="509">
        <v>1</v>
      </c>
    </row>
    <row r="82" spans="1:7" hidden="1">
      <c r="A82" s="509" t="s">
        <v>41</v>
      </c>
      <c r="B82" s="509" t="s">
        <v>6268</v>
      </c>
      <c r="C82" s="509" t="s">
        <v>6395</v>
      </c>
      <c r="D82" s="509" t="s">
        <v>7006</v>
      </c>
      <c r="E82" s="509" t="s">
        <v>11425</v>
      </c>
      <c r="F82" s="509">
        <v>2</v>
      </c>
      <c r="G82" s="509">
        <v>1</v>
      </c>
    </row>
    <row r="83" spans="1:7" hidden="1">
      <c r="A83" s="509" t="s">
        <v>42</v>
      </c>
      <c r="B83" s="509" t="s">
        <v>6268</v>
      </c>
      <c r="C83" s="509" t="s">
        <v>6395</v>
      </c>
      <c r="D83" s="509" t="s">
        <v>7016</v>
      </c>
      <c r="E83" s="509" t="s">
        <v>10774</v>
      </c>
      <c r="F83" s="509">
        <v>12</v>
      </c>
      <c r="G83" s="509">
        <v>1</v>
      </c>
    </row>
    <row r="84" spans="1:7" hidden="1">
      <c r="A84" s="509" t="s">
        <v>42</v>
      </c>
      <c r="B84" s="509" t="s">
        <v>6268</v>
      </c>
      <c r="C84" s="509" t="s">
        <v>6395</v>
      </c>
      <c r="D84" s="509" t="s">
        <v>7016</v>
      </c>
      <c r="E84" s="509" t="s">
        <v>10775</v>
      </c>
      <c r="F84" s="509">
        <v>10</v>
      </c>
      <c r="G84" s="509">
        <v>1</v>
      </c>
    </row>
    <row r="85" spans="1:7" hidden="1">
      <c r="A85" s="509" t="s">
        <v>42</v>
      </c>
      <c r="B85" s="509" t="s">
        <v>6268</v>
      </c>
      <c r="C85" s="509" t="s">
        <v>6395</v>
      </c>
      <c r="D85" s="509" t="s">
        <v>7016</v>
      </c>
      <c r="E85" s="509" t="s">
        <v>10777</v>
      </c>
      <c r="F85" s="509">
        <v>8</v>
      </c>
      <c r="G85" s="509">
        <v>1</v>
      </c>
    </row>
    <row r="86" spans="1:7" hidden="1">
      <c r="A86" s="509" t="s">
        <v>42</v>
      </c>
      <c r="B86" s="509" t="s">
        <v>6268</v>
      </c>
      <c r="C86" s="509" t="s">
        <v>6395</v>
      </c>
      <c r="D86" s="509" t="s">
        <v>7016</v>
      </c>
      <c r="E86" s="509" t="s">
        <v>10776</v>
      </c>
      <c r="F86" s="509">
        <v>7</v>
      </c>
      <c r="G86" s="509">
        <v>1</v>
      </c>
    </row>
    <row r="87" spans="1:7" hidden="1">
      <c r="A87" s="509" t="s">
        <v>42</v>
      </c>
      <c r="B87" s="509" t="s">
        <v>6268</v>
      </c>
      <c r="C87" s="509" t="s">
        <v>6395</v>
      </c>
      <c r="D87" s="509" t="s">
        <v>7016</v>
      </c>
      <c r="E87" s="509" t="s">
        <v>10778</v>
      </c>
      <c r="F87" s="509">
        <v>7</v>
      </c>
      <c r="G87" s="509">
        <v>1</v>
      </c>
    </row>
    <row r="88" spans="1:7" hidden="1">
      <c r="A88" s="509" t="s">
        <v>42</v>
      </c>
      <c r="B88" s="509" t="s">
        <v>6268</v>
      </c>
      <c r="C88" s="509" t="s">
        <v>6395</v>
      </c>
      <c r="D88" s="509" t="s">
        <v>7016</v>
      </c>
      <c r="E88" s="509" t="s">
        <v>10779</v>
      </c>
      <c r="F88" s="509">
        <v>6</v>
      </c>
      <c r="G88" s="509">
        <v>1</v>
      </c>
    </row>
    <row r="89" spans="1:7" hidden="1">
      <c r="A89" s="509" t="s">
        <v>42</v>
      </c>
      <c r="B89" s="509" t="s">
        <v>6268</v>
      </c>
      <c r="C89" s="509" t="s">
        <v>6395</v>
      </c>
      <c r="D89" s="509" t="s">
        <v>7016</v>
      </c>
      <c r="E89" s="509" t="s">
        <v>10780</v>
      </c>
      <c r="F89" s="509">
        <v>5</v>
      </c>
      <c r="G89" s="509">
        <v>1</v>
      </c>
    </row>
    <row r="90" spans="1:7" hidden="1">
      <c r="A90" s="509" t="s">
        <v>42</v>
      </c>
      <c r="B90" s="509" t="s">
        <v>6268</v>
      </c>
      <c r="C90" s="509" t="s">
        <v>6395</v>
      </c>
      <c r="D90" s="509" t="s">
        <v>7016</v>
      </c>
      <c r="E90" s="509" t="s">
        <v>10781</v>
      </c>
      <c r="F90" s="509">
        <v>3</v>
      </c>
      <c r="G90" s="509">
        <v>1</v>
      </c>
    </row>
    <row r="91" spans="1:7" hidden="1">
      <c r="A91" s="509" t="s">
        <v>42</v>
      </c>
      <c r="B91" s="509" t="s">
        <v>6268</v>
      </c>
      <c r="C91" s="509" t="s">
        <v>6395</v>
      </c>
      <c r="D91" s="509" t="s">
        <v>7016</v>
      </c>
      <c r="E91" s="509" t="s">
        <v>10782</v>
      </c>
      <c r="F91" s="509">
        <v>1</v>
      </c>
      <c r="G91" s="509">
        <v>1</v>
      </c>
    </row>
    <row r="92" spans="1:7" hidden="1">
      <c r="A92" s="509" t="s">
        <v>42</v>
      </c>
      <c r="B92" s="509" t="s">
        <v>6268</v>
      </c>
      <c r="C92" s="509" t="s">
        <v>6395</v>
      </c>
      <c r="D92" s="509" t="s">
        <v>7016</v>
      </c>
      <c r="E92" s="509" t="s">
        <v>10783</v>
      </c>
      <c r="F92" s="509">
        <v>1</v>
      </c>
      <c r="G92" s="509">
        <v>1</v>
      </c>
    </row>
    <row r="93" spans="1:7" hidden="1">
      <c r="A93" s="509" t="s">
        <v>43</v>
      </c>
      <c r="B93" s="509" t="s">
        <v>6268</v>
      </c>
      <c r="C93" s="509" t="s">
        <v>6395</v>
      </c>
      <c r="D93" s="509" t="s">
        <v>7039</v>
      </c>
      <c r="E93" s="509" t="s">
        <v>11180</v>
      </c>
      <c r="F93" s="509">
        <v>6</v>
      </c>
      <c r="G93" s="509">
        <v>1</v>
      </c>
    </row>
    <row r="94" spans="1:7" hidden="1">
      <c r="A94" s="509" t="s">
        <v>43</v>
      </c>
      <c r="B94" s="509" t="s">
        <v>6268</v>
      </c>
      <c r="C94" s="509" t="s">
        <v>6395</v>
      </c>
      <c r="D94" s="509" t="s">
        <v>7039</v>
      </c>
      <c r="E94" s="509" t="s">
        <v>11181</v>
      </c>
      <c r="F94" s="509">
        <v>6</v>
      </c>
      <c r="G94" s="509">
        <v>1</v>
      </c>
    </row>
    <row r="95" spans="1:7" hidden="1">
      <c r="A95" s="509" t="s">
        <v>43</v>
      </c>
      <c r="B95" s="509" t="s">
        <v>6268</v>
      </c>
      <c r="C95" s="509" t="s">
        <v>6395</v>
      </c>
      <c r="D95" s="509" t="s">
        <v>7039</v>
      </c>
      <c r="E95" s="509" t="s">
        <v>11183</v>
      </c>
      <c r="F95" s="509">
        <v>3</v>
      </c>
      <c r="G95" s="509">
        <v>1</v>
      </c>
    </row>
    <row r="96" spans="1:7" hidden="1">
      <c r="A96" s="509" t="s">
        <v>43</v>
      </c>
      <c r="B96" s="509" t="s">
        <v>6268</v>
      </c>
      <c r="C96" s="509" t="s">
        <v>6395</v>
      </c>
      <c r="D96" s="509" t="s">
        <v>7039</v>
      </c>
      <c r="E96" s="509" t="s">
        <v>11182</v>
      </c>
      <c r="F96" s="509">
        <v>1</v>
      </c>
      <c r="G96" s="509">
        <v>1</v>
      </c>
    </row>
    <row r="97" spans="1:7" hidden="1">
      <c r="A97" s="509" t="s">
        <v>44</v>
      </c>
      <c r="B97" s="509" t="s">
        <v>6268</v>
      </c>
      <c r="C97" s="509" t="s">
        <v>6395</v>
      </c>
      <c r="D97" s="509" t="s">
        <v>7101</v>
      </c>
      <c r="E97" s="509" t="s">
        <v>10524</v>
      </c>
      <c r="F97" s="509">
        <v>10</v>
      </c>
      <c r="G97" s="509">
        <v>1</v>
      </c>
    </row>
    <row r="98" spans="1:7" hidden="1">
      <c r="A98" s="509" t="s">
        <v>44</v>
      </c>
      <c r="B98" s="509" t="s">
        <v>6268</v>
      </c>
      <c r="C98" s="509" t="s">
        <v>6395</v>
      </c>
      <c r="D98" s="509" t="s">
        <v>7101</v>
      </c>
      <c r="E98" s="509" t="s">
        <v>10525</v>
      </c>
      <c r="F98" s="509">
        <v>8</v>
      </c>
      <c r="G98" s="509">
        <v>1</v>
      </c>
    </row>
    <row r="99" spans="1:7" hidden="1">
      <c r="A99" s="509" t="s">
        <v>44</v>
      </c>
      <c r="B99" s="509" t="s">
        <v>6268</v>
      </c>
      <c r="C99" s="509" t="s">
        <v>6395</v>
      </c>
      <c r="D99" s="509" t="s">
        <v>7101</v>
      </c>
      <c r="E99" s="509" t="s">
        <v>10526</v>
      </c>
      <c r="F99" s="509">
        <v>8</v>
      </c>
      <c r="G99" s="509">
        <v>1</v>
      </c>
    </row>
    <row r="100" spans="1:7" hidden="1">
      <c r="A100" s="509" t="s">
        <v>44</v>
      </c>
      <c r="B100" s="509" t="s">
        <v>6268</v>
      </c>
      <c r="C100" s="509" t="s">
        <v>6395</v>
      </c>
      <c r="D100" s="509" t="s">
        <v>7101</v>
      </c>
      <c r="E100" s="509" t="s">
        <v>10527</v>
      </c>
      <c r="F100" s="509">
        <v>8</v>
      </c>
      <c r="G100" s="509">
        <v>1</v>
      </c>
    </row>
    <row r="101" spans="1:7" hidden="1">
      <c r="A101" s="509" t="s">
        <v>44</v>
      </c>
      <c r="B101" s="509" t="s">
        <v>6268</v>
      </c>
      <c r="C101" s="509" t="s">
        <v>6395</v>
      </c>
      <c r="D101" s="509" t="s">
        <v>7101</v>
      </c>
      <c r="E101" s="509" t="s">
        <v>10523</v>
      </c>
      <c r="F101" s="509">
        <v>5</v>
      </c>
      <c r="G101" s="509">
        <v>1</v>
      </c>
    </row>
    <row r="102" spans="1:7" hidden="1">
      <c r="A102" s="509" t="s">
        <v>44</v>
      </c>
      <c r="B102" s="509" t="s">
        <v>6268</v>
      </c>
      <c r="C102" s="509" t="s">
        <v>6395</v>
      </c>
      <c r="D102" s="509" t="s">
        <v>7101</v>
      </c>
      <c r="E102" s="509" t="s">
        <v>10522</v>
      </c>
      <c r="F102" s="509">
        <v>4</v>
      </c>
      <c r="G102" s="509">
        <v>1</v>
      </c>
    </row>
    <row r="103" spans="1:7" hidden="1">
      <c r="A103" s="509" t="s">
        <v>44</v>
      </c>
      <c r="B103" s="509" t="s">
        <v>6268</v>
      </c>
      <c r="C103" s="509" t="s">
        <v>6395</v>
      </c>
      <c r="D103" s="509" t="s">
        <v>7101</v>
      </c>
      <c r="E103" s="509" t="s">
        <v>10530</v>
      </c>
      <c r="F103" s="509">
        <v>3</v>
      </c>
      <c r="G103" s="509">
        <v>1</v>
      </c>
    </row>
    <row r="104" spans="1:7" hidden="1">
      <c r="A104" s="509" t="s">
        <v>44</v>
      </c>
      <c r="B104" s="509" t="s">
        <v>6268</v>
      </c>
      <c r="C104" s="509" t="s">
        <v>6395</v>
      </c>
      <c r="D104" s="509" t="s">
        <v>7101</v>
      </c>
      <c r="E104" s="509" t="s">
        <v>10531</v>
      </c>
      <c r="F104" s="509">
        <v>3</v>
      </c>
      <c r="G104" s="509">
        <v>1</v>
      </c>
    </row>
    <row r="105" spans="1:7" hidden="1">
      <c r="A105" s="509" t="s">
        <v>44</v>
      </c>
      <c r="B105" s="509" t="s">
        <v>6268</v>
      </c>
      <c r="C105" s="509" t="s">
        <v>6395</v>
      </c>
      <c r="D105" s="509" t="s">
        <v>7101</v>
      </c>
      <c r="E105" s="509" t="s">
        <v>10532</v>
      </c>
      <c r="F105" s="509">
        <v>2</v>
      </c>
      <c r="G105" s="509">
        <v>1</v>
      </c>
    </row>
    <row r="106" spans="1:7" hidden="1">
      <c r="A106" s="509" t="s">
        <v>44</v>
      </c>
      <c r="B106" s="509" t="s">
        <v>6268</v>
      </c>
      <c r="C106" s="509" t="s">
        <v>6395</v>
      </c>
      <c r="D106" s="509" t="s">
        <v>7101</v>
      </c>
      <c r="E106" s="509" t="s">
        <v>10528</v>
      </c>
      <c r="F106" s="509">
        <v>1</v>
      </c>
      <c r="G106" s="509">
        <v>1</v>
      </c>
    </row>
    <row r="107" spans="1:7" hidden="1">
      <c r="A107" s="509" t="s">
        <v>44</v>
      </c>
      <c r="B107" s="509" t="s">
        <v>6268</v>
      </c>
      <c r="C107" s="509" t="s">
        <v>6395</v>
      </c>
      <c r="D107" s="509" t="s">
        <v>7101</v>
      </c>
      <c r="E107" s="509" t="s">
        <v>10529</v>
      </c>
      <c r="F107" s="509">
        <v>1</v>
      </c>
      <c r="G107" s="509">
        <v>1</v>
      </c>
    </row>
    <row r="108" spans="1:7" hidden="1">
      <c r="A108" s="509" t="s">
        <v>45</v>
      </c>
      <c r="B108" s="509" t="s">
        <v>6268</v>
      </c>
      <c r="C108" s="509" t="s">
        <v>6395</v>
      </c>
      <c r="D108" s="509" t="s">
        <v>7106</v>
      </c>
      <c r="E108" s="509" t="s">
        <v>10864</v>
      </c>
      <c r="F108" s="509">
        <v>8</v>
      </c>
      <c r="G108" s="509">
        <v>1</v>
      </c>
    </row>
    <row r="109" spans="1:7" hidden="1">
      <c r="A109" s="509" t="s">
        <v>45</v>
      </c>
      <c r="B109" s="509" t="s">
        <v>6268</v>
      </c>
      <c r="C109" s="509" t="s">
        <v>6395</v>
      </c>
      <c r="D109" s="509" t="s">
        <v>7106</v>
      </c>
      <c r="E109" s="509" t="s">
        <v>10865</v>
      </c>
      <c r="F109" s="509">
        <v>8</v>
      </c>
      <c r="G109" s="509">
        <v>1</v>
      </c>
    </row>
    <row r="110" spans="1:7" hidden="1">
      <c r="A110" s="509" t="s">
        <v>45</v>
      </c>
      <c r="B110" s="509" t="s">
        <v>6268</v>
      </c>
      <c r="C110" s="509" t="s">
        <v>6395</v>
      </c>
      <c r="D110" s="509" t="s">
        <v>7106</v>
      </c>
      <c r="E110" s="509" t="s">
        <v>10866</v>
      </c>
      <c r="F110" s="509">
        <v>8</v>
      </c>
      <c r="G110" s="509">
        <v>1</v>
      </c>
    </row>
    <row r="111" spans="1:7" hidden="1">
      <c r="A111" s="509" t="s">
        <v>45</v>
      </c>
      <c r="B111" s="509" t="s">
        <v>6268</v>
      </c>
      <c r="C111" s="509" t="s">
        <v>6395</v>
      </c>
      <c r="D111" s="509" t="s">
        <v>7106</v>
      </c>
      <c r="E111" s="509" t="s">
        <v>10868</v>
      </c>
      <c r="F111" s="509">
        <v>6</v>
      </c>
      <c r="G111" s="509">
        <v>1</v>
      </c>
    </row>
    <row r="112" spans="1:7" hidden="1">
      <c r="A112" s="509" t="s">
        <v>45</v>
      </c>
      <c r="B112" s="509" t="s">
        <v>6268</v>
      </c>
      <c r="C112" s="509" t="s">
        <v>6395</v>
      </c>
      <c r="D112" s="509" t="s">
        <v>7106</v>
      </c>
      <c r="E112" s="509" t="s">
        <v>10867</v>
      </c>
      <c r="F112" s="509">
        <v>4</v>
      </c>
      <c r="G112" s="509">
        <v>1</v>
      </c>
    </row>
    <row r="113" spans="1:7" hidden="1">
      <c r="A113" s="509" t="s">
        <v>45</v>
      </c>
      <c r="B113" s="509" t="s">
        <v>6268</v>
      </c>
      <c r="C113" s="509" t="s">
        <v>6395</v>
      </c>
      <c r="D113" s="509" t="s">
        <v>7106</v>
      </c>
      <c r="E113" s="509" t="s">
        <v>10869</v>
      </c>
      <c r="F113" s="509">
        <v>3</v>
      </c>
      <c r="G113" s="509">
        <v>1</v>
      </c>
    </row>
    <row r="114" spans="1:7" hidden="1">
      <c r="A114" s="509" t="s">
        <v>45</v>
      </c>
      <c r="B114" s="509" t="s">
        <v>6268</v>
      </c>
      <c r="C114" s="509" t="s">
        <v>6395</v>
      </c>
      <c r="D114" s="509" t="s">
        <v>7106</v>
      </c>
      <c r="E114" s="509" t="s">
        <v>10863</v>
      </c>
      <c r="F114" s="509">
        <v>2</v>
      </c>
      <c r="G114" s="509">
        <v>1</v>
      </c>
    </row>
    <row r="115" spans="1:7" hidden="1">
      <c r="A115" s="509" t="s">
        <v>45</v>
      </c>
      <c r="B115" s="509" t="s">
        <v>6268</v>
      </c>
      <c r="C115" s="509" t="s">
        <v>6395</v>
      </c>
      <c r="D115" s="509" t="s">
        <v>7106</v>
      </c>
      <c r="E115" s="509" t="s">
        <v>10870</v>
      </c>
      <c r="F115" s="509">
        <v>2</v>
      </c>
      <c r="G115" s="509">
        <v>1</v>
      </c>
    </row>
    <row r="116" spans="1:7" hidden="1">
      <c r="A116" s="509" t="s">
        <v>46</v>
      </c>
      <c r="B116" s="509" t="s">
        <v>6268</v>
      </c>
      <c r="C116" s="509" t="s">
        <v>6395</v>
      </c>
      <c r="D116" s="509" t="s">
        <v>7111</v>
      </c>
      <c r="E116" s="509" t="s">
        <v>11204</v>
      </c>
      <c r="F116" s="509">
        <v>21</v>
      </c>
      <c r="G116" s="509">
        <v>1</v>
      </c>
    </row>
    <row r="117" spans="1:7" hidden="1">
      <c r="A117" s="509" t="s">
        <v>46</v>
      </c>
      <c r="B117" s="509" t="s">
        <v>6268</v>
      </c>
      <c r="C117" s="509" t="s">
        <v>6395</v>
      </c>
      <c r="D117" s="509" t="s">
        <v>7111</v>
      </c>
      <c r="E117" s="509" t="s">
        <v>11205</v>
      </c>
      <c r="F117" s="509">
        <v>10</v>
      </c>
      <c r="G117" s="509">
        <v>1</v>
      </c>
    </row>
    <row r="118" spans="1:7" hidden="1">
      <c r="A118" s="509" t="s">
        <v>46</v>
      </c>
      <c r="B118" s="509" t="s">
        <v>6268</v>
      </c>
      <c r="C118" s="509" t="s">
        <v>6395</v>
      </c>
      <c r="D118" s="509" t="s">
        <v>7111</v>
      </c>
      <c r="E118" s="509" t="s">
        <v>11203</v>
      </c>
      <c r="F118" s="509">
        <v>9</v>
      </c>
      <c r="G118" s="509">
        <v>1</v>
      </c>
    </row>
    <row r="119" spans="1:7" hidden="1">
      <c r="A119" s="509" t="s">
        <v>46</v>
      </c>
      <c r="B119" s="509" t="s">
        <v>6268</v>
      </c>
      <c r="C119" s="509" t="s">
        <v>6395</v>
      </c>
      <c r="D119" s="509" t="s">
        <v>7111</v>
      </c>
      <c r="E119" s="509" t="s">
        <v>11206</v>
      </c>
      <c r="F119" s="509">
        <v>5</v>
      </c>
      <c r="G119" s="509">
        <v>1</v>
      </c>
    </row>
    <row r="120" spans="1:7" hidden="1">
      <c r="A120" s="509" t="s">
        <v>46</v>
      </c>
      <c r="B120" s="509" t="s">
        <v>6268</v>
      </c>
      <c r="C120" s="509" t="s">
        <v>6395</v>
      </c>
      <c r="D120" s="509" t="s">
        <v>7111</v>
      </c>
      <c r="E120" s="509" t="s">
        <v>11201</v>
      </c>
      <c r="F120" s="509">
        <v>2</v>
      </c>
      <c r="G120" s="509">
        <v>1</v>
      </c>
    </row>
    <row r="121" spans="1:7" hidden="1">
      <c r="A121" s="509" t="s">
        <v>46</v>
      </c>
      <c r="B121" s="509" t="s">
        <v>6268</v>
      </c>
      <c r="C121" s="509" t="s">
        <v>6395</v>
      </c>
      <c r="D121" s="509" t="s">
        <v>7111</v>
      </c>
      <c r="E121" s="509" t="s">
        <v>11202</v>
      </c>
      <c r="F121" s="509">
        <v>2</v>
      </c>
      <c r="G121" s="509">
        <v>1</v>
      </c>
    </row>
    <row r="122" spans="1:7" hidden="1">
      <c r="A122" s="509" t="s">
        <v>47</v>
      </c>
      <c r="B122" s="509" t="s">
        <v>6268</v>
      </c>
      <c r="C122" s="509" t="s">
        <v>6395</v>
      </c>
      <c r="D122" s="509" t="s">
        <v>7156</v>
      </c>
      <c r="E122" s="509" t="s">
        <v>11225</v>
      </c>
      <c r="F122" s="509">
        <v>13</v>
      </c>
      <c r="G122" s="509">
        <v>1</v>
      </c>
    </row>
    <row r="123" spans="1:7" hidden="1">
      <c r="A123" s="509" t="s">
        <v>47</v>
      </c>
      <c r="B123" s="509" t="s">
        <v>6268</v>
      </c>
      <c r="C123" s="509" t="s">
        <v>6395</v>
      </c>
      <c r="D123" s="509" t="s">
        <v>7156</v>
      </c>
      <c r="E123" s="509" t="s">
        <v>11227</v>
      </c>
      <c r="F123" s="509">
        <v>12</v>
      </c>
      <c r="G123" s="509">
        <v>1</v>
      </c>
    </row>
    <row r="124" spans="1:7" hidden="1">
      <c r="A124" s="509" t="s">
        <v>47</v>
      </c>
      <c r="B124" s="509" t="s">
        <v>6268</v>
      </c>
      <c r="C124" s="509" t="s">
        <v>6395</v>
      </c>
      <c r="D124" s="509" t="s">
        <v>7156</v>
      </c>
      <c r="E124" s="509" t="s">
        <v>11226</v>
      </c>
      <c r="F124" s="509">
        <v>11</v>
      </c>
      <c r="G124" s="509">
        <v>1</v>
      </c>
    </row>
    <row r="125" spans="1:7" hidden="1">
      <c r="A125" s="509" t="s">
        <v>48</v>
      </c>
      <c r="B125" s="509" t="s">
        <v>6268</v>
      </c>
      <c r="C125" s="509" t="s">
        <v>6395</v>
      </c>
      <c r="D125" s="509" t="s">
        <v>7207</v>
      </c>
      <c r="E125" s="509" t="s">
        <v>10801</v>
      </c>
      <c r="F125" s="509">
        <v>13</v>
      </c>
      <c r="G125" s="509">
        <v>1</v>
      </c>
    </row>
    <row r="126" spans="1:7" hidden="1">
      <c r="A126" s="509" t="s">
        <v>49</v>
      </c>
      <c r="B126" s="509" t="s">
        <v>6268</v>
      </c>
      <c r="C126" s="509" t="s">
        <v>6395</v>
      </c>
      <c r="D126" s="509" t="s">
        <v>7244</v>
      </c>
      <c r="E126" s="509" t="s">
        <v>10884</v>
      </c>
      <c r="F126" s="509">
        <v>7</v>
      </c>
      <c r="G126" s="509">
        <v>1</v>
      </c>
    </row>
    <row r="127" spans="1:7" hidden="1">
      <c r="A127" s="509" t="s">
        <v>49</v>
      </c>
      <c r="B127" s="509" t="s">
        <v>6268</v>
      </c>
      <c r="C127" s="509" t="s">
        <v>6395</v>
      </c>
      <c r="D127" s="509" t="s">
        <v>7244</v>
      </c>
      <c r="E127" s="509" t="s">
        <v>10886</v>
      </c>
      <c r="F127" s="509">
        <v>7</v>
      </c>
      <c r="G127" s="509">
        <v>1</v>
      </c>
    </row>
    <row r="128" spans="1:7" hidden="1">
      <c r="A128" s="509" t="s">
        <v>49</v>
      </c>
      <c r="B128" s="509" t="s">
        <v>6268</v>
      </c>
      <c r="C128" s="509" t="s">
        <v>6395</v>
      </c>
      <c r="D128" s="509" t="s">
        <v>7244</v>
      </c>
      <c r="E128" s="509" t="s">
        <v>10883</v>
      </c>
      <c r="F128" s="509">
        <v>6</v>
      </c>
      <c r="G128" s="509">
        <v>1</v>
      </c>
    </row>
    <row r="129" spans="1:7" hidden="1">
      <c r="A129" s="509" t="s">
        <v>49</v>
      </c>
      <c r="B129" s="509" t="s">
        <v>6268</v>
      </c>
      <c r="C129" s="509" t="s">
        <v>6395</v>
      </c>
      <c r="D129" s="509" t="s">
        <v>7244</v>
      </c>
      <c r="E129" s="509" t="s">
        <v>10885</v>
      </c>
      <c r="F129" s="509">
        <v>6</v>
      </c>
      <c r="G129" s="509">
        <v>1</v>
      </c>
    </row>
    <row r="130" spans="1:7" hidden="1">
      <c r="A130" s="509" t="s">
        <v>49</v>
      </c>
      <c r="B130" s="509" t="s">
        <v>6268</v>
      </c>
      <c r="C130" s="509" t="s">
        <v>6395</v>
      </c>
      <c r="D130" s="509" t="s">
        <v>7244</v>
      </c>
      <c r="E130" s="509" t="s">
        <v>10882</v>
      </c>
      <c r="F130" s="509">
        <v>4</v>
      </c>
      <c r="G130" s="509">
        <v>1</v>
      </c>
    </row>
    <row r="131" spans="1:7" hidden="1">
      <c r="A131" s="509" t="s">
        <v>49</v>
      </c>
      <c r="B131" s="509" t="s">
        <v>6268</v>
      </c>
      <c r="C131" s="509" t="s">
        <v>6395</v>
      </c>
      <c r="D131" s="509" t="s">
        <v>7244</v>
      </c>
      <c r="E131" s="509" t="s">
        <v>10887</v>
      </c>
      <c r="F131" s="509">
        <v>4</v>
      </c>
      <c r="G131" s="509">
        <v>1</v>
      </c>
    </row>
    <row r="132" spans="1:7" hidden="1">
      <c r="A132" s="509" t="s">
        <v>49</v>
      </c>
      <c r="B132" s="509" t="s">
        <v>6268</v>
      </c>
      <c r="C132" s="509" t="s">
        <v>6395</v>
      </c>
      <c r="D132" s="509" t="s">
        <v>7244</v>
      </c>
      <c r="E132" s="509" t="s">
        <v>10888</v>
      </c>
      <c r="F132" s="509">
        <v>4</v>
      </c>
      <c r="G132" s="509">
        <v>1</v>
      </c>
    </row>
    <row r="133" spans="1:7" hidden="1">
      <c r="A133" s="509" t="s">
        <v>49</v>
      </c>
      <c r="B133" s="509" t="s">
        <v>6268</v>
      </c>
      <c r="C133" s="509" t="s">
        <v>6395</v>
      </c>
      <c r="D133" s="509" t="s">
        <v>7244</v>
      </c>
      <c r="E133" s="509" t="s">
        <v>10889</v>
      </c>
      <c r="F133" s="509">
        <v>1</v>
      </c>
      <c r="G133" s="509">
        <v>1</v>
      </c>
    </row>
    <row r="134" spans="1:7" hidden="1">
      <c r="A134" s="509" t="s">
        <v>50</v>
      </c>
      <c r="B134" s="509" t="s">
        <v>6268</v>
      </c>
      <c r="C134" s="509" t="s">
        <v>6395</v>
      </c>
      <c r="D134" s="509" t="s">
        <v>7254</v>
      </c>
      <c r="E134" s="509" t="s">
        <v>10517</v>
      </c>
      <c r="F134" s="509">
        <v>9</v>
      </c>
      <c r="G134" s="509">
        <v>1</v>
      </c>
    </row>
    <row r="135" spans="1:7" hidden="1">
      <c r="A135" s="509" t="s">
        <v>50</v>
      </c>
      <c r="B135" s="509" t="s">
        <v>6268</v>
      </c>
      <c r="C135" s="509" t="s">
        <v>6395</v>
      </c>
      <c r="D135" s="509" t="s">
        <v>7254</v>
      </c>
      <c r="E135" s="509" t="s">
        <v>10516</v>
      </c>
      <c r="F135" s="509">
        <v>8</v>
      </c>
      <c r="G135" s="509">
        <v>1</v>
      </c>
    </row>
    <row r="136" spans="1:7" hidden="1">
      <c r="A136" s="509" t="s">
        <v>50</v>
      </c>
      <c r="B136" s="509" t="s">
        <v>6268</v>
      </c>
      <c r="C136" s="509" t="s">
        <v>6395</v>
      </c>
      <c r="D136" s="509" t="s">
        <v>7254</v>
      </c>
      <c r="E136" s="509" t="s">
        <v>10519</v>
      </c>
      <c r="F136" s="509">
        <v>7</v>
      </c>
      <c r="G136" s="509">
        <v>1</v>
      </c>
    </row>
    <row r="137" spans="1:7" hidden="1">
      <c r="A137" s="509" t="s">
        <v>50</v>
      </c>
      <c r="B137" s="509" t="s">
        <v>6268</v>
      </c>
      <c r="C137" s="509" t="s">
        <v>6395</v>
      </c>
      <c r="D137" s="509" t="s">
        <v>7254</v>
      </c>
      <c r="E137" s="509" t="s">
        <v>10510</v>
      </c>
      <c r="F137" s="509">
        <v>6</v>
      </c>
      <c r="G137" s="509">
        <v>1</v>
      </c>
    </row>
    <row r="138" spans="1:7" hidden="1">
      <c r="A138" s="509" t="s">
        <v>50</v>
      </c>
      <c r="B138" s="509" t="s">
        <v>6268</v>
      </c>
      <c r="C138" s="509" t="s">
        <v>6395</v>
      </c>
      <c r="D138" s="509" t="s">
        <v>7254</v>
      </c>
      <c r="E138" s="509" t="s">
        <v>10513</v>
      </c>
      <c r="F138" s="509">
        <v>6</v>
      </c>
      <c r="G138" s="509">
        <v>1</v>
      </c>
    </row>
    <row r="139" spans="1:7" hidden="1">
      <c r="A139" s="509" t="s">
        <v>50</v>
      </c>
      <c r="B139" s="509" t="s">
        <v>6268</v>
      </c>
      <c r="C139" s="509" t="s">
        <v>6395</v>
      </c>
      <c r="D139" s="509" t="s">
        <v>7254</v>
      </c>
      <c r="E139" s="509" t="s">
        <v>10521</v>
      </c>
      <c r="F139" s="509">
        <v>6</v>
      </c>
      <c r="G139" s="509">
        <v>1</v>
      </c>
    </row>
    <row r="140" spans="1:7" hidden="1">
      <c r="A140" s="509" t="s">
        <v>50</v>
      </c>
      <c r="B140" s="509" t="s">
        <v>6268</v>
      </c>
      <c r="C140" s="509" t="s">
        <v>6395</v>
      </c>
      <c r="D140" s="509" t="s">
        <v>7254</v>
      </c>
      <c r="E140" s="509" t="s">
        <v>10512</v>
      </c>
      <c r="F140" s="509">
        <v>5</v>
      </c>
      <c r="G140" s="509">
        <v>1</v>
      </c>
    </row>
    <row r="141" spans="1:7" hidden="1">
      <c r="A141" s="509" t="s">
        <v>50</v>
      </c>
      <c r="B141" s="509" t="s">
        <v>6268</v>
      </c>
      <c r="C141" s="509" t="s">
        <v>6395</v>
      </c>
      <c r="D141" s="509" t="s">
        <v>7254</v>
      </c>
      <c r="E141" s="509" t="s">
        <v>10514</v>
      </c>
      <c r="F141" s="509">
        <v>4</v>
      </c>
      <c r="G141" s="509">
        <v>1</v>
      </c>
    </row>
    <row r="142" spans="1:7" hidden="1">
      <c r="A142" s="509" t="s">
        <v>50</v>
      </c>
      <c r="B142" s="509" t="s">
        <v>6268</v>
      </c>
      <c r="C142" s="509" t="s">
        <v>6395</v>
      </c>
      <c r="D142" s="509" t="s">
        <v>7254</v>
      </c>
      <c r="E142" s="509" t="s">
        <v>10515</v>
      </c>
      <c r="F142" s="509">
        <v>4</v>
      </c>
      <c r="G142" s="509">
        <v>1</v>
      </c>
    </row>
    <row r="143" spans="1:7" hidden="1">
      <c r="A143" s="509" t="s">
        <v>50</v>
      </c>
      <c r="B143" s="509" t="s">
        <v>6268</v>
      </c>
      <c r="C143" s="509" t="s">
        <v>6395</v>
      </c>
      <c r="D143" s="509" t="s">
        <v>7254</v>
      </c>
      <c r="E143" s="509" t="s">
        <v>10520</v>
      </c>
      <c r="F143" s="509">
        <v>4</v>
      </c>
      <c r="G143" s="509">
        <v>1</v>
      </c>
    </row>
    <row r="144" spans="1:7" hidden="1">
      <c r="A144" s="509" t="s">
        <v>50</v>
      </c>
      <c r="B144" s="509" t="s">
        <v>6268</v>
      </c>
      <c r="C144" s="509" t="s">
        <v>6395</v>
      </c>
      <c r="D144" s="509" t="s">
        <v>7254</v>
      </c>
      <c r="E144" s="509" t="s">
        <v>10511</v>
      </c>
      <c r="F144" s="509">
        <v>3</v>
      </c>
      <c r="G144" s="509">
        <v>1</v>
      </c>
    </row>
    <row r="145" spans="1:7" hidden="1">
      <c r="A145" s="509" t="s">
        <v>50</v>
      </c>
      <c r="B145" s="509" t="s">
        <v>6268</v>
      </c>
      <c r="C145" s="509" t="s">
        <v>6395</v>
      </c>
      <c r="D145" s="509" t="s">
        <v>7254</v>
      </c>
      <c r="E145" s="509" t="s">
        <v>10518</v>
      </c>
      <c r="F145" s="509">
        <v>3</v>
      </c>
      <c r="G145" s="509">
        <v>1</v>
      </c>
    </row>
    <row r="146" spans="1:7" hidden="1">
      <c r="A146" s="509" t="s">
        <v>51</v>
      </c>
      <c r="B146" s="509" t="s">
        <v>6268</v>
      </c>
      <c r="C146" s="509" t="s">
        <v>6395</v>
      </c>
      <c r="D146" s="509" t="s">
        <v>7314</v>
      </c>
      <c r="E146" s="509" t="s">
        <v>10627</v>
      </c>
      <c r="F146" s="509">
        <v>9</v>
      </c>
      <c r="G146" s="509">
        <v>1</v>
      </c>
    </row>
    <row r="147" spans="1:7" hidden="1">
      <c r="A147" s="509" t="s">
        <v>51</v>
      </c>
      <c r="B147" s="509" t="s">
        <v>6268</v>
      </c>
      <c r="C147" s="509" t="s">
        <v>6395</v>
      </c>
      <c r="D147" s="509" t="s">
        <v>7314</v>
      </c>
      <c r="E147" s="509" t="s">
        <v>10629</v>
      </c>
      <c r="F147" s="509">
        <v>8</v>
      </c>
      <c r="G147" s="509">
        <v>1</v>
      </c>
    </row>
    <row r="148" spans="1:7" hidden="1">
      <c r="A148" s="509" t="s">
        <v>51</v>
      </c>
      <c r="B148" s="509" t="s">
        <v>6268</v>
      </c>
      <c r="C148" s="509" t="s">
        <v>6395</v>
      </c>
      <c r="D148" s="509" t="s">
        <v>7314</v>
      </c>
      <c r="E148" s="509" t="s">
        <v>10628</v>
      </c>
      <c r="F148" s="509">
        <v>7</v>
      </c>
      <c r="G148" s="509">
        <v>1</v>
      </c>
    </row>
    <row r="149" spans="1:7" hidden="1">
      <c r="A149" s="509" t="s">
        <v>51</v>
      </c>
      <c r="B149" s="509" t="s">
        <v>6268</v>
      </c>
      <c r="C149" s="509" t="s">
        <v>6395</v>
      </c>
      <c r="D149" s="509" t="s">
        <v>7314</v>
      </c>
      <c r="E149" s="509" t="s">
        <v>10630</v>
      </c>
      <c r="F149" s="509">
        <v>7</v>
      </c>
      <c r="G149" s="509">
        <v>1</v>
      </c>
    </row>
    <row r="150" spans="1:7" hidden="1">
      <c r="A150" s="509" t="s">
        <v>51</v>
      </c>
      <c r="B150" s="509" t="s">
        <v>6268</v>
      </c>
      <c r="C150" s="509" t="s">
        <v>6395</v>
      </c>
      <c r="D150" s="509" t="s">
        <v>7314</v>
      </c>
      <c r="E150" s="509" t="s">
        <v>10633</v>
      </c>
      <c r="F150" s="509">
        <v>7</v>
      </c>
      <c r="G150" s="509">
        <v>1</v>
      </c>
    </row>
    <row r="151" spans="1:7" hidden="1">
      <c r="A151" s="509" t="s">
        <v>51</v>
      </c>
      <c r="B151" s="509" t="s">
        <v>6268</v>
      </c>
      <c r="C151" s="509" t="s">
        <v>6395</v>
      </c>
      <c r="D151" s="509" t="s">
        <v>7314</v>
      </c>
      <c r="E151" s="509" t="s">
        <v>10631</v>
      </c>
      <c r="F151" s="509">
        <v>6</v>
      </c>
      <c r="G151" s="509">
        <v>1</v>
      </c>
    </row>
    <row r="152" spans="1:7" hidden="1">
      <c r="A152" s="509" t="s">
        <v>51</v>
      </c>
      <c r="B152" s="509" t="s">
        <v>6268</v>
      </c>
      <c r="C152" s="509" t="s">
        <v>6395</v>
      </c>
      <c r="D152" s="509" t="s">
        <v>7314</v>
      </c>
      <c r="E152" s="509" t="s">
        <v>10632</v>
      </c>
      <c r="F152" s="509">
        <v>6</v>
      </c>
      <c r="G152" s="509">
        <v>1</v>
      </c>
    </row>
    <row r="153" spans="1:7" hidden="1">
      <c r="A153" s="509" t="s">
        <v>51</v>
      </c>
      <c r="B153" s="509" t="s">
        <v>6268</v>
      </c>
      <c r="C153" s="509" t="s">
        <v>6395</v>
      </c>
      <c r="D153" s="509" t="s">
        <v>7314</v>
      </c>
      <c r="E153" s="509" t="s">
        <v>10635</v>
      </c>
      <c r="F153" s="509">
        <v>5</v>
      </c>
      <c r="G153" s="509">
        <v>1</v>
      </c>
    </row>
    <row r="154" spans="1:7" hidden="1">
      <c r="A154" s="509" t="s">
        <v>51</v>
      </c>
      <c r="B154" s="509" t="s">
        <v>6268</v>
      </c>
      <c r="C154" s="509" t="s">
        <v>6395</v>
      </c>
      <c r="D154" s="509" t="s">
        <v>7314</v>
      </c>
      <c r="E154" s="509" t="s">
        <v>10634</v>
      </c>
      <c r="F154" s="509">
        <v>4</v>
      </c>
      <c r="G154" s="509">
        <v>1</v>
      </c>
    </row>
    <row r="155" spans="1:7" hidden="1">
      <c r="A155" s="509" t="s">
        <v>51</v>
      </c>
      <c r="B155" s="509" t="s">
        <v>6268</v>
      </c>
      <c r="C155" s="509" t="s">
        <v>6395</v>
      </c>
      <c r="D155" s="509" t="s">
        <v>7314</v>
      </c>
      <c r="E155" s="509" t="s">
        <v>10636</v>
      </c>
      <c r="F155" s="509">
        <v>4</v>
      </c>
      <c r="G155" s="509">
        <v>1</v>
      </c>
    </row>
    <row r="156" spans="1:7" hidden="1">
      <c r="A156" s="509" t="s">
        <v>51</v>
      </c>
      <c r="B156" s="509" t="s">
        <v>6268</v>
      </c>
      <c r="C156" s="509" t="s">
        <v>6395</v>
      </c>
      <c r="D156" s="509" t="s">
        <v>7314</v>
      </c>
      <c r="E156" s="509" t="s">
        <v>10637</v>
      </c>
      <c r="F156" s="509">
        <v>1</v>
      </c>
      <c r="G156" s="509">
        <v>1</v>
      </c>
    </row>
    <row r="157" spans="1:7" hidden="1">
      <c r="A157" s="509" t="s">
        <v>52</v>
      </c>
      <c r="B157" s="509" t="s">
        <v>6268</v>
      </c>
      <c r="C157" s="509" t="s">
        <v>6395</v>
      </c>
      <c r="D157" s="509" t="s">
        <v>7382</v>
      </c>
      <c r="E157" s="509" t="s">
        <v>11279</v>
      </c>
      <c r="F157" s="509">
        <v>16</v>
      </c>
      <c r="G157" s="509">
        <v>1</v>
      </c>
    </row>
    <row r="158" spans="1:7" hidden="1">
      <c r="A158" s="509" t="s">
        <v>52</v>
      </c>
      <c r="B158" s="509" t="s">
        <v>6268</v>
      </c>
      <c r="C158" s="509" t="s">
        <v>6395</v>
      </c>
      <c r="D158" s="509" t="s">
        <v>7382</v>
      </c>
      <c r="E158" s="509" t="s">
        <v>11284</v>
      </c>
      <c r="F158" s="509">
        <v>11</v>
      </c>
      <c r="G158" s="509">
        <v>1</v>
      </c>
    </row>
    <row r="159" spans="1:7" hidden="1">
      <c r="A159" s="509" t="s">
        <v>52</v>
      </c>
      <c r="B159" s="509" t="s">
        <v>6268</v>
      </c>
      <c r="C159" s="509" t="s">
        <v>6395</v>
      </c>
      <c r="D159" s="509" t="s">
        <v>7382</v>
      </c>
      <c r="E159" s="509" t="s">
        <v>11281</v>
      </c>
      <c r="F159" s="509">
        <v>9</v>
      </c>
      <c r="G159" s="509">
        <v>1</v>
      </c>
    </row>
    <row r="160" spans="1:7" hidden="1">
      <c r="A160" s="509" t="s">
        <v>52</v>
      </c>
      <c r="B160" s="509" t="s">
        <v>6268</v>
      </c>
      <c r="C160" s="509" t="s">
        <v>6395</v>
      </c>
      <c r="D160" s="509" t="s">
        <v>7382</v>
      </c>
      <c r="E160" s="509" t="s">
        <v>11280</v>
      </c>
      <c r="F160" s="509">
        <v>5</v>
      </c>
      <c r="G160" s="509">
        <v>1</v>
      </c>
    </row>
    <row r="161" spans="1:7" hidden="1">
      <c r="A161" s="509" t="s">
        <v>52</v>
      </c>
      <c r="B161" s="509" t="s">
        <v>6268</v>
      </c>
      <c r="C161" s="509" t="s">
        <v>6395</v>
      </c>
      <c r="D161" s="509" t="s">
        <v>7382</v>
      </c>
      <c r="E161" s="509" t="s">
        <v>11283</v>
      </c>
      <c r="F161" s="509">
        <v>5</v>
      </c>
      <c r="G161" s="509">
        <v>1</v>
      </c>
    </row>
    <row r="162" spans="1:7" hidden="1">
      <c r="A162" s="509" t="s">
        <v>52</v>
      </c>
      <c r="B162" s="509" t="s">
        <v>6268</v>
      </c>
      <c r="C162" s="509" t="s">
        <v>6395</v>
      </c>
      <c r="D162" s="509" t="s">
        <v>7382</v>
      </c>
      <c r="E162" s="509" t="s">
        <v>11282</v>
      </c>
      <c r="F162" s="509">
        <v>4</v>
      </c>
      <c r="G162" s="509">
        <v>1</v>
      </c>
    </row>
    <row r="163" spans="1:7" hidden="1">
      <c r="A163" s="509" t="s">
        <v>53</v>
      </c>
      <c r="B163" s="509" t="s">
        <v>6268</v>
      </c>
      <c r="C163" s="509" t="s">
        <v>6395</v>
      </c>
      <c r="D163" s="509" t="s">
        <v>7401</v>
      </c>
      <c r="E163" s="509" t="s">
        <v>11293</v>
      </c>
      <c r="F163" s="509">
        <v>15</v>
      </c>
      <c r="G163" s="509">
        <v>1</v>
      </c>
    </row>
    <row r="164" spans="1:7" hidden="1">
      <c r="A164" s="509" t="s">
        <v>53</v>
      </c>
      <c r="B164" s="509" t="s">
        <v>6268</v>
      </c>
      <c r="C164" s="509" t="s">
        <v>6395</v>
      </c>
      <c r="D164" s="509" t="s">
        <v>7401</v>
      </c>
      <c r="E164" s="509" t="s">
        <v>11294</v>
      </c>
      <c r="F164" s="509">
        <v>8</v>
      </c>
      <c r="G164" s="509">
        <v>1</v>
      </c>
    </row>
    <row r="165" spans="1:7" hidden="1">
      <c r="A165" s="509" t="s">
        <v>53</v>
      </c>
      <c r="B165" s="509" t="s">
        <v>6268</v>
      </c>
      <c r="C165" s="509" t="s">
        <v>6395</v>
      </c>
      <c r="D165" s="509" t="s">
        <v>7401</v>
      </c>
      <c r="E165" s="509" t="s">
        <v>11295</v>
      </c>
      <c r="F165" s="509">
        <v>8</v>
      </c>
      <c r="G165" s="509">
        <v>1</v>
      </c>
    </row>
    <row r="166" spans="1:7" hidden="1">
      <c r="A166" s="509" t="s">
        <v>53</v>
      </c>
      <c r="B166" s="509" t="s">
        <v>6268</v>
      </c>
      <c r="C166" s="509" t="s">
        <v>6395</v>
      </c>
      <c r="D166" s="509" t="s">
        <v>7401</v>
      </c>
      <c r="E166" s="509" t="s">
        <v>11296</v>
      </c>
      <c r="F166" s="509">
        <v>7</v>
      </c>
      <c r="G166" s="509">
        <v>1</v>
      </c>
    </row>
    <row r="167" spans="1:7" hidden="1">
      <c r="A167" s="509" t="s">
        <v>53</v>
      </c>
      <c r="B167" s="509" t="s">
        <v>6268</v>
      </c>
      <c r="C167" s="509" t="s">
        <v>6395</v>
      </c>
      <c r="D167" s="509" t="s">
        <v>7401</v>
      </c>
      <c r="E167" s="509" t="s">
        <v>11292</v>
      </c>
      <c r="F167" s="509">
        <v>5</v>
      </c>
      <c r="G167" s="509">
        <v>1</v>
      </c>
    </row>
    <row r="168" spans="1:7" hidden="1">
      <c r="A168" s="509" t="s">
        <v>53</v>
      </c>
      <c r="B168" s="509" t="s">
        <v>6268</v>
      </c>
      <c r="C168" s="509" t="s">
        <v>6395</v>
      </c>
      <c r="D168" s="509" t="s">
        <v>7401</v>
      </c>
      <c r="E168" s="509" t="s">
        <v>11298</v>
      </c>
      <c r="F168" s="509">
        <v>4</v>
      </c>
      <c r="G168" s="509">
        <v>1</v>
      </c>
    </row>
    <row r="169" spans="1:7" hidden="1">
      <c r="A169" s="509" t="s">
        <v>53</v>
      </c>
      <c r="B169" s="509" t="s">
        <v>6268</v>
      </c>
      <c r="C169" s="509" t="s">
        <v>6395</v>
      </c>
      <c r="D169" s="509" t="s">
        <v>7401</v>
      </c>
      <c r="E169" s="509" t="s">
        <v>11297</v>
      </c>
      <c r="F169" s="509">
        <v>3</v>
      </c>
      <c r="G169" s="509">
        <v>1</v>
      </c>
    </row>
    <row r="170" spans="1:7" hidden="1">
      <c r="A170" s="509" t="s">
        <v>53</v>
      </c>
      <c r="B170" s="509" t="s">
        <v>6268</v>
      </c>
      <c r="C170" s="509" t="s">
        <v>6395</v>
      </c>
      <c r="D170" s="509" t="s">
        <v>7401</v>
      </c>
      <c r="E170" s="509" t="s">
        <v>11299</v>
      </c>
      <c r="F170" s="509">
        <v>2</v>
      </c>
      <c r="G170" s="509">
        <v>1</v>
      </c>
    </row>
    <row r="171" spans="1:7" hidden="1">
      <c r="A171" s="509" t="s">
        <v>54</v>
      </c>
      <c r="B171" s="509" t="s">
        <v>6268</v>
      </c>
      <c r="C171" s="509" t="s">
        <v>6395</v>
      </c>
      <c r="D171" s="509" t="s">
        <v>7483</v>
      </c>
      <c r="E171" s="509" t="s">
        <v>10788</v>
      </c>
      <c r="F171" s="509">
        <v>12</v>
      </c>
      <c r="G171" s="509">
        <v>1</v>
      </c>
    </row>
    <row r="172" spans="1:7" hidden="1">
      <c r="A172" s="509" t="s">
        <v>54</v>
      </c>
      <c r="B172" s="509" t="s">
        <v>6268</v>
      </c>
      <c r="C172" s="509" t="s">
        <v>6395</v>
      </c>
      <c r="D172" s="509" t="s">
        <v>7483</v>
      </c>
      <c r="E172" s="509" t="s">
        <v>10784</v>
      </c>
      <c r="F172" s="509">
        <v>10</v>
      </c>
      <c r="G172" s="509">
        <v>1</v>
      </c>
    </row>
    <row r="173" spans="1:7" hidden="1">
      <c r="A173" s="509" t="s">
        <v>54</v>
      </c>
      <c r="B173" s="509" t="s">
        <v>6268</v>
      </c>
      <c r="C173" s="509" t="s">
        <v>6395</v>
      </c>
      <c r="D173" s="509" t="s">
        <v>7483</v>
      </c>
      <c r="E173" s="509" t="s">
        <v>10785</v>
      </c>
      <c r="F173" s="509">
        <v>10</v>
      </c>
      <c r="G173" s="509">
        <v>1</v>
      </c>
    </row>
    <row r="174" spans="1:7" hidden="1">
      <c r="A174" s="509" t="s">
        <v>54</v>
      </c>
      <c r="B174" s="509" t="s">
        <v>6268</v>
      </c>
      <c r="C174" s="509" t="s">
        <v>6395</v>
      </c>
      <c r="D174" s="509" t="s">
        <v>7483</v>
      </c>
      <c r="E174" s="509" t="s">
        <v>10787</v>
      </c>
      <c r="F174" s="509">
        <v>10</v>
      </c>
      <c r="G174" s="509">
        <v>1</v>
      </c>
    </row>
    <row r="175" spans="1:7" hidden="1">
      <c r="A175" s="509" t="s">
        <v>54</v>
      </c>
      <c r="B175" s="509" t="s">
        <v>6268</v>
      </c>
      <c r="C175" s="509" t="s">
        <v>6395</v>
      </c>
      <c r="D175" s="509" t="s">
        <v>7483</v>
      </c>
      <c r="E175" s="509" t="s">
        <v>10789</v>
      </c>
      <c r="F175" s="509">
        <v>9</v>
      </c>
      <c r="G175" s="509">
        <v>1</v>
      </c>
    </row>
    <row r="176" spans="1:7" hidden="1">
      <c r="A176" s="509" t="s">
        <v>54</v>
      </c>
      <c r="B176" s="509" t="s">
        <v>6268</v>
      </c>
      <c r="C176" s="509" t="s">
        <v>6395</v>
      </c>
      <c r="D176" s="509" t="s">
        <v>7483</v>
      </c>
      <c r="E176" s="509" t="s">
        <v>10786</v>
      </c>
      <c r="F176" s="509">
        <v>7</v>
      </c>
      <c r="G176" s="509">
        <v>1</v>
      </c>
    </row>
    <row r="177" spans="1:7" hidden="1">
      <c r="A177" s="509" t="s">
        <v>55</v>
      </c>
      <c r="B177" s="509" t="s">
        <v>6268</v>
      </c>
      <c r="C177" s="509" t="s">
        <v>6395</v>
      </c>
      <c r="D177" s="509" t="s">
        <v>7502</v>
      </c>
      <c r="E177" s="509" t="s">
        <v>11333</v>
      </c>
      <c r="F177" s="509">
        <v>13</v>
      </c>
      <c r="G177" s="509">
        <v>1</v>
      </c>
    </row>
    <row r="178" spans="1:7" hidden="1">
      <c r="A178" s="509" t="s">
        <v>55</v>
      </c>
      <c r="B178" s="509" t="s">
        <v>6268</v>
      </c>
      <c r="C178" s="509" t="s">
        <v>6395</v>
      </c>
      <c r="D178" s="509" t="s">
        <v>7502</v>
      </c>
      <c r="E178" s="509" t="s">
        <v>11334</v>
      </c>
      <c r="F178" s="509">
        <v>8</v>
      </c>
      <c r="G178" s="509">
        <v>1</v>
      </c>
    </row>
    <row r="179" spans="1:7" hidden="1">
      <c r="A179" s="509" t="s">
        <v>55</v>
      </c>
      <c r="B179" s="509" t="s">
        <v>6268</v>
      </c>
      <c r="C179" s="509" t="s">
        <v>6395</v>
      </c>
      <c r="D179" s="509" t="s">
        <v>7502</v>
      </c>
      <c r="E179" s="509" t="s">
        <v>11335</v>
      </c>
      <c r="F179" s="509">
        <v>5</v>
      </c>
      <c r="G179" s="509">
        <v>1</v>
      </c>
    </row>
    <row r="180" spans="1:7" hidden="1">
      <c r="A180" s="509" t="s">
        <v>55</v>
      </c>
      <c r="B180" s="509" t="s">
        <v>6268</v>
      </c>
      <c r="C180" s="509" t="s">
        <v>6395</v>
      </c>
      <c r="D180" s="509" t="s">
        <v>7502</v>
      </c>
      <c r="E180" s="509" t="s">
        <v>11339</v>
      </c>
      <c r="F180" s="509">
        <v>4</v>
      </c>
      <c r="G180" s="509">
        <v>1</v>
      </c>
    </row>
    <row r="181" spans="1:7" hidden="1">
      <c r="A181" s="509" t="s">
        <v>55</v>
      </c>
      <c r="B181" s="509" t="s">
        <v>6268</v>
      </c>
      <c r="C181" s="509" t="s">
        <v>6395</v>
      </c>
      <c r="D181" s="509" t="s">
        <v>7502</v>
      </c>
      <c r="E181" s="509" t="s">
        <v>11336</v>
      </c>
      <c r="F181" s="509">
        <v>3</v>
      </c>
      <c r="G181" s="509">
        <v>1</v>
      </c>
    </row>
    <row r="182" spans="1:7" hidden="1">
      <c r="A182" s="509" t="s">
        <v>55</v>
      </c>
      <c r="B182" s="509" t="s">
        <v>6268</v>
      </c>
      <c r="C182" s="509" t="s">
        <v>6395</v>
      </c>
      <c r="D182" s="509" t="s">
        <v>7502</v>
      </c>
      <c r="E182" s="509" t="s">
        <v>11337</v>
      </c>
      <c r="F182" s="509">
        <v>3</v>
      </c>
      <c r="G182" s="509">
        <v>1</v>
      </c>
    </row>
    <row r="183" spans="1:7" hidden="1">
      <c r="A183" s="509" t="s">
        <v>55</v>
      </c>
      <c r="B183" s="509" t="s">
        <v>6268</v>
      </c>
      <c r="C183" s="509" t="s">
        <v>6395</v>
      </c>
      <c r="D183" s="509" t="s">
        <v>7502</v>
      </c>
      <c r="E183" s="509" t="s">
        <v>11338</v>
      </c>
      <c r="F183" s="509">
        <v>2</v>
      </c>
      <c r="G183" s="509">
        <v>1</v>
      </c>
    </row>
    <row r="184" spans="1:7" hidden="1">
      <c r="A184" s="509" t="s">
        <v>56</v>
      </c>
      <c r="B184" s="509" t="s">
        <v>6268</v>
      </c>
      <c r="C184" s="509" t="s">
        <v>6395</v>
      </c>
      <c r="D184" s="509" t="s">
        <v>7516</v>
      </c>
      <c r="E184" s="509" t="s">
        <v>10287</v>
      </c>
      <c r="F184" s="509">
        <v>10</v>
      </c>
      <c r="G184" s="509">
        <v>1</v>
      </c>
    </row>
    <row r="185" spans="1:7" hidden="1">
      <c r="A185" s="509" t="s">
        <v>56</v>
      </c>
      <c r="B185" s="509" t="s">
        <v>6268</v>
      </c>
      <c r="C185" s="509" t="s">
        <v>6395</v>
      </c>
      <c r="D185" s="509" t="s">
        <v>7516</v>
      </c>
      <c r="E185" s="509" t="s">
        <v>10288</v>
      </c>
      <c r="F185" s="509">
        <v>10</v>
      </c>
      <c r="G185" s="509">
        <v>1</v>
      </c>
    </row>
    <row r="186" spans="1:7" hidden="1">
      <c r="A186" s="509" t="s">
        <v>56</v>
      </c>
      <c r="B186" s="509" t="s">
        <v>6268</v>
      </c>
      <c r="C186" s="509" t="s">
        <v>6395</v>
      </c>
      <c r="D186" s="509" t="s">
        <v>7516</v>
      </c>
      <c r="E186" s="509" t="s">
        <v>10289</v>
      </c>
      <c r="F186" s="509">
        <v>8</v>
      </c>
      <c r="G186" s="509">
        <v>1</v>
      </c>
    </row>
    <row r="187" spans="1:7" hidden="1">
      <c r="A187" s="509" t="s">
        <v>56</v>
      </c>
      <c r="B187" s="509" t="s">
        <v>6268</v>
      </c>
      <c r="C187" s="509" t="s">
        <v>6395</v>
      </c>
      <c r="D187" s="509" t="s">
        <v>7516</v>
      </c>
      <c r="E187" s="509" t="s">
        <v>10285</v>
      </c>
      <c r="F187" s="509">
        <v>7</v>
      </c>
      <c r="G187" s="509">
        <v>1</v>
      </c>
    </row>
    <row r="188" spans="1:7" hidden="1">
      <c r="A188" s="509" t="s">
        <v>56</v>
      </c>
      <c r="B188" s="509" t="s">
        <v>6268</v>
      </c>
      <c r="C188" s="509" t="s">
        <v>6395</v>
      </c>
      <c r="D188" s="509" t="s">
        <v>7516</v>
      </c>
      <c r="E188" s="509" t="s">
        <v>10284</v>
      </c>
      <c r="F188" s="509">
        <v>6</v>
      </c>
      <c r="G188" s="509">
        <v>1</v>
      </c>
    </row>
    <row r="189" spans="1:7" hidden="1">
      <c r="A189" s="509" t="s">
        <v>56</v>
      </c>
      <c r="B189" s="509" t="s">
        <v>6268</v>
      </c>
      <c r="C189" s="509" t="s">
        <v>6395</v>
      </c>
      <c r="D189" s="509" t="s">
        <v>7516</v>
      </c>
      <c r="E189" s="509" t="s">
        <v>10286</v>
      </c>
      <c r="F189" s="509">
        <v>6</v>
      </c>
      <c r="G189" s="509">
        <v>1</v>
      </c>
    </row>
    <row r="190" spans="1:7" hidden="1">
      <c r="A190" s="509" t="s">
        <v>57</v>
      </c>
      <c r="B190" s="509" t="s">
        <v>6268</v>
      </c>
      <c r="C190" s="509" t="s">
        <v>6395</v>
      </c>
      <c r="D190" s="509" t="s">
        <v>7594</v>
      </c>
      <c r="E190" s="509" t="s">
        <v>11367</v>
      </c>
      <c r="F190" s="509">
        <v>8</v>
      </c>
      <c r="G190" s="509">
        <v>1</v>
      </c>
    </row>
    <row r="191" spans="1:7" hidden="1">
      <c r="A191" s="509" t="s">
        <v>57</v>
      </c>
      <c r="B191" s="509" t="s">
        <v>6268</v>
      </c>
      <c r="C191" s="509" t="s">
        <v>6395</v>
      </c>
      <c r="D191" s="509" t="s">
        <v>7594</v>
      </c>
      <c r="E191" s="509" t="s">
        <v>11368</v>
      </c>
      <c r="F191" s="509">
        <v>7</v>
      </c>
      <c r="G191" s="509">
        <v>1</v>
      </c>
    </row>
    <row r="192" spans="1:7" hidden="1">
      <c r="A192" s="509" t="s">
        <v>57</v>
      </c>
      <c r="B192" s="509" t="s">
        <v>6268</v>
      </c>
      <c r="C192" s="509" t="s">
        <v>6395</v>
      </c>
      <c r="D192" s="509" t="s">
        <v>7594</v>
      </c>
      <c r="E192" s="509" t="s">
        <v>11370</v>
      </c>
      <c r="F192" s="509">
        <v>6</v>
      </c>
      <c r="G192" s="509">
        <v>1</v>
      </c>
    </row>
    <row r="193" spans="1:7" hidden="1">
      <c r="A193" s="509" t="s">
        <v>57</v>
      </c>
      <c r="B193" s="509" t="s">
        <v>6268</v>
      </c>
      <c r="C193" s="509" t="s">
        <v>6395</v>
      </c>
      <c r="D193" s="509" t="s">
        <v>7594</v>
      </c>
      <c r="E193" s="509" t="s">
        <v>11366</v>
      </c>
      <c r="F193" s="509">
        <v>4</v>
      </c>
      <c r="G193" s="509">
        <v>1</v>
      </c>
    </row>
    <row r="194" spans="1:7" hidden="1">
      <c r="A194" s="509" t="s">
        <v>57</v>
      </c>
      <c r="B194" s="509" t="s">
        <v>6268</v>
      </c>
      <c r="C194" s="509" t="s">
        <v>6395</v>
      </c>
      <c r="D194" s="509" t="s">
        <v>7594</v>
      </c>
      <c r="E194" s="509" t="s">
        <v>11371</v>
      </c>
      <c r="F194" s="509">
        <v>4</v>
      </c>
      <c r="G194" s="509">
        <v>1</v>
      </c>
    </row>
    <row r="195" spans="1:7" hidden="1">
      <c r="A195" s="509" t="s">
        <v>57</v>
      </c>
      <c r="B195" s="509" t="s">
        <v>6268</v>
      </c>
      <c r="C195" s="509" t="s">
        <v>6395</v>
      </c>
      <c r="D195" s="509" t="s">
        <v>7594</v>
      </c>
      <c r="E195" s="509" t="s">
        <v>11369</v>
      </c>
      <c r="F195" s="509">
        <v>3</v>
      </c>
      <c r="G195" s="509">
        <v>1</v>
      </c>
    </row>
    <row r="196" spans="1:7" hidden="1">
      <c r="A196" s="509" t="s">
        <v>57</v>
      </c>
      <c r="B196" s="509" t="s">
        <v>6268</v>
      </c>
      <c r="C196" s="509" t="s">
        <v>6395</v>
      </c>
      <c r="D196" s="509" t="s">
        <v>7594</v>
      </c>
      <c r="E196" s="509" t="s">
        <v>11375</v>
      </c>
      <c r="F196" s="509">
        <v>2</v>
      </c>
      <c r="G196" s="509">
        <v>1</v>
      </c>
    </row>
    <row r="197" spans="1:7" hidden="1">
      <c r="A197" s="509" t="s">
        <v>57</v>
      </c>
      <c r="B197" s="509" t="s">
        <v>6268</v>
      </c>
      <c r="C197" s="509" t="s">
        <v>6395</v>
      </c>
      <c r="D197" s="509" t="s">
        <v>7594</v>
      </c>
      <c r="E197" s="509" t="s">
        <v>11372</v>
      </c>
      <c r="F197" s="509">
        <v>1</v>
      </c>
      <c r="G197" s="509">
        <v>1</v>
      </c>
    </row>
    <row r="198" spans="1:7" hidden="1">
      <c r="A198" s="509" t="s">
        <v>57</v>
      </c>
      <c r="B198" s="509" t="s">
        <v>6268</v>
      </c>
      <c r="C198" s="509" t="s">
        <v>6395</v>
      </c>
      <c r="D198" s="509" t="s">
        <v>7594</v>
      </c>
      <c r="E198" s="509" t="s">
        <v>11373</v>
      </c>
      <c r="F198" s="509">
        <v>1</v>
      </c>
      <c r="G198" s="509">
        <v>1</v>
      </c>
    </row>
    <row r="199" spans="1:7" hidden="1">
      <c r="A199" s="509" t="s">
        <v>57</v>
      </c>
      <c r="B199" s="509" t="s">
        <v>6268</v>
      </c>
      <c r="C199" s="509" t="s">
        <v>6395</v>
      </c>
      <c r="D199" s="509" t="s">
        <v>7594</v>
      </c>
      <c r="E199" s="509" t="s">
        <v>11374</v>
      </c>
      <c r="F199" s="509">
        <v>1</v>
      </c>
      <c r="G199" s="509">
        <v>1</v>
      </c>
    </row>
    <row r="200" spans="1:7" hidden="1">
      <c r="A200" s="509" t="s">
        <v>57</v>
      </c>
      <c r="B200" s="509" t="s">
        <v>6268</v>
      </c>
      <c r="C200" s="509" t="s">
        <v>6395</v>
      </c>
      <c r="D200" s="509" t="s">
        <v>7594</v>
      </c>
      <c r="E200" s="509" t="s">
        <v>11376</v>
      </c>
      <c r="F200" s="509">
        <v>1</v>
      </c>
      <c r="G200" s="509">
        <v>1</v>
      </c>
    </row>
    <row r="201" spans="1:7" hidden="1">
      <c r="A201" s="509" t="s">
        <v>58</v>
      </c>
      <c r="B201" s="509" t="s">
        <v>6268</v>
      </c>
      <c r="C201" s="509" t="s">
        <v>6395</v>
      </c>
      <c r="D201" s="509" t="s">
        <v>7630</v>
      </c>
      <c r="E201" s="509" t="s">
        <v>10933</v>
      </c>
      <c r="F201" s="509">
        <v>10</v>
      </c>
      <c r="G201" s="509">
        <v>1</v>
      </c>
    </row>
    <row r="202" spans="1:7" hidden="1">
      <c r="A202" s="509" t="s">
        <v>58</v>
      </c>
      <c r="B202" s="509" t="s">
        <v>6268</v>
      </c>
      <c r="C202" s="509" t="s">
        <v>6395</v>
      </c>
      <c r="D202" s="509" t="s">
        <v>7630</v>
      </c>
      <c r="E202" s="509" t="s">
        <v>10932</v>
      </c>
      <c r="F202" s="509">
        <v>8</v>
      </c>
      <c r="G202" s="509">
        <v>1</v>
      </c>
    </row>
    <row r="203" spans="1:7" hidden="1">
      <c r="A203" s="509" t="s">
        <v>58</v>
      </c>
      <c r="B203" s="509" t="s">
        <v>6268</v>
      </c>
      <c r="C203" s="509" t="s">
        <v>6395</v>
      </c>
      <c r="D203" s="509" t="s">
        <v>7630</v>
      </c>
      <c r="E203" s="509" t="s">
        <v>10931</v>
      </c>
      <c r="F203" s="509">
        <v>5</v>
      </c>
      <c r="G203" s="509">
        <v>1</v>
      </c>
    </row>
    <row r="204" spans="1:7" hidden="1">
      <c r="A204" s="509" t="s">
        <v>58</v>
      </c>
      <c r="B204" s="509" t="s">
        <v>6268</v>
      </c>
      <c r="C204" s="509" t="s">
        <v>6395</v>
      </c>
      <c r="D204" s="509" t="s">
        <v>7630</v>
      </c>
      <c r="E204" s="509" t="s">
        <v>10935</v>
      </c>
      <c r="F204" s="509">
        <v>3</v>
      </c>
      <c r="G204" s="509">
        <v>1</v>
      </c>
    </row>
    <row r="205" spans="1:7" hidden="1">
      <c r="A205" s="509" t="s">
        <v>58</v>
      </c>
      <c r="B205" s="509" t="s">
        <v>6268</v>
      </c>
      <c r="C205" s="509" t="s">
        <v>6395</v>
      </c>
      <c r="D205" s="509" t="s">
        <v>7630</v>
      </c>
      <c r="E205" s="509" t="s">
        <v>10934</v>
      </c>
      <c r="F205" s="509">
        <v>1</v>
      </c>
      <c r="G205" s="509">
        <v>1</v>
      </c>
    </row>
    <row r="206" spans="1:7" hidden="1">
      <c r="A206" s="509" t="s">
        <v>59</v>
      </c>
      <c r="B206" s="509" t="s">
        <v>6268</v>
      </c>
      <c r="C206" s="509" t="s">
        <v>6395</v>
      </c>
      <c r="D206" s="509" t="s">
        <v>7635</v>
      </c>
      <c r="E206" s="509" t="s">
        <v>10290</v>
      </c>
      <c r="F206" s="509">
        <v>12</v>
      </c>
      <c r="G206" s="509">
        <v>1</v>
      </c>
    </row>
    <row r="207" spans="1:7" hidden="1">
      <c r="A207" s="509" t="s">
        <v>59</v>
      </c>
      <c r="B207" s="509" t="s">
        <v>6268</v>
      </c>
      <c r="C207" s="509" t="s">
        <v>6395</v>
      </c>
      <c r="D207" s="509" t="s">
        <v>7635</v>
      </c>
      <c r="E207" s="509" t="s">
        <v>10291</v>
      </c>
      <c r="F207" s="509">
        <v>10</v>
      </c>
      <c r="G207" s="509">
        <v>1</v>
      </c>
    </row>
    <row r="208" spans="1:7" hidden="1">
      <c r="A208" s="509" t="s">
        <v>59</v>
      </c>
      <c r="B208" s="509" t="s">
        <v>6268</v>
      </c>
      <c r="C208" s="509" t="s">
        <v>6395</v>
      </c>
      <c r="D208" s="509" t="s">
        <v>7635</v>
      </c>
      <c r="E208" s="509" t="s">
        <v>10293</v>
      </c>
      <c r="F208" s="509">
        <v>9</v>
      </c>
      <c r="G208" s="509">
        <v>1</v>
      </c>
    </row>
    <row r="209" spans="1:7" hidden="1">
      <c r="A209" s="509" t="s">
        <v>59</v>
      </c>
      <c r="B209" s="509" t="s">
        <v>6268</v>
      </c>
      <c r="C209" s="509" t="s">
        <v>6395</v>
      </c>
      <c r="D209" s="509" t="s">
        <v>7635</v>
      </c>
      <c r="E209" s="509" t="s">
        <v>10292</v>
      </c>
      <c r="F209" s="509">
        <v>6</v>
      </c>
      <c r="G209" s="509">
        <v>1</v>
      </c>
    </row>
    <row r="210" spans="1:7" hidden="1">
      <c r="A210" s="509" t="s">
        <v>59</v>
      </c>
      <c r="B210" s="509" t="s">
        <v>6268</v>
      </c>
      <c r="C210" s="509" t="s">
        <v>6395</v>
      </c>
      <c r="D210" s="509" t="s">
        <v>7635</v>
      </c>
      <c r="E210" s="509" t="s">
        <v>10294</v>
      </c>
      <c r="F210" s="509">
        <v>6</v>
      </c>
      <c r="G210" s="509">
        <v>1</v>
      </c>
    </row>
    <row r="211" spans="1:7" hidden="1">
      <c r="A211" s="509" t="s">
        <v>60</v>
      </c>
      <c r="B211" s="509" t="s">
        <v>6268</v>
      </c>
      <c r="C211" s="509" t="s">
        <v>6395</v>
      </c>
      <c r="D211" s="509" t="s">
        <v>7640</v>
      </c>
      <c r="E211" s="509" t="s">
        <v>11386</v>
      </c>
      <c r="F211" s="509">
        <v>10</v>
      </c>
      <c r="G211" s="509">
        <v>1</v>
      </c>
    </row>
    <row r="212" spans="1:7" hidden="1">
      <c r="A212" s="509" t="s">
        <v>60</v>
      </c>
      <c r="B212" s="509" t="s">
        <v>6268</v>
      </c>
      <c r="C212" s="509" t="s">
        <v>6395</v>
      </c>
      <c r="D212" s="509" t="s">
        <v>7640</v>
      </c>
      <c r="E212" s="509" t="s">
        <v>11388</v>
      </c>
      <c r="F212" s="509">
        <v>7</v>
      </c>
      <c r="G212" s="509">
        <v>1</v>
      </c>
    </row>
    <row r="213" spans="1:7" hidden="1">
      <c r="A213" s="509" t="s">
        <v>60</v>
      </c>
      <c r="B213" s="509" t="s">
        <v>6268</v>
      </c>
      <c r="C213" s="509" t="s">
        <v>6395</v>
      </c>
      <c r="D213" s="509" t="s">
        <v>7640</v>
      </c>
      <c r="E213" s="509" t="s">
        <v>11389</v>
      </c>
      <c r="F213" s="509">
        <v>7</v>
      </c>
      <c r="G213" s="509">
        <v>1</v>
      </c>
    </row>
    <row r="214" spans="1:7" hidden="1">
      <c r="A214" s="509" t="s">
        <v>60</v>
      </c>
      <c r="B214" s="509" t="s">
        <v>6268</v>
      </c>
      <c r="C214" s="509" t="s">
        <v>6395</v>
      </c>
      <c r="D214" s="509" t="s">
        <v>7640</v>
      </c>
      <c r="E214" s="509" t="s">
        <v>11385</v>
      </c>
      <c r="F214" s="509">
        <v>4</v>
      </c>
      <c r="G214" s="509">
        <v>1</v>
      </c>
    </row>
    <row r="215" spans="1:7" hidden="1">
      <c r="A215" s="509" t="s">
        <v>60</v>
      </c>
      <c r="B215" s="509" t="s">
        <v>6268</v>
      </c>
      <c r="C215" s="509" t="s">
        <v>6395</v>
      </c>
      <c r="D215" s="509" t="s">
        <v>7640</v>
      </c>
      <c r="E215" s="509" t="s">
        <v>11387</v>
      </c>
      <c r="F215" s="509">
        <v>3</v>
      </c>
      <c r="G215" s="509">
        <v>1</v>
      </c>
    </row>
    <row r="216" spans="1:7" hidden="1">
      <c r="A216" s="509" t="s">
        <v>60</v>
      </c>
      <c r="B216" s="509" t="s">
        <v>6268</v>
      </c>
      <c r="C216" s="509" t="s">
        <v>6395</v>
      </c>
      <c r="D216" s="509" t="s">
        <v>7640</v>
      </c>
      <c r="E216" s="509" t="s">
        <v>11390</v>
      </c>
      <c r="F216" s="509">
        <v>3</v>
      </c>
      <c r="G216" s="509">
        <v>1</v>
      </c>
    </row>
    <row r="217" spans="1:7" hidden="1">
      <c r="A217" s="509" t="s">
        <v>61</v>
      </c>
      <c r="B217" s="509" t="s">
        <v>6268</v>
      </c>
      <c r="C217" s="509" t="s">
        <v>6395</v>
      </c>
      <c r="D217" s="509" t="s">
        <v>7645</v>
      </c>
      <c r="E217" s="509" t="s">
        <v>10939</v>
      </c>
      <c r="F217" s="509">
        <v>7</v>
      </c>
      <c r="G217" s="509">
        <v>1</v>
      </c>
    </row>
    <row r="218" spans="1:7" hidden="1">
      <c r="A218" s="509" t="s">
        <v>61</v>
      </c>
      <c r="B218" s="509" t="s">
        <v>6268</v>
      </c>
      <c r="C218" s="509" t="s">
        <v>6395</v>
      </c>
      <c r="D218" s="509" t="s">
        <v>7645</v>
      </c>
      <c r="E218" s="509" t="s">
        <v>10938</v>
      </c>
      <c r="F218" s="509">
        <v>6</v>
      </c>
      <c r="G218" s="509">
        <v>1</v>
      </c>
    </row>
    <row r="219" spans="1:7" hidden="1">
      <c r="A219" s="509" t="s">
        <v>61</v>
      </c>
      <c r="B219" s="509" t="s">
        <v>6268</v>
      </c>
      <c r="C219" s="509" t="s">
        <v>6395</v>
      </c>
      <c r="D219" s="509" t="s">
        <v>7645</v>
      </c>
      <c r="E219" s="509" t="s">
        <v>10940</v>
      </c>
      <c r="F219" s="509">
        <v>5</v>
      </c>
      <c r="G219" s="509">
        <v>1</v>
      </c>
    </row>
    <row r="220" spans="1:7" hidden="1">
      <c r="A220" s="509" t="s">
        <v>61</v>
      </c>
      <c r="B220" s="509" t="s">
        <v>6268</v>
      </c>
      <c r="C220" s="509" t="s">
        <v>6395</v>
      </c>
      <c r="D220" s="509" t="s">
        <v>7645</v>
      </c>
      <c r="E220" s="509" t="s">
        <v>10936</v>
      </c>
      <c r="F220" s="509">
        <v>4</v>
      </c>
      <c r="G220" s="509">
        <v>1</v>
      </c>
    </row>
    <row r="221" spans="1:7" hidden="1">
      <c r="A221" s="509" t="s">
        <v>61</v>
      </c>
      <c r="B221" s="509" t="s">
        <v>6268</v>
      </c>
      <c r="C221" s="509" t="s">
        <v>6395</v>
      </c>
      <c r="D221" s="509" t="s">
        <v>7645</v>
      </c>
      <c r="E221" s="509" t="s">
        <v>10937</v>
      </c>
      <c r="F221" s="509">
        <v>4</v>
      </c>
      <c r="G221" s="509">
        <v>1</v>
      </c>
    </row>
    <row r="222" spans="1:7" hidden="1">
      <c r="A222" s="509" t="s">
        <v>61</v>
      </c>
      <c r="B222" s="509" t="s">
        <v>6268</v>
      </c>
      <c r="C222" s="509" t="s">
        <v>6395</v>
      </c>
      <c r="D222" s="509" t="s">
        <v>7645</v>
      </c>
      <c r="E222" s="509" t="s">
        <v>10942</v>
      </c>
      <c r="F222" s="509">
        <v>2</v>
      </c>
      <c r="G222" s="509">
        <v>1</v>
      </c>
    </row>
    <row r="223" spans="1:7" hidden="1">
      <c r="A223" s="509" t="s">
        <v>61</v>
      </c>
      <c r="B223" s="509" t="s">
        <v>6268</v>
      </c>
      <c r="C223" s="509" t="s">
        <v>6395</v>
      </c>
      <c r="D223" s="509" t="s">
        <v>7645</v>
      </c>
      <c r="E223" s="509" t="s">
        <v>10941</v>
      </c>
      <c r="F223" s="509">
        <v>1</v>
      </c>
      <c r="G223" s="509">
        <v>1</v>
      </c>
    </row>
    <row r="224" spans="1:7" hidden="1">
      <c r="A224" s="509" t="s">
        <v>62</v>
      </c>
      <c r="B224" s="509" t="s">
        <v>6268</v>
      </c>
      <c r="C224" s="509" t="s">
        <v>6395</v>
      </c>
      <c r="D224" s="509" t="s">
        <v>7649</v>
      </c>
      <c r="E224" s="509" t="s">
        <v>11391</v>
      </c>
      <c r="F224" s="509">
        <v>11</v>
      </c>
      <c r="G224" s="509">
        <v>1</v>
      </c>
    </row>
    <row r="225" spans="1:7" hidden="1">
      <c r="A225" s="509" t="s">
        <v>62</v>
      </c>
      <c r="B225" s="509" t="s">
        <v>6268</v>
      </c>
      <c r="C225" s="509" t="s">
        <v>6395</v>
      </c>
      <c r="D225" s="509" t="s">
        <v>7649</v>
      </c>
      <c r="E225" s="509" t="s">
        <v>11400</v>
      </c>
      <c r="F225" s="509">
        <v>7</v>
      </c>
      <c r="G225" s="509">
        <v>1</v>
      </c>
    </row>
    <row r="226" spans="1:7" hidden="1">
      <c r="A226" s="509" t="s">
        <v>62</v>
      </c>
      <c r="B226" s="509" t="s">
        <v>6268</v>
      </c>
      <c r="C226" s="509" t="s">
        <v>6395</v>
      </c>
      <c r="D226" s="509" t="s">
        <v>7649</v>
      </c>
      <c r="E226" s="509" t="s">
        <v>11395</v>
      </c>
      <c r="F226" s="509">
        <v>6</v>
      </c>
      <c r="G226" s="509">
        <v>1</v>
      </c>
    </row>
    <row r="227" spans="1:7" hidden="1">
      <c r="A227" s="509" t="s">
        <v>62</v>
      </c>
      <c r="B227" s="509" t="s">
        <v>6268</v>
      </c>
      <c r="C227" s="509" t="s">
        <v>6395</v>
      </c>
      <c r="D227" s="509" t="s">
        <v>7649</v>
      </c>
      <c r="E227" s="509" t="s">
        <v>11399</v>
      </c>
      <c r="F227" s="509">
        <v>5</v>
      </c>
      <c r="G227" s="509">
        <v>1</v>
      </c>
    </row>
    <row r="228" spans="1:7" hidden="1">
      <c r="A228" s="509" t="s">
        <v>62</v>
      </c>
      <c r="B228" s="509" t="s">
        <v>6268</v>
      </c>
      <c r="C228" s="509" t="s">
        <v>6395</v>
      </c>
      <c r="D228" s="509" t="s">
        <v>7649</v>
      </c>
      <c r="E228" s="509" t="s">
        <v>11392</v>
      </c>
      <c r="F228" s="509">
        <v>4</v>
      </c>
      <c r="G228" s="509">
        <v>1</v>
      </c>
    </row>
    <row r="229" spans="1:7" hidden="1">
      <c r="A229" s="509" t="s">
        <v>62</v>
      </c>
      <c r="B229" s="509" t="s">
        <v>6268</v>
      </c>
      <c r="C229" s="509" t="s">
        <v>6395</v>
      </c>
      <c r="D229" s="509" t="s">
        <v>7649</v>
      </c>
      <c r="E229" s="509" t="s">
        <v>11393</v>
      </c>
      <c r="F229" s="509">
        <v>4</v>
      </c>
      <c r="G229" s="509">
        <v>1</v>
      </c>
    </row>
    <row r="230" spans="1:7" hidden="1">
      <c r="A230" s="509" t="s">
        <v>62</v>
      </c>
      <c r="B230" s="509" t="s">
        <v>6268</v>
      </c>
      <c r="C230" s="509" t="s">
        <v>6395</v>
      </c>
      <c r="D230" s="509" t="s">
        <v>7649</v>
      </c>
      <c r="E230" s="509" t="s">
        <v>11402</v>
      </c>
      <c r="F230" s="509">
        <v>4</v>
      </c>
      <c r="G230" s="509">
        <v>1</v>
      </c>
    </row>
    <row r="231" spans="1:7" hidden="1">
      <c r="A231" s="509" t="s">
        <v>62</v>
      </c>
      <c r="B231" s="509" t="s">
        <v>6268</v>
      </c>
      <c r="C231" s="509" t="s">
        <v>6395</v>
      </c>
      <c r="D231" s="509" t="s">
        <v>7649</v>
      </c>
      <c r="E231" s="509" t="s">
        <v>11394</v>
      </c>
      <c r="F231" s="509">
        <v>3</v>
      </c>
      <c r="G231" s="509">
        <v>1</v>
      </c>
    </row>
    <row r="232" spans="1:7" hidden="1">
      <c r="A232" s="509" t="s">
        <v>62</v>
      </c>
      <c r="B232" s="509" t="s">
        <v>6268</v>
      </c>
      <c r="C232" s="509" t="s">
        <v>6395</v>
      </c>
      <c r="D232" s="509" t="s">
        <v>7649</v>
      </c>
      <c r="E232" s="509" t="s">
        <v>11396</v>
      </c>
      <c r="F232" s="509">
        <v>3</v>
      </c>
      <c r="G232" s="509">
        <v>1</v>
      </c>
    </row>
    <row r="233" spans="1:7" hidden="1">
      <c r="A233" s="509" t="s">
        <v>62</v>
      </c>
      <c r="B233" s="509" t="s">
        <v>6268</v>
      </c>
      <c r="C233" s="509" t="s">
        <v>6395</v>
      </c>
      <c r="D233" s="509" t="s">
        <v>7649</v>
      </c>
      <c r="E233" s="509" t="s">
        <v>11401</v>
      </c>
      <c r="F233" s="509">
        <v>3</v>
      </c>
      <c r="G233" s="509">
        <v>1</v>
      </c>
    </row>
    <row r="234" spans="1:7" hidden="1">
      <c r="A234" s="509" t="s">
        <v>62</v>
      </c>
      <c r="B234" s="509" t="s">
        <v>6268</v>
      </c>
      <c r="C234" s="509" t="s">
        <v>6395</v>
      </c>
      <c r="D234" s="509" t="s">
        <v>7649</v>
      </c>
      <c r="E234" s="509" t="s">
        <v>11398</v>
      </c>
      <c r="F234" s="509">
        <v>2</v>
      </c>
      <c r="G234" s="509">
        <v>1</v>
      </c>
    </row>
    <row r="235" spans="1:7" hidden="1">
      <c r="A235" s="509" t="s">
        <v>62</v>
      </c>
      <c r="B235" s="509" t="s">
        <v>6268</v>
      </c>
      <c r="C235" s="509" t="s">
        <v>6395</v>
      </c>
      <c r="D235" s="509" t="s">
        <v>7649</v>
      </c>
      <c r="E235" s="509" t="s">
        <v>11397</v>
      </c>
      <c r="F235" s="509">
        <v>1</v>
      </c>
      <c r="G235" s="509">
        <v>1</v>
      </c>
    </row>
    <row r="236" spans="1:7" hidden="1">
      <c r="A236" s="509" t="s">
        <v>63</v>
      </c>
      <c r="B236" s="509" t="s">
        <v>6268</v>
      </c>
      <c r="C236" s="509" t="s">
        <v>6395</v>
      </c>
      <c r="D236" s="509" t="s">
        <v>7654</v>
      </c>
      <c r="E236" s="509" t="s">
        <v>10943</v>
      </c>
      <c r="F236" s="509">
        <v>6</v>
      </c>
      <c r="G236" s="509">
        <v>1</v>
      </c>
    </row>
    <row r="237" spans="1:7" hidden="1">
      <c r="A237" s="509" t="s">
        <v>63</v>
      </c>
      <c r="B237" s="509" t="s">
        <v>6268</v>
      </c>
      <c r="C237" s="509" t="s">
        <v>6395</v>
      </c>
      <c r="D237" s="509" t="s">
        <v>7654</v>
      </c>
      <c r="E237" s="509" t="s">
        <v>10945</v>
      </c>
      <c r="F237" s="509">
        <v>4</v>
      </c>
      <c r="G237" s="509">
        <v>1</v>
      </c>
    </row>
    <row r="238" spans="1:7" hidden="1">
      <c r="A238" s="509" t="s">
        <v>63</v>
      </c>
      <c r="B238" s="509" t="s">
        <v>6268</v>
      </c>
      <c r="C238" s="509" t="s">
        <v>6395</v>
      </c>
      <c r="D238" s="509" t="s">
        <v>7654</v>
      </c>
      <c r="E238" s="509" t="s">
        <v>10948</v>
      </c>
      <c r="F238" s="509">
        <v>4</v>
      </c>
      <c r="G238" s="509">
        <v>1</v>
      </c>
    </row>
    <row r="239" spans="1:7" hidden="1">
      <c r="A239" s="509" t="s">
        <v>63</v>
      </c>
      <c r="B239" s="509" t="s">
        <v>6268</v>
      </c>
      <c r="C239" s="509" t="s">
        <v>6395</v>
      </c>
      <c r="D239" s="509" t="s">
        <v>7654</v>
      </c>
      <c r="E239" s="509" t="s">
        <v>10944</v>
      </c>
      <c r="F239" s="509">
        <v>3</v>
      </c>
      <c r="G239" s="509">
        <v>1</v>
      </c>
    </row>
    <row r="240" spans="1:7" hidden="1">
      <c r="A240" s="509" t="s">
        <v>63</v>
      </c>
      <c r="B240" s="509" t="s">
        <v>6268</v>
      </c>
      <c r="C240" s="509" t="s">
        <v>6395</v>
      </c>
      <c r="D240" s="509" t="s">
        <v>7654</v>
      </c>
      <c r="E240" s="509" t="s">
        <v>10946</v>
      </c>
      <c r="F240" s="509">
        <v>1</v>
      </c>
      <c r="G240" s="509">
        <v>1</v>
      </c>
    </row>
    <row r="241" spans="1:7" hidden="1">
      <c r="A241" s="509" t="s">
        <v>63</v>
      </c>
      <c r="B241" s="509" t="s">
        <v>6268</v>
      </c>
      <c r="C241" s="509" t="s">
        <v>6395</v>
      </c>
      <c r="D241" s="509" t="s">
        <v>7654</v>
      </c>
      <c r="E241" s="509" t="s">
        <v>10947</v>
      </c>
      <c r="F241" s="509">
        <v>1</v>
      </c>
      <c r="G241" s="509">
        <v>1</v>
      </c>
    </row>
    <row r="242" spans="1:7" hidden="1">
      <c r="A242" s="509" t="s">
        <v>64</v>
      </c>
      <c r="B242" s="509" t="s">
        <v>6268</v>
      </c>
      <c r="C242" s="509" t="s">
        <v>6395</v>
      </c>
      <c r="D242" s="509" t="s">
        <v>7659</v>
      </c>
      <c r="E242" s="509" t="s">
        <v>11404</v>
      </c>
      <c r="F242" s="509">
        <v>7</v>
      </c>
      <c r="G242" s="509">
        <v>1</v>
      </c>
    </row>
    <row r="243" spans="1:7" hidden="1">
      <c r="A243" s="509" t="s">
        <v>64</v>
      </c>
      <c r="B243" s="509" t="s">
        <v>6268</v>
      </c>
      <c r="C243" s="509" t="s">
        <v>6395</v>
      </c>
      <c r="D243" s="509" t="s">
        <v>7659</v>
      </c>
      <c r="E243" s="509" t="s">
        <v>11407</v>
      </c>
      <c r="F243" s="509">
        <v>6</v>
      </c>
      <c r="G243" s="509">
        <v>1</v>
      </c>
    </row>
    <row r="244" spans="1:7" hidden="1">
      <c r="A244" s="509" t="s">
        <v>64</v>
      </c>
      <c r="B244" s="509" t="s">
        <v>6268</v>
      </c>
      <c r="C244" s="509" t="s">
        <v>6395</v>
      </c>
      <c r="D244" s="509" t="s">
        <v>7659</v>
      </c>
      <c r="E244" s="509" t="s">
        <v>11406</v>
      </c>
      <c r="F244" s="509">
        <v>5</v>
      </c>
      <c r="G244" s="509">
        <v>1</v>
      </c>
    </row>
    <row r="245" spans="1:7" hidden="1">
      <c r="A245" s="509" t="s">
        <v>64</v>
      </c>
      <c r="B245" s="509" t="s">
        <v>6268</v>
      </c>
      <c r="C245" s="509" t="s">
        <v>6395</v>
      </c>
      <c r="D245" s="509" t="s">
        <v>7659</v>
      </c>
      <c r="E245" s="509" t="s">
        <v>11403</v>
      </c>
      <c r="F245" s="509">
        <v>4</v>
      </c>
      <c r="G245" s="509">
        <v>1</v>
      </c>
    </row>
    <row r="246" spans="1:7" hidden="1">
      <c r="A246" s="509" t="s">
        <v>64</v>
      </c>
      <c r="B246" s="509" t="s">
        <v>6268</v>
      </c>
      <c r="C246" s="509" t="s">
        <v>6395</v>
      </c>
      <c r="D246" s="509" t="s">
        <v>7659</v>
      </c>
      <c r="E246" s="509" t="s">
        <v>11408</v>
      </c>
      <c r="F246" s="509">
        <v>4</v>
      </c>
      <c r="G246" s="509">
        <v>1</v>
      </c>
    </row>
    <row r="247" spans="1:7" hidden="1">
      <c r="A247" s="509" t="s">
        <v>64</v>
      </c>
      <c r="B247" s="509" t="s">
        <v>6268</v>
      </c>
      <c r="C247" s="509" t="s">
        <v>6395</v>
      </c>
      <c r="D247" s="509" t="s">
        <v>7659</v>
      </c>
      <c r="E247" s="509" t="s">
        <v>11405</v>
      </c>
      <c r="F247" s="509">
        <v>1</v>
      </c>
      <c r="G247" s="509">
        <v>1</v>
      </c>
    </row>
    <row r="248" spans="1:7" hidden="1">
      <c r="A248" s="509" t="s">
        <v>65</v>
      </c>
      <c r="B248" s="509" t="s">
        <v>6268</v>
      </c>
      <c r="C248" s="509" t="s">
        <v>6395</v>
      </c>
      <c r="D248" s="509" t="s">
        <v>7703</v>
      </c>
      <c r="E248" s="509" t="s">
        <v>11410</v>
      </c>
      <c r="F248" s="509">
        <v>7</v>
      </c>
      <c r="G248" s="509">
        <v>1</v>
      </c>
    </row>
    <row r="249" spans="1:7" hidden="1">
      <c r="A249" s="509" t="s">
        <v>65</v>
      </c>
      <c r="B249" s="509" t="s">
        <v>6268</v>
      </c>
      <c r="C249" s="509" t="s">
        <v>6395</v>
      </c>
      <c r="D249" s="509" t="s">
        <v>7703</v>
      </c>
      <c r="E249" s="509" t="s">
        <v>11411</v>
      </c>
      <c r="F249" s="509">
        <v>4</v>
      </c>
      <c r="G249" s="509">
        <v>1</v>
      </c>
    </row>
    <row r="250" spans="1:7" hidden="1">
      <c r="A250" s="509" t="s">
        <v>65</v>
      </c>
      <c r="B250" s="509" t="s">
        <v>6268</v>
      </c>
      <c r="C250" s="509" t="s">
        <v>6395</v>
      </c>
      <c r="D250" s="509" t="s">
        <v>7703</v>
      </c>
      <c r="E250" s="509" t="s">
        <v>11409</v>
      </c>
      <c r="F250" s="509">
        <v>3</v>
      </c>
      <c r="G250" s="509">
        <v>1</v>
      </c>
    </row>
    <row r="251" spans="1:7" hidden="1">
      <c r="A251" s="509" t="s">
        <v>66</v>
      </c>
      <c r="B251" s="509" t="s">
        <v>6268</v>
      </c>
      <c r="C251" s="509" t="s">
        <v>6395</v>
      </c>
      <c r="D251" s="509" t="s">
        <v>7707</v>
      </c>
      <c r="E251" s="509" t="s">
        <v>10954</v>
      </c>
      <c r="F251" s="509">
        <v>8</v>
      </c>
      <c r="G251" s="509">
        <v>1</v>
      </c>
    </row>
    <row r="252" spans="1:7" hidden="1">
      <c r="A252" s="509" t="s">
        <v>66</v>
      </c>
      <c r="B252" s="509" t="s">
        <v>6268</v>
      </c>
      <c r="C252" s="509" t="s">
        <v>6395</v>
      </c>
      <c r="D252" s="509" t="s">
        <v>7707</v>
      </c>
      <c r="E252" s="509" t="s">
        <v>10956</v>
      </c>
      <c r="F252" s="509">
        <v>8</v>
      </c>
      <c r="G252" s="509">
        <v>1</v>
      </c>
    </row>
    <row r="253" spans="1:7" hidden="1">
      <c r="A253" s="509" t="s">
        <v>66</v>
      </c>
      <c r="B253" s="509" t="s">
        <v>6268</v>
      </c>
      <c r="C253" s="509" t="s">
        <v>6395</v>
      </c>
      <c r="D253" s="509" t="s">
        <v>7707</v>
      </c>
      <c r="E253" s="509" t="s">
        <v>10955</v>
      </c>
      <c r="F253" s="509">
        <v>6</v>
      </c>
      <c r="G253" s="509">
        <v>1</v>
      </c>
    </row>
    <row r="254" spans="1:7" hidden="1">
      <c r="A254" s="509" t="s">
        <v>66</v>
      </c>
      <c r="B254" s="509" t="s">
        <v>6268</v>
      </c>
      <c r="C254" s="509" t="s">
        <v>6395</v>
      </c>
      <c r="D254" s="509" t="s">
        <v>7707</v>
      </c>
      <c r="E254" s="509" t="s">
        <v>10958</v>
      </c>
      <c r="F254" s="509">
        <v>5</v>
      </c>
      <c r="G254" s="509">
        <v>1</v>
      </c>
    </row>
    <row r="255" spans="1:7" hidden="1">
      <c r="A255" s="509" t="s">
        <v>66</v>
      </c>
      <c r="B255" s="509" t="s">
        <v>6268</v>
      </c>
      <c r="C255" s="509" t="s">
        <v>6395</v>
      </c>
      <c r="D255" s="509" t="s">
        <v>7707</v>
      </c>
      <c r="E255" s="509" t="s">
        <v>10957</v>
      </c>
      <c r="F255" s="509">
        <v>3</v>
      </c>
      <c r="G255" s="509">
        <v>1</v>
      </c>
    </row>
    <row r="256" spans="1:7" hidden="1">
      <c r="A256" s="509" t="s">
        <v>66</v>
      </c>
      <c r="B256" s="509" t="s">
        <v>6268</v>
      </c>
      <c r="C256" s="509" t="s">
        <v>6395</v>
      </c>
      <c r="D256" s="509" t="s">
        <v>7707</v>
      </c>
      <c r="E256" s="509" t="s">
        <v>10953</v>
      </c>
      <c r="F256" s="509">
        <v>2</v>
      </c>
      <c r="G256" s="509">
        <v>1</v>
      </c>
    </row>
    <row r="257" spans="1:7" hidden="1">
      <c r="A257" s="509" t="s">
        <v>67</v>
      </c>
      <c r="B257" s="509" t="s">
        <v>6268</v>
      </c>
      <c r="C257" s="509" t="s">
        <v>6395</v>
      </c>
      <c r="D257" s="509" t="s">
        <v>7797</v>
      </c>
      <c r="E257" s="509" t="s">
        <v>10990</v>
      </c>
      <c r="F257" s="509">
        <v>8</v>
      </c>
      <c r="G257" s="509">
        <v>1</v>
      </c>
    </row>
    <row r="258" spans="1:7" hidden="1">
      <c r="A258" s="509" t="s">
        <v>67</v>
      </c>
      <c r="B258" s="509" t="s">
        <v>6268</v>
      </c>
      <c r="C258" s="509" t="s">
        <v>6395</v>
      </c>
      <c r="D258" s="509" t="s">
        <v>7797</v>
      </c>
      <c r="E258" s="509" t="s">
        <v>10991</v>
      </c>
      <c r="F258" s="509">
        <v>8</v>
      </c>
      <c r="G258" s="509">
        <v>1</v>
      </c>
    </row>
    <row r="259" spans="1:7" hidden="1">
      <c r="A259" s="509" t="s">
        <v>67</v>
      </c>
      <c r="B259" s="509" t="s">
        <v>6268</v>
      </c>
      <c r="C259" s="509" t="s">
        <v>6395</v>
      </c>
      <c r="D259" s="509" t="s">
        <v>7797</v>
      </c>
      <c r="E259" s="509" t="s">
        <v>10992</v>
      </c>
      <c r="F259" s="509">
        <v>6</v>
      </c>
      <c r="G259" s="509">
        <v>1</v>
      </c>
    </row>
    <row r="260" spans="1:7" hidden="1">
      <c r="A260" s="509" t="s">
        <v>67</v>
      </c>
      <c r="B260" s="509" t="s">
        <v>6268</v>
      </c>
      <c r="C260" s="509" t="s">
        <v>6395</v>
      </c>
      <c r="D260" s="509" t="s">
        <v>7797</v>
      </c>
      <c r="E260" s="509" t="s">
        <v>10993</v>
      </c>
      <c r="F260" s="509">
        <v>1</v>
      </c>
      <c r="G260" s="509">
        <v>1</v>
      </c>
    </row>
    <row r="261" spans="1:7" hidden="1">
      <c r="A261" s="509" t="s">
        <v>68</v>
      </c>
      <c r="B261" s="509" t="s">
        <v>6268</v>
      </c>
      <c r="C261" s="509" t="s">
        <v>6395</v>
      </c>
      <c r="D261" s="509" t="s">
        <v>7801</v>
      </c>
      <c r="E261" s="509" t="s">
        <v>11413</v>
      </c>
      <c r="F261" s="509">
        <v>11</v>
      </c>
      <c r="G261" s="509">
        <v>1</v>
      </c>
    </row>
    <row r="262" spans="1:7" hidden="1">
      <c r="A262" s="509" t="s">
        <v>68</v>
      </c>
      <c r="B262" s="509" t="s">
        <v>6268</v>
      </c>
      <c r="C262" s="509" t="s">
        <v>6395</v>
      </c>
      <c r="D262" s="509" t="s">
        <v>7801</v>
      </c>
      <c r="E262" s="509" t="s">
        <v>11414</v>
      </c>
      <c r="F262" s="509">
        <v>7</v>
      </c>
      <c r="G262" s="509">
        <v>1</v>
      </c>
    </row>
    <row r="263" spans="1:7" hidden="1">
      <c r="A263" s="509" t="s">
        <v>68</v>
      </c>
      <c r="B263" s="509" t="s">
        <v>6268</v>
      </c>
      <c r="C263" s="509" t="s">
        <v>6395</v>
      </c>
      <c r="D263" s="509" t="s">
        <v>7801</v>
      </c>
      <c r="E263" s="509" t="s">
        <v>11418</v>
      </c>
      <c r="F263" s="509">
        <v>4</v>
      </c>
      <c r="G263" s="509">
        <v>1</v>
      </c>
    </row>
    <row r="264" spans="1:7" hidden="1">
      <c r="A264" s="509" t="s">
        <v>68</v>
      </c>
      <c r="B264" s="509" t="s">
        <v>6268</v>
      </c>
      <c r="C264" s="509" t="s">
        <v>6395</v>
      </c>
      <c r="D264" s="509" t="s">
        <v>7801</v>
      </c>
      <c r="E264" s="509" t="s">
        <v>11412</v>
      </c>
      <c r="F264" s="509">
        <v>3</v>
      </c>
      <c r="G264" s="509">
        <v>1</v>
      </c>
    </row>
    <row r="265" spans="1:7" hidden="1">
      <c r="A265" s="509" t="s">
        <v>68</v>
      </c>
      <c r="B265" s="509" t="s">
        <v>6268</v>
      </c>
      <c r="C265" s="509" t="s">
        <v>6395</v>
      </c>
      <c r="D265" s="509" t="s">
        <v>7801</v>
      </c>
      <c r="E265" s="509" t="s">
        <v>11417</v>
      </c>
      <c r="F265" s="509">
        <v>3</v>
      </c>
      <c r="G265" s="509">
        <v>1</v>
      </c>
    </row>
    <row r="266" spans="1:7" hidden="1">
      <c r="A266" s="509" t="s">
        <v>68</v>
      </c>
      <c r="B266" s="509" t="s">
        <v>6268</v>
      </c>
      <c r="C266" s="509" t="s">
        <v>6395</v>
      </c>
      <c r="D266" s="509" t="s">
        <v>7801</v>
      </c>
      <c r="E266" s="509" t="s">
        <v>11416</v>
      </c>
      <c r="F266" s="509">
        <v>2</v>
      </c>
      <c r="G266" s="509">
        <v>1</v>
      </c>
    </row>
    <row r="267" spans="1:7" hidden="1">
      <c r="A267" s="509" t="s">
        <v>68</v>
      </c>
      <c r="B267" s="509" t="s">
        <v>6268</v>
      </c>
      <c r="C267" s="509" t="s">
        <v>6395</v>
      </c>
      <c r="D267" s="509" t="s">
        <v>7801</v>
      </c>
      <c r="E267" s="509" t="s">
        <v>11415</v>
      </c>
      <c r="F267" s="509">
        <v>1</v>
      </c>
      <c r="G267" s="509">
        <v>1</v>
      </c>
    </row>
    <row r="268" spans="1:7" hidden="1">
      <c r="A268" s="509" t="s">
        <v>69</v>
      </c>
      <c r="B268" s="509" t="s">
        <v>6268</v>
      </c>
      <c r="C268" s="509" t="s">
        <v>6285</v>
      </c>
      <c r="D268" s="509" t="s">
        <v>6286</v>
      </c>
      <c r="E268" s="509" t="s">
        <v>10743</v>
      </c>
      <c r="F268" s="509">
        <v>11</v>
      </c>
      <c r="G268" s="509">
        <v>1</v>
      </c>
    </row>
    <row r="269" spans="1:7" hidden="1">
      <c r="A269" s="509" t="s">
        <v>69</v>
      </c>
      <c r="B269" s="509" t="s">
        <v>6268</v>
      </c>
      <c r="C269" s="509" t="s">
        <v>6285</v>
      </c>
      <c r="D269" s="509" t="s">
        <v>6286</v>
      </c>
      <c r="E269" s="509" t="s">
        <v>10744</v>
      </c>
      <c r="F269" s="509">
        <v>10</v>
      </c>
      <c r="G269" s="509">
        <v>1</v>
      </c>
    </row>
    <row r="270" spans="1:7" hidden="1">
      <c r="A270" s="509" t="s">
        <v>69</v>
      </c>
      <c r="B270" s="509" t="s">
        <v>6268</v>
      </c>
      <c r="C270" s="509" t="s">
        <v>6285</v>
      </c>
      <c r="D270" s="509" t="s">
        <v>6286</v>
      </c>
      <c r="E270" s="509" t="s">
        <v>10746</v>
      </c>
      <c r="F270" s="509">
        <v>10</v>
      </c>
      <c r="G270" s="509">
        <v>1</v>
      </c>
    </row>
    <row r="271" spans="1:7" hidden="1">
      <c r="A271" s="509" t="s">
        <v>69</v>
      </c>
      <c r="B271" s="509" t="s">
        <v>6268</v>
      </c>
      <c r="C271" s="509" t="s">
        <v>6285</v>
      </c>
      <c r="D271" s="509" t="s">
        <v>6286</v>
      </c>
      <c r="E271" s="509" t="s">
        <v>10751</v>
      </c>
      <c r="F271" s="509">
        <v>8</v>
      </c>
      <c r="G271" s="509">
        <v>1</v>
      </c>
    </row>
    <row r="272" spans="1:7" hidden="1">
      <c r="A272" s="509" t="s">
        <v>69</v>
      </c>
      <c r="B272" s="509" t="s">
        <v>6268</v>
      </c>
      <c r="C272" s="509" t="s">
        <v>6285</v>
      </c>
      <c r="D272" s="509" t="s">
        <v>6286</v>
      </c>
      <c r="E272" s="509" t="s">
        <v>10745</v>
      </c>
      <c r="F272" s="509">
        <v>6</v>
      </c>
      <c r="G272" s="509">
        <v>1</v>
      </c>
    </row>
    <row r="273" spans="1:7" hidden="1">
      <c r="A273" s="509" t="s">
        <v>69</v>
      </c>
      <c r="B273" s="509" t="s">
        <v>6268</v>
      </c>
      <c r="C273" s="509" t="s">
        <v>6285</v>
      </c>
      <c r="D273" s="509" t="s">
        <v>6286</v>
      </c>
      <c r="E273" s="509" t="s">
        <v>10747</v>
      </c>
      <c r="F273" s="509">
        <v>6</v>
      </c>
      <c r="G273" s="509">
        <v>1</v>
      </c>
    </row>
    <row r="274" spans="1:7" hidden="1">
      <c r="A274" s="509" t="s">
        <v>69</v>
      </c>
      <c r="B274" s="509" t="s">
        <v>6268</v>
      </c>
      <c r="C274" s="509" t="s">
        <v>6285</v>
      </c>
      <c r="D274" s="509" t="s">
        <v>6286</v>
      </c>
      <c r="E274" s="509" t="s">
        <v>10749</v>
      </c>
      <c r="F274" s="509">
        <v>5</v>
      </c>
      <c r="G274" s="509">
        <v>1</v>
      </c>
    </row>
    <row r="275" spans="1:7" hidden="1">
      <c r="A275" s="509" t="s">
        <v>69</v>
      </c>
      <c r="B275" s="509" t="s">
        <v>6268</v>
      </c>
      <c r="C275" s="509" t="s">
        <v>6285</v>
      </c>
      <c r="D275" s="509" t="s">
        <v>6286</v>
      </c>
      <c r="E275" s="509" t="s">
        <v>10742</v>
      </c>
      <c r="F275" s="509">
        <v>4</v>
      </c>
      <c r="G275" s="509">
        <v>1</v>
      </c>
    </row>
    <row r="276" spans="1:7" hidden="1">
      <c r="A276" s="509" t="s">
        <v>69</v>
      </c>
      <c r="B276" s="509" t="s">
        <v>6268</v>
      </c>
      <c r="C276" s="509" t="s">
        <v>6285</v>
      </c>
      <c r="D276" s="509" t="s">
        <v>6286</v>
      </c>
      <c r="E276" s="509" t="s">
        <v>10748</v>
      </c>
      <c r="F276" s="509">
        <v>4</v>
      </c>
      <c r="G276" s="509">
        <v>1</v>
      </c>
    </row>
    <row r="277" spans="1:7" hidden="1">
      <c r="A277" s="509" t="s">
        <v>69</v>
      </c>
      <c r="B277" s="509" t="s">
        <v>6268</v>
      </c>
      <c r="C277" s="509" t="s">
        <v>6285</v>
      </c>
      <c r="D277" s="509" t="s">
        <v>6286</v>
      </c>
      <c r="E277" s="509" t="s">
        <v>10750</v>
      </c>
      <c r="F277" s="509">
        <v>4</v>
      </c>
      <c r="G277" s="509">
        <v>1</v>
      </c>
    </row>
    <row r="278" spans="1:7" hidden="1">
      <c r="A278" s="509" t="s">
        <v>70</v>
      </c>
      <c r="B278" s="509" t="s">
        <v>6268</v>
      </c>
      <c r="C278" s="509" t="s">
        <v>6285</v>
      </c>
      <c r="D278" s="509" t="s">
        <v>6345</v>
      </c>
      <c r="E278" s="509" t="s">
        <v>10803</v>
      </c>
      <c r="F278" s="509">
        <v>8</v>
      </c>
      <c r="G278" s="509">
        <v>1</v>
      </c>
    </row>
    <row r="279" spans="1:7" hidden="1">
      <c r="A279" s="509" t="s">
        <v>70</v>
      </c>
      <c r="B279" s="509" t="s">
        <v>6268</v>
      </c>
      <c r="C279" s="509" t="s">
        <v>6285</v>
      </c>
      <c r="D279" s="509" t="s">
        <v>6345</v>
      </c>
      <c r="E279" s="509" t="s">
        <v>10804</v>
      </c>
      <c r="F279" s="509">
        <v>8</v>
      </c>
      <c r="G279" s="509">
        <v>1</v>
      </c>
    </row>
    <row r="280" spans="1:7" hidden="1">
      <c r="A280" s="509" t="s">
        <v>70</v>
      </c>
      <c r="B280" s="509" t="s">
        <v>6268</v>
      </c>
      <c r="C280" s="509" t="s">
        <v>6285</v>
      </c>
      <c r="D280" s="509" t="s">
        <v>6345</v>
      </c>
      <c r="E280" s="509" t="s">
        <v>10806</v>
      </c>
      <c r="F280" s="509">
        <v>8</v>
      </c>
      <c r="G280" s="509">
        <v>1</v>
      </c>
    </row>
    <row r="281" spans="1:7" hidden="1">
      <c r="A281" s="509" t="s">
        <v>70</v>
      </c>
      <c r="B281" s="509" t="s">
        <v>6268</v>
      </c>
      <c r="C281" s="509" t="s">
        <v>6285</v>
      </c>
      <c r="D281" s="509" t="s">
        <v>6345</v>
      </c>
      <c r="E281" s="509" t="s">
        <v>10805</v>
      </c>
      <c r="F281" s="509">
        <v>7</v>
      </c>
      <c r="G281" s="509">
        <v>1</v>
      </c>
    </row>
    <row r="282" spans="1:7" hidden="1">
      <c r="A282" s="509" t="s">
        <v>70</v>
      </c>
      <c r="B282" s="509" t="s">
        <v>6268</v>
      </c>
      <c r="C282" s="509" t="s">
        <v>6285</v>
      </c>
      <c r="D282" s="509" t="s">
        <v>6345</v>
      </c>
      <c r="E282" s="509" t="s">
        <v>10807</v>
      </c>
      <c r="F282" s="509">
        <v>7</v>
      </c>
      <c r="G282" s="509">
        <v>1</v>
      </c>
    </row>
    <row r="283" spans="1:7" hidden="1">
      <c r="A283" s="509" t="s">
        <v>70</v>
      </c>
      <c r="B283" s="509" t="s">
        <v>6268</v>
      </c>
      <c r="C283" s="509" t="s">
        <v>6285</v>
      </c>
      <c r="D283" s="509" t="s">
        <v>6345</v>
      </c>
      <c r="E283" s="509" t="s">
        <v>10802</v>
      </c>
      <c r="F283" s="509">
        <v>1</v>
      </c>
      <c r="G283" s="509">
        <v>1</v>
      </c>
    </row>
    <row r="284" spans="1:7" hidden="1">
      <c r="A284" s="509" t="s">
        <v>71</v>
      </c>
      <c r="B284" s="509" t="s">
        <v>6268</v>
      </c>
      <c r="C284" s="509" t="s">
        <v>6285</v>
      </c>
      <c r="D284" s="509" t="s">
        <v>6350</v>
      </c>
      <c r="E284" s="509" t="s">
        <v>10995</v>
      </c>
      <c r="F284" s="509">
        <v>20</v>
      </c>
      <c r="G284" s="509">
        <v>1</v>
      </c>
    </row>
    <row r="285" spans="1:7" hidden="1">
      <c r="A285" s="509" t="s">
        <v>71</v>
      </c>
      <c r="B285" s="509" t="s">
        <v>6268</v>
      </c>
      <c r="C285" s="509" t="s">
        <v>6285</v>
      </c>
      <c r="D285" s="509" t="s">
        <v>6350</v>
      </c>
      <c r="E285" s="509" t="s">
        <v>10997</v>
      </c>
      <c r="F285" s="509">
        <v>16</v>
      </c>
      <c r="G285" s="509">
        <v>1</v>
      </c>
    </row>
    <row r="286" spans="1:7" hidden="1">
      <c r="A286" s="509" t="s">
        <v>71</v>
      </c>
      <c r="B286" s="509" t="s">
        <v>6268</v>
      </c>
      <c r="C286" s="509" t="s">
        <v>6285</v>
      </c>
      <c r="D286" s="509" t="s">
        <v>6350</v>
      </c>
      <c r="E286" s="509" t="s">
        <v>10994</v>
      </c>
      <c r="F286" s="509">
        <v>6</v>
      </c>
      <c r="G286" s="509">
        <v>1</v>
      </c>
    </row>
    <row r="287" spans="1:7" hidden="1">
      <c r="A287" s="509" t="s">
        <v>71</v>
      </c>
      <c r="B287" s="509" t="s">
        <v>6268</v>
      </c>
      <c r="C287" s="509" t="s">
        <v>6285</v>
      </c>
      <c r="D287" s="509" t="s">
        <v>6350</v>
      </c>
      <c r="E287" s="509" t="s">
        <v>10996</v>
      </c>
      <c r="F287" s="509">
        <v>4</v>
      </c>
      <c r="G287" s="509">
        <v>1</v>
      </c>
    </row>
    <row r="288" spans="1:7" hidden="1">
      <c r="A288" s="509" t="s">
        <v>72</v>
      </c>
      <c r="B288" s="509" t="s">
        <v>6268</v>
      </c>
      <c r="C288" s="509" t="s">
        <v>6285</v>
      </c>
      <c r="D288" s="509" t="s">
        <v>6355</v>
      </c>
      <c r="E288" s="509" t="s">
        <v>10640</v>
      </c>
      <c r="F288" s="509">
        <v>12</v>
      </c>
      <c r="G288" s="509">
        <v>1</v>
      </c>
    </row>
    <row r="289" spans="1:7" hidden="1">
      <c r="A289" s="509" t="s">
        <v>72</v>
      </c>
      <c r="B289" s="509" t="s">
        <v>6268</v>
      </c>
      <c r="C289" s="509" t="s">
        <v>6285</v>
      </c>
      <c r="D289" s="509" t="s">
        <v>6355</v>
      </c>
      <c r="E289" s="509" t="s">
        <v>10641</v>
      </c>
      <c r="F289" s="509">
        <v>12</v>
      </c>
      <c r="G289" s="509">
        <v>1</v>
      </c>
    </row>
    <row r="290" spans="1:7" hidden="1">
      <c r="A290" s="509" t="s">
        <v>72</v>
      </c>
      <c r="B290" s="509" t="s">
        <v>6268</v>
      </c>
      <c r="C290" s="509" t="s">
        <v>6285</v>
      </c>
      <c r="D290" s="509" t="s">
        <v>6355</v>
      </c>
      <c r="E290" s="509" t="s">
        <v>10644</v>
      </c>
      <c r="F290" s="509">
        <v>12</v>
      </c>
      <c r="G290" s="509">
        <v>1</v>
      </c>
    </row>
    <row r="291" spans="1:7" hidden="1">
      <c r="A291" s="509" t="s">
        <v>72</v>
      </c>
      <c r="B291" s="509" t="s">
        <v>6268</v>
      </c>
      <c r="C291" s="509" t="s">
        <v>6285</v>
      </c>
      <c r="D291" s="509" t="s">
        <v>6355</v>
      </c>
      <c r="E291" s="509" t="s">
        <v>10639</v>
      </c>
      <c r="F291" s="509">
        <v>3</v>
      </c>
      <c r="G291" s="509">
        <v>1</v>
      </c>
    </row>
    <row r="292" spans="1:7" hidden="1">
      <c r="A292" s="509" t="s">
        <v>72</v>
      </c>
      <c r="B292" s="509" t="s">
        <v>6268</v>
      </c>
      <c r="C292" s="509" t="s">
        <v>6285</v>
      </c>
      <c r="D292" s="509" t="s">
        <v>6355</v>
      </c>
      <c r="E292" s="509" t="s">
        <v>10642</v>
      </c>
      <c r="F292" s="509">
        <v>3</v>
      </c>
      <c r="G292" s="509">
        <v>1</v>
      </c>
    </row>
    <row r="293" spans="1:7" hidden="1">
      <c r="A293" s="509" t="s">
        <v>72</v>
      </c>
      <c r="B293" s="509" t="s">
        <v>6268</v>
      </c>
      <c r="C293" s="509" t="s">
        <v>6285</v>
      </c>
      <c r="D293" s="509" t="s">
        <v>6355</v>
      </c>
      <c r="E293" s="509" t="s">
        <v>10643</v>
      </c>
      <c r="F293" s="509">
        <v>2</v>
      </c>
      <c r="G293" s="509">
        <v>1</v>
      </c>
    </row>
    <row r="294" spans="1:7" hidden="1">
      <c r="A294" s="509" t="s">
        <v>72</v>
      </c>
      <c r="B294" s="509" t="s">
        <v>6268</v>
      </c>
      <c r="C294" s="509" t="s">
        <v>6285</v>
      </c>
      <c r="D294" s="509" t="s">
        <v>6355</v>
      </c>
      <c r="E294" s="509" t="s">
        <v>10638</v>
      </c>
      <c r="F294" s="509">
        <v>1</v>
      </c>
      <c r="G294" s="509">
        <v>1</v>
      </c>
    </row>
    <row r="295" spans="1:7" hidden="1">
      <c r="A295" s="509" t="s">
        <v>73</v>
      </c>
      <c r="B295" s="509" t="s">
        <v>6268</v>
      </c>
      <c r="C295" s="509" t="s">
        <v>6285</v>
      </c>
      <c r="D295" s="509" t="s">
        <v>6360</v>
      </c>
      <c r="E295" s="509" t="s">
        <v>10809</v>
      </c>
      <c r="F295" s="509">
        <v>7</v>
      </c>
      <c r="G295" s="509">
        <v>1</v>
      </c>
    </row>
    <row r="296" spans="1:7" hidden="1">
      <c r="A296" s="509" t="s">
        <v>73</v>
      </c>
      <c r="B296" s="509" t="s">
        <v>6268</v>
      </c>
      <c r="C296" s="509" t="s">
        <v>6285</v>
      </c>
      <c r="D296" s="509" t="s">
        <v>6360</v>
      </c>
      <c r="E296" s="509" t="s">
        <v>10810</v>
      </c>
      <c r="F296" s="509">
        <v>7</v>
      </c>
      <c r="G296" s="509">
        <v>1</v>
      </c>
    </row>
    <row r="297" spans="1:7" hidden="1">
      <c r="A297" s="509" t="s">
        <v>73</v>
      </c>
      <c r="B297" s="509" t="s">
        <v>6268</v>
      </c>
      <c r="C297" s="509" t="s">
        <v>6285</v>
      </c>
      <c r="D297" s="509" t="s">
        <v>6360</v>
      </c>
      <c r="E297" s="509" t="s">
        <v>10811</v>
      </c>
      <c r="F297" s="509">
        <v>6</v>
      </c>
      <c r="G297" s="509">
        <v>1</v>
      </c>
    </row>
    <row r="298" spans="1:7" hidden="1">
      <c r="A298" s="509" t="s">
        <v>73</v>
      </c>
      <c r="B298" s="509" t="s">
        <v>6268</v>
      </c>
      <c r="C298" s="509" t="s">
        <v>6285</v>
      </c>
      <c r="D298" s="509" t="s">
        <v>6360</v>
      </c>
      <c r="E298" s="509" t="s">
        <v>10808</v>
      </c>
      <c r="F298" s="509">
        <v>4</v>
      </c>
      <c r="G298" s="509">
        <v>1</v>
      </c>
    </row>
    <row r="299" spans="1:7" hidden="1">
      <c r="A299" s="509" t="s">
        <v>73</v>
      </c>
      <c r="B299" s="509" t="s">
        <v>6268</v>
      </c>
      <c r="C299" s="509" t="s">
        <v>6285</v>
      </c>
      <c r="D299" s="509" t="s">
        <v>6360</v>
      </c>
      <c r="E299" s="509" t="s">
        <v>10812</v>
      </c>
      <c r="F299" s="509">
        <v>3</v>
      </c>
      <c r="G299" s="509">
        <v>1</v>
      </c>
    </row>
    <row r="300" spans="1:7" hidden="1">
      <c r="A300" s="509" t="s">
        <v>73</v>
      </c>
      <c r="B300" s="509" t="s">
        <v>6268</v>
      </c>
      <c r="C300" s="509" t="s">
        <v>6285</v>
      </c>
      <c r="D300" s="509" t="s">
        <v>6360</v>
      </c>
      <c r="E300" s="509" t="s">
        <v>10813</v>
      </c>
      <c r="F300" s="509">
        <v>3</v>
      </c>
      <c r="G300" s="509">
        <v>1</v>
      </c>
    </row>
    <row r="301" spans="1:7" hidden="1">
      <c r="A301" s="509" t="s">
        <v>73</v>
      </c>
      <c r="B301" s="509" t="s">
        <v>6268</v>
      </c>
      <c r="C301" s="509" t="s">
        <v>6285</v>
      </c>
      <c r="D301" s="509" t="s">
        <v>6360</v>
      </c>
      <c r="E301" s="509" t="s">
        <v>10814</v>
      </c>
      <c r="F301" s="509">
        <v>1</v>
      </c>
      <c r="G301" s="509">
        <v>1</v>
      </c>
    </row>
    <row r="302" spans="1:7" hidden="1">
      <c r="A302" s="509" t="s">
        <v>74</v>
      </c>
      <c r="B302" s="509" t="s">
        <v>6268</v>
      </c>
      <c r="C302" s="509" t="s">
        <v>6285</v>
      </c>
      <c r="D302" s="509" t="s">
        <v>6365</v>
      </c>
      <c r="E302" s="509" t="s">
        <v>10998</v>
      </c>
      <c r="F302" s="509">
        <v>14</v>
      </c>
      <c r="G302" s="509">
        <v>1</v>
      </c>
    </row>
    <row r="303" spans="1:7" hidden="1">
      <c r="A303" s="509" t="s">
        <v>74</v>
      </c>
      <c r="B303" s="509" t="s">
        <v>6268</v>
      </c>
      <c r="C303" s="509" t="s">
        <v>6285</v>
      </c>
      <c r="D303" s="509" t="s">
        <v>6365</v>
      </c>
      <c r="E303" s="509" t="s">
        <v>10999</v>
      </c>
      <c r="F303" s="509">
        <v>11</v>
      </c>
      <c r="G303" s="509">
        <v>1</v>
      </c>
    </row>
    <row r="304" spans="1:7" hidden="1">
      <c r="A304" s="509" t="s">
        <v>74</v>
      </c>
      <c r="B304" s="509" t="s">
        <v>6268</v>
      </c>
      <c r="C304" s="509" t="s">
        <v>6285</v>
      </c>
      <c r="D304" s="509" t="s">
        <v>6365</v>
      </c>
      <c r="E304" s="509" t="s">
        <v>11002</v>
      </c>
      <c r="F304" s="509">
        <v>6</v>
      </c>
      <c r="G304" s="509">
        <v>1</v>
      </c>
    </row>
    <row r="305" spans="1:7" hidden="1">
      <c r="A305" s="509" t="s">
        <v>74</v>
      </c>
      <c r="B305" s="509" t="s">
        <v>6268</v>
      </c>
      <c r="C305" s="509" t="s">
        <v>6285</v>
      </c>
      <c r="D305" s="509" t="s">
        <v>6365</v>
      </c>
      <c r="E305" s="509" t="s">
        <v>11001</v>
      </c>
      <c r="F305" s="509">
        <v>5</v>
      </c>
      <c r="G305" s="509">
        <v>1</v>
      </c>
    </row>
    <row r="306" spans="1:7" hidden="1">
      <c r="A306" s="509" t="s">
        <v>74</v>
      </c>
      <c r="B306" s="509" t="s">
        <v>6268</v>
      </c>
      <c r="C306" s="509" t="s">
        <v>6285</v>
      </c>
      <c r="D306" s="509" t="s">
        <v>6365</v>
      </c>
      <c r="E306" s="509" t="s">
        <v>11003</v>
      </c>
      <c r="F306" s="509">
        <v>5</v>
      </c>
      <c r="G306" s="509">
        <v>1</v>
      </c>
    </row>
    <row r="307" spans="1:7" hidden="1">
      <c r="A307" s="509" t="s">
        <v>74</v>
      </c>
      <c r="B307" s="509" t="s">
        <v>6268</v>
      </c>
      <c r="C307" s="509" t="s">
        <v>6285</v>
      </c>
      <c r="D307" s="509" t="s">
        <v>6365</v>
      </c>
      <c r="E307" s="509" t="s">
        <v>11000</v>
      </c>
      <c r="F307" s="509">
        <v>4</v>
      </c>
      <c r="G307" s="509">
        <v>1</v>
      </c>
    </row>
    <row r="308" spans="1:7" hidden="1">
      <c r="A308" s="509" t="s">
        <v>74</v>
      </c>
      <c r="B308" s="509" t="s">
        <v>6268</v>
      </c>
      <c r="C308" s="509" t="s">
        <v>6285</v>
      </c>
      <c r="D308" s="509" t="s">
        <v>6365</v>
      </c>
      <c r="E308" s="509" t="s">
        <v>11004</v>
      </c>
      <c r="F308" s="509">
        <v>3</v>
      </c>
      <c r="G308" s="509">
        <v>1</v>
      </c>
    </row>
    <row r="309" spans="1:7" hidden="1">
      <c r="A309" s="509" t="s">
        <v>74</v>
      </c>
      <c r="B309" s="509" t="s">
        <v>6268</v>
      </c>
      <c r="C309" s="509" t="s">
        <v>6285</v>
      </c>
      <c r="D309" s="509" t="s">
        <v>6365</v>
      </c>
      <c r="E309" s="509" t="s">
        <v>11005</v>
      </c>
      <c r="F309" s="509">
        <v>3</v>
      </c>
      <c r="G309" s="509">
        <v>1</v>
      </c>
    </row>
    <row r="310" spans="1:7" hidden="1">
      <c r="A310" s="509" t="s">
        <v>75</v>
      </c>
      <c r="B310" s="509" t="s">
        <v>6268</v>
      </c>
      <c r="C310" s="509" t="s">
        <v>6285</v>
      </c>
      <c r="D310" s="509" t="s">
        <v>6530</v>
      </c>
      <c r="E310" s="509" t="s">
        <v>11019</v>
      </c>
      <c r="F310" s="509">
        <v>16</v>
      </c>
      <c r="G310" s="509">
        <v>1</v>
      </c>
    </row>
    <row r="311" spans="1:7" hidden="1">
      <c r="A311" s="509" t="s">
        <v>75</v>
      </c>
      <c r="B311" s="509" t="s">
        <v>6268</v>
      </c>
      <c r="C311" s="509" t="s">
        <v>6285</v>
      </c>
      <c r="D311" s="509" t="s">
        <v>6530</v>
      </c>
      <c r="E311" s="509" t="s">
        <v>11020</v>
      </c>
      <c r="F311" s="509">
        <v>5</v>
      </c>
      <c r="G311" s="509">
        <v>1</v>
      </c>
    </row>
    <row r="312" spans="1:7" hidden="1">
      <c r="A312" s="509" t="s">
        <v>75</v>
      </c>
      <c r="B312" s="509" t="s">
        <v>6268</v>
      </c>
      <c r="C312" s="509" t="s">
        <v>6285</v>
      </c>
      <c r="D312" s="509" t="s">
        <v>6530</v>
      </c>
      <c r="E312" s="509" t="s">
        <v>11021</v>
      </c>
      <c r="F312" s="509">
        <v>5</v>
      </c>
      <c r="G312" s="509">
        <v>1</v>
      </c>
    </row>
    <row r="313" spans="1:7" hidden="1">
      <c r="A313" s="509" t="s">
        <v>75</v>
      </c>
      <c r="B313" s="509" t="s">
        <v>6268</v>
      </c>
      <c r="C313" s="509" t="s">
        <v>6285</v>
      </c>
      <c r="D313" s="509" t="s">
        <v>6530</v>
      </c>
      <c r="E313" s="509" t="s">
        <v>11022</v>
      </c>
      <c r="F313" s="509">
        <v>4</v>
      </c>
      <c r="G313" s="509">
        <v>1</v>
      </c>
    </row>
    <row r="314" spans="1:7" hidden="1">
      <c r="A314" s="509" t="s">
        <v>75</v>
      </c>
      <c r="B314" s="509" t="s">
        <v>6268</v>
      </c>
      <c r="C314" s="509" t="s">
        <v>6285</v>
      </c>
      <c r="D314" s="509" t="s">
        <v>6530</v>
      </c>
      <c r="E314" s="509" t="s">
        <v>11023</v>
      </c>
      <c r="F314" s="509">
        <v>1</v>
      </c>
      <c r="G314" s="509">
        <v>1</v>
      </c>
    </row>
    <row r="315" spans="1:7" hidden="1">
      <c r="A315" s="509" t="s">
        <v>76</v>
      </c>
      <c r="B315" s="509" t="s">
        <v>6268</v>
      </c>
      <c r="C315" s="509" t="s">
        <v>6285</v>
      </c>
      <c r="D315" s="509" t="s">
        <v>6535</v>
      </c>
      <c r="E315" s="509" t="s">
        <v>11025</v>
      </c>
      <c r="F315" s="509">
        <v>10</v>
      </c>
      <c r="G315" s="509">
        <v>1</v>
      </c>
    </row>
    <row r="316" spans="1:7" hidden="1">
      <c r="A316" s="509" t="s">
        <v>76</v>
      </c>
      <c r="B316" s="509" t="s">
        <v>6268</v>
      </c>
      <c r="C316" s="509" t="s">
        <v>6285</v>
      </c>
      <c r="D316" s="509" t="s">
        <v>6535</v>
      </c>
      <c r="E316" s="509" t="s">
        <v>11027</v>
      </c>
      <c r="F316" s="509">
        <v>8</v>
      </c>
      <c r="G316" s="509">
        <v>1</v>
      </c>
    </row>
    <row r="317" spans="1:7" hidden="1">
      <c r="A317" s="509" t="s">
        <v>76</v>
      </c>
      <c r="B317" s="509" t="s">
        <v>6268</v>
      </c>
      <c r="C317" s="509" t="s">
        <v>6285</v>
      </c>
      <c r="D317" s="509" t="s">
        <v>6535</v>
      </c>
      <c r="E317" s="509" t="s">
        <v>11024</v>
      </c>
      <c r="F317" s="509">
        <v>5</v>
      </c>
      <c r="G317" s="509">
        <v>1</v>
      </c>
    </row>
    <row r="318" spans="1:7" hidden="1">
      <c r="A318" s="509" t="s">
        <v>76</v>
      </c>
      <c r="B318" s="509" t="s">
        <v>6268</v>
      </c>
      <c r="C318" s="509" t="s">
        <v>6285</v>
      </c>
      <c r="D318" s="509" t="s">
        <v>6535</v>
      </c>
      <c r="E318" s="509" t="s">
        <v>11026</v>
      </c>
      <c r="F318" s="509">
        <v>4</v>
      </c>
      <c r="G318" s="509">
        <v>1</v>
      </c>
    </row>
    <row r="319" spans="1:7" hidden="1">
      <c r="A319" s="509" t="s">
        <v>76</v>
      </c>
      <c r="B319" s="509" t="s">
        <v>6268</v>
      </c>
      <c r="C319" s="509" t="s">
        <v>6285</v>
      </c>
      <c r="D319" s="509" t="s">
        <v>6535</v>
      </c>
      <c r="E319" s="509" t="s">
        <v>11028</v>
      </c>
      <c r="F319" s="509">
        <v>4</v>
      </c>
      <c r="G319" s="509">
        <v>1</v>
      </c>
    </row>
    <row r="320" spans="1:7" hidden="1">
      <c r="A320" s="509" t="s">
        <v>76</v>
      </c>
      <c r="B320" s="509" t="s">
        <v>6268</v>
      </c>
      <c r="C320" s="509" t="s">
        <v>6285</v>
      </c>
      <c r="D320" s="509" t="s">
        <v>6535</v>
      </c>
      <c r="E320" s="509" t="s">
        <v>11029</v>
      </c>
      <c r="F320" s="509">
        <v>1</v>
      </c>
      <c r="G320" s="509">
        <v>1</v>
      </c>
    </row>
    <row r="321" spans="1:7" hidden="1">
      <c r="A321" s="509" t="s">
        <v>77</v>
      </c>
      <c r="B321" s="509" t="s">
        <v>6268</v>
      </c>
      <c r="C321" s="509" t="s">
        <v>6285</v>
      </c>
      <c r="D321" s="509" t="s">
        <v>6555</v>
      </c>
      <c r="E321" s="509" t="s">
        <v>10766</v>
      </c>
      <c r="F321" s="509">
        <v>10</v>
      </c>
      <c r="G321" s="509">
        <v>1</v>
      </c>
    </row>
    <row r="322" spans="1:7" hidden="1">
      <c r="A322" s="509" t="s">
        <v>77</v>
      </c>
      <c r="B322" s="509" t="s">
        <v>6268</v>
      </c>
      <c r="C322" s="509" t="s">
        <v>6285</v>
      </c>
      <c r="D322" s="509" t="s">
        <v>6555</v>
      </c>
      <c r="E322" s="509" t="s">
        <v>10769</v>
      </c>
      <c r="F322" s="509">
        <v>10</v>
      </c>
      <c r="G322" s="509">
        <v>1</v>
      </c>
    </row>
    <row r="323" spans="1:7" hidden="1">
      <c r="A323" s="509" t="s">
        <v>77</v>
      </c>
      <c r="B323" s="509" t="s">
        <v>6268</v>
      </c>
      <c r="C323" s="509" t="s">
        <v>6285</v>
      </c>
      <c r="D323" s="509" t="s">
        <v>6555</v>
      </c>
      <c r="E323" s="509" t="s">
        <v>10768</v>
      </c>
      <c r="F323" s="509">
        <v>9</v>
      </c>
      <c r="G323" s="509">
        <v>1</v>
      </c>
    </row>
    <row r="324" spans="1:7" hidden="1">
      <c r="A324" s="509" t="s">
        <v>77</v>
      </c>
      <c r="B324" s="509" t="s">
        <v>6268</v>
      </c>
      <c r="C324" s="509" t="s">
        <v>6285</v>
      </c>
      <c r="D324" s="509" t="s">
        <v>6555</v>
      </c>
      <c r="E324" s="509" t="s">
        <v>10762</v>
      </c>
      <c r="F324" s="509">
        <v>8</v>
      </c>
      <c r="G324" s="509">
        <v>1</v>
      </c>
    </row>
    <row r="325" spans="1:7" hidden="1">
      <c r="A325" s="509" t="s">
        <v>77</v>
      </c>
      <c r="B325" s="509" t="s">
        <v>6268</v>
      </c>
      <c r="C325" s="509" t="s">
        <v>6285</v>
      </c>
      <c r="D325" s="509" t="s">
        <v>6555</v>
      </c>
      <c r="E325" s="509" t="s">
        <v>10761</v>
      </c>
      <c r="F325" s="509">
        <v>7</v>
      </c>
      <c r="G325" s="509">
        <v>1</v>
      </c>
    </row>
    <row r="326" spans="1:7" hidden="1">
      <c r="A326" s="509" t="s">
        <v>77</v>
      </c>
      <c r="B326" s="509" t="s">
        <v>6268</v>
      </c>
      <c r="C326" s="509" t="s">
        <v>6285</v>
      </c>
      <c r="D326" s="509" t="s">
        <v>6555</v>
      </c>
      <c r="E326" s="509" t="s">
        <v>10763</v>
      </c>
      <c r="F326" s="509">
        <v>5</v>
      </c>
      <c r="G326" s="509">
        <v>1</v>
      </c>
    </row>
    <row r="327" spans="1:7" hidden="1">
      <c r="A327" s="509" t="s">
        <v>77</v>
      </c>
      <c r="B327" s="509" t="s">
        <v>6268</v>
      </c>
      <c r="C327" s="509" t="s">
        <v>6285</v>
      </c>
      <c r="D327" s="509" t="s">
        <v>6555</v>
      </c>
      <c r="E327" s="509" t="s">
        <v>10765</v>
      </c>
      <c r="F327" s="509">
        <v>3</v>
      </c>
      <c r="G327" s="509">
        <v>1</v>
      </c>
    </row>
    <row r="328" spans="1:7" hidden="1">
      <c r="A328" s="509" t="s">
        <v>77</v>
      </c>
      <c r="B328" s="509" t="s">
        <v>6268</v>
      </c>
      <c r="C328" s="509" t="s">
        <v>6285</v>
      </c>
      <c r="D328" s="509" t="s">
        <v>6555</v>
      </c>
      <c r="E328" s="509" t="s">
        <v>10767</v>
      </c>
      <c r="F328" s="509">
        <v>3</v>
      </c>
      <c r="G328" s="509">
        <v>1</v>
      </c>
    </row>
    <row r="329" spans="1:7" hidden="1">
      <c r="A329" s="509" t="s">
        <v>77</v>
      </c>
      <c r="B329" s="509" t="s">
        <v>6268</v>
      </c>
      <c r="C329" s="509" t="s">
        <v>6285</v>
      </c>
      <c r="D329" s="509" t="s">
        <v>6555</v>
      </c>
      <c r="E329" s="509" t="s">
        <v>10770</v>
      </c>
      <c r="F329" s="509">
        <v>2</v>
      </c>
      <c r="G329" s="509">
        <v>1</v>
      </c>
    </row>
    <row r="330" spans="1:7" hidden="1">
      <c r="A330" s="509" t="s">
        <v>77</v>
      </c>
      <c r="B330" s="509" t="s">
        <v>6268</v>
      </c>
      <c r="C330" s="509" t="s">
        <v>6285</v>
      </c>
      <c r="D330" s="509" t="s">
        <v>6555</v>
      </c>
      <c r="E330" s="509" t="s">
        <v>10764</v>
      </c>
      <c r="F330" s="509">
        <v>1</v>
      </c>
      <c r="G330" s="509">
        <v>1</v>
      </c>
    </row>
    <row r="331" spans="1:7" hidden="1">
      <c r="A331" s="509" t="s">
        <v>77</v>
      </c>
      <c r="B331" s="509" t="s">
        <v>6268</v>
      </c>
      <c r="C331" s="509" t="s">
        <v>6285</v>
      </c>
      <c r="D331" s="509" t="s">
        <v>6555</v>
      </c>
      <c r="E331" s="509" t="s">
        <v>10771</v>
      </c>
      <c r="F331" s="509">
        <v>1</v>
      </c>
      <c r="G331" s="509">
        <v>1</v>
      </c>
    </row>
    <row r="332" spans="1:7" hidden="1">
      <c r="A332" s="509" t="s">
        <v>77</v>
      </c>
      <c r="B332" s="509" t="s">
        <v>6268</v>
      </c>
      <c r="C332" s="509" t="s">
        <v>6285</v>
      </c>
      <c r="D332" s="509" t="s">
        <v>6555</v>
      </c>
      <c r="E332" s="509" t="s">
        <v>10772</v>
      </c>
      <c r="F332" s="509">
        <v>1</v>
      </c>
      <c r="G332" s="509">
        <v>1</v>
      </c>
    </row>
    <row r="333" spans="1:7" hidden="1">
      <c r="A333" s="509" t="s">
        <v>77</v>
      </c>
      <c r="B333" s="509" t="s">
        <v>6268</v>
      </c>
      <c r="C333" s="509" t="s">
        <v>6285</v>
      </c>
      <c r="D333" s="509" t="s">
        <v>6555</v>
      </c>
      <c r="E333" s="509" t="s">
        <v>10773</v>
      </c>
      <c r="F333" s="509">
        <v>1</v>
      </c>
      <c r="G333" s="509">
        <v>1</v>
      </c>
    </row>
    <row r="334" spans="1:7" hidden="1">
      <c r="A334" s="509" t="s">
        <v>78</v>
      </c>
      <c r="B334" s="509" t="s">
        <v>6268</v>
      </c>
      <c r="C334" s="509" t="s">
        <v>6285</v>
      </c>
      <c r="D334" s="509" t="s">
        <v>6561</v>
      </c>
      <c r="E334" s="509" t="s">
        <v>11428</v>
      </c>
      <c r="F334" s="509">
        <v>12</v>
      </c>
      <c r="G334" s="509">
        <v>1</v>
      </c>
    </row>
    <row r="335" spans="1:7" hidden="1">
      <c r="A335" s="509" t="s">
        <v>78</v>
      </c>
      <c r="B335" s="509" t="s">
        <v>6268</v>
      </c>
      <c r="C335" s="509" t="s">
        <v>6285</v>
      </c>
      <c r="D335" s="509" t="s">
        <v>6561</v>
      </c>
      <c r="E335" s="509" t="s">
        <v>11427</v>
      </c>
      <c r="F335" s="509">
        <v>9</v>
      </c>
      <c r="G335" s="509">
        <v>1</v>
      </c>
    </row>
    <row r="336" spans="1:7" hidden="1">
      <c r="A336" s="509" t="s">
        <v>78</v>
      </c>
      <c r="B336" s="509" t="s">
        <v>6268</v>
      </c>
      <c r="C336" s="509" t="s">
        <v>6285</v>
      </c>
      <c r="D336" s="509" t="s">
        <v>6561</v>
      </c>
      <c r="E336" s="509" t="s">
        <v>11426</v>
      </c>
      <c r="F336" s="509">
        <v>3</v>
      </c>
      <c r="G336" s="509">
        <v>1</v>
      </c>
    </row>
    <row r="337" spans="1:7" hidden="1">
      <c r="A337" s="509" t="s">
        <v>78</v>
      </c>
      <c r="B337" s="509" t="s">
        <v>6268</v>
      </c>
      <c r="C337" s="509" t="s">
        <v>6285</v>
      </c>
      <c r="D337" s="509" t="s">
        <v>6561</v>
      </c>
      <c r="E337" s="509" t="s">
        <v>11430</v>
      </c>
      <c r="F337" s="509">
        <v>3</v>
      </c>
      <c r="G337" s="509">
        <v>1</v>
      </c>
    </row>
    <row r="338" spans="1:7" hidden="1">
      <c r="A338" s="509" t="s">
        <v>78</v>
      </c>
      <c r="B338" s="509" t="s">
        <v>6268</v>
      </c>
      <c r="C338" s="509" t="s">
        <v>6285</v>
      </c>
      <c r="D338" s="509" t="s">
        <v>6561</v>
      </c>
      <c r="E338" s="509" t="s">
        <v>11429</v>
      </c>
      <c r="F338" s="509">
        <v>1</v>
      </c>
      <c r="G338" s="509">
        <v>1</v>
      </c>
    </row>
    <row r="339" spans="1:7" hidden="1">
      <c r="A339" s="509" t="s">
        <v>79</v>
      </c>
      <c r="B339" s="509" t="s">
        <v>6268</v>
      </c>
      <c r="C339" s="509" t="s">
        <v>6285</v>
      </c>
      <c r="D339" s="509" t="s">
        <v>6581</v>
      </c>
      <c r="E339" s="509" t="s">
        <v>11042</v>
      </c>
      <c r="F339" s="509">
        <v>8</v>
      </c>
      <c r="G339" s="509">
        <v>1</v>
      </c>
    </row>
    <row r="340" spans="1:7" hidden="1">
      <c r="A340" s="509" t="s">
        <v>79</v>
      </c>
      <c r="B340" s="509" t="s">
        <v>6268</v>
      </c>
      <c r="C340" s="509" t="s">
        <v>6285</v>
      </c>
      <c r="D340" s="509" t="s">
        <v>6581</v>
      </c>
      <c r="E340" s="509" t="s">
        <v>11041</v>
      </c>
      <c r="F340" s="509">
        <v>6</v>
      </c>
      <c r="G340" s="509">
        <v>1</v>
      </c>
    </row>
    <row r="341" spans="1:7" hidden="1">
      <c r="A341" s="509" t="s">
        <v>79</v>
      </c>
      <c r="B341" s="509" t="s">
        <v>6268</v>
      </c>
      <c r="C341" s="509" t="s">
        <v>6285</v>
      </c>
      <c r="D341" s="509" t="s">
        <v>6581</v>
      </c>
      <c r="E341" s="509" t="s">
        <v>11043</v>
      </c>
      <c r="F341" s="509">
        <v>5</v>
      </c>
      <c r="G341" s="509">
        <v>1</v>
      </c>
    </row>
    <row r="342" spans="1:7" hidden="1">
      <c r="A342" s="509" t="s">
        <v>79</v>
      </c>
      <c r="B342" s="509" t="s">
        <v>6268</v>
      </c>
      <c r="C342" s="509" t="s">
        <v>6285</v>
      </c>
      <c r="D342" s="509" t="s">
        <v>6581</v>
      </c>
      <c r="E342" s="509" t="s">
        <v>11045</v>
      </c>
      <c r="F342" s="509">
        <v>5</v>
      </c>
      <c r="G342" s="509">
        <v>1</v>
      </c>
    </row>
    <row r="343" spans="1:7" hidden="1">
      <c r="A343" s="509" t="s">
        <v>79</v>
      </c>
      <c r="B343" s="509" t="s">
        <v>6268</v>
      </c>
      <c r="C343" s="509" t="s">
        <v>6285</v>
      </c>
      <c r="D343" s="509" t="s">
        <v>6581</v>
      </c>
      <c r="E343" s="509" t="s">
        <v>11044</v>
      </c>
      <c r="F343" s="509">
        <v>4</v>
      </c>
      <c r="G343" s="509">
        <v>1</v>
      </c>
    </row>
    <row r="344" spans="1:7" hidden="1">
      <c r="A344" s="509" t="s">
        <v>79</v>
      </c>
      <c r="B344" s="509" t="s">
        <v>6268</v>
      </c>
      <c r="C344" s="509" t="s">
        <v>6285</v>
      </c>
      <c r="D344" s="509" t="s">
        <v>6581</v>
      </c>
      <c r="E344" s="509" t="s">
        <v>11046</v>
      </c>
      <c r="F344" s="509">
        <v>3</v>
      </c>
      <c r="G344" s="509">
        <v>1</v>
      </c>
    </row>
    <row r="345" spans="1:7" hidden="1">
      <c r="A345" s="509" t="s">
        <v>80</v>
      </c>
      <c r="B345" s="509" t="s">
        <v>6268</v>
      </c>
      <c r="C345" s="509" t="s">
        <v>6285</v>
      </c>
      <c r="D345" s="509" t="s">
        <v>6657</v>
      </c>
      <c r="E345" s="509" t="s">
        <v>11063</v>
      </c>
      <c r="F345" s="509">
        <v>6</v>
      </c>
      <c r="G345" s="509">
        <v>1</v>
      </c>
    </row>
    <row r="346" spans="1:7" hidden="1">
      <c r="A346" s="509" t="s">
        <v>80</v>
      </c>
      <c r="B346" s="509" t="s">
        <v>6268</v>
      </c>
      <c r="C346" s="509" t="s">
        <v>6285</v>
      </c>
      <c r="D346" s="509" t="s">
        <v>6657</v>
      </c>
      <c r="E346" s="509" t="s">
        <v>11066</v>
      </c>
      <c r="F346" s="509">
        <v>5</v>
      </c>
      <c r="G346" s="509">
        <v>1</v>
      </c>
    </row>
    <row r="347" spans="1:7" hidden="1">
      <c r="A347" s="509" t="s">
        <v>80</v>
      </c>
      <c r="B347" s="509" t="s">
        <v>6268</v>
      </c>
      <c r="C347" s="509" t="s">
        <v>6285</v>
      </c>
      <c r="D347" s="509" t="s">
        <v>6657</v>
      </c>
      <c r="E347" s="509" t="s">
        <v>11067</v>
      </c>
      <c r="F347" s="509">
        <v>5</v>
      </c>
      <c r="G347" s="509">
        <v>1</v>
      </c>
    </row>
    <row r="348" spans="1:7" hidden="1">
      <c r="A348" s="509" t="s">
        <v>80</v>
      </c>
      <c r="B348" s="509" t="s">
        <v>6268</v>
      </c>
      <c r="C348" s="509" t="s">
        <v>6285</v>
      </c>
      <c r="D348" s="509" t="s">
        <v>6657</v>
      </c>
      <c r="E348" s="509" t="s">
        <v>11062</v>
      </c>
      <c r="F348" s="509">
        <v>4</v>
      </c>
      <c r="G348" s="509">
        <v>1</v>
      </c>
    </row>
    <row r="349" spans="1:7" hidden="1">
      <c r="A349" s="509" t="s">
        <v>80</v>
      </c>
      <c r="B349" s="509" t="s">
        <v>6268</v>
      </c>
      <c r="C349" s="509" t="s">
        <v>6285</v>
      </c>
      <c r="D349" s="509" t="s">
        <v>6657</v>
      </c>
      <c r="E349" s="509" t="s">
        <v>11064</v>
      </c>
      <c r="F349" s="509">
        <v>4</v>
      </c>
      <c r="G349" s="509">
        <v>1</v>
      </c>
    </row>
    <row r="350" spans="1:7" hidden="1">
      <c r="A350" s="509" t="s">
        <v>80</v>
      </c>
      <c r="B350" s="509" t="s">
        <v>6268</v>
      </c>
      <c r="C350" s="509" t="s">
        <v>6285</v>
      </c>
      <c r="D350" s="509" t="s">
        <v>6657</v>
      </c>
      <c r="E350" s="509" t="s">
        <v>11065</v>
      </c>
      <c r="F350" s="509">
        <v>3</v>
      </c>
      <c r="G350" s="509">
        <v>1</v>
      </c>
    </row>
    <row r="351" spans="1:7" hidden="1">
      <c r="A351" s="509" t="s">
        <v>81</v>
      </c>
      <c r="B351" s="509" t="s">
        <v>6268</v>
      </c>
      <c r="C351" s="509" t="s">
        <v>6285</v>
      </c>
      <c r="D351" s="509" t="s">
        <v>6687</v>
      </c>
      <c r="E351" s="509" t="s">
        <v>11083</v>
      </c>
      <c r="F351" s="509">
        <v>10</v>
      </c>
      <c r="G351" s="509">
        <v>1</v>
      </c>
    </row>
    <row r="352" spans="1:7" hidden="1">
      <c r="A352" s="509" t="s">
        <v>81</v>
      </c>
      <c r="B352" s="509" t="s">
        <v>6268</v>
      </c>
      <c r="C352" s="509" t="s">
        <v>6285</v>
      </c>
      <c r="D352" s="509" t="s">
        <v>6687</v>
      </c>
      <c r="E352" s="509" t="s">
        <v>11084</v>
      </c>
      <c r="F352" s="509">
        <v>6</v>
      </c>
      <c r="G352" s="509">
        <v>1</v>
      </c>
    </row>
    <row r="353" spans="1:7" hidden="1">
      <c r="A353" s="509" t="s">
        <v>81</v>
      </c>
      <c r="B353" s="509" t="s">
        <v>6268</v>
      </c>
      <c r="C353" s="509" t="s">
        <v>6285</v>
      </c>
      <c r="D353" s="509" t="s">
        <v>6687</v>
      </c>
      <c r="E353" s="509" t="s">
        <v>11085</v>
      </c>
      <c r="F353" s="509">
        <v>5</v>
      </c>
      <c r="G353" s="509">
        <v>1</v>
      </c>
    </row>
    <row r="354" spans="1:7" hidden="1">
      <c r="A354" s="509" t="s">
        <v>81</v>
      </c>
      <c r="B354" s="509" t="s">
        <v>6268</v>
      </c>
      <c r="C354" s="509" t="s">
        <v>6285</v>
      </c>
      <c r="D354" s="509" t="s">
        <v>6687</v>
      </c>
      <c r="E354" s="509" t="s">
        <v>11087</v>
      </c>
      <c r="F354" s="509">
        <v>5</v>
      </c>
      <c r="G354" s="509">
        <v>1</v>
      </c>
    </row>
    <row r="355" spans="1:7" hidden="1">
      <c r="A355" s="509" t="s">
        <v>81</v>
      </c>
      <c r="B355" s="509" t="s">
        <v>6268</v>
      </c>
      <c r="C355" s="509" t="s">
        <v>6285</v>
      </c>
      <c r="D355" s="509" t="s">
        <v>6687</v>
      </c>
      <c r="E355" s="509" t="s">
        <v>11086</v>
      </c>
      <c r="F355" s="509">
        <v>2</v>
      </c>
      <c r="G355" s="509">
        <v>1</v>
      </c>
    </row>
    <row r="356" spans="1:7" hidden="1">
      <c r="A356" s="509" t="s">
        <v>82</v>
      </c>
      <c r="B356" s="509" t="s">
        <v>6268</v>
      </c>
      <c r="C356" s="509" t="s">
        <v>6285</v>
      </c>
      <c r="D356" s="509" t="s">
        <v>6691</v>
      </c>
      <c r="E356" s="509" t="s">
        <v>10715</v>
      </c>
      <c r="F356" s="509">
        <v>11</v>
      </c>
      <c r="G356" s="509">
        <v>1</v>
      </c>
    </row>
    <row r="357" spans="1:7" hidden="1">
      <c r="A357" s="509" t="s">
        <v>82</v>
      </c>
      <c r="B357" s="509" t="s">
        <v>6268</v>
      </c>
      <c r="C357" s="509" t="s">
        <v>6285</v>
      </c>
      <c r="D357" s="509" t="s">
        <v>6691</v>
      </c>
      <c r="E357" s="509" t="s">
        <v>10717</v>
      </c>
      <c r="F357" s="509">
        <v>10</v>
      </c>
      <c r="G357" s="509">
        <v>1</v>
      </c>
    </row>
    <row r="358" spans="1:7" hidden="1">
      <c r="A358" s="509" t="s">
        <v>82</v>
      </c>
      <c r="B358" s="509" t="s">
        <v>6268</v>
      </c>
      <c r="C358" s="509" t="s">
        <v>6285</v>
      </c>
      <c r="D358" s="509" t="s">
        <v>6691</v>
      </c>
      <c r="E358" s="509" t="s">
        <v>10714</v>
      </c>
      <c r="F358" s="509">
        <v>9</v>
      </c>
      <c r="G358" s="509">
        <v>1</v>
      </c>
    </row>
    <row r="359" spans="1:7" hidden="1">
      <c r="A359" s="509" t="s">
        <v>82</v>
      </c>
      <c r="B359" s="509" t="s">
        <v>6268</v>
      </c>
      <c r="C359" s="509" t="s">
        <v>6285</v>
      </c>
      <c r="D359" s="509" t="s">
        <v>6691</v>
      </c>
      <c r="E359" s="509" t="s">
        <v>10716</v>
      </c>
      <c r="F359" s="509">
        <v>9</v>
      </c>
      <c r="G359" s="509">
        <v>1</v>
      </c>
    </row>
    <row r="360" spans="1:7" hidden="1">
      <c r="A360" s="509" t="s">
        <v>82</v>
      </c>
      <c r="B360" s="509" t="s">
        <v>6268</v>
      </c>
      <c r="C360" s="509" t="s">
        <v>6285</v>
      </c>
      <c r="D360" s="509" t="s">
        <v>6691</v>
      </c>
      <c r="E360" s="509" t="s">
        <v>10719</v>
      </c>
      <c r="F360" s="509">
        <v>9</v>
      </c>
      <c r="G360" s="509">
        <v>1</v>
      </c>
    </row>
    <row r="361" spans="1:7" hidden="1">
      <c r="A361" s="509" t="s">
        <v>82</v>
      </c>
      <c r="B361" s="509" t="s">
        <v>6268</v>
      </c>
      <c r="C361" s="509" t="s">
        <v>6285</v>
      </c>
      <c r="D361" s="509" t="s">
        <v>6691</v>
      </c>
      <c r="E361" s="509" t="s">
        <v>10718</v>
      </c>
      <c r="F361" s="509">
        <v>8</v>
      </c>
      <c r="G361" s="509">
        <v>1</v>
      </c>
    </row>
    <row r="362" spans="1:7" hidden="1">
      <c r="A362" s="509" t="s">
        <v>83</v>
      </c>
      <c r="B362" s="509" t="s">
        <v>6268</v>
      </c>
      <c r="C362" s="509" t="s">
        <v>6285</v>
      </c>
      <c r="D362" s="509" t="s">
        <v>6783</v>
      </c>
      <c r="E362" s="509" t="s">
        <v>10496</v>
      </c>
      <c r="F362" s="509">
        <v>13</v>
      </c>
      <c r="G362" s="509">
        <v>1</v>
      </c>
    </row>
    <row r="363" spans="1:7" hidden="1">
      <c r="A363" s="509" t="s">
        <v>83</v>
      </c>
      <c r="B363" s="509" t="s">
        <v>6268</v>
      </c>
      <c r="C363" s="509" t="s">
        <v>6285</v>
      </c>
      <c r="D363" s="509" t="s">
        <v>6783</v>
      </c>
      <c r="E363" s="509" t="s">
        <v>10493</v>
      </c>
      <c r="F363" s="509">
        <v>10</v>
      </c>
      <c r="G363" s="509">
        <v>1</v>
      </c>
    </row>
    <row r="364" spans="1:7" hidden="1">
      <c r="A364" s="509" t="s">
        <v>83</v>
      </c>
      <c r="B364" s="509" t="s">
        <v>6268</v>
      </c>
      <c r="C364" s="509" t="s">
        <v>6285</v>
      </c>
      <c r="D364" s="509" t="s">
        <v>6783</v>
      </c>
      <c r="E364" s="509" t="s">
        <v>10494</v>
      </c>
      <c r="F364" s="509">
        <v>10</v>
      </c>
      <c r="G364" s="509">
        <v>1</v>
      </c>
    </row>
    <row r="365" spans="1:7" hidden="1">
      <c r="A365" s="509" t="s">
        <v>83</v>
      </c>
      <c r="B365" s="509" t="s">
        <v>6268</v>
      </c>
      <c r="C365" s="509" t="s">
        <v>6285</v>
      </c>
      <c r="D365" s="509" t="s">
        <v>6783</v>
      </c>
      <c r="E365" s="509" t="s">
        <v>10499</v>
      </c>
      <c r="F365" s="509">
        <v>8</v>
      </c>
      <c r="G365" s="509">
        <v>1</v>
      </c>
    </row>
    <row r="366" spans="1:7" hidden="1">
      <c r="A366" s="509" t="s">
        <v>83</v>
      </c>
      <c r="B366" s="509" t="s">
        <v>6268</v>
      </c>
      <c r="C366" s="509" t="s">
        <v>6285</v>
      </c>
      <c r="D366" s="509" t="s">
        <v>6783</v>
      </c>
      <c r="E366" s="509" t="s">
        <v>10495</v>
      </c>
      <c r="F366" s="509">
        <v>7</v>
      </c>
      <c r="G366" s="509">
        <v>1</v>
      </c>
    </row>
    <row r="367" spans="1:7" hidden="1">
      <c r="A367" s="509" t="s">
        <v>83</v>
      </c>
      <c r="B367" s="509" t="s">
        <v>6268</v>
      </c>
      <c r="C367" s="509" t="s">
        <v>6285</v>
      </c>
      <c r="D367" s="509" t="s">
        <v>6783</v>
      </c>
      <c r="E367" s="509" t="s">
        <v>10497</v>
      </c>
      <c r="F367" s="509">
        <v>2</v>
      </c>
      <c r="G367" s="509">
        <v>1</v>
      </c>
    </row>
    <row r="368" spans="1:7" hidden="1">
      <c r="A368" s="509" t="s">
        <v>83</v>
      </c>
      <c r="B368" s="509" t="s">
        <v>6268</v>
      </c>
      <c r="C368" s="509" t="s">
        <v>6285</v>
      </c>
      <c r="D368" s="509" t="s">
        <v>6783</v>
      </c>
      <c r="E368" s="509" t="s">
        <v>10498</v>
      </c>
      <c r="F368" s="509">
        <v>2</v>
      </c>
      <c r="G368" s="509">
        <v>1</v>
      </c>
    </row>
    <row r="369" spans="1:7" hidden="1">
      <c r="A369" s="509" t="s">
        <v>84</v>
      </c>
      <c r="B369" s="509" t="s">
        <v>6268</v>
      </c>
      <c r="C369" s="509" t="s">
        <v>6285</v>
      </c>
      <c r="D369" s="509" t="s">
        <v>6957</v>
      </c>
      <c r="E369" s="509" t="s">
        <v>11171</v>
      </c>
      <c r="F369" s="509">
        <v>10</v>
      </c>
      <c r="G369" s="509">
        <v>1</v>
      </c>
    </row>
    <row r="370" spans="1:7" hidden="1">
      <c r="A370" s="509" t="s">
        <v>84</v>
      </c>
      <c r="B370" s="509" t="s">
        <v>6268</v>
      </c>
      <c r="C370" s="509" t="s">
        <v>6285</v>
      </c>
      <c r="D370" s="509" t="s">
        <v>6957</v>
      </c>
      <c r="E370" s="509" t="s">
        <v>11170</v>
      </c>
      <c r="F370" s="509">
        <v>4</v>
      </c>
      <c r="G370" s="509">
        <v>1</v>
      </c>
    </row>
    <row r="371" spans="1:7" hidden="1">
      <c r="A371" s="509" t="s">
        <v>84</v>
      </c>
      <c r="B371" s="509" t="s">
        <v>6268</v>
      </c>
      <c r="C371" s="509" t="s">
        <v>6285</v>
      </c>
      <c r="D371" s="509" t="s">
        <v>6957</v>
      </c>
      <c r="E371" s="509" t="s">
        <v>11172</v>
      </c>
      <c r="F371" s="509">
        <v>4</v>
      </c>
      <c r="G371" s="509">
        <v>1</v>
      </c>
    </row>
    <row r="372" spans="1:7" hidden="1">
      <c r="A372" s="509" t="s">
        <v>84</v>
      </c>
      <c r="B372" s="509" t="s">
        <v>6268</v>
      </c>
      <c r="C372" s="509" t="s">
        <v>6285</v>
      </c>
      <c r="D372" s="509" t="s">
        <v>6957</v>
      </c>
      <c r="E372" s="509" t="s">
        <v>11169</v>
      </c>
      <c r="F372" s="509">
        <v>1</v>
      </c>
      <c r="G372" s="509">
        <v>1</v>
      </c>
    </row>
    <row r="373" spans="1:7" hidden="1">
      <c r="A373" s="509" t="s">
        <v>84</v>
      </c>
      <c r="B373" s="509" t="s">
        <v>6268</v>
      </c>
      <c r="C373" s="509" t="s">
        <v>6285</v>
      </c>
      <c r="D373" s="509" t="s">
        <v>6957</v>
      </c>
      <c r="E373" s="509" t="s">
        <v>11173</v>
      </c>
      <c r="F373" s="509">
        <v>1</v>
      </c>
      <c r="G373" s="509">
        <v>1</v>
      </c>
    </row>
    <row r="374" spans="1:7" hidden="1">
      <c r="A374" s="509" t="s">
        <v>85</v>
      </c>
      <c r="B374" s="509" t="s">
        <v>6268</v>
      </c>
      <c r="C374" s="509" t="s">
        <v>6285</v>
      </c>
      <c r="D374" s="509" t="s">
        <v>7059</v>
      </c>
      <c r="E374" s="509" t="s">
        <v>11188</v>
      </c>
      <c r="F374" s="509">
        <v>12</v>
      </c>
      <c r="G374" s="509">
        <v>1</v>
      </c>
    </row>
    <row r="375" spans="1:7" hidden="1">
      <c r="A375" s="509" t="s">
        <v>85</v>
      </c>
      <c r="B375" s="509" t="s">
        <v>6268</v>
      </c>
      <c r="C375" s="509" t="s">
        <v>6285</v>
      </c>
      <c r="D375" s="509" t="s">
        <v>7059</v>
      </c>
      <c r="E375" s="509" t="s">
        <v>11190</v>
      </c>
      <c r="F375" s="509">
        <v>11</v>
      </c>
      <c r="G375" s="509">
        <v>1</v>
      </c>
    </row>
    <row r="376" spans="1:7" hidden="1">
      <c r="A376" s="509" t="s">
        <v>85</v>
      </c>
      <c r="B376" s="509" t="s">
        <v>6268</v>
      </c>
      <c r="C376" s="509" t="s">
        <v>6285</v>
      </c>
      <c r="D376" s="509" t="s">
        <v>7059</v>
      </c>
      <c r="E376" s="509" t="s">
        <v>11189</v>
      </c>
      <c r="F376" s="509">
        <v>6</v>
      </c>
      <c r="G376" s="509">
        <v>1</v>
      </c>
    </row>
    <row r="377" spans="1:7" hidden="1">
      <c r="A377" s="509" t="s">
        <v>85</v>
      </c>
      <c r="B377" s="509" t="s">
        <v>6268</v>
      </c>
      <c r="C377" s="509" t="s">
        <v>6285</v>
      </c>
      <c r="D377" s="509" t="s">
        <v>7059</v>
      </c>
      <c r="E377" s="509" t="s">
        <v>11192</v>
      </c>
      <c r="F377" s="509">
        <v>4</v>
      </c>
      <c r="G377" s="509">
        <v>1</v>
      </c>
    </row>
    <row r="378" spans="1:7" hidden="1">
      <c r="A378" s="509" t="s">
        <v>85</v>
      </c>
      <c r="B378" s="509" t="s">
        <v>6268</v>
      </c>
      <c r="C378" s="509" t="s">
        <v>6285</v>
      </c>
      <c r="D378" s="509" t="s">
        <v>7059</v>
      </c>
      <c r="E378" s="509" t="s">
        <v>11191</v>
      </c>
      <c r="F378" s="509">
        <v>1</v>
      </c>
      <c r="G378" s="509">
        <v>1</v>
      </c>
    </row>
    <row r="379" spans="1:7" hidden="1">
      <c r="A379" s="509" t="s">
        <v>86</v>
      </c>
      <c r="B379" s="509" t="s">
        <v>6268</v>
      </c>
      <c r="C379" s="509" t="s">
        <v>6285</v>
      </c>
      <c r="D379" s="509" t="s">
        <v>7150</v>
      </c>
      <c r="E379" s="509" t="s">
        <v>11218</v>
      </c>
      <c r="F379" s="509">
        <v>15</v>
      </c>
      <c r="G379" s="509">
        <v>1</v>
      </c>
    </row>
    <row r="380" spans="1:7" hidden="1">
      <c r="A380" s="509" t="s">
        <v>86</v>
      </c>
      <c r="B380" s="509" t="s">
        <v>6268</v>
      </c>
      <c r="C380" s="509" t="s">
        <v>6285</v>
      </c>
      <c r="D380" s="509" t="s">
        <v>7150</v>
      </c>
      <c r="E380" s="509" t="s">
        <v>11213</v>
      </c>
      <c r="F380" s="509">
        <v>9</v>
      </c>
      <c r="G380" s="509">
        <v>1</v>
      </c>
    </row>
    <row r="381" spans="1:7" hidden="1">
      <c r="A381" s="509" t="s">
        <v>86</v>
      </c>
      <c r="B381" s="509" t="s">
        <v>6268</v>
      </c>
      <c r="C381" s="509" t="s">
        <v>6285</v>
      </c>
      <c r="D381" s="509" t="s">
        <v>7150</v>
      </c>
      <c r="E381" s="509" t="s">
        <v>11215</v>
      </c>
      <c r="F381" s="509">
        <v>8</v>
      </c>
      <c r="G381" s="509">
        <v>1</v>
      </c>
    </row>
    <row r="382" spans="1:7" hidden="1">
      <c r="A382" s="509" t="s">
        <v>86</v>
      </c>
      <c r="B382" s="509" t="s">
        <v>6268</v>
      </c>
      <c r="C382" s="509" t="s">
        <v>6285</v>
      </c>
      <c r="D382" s="509" t="s">
        <v>7150</v>
      </c>
      <c r="E382" s="509" t="s">
        <v>11216</v>
      </c>
      <c r="F382" s="509">
        <v>7</v>
      </c>
      <c r="G382" s="509">
        <v>1</v>
      </c>
    </row>
    <row r="383" spans="1:7" hidden="1">
      <c r="A383" s="509" t="s">
        <v>86</v>
      </c>
      <c r="B383" s="509" t="s">
        <v>6268</v>
      </c>
      <c r="C383" s="509" t="s">
        <v>6285</v>
      </c>
      <c r="D383" s="509" t="s">
        <v>7150</v>
      </c>
      <c r="E383" s="509" t="s">
        <v>11219</v>
      </c>
      <c r="F383" s="509">
        <v>6</v>
      </c>
      <c r="G383" s="509">
        <v>1</v>
      </c>
    </row>
    <row r="384" spans="1:7" hidden="1">
      <c r="A384" s="509" t="s">
        <v>86</v>
      </c>
      <c r="B384" s="509" t="s">
        <v>6268</v>
      </c>
      <c r="C384" s="509" t="s">
        <v>6285</v>
      </c>
      <c r="D384" s="509" t="s">
        <v>7150</v>
      </c>
      <c r="E384" s="509" t="s">
        <v>11214</v>
      </c>
      <c r="F384" s="509">
        <v>5</v>
      </c>
      <c r="G384" s="509">
        <v>1</v>
      </c>
    </row>
    <row r="385" spans="1:7" hidden="1">
      <c r="A385" s="509" t="s">
        <v>86</v>
      </c>
      <c r="B385" s="509" t="s">
        <v>6268</v>
      </c>
      <c r="C385" s="509" t="s">
        <v>6285</v>
      </c>
      <c r="D385" s="509" t="s">
        <v>7150</v>
      </c>
      <c r="E385" s="509" t="s">
        <v>11217</v>
      </c>
      <c r="F385" s="509">
        <v>4</v>
      </c>
      <c r="G385" s="509">
        <v>1</v>
      </c>
    </row>
    <row r="386" spans="1:7" hidden="1">
      <c r="A386" s="509" t="s">
        <v>86</v>
      </c>
      <c r="B386" s="509" t="s">
        <v>6268</v>
      </c>
      <c r="C386" s="509" t="s">
        <v>6285</v>
      </c>
      <c r="D386" s="509" t="s">
        <v>7150</v>
      </c>
      <c r="E386" s="509" t="s">
        <v>11223</v>
      </c>
      <c r="F386" s="509">
        <v>4</v>
      </c>
      <c r="G386" s="509">
        <v>1</v>
      </c>
    </row>
    <row r="387" spans="1:7" hidden="1">
      <c r="A387" s="509" t="s">
        <v>86</v>
      </c>
      <c r="B387" s="509" t="s">
        <v>6268</v>
      </c>
      <c r="C387" s="509" t="s">
        <v>6285</v>
      </c>
      <c r="D387" s="509" t="s">
        <v>7150</v>
      </c>
      <c r="E387" s="509" t="s">
        <v>11222</v>
      </c>
      <c r="F387" s="509">
        <v>3</v>
      </c>
      <c r="G387" s="509">
        <v>1</v>
      </c>
    </row>
    <row r="388" spans="1:7" hidden="1">
      <c r="A388" s="509" t="s">
        <v>86</v>
      </c>
      <c r="B388" s="509" t="s">
        <v>6268</v>
      </c>
      <c r="C388" s="509" t="s">
        <v>6285</v>
      </c>
      <c r="D388" s="509" t="s">
        <v>7150</v>
      </c>
      <c r="E388" s="509" t="s">
        <v>11224</v>
      </c>
      <c r="F388" s="509">
        <v>3</v>
      </c>
      <c r="G388" s="509">
        <v>1</v>
      </c>
    </row>
    <row r="389" spans="1:7" hidden="1">
      <c r="A389" s="509" t="s">
        <v>86</v>
      </c>
      <c r="B389" s="509" t="s">
        <v>6268</v>
      </c>
      <c r="C389" s="509" t="s">
        <v>6285</v>
      </c>
      <c r="D389" s="509" t="s">
        <v>7150</v>
      </c>
      <c r="E389" s="509" t="s">
        <v>11220</v>
      </c>
      <c r="F389" s="509">
        <v>1</v>
      </c>
      <c r="G389" s="509">
        <v>1</v>
      </c>
    </row>
    <row r="390" spans="1:7" hidden="1">
      <c r="A390" s="509" t="s">
        <v>86</v>
      </c>
      <c r="B390" s="509" t="s">
        <v>6268</v>
      </c>
      <c r="C390" s="509" t="s">
        <v>6285</v>
      </c>
      <c r="D390" s="509" t="s">
        <v>7150</v>
      </c>
      <c r="E390" s="509" t="s">
        <v>11221</v>
      </c>
      <c r="F390" s="509">
        <v>1</v>
      </c>
      <c r="G390" s="509">
        <v>1</v>
      </c>
    </row>
    <row r="391" spans="1:7" hidden="1">
      <c r="A391" s="509" t="s">
        <v>88</v>
      </c>
      <c r="B391" s="509" t="s">
        <v>6268</v>
      </c>
      <c r="C391" s="509" t="s">
        <v>6285</v>
      </c>
      <c r="D391" s="509" t="s">
        <v>7171</v>
      </c>
      <c r="E391" s="509" t="s">
        <v>10264</v>
      </c>
      <c r="F391" s="509">
        <v>8</v>
      </c>
      <c r="G391" s="509">
        <v>1</v>
      </c>
    </row>
    <row r="392" spans="1:7" hidden="1">
      <c r="A392" s="509" t="s">
        <v>88</v>
      </c>
      <c r="B392" s="509" t="s">
        <v>6268</v>
      </c>
      <c r="C392" s="509" t="s">
        <v>6285</v>
      </c>
      <c r="D392" s="509" t="s">
        <v>7171</v>
      </c>
      <c r="E392" s="509" t="s">
        <v>10268</v>
      </c>
      <c r="F392" s="509">
        <v>8</v>
      </c>
      <c r="G392" s="509">
        <v>1</v>
      </c>
    </row>
    <row r="393" spans="1:7" hidden="1">
      <c r="A393" s="509" t="s">
        <v>88</v>
      </c>
      <c r="B393" s="509" t="s">
        <v>6268</v>
      </c>
      <c r="C393" s="509" t="s">
        <v>6285</v>
      </c>
      <c r="D393" s="509" t="s">
        <v>7171</v>
      </c>
      <c r="E393" s="509" t="s">
        <v>10265</v>
      </c>
      <c r="F393" s="509">
        <v>7</v>
      </c>
      <c r="G393" s="509">
        <v>1</v>
      </c>
    </row>
    <row r="394" spans="1:7" hidden="1">
      <c r="A394" s="509" t="s">
        <v>88</v>
      </c>
      <c r="B394" s="509" t="s">
        <v>6268</v>
      </c>
      <c r="C394" s="509" t="s">
        <v>6285</v>
      </c>
      <c r="D394" s="509" t="s">
        <v>7171</v>
      </c>
      <c r="E394" s="509" t="s">
        <v>10267</v>
      </c>
      <c r="F394" s="509">
        <v>7</v>
      </c>
      <c r="G394" s="509">
        <v>1</v>
      </c>
    </row>
    <row r="395" spans="1:7" hidden="1">
      <c r="A395" s="509" t="s">
        <v>88</v>
      </c>
      <c r="B395" s="509" t="s">
        <v>6268</v>
      </c>
      <c r="C395" s="509" t="s">
        <v>6285</v>
      </c>
      <c r="D395" s="509" t="s">
        <v>7171</v>
      </c>
      <c r="E395" s="509" t="s">
        <v>10270</v>
      </c>
      <c r="F395" s="509">
        <v>7</v>
      </c>
      <c r="G395" s="509">
        <v>1</v>
      </c>
    </row>
    <row r="396" spans="1:7" hidden="1">
      <c r="A396" s="509" t="s">
        <v>88</v>
      </c>
      <c r="B396" s="509" t="s">
        <v>6268</v>
      </c>
      <c r="C396" s="509" t="s">
        <v>6285</v>
      </c>
      <c r="D396" s="509" t="s">
        <v>7171</v>
      </c>
      <c r="E396" s="509" t="s">
        <v>10272</v>
      </c>
      <c r="F396" s="509">
        <v>6</v>
      </c>
      <c r="G396" s="509">
        <v>1</v>
      </c>
    </row>
    <row r="397" spans="1:7" hidden="1">
      <c r="A397" s="509" t="s">
        <v>88</v>
      </c>
      <c r="B397" s="509" t="s">
        <v>6268</v>
      </c>
      <c r="C397" s="509" t="s">
        <v>6285</v>
      </c>
      <c r="D397" s="509" t="s">
        <v>7171</v>
      </c>
      <c r="E397" s="509" t="s">
        <v>10271</v>
      </c>
      <c r="F397" s="509">
        <v>5</v>
      </c>
      <c r="G397" s="509">
        <v>1</v>
      </c>
    </row>
    <row r="398" spans="1:7" hidden="1">
      <c r="A398" s="509" t="s">
        <v>88</v>
      </c>
      <c r="B398" s="509" t="s">
        <v>6268</v>
      </c>
      <c r="C398" s="509" t="s">
        <v>6285</v>
      </c>
      <c r="D398" s="509" t="s">
        <v>7171</v>
      </c>
      <c r="E398" s="509" t="s">
        <v>10266</v>
      </c>
      <c r="F398" s="509">
        <v>4</v>
      </c>
      <c r="G398" s="509">
        <v>1</v>
      </c>
    </row>
    <row r="399" spans="1:7" hidden="1">
      <c r="A399" s="509" t="s">
        <v>88</v>
      </c>
      <c r="B399" s="509" t="s">
        <v>6268</v>
      </c>
      <c r="C399" s="509" t="s">
        <v>6285</v>
      </c>
      <c r="D399" s="509" t="s">
        <v>7171</v>
      </c>
      <c r="E399" s="509" t="s">
        <v>10273</v>
      </c>
      <c r="F399" s="509">
        <v>4</v>
      </c>
      <c r="G399" s="509">
        <v>1</v>
      </c>
    </row>
    <row r="400" spans="1:7" hidden="1">
      <c r="A400" s="509" t="s">
        <v>88</v>
      </c>
      <c r="B400" s="509" t="s">
        <v>6268</v>
      </c>
      <c r="C400" s="509" t="s">
        <v>6285</v>
      </c>
      <c r="D400" s="509" t="s">
        <v>7171</v>
      </c>
      <c r="E400" s="509" t="s">
        <v>10269</v>
      </c>
      <c r="F400" s="509">
        <v>3</v>
      </c>
      <c r="G400" s="509">
        <v>1</v>
      </c>
    </row>
    <row r="401" spans="1:7" hidden="1">
      <c r="A401" s="509" t="s">
        <v>88</v>
      </c>
      <c r="B401" s="509" t="s">
        <v>6268</v>
      </c>
      <c r="C401" s="509" t="s">
        <v>6285</v>
      </c>
      <c r="D401" s="509" t="s">
        <v>7171</v>
      </c>
      <c r="E401" s="509" t="s">
        <v>10263</v>
      </c>
      <c r="F401" s="509">
        <v>2</v>
      </c>
      <c r="G401" s="509">
        <v>1</v>
      </c>
    </row>
    <row r="402" spans="1:7" hidden="1">
      <c r="A402" s="509" t="s">
        <v>90</v>
      </c>
      <c r="B402" s="509" t="s">
        <v>6268</v>
      </c>
      <c r="C402" s="509" t="s">
        <v>6285</v>
      </c>
      <c r="D402" s="509" t="s">
        <v>7234</v>
      </c>
      <c r="E402" s="509" t="s">
        <v>10879</v>
      </c>
      <c r="F402" s="509">
        <v>7</v>
      </c>
      <c r="G402" s="509">
        <v>1</v>
      </c>
    </row>
    <row r="403" spans="1:7" hidden="1">
      <c r="A403" s="509" t="s">
        <v>90</v>
      </c>
      <c r="B403" s="509" t="s">
        <v>6268</v>
      </c>
      <c r="C403" s="509" t="s">
        <v>6285</v>
      </c>
      <c r="D403" s="509" t="s">
        <v>7234</v>
      </c>
      <c r="E403" s="509" t="s">
        <v>10875</v>
      </c>
      <c r="F403" s="509">
        <v>6</v>
      </c>
      <c r="G403" s="509">
        <v>1</v>
      </c>
    </row>
    <row r="404" spans="1:7" hidden="1">
      <c r="A404" s="509" t="s">
        <v>90</v>
      </c>
      <c r="B404" s="509" t="s">
        <v>6268</v>
      </c>
      <c r="C404" s="509" t="s">
        <v>6285</v>
      </c>
      <c r="D404" s="509" t="s">
        <v>7234</v>
      </c>
      <c r="E404" s="509" t="s">
        <v>10876</v>
      </c>
      <c r="F404" s="509">
        <v>5</v>
      </c>
      <c r="G404" s="509">
        <v>1</v>
      </c>
    </row>
    <row r="405" spans="1:7" hidden="1">
      <c r="A405" s="509" t="s">
        <v>90</v>
      </c>
      <c r="B405" s="509" t="s">
        <v>6268</v>
      </c>
      <c r="C405" s="509" t="s">
        <v>6285</v>
      </c>
      <c r="D405" s="509" t="s">
        <v>7234</v>
      </c>
      <c r="E405" s="509" t="s">
        <v>10877</v>
      </c>
      <c r="F405" s="509">
        <v>5</v>
      </c>
      <c r="G405" s="509">
        <v>1</v>
      </c>
    </row>
    <row r="406" spans="1:7" hidden="1">
      <c r="A406" s="509" t="s">
        <v>90</v>
      </c>
      <c r="B406" s="509" t="s">
        <v>6268</v>
      </c>
      <c r="C406" s="509" t="s">
        <v>6285</v>
      </c>
      <c r="D406" s="509" t="s">
        <v>7234</v>
      </c>
      <c r="E406" s="509" t="s">
        <v>10878</v>
      </c>
      <c r="F406" s="509">
        <v>5</v>
      </c>
      <c r="G406" s="509">
        <v>1</v>
      </c>
    </row>
    <row r="407" spans="1:7" hidden="1">
      <c r="A407" s="509" t="s">
        <v>90</v>
      </c>
      <c r="B407" s="509" t="s">
        <v>6268</v>
      </c>
      <c r="C407" s="509" t="s">
        <v>6285</v>
      </c>
      <c r="D407" s="509" t="s">
        <v>7234</v>
      </c>
      <c r="E407" s="509" t="s">
        <v>10880</v>
      </c>
      <c r="F407" s="509">
        <v>3</v>
      </c>
      <c r="G407" s="509">
        <v>1</v>
      </c>
    </row>
    <row r="408" spans="1:7" hidden="1">
      <c r="A408" s="509" t="s">
        <v>90</v>
      </c>
      <c r="B408" s="509" t="s">
        <v>6268</v>
      </c>
      <c r="C408" s="509" t="s">
        <v>6285</v>
      </c>
      <c r="D408" s="509" t="s">
        <v>7234</v>
      </c>
      <c r="E408" s="509" t="s">
        <v>10881</v>
      </c>
      <c r="F408" s="509">
        <v>1</v>
      </c>
      <c r="G408" s="509">
        <v>1</v>
      </c>
    </row>
    <row r="409" spans="1:7" hidden="1">
      <c r="A409" s="509" t="s">
        <v>91</v>
      </c>
      <c r="B409" s="509" t="s">
        <v>6268</v>
      </c>
      <c r="C409" s="509" t="s">
        <v>6285</v>
      </c>
      <c r="D409" s="509" t="s">
        <v>7239</v>
      </c>
      <c r="E409" s="509" t="s">
        <v>11238</v>
      </c>
      <c r="F409" s="509">
        <v>7</v>
      </c>
      <c r="G409" s="509">
        <v>1</v>
      </c>
    </row>
    <row r="410" spans="1:7" hidden="1">
      <c r="A410" s="509" t="s">
        <v>91</v>
      </c>
      <c r="B410" s="509" t="s">
        <v>6268</v>
      </c>
      <c r="C410" s="509" t="s">
        <v>6285</v>
      </c>
      <c r="D410" s="509" t="s">
        <v>7239</v>
      </c>
      <c r="E410" s="509" t="s">
        <v>11240</v>
      </c>
      <c r="F410" s="509">
        <v>7</v>
      </c>
      <c r="G410" s="509">
        <v>1</v>
      </c>
    </row>
    <row r="411" spans="1:7" hidden="1">
      <c r="A411" s="509" t="s">
        <v>91</v>
      </c>
      <c r="B411" s="509" t="s">
        <v>6268</v>
      </c>
      <c r="C411" s="509" t="s">
        <v>6285</v>
      </c>
      <c r="D411" s="509" t="s">
        <v>7239</v>
      </c>
      <c r="E411" s="509" t="s">
        <v>11239</v>
      </c>
      <c r="F411" s="509">
        <v>5</v>
      </c>
      <c r="G411" s="509">
        <v>1</v>
      </c>
    </row>
    <row r="412" spans="1:7" hidden="1">
      <c r="A412" s="509" t="s">
        <v>91</v>
      </c>
      <c r="B412" s="509" t="s">
        <v>6268</v>
      </c>
      <c r="C412" s="509" t="s">
        <v>6285</v>
      </c>
      <c r="D412" s="509" t="s">
        <v>7239</v>
      </c>
      <c r="E412" s="509" t="s">
        <v>11241</v>
      </c>
      <c r="F412" s="509">
        <v>5</v>
      </c>
      <c r="G412" s="509">
        <v>1</v>
      </c>
    </row>
    <row r="413" spans="1:7" hidden="1">
      <c r="A413" s="509" t="s">
        <v>91</v>
      </c>
      <c r="B413" s="509" t="s">
        <v>6268</v>
      </c>
      <c r="C413" s="509" t="s">
        <v>6285</v>
      </c>
      <c r="D413" s="509" t="s">
        <v>7239</v>
      </c>
      <c r="E413" s="509" t="s">
        <v>11237</v>
      </c>
      <c r="F413" s="509">
        <v>4</v>
      </c>
      <c r="G413" s="509">
        <v>1</v>
      </c>
    </row>
    <row r="414" spans="1:7" hidden="1">
      <c r="A414" s="509" t="s">
        <v>91</v>
      </c>
      <c r="B414" s="509" t="s">
        <v>6268</v>
      </c>
      <c r="C414" s="509" t="s">
        <v>6285</v>
      </c>
      <c r="D414" s="509" t="s">
        <v>7239</v>
      </c>
      <c r="E414" s="509" t="s">
        <v>11242</v>
      </c>
      <c r="F414" s="509">
        <v>4</v>
      </c>
      <c r="G414" s="509">
        <v>1</v>
      </c>
    </row>
    <row r="415" spans="1:7" hidden="1">
      <c r="A415" s="509" t="s">
        <v>91</v>
      </c>
      <c r="B415" s="509" t="s">
        <v>6268</v>
      </c>
      <c r="C415" s="509" t="s">
        <v>6285</v>
      </c>
      <c r="D415" s="509" t="s">
        <v>7239</v>
      </c>
      <c r="E415" s="509" t="s">
        <v>11243</v>
      </c>
      <c r="F415" s="509">
        <v>3</v>
      </c>
      <c r="G415" s="509">
        <v>1</v>
      </c>
    </row>
    <row r="416" spans="1:7" hidden="1">
      <c r="A416" s="509" t="s">
        <v>92</v>
      </c>
      <c r="B416" s="509" t="s">
        <v>6268</v>
      </c>
      <c r="C416" s="509" t="s">
        <v>6285</v>
      </c>
      <c r="D416" s="509" t="s">
        <v>7249</v>
      </c>
      <c r="E416" s="509" t="s">
        <v>11250</v>
      </c>
      <c r="F416" s="509">
        <v>12</v>
      </c>
      <c r="G416" s="509">
        <v>1</v>
      </c>
    </row>
    <row r="417" spans="1:7" hidden="1">
      <c r="A417" s="509" t="s">
        <v>92</v>
      </c>
      <c r="B417" s="509" t="s">
        <v>6268</v>
      </c>
      <c r="C417" s="509" t="s">
        <v>6285</v>
      </c>
      <c r="D417" s="509" t="s">
        <v>7249</v>
      </c>
      <c r="E417" s="509" t="s">
        <v>11245</v>
      </c>
      <c r="F417" s="509">
        <v>8</v>
      </c>
      <c r="G417" s="509">
        <v>1</v>
      </c>
    </row>
    <row r="418" spans="1:7" hidden="1">
      <c r="A418" s="509" t="s">
        <v>92</v>
      </c>
      <c r="B418" s="509" t="s">
        <v>6268</v>
      </c>
      <c r="C418" s="509" t="s">
        <v>6285</v>
      </c>
      <c r="D418" s="509" t="s">
        <v>7249</v>
      </c>
      <c r="E418" s="509" t="s">
        <v>11246</v>
      </c>
      <c r="F418" s="509">
        <v>6</v>
      </c>
      <c r="G418" s="509">
        <v>1</v>
      </c>
    </row>
    <row r="419" spans="1:7" hidden="1">
      <c r="A419" s="509" t="s">
        <v>92</v>
      </c>
      <c r="B419" s="509" t="s">
        <v>6268</v>
      </c>
      <c r="C419" s="509" t="s">
        <v>6285</v>
      </c>
      <c r="D419" s="509" t="s">
        <v>7249</v>
      </c>
      <c r="E419" s="509" t="s">
        <v>11244</v>
      </c>
      <c r="F419" s="509">
        <v>5</v>
      </c>
      <c r="G419" s="509">
        <v>1</v>
      </c>
    </row>
    <row r="420" spans="1:7" hidden="1">
      <c r="A420" s="509" t="s">
        <v>92</v>
      </c>
      <c r="B420" s="509" t="s">
        <v>6268</v>
      </c>
      <c r="C420" s="509" t="s">
        <v>6285</v>
      </c>
      <c r="D420" s="509" t="s">
        <v>7249</v>
      </c>
      <c r="E420" s="509" t="s">
        <v>11249</v>
      </c>
      <c r="F420" s="509">
        <v>4</v>
      </c>
      <c r="G420" s="509">
        <v>1</v>
      </c>
    </row>
    <row r="421" spans="1:7" hidden="1">
      <c r="A421" s="509" t="s">
        <v>92</v>
      </c>
      <c r="B421" s="509" t="s">
        <v>6268</v>
      </c>
      <c r="C421" s="509" t="s">
        <v>6285</v>
      </c>
      <c r="D421" s="509" t="s">
        <v>7249</v>
      </c>
      <c r="E421" s="509" t="s">
        <v>11247</v>
      </c>
      <c r="F421" s="509">
        <v>2</v>
      </c>
      <c r="G421" s="509">
        <v>1</v>
      </c>
    </row>
    <row r="422" spans="1:7" hidden="1">
      <c r="A422" s="509" t="s">
        <v>92</v>
      </c>
      <c r="B422" s="509" t="s">
        <v>6268</v>
      </c>
      <c r="C422" s="509" t="s">
        <v>6285</v>
      </c>
      <c r="D422" s="509" t="s">
        <v>7249</v>
      </c>
      <c r="E422" s="509" t="s">
        <v>11248</v>
      </c>
      <c r="F422" s="509">
        <v>2</v>
      </c>
      <c r="G422" s="509">
        <v>1</v>
      </c>
    </row>
    <row r="423" spans="1:7" hidden="1">
      <c r="A423" s="509" t="s">
        <v>93</v>
      </c>
      <c r="B423" s="509" t="s">
        <v>6268</v>
      </c>
      <c r="C423" s="509" t="s">
        <v>6285</v>
      </c>
      <c r="D423" s="509" t="s">
        <v>7304</v>
      </c>
      <c r="E423" s="509" t="s">
        <v>10894</v>
      </c>
      <c r="F423" s="509">
        <v>12</v>
      </c>
      <c r="G423" s="509">
        <v>1</v>
      </c>
    </row>
    <row r="424" spans="1:7" hidden="1">
      <c r="A424" s="509" t="s">
        <v>93</v>
      </c>
      <c r="B424" s="509" t="s">
        <v>6268</v>
      </c>
      <c r="C424" s="509" t="s">
        <v>6285</v>
      </c>
      <c r="D424" s="509" t="s">
        <v>7304</v>
      </c>
      <c r="E424" s="509" t="s">
        <v>10891</v>
      </c>
      <c r="F424" s="509">
        <v>11</v>
      </c>
      <c r="G424" s="509">
        <v>1</v>
      </c>
    </row>
    <row r="425" spans="1:7" hidden="1">
      <c r="A425" s="509" t="s">
        <v>93</v>
      </c>
      <c r="B425" s="509" t="s">
        <v>6268</v>
      </c>
      <c r="C425" s="509" t="s">
        <v>6285</v>
      </c>
      <c r="D425" s="509" t="s">
        <v>7304</v>
      </c>
      <c r="E425" s="509" t="s">
        <v>10890</v>
      </c>
      <c r="F425" s="509">
        <v>10</v>
      </c>
      <c r="G425" s="509">
        <v>1</v>
      </c>
    </row>
    <row r="426" spans="1:7" hidden="1">
      <c r="A426" s="509" t="s">
        <v>93</v>
      </c>
      <c r="B426" s="509" t="s">
        <v>6268</v>
      </c>
      <c r="C426" s="509" t="s">
        <v>6285</v>
      </c>
      <c r="D426" s="509" t="s">
        <v>7304</v>
      </c>
      <c r="E426" s="509" t="s">
        <v>10892</v>
      </c>
      <c r="F426" s="509">
        <v>10</v>
      </c>
      <c r="G426" s="509">
        <v>1</v>
      </c>
    </row>
    <row r="427" spans="1:7" hidden="1">
      <c r="A427" s="509" t="s">
        <v>93</v>
      </c>
      <c r="B427" s="509" t="s">
        <v>6268</v>
      </c>
      <c r="C427" s="509" t="s">
        <v>6285</v>
      </c>
      <c r="D427" s="509" t="s">
        <v>7304</v>
      </c>
      <c r="E427" s="509" t="s">
        <v>10893</v>
      </c>
      <c r="F427" s="509">
        <v>4</v>
      </c>
      <c r="G427" s="509">
        <v>1</v>
      </c>
    </row>
    <row r="428" spans="1:7" hidden="1">
      <c r="A428" s="509" t="s">
        <v>94</v>
      </c>
      <c r="B428" s="509" t="s">
        <v>6268</v>
      </c>
      <c r="C428" s="509" t="s">
        <v>6285</v>
      </c>
      <c r="D428" s="509" t="s">
        <v>7309</v>
      </c>
      <c r="E428" s="509" t="s">
        <v>11265</v>
      </c>
      <c r="F428" s="509">
        <v>13</v>
      </c>
      <c r="G428" s="509">
        <v>1</v>
      </c>
    </row>
    <row r="429" spans="1:7" hidden="1">
      <c r="A429" s="509" t="s">
        <v>94</v>
      </c>
      <c r="B429" s="509" t="s">
        <v>6268</v>
      </c>
      <c r="C429" s="509" t="s">
        <v>6285</v>
      </c>
      <c r="D429" s="509" t="s">
        <v>7309</v>
      </c>
      <c r="E429" s="509" t="s">
        <v>11264</v>
      </c>
      <c r="F429" s="509">
        <v>9</v>
      </c>
      <c r="G429" s="509">
        <v>1</v>
      </c>
    </row>
    <row r="430" spans="1:7" hidden="1">
      <c r="A430" s="509" t="s">
        <v>94</v>
      </c>
      <c r="B430" s="509" t="s">
        <v>6268</v>
      </c>
      <c r="C430" s="509" t="s">
        <v>6285</v>
      </c>
      <c r="D430" s="509" t="s">
        <v>7309</v>
      </c>
      <c r="E430" s="509" t="s">
        <v>11266</v>
      </c>
      <c r="F430" s="509">
        <v>8</v>
      </c>
      <c r="G430" s="509">
        <v>1</v>
      </c>
    </row>
    <row r="431" spans="1:7" hidden="1">
      <c r="A431" s="509" t="s">
        <v>94</v>
      </c>
      <c r="B431" s="509" t="s">
        <v>6268</v>
      </c>
      <c r="C431" s="509" t="s">
        <v>6285</v>
      </c>
      <c r="D431" s="509" t="s">
        <v>7309</v>
      </c>
      <c r="E431" s="509" t="s">
        <v>11267</v>
      </c>
      <c r="F431" s="509">
        <v>7</v>
      </c>
      <c r="G431" s="509">
        <v>1</v>
      </c>
    </row>
    <row r="432" spans="1:7" hidden="1">
      <c r="A432" s="509" t="s">
        <v>94</v>
      </c>
      <c r="B432" s="509" t="s">
        <v>6268</v>
      </c>
      <c r="C432" s="509" t="s">
        <v>6285</v>
      </c>
      <c r="D432" s="509" t="s">
        <v>7309</v>
      </c>
      <c r="E432" s="509" t="s">
        <v>11270</v>
      </c>
      <c r="F432" s="509">
        <v>6</v>
      </c>
      <c r="G432" s="509">
        <v>1</v>
      </c>
    </row>
    <row r="433" spans="1:7" hidden="1">
      <c r="A433" s="509" t="s">
        <v>94</v>
      </c>
      <c r="B433" s="509" t="s">
        <v>6268</v>
      </c>
      <c r="C433" s="509" t="s">
        <v>6285</v>
      </c>
      <c r="D433" s="509" t="s">
        <v>7309</v>
      </c>
      <c r="E433" s="509" t="s">
        <v>11271</v>
      </c>
      <c r="F433" s="509">
        <v>6</v>
      </c>
      <c r="G433" s="509">
        <v>1</v>
      </c>
    </row>
    <row r="434" spans="1:7" hidden="1">
      <c r="A434" s="509" t="s">
        <v>94</v>
      </c>
      <c r="B434" s="509" t="s">
        <v>6268</v>
      </c>
      <c r="C434" s="509" t="s">
        <v>6285</v>
      </c>
      <c r="D434" s="509" t="s">
        <v>7309</v>
      </c>
      <c r="E434" s="509" t="s">
        <v>11268</v>
      </c>
      <c r="F434" s="509">
        <v>5</v>
      </c>
      <c r="G434" s="509">
        <v>1</v>
      </c>
    </row>
    <row r="435" spans="1:7" hidden="1">
      <c r="A435" s="509" t="s">
        <v>94</v>
      </c>
      <c r="B435" s="509" t="s">
        <v>6268</v>
      </c>
      <c r="C435" s="509" t="s">
        <v>6285</v>
      </c>
      <c r="D435" s="509" t="s">
        <v>7309</v>
      </c>
      <c r="E435" s="509" t="s">
        <v>11269</v>
      </c>
      <c r="F435" s="509">
        <v>5</v>
      </c>
      <c r="G435" s="509">
        <v>1</v>
      </c>
    </row>
    <row r="436" spans="1:7" hidden="1">
      <c r="A436" s="509" t="s">
        <v>94</v>
      </c>
      <c r="B436" s="509" t="s">
        <v>6268</v>
      </c>
      <c r="C436" s="509" t="s">
        <v>6285</v>
      </c>
      <c r="D436" s="509" t="s">
        <v>7309</v>
      </c>
      <c r="E436" s="509" t="s">
        <v>11272</v>
      </c>
      <c r="F436" s="509">
        <v>1</v>
      </c>
      <c r="G436" s="509">
        <v>1</v>
      </c>
    </row>
    <row r="437" spans="1:7" hidden="1">
      <c r="A437" s="509" t="s">
        <v>95</v>
      </c>
      <c r="B437" s="509" t="s">
        <v>6268</v>
      </c>
      <c r="C437" s="509" t="s">
        <v>6285</v>
      </c>
      <c r="D437" s="509" t="s">
        <v>7319</v>
      </c>
      <c r="E437" s="509" t="s">
        <v>11273</v>
      </c>
      <c r="F437" s="509">
        <v>12</v>
      </c>
      <c r="G437" s="509">
        <v>1</v>
      </c>
    </row>
    <row r="438" spans="1:7" hidden="1">
      <c r="A438" s="509" t="s">
        <v>95</v>
      </c>
      <c r="B438" s="509" t="s">
        <v>6268</v>
      </c>
      <c r="C438" s="509" t="s">
        <v>6285</v>
      </c>
      <c r="D438" s="509" t="s">
        <v>7319</v>
      </c>
      <c r="E438" s="509" t="s">
        <v>11274</v>
      </c>
      <c r="F438" s="509">
        <v>5</v>
      </c>
      <c r="G438" s="509">
        <v>1</v>
      </c>
    </row>
    <row r="439" spans="1:7" hidden="1">
      <c r="A439" s="509" t="s">
        <v>95</v>
      </c>
      <c r="B439" s="509" t="s">
        <v>6268</v>
      </c>
      <c r="C439" s="509" t="s">
        <v>6285</v>
      </c>
      <c r="D439" s="509" t="s">
        <v>7319</v>
      </c>
      <c r="E439" s="509" t="s">
        <v>11276</v>
      </c>
      <c r="F439" s="509">
        <v>5</v>
      </c>
      <c r="G439" s="509">
        <v>1</v>
      </c>
    </row>
    <row r="440" spans="1:7" hidden="1">
      <c r="A440" s="509" t="s">
        <v>95</v>
      </c>
      <c r="B440" s="509" t="s">
        <v>6268</v>
      </c>
      <c r="C440" s="509" t="s">
        <v>6285</v>
      </c>
      <c r="D440" s="509" t="s">
        <v>7319</v>
      </c>
      <c r="E440" s="509" t="s">
        <v>11275</v>
      </c>
      <c r="F440" s="509">
        <v>4</v>
      </c>
      <c r="G440" s="509">
        <v>1</v>
      </c>
    </row>
    <row r="441" spans="1:7" hidden="1">
      <c r="A441" s="509" t="s">
        <v>95</v>
      </c>
      <c r="B441" s="509" t="s">
        <v>6268</v>
      </c>
      <c r="C441" s="509" t="s">
        <v>6285</v>
      </c>
      <c r="D441" s="509" t="s">
        <v>7319</v>
      </c>
      <c r="E441" s="509" t="s">
        <v>11278</v>
      </c>
      <c r="F441" s="509">
        <v>4</v>
      </c>
      <c r="G441" s="509">
        <v>1</v>
      </c>
    </row>
    <row r="442" spans="1:7" hidden="1">
      <c r="A442" s="509" t="s">
        <v>95</v>
      </c>
      <c r="B442" s="509" t="s">
        <v>6268</v>
      </c>
      <c r="C442" s="509" t="s">
        <v>6285</v>
      </c>
      <c r="D442" s="509" t="s">
        <v>7319</v>
      </c>
      <c r="E442" s="509" t="s">
        <v>11277</v>
      </c>
      <c r="F442" s="509">
        <v>1</v>
      </c>
      <c r="G442" s="509">
        <v>1</v>
      </c>
    </row>
    <row r="443" spans="1:7" hidden="1">
      <c r="A443" s="509" t="s">
        <v>96</v>
      </c>
      <c r="B443" s="509" t="s">
        <v>6268</v>
      </c>
      <c r="C443" s="509" t="s">
        <v>6285</v>
      </c>
      <c r="D443" s="509" t="s">
        <v>7431</v>
      </c>
      <c r="E443" s="509" t="s">
        <v>11305</v>
      </c>
      <c r="F443" s="509">
        <v>23</v>
      </c>
      <c r="G443" s="509">
        <v>1</v>
      </c>
    </row>
    <row r="444" spans="1:7" hidden="1">
      <c r="A444" s="509" t="s">
        <v>96</v>
      </c>
      <c r="B444" s="509" t="s">
        <v>6268</v>
      </c>
      <c r="C444" s="509" t="s">
        <v>6285</v>
      </c>
      <c r="D444" s="509" t="s">
        <v>7431</v>
      </c>
      <c r="E444" s="509" t="s">
        <v>11307</v>
      </c>
      <c r="F444" s="509">
        <v>16</v>
      </c>
      <c r="G444" s="509">
        <v>1</v>
      </c>
    </row>
    <row r="445" spans="1:7" hidden="1">
      <c r="A445" s="509" t="s">
        <v>96</v>
      </c>
      <c r="B445" s="509" t="s">
        <v>6268</v>
      </c>
      <c r="C445" s="509" t="s">
        <v>6285</v>
      </c>
      <c r="D445" s="509" t="s">
        <v>7431</v>
      </c>
      <c r="E445" s="509" t="s">
        <v>11306</v>
      </c>
      <c r="F445" s="509">
        <v>8</v>
      </c>
      <c r="G445" s="509">
        <v>1</v>
      </c>
    </row>
    <row r="446" spans="1:7" hidden="1">
      <c r="A446" s="509" t="s">
        <v>96</v>
      </c>
      <c r="B446" s="509" t="s">
        <v>6268</v>
      </c>
      <c r="C446" s="509" t="s">
        <v>6285</v>
      </c>
      <c r="D446" s="509" t="s">
        <v>7431</v>
      </c>
      <c r="E446" s="509" t="s">
        <v>11304</v>
      </c>
      <c r="F446" s="509">
        <v>4</v>
      </c>
      <c r="G446" s="509">
        <v>1</v>
      </c>
    </row>
    <row r="447" spans="1:7" hidden="1">
      <c r="A447" s="509" t="s">
        <v>96</v>
      </c>
      <c r="B447" s="509" t="s">
        <v>6268</v>
      </c>
      <c r="C447" s="509" t="s">
        <v>6285</v>
      </c>
      <c r="D447" s="509" t="s">
        <v>7431</v>
      </c>
      <c r="E447" s="509" t="s">
        <v>11309</v>
      </c>
      <c r="F447" s="509">
        <v>2</v>
      </c>
      <c r="G447" s="509">
        <v>1</v>
      </c>
    </row>
    <row r="448" spans="1:7" hidden="1">
      <c r="A448" s="509" t="s">
        <v>96</v>
      </c>
      <c r="B448" s="509" t="s">
        <v>6268</v>
      </c>
      <c r="C448" s="509" t="s">
        <v>6285</v>
      </c>
      <c r="D448" s="509" t="s">
        <v>7431</v>
      </c>
      <c r="E448" s="509" t="s">
        <v>11308</v>
      </c>
      <c r="F448" s="509">
        <v>1</v>
      </c>
      <c r="G448" s="509">
        <v>1</v>
      </c>
    </row>
    <row r="449" spans="1:7" hidden="1">
      <c r="A449" s="509" t="s">
        <v>96</v>
      </c>
      <c r="B449" s="509" t="s">
        <v>6268</v>
      </c>
      <c r="C449" s="509" t="s">
        <v>6285</v>
      </c>
      <c r="D449" s="509" t="s">
        <v>7431</v>
      </c>
      <c r="E449" s="509" t="s">
        <v>11310</v>
      </c>
      <c r="F449" s="509">
        <v>1</v>
      </c>
      <c r="G449" s="509">
        <v>1</v>
      </c>
    </row>
    <row r="450" spans="1:7" hidden="1">
      <c r="A450" s="509" t="s">
        <v>96</v>
      </c>
      <c r="B450" s="509" t="s">
        <v>6268</v>
      </c>
      <c r="C450" s="509" t="s">
        <v>6285</v>
      </c>
      <c r="D450" s="509" t="s">
        <v>7431</v>
      </c>
      <c r="E450" s="509" t="s">
        <v>11311</v>
      </c>
      <c r="F450" s="509">
        <v>1</v>
      </c>
      <c r="G450" s="509">
        <v>1</v>
      </c>
    </row>
    <row r="451" spans="1:7" hidden="1">
      <c r="A451" s="509" t="s">
        <v>96</v>
      </c>
      <c r="B451" s="509" t="s">
        <v>6268</v>
      </c>
      <c r="C451" s="509" t="s">
        <v>6285</v>
      </c>
      <c r="D451" s="509" t="s">
        <v>7431</v>
      </c>
      <c r="E451" s="509" t="s">
        <v>11312</v>
      </c>
      <c r="F451" s="509">
        <v>1</v>
      </c>
      <c r="G451" s="509">
        <v>1</v>
      </c>
    </row>
    <row r="452" spans="1:7" hidden="1">
      <c r="A452" s="509" t="s">
        <v>97</v>
      </c>
      <c r="B452" s="509" t="s">
        <v>6268</v>
      </c>
      <c r="C452" s="509" t="s">
        <v>6285</v>
      </c>
      <c r="D452" s="509" t="s">
        <v>7463</v>
      </c>
      <c r="E452" s="509" t="s">
        <v>11325</v>
      </c>
      <c r="F452" s="509">
        <v>9</v>
      </c>
      <c r="G452" s="509">
        <v>1</v>
      </c>
    </row>
    <row r="453" spans="1:7" hidden="1">
      <c r="A453" s="509" t="s">
        <v>97</v>
      </c>
      <c r="B453" s="509" t="s">
        <v>6268</v>
      </c>
      <c r="C453" s="509" t="s">
        <v>6285</v>
      </c>
      <c r="D453" s="509" t="s">
        <v>7463</v>
      </c>
      <c r="E453" s="509" t="s">
        <v>11321</v>
      </c>
      <c r="F453" s="509">
        <v>6</v>
      </c>
      <c r="G453" s="509">
        <v>1</v>
      </c>
    </row>
    <row r="454" spans="1:7" hidden="1">
      <c r="A454" s="509" t="s">
        <v>97</v>
      </c>
      <c r="B454" s="509" t="s">
        <v>6268</v>
      </c>
      <c r="C454" s="509" t="s">
        <v>6285</v>
      </c>
      <c r="D454" s="509" t="s">
        <v>7463</v>
      </c>
      <c r="E454" s="509" t="s">
        <v>11323</v>
      </c>
      <c r="F454" s="509">
        <v>5</v>
      </c>
      <c r="G454" s="509">
        <v>1</v>
      </c>
    </row>
    <row r="455" spans="1:7" hidden="1">
      <c r="A455" s="509" t="s">
        <v>97</v>
      </c>
      <c r="B455" s="509" t="s">
        <v>6268</v>
      </c>
      <c r="C455" s="509" t="s">
        <v>6285</v>
      </c>
      <c r="D455" s="509" t="s">
        <v>7463</v>
      </c>
      <c r="E455" s="509" t="s">
        <v>11326</v>
      </c>
      <c r="F455" s="509">
        <v>5</v>
      </c>
      <c r="G455" s="509">
        <v>1</v>
      </c>
    </row>
    <row r="456" spans="1:7" hidden="1">
      <c r="A456" s="509" t="s">
        <v>97</v>
      </c>
      <c r="B456" s="509" t="s">
        <v>6268</v>
      </c>
      <c r="C456" s="509" t="s">
        <v>6285</v>
      </c>
      <c r="D456" s="509" t="s">
        <v>7463</v>
      </c>
      <c r="E456" s="509" t="s">
        <v>11322</v>
      </c>
      <c r="F456" s="509">
        <v>4</v>
      </c>
      <c r="G456" s="509">
        <v>1</v>
      </c>
    </row>
    <row r="457" spans="1:7" hidden="1">
      <c r="A457" s="509" t="s">
        <v>97</v>
      </c>
      <c r="B457" s="509" t="s">
        <v>6268</v>
      </c>
      <c r="C457" s="509" t="s">
        <v>6285</v>
      </c>
      <c r="D457" s="509" t="s">
        <v>7463</v>
      </c>
      <c r="E457" s="509" t="s">
        <v>11324</v>
      </c>
      <c r="F457" s="509">
        <v>4</v>
      </c>
      <c r="G457" s="509">
        <v>1</v>
      </c>
    </row>
    <row r="458" spans="1:7" hidden="1">
      <c r="A458" s="509" t="s">
        <v>97</v>
      </c>
      <c r="B458" s="509" t="s">
        <v>6268</v>
      </c>
      <c r="C458" s="509" t="s">
        <v>6285</v>
      </c>
      <c r="D458" s="509" t="s">
        <v>7463</v>
      </c>
      <c r="E458" s="509" t="s">
        <v>11327</v>
      </c>
      <c r="F458" s="509">
        <v>4</v>
      </c>
      <c r="G458" s="509">
        <v>1</v>
      </c>
    </row>
    <row r="459" spans="1:7" hidden="1">
      <c r="A459" s="509" t="s">
        <v>97</v>
      </c>
      <c r="B459" s="509" t="s">
        <v>6268</v>
      </c>
      <c r="C459" s="509" t="s">
        <v>6285</v>
      </c>
      <c r="D459" s="509" t="s">
        <v>7463</v>
      </c>
      <c r="E459" s="509" t="s">
        <v>11328</v>
      </c>
      <c r="F459" s="509">
        <v>3</v>
      </c>
      <c r="G459" s="509">
        <v>1</v>
      </c>
    </row>
    <row r="460" spans="1:7" hidden="1">
      <c r="A460" s="509" t="s">
        <v>98</v>
      </c>
      <c r="B460" s="509" t="s">
        <v>6268</v>
      </c>
      <c r="C460" s="509" t="s">
        <v>6285</v>
      </c>
      <c r="D460" s="509" t="s">
        <v>7488</v>
      </c>
      <c r="E460" s="509" t="s">
        <v>11329</v>
      </c>
      <c r="F460" s="509">
        <v>10</v>
      </c>
      <c r="G460" s="509">
        <v>1</v>
      </c>
    </row>
    <row r="461" spans="1:7" hidden="1">
      <c r="A461" s="509" t="s">
        <v>98</v>
      </c>
      <c r="B461" s="509" t="s">
        <v>6268</v>
      </c>
      <c r="C461" s="509" t="s">
        <v>6285</v>
      </c>
      <c r="D461" s="509" t="s">
        <v>7488</v>
      </c>
      <c r="E461" s="509" t="s">
        <v>11331</v>
      </c>
      <c r="F461" s="509">
        <v>4</v>
      </c>
      <c r="G461" s="509">
        <v>1</v>
      </c>
    </row>
    <row r="462" spans="1:7" hidden="1">
      <c r="A462" s="509" t="s">
        <v>98</v>
      </c>
      <c r="B462" s="509" t="s">
        <v>6268</v>
      </c>
      <c r="C462" s="509" t="s">
        <v>6285</v>
      </c>
      <c r="D462" s="509" t="s">
        <v>7488</v>
      </c>
      <c r="E462" s="509" t="s">
        <v>11330</v>
      </c>
      <c r="F462" s="509">
        <v>2</v>
      </c>
      <c r="G462" s="509">
        <v>1</v>
      </c>
    </row>
    <row r="463" spans="1:7" hidden="1">
      <c r="A463" s="509" t="s">
        <v>98</v>
      </c>
      <c r="B463" s="509" t="s">
        <v>6268</v>
      </c>
      <c r="C463" s="509" t="s">
        <v>6285</v>
      </c>
      <c r="D463" s="509" t="s">
        <v>7488</v>
      </c>
      <c r="E463" s="509" t="s">
        <v>11332</v>
      </c>
      <c r="F463" s="509">
        <v>2</v>
      </c>
      <c r="G463" s="509">
        <v>1</v>
      </c>
    </row>
    <row r="464" spans="1:7" hidden="1">
      <c r="A464" s="509" t="s">
        <v>99</v>
      </c>
      <c r="B464" s="509" t="s">
        <v>6268</v>
      </c>
      <c r="C464" s="509" t="s">
        <v>6285</v>
      </c>
      <c r="D464" s="509" t="s">
        <v>7492</v>
      </c>
      <c r="E464" s="509" t="s">
        <v>10500</v>
      </c>
      <c r="F464" s="509">
        <v>12</v>
      </c>
      <c r="G464" s="509">
        <v>1</v>
      </c>
    </row>
    <row r="465" spans="1:7" hidden="1">
      <c r="A465" s="509" t="s">
        <v>99</v>
      </c>
      <c r="B465" s="509" t="s">
        <v>6268</v>
      </c>
      <c r="C465" s="509" t="s">
        <v>6285</v>
      </c>
      <c r="D465" s="509" t="s">
        <v>7492</v>
      </c>
      <c r="E465" s="509" t="s">
        <v>10502</v>
      </c>
      <c r="F465" s="509">
        <v>10</v>
      </c>
      <c r="G465" s="509">
        <v>1</v>
      </c>
    </row>
    <row r="466" spans="1:7" hidden="1">
      <c r="A466" s="509" t="s">
        <v>99</v>
      </c>
      <c r="B466" s="509" t="s">
        <v>6268</v>
      </c>
      <c r="C466" s="509" t="s">
        <v>6285</v>
      </c>
      <c r="D466" s="509" t="s">
        <v>7492</v>
      </c>
      <c r="E466" s="509" t="s">
        <v>10503</v>
      </c>
      <c r="F466" s="509">
        <v>10</v>
      </c>
      <c r="G466" s="509">
        <v>1</v>
      </c>
    </row>
    <row r="467" spans="1:7" hidden="1">
      <c r="A467" s="509" t="s">
        <v>99</v>
      </c>
      <c r="B467" s="509" t="s">
        <v>6268</v>
      </c>
      <c r="C467" s="509" t="s">
        <v>6285</v>
      </c>
      <c r="D467" s="509" t="s">
        <v>7492</v>
      </c>
      <c r="E467" s="509" t="s">
        <v>10504</v>
      </c>
      <c r="F467" s="509">
        <v>9</v>
      </c>
      <c r="G467" s="509">
        <v>1</v>
      </c>
    </row>
    <row r="468" spans="1:7" hidden="1">
      <c r="A468" s="509" t="s">
        <v>99</v>
      </c>
      <c r="B468" s="509" t="s">
        <v>6268</v>
      </c>
      <c r="C468" s="509" t="s">
        <v>6285</v>
      </c>
      <c r="D468" s="509" t="s">
        <v>7492</v>
      </c>
      <c r="E468" s="509" t="s">
        <v>10501</v>
      </c>
      <c r="F468" s="509">
        <v>6</v>
      </c>
      <c r="G468" s="509">
        <v>1</v>
      </c>
    </row>
    <row r="469" spans="1:7" hidden="1">
      <c r="A469" s="509" t="s">
        <v>99</v>
      </c>
      <c r="B469" s="509" t="s">
        <v>6268</v>
      </c>
      <c r="C469" s="509" t="s">
        <v>6285</v>
      </c>
      <c r="D469" s="509" t="s">
        <v>7492</v>
      </c>
      <c r="E469" s="509" t="s">
        <v>10505</v>
      </c>
      <c r="F469" s="509">
        <v>5</v>
      </c>
      <c r="G469" s="509">
        <v>1</v>
      </c>
    </row>
    <row r="470" spans="1:7" hidden="1">
      <c r="A470" s="509" t="s">
        <v>99</v>
      </c>
      <c r="B470" s="509" t="s">
        <v>6268</v>
      </c>
      <c r="C470" s="509" t="s">
        <v>6285</v>
      </c>
      <c r="D470" s="509" t="s">
        <v>7492</v>
      </c>
      <c r="E470" s="509" t="s">
        <v>10506</v>
      </c>
      <c r="F470" s="509">
        <v>5</v>
      </c>
      <c r="G470" s="509">
        <v>1</v>
      </c>
    </row>
    <row r="471" spans="1:7" hidden="1">
      <c r="A471" s="509" t="s">
        <v>100</v>
      </c>
      <c r="B471" s="509" t="s">
        <v>6268</v>
      </c>
      <c r="C471" s="509" t="s">
        <v>6285</v>
      </c>
      <c r="D471" s="509" t="s">
        <v>7506</v>
      </c>
      <c r="E471" s="509" t="s">
        <v>11340</v>
      </c>
      <c r="F471" s="509">
        <v>21</v>
      </c>
      <c r="G471" s="509">
        <v>1</v>
      </c>
    </row>
    <row r="472" spans="1:7" hidden="1">
      <c r="A472" s="509" t="s">
        <v>100</v>
      </c>
      <c r="B472" s="509" t="s">
        <v>6268</v>
      </c>
      <c r="C472" s="509" t="s">
        <v>6285</v>
      </c>
      <c r="D472" s="509" t="s">
        <v>7506</v>
      </c>
      <c r="E472" s="509" t="s">
        <v>11342</v>
      </c>
      <c r="F472" s="509">
        <v>6</v>
      </c>
      <c r="G472" s="509">
        <v>1</v>
      </c>
    </row>
    <row r="473" spans="1:7" hidden="1">
      <c r="A473" s="509" t="s">
        <v>100</v>
      </c>
      <c r="B473" s="509" t="s">
        <v>6268</v>
      </c>
      <c r="C473" s="509" t="s">
        <v>6285</v>
      </c>
      <c r="D473" s="509" t="s">
        <v>7506</v>
      </c>
      <c r="E473" s="509" t="s">
        <v>11341</v>
      </c>
      <c r="F473" s="509">
        <v>5</v>
      </c>
      <c r="G473" s="509">
        <v>1</v>
      </c>
    </row>
    <row r="474" spans="1:7" hidden="1">
      <c r="A474" s="509" t="s">
        <v>100</v>
      </c>
      <c r="B474" s="509" t="s">
        <v>6268</v>
      </c>
      <c r="C474" s="509" t="s">
        <v>6285</v>
      </c>
      <c r="D474" s="509" t="s">
        <v>7506</v>
      </c>
      <c r="E474" s="509" t="s">
        <v>11343</v>
      </c>
      <c r="F474" s="509">
        <v>4</v>
      </c>
      <c r="G474" s="509">
        <v>1</v>
      </c>
    </row>
    <row r="475" spans="1:7" hidden="1">
      <c r="A475" s="509" t="s">
        <v>101</v>
      </c>
      <c r="B475" s="509" t="s">
        <v>6268</v>
      </c>
      <c r="C475" s="509" t="s">
        <v>6285</v>
      </c>
      <c r="D475" s="509" t="s">
        <v>7521</v>
      </c>
      <c r="E475" s="509" t="s">
        <v>10915</v>
      </c>
      <c r="F475" s="509">
        <v>11</v>
      </c>
      <c r="G475" s="509">
        <v>1</v>
      </c>
    </row>
    <row r="476" spans="1:7" hidden="1">
      <c r="A476" s="509" t="s">
        <v>101</v>
      </c>
      <c r="B476" s="509" t="s">
        <v>6268</v>
      </c>
      <c r="C476" s="509" t="s">
        <v>6285</v>
      </c>
      <c r="D476" s="509" t="s">
        <v>7521</v>
      </c>
      <c r="E476" s="509" t="s">
        <v>10913</v>
      </c>
      <c r="F476" s="509">
        <v>8</v>
      </c>
      <c r="G476" s="509">
        <v>1</v>
      </c>
    </row>
    <row r="477" spans="1:7" hidden="1">
      <c r="A477" s="509" t="s">
        <v>101</v>
      </c>
      <c r="B477" s="509" t="s">
        <v>6268</v>
      </c>
      <c r="C477" s="509" t="s">
        <v>6285</v>
      </c>
      <c r="D477" s="509" t="s">
        <v>7521</v>
      </c>
      <c r="E477" s="509" t="s">
        <v>10914</v>
      </c>
      <c r="F477" s="509">
        <v>8</v>
      </c>
      <c r="G477" s="509">
        <v>1</v>
      </c>
    </row>
    <row r="478" spans="1:7" hidden="1">
      <c r="A478" s="509" t="s">
        <v>101</v>
      </c>
      <c r="B478" s="509" t="s">
        <v>6268</v>
      </c>
      <c r="C478" s="509" t="s">
        <v>6285</v>
      </c>
      <c r="D478" s="509" t="s">
        <v>7521</v>
      </c>
      <c r="E478" s="509" t="s">
        <v>10916</v>
      </c>
      <c r="F478" s="509">
        <v>3</v>
      </c>
      <c r="G478" s="509">
        <v>1</v>
      </c>
    </row>
    <row r="479" spans="1:7" hidden="1">
      <c r="A479" s="509" t="s">
        <v>101</v>
      </c>
      <c r="B479" s="509" t="s">
        <v>6268</v>
      </c>
      <c r="C479" s="509" t="s">
        <v>6285</v>
      </c>
      <c r="D479" s="509" t="s">
        <v>7521</v>
      </c>
      <c r="E479" s="509" t="s">
        <v>10917</v>
      </c>
      <c r="F479" s="509">
        <v>2</v>
      </c>
      <c r="G479" s="509">
        <v>1</v>
      </c>
    </row>
    <row r="480" spans="1:7" hidden="1">
      <c r="A480" s="509" t="s">
        <v>102</v>
      </c>
      <c r="B480" s="509" t="s">
        <v>6268</v>
      </c>
      <c r="C480" s="509" t="s">
        <v>6285</v>
      </c>
      <c r="D480" s="509" t="s">
        <v>7525</v>
      </c>
      <c r="E480" s="509" t="s">
        <v>11345</v>
      </c>
      <c r="F480" s="509">
        <v>14</v>
      </c>
      <c r="G480" s="509">
        <v>1</v>
      </c>
    </row>
    <row r="481" spans="1:7" hidden="1">
      <c r="A481" s="509" t="s">
        <v>102</v>
      </c>
      <c r="B481" s="509" t="s">
        <v>6268</v>
      </c>
      <c r="C481" s="509" t="s">
        <v>6285</v>
      </c>
      <c r="D481" s="509" t="s">
        <v>7525</v>
      </c>
      <c r="E481" s="509" t="s">
        <v>11344</v>
      </c>
      <c r="F481" s="509">
        <v>12</v>
      </c>
      <c r="G481" s="509">
        <v>1</v>
      </c>
    </row>
    <row r="482" spans="1:7" hidden="1">
      <c r="A482" s="509" t="s">
        <v>102</v>
      </c>
      <c r="B482" s="509" t="s">
        <v>6268</v>
      </c>
      <c r="C482" s="509" t="s">
        <v>6285</v>
      </c>
      <c r="D482" s="509" t="s">
        <v>7525</v>
      </c>
      <c r="E482" s="509" t="s">
        <v>11348</v>
      </c>
      <c r="F482" s="509">
        <v>7</v>
      </c>
      <c r="G482" s="509">
        <v>1</v>
      </c>
    </row>
    <row r="483" spans="1:7" hidden="1">
      <c r="A483" s="509" t="s">
        <v>102</v>
      </c>
      <c r="B483" s="509" t="s">
        <v>6268</v>
      </c>
      <c r="C483" s="509" t="s">
        <v>6285</v>
      </c>
      <c r="D483" s="509" t="s">
        <v>7525</v>
      </c>
      <c r="E483" s="509" t="s">
        <v>11349</v>
      </c>
      <c r="F483" s="509">
        <v>5</v>
      </c>
      <c r="G483" s="509">
        <v>1</v>
      </c>
    </row>
    <row r="484" spans="1:7" hidden="1">
      <c r="A484" s="509" t="s">
        <v>102</v>
      </c>
      <c r="B484" s="509" t="s">
        <v>6268</v>
      </c>
      <c r="C484" s="509" t="s">
        <v>6285</v>
      </c>
      <c r="D484" s="509" t="s">
        <v>7525</v>
      </c>
      <c r="E484" s="509" t="s">
        <v>11346</v>
      </c>
      <c r="F484" s="509">
        <v>4</v>
      </c>
      <c r="G484" s="509">
        <v>1</v>
      </c>
    </row>
    <row r="485" spans="1:7" hidden="1">
      <c r="A485" s="509" t="s">
        <v>102</v>
      </c>
      <c r="B485" s="509" t="s">
        <v>6268</v>
      </c>
      <c r="C485" s="509" t="s">
        <v>6285</v>
      </c>
      <c r="D485" s="509" t="s">
        <v>7525</v>
      </c>
      <c r="E485" s="509" t="s">
        <v>11347</v>
      </c>
      <c r="F485" s="509">
        <v>4</v>
      </c>
      <c r="G485" s="509">
        <v>1</v>
      </c>
    </row>
    <row r="486" spans="1:7" hidden="1">
      <c r="A486" s="509" t="s">
        <v>102</v>
      </c>
      <c r="B486" s="509" t="s">
        <v>6268</v>
      </c>
      <c r="C486" s="509" t="s">
        <v>6285</v>
      </c>
      <c r="D486" s="509" t="s">
        <v>7525</v>
      </c>
      <c r="E486" s="509" t="s">
        <v>11351</v>
      </c>
      <c r="F486" s="509">
        <v>4</v>
      </c>
      <c r="G486" s="509">
        <v>1</v>
      </c>
    </row>
    <row r="487" spans="1:7" hidden="1">
      <c r="A487" s="509" t="s">
        <v>102</v>
      </c>
      <c r="B487" s="509" t="s">
        <v>6268</v>
      </c>
      <c r="C487" s="509" t="s">
        <v>6285</v>
      </c>
      <c r="D487" s="509" t="s">
        <v>7525</v>
      </c>
      <c r="E487" s="509" t="s">
        <v>11350</v>
      </c>
      <c r="F487" s="509">
        <v>3</v>
      </c>
      <c r="G487" s="509">
        <v>1</v>
      </c>
    </row>
    <row r="488" spans="1:7" hidden="1">
      <c r="A488" s="509" t="s">
        <v>102</v>
      </c>
      <c r="B488" s="509" t="s">
        <v>6268</v>
      </c>
      <c r="C488" s="509" t="s">
        <v>6285</v>
      </c>
      <c r="D488" s="509" t="s">
        <v>7525</v>
      </c>
      <c r="E488" s="509" t="s">
        <v>11352</v>
      </c>
      <c r="F488" s="509">
        <v>2</v>
      </c>
      <c r="G488" s="509">
        <v>1</v>
      </c>
    </row>
    <row r="489" spans="1:7" hidden="1">
      <c r="A489" s="509" t="s">
        <v>102</v>
      </c>
      <c r="B489" s="509" t="s">
        <v>6268</v>
      </c>
      <c r="C489" s="509" t="s">
        <v>6285</v>
      </c>
      <c r="D489" s="509" t="s">
        <v>7525</v>
      </c>
      <c r="E489" s="509" t="s">
        <v>11353</v>
      </c>
      <c r="F489" s="509">
        <v>1</v>
      </c>
      <c r="G489" s="509">
        <v>1</v>
      </c>
    </row>
    <row r="490" spans="1:7" hidden="1">
      <c r="A490" s="509" t="s">
        <v>103</v>
      </c>
      <c r="B490" s="509" t="s">
        <v>6268</v>
      </c>
      <c r="C490" s="509" t="s">
        <v>6285</v>
      </c>
      <c r="D490" s="509" t="s">
        <v>7532</v>
      </c>
      <c r="E490" s="509" t="s">
        <v>11354</v>
      </c>
      <c r="F490" s="509">
        <v>13</v>
      </c>
      <c r="G490" s="509">
        <v>1</v>
      </c>
    </row>
    <row r="491" spans="1:7" hidden="1">
      <c r="A491" s="509" t="s">
        <v>104</v>
      </c>
      <c r="B491" s="509" t="s">
        <v>6268</v>
      </c>
      <c r="C491" s="509" t="s">
        <v>6285</v>
      </c>
      <c r="D491" s="509" t="s">
        <v>7546</v>
      </c>
      <c r="E491" s="509" t="s">
        <v>10926</v>
      </c>
      <c r="F491" s="509">
        <v>10</v>
      </c>
      <c r="G491" s="509">
        <v>1</v>
      </c>
    </row>
    <row r="492" spans="1:7" hidden="1">
      <c r="A492" s="509" t="s">
        <v>104</v>
      </c>
      <c r="B492" s="509" t="s">
        <v>6268</v>
      </c>
      <c r="C492" s="509" t="s">
        <v>6285</v>
      </c>
      <c r="D492" s="509" t="s">
        <v>7546</v>
      </c>
      <c r="E492" s="509" t="s">
        <v>10924</v>
      </c>
      <c r="F492" s="509">
        <v>8</v>
      </c>
      <c r="G492" s="509">
        <v>1</v>
      </c>
    </row>
    <row r="493" spans="1:7" hidden="1">
      <c r="A493" s="509" t="s">
        <v>104</v>
      </c>
      <c r="B493" s="509" t="s">
        <v>6268</v>
      </c>
      <c r="C493" s="509" t="s">
        <v>6285</v>
      </c>
      <c r="D493" s="509" t="s">
        <v>7546</v>
      </c>
      <c r="E493" s="509" t="s">
        <v>10925</v>
      </c>
      <c r="F493" s="509">
        <v>7</v>
      </c>
      <c r="G493" s="509">
        <v>1</v>
      </c>
    </row>
    <row r="494" spans="1:7" hidden="1">
      <c r="A494" s="509" t="s">
        <v>104</v>
      </c>
      <c r="B494" s="509" t="s">
        <v>6268</v>
      </c>
      <c r="C494" s="509" t="s">
        <v>6285</v>
      </c>
      <c r="D494" s="509" t="s">
        <v>7546</v>
      </c>
      <c r="E494" s="509" t="s">
        <v>10923</v>
      </c>
      <c r="F494" s="509">
        <v>4</v>
      </c>
      <c r="G494" s="509">
        <v>1</v>
      </c>
    </row>
    <row r="495" spans="1:7" hidden="1">
      <c r="A495" s="509" t="s">
        <v>105</v>
      </c>
      <c r="B495" s="509" t="s">
        <v>6268</v>
      </c>
      <c r="C495" s="509" t="s">
        <v>6285</v>
      </c>
      <c r="D495" s="509" t="s">
        <v>7551</v>
      </c>
      <c r="E495" s="509" t="s">
        <v>10680</v>
      </c>
      <c r="F495" s="509">
        <v>13</v>
      </c>
      <c r="G495" s="509">
        <v>1</v>
      </c>
    </row>
    <row r="496" spans="1:7" hidden="1">
      <c r="A496" s="509" t="s">
        <v>105</v>
      </c>
      <c r="B496" s="509" t="s">
        <v>6268</v>
      </c>
      <c r="C496" s="509" t="s">
        <v>6285</v>
      </c>
      <c r="D496" s="509" t="s">
        <v>7551</v>
      </c>
      <c r="E496" s="509" t="s">
        <v>10684</v>
      </c>
      <c r="F496" s="509">
        <v>12</v>
      </c>
      <c r="G496" s="509">
        <v>1</v>
      </c>
    </row>
    <row r="497" spans="1:7" hidden="1">
      <c r="A497" s="509" t="s">
        <v>105</v>
      </c>
      <c r="B497" s="509" t="s">
        <v>6268</v>
      </c>
      <c r="C497" s="509" t="s">
        <v>6285</v>
      </c>
      <c r="D497" s="509" t="s">
        <v>7551</v>
      </c>
      <c r="E497" s="509" t="s">
        <v>10683</v>
      </c>
      <c r="F497" s="509">
        <v>9</v>
      </c>
      <c r="G497" s="509">
        <v>1</v>
      </c>
    </row>
    <row r="498" spans="1:7" hidden="1">
      <c r="A498" s="509" t="s">
        <v>105</v>
      </c>
      <c r="B498" s="509" t="s">
        <v>6268</v>
      </c>
      <c r="C498" s="509" t="s">
        <v>6285</v>
      </c>
      <c r="D498" s="509" t="s">
        <v>7551</v>
      </c>
      <c r="E498" s="509" t="s">
        <v>10687</v>
      </c>
      <c r="F498" s="509">
        <v>9</v>
      </c>
      <c r="G498" s="509">
        <v>1</v>
      </c>
    </row>
    <row r="499" spans="1:7" hidden="1">
      <c r="A499" s="509" t="s">
        <v>105</v>
      </c>
      <c r="B499" s="509" t="s">
        <v>6268</v>
      </c>
      <c r="C499" s="509" t="s">
        <v>6285</v>
      </c>
      <c r="D499" s="509" t="s">
        <v>7551</v>
      </c>
      <c r="E499" s="509" t="s">
        <v>10681</v>
      </c>
      <c r="F499" s="509">
        <v>8</v>
      </c>
      <c r="G499" s="509">
        <v>1</v>
      </c>
    </row>
    <row r="500" spans="1:7" hidden="1">
      <c r="A500" s="509" t="s">
        <v>105</v>
      </c>
      <c r="B500" s="509" t="s">
        <v>6268</v>
      </c>
      <c r="C500" s="509" t="s">
        <v>6285</v>
      </c>
      <c r="D500" s="509" t="s">
        <v>7551</v>
      </c>
      <c r="E500" s="509" t="s">
        <v>10685</v>
      </c>
      <c r="F500" s="509">
        <v>8</v>
      </c>
      <c r="G500" s="509">
        <v>1</v>
      </c>
    </row>
    <row r="501" spans="1:7" hidden="1">
      <c r="A501" s="509" t="s">
        <v>105</v>
      </c>
      <c r="B501" s="509" t="s">
        <v>6268</v>
      </c>
      <c r="C501" s="509" t="s">
        <v>6285</v>
      </c>
      <c r="D501" s="509" t="s">
        <v>7551</v>
      </c>
      <c r="E501" s="509" t="s">
        <v>10682</v>
      </c>
      <c r="F501" s="509">
        <v>7</v>
      </c>
      <c r="G501" s="509">
        <v>1</v>
      </c>
    </row>
    <row r="502" spans="1:7" hidden="1">
      <c r="A502" s="509" t="s">
        <v>105</v>
      </c>
      <c r="B502" s="509" t="s">
        <v>6268</v>
      </c>
      <c r="C502" s="509" t="s">
        <v>6285</v>
      </c>
      <c r="D502" s="509" t="s">
        <v>7551</v>
      </c>
      <c r="E502" s="509" t="s">
        <v>10686</v>
      </c>
      <c r="F502" s="509">
        <v>7</v>
      </c>
      <c r="G502" s="509">
        <v>1</v>
      </c>
    </row>
    <row r="503" spans="1:7" hidden="1">
      <c r="A503" s="509" t="s">
        <v>105</v>
      </c>
      <c r="B503" s="509" t="s">
        <v>6268</v>
      </c>
      <c r="C503" s="509" t="s">
        <v>6285</v>
      </c>
      <c r="D503" s="509" t="s">
        <v>7551</v>
      </c>
      <c r="E503" s="509" t="s">
        <v>10679</v>
      </c>
      <c r="F503" s="509">
        <v>6</v>
      </c>
      <c r="G503" s="509">
        <v>1</v>
      </c>
    </row>
    <row r="504" spans="1:7" hidden="1">
      <c r="A504" s="509" t="s">
        <v>105</v>
      </c>
      <c r="B504" s="509" t="s">
        <v>6268</v>
      </c>
      <c r="C504" s="509" t="s">
        <v>6285</v>
      </c>
      <c r="D504" s="509" t="s">
        <v>7551</v>
      </c>
      <c r="E504" s="509" t="s">
        <v>10688</v>
      </c>
      <c r="F504" s="509">
        <v>6</v>
      </c>
      <c r="G504" s="509">
        <v>1</v>
      </c>
    </row>
    <row r="505" spans="1:7" hidden="1">
      <c r="A505" s="509" t="s">
        <v>105</v>
      </c>
      <c r="B505" s="509" t="s">
        <v>6268</v>
      </c>
      <c r="C505" s="509" t="s">
        <v>6285</v>
      </c>
      <c r="D505" s="509" t="s">
        <v>7551</v>
      </c>
      <c r="E505" s="509" t="s">
        <v>10689</v>
      </c>
      <c r="F505" s="509">
        <v>6</v>
      </c>
      <c r="G505" s="509">
        <v>1</v>
      </c>
    </row>
    <row r="506" spans="1:7" hidden="1">
      <c r="A506" s="509" t="s">
        <v>105</v>
      </c>
      <c r="B506" s="509" t="s">
        <v>6268</v>
      </c>
      <c r="C506" s="509" t="s">
        <v>6285</v>
      </c>
      <c r="D506" s="509" t="s">
        <v>7551</v>
      </c>
      <c r="E506" s="509" t="s">
        <v>10691</v>
      </c>
      <c r="F506" s="509">
        <v>6</v>
      </c>
      <c r="G506" s="509">
        <v>1</v>
      </c>
    </row>
    <row r="507" spans="1:7" hidden="1">
      <c r="A507" s="509" t="s">
        <v>105</v>
      </c>
      <c r="B507" s="509" t="s">
        <v>6268</v>
      </c>
      <c r="C507" s="509" t="s">
        <v>6285</v>
      </c>
      <c r="D507" s="509" t="s">
        <v>7551</v>
      </c>
      <c r="E507" s="509" t="s">
        <v>10690</v>
      </c>
      <c r="F507" s="509">
        <v>5</v>
      </c>
      <c r="G507" s="509">
        <v>1</v>
      </c>
    </row>
    <row r="508" spans="1:7" hidden="1">
      <c r="A508" s="509" t="s">
        <v>105</v>
      </c>
      <c r="B508" s="509" t="s">
        <v>6268</v>
      </c>
      <c r="C508" s="509" t="s">
        <v>6285</v>
      </c>
      <c r="D508" s="509" t="s">
        <v>7551</v>
      </c>
      <c r="E508" s="509" t="s">
        <v>10692</v>
      </c>
      <c r="F508" s="509">
        <v>5</v>
      </c>
      <c r="G508" s="509">
        <v>1</v>
      </c>
    </row>
    <row r="509" spans="1:7" hidden="1">
      <c r="A509" s="509" t="s">
        <v>106</v>
      </c>
      <c r="B509" s="509" t="s">
        <v>6268</v>
      </c>
      <c r="C509" s="509" t="s">
        <v>6285</v>
      </c>
      <c r="D509" s="509" t="s">
        <v>7556</v>
      </c>
      <c r="E509" s="509" t="s">
        <v>10381</v>
      </c>
      <c r="F509" s="509">
        <v>12</v>
      </c>
      <c r="G509" s="509">
        <v>1</v>
      </c>
    </row>
    <row r="510" spans="1:7" hidden="1">
      <c r="A510" s="509" t="s">
        <v>106</v>
      </c>
      <c r="B510" s="509" t="s">
        <v>6268</v>
      </c>
      <c r="C510" s="509" t="s">
        <v>6285</v>
      </c>
      <c r="D510" s="509" t="s">
        <v>7556</v>
      </c>
      <c r="E510" s="509" t="s">
        <v>10382</v>
      </c>
      <c r="F510" s="509">
        <v>6</v>
      </c>
      <c r="G510" s="509">
        <v>1</v>
      </c>
    </row>
    <row r="511" spans="1:7" hidden="1">
      <c r="A511" s="509" t="s">
        <v>106</v>
      </c>
      <c r="B511" s="509" t="s">
        <v>6268</v>
      </c>
      <c r="C511" s="509" t="s">
        <v>6285</v>
      </c>
      <c r="D511" s="509" t="s">
        <v>7556</v>
      </c>
      <c r="E511" s="509" t="s">
        <v>10384</v>
      </c>
      <c r="F511" s="509">
        <v>6</v>
      </c>
      <c r="G511" s="509">
        <v>1</v>
      </c>
    </row>
    <row r="512" spans="1:7" hidden="1">
      <c r="A512" s="509" t="s">
        <v>106</v>
      </c>
      <c r="B512" s="509" t="s">
        <v>6268</v>
      </c>
      <c r="C512" s="509" t="s">
        <v>6285</v>
      </c>
      <c r="D512" s="509" t="s">
        <v>7556</v>
      </c>
      <c r="E512" s="509" t="s">
        <v>10383</v>
      </c>
      <c r="F512" s="509">
        <v>5</v>
      </c>
      <c r="G512" s="509">
        <v>1</v>
      </c>
    </row>
    <row r="513" spans="1:7" hidden="1">
      <c r="A513" s="509" t="s">
        <v>106</v>
      </c>
      <c r="B513" s="509" t="s">
        <v>6268</v>
      </c>
      <c r="C513" s="509" t="s">
        <v>6285</v>
      </c>
      <c r="D513" s="509" t="s">
        <v>7556</v>
      </c>
      <c r="E513" s="509" t="s">
        <v>10385</v>
      </c>
      <c r="F513" s="509">
        <v>5</v>
      </c>
      <c r="G513" s="509">
        <v>1</v>
      </c>
    </row>
    <row r="514" spans="1:7" hidden="1">
      <c r="A514" s="509" t="s">
        <v>106</v>
      </c>
      <c r="B514" s="509" t="s">
        <v>6268</v>
      </c>
      <c r="C514" s="509" t="s">
        <v>6285</v>
      </c>
      <c r="D514" s="509" t="s">
        <v>7556</v>
      </c>
      <c r="E514" s="509" t="s">
        <v>10380</v>
      </c>
      <c r="F514" s="509">
        <v>2</v>
      </c>
      <c r="G514" s="509">
        <v>1</v>
      </c>
    </row>
    <row r="515" spans="1:7" hidden="1">
      <c r="A515" s="509" t="s">
        <v>107</v>
      </c>
      <c r="B515" s="509" t="s">
        <v>6268</v>
      </c>
      <c r="C515" s="509" t="s">
        <v>6285</v>
      </c>
      <c r="D515" s="509" t="s">
        <v>7566</v>
      </c>
      <c r="E515" s="509" t="s">
        <v>10388</v>
      </c>
      <c r="F515" s="509">
        <v>11</v>
      </c>
      <c r="G515" s="509">
        <v>1</v>
      </c>
    </row>
    <row r="516" spans="1:7" hidden="1">
      <c r="A516" s="509" t="s">
        <v>107</v>
      </c>
      <c r="B516" s="509" t="s">
        <v>6268</v>
      </c>
      <c r="C516" s="509" t="s">
        <v>6285</v>
      </c>
      <c r="D516" s="509" t="s">
        <v>7566</v>
      </c>
      <c r="E516" s="509" t="s">
        <v>10387</v>
      </c>
      <c r="F516" s="509">
        <v>10</v>
      </c>
      <c r="G516" s="509">
        <v>1</v>
      </c>
    </row>
    <row r="517" spans="1:7" hidden="1">
      <c r="A517" s="509" t="s">
        <v>107</v>
      </c>
      <c r="B517" s="509" t="s">
        <v>6268</v>
      </c>
      <c r="C517" s="509" t="s">
        <v>6285</v>
      </c>
      <c r="D517" s="509" t="s">
        <v>7566</v>
      </c>
      <c r="E517" s="509" t="s">
        <v>10389</v>
      </c>
      <c r="F517" s="509">
        <v>10</v>
      </c>
      <c r="G517" s="509">
        <v>1</v>
      </c>
    </row>
    <row r="518" spans="1:7" hidden="1">
      <c r="A518" s="509" t="s">
        <v>107</v>
      </c>
      <c r="B518" s="509" t="s">
        <v>6268</v>
      </c>
      <c r="C518" s="509" t="s">
        <v>6285</v>
      </c>
      <c r="D518" s="509" t="s">
        <v>7566</v>
      </c>
      <c r="E518" s="509" t="s">
        <v>10386</v>
      </c>
      <c r="F518" s="509">
        <v>5</v>
      </c>
      <c r="G518" s="509">
        <v>1</v>
      </c>
    </row>
    <row r="519" spans="1:7" hidden="1">
      <c r="A519" s="509" t="s">
        <v>107</v>
      </c>
      <c r="B519" s="509" t="s">
        <v>6268</v>
      </c>
      <c r="C519" s="509" t="s">
        <v>6285</v>
      </c>
      <c r="D519" s="509" t="s">
        <v>7566</v>
      </c>
      <c r="E519" s="509" t="s">
        <v>10392</v>
      </c>
      <c r="F519" s="509">
        <v>4</v>
      </c>
      <c r="G519" s="509">
        <v>1</v>
      </c>
    </row>
    <row r="520" spans="1:7" hidden="1">
      <c r="A520" s="509" t="s">
        <v>107</v>
      </c>
      <c r="B520" s="509" t="s">
        <v>6268</v>
      </c>
      <c r="C520" s="509" t="s">
        <v>6285</v>
      </c>
      <c r="D520" s="509" t="s">
        <v>7566</v>
      </c>
      <c r="E520" s="509" t="s">
        <v>10391</v>
      </c>
      <c r="F520" s="509">
        <v>3</v>
      </c>
      <c r="G520" s="509">
        <v>1</v>
      </c>
    </row>
    <row r="521" spans="1:7" hidden="1">
      <c r="A521" s="509" t="s">
        <v>107</v>
      </c>
      <c r="B521" s="509" t="s">
        <v>6268</v>
      </c>
      <c r="C521" s="509" t="s">
        <v>6285</v>
      </c>
      <c r="D521" s="509" t="s">
        <v>7566</v>
      </c>
      <c r="E521" s="509" t="s">
        <v>10393</v>
      </c>
      <c r="F521" s="509">
        <v>3</v>
      </c>
      <c r="G521" s="509">
        <v>1</v>
      </c>
    </row>
    <row r="522" spans="1:7" hidden="1">
      <c r="A522" s="509" t="s">
        <v>107</v>
      </c>
      <c r="B522" s="509" t="s">
        <v>6268</v>
      </c>
      <c r="C522" s="509" t="s">
        <v>6285</v>
      </c>
      <c r="D522" s="509" t="s">
        <v>7566</v>
      </c>
      <c r="E522" s="509" t="s">
        <v>10390</v>
      </c>
      <c r="F522" s="509">
        <v>2</v>
      </c>
      <c r="G522" s="509">
        <v>1</v>
      </c>
    </row>
    <row r="523" spans="1:7" hidden="1">
      <c r="A523" s="509" t="s">
        <v>108</v>
      </c>
      <c r="B523" s="509" t="s">
        <v>6268</v>
      </c>
      <c r="C523" s="509" t="s">
        <v>6285</v>
      </c>
      <c r="D523" s="509" t="s">
        <v>7570</v>
      </c>
      <c r="E523" s="509" t="s">
        <v>10927</v>
      </c>
      <c r="F523" s="509">
        <v>7</v>
      </c>
      <c r="G523" s="509">
        <v>1</v>
      </c>
    </row>
    <row r="524" spans="1:7" hidden="1">
      <c r="A524" s="509" t="s">
        <v>108</v>
      </c>
      <c r="B524" s="509" t="s">
        <v>6268</v>
      </c>
      <c r="C524" s="509" t="s">
        <v>6285</v>
      </c>
      <c r="D524" s="509" t="s">
        <v>7570</v>
      </c>
      <c r="E524" s="509" t="s">
        <v>10928</v>
      </c>
      <c r="F524" s="509">
        <v>7</v>
      </c>
      <c r="G524" s="509">
        <v>1</v>
      </c>
    </row>
    <row r="525" spans="1:7" hidden="1">
      <c r="A525" s="509" t="s">
        <v>108</v>
      </c>
      <c r="B525" s="509" t="s">
        <v>6268</v>
      </c>
      <c r="C525" s="509" t="s">
        <v>6285</v>
      </c>
      <c r="D525" s="509" t="s">
        <v>7570</v>
      </c>
      <c r="E525" s="509" t="s">
        <v>10930</v>
      </c>
      <c r="F525" s="509">
        <v>4</v>
      </c>
      <c r="G525" s="509">
        <v>1</v>
      </c>
    </row>
    <row r="526" spans="1:7" hidden="1">
      <c r="A526" s="509" t="s">
        <v>108</v>
      </c>
      <c r="B526" s="509" t="s">
        <v>6268</v>
      </c>
      <c r="C526" s="509" t="s">
        <v>6285</v>
      </c>
      <c r="D526" s="509" t="s">
        <v>7570</v>
      </c>
      <c r="E526" s="509" t="s">
        <v>10929</v>
      </c>
      <c r="F526" s="509">
        <v>3</v>
      </c>
      <c r="G526" s="509">
        <v>1</v>
      </c>
    </row>
    <row r="527" spans="1:7" hidden="1">
      <c r="A527" s="509" t="s">
        <v>109</v>
      </c>
      <c r="B527" s="509" t="s">
        <v>6268</v>
      </c>
      <c r="C527" s="509" t="s">
        <v>6285</v>
      </c>
      <c r="D527" s="509" t="s">
        <v>7575</v>
      </c>
      <c r="E527" s="509" t="s">
        <v>11357</v>
      </c>
      <c r="F527" s="509">
        <v>18</v>
      </c>
      <c r="G527" s="509">
        <v>1</v>
      </c>
    </row>
    <row r="528" spans="1:7" hidden="1">
      <c r="A528" s="509" t="s">
        <v>109</v>
      </c>
      <c r="B528" s="509" t="s">
        <v>6268</v>
      </c>
      <c r="C528" s="509" t="s">
        <v>6285</v>
      </c>
      <c r="D528" s="509" t="s">
        <v>7575</v>
      </c>
      <c r="E528" s="509" t="s">
        <v>11355</v>
      </c>
      <c r="F528" s="509">
        <v>10</v>
      </c>
      <c r="G528" s="509">
        <v>1</v>
      </c>
    </row>
    <row r="529" spans="1:7" hidden="1">
      <c r="A529" s="509" t="s">
        <v>109</v>
      </c>
      <c r="B529" s="509" t="s">
        <v>6268</v>
      </c>
      <c r="C529" s="509" t="s">
        <v>6285</v>
      </c>
      <c r="D529" s="509" t="s">
        <v>7575</v>
      </c>
      <c r="E529" s="509" t="s">
        <v>11358</v>
      </c>
      <c r="F529" s="509">
        <v>7</v>
      </c>
      <c r="G529" s="509">
        <v>1</v>
      </c>
    </row>
    <row r="530" spans="1:7" hidden="1">
      <c r="A530" s="509" t="s">
        <v>109</v>
      </c>
      <c r="B530" s="509" t="s">
        <v>6268</v>
      </c>
      <c r="C530" s="509" t="s">
        <v>6285</v>
      </c>
      <c r="D530" s="509" t="s">
        <v>7575</v>
      </c>
      <c r="E530" s="509" t="s">
        <v>11356</v>
      </c>
      <c r="F530" s="509">
        <v>6</v>
      </c>
      <c r="G530" s="509">
        <v>1</v>
      </c>
    </row>
    <row r="531" spans="1:7" hidden="1">
      <c r="A531" s="509" t="s">
        <v>110</v>
      </c>
      <c r="B531" s="509" t="s">
        <v>6268</v>
      </c>
      <c r="C531" s="509" t="s">
        <v>6285</v>
      </c>
      <c r="D531" s="509" t="s">
        <v>7582</v>
      </c>
      <c r="E531" s="509" t="s">
        <v>11364</v>
      </c>
      <c r="F531" s="509">
        <v>9</v>
      </c>
      <c r="G531" s="509">
        <v>1</v>
      </c>
    </row>
    <row r="532" spans="1:7" hidden="1">
      <c r="A532" s="509" t="s">
        <v>110</v>
      </c>
      <c r="B532" s="509" t="s">
        <v>6268</v>
      </c>
      <c r="C532" s="509" t="s">
        <v>6285</v>
      </c>
      <c r="D532" s="509" t="s">
        <v>7582</v>
      </c>
      <c r="E532" s="509" t="s">
        <v>11365</v>
      </c>
      <c r="F532" s="509">
        <v>4</v>
      </c>
      <c r="G532" s="509">
        <v>1</v>
      </c>
    </row>
    <row r="533" spans="1:7" hidden="1">
      <c r="A533" s="509" t="s">
        <v>111</v>
      </c>
      <c r="B533" s="509" t="s">
        <v>6268</v>
      </c>
      <c r="C533" s="509" t="s">
        <v>6285</v>
      </c>
      <c r="D533" s="509" t="s">
        <v>7626</v>
      </c>
      <c r="E533" s="509" t="s">
        <v>11384</v>
      </c>
      <c r="F533" s="509">
        <v>5</v>
      </c>
      <c r="G533" s="509">
        <v>1</v>
      </c>
    </row>
    <row r="534" spans="1:7" hidden="1">
      <c r="A534" s="509" t="s">
        <v>111</v>
      </c>
      <c r="B534" s="509" t="s">
        <v>6268</v>
      </c>
      <c r="C534" s="509" t="s">
        <v>6285</v>
      </c>
      <c r="D534" s="509" t="s">
        <v>7626</v>
      </c>
      <c r="E534" s="509" t="s">
        <v>11383</v>
      </c>
      <c r="F534" s="509">
        <v>4</v>
      </c>
      <c r="G534" s="509">
        <v>1</v>
      </c>
    </row>
    <row r="535" spans="1:7" hidden="1">
      <c r="A535" s="509" t="s">
        <v>112</v>
      </c>
      <c r="B535" s="509" t="s">
        <v>6268</v>
      </c>
      <c r="C535" s="509" t="s">
        <v>6285</v>
      </c>
      <c r="D535" s="509" t="s">
        <v>7669</v>
      </c>
      <c r="E535" s="509" t="s">
        <v>10562</v>
      </c>
      <c r="F535" s="509">
        <v>10</v>
      </c>
      <c r="G535" s="509">
        <v>1</v>
      </c>
    </row>
    <row r="536" spans="1:7" hidden="1">
      <c r="A536" s="509" t="s">
        <v>112</v>
      </c>
      <c r="B536" s="509" t="s">
        <v>6268</v>
      </c>
      <c r="C536" s="509" t="s">
        <v>6285</v>
      </c>
      <c r="D536" s="509" t="s">
        <v>7669</v>
      </c>
      <c r="E536" s="509" t="s">
        <v>10563</v>
      </c>
      <c r="F536" s="509">
        <v>10</v>
      </c>
      <c r="G536" s="509">
        <v>1</v>
      </c>
    </row>
    <row r="537" spans="1:7" hidden="1">
      <c r="A537" s="509" t="s">
        <v>112</v>
      </c>
      <c r="B537" s="509" t="s">
        <v>6268</v>
      </c>
      <c r="C537" s="509" t="s">
        <v>6285</v>
      </c>
      <c r="D537" s="509" t="s">
        <v>7669</v>
      </c>
      <c r="E537" s="509" t="s">
        <v>10564</v>
      </c>
      <c r="F537" s="509">
        <v>10</v>
      </c>
      <c r="G537" s="509">
        <v>1</v>
      </c>
    </row>
    <row r="538" spans="1:7" hidden="1">
      <c r="A538" s="509" t="s">
        <v>112</v>
      </c>
      <c r="B538" s="509" t="s">
        <v>6268</v>
      </c>
      <c r="C538" s="509" t="s">
        <v>6285</v>
      </c>
      <c r="D538" s="509" t="s">
        <v>7669</v>
      </c>
      <c r="E538" s="509" t="s">
        <v>10568</v>
      </c>
      <c r="F538" s="509">
        <v>10</v>
      </c>
      <c r="G538" s="509">
        <v>1</v>
      </c>
    </row>
    <row r="539" spans="1:7" hidden="1">
      <c r="A539" s="509" t="s">
        <v>112</v>
      </c>
      <c r="B539" s="509" t="s">
        <v>6268</v>
      </c>
      <c r="C539" s="509" t="s">
        <v>6285</v>
      </c>
      <c r="D539" s="509" t="s">
        <v>7669</v>
      </c>
      <c r="E539" s="509" t="s">
        <v>10565</v>
      </c>
      <c r="F539" s="509">
        <v>6</v>
      </c>
      <c r="G539" s="509">
        <v>1</v>
      </c>
    </row>
    <row r="540" spans="1:7" hidden="1">
      <c r="A540" s="509" t="s">
        <v>112</v>
      </c>
      <c r="B540" s="509" t="s">
        <v>6268</v>
      </c>
      <c r="C540" s="509" t="s">
        <v>6285</v>
      </c>
      <c r="D540" s="509" t="s">
        <v>7669</v>
      </c>
      <c r="E540" s="509" t="s">
        <v>10566</v>
      </c>
      <c r="F540" s="509">
        <v>5</v>
      </c>
      <c r="G540" s="509">
        <v>1</v>
      </c>
    </row>
    <row r="541" spans="1:7" hidden="1">
      <c r="A541" s="509" t="s">
        <v>112</v>
      </c>
      <c r="B541" s="509" t="s">
        <v>6268</v>
      </c>
      <c r="C541" s="509" t="s">
        <v>6285</v>
      </c>
      <c r="D541" s="509" t="s">
        <v>7669</v>
      </c>
      <c r="E541" s="509" t="s">
        <v>10569</v>
      </c>
      <c r="F541" s="509">
        <v>5</v>
      </c>
      <c r="G541" s="509">
        <v>1</v>
      </c>
    </row>
    <row r="542" spans="1:7" hidden="1">
      <c r="A542" s="509" t="s">
        <v>112</v>
      </c>
      <c r="B542" s="509" t="s">
        <v>6268</v>
      </c>
      <c r="C542" s="509" t="s">
        <v>6285</v>
      </c>
      <c r="D542" s="509" t="s">
        <v>7669</v>
      </c>
      <c r="E542" s="509" t="s">
        <v>10570</v>
      </c>
      <c r="F542" s="509">
        <v>5</v>
      </c>
      <c r="G542" s="509">
        <v>1</v>
      </c>
    </row>
    <row r="543" spans="1:7" hidden="1">
      <c r="A543" s="509" t="s">
        <v>112</v>
      </c>
      <c r="B543" s="509" t="s">
        <v>6268</v>
      </c>
      <c r="C543" s="509" t="s">
        <v>6285</v>
      </c>
      <c r="D543" s="509" t="s">
        <v>7669</v>
      </c>
      <c r="E543" s="509" t="s">
        <v>10567</v>
      </c>
      <c r="F543" s="509">
        <v>3</v>
      </c>
      <c r="G543" s="509">
        <v>1</v>
      </c>
    </row>
    <row r="544" spans="1:7" hidden="1">
      <c r="A544" s="509" t="s">
        <v>113</v>
      </c>
      <c r="B544" s="509" t="s">
        <v>6268</v>
      </c>
      <c r="C544" s="509" t="s">
        <v>6285</v>
      </c>
      <c r="D544" s="509" t="s">
        <v>7674</v>
      </c>
      <c r="E544" s="509" t="s">
        <v>10950</v>
      </c>
      <c r="F544" s="509">
        <v>8</v>
      </c>
      <c r="G544" s="509">
        <v>1</v>
      </c>
    </row>
    <row r="545" spans="1:7" hidden="1">
      <c r="A545" s="509" t="s">
        <v>113</v>
      </c>
      <c r="B545" s="509" t="s">
        <v>6268</v>
      </c>
      <c r="C545" s="509" t="s">
        <v>6285</v>
      </c>
      <c r="D545" s="509" t="s">
        <v>7674</v>
      </c>
      <c r="E545" s="509" t="s">
        <v>10952</v>
      </c>
      <c r="F545" s="509">
        <v>6</v>
      </c>
      <c r="G545" s="509">
        <v>1</v>
      </c>
    </row>
    <row r="546" spans="1:7" hidden="1">
      <c r="A546" s="509" t="s">
        <v>113</v>
      </c>
      <c r="B546" s="509" t="s">
        <v>6268</v>
      </c>
      <c r="C546" s="509" t="s">
        <v>6285</v>
      </c>
      <c r="D546" s="509" t="s">
        <v>7674</v>
      </c>
      <c r="E546" s="509" t="s">
        <v>10951</v>
      </c>
      <c r="F546" s="509">
        <v>5</v>
      </c>
      <c r="G546" s="509">
        <v>1</v>
      </c>
    </row>
    <row r="547" spans="1:7" hidden="1">
      <c r="A547" s="509" t="s">
        <v>113</v>
      </c>
      <c r="B547" s="509" t="s">
        <v>6268</v>
      </c>
      <c r="C547" s="509" t="s">
        <v>6285</v>
      </c>
      <c r="D547" s="509" t="s">
        <v>7674</v>
      </c>
      <c r="E547" s="509" t="s">
        <v>10949</v>
      </c>
      <c r="F547" s="509">
        <v>3</v>
      </c>
      <c r="G547" s="509">
        <v>1</v>
      </c>
    </row>
    <row r="548" spans="1:7" hidden="1">
      <c r="A548" s="509" t="s">
        <v>114</v>
      </c>
      <c r="B548" s="509" t="s">
        <v>6268</v>
      </c>
      <c r="C548" s="509" t="s">
        <v>6285</v>
      </c>
      <c r="D548" s="509" t="s">
        <v>7754</v>
      </c>
      <c r="E548" s="509" t="s">
        <v>10969</v>
      </c>
      <c r="F548" s="509">
        <v>15</v>
      </c>
      <c r="G548" s="509">
        <v>1</v>
      </c>
    </row>
    <row r="549" spans="1:7" hidden="1">
      <c r="A549" s="509" t="s">
        <v>114</v>
      </c>
      <c r="B549" s="509" t="s">
        <v>6268</v>
      </c>
      <c r="C549" s="509" t="s">
        <v>6285</v>
      </c>
      <c r="D549" s="509" t="s">
        <v>7754</v>
      </c>
      <c r="E549" s="509" t="s">
        <v>10973</v>
      </c>
      <c r="F549" s="509">
        <v>8</v>
      </c>
      <c r="G549" s="509">
        <v>1</v>
      </c>
    </row>
    <row r="550" spans="1:7" hidden="1">
      <c r="A550" s="509" t="s">
        <v>114</v>
      </c>
      <c r="B550" s="509" t="s">
        <v>6268</v>
      </c>
      <c r="C550" s="509" t="s">
        <v>6285</v>
      </c>
      <c r="D550" s="509" t="s">
        <v>7754</v>
      </c>
      <c r="E550" s="509" t="s">
        <v>10972</v>
      </c>
      <c r="F550" s="509">
        <v>7</v>
      </c>
      <c r="G550" s="509">
        <v>1</v>
      </c>
    </row>
    <row r="551" spans="1:7" hidden="1">
      <c r="A551" s="509" t="s">
        <v>114</v>
      </c>
      <c r="B551" s="509" t="s">
        <v>6268</v>
      </c>
      <c r="C551" s="509" t="s">
        <v>6285</v>
      </c>
      <c r="D551" s="509" t="s">
        <v>7754</v>
      </c>
      <c r="E551" s="509" t="s">
        <v>10970</v>
      </c>
      <c r="F551" s="509">
        <v>6</v>
      </c>
      <c r="G551" s="509">
        <v>1</v>
      </c>
    </row>
    <row r="552" spans="1:7" hidden="1">
      <c r="A552" s="509" t="s">
        <v>114</v>
      </c>
      <c r="B552" s="509" t="s">
        <v>6268</v>
      </c>
      <c r="C552" s="509" t="s">
        <v>6285</v>
      </c>
      <c r="D552" s="509" t="s">
        <v>7754</v>
      </c>
      <c r="E552" s="509" t="s">
        <v>10974</v>
      </c>
      <c r="F552" s="509">
        <v>5</v>
      </c>
      <c r="G552" s="509">
        <v>1</v>
      </c>
    </row>
    <row r="553" spans="1:7" hidden="1">
      <c r="A553" s="509" t="s">
        <v>114</v>
      </c>
      <c r="B553" s="509" t="s">
        <v>6268</v>
      </c>
      <c r="C553" s="509" t="s">
        <v>6285</v>
      </c>
      <c r="D553" s="509" t="s">
        <v>7754</v>
      </c>
      <c r="E553" s="509" t="s">
        <v>10971</v>
      </c>
      <c r="F553" s="509">
        <v>4</v>
      </c>
      <c r="G553" s="509">
        <v>1</v>
      </c>
    </row>
    <row r="554" spans="1:7" hidden="1">
      <c r="A554" s="509" t="s">
        <v>114</v>
      </c>
      <c r="B554" s="509" t="s">
        <v>6268</v>
      </c>
      <c r="C554" s="509" t="s">
        <v>6285</v>
      </c>
      <c r="D554" s="509" t="s">
        <v>7754</v>
      </c>
      <c r="E554" s="509" t="s">
        <v>10975</v>
      </c>
      <c r="F554" s="509">
        <v>1</v>
      </c>
      <c r="G554" s="509">
        <v>1</v>
      </c>
    </row>
    <row r="555" spans="1:7" hidden="1">
      <c r="A555" s="509" t="s">
        <v>114</v>
      </c>
      <c r="B555" s="509" t="s">
        <v>6268</v>
      </c>
      <c r="C555" s="509" t="s">
        <v>6285</v>
      </c>
      <c r="D555" s="509" t="s">
        <v>7754</v>
      </c>
      <c r="E555" s="509" t="s">
        <v>10976</v>
      </c>
      <c r="F555" s="509">
        <v>1</v>
      </c>
      <c r="G555" s="509">
        <v>1</v>
      </c>
    </row>
    <row r="556" spans="1:7" hidden="1">
      <c r="A556" s="509" t="s">
        <v>117</v>
      </c>
      <c r="B556" s="509" t="s">
        <v>6268</v>
      </c>
      <c r="C556" s="509" t="s">
        <v>6285</v>
      </c>
      <c r="D556" s="509" t="s">
        <v>7771</v>
      </c>
      <c r="E556" s="509" t="s">
        <v>10977</v>
      </c>
      <c r="F556" s="509">
        <v>8</v>
      </c>
      <c r="G556" s="509">
        <v>1</v>
      </c>
    </row>
    <row r="557" spans="1:7" hidden="1">
      <c r="A557" s="509" t="s">
        <v>117</v>
      </c>
      <c r="B557" s="509" t="s">
        <v>6268</v>
      </c>
      <c r="C557" s="509" t="s">
        <v>6285</v>
      </c>
      <c r="D557" s="509" t="s">
        <v>7771</v>
      </c>
      <c r="E557" s="509" t="s">
        <v>10978</v>
      </c>
      <c r="F557" s="509">
        <v>6</v>
      </c>
      <c r="G557" s="509">
        <v>1</v>
      </c>
    </row>
    <row r="558" spans="1:7" hidden="1">
      <c r="A558" s="509" t="s">
        <v>117</v>
      </c>
      <c r="B558" s="509" t="s">
        <v>6268</v>
      </c>
      <c r="C558" s="509" t="s">
        <v>6285</v>
      </c>
      <c r="D558" s="509" t="s">
        <v>7771</v>
      </c>
      <c r="E558" s="509" t="s">
        <v>10979</v>
      </c>
      <c r="F558" s="509">
        <v>6</v>
      </c>
      <c r="G558" s="509">
        <v>1</v>
      </c>
    </row>
    <row r="559" spans="1:7" hidden="1">
      <c r="A559" s="509" t="s">
        <v>117</v>
      </c>
      <c r="B559" s="509" t="s">
        <v>6268</v>
      </c>
      <c r="C559" s="509" t="s">
        <v>6285</v>
      </c>
      <c r="D559" s="509" t="s">
        <v>7771</v>
      </c>
      <c r="E559" s="509" t="s">
        <v>10981</v>
      </c>
      <c r="F559" s="509">
        <v>6</v>
      </c>
      <c r="G559" s="509">
        <v>1</v>
      </c>
    </row>
    <row r="560" spans="1:7" hidden="1">
      <c r="A560" s="509" t="s">
        <v>117</v>
      </c>
      <c r="B560" s="509" t="s">
        <v>6268</v>
      </c>
      <c r="C560" s="509" t="s">
        <v>6285</v>
      </c>
      <c r="D560" s="509" t="s">
        <v>7771</v>
      </c>
      <c r="E560" s="509" t="s">
        <v>10980</v>
      </c>
      <c r="F560" s="509">
        <v>5</v>
      </c>
      <c r="G560" s="509">
        <v>1</v>
      </c>
    </row>
    <row r="561" spans="1:7" hidden="1">
      <c r="A561" s="509" t="s">
        <v>118</v>
      </c>
      <c r="B561" s="509" t="s">
        <v>6268</v>
      </c>
      <c r="C561" s="509" t="s">
        <v>6285</v>
      </c>
      <c r="D561" s="509" t="s">
        <v>7776</v>
      </c>
      <c r="E561" s="509" t="s">
        <v>10982</v>
      </c>
      <c r="F561" s="509">
        <v>10</v>
      </c>
      <c r="G561" s="509">
        <v>1</v>
      </c>
    </row>
    <row r="562" spans="1:7" hidden="1">
      <c r="A562" s="509" t="s">
        <v>118</v>
      </c>
      <c r="B562" s="509" t="s">
        <v>6268</v>
      </c>
      <c r="C562" s="509" t="s">
        <v>6285</v>
      </c>
      <c r="D562" s="509" t="s">
        <v>7776</v>
      </c>
      <c r="E562" s="509" t="s">
        <v>10983</v>
      </c>
      <c r="F562" s="509">
        <v>7</v>
      </c>
      <c r="G562" s="509">
        <v>1</v>
      </c>
    </row>
    <row r="563" spans="1:7" hidden="1">
      <c r="A563" s="509" t="s">
        <v>118</v>
      </c>
      <c r="B563" s="509" t="s">
        <v>6268</v>
      </c>
      <c r="C563" s="509" t="s">
        <v>6285</v>
      </c>
      <c r="D563" s="509" t="s">
        <v>7776</v>
      </c>
      <c r="E563" s="509" t="s">
        <v>10984</v>
      </c>
      <c r="F563" s="509">
        <v>5</v>
      </c>
      <c r="G563" s="509">
        <v>1</v>
      </c>
    </row>
    <row r="564" spans="1:7" hidden="1">
      <c r="A564" s="509" t="s">
        <v>119</v>
      </c>
      <c r="B564" s="509" t="s">
        <v>6268</v>
      </c>
      <c r="C564" s="509" t="s">
        <v>6269</v>
      </c>
      <c r="D564" s="509" t="s">
        <v>6270</v>
      </c>
      <c r="E564" s="509" t="s">
        <v>11447</v>
      </c>
      <c r="F564" s="509">
        <v>7</v>
      </c>
      <c r="G564" s="509">
        <v>1</v>
      </c>
    </row>
    <row r="565" spans="1:7" hidden="1">
      <c r="A565" s="509" t="s">
        <v>119</v>
      </c>
      <c r="B565" s="509" t="s">
        <v>6268</v>
      </c>
      <c r="C565" s="509" t="s">
        <v>6269</v>
      </c>
      <c r="D565" s="509" t="s">
        <v>6270</v>
      </c>
      <c r="E565" s="509" t="s">
        <v>11449</v>
      </c>
      <c r="F565" s="509">
        <v>7</v>
      </c>
      <c r="G565" s="509">
        <v>1</v>
      </c>
    </row>
    <row r="566" spans="1:7" hidden="1">
      <c r="A566" s="509" t="s">
        <v>119</v>
      </c>
      <c r="B566" s="509" t="s">
        <v>6268</v>
      </c>
      <c r="C566" s="509" t="s">
        <v>6269</v>
      </c>
      <c r="D566" s="509" t="s">
        <v>6270</v>
      </c>
      <c r="E566" s="509" t="s">
        <v>11450</v>
      </c>
      <c r="F566" s="509">
        <v>6</v>
      </c>
      <c r="G566" s="509">
        <v>1</v>
      </c>
    </row>
    <row r="567" spans="1:7" hidden="1">
      <c r="A567" s="509" t="s">
        <v>119</v>
      </c>
      <c r="B567" s="509" t="s">
        <v>6268</v>
      </c>
      <c r="C567" s="509" t="s">
        <v>6269</v>
      </c>
      <c r="D567" s="509" t="s">
        <v>6270</v>
      </c>
      <c r="E567" s="509" t="s">
        <v>11448</v>
      </c>
      <c r="F567" s="509">
        <v>5</v>
      </c>
      <c r="G567" s="509">
        <v>1</v>
      </c>
    </row>
    <row r="568" spans="1:7" hidden="1">
      <c r="A568" s="509" t="s">
        <v>120</v>
      </c>
      <c r="B568" s="509" t="s">
        <v>6268</v>
      </c>
      <c r="C568" s="509" t="s">
        <v>6269</v>
      </c>
      <c r="D568" s="509" t="s">
        <v>6275</v>
      </c>
      <c r="E568" s="509" t="s">
        <v>11730</v>
      </c>
      <c r="F568" s="509">
        <v>13</v>
      </c>
      <c r="G568" s="509">
        <v>1</v>
      </c>
    </row>
    <row r="569" spans="1:7" hidden="1">
      <c r="A569" s="509" t="s">
        <v>120</v>
      </c>
      <c r="B569" s="509" t="s">
        <v>6268</v>
      </c>
      <c r="C569" s="509" t="s">
        <v>6269</v>
      </c>
      <c r="D569" s="509" t="s">
        <v>6275</v>
      </c>
      <c r="E569" s="509" t="s">
        <v>11725</v>
      </c>
      <c r="F569" s="509">
        <v>9</v>
      </c>
      <c r="G569" s="509">
        <v>1</v>
      </c>
    </row>
    <row r="570" spans="1:7" hidden="1">
      <c r="A570" s="509" t="s">
        <v>120</v>
      </c>
      <c r="B570" s="509" t="s">
        <v>6268</v>
      </c>
      <c r="C570" s="509" t="s">
        <v>6269</v>
      </c>
      <c r="D570" s="509" t="s">
        <v>6275</v>
      </c>
      <c r="E570" s="509" t="s">
        <v>11728</v>
      </c>
      <c r="F570" s="509">
        <v>7</v>
      </c>
      <c r="G570" s="509">
        <v>1</v>
      </c>
    </row>
    <row r="571" spans="1:7" hidden="1">
      <c r="A571" s="509" t="s">
        <v>120</v>
      </c>
      <c r="B571" s="509" t="s">
        <v>6268</v>
      </c>
      <c r="C571" s="509" t="s">
        <v>6269</v>
      </c>
      <c r="D571" s="509" t="s">
        <v>6275</v>
      </c>
      <c r="E571" s="509" t="s">
        <v>11726</v>
      </c>
      <c r="F571" s="509">
        <v>4</v>
      </c>
      <c r="G571" s="509">
        <v>1</v>
      </c>
    </row>
    <row r="572" spans="1:7" hidden="1">
      <c r="A572" s="509" t="s">
        <v>120</v>
      </c>
      <c r="B572" s="509" t="s">
        <v>6268</v>
      </c>
      <c r="C572" s="509" t="s">
        <v>6269</v>
      </c>
      <c r="D572" s="509" t="s">
        <v>6275</v>
      </c>
      <c r="E572" s="509" t="s">
        <v>11727</v>
      </c>
      <c r="F572" s="509">
        <v>4</v>
      </c>
      <c r="G572" s="509">
        <v>1</v>
      </c>
    </row>
    <row r="573" spans="1:7" hidden="1">
      <c r="A573" s="509" t="s">
        <v>120</v>
      </c>
      <c r="B573" s="509" t="s">
        <v>6268</v>
      </c>
      <c r="C573" s="509" t="s">
        <v>6269</v>
      </c>
      <c r="D573" s="509" t="s">
        <v>6275</v>
      </c>
      <c r="E573" s="509" t="s">
        <v>11729</v>
      </c>
      <c r="F573" s="509">
        <v>2</v>
      </c>
      <c r="G573" s="509">
        <v>1</v>
      </c>
    </row>
    <row r="574" spans="1:7" hidden="1">
      <c r="A574" s="509" t="s">
        <v>121</v>
      </c>
      <c r="B574" s="509" t="s">
        <v>6268</v>
      </c>
      <c r="C574" s="509" t="s">
        <v>6269</v>
      </c>
      <c r="D574" s="509" t="s">
        <v>6280</v>
      </c>
      <c r="E574" s="509" t="s">
        <v>11455</v>
      </c>
      <c r="F574" s="509">
        <v>6</v>
      </c>
      <c r="G574" s="509">
        <v>1</v>
      </c>
    </row>
    <row r="575" spans="1:7" hidden="1">
      <c r="A575" s="509" t="s">
        <v>121</v>
      </c>
      <c r="B575" s="509" t="s">
        <v>6268</v>
      </c>
      <c r="C575" s="509" t="s">
        <v>6269</v>
      </c>
      <c r="D575" s="509" t="s">
        <v>6280</v>
      </c>
      <c r="E575" s="509" t="s">
        <v>11451</v>
      </c>
      <c r="F575" s="509">
        <v>4</v>
      </c>
      <c r="G575" s="509">
        <v>1</v>
      </c>
    </row>
    <row r="576" spans="1:7" hidden="1">
      <c r="A576" s="509" t="s">
        <v>121</v>
      </c>
      <c r="B576" s="509" t="s">
        <v>6268</v>
      </c>
      <c r="C576" s="509" t="s">
        <v>6269</v>
      </c>
      <c r="D576" s="509" t="s">
        <v>6280</v>
      </c>
      <c r="E576" s="509" t="s">
        <v>11452</v>
      </c>
      <c r="F576" s="509">
        <v>4</v>
      </c>
      <c r="G576" s="509">
        <v>1</v>
      </c>
    </row>
    <row r="577" spans="1:7" hidden="1">
      <c r="A577" s="509" t="s">
        <v>121</v>
      </c>
      <c r="B577" s="509" t="s">
        <v>6268</v>
      </c>
      <c r="C577" s="509" t="s">
        <v>6269</v>
      </c>
      <c r="D577" s="509" t="s">
        <v>6280</v>
      </c>
      <c r="E577" s="509" t="s">
        <v>11453</v>
      </c>
      <c r="F577" s="509">
        <v>4</v>
      </c>
      <c r="G577" s="509">
        <v>1</v>
      </c>
    </row>
    <row r="578" spans="1:7" hidden="1">
      <c r="A578" s="509" t="s">
        <v>121</v>
      </c>
      <c r="B578" s="509" t="s">
        <v>6268</v>
      </c>
      <c r="C578" s="509" t="s">
        <v>6269</v>
      </c>
      <c r="D578" s="509" t="s">
        <v>6280</v>
      </c>
      <c r="E578" s="509" t="s">
        <v>11454</v>
      </c>
      <c r="F578" s="509">
        <v>4</v>
      </c>
      <c r="G578" s="509">
        <v>1</v>
      </c>
    </row>
    <row r="579" spans="1:7" hidden="1">
      <c r="A579" s="509" t="s">
        <v>122</v>
      </c>
      <c r="B579" s="509" t="s">
        <v>6268</v>
      </c>
      <c r="C579" s="509" t="s">
        <v>6269</v>
      </c>
      <c r="D579" s="509" t="s">
        <v>6302</v>
      </c>
      <c r="E579" s="509" t="s">
        <v>11458</v>
      </c>
      <c r="F579" s="509">
        <v>5</v>
      </c>
      <c r="G579" s="509">
        <v>1</v>
      </c>
    </row>
    <row r="580" spans="1:7" hidden="1">
      <c r="A580" s="509" t="s">
        <v>122</v>
      </c>
      <c r="B580" s="509" t="s">
        <v>6268</v>
      </c>
      <c r="C580" s="509" t="s">
        <v>6269</v>
      </c>
      <c r="D580" s="509" t="s">
        <v>6302</v>
      </c>
      <c r="E580" s="509" t="s">
        <v>11459</v>
      </c>
      <c r="F580" s="509">
        <v>4</v>
      </c>
      <c r="G580" s="509">
        <v>1</v>
      </c>
    </row>
    <row r="581" spans="1:7" hidden="1">
      <c r="A581" s="509" t="s">
        <v>122</v>
      </c>
      <c r="B581" s="509" t="s">
        <v>6268</v>
      </c>
      <c r="C581" s="509" t="s">
        <v>6269</v>
      </c>
      <c r="D581" s="509" t="s">
        <v>6302</v>
      </c>
      <c r="E581" s="509" t="s">
        <v>11457</v>
      </c>
      <c r="F581" s="509">
        <v>3</v>
      </c>
      <c r="G581" s="509">
        <v>1</v>
      </c>
    </row>
    <row r="582" spans="1:7" hidden="1">
      <c r="A582" s="509" t="s">
        <v>122</v>
      </c>
      <c r="B582" s="509" t="s">
        <v>6268</v>
      </c>
      <c r="C582" s="509" t="s">
        <v>6269</v>
      </c>
      <c r="D582" s="509" t="s">
        <v>6302</v>
      </c>
      <c r="E582" s="509" t="s">
        <v>11456</v>
      </c>
      <c r="F582" s="509">
        <v>1</v>
      </c>
      <c r="G582" s="509">
        <v>1</v>
      </c>
    </row>
    <row r="583" spans="1:7" hidden="1">
      <c r="A583" s="509" t="s">
        <v>123</v>
      </c>
      <c r="B583" s="509" t="s">
        <v>6268</v>
      </c>
      <c r="C583" s="509" t="s">
        <v>6269</v>
      </c>
      <c r="D583" s="509" t="s">
        <v>6306</v>
      </c>
      <c r="E583" s="509" t="s">
        <v>11744</v>
      </c>
      <c r="F583" s="509">
        <v>4</v>
      </c>
      <c r="G583" s="509">
        <v>1</v>
      </c>
    </row>
    <row r="584" spans="1:7" hidden="1">
      <c r="A584" s="509" t="s">
        <v>123</v>
      </c>
      <c r="B584" s="509" t="s">
        <v>6268</v>
      </c>
      <c r="C584" s="509" t="s">
        <v>6269</v>
      </c>
      <c r="D584" s="509" t="s">
        <v>6306</v>
      </c>
      <c r="E584" s="509" t="s">
        <v>11747</v>
      </c>
      <c r="F584" s="509">
        <v>4</v>
      </c>
      <c r="G584" s="509">
        <v>1</v>
      </c>
    </row>
    <row r="585" spans="1:7" hidden="1">
      <c r="A585" s="509" t="s">
        <v>123</v>
      </c>
      <c r="B585" s="509" t="s">
        <v>6268</v>
      </c>
      <c r="C585" s="509" t="s">
        <v>6269</v>
      </c>
      <c r="D585" s="509" t="s">
        <v>6306</v>
      </c>
      <c r="E585" s="509" t="s">
        <v>11745</v>
      </c>
      <c r="F585" s="509">
        <v>2</v>
      </c>
      <c r="G585" s="509">
        <v>1</v>
      </c>
    </row>
    <row r="586" spans="1:7" hidden="1">
      <c r="A586" s="509" t="s">
        <v>123</v>
      </c>
      <c r="B586" s="509" t="s">
        <v>6268</v>
      </c>
      <c r="C586" s="509" t="s">
        <v>6269</v>
      </c>
      <c r="D586" s="509" t="s">
        <v>6306</v>
      </c>
      <c r="E586" s="509" t="s">
        <v>11746</v>
      </c>
      <c r="F586" s="509">
        <v>1</v>
      </c>
      <c r="G586" s="509">
        <v>1</v>
      </c>
    </row>
    <row r="587" spans="1:7" hidden="1">
      <c r="A587" s="509" t="s">
        <v>123</v>
      </c>
      <c r="B587" s="509" t="s">
        <v>6268</v>
      </c>
      <c r="C587" s="509" t="s">
        <v>6269</v>
      </c>
      <c r="D587" s="509" t="s">
        <v>6306</v>
      </c>
      <c r="E587" s="509" t="s">
        <v>11748</v>
      </c>
      <c r="F587" s="509">
        <v>1</v>
      </c>
      <c r="G587" s="509">
        <v>1</v>
      </c>
    </row>
    <row r="588" spans="1:7" hidden="1">
      <c r="A588" s="509" t="s">
        <v>123</v>
      </c>
      <c r="B588" s="509" t="s">
        <v>6268</v>
      </c>
      <c r="C588" s="509" t="s">
        <v>6269</v>
      </c>
      <c r="D588" s="509" t="s">
        <v>6306</v>
      </c>
      <c r="E588" s="509" t="s">
        <v>11749</v>
      </c>
      <c r="F588" s="509">
        <v>1</v>
      </c>
      <c r="G588" s="509">
        <v>1</v>
      </c>
    </row>
    <row r="589" spans="1:7" hidden="1">
      <c r="A589" s="509" t="s">
        <v>123</v>
      </c>
      <c r="B589" s="509" t="s">
        <v>6268</v>
      </c>
      <c r="C589" s="509" t="s">
        <v>6269</v>
      </c>
      <c r="D589" s="509" t="s">
        <v>6306</v>
      </c>
      <c r="E589" s="509" t="s">
        <v>11750</v>
      </c>
      <c r="F589" s="509">
        <v>1</v>
      </c>
      <c r="G589" s="509">
        <v>1</v>
      </c>
    </row>
    <row r="590" spans="1:7" hidden="1">
      <c r="A590" s="509" t="s">
        <v>124</v>
      </c>
      <c r="B590" s="509" t="s">
        <v>6268</v>
      </c>
      <c r="C590" s="509" t="s">
        <v>6269</v>
      </c>
      <c r="D590" s="509" t="s">
        <v>6311</v>
      </c>
      <c r="E590" s="509" t="s">
        <v>11753</v>
      </c>
      <c r="F590" s="509">
        <v>4</v>
      </c>
      <c r="G590" s="509">
        <v>1</v>
      </c>
    </row>
    <row r="591" spans="1:7" hidden="1">
      <c r="A591" s="509" t="s">
        <v>124</v>
      </c>
      <c r="B591" s="509" t="s">
        <v>6268</v>
      </c>
      <c r="C591" s="509" t="s">
        <v>6269</v>
      </c>
      <c r="D591" s="509" t="s">
        <v>6311</v>
      </c>
      <c r="E591" s="509" t="s">
        <v>11752</v>
      </c>
      <c r="F591" s="509">
        <v>2</v>
      </c>
      <c r="G591" s="509">
        <v>1</v>
      </c>
    </row>
    <row r="592" spans="1:7" hidden="1">
      <c r="A592" s="509" t="s">
        <v>124</v>
      </c>
      <c r="B592" s="509" t="s">
        <v>6268</v>
      </c>
      <c r="C592" s="509" t="s">
        <v>6269</v>
      </c>
      <c r="D592" s="509" t="s">
        <v>6311</v>
      </c>
      <c r="E592" s="509" t="s">
        <v>11751</v>
      </c>
      <c r="F592" s="509">
        <v>1</v>
      </c>
      <c r="G592" s="509">
        <v>1</v>
      </c>
    </row>
    <row r="593" spans="1:7" hidden="1">
      <c r="A593" s="509" t="s">
        <v>124</v>
      </c>
      <c r="B593" s="509" t="s">
        <v>6268</v>
      </c>
      <c r="C593" s="509" t="s">
        <v>6269</v>
      </c>
      <c r="D593" s="509" t="s">
        <v>6311</v>
      </c>
      <c r="E593" s="509" t="s">
        <v>11754</v>
      </c>
      <c r="F593" s="509">
        <v>1</v>
      </c>
      <c r="G593" s="509">
        <v>1</v>
      </c>
    </row>
    <row r="594" spans="1:7" hidden="1">
      <c r="A594" s="509" t="s">
        <v>125</v>
      </c>
      <c r="B594" s="509" t="s">
        <v>6268</v>
      </c>
      <c r="C594" s="509" t="s">
        <v>6269</v>
      </c>
      <c r="D594" s="509" t="s">
        <v>6370</v>
      </c>
      <c r="E594" s="509" t="s">
        <v>10694</v>
      </c>
      <c r="F594" s="509">
        <v>12</v>
      </c>
      <c r="G594" s="509">
        <v>1</v>
      </c>
    </row>
    <row r="595" spans="1:7" hidden="1">
      <c r="A595" s="509" t="s">
        <v>125</v>
      </c>
      <c r="B595" s="509" t="s">
        <v>6268</v>
      </c>
      <c r="C595" s="509" t="s">
        <v>6269</v>
      </c>
      <c r="D595" s="509" t="s">
        <v>6370</v>
      </c>
      <c r="E595" s="509" t="s">
        <v>10696</v>
      </c>
      <c r="F595" s="509">
        <v>9</v>
      </c>
      <c r="G595" s="509">
        <v>1</v>
      </c>
    </row>
    <row r="596" spans="1:7" hidden="1">
      <c r="A596" s="509" t="s">
        <v>125</v>
      </c>
      <c r="B596" s="509" t="s">
        <v>6268</v>
      </c>
      <c r="C596" s="509" t="s">
        <v>6269</v>
      </c>
      <c r="D596" s="509" t="s">
        <v>6370</v>
      </c>
      <c r="E596" s="509" t="s">
        <v>10699</v>
      </c>
      <c r="F596" s="509">
        <v>9</v>
      </c>
      <c r="G596" s="509">
        <v>1</v>
      </c>
    </row>
    <row r="597" spans="1:7" hidden="1">
      <c r="A597" s="509" t="s">
        <v>125</v>
      </c>
      <c r="B597" s="509" t="s">
        <v>6268</v>
      </c>
      <c r="C597" s="509" t="s">
        <v>6269</v>
      </c>
      <c r="D597" s="509" t="s">
        <v>6370</v>
      </c>
      <c r="E597" s="509" t="s">
        <v>10697</v>
      </c>
      <c r="F597" s="509">
        <v>8</v>
      </c>
      <c r="G597" s="509">
        <v>1</v>
      </c>
    </row>
    <row r="598" spans="1:7" hidden="1">
      <c r="A598" s="509" t="s">
        <v>125</v>
      </c>
      <c r="B598" s="509" t="s">
        <v>6268</v>
      </c>
      <c r="C598" s="509" t="s">
        <v>6269</v>
      </c>
      <c r="D598" s="509" t="s">
        <v>6370</v>
      </c>
      <c r="E598" s="509" t="s">
        <v>10693</v>
      </c>
      <c r="F598" s="509">
        <v>7</v>
      </c>
      <c r="G598" s="509">
        <v>1</v>
      </c>
    </row>
    <row r="599" spans="1:7" hidden="1">
      <c r="A599" s="509" t="s">
        <v>125</v>
      </c>
      <c r="B599" s="509" t="s">
        <v>6268</v>
      </c>
      <c r="C599" s="509" t="s">
        <v>6269</v>
      </c>
      <c r="D599" s="509" t="s">
        <v>6370</v>
      </c>
      <c r="E599" s="509" t="s">
        <v>10695</v>
      </c>
      <c r="F599" s="509">
        <v>7</v>
      </c>
      <c r="G599" s="509">
        <v>1</v>
      </c>
    </row>
    <row r="600" spans="1:7" hidden="1">
      <c r="A600" s="509" t="s">
        <v>125</v>
      </c>
      <c r="B600" s="509" t="s">
        <v>6268</v>
      </c>
      <c r="C600" s="509" t="s">
        <v>6269</v>
      </c>
      <c r="D600" s="509" t="s">
        <v>6370</v>
      </c>
      <c r="E600" s="509" t="s">
        <v>10698</v>
      </c>
      <c r="F600" s="509">
        <v>6</v>
      </c>
      <c r="G600" s="509">
        <v>1</v>
      </c>
    </row>
    <row r="601" spans="1:7" hidden="1">
      <c r="A601" s="509" t="s">
        <v>125</v>
      </c>
      <c r="B601" s="509" t="s">
        <v>6268</v>
      </c>
      <c r="C601" s="509" t="s">
        <v>6269</v>
      </c>
      <c r="D601" s="509" t="s">
        <v>6370</v>
      </c>
      <c r="E601" s="509" t="s">
        <v>10700</v>
      </c>
      <c r="F601" s="509">
        <v>5</v>
      </c>
      <c r="G601" s="509">
        <v>1</v>
      </c>
    </row>
    <row r="602" spans="1:7" hidden="1">
      <c r="A602" s="509" t="s">
        <v>125</v>
      </c>
      <c r="B602" s="509" t="s">
        <v>6268</v>
      </c>
      <c r="C602" s="509" t="s">
        <v>6269</v>
      </c>
      <c r="D602" s="509" t="s">
        <v>6370</v>
      </c>
      <c r="E602" s="509" t="s">
        <v>10701</v>
      </c>
      <c r="F602" s="509">
        <v>5</v>
      </c>
      <c r="G602" s="509">
        <v>1</v>
      </c>
    </row>
    <row r="603" spans="1:7" hidden="1">
      <c r="A603" s="509" t="s">
        <v>125</v>
      </c>
      <c r="B603" s="509" t="s">
        <v>6268</v>
      </c>
      <c r="C603" s="509" t="s">
        <v>6269</v>
      </c>
      <c r="D603" s="509" t="s">
        <v>6370</v>
      </c>
      <c r="E603" s="509" t="s">
        <v>10702</v>
      </c>
      <c r="F603" s="509">
        <v>2</v>
      </c>
      <c r="G603" s="509">
        <v>1</v>
      </c>
    </row>
    <row r="604" spans="1:7" hidden="1">
      <c r="A604" s="509" t="s">
        <v>126</v>
      </c>
      <c r="B604" s="509" t="s">
        <v>6268</v>
      </c>
      <c r="C604" s="509" t="s">
        <v>6269</v>
      </c>
      <c r="D604" s="509" t="s">
        <v>6375</v>
      </c>
      <c r="E604" s="509" t="s">
        <v>11764</v>
      </c>
      <c r="F604" s="509">
        <v>17</v>
      </c>
      <c r="G604" s="509">
        <v>1</v>
      </c>
    </row>
    <row r="605" spans="1:7" hidden="1">
      <c r="A605" s="509" t="s">
        <v>126</v>
      </c>
      <c r="B605" s="509" t="s">
        <v>6268</v>
      </c>
      <c r="C605" s="509" t="s">
        <v>6269</v>
      </c>
      <c r="D605" s="509" t="s">
        <v>6375</v>
      </c>
      <c r="E605" s="509" t="s">
        <v>11769</v>
      </c>
      <c r="F605" s="509">
        <v>12</v>
      </c>
      <c r="G605" s="509">
        <v>1</v>
      </c>
    </row>
    <row r="606" spans="1:7" hidden="1">
      <c r="A606" s="509" t="s">
        <v>126</v>
      </c>
      <c r="B606" s="509" t="s">
        <v>6268</v>
      </c>
      <c r="C606" s="509" t="s">
        <v>6269</v>
      </c>
      <c r="D606" s="509" t="s">
        <v>6375</v>
      </c>
      <c r="E606" s="509" t="s">
        <v>11768</v>
      </c>
      <c r="F606" s="509">
        <v>8</v>
      </c>
      <c r="G606" s="509">
        <v>1</v>
      </c>
    </row>
    <row r="607" spans="1:7" hidden="1">
      <c r="A607" s="509" t="s">
        <v>126</v>
      </c>
      <c r="B607" s="509" t="s">
        <v>6268</v>
      </c>
      <c r="C607" s="509" t="s">
        <v>6269</v>
      </c>
      <c r="D607" s="509" t="s">
        <v>6375</v>
      </c>
      <c r="E607" s="509" t="s">
        <v>11765</v>
      </c>
      <c r="F607" s="509">
        <v>6</v>
      </c>
      <c r="G607" s="509">
        <v>1</v>
      </c>
    </row>
    <row r="608" spans="1:7" hidden="1">
      <c r="A608" s="509" t="s">
        <v>126</v>
      </c>
      <c r="B608" s="509" t="s">
        <v>6268</v>
      </c>
      <c r="C608" s="509" t="s">
        <v>6269</v>
      </c>
      <c r="D608" s="509" t="s">
        <v>6375</v>
      </c>
      <c r="E608" s="509" t="s">
        <v>11766</v>
      </c>
      <c r="F608" s="509">
        <v>5</v>
      </c>
      <c r="G608" s="509">
        <v>1</v>
      </c>
    </row>
    <row r="609" spans="1:7" hidden="1">
      <c r="A609" s="509" t="s">
        <v>126</v>
      </c>
      <c r="B609" s="509" t="s">
        <v>6268</v>
      </c>
      <c r="C609" s="509" t="s">
        <v>6269</v>
      </c>
      <c r="D609" s="509" t="s">
        <v>6375</v>
      </c>
      <c r="E609" s="509" t="s">
        <v>11767</v>
      </c>
      <c r="F609" s="509">
        <v>4</v>
      </c>
      <c r="G609" s="509">
        <v>1</v>
      </c>
    </row>
    <row r="610" spans="1:7" hidden="1">
      <c r="A610" s="509" t="s">
        <v>126</v>
      </c>
      <c r="B610" s="509" t="s">
        <v>6268</v>
      </c>
      <c r="C610" s="509" t="s">
        <v>6269</v>
      </c>
      <c r="D610" s="509" t="s">
        <v>6375</v>
      </c>
      <c r="E610" s="509" t="s">
        <v>11771</v>
      </c>
      <c r="F610" s="509">
        <v>3</v>
      </c>
      <c r="G610" s="509">
        <v>1</v>
      </c>
    </row>
    <row r="611" spans="1:7" hidden="1">
      <c r="A611" s="509" t="s">
        <v>126</v>
      </c>
      <c r="B611" s="509" t="s">
        <v>6268</v>
      </c>
      <c r="C611" s="509" t="s">
        <v>6269</v>
      </c>
      <c r="D611" s="509" t="s">
        <v>6375</v>
      </c>
      <c r="E611" s="509" t="s">
        <v>11770</v>
      </c>
      <c r="F611" s="509">
        <v>1</v>
      </c>
      <c r="G611" s="509">
        <v>1</v>
      </c>
    </row>
    <row r="612" spans="1:7" hidden="1">
      <c r="A612" s="509" t="s">
        <v>127</v>
      </c>
      <c r="B612" s="509" t="s">
        <v>6268</v>
      </c>
      <c r="C612" s="509" t="s">
        <v>6269</v>
      </c>
      <c r="D612" s="509" t="s">
        <v>6380</v>
      </c>
      <c r="E612" s="509" t="s">
        <v>11773</v>
      </c>
      <c r="F612" s="509">
        <v>14</v>
      </c>
      <c r="G612" s="509">
        <v>1</v>
      </c>
    </row>
    <row r="613" spans="1:7" hidden="1">
      <c r="A613" s="509" t="s">
        <v>127</v>
      </c>
      <c r="B613" s="509" t="s">
        <v>6268</v>
      </c>
      <c r="C613" s="509" t="s">
        <v>6269</v>
      </c>
      <c r="D613" s="509" t="s">
        <v>6380</v>
      </c>
      <c r="E613" s="509" t="s">
        <v>11774</v>
      </c>
      <c r="F613" s="509">
        <v>8</v>
      </c>
      <c r="G613" s="509">
        <v>1</v>
      </c>
    </row>
    <row r="614" spans="1:7" hidden="1">
      <c r="A614" s="509" t="s">
        <v>127</v>
      </c>
      <c r="B614" s="509" t="s">
        <v>6268</v>
      </c>
      <c r="C614" s="509" t="s">
        <v>6269</v>
      </c>
      <c r="D614" s="509" t="s">
        <v>6380</v>
      </c>
      <c r="E614" s="509" t="s">
        <v>11772</v>
      </c>
      <c r="F614" s="509">
        <v>7</v>
      </c>
      <c r="G614" s="509">
        <v>1</v>
      </c>
    </row>
    <row r="615" spans="1:7" hidden="1">
      <c r="A615" s="509" t="s">
        <v>127</v>
      </c>
      <c r="B615" s="509" t="s">
        <v>6268</v>
      </c>
      <c r="C615" s="509" t="s">
        <v>6269</v>
      </c>
      <c r="D615" s="509" t="s">
        <v>6380</v>
      </c>
      <c r="E615" s="509" t="s">
        <v>11775</v>
      </c>
      <c r="F615" s="509">
        <v>7</v>
      </c>
      <c r="G615" s="509">
        <v>1</v>
      </c>
    </row>
    <row r="616" spans="1:7" hidden="1">
      <c r="A616" s="509" t="s">
        <v>127</v>
      </c>
      <c r="B616" s="509" t="s">
        <v>6268</v>
      </c>
      <c r="C616" s="509" t="s">
        <v>6269</v>
      </c>
      <c r="D616" s="509" t="s">
        <v>6380</v>
      </c>
      <c r="E616" s="509" t="s">
        <v>11777</v>
      </c>
      <c r="F616" s="509">
        <v>7</v>
      </c>
      <c r="G616" s="509">
        <v>1</v>
      </c>
    </row>
    <row r="617" spans="1:7" hidden="1">
      <c r="A617" s="509" t="s">
        <v>127</v>
      </c>
      <c r="B617" s="509" t="s">
        <v>6268</v>
      </c>
      <c r="C617" s="509" t="s">
        <v>6269</v>
      </c>
      <c r="D617" s="509" t="s">
        <v>6380</v>
      </c>
      <c r="E617" s="509" t="s">
        <v>11776</v>
      </c>
      <c r="F617" s="509">
        <v>5</v>
      </c>
      <c r="G617" s="509">
        <v>1</v>
      </c>
    </row>
    <row r="618" spans="1:7" hidden="1">
      <c r="A618" s="509" t="s">
        <v>128</v>
      </c>
      <c r="B618" s="509" t="s">
        <v>6268</v>
      </c>
      <c r="C618" s="509" t="s">
        <v>6269</v>
      </c>
      <c r="D618" s="509" t="s">
        <v>6385</v>
      </c>
      <c r="E618" s="509" t="s">
        <v>11465</v>
      </c>
      <c r="F618" s="509">
        <v>11</v>
      </c>
      <c r="G618" s="509">
        <v>1</v>
      </c>
    </row>
    <row r="619" spans="1:7" hidden="1">
      <c r="A619" s="509" t="s">
        <v>128</v>
      </c>
      <c r="B619" s="509" t="s">
        <v>6268</v>
      </c>
      <c r="C619" s="509" t="s">
        <v>6269</v>
      </c>
      <c r="D619" s="509" t="s">
        <v>6385</v>
      </c>
      <c r="E619" s="509" t="s">
        <v>11467</v>
      </c>
      <c r="F619" s="509">
        <v>8</v>
      </c>
      <c r="G619" s="509">
        <v>1</v>
      </c>
    </row>
    <row r="620" spans="1:7" hidden="1">
      <c r="A620" s="509" t="s">
        <v>128</v>
      </c>
      <c r="B620" s="509" t="s">
        <v>6268</v>
      </c>
      <c r="C620" s="509" t="s">
        <v>6269</v>
      </c>
      <c r="D620" s="509" t="s">
        <v>6385</v>
      </c>
      <c r="E620" s="509" t="s">
        <v>11468</v>
      </c>
      <c r="F620" s="509">
        <v>8</v>
      </c>
      <c r="G620" s="509">
        <v>1</v>
      </c>
    </row>
    <row r="621" spans="1:7" hidden="1">
      <c r="A621" s="509" t="s">
        <v>128</v>
      </c>
      <c r="B621" s="509" t="s">
        <v>6268</v>
      </c>
      <c r="C621" s="509" t="s">
        <v>6269</v>
      </c>
      <c r="D621" s="509" t="s">
        <v>6385</v>
      </c>
      <c r="E621" s="509" t="s">
        <v>11469</v>
      </c>
      <c r="F621" s="509">
        <v>8</v>
      </c>
      <c r="G621" s="509">
        <v>1</v>
      </c>
    </row>
    <row r="622" spans="1:7" hidden="1">
      <c r="A622" s="509" t="s">
        <v>128</v>
      </c>
      <c r="B622" s="509" t="s">
        <v>6268</v>
      </c>
      <c r="C622" s="509" t="s">
        <v>6269</v>
      </c>
      <c r="D622" s="509" t="s">
        <v>6385</v>
      </c>
      <c r="E622" s="509" t="s">
        <v>11466</v>
      </c>
      <c r="F622" s="509">
        <v>7</v>
      </c>
      <c r="G622" s="509">
        <v>1</v>
      </c>
    </row>
    <row r="623" spans="1:7" hidden="1">
      <c r="A623" s="509" t="s">
        <v>129</v>
      </c>
      <c r="B623" s="509" t="s">
        <v>6268</v>
      </c>
      <c r="C623" s="509" t="s">
        <v>6269</v>
      </c>
      <c r="D623" s="509" t="s">
        <v>6390</v>
      </c>
      <c r="E623" s="509" t="s">
        <v>11778</v>
      </c>
      <c r="F623" s="509">
        <v>20</v>
      </c>
      <c r="G623" s="509">
        <v>1</v>
      </c>
    </row>
    <row r="624" spans="1:7" hidden="1">
      <c r="A624" s="509" t="s">
        <v>129</v>
      </c>
      <c r="B624" s="509" t="s">
        <v>6268</v>
      </c>
      <c r="C624" s="509" t="s">
        <v>6269</v>
      </c>
      <c r="D624" s="509" t="s">
        <v>6390</v>
      </c>
      <c r="E624" s="509" t="s">
        <v>11781</v>
      </c>
      <c r="F624" s="509">
        <v>7</v>
      </c>
      <c r="G624" s="509">
        <v>1</v>
      </c>
    </row>
    <row r="625" spans="1:7" hidden="1">
      <c r="A625" s="509" t="s">
        <v>129</v>
      </c>
      <c r="B625" s="509" t="s">
        <v>6268</v>
      </c>
      <c r="C625" s="509" t="s">
        <v>6269</v>
      </c>
      <c r="D625" s="509" t="s">
        <v>6390</v>
      </c>
      <c r="E625" s="509" t="s">
        <v>11780</v>
      </c>
      <c r="F625" s="509">
        <v>5</v>
      </c>
      <c r="G625" s="509">
        <v>1</v>
      </c>
    </row>
    <row r="626" spans="1:7" hidden="1">
      <c r="A626" s="509" t="s">
        <v>129</v>
      </c>
      <c r="B626" s="509" t="s">
        <v>6268</v>
      </c>
      <c r="C626" s="509" t="s">
        <v>6269</v>
      </c>
      <c r="D626" s="509" t="s">
        <v>6390</v>
      </c>
      <c r="E626" s="509" t="s">
        <v>11779</v>
      </c>
      <c r="F626" s="509">
        <v>3</v>
      </c>
      <c r="G626" s="509">
        <v>1</v>
      </c>
    </row>
    <row r="627" spans="1:7" hidden="1">
      <c r="A627" s="509" t="s">
        <v>129</v>
      </c>
      <c r="B627" s="509" t="s">
        <v>6268</v>
      </c>
      <c r="C627" s="509" t="s">
        <v>6269</v>
      </c>
      <c r="D627" s="509" t="s">
        <v>6390</v>
      </c>
      <c r="E627" s="509" t="s">
        <v>11782</v>
      </c>
      <c r="F627" s="509">
        <v>1</v>
      </c>
      <c r="G627" s="509">
        <v>1</v>
      </c>
    </row>
    <row r="628" spans="1:7" hidden="1">
      <c r="A628" s="509" t="s">
        <v>130</v>
      </c>
      <c r="B628" s="509" t="s">
        <v>6268</v>
      </c>
      <c r="C628" s="509" t="s">
        <v>6269</v>
      </c>
      <c r="D628" s="509" t="s">
        <v>6420</v>
      </c>
      <c r="E628" s="509" t="s">
        <v>10244</v>
      </c>
      <c r="F628" s="509">
        <v>10</v>
      </c>
      <c r="G628" s="509">
        <v>1</v>
      </c>
    </row>
    <row r="629" spans="1:7" hidden="1">
      <c r="A629" s="509" t="s">
        <v>130</v>
      </c>
      <c r="B629" s="509" t="s">
        <v>6268</v>
      </c>
      <c r="C629" s="509" t="s">
        <v>6269</v>
      </c>
      <c r="D629" s="509" t="s">
        <v>6420</v>
      </c>
      <c r="E629" s="509" t="s">
        <v>10245</v>
      </c>
      <c r="F629" s="509">
        <v>10</v>
      </c>
      <c r="G629" s="509">
        <v>1</v>
      </c>
    </row>
    <row r="630" spans="1:7" hidden="1">
      <c r="A630" s="509" t="s">
        <v>130</v>
      </c>
      <c r="B630" s="509" t="s">
        <v>6268</v>
      </c>
      <c r="C630" s="509" t="s">
        <v>6269</v>
      </c>
      <c r="D630" s="509" t="s">
        <v>6420</v>
      </c>
      <c r="E630" s="509" t="s">
        <v>10243</v>
      </c>
      <c r="F630" s="509">
        <v>8</v>
      </c>
      <c r="G630" s="509">
        <v>1</v>
      </c>
    </row>
    <row r="631" spans="1:7" hidden="1">
      <c r="A631" s="509" t="s">
        <v>130</v>
      </c>
      <c r="B631" s="509" t="s">
        <v>6268</v>
      </c>
      <c r="C631" s="509" t="s">
        <v>6269</v>
      </c>
      <c r="D631" s="509" t="s">
        <v>6420</v>
      </c>
      <c r="E631" s="509" t="s">
        <v>10242</v>
      </c>
      <c r="F631" s="509">
        <v>6</v>
      </c>
      <c r="G631" s="509">
        <v>1</v>
      </c>
    </row>
    <row r="632" spans="1:7" hidden="1">
      <c r="A632" s="509" t="s">
        <v>130</v>
      </c>
      <c r="B632" s="509" t="s">
        <v>6268</v>
      </c>
      <c r="C632" s="509" t="s">
        <v>6269</v>
      </c>
      <c r="D632" s="509" t="s">
        <v>6420</v>
      </c>
      <c r="E632" s="509" t="s">
        <v>10246</v>
      </c>
      <c r="F632" s="509">
        <v>5</v>
      </c>
      <c r="G632" s="509">
        <v>1</v>
      </c>
    </row>
    <row r="633" spans="1:7" hidden="1">
      <c r="A633" s="509" t="s">
        <v>130</v>
      </c>
      <c r="B633" s="509" t="s">
        <v>6268</v>
      </c>
      <c r="C633" s="509" t="s">
        <v>6269</v>
      </c>
      <c r="D633" s="509" t="s">
        <v>6420</v>
      </c>
      <c r="E633" s="509" t="s">
        <v>10247</v>
      </c>
      <c r="F633" s="509">
        <v>4</v>
      </c>
      <c r="G633" s="509">
        <v>1</v>
      </c>
    </row>
    <row r="634" spans="1:7" hidden="1">
      <c r="A634" s="509" t="s">
        <v>130</v>
      </c>
      <c r="B634" s="509" t="s">
        <v>6268</v>
      </c>
      <c r="C634" s="509" t="s">
        <v>6269</v>
      </c>
      <c r="D634" s="509" t="s">
        <v>6420</v>
      </c>
      <c r="E634" s="509" t="s">
        <v>10248</v>
      </c>
      <c r="F634" s="509">
        <v>4</v>
      </c>
      <c r="G634" s="509">
        <v>1</v>
      </c>
    </row>
    <row r="635" spans="1:7" hidden="1">
      <c r="A635" s="509" t="s">
        <v>130</v>
      </c>
      <c r="B635" s="509" t="s">
        <v>6268</v>
      </c>
      <c r="C635" s="509" t="s">
        <v>6269</v>
      </c>
      <c r="D635" s="509" t="s">
        <v>6420</v>
      </c>
      <c r="E635" s="509" t="s">
        <v>10249</v>
      </c>
      <c r="F635" s="509">
        <v>3</v>
      </c>
      <c r="G635" s="509">
        <v>1</v>
      </c>
    </row>
    <row r="636" spans="1:7" hidden="1">
      <c r="A636" s="509" t="s">
        <v>131</v>
      </c>
      <c r="B636" s="509" t="s">
        <v>6268</v>
      </c>
      <c r="C636" s="509" t="s">
        <v>6269</v>
      </c>
      <c r="D636" s="509" t="s">
        <v>6425</v>
      </c>
      <c r="E636" s="509" t="s">
        <v>11475</v>
      </c>
      <c r="F636" s="509">
        <v>11</v>
      </c>
      <c r="G636" s="509">
        <v>1</v>
      </c>
    </row>
    <row r="637" spans="1:7" hidden="1">
      <c r="A637" s="509" t="s">
        <v>131</v>
      </c>
      <c r="B637" s="509" t="s">
        <v>6268</v>
      </c>
      <c r="C637" s="509" t="s">
        <v>6269</v>
      </c>
      <c r="D637" s="509" t="s">
        <v>6425</v>
      </c>
      <c r="E637" s="509" t="s">
        <v>11473</v>
      </c>
      <c r="F637" s="509">
        <v>8</v>
      </c>
      <c r="G637" s="509">
        <v>1</v>
      </c>
    </row>
    <row r="638" spans="1:7" hidden="1">
      <c r="A638" s="509" t="s">
        <v>131</v>
      </c>
      <c r="B638" s="509" t="s">
        <v>6268</v>
      </c>
      <c r="C638" s="509" t="s">
        <v>6269</v>
      </c>
      <c r="D638" s="509" t="s">
        <v>6425</v>
      </c>
      <c r="E638" s="509" t="s">
        <v>11472</v>
      </c>
      <c r="F638" s="509">
        <v>7</v>
      </c>
      <c r="G638" s="509">
        <v>1</v>
      </c>
    </row>
    <row r="639" spans="1:7" hidden="1">
      <c r="A639" s="509" t="s">
        <v>131</v>
      </c>
      <c r="B639" s="509" t="s">
        <v>6268</v>
      </c>
      <c r="C639" s="509" t="s">
        <v>6269</v>
      </c>
      <c r="D639" s="509" t="s">
        <v>6425</v>
      </c>
      <c r="E639" s="509" t="s">
        <v>11471</v>
      </c>
      <c r="F639" s="509">
        <v>6</v>
      </c>
      <c r="G639" s="509">
        <v>1</v>
      </c>
    </row>
    <row r="640" spans="1:7" hidden="1">
      <c r="A640" s="509" t="s">
        <v>131</v>
      </c>
      <c r="B640" s="509" t="s">
        <v>6268</v>
      </c>
      <c r="C640" s="509" t="s">
        <v>6269</v>
      </c>
      <c r="D640" s="509" t="s">
        <v>6425</v>
      </c>
      <c r="E640" s="509" t="s">
        <v>11474</v>
      </c>
      <c r="F640" s="509">
        <v>6</v>
      </c>
      <c r="G640" s="509">
        <v>1</v>
      </c>
    </row>
    <row r="641" spans="1:7" hidden="1">
      <c r="A641" s="509" t="s">
        <v>131</v>
      </c>
      <c r="B641" s="509" t="s">
        <v>6268</v>
      </c>
      <c r="C641" s="509" t="s">
        <v>6269</v>
      </c>
      <c r="D641" s="509" t="s">
        <v>6425</v>
      </c>
      <c r="E641" s="509" t="s">
        <v>11470</v>
      </c>
      <c r="F641" s="509">
        <v>4</v>
      </c>
      <c r="G641" s="509">
        <v>1</v>
      </c>
    </row>
    <row r="642" spans="1:7" hidden="1">
      <c r="A642" s="509" t="s">
        <v>131</v>
      </c>
      <c r="B642" s="509" t="s">
        <v>6268</v>
      </c>
      <c r="C642" s="509" t="s">
        <v>6269</v>
      </c>
      <c r="D642" s="509" t="s">
        <v>6425</v>
      </c>
      <c r="E642" s="509" t="s">
        <v>11476</v>
      </c>
      <c r="F642" s="509">
        <v>1</v>
      </c>
      <c r="G642" s="509">
        <v>1</v>
      </c>
    </row>
    <row r="643" spans="1:7" hidden="1">
      <c r="A643" s="509" t="s">
        <v>132</v>
      </c>
      <c r="B643" s="509" t="s">
        <v>6268</v>
      </c>
      <c r="C643" s="509" t="s">
        <v>6269</v>
      </c>
      <c r="D643" s="509" t="s">
        <v>6430</v>
      </c>
      <c r="E643" s="509" t="s">
        <v>11783</v>
      </c>
      <c r="F643" s="509">
        <v>15</v>
      </c>
      <c r="G643" s="509">
        <v>1</v>
      </c>
    </row>
    <row r="644" spans="1:7" hidden="1">
      <c r="A644" s="509" t="s">
        <v>132</v>
      </c>
      <c r="B644" s="509" t="s">
        <v>6268</v>
      </c>
      <c r="C644" s="509" t="s">
        <v>6269</v>
      </c>
      <c r="D644" s="509" t="s">
        <v>6430</v>
      </c>
      <c r="E644" s="509" t="s">
        <v>11784</v>
      </c>
      <c r="F644" s="509">
        <v>6</v>
      </c>
      <c r="G644" s="509">
        <v>1</v>
      </c>
    </row>
    <row r="645" spans="1:7" hidden="1">
      <c r="A645" s="509" t="s">
        <v>132</v>
      </c>
      <c r="B645" s="509" t="s">
        <v>6268</v>
      </c>
      <c r="C645" s="509" t="s">
        <v>6269</v>
      </c>
      <c r="D645" s="509" t="s">
        <v>6430</v>
      </c>
      <c r="E645" s="509" t="s">
        <v>11785</v>
      </c>
      <c r="F645" s="509">
        <v>5</v>
      </c>
      <c r="G645" s="509">
        <v>1</v>
      </c>
    </row>
    <row r="646" spans="1:7" hidden="1">
      <c r="A646" s="509" t="s">
        <v>132</v>
      </c>
      <c r="B646" s="509" t="s">
        <v>6268</v>
      </c>
      <c r="C646" s="509" t="s">
        <v>6269</v>
      </c>
      <c r="D646" s="509" t="s">
        <v>6430</v>
      </c>
      <c r="E646" s="509" t="s">
        <v>11786</v>
      </c>
      <c r="F646" s="509">
        <v>5</v>
      </c>
      <c r="G646" s="509">
        <v>1</v>
      </c>
    </row>
    <row r="647" spans="1:7" hidden="1">
      <c r="A647" s="509" t="s">
        <v>132</v>
      </c>
      <c r="B647" s="509" t="s">
        <v>6268</v>
      </c>
      <c r="C647" s="509" t="s">
        <v>6269</v>
      </c>
      <c r="D647" s="509" t="s">
        <v>6430</v>
      </c>
      <c r="E647" s="509" t="s">
        <v>11787</v>
      </c>
      <c r="F647" s="509">
        <v>4</v>
      </c>
      <c r="G647" s="509">
        <v>1</v>
      </c>
    </row>
    <row r="648" spans="1:7" hidden="1">
      <c r="A648" s="509" t="s">
        <v>132</v>
      </c>
      <c r="B648" s="509" t="s">
        <v>6268</v>
      </c>
      <c r="C648" s="509" t="s">
        <v>6269</v>
      </c>
      <c r="D648" s="509" t="s">
        <v>6430</v>
      </c>
      <c r="E648" s="509" t="s">
        <v>11788</v>
      </c>
      <c r="F648" s="509">
        <v>3</v>
      </c>
      <c r="G648" s="509">
        <v>1</v>
      </c>
    </row>
    <row r="649" spans="1:7" hidden="1">
      <c r="A649" s="509" t="s">
        <v>133</v>
      </c>
      <c r="B649" s="509" t="s">
        <v>6268</v>
      </c>
      <c r="C649" s="509" t="s">
        <v>6269</v>
      </c>
      <c r="D649" s="509" t="s">
        <v>6443</v>
      </c>
      <c r="E649" s="509" t="s">
        <v>10609</v>
      </c>
      <c r="F649" s="509">
        <v>13</v>
      </c>
      <c r="G649" s="509">
        <v>1</v>
      </c>
    </row>
    <row r="650" spans="1:7" hidden="1">
      <c r="A650" s="509" t="s">
        <v>133</v>
      </c>
      <c r="B650" s="509" t="s">
        <v>6268</v>
      </c>
      <c r="C650" s="509" t="s">
        <v>6269</v>
      </c>
      <c r="D650" s="509" t="s">
        <v>6443</v>
      </c>
      <c r="E650" s="509" t="s">
        <v>10611</v>
      </c>
      <c r="F650" s="509">
        <v>11</v>
      </c>
      <c r="G650" s="509">
        <v>1</v>
      </c>
    </row>
    <row r="651" spans="1:7" hidden="1">
      <c r="A651" s="509" t="s">
        <v>133</v>
      </c>
      <c r="B651" s="509" t="s">
        <v>6268</v>
      </c>
      <c r="C651" s="509" t="s">
        <v>6269</v>
      </c>
      <c r="D651" s="509" t="s">
        <v>6443</v>
      </c>
      <c r="E651" s="509" t="s">
        <v>10610</v>
      </c>
      <c r="F651" s="509">
        <v>9</v>
      </c>
      <c r="G651" s="509">
        <v>1</v>
      </c>
    </row>
    <row r="652" spans="1:7" hidden="1">
      <c r="A652" s="509" t="s">
        <v>133</v>
      </c>
      <c r="B652" s="509" t="s">
        <v>6268</v>
      </c>
      <c r="C652" s="509" t="s">
        <v>6269</v>
      </c>
      <c r="D652" s="509" t="s">
        <v>6443</v>
      </c>
      <c r="E652" s="509" t="s">
        <v>10612</v>
      </c>
      <c r="F652" s="509">
        <v>8</v>
      </c>
      <c r="G652" s="509">
        <v>1</v>
      </c>
    </row>
    <row r="653" spans="1:7" hidden="1">
      <c r="A653" s="509" t="s">
        <v>133</v>
      </c>
      <c r="B653" s="509" t="s">
        <v>6268</v>
      </c>
      <c r="C653" s="509" t="s">
        <v>6269</v>
      </c>
      <c r="D653" s="509" t="s">
        <v>6443</v>
      </c>
      <c r="E653" s="509" t="s">
        <v>10614</v>
      </c>
      <c r="F653" s="509">
        <v>8</v>
      </c>
      <c r="G653" s="509">
        <v>1</v>
      </c>
    </row>
    <row r="654" spans="1:7" hidden="1">
      <c r="A654" s="509" t="s">
        <v>133</v>
      </c>
      <c r="B654" s="509" t="s">
        <v>6268</v>
      </c>
      <c r="C654" s="509" t="s">
        <v>6269</v>
      </c>
      <c r="D654" s="509" t="s">
        <v>6443</v>
      </c>
      <c r="E654" s="509" t="s">
        <v>10613</v>
      </c>
      <c r="F654" s="509">
        <v>5</v>
      </c>
      <c r="G654" s="509">
        <v>1</v>
      </c>
    </row>
    <row r="655" spans="1:7" hidden="1">
      <c r="A655" s="509" t="s">
        <v>134</v>
      </c>
      <c r="B655" s="509" t="s">
        <v>6268</v>
      </c>
      <c r="C655" s="509" t="s">
        <v>6269</v>
      </c>
      <c r="D655" s="509" t="s">
        <v>6448</v>
      </c>
      <c r="E655" s="509" t="s">
        <v>11486</v>
      </c>
      <c r="F655" s="509">
        <v>9</v>
      </c>
      <c r="G655" s="509">
        <v>1</v>
      </c>
    </row>
    <row r="656" spans="1:7" hidden="1">
      <c r="A656" s="509" t="s">
        <v>134</v>
      </c>
      <c r="B656" s="509" t="s">
        <v>6268</v>
      </c>
      <c r="C656" s="509" t="s">
        <v>6269</v>
      </c>
      <c r="D656" s="509" t="s">
        <v>6448</v>
      </c>
      <c r="E656" s="509" t="s">
        <v>11487</v>
      </c>
      <c r="F656" s="509">
        <v>9</v>
      </c>
      <c r="G656" s="509">
        <v>1</v>
      </c>
    </row>
    <row r="657" spans="1:7" hidden="1">
      <c r="A657" s="509" t="s">
        <v>134</v>
      </c>
      <c r="B657" s="509" t="s">
        <v>6268</v>
      </c>
      <c r="C657" s="509" t="s">
        <v>6269</v>
      </c>
      <c r="D657" s="509" t="s">
        <v>6448</v>
      </c>
      <c r="E657" s="509" t="s">
        <v>11488</v>
      </c>
      <c r="F657" s="509">
        <v>9</v>
      </c>
      <c r="G657" s="509">
        <v>1</v>
      </c>
    </row>
    <row r="658" spans="1:7" hidden="1">
      <c r="A658" s="509" t="s">
        <v>134</v>
      </c>
      <c r="B658" s="509" t="s">
        <v>6268</v>
      </c>
      <c r="C658" s="509" t="s">
        <v>6269</v>
      </c>
      <c r="D658" s="509" t="s">
        <v>6448</v>
      </c>
      <c r="E658" s="509" t="s">
        <v>11489</v>
      </c>
      <c r="F658" s="509">
        <v>5</v>
      </c>
      <c r="G658" s="509">
        <v>1</v>
      </c>
    </row>
    <row r="659" spans="1:7" hidden="1">
      <c r="A659" s="509" t="s">
        <v>134</v>
      </c>
      <c r="B659" s="509" t="s">
        <v>6268</v>
      </c>
      <c r="C659" s="509" t="s">
        <v>6269</v>
      </c>
      <c r="D659" s="509" t="s">
        <v>6448</v>
      </c>
      <c r="E659" s="509" t="s">
        <v>11484</v>
      </c>
      <c r="F659" s="509">
        <v>4</v>
      </c>
      <c r="G659" s="509">
        <v>1</v>
      </c>
    </row>
    <row r="660" spans="1:7" hidden="1">
      <c r="A660" s="509" t="s">
        <v>134</v>
      </c>
      <c r="B660" s="509" t="s">
        <v>6268</v>
      </c>
      <c r="C660" s="509" t="s">
        <v>6269</v>
      </c>
      <c r="D660" s="509" t="s">
        <v>6448</v>
      </c>
      <c r="E660" s="509" t="s">
        <v>11491</v>
      </c>
      <c r="F660" s="509">
        <v>2</v>
      </c>
      <c r="G660" s="509">
        <v>1</v>
      </c>
    </row>
    <row r="661" spans="1:7" hidden="1">
      <c r="A661" s="509" t="s">
        <v>134</v>
      </c>
      <c r="B661" s="509" t="s">
        <v>6268</v>
      </c>
      <c r="C661" s="509" t="s">
        <v>6269</v>
      </c>
      <c r="D661" s="509" t="s">
        <v>6448</v>
      </c>
      <c r="E661" s="509" t="s">
        <v>11485</v>
      </c>
      <c r="F661" s="509">
        <v>1</v>
      </c>
      <c r="G661" s="509">
        <v>1</v>
      </c>
    </row>
    <row r="662" spans="1:7" hidden="1">
      <c r="A662" s="509" t="s">
        <v>134</v>
      </c>
      <c r="B662" s="509" t="s">
        <v>6268</v>
      </c>
      <c r="C662" s="509" t="s">
        <v>6269</v>
      </c>
      <c r="D662" s="509" t="s">
        <v>6448</v>
      </c>
      <c r="E662" s="509" t="s">
        <v>11490</v>
      </c>
      <c r="F662" s="509">
        <v>1</v>
      </c>
      <c r="G662" s="509">
        <v>1</v>
      </c>
    </row>
    <row r="663" spans="1:7" hidden="1">
      <c r="A663" s="509" t="s">
        <v>135</v>
      </c>
      <c r="B663" s="509" t="s">
        <v>6268</v>
      </c>
      <c r="C663" s="509" t="s">
        <v>6269</v>
      </c>
      <c r="D663" s="509" t="s">
        <v>6456</v>
      </c>
      <c r="E663" s="509" t="s">
        <v>10606</v>
      </c>
      <c r="F663" s="509">
        <v>18</v>
      </c>
      <c r="G663" s="509">
        <v>1</v>
      </c>
    </row>
    <row r="664" spans="1:7" hidden="1">
      <c r="A664" s="509" t="s">
        <v>135</v>
      </c>
      <c r="B664" s="509" t="s">
        <v>6268</v>
      </c>
      <c r="C664" s="509" t="s">
        <v>6269</v>
      </c>
      <c r="D664" s="509" t="s">
        <v>6456</v>
      </c>
      <c r="E664" s="509" t="s">
        <v>10605</v>
      </c>
      <c r="F664" s="509">
        <v>16</v>
      </c>
      <c r="G664" s="509">
        <v>1</v>
      </c>
    </row>
    <row r="665" spans="1:7" hidden="1">
      <c r="A665" s="509" t="s">
        <v>135</v>
      </c>
      <c r="B665" s="509" t="s">
        <v>6268</v>
      </c>
      <c r="C665" s="509" t="s">
        <v>6269</v>
      </c>
      <c r="D665" s="509" t="s">
        <v>6456</v>
      </c>
      <c r="E665" s="509" t="s">
        <v>10604</v>
      </c>
      <c r="F665" s="509">
        <v>15</v>
      </c>
      <c r="G665" s="509">
        <v>1</v>
      </c>
    </row>
    <row r="666" spans="1:7" hidden="1">
      <c r="A666" s="509" t="s">
        <v>135</v>
      </c>
      <c r="B666" s="509" t="s">
        <v>6268</v>
      </c>
      <c r="C666" s="509" t="s">
        <v>6269</v>
      </c>
      <c r="D666" s="509" t="s">
        <v>6456</v>
      </c>
      <c r="E666" s="509" t="s">
        <v>10608</v>
      </c>
      <c r="F666" s="509">
        <v>7</v>
      </c>
      <c r="G666" s="509">
        <v>1</v>
      </c>
    </row>
    <row r="667" spans="1:7" hidden="1">
      <c r="A667" s="509" t="s">
        <v>135</v>
      </c>
      <c r="B667" s="509" t="s">
        <v>6268</v>
      </c>
      <c r="C667" s="509" t="s">
        <v>6269</v>
      </c>
      <c r="D667" s="509" t="s">
        <v>6456</v>
      </c>
      <c r="E667" s="509" t="s">
        <v>10607</v>
      </c>
      <c r="F667" s="509">
        <v>4</v>
      </c>
      <c r="G667" s="509">
        <v>1</v>
      </c>
    </row>
    <row r="668" spans="1:7" hidden="1">
      <c r="A668" s="509" t="s">
        <v>136</v>
      </c>
      <c r="B668" s="509" t="s">
        <v>6268</v>
      </c>
      <c r="C668" s="509" t="s">
        <v>6269</v>
      </c>
      <c r="D668" s="509" t="s">
        <v>6461</v>
      </c>
      <c r="E668" s="509" t="s">
        <v>11494</v>
      </c>
      <c r="F668" s="509">
        <v>11</v>
      </c>
      <c r="G668" s="509">
        <v>1</v>
      </c>
    </row>
    <row r="669" spans="1:7" hidden="1">
      <c r="A669" s="509" t="s">
        <v>136</v>
      </c>
      <c r="B669" s="509" t="s">
        <v>6268</v>
      </c>
      <c r="C669" s="509" t="s">
        <v>6269</v>
      </c>
      <c r="D669" s="509" t="s">
        <v>6461</v>
      </c>
      <c r="E669" s="509" t="s">
        <v>11493</v>
      </c>
      <c r="F669" s="509">
        <v>9</v>
      </c>
      <c r="G669" s="509">
        <v>1</v>
      </c>
    </row>
    <row r="670" spans="1:7" hidden="1">
      <c r="A670" s="509" t="s">
        <v>136</v>
      </c>
      <c r="B670" s="509" t="s">
        <v>6268</v>
      </c>
      <c r="C670" s="509" t="s">
        <v>6269</v>
      </c>
      <c r="D670" s="509" t="s">
        <v>6461</v>
      </c>
      <c r="E670" s="509" t="s">
        <v>11495</v>
      </c>
      <c r="F670" s="509">
        <v>8</v>
      </c>
      <c r="G670" s="509">
        <v>1</v>
      </c>
    </row>
    <row r="671" spans="1:7" hidden="1">
      <c r="A671" s="509" t="s">
        <v>136</v>
      </c>
      <c r="B671" s="509" t="s">
        <v>6268</v>
      </c>
      <c r="C671" s="509" t="s">
        <v>6269</v>
      </c>
      <c r="D671" s="509" t="s">
        <v>6461</v>
      </c>
      <c r="E671" s="509" t="s">
        <v>11497</v>
      </c>
      <c r="F671" s="509">
        <v>5</v>
      </c>
      <c r="G671" s="509">
        <v>1</v>
      </c>
    </row>
    <row r="672" spans="1:7" hidden="1">
      <c r="A672" s="509" t="s">
        <v>136</v>
      </c>
      <c r="B672" s="509" t="s">
        <v>6268</v>
      </c>
      <c r="C672" s="509" t="s">
        <v>6269</v>
      </c>
      <c r="D672" s="509" t="s">
        <v>6461</v>
      </c>
      <c r="E672" s="509" t="s">
        <v>11492</v>
      </c>
      <c r="F672" s="509">
        <v>4</v>
      </c>
      <c r="G672" s="509">
        <v>1</v>
      </c>
    </row>
    <row r="673" spans="1:7" hidden="1">
      <c r="A673" s="509" t="s">
        <v>136</v>
      </c>
      <c r="B673" s="509" t="s">
        <v>6268</v>
      </c>
      <c r="C673" s="509" t="s">
        <v>6269</v>
      </c>
      <c r="D673" s="509" t="s">
        <v>6461</v>
      </c>
      <c r="E673" s="509" t="s">
        <v>11498</v>
      </c>
      <c r="F673" s="509">
        <v>4</v>
      </c>
      <c r="G673" s="509">
        <v>1</v>
      </c>
    </row>
    <row r="674" spans="1:7" hidden="1">
      <c r="A674" s="509" t="s">
        <v>136</v>
      </c>
      <c r="B674" s="509" t="s">
        <v>6268</v>
      </c>
      <c r="C674" s="509" t="s">
        <v>6269</v>
      </c>
      <c r="D674" s="509" t="s">
        <v>6461</v>
      </c>
      <c r="E674" s="509" t="s">
        <v>11496</v>
      </c>
      <c r="F674" s="509">
        <v>3</v>
      </c>
      <c r="G674" s="509">
        <v>1</v>
      </c>
    </row>
    <row r="675" spans="1:7" hidden="1">
      <c r="A675" s="509" t="s">
        <v>137</v>
      </c>
      <c r="B675" s="509" t="s">
        <v>6268</v>
      </c>
      <c r="C675" s="509" t="s">
        <v>6269</v>
      </c>
      <c r="D675" s="509" t="s">
        <v>6466</v>
      </c>
      <c r="E675" s="509" t="s">
        <v>11801</v>
      </c>
      <c r="F675" s="509">
        <v>11</v>
      </c>
      <c r="G675" s="509">
        <v>1</v>
      </c>
    </row>
    <row r="676" spans="1:7" hidden="1">
      <c r="A676" s="509" t="s">
        <v>137</v>
      </c>
      <c r="B676" s="509" t="s">
        <v>6268</v>
      </c>
      <c r="C676" s="509" t="s">
        <v>6269</v>
      </c>
      <c r="D676" s="509" t="s">
        <v>6466</v>
      </c>
      <c r="E676" s="509" t="s">
        <v>11802</v>
      </c>
      <c r="F676" s="509">
        <v>10</v>
      </c>
      <c r="G676" s="509">
        <v>1</v>
      </c>
    </row>
    <row r="677" spans="1:7" hidden="1">
      <c r="A677" s="509" t="s">
        <v>137</v>
      </c>
      <c r="B677" s="509" t="s">
        <v>6268</v>
      </c>
      <c r="C677" s="509" t="s">
        <v>6269</v>
      </c>
      <c r="D677" s="509" t="s">
        <v>6466</v>
      </c>
      <c r="E677" s="509" t="s">
        <v>11803</v>
      </c>
      <c r="F677" s="509">
        <v>6</v>
      </c>
      <c r="G677" s="509">
        <v>1</v>
      </c>
    </row>
    <row r="678" spans="1:7" hidden="1">
      <c r="A678" s="509" t="s">
        <v>137</v>
      </c>
      <c r="B678" s="509" t="s">
        <v>6268</v>
      </c>
      <c r="C678" s="509" t="s">
        <v>6269</v>
      </c>
      <c r="D678" s="509" t="s">
        <v>6466</v>
      </c>
      <c r="E678" s="509" t="s">
        <v>11804</v>
      </c>
      <c r="F678" s="509">
        <v>6</v>
      </c>
      <c r="G678" s="509">
        <v>1</v>
      </c>
    </row>
    <row r="679" spans="1:7" hidden="1">
      <c r="A679" s="509" t="s">
        <v>137</v>
      </c>
      <c r="B679" s="509" t="s">
        <v>6268</v>
      </c>
      <c r="C679" s="509" t="s">
        <v>6269</v>
      </c>
      <c r="D679" s="509" t="s">
        <v>6466</v>
      </c>
      <c r="E679" s="509" t="s">
        <v>11805</v>
      </c>
      <c r="F679" s="509">
        <v>4</v>
      </c>
      <c r="G679" s="509">
        <v>1</v>
      </c>
    </row>
    <row r="680" spans="1:7" hidden="1">
      <c r="A680" s="509" t="s">
        <v>137</v>
      </c>
      <c r="B680" s="509" t="s">
        <v>6268</v>
      </c>
      <c r="C680" s="509" t="s">
        <v>6269</v>
      </c>
      <c r="D680" s="509" t="s">
        <v>6466</v>
      </c>
      <c r="E680" s="509" t="s">
        <v>11800</v>
      </c>
      <c r="F680" s="509">
        <v>2</v>
      </c>
      <c r="G680" s="509">
        <v>1</v>
      </c>
    </row>
    <row r="681" spans="1:7" hidden="1">
      <c r="A681" s="509" t="s">
        <v>138</v>
      </c>
      <c r="B681" s="509" t="s">
        <v>6268</v>
      </c>
      <c r="C681" s="509" t="s">
        <v>6269</v>
      </c>
      <c r="D681" s="509" t="s">
        <v>6486</v>
      </c>
      <c r="E681" s="509" t="s">
        <v>11807</v>
      </c>
      <c r="F681" s="509">
        <v>16</v>
      </c>
      <c r="G681" s="509">
        <v>1</v>
      </c>
    </row>
    <row r="682" spans="1:7" hidden="1">
      <c r="A682" s="509" t="s">
        <v>138</v>
      </c>
      <c r="B682" s="509" t="s">
        <v>6268</v>
      </c>
      <c r="C682" s="509" t="s">
        <v>6269</v>
      </c>
      <c r="D682" s="509" t="s">
        <v>6486</v>
      </c>
      <c r="E682" s="509" t="s">
        <v>11808</v>
      </c>
      <c r="F682" s="509">
        <v>8</v>
      </c>
      <c r="G682" s="509">
        <v>1</v>
      </c>
    </row>
    <row r="683" spans="1:7" hidden="1">
      <c r="A683" s="509" t="s">
        <v>138</v>
      </c>
      <c r="B683" s="509" t="s">
        <v>6268</v>
      </c>
      <c r="C683" s="509" t="s">
        <v>6269</v>
      </c>
      <c r="D683" s="509" t="s">
        <v>6486</v>
      </c>
      <c r="E683" s="509" t="s">
        <v>11809</v>
      </c>
      <c r="F683" s="509">
        <v>8</v>
      </c>
      <c r="G683" s="509">
        <v>1</v>
      </c>
    </row>
    <row r="684" spans="1:7" hidden="1">
      <c r="A684" s="509" t="s">
        <v>138</v>
      </c>
      <c r="B684" s="509" t="s">
        <v>6268</v>
      </c>
      <c r="C684" s="509" t="s">
        <v>6269</v>
      </c>
      <c r="D684" s="509" t="s">
        <v>6486</v>
      </c>
      <c r="E684" s="509" t="s">
        <v>11806</v>
      </c>
      <c r="F684" s="509">
        <v>5</v>
      </c>
      <c r="G684" s="509">
        <v>1</v>
      </c>
    </row>
    <row r="685" spans="1:7" hidden="1">
      <c r="A685" s="509" t="s">
        <v>138</v>
      </c>
      <c r="B685" s="509" t="s">
        <v>6268</v>
      </c>
      <c r="C685" s="509" t="s">
        <v>6269</v>
      </c>
      <c r="D685" s="509" t="s">
        <v>6486</v>
      </c>
      <c r="E685" s="509" t="s">
        <v>11810</v>
      </c>
      <c r="F685" s="509">
        <v>4</v>
      </c>
      <c r="G685" s="509">
        <v>1</v>
      </c>
    </row>
    <row r="686" spans="1:7" hidden="1">
      <c r="A686" s="509" t="s">
        <v>139</v>
      </c>
      <c r="B686" s="509" t="s">
        <v>6268</v>
      </c>
      <c r="C686" s="509" t="s">
        <v>6269</v>
      </c>
      <c r="D686" s="509" t="s">
        <v>6491</v>
      </c>
      <c r="E686" s="509" t="s">
        <v>11501</v>
      </c>
      <c r="F686" s="509">
        <v>8</v>
      </c>
      <c r="G686" s="509">
        <v>1</v>
      </c>
    </row>
    <row r="687" spans="1:7" hidden="1">
      <c r="A687" s="509" t="s">
        <v>139</v>
      </c>
      <c r="B687" s="509" t="s">
        <v>6268</v>
      </c>
      <c r="C687" s="509" t="s">
        <v>6269</v>
      </c>
      <c r="D687" s="509" t="s">
        <v>6491</v>
      </c>
      <c r="E687" s="509" t="s">
        <v>11502</v>
      </c>
      <c r="F687" s="509">
        <v>6</v>
      </c>
      <c r="G687" s="509">
        <v>1</v>
      </c>
    </row>
    <row r="688" spans="1:7" hidden="1">
      <c r="A688" s="509" t="s">
        <v>139</v>
      </c>
      <c r="B688" s="509" t="s">
        <v>6268</v>
      </c>
      <c r="C688" s="509" t="s">
        <v>6269</v>
      </c>
      <c r="D688" s="509" t="s">
        <v>6491</v>
      </c>
      <c r="E688" s="509" t="s">
        <v>11500</v>
      </c>
      <c r="F688" s="509">
        <v>5</v>
      </c>
      <c r="G688" s="509">
        <v>1</v>
      </c>
    </row>
    <row r="689" spans="1:7" hidden="1">
      <c r="A689" s="509" t="s">
        <v>139</v>
      </c>
      <c r="B689" s="509" t="s">
        <v>6268</v>
      </c>
      <c r="C689" s="509" t="s">
        <v>6269</v>
      </c>
      <c r="D689" s="509" t="s">
        <v>6491</v>
      </c>
      <c r="E689" s="509" t="s">
        <v>11504</v>
      </c>
      <c r="F689" s="509">
        <v>5</v>
      </c>
      <c r="G689" s="509">
        <v>1</v>
      </c>
    </row>
    <row r="690" spans="1:7" hidden="1">
      <c r="A690" s="509" t="s">
        <v>139</v>
      </c>
      <c r="B690" s="509" t="s">
        <v>6268</v>
      </c>
      <c r="C690" s="509" t="s">
        <v>6269</v>
      </c>
      <c r="D690" s="509" t="s">
        <v>6491</v>
      </c>
      <c r="E690" s="509" t="s">
        <v>11499</v>
      </c>
      <c r="F690" s="509">
        <v>4</v>
      </c>
      <c r="G690" s="509">
        <v>1</v>
      </c>
    </row>
    <row r="691" spans="1:7" hidden="1">
      <c r="A691" s="509" t="s">
        <v>139</v>
      </c>
      <c r="B691" s="509" t="s">
        <v>6268</v>
      </c>
      <c r="C691" s="509" t="s">
        <v>6269</v>
      </c>
      <c r="D691" s="509" t="s">
        <v>6491</v>
      </c>
      <c r="E691" s="509" t="s">
        <v>11503</v>
      </c>
      <c r="F691" s="509">
        <v>4</v>
      </c>
      <c r="G691" s="509">
        <v>1</v>
      </c>
    </row>
    <row r="692" spans="1:7" hidden="1">
      <c r="A692" s="509" t="s">
        <v>139</v>
      </c>
      <c r="B692" s="509" t="s">
        <v>6268</v>
      </c>
      <c r="C692" s="509" t="s">
        <v>6269</v>
      </c>
      <c r="D692" s="509" t="s">
        <v>6491</v>
      </c>
      <c r="E692" s="509" t="s">
        <v>11505</v>
      </c>
      <c r="F692" s="509">
        <v>3</v>
      </c>
      <c r="G692" s="509">
        <v>1</v>
      </c>
    </row>
    <row r="693" spans="1:7" hidden="1">
      <c r="A693" s="509" t="s">
        <v>140</v>
      </c>
      <c r="B693" s="509" t="s">
        <v>6268</v>
      </c>
      <c r="C693" s="509" t="s">
        <v>6269</v>
      </c>
      <c r="D693" s="509" t="s">
        <v>6496</v>
      </c>
      <c r="E693" s="509" t="s">
        <v>11508</v>
      </c>
      <c r="F693" s="509">
        <v>13</v>
      </c>
      <c r="G693" s="509">
        <v>1</v>
      </c>
    </row>
    <row r="694" spans="1:7" hidden="1">
      <c r="A694" s="509" t="s">
        <v>140</v>
      </c>
      <c r="B694" s="509" t="s">
        <v>6268</v>
      </c>
      <c r="C694" s="509" t="s">
        <v>6269</v>
      </c>
      <c r="D694" s="509" t="s">
        <v>6496</v>
      </c>
      <c r="E694" s="509" t="s">
        <v>11506</v>
      </c>
      <c r="F694" s="509">
        <v>9</v>
      </c>
      <c r="G694" s="509">
        <v>1</v>
      </c>
    </row>
    <row r="695" spans="1:7" hidden="1">
      <c r="A695" s="509" t="s">
        <v>140</v>
      </c>
      <c r="B695" s="509" t="s">
        <v>6268</v>
      </c>
      <c r="C695" s="509" t="s">
        <v>6269</v>
      </c>
      <c r="D695" s="509" t="s">
        <v>6496</v>
      </c>
      <c r="E695" s="509" t="s">
        <v>11507</v>
      </c>
      <c r="F695" s="509">
        <v>9</v>
      </c>
      <c r="G695" s="509">
        <v>1</v>
      </c>
    </row>
    <row r="696" spans="1:7" hidden="1">
      <c r="A696" s="509" t="s">
        <v>140</v>
      </c>
      <c r="B696" s="509" t="s">
        <v>6268</v>
      </c>
      <c r="C696" s="509" t="s">
        <v>6269</v>
      </c>
      <c r="D696" s="509" t="s">
        <v>6496</v>
      </c>
      <c r="E696" s="509" t="s">
        <v>11509</v>
      </c>
      <c r="F696" s="509">
        <v>5</v>
      </c>
      <c r="G696" s="509">
        <v>1</v>
      </c>
    </row>
    <row r="697" spans="1:7" hidden="1">
      <c r="A697" s="509" t="s">
        <v>141</v>
      </c>
      <c r="B697" s="509" t="s">
        <v>6268</v>
      </c>
      <c r="C697" s="509" t="s">
        <v>6269</v>
      </c>
      <c r="D697" s="509" t="s">
        <v>6501</v>
      </c>
      <c r="E697" s="509" t="s">
        <v>11815</v>
      </c>
      <c r="F697" s="509">
        <v>15</v>
      </c>
      <c r="G697" s="509">
        <v>1</v>
      </c>
    </row>
    <row r="698" spans="1:7" hidden="1">
      <c r="A698" s="509" t="s">
        <v>141</v>
      </c>
      <c r="B698" s="509" t="s">
        <v>6268</v>
      </c>
      <c r="C698" s="509" t="s">
        <v>6269</v>
      </c>
      <c r="D698" s="509" t="s">
        <v>6501</v>
      </c>
      <c r="E698" s="509" t="s">
        <v>11814</v>
      </c>
      <c r="F698" s="509">
        <v>13</v>
      </c>
      <c r="G698" s="509">
        <v>1</v>
      </c>
    </row>
    <row r="699" spans="1:7" hidden="1">
      <c r="A699" s="509" t="s">
        <v>141</v>
      </c>
      <c r="B699" s="509" t="s">
        <v>6268</v>
      </c>
      <c r="C699" s="509" t="s">
        <v>6269</v>
      </c>
      <c r="D699" s="509" t="s">
        <v>6501</v>
      </c>
      <c r="E699" s="509" t="s">
        <v>11811</v>
      </c>
      <c r="F699" s="509">
        <v>8</v>
      </c>
      <c r="G699" s="509">
        <v>1</v>
      </c>
    </row>
    <row r="700" spans="1:7" hidden="1">
      <c r="A700" s="509" t="s">
        <v>141</v>
      </c>
      <c r="B700" s="509" t="s">
        <v>6268</v>
      </c>
      <c r="C700" s="509" t="s">
        <v>6269</v>
      </c>
      <c r="D700" s="509" t="s">
        <v>6501</v>
      </c>
      <c r="E700" s="509" t="s">
        <v>11813</v>
      </c>
      <c r="F700" s="509">
        <v>8</v>
      </c>
      <c r="G700" s="509">
        <v>1</v>
      </c>
    </row>
    <row r="701" spans="1:7" hidden="1">
      <c r="A701" s="509" t="s">
        <v>141</v>
      </c>
      <c r="B701" s="509" t="s">
        <v>6268</v>
      </c>
      <c r="C701" s="509" t="s">
        <v>6269</v>
      </c>
      <c r="D701" s="509" t="s">
        <v>6501</v>
      </c>
      <c r="E701" s="509" t="s">
        <v>11820</v>
      </c>
      <c r="F701" s="509">
        <v>6</v>
      </c>
      <c r="G701" s="509">
        <v>1</v>
      </c>
    </row>
    <row r="702" spans="1:7" hidden="1">
      <c r="A702" s="509" t="s">
        <v>141</v>
      </c>
      <c r="B702" s="509" t="s">
        <v>6268</v>
      </c>
      <c r="C702" s="509" t="s">
        <v>6269</v>
      </c>
      <c r="D702" s="509" t="s">
        <v>6501</v>
      </c>
      <c r="E702" s="509" t="s">
        <v>11812</v>
      </c>
      <c r="F702" s="509">
        <v>5</v>
      </c>
      <c r="G702" s="509">
        <v>1</v>
      </c>
    </row>
    <row r="703" spans="1:7" hidden="1">
      <c r="A703" s="509" t="s">
        <v>141</v>
      </c>
      <c r="B703" s="509" t="s">
        <v>6268</v>
      </c>
      <c r="C703" s="509" t="s">
        <v>6269</v>
      </c>
      <c r="D703" s="509" t="s">
        <v>6501</v>
      </c>
      <c r="E703" s="509" t="s">
        <v>11821</v>
      </c>
      <c r="F703" s="509">
        <v>4</v>
      </c>
      <c r="G703" s="509">
        <v>1</v>
      </c>
    </row>
    <row r="704" spans="1:7" hidden="1">
      <c r="A704" s="509" t="s">
        <v>141</v>
      </c>
      <c r="B704" s="509" t="s">
        <v>6268</v>
      </c>
      <c r="C704" s="509" t="s">
        <v>6269</v>
      </c>
      <c r="D704" s="509" t="s">
        <v>6501</v>
      </c>
      <c r="E704" s="509" t="s">
        <v>11816</v>
      </c>
      <c r="F704" s="509">
        <v>3</v>
      </c>
      <c r="G704" s="509">
        <v>1</v>
      </c>
    </row>
    <row r="705" spans="1:7" hidden="1">
      <c r="A705" s="509" t="s">
        <v>141</v>
      </c>
      <c r="B705" s="509" t="s">
        <v>6268</v>
      </c>
      <c r="C705" s="509" t="s">
        <v>6269</v>
      </c>
      <c r="D705" s="509" t="s">
        <v>6501</v>
      </c>
      <c r="E705" s="509" t="s">
        <v>11817</v>
      </c>
      <c r="F705" s="509">
        <v>2</v>
      </c>
      <c r="G705" s="509">
        <v>1</v>
      </c>
    </row>
    <row r="706" spans="1:7" hidden="1">
      <c r="A706" s="509" t="s">
        <v>141</v>
      </c>
      <c r="B706" s="509" t="s">
        <v>6268</v>
      </c>
      <c r="C706" s="509" t="s">
        <v>6269</v>
      </c>
      <c r="D706" s="509" t="s">
        <v>6501</v>
      </c>
      <c r="E706" s="509" t="s">
        <v>11819</v>
      </c>
      <c r="F706" s="509">
        <v>2</v>
      </c>
      <c r="G706" s="509">
        <v>1</v>
      </c>
    </row>
    <row r="707" spans="1:7" hidden="1">
      <c r="A707" s="509" t="s">
        <v>141</v>
      </c>
      <c r="B707" s="509" t="s">
        <v>6268</v>
      </c>
      <c r="C707" s="509" t="s">
        <v>6269</v>
      </c>
      <c r="D707" s="509" t="s">
        <v>6501</v>
      </c>
      <c r="E707" s="509" t="s">
        <v>11818</v>
      </c>
      <c r="F707" s="509">
        <v>1</v>
      </c>
      <c r="G707" s="509">
        <v>1</v>
      </c>
    </row>
    <row r="708" spans="1:7" hidden="1">
      <c r="A708" s="509" t="s">
        <v>141</v>
      </c>
      <c r="B708" s="509" t="s">
        <v>6268</v>
      </c>
      <c r="C708" s="509" t="s">
        <v>6269</v>
      </c>
      <c r="D708" s="509" t="s">
        <v>6501</v>
      </c>
      <c r="E708" s="509" t="s">
        <v>11822</v>
      </c>
      <c r="F708" s="509">
        <v>1</v>
      </c>
      <c r="G708" s="509">
        <v>1</v>
      </c>
    </row>
    <row r="709" spans="1:7" hidden="1">
      <c r="A709" s="509" t="s">
        <v>142</v>
      </c>
      <c r="B709" s="509" t="s">
        <v>6268</v>
      </c>
      <c r="C709" s="509" t="s">
        <v>6269</v>
      </c>
      <c r="D709" s="509" t="s">
        <v>6521</v>
      </c>
      <c r="E709" s="509" t="s">
        <v>11518</v>
      </c>
      <c r="F709" s="509">
        <v>12</v>
      </c>
      <c r="G709" s="509">
        <v>1</v>
      </c>
    </row>
    <row r="710" spans="1:7" hidden="1">
      <c r="A710" s="509" t="s">
        <v>142</v>
      </c>
      <c r="B710" s="509" t="s">
        <v>6268</v>
      </c>
      <c r="C710" s="509" t="s">
        <v>6269</v>
      </c>
      <c r="D710" s="509" t="s">
        <v>6521</v>
      </c>
      <c r="E710" s="509" t="s">
        <v>11519</v>
      </c>
      <c r="F710" s="509">
        <v>12</v>
      </c>
      <c r="G710" s="509">
        <v>1</v>
      </c>
    </row>
    <row r="711" spans="1:7" hidden="1">
      <c r="A711" s="509" t="s">
        <v>142</v>
      </c>
      <c r="B711" s="509" t="s">
        <v>6268</v>
      </c>
      <c r="C711" s="509" t="s">
        <v>6269</v>
      </c>
      <c r="D711" s="509" t="s">
        <v>6521</v>
      </c>
      <c r="E711" s="509" t="s">
        <v>11520</v>
      </c>
      <c r="F711" s="509">
        <v>10</v>
      </c>
      <c r="G711" s="509">
        <v>1</v>
      </c>
    </row>
    <row r="712" spans="1:7" hidden="1">
      <c r="A712" s="509" t="s">
        <v>142</v>
      </c>
      <c r="B712" s="509" t="s">
        <v>6268</v>
      </c>
      <c r="C712" s="509" t="s">
        <v>6269</v>
      </c>
      <c r="D712" s="509" t="s">
        <v>6521</v>
      </c>
      <c r="E712" s="509" t="s">
        <v>11521</v>
      </c>
      <c r="F712" s="509">
        <v>6</v>
      </c>
      <c r="G712" s="509">
        <v>1</v>
      </c>
    </row>
    <row r="713" spans="1:7" hidden="1">
      <c r="A713" s="509" t="s">
        <v>142</v>
      </c>
      <c r="B713" s="509" t="s">
        <v>6268</v>
      </c>
      <c r="C713" s="509" t="s">
        <v>6269</v>
      </c>
      <c r="D713" s="509" t="s">
        <v>6521</v>
      </c>
      <c r="E713" s="509" t="s">
        <v>11522</v>
      </c>
      <c r="F713" s="509">
        <v>3</v>
      </c>
      <c r="G713" s="509">
        <v>1</v>
      </c>
    </row>
    <row r="714" spans="1:7" hidden="1">
      <c r="A714" s="509" t="s">
        <v>143</v>
      </c>
      <c r="B714" s="509" t="s">
        <v>6268</v>
      </c>
      <c r="C714" s="509" t="s">
        <v>6269</v>
      </c>
      <c r="D714" s="509" t="s">
        <v>6525</v>
      </c>
      <c r="E714" s="509" t="s">
        <v>11839</v>
      </c>
      <c r="F714" s="509">
        <v>13</v>
      </c>
      <c r="G714" s="509">
        <v>1</v>
      </c>
    </row>
    <row r="715" spans="1:7" hidden="1">
      <c r="A715" s="509" t="s">
        <v>143</v>
      </c>
      <c r="B715" s="509" t="s">
        <v>6268</v>
      </c>
      <c r="C715" s="509" t="s">
        <v>6269</v>
      </c>
      <c r="D715" s="509" t="s">
        <v>6525</v>
      </c>
      <c r="E715" s="509" t="s">
        <v>11835</v>
      </c>
      <c r="F715" s="509">
        <v>9</v>
      </c>
      <c r="G715" s="509">
        <v>1</v>
      </c>
    </row>
    <row r="716" spans="1:7" hidden="1">
      <c r="A716" s="509" t="s">
        <v>143</v>
      </c>
      <c r="B716" s="509" t="s">
        <v>6268</v>
      </c>
      <c r="C716" s="509" t="s">
        <v>6269</v>
      </c>
      <c r="D716" s="509" t="s">
        <v>6525</v>
      </c>
      <c r="E716" s="509" t="s">
        <v>11837</v>
      </c>
      <c r="F716" s="509">
        <v>8</v>
      </c>
      <c r="G716" s="509">
        <v>1</v>
      </c>
    </row>
    <row r="717" spans="1:7" hidden="1">
      <c r="A717" s="509" t="s">
        <v>143</v>
      </c>
      <c r="B717" s="509" t="s">
        <v>6268</v>
      </c>
      <c r="C717" s="509" t="s">
        <v>6269</v>
      </c>
      <c r="D717" s="509" t="s">
        <v>6525</v>
      </c>
      <c r="E717" s="509" t="s">
        <v>11838</v>
      </c>
      <c r="F717" s="509">
        <v>7</v>
      </c>
      <c r="G717" s="509">
        <v>1</v>
      </c>
    </row>
    <row r="718" spans="1:7" hidden="1">
      <c r="A718" s="509" t="s">
        <v>143</v>
      </c>
      <c r="B718" s="509" t="s">
        <v>6268</v>
      </c>
      <c r="C718" s="509" t="s">
        <v>6269</v>
      </c>
      <c r="D718" s="509" t="s">
        <v>6525</v>
      </c>
      <c r="E718" s="509" t="s">
        <v>11836</v>
      </c>
      <c r="F718" s="509">
        <v>6</v>
      </c>
      <c r="G718" s="509">
        <v>1</v>
      </c>
    </row>
    <row r="719" spans="1:7" hidden="1">
      <c r="A719" s="509" t="s">
        <v>143</v>
      </c>
      <c r="B719" s="509" t="s">
        <v>6268</v>
      </c>
      <c r="C719" s="509" t="s">
        <v>6269</v>
      </c>
      <c r="D719" s="509" t="s">
        <v>6525</v>
      </c>
      <c r="E719" s="509" t="s">
        <v>11840</v>
      </c>
      <c r="F719" s="509">
        <v>6</v>
      </c>
      <c r="G719" s="509">
        <v>1</v>
      </c>
    </row>
    <row r="720" spans="1:7" hidden="1">
      <c r="A720" s="509" t="s">
        <v>143</v>
      </c>
      <c r="B720" s="509" t="s">
        <v>6268</v>
      </c>
      <c r="C720" s="509" t="s">
        <v>6269</v>
      </c>
      <c r="D720" s="509" t="s">
        <v>6525</v>
      </c>
      <c r="E720" s="509" t="s">
        <v>11834</v>
      </c>
      <c r="F720" s="509">
        <v>5</v>
      </c>
      <c r="G720" s="509">
        <v>1</v>
      </c>
    </row>
    <row r="721" spans="1:7" hidden="1">
      <c r="A721" s="509" t="s">
        <v>143</v>
      </c>
      <c r="B721" s="509" t="s">
        <v>6268</v>
      </c>
      <c r="C721" s="509" t="s">
        <v>6269</v>
      </c>
      <c r="D721" s="509" t="s">
        <v>6525</v>
      </c>
      <c r="E721" s="509" t="s">
        <v>11842</v>
      </c>
      <c r="F721" s="509">
        <v>4</v>
      </c>
      <c r="G721" s="509">
        <v>1</v>
      </c>
    </row>
    <row r="722" spans="1:7" hidden="1">
      <c r="A722" s="509" t="s">
        <v>143</v>
      </c>
      <c r="B722" s="509" t="s">
        <v>6268</v>
      </c>
      <c r="C722" s="509" t="s">
        <v>6269</v>
      </c>
      <c r="D722" s="509" t="s">
        <v>6525</v>
      </c>
      <c r="E722" s="509" t="s">
        <v>11844</v>
      </c>
      <c r="F722" s="509">
        <v>4</v>
      </c>
      <c r="G722" s="509">
        <v>1</v>
      </c>
    </row>
    <row r="723" spans="1:7" hidden="1">
      <c r="A723" s="509" t="s">
        <v>143</v>
      </c>
      <c r="B723" s="509" t="s">
        <v>6268</v>
      </c>
      <c r="C723" s="509" t="s">
        <v>6269</v>
      </c>
      <c r="D723" s="509" t="s">
        <v>6525</v>
      </c>
      <c r="E723" s="509" t="s">
        <v>11841</v>
      </c>
      <c r="F723" s="509">
        <v>3</v>
      </c>
      <c r="G723" s="509">
        <v>1</v>
      </c>
    </row>
    <row r="724" spans="1:7" hidden="1">
      <c r="A724" s="509" t="s">
        <v>143</v>
      </c>
      <c r="B724" s="509" t="s">
        <v>6268</v>
      </c>
      <c r="C724" s="509" t="s">
        <v>6269</v>
      </c>
      <c r="D724" s="509" t="s">
        <v>6525</v>
      </c>
      <c r="E724" s="509" t="s">
        <v>11843</v>
      </c>
      <c r="F724" s="509">
        <v>2</v>
      </c>
      <c r="G724" s="509">
        <v>1</v>
      </c>
    </row>
    <row r="725" spans="1:7" hidden="1">
      <c r="A725" s="509" t="s">
        <v>143</v>
      </c>
      <c r="B725" s="509" t="s">
        <v>6268</v>
      </c>
      <c r="C725" s="509" t="s">
        <v>6269</v>
      </c>
      <c r="D725" s="509" t="s">
        <v>6525</v>
      </c>
      <c r="E725" s="509" t="s">
        <v>11845</v>
      </c>
      <c r="F725" s="509">
        <v>2</v>
      </c>
      <c r="G725" s="509">
        <v>1</v>
      </c>
    </row>
    <row r="726" spans="1:7" hidden="1">
      <c r="A726" s="509" t="s">
        <v>144</v>
      </c>
      <c r="B726" s="509" t="s">
        <v>6268</v>
      </c>
      <c r="C726" s="509" t="s">
        <v>6269</v>
      </c>
      <c r="D726" s="509" t="s">
        <v>6569</v>
      </c>
      <c r="E726" s="509" t="s">
        <v>10341</v>
      </c>
      <c r="F726" s="509">
        <v>7</v>
      </c>
      <c r="G726" s="509">
        <v>1</v>
      </c>
    </row>
    <row r="727" spans="1:7" hidden="1">
      <c r="A727" s="509" t="s">
        <v>144</v>
      </c>
      <c r="B727" s="509" t="s">
        <v>6268</v>
      </c>
      <c r="C727" s="509" t="s">
        <v>6269</v>
      </c>
      <c r="D727" s="509" t="s">
        <v>6569</v>
      </c>
      <c r="E727" s="509" t="s">
        <v>10345</v>
      </c>
      <c r="F727" s="509">
        <v>6</v>
      </c>
      <c r="G727" s="509">
        <v>1</v>
      </c>
    </row>
    <row r="728" spans="1:7" hidden="1">
      <c r="A728" s="509" t="s">
        <v>144</v>
      </c>
      <c r="B728" s="509" t="s">
        <v>6268</v>
      </c>
      <c r="C728" s="509" t="s">
        <v>6269</v>
      </c>
      <c r="D728" s="509" t="s">
        <v>6569</v>
      </c>
      <c r="E728" s="509" t="s">
        <v>10346</v>
      </c>
      <c r="F728" s="509">
        <v>6</v>
      </c>
      <c r="G728" s="509">
        <v>1</v>
      </c>
    </row>
    <row r="729" spans="1:7" hidden="1">
      <c r="A729" s="509" t="s">
        <v>144</v>
      </c>
      <c r="B729" s="509" t="s">
        <v>6268</v>
      </c>
      <c r="C729" s="509" t="s">
        <v>6269</v>
      </c>
      <c r="D729" s="509" t="s">
        <v>6569</v>
      </c>
      <c r="E729" s="509" t="s">
        <v>10339</v>
      </c>
      <c r="F729" s="509">
        <v>5</v>
      </c>
      <c r="G729" s="509">
        <v>1</v>
      </c>
    </row>
    <row r="730" spans="1:7" hidden="1">
      <c r="A730" s="509" t="s">
        <v>144</v>
      </c>
      <c r="B730" s="509" t="s">
        <v>6268</v>
      </c>
      <c r="C730" s="509" t="s">
        <v>6269</v>
      </c>
      <c r="D730" s="509" t="s">
        <v>6569</v>
      </c>
      <c r="E730" s="509" t="s">
        <v>10350</v>
      </c>
      <c r="F730" s="509">
        <v>5</v>
      </c>
      <c r="G730" s="509">
        <v>1</v>
      </c>
    </row>
    <row r="731" spans="1:7" hidden="1">
      <c r="A731" s="509" t="s">
        <v>144</v>
      </c>
      <c r="B731" s="509" t="s">
        <v>6268</v>
      </c>
      <c r="C731" s="509" t="s">
        <v>6269</v>
      </c>
      <c r="D731" s="509" t="s">
        <v>6569</v>
      </c>
      <c r="E731" s="509" t="s">
        <v>10340</v>
      </c>
      <c r="F731" s="509">
        <v>4</v>
      </c>
      <c r="G731" s="509">
        <v>1</v>
      </c>
    </row>
    <row r="732" spans="1:7" hidden="1">
      <c r="A732" s="509" t="s">
        <v>144</v>
      </c>
      <c r="B732" s="509" t="s">
        <v>6268</v>
      </c>
      <c r="C732" s="509" t="s">
        <v>6269</v>
      </c>
      <c r="D732" s="509" t="s">
        <v>6569</v>
      </c>
      <c r="E732" s="509" t="s">
        <v>10342</v>
      </c>
      <c r="F732" s="509">
        <v>4</v>
      </c>
      <c r="G732" s="509">
        <v>1</v>
      </c>
    </row>
    <row r="733" spans="1:7" hidden="1">
      <c r="A733" s="509" t="s">
        <v>144</v>
      </c>
      <c r="B733" s="509" t="s">
        <v>6268</v>
      </c>
      <c r="C733" s="509" t="s">
        <v>6269</v>
      </c>
      <c r="D733" s="509" t="s">
        <v>6569</v>
      </c>
      <c r="E733" s="509" t="s">
        <v>10343</v>
      </c>
      <c r="F733" s="509">
        <v>4</v>
      </c>
      <c r="G733" s="509">
        <v>1</v>
      </c>
    </row>
    <row r="734" spans="1:7" hidden="1">
      <c r="A734" s="509" t="s">
        <v>144</v>
      </c>
      <c r="B734" s="509" t="s">
        <v>6268</v>
      </c>
      <c r="C734" s="509" t="s">
        <v>6269</v>
      </c>
      <c r="D734" s="509" t="s">
        <v>6569</v>
      </c>
      <c r="E734" s="509" t="s">
        <v>10344</v>
      </c>
      <c r="F734" s="509">
        <v>4</v>
      </c>
      <c r="G734" s="509">
        <v>1</v>
      </c>
    </row>
    <row r="735" spans="1:7" hidden="1">
      <c r="A735" s="509" t="s">
        <v>144</v>
      </c>
      <c r="B735" s="509" t="s">
        <v>6268</v>
      </c>
      <c r="C735" s="509" t="s">
        <v>6269</v>
      </c>
      <c r="D735" s="509" t="s">
        <v>6569</v>
      </c>
      <c r="E735" s="509" t="s">
        <v>10348</v>
      </c>
      <c r="F735" s="509">
        <v>4</v>
      </c>
      <c r="G735" s="509">
        <v>1</v>
      </c>
    </row>
    <row r="736" spans="1:7" hidden="1">
      <c r="A736" s="509" t="s">
        <v>144</v>
      </c>
      <c r="B736" s="509" t="s">
        <v>6268</v>
      </c>
      <c r="C736" s="509" t="s">
        <v>6269</v>
      </c>
      <c r="D736" s="509" t="s">
        <v>6569</v>
      </c>
      <c r="E736" s="509" t="s">
        <v>10351</v>
      </c>
      <c r="F736" s="509">
        <v>4</v>
      </c>
      <c r="G736" s="509">
        <v>1</v>
      </c>
    </row>
    <row r="737" spans="1:7" hidden="1">
      <c r="A737" s="509" t="s">
        <v>144</v>
      </c>
      <c r="B737" s="509" t="s">
        <v>6268</v>
      </c>
      <c r="C737" s="509" t="s">
        <v>6269</v>
      </c>
      <c r="D737" s="509" t="s">
        <v>6569</v>
      </c>
      <c r="E737" s="509" t="s">
        <v>10347</v>
      </c>
      <c r="F737" s="509">
        <v>2</v>
      </c>
      <c r="G737" s="509">
        <v>1</v>
      </c>
    </row>
    <row r="738" spans="1:7" hidden="1">
      <c r="A738" s="509" t="s">
        <v>144</v>
      </c>
      <c r="B738" s="509" t="s">
        <v>6268</v>
      </c>
      <c r="C738" s="509" t="s">
        <v>6269</v>
      </c>
      <c r="D738" s="509" t="s">
        <v>6569</v>
      </c>
      <c r="E738" s="509" t="s">
        <v>10349</v>
      </c>
      <c r="F738" s="509">
        <v>1</v>
      </c>
      <c r="G738" s="509">
        <v>1</v>
      </c>
    </row>
    <row r="739" spans="1:7" hidden="1">
      <c r="A739" s="509" t="s">
        <v>144</v>
      </c>
      <c r="B739" s="509" t="s">
        <v>6268</v>
      </c>
      <c r="C739" s="509" t="s">
        <v>6269</v>
      </c>
      <c r="D739" s="509" t="s">
        <v>6569</v>
      </c>
      <c r="E739" s="509" t="s">
        <v>10352</v>
      </c>
      <c r="F739" s="509">
        <v>1</v>
      </c>
      <c r="G739" s="509">
        <v>1</v>
      </c>
    </row>
    <row r="740" spans="1:7" hidden="1">
      <c r="A740" s="509" t="s">
        <v>145</v>
      </c>
      <c r="B740" s="509" t="s">
        <v>6268</v>
      </c>
      <c r="C740" s="509" t="s">
        <v>6269</v>
      </c>
      <c r="D740" s="509" t="s">
        <v>6574</v>
      </c>
      <c r="E740" s="509" t="s">
        <v>11524</v>
      </c>
      <c r="F740" s="509">
        <v>7</v>
      </c>
      <c r="G740" s="509">
        <v>1</v>
      </c>
    </row>
    <row r="741" spans="1:7" hidden="1">
      <c r="A741" s="509" t="s">
        <v>145</v>
      </c>
      <c r="B741" s="509" t="s">
        <v>6268</v>
      </c>
      <c r="C741" s="509" t="s">
        <v>6269</v>
      </c>
      <c r="D741" s="509" t="s">
        <v>6574</v>
      </c>
      <c r="E741" s="509" t="s">
        <v>11523</v>
      </c>
      <c r="F741" s="509">
        <v>5</v>
      </c>
      <c r="G741" s="509">
        <v>1</v>
      </c>
    </row>
    <row r="742" spans="1:7" hidden="1">
      <c r="A742" s="509" t="s">
        <v>145</v>
      </c>
      <c r="B742" s="509" t="s">
        <v>6268</v>
      </c>
      <c r="C742" s="509" t="s">
        <v>6269</v>
      </c>
      <c r="D742" s="509" t="s">
        <v>6574</v>
      </c>
      <c r="E742" s="509" t="s">
        <v>11525</v>
      </c>
      <c r="F742" s="509">
        <v>5</v>
      </c>
      <c r="G742" s="509">
        <v>1</v>
      </c>
    </row>
    <row r="743" spans="1:7" hidden="1">
      <c r="A743" s="509" t="s">
        <v>145</v>
      </c>
      <c r="B743" s="509" t="s">
        <v>6268</v>
      </c>
      <c r="C743" s="509" t="s">
        <v>6269</v>
      </c>
      <c r="D743" s="509" t="s">
        <v>6574</v>
      </c>
      <c r="E743" s="509" t="s">
        <v>11526</v>
      </c>
      <c r="F743" s="509">
        <v>5</v>
      </c>
      <c r="G743" s="509">
        <v>1</v>
      </c>
    </row>
    <row r="744" spans="1:7" hidden="1">
      <c r="A744" s="509" t="s">
        <v>145</v>
      </c>
      <c r="B744" s="509" t="s">
        <v>6268</v>
      </c>
      <c r="C744" s="509" t="s">
        <v>6269</v>
      </c>
      <c r="D744" s="509" t="s">
        <v>6574</v>
      </c>
      <c r="E744" s="509" t="s">
        <v>11528</v>
      </c>
      <c r="F744" s="509">
        <v>2</v>
      </c>
      <c r="G744" s="509">
        <v>1</v>
      </c>
    </row>
    <row r="745" spans="1:7" hidden="1">
      <c r="A745" s="509" t="s">
        <v>145</v>
      </c>
      <c r="B745" s="509" t="s">
        <v>6268</v>
      </c>
      <c r="C745" s="509" t="s">
        <v>6269</v>
      </c>
      <c r="D745" s="509" t="s">
        <v>6574</v>
      </c>
      <c r="E745" s="509" t="s">
        <v>11527</v>
      </c>
      <c r="F745" s="509">
        <v>1</v>
      </c>
      <c r="G745" s="509">
        <v>1</v>
      </c>
    </row>
    <row r="746" spans="1:7" hidden="1">
      <c r="A746" s="509" t="s">
        <v>146</v>
      </c>
      <c r="B746" s="509" t="s">
        <v>6268</v>
      </c>
      <c r="C746" s="509" t="s">
        <v>6269</v>
      </c>
      <c r="D746" s="509" t="s">
        <v>6621</v>
      </c>
      <c r="E746" s="509" t="s">
        <v>11532</v>
      </c>
      <c r="F746" s="509">
        <v>9</v>
      </c>
      <c r="G746" s="509">
        <v>1</v>
      </c>
    </row>
    <row r="747" spans="1:7" hidden="1">
      <c r="A747" s="509" t="s">
        <v>146</v>
      </c>
      <c r="B747" s="509" t="s">
        <v>6268</v>
      </c>
      <c r="C747" s="509" t="s">
        <v>6269</v>
      </c>
      <c r="D747" s="509" t="s">
        <v>6621</v>
      </c>
      <c r="E747" s="509" t="s">
        <v>11533</v>
      </c>
      <c r="F747" s="509">
        <v>7</v>
      </c>
      <c r="G747" s="509">
        <v>1</v>
      </c>
    </row>
    <row r="748" spans="1:7" hidden="1">
      <c r="A748" s="509" t="s">
        <v>146</v>
      </c>
      <c r="B748" s="509" t="s">
        <v>6268</v>
      </c>
      <c r="C748" s="509" t="s">
        <v>6269</v>
      </c>
      <c r="D748" s="509" t="s">
        <v>6621</v>
      </c>
      <c r="E748" s="509" t="s">
        <v>11530</v>
      </c>
      <c r="F748" s="509">
        <v>6</v>
      </c>
      <c r="G748" s="509">
        <v>1</v>
      </c>
    </row>
    <row r="749" spans="1:7" hidden="1">
      <c r="A749" s="509" t="s">
        <v>146</v>
      </c>
      <c r="B749" s="509" t="s">
        <v>6268</v>
      </c>
      <c r="C749" s="509" t="s">
        <v>6269</v>
      </c>
      <c r="D749" s="509" t="s">
        <v>6621</v>
      </c>
      <c r="E749" s="509" t="s">
        <v>11529</v>
      </c>
      <c r="F749" s="509">
        <v>5</v>
      </c>
      <c r="G749" s="509">
        <v>1</v>
      </c>
    </row>
    <row r="750" spans="1:7" hidden="1">
      <c r="A750" s="509" t="s">
        <v>146</v>
      </c>
      <c r="B750" s="509" t="s">
        <v>6268</v>
      </c>
      <c r="C750" s="509" t="s">
        <v>6269</v>
      </c>
      <c r="D750" s="509" t="s">
        <v>6621</v>
      </c>
      <c r="E750" s="509" t="s">
        <v>11531</v>
      </c>
      <c r="F750" s="509">
        <v>4</v>
      </c>
      <c r="G750" s="509">
        <v>1</v>
      </c>
    </row>
    <row r="751" spans="1:7" hidden="1">
      <c r="A751" s="509" t="s">
        <v>147</v>
      </c>
      <c r="B751" s="509" t="s">
        <v>6268</v>
      </c>
      <c r="C751" s="509" t="s">
        <v>6269</v>
      </c>
      <c r="D751" s="509" t="s">
        <v>6626</v>
      </c>
      <c r="E751" s="509" t="s">
        <v>11850</v>
      </c>
      <c r="F751" s="509">
        <v>16</v>
      </c>
      <c r="G751" s="509">
        <v>1</v>
      </c>
    </row>
    <row r="752" spans="1:7" hidden="1">
      <c r="A752" s="509" t="s">
        <v>147</v>
      </c>
      <c r="B752" s="509" t="s">
        <v>6268</v>
      </c>
      <c r="C752" s="509" t="s">
        <v>6269</v>
      </c>
      <c r="D752" s="509" t="s">
        <v>6626</v>
      </c>
      <c r="E752" s="509" t="s">
        <v>11859</v>
      </c>
      <c r="F752" s="509">
        <v>7</v>
      </c>
      <c r="G752" s="509">
        <v>1</v>
      </c>
    </row>
    <row r="753" spans="1:7" hidden="1">
      <c r="A753" s="509" t="s">
        <v>147</v>
      </c>
      <c r="B753" s="509" t="s">
        <v>6268</v>
      </c>
      <c r="C753" s="509" t="s">
        <v>6269</v>
      </c>
      <c r="D753" s="509" t="s">
        <v>6626</v>
      </c>
      <c r="E753" s="509" t="s">
        <v>11854</v>
      </c>
      <c r="F753" s="509">
        <v>5</v>
      </c>
      <c r="G753" s="509">
        <v>1</v>
      </c>
    </row>
    <row r="754" spans="1:7" hidden="1">
      <c r="A754" s="509" t="s">
        <v>147</v>
      </c>
      <c r="B754" s="509" t="s">
        <v>6268</v>
      </c>
      <c r="C754" s="509" t="s">
        <v>6269</v>
      </c>
      <c r="D754" s="509" t="s">
        <v>6626</v>
      </c>
      <c r="E754" s="509" t="s">
        <v>11855</v>
      </c>
      <c r="F754" s="509">
        <v>5</v>
      </c>
      <c r="G754" s="509">
        <v>1</v>
      </c>
    </row>
    <row r="755" spans="1:7" hidden="1">
      <c r="A755" s="509" t="s">
        <v>147</v>
      </c>
      <c r="B755" s="509" t="s">
        <v>6268</v>
      </c>
      <c r="C755" s="509" t="s">
        <v>6269</v>
      </c>
      <c r="D755" s="509" t="s">
        <v>6626</v>
      </c>
      <c r="E755" s="509" t="s">
        <v>11857</v>
      </c>
      <c r="F755" s="509">
        <v>5</v>
      </c>
      <c r="G755" s="509">
        <v>1</v>
      </c>
    </row>
    <row r="756" spans="1:7" hidden="1">
      <c r="A756" s="509" t="s">
        <v>147</v>
      </c>
      <c r="B756" s="509" t="s">
        <v>6268</v>
      </c>
      <c r="C756" s="509" t="s">
        <v>6269</v>
      </c>
      <c r="D756" s="509" t="s">
        <v>6626</v>
      </c>
      <c r="E756" s="509" t="s">
        <v>11852</v>
      </c>
      <c r="F756" s="509">
        <v>4</v>
      </c>
      <c r="G756" s="509">
        <v>1</v>
      </c>
    </row>
    <row r="757" spans="1:7" hidden="1">
      <c r="A757" s="509" t="s">
        <v>147</v>
      </c>
      <c r="B757" s="509" t="s">
        <v>6268</v>
      </c>
      <c r="C757" s="509" t="s">
        <v>6269</v>
      </c>
      <c r="D757" s="509" t="s">
        <v>6626</v>
      </c>
      <c r="E757" s="509" t="s">
        <v>11853</v>
      </c>
      <c r="F757" s="509">
        <v>4</v>
      </c>
      <c r="G757" s="509">
        <v>1</v>
      </c>
    </row>
    <row r="758" spans="1:7" hidden="1">
      <c r="A758" s="509" t="s">
        <v>147</v>
      </c>
      <c r="B758" s="509" t="s">
        <v>6268</v>
      </c>
      <c r="C758" s="509" t="s">
        <v>6269</v>
      </c>
      <c r="D758" s="509" t="s">
        <v>6626</v>
      </c>
      <c r="E758" s="509" t="s">
        <v>11856</v>
      </c>
      <c r="F758" s="509">
        <v>2</v>
      </c>
      <c r="G758" s="509">
        <v>1</v>
      </c>
    </row>
    <row r="759" spans="1:7" hidden="1">
      <c r="A759" s="509" t="s">
        <v>147</v>
      </c>
      <c r="B759" s="509" t="s">
        <v>6268</v>
      </c>
      <c r="C759" s="509" t="s">
        <v>6269</v>
      </c>
      <c r="D759" s="509" t="s">
        <v>6626</v>
      </c>
      <c r="E759" s="509" t="s">
        <v>11851</v>
      </c>
      <c r="F759" s="509">
        <v>1</v>
      </c>
      <c r="G759" s="509">
        <v>1</v>
      </c>
    </row>
    <row r="760" spans="1:7" hidden="1">
      <c r="A760" s="509" t="s">
        <v>147</v>
      </c>
      <c r="B760" s="509" t="s">
        <v>6268</v>
      </c>
      <c r="C760" s="509" t="s">
        <v>6269</v>
      </c>
      <c r="D760" s="509" t="s">
        <v>6626</v>
      </c>
      <c r="E760" s="509" t="s">
        <v>11858</v>
      </c>
      <c r="F760" s="509">
        <v>1</v>
      </c>
      <c r="G760" s="509">
        <v>1</v>
      </c>
    </row>
    <row r="761" spans="1:7" hidden="1">
      <c r="A761" s="509" t="s">
        <v>148</v>
      </c>
      <c r="B761" s="509" t="s">
        <v>6268</v>
      </c>
      <c r="C761" s="509" t="s">
        <v>6269</v>
      </c>
      <c r="D761" s="509" t="s">
        <v>6631</v>
      </c>
      <c r="E761" s="509" t="s">
        <v>12275</v>
      </c>
      <c r="F761" s="509">
        <v>17</v>
      </c>
      <c r="G761" s="509">
        <v>1</v>
      </c>
    </row>
    <row r="762" spans="1:7" hidden="1">
      <c r="A762" s="509" t="s">
        <v>148</v>
      </c>
      <c r="B762" s="509" t="s">
        <v>6268</v>
      </c>
      <c r="C762" s="509" t="s">
        <v>6269</v>
      </c>
      <c r="D762" s="509" t="s">
        <v>6631</v>
      </c>
      <c r="E762" s="509" t="s">
        <v>12276</v>
      </c>
      <c r="F762" s="509">
        <v>10</v>
      </c>
      <c r="G762" s="509">
        <v>1</v>
      </c>
    </row>
    <row r="763" spans="1:7" hidden="1">
      <c r="A763" s="509" t="s">
        <v>148</v>
      </c>
      <c r="B763" s="509" t="s">
        <v>6268</v>
      </c>
      <c r="C763" s="509" t="s">
        <v>6269</v>
      </c>
      <c r="D763" s="509" t="s">
        <v>6631</v>
      </c>
      <c r="E763" s="509" t="s">
        <v>12277</v>
      </c>
      <c r="F763" s="509">
        <v>8</v>
      </c>
      <c r="G763" s="509">
        <v>1</v>
      </c>
    </row>
    <row r="764" spans="1:7" hidden="1">
      <c r="A764" s="509" t="s">
        <v>148</v>
      </c>
      <c r="B764" s="509" t="s">
        <v>6268</v>
      </c>
      <c r="C764" s="509" t="s">
        <v>6269</v>
      </c>
      <c r="D764" s="509" t="s">
        <v>6631</v>
      </c>
      <c r="E764" s="509" t="s">
        <v>12278</v>
      </c>
      <c r="F764" s="509">
        <v>7</v>
      </c>
      <c r="G764" s="509">
        <v>1</v>
      </c>
    </row>
    <row r="765" spans="1:7" hidden="1">
      <c r="A765" s="509" t="s">
        <v>148</v>
      </c>
      <c r="B765" s="509" t="s">
        <v>6268</v>
      </c>
      <c r="C765" s="509" t="s">
        <v>6269</v>
      </c>
      <c r="D765" s="509" t="s">
        <v>6631</v>
      </c>
      <c r="E765" s="509" t="s">
        <v>12283</v>
      </c>
      <c r="F765" s="509">
        <v>6</v>
      </c>
      <c r="G765" s="509">
        <v>1</v>
      </c>
    </row>
    <row r="766" spans="1:7" hidden="1">
      <c r="A766" s="509" t="s">
        <v>148</v>
      </c>
      <c r="B766" s="509" t="s">
        <v>6268</v>
      </c>
      <c r="C766" s="509" t="s">
        <v>6269</v>
      </c>
      <c r="D766" s="509" t="s">
        <v>6631</v>
      </c>
      <c r="E766" s="509" t="s">
        <v>12282</v>
      </c>
      <c r="F766" s="509">
        <v>5</v>
      </c>
      <c r="G766" s="509">
        <v>1</v>
      </c>
    </row>
    <row r="767" spans="1:7" hidden="1">
      <c r="A767" s="509" t="s">
        <v>148</v>
      </c>
      <c r="B767" s="509" t="s">
        <v>6268</v>
      </c>
      <c r="C767" s="509" t="s">
        <v>6269</v>
      </c>
      <c r="D767" s="509" t="s">
        <v>6631</v>
      </c>
      <c r="E767" s="509" t="s">
        <v>12274</v>
      </c>
      <c r="F767" s="509">
        <v>4</v>
      </c>
      <c r="G767" s="509">
        <v>1</v>
      </c>
    </row>
    <row r="768" spans="1:7" hidden="1">
      <c r="A768" s="509" t="s">
        <v>148</v>
      </c>
      <c r="B768" s="509" t="s">
        <v>6268</v>
      </c>
      <c r="C768" s="509" t="s">
        <v>6269</v>
      </c>
      <c r="D768" s="509" t="s">
        <v>6631</v>
      </c>
      <c r="E768" s="509" t="s">
        <v>12281</v>
      </c>
      <c r="F768" s="509">
        <v>3</v>
      </c>
      <c r="G768" s="509">
        <v>1</v>
      </c>
    </row>
    <row r="769" spans="1:7" hidden="1">
      <c r="A769" s="509" t="s">
        <v>148</v>
      </c>
      <c r="B769" s="509" t="s">
        <v>6268</v>
      </c>
      <c r="C769" s="509" t="s">
        <v>6269</v>
      </c>
      <c r="D769" s="509" t="s">
        <v>6631</v>
      </c>
      <c r="E769" s="509" t="s">
        <v>12284</v>
      </c>
      <c r="F769" s="509">
        <v>3</v>
      </c>
      <c r="G769" s="509">
        <v>1</v>
      </c>
    </row>
    <row r="770" spans="1:7" hidden="1">
      <c r="A770" s="509" t="s">
        <v>148</v>
      </c>
      <c r="B770" s="509" t="s">
        <v>6268</v>
      </c>
      <c r="C770" s="509" t="s">
        <v>6269</v>
      </c>
      <c r="D770" s="509" t="s">
        <v>6631</v>
      </c>
      <c r="E770" s="509" t="s">
        <v>12280</v>
      </c>
      <c r="F770" s="509">
        <v>2</v>
      </c>
      <c r="G770" s="509">
        <v>1</v>
      </c>
    </row>
    <row r="771" spans="1:7" hidden="1">
      <c r="A771" s="509" t="s">
        <v>148</v>
      </c>
      <c r="B771" s="509" t="s">
        <v>6268</v>
      </c>
      <c r="C771" s="509" t="s">
        <v>6269</v>
      </c>
      <c r="D771" s="509" t="s">
        <v>6631</v>
      </c>
      <c r="E771" s="509" t="s">
        <v>12279</v>
      </c>
      <c r="F771" s="509">
        <v>1</v>
      </c>
      <c r="G771" s="509">
        <v>1</v>
      </c>
    </row>
    <row r="772" spans="1:7" hidden="1">
      <c r="A772" s="509" t="s">
        <v>149</v>
      </c>
      <c r="B772" s="509" t="s">
        <v>6268</v>
      </c>
      <c r="C772" s="509" t="s">
        <v>6269</v>
      </c>
      <c r="D772" s="509" t="s">
        <v>6647</v>
      </c>
      <c r="E772" s="509" t="s">
        <v>12257</v>
      </c>
      <c r="F772" s="509">
        <v>11</v>
      </c>
      <c r="G772" s="509">
        <v>1</v>
      </c>
    </row>
    <row r="773" spans="1:7" hidden="1">
      <c r="A773" s="509" t="s">
        <v>149</v>
      </c>
      <c r="B773" s="509" t="s">
        <v>6268</v>
      </c>
      <c r="C773" s="509" t="s">
        <v>6269</v>
      </c>
      <c r="D773" s="509" t="s">
        <v>6647</v>
      </c>
      <c r="E773" s="509" t="s">
        <v>12256</v>
      </c>
      <c r="F773" s="509">
        <v>8</v>
      </c>
      <c r="G773" s="509">
        <v>1</v>
      </c>
    </row>
    <row r="774" spans="1:7" hidden="1">
      <c r="A774" s="509" t="s">
        <v>149</v>
      </c>
      <c r="B774" s="509" t="s">
        <v>6268</v>
      </c>
      <c r="C774" s="509" t="s">
        <v>6269</v>
      </c>
      <c r="D774" s="509" t="s">
        <v>6647</v>
      </c>
      <c r="E774" s="509" t="s">
        <v>12258</v>
      </c>
      <c r="F774" s="509">
        <v>8</v>
      </c>
      <c r="G774" s="509">
        <v>1</v>
      </c>
    </row>
    <row r="775" spans="1:7" hidden="1">
      <c r="A775" s="509" t="s">
        <v>149</v>
      </c>
      <c r="B775" s="509" t="s">
        <v>6268</v>
      </c>
      <c r="C775" s="509" t="s">
        <v>6269</v>
      </c>
      <c r="D775" s="509" t="s">
        <v>6647</v>
      </c>
      <c r="E775" s="509" t="s">
        <v>12259</v>
      </c>
      <c r="F775" s="509">
        <v>6</v>
      </c>
      <c r="G775" s="509">
        <v>1</v>
      </c>
    </row>
    <row r="776" spans="1:7" hidden="1">
      <c r="A776" s="509" t="s">
        <v>149</v>
      </c>
      <c r="B776" s="509" t="s">
        <v>6268</v>
      </c>
      <c r="C776" s="509" t="s">
        <v>6269</v>
      </c>
      <c r="D776" s="509" t="s">
        <v>6647</v>
      </c>
      <c r="E776" s="509" t="s">
        <v>12260</v>
      </c>
      <c r="F776" s="509">
        <v>4</v>
      </c>
      <c r="G776" s="509">
        <v>1</v>
      </c>
    </row>
    <row r="777" spans="1:7" hidden="1">
      <c r="A777" s="509" t="s">
        <v>149</v>
      </c>
      <c r="B777" s="509" t="s">
        <v>6268</v>
      </c>
      <c r="C777" s="509" t="s">
        <v>6269</v>
      </c>
      <c r="D777" s="509" t="s">
        <v>6647</v>
      </c>
      <c r="E777" s="509" t="s">
        <v>12263</v>
      </c>
      <c r="F777" s="509">
        <v>4</v>
      </c>
      <c r="G777" s="509">
        <v>1</v>
      </c>
    </row>
    <row r="778" spans="1:7" hidden="1">
      <c r="A778" s="509" t="s">
        <v>149</v>
      </c>
      <c r="B778" s="509" t="s">
        <v>6268</v>
      </c>
      <c r="C778" s="509" t="s">
        <v>6269</v>
      </c>
      <c r="D778" s="509" t="s">
        <v>6647</v>
      </c>
      <c r="E778" s="509" t="s">
        <v>12255</v>
      </c>
      <c r="F778" s="509">
        <v>3</v>
      </c>
      <c r="G778" s="509">
        <v>1</v>
      </c>
    </row>
    <row r="779" spans="1:7" hidden="1">
      <c r="A779" s="509" t="s">
        <v>149</v>
      </c>
      <c r="B779" s="509" t="s">
        <v>6268</v>
      </c>
      <c r="C779" s="509" t="s">
        <v>6269</v>
      </c>
      <c r="D779" s="509" t="s">
        <v>6647</v>
      </c>
      <c r="E779" s="509" t="s">
        <v>12261</v>
      </c>
      <c r="F779" s="509">
        <v>1</v>
      </c>
      <c r="G779" s="509">
        <v>1</v>
      </c>
    </row>
    <row r="780" spans="1:7" hidden="1">
      <c r="A780" s="509" t="s">
        <v>149</v>
      </c>
      <c r="B780" s="509" t="s">
        <v>6268</v>
      </c>
      <c r="C780" s="509" t="s">
        <v>6269</v>
      </c>
      <c r="D780" s="509" t="s">
        <v>6647</v>
      </c>
      <c r="E780" s="509" t="s">
        <v>12262</v>
      </c>
      <c r="F780" s="509">
        <v>1</v>
      </c>
      <c r="G780" s="509">
        <v>1</v>
      </c>
    </row>
    <row r="781" spans="1:7" hidden="1">
      <c r="A781" s="509" t="s">
        <v>150</v>
      </c>
      <c r="B781" s="509" t="s">
        <v>6268</v>
      </c>
      <c r="C781" s="509" t="s">
        <v>6269</v>
      </c>
      <c r="D781" s="509" t="s">
        <v>6652</v>
      </c>
      <c r="E781" s="509" t="s">
        <v>12232</v>
      </c>
      <c r="F781" s="509">
        <v>10</v>
      </c>
      <c r="G781" s="509">
        <v>1</v>
      </c>
    </row>
    <row r="782" spans="1:7" hidden="1">
      <c r="A782" s="509" t="s">
        <v>150</v>
      </c>
      <c r="B782" s="509" t="s">
        <v>6268</v>
      </c>
      <c r="C782" s="509" t="s">
        <v>6269</v>
      </c>
      <c r="D782" s="509" t="s">
        <v>6652</v>
      </c>
      <c r="E782" s="509" t="s">
        <v>12231</v>
      </c>
      <c r="F782" s="509">
        <v>9</v>
      </c>
      <c r="G782" s="509">
        <v>1</v>
      </c>
    </row>
    <row r="783" spans="1:7" hidden="1">
      <c r="A783" s="509" t="s">
        <v>150</v>
      </c>
      <c r="B783" s="509" t="s">
        <v>6268</v>
      </c>
      <c r="C783" s="509" t="s">
        <v>6269</v>
      </c>
      <c r="D783" s="509" t="s">
        <v>6652</v>
      </c>
      <c r="E783" s="509" t="s">
        <v>12234</v>
      </c>
      <c r="F783" s="509">
        <v>7</v>
      </c>
      <c r="G783" s="509">
        <v>1</v>
      </c>
    </row>
    <row r="784" spans="1:7" hidden="1">
      <c r="A784" s="509" t="s">
        <v>150</v>
      </c>
      <c r="B784" s="509" t="s">
        <v>6268</v>
      </c>
      <c r="C784" s="509" t="s">
        <v>6269</v>
      </c>
      <c r="D784" s="509" t="s">
        <v>6652</v>
      </c>
      <c r="E784" s="509" t="s">
        <v>12229</v>
      </c>
      <c r="F784" s="509">
        <v>6</v>
      </c>
      <c r="G784" s="509">
        <v>1</v>
      </c>
    </row>
    <row r="785" spans="1:7" hidden="1">
      <c r="A785" s="509" t="s">
        <v>150</v>
      </c>
      <c r="B785" s="509" t="s">
        <v>6268</v>
      </c>
      <c r="C785" s="509" t="s">
        <v>6269</v>
      </c>
      <c r="D785" s="509" t="s">
        <v>6652</v>
      </c>
      <c r="E785" s="509" t="s">
        <v>12240</v>
      </c>
      <c r="F785" s="509">
        <v>6</v>
      </c>
      <c r="G785" s="509">
        <v>1</v>
      </c>
    </row>
    <row r="786" spans="1:7" hidden="1">
      <c r="A786" s="509" t="s">
        <v>150</v>
      </c>
      <c r="B786" s="509" t="s">
        <v>6268</v>
      </c>
      <c r="C786" s="509" t="s">
        <v>6269</v>
      </c>
      <c r="D786" s="509" t="s">
        <v>6652</v>
      </c>
      <c r="E786" s="509" t="s">
        <v>12236</v>
      </c>
      <c r="F786" s="509">
        <v>5</v>
      </c>
      <c r="G786" s="509">
        <v>1</v>
      </c>
    </row>
    <row r="787" spans="1:7" hidden="1">
      <c r="A787" s="509" t="s">
        <v>150</v>
      </c>
      <c r="B787" s="509" t="s">
        <v>6268</v>
      </c>
      <c r="C787" s="509" t="s">
        <v>6269</v>
      </c>
      <c r="D787" s="509" t="s">
        <v>6652</v>
      </c>
      <c r="E787" s="509" t="s">
        <v>12230</v>
      </c>
      <c r="F787" s="509">
        <v>4</v>
      </c>
      <c r="G787" s="509">
        <v>1</v>
      </c>
    </row>
    <row r="788" spans="1:7" hidden="1">
      <c r="A788" s="509" t="s">
        <v>150</v>
      </c>
      <c r="B788" s="509" t="s">
        <v>6268</v>
      </c>
      <c r="C788" s="509" t="s">
        <v>6269</v>
      </c>
      <c r="D788" s="509" t="s">
        <v>6652</v>
      </c>
      <c r="E788" s="509" t="s">
        <v>12233</v>
      </c>
      <c r="F788" s="509">
        <v>4</v>
      </c>
      <c r="G788" s="509">
        <v>1</v>
      </c>
    </row>
    <row r="789" spans="1:7" hidden="1">
      <c r="A789" s="509" t="s">
        <v>150</v>
      </c>
      <c r="B789" s="509" t="s">
        <v>6268</v>
      </c>
      <c r="C789" s="509" t="s">
        <v>6269</v>
      </c>
      <c r="D789" s="509" t="s">
        <v>6652</v>
      </c>
      <c r="E789" s="509" t="s">
        <v>12237</v>
      </c>
      <c r="F789" s="509">
        <v>4</v>
      </c>
      <c r="G789" s="509">
        <v>1</v>
      </c>
    </row>
    <row r="790" spans="1:7" hidden="1">
      <c r="A790" s="509" t="s">
        <v>150</v>
      </c>
      <c r="B790" s="509" t="s">
        <v>6268</v>
      </c>
      <c r="C790" s="509" t="s">
        <v>6269</v>
      </c>
      <c r="D790" s="509" t="s">
        <v>6652</v>
      </c>
      <c r="E790" s="509" t="s">
        <v>12239</v>
      </c>
      <c r="F790" s="509">
        <v>3</v>
      </c>
      <c r="G790" s="509">
        <v>1</v>
      </c>
    </row>
    <row r="791" spans="1:7" hidden="1">
      <c r="A791" s="509" t="s">
        <v>150</v>
      </c>
      <c r="B791" s="509" t="s">
        <v>6268</v>
      </c>
      <c r="C791" s="509" t="s">
        <v>6269</v>
      </c>
      <c r="D791" s="509" t="s">
        <v>6652</v>
      </c>
      <c r="E791" s="509" t="s">
        <v>12235</v>
      </c>
      <c r="F791" s="509">
        <v>1</v>
      </c>
      <c r="G791" s="509">
        <v>1</v>
      </c>
    </row>
    <row r="792" spans="1:7" hidden="1">
      <c r="A792" s="509" t="s">
        <v>150</v>
      </c>
      <c r="B792" s="509" t="s">
        <v>6268</v>
      </c>
      <c r="C792" s="509" t="s">
        <v>6269</v>
      </c>
      <c r="D792" s="509" t="s">
        <v>6652</v>
      </c>
      <c r="E792" s="509" t="s">
        <v>12238</v>
      </c>
      <c r="F792" s="509">
        <v>1</v>
      </c>
      <c r="G792" s="509">
        <v>1</v>
      </c>
    </row>
    <row r="793" spans="1:7" hidden="1">
      <c r="A793" s="509" t="s">
        <v>151</v>
      </c>
      <c r="B793" s="509" t="s">
        <v>6268</v>
      </c>
      <c r="C793" s="509" t="s">
        <v>6269</v>
      </c>
      <c r="D793" s="509" t="s">
        <v>6723</v>
      </c>
      <c r="E793" s="509" t="s">
        <v>10250</v>
      </c>
      <c r="F793" s="509">
        <v>14</v>
      </c>
      <c r="G793" s="509">
        <v>1</v>
      </c>
    </row>
    <row r="794" spans="1:7" hidden="1">
      <c r="A794" s="509" t="s">
        <v>151</v>
      </c>
      <c r="B794" s="509" t="s">
        <v>6268</v>
      </c>
      <c r="C794" s="509" t="s">
        <v>6269</v>
      </c>
      <c r="D794" s="509" t="s">
        <v>6723</v>
      </c>
      <c r="E794" s="509" t="s">
        <v>10251</v>
      </c>
      <c r="F794" s="509">
        <v>14</v>
      </c>
      <c r="G794" s="509">
        <v>1</v>
      </c>
    </row>
    <row r="795" spans="1:7" hidden="1">
      <c r="A795" s="509" t="s">
        <v>151</v>
      </c>
      <c r="B795" s="509" t="s">
        <v>6268</v>
      </c>
      <c r="C795" s="509" t="s">
        <v>6269</v>
      </c>
      <c r="D795" s="509" t="s">
        <v>6723</v>
      </c>
      <c r="E795" s="509" t="s">
        <v>10254</v>
      </c>
      <c r="F795" s="509">
        <v>12</v>
      </c>
      <c r="G795" s="509">
        <v>1</v>
      </c>
    </row>
    <row r="796" spans="1:7" hidden="1">
      <c r="A796" s="509" t="s">
        <v>151</v>
      </c>
      <c r="B796" s="509" t="s">
        <v>6268</v>
      </c>
      <c r="C796" s="509" t="s">
        <v>6269</v>
      </c>
      <c r="D796" s="509" t="s">
        <v>6723</v>
      </c>
      <c r="E796" s="509" t="s">
        <v>10253</v>
      </c>
      <c r="F796" s="509">
        <v>11</v>
      </c>
      <c r="G796" s="509">
        <v>1</v>
      </c>
    </row>
    <row r="797" spans="1:7" hidden="1">
      <c r="A797" s="509" t="s">
        <v>151</v>
      </c>
      <c r="B797" s="509" t="s">
        <v>6268</v>
      </c>
      <c r="C797" s="509" t="s">
        <v>6269</v>
      </c>
      <c r="D797" s="509" t="s">
        <v>6723</v>
      </c>
      <c r="E797" s="509" t="s">
        <v>10255</v>
      </c>
      <c r="F797" s="509">
        <v>2</v>
      </c>
      <c r="G797" s="509">
        <v>1</v>
      </c>
    </row>
    <row r="798" spans="1:7" hidden="1">
      <c r="A798" s="509" t="s">
        <v>151</v>
      </c>
      <c r="B798" s="509" t="s">
        <v>6268</v>
      </c>
      <c r="C798" s="509" t="s">
        <v>6269</v>
      </c>
      <c r="D798" s="509" t="s">
        <v>6723</v>
      </c>
      <c r="E798" s="509" t="s">
        <v>10256</v>
      </c>
      <c r="F798" s="509">
        <v>2</v>
      </c>
      <c r="G798" s="509">
        <v>1</v>
      </c>
    </row>
    <row r="799" spans="1:7" hidden="1">
      <c r="A799" s="509" t="s">
        <v>151</v>
      </c>
      <c r="B799" s="509" t="s">
        <v>6268</v>
      </c>
      <c r="C799" s="509" t="s">
        <v>6269</v>
      </c>
      <c r="D799" s="509" t="s">
        <v>6723</v>
      </c>
      <c r="E799" s="509" t="s">
        <v>10252</v>
      </c>
      <c r="F799" s="509">
        <v>1</v>
      </c>
      <c r="G799" s="509">
        <v>1</v>
      </c>
    </row>
    <row r="800" spans="1:7" hidden="1">
      <c r="A800" s="509" t="s">
        <v>152</v>
      </c>
      <c r="B800" s="509" t="s">
        <v>6268</v>
      </c>
      <c r="C800" s="509" t="s">
        <v>6269</v>
      </c>
      <c r="D800" s="509" t="s">
        <v>6728</v>
      </c>
      <c r="E800" s="509" t="s">
        <v>11545</v>
      </c>
      <c r="F800" s="509">
        <v>13</v>
      </c>
      <c r="G800" s="509">
        <v>1</v>
      </c>
    </row>
    <row r="801" spans="1:7" hidden="1">
      <c r="A801" s="509" t="s">
        <v>152</v>
      </c>
      <c r="B801" s="509" t="s">
        <v>6268</v>
      </c>
      <c r="C801" s="509" t="s">
        <v>6269</v>
      </c>
      <c r="D801" s="509" t="s">
        <v>6728</v>
      </c>
      <c r="E801" s="509" t="s">
        <v>11546</v>
      </c>
      <c r="F801" s="509">
        <v>12</v>
      </c>
      <c r="G801" s="509">
        <v>1</v>
      </c>
    </row>
    <row r="802" spans="1:7" hidden="1">
      <c r="A802" s="509" t="s">
        <v>152</v>
      </c>
      <c r="B802" s="509" t="s">
        <v>6268</v>
      </c>
      <c r="C802" s="509" t="s">
        <v>6269</v>
      </c>
      <c r="D802" s="509" t="s">
        <v>6728</v>
      </c>
      <c r="E802" s="509" t="s">
        <v>11547</v>
      </c>
      <c r="F802" s="509">
        <v>8</v>
      </c>
      <c r="G802" s="509">
        <v>1</v>
      </c>
    </row>
    <row r="803" spans="1:7" hidden="1">
      <c r="A803" s="509" t="s">
        <v>152</v>
      </c>
      <c r="B803" s="509" t="s">
        <v>6268</v>
      </c>
      <c r="C803" s="509" t="s">
        <v>6269</v>
      </c>
      <c r="D803" s="509" t="s">
        <v>6728</v>
      </c>
      <c r="E803" s="509" t="s">
        <v>11548</v>
      </c>
      <c r="F803" s="509">
        <v>8</v>
      </c>
      <c r="G803" s="509">
        <v>1</v>
      </c>
    </row>
    <row r="804" spans="1:7" hidden="1">
      <c r="A804" s="509" t="s">
        <v>152</v>
      </c>
      <c r="B804" s="509" t="s">
        <v>6268</v>
      </c>
      <c r="C804" s="509" t="s">
        <v>6269</v>
      </c>
      <c r="D804" s="509" t="s">
        <v>6728</v>
      </c>
      <c r="E804" s="509" t="s">
        <v>11544</v>
      </c>
      <c r="F804" s="509">
        <v>4</v>
      </c>
      <c r="G804" s="509">
        <v>1</v>
      </c>
    </row>
    <row r="805" spans="1:7" hidden="1">
      <c r="A805" s="509" t="s">
        <v>152</v>
      </c>
      <c r="B805" s="509" t="s">
        <v>6268</v>
      </c>
      <c r="C805" s="509" t="s">
        <v>6269</v>
      </c>
      <c r="D805" s="509" t="s">
        <v>6728</v>
      </c>
      <c r="E805" s="509" t="s">
        <v>11549</v>
      </c>
      <c r="F805" s="509">
        <v>2</v>
      </c>
      <c r="G805" s="509">
        <v>1</v>
      </c>
    </row>
    <row r="806" spans="1:7" hidden="1">
      <c r="A806" s="509" t="s">
        <v>153</v>
      </c>
      <c r="B806" s="509" t="s">
        <v>6268</v>
      </c>
      <c r="C806" s="509" t="s">
        <v>6269</v>
      </c>
      <c r="D806" s="509" t="s">
        <v>6733</v>
      </c>
      <c r="E806" s="509" t="s">
        <v>11879</v>
      </c>
      <c r="F806" s="509">
        <v>10</v>
      </c>
      <c r="G806" s="509">
        <v>1</v>
      </c>
    </row>
    <row r="807" spans="1:7" hidden="1">
      <c r="A807" s="509" t="s">
        <v>153</v>
      </c>
      <c r="B807" s="509" t="s">
        <v>6268</v>
      </c>
      <c r="C807" s="509" t="s">
        <v>6269</v>
      </c>
      <c r="D807" s="509" t="s">
        <v>6733</v>
      </c>
      <c r="E807" s="509" t="s">
        <v>11881</v>
      </c>
      <c r="F807" s="509">
        <v>8</v>
      </c>
      <c r="G807" s="509">
        <v>1</v>
      </c>
    </row>
    <row r="808" spans="1:7" hidden="1">
      <c r="A808" s="509" t="s">
        <v>153</v>
      </c>
      <c r="B808" s="509" t="s">
        <v>6268</v>
      </c>
      <c r="C808" s="509" t="s">
        <v>6269</v>
      </c>
      <c r="D808" s="509" t="s">
        <v>6733</v>
      </c>
      <c r="E808" s="509" t="s">
        <v>11882</v>
      </c>
      <c r="F808" s="509">
        <v>7</v>
      </c>
      <c r="G808" s="509">
        <v>1</v>
      </c>
    </row>
    <row r="809" spans="1:7" hidden="1">
      <c r="A809" s="509" t="s">
        <v>153</v>
      </c>
      <c r="B809" s="509" t="s">
        <v>6268</v>
      </c>
      <c r="C809" s="509" t="s">
        <v>6269</v>
      </c>
      <c r="D809" s="509" t="s">
        <v>6733</v>
      </c>
      <c r="E809" s="509" t="s">
        <v>11884</v>
      </c>
      <c r="F809" s="509">
        <v>6</v>
      </c>
      <c r="G809" s="509">
        <v>1</v>
      </c>
    </row>
    <row r="810" spans="1:7" hidden="1">
      <c r="A810" s="509" t="s">
        <v>153</v>
      </c>
      <c r="B810" s="509" t="s">
        <v>6268</v>
      </c>
      <c r="C810" s="509" t="s">
        <v>6269</v>
      </c>
      <c r="D810" s="509" t="s">
        <v>6733</v>
      </c>
      <c r="E810" s="509" t="s">
        <v>11878</v>
      </c>
      <c r="F810" s="509">
        <v>5</v>
      </c>
      <c r="G810" s="509">
        <v>1</v>
      </c>
    </row>
    <row r="811" spans="1:7" hidden="1">
      <c r="A811" s="509" t="s">
        <v>153</v>
      </c>
      <c r="B811" s="509" t="s">
        <v>6268</v>
      </c>
      <c r="C811" s="509" t="s">
        <v>6269</v>
      </c>
      <c r="D811" s="509" t="s">
        <v>6733</v>
      </c>
      <c r="E811" s="509" t="s">
        <v>11885</v>
      </c>
      <c r="F811" s="509">
        <v>5</v>
      </c>
      <c r="G811" s="509">
        <v>1</v>
      </c>
    </row>
    <row r="812" spans="1:7" hidden="1">
      <c r="A812" s="509" t="s">
        <v>153</v>
      </c>
      <c r="B812" s="509" t="s">
        <v>6268</v>
      </c>
      <c r="C812" s="509" t="s">
        <v>6269</v>
      </c>
      <c r="D812" s="509" t="s">
        <v>6733</v>
      </c>
      <c r="E812" s="509" t="s">
        <v>11880</v>
      </c>
      <c r="F812" s="509">
        <v>4</v>
      </c>
      <c r="G812" s="509">
        <v>1</v>
      </c>
    </row>
    <row r="813" spans="1:7" hidden="1">
      <c r="A813" s="509" t="s">
        <v>153</v>
      </c>
      <c r="B813" s="509" t="s">
        <v>6268</v>
      </c>
      <c r="C813" s="509" t="s">
        <v>6269</v>
      </c>
      <c r="D813" s="509" t="s">
        <v>6733</v>
      </c>
      <c r="E813" s="509" t="s">
        <v>11883</v>
      </c>
      <c r="F813" s="509">
        <v>3</v>
      </c>
      <c r="G813" s="509">
        <v>1</v>
      </c>
    </row>
    <row r="814" spans="1:7" hidden="1">
      <c r="A814" s="509" t="s">
        <v>153</v>
      </c>
      <c r="B814" s="509" t="s">
        <v>6268</v>
      </c>
      <c r="C814" s="509" t="s">
        <v>6269</v>
      </c>
      <c r="D814" s="509" t="s">
        <v>6733</v>
      </c>
      <c r="E814" s="509" t="s">
        <v>11888</v>
      </c>
      <c r="F814" s="509">
        <v>3</v>
      </c>
      <c r="G814" s="509">
        <v>1</v>
      </c>
    </row>
    <row r="815" spans="1:7" hidden="1">
      <c r="A815" s="509" t="s">
        <v>153</v>
      </c>
      <c r="B815" s="509" t="s">
        <v>6268</v>
      </c>
      <c r="C815" s="509" t="s">
        <v>6269</v>
      </c>
      <c r="D815" s="509" t="s">
        <v>6733</v>
      </c>
      <c r="E815" s="509" t="s">
        <v>11886</v>
      </c>
      <c r="F815" s="509">
        <v>2</v>
      </c>
      <c r="G815" s="509">
        <v>1</v>
      </c>
    </row>
    <row r="816" spans="1:7" hidden="1">
      <c r="A816" s="509" t="s">
        <v>153</v>
      </c>
      <c r="B816" s="509" t="s">
        <v>6268</v>
      </c>
      <c r="C816" s="509" t="s">
        <v>6269</v>
      </c>
      <c r="D816" s="509" t="s">
        <v>6733</v>
      </c>
      <c r="E816" s="509" t="s">
        <v>11887</v>
      </c>
      <c r="F816" s="509">
        <v>1</v>
      </c>
      <c r="G816" s="509">
        <v>1</v>
      </c>
    </row>
    <row r="817" spans="1:7" hidden="1">
      <c r="A817" s="509" t="s">
        <v>153</v>
      </c>
      <c r="B817" s="509" t="s">
        <v>6268</v>
      </c>
      <c r="C817" s="509" t="s">
        <v>6269</v>
      </c>
      <c r="D817" s="509" t="s">
        <v>6733</v>
      </c>
      <c r="E817" s="509" t="s">
        <v>11889</v>
      </c>
      <c r="F817" s="509">
        <v>1</v>
      </c>
      <c r="G817" s="509">
        <v>1</v>
      </c>
    </row>
    <row r="818" spans="1:7" hidden="1">
      <c r="A818" s="509" t="s">
        <v>153</v>
      </c>
      <c r="B818" s="509" t="s">
        <v>6268</v>
      </c>
      <c r="C818" s="509" t="s">
        <v>6269</v>
      </c>
      <c r="D818" s="509" t="s">
        <v>6733</v>
      </c>
      <c r="E818" s="509" t="s">
        <v>11890</v>
      </c>
      <c r="F818" s="509">
        <v>1</v>
      </c>
      <c r="G818" s="509">
        <v>1</v>
      </c>
    </row>
    <row r="819" spans="1:7" hidden="1">
      <c r="A819" s="509" t="s">
        <v>154</v>
      </c>
      <c r="B819" s="509" t="s">
        <v>6268</v>
      </c>
      <c r="C819" s="509" t="s">
        <v>6269</v>
      </c>
      <c r="D819" s="509" t="s">
        <v>6738</v>
      </c>
      <c r="E819" s="509" t="s">
        <v>10578</v>
      </c>
      <c r="F819" s="509">
        <v>10</v>
      </c>
      <c r="G819" s="509">
        <v>1</v>
      </c>
    </row>
    <row r="820" spans="1:7" hidden="1">
      <c r="A820" s="509" t="s">
        <v>154</v>
      </c>
      <c r="B820" s="509" t="s">
        <v>6268</v>
      </c>
      <c r="C820" s="509" t="s">
        <v>6269</v>
      </c>
      <c r="D820" s="509" t="s">
        <v>6738</v>
      </c>
      <c r="E820" s="509" t="s">
        <v>10574</v>
      </c>
      <c r="F820" s="509">
        <v>9</v>
      </c>
      <c r="G820" s="509">
        <v>1</v>
      </c>
    </row>
    <row r="821" spans="1:7" hidden="1">
      <c r="A821" s="509" t="s">
        <v>154</v>
      </c>
      <c r="B821" s="509" t="s">
        <v>6268</v>
      </c>
      <c r="C821" s="509" t="s">
        <v>6269</v>
      </c>
      <c r="D821" s="509" t="s">
        <v>6738</v>
      </c>
      <c r="E821" s="509" t="s">
        <v>10572</v>
      </c>
      <c r="F821" s="509">
        <v>8</v>
      </c>
      <c r="G821" s="509">
        <v>1</v>
      </c>
    </row>
    <row r="822" spans="1:7" hidden="1">
      <c r="A822" s="509" t="s">
        <v>154</v>
      </c>
      <c r="B822" s="509" t="s">
        <v>6268</v>
      </c>
      <c r="C822" s="509" t="s">
        <v>6269</v>
      </c>
      <c r="D822" s="509" t="s">
        <v>6738</v>
      </c>
      <c r="E822" s="509" t="s">
        <v>10573</v>
      </c>
      <c r="F822" s="509">
        <v>7</v>
      </c>
      <c r="G822" s="509">
        <v>1</v>
      </c>
    </row>
    <row r="823" spans="1:7" hidden="1">
      <c r="A823" s="509" t="s">
        <v>154</v>
      </c>
      <c r="B823" s="509" t="s">
        <v>6268</v>
      </c>
      <c r="C823" s="509" t="s">
        <v>6269</v>
      </c>
      <c r="D823" s="509" t="s">
        <v>6738</v>
      </c>
      <c r="E823" s="509" t="s">
        <v>10577</v>
      </c>
      <c r="F823" s="509">
        <v>5</v>
      </c>
      <c r="G823" s="509">
        <v>1</v>
      </c>
    </row>
    <row r="824" spans="1:7" hidden="1">
      <c r="A824" s="509" t="s">
        <v>154</v>
      </c>
      <c r="B824" s="509" t="s">
        <v>6268</v>
      </c>
      <c r="C824" s="509" t="s">
        <v>6269</v>
      </c>
      <c r="D824" s="509" t="s">
        <v>6738</v>
      </c>
      <c r="E824" s="509" t="s">
        <v>10575</v>
      </c>
      <c r="F824" s="509">
        <v>4</v>
      </c>
      <c r="G824" s="509">
        <v>1</v>
      </c>
    </row>
    <row r="825" spans="1:7" hidden="1">
      <c r="A825" s="509" t="s">
        <v>154</v>
      </c>
      <c r="B825" s="509" t="s">
        <v>6268</v>
      </c>
      <c r="C825" s="509" t="s">
        <v>6269</v>
      </c>
      <c r="D825" s="509" t="s">
        <v>6738</v>
      </c>
      <c r="E825" s="509" t="s">
        <v>10579</v>
      </c>
      <c r="F825" s="509">
        <v>4</v>
      </c>
      <c r="G825" s="509">
        <v>1</v>
      </c>
    </row>
    <row r="826" spans="1:7" hidden="1">
      <c r="A826" s="509" t="s">
        <v>154</v>
      </c>
      <c r="B826" s="509" t="s">
        <v>6268</v>
      </c>
      <c r="C826" s="509" t="s">
        <v>6269</v>
      </c>
      <c r="D826" s="509" t="s">
        <v>6738</v>
      </c>
      <c r="E826" s="509" t="s">
        <v>10576</v>
      </c>
      <c r="F826" s="509">
        <v>3</v>
      </c>
      <c r="G826" s="509">
        <v>1</v>
      </c>
    </row>
    <row r="827" spans="1:7" hidden="1">
      <c r="A827" s="509" t="s">
        <v>154</v>
      </c>
      <c r="B827" s="509" t="s">
        <v>6268</v>
      </c>
      <c r="C827" s="509" t="s">
        <v>6269</v>
      </c>
      <c r="D827" s="509" t="s">
        <v>6738</v>
      </c>
      <c r="E827" s="509" t="s">
        <v>10580</v>
      </c>
      <c r="F827" s="509">
        <v>2</v>
      </c>
      <c r="G827" s="509">
        <v>1</v>
      </c>
    </row>
    <row r="828" spans="1:7" hidden="1">
      <c r="A828" s="509" t="s">
        <v>154</v>
      </c>
      <c r="B828" s="509" t="s">
        <v>6268</v>
      </c>
      <c r="C828" s="509" t="s">
        <v>6269</v>
      </c>
      <c r="D828" s="509" t="s">
        <v>6738</v>
      </c>
      <c r="E828" s="509" t="s">
        <v>10571</v>
      </c>
      <c r="F828" s="509">
        <v>1</v>
      </c>
      <c r="G828" s="509">
        <v>1</v>
      </c>
    </row>
    <row r="829" spans="1:7" hidden="1">
      <c r="A829" s="509" t="s">
        <v>154</v>
      </c>
      <c r="B829" s="509" t="s">
        <v>6268</v>
      </c>
      <c r="C829" s="509" t="s">
        <v>6269</v>
      </c>
      <c r="D829" s="509" t="s">
        <v>6738</v>
      </c>
      <c r="E829" s="509" t="s">
        <v>10581</v>
      </c>
      <c r="F829" s="509">
        <v>1</v>
      </c>
      <c r="G829" s="509">
        <v>1</v>
      </c>
    </row>
    <row r="830" spans="1:7" hidden="1">
      <c r="A830" s="509" t="s">
        <v>155</v>
      </c>
      <c r="B830" s="509" t="s">
        <v>6268</v>
      </c>
      <c r="C830" s="509" t="s">
        <v>6269</v>
      </c>
      <c r="D830" s="509" t="s">
        <v>6743</v>
      </c>
      <c r="E830" s="509" t="s">
        <v>11553</v>
      </c>
      <c r="F830" s="509">
        <v>11</v>
      </c>
      <c r="G830" s="509">
        <v>1</v>
      </c>
    </row>
    <row r="831" spans="1:7" hidden="1">
      <c r="A831" s="509" t="s">
        <v>155</v>
      </c>
      <c r="B831" s="509" t="s">
        <v>6268</v>
      </c>
      <c r="C831" s="509" t="s">
        <v>6269</v>
      </c>
      <c r="D831" s="509" t="s">
        <v>6743</v>
      </c>
      <c r="E831" s="509" t="s">
        <v>11552</v>
      </c>
      <c r="F831" s="509">
        <v>10</v>
      </c>
      <c r="G831" s="509">
        <v>1</v>
      </c>
    </row>
    <row r="832" spans="1:7" hidden="1">
      <c r="A832" s="509" t="s">
        <v>155</v>
      </c>
      <c r="B832" s="509" t="s">
        <v>6268</v>
      </c>
      <c r="C832" s="509" t="s">
        <v>6269</v>
      </c>
      <c r="D832" s="509" t="s">
        <v>6743</v>
      </c>
      <c r="E832" s="509" t="s">
        <v>11551</v>
      </c>
      <c r="F832" s="509">
        <v>8</v>
      </c>
      <c r="G832" s="509">
        <v>1</v>
      </c>
    </row>
    <row r="833" spans="1:7" hidden="1">
      <c r="A833" s="509" t="s">
        <v>155</v>
      </c>
      <c r="B833" s="509" t="s">
        <v>6268</v>
      </c>
      <c r="C833" s="509" t="s">
        <v>6269</v>
      </c>
      <c r="D833" s="509" t="s">
        <v>6743</v>
      </c>
      <c r="E833" s="509" t="s">
        <v>11554</v>
      </c>
      <c r="F833" s="509">
        <v>7</v>
      </c>
      <c r="G833" s="509">
        <v>1</v>
      </c>
    </row>
    <row r="834" spans="1:7" hidden="1">
      <c r="A834" s="509" t="s">
        <v>155</v>
      </c>
      <c r="B834" s="509" t="s">
        <v>6268</v>
      </c>
      <c r="C834" s="509" t="s">
        <v>6269</v>
      </c>
      <c r="D834" s="509" t="s">
        <v>6743</v>
      </c>
      <c r="E834" s="509" t="s">
        <v>11550</v>
      </c>
      <c r="F834" s="509">
        <v>4</v>
      </c>
      <c r="G834" s="509">
        <v>1</v>
      </c>
    </row>
    <row r="835" spans="1:7" hidden="1">
      <c r="A835" s="509" t="s">
        <v>155</v>
      </c>
      <c r="B835" s="509" t="s">
        <v>6268</v>
      </c>
      <c r="C835" s="509" t="s">
        <v>6269</v>
      </c>
      <c r="D835" s="509" t="s">
        <v>6743</v>
      </c>
      <c r="E835" s="509" t="s">
        <v>11555</v>
      </c>
      <c r="F835" s="509">
        <v>1</v>
      </c>
      <c r="G835" s="509">
        <v>1</v>
      </c>
    </row>
    <row r="836" spans="1:7" hidden="1">
      <c r="A836" s="509" t="s">
        <v>156</v>
      </c>
      <c r="B836" s="509" t="s">
        <v>6268</v>
      </c>
      <c r="C836" s="509" t="s">
        <v>6269</v>
      </c>
      <c r="D836" s="509" t="s">
        <v>6748</v>
      </c>
      <c r="E836" s="509" t="s">
        <v>11891</v>
      </c>
      <c r="F836" s="509">
        <v>12</v>
      </c>
      <c r="G836" s="509">
        <v>1</v>
      </c>
    </row>
    <row r="837" spans="1:7" hidden="1">
      <c r="A837" s="509" t="s">
        <v>156</v>
      </c>
      <c r="B837" s="509" t="s">
        <v>6268</v>
      </c>
      <c r="C837" s="509" t="s">
        <v>6269</v>
      </c>
      <c r="D837" s="509" t="s">
        <v>6748</v>
      </c>
      <c r="E837" s="509" t="s">
        <v>11895</v>
      </c>
      <c r="F837" s="509">
        <v>9</v>
      </c>
      <c r="G837" s="509">
        <v>1</v>
      </c>
    </row>
    <row r="838" spans="1:7" hidden="1">
      <c r="A838" s="509" t="s">
        <v>156</v>
      </c>
      <c r="B838" s="509" t="s">
        <v>6268</v>
      </c>
      <c r="C838" s="509" t="s">
        <v>6269</v>
      </c>
      <c r="D838" s="509" t="s">
        <v>6748</v>
      </c>
      <c r="E838" s="509" t="s">
        <v>11892</v>
      </c>
      <c r="F838" s="509">
        <v>7</v>
      </c>
      <c r="G838" s="509">
        <v>1</v>
      </c>
    </row>
    <row r="839" spans="1:7" hidden="1">
      <c r="A839" s="509" t="s">
        <v>156</v>
      </c>
      <c r="B839" s="509" t="s">
        <v>6268</v>
      </c>
      <c r="C839" s="509" t="s">
        <v>6269</v>
      </c>
      <c r="D839" s="509" t="s">
        <v>6748</v>
      </c>
      <c r="E839" s="509" t="s">
        <v>11893</v>
      </c>
      <c r="F839" s="509">
        <v>7</v>
      </c>
      <c r="G839" s="509">
        <v>1</v>
      </c>
    </row>
    <row r="840" spans="1:7" hidden="1">
      <c r="A840" s="509" t="s">
        <v>156</v>
      </c>
      <c r="B840" s="509" t="s">
        <v>6268</v>
      </c>
      <c r="C840" s="509" t="s">
        <v>6269</v>
      </c>
      <c r="D840" s="509" t="s">
        <v>6748</v>
      </c>
      <c r="E840" s="509" t="s">
        <v>11894</v>
      </c>
      <c r="F840" s="509">
        <v>7</v>
      </c>
      <c r="G840" s="509">
        <v>1</v>
      </c>
    </row>
    <row r="841" spans="1:7" hidden="1">
      <c r="A841" s="509" t="s">
        <v>156</v>
      </c>
      <c r="B841" s="509" t="s">
        <v>6268</v>
      </c>
      <c r="C841" s="509" t="s">
        <v>6269</v>
      </c>
      <c r="D841" s="509" t="s">
        <v>6748</v>
      </c>
      <c r="E841" s="509" t="s">
        <v>11896</v>
      </c>
      <c r="F841" s="509">
        <v>3</v>
      </c>
      <c r="G841" s="509">
        <v>1</v>
      </c>
    </row>
    <row r="842" spans="1:7" hidden="1">
      <c r="A842" s="509" t="s">
        <v>156</v>
      </c>
      <c r="B842" s="509" t="s">
        <v>6268</v>
      </c>
      <c r="C842" s="509" t="s">
        <v>6269</v>
      </c>
      <c r="D842" s="509" t="s">
        <v>6748</v>
      </c>
      <c r="E842" s="509" t="s">
        <v>11897</v>
      </c>
      <c r="F842" s="509">
        <v>3</v>
      </c>
      <c r="G842" s="509">
        <v>1</v>
      </c>
    </row>
    <row r="843" spans="1:7" hidden="1">
      <c r="A843" s="509" t="s">
        <v>157</v>
      </c>
      <c r="B843" s="509" t="s">
        <v>6268</v>
      </c>
      <c r="C843" s="509" t="s">
        <v>6269</v>
      </c>
      <c r="D843" s="509" t="s">
        <v>6753</v>
      </c>
      <c r="E843" s="509" t="s">
        <v>11898</v>
      </c>
      <c r="F843" s="509">
        <v>15</v>
      </c>
      <c r="G843" s="509">
        <v>1</v>
      </c>
    </row>
    <row r="844" spans="1:7" hidden="1">
      <c r="A844" s="509" t="s">
        <v>157</v>
      </c>
      <c r="B844" s="509" t="s">
        <v>6268</v>
      </c>
      <c r="C844" s="509" t="s">
        <v>6269</v>
      </c>
      <c r="D844" s="509" t="s">
        <v>6753</v>
      </c>
      <c r="E844" s="509" t="s">
        <v>11900</v>
      </c>
      <c r="F844" s="509">
        <v>8</v>
      </c>
      <c r="G844" s="509">
        <v>1</v>
      </c>
    </row>
    <row r="845" spans="1:7" hidden="1">
      <c r="A845" s="509" t="s">
        <v>157</v>
      </c>
      <c r="B845" s="509" t="s">
        <v>6268</v>
      </c>
      <c r="C845" s="509" t="s">
        <v>6269</v>
      </c>
      <c r="D845" s="509" t="s">
        <v>6753</v>
      </c>
      <c r="E845" s="509" t="s">
        <v>11899</v>
      </c>
      <c r="F845" s="509">
        <v>5</v>
      </c>
      <c r="G845" s="509">
        <v>1</v>
      </c>
    </row>
    <row r="846" spans="1:7" hidden="1">
      <c r="A846" s="509" t="s">
        <v>157</v>
      </c>
      <c r="B846" s="509" t="s">
        <v>6268</v>
      </c>
      <c r="C846" s="509" t="s">
        <v>6269</v>
      </c>
      <c r="D846" s="509" t="s">
        <v>6753</v>
      </c>
      <c r="E846" s="509" t="s">
        <v>11901</v>
      </c>
      <c r="F846" s="509">
        <v>3</v>
      </c>
      <c r="G846" s="509">
        <v>1</v>
      </c>
    </row>
    <row r="847" spans="1:7" hidden="1">
      <c r="A847" s="509" t="s">
        <v>158</v>
      </c>
      <c r="B847" s="509" t="s">
        <v>6268</v>
      </c>
      <c r="C847" s="509" t="s">
        <v>6269</v>
      </c>
      <c r="D847" s="509" t="s">
        <v>6758</v>
      </c>
      <c r="E847" s="509" t="s">
        <v>10257</v>
      </c>
      <c r="F847" s="509">
        <v>10</v>
      </c>
      <c r="G847" s="509">
        <v>1</v>
      </c>
    </row>
    <row r="848" spans="1:7" hidden="1">
      <c r="A848" s="509" t="s">
        <v>158</v>
      </c>
      <c r="B848" s="509" t="s">
        <v>6268</v>
      </c>
      <c r="C848" s="509" t="s">
        <v>6269</v>
      </c>
      <c r="D848" s="509" t="s">
        <v>6758</v>
      </c>
      <c r="E848" s="509" t="s">
        <v>10258</v>
      </c>
      <c r="F848" s="509">
        <v>10</v>
      </c>
      <c r="G848" s="509">
        <v>1</v>
      </c>
    </row>
    <row r="849" spans="1:7" hidden="1">
      <c r="A849" s="509" t="s">
        <v>158</v>
      </c>
      <c r="B849" s="509" t="s">
        <v>6268</v>
      </c>
      <c r="C849" s="509" t="s">
        <v>6269</v>
      </c>
      <c r="D849" s="509" t="s">
        <v>6758</v>
      </c>
      <c r="E849" s="509" t="s">
        <v>10260</v>
      </c>
      <c r="F849" s="509">
        <v>10</v>
      </c>
      <c r="G849" s="509">
        <v>1</v>
      </c>
    </row>
    <row r="850" spans="1:7" hidden="1">
      <c r="A850" s="509" t="s">
        <v>158</v>
      </c>
      <c r="B850" s="509" t="s">
        <v>6268</v>
      </c>
      <c r="C850" s="509" t="s">
        <v>6269</v>
      </c>
      <c r="D850" s="509" t="s">
        <v>6758</v>
      </c>
      <c r="E850" s="509" t="s">
        <v>10259</v>
      </c>
      <c r="F850" s="509">
        <v>9</v>
      </c>
      <c r="G850" s="509">
        <v>1</v>
      </c>
    </row>
    <row r="851" spans="1:7" hidden="1">
      <c r="A851" s="509" t="s">
        <v>158</v>
      </c>
      <c r="B851" s="509" t="s">
        <v>6268</v>
      </c>
      <c r="C851" s="509" t="s">
        <v>6269</v>
      </c>
      <c r="D851" s="509" t="s">
        <v>6758</v>
      </c>
      <c r="E851" s="509" t="s">
        <v>10261</v>
      </c>
      <c r="F851" s="509">
        <v>9</v>
      </c>
      <c r="G851" s="509">
        <v>1</v>
      </c>
    </row>
    <row r="852" spans="1:7" hidden="1">
      <c r="A852" s="509" t="s">
        <v>158</v>
      </c>
      <c r="B852" s="509" t="s">
        <v>6268</v>
      </c>
      <c r="C852" s="509" t="s">
        <v>6269</v>
      </c>
      <c r="D852" s="509" t="s">
        <v>6758</v>
      </c>
      <c r="E852" s="509" t="s">
        <v>10262</v>
      </c>
      <c r="F852" s="509">
        <v>2</v>
      </c>
      <c r="G852" s="509">
        <v>1</v>
      </c>
    </row>
    <row r="853" spans="1:7" hidden="1">
      <c r="A853" s="509" t="s">
        <v>159</v>
      </c>
      <c r="B853" s="509" t="s">
        <v>6268</v>
      </c>
      <c r="C853" s="509" t="s">
        <v>6269</v>
      </c>
      <c r="D853" s="509" t="s">
        <v>6763</v>
      </c>
      <c r="E853" s="509" t="s">
        <v>11558</v>
      </c>
      <c r="F853" s="509">
        <v>10</v>
      </c>
      <c r="G853" s="509">
        <v>1</v>
      </c>
    </row>
    <row r="854" spans="1:7" hidden="1">
      <c r="A854" s="509" t="s">
        <v>159</v>
      </c>
      <c r="B854" s="509" t="s">
        <v>6268</v>
      </c>
      <c r="C854" s="509" t="s">
        <v>6269</v>
      </c>
      <c r="D854" s="509" t="s">
        <v>6763</v>
      </c>
      <c r="E854" s="509" t="s">
        <v>11559</v>
      </c>
      <c r="F854" s="509">
        <v>8</v>
      </c>
      <c r="G854" s="509">
        <v>1</v>
      </c>
    </row>
    <row r="855" spans="1:7" hidden="1">
      <c r="A855" s="509" t="s">
        <v>159</v>
      </c>
      <c r="B855" s="509" t="s">
        <v>6268</v>
      </c>
      <c r="C855" s="509" t="s">
        <v>6269</v>
      </c>
      <c r="D855" s="509" t="s">
        <v>6763</v>
      </c>
      <c r="E855" s="509" t="s">
        <v>11557</v>
      </c>
      <c r="F855" s="509">
        <v>7</v>
      </c>
      <c r="G855" s="509">
        <v>1</v>
      </c>
    </row>
    <row r="856" spans="1:7" hidden="1">
      <c r="A856" s="509" t="s">
        <v>159</v>
      </c>
      <c r="B856" s="509" t="s">
        <v>6268</v>
      </c>
      <c r="C856" s="509" t="s">
        <v>6269</v>
      </c>
      <c r="D856" s="509" t="s">
        <v>6763</v>
      </c>
      <c r="E856" s="509" t="s">
        <v>11560</v>
      </c>
      <c r="F856" s="509">
        <v>6</v>
      </c>
      <c r="G856" s="509">
        <v>1</v>
      </c>
    </row>
    <row r="857" spans="1:7" hidden="1">
      <c r="A857" s="509" t="s">
        <v>159</v>
      </c>
      <c r="B857" s="509" t="s">
        <v>6268</v>
      </c>
      <c r="C857" s="509" t="s">
        <v>6269</v>
      </c>
      <c r="D857" s="509" t="s">
        <v>6763</v>
      </c>
      <c r="E857" s="509" t="s">
        <v>11556</v>
      </c>
      <c r="F857" s="509">
        <v>4</v>
      </c>
      <c r="G857" s="509">
        <v>1</v>
      </c>
    </row>
    <row r="858" spans="1:7" hidden="1">
      <c r="A858" s="509" t="s">
        <v>159</v>
      </c>
      <c r="B858" s="509" t="s">
        <v>6268</v>
      </c>
      <c r="C858" s="509" t="s">
        <v>6269</v>
      </c>
      <c r="D858" s="509" t="s">
        <v>6763</v>
      </c>
      <c r="E858" s="509" t="s">
        <v>11561</v>
      </c>
      <c r="F858" s="509">
        <v>3</v>
      </c>
      <c r="G858" s="509">
        <v>1</v>
      </c>
    </row>
    <row r="859" spans="1:7" hidden="1">
      <c r="A859" s="509" t="s">
        <v>159</v>
      </c>
      <c r="B859" s="509" t="s">
        <v>6268</v>
      </c>
      <c r="C859" s="509" t="s">
        <v>6269</v>
      </c>
      <c r="D859" s="509" t="s">
        <v>6763</v>
      </c>
      <c r="E859" s="509" t="s">
        <v>11562</v>
      </c>
      <c r="F859" s="509">
        <v>1</v>
      </c>
      <c r="G859" s="509">
        <v>1</v>
      </c>
    </row>
    <row r="860" spans="1:7" hidden="1">
      <c r="A860" s="509" t="s">
        <v>160</v>
      </c>
      <c r="B860" s="509" t="s">
        <v>6268</v>
      </c>
      <c r="C860" s="509" t="s">
        <v>6269</v>
      </c>
      <c r="D860" s="509" t="s">
        <v>6768</v>
      </c>
      <c r="E860" s="509" t="s">
        <v>11902</v>
      </c>
      <c r="F860" s="509">
        <v>11</v>
      </c>
      <c r="G860" s="509">
        <v>1</v>
      </c>
    </row>
    <row r="861" spans="1:7" hidden="1">
      <c r="A861" s="509" t="s">
        <v>160</v>
      </c>
      <c r="B861" s="509" t="s">
        <v>6268</v>
      </c>
      <c r="C861" s="509" t="s">
        <v>6269</v>
      </c>
      <c r="D861" s="509" t="s">
        <v>6768</v>
      </c>
      <c r="E861" s="509" t="s">
        <v>11903</v>
      </c>
      <c r="F861" s="509">
        <v>7</v>
      </c>
      <c r="G861" s="509">
        <v>1</v>
      </c>
    </row>
    <row r="862" spans="1:7" hidden="1">
      <c r="A862" s="509" t="s">
        <v>160</v>
      </c>
      <c r="B862" s="509" t="s">
        <v>6268</v>
      </c>
      <c r="C862" s="509" t="s">
        <v>6269</v>
      </c>
      <c r="D862" s="509" t="s">
        <v>6768</v>
      </c>
      <c r="E862" s="509" t="s">
        <v>11904</v>
      </c>
      <c r="F862" s="509">
        <v>6</v>
      </c>
      <c r="G862" s="509">
        <v>1</v>
      </c>
    </row>
    <row r="863" spans="1:7" hidden="1">
      <c r="A863" s="509" t="s">
        <v>160</v>
      </c>
      <c r="B863" s="509" t="s">
        <v>6268</v>
      </c>
      <c r="C863" s="509" t="s">
        <v>6269</v>
      </c>
      <c r="D863" s="509" t="s">
        <v>6768</v>
      </c>
      <c r="E863" s="509" t="s">
        <v>11905</v>
      </c>
      <c r="F863" s="509">
        <v>6</v>
      </c>
      <c r="G863" s="509">
        <v>1</v>
      </c>
    </row>
    <row r="864" spans="1:7" hidden="1">
      <c r="A864" s="509" t="s">
        <v>160</v>
      </c>
      <c r="B864" s="509" t="s">
        <v>6268</v>
      </c>
      <c r="C864" s="509" t="s">
        <v>6269</v>
      </c>
      <c r="D864" s="509" t="s">
        <v>6768</v>
      </c>
      <c r="E864" s="509" t="s">
        <v>11906</v>
      </c>
      <c r="F864" s="509">
        <v>5</v>
      </c>
      <c r="G864" s="509">
        <v>1</v>
      </c>
    </row>
    <row r="865" spans="1:7" hidden="1">
      <c r="A865" s="509" t="s">
        <v>160</v>
      </c>
      <c r="B865" s="509" t="s">
        <v>6268</v>
      </c>
      <c r="C865" s="509" t="s">
        <v>6269</v>
      </c>
      <c r="D865" s="509" t="s">
        <v>6768</v>
      </c>
      <c r="E865" s="509" t="s">
        <v>11907</v>
      </c>
      <c r="F865" s="509">
        <v>1</v>
      </c>
      <c r="G865" s="509">
        <v>1</v>
      </c>
    </row>
    <row r="866" spans="1:7" hidden="1">
      <c r="A866" s="509" t="s">
        <v>161</v>
      </c>
      <c r="B866" s="509" t="s">
        <v>6268</v>
      </c>
      <c r="C866" s="509" t="s">
        <v>6269</v>
      </c>
      <c r="D866" s="509" t="s">
        <v>6808</v>
      </c>
      <c r="E866" s="509" t="s">
        <v>11564</v>
      </c>
      <c r="F866" s="509">
        <v>11</v>
      </c>
      <c r="G866" s="509">
        <v>1</v>
      </c>
    </row>
    <row r="867" spans="1:7" hidden="1">
      <c r="A867" s="509" t="s">
        <v>161</v>
      </c>
      <c r="B867" s="509" t="s">
        <v>6268</v>
      </c>
      <c r="C867" s="509" t="s">
        <v>6269</v>
      </c>
      <c r="D867" s="509" t="s">
        <v>6808</v>
      </c>
      <c r="E867" s="509" t="s">
        <v>11568</v>
      </c>
      <c r="F867" s="509">
        <v>11</v>
      </c>
      <c r="G867" s="509">
        <v>1</v>
      </c>
    </row>
    <row r="868" spans="1:7" hidden="1">
      <c r="A868" s="509" t="s">
        <v>161</v>
      </c>
      <c r="B868" s="509" t="s">
        <v>6268</v>
      </c>
      <c r="C868" s="509" t="s">
        <v>6269</v>
      </c>
      <c r="D868" s="509" t="s">
        <v>6808</v>
      </c>
      <c r="E868" s="509" t="s">
        <v>11565</v>
      </c>
      <c r="F868" s="509">
        <v>9</v>
      </c>
      <c r="G868" s="509">
        <v>1</v>
      </c>
    </row>
    <row r="869" spans="1:7" hidden="1">
      <c r="A869" s="509" t="s">
        <v>161</v>
      </c>
      <c r="B869" s="509" t="s">
        <v>6268</v>
      </c>
      <c r="C869" s="509" t="s">
        <v>6269</v>
      </c>
      <c r="D869" s="509" t="s">
        <v>6808</v>
      </c>
      <c r="E869" s="509" t="s">
        <v>11566</v>
      </c>
      <c r="F869" s="509">
        <v>8</v>
      </c>
      <c r="G869" s="509">
        <v>1</v>
      </c>
    </row>
    <row r="870" spans="1:7" hidden="1">
      <c r="A870" s="509" t="s">
        <v>161</v>
      </c>
      <c r="B870" s="509" t="s">
        <v>6268</v>
      </c>
      <c r="C870" s="509" t="s">
        <v>6269</v>
      </c>
      <c r="D870" s="509" t="s">
        <v>6808</v>
      </c>
      <c r="E870" s="509" t="s">
        <v>11570</v>
      </c>
      <c r="F870" s="509">
        <v>8</v>
      </c>
      <c r="G870" s="509">
        <v>1</v>
      </c>
    </row>
    <row r="871" spans="1:7" hidden="1">
      <c r="A871" s="509" t="s">
        <v>161</v>
      </c>
      <c r="B871" s="509" t="s">
        <v>6268</v>
      </c>
      <c r="C871" s="509" t="s">
        <v>6269</v>
      </c>
      <c r="D871" s="509" t="s">
        <v>6808</v>
      </c>
      <c r="E871" s="509" t="s">
        <v>11563</v>
      </c>
      <c r="F871" s="509">
        <v>7</v>
      </c>
      <c r="G871" s="509">
        <v>1</v>
      </c>
    </row>
    <row r="872" spans="1:7" hidden="1">
      <c r="A872" s="509" t="s">
        <v>161</v>
      </c>
      <c r="B872" s="509" t="s">
        <v>6268</v>
      </c>
      <c r="C872" s="509" t="s">
        <v>6269</v>
      </c>
      <c r="D872" s="509" t="s">
        <v>6808</v>
      </c>
      <c r="E872" s="509" t="s">
        <v>11567</v>
      </c>
      <c r="F872" s="509">
        <v>7</v>
      </c>
      <c r="G872" s="509">
        <v>1</v>
      </c>
    </row>
    <row r="873" spans="1:7" hidden="1">
      <c r="A873" s="509" t="s">
        <v>161</v>
      </c>
      <c r="B873" s="509" t="s">
        <v>6268</v>
      </c>
      <c r="C873" s="509" t="s">
        <v>6269</v>
      </c>
      <c r="D873" s="509" t="s">
        <v>6808</v>
      </c>
      <c r="E873" s="509" t="s">
        <v>11569</v>
      </c>
      <c r="F873" s="509">
        <v>5</v>
      </c>
      <c r="G873" s="509">
        <v>1</v>
      </c>
    </row>
    <row r="874" spans="1:7" hidden="1">
      <c r="A874" s="509" t="s">
        <v>162</v>
      </c>
      <c r="B874" s="509" t="s">
        <v>6268</v>
      </c>
      <c r="C874" s="509" t="s">
        <v>6269</v>
      </c>
      <c r="D874" s="509" t="s">
        <v>6814</v>
      </c>
      <c r="E874" s="509" t="s">
        <v>11908</v>
      </c>
      <c r="F874" s="509">
        <v>9</v>
      </c>
      <c r="G874" s="509">
        <v>1</v>
      </c>
    </row>
    <row r="875" spans="1:7" hidden="1">
      <c r="A875" s="509" t="s">
        <v>162</v>
      </c>
      <c r="B875" s="509" t="s">
        <v>6268</v>
      </c>
      <c r="C875" s="509" t="s">
        <v>6269</v>
      </c>
      <c r="D875" s="509" t="s">
        <v>6814</v>
      </c>
      <c r="E875" s="509" t="s">
        <v>11911</v>
      </c>
      <c r="F875" s="509">
        <v>7</v>
      </c>
      <c r="G875" s="509">
        <v>1</v>
      </c>
    </row>
    <row r="876" spans="1:7" hidden="1">
      <c r="A876" s="509" t="s">
        <v>162</v>
      </c>
      <c r="B876" s="509" t="s">
        <v>6268</v>
      </c>
      <c r="C876" s="509" t="s">
        <v>6269</v>
      </c>
      <c r="D876" s="509" t="s">
        <v>6814</v>
      </c>
      <c r="E876" s="509" t="s">
        <v>11912</v>
      </c>
      <c r="F876" s="509">
        <v>7</v>
      </c>
      <c r="G876" s="509">
        <v>1</v>
      </c>
    </row>
    <row r="877" spans="1:7" hidden="1">
      <c r="A877" s="509" t="s">
        <v>162</v>
      </c>
      <c r="B877" s="509" t="s">
        <v>6268</v>
      </c>
      <c r="C877" s="509" t="s">
        <v>6269</v>
      </c>
      <c r="D877" s="509" t="s">
        <v>6814</v>
      </c>
      <c r="E877" s="509" t="s">
        <v>11909</v>
      </c>
      <c r="F877" s="509">
        <v>5</v>
      </c>
      <c r="G877" s="509">
        <v>1</v>
      </c>
    </row>
    <row r="878" spans="1:7" hidden="1">
      <c r="A878" s="509" t="s">
        <v>162</v>
      </c>
      <c r="B878" s="509" t="s">
        <v>6268</v>
      </c>
      <c r="C878" s="509" t="s">
        <v>6269</v>
      </c>
      <c r="D878" s="509" t="s">
        <v>6814</v>
      </c>
      <c r="E878" s="509" t="s">
        <v>11910</v>
      </c>
      <c r="F878" s="509">
        <v>5</v>
      </c>
      <c r="G878" s="509">
        <v>1</v>
      </c>
    </row>
    <row r="879" spans="1:7" hidden="1">
      <c r="A879" s="509" t="s">
        <v>162</v>
      </c>
      <c r="B879" s="509" t="s">
        <v>6268</v>
      </c>
      <c r="C879" s="509" t="s">
        <v>6269</v>
      </c>
      <c r="D879" s="509" t="s">
        <v>6814</v>
      </c>
      <c r="E879" s="509" t="s">
        <v>11916</v>
      </c>
      <c r="F879" s="509">
        <v>4</v>
      </c>
      <c r="G879" s="509">
        <v>1</v>
      </c>
    </row>
    <row r="880" spans="1:7" hidden="1">
      <c r="A880" s="509" t="s">
        <v>162</v>
      </c>
      <c r="B880" s="509" t="s">
        <v>6268</v>
      </c>
      <c r="C880" s="509" t="s">
        <v>6269</v>
      </c>
      <c r="D880" s="509" t="s">
        <v>6814</v>
      </c>
      <c r="E880" s="509" t="s">
        <v>11913</v>
      </c>
      <c r="F880" s="509">
        <v>3</v>
      </c>
      <c r="G880" s="509">
        <v>1</v>
      </c>
    </row>
    <row r="881" spans="1:7" hidden="1">
      <c r="A881" s="509" t="s">
        <v>162</v>
      </c>
      <c r="B881" s="509" t="s">
        <v>6268</v>
      </c>
      <c r="C881" s="509" t="s">
        <v>6269</v>
      </c>
      <c r="D881" s="509" t="s">
        <v>6814</v>
      </c>
      <c r="E881" s="509" t="s">
        <v>11914</v>
      </c>
      <c r="F881" s="509">
        <v>2</v>
      </c>
      <c r="G881" s="509">
        <v>1</v>
      </c>
    </row>
    <row r="882" spans="1:7" hidden="1">
      <c r="A882" s="509" t="s">
        <v>162</v>
      </c>
      <c r="B882" s="509" t="s">
        <v>6268</v>
      </c>
      <c r="C882" s="509" t="s">
        <v>6269</v>
      </c>
      <c r="D882" s="509" t="s">
        <v>6814</v>
      </c>
      <c r="E882" s="509" t="s">
        <v>11915</v>
      </c>
      <c r="F882" s="509">
        <v>2</v>
      </c>
      <c r="G882" s="509">
        <v>1</v>
      </c>
    </row>
    <row r="883" spans="1:7" hidden="1">
      <c r="A883" s="509" t="s">
        <v>163</v>
      </c>
      <c r="B883" s="509" t="s">
        <v>6268</v>
      </c>
      <c r="C883" s="509" t="s">
        <v>6269</v>
      </c>
      <c r="D883" s="509" t="s">
        <v>6853</v>
      </c>
      <c r="E883" s="509" t="s">
        <v>11943</v>
      </c>
      <c r="F883" s="509">
        <v>9</v>
      </c>
      <c r="G883" s="509">
        <v>1</v>
      </c>
    </row>
    <row r="884" spans="1:7" hidden="1">
      <c r="A884" s="509" t="s">
        <v>163</v>
      </c>
      <c r="B884" s="509" t="s">
        <v>6268</v>
      </c>
      <c r="C884" s="509" t="s">
        <v>6269</v>
      </c>
      <c r="D884" s="509" t="s">
        <v>6853</v>
      </c>
      <c r="E884" s="509" t="s">
        <v>11938</v>
      </c>
      <c r="F884" s="509">
        <v>8</v>
      </c>
      <c r="G884" s="509">
        <v>1</v>
      </c>
    </row>
    <row r="885" spans="1:7" hidden="1">
      <c r="A885" s="509" t="s">
        <v>163</v>
      </c>
      <c r="B885" s="509" t="s">
        <v>6268</v>
      </c>
      <c r="C885" s="509" t="s">
        <v>6269</v>
      </c>
      <c r="D885" s="509" t="s">
        <v>6853</v>
      </c>
      <c r="E885" s="509" t="s">
        <v>11944</v>
      </c>
      <c r="F885" s="509">
        <v>8</v>
      </c>
      <c r="G885" s="509">
        <v>1</v>
      </c>
    </row>
    <row r="886" spans="1:7" hidden="1">
      <c r="A886" s="509" t="s">
        <v>163</v>
      </c>
      <c r="B886" s="509" t="s">
        <v>6268</v>
      </c>
      <c r="C886" s="509" t="s">
        <v>6269</v>
      </c>
      <c r="D886" s="509" t="s">
        <v>6853</v>
      </c>
      <c r="E886" s="509" t="s">
        <v>11940</v>
      </c>
      <c r="F886" s="509">
        <v>7</v>
      </c>
      <c r="G886" s="509">
        <v>1</v>
      </c>
    </row>
    <row r="887" spans="1:7" hidden="1">
      <c r="A887" s="509" t="s">
        <v>163</v>
      </c>
      <c r="B887" s="509" t="s">
        <v>6268</v>
      </c>
      <c r="C887" s="509" t="s">
        <v>6269</v>
      </c>
      <c r="D887" s="509" t="s">
        <v>6853</v>
      </c>
      <c r="E887" s="509" t="s">
        <v>11941</v>
      </c>
      <c r="F887" s="509">
        <v>7</v>
      </c>
      <c r="G887" s="509">
        <v>1</v>
      </c>
    </row>
    <row r="888" spans="1:7" hidden="1">
      <c r="A888" s="509" t="s">
        <v>163</v>
      </c>
      <c r="B888" s="509" t="s">
        <v>6268</v>
      </c>
      <c r="C888" s="509" t="s">
        <v>6269</v>
      </c>
      <c r="D888" s="509" t="s">
        <v>6853</v>
      </c>
      <c r="E888" s="509" t="s">
        <v>11942</v>
      </c>
      <c r="F888" s="509">
        <v>3</v>
      </c>
      <c r="G888" s="509">
        <v>1</v>
      </c>
    </row>
    <row r="889" spans="1:7" hidden="1">
      <c r="A889" s="509" t="s">
        <v>163</v>
      </c>
      <c r="B889" s="509" t="s">
        <v>6268</v>
      </c>
      <c r="C889" s="509" t="s">
        <v>6269</v>
      </c>
      <c r="D889" s="509" t="s">
        <v>6853</v>
      </c>
      <c r="E889" s="509" t="s">
        <v>11939</v>
      </c>
      <c r="F889" s="509">
        <v>2</v>
      </c>
      <c r="G889" s="509">
        <v>1</v>
      </c>
    </row>
    <row r="890" spans="1:7" hidden="1">
      <c r="A890" s="509" t="s">
        <v>163</v>
      </c>
      <c r="B890" s="509" t="s">
        <v>6268</v>
      </c>
      <c r="C890" s="509" t="s">
        <v>6269</v>
      </c>
      <c r="D890" s="509" t="s">
        <v>6853</v>
      </c>
      <c r="E890" s="509" t="s">
        <v>11945</v>
      </c>
      <c r="F890" s="509">
        <v>2</v>
      </c>
      <c r="G890" s="509">
        <v>1</v>
      </c>
    </row>
    <row r="891" spans="1:7" hidden="1">
      <c r="A891" s="509" t="s">
        <v>164</v>
      </c>
      <c r="B891" s="509" t="s">
        <v>6268</v>
      </c>
      <c r="C891" s="509" t="s">
        <v>6269</v>
      </c>
      <c r="D891" s="509" t="s">
        <v>6858</v>
      </c>
      <c r="E891" s="509" t="s">
        <v>11577</v>
      </c>
      <c r="F891" s="509">
        <v>11</v>
      </c>
      <c r="G891" s="509">
        <v>1</v>
      </c>
    </row>
    <row r="892" spans="1:7" hidden="1">
      <c r="A892" s="509" t="s">
        <v>164</v>
      </c>
      <c r="B892" s="509" t="s">
        <v>6268</v>
      </c>
      <c r="C892" s="509" t="s">
        <v>6269</v>
      </c>
      <c r="D892" s="509" t="s">
        <v>6858</v>
      </c>
      <c r="E892" s="509" t="s">
        <v>11579</v>
      </c>
      <c r="F892" s="509">
        <v>10</v>
      </c>
      <c r="G892" s="509">
        <v>1</v>
      </c>
    </row>
    <row r="893" spans="1:7" hidden="1">
      <c r="A893" s="509" t="s">
        <v>164</v>
      </c>
      <c r="B893" s="509" t="s">
        <v>6268</v>
      </c>
      <c r="C893" s="509" t="s">
        <v>6269</v>
      </c>
      <c r="D893" s="509" t="s">
        <v>6858</v>
      </c>
      <c r="E893" s="509" t="s">
        <v>11578</v>
      </c>
      <c r="F893" s="509">
        <v>9</v>
      </c>
      <c r="G893" s="509">
        <v>1</v>
      </c>
    </row>
    <row r="894" spans="1:7" hidden="1">
      <c r="A894" s="509" t="s">
        <v>164</v>
      </c>
      <c r="B894" s="509" t="s">
        <v>6268</v>
      </c>
      <c r="C894" s="509" t="s">
        <v>6269</v>
      </c>
      <c r="D894" s="509" t="s">
        <v>6858</v>
      </c>
      <c r="E894" s="509" t="s">
        <v>11580</v>
      </c>
      <c r="F894" s="509">
        <v>9</v>
      </c>
      <c r="G894" s="509">
        <v>1</v>
      </c>
    </row>
    <row r="895" spans="1:7" hidden="1">
      <c r="A895" s="509" t="s">
        <v>164</v>
      </c>
      <c r="B895" s="509" t="s">
        <v>6268</v>
      </c>
      <c r="C895" s="509" t="s">
        <v>6269</v>
      </c>
      <c r="D895" s="509" t="s">
        <v>6858</v>
      </c>
      <c r="E895" s="509" t="s">
        <v>11581</v>
      </c>
      <c r="F895" s="509">
        <v>6</v>
      </c>
      <c r="G895" s="509">
        <v>1</v>
      </c>
    </row>
    <row r="896" spans="1:7" hidden="1">
      <c r="A896" s="509" t="s">
        <v>164</v>
      </c>
      <c r="B896" s="509" t="s">
        <v>6268</v>
      </c>
      <c r="C896" s="509" t="s">
        <v>6269</v>
      </c>
      <c r="D896" s="509" t="s">
        <v>6858</v>
      </c>
      <c r="E896" s="509" t="s">
        <v>11584</v>
      </c>
      <c r="F896" s="509">
        <v>6</v>
      </c>
      <c r="G896" s="509">
        <v>1</v>
      </c>
    </row>
    <row r="897" spans="1:7" hidden="1">
      <c r="A897" s="509" t="s">
        <v>164</v>
      </c>
      <c r="B897" s="509" t="s">
        <v>6268</v>
      </c>
      <c r="C897" s="509" t="s">
        <v>6269</v>
      </c>
      <c r="D897" s="509" t="s">
        <v>6858</v>
      </c>
      <c r="E897" s="509" t="s">
        <v>11583</v>
      </c>
      <c r="F897" s="509">
        <v>2</v>
      </c>
      <c r="G897" s="509">
        <v>1</v>
      </c>
    </row>
    <row r="898" spans="1:7" hidden="1">
      <c r="A898" s="509" t="s">
        <v>164</v>
      </c>
      <c r="B898" s="509" t="s">
        <v>6268</v>
      </c>
      <c r="C898" s="509" t="s">
        <v>6269</v>
      </c>
      <c r="D898" s="509" t="s">
        <v>6858</v>
      </c>
      <c r="E898" s="509" t="s">
        <v>11582</v>
      </c>
      <c r="F898" s="509">
        <v>1</v>
      </c>
      <c r="G898" s="509">
        <v>1</v>
      </c>
    </row>
    <row r="899" spans="1:7" hidden="1">
      <c r="A899" s="509" t="s">
        <v>165</v>
      </c>
      <c r="B899" s="509" t="s">
        <v>6268</v>
      </c>
      <c r="C899" s="509" t="s">
        <v>6269</v>
      </c>
      <c r="D899" s="509" t="s">
        <v>6878</v>
      </c>
      <c r="E899" s="509" t="s">
        <v>11585</v>
      </c>
      <c r="F899" s="509">
        <v>8</v>
      </c>
      <c r="G899" s="509">
        <v>1</v>
      </c>
    </row>
    <row r="900" spans="1:7" hidden="1">
      <c r="A900" s="509" t="s">
        <v>165</v>
      </c>
      <c r="B900" s="509" t="s">
        <v>6268</v>
      </c>
      <c r="C900" s="509" t="s">
        <v>6269</v>
      </c>
      <c r="D900" s="509" t="s">
        <v>6878</v>
      </c>
      <c r="E900" s="509" t="s">
        <v>11586</v>
      </c>
      <c r="F900" s="509">
        <v>8</v>
      </c>
      <c r="G900" s="509">
        <v>1</v>
      </c>
    </row>
    <row r="901" spans="1:7" hidden="1">
      <c r="A901" s="509" t="s">
        <v>165</v>
      </c>
      <c r="B901" s="509" t="s">
        <v>6268</v>
      </c>
      <c r="C901" s="509" t="s">
        <v>6269</v>
      </c>
      <c r="D901" s="509" t="s">
        <v>6878</v>
      </c>
      <c r="E901" s="509" t="s">
        <v>11587</v>
      </c>
      <c r="F901" s="509">
        <v>6</v>
      </c>
      <c r="G901" s="509">
        <v>1</v>
      </c>
    </row>
    <row r="902" spans="1:7" hidden="1">
      <c r="A902" s="509" t="s">
        <v>165</v>
      </c>
      <c r="B902" s="509" t="s">
        <v>6268</v>
      </c>
      <c r="C902" s="509" t="s">
        <v>6269</v>
      </c>
      <c r="D902" s="509" t="s">
        <v>6878</v>
      </c>
      <c r="E902" s="509" t="s">
        <v>11588</v>
      </c>
      <c r="F902" s="509">
        <v>4</v>
      </c>
      <c r="G902" s="509">
        <v>1</v>
      </c>
    </row>
    <row r="903" spans="1:7" hidden="1">
      <c r="A903" s="509" t="s">
        <v>165</v>
      </c>
      <c r="B903" s="509" t="s">
        <v>6268</v>
      </c>
      <c r="C903" s="509" t="s">
        <v>6269</v>
      </c>
      <c r="D903" s="509" t="s">
        <v>6878</v>
      </c>
      <c r="E903" s="509" t="s">
        <v>11589</v>
      </c>
      <c r="F903" s="509">
        <v>3</v>
      </c>
      <c r="G903" s="509">
        <v>1</v>
      </c>
    </row>
    <row r="904" spans="1:7" hidden="1">
      <c r="A904" s="509" t="s">
        <v>165</v>
      </c>
      <c r="B904" s="509" t="s">
        <v>6268</v>
      </c>
      <c r="C904" s="509" t="s">
        <v>6269</v>
      </c>
      <c r="D904" s="509" t="s">
        <v>6878</v>
      </c>
      <c r="E904" s="509" t="s">
        <v>11592</v>
      </c>
      <c r="F904" s="509">
        <v>3</v>
      </c>
      <c r="G904" s="509">
        <v>1</v>
      </c>
    </row>
    <row r="905" spans="1:7" hidden="1">
      <c r="A905" s="509" t="s">
        <v>165</v>
      </c>
      <c r="B905" s="509" t="s">
        <v>6268</v>
      </c>
      <c r="C905" s="509" t="s">
        <v>6269</v>
      </c>
      <c r="D905" s="509" t="s">
        <v>6878</v>
      </c>
      <c r="E905" s="509" t="s">
        <v>11591</v>
      </c>
      <c r="F905" s="509">
        <v>2</v>
      </c>
      <c r="G905" s="509">
        <v>1</v>
      </c>
    </row>
    <row r="906" spans="1:7" hidden="1">
      <c r="A906" s="509" t="s">
        <v>165</v>
      </c>
      <c r="B906" s="509" t="s">
        <v>6268</v>
      </c>
      <c r="C906" s="509" t="s">
        <v>6269</v>
      </c>
      <c r="D906" s="509" t="s">
        <v>6878</v>
      </c>
      <c r="E906" s="509" t="s">
        <v>11590</v>
      </c>
      <c r="F906" s="509">
        <v>1</v>
      </c>
      <c r="G906" s="509">
        <v>1</v>
      </c>
    </row>
    <row r="907" spans="1:7" hidden="1">
      <c r="A907" s="509" t="s">
        <v>165</v>
      </c>
      <c r="B907" s="509" t="s">
        <v>6268</v>
      </c>
      <c r="C907" s="509" t="s">
        <v>6269</v>
      </c>
      <c r="D907" s="509" t="s">
        <v>6878</v>
      </c>
      <c r="E907" s="509" t="s">
        <v>11593</v>
      </c>
      <c r="F907" s="509">
        <v>1</v>
      </c>
      <c r="G907" s="509">
        <v>1</v>
      </c>
    </row>
    <row r="908" spans="1:7" hidden="1">
      <c r="A908" s="509" t="s">
        <v>166</v>
      </c>
      <c r="B908" s="509" t="s">
        <v>6268</v>
      </c>
      <c r="C908" s="509" t="s">
        <v>6269</v>
      </c>
      <c r="D908" s="509" t="s">
        <v>6883</v>
      </c>
      <c r="E908" s="509" t="s">
        <v>11951</v>
      </c>
      <c r="F908" s="509">
        <v>10</v>
      </c>
      <c r="G908" s="509">
        <v>1</v>
      </c>
    </row>
    <row r="909" spans="1:7" hidden="1">
      <c r="A909" s="509" t="s">
        <v>166</v>
      </c>
      <c r="B909" s="509" t="s">
        <v>6268</v>
      </c>
      <c r="C909" s="509" t="s">
        <v>6269</v>
      </c>
      <c r="D909" s="509" t="s">
        <v>6883</v>
      </c>
      <c r="E909" s="509" t="s">
        <v>11946</v>
      </c>
      <c r="F909" s="509">
        <v>9</v>
      </c>
      <c r="G909" s="509">
        <v>1</v>
      </c>
    </row>
    <row r="910" spans="1:7" hidden="1">
      <c r="A910" s="509" t="s">
        <v>166</v>
      </c>
      <c r="B910" s="509" t="s">
        <v>6268</v>
      </c>
      <c r="C910" s="509" t="s">
        <v>6269</v>
      </c>
      <c r="D910" s="509" t="s">
        <v>6883</v>
      </c>
      <c r="E910" s="509" t="s">
        <v>11947</v>
      </c>
      <c r="F910" s="509">
        <v>6</v>
      </c>
      <c r="G910" s="509">
        <v>1</v>
      </c>
    </row>
    <row r="911" spans="1:7" hidden="1">
      <c r="A911" s="509" t="s">
        <v>166</v>
      </c>
      <c r="B911" s="509" t="s">
        <v>6268</v>
      </c>
      <c r="C911" s="509" t="s">
        <v>6269</v>
      </c>
      <c r="D911" s="509" t="s">
        <v>6883</v>
      </c>
      <c r="E911" s="509" t="s">
        <v>11948</v>
      </c>
      <c r="F911" s="509">
        <v>6</v>
      </c>
      <c r="G911" s="509">
        <v>1</v>
      </c>
    </row>
    <row r="912" spans="1:7" hidden="1">
      <c r="A912" s="509" t="s">
        <v>166</v>
      </c>
      <c r="B912" s="509" t="s">
        <v>6268</v>
      </c>
      <c r="C912" s="509" t="s">
        <v>6269</v>
      </c>
      <c r="D912" s="509" t="s">
        <v>6883</v>
      </c>
      <c r="E912" s="509" t="s">
        <v>11949</v>
      </c>
      <c r="F912" s="509">
        <v>4</v>
      </c>
      <c r="G912" s="509">
        <v>1</v>
      </c>
    </row>
    <row r="913" spans="1:7" hidden="1">
      <c r="A913" s="509" t="s">
        <v>166</v>
      </c>
      <c r="B913" s="509" t="s">
        <v>6268</v>
      </c>
      <c r="C913" s="509" t="s">
        <v>6269</v>
      </c>
      <c r="D913" s="509" t="s">
        <v>6883</v>
      </c>
      <c r="E913" s="509" t="s">
        <v>11950</v>
      </c>
      <c r="F913" s="509">
        <v>1</v>
      </c>
      <c r="G913" s="509">
        <v>1</v>
      </c>
    </row>
    <row r="914" spans="1:7" hidden="1">
      <c r="A914" s="509" t="s">
        <v>166</v>
      </c>
      <c r="B914" s="509" t="s">
        <v>6268</v>
      </c>
      <c r="C914" s="509" t="s">
        <v>6269</v>
      </c>
      <c r="D914" s="509" t="s">
        <v>6883</v>
      </c>
      <c r="E914" s="509" t="s">
        <v>11952</v>
      </c>
      <c r="F914" s="509">
        <v>1</v>
      </c>
      <c r="G914" s="509">
        <v>1</v>
      </c>
    </row>
    <row r="915" spans="1:7" hidden="1">
      <c r="A915" s="509" t="s">
        <v>167</v>
      </c>
      <c r="B915" s="509" t="s">
        <v>6268</v>
      </c>
      <c r="C915" s="509" t="s">
        <v>6269</v>
      </c>
      <c r="D915" s="509" t="s">
        <v>6898</v>
      </c>
      <c r="E915" s="509" t="s">
        <v>10676</v>
      </c>
      <c r="F915" s="509">
        <v>9</v>
      </c>
      <c r="G915" s="509">
        <v>1</v>
      </c>
    </row>
    <row r="916" spans="1:7" hidden="1">
      <c r="A916" s="509" t="s">
        <v>167</v>
      </c>
      <c r="B916" s="509" t="s">
        <v>6268</v>
      </c>
      <c r="C916" s="509" t="s">
        <v>6269</v>
      </c>
      <c r="D916" s="509" t="s">
        <v>6898</v>
      </c>
      <c r="E916" s="509" t="s">
        <v>10678</v>
      </c>
      <c r="F916" s="509">
        <v>9</v>
      </c>
      <c r="G916" s="509">
        <v>1</v>
      </c>
    </row>
    <row r="917" spans="1:7" hidden="1">
      <c r="A917" s="509" t="s">
        <v>167</v>
      </c>
      <c r="B917" s="509" t="s">
        <v>6268</v>
      </c>
      <c r="C917" s="509" t="s">
        <v>6269</v>
      </c>
      <c r="D917" s="509" t="s">
        <v>6898</v>
      </c>
      <c r="E917" s="509" t="s">
        <v>10674</v>
      </c>
      <c r="F917" s="509">
        <v>8</v>
      </c>
      <c r="G917" s="509">
        <v>1</v>
      </c>
    </row>
    <row r="918" spans="1:7" hidden="1">
      <c r="A918" s="509" t="s">
        <v>167</v>
      </c>
      <c r="B918" s="509" t="s">
        <v>6268</v>
      </c>
      <c r="C918" s="509" t="s">
        <v>6269</v>
      </c>
      <c r="D918" s="509" t="s">
        <v>6898</v>
      </c>
      <c r="E918" s="509" t="s">
        <v>10672</v>
      </c>
      <c r="F918" s="509">
        <v>5</v>
      </c>
      <c r="G918" s="509">
        <v>1</v>
      </c>
    </row>
    <row r="919" spans="1:7" hidden="1">
      <c r="A919" s="509" t="s">
        <v>167</v>
      </c>
      <c r="B919" s="509" t="s">
        <v>6268</v>
      </c>
      <c r="C919" s="509" t="s">
        <v>6269</v>
      </c>
      <c r="D919" s="509" t="s">
        <v>6898</v>
      </c>
      <c r="E919" s="509" t="s">
        <v>10673</v>
      </c>
      <c r="F919" s="509">
        <v>5</v>
      </c>
      <c r="G919" s="509">
        <v>1</v>
      </c>
    </row>
    <row r="920" spans="1:7" hidden="1">
      <c r="A920" s="509" t="s">
        <v>167</v>
      </c>
      <c r="B920" s="509" t="s">
        <v>6268</v>
      </c>
      <c r="C920" s="509" t="s">
        <v>6269</v>
      </c>
      <c r="D920" s="509" t="s">
        <v>6898</v>
      </c>
      <c r="E920" s="509" t="s">
        <v>10675</v>
      </c>
      <c r="F920" s="509">
        <v>5</v>
      </c>
      <c r="G920" s="509">
        <v>1</v>
      </c>
    </row>
    <row r="921" spans="1:7" hidden="1">
      <c r="A921" s="509" t="s">
        <v>167</v>
      </c>
      <c r="B921" s="509" t="s">
        <v>6268</v>
      </c>
      <c r="C921" s="509" t="s">
        <v>6269</v>
      </c>
      <c r="D921" s="509" t="s">
        <v>6898</v>
      </c>
      <c r="E921" s="509" t="s">
        <v>10677</v>
      </c>
      <c r="F921" s="509">
        <v>5</v>
      </c>
      <c r="G921" s="509">
        <v>1</v>
      </c>
    </row>
    <row r="922" spans="1:7" hidden="1">
      <c r="A922" s="509" t="s">
        <v>167</v>
      </c>
      <c r="B922" s="509" t="s">
        <v>6268</v>
      </c>
      <c r="C922" s="509" t="s">
        <v>6269</v>
      </c>
      <c r="D922" s="509" t="s">
        <v>6898</v>
      </c>
      <c r="E922" s="509" t="s">
        <v>10671</v>
      </c>
      <c r="F922" s="509">
        <v>2</v>
      </c>
      <c r="G922" s="509">
        <v>1</v>
      </c>
    </row>
    <row r="923" spans="1:7" hidden="1">
      <c r="A923" s="509" t="s">
        <v>168</v>
      </c>
      <c r="B923" s="509" t="s">
        <v>6268</v>
      </c>
      <c r="C923" s="509" t="s">
        <v>6269</v>
      </c>
      <c r="D923" s="509" t="s">
        <v>6903</v>
      </c>
      <c r="E923" s="509" t="s">
        <v>11953</v>
      </c>
      <c r="F923" s="509">
        <v>16</v>
      </c>
      <c r="G923" s="509">
        <v>1</v>
      </c>
    </row>
    <row r="924" spans="1:7" hidden="1">
      <c r="A924" s="509" t="s">
        <v>168</v>
      </c>
      <c r="B924" s="509" t="s">
        <v>6268</v>
      </c>
      <c r="C924" s="509" t="s">
        <v>6269</v>
      </c>
      <c r="D924" s="509" t="s">
        <v>6903</v>
      </c>
      <c r="E924" s="509" t="s">
        <v>11955</v>
      </c>
      <c r="F924" s="509">
        <v>7</v>
      </c>
      <c r="G924" s="509">
        <v>1</v>
      </c>
    </row>
    <row r="925" spans="1:7" hidden="1">
      <c r="A925" s="509" t="s">
        <v>168</v>
      </c>
      <c r="B925" s="509" t="s">
        <v>6268</v>
      </c>
      <c r="C925" s="509" t="s">
        <v>6269</v>
      </c>
      <c r="D925" s="509" t="s">
        <v>6903</v>
      </c>
      <c r="E925" s="509" t="s">
        <v>11954</v>
      </c>
      <c r="F925" s="509">
        <v>6</v>
      </c>
      <c r="G925" s="509">
        <v>1</v>
      </c>
    </row>
    <row r="926" spans="1:7" hidden="1">
      <c r="A926" s="509" t="s">
        <v>168</v>
      </c>
      <c r="B926" s="509" t="s">
        <v>6268</v>
      </c>
      <c r="C926" s="509" t="s">
        <v>6269</v>
      </c>
      <c r="D926" s="509" t="s">
        <v>6903</v>
      </c>
      <c r="E926" s="509" t="s">
        <v>11957</v>
      </c>
      <c r="F926" s="509">
        <v>6</v>
      </c>
      <c r="G926" s="509">
        <v>1</v>
      </c>
    </row>
    <row r="927" spans="1:7" hidden="1">
      <c r="A927" s="509" t="s">
        <v>168</v>
      </c>
      <c r="B927" s="509" t="s">
        <v>6268</v>
      </c>
      <c r="C927" s="509" t="s">
        <v>6269</v>
      </c>
      <c r="D927" s="509" t="s">
        <v>6903</v>
      </c>
      <c r="E927" s="509" t="s">
        <v>11956</v>
      </c>
      <c r="F927" s="509">
        <v>4</v>
      </c>
      <c r="G927" s="509">
        <v>1</v>
      </c>
    </row>
    <row r="928" spans="1:7" hidden="1">
      <c r="A928" s="509" t="s">
        <v>168</v>
      </c>
      <c r="B928" s="509" t="s">
        <v>6268</v>
      </c>
      <c r="C928" s="509" t="s">
        <v>6269</v>
      </c>
      <c r="D928" s="509" t="s">
        <v>6903</v>
      </c>
      <c r="E928" s="509" t="s">
        <v>11959</v>
      </c>
      <c r="F928" s="509">
        <v>4</v>
      </c>
      <c r="G928" s="509">
        <v>1</v>
      </c>
    </row>
    <row r="929" spans="1:7" hidden="1">
      <c r="A929" s="509" t="s">
        <v>168</v>
      </c>
      <c r="B929" s="509" t="s">
        <v>6268</v>
      </c>
      <c r="C929" s="509" t="s">
        <v>6269</v>
      </c>
      <c r="D929" s="509" t="s">
        <v>6903</v>
      </c>
      <c r="E929" s="509" t="s">
        <v>11961</v>
      </c>
      <c r="F929" s="509">
        <v>4</v>
      </c>
      <c r="G929" s="509">
        <v>1</v>
      </c>
    </row>
    <row r="930" spans="1:7" hidden="1">
      <c r="A930" s="509" t="s">
        <v>168</v>
      </c>
      <c r="B930" s="509" t="s">
        <v>6268</v>
      </c>
      <c r="C930" s="509" t="s">
        <v>6269</v>
      </c>
      <c r="D930" s="509" t="s">
        <v>6903</v>
      </c>
      <c r="E930" s="509" t="s">
        <v>11958</v>
      </c>
      <c r="F930" s="509">
        <v>1</v>
      </c>
      <c r="G930" s="509">
        <v>1</v>
      </c>
    </row>
    <row r="931" spans="1:7" hidden="1">
      <c r="A931" s="509" t="s">
        <v>168</v>
      </c>
      <c r="B931" s="509" t="s">
        <v>6268</v>
      </c>
      <c r="C931" s="509" t="s">
        <v>6269</v>
      </c>
      <c r="D931" s="509" t="s">
        <v>6903</v>
      </c>
      <c r="E931" s="509" t="s">
        <v>11960</v>
      </c>
      <c r="F931" s="509">
        <v>1</v>
      </c>
      <c r="G931" s="509">
        <v>1</v>
      </c>
    </row>
    <row r="932" spans="1:7" hidden="1">
      <c r="A932" s="509" t="s">
        <v>169</v>
      </c>
      <c r="B932" s="509" t="s">
        <v>6268</v>
      </c>
      <c r="C932" s="509" t="s">
        <v>6269</v>
      </c>
      <c r="D932" s="509" t="s">
        <v>6928</v>
      </c>
      <c r="E932" s="509" t="s">
        <v>11594</v>
      </c>
      <c r="F932" s="509">
        <v>12</v>
      </c>
      <c r="G932" s="509">
        <v>1</v>
      </c>
    </row>
    <row r="933" spans="1:7" hidden="1">
      <c r="A933" s="509" t="s">
        <v>169</v>
      </c>
      <c r="B933" s="509" t="s">
        <v>6268</v>
      </c>
      <c r="C933" s="509" t="s">
        <v>6269</v>
      </c>
      <c r="D933" s="509" t="s">
        <v>6928</v>
      </c>
      <c r="E933" s="509" t="s">
        <v>11596</v>
      </c>
      <c r="F933" s="509">
        <v>6</v>
      </c>
      <c r="G933" s="509">
        <v>1</v>
      </c>
    </row>
    <row r="934" spans="1:7" hidden="1">
      <c r="A934" s="509" t="s">
        <v>169</v>
      </c>
      <c r="B934" s="509" t="s">
        <v>6268</v>
      </c>
      <c r="C934" s="509" t="s">
        <v>6269</v>
      </c>
      <c r="D934" s="509" t="s">
        <v>6928</v>
      </c>
      <c r="E934" s="509" t="s">
        <v>11595</v>
      </c>
      <c r="F934" s="509">
        <v>5</v>
      </c>
      <c r="G934" s="509">
        <v>1</v>
      </c>
    </row>
    <row r="935" spans="1:7" hidden="1">
      <c r="A935" s="509" t="s">
        <v>169</v>
      </c>
      <c r="B935" s="509" t="s">
        <v>6268</v>
      </c>
      <c r="C935" s="509" t="s">
        <v>6269</v>
      </c>
      <c r="D935" s="509" t="s">
        <v>6928</v>
      </c>
      <c r="E935" s="509" t="s">
        <v>11597</v>
      </c>
      <c r="F935" s="509">
        <v>5</v>
      </c>
      <c r="G935" s="509">
        <v>1</v>
      </c>
    </row>
    <row r="936" spans="1:7" hidden="1">
      <c r="A936" s="509" t="s">
        <v>169</v>
      </c>
      <c r="B936" s="509" t="s">
        <v>6268</v>
      </c>
      <c r="C936" s="509" t="s">
        <v>6269</v>
      </c>
      <c r="D936" s="509" t="s">
        <v>6928</v>
      </c>
      <c r="E936" s="509" t="s">
        <v>11598</v>
      </c>
      <c r="F936" s="509">
        <v>4</v>
      </c>
      <c r="G936" s="509">
        <v>1</v>
      </c>
    </row>
    <row r="937" spans="1:7" hidden="1">
      <c r="A937" s="509" t="s">
        <v>170</v>
      </c>
      <c r="B937" s="509" t="s">
        <v>6268</v>
      </c>
      <c r="C937" s="509" t="s">
        <v>6269</v>
      </c>
      <c r="D937" s="509" t="s">
        <v>6933</v>
      </c>
      <c r="E937" s="509" t="s">
        <v>11962</v>
      </c>
      <c r="F937" s="509">
        <v>10</v>
      </c>
      <c r="G937" s="509">
        <v>1</v>
      </c>
    </row>
    <row r="938" spans="1:7" hidden="1">
      <c r="A938" s="509" t="s">
        <v>170</v>
      </c>
      <c r="B938" s="509" t="s">
        <v>6268</v>
      </c>
      <c r="C938" s="509" t="s">
        <v>6269</v>
      </c>
      <c r="D938" s="509" t="s">
        <v>6933</v>
      </c>
      <c r="E938" s="509" t="s">
        <v>11968</v>
      </c>
      <c r="F938" s="509">
        <v>6</v>
      </c>
      <c r="G938" s="509">
        <v>1</v>
      </c>
    </row>
    <row r="939" spans="1:7" hidden="1">
      <c r="A939" s="509" t="s">
        <v>170</v>
      </c>
      <c r="B939" s="509" t="s">
        <v>6268</v>
      </c>
      <c r="C939" s="509" t="s">
        <v>6269</v>
      </c>
      <c r="D939" s="509" t="s">
        <v>6933</v>
      </c>
      <c r="E939" s="509" t="s">
        <v>11969</v>
      </c>
      <c r="F939" s="509">
        <v>6</v>
      </c>
      <c r="G939" s="509">
        <v>1</v>
      </c>
    </row>
    <row r="940" spans="1:7" hidden="1">
      <c r="A940" s="509" t="s">
        <v>170</v>
      </c>
      <c r="B940" s="509" t="s">
        <v>6268</v>
      </c>
      <c r="C940" s="509" t="s">
        <v>6269</v>
      </c>
      <c r="D940" s="509" t="s">
        <v>6933</v>
      </c>
      <c r="E940" s="509" t="s">
        <v>11965</v>
      </c>
      <c r="F940" s="509">
        <v>5</v>
      </c>
      <c r="G940" s="509">
        <v>1</v>
      </c>
    </row>
    <row r="941" spans="1:7" hidden="1">
      <c r="A941" s="509" t="s">
        <v>170</v>
      </c>
      <c r="B941" s="509" t="s">
        <v>6268</v>
      </c>
      <c r="C941" s="509" t="s">
        <v>6269</v>
      </c>
      <c r="D941" s="509" t="s">
        <v>6933</v>
      </c>
      <c r="E941" s="509" t="s">
        <v>11967</v>
      </c>
      <c r="F941" s="509">
        <v>5</v>
      </c>
      <c r="G941" s="509">
        <v>1</v>
      </c>
    </row>
    <row r="942" spans="1:7" hidden="1">
      <c r="A942" s="509" t="s">
        <v>170</v>
      </c>
      <c r="B942" s="509" t="s">
        <v>6268</v>
      </c>
      <c r="C942" s="509" t="s">
        <v>6269</v>
      </c>
      <c r="D942" s="509" t="s">
        <v>6933</v>
      </c>
      <c r="E942" s="509" t="s">
        <v>11970</v>
      </c>
      <c r="F942" s="509">
        <v>5</v>
      </c>
      <c r="G942" s="509">
        <v>1</v>
      </c>
    </row>
    <row r="943" spans="1:7" hidden="1">
      <c r="A943" s="509" t="s">
        <v>170</v>
      </c>
      <c r="B943" s="509" t="s">
        <v>6268</v>
      </c>
      <c r="C943" s="509" t="s">
        <v>6269</v>
      </c>
      <c r="D943" s="509" t="s">
        <v>6933</v>
      </c>
      <c r="E943" s="509" t="s">
        <v>11963</v>
      </c>
      <c r="F943" s="509">
        <v>4</v>
      </c>
      <c r="G943" s="509">
        <v>1</v>
      </c>
    </row>
    <row r="944" spans="1:7" hidden="1">
      <c r="A944" s="509" t="s">
        <v>170</v>
      </c>
      <c r="B944" s="509" t="s">
        <v>6268</v>
      </c>
      <c r="C944" s="509" t="s">
        <v>6269</v>
      </c>
      <c r="D944" s="509" t="s">
        <v>6933</v>
      </c>
      <c r="E944" s="509" t="s">
        <v>11964</v>
      </c>
      <c r="F944" s="509">
        <v>3</v>
      </c>
      <c r="G944" s="509">
        <v>1</v>
      </c>
    </row>
    <row r="945" spans="1:7" hidden="1">
      <c r="A945" s="509" t="s">
        <v>170</v>
      </c>
      <c r="B945" s="509" t="s">
        <v>6268</v>
      </c>
      <c r="C945" s="509" t="s">
        <v>6269</v>
      </c>
      <c r="D945" s="509" t="s">
        <v>6933</v>
      </c>
      <c r="E945" s="509" t="s">
        <v>11966</v>
      </c>
      <c r="F945" s="509">
        <v>3</v>
      </c>
      <c r="G945" s="509">
        <v>1</v>
      </c>
    </row>
    <row r="946" spans="1:7" hidden="1">
      <c r="A946" s="509" t="s">
        <v>170</v>
      </c>
      <c r="B946" s="509" t="s">
        <v>6268</v>
      </c>
      <c r="C946" s="509" t="s">
        <v>6269</v>
      </c>
      <c r="D946" s="509" t="s">
        <v>6933</v>
      </c>
      <c r="E946" s="509" t="s">
        <v>11971</v>
      </c>
      <c r="F946" s="509">
        <v>2</v>
      </c>
      <c r="G946" s="509">
        <v>1</v>
      </c>
    </row>
    <row r="947" spans="1:7" hidden="1">
      <c r="A947" s="509" t="s">
        <v>170</v>
      </c>
      <c r="B947" s="509" t="s">
        <v>6268</v>
      </c>
      <c r="C947" s="509" t="s">
        <v>6269</v>
      </c>
      <c r="D947" s="509" t="s">
        <v>6933</v>
      </c>
      <c r="E947" s="509" t="s">
        <v>11972</v>
      </c>
      <c r="F947" s="509">
        <v>1</v>
      </c>
      <c r="G947" s="509">
        <v>1</v>
      </c>
    </row>
    <row r="948" spans="1:7" hidden="1">
      <c r="A948" s="509" t="s">
        <v>171</v>
      </c>
      <c r="B948" s="509" t="s">
        <v>6268</v>
      </c>
      <c r="C948" s="509" t="s">
        <v>6269</v>
      </c>
      <c r="D948" s="509" t="s">
        <v>6938</v>
      </c>
      <c r="E948" s="509" t="s">
        <v>11602</v>
      </c>
      <c r="F948" s="509">
        <v>10</v>
      </c>
      <c r="G948" s="509">
        <v>1</v>
      </c>
    </row>
    <row r="949" spans="1:7" hidden="1">
      <c r="A949" s="509" t="s">
        <v>171</v>
      </c>
      <c r="B949" s="509" t="s">
        <v>6268</v>
      </c>
      <c r="C949" s="509" t="s">
        <v>6269</v>
      </c>
      <c r="D949" s="509" t="s">
        <v>6938</v>
      </c>
      <c r="E949" s="509" t="s">
        <v>11601</v>
      </c>
      <c r="F949" s="509">
        <v>8</v>
      </c>
      <c r="G949" s="509">
        <v>1</v>
      </c>
    </row>
    <row r="950" spans="1:7" hidden="1">
      <c r="A950" s="509" t="s">
        <v>171</v>
      </c>
      <c r="B950" s="509" t="s">
        <v>6268</v>
      </c>
      <c r="C950" s="509" t="s">
        <v>6269</v>
      </c>
      <c r="D950" s="509" t="s">
        <v>6938</v>
      </c>
      <c r="E950" s="509" t="s">
        <v>11604</v>
      </c>
      <c r="F950" s="509">
        <v>6</v>
      </c>
      <c r="G950" s="509">
        <v>1</v>
      </c>
    </row>
    <row r="951" spans="1:7" hidden="1">
      <c r="A951" s="509" t="s">
        <v>171</v>
      </c>
      <c r="B951" s="509" t="s">
        <v>6268</v>
      </c>
      <c r="C951" s="509" t="s">
        <v>6269</v>
      </c>
      <c r="D951" s="509" t="s">
        <v>6938</v>
      </c>
      <c r="E951" s="509" t="s">
        <v>11605</v>
      </c>
      <c r="F951" s="509">
        <v>6</v>
      </c>
      <c r="G951" s="509">
        <v>1</v>
      </c>
    </row>
    <row r="952" spans="1:7" hidden="1">
      <c r="A952" s="509" t="s">
        <v>171</v>
      </c>
      <c r="B952" s="509" t="s">
        <v>6268</v>
      </c>
      <c r="C952" s="509" t="s">
        <v>6269</v>
      </c>
      <c r="D952" s="509" t="s">
        <v>6938</v>
      </c>
      <c r="E952" s="509" t="s">
        <v>11599</v>
      </c>
      <c r="F952" s="509">
        <v>4</v>
      </c>
      <c r="G952" s="509">
        <v>1</v>
      </c>
    </row>
    <row r="953" spans="1:7" hidden="1">
      <c r="A953" s="509" t="s">
        <v>171</v>
      </c>
      <c r="B953" s="509" t="s">
        <v>6268</v>
      </c>
      <c r="C953" s="509" t="s">
        <v>6269</v>
      </c>
      <c r="D953" s="509" t="s">
        <v>6938</v>
      </c>
      <c r="E953" s="509" t="s">
        <v>11603</v>
      </c>
      <c r="F953" s="509">
        <v>4</v>
      </c>
      <c r="G953" s="509">
        <v>1</v>
      </c>
    </row>
    <row r="954" spans="1:7" hidden="1">
      <c r="A954" s="509" t="s">
        <v>171</v>
      </c>
      <c r="B954" s="509" t="s">
        <v>6268</v>
      </c>
      <c r="C954" s="509" t="s">
        <v>6269</v>
      </c>
      <c r="D954" s="509" t="s">
        <v>6938</v>
      </c>
      <c r="E954" s="509" t="s">
        <v>11600</v>
      </c>
      <c r="F954" s="509">
        <v>2</v>
      </c>
      <c r="G954" s="509">
        <v>1</v>
      </c>
    </row>
    <row r="955" spans="1:7" hidden="1">
      <c r="A955" s="509" t="s">
        <v>172</v>
      </c>
      <c r="B955" s="509" t="s">
        <v>6268</v>
      </c>
      <c r="C955" s="509" t="s">
        <v>6269</v>
      </c>
      <c r="D955" s="509" t="s">
        <v>6953</v>
      </c>
      <c r="E955" s="509" t="s">
        <v>10738</v>
      </c>
      <c r="F955" s="509">
        <v>13</v>
      </c>
      <c r="G955" s="509">
        <v>1</v>
      </c>
    </row>
    <row r="956" spans="1:7" hidden="1">
      <c r="A956" s="509" t="s">
        <v>172</v>
      </c>
      <c r="B956" s="509" t="s">
        <v>6268</v>
      </c>
      <c r="C956" s="509" t="s">
        <v>6269</v>
      </c>
      <c r="D956" s="509" t="s">
        <v>6953</v>
      </c>
      <c r="E956" s="509" t="s">
        <v>10739</v>
      </c>
      <c r="F956" s="509">
        <v>11</v>
      </c>
      <c r="G956" s="509">
        <v>1</v>
      </c>
    </row>
    <row r="957" spans="1:7" hidden="1">
      <c r="A957" s="509" t="s">
        <v>172</v>
      </c>
      <c r="B957" s="509" t="s">
        <v>6268</v>
      </c>
      <c r="C957" s="509" t="s">
        <v>6269</v>
      </c>
      <c r="D957" s="509" t="s">
        <v>6953</v>
      </c>
      <c r="E957" s="509" t="s">
        <v>10740</v>
      </c>
      <c r="F957" s="509">
        <v>10</v>
      </c>
      <c r="G957" s="509">
        <v>1</v>
      </c>
    </row>
    <row r="958" spans="1:7" hidden="1">
      <c r="A958" s="509" t="s">
        <v>172</v>
      </c>
      <c r="B958" s="509" t="s">
        <v>6268</v>
      </c>
      <c r="C958" s="509" t="s">
        <v>6269</v>
      </c>
      <c r="D958" s="509" t="s">
        <v>6953</v>
      </c>
      <c r="E958" s="509" t="s">
        <v>10737</v>
      </c>
      <c r="F958" s="509">
        <v>8</v>
      </c>
      <c r="G958" s="509">
        <v>1</v>
      </c>
    </row>
    <row r="959" spans="1:7" hidden="1">
      <c r="A959" s="509" t="s">
        <v>172</v>
      </c>
      <c r="B959" s="509" t="s">
        <v>6268</v>
      </c>
      <c r="C959" s="509" t="s">
        <v>6269</v>
      </c>
      <c r="D959" s="509" t="s">
        <v>6953</v>
      </c>
      <c r="E959" s="509" t="s">
        <v>10741</v>
      </c>
      <c r="F959" s="509">
        <v>6</v>
      </c>
      <c r="G959" s="509">
        <v>1</v>
      </c>
    </row>
    <row r="960" spans="1:7" hidden="1">
      <c r="A960" s="509" t="s">
        <v>173</v>
      </c>
      <c r="B960" s="509" t="s">
        <v>6268</v>
      </c>
      <c r="C960" s="509" t="s">
        <v>6269</v>
      </c>
      <c r="D960" s="509" t="s">
        <v>6962</v>
      </c>
      <c r="E960" s="509" t="s">
        <v>11606</v>
      </c>
      <c r="F960" s="509">
        <v>9</v>
      </c>
      <c r="G960" s="509">
        <v>1</v>
      </c>
    </row>
    <row r="961" spans="1:7" hidden="1">
      <c r="A961" s="509" t="s">
        <v>173</v>
      </c>
      <c r="B961" s="509" t="s">
        <v>6268</v>
      </c>
      <c r="C961" s="509" t="s">
        <v>6269</v>
      </c>
      <c r="D961" s="509" t="s">
        <v>6962</v>
      </c>
      <c r="E961" s="509" t="s">
        <v>11607</v>
      </c>
      <c r="F961" s="509">
        <v>7</v>
      </c>
      <c r="G961" s="509">
        <v>1</v>
      </c>
    </row>
    <row r="962" spans="1:7" hidden="1">
      <c r="A962" s="509" t="s">
        <v>173</v>
      </c>
      <c r="B962" s="509" t="s">
        <v>6268</v>
      </c>
      <c r="C962" s="509" t="s">
        <v>6269</v>
      </c>
      <c r="D962" s="509" t="s">
        <v>6962</v>
      </c>
      <c r="E962" s="509" t="s">
        <v>11608</v>
      </c>
      <c r="F962" s="509">
        <v>5</v>
      </c>
      <c r="G962" s="509">
        <v>1</v>
      </c>
    </row>
    <row r="963" spans="1:7" hidden="1">
      <c r="A963" s="509" t="s">
        <v>174</v>
      </c>
      <c r="B963" s="509" t="s">
        <v>6268</v>
      </c>
      <c r="C963" s="509" t="s">
        <v>6269</v>
      </c>
      <c r="D963" s="509" t="s">
        <v>6967</v>
      </c>
      <c r="E963" s="509" t="s">
        <v>11973</v>
      </c>
      <c r="F963" s="509">
        <v>7</v>
      </c>
      <c r="G963" s="509">
        <v>1</v>
      </c>
    </row>
    <row r="964" spans="1:7" hidden="1">
      <c r="A964" s="509" t="s">
        <v>174</v>
      </c>
      <c r="B964" s="509" t="s">
        <v>6268</v>
      </c>
      <c r="C964" s="509" t="s">
        <v>6269</v>
      </c>
      <c r="D964" s="509" t="s">
        <v>6967</v>
      </c>
      <c r="E964" s="509" t="s">
        <v>11974</v>
      </c>
      <c r="F964" s="509">
        <v>6</v>
      </c>
      <c r="G964" s="509">
        <v>1</v>
      </c>
    </row>
    <row r="965" spans="1:7" hidden="1">
      <c r="A965" s="509" t="s">
        <v>174</v>
      </c>
      <c r="B965" s="509" t="s">
        <v>6268</v>
      </c>
      <c r="C965" s="509" t="s">
        <v>6269</v>
      </c>
      <c r="D965" s="509" t="s">
        <v>6967</v>
      </c>
      <c r="E965" s="509" t="s">
        <v>11975</v>
      </c>
      <c r="F965" s="509">
        <v>6</v>
      </c>
      <c r="G965" s="509">
        <v>1</v>
      </c>
    </row>
    <row r="966" spans="1:7" hidden="1">
      <c r="A966" s="509" t="s">
        <v>174</v>
      </c>
      <c r="B966" s="509" t="s">
        <v>6268</v>
      </c>
      <c r="C966" s="509" t="s">
        <v>6269</v>
      </c>
      <c r="D966" s="509" t="s">
        <v>6967</v>
      </c>
      <c r="E966" s="509" t="s">
        <v>11976</v>
      </c>
      <c r="F966" s="509">
        <v>3</v>
      </c>
      <c r="G966" s="509">
        <v>1</v>
      </c>
    </row>
    <row r="967" spans="1:7" hidden="1">
      <c r="A967" s="509" t="s">
        <v>175</v>
      </c>
      <c r="B967" s="509" t="s">
        <v>6268</v>
      </c>
      <c r="C967" s="509" t="s">
        <v>6269</v>
      </c>
      <c r="D967" s="509" t="s">
        <v>6971</v>
      </c>
      <c r="E967" s="509" t="s">
        <v>11610</v>
      </c>
      <c r="F967" s="509">
        <v>10</v>
      </c>
      <c r="G967" s="509">
        <v>1</v>
      </c>
    </row>
    <row r="968" spans="1:7" hidden="1">
      <c r="A968" s="509" t="s">
        <v>175</v>
      </c>
      <c r="B968" s="509" t="s">
        <v>6268</v>
      </c>
      <c r="C968" s="509" t="s">
        <v>6269</v>
      </c>
      <c r="D968" s="509" t="s">
        <v>6971</v>
      </c>
      <c r="E968" s="509" t="s">
        <v>11612</v>
      </c>
      <c r="F968" s="509">
        <v>9</v>
      </c>
      <c r="G968" s="509">
        <v>1</v>
      </c>
    </row>
    <row r="969" spans="1:7" hidden="1">
      <c r="A969" s="509" t="s">
        <v>175</v>
      </c>
      <c r="B969" s="509" t="s">
        <v>6268</v>
      </c>
      <c r="C969" s="509" t="s">
        <v>6269</v>
      </c>
      <c r="D969" s="509" t="s">
        <v>6971</v>
      </c>
      <c r="E969" s="509" t="s">
        <v>11613</v>
      </c>
      <c r="F969" s="509">
        <v>8</v>
      </c>
      <c r="G969" s="509">
        <v>1</v>
      </c>
    </row>
    <row r="970" spans="1:7" hidden="1">
      <c r="A970" s="509" t="s">
        <v>175</v>
      </c>
      <c r="B970" s="509" t="s">
        <v>6268</v>
      </c>
      <c r="C970" s="509" t="s">
        <v>6269</v>
      </c>
      <c r="D970" s="509" t="s">
        <v>6971</v>
      </c>
      <c r="E970" s="509" t="s">
        <v>11614</v>
      </c>
      <c r="F970" s="509">
        <v>8</v>
      </c>
      <c r="G970" s="509">
        <v>1</v>
      </c>
    </row>
    <row r="971" spans="1:7" hidden="1">
      <c r="A971" s="509" t="s">
        <v>175</v>
      </c>
      <c r="B971" s="509" t="s">
        <v>6268</v>
      </c>
      <c r="C971" s="509" t="s">
        <v>6269</v>
      </c>
      <c r="D971" s="509" t="s">
        <v>6971</v>
      </c>
      <c r="E971" s="509" t="s">
        <v>11611</v>
      </c>
      <c r="F971" s="509">
        <v>7</v>
      </c>
      <c r="G971" s="509">
        <v>1</v>
      </c>
    </row>
    <row r="972" spans="1:7" hidden="1">
      <c r="A972" s="509" t="s">
        <v>175</v>
      </c>
      <c r="B972" s="509" t="s">
        <v>6268</v>
      </c>
      <c r="C972" s="509" t="s">
        <v>6269</v>
      </c>
      <c r="D972" s="509" t="s">
        <v>6971</v>
      </c>
      <c r="E972" s="509" t="s">
        <v>11615</v>
      </c>
      <c r="F972" s="509">
        <v>6</v>
      </c>
      <c r="G972" s="509">
        <v>1</v>
      </c>
    </row>
    <row r="973" spans="1:7" hidden="1">
      <c r="A973" s="509" t="s">
        <v>175</v>
      </c>
      <c r="B973" s="509" t="s">
        <v>6268</v>
      </c>
      <c r="C973" s="509" t="s">
        <v>6269</v>
      </c>
      <c r="D973" s="509" t="s">
        <v>6971</v>
      </c>
      <c r="E973" s="509" t="s">
        <v>11619</v>
      </c>
      <c r="F973" s="509">
        <v>6</v>
      </c>
      <c r="G973" s="509">
        <v>1</v>
      </c>
    </row>
    <row r="974" spans="1:7" hidden="1">
      <c r="A974" s="509" t="s">
        <v>175</v>
      </c>
      <c r="B974" s="509" t="s">
        <v>6268</v>
      </c>
      <c r="C974" s="509" t="s">
        <v>6269</v>
      </c>
      <c r="D974" s="509" t="s">
        <v>6971</v>
      </c>
      <c r="E974" s="509" t="s">
        <v>11609</v>
      </c>
      <c r="F974" s="509">
        <v>4</v>
      </c>
      <c r="G974" s="509">
        <v>1</v>
      </c>
    </row>
    <row r="975" spans="1:7" hidden="1">
      <c r="A975" s="509" t="s">
        <v>175</v>
      </c>
      <c r="B975" s="509" t="s">
        <v>6268</v>
      </c>
      <c r="C975" s="509" t="s">
        <v>6269</v>
      </c>
      <c r="D975" s="509" t="s">
        <v>6971</v>
      </c>
      <c r="E975" s="509" t="s">
        <v>11616</v>
      </c>
      <c r="F975" s="509">
        <v>3</v>
      </c>
      <c r="G975" s="509">
        <v>1</v>
      </c>
    </row>
    <row r="976" spans="1:7" hidden="1">
      <c r="A976" s="509" t="s">
        <v>175</v>
      </c>
      <c r="B976" s="509" t="s">
        <v>6268</v>
      </c>
      <c r="C976" s="509" t="s">
        <v>6269</v>
      </c>
      <c r="D976" s="509" t="s">
        <v>6971</v>
      </c>
      <c r="E976" s="509" t="s">
        <v>11617</v>
      </c>
      <c r="F976" s="509">
        <v>2</v>
      </c>
      <c r="G976" s="509">
        <v>1</v>
      </c>
    </row>
    <row r="977" spans="1:7" hidden="1">
      <c r="A977" s="509" t="s">
        <v>175</v>
      </c>
      <c r="B977" s="509" t="s">
        <v>6268</v>
      </c>
      <c r="C977" s="509" t="s">
        <v>6269</v>
      </c>
      <c r="D977" s="509" t="s">
        <v>6971</v>
      </c>
      <c r="E977" s="509" t="s">
        <v>11620</v>
      </c>
      <c r="F977" s="509">
        <v>2</v>
      </c>
      <c r="G977" s="509">
        <v>1</v>
      </c>
    </row>
    <row r="978" spans="1:7" hidden="1">
      <c r="A978" s="509" t="s">
        <v>175</v>
      </c>
      <c r="B978" s="509" t="s">
        <v>6268</v>
      </c>
      <c r="C978" s="509" t="s">
        <v>6269</v>
      </c>
      <c r="D978" s="509" t="s">
        <v>6971</v>
      </c>
      <c r="E978" s="509" t="s">
        <v>11618</v>
      </c>
      <c r="F978" s="509">
        <v>1</v>
      </c>
      <c r="G978" s="509">
        <v>1</v>
      </c>
    </row>
    <row r="979" spans="1:7" hidden="1">
      <c r="A979" s="509" t="s">
        <v>176</v>
      </c>
      <c r="B979" s="509" t="s">
        <v>6268</v>
      </c>
      <c r="C979" s="509" t="s">
        <v>6269</v>
      </c>
      <c r="D979" s="509" t="s">
        <v>6976</v>
      </c>
      <c r="E979" s="509" t="s">
        <v>11979</v>
      </c>
      <c r="F979" s="509">
        <v>13</v>
      </c>
      <c r="G979" s="509">
        <v>1</v>
      </c>
    </row>
    <row r="980" spans="1:7" hidden="1">
      <c r="A980" s="509" t="s">
        <v>176</v>
      </c>
      <c r="B980" s="509" t="s">
        <v>6268</v>
      </c>
      <c r="C980" s="509" t="s">
        <v>6269</v>
      </c>
      <c r="D980" s="509" t="s">
        <v>6976</v>
      </c>
      <c r="E980" s="509" t="s">
        <v>11978</v>
      </c>
      <c r="F980" s="509">
        <v>7</v>
      </c>
      <c r="G980" s="509">
        <v>1</v>
      </c>
    </row>
    <row r="981" spans="1:7" hidden="1">
      <c r="A981" s="509" t="s">
        <v>176</v>
      </c>
      <c r="B981" s="509" t="s">
        <v>6268</v>
      </c>
      <c r="C981" s="509" t="s">
        <v>6269</v>
      </c>
      <c r="D981" s="509" t="s">
        <v>6976</v>
      </c>
      <c r="E981" s="509" t="s">
        <v>11977</v>
      </c>
      <c r="F981" s="509">
        <v>6</v>
      </c>
      <c r="G981" s="509">
        <v>1</v>
      </c>
    </row>
    <row r="982" spans="1:7" hidden="1">
      <c r="A982" s="509" t="s">
        <v>176</v>
      </c>
      <c r="B982" s="509" t="s">
        <v>6268</v>
      </c>
      <c r="C982" s="509" t="s">
        <v>6269</v>
      </c>
      <c r="D982" s="509" t="s">
        <v>6976</v>
      </c>
      <c r="E982" s="509" t="s">
        <v>11981</v>
      </c>
      <c r="F982" s="509">
        <v>5</v>
      </c>
      <c r="G982" s="509">
        <v>1</v>
      </c>
    </row>
    <row r="983" spans="1:7" hidden="1">
      <c r="A983" s="509" t="s">
        <v>176</v>
      </c>
      <c r="B983" s="509" t="s">
        <v>6268</v>
      </c>
      <c r="C983" s="509" t="s">
        <v>6269</v>
      </c>
      <c r="D983" s="509" t="s">
        <v>6976</v>
      </c>
      <c r="E983" s="509" t="s">
        <v>11983</v>
      </c>
      <c r="F983" s="509">
        <v>5</v>
      </c>
      <c r="G983" s="509">
        <v>1</v>
      </c>
    </row>
    <row r="984" spans="1:7" hidden="1">
      <c r="A984" s="509" t="s">
        <v>176</v>
      </c>
      <c r="B984" s="509" t="s">
        <v>6268</v>
      </c>
      <c r="C984" s="509" t="s">
        <v>6269</v>
      </c>
      <c r="D984" s="509" t="s">
        <v>6976</v>
      </c>
      <c r="E984" s="509" t="s">
        <v>11980</v>
      </c>
      <c r="F984" s="509">
        <v>4</v>
      </c>
      <c r="G984" s="509">
        <v>1</v>
      </c>
    </row>
    <row r="985" spans="1:7" hidden="1">
      <c r="A985" s="509" t="s">
        <v>176</v>
      </c>
      <c r="B985" s="509" t="s">
        <v>6268</v>
      </c>
      <c r="C985" s="509" t="s">
        <v>6269</v>
      </c>
      <c r="D985" s="509" t="s">
        <v>6976</v>
      </c>
      <c r="E985" s="509" t="s">
        <v>11982</v>
      </c>
      <c r="F985" s="509">
        <v>4</v>
      </c>
      <c r="G985" s="509">
        <v>1</v>
      </c>
    </row>
    <row r="986" spans="1:7" hidden="1">
      <c r="A986" s="509" t="s">
        <v>177</v>
      </c>
      <c r="B986" s="509" t="s">
        <v>6268</v>
      </c>
      <c r="C986" s="509" t="s">
        <v>6269</v>
      </c>
      <c r="D986" s="509" t="s">
        <v>7011</v>
      </c>
      <c r="E986" s="509" t="s">
        <v>12001</v>
      </c>
      <c r="F986" s="509">
        <v>21</v>
      </c>
      <c r="G986" s="509">
        <v>1</v>
      </c>
    </row>
    <row r="987" spans="1:7" hidden="1">
      <c r="A987" s="509" t="s">
        <v>177</v>
      </c>
      <c r="B987" s="509" t="s">
        <v>6268</v>
      </c>
      <c r="C987" s="509" t="s">
        <v>6269</v>
      </c>
      <c r="D987" s="509" t="s">
        <v>7011</v>
      </c>
      <c r="E987" s="509" t="s">
        <v>12003</v>
      </c>
      <c r="F987" s="509">
        <v>9</v>
      </c>
      <c r="G987" s="509">
        <v>1</v>
      </c>
    </row>
    <row r="988" spans="1:7" hidden="1">
      <c r="A988" s="509" t="s">
        <v>177</v>
      </c>
      <c r="B988" s="509" t="s">
        <v>6268</v>
      </c>
      <c r="C988" s="509" t="s">
        <v>6269</v>
      </c>
      <c r="D988" s="509" t="s">
        <v>7011</v>
      </c>
      <c r="E988" s="509" t="s">
        <v>12002</v>
      </c>
      <c r="F988" s="509">
        <v>5</v>
      </c>
      <c r="G988" s="509">
        <v>1</v>
      </c>
    </row>
    <row r="989" spans="1:7" hidden="1">
      <c r="A989" s="509" t="s">
        <v>177</v>
      </c>
      <c r="B989" s="509" t="s">
        <v>6268</v>
      </c>
      <c r="C989" s="509" t="s">
        <v>6269</v>
      </c>
      <c r="D989" s="509" t="s">
        <v>7011</v>
      </c>
      <c r="E989" s="509" t="s">
        <v>12005</v>
      </c>
      <c r="F989" s="509">
        <v>4</v>
      </c>
      <c r="G989" s="509">
        <v>1</v>
      </c>
    </row>
    <row r="990" spans="1:7" hidden="1">
      <c r="A990" s="509" t="s">
        <v>177</v>
      </c>
      <c r="B990" s="509" t="s">
        <v>6268</v>
      </c>
      <c r="C990" s="509" t="s">
        <v>6269</v>
      </c>
      <c r="D990" s="509" t="s">
        <v>7011</v>
      </c>
      <c r="E990" s="509" t="s">
        <v>12000</v>
      </c>
      <c r="F990" s="509">
        <v>3</v>
      </c>
      <c r="G990" s="509">
        <v>1</v>
      </c>
    </row>
    <row r="991" spans="1:7" hidden="1">
      <c r="A991" s="509" t="s">
        <v>177</v>
      </c>
      <c r="B991" s="509" t="s">
        <v>6268</v>
      </c>
      <c r="C991" s="509" t="s">
        <v>6269</v>
      </c>
      <c r="D991" s="509" t="s">
        <v>7011</v>
      </c>
      <c r="E991" s="509" t="s">
        <v>12004</v>
      </c>
      <c r="F991" s="509">
        <v>3</v>
      </c>
      <c r="G991" s="509">
        <v>1</v>
      </c>
    </row>
    <row r="992" spans="1:7" hidden="1">
      <c r="A992" s="509" t="s">
        <v>178</v>
      </c>
      <c r="B992" s="509" t="s">
        <v>6268</v>
      </c>
      <c r="C992" s="509" t="s">
        <v>6269</v>
      </c>
      <c r="D992" s="509" t="s">
        <v>7020</v>
      </c>
      <c r="E992" s="509" t="s">
        <v>12010</v>
      </c>
      <c r="F992" s="509">
        <v>12</v>
      </c>
      <c r="G992" s="509">
        <v>1</v>
      </c>
    </row>
    <row r="993" spans="1:7" hidden="1">
      <c r="A993" s="509" t="s">
        <v>178</v>
      </c>
      <c r="B993" s="509" t="s">
        <v>6268</v>
      </c>
      <c r="C993" s="509" t="s">
        <v>6269</v>
      </c>
      <c r="D993" s="509" t="s">
        <v>7020</v>
      </c>
      <c r="E993" s="509" t="s">
        <v>12006</v>
      </c>
      <c r="F993" s="509">
        <v>9</v>
      </c>
      <c r="G993" s="509">
        <v>1</v>
      </c>
    </row>
    <row r="994" spans="1:7" hidden="1">
      <c r="A994" s="509" t="s">
        <v>178</v>
      </c>
      <c r="B994" s="509" t="s">
        <v>6268</v>
      </c>
      <c r="C994" s="509" t="s">
        <v>6269</v>
      </c>
      <c r="D994" s="509" t="s">
        <v>7020</v>
      </c>
      <c r="E994" s="509" t="s">
        <v>12009</v>
      </c>
      <c r="F994" s="509">
        <v>8</v>
      </c>
      <c r="G994" s="509">
        <v>1</v>
      </c>
    </row>
    <row r="995" spans="1:7" hidden="1">
      <c r="A995" s="509" t="s">
        <v>178</v>
      </c>
      <c r="B995" s="509" t="s">
        <v>6268</v>
      </c>
      <c r="C995" s="509" t="s">
        <v>6269</v>
      </c>
      <c r="D995" s="509" t="s">
        <v>7020</v>
      </c>
      <c r="E995" s="509" t="s">
        <v>12008</v>
      </c>
      <c r="F995" s="509">
        <v>6</v>
      </c>
      <c r="G995" s="509">
        <v>1</v>
      </c>
    </row>
    <row r="996" spans="1:7" hidden="1">
      <c r="A996" s="509" t="s">
        <v>178</v>
      </c>
      <c r="B996" s="509" t="s">
        <v>6268</v>
      </c>
      <c r="C996" s="509" t="s">
        <v>6269</v>
      </c>
      <c r="D996" s="509" t="s">
        <v>7020</v>
      </c>
      <c r="E996" s="509" t="s">
        <v>12007</v>
      </c>
      <c r="F996" s="509">
        <v>5</v>
      </c>
      <c r="G996" s="509">
        <v>1</v>
      </c>
    </row>
    <row r="997" spans="1:7" hidden="1">
      <c r="A997" s="509" t="s">
        <v>178</v>
      </c>
      <c r="B997" s="509" t="s">
        <v>6268</v>
      </c>
      <c r="C997" s="509" t="s">
        <v>6269</v>
      </c>
      <c r="D997" s="509" t="s">
        <v>7020</v>
      </c>
      <c r="E997" s="509" t="s">
        <v>12012</v>
      </c>
      <c r="F997" s="509">
        <v>4</v>
      </c>
      <c r="G997" s="509">
        <v>1</v>
      </c>
    </row>
    <row r="998" spans="1:7" hidden="1">
      <c r="A998" s="509" t="s">
        <v>178</v>
      </c>
      <c r="B998" s="509" t="s">
        <v>6268</v>
      </c>
      <c r="C998" s="509" t="s">
        <v>6269</v>
      </c>
      <c r="D998" s="509" t="s">
        <v>7020</v>
      </c>
      <c r="E998" s="509" t="s">
        <v>12011</v>
      </c>
      <c r="F998" s="509">
        <v>1</v>
      </c>
      <c r="G998" s="509">
        <v>1</v>
      </c>
    </row>
    <row r="999" spans="1:7" hidden="1">
      <c r="A999" s="509" t="s">
        <v>179</v>
      </c>
      <c r="B999" s="509" t="s">
        <v>6268</v>
      </c>
      <c r="C999" s="509" t="s">
        <v>6269</v>
      </c>
      <c r="D999" s="509" t="s">
        <v>7025</v>
      </c>
      <c r="E999" s="509" t="s">
        <v>12013</v>
      </c>
      <c r="F999" s="509">
        <v>13</v>
      </c>
      <c r="G999" s="509">
        <v>1</v>
      </c>
    </row>
    <row r="1000" spans="1:7" hidden="1">
      <c r="A1000" s="509" t="s">
        <v>179</v>
      </c>
      <c r="B1000" s="509" t="s">
        <v>6268</v>
      </c>
      <c r="C1000" s="509" t="s">
        <v>6269</v>
      </c>
      <c r="D1000" s="509" t="s">
        <v>7025</v>
      </c>
      <c r="E1000" s="509" t="s">
        <v>12014</v>
      </c>
      <c r="F1000" s="509">
        <v>12</v>
      </c>
      <c r="G1000" s="509">
        <v>1</v>
      </c>
    </row>
    <row r="1001" spans="1:7" hidden="1">
      <c r="A1001" s="509" t="s">
        <v>179</v>
      </c>
      <c r="B1001" s="509" t="s">
        <v>6268</v>
      </c>
      <c r="C1001" s="509" t="s">
        <v>6269</v>
      </c>
      <c r="D1001" s="509" t="s">
        <v>7025</v>
      </c>
      <c r="E1001" s="509" t="s">
        <v>12015</v>
      </c>
      <c r="F1001" s="509">
        <v>9</v>
      </c>
      <c r="G1001" s="509">
        <v>1</v>
      </c>
    </row>
    <row r="1002" spans="1:7" hidden="1">
      <c r="A1002" s="509" t="s">
        <v>179</v>
      </c>
      <c r="B1002" s="509" t="s">
        <v>6268</v>
      </c>
      <c r="C1002" s="509" t="s">
        <v>6269</v>
      </c>
      <c r="D1002" s="509" t="s">
        <v>7025</v>
      </c>
      <c r="E1002" s="509" t="s">
        <v>12017</v>
      </c>
      <c r="F1002" s="509">
        <v>8</v>
      </c>
      <c r="G1002" s="509">
        <v>1</v>
      </c>
    </row>
    <row r="1003" spans="1:7" hidden="1">
      <c r="A1003" s="509" t="s">
        <v>179</v>
      </c>
      <c r="B1003" s="509" t="s">
        <v>6268</v>
      </c>
      <c r="C1003" s="509" t="s">
        <v>6269</v>
      </c>
      <c r="D1003" s="509" t="s">
        <v>7025</v>
      </c>
      <c r="E1003" s="509" t="s">
        <v>12016</v>
      </c>
      <c r="F1003" s="509">
        <v>4</v>
      </c>
      <c r="G1003" s="509">
        <v>1</v>
      </c>
    </row>
    <row r="1004" spans="1:7" hidden="1">
      <c r="A1004" s="509" t="s">
        <v>179</v>
      </c>
      <c r="B1004" s="509" t="s">
        <v>6268</v>
      </c>
      <c r="C1004" s="509" t="s">
        <v>6269</v>
      </c>
      <c r="D1004" s="509" t="s">
        <v>7025</v>
      </c>
      <c r="E1004" s="509" t="s">
        <v>12018</v>
      </c>
      <c r="F1004" s="509">
        <v>4</v>
      </c>
      <c r="G1004" s="509">
        <v>1</v>
      </c>
    </row>
    <row r="1005" spans="1:7" hidden="1">
      <c r="A1005" s="509" t="s">
        <v>180</v>
      </c>
      <c r="B1005" s="509" t="s">
        <v>6268</v>
      </c>
      <c r="C1005" s="509" t="s">
        <v>6269</v>
      </c>
      <c r="D1005" s="509" t="s">
        <v>7030</v>
      </c>
      <c r="E1005" s="509" t="s">
        <v>11621</v>
      </c>
      <c r="F1005" s="509">
        <v>10</v>
      </c>
      <c r="G1005" s="509">
        <v>1</v>
      </c>
    </row>
    <row r="1006" spans="1:7" hidden="1">
      <c r="A1006" s="509" t="s">
        <v>180</v>
      </c>
      <c r="B1006" s="509" t="s">
        <v>6268</v>
      </c>
      <c r="C1006" s="509" t="s">
        <v>6269</v>
      </c>
      <c r="D1006" s="509" t="s">
        <v>7030</v>
      </c>
      <c r="E1006" s="509" t="s">
        <v>11622</v>
      </c>
      <c r="F1006" s="509">
        <v>9</v>
      </c>
      <c r="G1006" s="509">
        <v>1</v>
      </c>
    </row>
    <row r="1007" spans="1:7" hidden="1">
      <c r="A1007" s="509" t="s">
        <v>180</v>
      </c>
      <c r="B1007" s="509" t="s">
        <v>6268</v>
      </c>
      <c r="C1007" s="509" t="s">
        <v>6269</v>
      </c>
      <c r="D1007" s="509" t="s">
        <v>7030</v>
      </c>
      <c r="E1007" s="509" t="s">
        <v>11623</v>
      </c>
      <c r="F1007" s="509">
        <v>7</v>
      </c>
      <c r="G1007" s="509">
        <v>1</v>
      </c>
    </row>
    <row r="1008" spans="1:7" hidden="1">
      <c r="A1008" s="509" t="s">
        <v>181</v>
      </c>
      <c r="B1008" s="509" t="s">
        <v>6268</v>
      </c>
      <c r="C1008" s="509" t="s">
        <v>6269</v>
      </c>
      <c r="D1008" s="509" t="s">
        <v>7044</v>
      </c>
      <c r="E1008" s="509" t="s">
        <v>12021</v>
      </c>
      <c r="F1008" s="509">
        <v>12</v>
      </c>
      <c r="G1008" s="509">
        <v>1</v>
      </c>
    </row>
    <row r="1009" spans="1:7" hidden="1">
      <c r="A1009" s="509" t="s">
        <v>181</v>
      </c>
      <c r="B1009" s="509" t="s">
        <v>6268</v>
      </c>
      <c r="C1009" s="509" t="s">
        <v>6269</v>
      </c>
      <c r="D1009" s="509" t="s">
        <v>7044</v>
      </c>
      <c r="E1009" s="509" t="s">
        <v>12019</v>
      </c>
      <c r="F1009" s="509">
        <v>5</v>
      </c>
      <c r="G1009" s="509">
        <v>1</v>
      </c>
    </row>
    <row r="1010" spans="1:7" hidden="1">
      <c r="A1010" s="509" t="s">
        <v>181</v>
      </c>
      <c r="B1010" s="509" t="s">
        <v>6268</v>
      </c>
      <c r="C1010" s="509" t="s">
        <v>6269</v>
      </c>
      <c r="D1010" s="509" t="s">
        <v>7044</v>
      </c>
      <c r="E1010" s="509" t="s">
        <v>12022</v>
      </c>
      <c r="F1010" s="509">
        <v>4</v>
      </c>
      <c r="G1010" s="509">
        <v>1</v>
      </c>
    </row>
    <row r="1011" spans="1:7" hidden="1">
      <c r="A1011" s="509" t="s">
        <v>181</v>
      </c>
      <c r="B1011" s="509" t="s">
        <v>6268</v>
      </c>
      <c r="C1011" s="509" t="s">
        <v>6269</v>
      </c>
      <c r="D1011" s="509" t="s">
        <v>7044</v>
      </c>
      <c r="E1011" s="509" t="s">
        <v>12020</v>
      </c>
      <c r="F1011" s="509">
        <v>2</v>
      </c>
      <c r="G1011" s="509">
        <v>1</v>
      </c>
    </row>
    <row r="1012" spans="1:7" hidden="1">
      <c r="A1012" s="509" t="s">
        <v>182</v>
      </c>
      <c r="B1012" s="509" t="s">
        <v>6268</v>
      </c>
      <c r="C1012" s="509" t="s">
        <v>6269</v>
      </c>
      <c r="D1012" s="509" t="s">
        <v>7049</v>
      </c>
      <c r="E1012" s="509" t="s">
        <v>12308</v>
      </c>
      <c r="F1012" s="509">
        <v>13</v>
      </c>
      <c r="G1012" s="509">
        <v>1</v>
      </c>
    </row>
    <row r="1013" spans="1:7" hidden="1">
      <c r="A1013" s="509" t="s">
        <v>182</v>
      </c>
      <c r="B1013" s="509" t="s">
        <v>6268</v>
      </c>
      <c r="C1013" s="509" t="s">
        <v>6269</v>
      </c>
      <c r="D1013" s="509" t="s">
        <v>7049</v>
      </c>
      <c r="E1013" s="509" t="s">
        <v>12306</v>
      </c>
      <c r="F1013" s="509">
        <v>9</v>
      </c>
      <c r="G1013" s="509">
        <v>1</v>
      </c>
    </row>
    <row r="1014" spans="1:7" hidden="1">
      <c r="A1014" s="509" t="s">
        <v>182</v>
      </c>
      <c r="B1014" s="509" t="s">
        <v>6268</v>
      </c>
      <c r="C1014" s="509" t="s">
        <v>6269</v>
      </c>
      <c r="D1014" s="509" t="s">
        <v>7049</v>
      </c>
      <c r="E1014" s="509" t="s">
        <v>12312</v>
      </c>
      <c r="F1014" s="509">
        <v>7</v>
      </c>
      <c r="G1014" s="509">
        <v>1</v>
      </c>
    </row>
    <row r="1015" spans="1:7" hidden="1">
      <c r="A1015" s="509" t="s">
        <v>182</v>
      </c>
      <c r="B1015" s="509" t="s">
        <v>6268</v>
      </c>
      <c r="C1015" s="509" t="s">
        <v>6269</v>
      </c>
      <c r="D1015" s="509" t="s">
        <v>7049</v>
      </c>
      <c r="E1015" s="509" t="s">
        <v>12311</v>
      </c>
      <c r="F1015" s="509">
        <v>6</v>
      </c>
      <c r="G1015" s="509">
        <v>1</v>
      </c>
    </row>
    <row r="1016" spans="1:7" hidden="1">
      <c r="A1016" s="509" t="s">
        <v>182</v>
      </c>
      <c r="B1016" s="509" t="s">
        <v>6268</v>
      </c>
      <c r="C1016" s="509" t="s">
        <v>6269</v>
      </c>
      <c r="D1016" s="509" t="s">
        <v>7049</v>
      </c>
      <c r="E1016" s="509" t="s">
        <v>12307</v>
      </c>
      <c r="F1016" s="509">
        <v>5</v>
      </c>
      <c r="G1016" s="509">
        <v>1</v>
      </c>
    </row>
    <row r="1017" spans="1:7" hidden="1">
      <c r="A1017" s="509" t="s">
        <v>182</v>
      </c>
      <c r="B1017" s="509" t="s">
        <v>6268</v>
      </c>
      <c r="C1017" s="509" t="s">
        <v>6269</v>
      </c>
      <c r="D1017" s="509" t="s">
        <v>7049</v>
      </c>
      <c r="E1017" s="509" t="s">
        <v>12309</v>
      </c>
      <c r="F1017" s="509">
        <v>4</v>
      </c>
      <c r="G1017" s="509">
        <v>1</v>
      </c>
    </row>
    <row r="1018" spans="1:7" hidden="1">
      <c r="A1018" s="509" t="s">
        <v>182</v>
      </c>
      <c r="B1018" s="509" t="s">
        <v>6268</v>
      </c>
      <c r="C1018" s="509" t="s">
        <v>6269</v>
      </c>
      <c r="D1018" s="509" t="s">
        <v>7049</v>
      </c>
      <c r="E1018" s="509" t="s">
        <v>12310</v>
      </c>
      <c r="F1018" s="509">
        <v>4</v>
      </c>
      <c r="G1018" s="509">
        <v>1</v>
      </c>
    </row>
    <row r="1019" spans="1:7" hidden="1">
      <c r="A1019" s="509" t="s">
        <v>182</v>
      </c>
      <c r="B1019" s="509" t="s">
        <v>6268</v>
      </c>
      <c r="C1019" s="509" t="s">
        <v>6269</v>
      </c>
      <c r="D1019" s="509" t="s">
        <v>7049</v>
      </c>
      <c r="E1019" s="509" t="s">
        <v>12314</v>
      </c>
      <c r="F1019" s="509">
        <v>4</v>
      </c>
      <c r="G1019" s="509">
        <v>1</v>
      </c>
    </row>
    <row r="1020" spans="1:7" hidden="1">
      <c r="A1020" s="509" t="s">
        <v>182</v>
      </c>
      <c r="B1020" s="509" t="s">
        <v>6268</v>
      </c>
      <c r="C1020" s="509" t="s">
        <v>6269</v>
      </c>
      <c r="D1020" s="509" t="s">
        <v>7049</v>
      </c>
      <c r="E1020" s="509" t="s">
        <v>12315</v>
      </c>
      <c r="F1020" s="509">
        <v>2</v>
      </c>
      <c r="G1020" s="509">
        <v>1</v>
      </c>
    </row>
    <row r="1021" spans="1:7" hidden="1">
      <c r="A1021" s="509" t="s">
        <v>182</v>
      </c>
      <c r="B1021" s="509" t="s">
        <v>6268</v>
      </c>
      <c r="C1021" s="509" t="s">
        <v>6269</v>
      </c>
      <c r="D1021" s="509" t="s">
        <v>7049</v>
      </c>
      <c r="E1021" s="509" t="s">
        <v>12313</v>
      </c>
      <c r="F1021" s="509">
        <v>1</v>
      </c>
      <c r="G1021" s="509">
        <v>1</v>
      </c>
    </row>
    <row r="1022" spans="1:7" hidden="1">
      <c r="A1022" s="509" t="s">
        <v>182</v>
      </c>
      <c r="B1022" s="509" t="s">
        <v>6268</v>
      </c>
      <c r="C1022" s="509" t="s">
        <v>6269</v>
      </c>
      <c r="D1022" s="509" t="s">
        <v>7049</v>
      </c>
      <c r="E1022" s="509" t="s">
        <v>12316</v>
      </c>
      <c r="F1022" s="509">
        <v>1</v>
      </c>
      <c r="G1022" s="509">
        <v>1</v>
      </c>
    </row>
    <row r="1023" spans="1:7" hidden="1">
      <c r="A1023" s="509" t="s">
        <v>183</v>
      </c>
      <c r="B1023" s="509" t="s">
        <v>6268</v>
      </c>
      <c r="C1023" s="509" t="s">
        <v>6269</v>
      </c>
      <c r="D1023" s="509" t="s">
        <v>7064</v>
      </c>
      <c r="E1023" s="509" t="s">
        <v>12024</v>
      </c>
      <c r="F1023" s="509">
        <v>18</v>
      </c>
      <c r="G1023" s="509">
        <v>1</v>
      </c>
    </row>
    <row r="1024" spans="1:7" hidden="1">
      <c r="A1024" s="509" t="s">
        <v>183</v>
      </c>
      <c r="B1024" s="509" t="s">
        <v>6268</v>
      </c>
      <c r="C1024" s="509" t="s">
        <v>6269</v>
      </c>
      <c r="D1024" s="509" t="s">
        <v>7064</v>
      </c>
      <c r="E1024" s="509" t="s">
        <v>12023</v>
      </c>
      <c r="F1024" s="509">
        <v>17</v>
      </c>
      <c r="G1024" s="509">
        <v>1</v>
      </c>
    </row>
    <row r="1025" spans="1:7" hidden="1">
      <c r="A1025" s="509" t="s">
        <v>183</v>
      </c>
      <c r="B1025" s="509" t="s">
        <v>6268</v>
      </c>
      <c r="C1025" s="509" t="s">
        <v>6269</v>
      </c>
      <c r="D1025" s="509" t="s">
        <v>7064</v>
      </c>
      <c r="E1025" s="509" t="s">
        <v>12026</v>
      </c>
      <c r="F1025" s="509">
        <v>9</v>
      </c>
      <c r="G1025" s="509">
        <v>1</v>
      </c>
    </row>
    <row r="1026" spans="1:7" hidden="1">
      <c r="A1026" s="509" t="s">
        <v>183</v>
      </c>
      <c r="B1026" s="509" t="s">
        <v>6268</v>
      </c>
      <c r="C1026" s="509" t="s">
        <v>6269</v>
      </c>
      <c r="D1026" s="509" t="s">
        <v>7064</v>
      </c>
      <c r="E1026" s="509" t="s">
        <v>12027</v>
      </c>
      <c r="F1026" s="509">
        <v>8</v>
      </c>
      <c r="G1026" s="509">
        <v>1</v>
      </c>
    </row>
    <row r="1027" spans="1:7" hidden="1">
      <c r="A1027" s="509" t="s">
        <v>183</v>
      </c>
      <c r="B1027" s="509" t="s">
        <v>6268</v>
      </c>
      <c r="C1027" s="509" t="s">
        <v>6269</v>
      </c>
      <c r="D1027" s="509" t="s">
        <v>7064</v>
      </c>
      <c r="E1027" s="509" t="s">
        <v>12025</v>
      </c>
      <c r="F1027" s="509">
        <v>4</v>
      </c>
      <c r="G1027" s="509">
        <v>1</v>
      </c>
    </row>
    <row r="1028" spans="1:7" hidden="1">
      <c r="A1028" s="509" t="s">
        <v>183</v>
      </c>
      <c r="B1028" s="509" t="s">
        <v>6268</v>
      </c>
      <c r="C1028" s="509" t="s">
        <v>6269</v>
      </c>
      <c r="D1028" s="509" t="s">
        <v>7064</v>
      </c>
      <c r="E1028" s="509" t="s">
        <v>12028</v>
      </c>
      <c r="F1028" s="509">
        <v>2</v>
      </c>
      <c r="G1028" s="509">
        <v>1</v>
      </c>
    </row>
    <row r="1029" spans="1:7" hidden="1">
      <c r="A1029" s="509" t="s">
        <v>184</v>
      </c>
      <c r="B1029" s="509" t="s">
        <v>6268</v>
      </c>
      <c r="C1029" s="509" t="s">
        <v>6269</v>
      </c>
      <c r="D1029" s="509" t="s">
        <v>7082</v>
      </c>
      <c r="E1029" s="509" t="s">
        <v>12032</v>
      </c>
      <c r="F1029" s="509">
        <v>9</v>
      </c>
      <c r="G1029" s="509">
        <v>1</v>
      </c>
    </row>
    <row r="1030" spans="1:7" hidden="1">
      <c r="A1030" s="509" t="s">
        <v>184</v>
      </c>
      <c r="B1030" s="509" t="s">
        <v>6268</v>
      </c>
      <c r="C1030" s="509" t="s">
        <v>6269</v>
      </c>
      <c r="D1030" s="509" t="s">
        <v>7082</v>
      </c>
      <c r="E1030" s="509" t="s">
        <v>12031</v>
      </c>
      <c r="F1030" s="509">
        <v>6</v>
      </c>
      <c r="G1030" s="509">
        <v>1</v>
      </c>
    </row>
    <row r="1031" spans="1:7" hidden="1">
      <c r="A1031" s="509" t="s">
        <v>184</v>
      </c>
      <c r="B1031" s="509" t="s">
        <v>6268</v>
      </c>
      <c r="C1031" s="509" t="s">
        <v>6269</v>
      </c>
      <c r="D1031" s="509" t="s">
        <v>7082</v>
      </c>
      <c r="E1031" s="509" t="s">
        <v>12030</v>
      </c>
      <c r="F1031" s="509">
        <v>5</v>
      </c>
      <c r="G1031" s="509">
        <v>1</v>
      </c>
    </row>
    <row r="1032" spans="1:7" hidden="1">
      <c r="A1032" s="509" t="s">
        <v>184</v>
      </c>
      <c r="B1032" s="509" t="s">
        <v>6268</v>
      </c>
      <c r="C1032" s="509" t="s">
        <v>6269</v>
      </c>
      <c r="D1032" s="509" t="s">
        <v>7082</v>
      </c>
      <c r="E1032" s="509" t="s">
        <v>12029</v>
      </c>
      <c r="F1032" s="509">
        <v>4</v>
      </c>
      <c r="G1032" s="509">
        <v>1</v>
      </c>
    </row>
    <row r="1033" spans="1:7" hidden="1">
      <c r="A1033" s="509" t="s">
        <v>184</v>
      </c>
      <c r="B1033" s="509" t="s">
        <v>6268</v>
      </c>
      <c r="C1033" s="509" t="s">
        <v>6269</v>
      </c>
      <c r="D1033" s="509" t="s">
        <v>7082</v>
      </c>
      <c r="E1033" s="509" t="s">
        <v>12033</v>
      </c>
      <c r="F1033" s="509">
        <v>4</v>
      </c>
      <c r="G1033" s="509">
        <v>1</v>
      </c>
    </row>
    <row r="1034" spans="1:7" hidden="1">
      <c r="A1034" s="509" t="s">
        <v>185</v>
      </c>
      <c r="B1034" s="509" t="s">
        <v>6268</v>
      </c>
      <c r="C1034" s="509" t="s">
        <v>6269</v>
      </c>
      <c r="D1034" s="509" t="s">
        <v>7116</v>
      </c>
      <c r="E1034" s="509" t="s">
        <v>12053</v>
      </c>
      <c r="F1034" s="509">
        <v>6</v>
      </c>
      <c r="G1034" s="509">
        <v>1</v>
      </c>
    </row>
    <row r="1035" spans="1:7" hidden="1">
      <c r="A1035" s="509" t="s">
        <v>185</v>
      </c>
      <c r="B1035" s="509" t="s">
        <v>6268</v>
      </c>
      <c r="C1035" s="509" t="s">
        <v>6269</v>
      </c>
      <c r="D1035" s="509" t="s">
        <v>7116</v>
      </c>
      <c r="E1035" s="509" t="s">
        <v>12052</v>
      </c>
      <c r="F1035" s="509">
        <v>4</v>
      </c>
      <c r="G1035" s="509">
        <v>1</v>
      </c>
    </row>
    <row r="1036" spans="1:7" hidden="1">
      <c r="A1036" s="509" t="s">
        <v>185</v>
      </c>
      <c r="B1036" s="509" t="s">
        <v>6268</v>
      </c>
      <c r="C1036" s="509" t="s">
        <v>6269</v>
      </c>
      <c r="D1036" s="509" t="s">
        <v>7116</v>
      </c>
      <c r="E1036" s="509" t="s">
        <v>12054</v>
      </c>
      <c r="F1036" s="509">
        <v>4</v>
      </c>
      <c r="G1036" s="509">
        <v>1</v>
      </c>
    </row>
    <row r="1037" spans="1:7" hidden="1">
      <c r="A1037" s="509" t="s">
        <v>185</v>
      </c>
      <c r="B1037" s="509" t="s">
        <v>6268</v>
      </c>
      <c r="C1037" s="509" t="s">
        <v>6269</v>
      </c>
      <c r="D1037" s="509" t="s">
        <v>7116</v>
      </c>
      <c r="E1037" s="509" t="s">
        <v>12055</v>
      </c>
      <c r="F1037" s="509">
        <v>3</v>
      </c>
      <c r="G1037" s="509">
        <v>1</v>
      </c>
    </row>
    <row r="1038" spans="1:7" hidden="1">
      <c r="A1038" s="509" t="s">
        <v>185</v>
      </c>
      <c r="B1038" s="509" t="s">
        <v>6268</v>
      </c>
      <c r="C1038" s="509" t="s">
        <v>6269</v>
      </c>
      <c r="D1038" s="509" t="s">
        <v>7116</v>
      </c>
      <c r="E1038" s="509" t="s">
        <v>12056</v>
      </c>
      <c r="F1038" s="509">
        <v>3</v>
      </c>
      <c r="G1038" s="509">
        <v>1</v>
      </c>
    </row>
    <row r="1039" spans="1:7" hidden="1">
      <c r="A1039" s="509" t="s">
        <v>185</v>
      </c>
      <c r="B1039" s="509" t="s">
        <v>6268</v>
      </c>
      <c r="C1039" s="509" t="s">
        <v>6269</v>
      </c>
      <c r="D1039" s="509" t="s">
        <v>7116</v>
      </c>
      <c r="E1039" s="509" t="s">
        <v>12057</v>
      </c>
      <c r="F1039" s="509">
        <v>3</v>
      </c>
      <c r="G1039" s="509">
        <v>1</v>
      </c>
    </row>
    <row r="1040" spans="1:7" hidden="1">
      <c r="A1040" s="509" t="s">
        <v>186</v>
      </c>
      <c r="B1040" s="509" t="s">
        <v>6268</v>
      </c>
      <c r="C1040" s="509" t="s">
        <v>6269</v>
      </c>
      <c r="D1040" s="509" t="s">
        <v>7125</v>
      </c>
      <c r="E1040" s="509" t="s">
        <v>11630</v>
      </c>
      <c r="F1040" s="509">
        <v>10</v>
      </c>
      <c r="G1040" s="509">
        <v>1</v>
      </c>
    </row>
    <row r="1041" spans="1:7" hidden="1">
      <c r="A1041" s="509" t="s">
        <v>186</v>
      </c>
      <c r="B1041" s="509" t="s">
        <v>6268</v>
      </c>
      <c r="C1041" s="509" t="s">
        <v>6269</v>
      </c>
      <c r="D1041" s="509" t="s">
        <v>7125</v>
      </c>
      <c r="E1041" s="509" t="s">
        <v>11634</v>
      </c>
      <c r="F1041" s="509">
        <v>10</v>
      </c>
      <c r="G1041" s="509">
        <v>1</v>
      </c>
    </row>
    <row r="1042" spans="1:7" hidden="1">
      <c r="A1042" s="509" t="s">
        <v>186</v>
      </c>
      <c r="B1042" s="509" t="s">
        <v>6268</v>
      </c>
      <c r="C1042" s="509" t="s">
        <v>6269</v>
      </c>
      <c r="D1042" s="509" t="s">
        <v>7125</v>
      </c>
      <c r="E1042" s="509" t="s">
        <v>11635</v>
      </c>
      <c r="F1042" s="509">
        <v>8</v>
      </c>
      <c r="G1042" s="509">
        <v>1</v>
      </c>
    </row>
    <row r="1043" spans="1:7" hidden="1">
      <c r="A1043" s="509" t="s">
        <v>186</v>
      </c>
      <c r="B1043" s="509" t="s">
        <v>6268</v>
      </c>
      <c r="C1043" s="509" t="s">
        <v>6269</v>
      </c>
      <c r="D1043" s="509" t="s">
        <v>7125</v>
      </c>
      <c r="E1043" s="509" t="s">
        <v>11631</v>
      </c>
      <c r="F1043" s="509">
        <v>7</v>
      </c>
      <c r="G1043" s="509">
        <v>1</v>
      </c>
    </row>
    <row r="1044" spans="1:7" hidden="1">
      <c r="A1044" s="509" t="s">
        <v>186</v>
      </c>
      <c r="B1044" s="509" t="s">
        <v>6268</v>
      </c>
      <c r="C1044" s="509" t="s">
        <v>6269</v>
      </c>
      <c r="D1044" s="509" t="s">
        <v>7125</v>
      </c>
      <c r="E1044" s="509" t="s">
        <v>11629</v>
      </c>
      <c r="F1044" s="509">
        <v>4</v>
      </c>
      <c r="G1044" s="509">
        <v>1</v>
      </c>
    </row>
    <row r="1045" spans="1:7" hidden="1">
      <c r="A1045" s="509" t="s">
        <v>186</v>
      </c>
      <c r="B1045" s="509" t="s">
        <v>6268</v>
      </c>
      <c r="C1045" s="509" t="s">
        <v>6269</v>
      </c>
      <c r="D1045" s="509" t="s">
        <v>7125</v>
      </c>
      <c r="E1045" s="509" t="s">
        <v>11632</v>
      </c>
      <c r="F1045" s="509">
        <v>4</v>
      </c>
      <c r="G1045" s="509">
        <v>1</v>
      </c>
    </row>
    <row r="1046" spans="1:7" hidden="1">
      <c r="A1046" s="509" t="s">
        <v>186</v>
      </c>
      <c r="B1046" s="509" t="s">
        <v>6268</v>
      </c>
      <c r="C1046" s="509" t="s">
        <v>6269</v>
      </c>
      <c r="D1046" s="509" t="s">
        <v>7125</v>
      </c>
      <c r="E1046" s="509" t="s">
        <v>11628</v>
      </c>
      <c r="F1046" s="509">
        <v>3</v>
      </c>
      <c r="G1046" s="509">
        <v>1</v>
      </c>
    </row>
    <row r="1047" spans="1:7" hidden="1">
      <c r="A1047" s="509" t="s">
        <v>186</v>
      </c>
      <c r="B1047" s="509" t="s">
        <v>6268</v>
      </c>
      <c r="C1047" s="509" t="s">
        <v>6269</v>
      </c>
      <c r="D1047" s="509" t="s">
        <v>7125</v>
      </c>
      <c r="E1047" s="509" t="s">
        <v>11633</v>
      </c>
      <c r="F1047" s="509">
        <v>1</v>
      </c>
      <c r="G1047" s="509">
        <v>1</v>
      </c>
    </row>
    <row r="1048" spans="1:7" hidden="1">
      <c r="A1048" s="509" t="s">
        <v>186</v>
      </c>
      <c r="B1048" s="509" t="s">
        <v>6268</v>
      </c>
      <c r="C1048" s="509" t="s">
        <v>6269</v>
      </c>
      <c r="D1048" s="509" t="s">
        <v>7125</v>
      </c>
      <c r="E1048" s="509" t="s">
        <v>11636</v>
      </c>
      <c r="F1048" s="509">
        <v>1</v>
      </c>
      <c r="G1048" s="509">
        <v>1</v>
      </c>
    </row>
    <row r="1049" spans="1:7" hidden="1">
      <c r="A1049" s="509" t="s">
        <v>187</v>
      </c>
      <c r="B1049" s="509" t="s">
        <v>6268</v>
      </c>
      <c r="C1049" s="509" t="s">
        <v>6269</v>
      </c>
      <c r="D1049" s="509" t="s">
        <v>7130</v>
      </c>
      <c r="E1049" s="509" t="s">
        <v>12063</v>
      </c>
      <c r="F1049" s="509">
        <v>12</v>
      </c>
      <c r="G1049" s="509">
        <v>1</v>
      </c>
    </row>
    <row r="1050" spans="1:7" hidden="1">
      <c r="A1050" s="509" t="s">
        <v>187</v>
      </c>
      <c r="B1050" s="509" t="s">
        <v>6268</v>
      </c>
      <c r="C1050" s="509" t="s">
        <v>6269</v>
      </c>
      <c r="D1050" s="509" t="s">
        <v>7130</v>
      </c>
      <c r="E1050" s="509" t="s">
        <v>12061</v>
      </c>
      <c r="F1050" s="509">
        <v>11</v>
      </c>
      <c r="G1050" s="509">
        <v>1</v>
      </c>
    </row>
    <row r="1051" spans="1:7" hidden="1">
      <c r="A1051" s="509" t="s">
        <v>187</v>
      </c>
      <c r="B1051" s="509" t="s">
        <v>6268</v>
      </c>
      <c r="C1051" s="509" t="s">
        <v>6269</v>
      </c>
      <c r="D1051" s="509" t="s">
        <v>7130</v>
      </c>
      <c r="E1051" s="509" t="s">
        <v>12062</v>
      </c>
      <c r="F1051" s="509">
        <v>11</v>
      </c>
      <c r="G1051" s="509">
        <v>1</v>
      </c>
    </row>
    <row r="1052" spans="1:7" hidden="1">
      <c r="A1052" s="509" t="s">
        <v>187</v>
      </c>
      <c r="B1052" s="509" t="s">
        <v>6268</v>
      </c>
      <c r="C1052" s="509" t="s">
        <v>6269</v>
      </c>
      <c r="D1052" s="509" t="s">
        <v>7130</v>
      </c>
      <c r="E1052" s="509" t="s">
        <v>12064</v>
      </c>
      <c r="F1052" s="509">
        <v>10</v>
      </c>
      <c r="G1052" s="509">
        <v>1</v>
      </c>
    </row>
    <row r="1053" spans="1:7" hidden="1">
      <c r="A1053" s="509" t="s">
        <v>187</v>
      </c>
      <c r="B1053" s="509" t="s">
        <v>6268</v>
      </c>
      <c r="C1053" s="509" t="s">
        <v>6269</v>
      </c>
      <c r="D1053" s="509" t="s">
        <v>7130</v>
      </c>
      <c r="E1053" s="509" t="s">
        <v>12065</v>
      </c>
      <c r="F1053" s="509">
        <v>10</v>
      </c>
      <c r="G1053" s="509">
        <v>1</v>
      </c>
    </row>
    <row r="1054" spans="1:7" hidden="1">
      <c r="A1054" s="509" t="s">
        <v>187</v>
      </c>
      <c r="B1054" s="509" t="s">
        <v>6268</v>
      </c>
      <c r="C1054" s="509" t="s">
        <v>6269</v>
      </c>
      <c r="D1054" s="509" t="s">
        <v>7130</v>
      </c>
      <c r="E1054" s="509" t="s">
        <v>12066</v>
      </c>
      <c r="F1054" s="509">
        <v>5</v>
      </c>
      <c r="G1054" s="509">
        <v>1</v>
      </c>
    </row>
    <row r="1055" spans="1:7" hidden="1">
      <c r="A1055" s="509" t="s">
        <v>187</v>
      </c>
      <c r="B1055" s="509" t="s">
        <v>6268</v>
      </c>
      <c r="C1055" s="509" t="s">
        <v>6269</v>
      </c>
      <c r="D1055" s="509" t="s">
        <v>7130</v>
      </c>
      <c r="E1055" s="509" t="s">
        <v>12067</v>
      </c>
      <c r="F1055" s="509">
        <v>4</v>
      </c>
      <c r="G1055" s="509">
        <v>1</v>
      </c>
    </row>
    <row r="1056" spans="1:7" hidden="1">
      <c r="A1056" s="509" t="s">
        <v>187</v>
      </c>
      <c r="B1056" s="509" t="s">
        <v>6268</v>
      </c>
      <c r="C1056" s="509" t="s">
        <v>6269</v>
      </c>
      <c r="D1056" s="509" t="s">
        <v>7130</v>
      </c>
      <c r="E1056" s="509" t="s">
        <v>12069</v>
      </c>
      <c r="F1056" s="509">
        <v>4</v>
      </c>
      <c r="G1056" s="509">
        <v>1</v>
      </c>
    </row>
    <row r="1057" spans="1:7" hidden="1">
      <c r="A1057" s="509" t="s">
        <v>187</v>
      </c>
      <c r="B1057" s="509" t="s">
        <v>6268</v>
      </c>
      <c r="C1057" s="509" t="s">
        <v>6269</v>
      </c>
      <c r="D1057" s="509" t="s">
        <v>7130</v>
      </c>
      <c r="E1057" s="509" t="s">
        <v>12070</v>
      </c>
      <c r="F1057" s="509">
        <v>3</v>
      </c>
      <c r="G1057" s="509">
        <v>1</v>
      </c>
    </row>
    <row r="1058" spans="1:7" hidden="1">
      <c r="A1058" s="509" t="s">
        <v>187</v>
      </c>
      <c r="B1058" s="509" t="s">
        <v>6268</v>
      </c>
      <c r="C1058" s="509" t="s">
        <v>6269</v>
      </c>
      <c r="D1058" s="509" t="s">
        <v>7130</v>
      </c>
      <c r="E1058" s="509" t="s">
        <v>12068</v>
      </c>
      <c r="F1058" s="509">
        <v>2</v>
      </c>
      <c r="G1058" s="509">
        <v>1</v>
      </c>
    </row>
    <row r="1059" spans="1:7" hidden="1">
      <c r="A1059" s="509" t="s">
        <v>187</v>
      </c>
      <c r="B1059" s="509" t="s">
        <v>6268</v>
      </c>
      <c r="C1059" s="509" t="s">
        <v>6269</v>
      </c>
      <c r="D1059" s="509" t="s">
        <v>7130</v>
      </c>
      <c r="E1059" s="509" t="s">
        <v>12071</v>
      </c>
      <c r="F1059" s="509">
        <v>2</v>
      </c>
      <c r="G1059" s="509">
        <v>1</v>
      </c>
    </row>
    <row r="1060" spans="1:7" hidden="1">
      <c r="A1060" s="509" t="s">
        <v>187</v>
      </c>
      <c r="B1060" s="509" t="s">
        <v>6268</v>
      </c>
      <c r="C1060" s="509" t="s">
        <v>6269</v>
      </c>
      <c r="D1060" s="509" t="s">
        <v>7130</v>
      </c>
      <c r="E1060" s="509" t="s">
        <v>12072</v>
      </c>
      <c r="F1060" s="509">
        <v>1</v>
      </c>
      <c r="G1060" s="509">
        <v>1</v>
      </c>
    </row>
    <row r="1061" spans="1:7" hidden="1">
      <c r="A1061" s="509" t="s">
        <v>191</v>
      </c>
      <c r="B1061" s="509" t="s">
        <v>6268</v>
      </c>
      <c r="C1061" s="509" t="s">
        <v>6269</v>
      </c>
      <c r="D1061" s="509" t="s">
        <v>7212</v>
      </c>
      <c r="E1061" s="509" t="s">
        <v>10274</v>
      </c>
      <c r="F1061" s="509">
        <v>12</v>
      </c>
      <c r="G1061" s="509">
        <v>1</v>
      </c>
    </row>
    <row r="1062" spans="1:7" hidden="1">
      <c r="A1062" s="509" t="s">
        <v>191</v>
      </c>
      <c r="B1062" s="509" t="s">
        <v>6268</v>
      </c>
      <c r="C1062" s="509" t="s">
        <v>6269</v>
      </c>
      <c r="D1062" s="509" t="s">
        <v>7212</v>
      </c>
      <c r="E1062" s="509" t="s">
        <v>10279</v>
      </c>
      <c r="F1062" s="509">
        <v>11</v>
      </c>
      <c r="G1062" s="509">
        <v>1</v>
      </c>
    </row>
    <row r="1063" spans="1:7" hidden="1">
      <c r="A1063" s="509" t="s">
        <v>191</v>
      </c>
      <c r="B1063" s="509" t="s">
        <v>6268</v>
      </c>
      <c r="C1063" s="509" t="s">
        <v>6269</v>
      </c>
      <c r="D1063" s="509" t="s">
        <v>7212</v>
      </c>
      <c r="E1063" s="509" t="s">
        <v>10275</v>
      </c>
      <c r="F1063" s="509">
        <v>10</v>
      </c>
      <c r="G1063" s="509">
        <v>1</v>
      </c>
    </row>
    <row r="1064" spans="1:7" hidden="1">
      <c r="A1064" s="509" t="s">
        <v>191</v>
      </c>
      <c r="B1064" s="509" t="s">
        <v>6268</v>
      </c>
      <c r="C1064" s="509" t="s">
        <v>6269</v>
      </c>
      <c r="D1064" s="509" t="s">
        <v>7212</v>
      </c>
      <c r="E1064" s="509" t="s">
        <v>10276</v>
      </c>
      <c r="F1064" s="509">
        <v>10</v>
      </c>
      <c r="G1064" s="509">
        <v>1</v>
      </c>
    </row>
    <row r="1065" spans="1:7" hidden="1">
      <c r="A1065" s="509" t="s">
        <v>191</v>
      </c>
      <c r="B1065" s="509" t="s">
        <v>6268</v>
      </c>
      <c r="C1065" s="509" t="s">
        <v>6269</v>
      </c>
      <c r="D1065" s="509" t="s">
        <v>7212</v>
      </c>
      <c r="E1065" s="509" t="s">
        <v>10280</v>
      </c>
      <c r="F1065" s="509">
        <v>6</v>
      </c>
      <c r="G1065" s="509">
        <v>1</v>
      </c>
    </row>
    <row r="1066" spans="1:7" hidden="1">
      <c r="A1066" s="509" t="s">
        <v>191</v>
      </c>
      <c r="B1066" s="509" t="s">
        <v>6268</v>
      </c>
      <c r="C1066" s="509" t="s">
        <v>6269</v>
      </c>
      <c r="D1066" s="509" t="s">
        <v>7212</v>
      </c>
      <c r="E1066" s="509" t="s">
        <v>10277</v>
      </c>
      <c r="F1066" s="509">
        <v>5</v>
      </c>
      <c r="G1066" s="509">
        <v>1</v>
      </c>
    </row>
    <row r="1067" spans="1:7" hidden="1">
      <c r="A1067" s="509" t="s">
        <v>191</v>
      </c>
      <c r="B1067" s="509" t="s">
        <v>6268</v>
      </c>
      <c r="C1067" s="509" t="s">
        <v>6269</v>
      </c>
      <c r="D1067" s="509" t="s">
        <v>7212</v>
      </c>
      <c r="E1067" s="509" t="s">
        <v>10278</v>
      </c>
      <c r="F1067" s="509">
        <v>5</v>
      </c>
      <c r="G1067" s="509">
        <v>1</v>
      </c>
    </row>
    <row r="1068" spans="1:7" hidden="1">
      <c r="A1068" s="509" t="s">
        <v>191</v>
      </c>
      <c r="B1068" s="509" t="s">
        <v>6268</v>
      </c>
      <c r="C1068" s="509" t="s">
        <v>6269</v>
      </c>
      <c r="D1068" s="509" t="s">
        <v>7212</v>
      </c>
      <c r="E1068" s="509" t="s">
        <v>10281</v>
      </c>
      <c r="F1068" s="509">
        <v>5</v>
      </c>
      <c r="G1068" s="509">
        <v>1</v>
      </c>
    </row>
    <row r="1069" spans="1:7" hidden="1">
      <c r="A1069" s="509" t="s">
        <v>192</v>
      </c>
      <c r="B1069" s="509" t="s">
        <v>6268</v>
      </c>
      <c r="C1069" s="509" t="s">
        <v>6269</v>
      </c>
      <c r="D1069" s="509" t="s">
        <v>7274</v>
      </c>
      <c r="E1069" s="509" t="s">
        <v>12093</v>
      </c>
      <c r="F1069" s="509">
        <v>10</v>
      </c>
      <c r="G1069" s="509">
        <v>1</v>
      </c>
    </row>
    <row r="1070" spans="1:7" hidden="1">
      <c r="A1070" s="509" t="s">
        <v>192</v>
      </c>
      <c r="B1070" s="509" t="s">
        <v>6268</v>
      </c>
      <c r="C1070" s="509" t="s">
        <v>6269</v>
      </c>
      <c r="D1070" s="509" t="s">
        <v>7274</v>
      </c>
      <c r="E1070" s="509" t="s">
        <v>12089</v>
      </c>
      <c r="F1070" s="509">
        <v>9</v>
      </c>
      <c r="G1070" s="509">
        <v>1</v>
      </c>
    </row>
    <row r="1071" spans="1:7" hidden="1">
      <c r="A1071" s="509" t="s">
        <v>192</v>
      </c>
      <c r="B1071" s="509" t="s">
        <v>6268</v>
      </c>
      <c r="C1071" s="509" t="s">
        <v>6269</v>
      </c>
      <c r="D1071" s="509" t="s">
        <v>7274</v>
      </c>
      <c r="E1071" s="509" t="s">
        <v>12091</v>
      </c>
      <c r="F1071" s="509">
        <v>9</v>
      </c>
      <c r="G1071" s="509">
        <v>1</v>
      </c>
    </row>
    <row r="1072" spans="1:7" hidden="1">
      <c r="A1072" s="509" t="s">
        <v>192</v>
      </c>
      <c r="B1072" s="509" t="s">
        <v>6268</v>
      </c>
      <c r="C1072" s="509" t="s">
        <v>6269</v>
      </c>
      <c r="D1072" s="509" t="s">
        <v>7274</v>
      </c>
      <c r="E1072" s="509" t="s">
        <v>12090</v>
      </c>
      <c r="F1072" s="509">
        <v>7</v>
      </c>
      <c r="G1072" s="509">
        <v>1</v>
      </c>
    </row>
    <row r="1073" spans="1:7" hidden="1">
      <c r="A1073" s="509" t="s">
        <v>192</v>
      </c>
      <c r="B1073" s="509" t="s">
        <v>6268</v>
      </c>
      <c r="C1073" s="509" t="s">
        <v>6269</v>
      </c>
      <c r="D1073" s="509" t="s">
        <v>7274</v>
      </c>
      <c r="E1073" s="509" t="s">
        <v>12094</v>
      </c>
      <c r="F1073" s="509">
        <v>4</v>
      </c>
      <c r="G1073" s="509">
        <v>1</v>
      </c>
    </row>
    <row r="1074" spans="1:7" hidden="1">
      <c r="A1074" s="509" t="s">
        <v>192</v>
      </c>
      <c r="B1074" s="509" t="s">
        <v>6268</v>
      </c>
      <c r="C1074" s="509" t="s">
        <v>6269</v>
      </c>
      <c r="D1074" s="509" t="s">
        <v>7274</v>
      </c>
      <c r="E1074" s="509" t="s">
        <v>12095</v>
      </c>
      <c r="F1074" s="509">
        <v>4</v>
      </c>
      <c r="G1074" s="509">
        <v>1</v>
      </c>
    </row>
    <row r="1075" spans="1:7" hidden="1">
      <c r="A1075" s="509" t="s">
        <v>192</v>
      </c>
      <c r="B1075" s="509" t="s">
        <v>6268</v>
      </c>
      <c r="C1075" s="509" t="s">
        <v>6269</v>
      </c>
      <c r="D1075" s="509" t="s">
        <v>7274</v>
      </c>
      <c r="E1075" s="509" t="s">
        <v>12092</v>
      </c>
      <c r="F1075" s="509">
        <v>2</v>
      </c>
      <c r="G1075" s="509">
        <v>1</v>
      </c>
    </row>
    <row r="1076" spans="1:7" hidden="1">
      <c r="A1076" s="509" t="s">
        <v>192</v>
      </c>
      <c r="B1076" s="509" t="s">
        <v>6268</v>
      </c>
      <c r="C1076" s="509" t="s">
        <v>6269</v>
      </c>
      <c r="D1076" s="509" t="s">
        <v>7274</v>
      </c>
      <c r="E1076" s="509" t="s">
        <v>12096</v>
      </c>
      <c r="F1076" s="509">
        <v>2</v>
      </c>
      <c r="G1076" s="509">
        <v>1</v>
      </c>
    </row>
    <row r="1077" spans="1:7" hidden="1">
      <c r="A1077" s="509" t="s">
        <v>192</v>
      </c>
      <c r="B1077" s="509" t="s">
        <v>6268</v>
      </c>
      <c r="C1077" s="509" t="s">
        <v>6269</v>
      </c>
      <c r="D1077" s="509" t="s">
        <v>7274</v>
      </c>
      <c r="E1077" s="509" t="s">
        <v>12097</v>
      </c>
      <c r="F1077" s="509">
        <v>2</v>
      </c>
      <c r="G1077" s="509">
        <v>1</v>
      </c>
    </row>
    <row r="1078" spans="1:7" hidden="1">
      <c r="A1078" s="509" t="s">
        <v>193</v>
      </c>
      <c r="B1078" s="509" t="s">
        <v>6268</v>
      </c>
      <c r="C1078" s="509" t="s">
        <v>6269</v>
      </c>
      <c r="D1078" s="509" t="s">
        <v>7284</v>
      </c>
      <c r="E1078" s="509" t="s">
        <v>11650</v>
      </c>
      <c r="F1078" s="509">
        <v>8</v>
      </c>
      <c r="G1078" s="509">
        <v>1</v>
      </c>
    </row>
    <row r="1079" spans="1:7" hidden="1">
      <c r="A1079" s="509" t="s">
        <v>193</v>
      </c>
      <c r="B1079" s="509" t="s">
        <v>6268</v>
      </c>
      <c r="C1079" s="509" t="s">
        <v>6269</v>
      </c>
      <c r="D1079" s="509" t="s">
        <v>7284</v>
      </c>
      <c r="E1079" s="509" t="s">
        <v>11651</v>
      </c>
      <c r="F1079" s="509">
        <v>8</v>
      </c>
      <c r="G1079" s="509">
        <v>1</v>
      </c>
    </row>
    <row r="1080" spans="1:7" hidden="1">
      <c r="A1080" s="509" t="s">
        <v>193</v>
      </c>
      <c r="B1080" s="509" t="s">
        <v>6268</v>
      </c>
      <c r="C1080" s="509" t="s">
        <v>6269</v>
      </c>
      <c r="D1080" s="509" t="s">
        <v>7284</v>
      </c>
      <c r="E1080" s="509" t="s">
        <v>11654</v>
      </c>
      <c r="F1080" s="509">
        <v>6</v>
      </c>
      <c r="G1080" s="509">
        <v>1</v>
      </c>
    </row>
    <row r="1081" spans="1:7" hidden="1">
      <c r="A1081" s="509" t="s">
        <v>193</v>
      </c>
      <c r="B1081" s="509" t="s">
        <v>6268</v>
      </c>
      <c r="C1081" s="509" t="s">
        <v>6269</v>
      </c>
      <c r="D1081" s="509" t="s">
        <v>7284</v>
      </c>
      <c r="E1081" s="509" t="s">
        <v>11653</v>
      </c>
      <c r="F1081" s="509">
        <v>4</v>
      </c>
      <c r="G1081" s="509">
        <v>1</v>
      </c>
    </row>
    <row r="1082" spans="1:7" hidden="1">
      <c r="A1082" s="509" t="s">
        <v>193</v>
      </c>
      <c r="B1082" s="509" t="s">
        <v>6268</v>
      </c>
      <c r="C1082" s="509" t="s">
        <v>6269</v>
      </c>
      <c r="D1082" s="509" t="s">
        <v>7284</v>
      </c>
      <c r="E1082" s="509" t="s">
        <v>11652</v>
      </c>
      <c r="F1082" s="509">
        <v>1</v>
      </c>
      <c r="G1082" s="509">
        <v>1</v>
      </c>
    </row>
    <row r="1083" spans="1:7" hidden="1">
      <c r="A1083" s="509" t="s">
        <v>194</v>
      </c>
      <c r="B1083" s="509" t="s">
        <v>6268</v>
      </c>
      <c r="C1083" s="509" t="s">
        <v>6269</v>
      </c>
      <c r="D1083" s="509" t="s">
        <v>7289</v>
      </c>
      <c r="E1083" s="509" t="s">
        <v>12102</v>
      </c>
      <c r="F1083" s="509">
        <v>9</v>
      </c>
      <c r="G1083" s="509">
        <v>1</v>
      </c>
    </row>
    <row r="1084" spans="1:7" hidden="1">
      <c r="A1084" s="509" t="s">
        <v>194</v>
      </c>
      <c r="B1084" s="509" t="s">
        <v>6268</v>
      </c>
      <c r="C1084" s="509" t="s">
        <v>6269</v>
      </c>
      <c r="D1084" s="509" t="s">
        <v>7289</v>
      </c>
      <c r="E1084" s="509" t="s">
        <v>12099</v>
      </c>
      <c r="F1084" s="509">
        <v>6</v>
      </c>
      <c r="G1084" s="509">
        <v>1</v>
      </c>
    </row>
    <row r="1085" spans="1:7" hidden="1">
      <c r="A1085" s="509" t="s">
        <v>194</v>
      </c>
      <c r="B1085" s="509" t="s">
        <v>6268</v>
      </c>
      <c r="C1085" s="509" t="s">
        <v>6269</v>
      </c>
      <c r="D1085" s="509" t="s">
        <v>7289</v>
      </c>
      <c r="E1085" s="509" t="s">
        <v>12098</v>
      </c>
      <c r="F1085" s="509">
        <v>4</v>
      </c>
      <c r="G1085" s="509">
        <v>1</v>
      </c>
    </row>
    <row r="1086" spans="1:7" hidden="1">
      <c r="A1086" s="509" t="s">
        <v>194</v>
      </c>
      <c r="B1086" s="509" t="s">
        <v>6268</v>
      </c>
      <c r="C1086" s="509" t="s">
        <v>6269</v>
      </c>
      <c r="D1086" s="509" t="s">
        <v>7289</v>
      </c>
      <c r="E1086" s="509" t="s">
        <v>12101</v>
      </c>
      <c r="F1086" s="509">
        <v>2</v>
      </c>
      <c r="G1086" s="509">
        <v>1</v>
      </c>
    </row>
    <row r="1087" spans="1:7" hidden="1">
      <c r="A1087" s="509" t="s">
        <v>194</v>
      </c>
      <c r="B1087" s="509" t="s">
        <v>6268</v>
      </c>
      <c r="C1087" s="509" t="s">
        <v>6269</v>
      </c>
      <c r="D1087" s="509" t="s">
        <v>7289</v>
      </c>
      <c r="E1087" s="509" t="s">
        <v>12104</v>
      </c>
      <c r="F1087" s="509">
        <v>2</v>
      </c>
      <c r="G1087" s="509">
        <v>1</v>
      </c>
    </row>
    <row r="1088" spans="1:7" hidden="1">
      <c r="A1088" s="509" t="s">
        <v>194</v>
      </c>
      <c r="B1088" s="509" t="s">
        <v>6268</v>
      </c>
      <c r="C1088" s="509" t="s">
        <v>6269</v>
      </c>
      <c r="D1088" s="509" t="s">
        <v>7289</v>
      </c>
      <c r="E1088" s="509" t="s">
        <v>12100</v>
      </c>
      <c r="F1088" s="509">
        <v>1</v>
      </c>
      <c r="G1088" s="509">
        <v>1</v>
      </c>
    </row>
    <row r="1089" spans="1:7" hidden="1">
      <c r="A1089" s="509" t="s">
        <v>194</v>
      </c>
      <c r="B1089" s="509" t="s">
        <v>6268</v>
      </c>
      <c r="C1089" s="509" t="s">
        <v>6269</v>
      </c>
      <c r="D1089" s="509" t="s">
        <v>7289</v>
      </c>
      <c r="E1089" s="509" t="s">
        <v>12103</v>
      </c>
      <c r="F1089" s="509">
        <v>1</v>
      </c>
      <c r="G1089" s="509">
        <v>1</v>
      </c>
    </row>
    <row r="1090" spans="1:7" hidden="1">
      <c r="A1090" s="509" t="s">
        <v>195</v>
      </c>
      <c r="B1090" s="509" t="s">
        <v>6268</v>
      </c>
      <c r="C1090" s="509" t="s">
        <v>6269</v>
      </c>
      <c r="D1090" s="509" t="s">
        <v>7294</v>
      </c>
      <c r="E1090" s="509" t="s">
        <v>12109</v>
      </c>
      <c r="F1090" s="509">
        <v>8</v>
      </c>
      <c r="G1090" s="509">
        <v>1</v>
      </c>
    </row>
    <row r="1091" spans="1:7" hidden="1">
      <c r="A1091" s="509" t="s">
        <v>195</v>
      </c>
      <c r="B1091" s="509" t="s">
        <v>6268</v>
      </c>
      <c r="C1091" s="509" t="s">
        <v>6269</v>
      </c>
      <c r="D1091" s="509" t="s">
        <v>7294</v>
      </c>
      <c r="E1091" s="509" t="s">
        <v>12110</v>
      </c>
      <c r="F1091" s="509">
        <v>7</v>
      </c>
      <c r="G1091" s="509">
        <v>1</v>
      </c>
    </row>
    <row r="1092" spans="1:7" hidden="1">
      <c r="A1092" s="509" t="s">
        <v>195</v>
      </c>
      <c r="B1092" s="509" t="s">
        <v>6268</v>
      </c>
      <c r="C1092" s="509" t="s">
        <v>6269</v>
      </c>
      <c r="D1092" s="509" t="s">
        <v>7294</v>
      </c>
      <c r="E1092" s="509" t="s">
        <v>12105</v>
      </c>
      <c r="F1092" s="509">
        <v>6</v>
      </c>
      <c r="G1092" s="509">
        <v>1</v>
      </c>
    </row>
    <row r="1093" spans="1:7" hidden="1">
      <c r="A1093" s="509" t="s">
        <v>195</v>
      </c>
      <c r="B1093" s="509" t="s">
        <v>6268</v>
      </c>
      <c r="C1093" s="509" t="s">
        <v>6269</v>
      </c>
      <c r="D1093" s="509" t="s">
        <v>7294</v>
      </c>
      <c r="E1093" s="509" t="s">
        <v>12107</v>
      </c>
      <c r="F1093" s="509">
        <v>6</v>
      </c>
      <c r="G1093" s="509">
        <v>1</v>
      </c>
    </row>
    <row r="1094" spans="1:7" hidden="1">
      <c r="A1094" s="509" t="s">
        <v>195</v>
      </c>
      <c r="B1094" s="509" t="s">
        <v>6268</v>
      </c>
      <c r="C1094" s="509" t="s">
        <v>6269</v>
      </c>
      <c r="D1094" s="509" t="s">
        <v>7294</v>
      </c>
      <c r="E1094" s="509" t="s">
        <v>12112</v>
      </c>
      <c r="F1094" s="509">
        <v>5</v>
      </c>
      <c r="G1094" s="509">
        <v>1</v>
      </c>
    </row>
    <row r="1095" spans="1:7" hidden="1">
      <c r="A1095" s="509" t="s">
        <v>195</v>
      </c>
      <c r="B1095" s="509" t="s">
        <v>6268</v>
      </c>
      <c r="C1095" s="509" t="s">
        <v>6269</v>
      </c>
      <c r="D1095" s="509" t="s">
        <v>7294</v>
      </c>
      <c r="E1095" s="509" t="s">
        <v>12106</v>
      </c>
      <c r="F1095" s="509">
        <v>4</v>
      </c>
      <c r="G1095" s="509">
        <v>1</v>
      </c>
    </row>
    <row r="1096" spans="1:7" hidden="1">
      <c r="A1096" s="509" t="s">
        <v>195</v>
      </c>
      <c r="B1096" s="509" t="s">
        <v>6268</v>
      </c>
      <c r="C1096" s="509" t="s">
        <v>6269</v>
      </c>
      <c r="D1096" s="509" t="s">
        <v>7294</v>
      </c>
      <c r="E1096" s="509" t="s">
        <v>12111</v>
      </c>
      <c r="F1096" s="509">
        <v>4</v>
      </c>
      <c r="G1096" s="509">
        <v>1</v>
      </c>
    </row>
    <row r="1097" spans="1:7" hidden="1">
      <c r="A1097" s="509" t="s">
        <v>195</v>
      </c>
      <c r="B1097" s="509" t="s">
        <v>6268</v>
      </c>
      <c r="C1097" s="509" t="s">
        <v>6269</v>
      </c>
      <c r="D1097" s="509" t="s">
        <v>7294</v>
      </c>
      <c r="E1097" s="509" t="s">
        <v>12113</v>
      </c>
      <c r="F1097" s="509">
        <v>4</v>
      </c>
      <c r="G1097" s="509">
        <v>1</v>
      </c>
    </row>
    <row r="1098" spans="1:7" hidden="1">
      <c r="A1098" s="509" t="s">
        <v>195</v>
      </c>
      <c r="B1098" s="509" t="s">
        <v>6268</v>
      </c>
      <c r="C1098" s="509" t="s">
        <v>6269</v>
      </c>
      <c r="D1098" s="509" t="s">
        <v>7294</v>
      </c>
      <c r="E1098" s="509" t="s">
        <v>12108</v>
      </c>
      <c r="F1098" s="509">
        <v>2</v>
      </c>
      <c r="G1098" s="509">
        <v>1</v>
      </c>
    </row>
    <row r="1099" spans="1:7" hidden="1">
      <c r="A1099" s="509" t="s">
        <v>196</v>
      </c>
      <c r="B1099" s="509" t="s">
        <v>6268</v>
      </c>
      <c r="C1099" s="509" t="s">
        <v>6269</v>
      </c>
      <c r="D1099" s="509" t="s">
        <v>7362</v>
      </c>
      <c r="E1099" s="509" t="s">
        <v>11674</v>
      </c>
      <c r="F1099" s="509">
        <v>7</v>
      </c>
      <c r="G1099" s="509">
        <v>1</v>
      </c>
    </row>
    <row r="1100" spans="1:7" hidden="1">
      <c r="A1100" s="509" t="s">
        <v>196</v>
      </c>
      <c r="B1100" s="509" t="s">
        <v>6268</v>
      </c>
      <c r="C1100" s="509" t="s">
        <v>6269</v>
      </c>
      <c r="D1100" s="509" t="s">
        <v>7362</v>
      </c>
      <c r="E1100" s="509" t="s">
        <v>11672</v>
      </c>
      <c r="F1100" s="509">
        <v>4</v>
      </c>
      <c r="G1100" s="509">
        <v>1</v>
      </c>
    </row>
    <row r="1101" spans="1:7" hidden="1">
      <c r="A1101" s="509" t="s">
        <v>196</v>
      </c>
      <c r="B1101" s="509" t="s">
        <v>6268</v>
      </c>
      <c r="C1101" s="509" t="s">
        <v>6269</v>
      </c>
      <c r="D1101" s="509" t="s">
        <v>7362</v>
      </c>
      <c r="E1101" s="509" t="s">
        <v>11675</v>
      </c>
      <c r="F1101" s="509">
        <v>4</v>
      </c>
      <c r="G1101" s="509">
        <v>1</v>
      </c>
    </row>
    <row r="1102" spans="1:7" hidden="1">
      <c r="A1102" s="509" t="s">
        <v>196</v>
      </c>
      <c r="B1102" s="509" t="s">
        <v>6268</v>
      </c>
      <c r="C1102" s="509" t="s">
        <v>6269</v>
      </c>
      <c r="D1102" s="509" t="s">
        <v>7362</v>
      </c>
      <c r="E1102" s="509" t="s">
        <v>11673</v>
      </c>
      <c r="F1102" s="509">
        <v>3</v>
      </c>
      <c r="G1102" s="509">
        <v>1</v>
      </c>
    </row>
    <row r="1103" spans="1:7" hidden="1">
      <c r="A1103" s="509" t="s">
        <v>196</v>
      </c>
      <c r="B1103" s="509" t="s">
        <v>6268</v>
      </c>
      <c r="C1103" s="509" t="s">
        <v>6269</v>
      </c>
      <c r="D1103" s="509" t="s">
        <v>7362</v>
      </c>
      <c r="E1103" s="509" t="s">
        <v>11671</v>
      </c>
      <c r="F1103" s="509">
        <v>1</v>
      </c>
      <c r="G1103" s="509">
        <v>1</v>
      </c>
    </row>
    <row r="1104" spans="1:7" hidden="1">
      <c r="A1104" s="509" t="s">
        <v>197</v>
      </c>
      <c r="B1104" s="509" t="s">
        <v>6268</v>
      </c>
      <c r="C1104" s="509" t="s">
        <v>6269</v>
      </c>
      <c r="D1104" s="509" t="s">
        <v>7367</v>
      </c>
      <c r="E1104" s="509" t="s">
        <v>12131</v>
      </c>
      <c r="F1104" s="509">
        <v>22</v>
      </c>
      <c r="G1104" s="509">
        <v>1</v>
      </c>
    </row>
    <row r="1105" spans="1:7" hidden="1">
      <c r="A1105" s="509" t="s">
        <v>197</v>
      </c>
      <c r="B1105" s="509" t="s">
        <v>6268</v>
      </c>
      <c r="C1105" s="509" t="s">
        <v>6269</v>
      </c>
      <c r="D1105" s="509" t="s">
        <v>7367</v>
      </c>
      <c r="E1105" s="509" t="s">
        <v>12132</v>
      </c>
      <c r="F1105" s="509">
        <v>8</v>
      </c>
      <c r="G1105" s="509">
        <v>1</v>
      </c>
    </row>
    <row r="1106" spans="1:7" hidden="1">
      <c r="A1106" s="509" t="s">
        <v>197</v>
      </c>
      <c r="B1106" s="509" t="s">
        <v>6268</v>
      </c>
      <c r="C1106" s="509" t="s">
        <v>6269</v>
      </c>
      <c r="D1106" s="509" t="s">
        <v>7367</v>
      </c>
      <c r="E1106" s="509" t="s">
        <v>12133</v>
      </c>
      <c r="F1106" s="509">
        <v>7</v>
      </c>
      <c r="G1106" s="509">
        <v>1</v>
      </c>
    </row>
    <row r="1107" spans="1:7" hidden="1">
      <c r="A1107" s="509" t="s">
        <v>197</v>
      </c>
      <c r="B1107" s="509" t="s">
        <v>6268</v>
      </c>
      <c r="C1107" s="509" t="s">
        <v>6269</v>
      </c>
      <c r="D1107" s="509" t="s">
        <v>7367</v>
      </c>
      <c r="E1107" s="509" t="s">
        <v>12134</v>
      </c>
      <c r="F1107" s="509">
        <v>5</v>
      </c>
      <c r="G1107" s="509">
        <v>1</v>
      </c>
    </row>
    <row r="1108" spans="1:7" hidden="1">
      <c r="A1108" s="509" t="s">
        <v>197</v>
      </c>
      <c r="B1108" s="509" t="s">
        <v>6268</v>
      </c>
      <c r="C1108" s="509" t="s">
        <v>6269</v>
      </c>
      <c r="D1108" s="509" t="s">
        <v>7367</v>
      </c>
      <c r="E1108" s="509" t="s">
        <v>12135</v>
      </c>
      <c r="F1108" s="509">
        <v>1</v>
      </c>
      <c r="G1108" s="509">
        <v>1</v>
      </c>
    </row>
    <row r="1109" spans="1:7" hidden="1">
      <c r="A1109" s="509" t="s">
        <v>197</v>
      </c>
      <c r="B1109" s="509" t="s">
        <v>6268</v>
      </c>
      <c r="C1109" s="509" t="s">
        <v>6269</v>
      </c>
      <c r="D1109" s="509" t="s">
        <v>7367</v>
      </c>
      <c r="E1109" s="509" t="s">
        <v>12136</v>
      </c>
      <c r="F1109" s="509">
        <v>1</v>
      </c>
      <c r="G1109" s="509">
        <v>1</v>
      </c>
    </row>
    <row r="1110" spans="1:7" hidden="1">
      <c r="A1110" s="509" t="s">
        <v>197</v>
      </c>
      <c r="B1110" s="509" t="s">
        <v>6268</v>
      </c>
      <c r="C1110" s="509" t="s">
        <v>6269</v>
      </c>
      <c r="D1110" s="509" t="s">
        <v>7367</v>
      </c>
      <c r="E1110" s="509" t="s">
        <v>12137</v>
      </c>
      <c r="F1110" s="509">
        <v>1</v>
      </c>
      <c r="G1110" s="509">
        <v>1</v>
      </c>
    </row>
    <row r="1111" spans="1:7" hidden="1">
      <c r="A1111" s="509" t="s">
        <v>198</v>
      </c>
      <c r="B1111" s="509" t="s">
        <v>6268</v>
      </c>
      <c r="C1111" s="509" t="s">
        <v>6269</v>
      </c>
      <c r="D1111" s="509" t="s">
        <v>7372</v>
      </c>
      <c r="E1111" s="509" t="s">
        <v>10646</v>
      </c>
      <c r="F1111" s="509">
        <v>8</v>
      </c>
      <c r="G1111" s="509">
        <v>1</v>
      </c>
    </row>
    <row r="1112" spans="1:7" hidden="1">
      <c r="A1112" s="509" t="s">
        <v>198</v>
      </c>
      <c r="B1112" s="509" t="s">
        <v>6268</v>
      </c>
      <c r="C1112" s="509" t="s">
        <v>6269</v>
      </c>
      <c r="D1112" s="509" t="s">
        <v>7372</v>
      </c>
      <c r="E1112" s="509" t="s">
        <v>10649</v>
      </c>
      <c r="F1112" s="509">
        <v>8</v>
      </c>
      <c r="G1112" s="509">
        <v>1</v>
      </c>
    </row>
    <row r="1113" spans="1:7" hidden="1">
      <c r="A1113" s="509" t="s">
        <v>198</v>
      </c>
      <c r="B1113" s="509" t="s">
        <v>6268</v>
      </c>
      <c r="C1113" s="509" t="s">
        <v>6269</v>
      </c>
      <c r="D1113" s="509" t="s">
        <v>7372</v>
      </c>
      <c r="E1113" s="509" t="s">
        <v>10652</v>
      </c>
      <c r="F1113" s="509">
        <v>8</v>
      </c>
      <c r="G1113" s="509">
        <v>1</v>
      </c>
    </row>
    <row r="1114" spans="1:7" hidden="1">
      <c r="A1114" s="509" t="s">
        <v>198</v>
      </c>
      <c r="B1114" s="509" t="s">
        <v>6268</v>
      </c>
      <c r="C1114" s="509" t="s">
        <v>6269</v>
      </c>
      <c r="D1114" s="509" t="s">
        <v>7372</v>
      </c>
      <c r="E1114" s="509" t="s">
        <v>10648</v>
      </c>
      <c r="F1114" s="509">
        <v>6</v>
      </c>
      <c r="G1114" s="509">
        <v>1</v>
      </c>
    </row>
    <row r="1115" spans="1:7" hidden="1">
      <c r="A1115" s="509" t="s">
        <v>198</v>
      </c>
      <c r="B1115" s="509" t="s">
        <v>6268</v>
      </c>
      <c r="C1115" s="509" t="s">
        <v>6269</v>
      </c>
      <c r="D1115" s="509" t="s">
        <v>7372</v>
      </c>
      <c r="E1115" s="509" t="s">
        <v>10647</v>
      </c>
      <c r="F1115" s="509">
        <v>4</v>
      </c>
      <c r="G1115" s="509">
        <v>1</v>
      </c>
    </row>
    <row r="1116" spans="1:7" hidden="1">
      <c r="A1116" s="509" t="s">
        <v>198</v>
      </c>
      <c r="B1116" s="509" t="s">
        <v>6268</v>
      </c>
      <c r="C1116" s="509" t="s">
        <v>6269</v>
      </c>
      <c r="D1116" s="509" t="s">
        <v>7372</v>
      </c>
      <c r="E1116" s="509" t="s">
        <v>10650</v>
      </c>
      <c r="F1116" s="509">
        <v>4</v>
      </c>
      <c r="G1116" s="509">
        <v>1</v>
      </c>
    </row>
    <row r="1117" spans="1:7" hidden="1">
      <c r="A1117" s="509" t="s">
        <v>198</v>
      </c>
      <c r="B1117" s="509" t="s">
        <v>6268</v>
      </c>
      <c r="C1117" s="509" t="s">
        <v>6269</v>
      </c>
      <c r="D1117" s="509" t="s">
        <v>7372</v>
      </c>
      <c r="E1117" s="509" t="s">
        <v>10645</v>
      </c>
      <c r="F1117" s="509">
        <v>3</v>
      </c>
      <c r="G1117" s="509">
        <v>1</v>
      </c>
    </row>
    <row r="1118" spans="1:7" hidden="1">
      <c r="A1118" s="509" t="s">
        <v>198</v>
      </c>
      <c r="B1118" s="509" t="s">
        <v>6268</v>
      </c>
      <c r="C1118" s="509" t="s">
        <v>6269</v>
      </c>
      <c r="D1118" s="509" t="s">
        <v>7372</v>
      </c>
      <c r="E1118" s="509" t="s">
        <v>10654</v>
      </c>
      <c r="F1118" s="509">
        <v>3</v>
      </c>
      <c r="G1118" s="509">
        <v>1</v>
      </c>
    </row>
    <row r="1119" spans="1:7" hidden="1">
      <c r="A1119" s="509" t="s">
        <v>198</v>
      </c>
      <c r="B1119" s="509" t="s">
        <v>6268</v>
      </c>
      <c r="C1119" s="509" t="s">
        <v>6269</v>
      </c>
      <c r="D1119" s="509" t="s">
        <v>7372</v>
      </c>
      <c r="E1119" s="509" t="s">
        <v>10651</v>
      </c>
      <c r="F1119" s="509">
        <v>1</v>
      </c>
      <c r="G1119" s="509">
        <v>1</v>
      </c>
    </row>
    <row r="1120" spans="1:7" hidden="1">
      <c r="A1120" s="509" t="s">
        <v>198</v>
      </c>
      <c r="B1120" s="509" t="s">
        <v>6268</v>
      </c>
      <c r="C1120" s="509" t="s">
        <v>6269</v>
      </c>
      <c r="D1120" s="509" t="s">
        <v>7372</v>
      </c>
      <c r="E1120" s="509" t="s">
        <v>10653</v>
      </c>
      <c r="F1120" s="509">
        <v>1</v>
      </c>
      <c r="G1120" s="509">
        <v>1</v>
      </c>
    </row>
    <row r="1121" spans="1:7" hidden="1">
      <c r="A1121" s="509" t="s">
        <v>198</v>
      </c>
      <c r="B1121" s="509" t="s">
        <v>6268</v>
      </c>
      <c r="C1121" s="509" t="s">
        <v>6269</v>
      </c>
      <c r="D1121" s="509" t="s">
        <v>7372</v>
      </c>
      <c r="E1121" s="509" t="s">
        <v>10655</v>
      </c>
      <c r="F1121" s="509">
        <v>1</v>
      </c>
      <c r="G1121" s="509">
        <v>1</v>
      </c>
    </row>
    <row r="1122" spans="1:7" hidden="1">
      <c r="A1122" s="509" t="s">
        <v>199</v>
      </c>
      <c r="B1122" s="509" t="s">
        <v>6268</v>
      </c>
      <c r="C1122" s="509" t="s">
        <v>6269</v>
      </c>
      <c r="D1122" s="509" t="s">
        <v>7443</v>
      </c>
      <c r="E1122" s="509" t="s">
        <v>11688</v>
      </c>
      <c r="F1122" s="509">
        <v>8</v>
      </c>
      <c r="G1122" s="509">
        <v>1</v>
      </c>
    </row>
    <row r="1123" spans="1:7" hidden="1">
      <c r="A1123" s="509" t="s">
        <v>199</v>
      </c>
      <c r="B1123" s="509" t="s">
        <v>6268</v>
      </c>
      <c r="C1123" s="509" t="s">
        <v>6269</v>
      </c>
      <c r="D1123" s="509" t="s">
        <v>7443</v>
      </c>
      <c r="E1123" s="509" t="s">
        <v>11691</v>
      </c>
      <c r="F1123" s="509">
        <v>8</v>
      </c>
      <c r="G1123" s="509">
        <v>1</v>
      </c>
    </row>
    <row r="1124" spans="1:7" hidden="1">
      <c r="A1124" s="509" t="s">
        <v>199</v>
      </c>
      <c r="B1124" s="509" t="s">
        <v>6268</v>
      </c>
      <c r="C1124" s="509" t="s">
        <v>6269</v>
      </c>
      <c r="D1124" s="509" t="s">
        <v>7443</v>
      </c>
      <c r="E1124" s="509" t="s">
        <v>11686</v>
      </c>
      <c r="F1124" s="509">
        <v>7</v>
      </c>
      <c r="G1124" s="509">
        <v>1</v>
      </c>
    </row>
    <row r="1125" spans="1:7" hidden="1">
      <c r="A1125" s="509" t="s">
        <v>199</v>
      </c>
      <c r="B1125" s="509" t="s">
        <v>6268</v>
      </c>
      <c r="C1125" s="509" t="s">
        <v>6269</v>
      </c>
      <c r="D1125" s="509" t="s">
        <v>7443</v>
      </c>
      <c r="E1125" s="509" t="s">
        <v>11687</v>
      </c>
      <c r="F1125" s="509">
        <v>7</v>
      </c>
      <c r="G1125" s="509">
        <v>1</v>
      </c>
    </row>
    <row r="1126" spans="1:7" hidden="1">
      <c r="A1126" s="509" t="s">
        <v>199</v>
      </c>
      <c r="B1126" s="509" t="s">
        <v>6268</v>
      </c>
      <c r="C1126" s="509" t="s">
        <v>6269</v>
      </c>
      <c r="D1126" s="509" t="s">
        <v>7443</v>
      </c>
      <c r="E1126" s="509" t="s">
        <v>11685</v>
      </c>
      <c r="F1126" s="509">
        <v>6</v>
      </c>
      <c r="G1126" s="509">
        <v>1</v>
      </c>
    </row>
    <row r="1127" spans="1:7" hidden="1">
      <c r="A1127" s="509" t="s">
        <v>199</v>
      </c>
      <c r="B1127" s="509" t="s">
        <v>6268</v>
      </c>
      <c r="C1127" s="509" t="s">
        <v>6269</v>
      </c>
      <c r="D1127" s="509" t="s">
        <v>7443</v>
      </c>
      <c r="E1127" s="509" t="s">
        <v>11689</v>
      </c>
      <c r="F1127" s="509">
        <v>5</v>
      </c>
      <c r="G1127" s="509">
        <v>1</v>
      </c>
    </row>
    <row r="1128" spans="1:7" hidden="1">
      <c r="A1128" s="509" t="s">
        <v>199</v>
      </c>
      <c r="B1128" s="509" t="s">
        <v>6268</v>
      </c>
      <c r="C1128" s="509" t="s">
        <v>6269</v>
      </c>
      <c r="D1128" s="509" t="s">
        <v>7443</v>
      </c>
      <c r="E1128" s="509" t="s">
        <v>11690</v>
      </c>
      <c r="F1128" s="509">
        <v>5</v>
      </c>
      <c r="G1128" s="509">
        <v>1</v>
      </c>
    </row>
    <row r="1129" spans="1:7" hidden="1">
      <c r="A1129" s="509" t="s">
        <v>199</v>
      </c>
      <c r="B1129" s="509" t="s">
        <v>6268</v>
      </c>
      <c r="C1129" s="509" t="s">
        <v>6269</v>
      </c>
      <c r="D1129" s="509" t="s">
        <v>7443</v>
      </c>
      <c r="E1129" s="509" t="s">
        <v>11692</v>
      </c>
      <c r="F1129" s="509">
        <v>5</v>
      </c>
      <c r="G1129" s="509">
        <v>1</v>
      </c>
    </row>
    <row r="1130" spans="1:7" hidden="1">
      <c r="A1130" s="509" t="s">
        <v>199</v>
      </c>
      <c r="B1130" s="509" t="s">
        <v>6268</v>
      </c>
      <c r="C1130" s="509" t="s">
        <v>6269</v>
      </c>
      <c r="D1130" s="509" t="s">
        <v>7443</v>
      </c>
      <c r="E1130" s="509" t="s">
        <v>11694</v>
      </c>
      <c r="F1130" s="509">
        <v>4</v>
      </c>
      <c r="G1130" s="509">
        <v>1</v>
      </c>
    </row>
    <row r="1131" spans="1:7" hidden="1">
      <c r="A1131" s="509" t="s">
        <v>199</v>
      </c>
      <c r="B1131" s="509" t="s">
        <v>6268</v>
      </c>
      <c r="C1131" s="509" t="s">
        <v>6269</v>
      </c>
      <c r="D1131" s="509" t="s">
        <v>7443</v>
      </c>
      <c r="E1131" s="509" t="s">
        <v>11693</v>
      </c>
      <c r="F1131" s="509">
        <v>1</v>
      </c>
      <c r="G1131" s="509">
        <v>1</v>
      </c>
    </row>
    <row r="1132" spans="1:7" hidden="1">
      <c r="A1132" s="509" t="s">
        <v>200</v>
      </c>
      <c r="B1132" s="509" t="s">
        <v>6268</v>
      </c>
      <c r="C1132" s="509" t="s">
        <v>6269</v>
      </c>
      <c r="D1132" s="509" t="s">
        <v>7448</v>
      </c>
      <c r="E1132" s="509" t="s">
        <v>12146</v>
      </c>
      <c r="F1132" s="509">
        <v>12</v>
      </c>
      <c r="G1132" s="509">
        <v>1</v>
      </c>
    </row>
    <row r="1133" spans="1:7" hidden="1">
      <c r="A1133" s="509" t="s">
        <v>200</v>
      </c>
      <c r="B1133" s="509" t="s">
        <v>6268</v>
      </c>
      <c r="C1133" s="509" t="s">
        <v>6269</v>
      </c>
      <c r="D1133" s="509" t="s">
        <v>7448</v>
      </c>
      <c r="E1133" s="509" t="s">
        <v>12148</v>
      </c>
      <c r="F1133" s="509">
        <v>10</v>
      </c>
      <c r="G1133" s="509">
        <v>1</v>
      </c>
    </row>
    <row r="1134" spans="1:7" hidden="1">
      <c r="A1134" s="509" t="s">
        <v>200</v>
      </c>
      <c r="B1134" s="509" t="s">
        <v>6268</v>
      </c>
      <c r="C1134" s="509" t="s">
        <v>6269</v>
      </c>
      <c r="D1134" s="509" t="s">
        <v>7448</v>
      </c>
      <c r="E1134" s="509" t="s">
        <v>12147</v>
      </c>
      <c r="F1134" s="509">
        <v>8</v>
      </c>
      <c r="G1134" s="509">
        <v>1</v>
      </c>
    </row>
    <row r="1135" spans="1:7" hidden="1">
      <c r="A1135" s="509" t="s">
        <v>200</v>
      </c>
      <c r="B1135" s="509" t="s">
        <v>6268</v>
      </c>
      <c r="C1135" s="509" t="s">
        <v>6269</v>
      </c>
      <c r="D1135" s="509" t="s">
        <v>7448</v>
      </c>
      <c r="E1135" s="509" t="s">
        <v>12150</v>
      </c>
      <c r="F1135" s="509">
        <v>7</v>
      </c>
      <c r="G1135" s="509">
        <v>1</v>
      </c>
    </row>
    <row r="1136" spans="1:7" hidden="1">
      <c r="A1136" s="509" t="s">
        <v>200</v>
      </c>
      <c r="B1136" s="509" t="s">
        <v>6268</v>
      </c>
      <c r="C1136" s="509" t="s">
        <v>6269</v>
      </c>
      <c r="D1136" s="509" t="s">
        <v>7448</v>
      </c>
      <c r="E1136" s="509" t="s">
        <v>12144</v>
      </c>
      <c r="F1136" s="509">
        <v>6</v>
      </c>
      <c r="G1136" s="509">
        <v>1</v>
      </c>
    </row>
    <row r="1137" spans="1:7" hidden="1">
      <c r="A1137" s="509" t="s">
        <v>200</v>
      </c>
      <c r="B1137" s="509" t="s">
        <v>6268</v>
      </c>
      <c r="C1137" s="509" t="s">
        <v>6269</v>
      </c>
      <c r="D1137" s="509" t="s">
        <v>7448</v>
      </c>
      <c r="E1137" s="509" t="s">
        <v>12145</v>
      </c>
      <c r="F1137" s="509">
        <v>6</v>
      </c>
      <c r="G1137" s="509">
        <v>1</v>
      </c>
    </row>
    <row r="1138" spans="1:7" hidden="1">
      <c r="A1138" s="509" t="s">
        <v>200</v>
      </c>
      <c r="B1138" s="509" t="s">
        <v>6268</v>
      </c>
      <c r="C1138" s="509" t="s">
        <v>6269</v>
      </c>
      <c r="D1138" s="509" t="s">
        <v>7448</v>
      </c>
      <c r="E1138" s="509" t="s">
        <v>12149</v>
      </c>
      <c r="F1138" s="509">
        <v>4</v>
      </c>
      <c r="G1138" s="509">
        <v>1</v>
      </c>
    </row>
    <row r="1139" spans="1:7" hidden="1">
      <c r="A1139" s="509" t="s">
        <v>200</v>
      </c>
      <c r="B1139" s="509" t="s">
        <v>6268</v>
      </c>
      <c r="C1139" s="509" t="s">
        <v>6269</v>
      </c>
      <c r="D1139" s="509" t="s">
        <v>7448</v>
      </c>
      <c r="E1139" s="509" t="s">
        <v>12151</v>
      </c>
      <c r="F1139" s="509">
        <v>1</v>
      </c>
      <c r="G1139" s="509">
        <v>1</v>
      </c>
    </row>
    <row r="1140" spans="1:7" hidden="1">
      <c r="A1140" s="509" t="s">
        <v>692</v>
      </c>
      <c r="B1140" s="509" t="s">
        <v>6268</v>
      </c>
      <c r="C1140" s="509" t="s">
        <v>6269</v>
      </c>
      <c r="D1140" s="509" t="s">
        <v>691</v>
      </c>
      <c r="E1140" s="509" t="s">
        <v>12361</v>
      </c>
      <c r="F1140" s="509">
        <v>7</v>
      </c>
      <c r="G1140" s="509">
        <v>1</v>
      </c>
    </row>
    <row r="1141" spans="1:7" hidden="1">
      <c r="A1141" s="509" t="s">
        <v>692</v>
      </c>
      <c r="B1141" s="509" t="s">
        <v>6268</v>
      </c>
      <c r="C1141" s="509" t="s">
        <v>6269</v>
      </c>
      <c r="D1141" s="509" t="s">
        <v>691</v>
      </c>
      <c r="E1141" s="509" t="s">
        <v>12362</v>
      </c>
      <c r="F1141" s="509">
        <v>7</v>
      </c>
      <c r="G1141" s="509">
        <v>1</v>
      </c>
    </row>
    <row r="1142" spans="1:7" hidden="1">
      <c r="A1142" s="509" t="s">
        <v>692</v>
      </c>
      <c r="B1142" s="509" t="s">
        <v>6268</v>
      </c>
      <c r="C1142" s="509" t="s">
        <v>6269</v>
      </c>
      <c r="D1142" s="509" t="s">
        <v>691</v>
      </c>
      <c r="E1142" s="509" t="s">
        <v>12358</v>
      </c>
      <c r="F1142" s="509">
        <v>6</v>
      </c>
      <c r="G1142" s="509">
        <v>1</v>
      </c>
    </row>
    <row r="1143" spans="1:7" hidden="1">
      <c r="A1143" s="509" t="s">
        <v>692</v>
      </c>
      <c r="B1143" s="509" t="s">
        <v>6268</v>
      </c>
      <c r="C1143" s="509" t="s">
        <v>6269</v>
      </c>
      <c r="D1143" s="509" t="s">
        <v>691</v>
      </c>
      <c r="E1143" s="509" t="s">
        <v>12359</v>
      </c>
      <c r="F1143" s="509">
        <v>6</v>
      </c>
      <c r="G1143" s="509">
        <v>1</v>
      </c>
    </row>
    <row r="1144" spans="1:7" hidden="1">
      <c r="A1144" s="509" t="s">
        <v>692</v>
      </c>
      <c r="B1144" s="509" t="s">
        <v>6268</v>
      </c>
      <c r="C1144" s="509" t="s">
        <v>6269</v>
      </c>
      <c r="D1144" s="509" t="s">
        <v>691</v>
      </c>
      <c r="E1144" s="509" t="s">
        <v>12360</v>
      </c>
      <c r="F1144" s="509">
        <v>4</v>
      </c>
      <c r="G1144" s="509">
        <v>1</v>
      </c>
    </row>
    <row r="1145" spans="1:7" hidden="1">
      <c r="A1145" s="509" t="s">
        <v>692</v>
      </c>
      <c r="B1145" s="509" t="s">
        <v>6268</v>
      </c>
      <c r="C1145" s="509" t="s">
        <v>6269</v>
      </c>
      <c r="D1145" s="509" t="s">
        <v>691</v>
      </c>
      <c r="E1145" s="509" t="s">
        <v>12357</v>
      </c>
      <c r="F1145" s="509">
        <v>3</v>
      </c>
      <c r="G1145" s="509">
        <v>1</v>
      </c>
    </row>
    <row r="1146" spans="1:7" hidden="1">
      <c r="A1146" s="509" t="s">
        <v>201</v>
      </c>
      <c r="B1146" s="509" t="s">
        <v>6268</v>
      </c>
      <c r="C1146" s="509" t="s">
        <v>6269</v>
      </c>
      <c r="D1146" s="509" t="s">
        <v>7497</v>
      </c>
      <c r="E1146" s="509" t="s">
        <v>12318</v>
      </c>
      <c r="F1146" s="509">
        <v>7</v>
      </c>
      <c r="G1146" s="509">
        <v>1</v>
      </c>
    </row>
    <row r="1147" spans="1:7" hidden="1">
      <c r="A1147" s="509" t="s">
        <v>201</v>
      </c>
      <c r="B1147" s="509" t="s">
        <v>6268</v>
      </c>
      <c r="C1147" s="509" t="s">
        <v>6269</v>
      </c>
      <c r="D1147" s="509" t="s">
        <v>7497</v>
      </c>
      <c r="E1147" s="509" t="s">
        <v>12319</v>
      </c>
      <c r="F1147" s="509">
        <v>7</v>
      </c>
      <c r="G1147" s="509">
        <v>1</v>
      </c>
    </row>
    <row r="1148" spans="1:7" hidden="1">
      <c r="A1148" s="509" t="s">
        <v>201</v>
      </c>
      <c r="B1148" s="509" t="s">
        <v>6268</v>
      </c>
      <c r="C1148" s="509" t="s">
        <v>6269</v>
      </c>
      <c r="D1148" s="509" t="s">
        <v>7497</v>
      </c>
      <c r="E1148" s="509" t="s">
        <v>12321</v>
      </c>
      <c r="F1148" s="509">
        <v>7</v>
      </c>
      <c r="G1148" s="509">
        <v>1</v>
      </c>
    </row>
    <row r="1149" spans="1:7" hidden="1">
      <c r="A1149" s="509" t="s">
        <v>201</v>
      </c>
      <c r="B1149" s="509" t="s">
        <v>6268</v>
      </c>
      <c r="C1149" s="509" t="s">
        <v>6269</v>
      </c>
      <c r="D1149" s="509" t="s">
        <v>7497</v>
      </c>
      <c r="E1149" s="509" t="s">
        <v>12322</v>
      </c>
      <c r="F1149" s="509">
        <v>7</v>
      </c>
      <c r="G1149" s="509">
        <v>1</v>
      </c>
    </row>
    <row r="1150" spans="1:7" hidden="1">
      <c r="A1150" s="509" t="s">
        <v>201</v>
      </c>
      <c r="B1150" s="509" t="s">
        <v>6268</v>
      </c>
      <c r="C1150" s="509" t="s">
        <v>6269</v>
      </c>
      <c r="D1150" s="509" t="s">
        <v>7497</v>
      </c>
      <c r="E1150" s="509" t="s">
        <v>12323</v>
      </c>
      <c r="F1150" s="509">
        <v>7</v>
      </c>
      <c r="G1150" s="509">
        <v>1</v>
      </c>
    </row>
    <row r="1151" spans="1:7" hidden="1">
      <c r="A1151" s="509" t="s">
        <v>201</v>
      </c>
      <c r="B1151" s="509" t="s">
        <v>6268</v>
      </c>
      <c r="C1151" s="509" t="s">
        <v>6269</v>
      </c>
      <c r="D1151" s="509" t="s">
        <v>7497</v>
      </c>
      <c r="E1151" s="509" t="s">
        <v>12317</v>
      </c>
      <c r="F1151" s="509">
        <v>6</v>
      </c>
      <c r="G1151" s="509">
        <v>1</v>
      </c>
    </row>
    <row r="1152" spans="1:7" hidden="1">
      <c r="A1152" s="509" t="s">
        <v>201</v>
      </c>
      <c r="B1152" s="509" t="s">
        <v>6268</v>
      </c>
      <c r="C1152" s="509" t="s">
        <v>6269</v>
      </c>
      <c r="D1152" s="509" t="s">
        <v>7497</v>
      </c>
      <c r="E1152" s="509" t="s">
        <v>12320</v>
      </c>
      <c r="F1152" s="509">
        <v>6</v>
      </c>
      <c r="G1152" s="509">
        <v>1</v>
      </c>
    </row>
    <row r="1153" spans="1:7" hidden="1">
      <c r="A1153" s="509" t="s">
        <v>201</v>
      </c>
      <c r="B1153" s="509" t="s">
        <v>6268</v>
      </c>
      <c r="C1153" s="509" t="s">
        <v>6269</v>
      </c>
      <c r="D1153" s="509" t="s">
        <v>7497</v>
      </c>
      <c r="E1153" s="509" t="s">
        <v>12324</v>
      </c>
      <c r="F1153" s="509">
        <v>6</v>
      </c>
      <c r="G1153" s="509">
        <v>1</v>
      </c>
    </row>
    <row r="1154" spans="1:7" hidden="1">
      <c r="A1154" s="509" t="s">
        <v>201</v>
      </c>
      <c r="B1154" s="509" t="s">
        <v>6268</v>
      </c>
      <c r="C1154" s="509" t="s">
        <v>6269</v>
      </c>
      <c r="D1154" s="509" t="s">
        <v>7497</v>
      </c>
      <c r="E1154" s="509" t="s">
        <v>12333</v>
      </c>
      <c r="F1154" s="509">
        <v>6</v>
      </c>
      <c r="G1154" s="509">
        <v>1</v>
      </c>
    </row>
    <row r="1155" spans="1:7" hidden="1">
      <c r="A1155" s="509" t="s">
        <v>201</v>
      </c>
      <c r="B1155" s="509" t="s">
        <v>6268</v>
      </c>
      <c r="C1155" s="509" t="s">
        <v>6269</v>
      </c>
      <c r="D1155" s="509" t="s">
        <v>7497</v>
      </c>
      <c r="E1155" s="509" t="s">
        <v>12334</v>
      </c>
      <c r="F1155" s="509">
        <v>5</v>
      </c>
      <c r="G1155" s="509">
        <v>1</v>
      </c>
    </row>
    <row r="1156" spans="1:7" hidden="1">
      <c r="A1156" s="509" t="s">
        <v>201</v>
      </c>
      <c r="B1156" s="509" t="s">
        <v>6268</v>
      </c>
      <c r="C1156" s="509" t="s">
        <v>6269</v>
      </c>
      <c r="D1156" s="509" t="s">
        <v>7497</v>
      </c>
      <c r="E1156" s="509" t="s">
        <v>12327</v>
      </c>
      <c r="F1156" s="509">
        <v>4</v>
      </c>
      <c r="G1156" s="509">
        <v>1</v>
      </c>
    </row>
    <row r="1157" spans="1:7" hidden="1">
      <c r="A1157" s="509" t="s">
        <v>201</v>
      </c>
      <c r="B1157" s="509" t="s">
        <v>6268</v>
      </c>
      <c r="C1157" s="509" t="s">
        <v>6269</v>
      </c>
      <c r="D1157" s="509" t="s">
        <v>7497</v>
      </c>
      <c r="E1157" s="509" t="s">
        <v>12332</v>
      </c>
      <c r="F1157" s="509">
        <v>4</v>
      </c>
      <c r="G1157" s="509">
        <v>1</v>
      </c>
    </row>
    <row r="1158" spans="1:7" hidden="1">
      <c r="A1158" s="509" t="s">
        <v>201</v>
      </c>
      <c r="B1158" s="509" t="s">
        <v>6268</v>
      </c>
      <c r="C1158" s="509" t="s">
        <v>6269</v>
      </c>
      <c r="D1158" s="509" t="s">
        <v>7497</v>
      </c>
      <c r="E1158" s="509" t="s">
        <v>12325</v>
      </c>
      <c r="F1158" s="509">
        <v>3</v>
      </c>
      <c r="G1158" s="509">
        <v>1</v>
      </c>
    </row>
    <row r="1159" spans="1:7" hidden="1">
      <c r="A1159" s="509" t="s">
        <v>201</v>
      </c>
      <c r="B1159" s="509" t="s">
        <v>6268</v>
      </c>
      <c r="C1159" s="509" t="s">
        <v>6269</v>
      </c>
      <c r="D1159" s="509" t="s">
        <v>7497</v>
      </c>
      <c r="E1159" s="509" t="s">
        <v>12326</v>
      </c>
      <c r="F1159" s="509">
        <v>3</v>
      </c>
      <c r="G1159" s="509">
        <v>1</v>
      </c>
    </row>
    <row r="1160" spans="1:7" hidden="1">
      <c r="A1160" s="509" t="s">
        <v>201</v>
      </c>
      <c r="B1160" s="509" t="s">
        <v>6268</v>
      </c>
      <c r="C1160" s="509" t="s">
        <v>6269</v>
      </c>
      <c r="D1160" s="509" t="s">
        <v>7497</v>
      </c>
      <c r="E1160" s="509" t="s">
        <v>12328</v>
      </c>
      <c r="F1160" s="509">
        <v>3</v>
      </c>
      <c r="G1160" s="509">
        <v>1</v>
      </c>
    </row>
    <row r="1161" spans="1:7" hidden="1">
      <c r="A1161" s="509" t="s">
        <v>201</v>
      </c>
      <c r="B1161" s="509" t="s">
        <v>6268</v>
      </c>
      <c r="C1161" s="509" t="s">
        <v>6269</v>
      </c>
      <c r="D1161" s="509" t="s">
        <v>7497</v>
      </c>
      <c r="E1161" s="509" t="s">
        <v>12329</v>
      </c>
      <c r="F1161" s="509">
        <v>3</v>
      </c>
      <c r="G1161" s="509">
        <v>1</v>
      </c>
    </row>
    <row r="1162" spans="1:7" hidden="1">
      <c r="A1162" s="509" t="s">
        <v>201</v>
      </c>
      <c r="B1162" s="509" t="s">
        <v>6268</v>
      </c>
      <c r="C1162" s="509" t="s">
        <v>6269</v>
      </c>
      <c r="D1162" s="509" t="s">
        <v>7497</v>
      </c>
      <c r="E1162" s="509" t="s">
        <v>12330</v>
      </c>
      <c r="F1162" s="509">
        <v>2</v>
      </c>
      <c r="G1162" s="509">
        <v>1</v>
      </c>
    </row>
    <row r="1163" spans="1:7" hidden="1">
      <c r="A1163" s="509" t="s">
        <v>201</v>
      </c>
      <c r="B1163" s="509" t="s">
        <v>6268</v>
      </c>
      <c r="C1163" s="509" t="s">
        <v>6269</v>
      </c>
      <c r="D1163" s="509" t="s">
        <v>7497</v>
      </c>
      <c r="E1163" s="509" t="s">
        <v>12331</v>
      </c>
      <c r="F1163" s="509">
        <v>1</v>
      </c>
      <c r="G1163" s="509">
        <v>1</v>
      </c>
    </row>
    <row r="1164" spans="1:7" hidden="1">
      <c r="A1164" s="509" t="s">
        <v>202</v>
      </c>
      <c r="B1164" s="509" t="s">
        <v>6268</v>
      </c>
      <c r="C1164" s="509" t="s">
        <v>6269</v>
      </c>
      <c r="D1164" s="509" t="s">
        <v>7536</v>
      </c>
      <c r="E1164" s="509" t="s">
        <v>10663</v>
      </c>
      <c r="F1164" s="509">
        <v>10</v>
      </c>
      <c r="G1164" s="509">
        <v>1</v>
      </c>
    </row>
    <row r="1165" spans="1:7" hidden="1">
      <c r="A1165" s="509" t="s">
        <v>202</v>
      </c>
      <c r="B1165" s="509" t="s">
        <v>6268</v>
      </c>
      <c r="C1165" s="509" t="s">
        <v>6269</v>
      </c>
      <c r="D1165" s="509" t="s">
        <v>7536</v>
      </c>
      <c r="E1165" s="509" t="s">
        <v>10656</v>
      </c>
      <c r="F1165" s="509">
        <v>8</v>
      </c>
      <c r="G1165" s="509">
        <v>1</v>
      </c>
    </row>
    <row r="1166" spans="1:7" hidden="1">
      <c r="A1166" s="509" t="s">
        <v>202</v>
      </c>
      <c r="B1166" s="509" t="s">
        <v>6268</v>
      </c>
      <c r="C1166" s="509" t="s">
        <v>6269</v>
      </c>
      <c r="D1166" s="509" t="s">
        <v>7536</v>
      </c>
      <c r="E1166" s="509" t="s">
        <v>10658</v>
      </c>
      <c r="F1166" s="509">
        <v>8</v>
      </c>
      <c r="G1166" s="509">
        <v>1</v>
      </c>
    </row>
    <row r="1167" spans="1:7" hidden="1">
      <c r="A1167" s="509" t="s">
        <v>202</v>
      </c>
      <c r="B1167" s="509" t="s">
        <v>6268</v>
      </c>
      <c r="C1167" s="509" t="s">
        <v>6269</v>
      </c>
      <c r="D1167" s="509" t="s">
        <v>7536</v>
      </c>
      <c r="E1167" s="509" t="s">
        <v>10661</v>
      </c>
      <c r="F1167" s="509">
        <v>8</v>
      </c>
      <c r="G1167" s="509">
        <v>1</v>
      </c>
    </row>
    <row r="1168" spans="1:7" hidden="1">
      <c r="A1168" s="509" t="s">
        <v>202</v>
      </c>
      <c r="B1168" s="509" t="s">
        <v>6268</v>
      </c>
      <c r="C1168" s="509" t="s">
        <v>6269</v>
      </c>
      <c r="D1168" s="509" t="s">
        <v>7536</v>
      </c>
      <c r="E1168" s="509" t="s">
        <v>10657</v>
      </c>
      <c r="F1168" s="509">
        <v>7</v>
      </c>
      <c r="G1168" s="509">
        <v>1</v>
      </c>
    </row>
    <row r="1169" spans="1:7" hidden="1">
      <c r="A1169" s="509" t="s">
        <v>202</v>
      </c>
      <c r="B1169" s="509" t="s">
        <v>6268</v>
      </c>
      <c r="C1169" s="509" t="s">
        <v>6269</v>
      </c>
      <c r="D1169" s="509" t="s">
        <v>7536</v>
      </c>
      <c r="E1169" s="509" t="s">
        <v>10662</v>
      </c>
      <c r="F1169" s="509">
        <v>6</v>
      </c>
      <c r="G1169" s="509">
        <v>1</v>
      </c>
    </row>
    <row r="1170" spans="1:7" hidden="1">
      <c r="A1170" s="509" t="s">
        <v>202</v>
      </c>
      <c r="B1170" s="509" t="s">
        <v>6268</v>
      </c>
      <c r="C1170" s="509" t="s">
        <v>6269</v>
      </c>
      <c r="D1170" s="509" t="s">
        <v>7536</v>
      </c>
      <c r="E1170" s="509" t="s">
        <v>10660</v>
      </c>
      <c r="F1170" s="509">
        <v>5</v>
      </c>
      <c r="G1170" s="509">
        <v>1</v>
      </c>
    </row>
    <row r="1171" spans="1:7" hidden="1">
      <c r="A1171" s="509" t="s">
        <v>202</v>
      </c>
      <c r="B1171" s="509" t="s">
        <v>6268</v>
      </c>
      <c r="C1171" s="509" t="s">
        <v>6269</v>
      </c>
      <c r="D1171" s="509" t="s">
        <v>7536</v>
      </c>
      <c r="E1171" s="509" t="s">
        <v>10659</v>
      </c>
      <c r="F1171" s="509">
        <v>3</v>
      </c>
      <c r="G1171" s="509">
        <v>1</v>
      </c>
    </row>
    <row r="1172" spans="1:7" hidden="1">
      <c r="A1172" s="509" t="s">
        <v>202</v>
      </c>
      <c r="B1172" s="509" t="s">
        <v>6268</v>
      </c>
      <c r="C1172" s="509" t="s">
        <v>6269</v>
      </c>
      <c r="D1172" s="509" t="s">
        <v>7536</v>
      </c>
      <c r="E1172" s="509" t="s">
        <v>10665</v>
      </c>
      <c r="F1172" s="509">
        <v>2</v>
      </c>
      <c r="G1172" s="509">
        <v>1</v>
      </c>
    </row>
    <row r="1173" spans="1:7" hidden="1">
      <c r="A1173" s="509" t="s">
        <v>202</v>
      </c>
      <c r="B1173" s="509" t="s">
        <v>6268</v>
      </c>
      <c r="C1173" s="509" t="s">
        <v>6269</v>
      </c>
      <c r="D1173" s="509" t="s">
        <v>7536</v>
      </c>
      <c r="E1173" s="509" t="s">
        <v>10664</v>
      </c>
      <c r="F1173" s="509">
        <v>1</v>
      </c>
      <c r="G1173" s="509">
        <v>1</v>
      </c>
    </row>
    <row r="1174" spans="1:7" hidden="1">
      <c r="A1174" s="509" t="s">
        <v>203</v>
      </c>
      <c r="B1174" s="509" t="s">
        <v>6268</v>
      </c>
      <c r="C1174" s="509" t="s">
        <v>6269</v>
      </c>
      <c r="D1174" s="509" t="s">
        <v>7541</v>
      </c>
      <c r="E1174" s="509" t="s">
        <v>11703</v>
      </c>
      <c r="F1174" s="509">
        <v>10</v>
      </c>
      <c r="G1174" s="509">
        <v>1</v>
      </c>
    </row>
    <row r="1175" spans="1:7" hidden="1">
      <c r="A1175" s="509" t="s">
        <v>203</v>
      </c>
      <c r="B1175" s="509" t="s">
        <v>6268</v>
      </c>
      <c r="C1175" s="509" t="s">
        <v>6269</v>
      </c>
      <c r="D1175" s="509" t="s">
        <v>7541</v>
      </c>
      <c r="E1175" s="509" t="s">
        <v>11704</v>
      </c>
      <c r="F1175" s="509">
        <v>10</v>
      </c>
      <c r="G1175" s="509">
        <v>1</v>
      </c>
    </row>
    <row r="1176" spans="1:7" hidden="1">
      <c r="A1176" s="509" t="s">
        <v>203</v>
      </c>
      <c r="B1176" s="509" t="s">
        <v>6268</v>
      </c>
      <c r="C1176" s="509" t="s">
        <v>6269</v>
      </c>
      <c r="D1176" s="509" t="s">
        <v>7541</v>
      </c>
      <c r="E1176" s="509" t="s">
        <v>11702</v>
      </c>
      <c r="F1176" s="509">
        <v>7</v>
      </c>
      <c r="G1176" s="509">
        <v>1</v>
      </c>
    </row>
    <row r="1177" spans="1:7" hidden="1">
      <c r="A1177" s="509" t="s">
        <v>203</v>
      </c>
      <c r="B1177" s="509" t="s">
        <v>6268</v>
      </c>
      <c r="C1177" s="509" t="s">
        <v>6269</v>
      </c>
      <c r="D1177" s="509" t="s">
        <v>7541</v>
      </c>
      <c r="E1177" s="509" t="s">
        <v>11705</v>
      </c>
      <c r="F1177" s="509">
        <v>1</v>
      </c>
      <c r="G1177" s="509">
        <v>1</v>
      </c>
    </row>
    <row r="1178" spans="1:7" hidden="1">
      <c r="A1178" s="509" t="s">
        <v>206</v>
      </c>
      <c r="B1178" s="509" t="s">
        <v>6268</v>
      </c>
      <c r="C1178" s="509" t="s">
        <v>6269</v>
      </c>
      <c r="D1178" s="509" t="s">
        <v>7599</v>
      </c>
      <c r="E1178" s="509" t="s">
        <v>10396</v>
      </c>
      <c r="F1178" s="509">
        <v>10</v>
      </c>
      <c r="G1178" s="509">
        <v>1</v>
      </c>
    </row>
    <row r="1179" spans="1:7" hidden="1">
      <c r="A1179" s="509" t="s">
        <v>206</v>
      </c>
      <c r="B1179" s="509" t="s">
        <v>6268</v>
      </c>
      <c r="C1179" s="509" t="s">
        <v>6269</v>
      </c>
      <c r="D1179" s="509" t="s">
        <v>7599</v>
      </c>
      <c r="E1179" s="509" t="s">
        <v>10397</v>
      </c>
      <c r="F1179" s="509">
        <v>10</v>
      </c>
      <c r="G1179" s="509">
        <v>1</v>
      </c>
    </row>
    <row r="1180" spans="1:7" hidden="1">
      <c r="A1180" s="509" t="s">
        <v>206</v>
      </c>
      <c r="B1180" s="509" t="s">
        <v>6268</v>
      </c>
      <c r="C1180" s="509" t="s">
        <v>6269</v>
      </c>
      <c r="D1180" s="509" t="s">
        <v>7599</v>
      </c>
      <c r="E1180" s="509" t="s">
        <v>10398</v>
      </c>
      <c r="F1180" s="509">
        <v>10</v>
      </c>
      <c r="G1180" s="509">
        <v>1</v>
      </c>
    </row>
    <row r="1181" spans="1:7" hidden="1">
      <c r="A1181" s="509" t="s">
        <v>206</v>
      </c>
      <c r="B1181" s="509" t="s">
        <v>6268</v>
      </c>
      <c r="C1181" s="509" t="s">
        <v>6269</v>
      </c>
      <c r="D1181" s="509" t="s">
        <v>7599</v>
      </c>
      <c r="E1181" s="509" t="s">
        <v>10394</v>
      </c>
      <c r="F1181" s="509">
        <v>7</v>
      </c>
      <c r="G1181" s="509">
        <v>1</v>
      </c>
    </row>
    <row r="1182" spans="1:7" hidden="1">
      <c r="A1182" s="509" t="s">
        <v>206</v>
      </c>
      <c r="B1182" s="509" t="s">
        <v>6268</v>
      </c>
      <c r="C1182" s="509" t="s">
        <v>6269</v>
      </c>
      <c r="D1182" s="509" t="s">
        <v>7599</v>
      </c>
      <c r="E1182" s="509" t="s">
        <v>10395</v>
      </c>
      <c r="F1182" s="509">
        <v>5</v>
      </c>
      <c r="G1182" s="509">
        <v>1</v>
      </c>
    </row>
    <row r="1183" spans="1:7" hidden="1">
      <c r="A1183" s="509" t="s">
        <v>206</v>
      </c>
      <c r="B1183" s="509" t="s">
        <v>6268</v>
      </c>
      <c r="C1183" s="509" t="s">
        <v>6269</v>
      </c>
      <c r="D1183" s="509" t="s">
        <v>7599</v>
      </c>
      <c r="E1183" s="509" t="s">
        <v>10399</v>
      </c>
      <c r="F1183" s="509">
        <v>3</v>
      </c>
      <c r="G1183" s="509">
        <v>1</v>
      </c>
    </row>
    <row r="1184" spans="1:7" hidden="1">
      <c r="A1184" s="509" t="s">
        <v>206</v>
      </c>
      <c r="B1184" s="509" t="s">
        <v>6268</v>
      </c>
      <c r="C1184" s="509" t="s">
        <v>6269</v>
      </c>
      <c r="D1184" s="509" t="s">
        <v>7599</v>
      </c>
      <c r="E1184" s="509" t="s">
        <v>10401</v>
      </c>
      <c r="F1184" s="509">
        <v>2</v>
      </c>
      <c r="G1184" s="509">
        <v>1</v>
      </c>
    </row>
    <row r="1185" spans="1:7" hidden="1">
      <c r="A1185" s="509" t="s">
        <v>206</v>
      </c>
      <c r="B1185" s="509" t="s">
        <v>6268</v>
      </c>
      <c r="C1185" s="509" t="s">
        <v>6269</v>
      </c>
      <c r="D1185" s="509" t="s">
        <v>7599</v>
      </c>
      <c r="E1185" s="509" t="s">
        <v>10400</v>
      </c>
      <c r="F1185" s="509">
        <v>1</v>
      </c>
      <c r="G1185" s="509">
        <v>1</v>
      </c>
    </row>
    <row r="1186" spans="1:7" hidden="1">
      <c r="A1186" s="509" t="s">
        <v>206</v>
      </c>
      <c r="B1186" s="509" t="s">
        <v>6268</v>
      </c>
      <c r="C1186" s="509" t="s">
        <v>6269</v>
      </c>
      <c r="D1186" s="509" t="s">
        <v>7599</v>
      </c>
      <c r="E1186" s="509" t="s">
        <v>10402</v>
      </c>
      <c r="F1186" s="509">
        <v>1</v>
      </c>
      <c r="G1186" s="509">
        <v>1</v>
      </c>
    </row>
    <row r="1187" spans="1:7" hidden="1">
      <c r="A1187" s="509" t="s">
        <v>207</v>
      </c>
      <c r="B1187" s="509" t="s">
        <v>6268</v>
      </c>
      <c r="C1187" s="509" t="s">
        <v>6269</v>
      </c>
      <c r="D1187" s="509" t="s">
        <v>7604</v>
      </c>
      <c r="E1187" s="509" t="s">
        <v>10404</v>
      </c>
      <c r="F1187" s="509">
        <v>12</v>
      </c>
      <c r="G1187" s="509">
        <v>1</v>
      </c>
    </row>
    <row r="1188" spans="1:7" hidden="1">
      <c r="A1188" s="509" t="s">
        <v>207</v>
      </c>
      <c r="B1188" s="509" t="s">
        <v>6268</v>
      </c>
      <c r="C1188" s="509" t="s">
        <v>6269</v>
      </c>
      <c r="D1188" s="509" t="s">
        <v>7604</v>
      </c>
      <c r="E1188" s="509" t="s">
        <v>10405</v>
      </c>
      <c r="F1188" s="509">
        <v>12</v>
      </c>
      <c r="G1188" s="509">
        <v>1</v>
      </c>
    </row>
    <row r="1189" spans="1:7" hidden="1">
      <c r="A1189" s="509" t="s">
        <v>207</v>
      </c>
      <c r="B1189" s="509" t="s">
        <v>6268</v>
      </c>
      <c r="C1189" s="509" t="s">
        <v>6269</v>
      </c>
      <c r="D1189" s="509" t="s">
        <v>7604</v>
      </c>
      <c r="E1189" s="509" t="s">
        <v>10403</v>
      </c>
      <c r="F1189" s="509">
        <v>10</v>
      </c>
      <c r="G1189" s="509">
        <v>1</v>
      </c>
    </row>
    <row r="1190" spans="1:7" hidden="1">
      <c r="A1190" s="509" t="s">
        <v>207</v>
      </c>
      <c r="B1190" s="509" t="s">
        <v>6268</v>
      </c>
      <c r="C1190" s="509" t="s">
        <v>6269</v>
      </c>
      <c r="D1190" s="509" t="s">
        <v>7604</v>
      </c>
      <c r="E1190" s="509" t="s">
        <v>10406</v>
      </c>
      <c r="F1190" s="509">
        <v>7</v>
      </c>
      <c r="G1190" s="509">
        <v>1</v>
      </c>
    </row>
    <row r="1191" spans="1:7" hidden="1">
      <c r="A1191" s="509" t="s">
        <v>207</v>
      </c>
      <c r="B1191" s="509" t="s">
        <v>6268</v>
      </c>
      <c r="C1191" s="509" t="s">
        <v>6269</v>
      </c>
      <c r="D1191" s="509" t="s">
        <v>7604</v>
      </c>
      <c r="E1191" s="509" t="s">
        <v>10407</v>
      </c>
      <c r="F1191" s="509">
        <v>3</v>
      </c>
      <c r="G1191" s="509">
        <v>1</v>
      </c>
    </row>
    <row r="1192" spans="1:7" hidden="1">
      <c r="A1192" s="509" t="s">
        <v>207</v>
      </c>
      <c r="B1192" s="509" t="s">
        <v>6268</v>
      </c>
      <c r="C1192" s="509" t="s">
        <v>6269</v>
      </c>
      <c r="D1192" s="509" t="s">
        <v>7604</v>
      </c>
      <c r="E1192" s="509" t="s">
        <v>10408</v>
      </c>
      <c r="F1192" s="509">
        <v>1</v>
      </c>
      <c r="G1192" s="509">
        <v>1</v>
      </c>
    </row>
    <row r="1193" spans="1:7" hidden="1">
      <c r="A1193" s="509" t="s">
        <v>208</v>
      </c>
      <c r="B1193" s="509" t="s">
        <v>6268</v>
      </c>
      <c r="C1193" s="509" t="s">
        <v>6269</v>
      </c>
      <c r="D1193" s="509" t="s">
        <v>1411</v>
      </c>
      <c r="E1193" s="509" t="s">
        <v>10411</v>
      </c>
      <c r="F1193" s="509">
        <v>10</v>
      </c>
      <c r="G1193" s="509">
        <v>1</v>
      </c>
    </row>
    <row r="1194" spans="1:7" hidden="1">
      <c r="A1194" s="509" t="s">
        <v>208</v>
      </c>
      <c r="B1194" s="509" t="s">
        <v>6268</v>
      </c>
      <c r="C1194" s="509" t="s">
        <v>6269</v>
      </c>
      <c r="D1194" s="509" t="s">
        <v>1411</v>
      </c>
      <c r="E1194" s="509" t="s">
        <v>10412</v>
      </c>
      <c r="F1194" s="509">
        <v>10</v>
      </c>
      <c r="G1194" s="509">
        <v>1</v>
      </c>
    </row>
    <row r="1195" spans="1:7" hidden="1">
      <c r="A1195" s="509" t="s">
        <v>208</v>
      </c>
      <c r="B1195" s="509" t="s">
        <v>6268</v>
      </c>
      <c r="C1195" s="509" t="s">
        <v>6269</v>
      </c>
      <c r="D1195" s="509" t="s">
        <v>1411</v>
      </c>
      <c r="E1195" s="509" t="s">
        <v>10409</v>
      </c>
      <c r="F1195" s="509">
        <v>9</v>
      </c>
      <c r="G1195" s="509">
        <v>1</v>
      </c>
    </row>
    <row r="1196" spans="1:7" hidden="1">
      <c r="A1196" s="509" t="s">
        <v>208</v>
      </c>
      <c r="B1196" s="509" t="s">
        <v>6268</v>
      </c>
      <c r="C1196" s="509" t="s">
        <v>6269</v>
      </c>
      <c r="D1196" s="509" t="s">
        <v>1411</v>
      </c>
      <c r="E1196" s="509" t="s">
        <v>10410</v>
      </c>
      <c r="F1196" s="509">
        <v>9</v>
      </c>
      <c r="G1196" s="509">
        <v>1</v>
      </c>
    </row>
    <row r="1197" spans="1:7" hidden="1">
      <c r="A1197" s="509" t="s">
        <v>208</v>
      </c>
      <c r="B1197" s="509" t="s">
        <v>6268</v>
      </c>
      <c r="C1197" s="509" t="s">
        <v>6269</v>
      </c>
      <c r="D1197" s="509" t="s">
        <v>1411</v>
      </c>
      <c r="E1197" s="509" t="s">
        <v>10413</v>
      </c>
      <c r="F1197" s="509">
        <v>9</v>
      </c>
      <c r="G1197" s="509">
        <v>1</v>
      </c>
    </row>
    <row r="1198" spans="1:7" hidden="1">
      <c r="A1198" s="509" t="s">
        <v>208</v>
      </c>
      <c r="B1198" s="509" t="s">
        <v>6268</v>
      </c>
      <c r="C1198" s="509" t="s">
        <v>6269</v>
      </c>
      <c r="D1198" s="509" t="s">
        <v>1411</v>
      </c>
      <c r="E1198" s="509" t="s">
        <v>10414</v>
      </c>
      <c r="F1198" s="509">
        <v>3</v>
      </c>
      <c r="G1198" s="509">
        <v>1</v>
      </c>
    </row>
    <row r="1199" spans="1:7" hidden="1">
      <c r="A1199" s="509" t="s">
        <v>209</v>
      </c>
      <c r="B1199" s="509" t="s">
        <v>6268</v>
      </c>
      <c r="C1199" s="509" t="s">
        <v>6269</v>
      </c>
      <c r="D1199" s="509" t="s">
        <v>7616</v>
      </c>
      <c r="E1199" s="509" t="s">
        <v>10417</v>
      </c>
      <c r="F1199" s="509">
        <v>10</v>
      </c>
      <c r="G1199" s="509">
        <v>1</v>
      </c>
    </row>
    <row r="1200" spans="1:7" hidden="1">
      <c r="A1200" s="509" t="s">
        <v>209</v>
      </c>
      <c r="B1200" s="509" t="s">
        <v>6268</v>
      </c>
      <c r="C1200" s="509" t="s">
        <v>6269</v>
      </c>
      <c r="D1200" s="509" t="s">
        <v>7616</v>
      </c>
      <c r="E1200" s="509" t="s">
        <v>10416</v>
      </c>
      <c r="F1200" s="509">
        <v>8</v>
      </c>
      <c r="G1200" s="509">
        <v>1</v>
      </c>
    </row>
    <row r="1201" spans="1:7" hidden="1">
      <c r="A1201" s="509" t="s">
        <v>209</v>
      </c>
      <c r="B1201" s="509" t="s">
        <v>6268</v>
      </c>
      <c r="C1201" s="509" t="s">
        <v>6269</v>
      </c>
      <c r="D1201" s="509" t="s">
        <v>7616</v>
      </c>
      <c r="E1201" s="509" t="s">
        <v>10418</v>
      </c>
      <c r="F1201" s="509">
        <v>8</v>
      </c>
      <c r="G1201" s="509">
        <v>1</v>
      </c>
    </row>
    <row r="1202" spans="1:7" hidden="1">
      <c r="A1202" s="509" t="s">
        <v>209</v>
      </c>
      <c r="B1202" s="509" t="s">
        <v>6268</v>
      </c>
      <c r="C1202" s="509" t="s">
        <v>6269</v>
      </c>
      <c r="D1202" s="509" t="s">
        <v>7616</v>
      </c>
      <c r="E1202" s="509" t="s">
        <v>10420</v>
      </c>
      <c r="F1202" s="509">
        <v>8</v>
      </c>
      <c r="G1202" s="509">
        <v>1</v>
      </c>
    </row>
    <row r="1203" spans="1:7" hidden="1">
      <c r="A1203" s="509" t="s">
        <v>209</v>
      </c>
      <c r="B1203" s="509" t="s">
        <v>6268</v>
      </c>
      <c r="C1203" s="509" t="s">
        <v>6269</v>
      </c>
      <c r="D1203" s="509" t="s">
        <v>7616</v>
      </c>
      <c r="E1203" s="509" t="s">
        <v>10415</v>
      </c>
      <c r="F1203" s="509">
        <v>5</v>
      </c>
      <c r="G1203" s="509">
        <v>1</v>
      </c>
    </row>
    <row r="1204" spans="1:7" hidden="1">
      <c r="A1204" s="509" t="s">
        <v>209</v>
      </c>
      <c r="B1204" s="509" t="s">
        <v>6268</v>
      </c>
      <c r="C1204" s="509" t="s">
        <v>6269</v>
      </c>
      <c r="D1204" s="509" t="s">
        <v>7616</v>
      </c>
      <c r="E1204" s="509" t="s">
        <v>10419</v>
      </c>
      <c r="F1204" s="509">
        <v>4</v>
      </c>
      <c r="G1204" s="509">
        <v>1</v>
      </c>
    </row>
    <row r="1205" spans="1:7" hidden="1">
      <c r="A1205" s="509" t="s">
        <v>209</v>
      </c>
      <c r="B1205" s="509" t="s">
        <v>6268</v>
      </c>
      <c r="C1205" s="509" t="s">
        <v>6269</v>
      </c>
      <c r="D1205" s="509" t="s">
        <v>7616</v>
      </c>
      <c r="E1205" s="509" t="s">
        <v>10421</v>
      </c>
      <c r="F1205" s="509">
        <v>2</v>
      </c>
      <c r="G1205" s="509">
        <v>1</v>
      </c>
    </row>
    <row r="1206" spans="1:7" hidden="1">
      <c r="A1206" s="509" t="s">
        <v>209</v>
      </c>
      <c r="B1206" s="509" t="s">
        <v>6268</v>
      </c>
      <c r="C1206" s="509" t="s">
        <v>6269</v>
      </c>
      <c r="D1206" s="509" t="s">
        <v>7616</v>
      </c>
      <c r="E1206" s="509" t="s">
        <v>10422</v>
      </c>
      <c r="F1206" s="509">
        <v>1</v>
      </c>
      <c r="G1206" s="509">
        <v>1</v>
      </c>
    </row>
    <row r="1207" spans="1:7" hidden="1">
      <c r="A1207" s="509" t="s">
        <v>209</v>
      </c>
      <c r="B1207" s="509" t="s">
        <v>6268</v>
      </c>
      <c r="C1207" s="509" t="s">
        <v>6269</v>
      </c>
      <c r="D1207" s="509" t="s">
        <v>7616</v>
      </c>
      <c r="E1207" s="509" t="s">
        <v>10423</v>
      </c>
      <c r="F1207" s="509">
        <v>1</v>
      </c>
      <c r="G1207" s="509">
        <v>1</v>
      </c>
    </row>
    <row r="1208" spans="1:7" hidden="1">
      <c r="A1208" s="509" t="s">
        <v>210</v>
      </c>
      <c r="B1208" s="509" t="s">
        <v>6268</v>
      </c>
      <c r="C1208" s="509" t="s">
        <v>6269</v>
      </c>
      <c r="D1208" s="509" t="s">
        <v>7735</v>
      </c>
      <c r="E1208" s="509" t="s">
        <v>10304</v>
      </c>
      <c r="F1208" s="509">
        <v>15</v>
      </c>
      <c r="G1208" s="509">
        <v>1</v>
      </c>
    </row>
    <row r="1209" spans="1:7" hidden="1">
      <c r="A1209" s="509" t="s">
        <v>210</v>
      </c>
      <c r="B1209" s="509" t="s">
        <v>6268</v>
      </c>
      <c r="C1209" s="509" t="s">
        <v>6269</v>
      </c>
      <c r="D1209" s="509" t="s">
        <v>7735</v>
      </c>
      <c r="E1209" s="509" t="s">
        <v>10303</v>
      </c>
      <c r="F1209" s="509">
        <v>13</v>
      </c>
      <c r="G1209" s="509">
        <v>1</v>
      </c>
    </row>
    <row r="1210" spans="1:7" hidden="1">
      <c r="A1210" s="509" t="s">
        <v>210</v>
      </c>
      <c r="B1210" s="509" t="s">
        <v>6268</v>
      </c>
      <c r="C1210" s="509" t="s">
        <v>6269</v>
      </c>
      <c r="D1210" s="509" t="s">
        <v>7735</v>
      </c>
      <c r="E1210" s="509" t="s">
        <v>10305</v>
      </c>
      <c r="F1210" s="509">
        <v>9</v>
      </c>
      <c r="G1210" s="509">
        <v>1</v>
      </c>
    </row>
    <row r="1211" spans="1:7" hidden="1">
      <c r="A1211" s="509" t="s">
        <v>210</v>
      </c>
      <c r="B1211" s="509" t="s">
        <v>6268</v>
      </c>
      <c r="C1211" s="509" t="s">
        <v>6269</v>
      </c>
      <c r="D1211" s="509" t="s">
        <v>7735</v>
      </c>
      <c r="E1211" s="509" t="s">
        <v>10306</v>
      </c>
      <c r="F1211" s="509">
        <v>9</v>
      </c>
      <c r="G1211" s="509">
        <v>1</v>
      </c>
    </row>
    <row r="1212" spans="1:7" hidden="1">
      <c r="A1212" s="509" t="s">
        <v>210</v>
      </c>
      <c r="B1212" s="509" t="s">
        <v>6268</v>
      </c>
      <c r="C1212" s="509" t="s">
        <v>6269</v>
      </c>
      <c r="D1212" s="509" t="s">
        <v>7735</v>
      </c>
      <c r="E1212" s="509" t="s">
        <v>10309</v>
      </c>
      <c r="F1212" s="509">
        <v>7</v>
      </c>
      <c r="G1212" s="509">
        <v>1</v>
      </c>
    </row>
    <row r="1213" spans="1:7" hidden="1">
      <c r="A1213" s="509" t="s">
        <v>210</v>
      </c>
      <c r="B1213" s="509" t="s">
        <v>6268</v>
      </c>
      <c r="C1213" s="509" t="s">
        <v>6269</v>
      </c>
      <c r="D1213" s="509" t="s">
        <v>7735</v>
      </c>
      <c r="E1213" s="509" t="s">
        <v>10307</v>
      </c>
      <c r="F1213" s="509">
        <v>5</v>
      </c>
      <c r="G1213" s="509">
        <v>1</v>
      </c>
    </row>
    <row r="1214" spans="1:7" hidden="1">
      <c r="A1214" s="509" t="s">
        <v>210</v>
      </c>
      <c r="B1214" s="509" t="s">
        <v>6268</v>
      </c>
      <c r="C1214" s="509" t="s">
        <v>6269</v>
      </c>
      <c r="D1214" s="509" t="s">
        <v>7735</v>
      </c>
      <c r="E1214" s="509" t="s">
        <v>10308</v>
      </c>
      <c r="F1214" s="509">
        <v>2</v>
      </c>
      <c r="G1214" s="509">
        <v>1</v>
      </c>
    </row>
    <row r="1215" spans="1:7" hidden="1">
      <c r="A1215" s="509" t="s">
        <v>211</v>
      </c>
      <c r="B1215" s="509" t="s">
        <v>6268</v>
      </c>
      <c r="C1215" s="509" t="s">
        <v>6269</v>
      </c>
      <c r="D1215" s="509" t="s">
        <v>7766</v>
      </c>
      <c r="E1215" s="509" t="s">
        <v>10323</v>
      </c>
      <c r="F1215" s="509">
        <v>12</v>
      </c>
      <c r="G1215" s="509">
        <v>1</v>
      </c>
    </row>
    <row r="1216" spans="1:7" hidden="1">
      <c r="A1216" s="509" t="s">
        <v>211</v>
      </c>
      <c r="B1216" s="509" t="s">
        <v>6268</v>
      </c>
      <c r="C1216" s="509" t="s">
        <v>6269</v>
      </c>
      <c r="D1216" s="509" t="s">
        <v>7766</v>
      </c>
      <c r="E1216" s="509" t="s">
        <v>10320</v>
      </c>
      <c r="F1216" s="509">
        <v>11</v>
      </c>
      <c r="G1216" s="509">
        <v>1</v>
      </c>
    </row>
    <row r="1217" spans="1:7" hidden="1">
      <c r="A1217" s="509" t="s">
        <v>211</v>
      </c>
      <c r="B1217" s="509" t="s">
        <v>6268</v>
      </c>
      <c r="C1217" s="509" t="s">
        <v>6269</v>
      </c>
      <c r="D1217" s="509" t="s">
        <v>7766</v>
      </c>
      <c r="E1217" s="509" t="s">
        <v>10321</v>
      </c>
      <c r="F1217" s="509">
        <v>9</v>
      </c>
      <c r="G1217" s="509">
        <v>1</v>
      </c>
    </row>
    <row r="1218" spans="1:7" hidden="1">
      <c r="A1218" s="509" t="s">
        <v>211</v>
      </c>
      <c r="B1218" s="509" t="s">
        <v>6268</v>
      </c>
      <c r="C1218" s="509" t="s">
        <v>6269</v>
      </c>
      <c r="D1218" s="509" t="s">
        <v>7766</v>
      </c>
      <c r="E1218" s="509" t="s">
        <v>10322</v>
      </c>
      <c r="F1218" s="509">
        <v>9</v>
      </c>
      <c r="G1218" s="509">
        <v>1</v>
      </c>
    </row>
    <row r="1219" spans="1:7" hidden="1">
      <c r="A1219" s="509" t="s">
        <v>211</v>
      </c>
      <c r="B1219" s="509" t="s">
        <v>6268</v>
      </c>
      <c r="C1219" s="509" t="s">
        <v>6269</v>
      </c>
      <c r="D1219" s="509" t="s">
        <v>7766</v>
      </c>
      <c r="E1219" s="509" t="s">
        <v>10330</v>
      </c>
      <c r="F1219" s="509">
        <v>9</v>
      </c>
      <c r="G1219" s="509">
        <v>1</v>
      </c>
    </row>
    <row r="1220" spans="1:7" hidden="1">
      <c r="A1220" s="509" t="s">
        <v>211</v>
      </c>
      <c r="B1220" s="509" t="s">
        <v>6268</v>
      </c>
      <c r="C1220" s="509" t="s">
        <v>6269</v>
      </c>
      <c r="D1220" s="509" t="s">
        <v>7766</v>
      </c>
      <c r="E1220" s="509" t="s">
        <v>10324</v>
      </c>
      <c r="F1220" s="509">
        <v>7</v>
      </c>
      <c r="G1220" s="509">
        <v>1</v>
      </c>
    </row>
    <row r="1221" spans="1:7" hidden="1">
      <c r="A1221" s="509" t="s">
        <v>211</v>
      </c>
      <c r="B1221" s="509" t="s">
        <v>6268</v>
      </c>
      <c r="C1221" s="509" t="s">
        <v>6269</v>
      </c>
      <c r="D1221" s="509" t="s">
        <v>7766</v>
      </c>
      <c r="E1221" s="509" t="s">
        <v>10328</v>
      </c>
      <c r="F1221" s="509">
        <v>4</v>
      </c>
      <c r="G1221" s="509">
        <v>1</v>
      </c>
    </row>
    <row r="1222" spans="1:7" hidden="1">
      <c r="A1222" s="509" t="s">
        <v>211</v>
      </c>
      <c r="B1222" s="509" t="s">
        <v>6268</v>
      </c>
      <c r="C1222" s="509" t="s">
        <v>6269</v>
      </c>
      <c r="D1222" s="509" t="s">
        <v>7766</v>
      </c>
      <c r="E1222" s="509" t="s">
        <v>10327</v>
      </c>
      <c r="F1222" s="509">
        <v>3</v>
      </c>
      <c r="G1222" s="509">
        <v>1</v>
      </c>
    </row>
    <row r="1223" spans="1:7" hidden="1">
      <c r="A1223" s="509" t="s">
        <v>211</v>
      </c>
      <c r="B1223" s="509" t="s">
        <v>6268</v>
      </c>
      <c r="C1223" s="509" t="s">
        <v>6269</v>
      </c>
      <c r="D1223" s="509" t="s">
        <v>7766</v>
      </c>
      <c r="E1223" s="509" t="s">
        <v>10326</v>
      </c>
      <c r="F1223" s="509">
        <v>2</v>
      </c>
      <c r="G1223" s="509">
        <v>1</v>
      </c>
    </row>
    <row r="1224" spans="1:7" hidden="1">
      <c r="A1224" s="509" t="s">
        <v>211</v>
      </c>
      <c r="B1224" s="509" t="s">
        <v>6268</v>
      </c>
      <c r="C1224" s="509" t="s">
        <v>6269</v>
      </c>
      <c r="D1224" s="509" t="s">
        <v>7766</v>
      </c>
      <c r="E1224" s="509" t="s">
        <v>10325</v>
      </c>
      <c r="F1224" s="509">
        <v>1</v>
      </c>
      <c r="G1224" s="509">
        <v>1</v>
      </c>
    </row>
    <row r="1225" spans="1:7" hidden="1">
      <c r="A1225" s="509" t="s">
        <v>211</v>
      </c>
      <c r="B1225" s="509" t="s">
        <v>6268</v>
      </c>
      <c r="C1225" s="509" t="s">
        <v>6269</v>
      </c>
      <c r="D1225" s="509" t="s">
        <v>7766</v>
      </c>
      <c r="E1225" s="509" t="s">
        <v>10329</v>
      </c>
      <c r="F1225" s="509">
        <v>1</v>
      </c>
      <c r="G1225" s="509">
        <v>1</v>
      </c>
    </row>
    <row r="1226" spans="1:7" hidden="1">
      <c r="A1226" s="509" t="s">
        <v>212</v>
      </c>
      <c r="B1226" s="509" t="s">
        <v>6268</v>
      </c>
      <c r="C1226" s="509" t="s">
        <v>6269</v>
      </c>
      <c r="D1226" s="509" t="s">
        <v>7781</v>
      </c>
      <c r="E1226" s="509" t="s">
        <v>12190</v>
      </c>
      <c r="F1226" s="509">
        <v>11</v>
      </c>
      <c r="G1226" s="509">
        <v>1</v>
      </c>
    </row>
    <row r="1227" spans="1:7" hidden="1">
      <c r="A1227" s="509" t="s">
        <v>212</v>
      </c>
      <c r="B1227" s="509" t="s">
        <v>6268</v>
      </c>
      <c r="C1227" s="509" t="s">
        <v>6269</v>
      </c>
      <c r="D1227" s="509" t="s">
        <v>7781</v>
      </c>
      <c r="E1227" s="509" t="s">
        <v>12196</v>
      </c>
      <c r="F1227" s="509">
        <v>8</v>
      </c>
      <c r="G1227" s="509">
        <v>1</v>
      </c>
    </row>
    <row r="1228" spans="1:7" hidden="1">
      <c r="A1228" s="509" t="s">
        <v>212</v>
      </c>
      <c r="B1228" s="509" t="s">
        <v>6268</v>
      </c>
      <c r="C1228" s="509" t="s">
        <v>6269</v>
      </c>
      <c r="D1228" s="509" t="s">
        <v>7781</v>
      </c>
      <c r="E1228" s="509" t="s">
        <v>12199</v>
      </c>
      <c r="F1228" s="509">
        <v>8</v>
      </c>
      <c r="G1228" s="509">
        <v>1</v>
      </c>
    </row>
    <row r="1229" spans="1:7" hidden="1">
      <c r="A1229" s="509" t="s">
        <v>212</v>
      </c>
      <c r="B1229" s="509" t="s">
        <v>6268</v>
      </c>
      <c r="C1229" s="509" t="s">
        <v>6269</v>
      </c>
      <c r="D1229" s="509" t="s">
        <v>7781</v>
      </c>
      <c r="E1229" s="509" t="s">
        <v>12193</v>
      </c>
      <c r="F1229" s="509">
        <v>7</v>
      </c>
      <c r="G1229" s="509">
        <v>1</v>
      </c>
    </row>
    <row r="1230" spans="1:7" hidden="1">
      <c r="A1230" s="509" t="s">
        <v>212</v>
      </c>
      <c r="B1230" s="509" t="s">
        <v>6268</v>
      </c>
      <c r="C1230" s="509" t="s">
        <v>6269</v>
      </c>
      <c r="D1230" s="509" t="s">
        <v>7781</v>
      </c>
      <c r="E1230" s="509" t="s">
        <v>12191</v>
      </c>
      <c r="F1230" s="509">
        <v>6</v>
      </c>
      <c r="G1230" s="509">
        <v>1</v>
      </c>
    </row>
    <row r="1231" spans="1:7" hidden="1">
      <c r="A1231" s="509" t="s">
        <v>212</v>
      </c>
      <c r="B1231" s="509" t="s">
        <v>6268</v>
      </c>
      <c r="C1231" s="509" t="s">
        <v>6269</v>
      </c>
      <c r="D1231" s="509" t="s">
        <v>7781</v>
      </c>
      <c r="E1231" s="509" t="s">
        <v>12195</v>
      </c>
      <c r="F1231" s="509">
        <v>6</v>
      </c>
      <c r="G1231" s="509">
        <v>1</v>
      </c>
    </row>
    <row r="1232" spans="1:7" hidden="1">
      <c r="A1232" s="509" t="s">
        <v>212</v>
      </c>
      <c r="B1232" s="509" t="s">
        <v>6268</v>
      </c>
      <c r="C1232" s="509" t="s">
        <v>6269</v>
      </c>
      <c r="D1232" s="509" t="s">
        <v>7781</v>
      </c>
      <c r="E1232" s="509" t="s">
        <v>12198</v>
      </c>
      <c r="F1232" s="509">
        <v>6</v>
      </c>
      <c r="G1232" s="509">
        <v>1</v>
      </c>
    </row>
    <row r="1233" spans="1:7" hidden="1">
      <c r="A1233" s="509" t="s">
        <v>212</v>
      </c>
      <c r="B1233" s="509" t="s">
        <v>6268</v>
      </c>
      <c r="C1233" s="509" t="s">
        <v>6269</v>
      </c>
      <c r="D1233" s="509" t="s">
        <v>7781</v>
      </c>
      <c r="E1233" s="509" t="s">
        <v>12192</v>
      </c>
      <c r="F1233" s="509">
        <v>5</v>
      </c>
      <c r="G1233" s="509">
        <v>1</v>
      </c>
    </row>
    <row r="1234" spans="1:7" hidden="1">
      <c r="A1234" s="509" t="s">
        <v>212</v>
      </c>
      <c r="B1234" s="509" t="s">
        <v>6268</v>
      </c>
      <c r="C1234" s="509" t="s">
        <v>6269</v>
      </c>
      <c r="D1234" s="509" t="s">
        <v>7781</v>
      </c>
      <c r="E1234" s="509" t="s">
        <v>12194</v>
      </c>
      <c r="F1234" s="509">
        <v>4</v>
      </c>
      <c r="G1234" s="509">
        <v>1</v>
      </c>
    </row>
    <row r="1235" spans="1:7" hidden="1">
      <c r="A1235" s="509" t="s">
        <v>212</v>
      </c>
      <c r="B1235" s="509" t="s">
        <v>6268</v>
      </c>
      <c r="C1235" s="509" t="s">
        <v>6269</v>
      </c>
      <c r="D1235" s="509" t="s">
        <v>7781</v>
      </c>
      <c r="E1235" s="509" t="s">
        <v>12197</v>
      </c>
      <c r="F1235" s="509">
        <v>1</v>
      </c>
      <c r="G1235" s="509">
        <v>1</v>
      </c>
    </row>
    <row r="1236" spans="1:7" hidden="1">
      <c r="A1236" s="509" t="s">
        <v>213</v>
      </c>
      <c r="B1236" s="509" t="s">
        <v>6268</v>
      </c>
      <c r="C1236" s="509" t="s">
        <v>6291</v>
      </c>
      <c r="D1236" s="509" t="s">
        <v>6292</v>
      </c>
      <c r="E1236" s="509" t="s">
        <v>11732</v>
      </c>
      <c r="F1236" s="509">
        <v>12</v>
      </c>
      <c r="G1236" s="509">
        <v>1</v>
      </c>
    </row>
    <row r="1237" spans="1:7" hidden="1">
      <c r="A1237" s="509" t="s">
        <v>213</v>
      </c>
      <c r="B1237" s="509" t="s">
        <v>6268</v>
      </c>
      <c r="C1237" s="509" t="s">
        <v>6291</v>
      </c>
      <c r="D1237" s="509" t="s">
        <v>6292</v>
      </c>
      <c r="E1237" s="509" t="s">
        <v>11733</v>
      </c>
      <c r="F1237" s="509">
        <v>9</v>
      </c>
      <c r="G1237" s="509">
        <v>1</v>
      </c>
    </row>
    <row r="1238" spans="1:7" hidden="1">
      <c r="A1238" s="509" t="s">
        <v>213</v>
      </c>
      <c r="B1238" s="509" t="s">
        <v>6268</v>
      </c>
      <c r="C1238" s="509" t="s">
        <v>6291</v>
      </c>
      <c r="D1238" s="509" t="s">
        <v>6292</v>
      </c>
      <c r="E1238" s="509" t="s">
        <v>11731</v>
      </c>
      <c r="F1238" s="509">
        <v>8</v>
      </c>
      <c r="G1238" s="509">
        <v>1</v>
      </c>
    </row>
    <row r="1239" spans="1:7" hidden="1">
      <c r="A1239" s="509" t="s">
        <v>213</v>
      </c>
      <c r="B1239" s="509" t="s">
        <v>6268</v>
      </c>
      <c r="C1239" s="509" t="s">
        <v>6291</v>
      </c>
      <c r="D1239" s="509" t="s">
        <v>6292</v>
      </c>
      <c r="E1239" s="509" t="s">
        <v>11734</v>
      </c>
      <c r="F1239" s="509">
        <v>5</v>
      </c>
      <c r="G1239" s="509">
        <v>1</v>
      </c>
    </row>
    <row r="1240" spans="1:7" hidden="1">
      <c r="A1240" s="509" t="s">
        <v>213</v>
      </c>
      <c r="B1240" s="509" t="s">
        <v>6268</v>
      </c>
      <c r="C1240" s="509" t="s">
        <v>6291</v>
      </c>
      <c r="D1240" s="509" t="s">
        <v>6292</v>
      </c>
      <c r="E1240" s="509" t="s">
        <v>11735</v>
      </c>
      <c r="F1240" s="509">
        <v>1</v>
      </c>
      <c r="G1240" s="509">
        <v>1</v>
      </c>
    </row>
    <row r="1241" spans="1:7" hidden="1">
      <c r="A1241" s="509" t="s">
        <v>214</v>
      </c>
      <c r="B1241" s="509" t="s">
        <v>6268</v>
      </c>
      <c r="C1241" s="509" t="s">
        <v>6291</v>
      </c>
      <c r="D1241" s="509" t="s">
        <v>6297</v>
      </c>
      <c r="E1241" s="509" t="s">
        <v>11742</v>
      </c>
      <c r="F1241" s="509">
        <v>10</v>
      </c>
      <c r="G1241" s="509">
        <v>1</v>
      </c>
    </row>
    <row r="1242" spans="1:7" hidden="1">
      <c r="A1242" s="509" t="s">
        <v>214</v>
      </c>
      <c r="B1242" s="509" t="s">
        <v>6268</v>
      </c>
      <c r="C1242" s="509" t="s">
        <v>6291</v>
      </c>
      <c r="D1242" s="509" t="s">
        <v>6297</v>
      </c>
      <c r="E1242" s="509" t="s">
        <v>11741</v>
      </c>
      <c r="F1242" s="509">
        <v>8</v>
      </c>
      <c r="G1242" s="509">
        <v>1</v>
      </c>
    </row>
    <row r="1243" spans="1:7" hidden="1">
      <c r="A1243" s="509" t="s">
        <v>214</v>
      </c>
      <c r="B1243" s="509" t="s">
        <v>6268</v>
      </c>
      <c r="C1243" s="509" t="s">
        <v>6291</v>
      </c>
      <c r="D1243" s="509" t="s">
        <v>6297</v>
      </c>
      <c r="E1243" s="509" t="s">
        <v>11743</v>
      </c>
      <c r="F1243" s="509">
        <v>8</v>
      </c>
      <c r="G1243" s="509">
        <v>1</v>
      </c>
    </row>
    <row r="1244" spans="1:7" hidden="1">
      <c r="A1244" s="509" t="s">
        <v>214</v>
      </c>
      <c r="B1244" s="509" t="s">
        <v>6268</v>
      </c>
      <c r="C1244" s="509" t="s">
        <v>6291</v>
      </c>
      <c r="D1244" s="509" t="s">
        <v>6297</v>
      </c>
      <c r="E1244" s="509" t="s">
        <v>11739</v>
      </c>
      <c r="F1244" s="509">
        <v>6</v>
      </c>
      <c r="G1244" s="509">
        <v>1</v>
      </c>
    </row>
    <row r="1245" spans="1:7" hidden="1">
      <c r="A1245" s="509" t="s">
        <v>214</v>
      </c>
      <c r="B1245" s="509" t="s">
        <v>6268</v>
      </c>
      <c r="C1245" s="509" t="s">
        <v>6291</v>
      </c>
      <c r="D1245" s="509" t="s">
        <v>6297</v>
      </c>
      <c r="E1245" s="509" t="s">
        <v>11740</v>
      </c>
      <c r="F1245" s="509">
        <v>6</v>
      </c>
      <c r="G1245" s="509">
        <v>1</v>
      </c>
    </row>
    <row r="1246" spans="1:7" hidden="1">
      <c r="A1246" s="509" t="s">
        <v>214</v>
      </c>
      <c r="B1246" s="509" t="s">
        <v>6268</v>
      </c>
      <c r="C1246" s="509" t="s">
        <v>6291</v>
      </c>
      <c r="D1246" s="509" t="s">
        <v>6297</v>
      </c>
      <c r="E1246" s="509" t="s">
        <v>11737</v>
      </c>
      <c r="F1246" s="509">
        <v>5</v>
      </c>
      <c r="G1246" s="509">
        <v>1</v>
      </c>
    </row>
    <row r="1247" spans="1:7" hidden="1">
      <c r="A1247" s="509" t="s">
        <v>214</v>
      </c>
      <c r="B1247" s="509" t="s">
        <v>6268</v>
      </c>
      <c r="C1247" s="509" t="s">
        <v>6291</v>
      </c>
      <c r="D1247" s="509" t="s">
        <v>6297</v>
      </c>
      <c r="E1247" s="509" t="s">
        <v>11738</v>
      </c>
      <c r="F1247" s="509">
        <v>5</v>
      </c>
      <c r="G1247" s="509">
        <v>1</v>
      </c>
    </row>
    <row r="1248" spans="1:7" hidden="1">
      <c r="A1248" s="509" t="s">
        <v>214</v>
      </c>
      <c r="B1248" s="509" t="s">
        <v>6268</v>
      </c>
      <c r="C1248" s="509" t="s">
        <v>6291</v>
      </c>
      <c r="D1248" s="509" t="s">
        <v>6297</v>
      </c>
      <c r="E1248" s="509" t="s">
        <v>11736</v>
      </c>
      <c r="F1248" s="509">
        <v>2</v>
      </c>
      <c r="G1248" s="509">
        <v>1</v>
      </c>
    </row>
    <row r="1249" spans="1:7" hidden="1">
      <c r="A1249" s="509" t="s">
        <v>215</v>
      </c>
      <c r="B1249" s="509" t="s">
        <v>6268</v>
      </c>
      <c r="C1249" s="509" t="s">
        <v>6291</v>
      </c>
      <c r="D1249" s="509" t="s">
        <v>6320</v>
      </c>
      <c r="E1249" s="509" t="s">
        <v>11755</v>
      </c>
      <c r="F1249" s="509">
        <v>6</v>
      </c>
      <c r="G1249" s="509">
        <v>1</v>
      </c>
    </row>
    <row r="1250" spans="1:7" hidden="1">
      <c r="A1250" s="509" t="s">
        <v>215</v>
      </c>
      <c r="B1250" s="509" t="s">
        <v>6268</v>
      </c>
      <c r="C1250" s="509" t="s">
        <v>6291</v>
      </c>
      <c r="D1250" s="509" t="s">
        <v>6320</v>
      </c>
      <c r="E1250" s="509" t="s">
        <v>11756</v>
      </c>
      <c r="F1250" s="509">
        <v>4</v>
      </c>
      <c r="G1250" s="509">
        <v>1</v>
      </c>
    </row>
    <row r="1251" spans="1:7" hidden="1">
      <c r="A1251" s="509" t="s">
        <v>216</v>
      </c>
      <c r="B1251" s="509" t="s">
        <v>6268</v>
      </c>
      <c r="C1251" s="509" t="s">
        <v>6291</v>
      </c>
      <c r="D1251" s="509" t="s">
        <v>6324</v>
      </c>
      <c r="E1251" s="509" t="s">
        <v>10209</v>
      </c>
      <c r="F1251" s="509">
        <v>11</v>
      </c>
      <c r="G1251" s="509">
        <v>1</v>
      </c>
    </row>
    <row r="1252" spans="1:7" hidden="1">
      <c r="A1252" s="509" t="s">
        <v>216</v>
      </c>
      <c r="B1252" s="509" t="s">
        <v>6268</v>
      </c>
      <c r="C1252" s="509" t="s">
        <v>6291</v>
      </c>
      <c r="D1252" s="509" t="s">
        <v>6324</v>
      </c>
      <c r="E1252" s="509" t="s">
        <v>10212</v>
      </c>
      <c r="F1252" s="509">
        <v>11</v>
      </c>
      <c r="G1252" s="509">
        <v>1</v>
      </c>
    </row>
    <row r="1253" spans="1:7" hidden="1">
      <c r="A1253" s="509" t="s">
        <v>216</v>
      </c>
      <c r="B1253" s="509" t="s">
        <v>6268</v>
      </c>
      <c r="C1253" s="509" t="s">
        <v>6291</v>
      </c>
      <c r="D1253" s="509" t="s">
        <v>6324</v>
      </c>
      <c r="E1253" s="509" t="s">
        <v>10211</v>
      </c>
      <c r="F1253" s="509">
        <v>10</v>
      </c>
      <c r="G1253" s="509">
        <v>1</v>
      </c>
    </row>
    <row r="1254" spans="1:7" hidden="1">
      <c r="A1254" s="509" t="s">
        <v>216</v>
      </c>
      <c r="B1254" s="509" t="s">
        <v>6268</v>
      </c>
      <c r="C1254" s="509" t="s">
        <v>6291</v>
      </c>
      <c r="D1254" s="509" t="s">
        <v>6324</v>
      </c>
      <c r="E1254" s="509" t="s">
        <v>10216</v>
      </c>
      <c r="F1254" s="509">
        <v>7</v>
      </c>
      <c r="G1254" s="509">
        <v>1</v>
      </c>
    </row>
    <row r="1255" spans="1:7" hidden="1">
      <c r="A1255" s="509" t="s">
        <v>216</v>
      </c>
      <c r="B1255" s="509" t="s">
        <v>6268</v>
      </c>
      <c r="C1255" s="509" t="s">
        <v>6291</v>
      </c>
      <c r="D1255" s="509" t="s">
        <v>6324</v>
      </c>
      <c r="E1255" s="509" t="s">
        <v>10213</v>
      </c>
      <c r="F1255" s="509">
        <v>6</v>
      </c>
      <c r="G1255" s="509">
        <v>1</v>
      </c>
    </row>
    <row r="1256" spans="1:7" hidden="1">
      <c r="A1256" s="509" t="s">
        <v>216</v>
      </c>
      <c r="B1256" s="509" t="s">
        <v>6268</v>
      </c>
      <c r="C1256" s="509" t="s">
        <v>6291</v>
      </c>
      <c r="D1256" s="509" t="s">
        <v>6324</v>
      </c>
      <c r="E1256" s="509" t="s">
        <v>10214</v>
      </c>
      <c r="F1256" s="509">
        <v>5</v>
      </c>
      <c r="G1256" s="509">
        <v>1</v>
      </c>
    </row>
    <row r="1257" spans="1:7" hidden="1">
      <c r="A1257" s="509" t="s">
        <v>216</v>
      </c>
      <c r="B1257" s="509" t="s">
        <v>6268</v>
      </c>
      <c r="C1257" s="509" t="s">
        <v>6291</v>
      </c>
      <c r="D1257" s="509" t="s">
        <v>6324</v>
      </c>
      <c r="E1257" s="509" t="s">
        <v>10210</v>
      </c>
      <c r="F1257" s="509">
        <v>4</v>
      </c>
      <c r="G1257" s="509">
        <v>1</v>
      </c>
    </row>
    <row r="1258" spans="1:7" hidden="1">
      <c r="A1258" s="509" t="s">
        <v>216</v>
      </c>
      <c r="B1258" s="509" t="s">
        <v>6268</v>
      </c>
      <c r="C1258" s="509" t="s">
        <v>6291</v>
      </c>
      <c r="D1258" s="509" t="s">
        <v>6324</v>
      </c>
      <c r="E1258" s="509" t="s">
        <v>10215</v>
      </c>
      <c r="F1258" s="509">
        <v>4</v>
      </c>
      <c r="G1258" s="509">
        <v>1</v>
      </c>
    </row>
    <row r="1259" spans="1:7" hidden="1">
      <c r="A1259" s="509" t="s">
        <v>217</v>
      </c>
      <c r="B1259" s="509" t="s">
        <v>6268</v>
      </c>
      <c r="C1259" s="509" t="s">
        <v>6291</v>
      </c>
      <c r="D1259" s="509" t="s">
        <v>6329</v>
      </c>
      <c r="E1259" s="509" t="s">
        <v>10722</v>
      </c>
      <c r="F1259" s="509">
        <v>13</v>
      </c>
      <c r="G1259" s="509">
        <v>1</v>
      </c>
    </row>
    <row r="1260" spans="1:7" hidden="1">
      <c r="A1260" s="509" t="s">
        <v>217</v>
      </c>
      <c r="B1260" s="509" t="s">
        <v>6268</v>
      </c>
      <c r="C1260" s="509" t="s">
        <v>6291</v>
      </c>
      <c r="D1260" s="509" t="s">
        <v>6329</v>
      </c>
      <c r="E1260" s="509" t="s">
        <v>10720</v>
      </c>
      <c r="F1260" s="509">
        <v>12</v>
      </c>
      <c r="G1260" s="509">
        <v>1</v>
      </c>
    </row>
    <row r="1261" spans="1:7" hidden="1">
      <c r="A1261" s="509" t="s">
        <v>217</v>
      </c>
      <c r="B1261" s="509" t="s">
        <v>6268</v>
      </c>
      <c r="C1261" s="509" t="s">
        <v>6291</v>
      </c>
      <c r="D1261" s="509" t="s">
        <v>6329</v>
      </c>
      <c r="E1261" s="509" t="s">
        <v>10723</v>
      </c>
      <c r="F1261" s="509">
        <v>10</v>
      </c>
      <c r="G1261" s="509">
        <v>1</v>
      </c>
    </row>
    <row r="1262" spans="1:7" hidden="1">
      <c r="A1262" s="509" t="s">
        <v>217</v>
      </c>
      <c r="B1262" s="509" t="s">
        <v>6268</v>
      </c>
      <c r="C1262" s="509" t="s">
        <v>6291</v>
      </c>
      <c r="D1262" s="509" t="s">
        <v>6329</v>
      </c>
      <c r="E1262" s="509" t="s">
        <v>10724</v>
      </c>
      <c r="F1262" s="509">
        <v>6</v>
      </c>
      <c r="G1262" s="509">
        <v>1</v>
      </c>
    </row>
    <row r="1263" spans="1:7" hidden="1">
      <c r="A1263" s="509" t="s">
        <v>217</v>
      </c>
      <c r="B1263" s="509" t="s">
        <v>6268</v>
      </c>
      <c r="C1263" s="509" t="s">
        <v>6291</v>
      </c>
      <c r="D1263" s="509" t="s">
        <v>6329</v>
      </c>
      <c r="E1263" s="509" t="s">
        <v>10721</v>
      </c>
      <c r="F1263" s="509">
        <v>5</v>
      </c>
      <c r="G1263" s="509">
        <v>1</v>
      </c>
    </row>
    <row r="1264" spans="1:7" hidden="1">
      <c r="A1264" s="509" t="s">
        <v>217</v>
      </c>
      <c r="B1264" s="509" t="s">
        <v>6268</v>
      </c>
      <c r="C1264" s="509" t="s">
        <v>6291</v>
      </c>
      <c r="D1264" s="509" t="s">
        <v>6329</v>
      </c>
      <c r="E1264" s="509" t="s">
        <v>10725</v>
      </c>
      <c r="F1264" s="509">
        <v>4</v>
      </c>
      <c r="G1264" s="509">
        <v>1</v>
      </c>
    </row>
    <row r="1265" spans="1:7" hidden="1">
      <c r="A1265" s="509" t="s">
        <v>217</v>
      </c>
      <c r="B1265" s="509" t="s">
        <v>6268</v>
      </c>
      <c r="C1265" s="509" t="s">
        <v>6291</v>
      </c>
      <c r="D1265" s="509" t="s">
        <v>6329</v>
      </c>
      <c r="E1265" s="509" t="s">
        <v>10726</v>
      </c>
      <c r="F1265" s="509">
        <v>4</v>
      </c>
      <c r="G1265" s="509">
        <v>1</v>
      </c>
    </row>
    <row r="1266" spans="1:7" hidden="1">
      <c r="A1266" s="509" t="s">
        <v>217</v>
      </c>
      <c r="B1266" s="509" t="s">
        <v>6268</v>
      </c>
      <c r="C1266" s="509" t="s">
        <v>6291</v>
      </c>
      <c r="D1266" s="509" t="s">
        <v>6329</v>
      </c>
      <c r="E1266" s="509" t="s">
        <v>10727</v>
      </c>
      <c r="F1266" s="509">
        <v>3</v>
      </c>
      <c r="G1266" s="509">
        <v>1</v>
      </c>
    </row>
    <row r="1267" spans="1:7" hidden="1">
      <c r="A1267" s="509" t="s">
        <v>218</v>
      </c>
      <c r="B1267" s="509" t="s">
        <v>6268</v>
      </c>
      <c r="C1267" s="509" t="s">
        <v>6291</v>
      </c>
      <c r="D1267" s="509" t="s">
        <v>6333</v>
      </c>
      <c r="E1267" s="509" t="s">
        <v>11463</v>
      </c>
      <c r="F1267" s="509">
        <v>14</v>
      </c>
      <c r="G1267" s="509">
        <v>1</v>
      </c>
    </row>
    <row r="1268" spans="1:7" hidden="1">
      <c r="A1268" s="509" t="s">
        <v>218</v>
      </c>
      <c r="B1268" s="509" t="s">
        <v>6268</v>
      </c>
      <c r="C1268" s="509" t="s">
        <v>6291</v>
      </c>
      <c r="D1268" s="509" t="s">
        <v>6333</v>
      </c>
      <c r="E1268" s="509" t="s">
        <v>11464</v>
      </c>
      <c r="F1268" s="509">
        <v>10</v>
      </c>
      <c r="G1268" s="509">
        <v>1</v>
      </c>
    </row>
    <row r="1269" spans="1:7" hidden="1">
      <c r="A1269" s="509" t="s">
        <v>218</v>
      </c>
      <c r="B1269" s="509" t="s">
        <v>6268</v>
      </c>
      <c r="C1269" s="509" t="s">
        <v>6291</v>
      </c>
      <c r="D1269" s="509" t="s">
        <v>6333</v>
      </c>
      <c r="E1269" s="509" t="s">
        <v>11462</v>
      </c>
      <c r="F1269" s="509">
        <v>6</v>
      </c>
      <c r="G1269" s="509">
        <v>1</v>
      </c>
    </row>
    <row r="1270" spans="1:7" hidden="1">
      <c r="A1270" s="509" t="s">
        <v>218</v>
      </c>
      <c r="B1270" s="509" t="s">
        <v>6268</v>
      </c>
      <c r="C1270" s="509" t="s">
        <v>6291</v>
      </c>
      <c r="D1270" s="509" t="s">
        <v>6333</v>
      </c>
      <c r="E1270" s="509" t="s">
        <v>11460</v>
      </c>
      <c r="F1270" s="509">
        <v>4</v>
      </c>
      <c r="G1270" s="509">
        <v>1</v>
      </c>
    </row>
    <row r="1271" spans="1:7" hidden="1">
      <c r="A1271" s="509" t="s">
        <v>218</v>
      </c>
      <c r="B1271" s="509" t="s">
        <v>6268</v>
      </c>
      <c r="C1271" s="509" t="s">
        <v>6291</v>
      </c>
      <c r="D1271" s="509" t="s">
        <v>6333</v>
      </c>
      <c r="E1271" s="509" t="s">
        <v>11461</v>
      </c>
      <c r="F1271" s="509">
        <v>2</v>
      </c>
      <c r="G1271" s="509">
        <v>1</v>
      </c>
    </row>
    <row r="1272" spans="1:7" hidden="1">
      <c r="A1272" s="509" t="s">
        <v>219</v>
      </c>
      <c r="B1272" s="509" t="s">
        <v>6268</v>
      </c>
      <c r="C1272" s="509" t="s">
        <v>6291</v>
      </c>
      <c r="D1272" s="509" t="s">
        <v>1062</v>
      </c>
      <c r="E1272" s="509" t="s">
        <v>11757</v>
      </c>
      <c r="F1272" s="509">
        <v>14</v>
      </c>
      <c r="G1272" s="509">
        <v>1</v>
      </c>
    </row>
    <row r="1273" spans="1:7" hidden="1">
      <c r="A1273" s="509" t="s">
        <v>219</v>
      </c>
      <c r="B1273" s="509" t="s">
        <v>6268</v>
      </c>
      <c r="C1273" s="509" t="s">
        <v>6291</v>
      </c>
      <c r="D1273" s="509" t="s">
        <v>1062</v>
      </c>
      <c r="E1273" s="509" t="s">
        <v>11758</v>
      </c>
      <c r="F1273" s="509">
        <v>11</v>
      </c>
      <c r="G1273" s="509">
        <v>1</v>
      </c>
    </row>
    <row r="1274" spans="1:7" hidden="1">
      <c r="A1274" s="509" t="s">
        <v>219</v>
      </c>
      <c r="B1274" s="509" t="s">
        <v>6268</v>
      </c>
      <c r="C1274" s="509" t="s">
        <v>6291</v>
      </c>
      <c r="D1274" s="509" t="s">
        <v>1062</v>
      </c>
      <c r="E1274" s="509" t="s">
        <v>11759</v>
      </c>
      <c r="F1274" s="509">
        <v>7</v>
      </c>
      <c r="G1274" s="509">
        <v>1</v>
      </c>
    </row>
    <row r="1275" spans="1:7" hidden="1">
      <c r="A1275" s="509" t="s">
        <v>219</v>
      </c>
      <c r="B1275" s="509" t="s">
        <v>6268</v>
      </c>
      <c r="C1275" s="509" t="s">
        <v>6291</v>
      </c>
      <c r="D1275" s="509" t="s">
        <v>1062</v>
      </c>
      <c r="E1275" s="509" t="s">
        <v>11761</v>
      </c>
      <c r="F1275" s="509">
        <v>3</v>
      </c>
      <c r="G1275" s="509">
        <v>1</v>
      </c>
    </row>
    <row r="1276" spans="1:7" hidden="1">
      <c r="A1276" s="509" t="s">
        <v>219</v>
      </c>
      <c r="B1276" s="509" t="s">
        <v>6268</v>
      </c>
      <c r="C1276" s="509" t="s">
        <v>6291</v>
      </c>
      <c r="D1276" s="509" t="s">
        <v>1062</v>
      </c>
      <c r="E1276" s="509" t="s">
        <v>11760</v>
      </c>
      <c r="F1276" s="509">
        <v>2</v>
      </c>
      <c r="G1276" s="509">
        <v>1</v>
      </c>
    </row>
    <row r="1277" spans="1:7" hidden="1">
      <c r="A1277" s="509" t="s">
        <v>220</v>
      </c>
      <c r="B1277" s="509" t="s">
        <v>6268</v>
      </c>
      <c r="C1277" s="509" t="s">
        <v>6291</v>
      </c>
      <c r="D1277" s="509" t="s">
        <v>6340</v>
      </c>
      <c r="E1277" s="509" t="s">
        <v>11762</v>
      </c>
      <c r="F1277" s="509">
        <v>6</v>
      </c>
      <c r="G1277" s="509">
        <v>1</v>
      </c>
    </row>
    <row r="1278" spans="1:7" hidden="1">
      <c r="A1278" s="509" t="s">
        <v>220</v>
      </c>
      <c r="B1278" s="509" t="s">
        <v>6268</v>
      </c>
      <c r="C1278" s="509" t="s">
        <v>6291</v>
      </c>
      <c r="D1278" s="509" t="s">
        <v>6340</v>
      </c>
      <c r="E1278" s="509" t="s">
        <v>11763</v>
      </c>
      <c r="F1278" s="509">
        <v>4</v>
      </c>
      <c r="G1278" s="509">
        <v>1</v>
      </c>
    </row>
    <row r="1279" spans="1:7" hidden="1">
      <c r="A1279" s="509" t="s">
        <v>221</v>
      </c>
      <c r="B1279" s="509" t="s">
        <v>6268</v>
      </c>
      <c r="C1279" s="509" t="s">
        <v>6291</v>
      </c>
      <c r="D1279" s="509" t="s">
        <v>6401</v>
      </c>
      <c r="E1279" s="509" t="s">
        <v>12249</v>
      </c>
      <c r="F1279" s="509">
        <v>15</v>
      </c>
      <c r="G1279" s="509">
        <v>1</v>
      </c>
    </row>
    <row r="1280" spans="1:7" hidden="1">
      <c r="A1280" s="509" t="s">
        <v>221</v>
      </c>
      <c r="B1280" s="509" t="s">
        <v>6268</v>
      </c>
      <c r="C1280" s="509" t="s">
        <v>6291</v>
      </c>
      <c r="D1280" s="509" t="s">
        <v>6401</v>
      </c>
      <c r="E1280" s="509" t="s">
        <v>12252</v>
      </c>
      <c r="F1280" s="509">
        <v>8</v>
      </c>
      <c r="G1280" s="509">
        <v>1</v>
      </c>
    </row>
    <row r="1281" spans="1:7" hidden="1">
      <c r="A1281" s="509" t="s">
        <v>221</v>
      </c>
      <c r="B1281" s="509" t="s">
        <v>6268</v>
      </c>
      <c r="C1281" s="509" t="s">
        <v>6291</v>
      </c>
      <c r="D1281" s="509" t="s">
        <v>6401</v>
      </c>
      <c r="E1281" s="509" t="s">
        <v>12251</v>
      </c>
      <c r="F1281" s="509">
        <v>7</v>
      </c>
      <c r="G1281" s="509">
        <v>1</v>
      </c>
    </row>
    <row r="1282" spans="1:7" hidden="1">
      <c r="A1282" s="509" t="s">
        <v>221</v>
      </c>
      <c r="B1282" s="509" t="s">
        <v>6268</v>
      </c>
      <c r="C1282" s="509" t="s">
        <v>6291</v>
      </c>
      <c r="D1282" s="509" t="s">
        <v>6401</v>
      </c>
      <c r="E1282" s="509" t="s">
        <v>12250</v>
      </c>
      <c r="F1282" s="509">
        <v>5</v>
      </c>
      <c r="G1282" s="509">
        <v>1</v>
      </c>
    </row>
    <row r="1283" spans="1:7" hidden="1">
      <c r="A1283" s="509" t="s">
        <v>221</v>
      </c>
      <c r="B1283" s="509" t="s">
        <v>6268</v>
      </c>
      <c r="C1283" s="509" t="s">
        <v>6291</v>
      </c>
      <c r="D1283" s="509" t="s">
        <v>6401</v>
      </c>
      <c r="E1283" s="509" t="s">
        <v>12253</v>
      </c>
      <c r="F1283" s="509">
        <v>5</v>
      </c>
      <c r="G1283" s="509">
        <v>1</v>
      </c>
    </row>
    <row r="1284" spans="1:7" hidden="1">
      <c r="A1284" s="509" t="s">
        <v>221</v>
      </c>
      <c r="B1284" s="509" t="s">
        <v>6268</v>
      </c>
      <c r="C1284" s="509" t="s">
        <v>6291</v>
      </c>
      <c r="D1284" s="509" t="s">
        <v>6401</v>
      </c>
      <c r="E1284" s="509" t="s">
        <v>12254</v>
      </c>
      <c r="F1284" s="509">
        <v>3</v>
      </c>
      <c r="G1284" s="509">
        <v>1</v>
      </c>
    </row>
    <row r="1285" spans="1:7" hidden="1">
      <c r="A1285" s="509" t="s">
        <v>222</v>
      </c>
      <c r="B1285" s="509" t="s">
        <v>6268</v>
      </c>
      <c r="C1285" s="509" t="s">
        <v>6291</v>
      </c>
      <c r="D1285" s="509" t="s">
        <v>6415</v>
      </c>
      <c r="E1285" s="509" t="s">
        <v>10227</v>
      </c>
      <c r="F1285" s="509">
        <v>10</v>
      </c>
      <c r="G1285" s="509">
        <v>1</v>
      </c>
    </row>
    <row r="1286" spans="1:7" hidden="1">
      <c r="A1286" s="509" t="s">
        <v>222</v>
      </c>
      <c r="B1286" s="509" t="s">
        <v>6268</v>
      </c>
      <c r="C1286" s="509" t="s">
        <v>6291</v>
      </c>
      <c r="D1286" s="509" t="s">
        <v>6415</v>
      </c>
      <c r="E1286" s="509" t="s">
        <v>10233</v>
      </c>
      <c r="F1286" s="509">
        <v>10</v>
      </c>
      <c r="G1286" s="509">
        <v>1</v>
      </c>
    </row>
    <row r="1287" spans="1:7" hidden="1">
      <c r="A1287" s="509" t="s">
        <v>222</v>
      </c>
      <c r="B1287" s="509" t="s">
        <v>6268</v>
      </c>
      <c r="C1287" s="509" t="s">
        <v>6291</v>
      </c>
      <c r="D1287" s="509" t="s">
        <v>6415</v>
      </c>
      <c r="E1287" s="509" t="s">
        <v>10241</v>
      </c>
      <c r="F1287" s="509">
        <v>10</v>
      </c>
      <c r="G1287" s="509">
        <v>1</v>
      </c>
    </row>
    <row r="1288" spans="1:7" hidden="1">
      <c r="A1288" s="509" t="s">
        <v>222</v>
      </c>
      <c r="B1288" s="509" t="s">
        <v>6268</v>
      </c>
      <c r="C1288" s="509" t="s">
        <v>6291</v>
      </c>
      <c r="D1288" s="509" t="s">
        <v>6415</v>
      </c>
      <c r="E1288" s="509" t="s">
        <v>10230</v>
      </c>
      <c r="F1288" s="509">
        <v>8</v>
      </c>
      <c r="G1288" s="509">
        <v>1</v>
      </c>
    </row>
    <row r="1289" spans="1:7" hidden="1">
      <c r="A1289" s="509" t="s">
        <v>222</v>
      </c>
      <c r="B1289" s="509" t="s">
        <v>6268</v>
      </c>
      <c r="C1289" s="509" t="s">
        <v>6291</v>
      </c>
      <c r="D1289" s="509" t="s">
        <v>6415</v>
      </c>
      <c r="E1289" s="509" t="s">
        <v>10229</v>
      </c>
      <c r="F1289" s="509">
        <v>6</v>
      </c>
      <c r="G1289" s="509">
        <v>1</v>
      </c>
    </row>
    <row r="1290" spans="1:7" hidden="1">
      <c r="A1290" s="509" t="s">
        <v>222</v>
      </c>
      <c r="B1290" s="509" t="s">
        <v>6268</v>
      </c>
      <c r="C1290" s="509" t="s">
        <v>6291</v>
      </c>
      <c r="D1290" s="509" t="s">
        <v>6415</v>
      </c>
      <c r="E1290" s="509" t="s">
        <v>10235</v>
      </c>
      <c r="F1290" s="509">
        <v>6</v>
      </c>
      <c r="G1290" s="509">
        <v>1</v>
      </c>
    </row>
    <row r="1291" spans="1:7" hidden="1">
      <c r="A1291" s="509" t="s">
        <v>222</v>
      </c>
      <c r="B1291" s="509" t="s">
        <v>6268</v>
      </c>
      <c r="C1291" s="509" t="s">
        <v>6291</v>
      </c>
      <c r="D1291" s="509" t="s">
        <v>6415</v>
      </c>
      <c r="E1291" s="509" t="s">
        <v>10228</v>
      </c>
      <c r="F1291" s="509">
        <v>5</v>
      </c>
      <c r="G1291" s="509">
        <v>1</v>
      </c>
    </row>
    <row r="1292" spans="1:7" hidden="1">
      <c r="A1292" s="509" t="s">
        <v>222</v>
      </c>
      <c r="B1292" s="509" t="s">
        <v>6268</v>
      </c>
      <c r="C1292" s="509" t="s">
        <v>6291</v>
      </c>
      <c r="D1292" s="509" t="s">
        <v>6415</v>
      </c>
      <c r="E1292" s="509" t="s">
        <v>10231</v>
      </c>
      <c r="F1292" s="509">
        <v>5</v>
      </c>
      <c r="G1292" s="509">
        <v>1</v>
      </c>
    </row>
    <row r="1293" spans="1:7" hidden="1">
      <c r="A1293" s="509" t="s">
        <v>222</v>
      </c>
      <c r="B1293" s="509" t="s">
        <v>6268</v>
      </c>
      <c r="C1293" s="509" t="s">
        <v>6291</v>
      </c>
      <c r="D1293" s="509" t="s">
        <v>6415</v>
      </c>
      <c r="E1293" s="509" t="s">
        <v>10234</v>
      </c>
      <c r="F1293" s="509">
        <v>5</v>
      </c>
      <c r="G1293" s="509">
        <v>1</v>
      </c>
    </row>
    <row r="1294" spans="1:7" hidden="1">
      <c r="A1294" s="509" t="s">
        <v>222</v>
      </c>
      <c r="B1294" s="509" t="s">
        <v>6268</v>
      </c>
      <c r="C1294" s="509" t="s">
        <v>6291</v>
      </c>
      <c r="D1294" s="509" t="s">
        <v>6415</v>
      </c>
      <c r="E1294" s="509" t="s">
        <v>10237</v>
      </c>
      <c r="F1294" s="509">
        <v>5</v>
      </c>
      <c r="G1294" s="509">
        <v>1</v>
      </c>
    </row>
    <row r="1295" spans="1:7" hidden="1">
      <c r="A1295" s="509" t="s">
        <v>222</v>
      </c>
      <c r="B1295" s="509" t="s">
        <v>6268</v>
      </c>
      <c r="C1295" s="509" t="s">
        <v>6291</v>
      </c>
      <c r="D1295" s="509" t="s">
        <v>6415</v>
      </c>
      <c r="E1295" s="509" t="s">
        <v>10238</v>
      </c>
      <c r="F1295" s="509">
        <v>5</v>
      </c>
      <c r="G1295" s="509">
        <v>1</v>
      </c>
    </row>
    <row r="1296" spans="1:7" hidden="1">
      <c r="A1296" s="509" t="s">
        <v>222</v>
      </c>
      <c r="B1296" s="509" t="s">
        <v>6268</v>
      </c>
      <c r="C1296" s="509" t="s">
        <v>6291</v>
      </c>
      <c r="D1296" s="509" t="s">
        <v>6415</v>
      </c>
      <c r="E1296" s="509" t="s">
        <v>10232</v>
      </c>
      <c r="F1296" s="509">
        <v>4</v>
      </c>
      <c r="G1296" s="509">
        <v>1</v>
      </c>
    </row>
    <row r="1297" spans="1:7" hidden="1">
      <c r="A1297" s="509" t="s">
        <v>222</v>
      </c>
      <c r="B1297" s="509" t="s">
        <v>6268</v>
      </c>
      <c r="C1297" s="509" t="s">
        <v>6291</v>
      </c>
      <c r="D1297" s="509" t="s">
        <v>6415</v>
      </c>
      <c r="E1297" s="509" t="s">
        <v>10236</v>
      </c>
      <c r="F1297" s="509">
        <v>4</v>
      </c>
      <c r="G1297" s="509">
        <v>1</v>
      </c>
    </row>
    <row r="1298" spans="1:7" hidden="1">
      <c r="A1298" s="509" t="s">
        <v>222</v>
      </c>
      <c r="B1298" s="509" t="s">
        <v>6268</v>
      </c>
      <c r="C1298" s="509" t="s">
        <v>6291</v>
      </c>
      <c r="D1298" s="509" t="s">
        <v>6415</v>
      </c>
      <c r="E1298" s="509" t="s">
        <v>10239</v>
      </c>
      <c r="F1298" s="509">
        <v>4</v>
      </c>
      <c r="G1298" s="509">
        <v>1</v>
      </c>
    </row>
    <row r="1299" spans="1:7" hidden="1">
      <c r="A1299" s="509" t="s">
        <v>222</v>
      </c>
      <c r="B1299" s="509" t="s">
        <v>6268</v>
      </c>
      <c r="C1299" s="509" t="s">
        <v>6291</v>
      </c>
      <c r="D1299" s="509" t="s">
        <v>6415</v>
      </c>
      <c r="E1299" s="509" t="s">
        <v>10240</v>
      </c>
      <c r="F1299" s="509">
        <v>4</v>
      </c>
      <c r="G1299" s="509">
        <v>1</v>
      </c>
    </row>
    <row r="1300" spans="1:7" hidden="1">
      <c r="A1300" s="509" t="s">
        <v>223</v>
      </c>
      <c r="B1300" s="509" t="s">
        <v>6268</v>
      </c>
      <c r="C1300" s="509" t="s">
        <v>6291</v>
      </c>
      <c r="D1300" s="509" t="s">
        <v>6435</v>
      </c>
      <c r="E1300" s="509" t="s">
        <v>11479</v>
      </c>
      <c r="F1300" s="509">
        <v>11</v>
      </c>
      <c r="G1300" s="509">
        <v>1</v>
      </c>
    </row>
    <row r="1301" spans="1:7" hidden="1">
      <c r="A1301" s="509" t="s">
        <v>223</v>
      </c>
      <c r="B1301" s="509" t="s">
        <v>6268</v>
      </c>
      <c r="C1301" s="509" t="s">
        <v>6291</v>
      </c>
      <c r="D1301" s="509" t="s">
        <v>6435</v>
      </c>
      <c r="E1301" s="509" t="s">
        <v>11480</v>
      </c>
      <c r="F1301" s="509">
        <v>10</v>
      </c>
      <c r="G1301" s="509">
        <v>1</v>
      </c>
    </row>
    <row r="1302" spans="1:7" hidden="1">
      <c r="A1302" s="509" t="s">
        <v>223</v>
      </c>
      <c r="B1302" s="509" t="s">
        <v>6268</v>
      </c>
      <c r="C1302" s="509" t="s">
        <v>6291</v>
      </c>
      <c r="D1302" s="509" t="s">
        <v>6435</v>
      </c>
      <c r="E1302" s="509" t="s">
        <v>11481</v>
      </c>
      <c r="F1302" s="509">
        <v>10</v>
      </c>
      <c r="G1302" s="509">
        <v>1</v>
      </c>
    </row>
    <row r="1303" spans="1:7" hidden="1">
      <c r="A1303" s="509" t="s">
        <v>223</v>
      </c>
      <c r="B1303" s="509" t="s">
        <v>6268</v>
      </c>
      <c r="C1303" s="509" t="s">
        <v>6291</v>
      </c>
      <c r="D1303" s="509" t="s">
        <v>6435</v>
      </c>
      <c r="E1303" s="509" t="s">
        <v>11477</v>
      </c>
      <c r="F1303" s="509">
        <v>4</v>
      </c>
      <c r="G1303" s="509">
        <v>1</v>
      </c>
    </row>
    <row r="1304" spans="1:7" hidden="1">
      <c r="A1304" s="509" t="s">
        <v>223</v>
      </c>
      <c r="B1304" s="509" t="s">
        <v>6268</v>
      </c>
      <c r="C1304" s="509" t="s">
        <v>6291</v>
      </c>
      <c r="D1304" s="509" t="s">
        <v>6435</v>
      </c>
      <c r="E1304" s="509" t="s">
        <v>11478</v>
      </c>
      <c r="F1304" s="509">
        <v>3</v>
      </c>
      <c r="G1304" s="509">
        <v>1</v>
      </c>
    </row>
    <row r="1305" spans="1:7" hidden="1">
      <c r="A1305" s="509" t="s">
        <v>223</v>
      </c>
      <c r="B1305" s="509" t="s">
        <v>6268</v>
      </c>
      <c r="C1305" s="509" t="s">
        <v>6291</v>
      </c>
      <c r="D1305" s="509" t="s">
        <v>6435</v>
      </c>
      <c r="E1305" s="509" t="s">
        <v>11483</v>
      </c>
      <c r="F1305" s="509">
        <v>2</v>
      </c>
      <c r="G1305" s="509">
        <v>1</v>
      </c>
    </row>
    <row r="1306" spans="1:7" hidden="1">
      <c r="A1306" s="509" t="s">
        <v>223</v>
      </c>
      <c r="B1306" s="509" t="s">
        <v>6268</v>
      </c>
      <c r="C1306" s="509" t="s">
        <v>6291</v>
      </c>
      <c r="D1306" s="509" t="s">
        <v>6435</v>
      </c>
      <c r="E1306" s="509" t="s">
        <v>11482</v>
      </c>
      <c r="F1306" s="509">
        <v>1</v>
      </c>
      <c r="G1306" s="509">
        <v>1</v>
      </c>
    </row>
    <row r="1307" spans="1:7" hidden="1">
      <c r="A1307" s="509" t="s">
        <v>224</v>
      </c>
      <c r="B1307" s="509" t="s">
        <v>6268</v>
      </c>
      <c r="C1307" s="509" t="s">
        <v>6291</v>
      </c>
      <c r="D1307" s="509" t="s">
        <v>6440</v>
      </c>
      <c r="E1307" s="509" t="s">
        <v>11789</v>
      </c>
      <c r="F1307" s="509">
        <v>12</v>
      </c>
      <c r="G1307" s="509">
        <v>1</v>
      </c>
    </row>
    <row r="1308" spans="1:7" hidden="1">
      <c r="A1308" s="509" t="s">
        <v>224</v>
      </c>
      <c r="B1308" s="509" t="s">
        <v>6268</v>
      </c>
      <c r="C1308" s="509" t="s">
        <v>6291</v>
      </c>
      <c r="D1308" s="509" t="s">
        <v>6440</v>
      </c>
      <c r="E1308" s="509" t="s">
        <v>11793</v>
      </c>
      <c r="F1308" s="509">
        <v>9</v>
      </c>
      <c r="G1308" s="509">
        <v>1</v>
      </c>
    </row>
    <row r="1309" spans="1:7" hidden="1">
      <c r="A1309" s="509" t="s">
        <v>224</v>
      </c>
      <c r="B1309" s="509" t="s">
        <v>6268</v>
      </c>
      <c r="C1309" s="509" t="s">
        <v>6291</v>
      </c>
      <c r="D1309" s="509" t="s">
        <v>6440</v>
      </c>
      <c r="E1309" s="509" t="s">
        <v>11791</v>
      </c>
      <c r="F1309" s="509">
        <v>6</v>
      </c>
      <c r="G1309" s="509">
        <v>1</v>
      </c>
    </row>
    <row r="1310" spans="1:7" hidden="1">
      <c r="A1310" s="509" t="s">
        <v>224</v>
      </c>
      <c r="B1310" s="509" t="s">
        <v>6268</v>
      </c>
      <c r="C1310" s="509" t="s">
        <v>6291</v>
      </c>
      <c r="D1310" s="509" t="s">
        <v>6440</v>
      </c>
      <c r="E1310" s="509" t="s">
        <v>11792</v>
      </c>
      <c r="F1310" s="509">
        <v>5</v>
      </c>
      <c r="G1310" s="509">
        <v>1</v>
      </c>
    </row>
    <row r="1311" spans="1:7" hidden="1">
      <c r="A1311" s="509" t="s">
        <v>224</v>
      </c>
      <c r="B1311" s="509" t="s">
        <v>6268</v>
      </c>
      <c r="C1311" s="509" t="s">
        <v>6291</v>
      </c>
      <c r="D1311" s="509" t="s">
        <v>6440</v>
      </c>
      <c r="E1311" s="509" t="s">
        <v>11790</v>
      </c>
      <c r="F1311" s="509">
        <v>4</v>
      </c>
      <c r="G1311" s="509">
        <v>1</v>
      </c>
    </row>
    <row r="1312" spans="1:7" hidden="1">
      <c r="A1312" s="509" t="s">
        <v>224</v>
      </c>
      <c r="B1312" s="509" t="s">
        <v>6268</v>
      </c>
      <c r="C1312" s="509" t="s">
        <v>6291</v>
      </c>
      <c r="D1312" s="509" t="s">
        <v>6440</v>
      </c>
      <c r="E1312" s="509" t="s">
        <v>11794</v>
      </c>
      <c r="F1312" s="509">
        <v>1</v>
      </c>
      <c r="G1312" s="509">
        <v>1</v>
      </c>
    </row>
    <row r="1313" spans="1:7" hidden="1">
      <c r="A1313" s="509" t="s">
        <v>225</v>
      </c>
      <c r="B1313" s="509" t="s">
        <v>6268</v>
      </c>
      <c r="C1313" s="509" t="s">
        <v>6291</v>
      </c>
      <c r="D1313" s="509" t="s">
        <v>6451</v>
      </c>
      <c r="E1313" s="509" t="s">
        <v>11795</v>
      </c>
      <c r="F1313" s="509">
        <v>12</v>
      </c>
      <c r="G1313" s="509">
        <v>1</v>
      </c>
    </row>
    <row r="1314" spans="1:7" hidden="1">
      <c r="A1314" s="509" t="s">
        <v>225</v>
      </c>
      <c r="B1314" s="509" t="s">
        <v>6268</v>
      </c>
      <c r="C1314" s="509" t="s">
        <v>6291</v>
      </c>
      <c r="D1314" s="509" t="s">
        <v>6451</v>
      </c>
      <c r="E1314" s="509" t="s">
        <v>11796</v>
      </c>
      <c r="F1314" s="509">
        <v>7</v>
      </c>
      <c r="G1314" s="509">
        <v>1</v>
      </c>
    </row>
    <row r="1315" spans="1:7" hidden="1">
      <c r="A1315" s="509" t="s">
        <v>225</v>
      </c>
      <c r="B1315" s="509" t="s">
        <v>6268</v>
      </c>
      <c r="C1315" s="509" t="s">
        <v>6291</v>
      </c>
      <c r="D1315" s="509" t="s">
        <v>6451</v>
      </c>
      <c r="E1315" s="509" t="s">
        <v>11798</v>
      </c>
      <c r="F1315" s="509">
        <v>5</v>
      </c>
      <c r="G1315" s="509">
        <v>1</v>
      </c>
    </row>
    <row r="1316" spans="1:7" hidden="1">
      <c r="A1316" s="509" t="s">
        <v>225</v>
      </c>
      <c r="B1316" s="509" t="s">
        <v>6268</v>
      </c>
      <c r="C1316" s="509" t="s">
        <v>6291</v>
      </c>
      <c r="D1316" s="509" t="s">
        <v>6451</v>
      </c>
      <c r="E1316" s="509" t="s">
        <v>11797</v>
      </c>
      <c r="F1316" s="509">
        <v>4</v>
      </c>
      <c r="G1316" s="509">
        <v>1</v>
      </c>
    </row>
    <row r="1317" spans="1:7" hidden="1">
      <c r="A1317" s="509" t="s">
        <v>225</v>
      </c>
      <c r="B1317" s="509" t="s">
        <v>6268</v>
      </c>
      <c r="C1317" s="509" t="s">
        <v>6291</v>
      </c>
      <c r="D1317" s="509" t="s">
        <v>6451</v>
      </c>
      <c r="E1317" s="509" t="s">
        <v>11799</v>
      </c>
      <c r="F1317" s="509">
        <v>1</v>
      </c>
      <c r="G1317" s="509">
        <v>1</v>
      </c>
    </row>
    <row r="1318" spans="1:7" hidden="1">
      <c r="A1318" s="509" t="s">
        <v>226</v>
      </c>
      <c r="B1318" s="509" t="s">
        <v>6268</v>
      </c>
      <c r="C1318" s="509" t="s">
        <v>6291</v>
      </c>
      <c r="D1318" s="509" t="s">
        <v>6506</v>
      </c>
      <c r="E1318" s="509" t="s">
        <v>10582</v>
      </c>
      <c r="F1318" s="509">
        <v>8</v>
      </c>
      <c r="G1318" s="509">
        <v>1</v>
      </c>
    </row>
    <row r="1319" spans="1:7" hidden="1">
      <c r="A1319" s="509" t="s">
        <v>226</v>
      </c>
      <c r="B1319" s="509" t="s">
        <v>6268</v>
      </c>
      <c r="C1319" s="509" t="s">
        <v>6291</v>
      </c>
      <c r="D1319" s="509" t="s">
        <v>6506</v>
      </c>
      <c r="E1319" s="509" t="s">
        <v>10583</v>
      </c>
      <c r="F1319" s="509">
        <v>8</v>
      </c>
      <c r="G1319" s="509">
        <v>1</v>
      </c>
    </row>
    <row r="1320" spans="1:7" hidden="1">
      <c r="A1320" s="509" t="s">
        <v>226</v>
      </c>
      <c r="B1320" s="509" t="s">
        <v>6268</v>
      </c>
      <c r="C1320" s="509" t="s">
        <v>6291</v>
      </c>
      <c r="D1320" s="509" t="s">
        <v>6506</v>
      </c>
      <c r="E1320" s="509" t="s">
        <v>10584</v>
      </c>
      <c r="F1320" s="509">
        <v>8</v>
      </c>
      <c r="G1320" s="509">
        <v>1</v>
      </c>
    </row>
    <row r="1321" spans="1:7" hidden="1">
      <c r="A1321" s="509" t="s">
        <v>226</v>
      </c>
      <c r="B1321" s="509" t="s">
        <v>6268</v>
      </c>
      <c r="C1321" s="509" t="s">
        <v>6291</v>
      </c>
      <c r="D1321" s="509" t="s">
        <v>6506</v>
      </c>
      <c r="E1321" s="509" t="s">
        <v>10586</v>
      </c>
      <c r="F1321" s="509">
        <v>8</v>
      </c>
      <c r="G1321" s="509">
        <v>1</v>
      </c>
    </row>
    <row r="1322" spans="1:7" hidden="1">
      <c r="A1322" s="509" t="s">
        <v>226</v>
      </c>
      <c r="B1322" s="509" t="s">
        <v>6268</v>
      </c>
      <c r="C1322" s="509" t="s">
        <v>6291</v>
      </c>
      <c r="D1322" s="509" t="s">
        <v>6506</v>
      </c>
      <c r="E1322" s="509" t="s">
        <v>10585</v>
      </c>
      <c r="F1322" s="509">
        <v>7</v>
      </c>
      <c r="G1322" s="509">
        <v>1</v>
      </c>
    </row>
    <row r="1323" spans="1:7" hidden="1">
      <c r="A1323" s="509" t="s">
        <v>226</v>
      </c>
      <c r="B1323" s="509" t="s">
        <v>6268</v>
      </c>
      <c r="C1323" s="509" t="s">
        <v>6291</v>
      </c>
      <c r="D1323" s="509" t="s">
        <v>6506</v>
      </c>
      <c r="E1323" s="509" t="s">
        <v>10588</v>
      </c>
      <c r="F1323" s="509">
        <v>7</v>
      </c>
      <c r="G1323" s="509">
        <v>1</v>
      </c>
    </row>
    <row r="1324" spans="1:7" hidden="1">
      <c r="A1324" s="509" t="s">
        <v>226</v>
      </c>
      <c r="B1324" s="509" t="s">
        <v>6268</v>
      </c>
      <c r="C1324" s="509" t="s">
        <v>6291</v>
      </c>
      <c r="D1324" s="509" t="s">
        <v>6506</v>
      </c>
      <c r="E1324" s="509" t="s">
        <v>10587</v>
      </c>
      <c r="F1324" s="509">
        <v>5</v>
      </c>
      <c r="G1324" s="509">
        <v>1</v>
      </c>
    </row>
    <row r="1325" spans="1:7" hidden="1">
      <c r="A1325" s="509" t="s">
        <v>227</v>
      </c>
      <c r="B1325" s="509" t="s">
        <v>6268</v>
      </c>
      <c r="C1325" s="509" t="s">
        <v>6291</v>
      </c>
      <c r="D1325" s="509" t="s">
        <v>6511</v>
      </c>
      <c r="E1325" s="509" t="s">
        <v>11513</v>
      </c>
      <c r="F1325" s="509">
        <v>11</v>
      </c>
      <c r="G1325" s="509">
        <v>1</v>
      </c>
    </row>
    <row r="1326" spans="1:7" hidden="1">
      <c r="A1326" s="509" t="s">
        <v>227</v>
      </c>
      <c r="B1326" s="509" t="s">
        <v>6268</v>
      </c>
      <c r="C1326" s="509" t="s">
        <v>6291</v>
      </c>
      <c r="D1326" s="509" t="s">
        <v>6511</v>
      </c>
      <c r="E1326" s="509" t="s">
        <v>11515</v>
      </c>
      <c r="F1326" s="509">
        <v>10</v>
      </c>
      <c r="G1326" s="509">
        <v>1</v>
      </c>
    </row>
    <row r="1327" spans="1:7" hidden="1">
      <c r="A1327" s="509" t="s">
        <v>227</v>
      </c>
      <c r="B1327" s="509" t="s">
        <v>6268</v>
      </c>
      <c r="C1327" s="509" t="s">
        <v>6291</v>
      </c>
      <c r="D1327" s="509" t="s">
        <v>6511</v>
      </c>
      <c r="E1327" s="509" t="s">
        <v>11512</v>
      </c>
      <c r="F1327" s="509">
        <v>9</v>
      </c>
      <c r="G1327" s="509">
        <v>1</v>
      </c>
    </row>
    <row r="1328" spans="1:7" hidden="1">
      <c r="A1328" s="509" t="s">
        <v>227</v>
      </c>
      <c r="B1328" s="509" t="s">
        <v>6268</v>
      </c>
      <c r="C1328" s="509" t="s">
        <v>6291</v>
      </c>
      <c r="D1328" s="509" t="s">
        <v>6511</v>
      </c>
      <c r="E1328" s="509" t="s">
        <v>11514</v>
      </c>
      <c r="F1328" s="509">
        <v>7</v>
      </c>
      <c r="G1328" s="509">
        <v>1</v>
      </c>
    </row>
    <row r="1329" spans="1:7" hidden="1">
      <c r="A1329" s="509" t="s">
        <v>227</v>
      </c>
      <c r="B1329" s="509" t="s">
        <v>6268</v>
      </c>
      <c r="C1329" s="509" t="s">
        <v>6291</v>
      </c>
      <c r="D1329" s="509" t="s">
        <v>6511</v>
      </c>
      <c r="E1329" s="509" t="s">
        <v>11516</v>
      </c>
      <c r="F1329" s="509">
        <v>5</v>
      </c>
      <c r="G1329" s="509">
        <v>1</v>
      </c>
    </row>
    <row r="1330" spans="1:7" hidden="1">
      <c r="A1330" s="509" t="s">
        <v>227</v>
      </c>
      <c r="B1330" s="509" t="s">
        <v>6268</v>
      </c>
      <c r="C1330" s="509" t="s">
        <v>6291</v>
      </c>
      <c r="D1330" s="509" t="s">
        <v>6511</v>
      </c>
      <c r="E1330" s="509" t="s">
        <v>11517</v>
      </c>
      <c r="F1330" s="509">
        <v>5</v>
      </c>
      <c r="G1330" s="509">
        <v>1</v>
      </c>
    </row>
    <row r="1331" spans="1:7" hidden="1">
      <c r="A1331" s="509" t="s">
        <v>227</v>
      </c>
      <c r="B1331" s="509" t="s">
        <v>6268</v>
      </c>
      <c r="C1331" s="509" t="s">
        <v>6291</v>
      </c>
      <c r="D1331" s="509" t="s">
        <v>6511</v>
      </c>
      <c r="E1331" s="509" t="s">
        <v>11510</v>
      </c>
      <c r="F1331" s="509">
        <v>4</v>
      </c>
      <c r="G1331" s="509">
        <v>1</v>
      </c>
    </row>
    <row r="1332" spans="1:7" hidden="1">
      <c r="A1332" s="509" t="s">
        <v>227</v>
      </c>
      <c r="B1332" s="509" t="s">
        <v>6268</v>
      </c>
      <c r="C1332" s="509" t="s">
        <v>6291</v>
      </c>
      <c r="D1332" s="509" t="s">
        <v>6511</v>
      </c>
      <c r="E1332" s="509" t="s">
        <v>11511</v>
      </c>
      <c r="F1332" s="509">
        <v>2</v>
      </c>
      <c r="G1332" s="509">
        <v>1</v>
      </c>
    </row>
    <row r="1333" spans="1:7" hidden="1">
      <c r="A1333" s="509" t="s">
        <v>228</v>
      </c>
      <c r="B1333" s="509" t="s">
        <v>6268</v>
      </c>
      <c r="C1333" s="509" t="s">
        <v>6291</v>
      </c>
      <c r="D1333" s="509" t="s">
        <v>6516</v>
      </c>
      <c r="E1333" s="509" t="s">
        <v>11823</v>
      </c>
      <c r="F1333" s="509">
        <v>15</v>
      </c>
      <c r="G1333" s="509">
        <v>1</v>
      </c>
    </row>
    <row r="1334" spans="1:7" hidden="1">
      <c r="A1334" s="509" t="s">
        <v>228</v>
      </c>
      <c r="B1334" s="509" t="s">
        <v>6268</v>
      </c>
      <c r="C1334" s="509" t="s">
        <v>6291</v>
      </c>
      <c r="D1334" s="509" t="s">
        <v>6516</v>
      </c>
      <c r="E1334" s="509" t="s">
        <v>11824</v>
      </c>
      <c r="F1334" s="509">
        <v>12</v>
      </c>
      <c r="G1334" s="509">
        <v>1</v>
      </c>
    </row>
    <row r="1335" spans="1:7" hidden="1">
      <c r="A1335" s="509" t="s">
        <v>228</v>
      </c>
      <c r="B1335" s="509" t="s">
        <v>6268</v>
      </c>
      <c r="C1335" s="509" t="s">
        <v>6291</v>
      </c>
      <c r="D1335" s="509" t="s">
        <v>6516</v>
      </c>
      <c r="E1335" s="509" t="s">
        <v>11829</v>
      </c>
      <c r="F1335" s="509">
        <v>7</v>
      </c>
      <c r="G1335" s="509">
        <v>1</v>
      </c>
    </row>
    <row r="1336" spans="1:7" hidden="1">
      <c r="A1336" s="509" t="s">
        <v>228</v>
      </c>
      <c r="B1336" s="509" t="s">
        <v>6268</v>
      </c>
      <c r="C1336" s="509" t="s">
        <v>6291</v>
      </c>
      <c r="D1336" s="509" t="s">
        <v>6516</v>
      </c>
      <c r="E1336" s="509" t="s">
        <v>11825</v>
      </c>
      <c r="F1336" s="509">
        <v>6</v>
      </c>
      <c r="G1336" s="509">
        <v>1</v>
      </c>
    </row>
    <row r="1337" spans="1:7" hidden="1">
      <c r="A1337" s="509" t="s">
        <v>228</v>
      </c>
      <c r="B1337" s="509" t="s">
        <v>6268</v>
      </c>
      <c r="C1337" s="509" t="s">
        <v>6291</v>
      </c>
      <c r="D1337" s="509" t="s">
        <v>6516</v>
      </c>
      <c r="E1337" s="509" t="s">
        <v>11828</v>
      </c>
      <c r="F1337" s="509">
        <v>5</v>
      </c>
      <c r="G1337" s="509">
        <v>1</v>
      </c>
    </row>
    <row r="1338" spans="1:7" hidden="1">
      <c r="A1338" s="509" t="s">
        <v>228</v>
      </c>
      <c r="B1338" s="509" t="s">
        <v>6268</v>
      </c>
      <c r="C1338" s="509" t="s">
        <v>6291</v>
      </c>
      <c r="D1338" s="509" t="s">
        <v>6516</v>
      </c>
      <c r="E1338" s="509" t="s">
        <v>11827</v>
      </c>
      <c r="F1338" s="509">
        <v>4</v>
      </c>
      <c r="G1338" s="509">
        <v>1</v>
      </c>
    </row>
    <row r="1339" spans="1:7" hidden="1">
      <c r="A1339" s="509" t="s">
        <v>228</v>
      </c>
      <c r="B1339" s="509" t="s">
        <v>6268</v>
      </c>
      <c r="C1339" s="509" t="s">
        <v>6291</v>
      </c>
      <c r="D1339" s="509" t="s">
        <v>6516</v>
      </c>
      <c r="E1339" s="509" t="s">
        <v>11826</v>
      </c>
      <c r="F1339" s="509">
        <v>3</v>
      </c>
      <c r="G1339" s="509">
        <v>1</v>
      </c>
    </row>
    <row r="1340" spans="1:7" hidden="1">
      <c r="A1340" s="509" t="s">
        <v>228</v>
      </c>
      <c r="B1340" s="509" t="s">
        <v>6268</v>
      </c>
      <c r="C1340" s="509" t="s">
        <v>6291</v>
      </c>
      <c r="D1340" s="509" t="s">
        <v>6516</v>
      </c>
      <c r="E1340" s="509" t="s">
        <v>11830</v>
      </c>
      <c r="F1340" s="509">
        <v>3</v>
      </c>
      <c r="G1340" s="509">
        <v>1</v>
      </c>
    </row>
    <row r="1341" spans="1:7" hidden="1">
      <c r="A1341" s="509" t="s">
        <v>228</v>
      </c>
      <c r="B1341" s="509" t="s">
        <v>6268</v>
      </c>
      <c r="C1341" s="509" t="s">
        <v>6291</v>
      </c>
      <c r="D1341" s="509" t="s">
        <v>6516</v>
      </c>
      <c r="E1341" s="509" t="s">
        <v>11832</v>
      </c>
      <c r="F1341" s="509">
        <v>2</v>
      </c>
      <c r="G1341" s="509">
        <v>1</v>
      </c>
    </row>
    <row r="1342" spans="1:7" hidden="1">
      <c r="A1342" s="509" t="s">
        <v>228</v>
      </c>
      <c r="B1342" s="509" t="s">
        <v>6268</v>
      </c>
      <c r="C1342" s="509" t="s">
        <v>6291</v>
      </c>
      <c r="D1342" s="509" t="s">
        <v>6516</v>
      </c>
      <c r="E1342" s="509" t="s">
        <v>11831</v>
      </c>
      <c r="F1342" s="509">
        <v>1</v>
      </c>
      <c r="G1342" s="509">
        <v>1</v>
      </c>
    </row>
    <row r="1343" spans="1:7" hidden="1">
      <c r="A1343" s="509" t="s">
        <v>228</v>
      </c>
      <c r="B1343" s="509" t="s">
        <v>6268</v>
      </c>
      <c r="C1343" s="509" t="s">
        <v>6291</v>
      </c>
      <c r="D1343" s="509" t="s">
        <v>6516</v>
      </c>
      <c r="E1343" s="509" t="s">
        <v>11833</v>
      </c>
      <c r="F1343" s="509">
        <v>1</v>
      </c>
      <c r="G1343" s="509">
        <v>1</v>
      </c>
    </row>
    <row r="1344" spans="1:7" hidden="1">
      <c r="A1344" s="509" t="s">
        <v>229</v>
      </c>
      <c r="B1344" s="509" t="s">
        <v>6268</v>
      </c>
      <c r="C1344" s="509" t="s">
        <v>6291</v>
      </c>
      <c r="D1344" s="509" t="s">
        <v>6591</v>
      </c>
      <c r="E1344" s="509" t="s">
        <v>11846</v>
      </c>
      <c r="F1344" s="509">
        <v>14</v>
      </c>
      <c r="G1344" s="509">
        <v>1</v>
      </c>
    </row>
    <row r="1345" spans="1:7" hidden="1">
      <c r="A1345" s="509" t="s">
        <v>229</v>
      </c>
      <c r="B1345" s="509" t="s">
        <v>6268</v>
      </c>
      <c r="C1345" s="509" t="s">
        <v>6291</v>
      </c>
      <c r="D1345" s="509" t="s">
        <v>6591</v>
      </c>
      <c r="E1345" s="509" t="s">
        <v>11849</v>
      </c>
      <c r="F1345" s="509">
        <v>9</v>
      </c>
      <c r="G1345" s="509">
        <v>1</v>
      </c>
    </row>
    <row r="1346" spans="1:7" hidden="1">
      <c r="A1346" s="509" t="s">
        <v>229</v>
      </c>
      <c r="B1346" s="509" t="s">
        <v>6268</v>
      </c>
      <c r="C1346" s="509" t="s">
        <v>6291</v>
      </c>
      <c r="D1346" s="509" t="s">
        <v>6591</v>
      </c>
      <c r="E1346" s="509" t="s">
        <v>11847</v>
      </c>
      <c r="F1346" s="509">
        <v>4</v>
      </c>
      <c r="G1346" s="509">
        <v>1</v>
      </c>
    </row>
    <row r="1347" spans="1:7" hidden="1">
      <c r="A1347" s="509" t="s">
        <v>229</v>
      </c>
      <c r="B1347" s="509" t="s">
        <v>6268</v>
      </c>
      <c r="C1347" s="509" t="s">
        <v>6291</v>
      </c>
      <c r="D1347" s="509" t="s">
        <v>6591</v>
      </c>
      <c r="E1347" s="509" t="s">
        <v>11848</v>
      </c>
      <c r="F1347" s="509">
        <v>4</v>
      </c>
      <c r="G1347" s="509">
        <v>1</v>
      </c>
    </row>
    <row r="1348" spans="1:7" hidden="1">
      <c r="A1348" s="509" t="s">
        <v>230</v>
      </c>
      <c r="B1348" s="509" t="s">
        <v>6268</v>
      </c>
      <c r="C1348" s="509" t="s">
        <v>6291</v>
      </c>
      <c r="D1348" s="509" t="s">
        <v>6616</v>
      </c>
      <c r="E1348" s="509" t="s">
        <v>12265</v>
      </c>
      <c r="F1348" s="509">
        <v>10</v>
      </c>
      <c r="G1348" s="509">
        <v>1</v>
      </c>
    </row>
    <row r="1349" spans="1:7" hidden="1">
      <c r="A1349" s="509" t="s">
        <v>230</v>
      </c>
      <c r="B1349" s="509" t="s">
        <v>6268</v>
      </c>
      <c r="C1349" s="509" t="s">
        <v>6291</v>
      </c>
      <c r="D1349" s="509" t="s">
        <v>6616</v>
      </c>
      <c r="E1349" s="509" t="s">
        <v>12264</v>
      </c>
      <c r="F1349" s="509">
        <v>8</v>
      </c>
      <c r="G1349" s="509">
        <v>1</v>
      </c>
    </row>
    <row r="1350" spans="1:7" hidden="1">
      <c r="A1350" s="509" t="s">
        <v>230</v>
      </c>
      <c r="B1350" s="509" t="s">
        <v>6268</v>
      </c>
      <c r="C1350" s="509" t="s">
        <v>6291</v>
      </c>
      <c r="D1350" s="509" t="s">
        <v>6616</v>
      </c>
      <c r="E1350" s="509" t="s">
        <v>12266</v>
      </c>
      <c r="F1350" s="509">
        <v>6</v>
      </c>
      <c r="G1350" s="509">
        <v>1</v>
      </c>
    </row>
    <row r="1351" spans="1:7" hidden="1">
      <c r="A1351" s="509" t="s">
        <v>230</v>
      </c>
      <c r="B1351" s="509" t="s">
        <v>6268</v>
      </c>
      <c r="C1351" s="509" t="s">
        <v>6291</v>
      </c>
      <c r="D1351" s="509" t="s">
        <v>6616</v>
      </c>
      <c r="E1351" s="509" t="s">
        <v>12267</v>
      </c>
      <c r="F1351" s="509">
        <v>5</v>
      </c>
      <c r="G1351" s="509">
        <v>1</v>
      </c>
    </row>
    <row r="1352" spans="1:7" hidden="1">
      <c r="A1352" s="509" t="s">
        <v>230</v>
      </c>
      <c r="B1352" s="509" t="s">
        <v>6268</v>
      </c>
      <c r="C1352" s="509" t="s">
        <v>6291</v>
      </c>
      <c r="D1352" s="509" t="s">
        <v>6616</v>
      </c>
      <c r="E1352" s="509" t="s">
        <v>12268</v>
      </c>
      <c r="F1352" s="509">
        <v>4</v>
      </c>
      <c r="G1352" s="509">
        <v>1</v>
      </c>
    </row>
    <row r="1353" spans="1:7" hidden="1">
      <c r="A1353" s="509" t="s">
        <v>230</v>
      </c>
      <c r="B1353" s="509" t="s">
        <v>6268</v>
      </c>
      <c r="C1353" s="509" t="s">
        <v>6291</v>
      </c>
      <c r="D1353" s="509" t="s">
        <v>6616</v>
      </c>
      <c r="E1353" s="509" t="s">
        <v>12269</v>
      </c>
      <c r="F1353" s="509">
        <v>1</v>
      </c>
      <c r="G1353" s="509">
        <v>1</v>
      </c>
    </row>
    <row r="1354" spans="1:7" hidden="1">
      <c r="A1354" s="509" t="s">
        <v>231</v>
      </c>
      <c r="B1354" s="509" t="s">
        <v>6268</v>
      </c>
      <c r="C1354" s="509" t="s">
        <v>6291</v>
      </c>
      <c r="D1354" s="509" t="s">
        <v>6637</v>
      </c>
      <c r="E1354" s="509" t="s">
        <v>10797</v>
      </c>
      <c r="F1354" s="509">
        <v>11</v>
      </c>
      <c r="G1354" s="509">
        <v>1</v>
      </c>
    </row>
    <row r="1355" spans="1:7" hidden="1">
      <c r="A1355" s="509" t="s">
        <v>231</v>
      </c>
      <c r="B1355" s="509" t="s">
        <v>6268</v>
      </c>
      <c r="C1355" s="509" t="s">
        <v>6291</v>
      </c>
      <c r="D1355" s="509" t="s">
        <v>6637</v>
      </c>
      <c r="E1355" s="509" t="s">
        <v>10799</v>
      </c>
      <c r="F1355" s="509">
        <v>11</v>
      </c>
      <c r="G1355" s="509">
        <v>1</v>
      </c>
    </row>
    <row r="1356" spans="1:7" hidden="1">
      <c r="A1356" s="509" t="s">
        <v>231</v>
      </c>
      <c r="B1356" s="509" t="s">
        <v>6268</v>
      </c>
      <c r="C1356" s="509" t="s">
        <v>6291</v>
      </c>
      <c r="D1356" s="509" t="s">
        <v>6637</v>
      </c>
      <c r="E1356" s="509" t="s">
        <v>10793</v>
      </c>
      <c r="F1356" s="509">
        <v>10</v>
      </c>
      <c r="G1356" s="509">
        <v>1</v>
      </c>
    </row>
    <row r="1357" spans="1:7" hidden="1">
      <c r="A1357" s="509" t="s">
        <v>231</v>
      </c>
      <c r="B1357" s="509" t="s">
        <v>6268</v>
      </c>
      <c r="C1357" s="509" t="s">
        <v>6291</v>
      </c>
      <c r="D1357" s="509" t="s">
        <v>6637</v>
      </c>
      <c r="E1357" s="509" t="s">
        <v>10798</v>
      </c>
      <c r="F1357" s="509">
        <v>10</v>
      </c>
      <c r="G1357" s="509">
        <v>1</v>
      </c>
    </row>
    <row r="1358" spans="1:7" hidden="1">
      <c r="A1358" s="509" t="s">
        <v>231</v>
      </c>
      <c r="B1358" s="509" t="s">
        <v>6268</v>
      </c>
      <c r="C1358" s="509" t="s">
        <v>6291</v>
      </c>
      <c r="D1358" s="509" t="s">
        <v>6637</v>
      </c>
      <c r="E1358" s="509" t="s">
        <v>10800</v>
      </c>
      <c r="F1358" s="509">
        <v>10</v>
      </c>
      <c r="G1358" s="509">
        <v>1</v>
      </c>
    </row>
    <row r="1359" spans="1:7" hidden="1">
      <c r="A1359" s="509" t="s">
        <v>231</v>
      </c>
      <c r="B1359" s="509" t="s">
        <v>6268</v>
      </c>
      <c r="C1359" s="509" t="s">
        <v>6291</v>
      </c>
      <c r="D1359" s="509" t="s">
        <v>6637</v>
      </c>
      <c r="E1359" s="509" t="s">
        <v>10791</v>
      </c>
      <c r="F1359" s="509">
        <v>9</v>
      </c>
      <c r="G1359" s="509">
        <v>1</v>
      </c>
    </row>
    <row r="1360" spans="1:7" hidden="1">
      <c r="A1360" s="509" t="s">
        <v>231</v>
      </c>
      <c r="B1360" s="509" t="s">
        <v>6268</v>
      </c>
      <c r="C1360" s="509" t="s">
        <v>6291</v>
      </c>
      <c r="D1360" s="509" t="s">
        <v>6637</v>
      </c>
      <c r="E1360" s="509" t="s">
        <v>10792</v>
      </c>
      <c r="F1360" s="509">
        <v>9</v>
      </c>
      <c r="G1360" s="509">
        <v>1</v>
      </c>
    </row>
    <row r="1361" spans="1:7" hidden="1">
      <c r="A1361" s="509" t="s">
        <v>231</v>
      </c>
      <c r="B1361" s="509" t="s">
        <v>6268</v>
      </c>
      <c r="C1361" s="509" t="s">
        <v>6291</v>
      </c>
      <c r="D1361" s="509" t="s">
        <v>6637</v>
      </c>
      <c r="E1361" s="509" t="s">
        <v>10790</v>
      </c>
      <c r="F1361" s="509">
        <v>8</v>
      </c>
      <c r="G1361" s="509">
        <v>1</v>
      </c>
    </row>
    <row r="1362" spans="1:7" hidden="1">
      <c r="A1362" s="509" t="s">
        <v>231</v>
      </c>
      <c r="B1362" s="509" t="s">
        <v>6268</v>
      </c>
      <c r="C1362" s="509" t="s">
        <v>6291</v>
      </c>
      <c r="D1362" s="509" t="s">
        <v>6637</v>
      </c>
      <c r="E1362" s="509" t="s">
        <v>10795</v>
      </c>
      <c r="F1362" s="509">
        <v>7</v>
      </c>
      <c r="G1362" s="509">
        <v>1</v>
      </c>
    </row>
    <row r="1363" spans="1:7" hidden="1">
      <c r="A1363" s="509" t="s">
        <v>231</v>
      </c>
      <c r="B1363" s="509" t="s">
        <v>6268</v>
      </c>
      <c r="C1363" s="509" t="s">
        <v>6291</v>
      </c>
      <c r="D1363" s="509" t="s">
        <v>6637</v>
      </c>
      <c r="E1363" s="509" t="s">
        <v>10794</v>
      </c>
      <c r="F1363" s="509">
        <v>5</v>
      </c>
      <c r="G1363" s="509">
        <v>1</v>
      </c>
    </row>
    <row r="1364" spans="1:7" hidden="1">
      <c r="A1364" s="509" t="s">
        <v>231</v>
      </c>
      <c r="B1364" s="509" t="s">
        <v>6268</v>
      </c>
      <c r="C1364" s="509" t="s">
        <v>6291</v>
      </c>
      <c r="D1364" s="509" t="s">
        <v>6637</v>
      </c>
      <c r="E1364" s="509" t="s">
        <v>10796</v>
      </c>
      <c r="F1364" s="509">
        <v>3</v>
      </c>
      <c r="G1364" s="509">
        <v>1</v>
      </c>
    </row>
    <row r="1365" spans="1:7" hidden="1">
      <c r="A1365" s="509" t="s">
        <v>232</v>
      </c>
      <c r="B1365" s="509" t="s">
        <v>6268</v>
      </c>
      <c r="C1365" s="509" t="s">
        <v>6291</v>
      </c>
      <c r="D1365" s="509" t="s">
        <v>6642</v>
      </c>
      <c r="E1365" s="509" t="s">
        <v>10711</v>
      </c>
      <c r="F1365" s="509">
        <v>8</v>
      </c>
      <c r="G1365" s="509">
        <v>1</v>
      </c>
    </row>
    <row r="1366" spans="1:7" hidden="1">
      <c r="A1366" s="509" t="s">
        <v>232</v>
      </c>
      <c r="B1366" s="509" t="s">
        <v>6268</v>
      </c>
      <c r="C1366" s="509" t="s">
        <v>6291</v>
      </c>
      <c r="D1366" s="509" t="s">
        <v>6642</v>
      </c>
      <c r="E1366" s="509" t="s">
        <v>10704</v>
      </c>
      <c r="F1366" s="509">
        <v>7</v>
      </c>
      <c r="G1366" s="509">
        <v>1</v>
      </c>
    </row>
    <row r="1367" spans="1:7" hidden="1">
      <c r="A1367" s="509" t="s">
        <v>232</v>
      </c>
      <c r="B1367" s="509" t="s">
        <v>6268</v>
      </c>
      <c r="C1367" s="509" t="s">
        <v>6291</v>
      </c>
      <c r="D1367" s="509" t="s">
        <v>6642</v>
      </c>
      <c r="E1367" s="509" t="s">
        <v>10706</v>
      </c>
      <c r="F1367" s="509">
        <v>7</v>
      </c>
      <c r="G1367" s="509">
        <v>1</v>
      </c>
    </row>
    <row r="1368" spans="1:7" hidden="1">
      <c r="A1368" s="509" t="s">
        <v>232</v>
      </c>
      <c r="B1368" s="509" t="s">
        <v>6268</v>
      </c>
      <c r="C1368" s="509" t="s">
        <v>6291</v>
      </c>
      <c r="D1368" s="509" t="s">
        <v>6642</v>
      </c>
      <c r="E1368" s="509" t="s">
        <v>10707</v>
      </c>
      <c r="F1368" s="509">
        <v>6</v>
      </c>
      <c r="G1368" s="509">
        <v>1</v>
      </c>
    </row>
    <row r="1369" spans="1:7" hidden="1">
      <c r="A1369" s="509" t="s">
        <v>232</v>
      </c>
      <c r="B1369" s="509" t="s">
        <v>6268</v>
      </c>
      <c r="C1369" s="509" t="s">
        <v>6291</v>
      </c>
      <c r="D1369" s="509" t="s">
        <v>6642</v>
      </c>
      <c r="E1369" s="509" t="s">
        <v>10709</v>
      </c>
      <c r="F1369" s="509">
        <v>6</v>
      </c>
      <c r="G1369" s="509">
        <v>1</v>
      </c>
    </row>
    <row r="1370" spans="1:7" hidden="1">
      <c r="A1370" s="509" t="s">
        <v>232</v>
      </c>
      <c r="B1370" s="509" t="s">
        <v>6268</v>
      </c>
      <c r="C1370" s="509" t="s">
        <v>6291</v>
      </c>
      <c r="D1370" s="509" t="s">
        <v>6642</v>
      </c>
      <c r="E1370" s="509" t="s">
        <v>10703</v>
      </c>
      <c r="F1370" s="509">
        <v>5</v>
      </c>
      <c r="G1370" s="509">
        <v>1</v>
      </c>
    </row>
    <row r="1371" spans="1:7" hidden="1">
      <c r="A1371" s="509" t="s">
        <v>232</v>
      </c>
      <c r="B1371" s="509" t="s">
        <v>6268</v>
      </c>
      <c r="C1371" s="509" t="s">
        <v>6291</v>
      </c>
      <c r="D1371" s="509" t="s">
        <v>6642</v>
      </c>
      <c r="E1371" s="509" t="s">
        <v>10705</v>
      </c>
      <c r="F1371" s="509">
        <v>5</v>
      </c>
      <c r="G1371" s="509">
        <v>1</v>
      </c>
    </row>
    <row r="1372" spans="1:7" hidden="1">
      <c r="A1372" s="509" t="s">
        <v>232</v>
      </c>
      <c r="B1372" s="509" t="s">
        <v>6268</v>
      </c>
      <c r="C1372" s="509" t="s">
        <v>6291</v>
      </c>
      <c r="D1372" s="509" t="s">
        <v>6642</v>
      </c>
      <c r="E1372" s="509" t="s">
        <v>10708</v>
      </c>
      <c r="F1372" s="509">
        <v>5</v>
      </c>
      <c r="G1372" s="509">
        <v>1</v>
      </c>
    </row>
    <row r="1373" spans="1:7" hidden="1">
      <c r="A1373" s="509" t="s">
        <v>232</v>
      </c>
      <c r="B1373" s="509" t="s">
        <v>6268</v>
      </c>
      <c r="C1373" s="509" t="s">
        <v>6291</v>
      </c>
      <c r="D1373" s="509" t="s">
        <v>6642</v>
      </c>
      <c r="E1373" s="509" t="s">
        <v>10710</v>
      </c>
      <c r="F1373" s="509">
        <v>4</v>
      </c>
      <c r="G1373" s="509">
        <v>1</v>
      </c>
    </row>
    <row r="1374" spans="1:7" hidden="1">
      <c r="A1374" s="509" t="s">
        <v>232</v>
      </c>
      <c r="B1374" s="509" t="s">
        <v>6268</v>
      </c>
      <c r="C1374" s="509" t="s">
        <v>6291</v>
      </c>
      <c r="D1374" s="509" t="s">
        <v>6642</v>
      </c>
      <c r="E1374" s="509" t="s">
        <v>10712</v>
      </c>
      <c r="F1374" s="509">
        <v>3</v>
      </c>
      <c r="G1374" s="509">
        <v>1</v>
      </c>
    </row>
    <row r="1375" spans="1:7" hidden="1">
      <c r="A1375" s="509" t="s">
        <v>232</v>
      </c>
      <c r="B1375" s="509" t="s">
        <v>6268</v>
      </c>
      <c r="C1375" s="509" t="s">
        <v>6291</v>
      </c>
      <c r="D1375" s="509" t="s">
        <v>6642</v>
      </c>
      <c r="E1375" s="509" t="s">
        <v>10713</v>
      </c>
      <c r="F1375" s="509">
        <v>2</v>
      </c>
      <c r="G1375" s="509">
        <v>1</v>
      </c>
    </row>
    <row r="1376" spans="1:7" hidden="1">
      <c r="A1376" s="509" t="s">
        <v>233</v>
      </c>
      <c r="B1376" s="509" t="s">
        <v>6268</v>
      </c>
      <c r="C1376" s="509" t="s">
        <v>6291</v>
      </c>
      <c r="D1376" s="509" t="s">
        <v>6696</v>
      </c>
      <c r="E1376" s="509" t="s">
        <v>11535</v>
      </c>
      <c r="F1376" s="509">
        <v>12</v>
      </c>
      <c r="G1376" s="509">
        <v>1</v>
      </c>
    </row>
    <row r="1377" spans="1:7" hidden="1">
      <c r="A1377" s="509" t="s">
        <v>233</v>
      </c>
      <c r="B1377" s="509" t="s">
        <v>6268</v>
      </c>
      <c r="C1377" s="509" t="s">
        <v>6291</v>
      </c>
      <c r="D1377" s="509" t="s">
        <v>6696</v>
      </c>
      <c r="E1377" s="509" t="s">
        <v>11536</v>
      </c>
      <c r="F1377" s="509">
        <v>12</v>
      </c>
      <c r="G1377" s="509">
        <v>1</v>
      </c>
    </row>
    <row r="1378" spans="1:7" hidden="1">
      <c r="A1378" s="509" t="s">
        <v>233</v>
      </c>
      <c r="B1378" s="509" t="s">
        <v>6268</v>
      </c>
      <c r="C1378" s="509" t="s">
        <v>6291</v>
      </c>
      <c r="D1378" s="509" t="s">
        <v>6696</v>
      </c>
      <c r="E1378" s="509" t="s">
        <v>11537</v>
      </c>
      <c r="F1378" s="509">
        <v>11</v>
      </c>
      <c r="G1378" s="509">
        <v>1</v>
      </c>
    </row>
    <row r="1379" spans="1:7" hidden="1">
      <c r="A1379" s="509" t="s">
        <v>233</v>
      </c>
      <c r="B1379" s="509" t="s">
        <v>6268</v>
      </c>
      <c r="C1379" s="509" t="s">
        <v>6291</v>
      </c>
      <c r="D1379" s="509" t="s">
        <v>6696</v>
      </c>
      <c r="E1379" s="509" t="s">
        <v>11534</v>
      </c>
      <c r="F1379" s="509">
        <v>4</v>
      </c>
      <c r="G1379" s="509">
        <v>1</v>
      </c>
    </row>
    <row r="1380" spans="1:7" hidden="1">
      <c r="A1380" s="509" t="s">
        <v>233</v>
      </c>
      <c r="B1380" s="509" t="s">
        <v>6268</v>
      </c>
      <c r="C1380" s="509" t="s">
        <v>6291</v>
      </c>
      <c r="D1380" s="509" t="s">
        <v>6696</v>
      </c>
      <c r="E1380" s="509" t="s">
        <v>11538</v>
      </c>
      <c r="F1380" s="509">
        <v>1</v>
      </c>
      <c r="G1380" s="509">
        <v>1</v>
      </c>
    </row>
    <row r="1381" spans="1:7" hidden="1">
      <c r="A1381" s="509" t="s">
        <v>234</v>
      </c>
      <c r="B1381" s="509" t="s">
        <v>6268</v>
      </c>
      <c r="C1381" s="509" t="s">
        <v>6291</v>
      </c>
      <c r="D1381" s="509" t="s">
        <v>6701</v>
      </c>
      <c r="E1381" s="509" t="s">
        <v>11862</v>
      </c>
      <c r="F1381" s="509">
        <v>10</v>
      </c>
      <c r="G1381" s="509">
        <v>1</v>
      </c>
    </row>
    <row r="1382" spans="1:7" hidden="1">
      <c r="A1382" s="509" t="s">
        <v>234</v>
      </c>
      <c r="B1382" s="509" t="s">
        <v>6268</v>
      </c>
      <c r="C1382" s="509" t="s">
        <v>6291</v>
      </c>
      <c r="D1382" s="509" t="s">
        <v>6701</v>
      </c>
      <c r="E1382" s="509" t="s">
        <v>11864</v>
      </c>
      <c r="F1382" s="509">
        <v>10</v>
      </c>
      <c r="G1382" s="509">
        <v>1</v>
      </c>
    </row>
    <row r="1383" spans="1:7" hidden="1">
      <c r="A1383" s="509" t="s">
        <v>234</v>
      </c>
      <c r="B1383" s="509" t="s">
        <v>6268</v>
      </c>
      <c r="C1383" s="509" t="s">
        <v>6291</v>
      </c>
      <c r="D1383" s="509" t="s">
        <v>6701</v>
      </c>
      <c r="E1383" s="509" t="s">
        <v>11860</v>
      </c>
      <c r="F1383" s="509">
        <v>8</v>
      </c>
      <c r="G1383" s="509">
        <v>1</v>
      </c>
    </row>
    <row r="1384" spans="1:7" hidden="1">
      <c r="A1384" s="509" t="s">
        <v>234</v>
      </c>
      <c r="B1384" s="509" t="s">
        <v>6268</v>
      </c>
      <c r="C1384" s="509" t="s">
        <v>6291</v>
      </c>
      <c r="D1384" s="509" t="s">
        <v>6701</v>
      </c>
      <c r="E1384" s="509" t="s">
        <v>11861</v>
      </c>
      <c r="F1384" s="509">
        <v>8</v>
      </c>
      <c r="G1384" s="509">
        <v>1</v>
      </c>
    </row>
    <row r="1385" spans="1:7" hidden="1">
      <c r="A1385" s="509" t="s">
        <v>234</v>
      </c>
      <c r="B1385" s="509" t="s">
        <v>6268</v>
      </c>
      <c r="C1385" s="509" t="s">
        <v>6291</v>
      </c>
      <c r="D1385" s="509" t="s">
        <v>6701</v>
      </c>
      <c r="E1385" s="509" t="s">
        <v>11863</v>
      </c>
      <c r="F1385" s="509">
        <v>7</v>
      </c>
      <c r="G1385" s="509">
        <v>1</v>
      </c>
    </row>
    <row r="1386" spans="1:7" hidden="1">
      <c r="A1386" s="509" t="s">
        <v>234</v>
      </c>
      <c r="B1386" s="509" t="s">
        <v>6268</v>
      </c>
      <c r="C1386" s="509" t="s">
        <v>6291</v>
      </c>
      <c r="D1386" s="509" t="s">
        <v>6701</v>
      </c>
      <c r="E1386" s="509" t="s">
        <v>11865</v>
      </c>
      <c r="F1386" s="509">
        <v>3</v>
      </c>
      <c r="G1386" s="509">
        <v>1</v>
      </c>
    </row>
    <row r="1387" spans="1:7" hidden="1">
      <c r="A1387" s="509" t="s">
        <v>234</v>
      </c>
      <c r="B1387" s="509" t="s">
        <v>6268</v>
      </c>
      <c r="C1387" s="509" t="s">
        <v>6291</v>
      </c>
      <c r="D1387" s="509" t="s">
        <v>6701</v>
      </c>
      <c r="E1387" s="509" t="s">
        <v>11866</v>
      </c>
      <c r="F1387" s="509">
        <v>3</v>
      </c>
      <c r="G1387" s="509">
        <v>1</v>
      </c>
    </row>
    <row r="1388" spans="1:7" hidden="1">
      <c r="A1388" s="509" t="s">
        <v>234</v>
      </c>
      <c r="B1388" s="509" t="s">
        <v>6268</v>
      </c>
      <c r="C1388" s="509" t="s">
        <v>6291</v>
      </c>
      <c r="D1388" s="509" t="s">
        <v>6701</v>
      </c>
      <c r="E1388" s="509" t="s">
        <v>11867</v>
      </c>
      <c r="F1388" s="509">
        <v>2</v>
      </c>
      <c r="G1388" s="509">
        <v>1</v>
      </c>
    </row>
    <row r="1389" spans="1:7" hidden="1">
      <c r="A1389" s="509" t="s">
        <v>235</v>
      </c>
      <c r="B1389" s="509" t="s">
        <v>6268</v>
      </c>
      <c r="C1389" s="509" t="s">
        <v>6291</v>
      </c>
      <c r="D1389" s="509" t="s">
        <v>6705</v>
      </c>
      <c r="E1389" s="509" t="s">
        <v>11541</v>
      </c>
      <c r="F1389" s="509">
        <v>15</v>
      </c>
      <c r="G1389" s="509">
        <v>1</v>
      </c>
    </row>
    <row r="1390" spans="1:7" hidden="1">
      <c r="A1390" s="509" t="s">
        <v>235</v>
      </c>
      <c r="B1390" s="509" t="s">
        <v>6268</v>
      </c>
      <c r="C1390" s="509" t="s">
        <v>6291</v>
      </c>
      <c r="D1390" s="509" t="s">
        <v>6705</v>
      </c>
      <c r="E1390" s="509" t="s">
        <v>11540</v>
      </c>
      <c r="F1390" s="509">
        <v>11</v>
      </c>
      <c r="G1390" s="509">
        <v>1</v>
      </c>
    </row>
    <row r="1391" spans="1:7" hidden="1">
      <c r="A1391" s="509" t="s">
        <v>235</v>
      </c>
      <c r="B1391" s="509" t="s">
        <v>6268</v>
      </c>
      <c r="C1391" s="509" t="s">
        <v>6291</v>
      </c>
      <c r="D1391" s="509" t="s">
        <v>6705</v>
      </c>
      <c r="E1391" s="509" t="s">
        <v>11542</v>
      </c>
      <c r="F1391" s="509">
        <v>9</v>
      </c>
      <c r="G1391" s="509">
        <v>1</v>
      </c>
    </row>
    <row r="1392" spans="1:7" hidden="1">
      <c r="A1392" s="509" t="s">
        <v>235</v>
      </c>
      <c r="B1392" s="509" t="s">
        <v>6268</v>
      </c>
      <c r="C1392" s="509" t="s">
        <v>6291</v>
      </c>
      <c r="D1392" s="509" t="s">
        <v>6705</v>
      </c>
      <c r="E1392" s="509" t="s">
        <v>11543</v>
      </c>
      <c r="F1392" s="509">
        <v>8</v>
      </c>
      <c r="G1392" s="509">
        <v>1</v>
      </c>
    </row>
    <row r="1393" spans="1:7" hidden="1">
      <c r="A1393" s="509" t="s">
        <v>235</v>
      </c>
      <c r="B1393" s="509" t="s">
        <v>6268</v>
      </c>
      <c r="C1393" s="509" t="s">
        <v>6291</v>
      </c>
      <c r="D1393" s="509" t="s">
        <v>6705</v>
      </c>
      <c r="E1393" s="509" t="s">
        <v>11539</v>
      </c>
      <c r="F1393" s="509">
        <v>3</v>
      </c>
      <c r="G1393" s="509">
        <v>1</v>
      </c>
    </row>
    <row r="1394" spans="1:7" hidden="1">
      <c r="A1394" s="509" t="s">
        <v>236</v>
      </c>
      <c r="B1394" s="509" t="s">
        <v>6268</v>
      </c>
      <c r="C1394" s="509" t="s">
        <v>6291</v>
      </c>
      <c r="D1394" s="509" t="s">
        <v>6710</v>
      </c>
      <c r="E1394" s="509" t="s">
        <v>11871</v>
      </c>
      <c r="F1394" s="509">
        <v>17</v>
      </c>
      <c r="G1394" s="509">
        <v>1</v>
      </c>
    </row>
    <row r="1395" spans="1:7" hidden="1">
      <c r="A1395" s="509" t="s">
        <v>236</v>
      </c>
      <c r="B1395" s="509" t="s">
        <v>6268</v>
      </c>
      <c r="C1395" s="509" t="s">
        <v>6291</v>
      </c>
      <c r="D1395" s="509" t="s">
        <v>6710</v>
      </c>
      <c r="E1395" s="509" t="s">
        <v>11869</v>
      </c>
      <c r="F1395" s="509">
        <v>12</v>
      </c>
      <c r="G1395" s="509">
        <v>1</v>
      </c>
    </row>
    <row r="1396" spans="1:7" hidden="1">
      <c r="A1396" s="509" t="s">
        <v>236</v>
      </c>
      <c r="B1396" s="509" t="s">
        <v>6268</v>
      </c>
      <c r="C1396" s="509" t="s">
        <v>6291</v>
      </c>
      <c r="D1396" s="509" t="s">
        <v>6710</v>
      </c>
      <c r="E1396" s="509" t="s">
        <v>11868</v>
      </c>
      <c r="F1396" s="509">
        <v>10</v>
      </c>
      <c r="G1396" s="509">
        <v>1</v>
      </c>
    </row>
    <row r="1397" spans="1:7" hidden="1">
      <c r="A1397" s="509" t="s">
        <v>236</v>
      </c>
      <c r="B1397" s="509" t="s">
        <v>6268</v>
      </c>
      <c r="C1397" s="509" t="s">
        <v>6291</v>
      </c>
      <c r="D1397" s="509" t="s">
        <v>6710</v>
      </c>
      <c r="E1397" s="509" t="s">
        <v>11873</v>
      </c>
      <c r="F1397" s="509">
        <v>10</v>
      </c>
      <c r="G1397" s="509">
        <v>1</v>
      </c>
    </row>
    <row r="1398" spans="1:7" hidden="1">
      <c r="A1398" s="509" t="s">
        <v>236</v>
      </c>
      <c r="B1398" s="509" t="s">
        <v>6268</v>
      </c>
      <c r="C1398" s="509" t="s">
        <v>6291</v>
      </c>
      <c r="D1398" s="509" t="s">
        <v>6710</v>
      </c>
      <c r="E1398" s="509" t="s">
        <v>11876</v>
      </c>
      <c r="F1398" s="509">
        <v>5</v>
      </c>
      <c r="G1398" s="509">
        <v>1</v>
      </c>
    </row>
    <row r="1399" spans="1:7" hidden="1">
      <c r="A1399" s="509" t="s">
        <v>236</v>
      </c>
      <c r="B1399" s="509" t="s">
        <v>6268</v>
      </c>
      <c r="C1399" s="509" t="s">
        <v>6291</v>
      </c>
      <c r="D1399" s="509" t="s">
        <v>6710</v>
      </c>
      <c r="E1399" s="509" t="s">
        <v>11875</v>
      </c>
      <c r="F1399" s="509">
        <v>4</v>
      </c>
      <c r="G1399" s="509">
        <v>1</v>
      </c>
    </row>
    <row r="1400" spans="1:7" hidden="1">
      <c r="A1400" s="509" t="s">
        <v>236</v>
      </c>
      <c r="B1400" s="509" t="s">
        <v>6268</v>
      </c>
      <c r="C1400" s="509" t="s">
        <v>6291</v>
      </c>
      <c r="D1400" s="509" t="s">
        <v>6710</v>
      </c>
      <c r="E1400" s="509" t="s">
        <v>11877</v>
      </c>
      <c r="F1400" s="509">
        <v>4</v>
      </c>
      <c r="G1400" s="509">
        <v>1</v>
      </c>
    </row>
    <row r="1401" spans="1:7" hidden="1">
      <c r="A1401" s="509" t="s">
        <v>236</v>
      </c>
      <c r="B1401" s="509" t="s">
        <v>6268</v>
      </c>
      <c r="C1401" s="509" t="s">
        <v>6291</v>
      </c>
      <c r="D1401" s="509" t="s">
        <v>6710</v>
      </c>
      <c r="E1401" s="509" t="s">
        <v>11870</v>
      </c>
      <c r="F1401" s="509">
        <v>1</v>
      </c>
      <c r="G1401" s="509">
        <v>1</v>
      </c>
    </row>
    <row r="1402" spans="1:7" hidden="1">
      <c r="A1402" s="509" t="s">
        <v>236</v>
      </c>
      <c r="B1402" s="509" t="s">
        <v>6268</v>
      </c>
      <c r="C1402" s="509" t="s">
        <v>6291</v>
      </c>
      <c r="D1402" s="509" t="s">
        <v>6710</v>
      </c>
      <c r="E1402" s="509" t="s">
        <v>11872</v>
      </c>
      <c r="F1402" s="509">
        <v>1</v>
      </c>
      <c r="G1402" s="509">
        <v>1</v>
      </c>
    </row>
    <row r="1403" spans="1:7" hidden="1">
      <c r="A1403" s="509" t="s">
        <v>236</v>
      </c>
      <c r="B1403" s="509" t="s">
        <v>6268</v>
      </c>
      <c r="C1403" s="509" t="s">
        <v>6291</v>
      </c>
      <c r="D1403" s="509" t="s">
        <v>6710</v>
      </c>
      <c r="E1403" s="509" t="s">
        <v>11874</v>
      </c>
      <c r="F1403" s="509">
        <v>1</v>
      </c>
      <c r="G1403" s="509">
        <v>1</v>
      </c>
    </row>
    <row r="1404" spans="1:7" hidden="1">
      <c r="A1404" s="509" t="s">
        <v>237</v>
      </c>
      <c r="B1404" s="509" t="s">
        <v>6268</v>
      </c>
      <c r="C1404" s="509" t="s">
        <v>6291</v>
      </c>
      <c r="D1404" s="509" t="s">
        <v>6714</v>
      </c>
      <c r="E1404" s="509" t="s">
        <v>12355</v>
      </c>
      <c r="F1404" s="509">
        <v>7</v>
      </c>
      <c r="G1404" s="509">
        <v>1</v>
      </c>
    </row>
    <row r="1405" spans="1:7" hidden="1">
      <c r="A1405" s="509" t="s">
        <v>237</v>
      </c>
      <c r="B1405" s="509" t="s">
        <v>6268</v>
      </c>
      <c r="C1405" s="509" t="s">
        <v>6291</v>
      </c>
      <c r="D1405" s="509" t="s">
        <v>6714</v>
      </c>
      <c r="E1405" s="509" t="s">
        <v>12356</v>
      </c>
      <c r="F1405" s="509">
        <v>5</v>
      </c>
      <c r="G1405" s="509">
        <v>1</v>
      </c>
    </row>
    <row r="1406" spans="1:7" hidden="1">
      <c r="A1406" s="509" t="s">
        <v>238</v>
      </c>
      <c r="B1406" s="509" t="s">
        <v>6268</v>
      </c>
      <c r="C1406" s="509" t="s">
        <v>6291</v>
      </c>
      <c r="D1406" s="509" t="s">
        <v>6718</v>
      </c>
      <c r="E1406" s="509" t="s">
        <v>12354</v>
      </c>
      <c r="F1406" s="509">
        <v>9</v>
      </c>
      <c r="G1406" s="509">
        <v>1</v>
      </c>
    </row>
    <row r="1407" spans="1:7" hidden="1">
      <c r="A1407" s="509" t="s">
        <v>238</v>
      </c>
      <c r="B1407" s="509" t="s">
        <v>6268</v>
      </c>
      <c r="C1407" s="509" t="s">
        <v>6291</v>
      </c>
      <c r="D1407" s="509" t="s">
        <v>6718</v>
      </c>
      <c r="E1407" s="509" t="s">
        <v>12352</v>
      </c>
      <c r="F1407" s="509">
        <v>7</v>
      </c>
      <c r="G1407" s="509">
        <v>1</v>
      </c>
    </row>
    <row r="1408" spans="1:7" hidden="1">
      <c r="A1408" s="509" t="s">
        <v>238</v>
      </c>
      <c r="B1408" s="509" t="s">
        <v>6268</v>
      </c>
      <c r="C1408" s="509" t="s">
        <v>6291</v>
      </c>
      <c r="D1408" s="509" t="s">
        <v>6718</v>
      </c>
      <c r="E1408" s="509" t="s">
        <v>12353</v>
      </c>
      <c r="F1408" s="509">
        <v>7</v>
      </c>
      <c r="G1408" s="509">
        <v>1</v>
      </c>
    </row>
    <row r="1409" spans="1:7" hidden="1">
      <c r="A1409" s="509" t="s">
        <v>238</v>
      </c>
      <c r="B1409" s="509" t="s">
        <v>6268</v>
      </c>
      <c r="C1409" s="509" t="s">
        <v>6291</v>
      </c>
      <c r="D1409" s="509" t="s">
        <v>6718</v>
      </c>
      <c r="E1409" s="509" t="s">
        <v>12351</v>
      </c>
      <c r="F1409" s="509">
        <v>6</v>
      </c>
      <c r="G1409" s="509">
        <v>1</v>
      </c>
    </row>
    <row r="1410" spans="1:7" hidden="1">
      <c r="A1410" s="509" t="s">
        <v>239</v>
      </c>
      <c r="B1410" s="509" t="s">
        <v>6268</v>
      </c>
      <c r="C1410" s="509" t="s">
        <v>6291</v>
      </c>
      <c r="D1410" s="509" t="s">
        <v>6819</v>
      </c>
      <c r="E1410" s="509" t="s">
        <v>11572</v>
      </c>
      <c r="F1410" s="509">
        <v>11</v>
      </c>
      <c r="G1410" s="509">
        <v>1</v>
      </c>
    </row>
    <row r="1411" spans="1:7" hidden="1">
      <c r="A1411" s="509" t="s">
        <v>239</v>
      </c>
      <c r="B1411" s="509" t="s">
        <v>6268</v>
      </c>
      <c r="C1411" s="509" t="s">
        <v>6291</v>
      </c>
      <c r="D1411" s="509" t="s">
        <v>6819</v>
      </c>
      <c r="E1411" s="509" t="s">
        <v>11573</v>
      </c>
      <c r="F1411" s="509">
        <v>10</v>
      </c>
      <c r="G1411" s="509">
        <v>1</v>
      </c>
    </row>
    <row r="1412" spans="1:7" hidden="1">
      <c r="A1412" s="509" t="s">
        <v>239</v>
      </c>
      <c r="B1412" s="509" t="s">
        <v>6268</v>
      </c>
      <c r="C1412" s="509" t="s">
        <v>6291</v>
      </c>
      <c r="D1412" s="509" t="s">
        <v>6819</v>
      </c>
      <c r="E1412" s="509" t="s">
        <v>11571</v>
      </c>
      <c r="F1412" s="509">
        <v>8</v>
      </c>
      <c r="G1412" s="509">
        <v>1</v>
      </c>
    </row>
    <row r="1413" spans="1:7" hidden="1">
      <c r="A1413" s="509" t="s">
        <v>239</v>
      </c>
      <c r="B1413" s="509" t="s">
        <v>6268</v>
      </c>
      <c r="C1413" s="509" t="s">
        <v>6291</v>
      </c>
      <c r="D1413" s="509" t="s">
        <v>6819</v>
      </c>
      <c r="E1413" s="509" t="s">
        <v>11574</v>
      </c>
      <c r="F1413" s="509">
        <v>5</v>
      </c>
      <c r="G1413" s="509">
        <v>1</v>
      </c>
    </row>
    <row r="1414" spans="1:7" hidden="1">
      <c r="A1414" s="509" t="s">
        <v>239</v>
      </c>
      <c r="B1414" s="509" t="s">
        <v>6268</v>
      </c>
      <c r="C1414" s="509" t="s">
        <v>6291</v>
      </c>
      <c r="D1414" s="509" t="s">
        <v>6819</v>
      </c>
      <c r="E1414" s="509" t="s">
        <v>11575</v>
      </c>
      <c r="F1414" s="509">
        <v>3</v>
      </c>
      <c r="G1414" s="509">
        <v>1</v>
      </c>
    </row>
    <row r="1415" spans="1:7" hidden="1">
      <c r="A1415" s="509" t="s">
        <v>239</v>
      </c>
      <c r="B1415" s="509" t="s">
        <v>6268</v>
      </c>
      <c r="C1415" s="509" t="s">
        <v>6291</v>
      </c>
      <c r="D1415" s="509" t="s">
        <v>6819</v>
      </c>
      <c r="E1415" s="509" t="s">
        <v>11576</v>
      </c>
      <c r="F1415" s="509">
        <v>1</v>
      </c>
      <c r="G1415" s="509">
        <v>1</v>
      </c>
    </row>
    <row r="1416" spans="1:7" hidden="1">
      <c r="A1416" s="509" t="s">
        <v>240</v>
      </c>
      <c r="B1416" s="509" t="s">
        <v>6268</v>
      </c>
      <c r="C1416" s="509" t="s">
        <v>6291</v>
      </c>
      <c r="D1416" s="509" t="s">
        <v>6838</v>
      </c>
      <c r="E1416" s="509" t="s">
        <v>10616</v>
      </c>
      <c r="F1416" s="509">
        <v>11</v>
      </c>
      <c r="G1416" s="509">
        <v>1</v>
      </c>
    </row>
    <row r="1417" spans="1:7" hidden="1">
      <c r="A1417" s="509" t="s">
        <v>240</v>
      </c>
      <c r="B1417" s="509" t="s">
        <v>6268</v>
      </c>
      <c r="C1417" s="509" t="s">
        <v>6291</v>
      </c>
      <c r="D1417" s="509" t="s">
        <v>6838</v>
      </c>
      <c r="E1417" s="509" t="s">
        <v>10617</v>
      </c>
      <c r="F1417" s="509">
        <v>10</v>
      </c>
      <c r="G1417" s="509">
        <v>1</v>
      </c>
    </row>
    <row r="1418" spans="1:7" hidden="1">
      <c r="A1418" s="509" t="s">
        <v>240</v>
      </c>
      <c r="B1418" s="509" t="s">
        <v>6268</v>
      </c>
      <c r="C1418" s="509" t="s">
        <v>6291</v>
      </c>
      <c r="D1418" s="509" t="s">
        <v>6838</v>
      </c>
      <c r="E1418" s="509" t="s">
        <v>10618</v>
      </c>
      <c r="F1418" s="509">
        <v>9</v>
      </c>
      <c r="G1418" s="509">
        <v>1</v>
      </c>
    </row>
    <row r="1419" spans="1:7" hidden="1">
      <c r="A1419" s="509" t="s">
        <v>240</v>
      </c>
      <c r="B1419" s="509" t="s">
        <v>6268</v>
      </c>
      <c r="C1419" s="509" t="s">
        <v>6291</v>
      </c>
      <c r="D1419" s="509" t="s">
        <v>6838</v>
      </c>
      <c r="E1419" s="509" t="s">
        <v>10615</v>
      </c>
      <c r="F1419" s="509">
        <v>8</v>
      </c>
      <c r="G1419" s="509">
        <v>1</v>
      </c>
    </row>
    <row r="1420" spans="1:7" hidden="1">
      <c r="A1420" s="509" t="s">
        <v>240</v>
      </c>
      <c r="B1420" s="509" t="s">
        <v>6268</v>
      </c>
      <c r="C1420" s="509" t="s">
        <v>6291</v>
      </c>
      <c r="D1420" s="509" t="s">
        <v>6838</v>
      </c>
      <c r="E1420" s="509" t="s">
        <v>10620</v>
      </c>
      <c r="F1420" s="509">
        <v>5</v>
      </c>
      <c r="G1420" s="509">
        <v>1</v>
      </c>
    </row>
    <row r="1421" spans="1:7" hidden="1">
      <c r="A1421" s="509" t="s">
        <v>240</v>
      </c>
      <c r="B1421" s="509" t="s">
        <v>6268</v>
      </c>
      <c r="C1421" s="509" t="s">
        <v>6291</v>
      </c>
      <c r="D1421" s="509" t="s">
        <v>6838</v>
      </c>
      <c r="E1421" s="509" t="s">
        <v>10619</v>
      </c>
      <c r="F1421" s="509">
        <v>2</v>
      </c>
      <c r="G1421" s="509">
        <v>1</v>
      </c>
    </row>
    <row r="1422" spans="1:7" hidden="1">
      <c r="A1422" s="509" t="s">
        <v>241</v>
      </c>
      <c r="B1422" s="509" t="s">
        <v>6268</v>
      </c>
      <c r="C1422" s="509" t="s">
        <v>6291</v>
      </c>
      <c r="D1422" s="509" t="s">
        <v>6843</v>
      </c>
      <c r="E1422" s="509" t="s">
        <v>11919</v>
      </c>
      <c r="F1422" s="509">
        <v>12</v>
      </c>
      <c r="G1422" s="509">
        <v>1</v>
      </c>
    </row>
    <row r="1423" spans="1:7" hidden="1">
      <c r="A1423" s="509" t="s">
        <v>241</v>
      </c>
      <c r="B1423" s="509" t="s">
        <v>6268</v>
      </c>
      <c r="C1423" s="509" t="s">
        <v>6291</v>
      </c>
      <c r="D1423" s="509" t="s">
        <v>6843</v>
      </c>
      <c r="E1423" s="509" t="s">
        <v>11920</v>
      </c>
      <c r="F1423" s="509">
        <v>9</v>
      </c>
      <c r="G1423" s="509">
        <v>1</v>
      </c>
    </row>
    <row r="1424" spans="1:7" hidden="1">
      <c r="A1424" s="509" t="s">
        <v>241</v>
      </c>
      <c r="B1424" s="509" t="s">
        <v>6268</v>
      </c>
      <c r="C1424" s="509" t="s">
        <v>6291</v>
      </c>
      <c r="D1424" s="509" t="s">
        <v>6843</v>
      </c>
      <c r="E1424" s="509" t="s">
        <v>11922</v>
      </c>
      <c r="F1424" s="509">
        <v>8</v>
      </c>
      <c r="G1424" s="509">
        <v>1</v>
      </c>
    </row>
    <row r="1425" spans="1:7" hidden="1">
      <c r="A1425" s="509" t="s">
        <v>241</v>
      </c>
      <c r="B1425" s="509" t="s">
        <v>6268</v>
      </c>
      <c r="C1425" s="509" t="s">
        <v>6291</v>
      </c>
      <c r="D1425" s="509" t="s">
        <v>6843</v>
      </c>
      <c r="E1425" s="509" t="s">
        <v>11921</v>
      </c>
      <c r="F1425" s="509">
        <v>5</v>
      </c>
      <c r="G1425" s="509">
        <v>1</v>
      </c>
    </row>
    <row r="1426" spans="1:7" hidden="1">
      <c r="A1426" s="509" t="s">
        <v>241</v>
      </c>
      <c r="B1426" s="509" t="s">
        <v>6268</v>
      </c>
      <c r="C1426" s="509" t="s">
        <v>6291</v>
      </c>
      <c r="D1426" s="509" t="s">
        <v>6843</v>
      </c>
      <c r="E1426" s="509" t="s">
        <v>11930</v>
      </c>
      <c r="F1426" s="509">
        <v>5</v>
      </c>
      <c r="G1426" s="509">
        <v>1</v>
      </c>
    </row>
    <row r="1427" spans="1:7" hidden="1">
      <c r="A1427" s="509" t="s">
        <v>241</v>
      </c>
      <c r="B1427" s="509" t="s">
        <v>6268</v>
      </c>
      <c r="C1427" s="509" t="s">
        <v>6291</v>
      </c>
      <c r="D1427" s="509" t="s">
        <v>6843</v>
      </c>
      <c r="E1427" s="509" t="s">
        <v>11925</v>
      </c>
      <c r="F1427" s="509">
        <v>4</v>
      </c>
      <c r="G1427" s="509">
        <v>1</v>
      </c>
    </row>
    <row r="1428" spans="1:7" hidden="1">
      <c r="A1428" s="509" t="s">
        <v>241</v>
      </c>
      <c r="B1428" s="509" t="s">
        <v>6268</v>
      </c>
      <c r="C1428" s="509" t="s">
        <v>6291</v>
      </c>
      <c r="D1428" s="509" t="s">
        <v>6843</v>
      </c>
      <c r="E1428" s="509" t="s">
        <v>11917</v>
      </c>
      <c r="F1428" s="509">
        <v>3</v>
      </c>
      <c r="G1428" s="509">
        <v>1</v>
      </c>
    </row>
    <row r="1429" spans="1:7" hidden="1">
      <c r="A1429" s="509" t="s">
        <v>241</v>
      </c>
      <c r="B1429" s="509" t="s">
        <v>6268</v>
      </c>
      <c r="C1429" s="509" t="s">
        <v>6291</v>
      </c>
      <c r="D1429" s="509" t="s">
        <v>6843</v>
      </c>
      <c r="E1429" s="509" t="s">
        <v>11918</v>
      </c>
      <c r="F1429" s="509">
        <v>3</v>
      </c>
      <c r="G1429" s="509">
        <v>1</v>
      </c>
    </row>
    <row r="1430" spans="1:7" hidden="1">
      <c r="A1430" s="509" t="s">
        <v>241</v>
      </c>
      <c r="B1430" s="509" t="s">
        <v>6268</v>
      </c>
      <c r="C1430" s="509" t="s">
        <v>6291</v>
      </c>
      <c r="D1430" s="509" t="s">
        <v>6843</v>
      </c>
      <c r="E1430" s="509" t="s">
        <v>11923</v>
      </c>
      <c r="F1430" s="509">
        <v>3</v>
      </c>
      <c r="G1430" s="509">
        <v>1</v>
      </c>
    </row>
    <row r="1431" spans="1:7" hidden="1">
      <c r="A1431" s="509" t="s">
        <v>241</v>
      </c>
      <c r="B1431" s="509" t="s">
        <v>6268</v>
      </c>
      <c r="C1431" s="509" t="s">
        <v>6291</v>
      </c>
      <c r="D1431" s="509" t="s">
        <v>6843</v>
      </c>
      <c r="E1431" s="509" t="s">
        <v>11926</v>
      </c>
      <c r="F1431" s="509">
        <v>3</v>
      </c>
      <c r="G1431" s="509">
        <v>1</v>
      </c>
    </row>
    <row r="1432" spans="1:7" hidden="1">
      <c r="A1432" s="509" t="s">
        <v>241</v>
      </c>
      <c r="B1432" s="509" t="s">
        <v>6268</v>
      </c>
      <c r="C1432" s="509" t="s">
        <v>6291</v>
      </c>
      <c r="D1432" s="509" t="s">
        <v>6843</v>
      </c>
      <c r="E1432" s="509" t="s">
        <v>11927</v>
      </c>
      <c r="F1432" s="509">
        <v>3</v>
      </c>
      <c r="G1432" s="509">
        <v>1</v>
      </c>
    </row>
    <row r="1433" spans="1:7" hidden="1">
      <c r="A1433" s="509" t="s">
        <v>241</v>
      </c>
      <c r="B1433" s="509" t="s">
        <v>6268</v>
      </c>
      <c r="C1433" s="509" t="s">
        <v>6291</v>
      </c>
      <c r="D1433" s="509" t="s">
        <v>6843</v>
      </c>
      <c r="E1433" s="509" t="s">
        <v>11928</v>
      </c>
      <c r="F1433" s="509">
        <v>3</v>
      </c>
      <c r="G1433" s="509">
        <v>1</v>
      </c>
    </row>
    <row r="1434" spans="1:7" hidden="1">
      <c r="A1434" s="509" t="s">
        <v>241</v>
      </c>
      <c r="B1434" s="509" t="s">
        <v>6268</v>
      </c>
      <c r="C1434" s="509" t="s">
        <v>6291</v>
      </c>
      <c r="D1434" s="509" t="s">
        <v>6843</v>
      </c>
      <c r="E1434" s="509" t="s">
        <v>11929</v>
      </c>
      <c r="F1434" s="509">
        <v>3</v>
      </c>
      <c r="G1434" s="509">
        <v>1</v>
      </c>
    </row>
    <row r="1435" spans="1:7" hidden="1">
      <c r="A1435" s="509" t="s">
        <v>241</v>
      </c>
      <c r="B1435" s="509" t="s">
        <v>6268</v>
      </c>
      <c r="C1435" s="509" t="s">
        <v>6291</v>
      </c>
      <c r="D1435" s="509" t="s">
        <v>6843</v>
      </c>
      <c r="E1435" s="509" t="s">
        <v>11924</v>
      </c>
      <c r="F1435" s="509">
        <v>2</v>
      </c>
      <c r="G1435" s="509">
        <v>1</v>
      </c>
    </row>
    <row r="1436" spans="1:7" hidden="1">
      <c r="A1436" s="509" t="s">
        <v>242</v>
      </c>
      <c r="B1436" s="509" t="s">
        <v>6268</v>
      </c>
      <c r="C1436" s="509" t="s">
        <v>6291</v>
      </c>
      <c r="D1436" s="509" t="s">
        <v>6848</v>
      </c>
      <c r="E1436" s="509" t="s">
        <v>11931</v>
      </c>
      <c r="F1436" s="509">
        <v>20</v>
      </c>
      <c r="G1436" s="509">
        <v>1</v>
      </c>
    </row>
    <row r="1437" spans="1:7" hidden="1">
      <c r="A1437" s="509" t="s">
        <v>242</v>
      </c>
      <c r="B1437" s="509" t="s">
        <v>6268</v>
      </c>
      <c r="C1437" s="509" t="s">
        <v>6291</v>
      </c>
      <c r="D1437" s="509" t="s">
        <v>6848</v>
      </c>
      <c r="E1437" s="509" t="s">
        <v>11933</v>
      </c>
      <c r="F1437" s="509">
        <v>10</v>
      </c>
      <c r="G1437" s="509">
        <v>1</v>
      </c>
    </row>
    <row r="1438" spans="1:7" hidden="1">
      <c r="A1438" s="509" t="s">
        <v>242</v>
      </c>
      <c r="B1438" s="509" t="s">
        <v>6268</v>
      </c>
      <c r="C1438" s="509" t="s">
        <v>6291</v>
      </c>
      <c r="D1438" s="509" t="s">
        <v>6848</v>
      </c>
      <c r="E1438" s="509" t="s">
        <v>11934</v>
      </c>
      <c r="F1438" s="509">
        <v>8</v>
      </c>
      <c r="G1438" s="509">
        <v>1</v>
      </c>
    </row>
    <row r="1439" spans="1:7" hidden="1">
      <c r="A1439" s="509" t="s">
        <v>242</v>
      </c>
      <c r="B1439" s="509" t="s">
        <v>6268</v>
      </c>
      <c r="C1439" s="509" t="s">
        <v>6291</v>
      </c>
      <c r="D1439" s="509" t="s">
        <v>6848</v>
      </c>
      <c r="E1439" s="509" t="s">
        <v>11935</v>
      </c>
      <c r="F1439" s="509">
        <v>6</v>
      </c>
      <c r="G1439" s="509">
        <v>1</v>
      </c>
    </row>
    <row r="1440" spans="1:7" hidden="1">
      <c r="A1440" s="509" t="s">
        <v>242</v>
      </c>
      <c r="B1440" s="509" t="s">
        <v>6268</v>
      </c>
      <c r="C1440" s="509" t="s">
        <v>6291</v>
      </c>
      <c r="D1440" s="509" t="s">
        <v>6848</v>
      </c>
      <c r="E1440" s="509" t="s">
        <v>11936</v>
      </c>
      <c r="F1440" s="509">
        <v>5</v>
      </c>
      <c r="G1440" s="509">
        <v>1</v>
      </c>
    </row>
    <row r="1441" spans="1:7" hidden="1">
      <c r="A1441" s="509" t="s">
        <v>242</v>
      </c>
      <c r="B1441" s="509" t="s">
        <v>6268</v>
      </c>
      <c r="C1441" s="509" t="s">
        <v>6291</v>
      </c>
      <c r="D1441" s="509" t="s">
        <v>6848</v>
      </c>
      <c r="E1441" s="509" t="s">
        <v>11932</v>
      </c>
      <c r="F1441" s="509">
        <v>2</v>
      </c>
      <c r="G1441" s="509">
        <v>1</v>
      </c>
    </row>
    <row r="1442" spans="1:7" hidden="1">
      <c r="A1442" s="509" t="s">
        <v>242</v>
      </c>
      <c r="B1442" s="509" t="s">
        <v>6268</v>
      </c>
      <c r="C1442" s="509" t="s">
        <v>6291</v>
      </c>
      <c r="D1442" s="509" t="s">
        <v>6848</v>
      </c>
      <c r="E1442" s="509" t="s">
        <v>11937</v>
      </c>
      <c r="F1442" s="509">
        <v>1</v>
      </c>
      <c r="G1442" s="509">
        <v>1</v>
      </c>
    </row>
    <row r="1443" spans="1:7" hidden="1">
      <c r="A1443" s="509" t="s">
        <v>243</v>
      </c>
      <c r="B1443" s="509" t="s">
        <v>6268</v>
      </c>
      <c r="C1443" s="509" t="s">
        <v>6291</v>
      </c>
      <c r="D1443" s="509" t="s">
        <v>6908</v>
      </c>
      <c r="E1443" s="509" t="s">
        <v>12346</v>
      </c>
      <c r="F1443" s="509">
        <v>9</v>
      </c>
      <c r="G1443" s="509">
        <v>1</v>
      </c>
    </row>
    <row r="1444" spans="1:7" hidden="1">
      <c r="A1444" s="509" t="s">
        <v>243</v>
      </c>
      <c r="B1444" s="509" t="s">
        <v>6268</v>
      </c>
      <c r="C1444" s="509" t="s">
        <v>6291</v>
      </c>
      <c r="D1444" s="509" t="s">
        <v>6908</v>
      </c>
      <c r="E1444" s="509" t="s">
        <v>12348</v>
      </c>
      <c r="F1444" s="509">
        <v>8</v>
      </c>
      <c r="G1444" s="509">
        <v>1</v>
      </c>
    </row>
    <row r="1445" spans="1:7" hidden="1">
      <c r="A1445" s="509" t="s">
        <v>243</v>
      </c>
      <c r="B1445" s="509" t="s">
        <v>6268</v>
      </c>
      <c r="C1445" s="509" t="s">
        <v>6291</v>
      </c>
      <c r="D1445" s="509" t="s">
        <v>6908</v>
      </c>
      <c r="E1445" s="509" t="s">
        <v>12350</v>
      </c>
      <c r="F1445" s="509">
        <v>8</v>
      </c>
      <c r="G1445" s="509">
        <v>1</v>
      </c>
    </row>
    <row r="1446" spans="1:7" hidden="1">
      <c r="A1446" s="509" t="s">
        <v>243</v>
      </c>
      <c r="B1446" s="509" t="s">
        <v>6268</v>
      </c>
      <c r="C1446" s="509" t="s">
        <v>6291</v>
      </c>
      <c r="D1446" s="509" t="s">
        <v>6908</v>
      </c>
      <c r="E1446" s="509" t="s">
        <v>12345</v>
      </c>
      <c r="F1446" s="509">
        <v>6</v>
      </c>
      <c r="G1446" s="509">
        <v>1</v>
      </c>
    </row>
    <row r="1447" spans="1:7" hidden="1">
      <c r="A1447" s="509" t="s">
        <v>243</v>
      </c>
      <c r="B1447" s="509" t="s">
        <v>6268</v>
      </c>
      <c r="C1447" s="509" t="s">
        <v>6291</v>
      </c>
      <c r="D1447" s="509" t="s">
        <v>6908</v>
      </c>
      <c r="E1447" s="509" t="s">
        <v>12349</v>
      </c>
      <c r="F1447" s="509">
        <v>6</v>
      </c>
      <c r="G1447" s="509">
        <v>1</v>
      </c>
    </row>
    <row r="1448" spans="1:7" hidden="1">
      <c r="A1448" s="509" t="s">
        <v>243</v>
      </c>
      <c r="B1448" s="509" t="s">
        <v>6268</v>
      </c>
      <c r="C1448" s="509" t="s">
        <v>6291</v>
      </c>
      <c r="D1448" s="509" t="s">
        <v>6908</v>
      </c>
      <c r="E1448" s="509" t="s">
        <v>12347</v>
      </c>
      <c r="F1448" s="509">
        <v>5</v>
      </c>
      <c r="G1448" s="509">
        <v>1</v>
      </c>
    </row>
    <row r="1449" spans="1:7" hidden="1">
      <c r="A1449" s="509" t="s">
        <v>243</v>
      </c>
      <c r="B1449" s="509" t="s">
        <v>6268</v>
      </c>
      <c r="C1449" s="509" t="s">
        <v>6291</v>
      </c>
      <c r="D1449" s="509" t="s">
        <v>6908</v>
      </c>
      <c r="E1449" s="509" t="s">
        <v>12343</v>
      </c>
      <c r="F1449" s="509">
        <v>3</v>
      </c>
      <c r="G1449" s="509">
        <v>1</v>
      </c>
    </row>
    <row r="1450" spans="1:7" hidden="1">
      <c r="A1450" s="509" t="s">
        <v>243</v>
      </c>
      <c r="B1450" s="509" t="s">
        <v>6268</v>
      </c>
      <c r="C1450" s="509" t="s">
        <v>6291</v>
      </c>
      <c r="D1450" s="509" t="s">
        <v>6908</v>
      </c>
      <c r="E1450" s="509" t="s">
        <v>12344</v>
      </c>
      <c r="F1450" s="509">
        <v>1</v>
      </c>
      <c r="G1450" s="509">
        <v>1</v>
      </c>
    </row>
    <row r="1451" spans="1:7" hidden="1">
      <c r="A1451" s="509" t="s">
        <v>244</v>
      </c>
      <c r="B1451" s="509" t="s">
        <v>6268</v>
      </c>
      <c r="C1451" s="509" t="s">
        <v>6291</v>
      </c>
      <c r="D1451" s="509" t="s">
        <v>6913</v>
      </c>
      <c r="E1451" s="509" t="s">
        <v>12210</v>
      </c>
      <c r="F1451" s="509">
        <v>10</v>
      </c>
      <c r="G1451" s="509">
        <v>1</v>
      </c>
    </row>
    <row r="1452" spans="1:7" hidden="1">
      <c r="A1452" s="509" t="s">
        <v>244</v>
      </c>
      <c r="B1452" s="509" t="s">
        <v>6268</v>
      </c>
      <c r="C1452" s="509" t="s">
        <v>6291</v>
      </c>
      <c r="D1452" s="509" t="s">
        <v>6913</v>
      </c>
      <c r="E1452" s="509" t="s">
        <v>12211</v>
      </c>
      <c r="F1452" s="509">
        <v>10</v>
      </c>
      <c r="G1452" s="509">
        <v>1</v>
      </c>
    </row>
    <row r="1453" spans="1:7" hidden="1">
      <c r="A1453" s="509" t="s">
        <v>244</v>
      </c>
      <c r="B1453" s="509" t="s">
        <v>6268</v>
      </c>
      <c r="C1453" s="509" t="s">
        <v>6291</v>
      </c>
      <c r="D1453" s="509" t="s">
        <v>6913</v>
      </c>
      <c r="E1453" s="509" t="s">
        <v>12209</v>
      </c>
      <c r="F1453" s="509">
        <v>7</v>
      </c>
      <c r="G1453" s="509">
        <v>1</v>
      </c>
    </row>
    <row r="1454" spans="1:7" hidden="1">
      <c r="A1454" s="509" t="s">
        <v>244</v>
      </c>
      <c r="B1454" s="509" t="s">
        <v>6268</v>
      </c>
      <c r="C1454" s="509" t="s">
        <v>6291</v>
      </c>
      <c r="D1454" s="509" t="s">
        <v>6913</v>
      </c>
      <c r="E1454" s="509" t="s">
        <v>12215</v>
      </c>
      <c r="F1454" s="509">
        <v>7</v>
      </c>
      <c r="G1454" s="509">
        <v>1</v>
      </c>
    </row>
    <row r="1455" spans="1:7" hidden="1">
      <c r="A1455" s="509" t="s">
        <v>244</v>
      </c>
      <c r="B1455" s="509" t="s">
        <v>6268</v>
      </c>
      <c r="C1455" s="509" t="s">
        <v>6291</v>
      </c>
      <c r="D1455" s="509" t="s">
        <v>6913</v>
      </c>
      <c r="E1455" s="509" t="s">
        <v>12212</v>
      </c>
      <c r="F1455" s="509">
        <v>5</v>
      </c>
      <c r="G1455" s="509">
        <v>1</v>
      </c>
    </row>
    <row r="1456" spans="1:7" hidden="1">
      <c r="A1456" s="509" t="s">
        <v>244</v>
      </c>
      <c r="B1456" s="509" t="s">
        <v>6268</v>
      </c>
      <c r="C1456" s="509" t="s">
        <v>6291</v>
      </c>
      <c r="D1456" s="509" t="s">
        <v>6913</v>
      </c>
      <c r="E1456" s="509" t="s">
        <v>12213</v>
      </c>
      <c r="F1456" s="509">
        <v>5</v>
      </c>
      <c r="G1456" s="509">
        <v>1</v>
      </c>
    </row>
    <row r="1457" spans="1:7" hidden="1">
      <c r="A1457" s="509" t="s">
        <v>244</v>
      </c>
      <c r="B1457" s="509" t="s">
        <v>6268</v>
      </c>
      <c r="C1457" s="509" t="s">
        <v>6291</v>
      </c>
      <c r="D1457" s="509" t="s">
        <v>6913</v>
      </c>
      <c r="E1457" s="509" t="s">
        <v>12214</v>
      </c>
      <c r="F1457" s="509">
        <v>1</v>
      </c>
      <c r="G1457" s="509">
        <v>1</v>
      </c>
    </row>
    <row r="1458" spans="1:7" hidden="1">
      <c r="A1458" s="509" t="s">
        <v>246</v>
      </c>
      <c r="B1458" s="509" t="s">
        <v>6268</v>
      </c>
      <c r="C1458" s="509" t="s">
        <v>6291</v>
      </c>
      <c r="D1458" s="509" t="s">
        <v>6923</v>
      </c>
      <c r="E1458" s="509" t="s">
        <v>12217</v>
      </c>
      <c r="F1458" s="509">
        <v>15</v>
      </c>
      <c r="G1458" s="509">
        <v>1</v>
      </c>
    </row>
    <row r="1459" spans="1:7" hidden="1">
      <c r="A1459" s="509" t="s">
        <v>246</v>
      </c>
      <c r="B1459" s="509" t="s">
        <v>6268</v>
      </c>
      <c r="C1459" s="509" t="s">
        <v>6291</v>
      </c>
      <c r="D1459" s="509" t="s">
        <v>6923</v>
      </c>
      <c r="E1459" s="509" t="s">
        <v>12216</v>
      </c>
      <c r="F1459" s="509">
        <v>11</v>
      </c>
      <c r="G1459" s="509">
        <v>1</v>
      </c>
    </row>
    <row r="1460" spans="1:7" hidden="1">
      <c r="A1460" s="509" t="s">
        <v>246</v>
      </c>
      <c r="B1460" s="509" t="s">
        <v>6268</v>
      </c>
      <c r="C1460" s="509" t="s">
        <v>6291</v>
      </c>
      <c r="D1460" s="509" t="s">
        <v>6923</v>
      </c>
      <c r="E1460" s="509" t="s">
        <v>12218</v>
      </c>
      <c r="F1460" s="509">
        <v>9</v>
      </c>
      <c r="G1460" s="509">
        <v>1</v>
      </c>
    </row>
    <row r="1461" spans="1:7" hidden="1">
      <c r="A1461" s="509" t="s">
        <v>246</v>
      </c>
      <c r="B1461" s="509" t="s">
        <v>6268</v>
      </c>
      <c r="C1461" s="509" t="s">
        <v>6291</v>
      </c>
      <c r="D1461" s="509" t="s">
        <v>6923</v>
      </c>
      <c r="E1461" s="509" t="s">
        <v>12219</v>
      </c>
      <c r="F1461" s="509">
        <v>9</v>
      </c>
      <c r="G1461" s="509">
        <v>1</v>
      </c>
    </row>
    <row r="1462" spans="1:7" hidden="1">
      <c r="A1462" s="509" t="s">
        <v>246</v>
      </c>
      <c r="B1462" s="509" t="s">
        <v>6268</v>
      </c>
      <c r="C1462" s="509" t="s">
        <v>6291</v>
      </c>
      <c r="D1462" s="509" t="s">
        <v>6923</v>
      </c>
      <c r="E1462" s="509" t="s">
        <v>12223</v>
      </c>
      <c r="F1462" s="509">
        <v>4</v>
      </c>
      <c r="G1462" s="509">
        <v>1</v>
      </c>
    </row>
    <row r="1463" spans="1:7" hidden="1">
      <c r="A1463" s="509" t="s">
        <v>246</v>
      </c>
      <c r="B1463" s="509" t="s">
        <v>6268</v>
      </c>
      <c r="C1463" s="509" t="s">
        <v>6291</v>
      </c>
      <c r="D1463" s="509" t="s">
        <v>6923</v>
      </c>
      <c r="E1463" s="509" t="s">
        <v>12220</v>
      </c>
      <c r="F1463" s="509">
        <v>3</v>
      </c>
      <c r="G1463" s="509">
        <v>1</v>
      </c>
    </row>
    <row r="1464" spans="1:7" hidden="1">
      <c r="A1464" s="509" t="s">
        <v>246</v>
      </c>
      <c r="B1464" s="509" t="s">
        <v>6268</v>
      </c>
      <c r="C1464" s="509" t="s">
        <v>6291</v>
      </c>
      <c r="D1464" s="509" t="s">
        <v>6923</v>
      </c>
      <c r="E1464" s="509" t="s">
        <v>12221</v>
      </c>
      <c r="F1464" s="509">
        <v>3</v>
      </c>
      <c r="G1464" s="509">
        <v>1</v>
      </c>
    </row>
    <row r="1465" spans="1:7" hidden="1">
      <c r="A1465" s="509" t="s">
        <v>246</v>
      </c>
      <c r="B1465" s="509" t="s">
        <v>6268</v>
      </c>
      <c r="C1465" s="509" t="s">
        <v>6291</v>
      </c>
      <c r="D1465" s="509" t="s">
        <v>6923</v>
      </c>
      <c r="E1465" s="509" t="s">
        <v>12222</v>
      </c>
      <c r="F1465" s="509">
        <v>2</v>
      </c>
      <c r="G1465" s="509">
        <v>1</v>
      </c>
    </row>
    <row r="1466" spans="1:7" hidden="1">
      <c r="A1466" s="509" t="s">
        <v>247</v>
      </c>
      <c r="B1466" s="509" t="s">
        <v>6268</v>
      </c>
      <c r="C1466" s="509" t="s">
        <v>6291</v>
      </c>
      <c r="D1466" s="509" t="s">
        <v>6981</v>
      </c>
      <c r="E1466" s="509" t="s">
        <v>11989</v>
      </c>
      <c r="F1466" s="509">
        <v>8</v>
      </c>
      <c r="G1466" s="509">
        <v>1</v>
      </c>
    </row>
    <row r="1467" spans="1:7" hidden="1">
      <c r="A1467" s="509" t="s">
        <v>247</v>
      </c>
      <c r="B1467" s="509" t="s">
        <v>6268</v>
      </c>
      <c r="C1467" s="509" t="s">
        <v>6291</v>
      </c>
      <c r="D1467" s="509" t="s">
        <v>6981</v>
      </c>
      <c r="E1467" s="509" t="s">
        <v>11994</v>
      </c>
      <c r="F1467" s="509">
        <v>8</v>
      </c>
      <c r="G1467" s="509">
        <v>1</v>
      </c>
    </row>
    <row r="1468" spans="1:7" hidden="1">
      <c r="A1468" s="509" t="s">
        <v>247</v>
      </c>
      <c r="B1468" s="509" t="s">
        <v>6268</v>
      </c>
      <c r="C1468" s="509" t="s">
        <v>6291</v>
      </c>
      <c r="D1468" s="509" t="s">
        <v>6981</v>
      </c>
      <c r="E1468" s="509" t="s">
        <v>11984</v>
      </c>
      <c r="F1468" s="509">
        <v>7</v>
      </c>
      <c r="G1468" s="509">
        <v>1</v>
      </c>
    </row>
    <row r="1469" spans="1:7" hidden="1">
      <c r="A1469" s="509" t="s">
        <v>247</v>
      </c>
      <c r="B1469" s="509" t="s">
        <v>6268</v>
      </c>
      <c r="C1469" s="509" t="s">
        <v>6291</v>
      </c>
      <c r="D1469" s="509" t="s">
        <v>6981</v>
      </c>
      <c r="E1469" s="509" t="s">
        <v>11988</v>
      </c>
      <c r="F1469" s="509">
        <v>6</v>
      </c>
      <c r="G1469" s="509">
        <v>1</v>
      </c>
    </row>
    <row r="1470" spans="1:7" hidden="1">
      <c r="A1470" s="509" t="s">
        <v>247</v>
      </c>
      <c r="B1470" s="509" t="s">
        <v>6268</v>
      </c>
      <c r="C1470" s="509" t="s">
        <v>6291</v>
      </c>
      <c r="D1470" s="509" t="s">
        <v>6981</v>
      </c>
      <c r="E1470" s="509" t="s">
        <v>11992</v>
      </c>
      <c r="F1470" s="509">
        <v>6</v>
      </c>
      <c r="G1470" s="509">
        <v>1</v>
      </c>
    </row>
    <row r="1471" spans="1:7" hidden="1">
      <c r="A1471" s="509" t="s">
        <v>247</v>
      </c>
      <c r="B1471" s="509" t="s">
        <v>6268</v>
      </c>
      <c r="C1471" s="509" t="s">
        <v>6291</v>
      </c>
      <c r="D1471" s="509" t="s">
        <v>6981</v>
      </c>
      <c r="E1471" s="509" t="s">
        <v>11993</v>
      </c>
      <c r="F1471" s="509">
        <v>6</v>
      </c>
      <c r="G1471" s="509">
        <v>1</v>
      </c>
    </row>
    <row r="1472" spans="1:7" hidden="1">
      <c r="A1472" s="509" t="s">
        <v>247</v>
      </c>
      <c r="B1472" s="509" t="s">
        <v>6268</v>
      </c>
      <c r="C1472" s="509" t="s">
        <v>6291</v>
      </c>
      <c r="D1472" s="509" t="s">
        <v>6981</v>
      </c>
      <c r="E1472" s="509" t="s">
        <v>11986</v>
      </c>
      <c r="F1472" s="509">
        <v>5</v>
      </c>
      <c r="G1472" s="509">
        <v>1</v>
      </c>
    </row>
    <row r="1473" spans="1:7" hidden="1">
      <c r="A1473" s="509" t="s">
        <v>247</v>
      </c>
      <c r="B1473" s="509" t="s">
        <v>6268</v>
      </c>
      <c r="C1473" s="509" t="s">
        <v>6291</v>
      </c>
      <c r="D1473" s="509" t="s">
        <v>6981</v>
      </c>
      <c r="E1473" s="509" t="s">
        <v>11987</v>
      </c>
      <c r="F1473" s="509">
        <v>5</v>
      </c>
      <c r="G1473" s="509">
        <v>1</v>
      </c>
    </row>
    <row r="1474" spans="1:7" hidden="1">
      <c r="A1474" s="509" t="s">
        <v>247</v>
      </c>
      <c r="B1474" s="509" t="s">
        <v>6268</v>
      </c>
      <c r="C1474" s="509" t="s">
        <v>6291</v>
      </c>
      <c r="D1474" s="509" t="s">
        <v>6981</v>
      </c>
      <c r="E1474" s="509" t="s">
        <v>11985</v>
      </c>
      <c r="F1474" s="509">
        <v>3</v>
      </c>
      <c r="G1474" s="509">
        <v>1</v>
      </c>
    </row>
    <row r="1475" spans="1:7" hidden="1">
      <c r="A1475" s="509" t="s">
        <v>247</v>
      </c>
      <c r="B1475" s="509" t="s">
        <v>6268</v>
      </c>
      <c r="C1475" s="509" t="s">
        <v>6291</v>
      </c>
      <c r="D1475" s="509" t="s">
        <v>6981</v>
      </c>
      <c r="E1475" s="509" t="s">
        <v>11990</v>
      </c>
      <c r="F1475" s="509">
        <v>3</v>
      </c>
      <c r="G1475" s="509">
        <v>1</v>
      </c>
    </row>
    <row r="1476" spans="1:7" hidden="1">
      <c r="A1476" s="509" t="s">
        <v>247</v>
      </c>
      <c r="B1476" s="509" t="s">
        <v>6268</v>
      </c>
      <c r="C1476" s="509" t="s">
        <v>6291</v>
      </c>
      <c r="D1476" s="509" t="s">
        <v>6981</v>
      </c>
      <c r="E1476" s="509" t="s">
        <v>11991</v>
      </c>
      <c r="F1476" s="509">
        <v>3</v>
      </c>
      <c r="G1476" s="509">
        <v>1</v>
      </c>
    </row>
    <row r="1477" spans="1:7" hidden="1">
      <c r="A1477" s="509" t="s">
        <v>248</v>
      </c>
      <c r="B1477" s="509" t="s">
        <v>6268</v>
      </c>
      <c r="C1477" s="509" t="s">
        <v>6291</v>
      </c>
      <c r="D1477" s="509" t="s">
        <v>6986</v>
      </c>
      <c r="E1477" s="509" t="s">
        <v>12242</v>
      </c>
      <c r="F1477" s="509">
        <v>8</v>
      </c>
      <c r="G1477" s="509">
        <v>1</v>
      </c>
    </row>
    <row r="1478" spans="1:7" hidden="1">
      <c r="A1478" s="509" t="s">
        <v>248</v>
      </c>
      <c r="B1478" s="509" t="s">
        <v>6268</v>
      </c>
      <c r="C1478" s="509" t="s">
        <v>6291</v>
      </c>
      <c r="D1478" s="509" t="s">
        <v>6986</v>
      </c>
      <c r="E1478" s="509" t="s">
        <v>12244</v>
      </c>
      <c r="F1478" s="509">
        <v>8</v>
      </c>
      <c r="G1478" s="509">
        <v>1</v>
      </c>
    </row>
    <row r="1479" spans="1:7" hidden="1">
      <c r="A1479" s="509" t="s">
        <v>248</v>
      </c>
      <c r="B1479" s="509" t="s">
        <v>6268</v>
      </c>
      <c r="C1479" s="509" t="s">
        <v>6291</v>
      </c>
      <c r="D1479" s="509" t="s">
        <v>6986</v>
      </c>
      <c r="E1479" s="509" t="s">
        <v>12248</v>
      </c>
      <c r="F1479" s="509">
        <v>7</v>
      </c>
      <c r="G1479" s="509">
        <v>1</v>
      </c>
    </row>
    <row r="1480" spans="1:7" hidden="1">
      <c r="A1480" s="509" t="s">
        <v>248</v>
      </c>
      <c r="B1480" s="509" t="s">
        <v>6268</v>
      </c>
      <c r="C1480" s="509" t="s">
        <v>6291</v>
      </c>
      <c r="D1480" s="509" t="s">
        <v>6986</v>
      </c>
      <c r="E1480" s="509" t="s">
        <v>12246</v>
      </c>
      <c r="F1480" s="509">
        <v>5</v>
      </c>
      <c r="G1480" s="509">
        <v>1</v>
      </c>
    </row>
    <row r="1481" spans="1:7" hidden="1">
      <c r="A1481" s="509" t="s">
        <v>248</v>
      </c>
      <c r="B1481" s="509" t="s">
        <v>6268</v>
      </c>
      <c r="C1481" s="509" t="s">
        <v>6291</v>
      </c>
      <c r="D1481" s="509" t="s">
        <v>6986</v>
      </c>
      <c r="E1481" s="509" t="s">
        <v>12247</v>
      </c>
      <c r="F1481" s="509">
        <v>5</v>
      </c>
      <c r="G1481" s="509">
        <v>1</v>
      </c>
    </row>
    <row r="1482" spans="1:7" hidden="1">
      <c r="A1482" s="509" t="s">
        <v>248</v>
      </c>
      <c r="B1482" s="509" t="s">
        <v>6268</v>
      </c>
      <c r="C1482" s="509" t="s">
        <v>6291</v>
      </c>
      <c r="D1482" s="509" t="s">
        <v>6986</v>
      </c>
      <c r="E1482" s="509" t="s">
        <v>12241</v>
      </c>
      <c r="F1482" s="509">
        <v>4</v>
      </c>
      <c r="G1482" s="509">
        <v>1</v>
      </c>
    </row>
    <row r="1483" spans="1:7" hidden="1">
      <c r="A1483" s="509" t="s">
        <v>248</v>
      </c>
      <c r="B1483" s="509" t="s">
        <v>6268</v>
      </c>
      <c r="C1483" s="509" t="s">
        <v>6291</v>
      </c>
      <c r="D1483" s="509" t="s">
        <v>6986</v>
      </c>
      <c r="E1483" s="509" t="s">
        <v>12243</v>
      </c>
      <c r="F1483" s="509">
        <v>3</v>
      </c>
      <c r="G1483" s="509">
        <v>1</v>
      </c>
    </row>
    <row r="1484" spans="1:7" hidden="1">
      <c r="A1484" s="509" t="s">
        <v>248</v>
      </c>
      <c r="B1484" s="509" t="s">
        <v>6268</v>
      </c>
      <c r="C1484" s="509" t="s">
        <v>6291</v>
      </c>
      <c r="D1484" s="509" t="s">
        <v>6986</v>
      </c>
      <c r="E1484" s="509" t="s">
        <v>12245</v>
      </c>
      <c r="F1484" s="509">
        <v>2</v>
      </c>
      <c r="G1484" s="509">
        <v>1</v>
      </c>
    </row>
    <row r="1485" spans="1:7" hidden="1">
      <c r="A1485" s="509" t="s">
        <v>249</v>
      </c>
      <c r="B1485" s="509" t="s">
        <v>6268</v>
      </c>
      <c r="C1485" s="509" t="s">
        <v>6291</v>
      </c>
      <c r="D1485" s="509" t="s">
        <v>6991</v>
      </c>
      <c r="E1485" s="509" t="s">
        <v>11995</v>
      </c>
      <c r="F1485" s="509">
        <v>11</v>
      </c>
      <c r="G1485" s="509">
        <v>1</v>
      </c>
    </row>
    <row r="1486" spans="1:7" hidden="1">
      <c r="A1486" s="509" t="s">
        <v>249</v>
      </c>
      <c r="B1486" s="509" t="s">
        <v>6268</v>
      </c>
      <c r="C1486" s="509" t="s">
        <v>6291</v>
      </c>
      <c r="D1486" s="509" t="s">
        <v>6991</v>
      </c>
      <c r="E1486" s="509" t="s">
        <v>11996</v>
      </c>
      <c r="F1486" s="509">
        <v>11</v>
      </c>
      <c r="G1486" s="509">
        <v>1</v>
      </c>
    </row>
    <row r="1487" spans="1:7" hidden="1">
      <c r="A1487" s="509" t="s">
        <v>249</v>
      </c>
      <c r="B1487" s="509" t="s">
        <v>6268</v>
      </c>
      <c r="C1487" s="509" t="s">
        <v>6291</v>
      </c>
      <c r="D1487" s="509" t="s">
        <v>6991</v>
      </c>
      <c r="E1487" s="509" t="s">
        <v>11998</v>
      </c>
      <c r="F1487" s="509">
        <v>9</v>
      </c>
      <c r="G1487" s="509">
        <v>1</v>
      </c>
    </row>
    <row r="1488" spans="1:7" hidden="1">
      <c r="A1488" s="509" t="s">
        <v>249</v>
      </c>
      <c r="B1488" s="509" t="s">
        <v>6268</v>
      </c>
      <c r="C1488" s="509" t="s">
        <v>6291</v>
      </c>
      <c r="D1488" s="509" t="s">
        <v>6991</v>
      </c>
      <c r="E1488" s="509" t="s">
        <v>11997</v>
      </c>
      <c r="F1488" s="509">
        <v>7</v>
      </c>
      <c r="G1488" s="509">
        <v>1</v>
      </c>
    </row>
    <row r="1489" spans="1:7" hidden="1">
      <c r="A1489" s="509" t="s">
        <v>249</v>
      </c>
      <c r="B1489" s="509" t="s">
        <v>6268</v>
      </c>
      <c r="C1489" s="509" t="s">
        <v>6291</v>
      </c>
      <c r="D1489" s="509" t="s">
        <v>6991</v>
      </c>
      <c r="E1489" s="509" t="s">
        <v>11999</v>
      </c>
      <c r="F1489" s="509">
        <v>1</v>
      </c>
      <c r="G1489" s="509">
        <v>1</v>
      </c>
    </row>
    <row r="1490" spans="1:7" hidden="1">
      <c r="A1490" s="509" t="s">
        <v>250</v>
      </c>
      <c r="B1490" s="509" t="s">
        <v>6268</v>
      </c>
      <c r="C1490" s="509" t="s">
        <v>6291</v>
      </c>
      <c r="D1490" s="509" t="s">
        <v>6996</v>
      </c>
      <c r="E1490" s="509" t="s">
        <v>12270</v>
      </c>
      <c r="F1490" s="509">
        <v>10</v>
      </c>
      <c r="G1490" s="509">
        <v>1</v>
      </c>
    </row>
    <row r="1491" spans="1:7" hidden="1">
      <c r="A1491" s="509" t="s">
        <v>250</v>
      </c>
      <c r="B1491" s="509" t="s">
        <v>6268</v>
      </c>
      <c r="C1491" s="509" t="s">
        <v>6291</v>
      </c>
      <c r="D1491" s="509" t="s">
        <v>6996</v>
      </c>
      <c r="E1491" s="509" t="s">
        <v>12271</v>
      </c>
      <c r="F1491" s="509">
        <v>8</v>
      </c>
      <c r="G1491" s="509">
        <v>1</v>
      </c>
    </row>
    <row r="1492" spans="1:7" hidden="1">
      <c r="A1492" s="509" t="s">
        <v>250</v>
      </c>
      <c r="B1492" s="509" t="s">
        <v>6268</v>
      </c>
      <c r="C1492" s="509" t="s">
        <v>6291</v>
      </c>
      <c r="D1492" s="509" t="s">
        <v>6996</v>
      </c>
      <c r="E1492" s="509" t="s">
        <v>12272</v>
      </c>
      <c r="F1492" s="509">
        <v>8</v>
      </c>
      <c r="G1492" s="509">
        <v>1</v>
      </c>
    </row>
    <row r="1493" spans="1:7" hidden="1">
      <c r="A1493" s="509" t="s">
        <v>250</v>
      </c>
      <c r="B1493" s="509" t="s">
        <v>6268</v>
      </c>
      <c r="C1493" s="509" t="s">
        <v>6291</v>
      </c>
      <c r="D1493" s="509" t="s">
        <v>6996</v>
      </c>
      <c r="E1493" s="509" t="s">
        <v>12273</v>
      </c>
      <c r="F1493" s="509">
        <v>4</v>
      </c>
      <c r="G1493" s="509">
        <v>1</v>
      </c>
    </row>
    <row r="1494" spans="1:7" hidden="1">
      <c r="A1494" s="509" t="s">
        <v>251</v>
      </c>
      <c r="B1494" s="509" t="s">
        <v>6268</v>
      </c>
      <c r="C1494" s="509" t="s">
        <v>6291</v>
      </c>
      <c r="D1494" s="509" t="s">
        <v>7001</v>
      </c>
      <c r="E1494" s="509" t="s">
        <v>12286</v>
      </c>
      <c r="F1494" s="509">
        <v>10</v>
      </c>
      <c r="G1494" s="509">
        <v>1</v>
      </c>
    </row>
    <row r="1495" spans="1:7" hidden="1">
      <c r="A1495" s="509" t="s">
        <v>251</v>
      </c>
      <c r="B1495" s="509" t="s">
        <v>6268</v>
      </c>
      <c r="C1495" s="509" t="s">
        <v>6291</v>
      </c>
      <c r="D1495" s="509" t="s">
        <v>7001</v>
      </c>
      <c r="E1495" s="509" t="s">
        <v>12290</v>
      </c>
      <c r="F1495" s="509">
        <v>10</v>
      </c>
      <c r="G1495" s="509">
        <v>1</v>
      </c>
    </row>
    <row r="1496" spans="1:7" hidden="1">
      <c r="A1496" s="509" t="s">
        <v>251</v>
      </c>
      <c r="B1496" s="509" t="s">
        <v>6268</v>
      </c>
      <c r="C1496" s="509" t="s">
        <v>6291</v>
      </c>
      <c r="D1496" s="509" t="s">
        <v>7001</v>
      </c>
      <c r="E1496" s="509" t="s">
        <v>12287</v>
      </c>
      <c r="F1496" s="509">
        <v>6</v>
      </c>
      <c r="G1496" s="509">
        <v>1</v>
      </c>
    </row>
    <row r="1497" spans="1:7" hidden="1">
      <c r="A1497" s="509" t="s">
        <v>251</v>
      </c>
      <c r="B1497" s="509" t="s">
        <v>6268</v>
      </c>
      <c r="C1497" s="509" t="s">
        <v>6291</v>
      </c>
      <c r="D1497" s="509" t="s">
        <v>7001</v>
      </c>
      <c r="E1497" s="509" t="s">
        <v>12293</v>
      </c>
      <c r="F1497" s="509">
        <v>6</v>
      </c>
      <c r="G1497" s="509">
        <v>1</v>
      </c>
    </row>
    <row r="1498" spans="1:7" hidden="1">
      <c r="A1498" s="509" t="s">
        <v>251</v>
      </c>
      <c r="B1498" s="509" t="s">
        <v>6268</v>
      </c>
      <c r="C1498" s="509" t="s">
        <v>6291</v>
      </c>
      <c r="D1498" s="509" t="s">
        <v>7001</v>
      </c>
      <c r="E1498" s="509" t="s">
        <v>12288</v>
      </c>
      <c r="F1498" s="509">
        <v>5</v>
      </c>
      <c r="G1498" s="509">
        <v>1</v>
      </c>
    </row>
    <row r="1499" spans="1:7" hidden="1">
      <c r="A1499" s="509" t="s">
        <v>251</v>
      </c>
      <c r="B1499" s="509" t="s">
        <v>6268</v>
      </c>
      <c r="C1499" s="509" t="s">
        <v>6291</v>
      </c>
      <c r="D1499" s="509" t="s">
        <v>7001</v>
      </c>
      <c r="E1499" s="509" t="s">
        <v>12289</v>
      </c>
      <c r="F1499" s="509">
        <v>5</v>
      </c>
      <c r="G1499" s="509">
        <v>1</v>
      </c>
    </row>
    <row r="1500" spans="1:7" hidden="1">
      <c r="A1500" s="509" t="s">
        <v>251</v>
      </c>
      <c r="B1500" s="509" t="s">
        <v>6268</v>
      </c>
      <c r="C1500" s="509" t="s">
        <v>6291</v>
      </c>
      <c r="D1500" s="509" t="s">
        <v>7001</v>
      </c>
      <c r="E1500" s="509" t="s">
        <v>12291</v>
      </c>
      <c r="F1500" s="509">
        <v>4</v>
      </c>
      <c r="G1500" s="509">
        <v>1</v>
      </c>
    </row>
    <row r="1501" spans="1:7" hidden="1">
      <c r="A1501" s="509" t="s">
        <v>251</v>
      </c>
      <c r="B1501" s="509" t="s">
        <v>6268</v>
      </c>
      <c r="C1501" s="509" t="s">
        <v>6291</v>
      </c>
      <c r="D1501" s="509" t="s">
        <v>7001</v>
      </c>
      <c r="E1501" s="509" t="s">
        <v>12294</v>
      </c>
      <c r="F1501" s="509">
        <v>3</v>
      </c>
      <c r="G1501" s="509">
        <v>1</v>
      </c>
    </row>
    <row r="1502" spans="1:7" hidden="1">
      <c r="A1502" s="509" t="s">
        <v>251</v>
      </c>
      <c r="B1502" s="509" t="s">
        <v>6268</v>
      </c>
      <c r="C1502" s="509" t="s">
        <v>6291</v>
      </c>
      <c r="D1502" s="509" t="s">
        <v>7001</v>
      </c>
      <c r="E1502" s="509" t="s">
        <v>12285</v>
      </c>
      <c r="F1502" s="509">
        <v>1</v>
      </c>
      <c r="G1502" s="509">
        <v>1</v>
      </c>
    </row>
    <row r="1503" spans="1:7" hidden="1">
      <c r="A1503" s="509" t="s">
        <v>251</v>
      </c>
      <c r="B1503" s="509" t="s">
        <v>6268</v>
      </c>
      <c r="C1503" s="509" t="s">
        <v>6291</v>
      </c>
      <c r="D1503" s="509" t="s">
        <v>7001</v>
      </c>
      <c r="E1503" s="509" t="s">
        <v>12292</v>
      </c>
      <c r="F1503" s="509">
        <v>1</v>
      </c>
      <c r="G1503" s="509">
        <v>1</v>
      </c>
    </row>
    <row r="1504" spans="1:7" hidden="1">
      <c r="A1504" s="509" t="s">
        <v>252</v>
      </c>
      <c r="B1504" s="509" t="s">
        <v>6268</v>
      </c>
      <c r="C1504" s="509" t="s">
        <v>6291</v>
      </c>
      <c r="D1504" s="509" t="s">
        <v>7078</v>
      </c>
      <c r="E1504" s="509" t="s">
        <v>10508</v>
      </c>
      <c r="F1504" s="509">
        <v>11</v>
      </c>
      <c r="G1504" s="509">
        <v>1</v>
      </c>
    </row>
    <row r="1505" spans="1:7" hidden="1">
      <c r="A1505" s="509" t="s">
        <v>252</v>
      </c>
      <c r="B1505" s="509" t="s">
        <v>6268</v>
      </c>
      <c r="C1505" s="509" t="s">
        <v>6291</v>
      </c>
      <c r="D1505" s="509" t="s">
        <v>7078</v>
      </c>
      <c r="E1505" s="509" t="s">
        <v>10509</v>
      </c>
      <c r="F1505" s="509">
        <v>10</v>
      </c>
      <c r="G1505" s="509">
        <v>1</v>
      </c>
    </row>
    <row r="1506" spans="1:7" hidden="1">
      <c r="A1506" s="509" t="s">
        <v>252</v>
      </c>
      <c r="B1506" s="509" t="s">
        <v>6268</v>
      </c>
      <c r="C1506" s="509" t="s">
        <v>6291</v>
      </c>
      <c r="D1506" s="509" t="s">
        <v>7078</v>
      </c>
      <c r="E1506" s="509" t="s">
        <v>10507</v>
      </c>
      <c r="F1506" s="509">
        <v>7</v>
      </c>
      <c r="G1506" s="509">
        <v>1</v>
      </c>
    </row>
    <row r="1507" spans="1:7" hidden="1">
      <c r="A1507" s="509" t="s">
        <v>253</v>
      </c>
      <c r="B1507" s="509" t="s">
        <v>6268</v>
      </c>
      <c r="C1507" s="509" t="s">
        <v>6291</v>
      </c>
      <c r="D1507" s="509" t="s">
        <v>7086</v>
      </c>
      <c r="E1507" s="509" t="s">
        <v>11625</v>
      </c>
      <c r="F1507" s="509">
        <v>14</v>
      </c>
      <c r="G1507" s="509">
        <v>1</v>
      </c>
    </row>
    <row r="1508" spans="1:7" hidden="1">
      <c r="A1508" s="509" t="s">
        <v>253</v>
      </c>
      <c r="B1508" s="509" t="s">
        <v>6268</v>
      </c>
      <c r="C1508" s="509" t="s">
        <v>6291</v>
      </c>
      <c r="D1508" s="509" t="s">
        <v>7086</v>
      </c>
      <c r="E1508" s="509" t="s">
        <v>11627</v>
      </c>
      <c r="F1508" s="509">
        <v>12</v>
      </c>
      <c r="G1508" s="509">
        <v>1</v>
      </c>
    </row>
    <row r="1509" spans="1:7" hidden="1">
      <c r="A1509" s="509" t="s">
        <v>253</v>
      </c>
      <c r="B1509" s="509" t="s">
        <v>6268</v>
      </c>
      <c r="C1509" s="509" t="s">
        <v>6291</v>
      </c>
      <c r="D1509" s="509" t="s">
        <v>7086</v>
      </c>
      <c r="E1509" s="509" t="s">
        <v>11626</v>
      </c>
      <c r="F1509" s="509">
        <v>10</v>
      </c>
      <c r="G1509" s="509">
        <v>1</v>
      </c>
    </row>
    <row r="1510" spans="1:7" hidden="1">
      <c r="A1510" s="509" t="s">
        <v>253</v>
      </c>
      <c r="B1510" s="509" t="s">
        <v>6268</v>
      </c>
      <c r="C1510" s="509" t="s">
        <v>6291</v>
      </c>
      <c r="D1510" s="509" t="s">
        <v>7086</v>
      </c>
      <c r="E1510" s="509" t="s">
        <v>11624</v>
      </c>
      <c r="F1510" s="509">
        <v>5</v>
      </c>
      <c r="G1510" s="509">
        <v>1</v>
      </c>
    </row>
    <row r="1511" spans="1:7" hidden="1">
      <c r="A1511" s="509" t="s">
        <v>254</v>
      </c>
      <c r="B1511" s="509" t="s">
        <v>6268</v>
      </c>
      <c r="C1511" s="509" t="s">
        <v>6291</v>
      </c>
      <c r="D1511" s="509" t="s">
        <v>7091</v>
      </c>
      <c r="E1511" s="509" t="s">
        <v>12035</v>
      </c>
      <c r="F1511" s="509">
        <v>12</v>
      </c>
      <c r="G1511" s="509">
        <v>1</v>
      </c>
    </row>
    <row r="1512" spans="1:7" hidden="1">
      <c r="A1512" s="509" t="s">
        <v>254</v>
      </c>
      <c r="B1512" s="509" t="s">
        <v>6268</v>
      </c>
      <c r="C1512" s="509" t="s">
        <v>6291</v>
      </c>
      <c r="D1512" s="509" t="s">
        <v>7091</v>
      </c>
      <c r="E1512" s="509" t="s">
        <v>12036</v>
      </c>
      <c r="F1512" s="509">
        <v>10</v>
      </c>
      <c r="G1512" s="509">
        <v>1</v>
      </c>
    </row>
    <row r="1513" spans="1:7" hidden="1">
      <c r="A1513" s="509" t="s">
        <v>254</v>
      </c>
      <c r="B1513" s="509" t="s">
        <v>6268</v>
      </c>
      <c r="C1513" s="509" t="s">
        <v>6291</v>
      </c>
      <c r="D1513" s="509" t="s">
        <v>7091</v>
      </c>
      <c r="E1513" s="509" t="s">
        <v>12034</v>
      </c>
      <c r="F1513" s="509">
        <v>6</v>
      </c>
      <c r="G1513" s="509">
        <v>1</v>
      </c>
    </row>
    <row r="1514" spans="1:7" hidden="1">
      <c r="A1514" s="509" t="s">
        <v>254</v>
      </c>
      <c r="B1514" s="509" t="s">
        <v>6268</v>
      </c>
      <c r="C1514" s="509" t="s">
        <v>6291</v>
      </c>
      <c r="D1514" s="509" t="s">
        <v>7091</v>
      </c>
      <c r="E1514" s="509" t="s">
        <v>12037</v>
      </c>
      <c r="F1514" s="509">
        <v>4</v>
      </c>
      <c r="G1514" s="509">
        <v>1</v>
      </c>
    </row>
    <row r="1515" spans="1:7" hidden="1">
      <c r="A1515" s="509" t="s">
        <v>254</v>
      </c>
      <c r="B1515" s="509" t="s">
        <v>6268</v>
      </c>
      <c r="C1515" s="509" t="s">
        <v>6291</v>
      </c>
      <c r="D1515" s="509" t="s">
        <v>7091</v>
      </c>
      <c r="E1515" s="509" t="s">
        <v>12041</v>
      </c>
      <c r="F1515" s="509">
        <v>4</v>
      </c>
      <c r="G1515" s="509">
        <v>1</v>
      </c>
    </row>
    <row r="1516" spans="1:7" hidden="1">
      <c r="A1516" s="509" t="s">
        <v>254</v>
      </c>
      <c r="B1516" s="509" t="s">
        <v>6268</v>
      </c>
      <c r="C1516" s="509" t="s">
        <v>6291</v>
      </c>
      <c r="D1516" s="509" t="s">
        <v>7091</v>
      </c>
      <c r="E1516" s="509" t="s">
        <v>12043</v>
      </c>
      <c r="F1516" s="509">
        <v>4</v>
      </c>
      <c r="G1516" s="509">
        <v>1</v>
      </c>
    </row>
    <row r="1517" spans="1:7" hidden="1">
      <c r="A1517" s="509" t="s">
        <v>254</v>
      </c>
      <c r="B1517" s="509" t="s">
        <v>6268</v>
      </c>
      <c r="C1517" s="509" t="s">
        <v>6291</v>
      </c>
      <c r="D1517" s="509" t="s">
        <v>7091</v>
      </c>
      <c r="E1517" s="509" t="s">
        <v>12039</v>
      </c>
      <c r="F1517" s="509">
        <v>2</v>
      </c>
      <c r="G1517" s="509">
        <v>1</v>
      </c>
    </row>
    <row r="1518" spans="1:7" hidden="1">
      <c r="A1518" s="509" t="s">
        <v>254</v>
      </c>
      <c r="B1518" s="509" t="s">
        <v>6268</v>
      </c>
      <c r="C1518" s="509" t="s">
        <v>6291</v>
      </c>
      <c r="D1518" s="509" t="s">
        <v>7091</v>
      </c>
      <c r="E1518" s="509" t="s">
        <v>12044</v>
      </c>
      <c r="F1518" s="509">
        <v>2</v>
      </c>
      <c r="G1518" s="509">
        <v>1</v>
      </c>
    </row>
    <row r="1519" spans="1:7" hidden="1">
      <c r="A1519" s="509" t="s">
        <v>254</v>
      </c>
      <c r="B1519" s="509" t="s">
        <v>6268</v>
      </c>
      <c r="C1519" s="509" t="s">
        <v>6291</v>
      </c>
      <c r="D1519" s="509" t="s">
        <v>7091</v>
      </c>
      <c r="E1519" s="509" t="s">
        <v>12038</v>
      </c>
      <c r="F1519" s="509">
        <v>1</v>
      </c>
      <c r="G1519" s="509">
        <v>1</v>
      </c>
    </row>
    <row r="1520" spans="1:7" hidden="1">
      <c r="A1520" s="509" t="s">
        <v>254</v>
      </c>
      <c r="B1520" s="509" t="s">
        <v>6268</v>
      </c>
      <c r="C1520" s="509" t="s">
        <v>6291</v>
      </c>
      <c r="D1520" s="509" t="s">
        <v>7091</v>
      </c>
      <c r="E1520" s="509" t="s">
        <v>12040</v>
      </c>
      <c r="F1520" s="509">
        <v>1</v>
      </c>
      <c r="G1520" s="509">
        <v>1</v>
      </c>
    </row>
    <row r="1521" spans="1:7" hidden="1">
      <c r="A1521" s="509" t="s">
        <v>254</v>
      </c>
      <c r="B1521" s="509" t="s">
        <v>6268</v>
      </c>
      <c r="C1521" s="509" t="s">
        <v>6291</v>
      </c>
      <c r="D1521" s="509" t="s">
        <v>7091</v>
      </c>
      <c r="E1521" s="509" t="s">
        <v>12042</v>
      </c>
      <c r="F1521" s="509">
        <v>1</v>
      </c>
      <c r="G1521" s="509">
        <v>1</v>
      </c>
    </row>
    <row r="1522" spans="1:7" hidden="1">
      <c r="A1522" s="509" t="s">
        <v>255</v>
      </c>
      <c r="B1522" s="509" t="s">
        <v>6268</v>
      </c>
      <c r="C1522" s="509" t="s">
        <v>6291</v>
      </c>
      <c r="D1522" s="509" t="s">
        <v>7096</v>
      </c>
      <c r="E1522" s="509" t="s">
        <v>12046</v>
      </c>
      <c r="F1522" s="509">
        <v>8</v>
      </c>
      <c r="G1522" s="509">
        <v>1</v>
      </c>
    </row>
    <row r="1523" spans="1:7" hidden="1">
      <c r="A1523" s="509" t="s">
        <v>255</v>
      </c>
      <c r="B1523" s="509" t="s">
        <v>6268</v>
      </c>
      <c r="C1523" s="509" t="s">
        <v>6291</v>
      </c>
      <c r="D1523" s="509" t="s">
        <v>7096</v>
      </c>
      <c r="E1523" s="509" t="s">
        <v>12049</v>
      </c>
      <c r="F1523" s="509">
        <v>8</v>
      </c>
      <c r="G1523" s="509">
        <v>1</v>
      </c>
    </row>
    <row r="1524" spans="1:7" hidden="1">
      <c r="A1524" s="509" t="s">
        <v>255</v>
      </c>
      <c r="B1524" s="509" t="s">
        <v>6268</v>
      </c>
      <c r="C1524" s="509" t="s">
        <v>6291</v>
      </c>
      <c r="D1524" s="509" t="s">
        <v>7096</v>
      </c>
      <c r="E1524" s="509" t="s">
        <v>12048</v>
      </c>
      <c r="F1524" s="509">
        <v>4</v>
      </c>
      <c r="G1524" s="509">
        <v>1</v>
      </c>
    </row>
    <row r="1525" spans="1:7" hidden="1">
      <c r="A1525" s="509" t="s">
        <v>255</v>
      </c>
      <c r="B1525" s="509" t="s">
        <v>6268</v>
      </c>
      <c r="C1525" s="509" t="s">
        <v>6291</v>
      </c>
      <c r="D1525" s="509" t="s">
        <v>7096</v>
      </c>
      <c r="E1525" s="509" t="s">
        <v>12050</v>
      </c>
      <c r="F1525" s="509">
        <v>3</v>
      </c>
      <c r="G1525" s="509">
        <v>1</v>
      </c>
    </row>
    <row r="1526" spans="1:7" hidden="1">
      <c r="A1526" s="509" t="s">
        <v>255</v>
      </c>
      <c r="B1526" s="509" t="s">
        <v>6268</v>
      </c>
      <c r="C1526" s="509" t="s">
        <v>6291</v>
      </c>
      <c r="D1526" s="509" t="s">
        <v>7096</v>
      </c>
      <c r="E1526" s="509" t="s">
        <v>12051</v>
      </c>
      <c r="F1526" s="509">
        <v>2</v>
      </c>
      <c r="G1526" s="509">
        <v>1</v>
      </c>
    </row>
    <row r="1527" spans="1:7" hidden="1">
      <c r="A1527" s="509" t="s">
        <v>255</v>
      </c>
      <c r="B1527" s="509" t="s">
        <v>6268</v>
      </c>
      <c r="C1527" s="509" t="s">
        <v>6291</v>
      </c>
      <c r="D1527" s="509" t="s">
        <v>7096</v>
      </c>
      <c r="E1527" s="509" t="s">
        <v>12045</v>
      </c>
      <c r="F1527" s="509">
        <v>1</v>
      </c>
      <c r="G1527" s="509">
        <v>1</v>
      </c>
    </row>
    <row r="1528" spans="1:7" hidden="1">
      <c r="A1528" s="509" t="s">
        <v>255</v>
      </c>
      <c r="B1528" s="509" t="s">
        <v>6268</v>
      </c>
      <c r="C1528" s="509" t="s">
        <v>6291</v>
      </c>
      <c r="D1528" s="509" t="s">
        <v>7096</v>
      </c>
      <c r="E1528" s="509" t="s">
        <v>12047</v>
      </c>
      <c r="F1528" s="509">
        <v>1</v>
      </c>
      <c r="G1528" s="509">
        <v>1</v>
      </c>
    </row>
    <row r="1529" spans="1:7" hidden="1">
      <c r="A1529" s="509" t="s">
        <v>256</v>
      </c>
      <c r="B1529" s="509" t="s">
        <v>6268</v>
      </c>
      <c r="C1529" s="509" t="s">
        <v>6291</v>
      </c>
      <c r="D1529" s="509" t="s">
        <v>7121</v>
      </c>
      <c r="E1529" s="509" t="s">
        <v>12059</v>
      </c>
      <c r="F1529" s="509">
        <v>9</v>
      </c>
      <c r="G1529" s="509">
        <v>1</v>
      </c>
    </row>
    <row r="1530" spans="1:7" hidden="1">
      <c r="A1530" s="509" t="s">
        <v>256</v>
      </c>
      <c r="B1530" s="509" t="s">
        <v>6268</v>
      </c>
      <c r="C1530" s="509" t="s">
        <v>6291</v>
      </c>
      <c r="D1530" s="509" t="s">
        <v>7121</v>
      </c>
      <c r="E1530" s="509" t="s">
        <v>12058</v>
      </c>
      <c r="F1530" s="509">
        <v>8</v>
      </c>
      <c r="G1530" s="509">
        <v>1</v>
      </c>
    </row>
    <row r="1531" spans="1:7" hidden="1">
      <c r="A1531" s="509" t="s">
        <v>256</v>
      </c>
      <c r="B1531" s="509" t="s">
        <v>6268</v>
      </c>
      <c r="C1531" s="509" t="s">
        <v>6291</v>
      </c>
      <c r="D1531" s="509" t="s">
        <v>7121</v>
      </c>
      <c r="E1531" s="509" t="s">
        <v>12060</v>
      </c>
      <c r="F1531" s="509">
        <v>1</v>
      </c>
      <c r="G1531" s="509">
        <v>1</v>
      </c>
    </row>
    <row r="1532" spans="1:7" hidden="1">
      <c r="A1532" s="509" t="s">
        <v>257</v>
      </c>
      <c r="B1532" s="509" t="s">
        <v>6268</v>
      </c>
      <c r="C1532" s="509" t="s">
        <v>6291</v>
      </c>
      <c r="D1532" s="509" t="s">
        <v>7161</v>
      </c>
      <c r="E1532" s="509" t="s">
        <v>11640</v>
      </c>
      <c r="F1532" s="509">
        <v>11</v>
      </c>
      <c r="G1532" s="509">
        <v>1</v>
      </c>
    </row>
    <row r="1533" spans="1:7" hidden="1">
      <c r="A1533" s="509" t="s">
        <v>257</v>
      </c>
      <c r="B1533" s="509" t="s">
        <v>6268</v>
      </c>
      <c r="C1533" s="509" t="s">
        <v>6291</v>
      </c>
      <c r="D1533" s="509" t="s">
        <v>7161</v>
      </c>
      <c r="E1533" s="509" t="s">
        <v>11639</v>
      </c>
      <c r="F1533" s="509">
        <v>10</v>
      </c>
      <c r="G1533" s="509">
        <v>1</v>
      </c>
    </row>
    <row r="1534" spans="1:7" hidden="1">
      <c r="A1534" s="509" t="s">
        <v>257</v>
      </c>
      <c r="B1534" s="509" t="s">
        <v>6268</v>
      </c>
      <c r="C1534" s="509" t="s">
        <v>6291</v>
      </c>
      <c r="D1534" s="509" t="s">
        <v>7161</v>
      </c>
      <c r="E1534" s="509" t="s">
        <v>11638</v>
      </c>
      <c r="F1534" s="509">
        <v>8</v>
      </c>
      <c r="G1534" s="509">
        <v>1</v>
      </c>
    </row>
    <row r="1535" spans="1:7" hidden="1">
      <c r="A1535" s="509" t="s">
        <v>257</v>
      </c>
      <c r="B1535" s="509" t="s">
        <v>6268</v>
      </c>
      <c r="C1535" s="509" t="s">
        <v>6291</v>
      </c>
      <c r="D1535" s="509" t="s">
        <v>7161</v>
      </c>
      <c r="E1535" s="509" t="s">
        <v>11637</v>
      </c>
      <c r="F1535" s="509">
        <v>5</v>
      </c>
      <c r="G1535" s="509">
        <v>1</v>
      </c>
    </row>
    <row r="1536" spans="1:7" hidden="1">
      <c r="A1536" s="509" t="s">
        <v>257</v>
      </c>
      <c r="B1536" s="509" t="s">
        <v>6268</v>
      </c>
      <c r="C1536" s="509" t="s">
        <v>6291</v>
      </c>
      <c r="D1536" s="509" t="s">
        <v>7161</v>
      </c>
      <c r="E1536" s="509" t="s">
        <v>11641</v>
      </c>
      <c r="F1536" s="509">
        <v>1</v>
      </c>
      <c r="G1536" s="509">
        <v>1</v>
      </c>
    </row>
    <row r="1537" spans="1:7" hidden="1">
      <c r="A1537" s="509" t="s">
        <v>258</v>
      </c>
      <c r="B1537" s="509" t="s">
        <v>6268</v>
      </c>
      <c r="C1537" s="509" t="s">
        <v>6291</v>
      </c>
      <c r="D1537" s="509" t="s">
        <v>7166</v>
      </c>
      <c r="E1537" s="509" t="s">
        <v>12076</v>
      </c>
      <c r="F1537" s="509">
        <v>14</v>
      </c>
      <c r="G1537" s="509">
        <v>1</v>
      </c>
    </row>
    <row r="1538" spans="1:7" hidden="1">
      <c r="A1538" s="509" t="s">
        <v>258</v>
      </c>
      <c r="B1538" s="509" t="s">
        <v>6268</v>
      </c>
      <c r="C1538" s="509" t="s">
        <v>6291</v>
      </c>
      <c r="D1538" s="509" t="s">
        <v>7166</v>
      </c>
      <c r="E1538" s="509" t="s">
        <v>12073</v>
      </c>
      <c r="F1538" s="509">
        <v>12</v>
      </c>
      <c r="G1538" s="509">
        <v>1</v>
      </c>
    </row>
    <row r="1539" spans="1:7" hidden="1">
      <c r="A1539" s="509" t="s">
        <v>258</v>
      </c>
      <c r="B1539" s="509" t="s">
        <v>6268</v>
      </c>
      <c r="C1539" s="509" t="s">
        <v>6291</v>
      </c>
      <c r="D1539" s="509" t="s">
        <v>7166</v>
      </c>
      <c r="E1539" s="509" t="s">
        <v>12075</v>
      </c>
      <c r="F1539" s="509">
        <v>7</v>
      </c>
      <c r="G1539" s="509">
        <v>1</v>
      </c>
    </row>
    <row r="1540" spans="1:7" hidden="1">
      <c r="A1540" s="509" t="s">
        <v>258</v>
      </c>
      <c r="B1540" s="509" t="s">
        <v>6268</v>
      </c>
      <c r="C1540" s="509" t="s">
        <v>6291</v>
      </c>
      <c r="D1540" s="509" t="s">
        <v>7166</v>
      </c>
      <c r="E1540" s="509" t="s">
        <v>12074</v>
      </c>
      <c r="F1540" s="509">
        <v>4</v>
      </c>
      <c r="G1540" s="509">
        <v>1</v>
      </c>
    </row>
    <row r="1541" spans="1:7" hidden="1">
      <c r="A1541" s="509" t="s">
        <v>258</v>
      </c>
      <c r="B1541" s="509" t="s">
        <v>6268</v>
      </c>
      <c r="C1541" s="509" t="s">
        <v>6291</v>
      </c>
      <c r="D1541" s="509" t="s">
        <v>7166</v>
      </c>
      <c r="E1541" s="509" t="s">
        <v>12077</v>
      </c>
      <c r="F1541" s="509">
        <v>2</v>
      </c>
      <c r="G1541" s="509">
        <v>1</v>
      </c>
    </row>
    <row r="1542" spans="1:7" hidden="1">
      <c r="A1542" s="509" t="s">
        <v>258</v>
      </c>
      <c r="B1542" s="509" t="s">
        <v>6268</v>
      </c>
      <c r="C1542" s="509" t="s">
        <v>6291</v>
      </c>
      <c r="D1542" s="509" t="s">
        <v>7166</v>
      </c>
      <c r="E1542" s="509" t="s">
        <v>12078</v>
      </c>
      <c r="F1542" s="509">
        <v>1</v>
      </c>
      <c r="G1542" s="509">
        <v>1</v>
      </c>
    </row>
    <row r="1543" spans="1:7" hidden="1">
      <c r="A1543" s="509" t="s">
        <v>259</v>
      </c>
      <c r="B1543" s="509" t="s">
        <v>6268</v>
      </c>
      <c r="C1543" s="509" t="s">
        <v>6291</v>
      </c>
      <c r="D1543" s="509" t="s">
        <v>7189</v>
      </c>
      <c r="E1543" s="509" t="s">
        <v>10374</v>
      </c>
      <c r="F1543" s="509">
        <v>12</v>
      </c>
      <c r="G1543" s="509">
        <v>1</v>
      </c>
    </row>
    <row r="1544" spans="1:7" hidden="1">
      <c r="A1544" s="509" t="s">
        <v>259</v>
      </c>
      <c r="B1544" s="509" t="s">
        <v>6268</v>
      </c>
      <c r="C1544" s="509" t="s">
        <v>6291</v>
      </c>
      <c r="D1544" s="509" t="s">
        <v>7189</v>
      </c>
      <c r="E1544" s="509" t="s">
        <v>10375</v>
      </c>
      <c r="F1544" s="509">
        <v>10</v>
      </c>
      <c r="G1544" s="509">
        <v>1</v>
      </c>
    </row>
    <row r="1545" spans="1:7" hidden="1">
      <c r="A1545" s="509" t="s">
        <v>259</v>
      </c>
      <c r="B1545" s="509" t="s">
        <v>6268</v>
      </c>
      <c r="C1545" s="509" t="s">
        <v>6291</v>
      </c>
      <c r="D1545" s="509" t="s">
        <v>7189</v>
      </c>
      <c r="E1545" s="509" t="s">
        <v>10373</v>
      </c>
      <c r="F1545" s="509">
        <v>8</v>
      </c>
      <c r="G1545" s="509">
        <v>1</v>
      </c>
    </row>
    <row r="1546" spans="1:7" hidden="1">
      <c r="A1546" s="509" t="s">
        <v>259</v>
      </c>
      <c r="B1546" s="509" t="s">
        <v>6268</v>
      </c>
      <c r="C1546" s="509" t="s">
        <v>6291</v>
      </c>
      <c r="D1546" s="509" t="s">
        <v>7189</v>
      </c>
      <c r="E1546" s="509" t="s">
        <v>10372</v>
      </c>
      <c r="F1546" s="509">
        <v>7</v>
      </c>
      <c r="G1546" s="509">
        <v>1</v>
      </c>
    </row>
    <row r="1547" spans="1:7" hidden="1">
      <c r="A1547" s="509" t="s">
        <v>259</v>
      </c>
      <c r="B1547" s="509" t="s">
        <v>6268</v>
      </c>
      <c r="C1547" s="509" t="s">
        <v>6291</v>
      </c>
      <c r="D1547" s="509" t="s">
        <v>7189</v>
      </c>
      <c r="E1547" s="509" t="s">
        <v>10376</v>
      </c>
      <c r="F1547" s="509">
        <v>7</v>
      </c>
      <c r="G1547" s="509">
        <v>1</v>
      </c>
    </row>
    <row r="1548" spans="1:7" hidden="1">
      <c r="A1548" s="509" t="s">
        <v>259</v>
      </c>
      <c r="B1548" s="509" t="s">
        <v>6268</v>
      </c>
      <c r="C1548" s="509" t="s">
        <v>6291</v>
      </c>
      <c r="D1548" s="509" t="s">
        <v>7189</v>
      </c>
      <c r="E1548" s="509" t="s">
        <v>10378</v>
      </c>
      <c r="F1548" s="509">
        <v>7</v>
      </c>
      <c r="G1548" s="509">
        <v>1</v>
      </c>
    </row>
    <row r="1549" spans="1:7" hidden="1">
      <c r="A1549" s="509" t="s">
        <v>259</v>
      </c>
      <c r="B1549" s="509" t="s">
        <v>6268</v>
      </c>
      <c r="C1549" s="509" t="s">
        <v>6291</v>
      </c>
      <c r="D1549" s="509" t="s">
        <v>7189</v>
      </c>
      <c r="E1549" s="509" t="s">
        <v>10377</v>
      </c>
      <c r="F1549" s="509">
        <v>6</v>
      </c>
      <c r="G1549" s="509">
        <v>1</v>
      </c>
    </row>
    <row r="1550" spans="1:7" hidden="1">
      <c r="A1550" s="509" t="s">
        <v>259</v>
      </c>
      <c r="B1550" s="509" t="s">
        <v>6268</v>
      </c>
      <c r="C1550" s="509" t="s">
        <v>6291</v>
      </c>
      <c r="D1550" s="509" t="s">
        <v>7189</v>
      </c>
      <c r="E1550" s="509" t="s">
        <v>10379</v>
      </c>
      <c r="F1550" s="509">
        <v>6</v>
      </c>
      <c r="G1550" s="509">
        <v>1</v>
      </c>
    </row>
    <row r="1551" spans="1:7" hidden="1">
      <c r="A1551" s="509" t="s">
        <v>261</v>
      </c>
      <c r="B1551" s="509" t="s">
        <v>6268</v>
      </c>
      <c r="C1551" s="509" t="s">
        <v>6291</v>
      </c>
      <c r="D1551" s="509" t="s">
        <v>7219</v>
      </c>
      <c r="E1551" s="509" t="s">
        <v>11649</v>
      </c>
      <c r="F1551" s="509">
        <v>8</v>
      </c>
      <c r="G1551" s="509">
        <v>1</v>
      </c>
    </row>
    <row r="1552" spans="1:7" hidden="1">
      <c r="A1552" s="509" t="s">
        <v>261</v>
      </c>
      <c r="B1552" s="509" t="s">
        <v>6268</v>
      </c>
      <c r="C1552" s="509" t="s">
        <v>6291</v>
      </c>
      <c r="D1552" s="509" t="s">
        <v>7219</v>
      </c>
      <c r="E1552" s="509" t="s">
        <v>11644</v>
      </c>
      <c r="F1552" s="509">
        <v>7</v>
      </c>
      <c r="G1552" s="509">
        <v>1</v>
      </c>
    </row>
    <row r="1553" spans="1:7" hidden="1">
      <c r="A1553" s="509" t="s">
        <v>261</v>
      </c>
      <c r="B1553" s="509" t="s">
        <v>6268</v>
      </c>
      <c r="C1553" s="509" t="s">
        <v>6291</v>
      </c>
      <c r="D1553" s="509" t="s">
        <v>7219</v>
      </c>
      <c r="E1553" s="509" t="s">
        <v>11645</v>
      </c>
      <c r="F1553" s="509">
        <v>7</v>
      </c>
      <c r="G1553" s="509">
        <v>1</v>
      </c>
    </row>
    <row r="1554" spans="1:7" hidden="1">
      <c r="A1554" s="509" t="s">
        <v>261</v>
      </c>
      <c r="B1554" s="509" t="s">
        <v>6268</v>
      </c>
      <c r="C1554" s="509" t="s">
        <v>6291</v>
      </c>
      <c r="D1554" s="509" t="s">
        <v>7219</v>
      </c>
      <c r="E1554" s="509" t="s">
        <v>11646</v>
      </c>
      <c r="F1554" s="509">
        <v>7</v>
      </c>
      <c r="G1554" s="509">
        <v>1</v>
      </c>
    </row>
    <row r="1555" spans="1:7" hidden="1">
      <c r="A1555" s="509" t="s">
        <v>261</v>
      </c>
      <c r="B1555" s="509" t="s">
        <v>6268</v>
      </c>
      <c r="C1555" s="509" t="s">
        <v>6291</v>
      </c>
      <c r="D1555" s="509" t="s">
        <v>7219</v>
      </c>
      <c r="E1555" s="509" t="s">
        <v>11647</v>
      </c>
      <c r="F1555" s="509">
        <v>7</v>
      </c>
      <c r="G1555" s="509">
        <v>1</v>
      </c>
    </row>
    <row r="1556" spans="1:7" hidden="1">
      <c r="A1556" s="509" t="s">
        <v>261</v>
      </c>
      <c r="B1556" s="509" t="s">
        <v>6268</v>
      </c>
      <c r="C1556" s="509" t="s">
        <v>6291</v>
      </c>
      <c r="D1556" s="509" t="s">
        <v>7219</v>
      </c>
      <c r="E1556" s="509" t="s">
        <v>11642</v>
      </c>
      <c r="F1556" s="509">
        <v>6</v>
      </c>
      <c r="G1556" s="509">
        <v>1</v>
      </c>
    </row>
    <row r="1557" spans="1:7" hidden="1">
      <c r="A1557" s="509" t="s">
        <v>261</v>
      </c>
      <c r="B1557" s="509" t="s">
        <v>6268</v>
      </c>
      <c r="C1557" s="509" t="s">
        <v>6291</v>
      </c>
      <c r="D1557" s="509" t="s">
        <v>7219</v>
      </c>
      <c r="E1557" s="509" t="s">
        <v>11643</v>
      </c>
      <c r="F1557" s="509">
        <v>6</v>
      </c>
      <c r="G1557" s="509">
        <v>1</v>
      </c>
    </row>
    <row r="1558" spans="1:7" hidden="1">
      <c r="A1558" s="509" t="s">
        <v>261</v>
      </c>
      <c r="B1558" s="509" t="s">
        <v>6268</v>
      </c>
      <c r="C1558" s="509" t="s">
        <v>6291</v>
      </c>
      <c r="D1558" s="509" t="s">
        <v>7219</v>
      </c>
      <c r="E1558" s="509" t="s">
        <v>11648</v>
      </c>
      <c r="F1558" s="509">
        <v>1</v>
      </c>
      <c r="G1558" s="509">
        <v>1</v>
      </c>
    </row>
    <row r="1559" spans="1:7" hidden="1">
      <c r="A1559" s="509" t="s">
        <v>262</v>
      </c>
      <c r="B1559" s="509" t="s">
        <v>6268</v>
      </c>
      <c r="C1559" s="509" t="s">
        <v>6291</v>
      </c>
      <c r="D1559" s="509" t="s">
        <v>7224</v>
      </c>
      <c r="E1559" s="509" t="s">
        <v>10622</v>
      </c>
      <c r="F1559" s="509">
        <v>14</v>
      </c>
      <c r="G1559" s="509">
        <v>1</v>
      </c>
    </row>
    <row r="1560" spans="1:7" hidden="1">
      <c r="A1560" s="509" t="s">
        <v>262</v>
      </c>
      <c r="B1560" s="509" t="s">
        <v>6268</v>
      </c>
      <c r="C1560" s="509" t="s">
        <v>6291</v>
      </c>
      <c r="D1560" s="509" t="s">
        <v>7224</v>
      </c>
      <c r="E1560" s="509" t="s">
        <v>10623</v>
      </c>
      <c r="F1560" s="509">
        <v>12</v>
      </c>
      <c r="G1560" s="509">
        <v>1</v>
      </c>
    </row>
    <row r="1561" spans="1:7" hidden="1">
      <c r="A1561" s="509" t="s">
        <v>262</v>
      </c>
      <c r="B1561" s="509" t="s">
        <v>6268</v>
      </c>
      <c r="C1561" s="509" t="s">
        <v>6291</v>
      </c>
      <c r="D1561" s="509" t="s">
        <v>7224</v>
      </c>
      <c r="E1561" s="509" t="s">
        <v>10624</v>
      </c>
      <c r="F1561" s="509">
        <v>10</v>
      </c>
      <c r="G1561" s="509">
        <v>1</v>
      </c>
    </row>
    <row r="1562" spans="1:7" hidden="1">
      <c r="A1562" s="509" t="s">
        <v>262</v>
      </c>
      <c r="B1562" s="509" t="s">
        <v>6268</v>
      </c>
      <c r="C1562" s="509" t="s">
        <v>6291</v>
      </c>
      <c r="D1562" s="509" t="s">
        <v>7224</v>
      </c>
      <c r="E1562" s="509" t="s">
        <v>10621</v>
      </c>
      <c r="F1562" s="509">
        <v>7</v>
      </c>
      <c r="G1562" s="509">
        <v>1</v>
      </c>
    </row>
    <row r="1563" spans="1:7" hidden="1">
      <c r="A1563" s="509" t="s">
        <v>262</v>
      </c>
      <c r="B1563" s="509" t="s">
        <v>6268</v>
      </c>
      <c r="C1563" s="509" t="s">
        <v>6291</v>
      </c>
      <c r="D1563" s="509" t="s">
        <v>7224</v>
      </c>
      <c r="E1563" s="509" t="s">
        <v>10625</v>
      </c>
      <c r="F1563" s="509">
        <v>7</v>
      </c>
      <c r="G1563" s="509">
        <v>1</v>
      </c>
    </row>
    <row r="1564" spans="1:7" hidden="1">
      <c r="A1564" s="509" t="s">
        <v>262</v>
      </c>
      <c r="B1564" s="509" t="s">
        <v>6268</v>
      </c>
      <c r="C1564" s="509" t="s">
        <v>6291</v>
      </c>
      <c r="D1564" s="509" t="s">
        <v>7224</v>
      </c>
      <c r="E1564" s="509" t="s">
        <v>10626</v>
      </c>
      <c r="F1564" s="509">
        <v>4</v>
      </c>
      <c r="G1564" s="509">
        <v>1</v>
      </c>
    </row>
    <row r="1565" spans="1:7" hidden="1">
      <c r="A1565" s="509" t="s">
        <v>263</v>
      </c>
      <c r="B1565" s="509" t="s">
        <v>6268</v>
      </c>
      <c r="C1565" s="509" t="s">
        <v>6291</v>
      </c>
      <c r="D1565" s="509" t="s">
        <v>7229</v>
      </c>
      <c r="E1565" s="509" t="s">
        <v>12081</v>
      </c>
      <c r="F1565" s="509">
        <v>12</v>
      </c>
      <c r="G1565" s="509">
        <v>1</v>
      </c>
    </row>
    <row r="1566" spans="1:7" hidden="1">
      <c r="A1566" s="509" t="s">
        <v>263</v>
      </c>
      <c r="B1566" s="509" t="s">
        <v>6268</v>
      </c>
      <c r="C1566" s="509" t="s">
        <v>6291</v>
      </c>
      <c r="D1566" s="509" t="s">
        <v>7229</v>
      </c>
      <c r="E1566" s="509" t="s">
        <v>12083</v>
      </c>
      <c r="F1566" s="509">
        <v>12</v>
      </c>
      <c r="G1566" s="509">
        <v>1</v>
      </c>
    </row>
    <row r="1567" spans="1:7" hidden="1">
      <c r="A1567" s="509" t="s">
        <v>263</v>
      </c>
      <c r="B1567" s="509" t="s">
        <v>6268</v>
      </c>
      <c r="C1567" s="509" t="s">
        <v>6291</v>
      </c>
      <c r="D1567" s="509" t="s">
        <v>7229</v>
      </c>
      <c r="E1567" s="509" t="s">
        <v>12079</v>
      </c>
      <c r="F1567" s="509">
        <v>6</v>
      </c>
      <c r="G1567" s="509">
        <v>1</v>
      </c>
    </row>
    <row r="1568" spans="1:7" hidden="1">
      <c r="A1568" s="509" t="s">
        <v>263</v>
      </c>
      <c r="B1568" s="509" t="s">
        <v>6268</v>
      </c>
      <c r="C1568" s="509" t="s">
        <v>6291</v>
      </c>
      <c r="D1568" s="509" t="s">
        <v>7229</v>
      </c>
      <c r="E1568" s="509" t="s">
        <v>12080</v>
      </c>
      <c r="F1568" s="509">
        <v>6</v>
      </c>
      <c r="G1568" s="509">
        <v>1</v>
      </c>
    </row>
    <row r="1569" spans="1:7" hidden="1">
      <c r="A1569" s="509" t="s">
        <v>263</v>
      </c>
      <c r="B1569" s="509" t="s">
        <v>6268</v>
      </c>
      <c r="C1569" s="509" t="s">
        <v>6291</v>
      </c>
      <c r="D1569" s="509" t="s">
        <v>7229</v>
      </c>
      <c r="E1569" s="509" t="s">
        <v>12084</v>
      </c>
      <c r="F1569" s="509">
        <v>5</v>
      </c>
      <c r="G1569" s="509">
        <v>1</v>
      </c>
    </row>
    <row r="1570" spans="1:7" hidden="1">
      <c r="A1570" s="509" t="s">
        <v>263</v>
      </c>
      <c r="B1570" s="509" t="s">
        <v>6268</v>
      </c>
      <c r="C1570" s="509" t="s">
        <v>6291</v>
      </c>
      <c r="D1570" s="509" t="s">
        <v>7229</v>
      </c>
      <c r="E1570" s="509" t="s">
        <v>12086</v>
      </c>
      <c r="F1570" s="509">
        <v>4</v>
      </c>
      <c r="G1570" s="509">
        <v>1</v>
      </c>
    </row>
    <row r="1571" spans="1:7" hidden="1">
      <c r="A1571" s="509" t="s">
        <v>263</v>
      </c>
      <c r="B1571" s="509" t="s">
        <v>6268</v>
      </c>
      <c r="C1571" s="509" t="s">
        <v>6291</v>
      </c>
      <c r="D1571" s="509" t="s">
        <v>7229</v>
      </c>
      <c r="E1571" s="509" t="s">
        <v>12087</v>
      </c>
      <c r="F1571" s="509">
        <v>4</v>
      </c>
      <c r="G1571" s="509">
        <v>1</v>
      </c>
    </row>
    <row r="1572" spans="1:7" hidden="1">
      <c r="A1572" s="509" t="s">
        <v>263</v>
      </c>
      <c r="B1572" s="509" t="s">
        <v>6268</v>
      </c>
      <c r="C1572" s="509" t="s">
        <v>6291</v>
      </c>
      <c r="D1572" s="509" t="s">
        <v>7229</v>
      </c>
      <c r="E1572" s="509" t="s">
        <v>12082</v>
      </c>
      <c r="F1572" s="509">
        <v>3</v>
      </c>
      <c r="G1572" s="509">
        <v>1</v>
      </c>
    </row>
    <row r="1573" spans="1:7" hidden="1">
      <c r="A1573" s="509" t="s">
        <v>263</v>
      </c>
      <c r="B1573" s="509" t="s">
        <v>6268</v>
      </c>
      <c r="C1573" s="509" t="s">
        <v>6291</v>
      </c>
      <c r="D1573" s="509" t="s">
        <v>7229</v>
      </c>
      <c r="E1573" s="509" t="s">
        <v>12088</v>
      </c>
      <c r="F1573" s="509">
        <v>3</v>
      </c>
      <c r="G1573" s="509">
        <v>1</v>
      </c>
    </row>
    <row r="1574" spans="1:7" hidden="1">
      <c r="A1574" s="509" t="s">
        <v>263</v>
      </c>
      <c r="B1574" s="509" t="s">
        <v>6268</v>
      </c>
      <c r="C1574" s="509" t="s">
        <v>6291</v>
      </c>
      <c r="D1574" s="509" t="s">
        <v>7229</v>
      </c>
      <c r="E1574" s="509" t="s">
        <v>12085</v>
      </c>
      <c r="F1574" s="509">
        <v>2</v>
      </c>
      <c r="G1574" s="509">
        <v>1</v>
      </c>
    </row>
    <row r="1575" spans="1:7" hidden="1">
      <c r="A1575" s="509" t="s">
        <v>264</v>
      </c>
      <c r="B1575" s="509" t="s">
        <v>6268</v>
      </c>
      <c r="C1575" s="509" t="s">
        <v>6291</v>
      </c>
      <c r="D1575" s="509" t="s">
        <v>7259</v>
      </c>
      <c r="E1575" s="509" t="s">
        <v>12336</v>
      </c>
      <c r="F1575" s="509">
        <v>12</v>
      </c>
      <c r="G1575" s="509">
        <v>1</v>
      </c>
    </row>
    <row r="1576" spans="1:7" hidden="1">
      <c r="A1576" s="509" t="s">
        <v>264</v>
      </c>
      <c r="B1576" s="509" t="s">
        <v>6268</v>
      </c>
      <c r="C1576" s="509" t="s">
        <v>6291</v>
      </c>
      <c r="D1576" s="509" t="s">
        <v>7259</v>
      </c>
      <c r="E1576" s="509" t="s">
        <v>12337</v>
      </c>
      <c r="F1576" s="509">
        <v>11</v>
      </c>
      <c r="G1576" s="509">
        <v>1</v>
      </c>
    </row>
    <row r="1577" spans="1:7" hidden="1">
      <c r="A1577" s="509" t="s">
        <v>264</v>
      </c>
      <c r="B1577" s="509" t="s">
        <v>6268</v>
      </c>
      <c r="C1577" s="509" t="s">
        <v>6291</v>
      </c>
      <c r="D1577" s="509" t="s">
        <v>7259</v>
      </c>
      <c r="E1577" s="509" t="s">
        <v>12335</v>
      </c>
      <c r="F1577" s="509">
        <v>10</v>
      </c>
      <c r="G1577" s="509">
        <v>1</v>
      </c>
    </row>
    <row r="1578" spans="1:7" hidden="1">
      <c r="A1578" s="509" t="s">
        <v>264</v>
      </c>
      <c r="B1578" s="509" t="s">
        <v>6268</v>
      </c>
      <c r="C1578" s="509" t="s">
        <v>6291</v>
      </c>
      <c r="D1578" s="509" t="s">
        <v>7259</v>
      </c>
      <c r="E1578" s="509" t="s">
        <v>12338</v>
      </c>
      <c r="F1578" s="509">
        <v>9</v>
      </c>
      <c r="G1578" s="509">
        <v>1</v>
      </c>
    </row>
    <row r="1579" spans="1:7" hidden="1">
      <c r="A1579" s="509" t="s">
        <v>264</v>
      </c>
      <c r="B1579" s="509" t="s">
        <v>6268</v>
      </c>
      <c r="C1579" s="509" t="s">
        <v>6291</v>
      </c>
      <c r="D1579" s="509" t="s">
        <v>7259</v>
      </c>
      <c r="E1579" s="509" t="s">
        <v>12339</v>
      </c>
      <c r="F1579" s="509">
        <v>6</v>
      </c>
      <c r="G1579" s="509">
        <v>1</v>
      </c>
    </row>
    <row r="1580" spans="1:7" hidden="1">
      <c r="A1580" s="509" t="s">
        <v>265</v>
      </c>
      <c r="B1580" s="509" t="s">
        <v>6268</v>
      </c>
      <c r="C1580" s="509" t="s">
        <v>6291</v>
      </c>
      <c r="D1580" s="509" t="s">
        <v>7264</v>
      </c>
      <c r="E1580" s="509" t="s">
        <v>12224</v>
      </c>
      <c r="F1580" s="509">
        <v>10</v>
      </c>
      <c r="G1580" s="509">
        <v>1</v>
      </c>
    </row>
    <row r="1581" spans="1:7" hidden="1">
      <c r="A1581" s="509" t="s">
        <v>265</v>
      </c>
      <c r="B1581" s="509" t="s">
        <v>6268</v>
      </c>
      <c r="C1581" s="509" t="s">
        <v>6291</v>
      </c>
      <c r="D1581" s="509" t="s">
        <v>7264</v>
      </c>
      <c r="E1581" s="509" t="s">
        <v>12226</v>
      </c>
      <c r="F1581" s="509">
        <v>8</v>
      </c>
      <c r="G1581" s="509">
        <v>1</v>
      </c>
    </row>
    <row r="1582" spans="1:7" hidden="1">
      <c r="A1582" s="509" t="s">
        <v>265</v>
      </c>
      <c r="B1582" s="509" t="s">
        <v>6268</v>
      </c>
      <c r="C1582" s="509" t="s">
        <v>6291</v>
      </c>
      <c r="D1582" s="509" t="s">
        <v>7264</v>
      </c>
      <c r="E1582" s="509" t="s">
        <v>12227</v>
      </c>
      <c r="F1582" s="509">
        <v>8</v>
      </c>
      <c r="G1582" s="509">
        <v>1</v>
      </c>
    </row>
    <row r="1583" spans="1:7" hidden="1">
      <c r="A1583" s="509" t="s">
        <v>265</v>
      </c>
      <c r="B1583" s="509" t="s">
        <v>6268</v>
      </c>
      <c r="C1583" s="509" t="s">
        <v>6291</v>
      </c>
      <c r="D1583" s="509" t="s">
        <v>7264</v>
      </c>
      <c r="E1583" s="509" t="s">
        <v>12225</v>
      </c>
      <c r="F1583" s="509">
        <v>4</v>
      </c>
      <c r="G1583" s="509">
        <v>1</v>
      </c>
    </row>
    <row r="1584" spans="1:7" hidden="1">
      <c r="A1584" s="509" t="s">
        <v>265</v>
      </c>
      <c r="B1584" s="509" t="s">
        <v>6268</v>
      </c>
      <c r="C1584" s="509" t="s">
        <v>6291</v>
      </c>
      <c r="D1584" s="509" t="s">
        <v>7264</v>
      </c>
      <c r="E1584" s="509" t="s">
        <v>12228</v>
      </c>
      <c r="F1584" s="509">
        <v>3</v>
      </c>
      <c r="G1584" s="509">
        <v>1</v>
      </c>
    </row>
    <row r="1585" spans="1:7" hidden="1">
      <c r="A1585" s="509" t="s">
        <v>266</v>
      </c>
      <c r="B1585" s="509" t="s">
        <v>6268</v>
      </c>
      <c r="C1585" s="509" t="s">
        <v>6291</v>
      </c>
      <c r="D1585" s="509" t="s">
        <v>7269</v>
      </c>
      <c r="E1585" s="509" t="s">
        <v>12342</v>
      </c>
      <c r="F1585" s="509">
        <v>13</v>
      </c>
      <c r="G1585" s="509">
        <v>1</v>
      </c>
    </row>
    <row r="1586" spans="1:7" hidden="1">
      <c r="A1586" s="509" t="s">
        <v>266</v>
      </c>
      <c r="B1586" s="509" t="s">
        <v>6268</v>
      </c>
      <c r="C1586" s="509" t="s">
        <v>6291</v>
      </c>
      <c r="D1586" s="509" t="s">
        <v>7269</v>
      </c>
      <c r="E1586" s="509" t="s">
        <v>12340</v>
      </c>
      <c r="F1586" s="509">
        <v>9</v>
      </c>
      <c r="G1586" s="509">
        <v>1</v>
      </c>
    </row>
    <row r="1587" spans="1:7" hidden="1">
      <c r="A1587" s="509" t="s">
        <v>266</v>
      </c>
      <c r="B1587" s="509" t="s">
        <v>6268</v>
      </c>
      <c r="C1587" s="509" t="s">
        <v>6291</v>
      </c>
      <c r="D1587" s="509" t="s">
        <v>7269</v>
      </c>
      <c r="E1587" s="509" t="s">
        <v>12341</v>
      </c>
      <c r="F1587" s="509">
        <v>8</v>
      </c>
      <c r="G1587" s="509">
        <v>1</v>
      </c>
    </row>
    <row r="1588" spans="1:7" hidden="1">
      <c r="A1588" s="509" t="s">
        <v>267</v>
      </c>
      <c r="B1588" s="509" t="s">
        <v>6268</v>
      </c>
      <c r="C1588" s="509" t="s">
        <v>6291</v>
      </c>
      <c r="D1588" s="509" t="s">
        <v>7324</v>
      </c>
      <c r="E1588" s="509" t="s">
        <v>11656</v>
      </c>
      <c r="F1588" s="509">
        <v>8</v>
      </c>
      <c r="G1588" s="509">
        <v>1</v>
      </c>
    </row>
    <row r="1589" spans="1:7" hidden="1">
      <c r="A1589" s="509" t="s">
        <v>267</v>
      </c>
      <c r="B1589" s="509" t="s">
        <v>6268</v>
      </c>
      <c r="C1589" s="509" t="s">
        <v>6291</v>
      </c>
      <c r="D1589" s="509" t="s">
        <v>7324</v>
      </c>
      <c r="E1589" s="509" t="s">
        <v>11655</v>
      </c>
      <c r="F1589" s="509">
        <v>7</v>
      </c>
      <c r="G1589" s="509">
        <v>1</v>
      </c>
    </row>
    <row r="1590" spans="1:7" hidden="1">
      <c r="A1590" s="509" t="s">
        <v>267</v>
      </c>
      <c r="B1590" s="509" t="s">
        <v>6268</v>
      </c>
      <c r="C1590" s="509" t="s">
        <v>6291</v>
      </c>
      <c r="D1590" s="509" t="s">
        <v>7324</v>
      </c>
      <c r="E1590" s="509" t="s">
        <v>11658</v>
      </c>
      <c r="F1590" s="509">
        <v>7</v>
      </c>
      <c r="G1590" s="509">
        <v>1</v>
      </c>
    </row>
    <row r="1591" spans="1:7" hidden="1">
      <c r="A1591" s="509" t="s">
        <v>267</v>
      </c>
      <c r="B1591" s="509" t="s">
        <v>6268</v>
      </c>
      <c r="C1591" s="509" t="s">
        <v>6291</v>
      </c>
      <c r="D1591" s="509" t="s">
        <v>7324</v>
      </c>
      <c r="E1591" s="509" t="s">
        <v>11657</v>
      </c>
      <c r="F1591" s="509">
        <v>1</v>
      </c>
      <c r="G1591" s="509">
        <v>1</v>
      </c>
    </row>
    <row r="1592" spans="1:7" hidden="1">
      <c r="A1592" s="509" t="s">
        <v>268</v>
      </c>
      <c r="B1592" s="509" t="s">
        <v>6268</v>
      </c>
      <c r="C1592" s="509" t="s">
        <v>6291</v>
      </c>
      <c r="D1592" s="509" t="s">
        <v>7328</v>
      </c>
      <c r="E1592" s="509" t="s">
        <v>12114</v>
      </c>
      <c r="F1592" s="509">
        <v>15</v>
      </c>
      <c r="G1592" s="509">
        <v>1</v>
      </c>
    </row>
    <row r="1593" spans="1:7" hidden="1">
      <c r="A1593" s="509" t="s">
        <v>268</v>
      </c>
      <c r="B1593" s="509" t="s">
        <v>6268</v>
      </c>
      <c r="C1593" s="509" t="s">
        <v>6291</v>
      </c>
      <c r="D1593" s="509" t="s">
        <v>7328</v>
      </c>
      <c r="E1593" s="509" t="s">
        <v>12115</v>
      </c>
      <c r="F1593" s="509">
        <v>5</v>
      </c>
      <c r="G1593" s="509">
        <v>1</v>
      </c>
    </row>
    <row r="1594" spans="1:7" hidden="1">
      <c r="A1594" s="509" t="s">
        <v>269</v>
      </c>
      <c r="B1594" s="509" t="s">
        <v>6268</v>
      </c>
      <c r="C1594" s="509" t="s">
        <v>6291</v>
      </c>
      <c r="D1594" s="509" t="s">
        <v>7333</v>
      </c>
      <c r="E1594" s="509" t="s">
        <v>11659</v>
      </c>
      <c r="F1594" s="509">
        <v>13</v>
      </c>
      <c r="G1594" s="509">
        <v>1</v>
      </c>
    </row>
    <row r="1595" spans="1:7" hidden="1">
      <c r="A1595" s="509" t="s">
        <v>269</v>
      </c>
      <c r="B1595" s="509" t="s">
        <v>6268</v>
      </c>
      <c r="C1595" s="509" t="s">
        <v>6291</v>
      </c>
      <c r="D1595" s="509" t="s">
        <v>7333</v>
      </c>
      <c r="E1595" s="509" t="s">
        <v>11660</v>
      </c>
      <c r="F1595" s="509">
        <v>11</v>
      </c>
      <c r="G1595" s="509">
        <v>1</v>
      </c>
    </row>
    <row r="1596" spans="1:7" hidden="1">
      <c r="A1596" s="509" t="s">
        <v>269</v>
      </c>
      <c r="B1596" s="509" t="s">
        <v>6268</v>
      </c>
      <c r="C1596" s="509" t="s">
        <v>6291</v>
      </c>
      <c r="D1596" s="509" t="s">
        <v>7333</v>
      </c>
      <c r="E1596" s="509" t="s">
        <v>11661</v>
      </c>
      <c r="F1596" s="509">
        <v>11</v>
      </c>
      <c r="G1596" s="509">
        <v>1</v>
      </c>
    </row>
    <row r="1597" spans="1:7" hidden="1">
      <c r="A1597" s="509" t="s">
        <v>269</v>
      </c>
      <c r="B1597" s="509" t="s">
        <v>6268</v>
      </c>
      <c r="C1597" s="509" t="s">
        <v>6291</v>
      </c>
      <c r="D1597" s="509" t="s">
        <v>7333</v>
      </c>
      <c r="E1597" s="509" t="s">
        <v>11662</v>
      </c>
      <c r="F1597" s="509">
        <v>5</v>
      </c>
      <c r="G1597" s="509">
        <v>1</v>
      </c>
    </row>
    <row r="1598" spans="1:7" hidden="1">
      <c r="A1598" s="509" t="s">
        <v>269</v>
      </c>
      <c r="B1598" s="509" t="s">
        <v>6268</v>
      </c>
      <c r="C1598" s="509" t="s">
        <v>6291</v>
      </c>
      <c r="D1598" s="509" t="s">
        <v>7333</v>
      </c>
      <c r="E1598" s="509" t="s">
        <v>11663</v>
      </c>
      <c r="F1598" s="509">
        <v>2</v>
      </c>
      <c r="G1598" s="509">
        <v>1</v>
      </c>
    </row>
    <row r="1599" spans="1:7" hidden="1">
      <c r="A1599" s="509" t="s">
        <v>270</v>
      </c>
      <c r="B1599" s="509" t="s">
        <v>6268</v>
      </c>
      <c r="C1599" s="509" t="s">
        <v>6291</v>
      </c>
      <c r="D1599" s="509" t="s">
        <v>7338</v>
      </c>
      <c r="E1599" s="509" t="s">
        <v>12116</v>
      </c>
      <c r="F1599" s="509">
        <v>8</v>
      </c>
      <c r="G1599" s="509">
        <v>1</v>
      </c>
    </row>
    <row r="1600" spans="1:7" hidden="1">
      <c r="A1600" s="509" t="s">
        <v>270</v>
      </c>
      <c r="B1600" s="509" t="s">
        <v>6268</v>
      </c>
      <c r="C1600" s="509" t="s">
        <v>6291</v>
      </c>
      <c r="D1600" s="509" t="s">
        <v>7338</v>
      </c>
      <c r="E1600" s="509" t="s">
        <v>12119</v>
      </c>
      <c r="F1600" s="509">
        <v>6</v>
      </c>
      <c r="G1600" s="509">
        <v>1</v>
      </c>
    </row>
    <row r="1601" spans="1:7" hidden="1">
      <c r="A1601" s="509" t="s">
        <v>270</v>
      </c>
      <c r="B1601" s="509" t="s">
        <v>6268</v>
      </c>
      <c r="C1601" s="509" t="s">
        <v>6291</v>
      </c>
      <c r="D1601" s="509" t="s">
        <v>7338</v>
      </c>
      <c r="E1601" s="509" t="s">
        <v>12117</v>
      </c>
      <c r="F1601" s="509">
        <v>4</v>
      </c>
      <c r="G1601" s="509">
        <v>1</v>
      </c>
    </row>
    <row r="1602" spans="1:7" hidden="1">
      <c r="A1602" s="509" t="s">
        <v>270</v>
      </c>
      <c r="B1602" s="509" t="s">
        <v>6268</v>
      </c>
      <c r="C1602" s="509" t="s">
        <v>6291</v>
      </c>
      <c r="D1602" s="509" t="s">
        <v>7338</v>
      </c>
      <c r="E1602" s="509" t="s">
        <v>12120</v>
      </c>
      <c r="F1602" s="509">
        <v>4</v>
      </c>
      <c r="G1602" s="509">
        <v>1</v>
      </c>
    </row>
    <row r="1603" spans="1:7" hidden="1">
      <c r="A1603" s="509" t="s">
        <v>270</v>
      </c>
      <c r="B1603" s="509" t="s">
        <v>6268</v>
      </c>
      <c r="C1603" s="509" t="s">
        <v>6291</v>
      </c>
      <c r="D1603" s="509" t="s">
        <v>7338</v>
      </c>
      <c r="E1603" s="509" t="s">
        <v>12118</v>
      </c>
      <c r="F1603" s="509">
        <v>3</v>
      </c>
      <c r="G1603" s="509">
        <v>1</v>
      </c>
    </row>
    <row r="1604" spans="1:7" hidden="1">
      <c r="A1604" s="509" t="s">
        <v>270</v>
      </c>
      <c r="B1604" s="509" t="s">
        <v>6268</v>
      </c>
      <c r="C1604" s="509" t="s">
        <v>6291</v>
      </c>
      <c r="D1604" s="509" t="s">
        <v>7338</v>
      </c>
      <c r="E1604" s="509" t="s">
        <v>12121</v>
      </c>
      <c r="F1604" s="509">
        <v>2</v>
      </c>
      <c r="G1604" s="509">
        <v>1</v>
      </c>
    </row>
    <row r="1605" spans="1:7" hidden="1">
      <c r="A1605" s="509" t="s">
        <v>271</v>
      </c>
      <c r="B1605" s="509" t="s">
        <v>6268</v>
      </c>
      <c r="C1605" s="509" t="s">
        <v>6291</v>
      </c>
      <c r="D1605" s="509" t="s">
        <v>7343</v>
      </c>
      <c r="E1605" s="509" t="s">
        <v>10590</v>
      </c>
      <c r="F1605" s="509">
        <v>11</v>
      </c>
      <c r="G1605" s="509">
        <v>1</v>
      </c>
    </row>
    <row r="1606" spans="1:7" hidden="1">
      <c r="A1606" s="509" t="s">
        <v>271</v>
      </c>
      <c r="B1606" s="509" t="s">
        <v>6268</v>
      </c>
      <c r="C1606" s="509" t="s">
        <v>6291</v>
      </c>
      <c r="D1606" s="509" t="s">
        <v>7343</v>
      </c>
      <c r="E1606" s="509" t="s">
        <v>10594</v>
      </c>
      <c r="F1606" s="509">
        <v>11</v>
      </c>
      <c r="G1606" s="509">
        <v>1</v>
      </c>
    </row>
    <row r="1607" spans="1:7" hidden="1">
      <c r="A1607" s="509" t="s">
        <v>271</v>
      </c>
      <c r="B1607" s="509" t="s">
        <v>6268</v>
      </c>
      <c r="C1607" s="509" t="s">
        <v>6291</v>
      </c>
      <c r="D1607" s="509" t="s">
        <v>7343</v>
      </c>
      <c r="E1607" s="509" t="s">
        <v>10591</v>
      </c>
      <c r="F1607" s="509">
        <v>10</v>
      </c>
      <c r="G1607" s="509">
        <v>1</v>
      </c>
    </row>
    <row r="1608" spans="1:7" hidden="1">
      <c r="A1608" s="509" t="s">
        <v>271</v>
      </c>
      <c r="B1608" s="509" t="s">
        <v>6268</v>
      </c>
      <c r="C1608" s="509" t="s">
        <v>6291</v>
      </c>
      <c r="D1608" s="509" t="s">
        <v>7343</v>
      </c>
      <c r="E1608" s="509" t="s">
        <v>10589</v>
      </c>
      <c r="F1608" s="509">
        <v>8</v>
      </c>
      <c r="G1608" s="509">
        <v>1</v>
      </c>
    </row>
    <row r="1609" spans="1:7" hidden="1">
      <c r="A1609" s="509" t="s">
        <v>271</v>
      </c>
      <c r="B1609" s="509" t="s">
        <v>6268</v>
      </c>
      <c r="C1609" s="509" t="s">
        <v>6291</v>
      </c>
      <c r="D1609" s="509" t="s">
        <v>7343</v>
      </c>
      <c r="E1609" s="509" t="s">
        <v>10592</v>
      </c>
      <c r="F1609" s="509">
        <v>7</v>
      </c>
      <c r="G1609" s="509">
        <v>1</v>
      </c>
    </row>
    <row r="1610" spans="1:7" hidden="1">
      <c r="A1610" s="509" t="s">
        <v>271</v>
      </c>
      <c r="B1610" s="509" t="s">
        <v>6268</v>
      </c>
      <c r="C1610" s="509" t="s">
        <v>6291</v>
      </c>
      <c r="D1610" s="509" t="s">
        <v>7343</v>
      </c>
      <c r="E1610" s="509" t="s">
        <v>10593</v>
      </c>
      <c r="F1610" s="509">
        <v>6</v>
      </c>
      <c r="G1610" s="509">
        <v>1</v>
      </c>
    </row>
    <row r="1611" spans="1:7" hidden="1">
      <c r="A1611" s="509" t="s">
        <v>272</v>
      </c>
      <c r="B1611" s="509" t="s">
        <v>6268</v>
      </c>
      <c r="C1611" s="509" t="s">
        <v>6291</v>
      </c>
      <c r="D1611" s="509" t="s">
        <v>7348</v>
      </c>
      <c r="E1611" s="509" t="s">
        <v>11666</v>
      </c>
      <c r="F1611" s="509">
        <v>10</v>
      </c>
      <c r="G1611" s="509">
        <v>1</v>
      </c>
    </row>
    <row r="1612" spans="1:7" hidden="1">
      <c r="A1612" s="509" t="s">
        <v>272</v>
      </c>
      <c r="B1612" s="509" t="s">
        <v>6268</v>
      </c>
      <c r="C1612" s="509" t="s">
        <v>6291</v>
      </c>
      <c r="D1612" s="509" t="s">
        <v>7348</v>
      </c>
      <c r="E1612" s="509" t="s">
        <v>11667</v>
      </c>
      <c r="F1612" s="509">
        <v>10</v>
      </c>
      <c r="G1612" s="509">
        <v>1</v>
      </c>
    </row>
    <row r="1613" spans="1:7" hidden="1">
      <c r="A1613" s="509" t="s">
        <v>272</v>
      </c>
      <c r="B1613" s="509" t="s">
        <v>6268</v>
      </c>
      <c r="C1613" s="509" t="s">
        <v>6291</v>
      </c>
      <c r="D1613" s="509" t="s">
        <v>7348</v>
      </c>
      <c r="E1613" s="509" t="s">
        <v>11670</v>
      </c>
      <c r="F1613" s="509">
        <v>8</v>
      </c>
      <c r="G1613" s="509">
        <v>1</v>
      </c>
    </row>
    <row r="1614" spans="1:7" hidden="1">
      <c r="A1614" s="509" t="s">
        <v>272</v>
      </c>
      <c r="B1614" s="509" t="s">
        <v>6268</v>
      </c>
      <c r="C1614" s="509" t="s">
        <v>6291</v>
      </c>
      <c r="D1614" s="509" t="s">
        <v>7348</v>
      </c>
      <c r="E1614" s="509" t="s">
        <v>11665</v>
      </c>
      <c r="F1614" s="509">
        <v>6</v>
      </c>
      <c r="G1614" s="509">
        <v>1</v>
      </c>
    </row>
    <row r="1615" spans="1:7" hidden="1">
      <c r="A1615" s="509" t="s">
        <v>272</v>
      </c>
      <c r="B1615" s="509" t="s">
        <v>6268</v>
      </c>
      <c r="C1615" s="509" t="s">
        <v>6291</v>
      </c>
      <c r="D1615" s="509" t="s">
        <v>7348</v>
      </c>
      <c r="E1615" s="509" t="s">
        <v>11664</v>
      </c>
      <c r="F1615" s="509">
        <v>4</v>
      </c>
      <c r="G1615" s="509">
        <v>1</v>
      </c>
    </row>
    <row r="1616" spans="1:7" hidden="1">
      <c r="A1616" s="509" t="s">
        <v>272</v>
      </c>
      <c r="B1616" s="509" t="s">
        <v>6268</v>
      </c>
      <c r="C1616" s="509" t="s">
        <v>6291</v>
      </c>
      <c r="D1616" s="509" t="s">
        <v>7348</v>
      </c>
      <c r="E1616" s="509" t="s">
        <v>11669</v>
      </c>
      <c r="F1616" s="509">
        <v>3</v>
      </c>
      <c r="G1616" s="509">
        <v>1</v>
      </c>
    </row>
    <row r="1617" spans="1:7" hidden="1">
      <c r="A1617" s="509" t="s">
        <v>272</v>
      </c>
      <c r="B1617" s="509" t="s">
        <v>6268</v>
      </c>
      <c r="C1617" s="509" t="s">
        <v>6291</v>
      </c>
      <c r="D1617" s="509" t="s">
        <v>7348</v>
      </c>
      <c r="E1617" s="509" t="s">
        <v>11668</v>
      </c>
      <c r="F1617" s="509">
        <v>2</v>
      </c>
      <c r="G1617" s="509">
        <v>1</v>
      </c>
    </row>
    <row r="1618" spans="1:7" hidden="1">
      <c r="A1618" s="509" t="s">
        <v>273</v>
      </c>
      <c r="B1618" s="509" t="s">
        <v>6268</v>
      </c>
      <c r="C1618" s="509" t="s">
        <v>6291</v>
      </c>
      <c r="D1618" s="509" t="s">
        <v>7352</v>
      </c>
      <c r="E1618" s="509" t="s">
        <v>12122</v>
      </c>
      <c r="F1618" s="509">
        <v>10</v>
      </c>
      <c r="G1618" s="509">
        <v>1</v>
      </c>
    </row>
    <row r="1619" spans="1:7" hidden="1">
      <c r="A1619" s="509" t="s">
        <v>273</v>
      </c>
      <c r="B1619" s="509" t="s">
        <v>6268</v>
      </c>
      <c r="C1619" s="509" t="s">
        <v>6291</v>
      </c>
      <c r="D1619" s="509" t="s">
        <v>7352</v>
      </c>
      <c r="E1619" s="509" t="s">
        <v>12127</v>
      </c>
      <c r="F1619" s="509">
        <v>9</v>
      </c>
      <c r="G1619" s="509">
        <v>1</v>
      </c>
    </row>
    <row r="1620" spans="1:7" hidden="1">
      <c r="A1620" s="509" t="s">
        <v>273</v>
      </c>
      <c r="B1620" s="509" t="s">
        <v>6268</v>
      </c>
      <c r="C1620" s="509" t="s">
        <v>6291</v>
      </c>
      <c r="D1620" s="509" t="s">
        <v>7352</v>
      </c>
      <c r="E1620" s="509" t="s">
        <v>12129</v>
      </c>
      <c r="F1620" s="509">
        <v>7</v>
      </c>
      <c r="G1620" s="509">
        <v>1</v>
      </c>
    </row>
    <row r="1621" spans="1:7" hidden="1">
      <c r="A1621" s="509" t="s">
        <v>273</v>
      </c>
      <c r="B1621" s="509" t="s">
        <v>6268</v>
      </c>
      <c r="C1621" s="509" t="s">
        <v>6291</v>
      </c>
      <c r="D1621" s="509" t="s">
        <v>7352</v>
      </c>
      <c r="E1621" s="509" t="s">
        <v>12124</v>
      </c>
      <c r="F1621" s="509">
        <v>6</v>
      </c>
      <c r="G1621" s="509">
        <v>1</v>
      </c>
    </row>
    <row r="1622" spans="1:7" hidden="1">
      <c r="A1622" s="509" t="s">
        <v>273</v>
      </c>
      <c r="B1622" s="509" t="s">
        <v>6268</v>
      </c>
      <c r="C1622" s="509" t="s">
        <v>6291</v>
      </c>
      <c r="D1622" s="509" t="s">
        <v>7352</v>
      </c>
      <c r="E1622" s="509" t="s">
        <v>12125</v>
      </c>
      <c r="F1622" s="509">
        <v>6</v>
      </c>
      <c r="G1622" s="509">
        <v>1</v>
      </c>
    </row>
    <row r="1623" spans="1:7" hidden="1">
      <c r="A1623" s="509" t="s">
        <v>273</v>
      </c>
      <c r="B1623" s="509" t="s">
        <v>6268</v>
      </c>
      <c r="C1623" s="509" t="s">
        <v>6291</v>
      </c>
      <c r="D1623" s="509" t="s">
        <v>7352</v>
      </c>
      <c r="E1623" s="509" t="s">
        <v>12126</v>
      </c>
      <c r="F1623" s="509">
        <v>4</v>
      </c>
      <c r="G1623" s="509">
        <v>1</v>
      </c>
    </row>
    <row r="1624" spans="1:7" hidden="1">
      <c r="A1624" s="509" t="s">
        <v>273</v>
      </c>
      <c r="B1624" s="509" t="s">
        <v>6268</v>
      </c>
      <c r="C1624" s="509" t="s">
        <v>6291</v>
      </c>
      <c r="D1624" s="509" t="s">
        <v>7352</v>
      </c>
      <c r="E1624" s="509" t="s">
        <v>12130</v>
      </c>
      <c r="F1624" s="509">
        <v>4</v>
      </c>
      <c r="G1624" s="509">
        <v>1</v>
      </c>
    </row>
    <row r="1625" spans="1:7" hidden="1">
      <c r="A1625" s="509" t="s">
        <v>273</v>
      </c>
      <c r="B1625" s="509" t="s">
        <v>6268</v>
      </c>
      <c r="C1625" s="509" t="s">
        <v>6291</v>
      </c>
      <c r="D1625" s="509" t="s">
        <v>7352</v>
      </c>
      <c r="E1625" s="509" t="s">
        <v>12123</v>
      </c>
      <c r="F1625" s="509">
        <v>3</v>
      </c>
      <c r="G1625" s="509">
        <v>1</v>
      </c>
    </row>
    <row r="1626" spans="1:7" hidden="1">
      <c r="A1626" s="509" t="s">
        <v>273</v>
      </c>
      <c r="B1626" s="509" t="s">
        <v>6268</v>
      </c>
      <c r="C1626" s="509" t="s">
        <v>6291</v>
      </c>
      <c r="D1626" s="509" t="s">
        <v>7352</v>
      </c>
      <c r="E1626" s="509" t="s">
        <v>12128</v>
      </c>
      <c r="F1626" s="509">
        <v>3</v>
      </c>
      <c r="G1626" s="509">
        <v>1</v>
      </c>
    </row>
    <row r="1627" spans="1:7" hidden="1">
      <c r="A1627" s="509" t="s">
        <v>274</v>
      </c>
      <c r="B1627" s="509" t="s">
        <v>6268</v>
      </c>
      <c r="C1627" s="509" t="s">
        <v>6291</v>
      </c>
      <c r="D1627" s="509" t="s">
        <v>7357</v>
      </c>
      <c r="E1627" s="509" t="s">
        <v>10730</v>
      </c>
      <c r="F1627" s="509">
        <v>10</v>
      </c>
      <c r="G1627" s="509">
        <v>1</v>
      </c>
    </row>
    <row r="1628" spans="1:7" hidden="1">
      <c r="A1628" s="509" t="s">
        <v>274</v>
      </c>
      <c r="B1628" s="509" t="s">
        <v>6268</v>
      </c>
      <c r="C1628" s="509" t="s">
        <v>6291</v>
      </c>
      <c r="D1628" s="509" t="s">
        <v>7357</v>
      </c>
      <c r="E1628" s="509" t="s">
        <v>10734</v>
      </c>
      <c r="F1628" s="509">
        <v>9</v>
      </c>
      <c r="G1628" s="509">
        <v>1</v>
      </c>
    </row>
    <row r="1629" spans="1:7" hidden="1">
      <c r="A1629" s="509" t="s">
        <v>274</v>
      </c>
      <c r="B1629" s="509" t="s">
        <v>6268</v>
      </c>
      <c r="C1629" s="509" t="s">
        <v>6291</v>
      </c>
      <c r="D1629" s="509" t="s">
        <v>7357</v>
      </c>
      <c r="E1629" s="509" t="s">
        <v>10728</v>
      </c>
      <c r="F1629" s="509">
        <v>8</v>
      </c>
      <c r="G1629" s="509">
        <v>1</v>
      </c>
    </row>
    <row r="1630" spans="1:7" hidden="1">
      <c r="A1630" s="509" t="s">
        <v>274</v>
      </c>
      <c r="B1630" s="509" t="s">
        <v>6268</v>
      </c>
      <c r="C1630" s="509" t="s">
        <v>6291</v>
      </c>
      <c r="D1630" s="509" t="s">
        <v>7357</v>
      </c>
      <c r="E1630" s="509" t="s">
        <v>10729</v>
      </c>
      <c r="F1630" s="509">
        <v>8</v>
      </c>
      <c r="G1630" s="509">
        <v>1</v>
      </c>
    </row>
    <row r="1631" spans="1:7" hidden="1">
      <c r="A1631" s="509" t="s">
        <v>274</v>
      </c>
      <c r="B1631" s="509" t="s">
        <v>6268</v>
      </c>
      <c r="C1631" s="509" t="s">
        <v>6291</v>
      </c>
      <c r="D1631" s="509" t="s">
        <v>7357</v>
      </c>
      <c r="E1631" s="509" t="s">
        <v>10736</v>
      </c>
      <c r="F1631" s="509">
        <v>8</v>
      </c>
      <c r="G1631" s="509">
        <v>1</v>
      </c>
    </row>
    <row r="1632" spans="1:7" hidden="1">
      <c r="A1632" s="509" t="s">
        <v>274</v>
      </c>
      <c r="B1632" s="509" t="s">
        <v>6268</v>
      </c>
      <c r="C1632" s="509" t="s">
        <v>6291</v>
      </c>
      <c r="D1632" s="509" t="s">
        <v>7357</v>
      </c>
      <c r="E1632" s="509" t="s">
        <v>10733</v>
      </c>
      <c r="F1632" s="509">
        <v>7</v>
      </c>
      <c r="G1632" s="509">
        <v>1</v>
      </c>
    </row>
    <row r="1633" spans="1:7" hidden="1">
      <c r="A1633" s="509" t="s">
        <v>274</v>
      </c>
      <c r="B1633" s="509" t="s">
        <v>6268</v>
      </c>
      <c r="C1633" s="509" t="s">
        <v>6291</v>
      </c>
      <c r="D1633" s="509" t="s">
        <v>7357</v>
      </c>
      <c r="E1633" s="509" t="s">
        <v>10735</v>
      </c>
      <c r="F1633" s="509">
        <v>7</v>
      </c>
      <c r="G1633" s="509">
        <v>1</v>
      </c>
    </row>
    <row r="1634" spans="1:7" hidden="1">
      <c r="A1634" s="509" t="s">
        <v>274</v>
      </c>
      <c r="B1634" s="509" t="s">
        <v>6268</v>
      </c>
      <c r="C1634" s="509" t="s">
        <v>6291</v>
      </c>
      <c r="D1634" s="509" t="s">
        <v>7357</v>
      </c>
      <c r="E1634" s="509" t="s">
        <v>10731</v>
      </c>
      <c r="F1634" s="509">
        <v>6</v>
      </c>
      <c r="G1634" s="509">
        <v>1</v>
      </c>
    </row>
    <row r="1635" spans="1:7" hidden="1">
      <c r="A1635" s="509" t="s">
        <v>274</v>
      </c>
      <c r="B1635" s="509" t="s">
        <v>6268</v>
      </c>
      <c r="C1635" s="509" t="s">
        <v>6291</v>
      </c>
      <c r="D1635" s="509" t="s">
        <v>7357</v>
      </c>
      <c r="E1635" s="509" t="s">
        <v>10732</v>
      </c>
      <c r="F1635" s="509">
        <v>6</v>
      </c>
      <c r="G1635" s="509">
        <v>1</v>
      </c>
    </row>
    <row r="1636" spans="1:7" hidden="1">
      <c r="A1636" s="509" t="s">
        <v>275</v>
      </c>
      <c r="B1636" s="509" t="s">
        <v>6268</v>
      </c>
      <c r="C1636" s="509" t="s">
        <v>6291</v>
      </c>
      <c r="D1636" s="509" t="s">
        <v>7377</v>
      </c>
      <c r="E1636" s="509" t="s">
        <v>12301</v>
      </c>
      <c r="F1636" s="509">
        <v>9</v>
      </c>
      <c r="G1636" s="509">
        <v>1</v>
      </c>
    </row>
    <row r="1637" spans="1:7" hidden="1">
      <c r="A1637" s="509" t="s">
        <v>275</v>
      </c>
      <c r="B1637" s="509" t="s">
        <v>6268</v>
      </c>
      <c r="C1637" s="509" t="s">
        <v>6291</v>
      </c>
      <c r="D1637" s="509" t="s">
        <v>7377</v>
      </c>
      <c r="E1637" s="509" t="s">
        <v>12296</v>
      </c>
      <c r="F1637" s="509">
        <v>8</v>
      </c>
      <c r="G1637" s="509">
        <v>1</v>
      </c>
    </row>
    <row r="1638" spans="1:7" hidden="1">
      <c r="A1638" s="509" t="s">
        <v>275</v>
      </c>
      <c r="B1638" s="509" t="s">
        <v>6268</v>
      </c>
      <c r="C1638" s="509" t="s">
        <v>6291</v>
      </c>
      <c r="D1638" s="509" t="s">
        <v>7377</v>
      </c>
      <c r="E1638" s="509" t="s">
        <v>12303</v>
      </c>
      <c r="F1638" s="509">
        <v>8</v>
      </c>
      <c r="G1638" s="509">
        <v>1</v>
      </c>
    </row>
    <row r="1639" spans="1:7" hidden="1">
      <c r="A1639" s="509" t="s">
        <v>275</v>
      </c>
      <c r="B1639" s="509" t="s">
        <v>6268</v>
      </c>
      <c r="C1639" s="509" t="s">
        <v>6291</v>
      </c>
      <c r="D1639" s="509" t="s">
        <v>7377</v>
      </c>
      <c r="E1639" s="509" t="s">
        <v>12299</v>
      </c>
      <c r="F1639" s="509">
        <v>5</v>
      </c>
      <c r="G1639" s="509">
        <v>1</v>
      </c>
    </row>
    <row r="1640" spans="1:7" hidden="1">
      <c r="A1640" s="509" t="s">
        <v>275</v>
      </c>
      <c r="B1640" s="509" t="s">
        <v>6268</v>
      </c>
      <c r="C1640" s="509" t="s">
        <v>6291</v>
      </c>
      <c r="D1640" s="509" t="s">
        <v>7377</v>
      </c>
      <c r="E1640" s="509" t="s">
        <v>12297</v>
      </c>
      <c r="F1640" s="509">
        <v>4</v>
      </c>
      <c r="G1640" s="509">
        <v>1</v>
      </c>
    </row>
    <row r="1641" spans="1:7" hidden="1">
      <c r="A1641" s="509" t="s">
        <v>275</v>
      </c>
      <c r="B1641" s="509" t="s">
        <v>6268</v>
      </c>
      <c r="C1641" s="509" t="s">
        <v>6291</v>
      </c>
      <c r="D1641" s="509" t="s">
        <v>7377</v>
      </c>
      <c r="E1641" s="509" t="s">
        <v>12298</v>
      </c>
      <c r="F1641" s="509">
        <v>4</v>
      </c>
      <c r="G1641" s="509">
        <v>1</v>
      </c>
    </row>
    <row r="1642" spans="1:7" hidden="1">
      <c r="A1642" s="509" t="s">
        <v>275</v>
      </c>
      <c r="B1642" s="509" t="s">
        <v>6268</v>
      </c>
      <c r="C1642" s="509" t="s">
        <v>6291</v>
      </c>
      <c r="D1642" s="509" t="s">
        <v>7377</v>
      </c>
      <c r="E1642" s="509" t="s">
        <v>12300</v>
      </c>
      <c r="F1642" s="509">
        <v>4</v>
      </c>
      <c r="G1642" s="509">
        <v>1</v>
      </c>
    </row>
    <row r="1643" spans="1:7" hidden="1">
      <c r="A1643" s="509" t="s">
        <v>275</v>
      </c>
      <c r="B1643" s="509" t="s">
        <v>6268</v>
      </c>
      <c r="C1643" s="509" t="s">
        <v>6291</v>
      </c>
      <c r="D1643" s="509" t="s">
        <v>7377</v>
      </c>
      <c r="E1643" s="509" t="s">
        <v>12295</v>
      </c>
      <c r="F1643" s="509">
        <v>2</v>
      </c>
      <c r="G1643" s="509">
        <v>1</v>
      </c>
    </row>
    <row r="1644" spans="1:7" hidden="1">
      <c r="A1644" s="509" t="s">
        <v>275</v>
      </c>
      <c r="B1644" s="509" t="s">
        <v>6268</v>
      </c>
      <c r="C1644" s="509" t="s">
        <v>6291</v>
      </c>
      <c r="D1644" s="509" t="s">
        <v>7377</v>
      </c>
      <c r="E1644" s="509" t="s">
        <v>12304</v>
      </c>
      <c r="F1644" s="509">
        <v>2</v>
      </c>
      <c r="G1644" s="509">
        <v>1</v>
      </c>
    </row>
    <row r="1645" spans="1:7" hidden="1">
      <c r="A1645" s="509" t="s">
        <v>275</v>
      </c>
      <c r="B1645" s="509" t="s">
        <v>6268</v>
      </c>
      <c r="C1645" s="509" t="s">
        <v>6291</v>
      </c>
      <c r="D1645" s="509" t="s">
        <v>7377</v>
      </c>
      <c r="E1645" s="509" t="s">
        <v>12305</v>
      </c>
      <c r="F1645" s="509">
        <v>2</v>
      </c>
      <c r="G1645" s="509">
        <v>1</v>
      </c>
    </row>
    <row r="1646" spans="1:7" hidden="1">
      <c r="A1646" s="509" t="s">
        <v>275</v>
      </c>
      <c r="B1646" s="509" t="s">
        <v>6268</v>
      </c>
      <c r="C1646" s="509" t="s">
        <v>6291</v>
      </c>
      <c r="D1646" s="509" t="s">
        <v>7377</v>
      </c>
      <c r="E1646" s="509" t="s">
        <v>12302</v>
      </c>
      <c r="F1646" s="509">
        <v>1</v>
      </c>
      <c r="G1646" s="509">
        <v>1</v>
      </c>
    </row>
    <row r="1647" spans="1:7" hidden="1">
      <c r="A1647" s="509" t="s">
        <v>276</v>
      </c>
      <c r="B1647" s="509" t="s">
        <v>6268</v>
      </c>
      <c r="C1647" s="509" t="s">
        <v>6291</v>
      </c>
      <c r="D1647" s="509" t="s">
        <v>7416</v>
      </c>
      <c r="E1647" s="509" t="s">
        <v>10596</v>
      </c>
      <c r="F1647" s="509">
        <v>12</v>
      </c>
      <c r="G1647" s="509">
        <v>1</v>
      </c>
    </row>
    <row r="1648" spans="1:7" hidden="1">
      <c r="A1648" s="509" t="s">
        <v>276</v>
      </c>
      <c r="B1648" s="509" t="s">
        <v>6268</v>
      </c>
      <c r="C1648" s="509" t="s">
        <v>6291</v>
      </c>
      <c r="D1648" s="509" t="s">
        <v>7416</v>
      </c>
      <c r="E1648" s="509" t="s">
        <v>10597</v>
      </c>
      <c r="F1648" s="509">
        <v>11</v>
      </c>
      <c r="G1648" s="509">
        <v>1</v>
      </c>
    </row>
    <row r="1649" spans="1:7" hidden="1">
      <c r="A1649" s="509" t="s">
        <v>276</v>
      </c>
      <c r="B1649" s="509" t="s">
        <v>6268</v>
      </c>
      <c r="C1649" s="509" t="s">
        <v>6291</v>
      </c>
      <c r="D1649" s="509" t="s">
        <v>7416</v>
      </c>
      <c r="E1649" s="509" t="s">
        <v>10598</v>
      </c>
      <c r="F1649" s="509">
        <v>10</v>
      </c>
      <c r="G1649" s="509">
        <v>1</v>
      </c>
    </row>
    <row r="1650" spans="1:7" hidden="1">
      <c r="A1650" s="509" t="s">
        <v>276</v>
      </c>
      <c r="B1650" s="509" t="s">
        <v>6268</v>
      </c>
      <c r="C1650" s="509" t="s">
        <v>6291</v>
      </c>
      <c r="D1650" s="509" t="s">
        <v>7416</v>
      </c>
      <c r="E1650" s="509" t="s">
        <v>10601</v>
      </c>
      <c r="F1650" s="509">
        <v>9</v>
      </c>
      <c r="G1650" s="509">
        <v>1</v>
      </c>
    </row>
    <row r="1651" spans="1:7" hidden="1">
      <c r="A1651" s="509" t="s">
        <v>276</v>
      </c>
      <c r="B1651" s="509" t="s">
        <v>6268</v>
      </c>
      <c r="C1651" s="509" t="s">
        <v>6291</v>
      </c>
      <c r="D1651" s="509" t="s">
        <v>7416</v>
      </c>
      <c r="E1651" s="509" t="s">
        <v>10595</v>
      </c>
      <c r="F1651" s="509">
        <v>6</v>
      </c>
      <c r="G1651" s="509">
        <v>1</v>
      </c>
    </row>
    <row r="1652" spans="1:7" hidden="1">
      <c r="A1652" s="509" t="s">
        <v>276</v>
      </c>
      <c r="B1652" s="509" t="s">
        <v>6268</v>
      </c>
      <c r="C1652" s="509" t="s">
        <v>6291</v>
      </c>
      <c r="D1652" s="509" t="s">
        <v>7416</v>
      </c>
      <c r="E1652" s="509" t="s">
        <v>10599</v>
      </c>
      <c r="F1652" s="509">
        <v>4</v>
      </c>
      <c r="G1652" s="509">
        <v>1</v>
      </c>
    </row>
    <row r="1653" spans="1:7" hidden="1">
      <c r="A1653" s="509" t="s">
        <v>276</v>
      </c>
      <c r="B1653" s="509" t="s">
        <v>6268</v>
      </c>
      <c r="C1653" s="509" t="s">
        <v>6291</v>
      </c>
      <c r="D1653" s="509" t="s">
        <v>7416</v>
      </c>
      <c r="E1653" s="509" t="s">
        <v>10600</v>
      </c>
      <c r="F1653" s="509">
        <v>3</v>
      </c>
      <c r="G1653" s="509">
        <v>1</v>
      </c>
    </row>
    <row r="1654" spans="1:7" hidden="1">
      <c r="A1654" s="509" t="s">
        <v>276</v>
      </c>
      <c r="B1654" s="509" t="s">
        <v>6268</v>
      </c>
      <c r="C1654" s="509" t="s">
        <v>6291</v>
      </c>
      <c r="D1654" s="509" t="s">
        <v>7416</v>
      </c>
      <c r="E1654" s="509" t="s">
        <v>10603</v>
      </c>
      <c r="F1654" s="509">
        <v>3</v>
      </c>
      <c r="G1654" s="509">
        <v>1</v>
      </c>
    </row>
    <row r="1655" spans="1:7" hidden="1">
      <c r="A1655" s="509" t="s">
        <v>276</v>
      </c>
      <c r="B1655" s="509" t="s">
        <v>6268</v>
      </c>
      <c r="C1655" s="509" t="s">
        <v>6291</v>
      </c>
      <c r="D1655" s="509" t="s">
        <v>7416</v>
      </c>
      <c r="E1655" s="509" t="s">
        <v>10602</v>
      </c>
      <c r="F1655" s="509">
        <v>2</v>
      </c>
      <c r="G1655" s="509">
        <v>1</v>
      </c>
    </row>
    <row r="1656" spans="1:7" hidden="1">
      <c r="A1656" s="509" t="s">
        <v>277</v>
      </c>
      <c r="B1656" s="509" t="s">
        <v>6268</v>
      </c>
      <c r="C1656" s="509" t="s">
        <v>6291</v>
      </c>
      <c r="D1656" s="509" t="s">
        <v>7421</v>
      </c>
      <c r="E1656" s="509" t="s">
        <v>11680</v>
      </c>
      <c r="F1656" s="509">
        <v>12</v>
      </c>
      <c r="G1656" s="509">
        <v>1</v>
      </c>
    </row>
    <row r="1657" spans="1:7" hidden="1">
      <c r="A1657" s="509" t="s">
        <v>277</v>
      </c>
      <c r="B1657" s="509" t="s">
        <v>6268</v>
      </c>
      <c r="C1657" s="509" t="s">
        <v>6291</v>
      </c>
      <c r="D1657" s="509" t="s">
        <v>7421</v>
      </c>
      <c r="E1657" s="509" t="s">
        <v>11677</v>
      </c>
      <c r="F1657" s="509">
        <v>9</v>
      </c>
      <c r="G1657" s="509">
        <v>1</v>
      </c>
    </row>
    <row r="1658" spans="1:7" hidden="1">
      <c r="A1658" s="509" t="s">
        <v>277</v>
      </c>
      <c r="B1658" s="509" t="s">
        <v>6268</v>
      </c>
      <c r="C1658" s="509" t="s">
        <v>6291</v>
      </c>
      <c r="D1658" s="509" t="s">
        <v>7421</v>
      </c>
      <c r="E1658" s="509" t="s">
        <v>11679</v>
      </c>
      <c r="F1658" s="509">
        <v>9</v>
      </c>
      <c r="G1658" s="509">
        <v>1</v>
      </c>
    </row>
    <row r="1659" spans="1:7" hidden="1">
      <c r="A1659" s="509" t="s">
        <v>277</v>
      </c>
      <c r="B1659" s="509" t="s">
        <v>6268</v>
      </c>
      <c r="C1659" s="509" t="s">
        <v>6291</v>
      </c>
      <c r="D1659" s="509" t="s">
        <v>7421</v>
      </c>
      <c r="E1659" s="509" t="s">
        <v>11678</v>
      </c>
      <c r="F1659" s="509">
        <v>7</v>
      </c>
      <c r="G1659" s="509">
        <v>1</v>
      </c>
    </row>
    <row r="1660" spans="1:7" hidden="1">
      <c r="A1660" s="509" t="s">
        <v>277</v>
      </c>
      <c r="B1660" s="509" t="s">
        <v>6268</v>
      </c>
      <c r="C1660" s="509" t="s">
        <v>6291</v>
      </c>
      <c r="D1660" s="509" t="s">
        <v>7421</v>
      </c>
      <c r="E1660" s="509" t="s">
        <v>11682</v>
      </c>
      <c r="F1660" s="509">
        <v>7</v>
      </c>
      <c r="G1660" s="509">
        <v>1</v>
      </c>
    </row>
    <row r="1661" spans="1:7" hidden="1">
      <c r="A1661" s="509" t="s">
        <v>277</v>
      </c>
      <c r="B1661" s="509" t="s">
        <v>6268</v>
      </c>
      <c r="C1661" s="509" t="s">
        <v>6291</v>
      </c>
      <c r="D1661" s="509" t="s">
        <v>7421</v>
      </c>
      <c r="E1661" s="509" t="s">
        <v>11681</v>
      </c>
      <c r="F1661" s="509">
        <v>4</v>
      </c>
      <c r="G1661" s="509">
        <v>1</v>
      </c>
    </row>
    <row r="1662" spans="1:7" hidden="1">
      <c r="A1662" s="509" t="s">
        <v>277</v>
      </c>
      <c r="B1662" s="509" t="s">
        <v>6268</v>
      </c>
      <c r="C1662" s="509" t="s">
        <v>6291</v>
      </c>
      <c r="D1662" s="509" t="s">
        <v>7421</v>
      </c>
      <c r="E1662" s="509" t="s">
        <v>11683</v>
      </c>
      <c r="F1662" s="509">
        <v>3</v>
      </c>
      <c r="G1662" s="509">
        <v>1</v>
      </c>
    </row>
    <row r="1663" spans="1:7" hidden="1">
      <c r="A1663" s="509" t="s">
        <v>277</v>
      </c>
      <c r="B1663" s="509" t="s">
        <v>6268</v>
      </c>
      <c r="C1663" s="509" t="s">
        <v>6291</v>
      </c>
      <c r="D1663" s="509" t="s">
        <v>7421</v>
      </c>
      <c r="E1663" s="509" t="s">
        <v>11676</v>
      </c>
      <c r="F1663" s="509">
        <v>2</v>
      </c>
      <c r="G1663" s="509">
        <v>1</v>
      </c>
    </row>
    <row r="1664" spans="1:7" hidden="1">
      <c r="A1664" s="509" t="s">
        <v>278</v>
      </c>
      <c r="B1664" s="509" t="s">
        <v>6268</v>
      </c>
      <c r="C1664" s="509" t="s">
        <v>6291</v>
      </c>
      <c r="D1664" s="509" t="s">
        <v>7426</v>
      </c>
      <c r="E1664" s="509" t="s">
        <v>12138</v>
      </c>
      <c r="F1664" s="509">
        <v>20</v>
      </c>
      <c r="G1664" s="509">
        <v>1</v>
      </c>
    </row>
    <row r="1665" spans="1:7" hidden="1">
      <c r="A1665" s="509" t="s">
        <v>278</v>
      </c>
      <c r="B1665" s="509" t="s">
        <v>6268</v>
      </c>
      <c r="C1665" s="509" t="s">
        <v>6291</v>
      </c>
      <c r="D1665" s="509" t="s">
        <v>7426</v>
      </c>
      <c r="E1665" s="509" t="s">
        <v>12139</v>
      </c>
      <c r="F1665" s="509">
        <v>12</v>
      </c>
      <c r="G1665" s="509">
        <v>1</v>
      </c>
    </row>
    <row r="1666" spans="1:7" hidden="1">
      <c r="A1666" s="509" t="s">
        <v>278</v>
      </c>
      <c r="B1666" s="509" t="s">
        <v>6268</v>
      </c>
      <c r="C1666" s="509" t="s">
        <v>6291</v>
      </c>
      <c r="D1666" s="509" t="s">
        <v>7426</v>
      </c>
      <c r="E1666" s="509" t="s">
        <v>12140</v>
      </c>
      <c r="F1666" s="509">
        <v>11</v>
      </c>
      <c r="G1666" s="509">
        <v>1</v>
      </c>
    </row>
    <row r="1667" spans="1:7" hidden="1">
      <c r="A1667" s="509" t="s">
        <v>278</v>
      </c>
      <c r="B1667" s="509" t="s">
        <v>6268</v>
      </c>
      <c r="C1667" s="509" t="s">
        <v>6291</v>
      </c>
      <c r="D1667" s="509" t="s">
        <v>7426</v>
      </c>
      <c r="E1667" s="509" t="s">
        <v>12143</v>
      </c>
      <c r="F1667" s="509">
        <v>5</v>
      </c>
      <c r="G1667" s="509">
        <v>1</v>
      </c>
    </row>
    <row r="1668" spans="1:7" hidden="1">
      <c r="A1668" s="509" t="s">
        <v>278</v>
      </c>
      <c r="B1668" s="509" t="s">
        <v>6268</v>
      </c>
      <c r="C1668" s="509" t="s">
        <v>6291</v>
      </c>
      <c r="D1668" s="509" t="s">
        <v>7426</v>
      </c>
      <c r="E1668" s="509" t="s">
        <v>12141</v>
      </c>
      <c r="F1668" s="509">
        <v>3</v>
      </c>
      <c r="G1668" s="509">
        <v>1</v>
      </c>
    </row>
    <row r="1669" spans="1:7" hidden="1">
      <c r="A1669" s="509" t="s">
        <v>278</v>
      </c>
      <c r="B1669" s="509" t="s">
        <v>6268</v>
      </c>
      <c r="C1669" s="509" t="s">
        <v>6291</v>
      </c>
      <c r="D1669" s="509" t="s">
        <v>7426</v>
      </c>
      <c r="E1669" s="509" t="s">
        <v>12142</v>
      </c>
      <c r="F1669" s="509">
        <v>1</v>
      </c>
      <c r="G1669" s="509">
        <v>1</v>
      </c>
    </row>
    <row r="1670" spans="1:7" hidden="1">
      <c r="A1670" s="509" t="s">
        <v>279</v>
      </c>
      <c r="B1670" s="509" t="s">
        <v>6268</v>
      </c>
      <c r="C1670" s="509" t="s">
        <v>6291</v>
      </c>
      <c r="D1670" s="509" t="s">
        <v>7436</v>
      </c>
      <c r="E1670" s="509" t="s">
        <v>10283</v>
      </c>
      <c r="F1670" s="509">
        <v>10</v>
      </c>
      <c r="G1670" s="509">
        <v>1</v>
      </c>
    </row>
    <row r="1671" spans="1:7" hidden="1">
      <c r="A1671" s="509" t="s">
        <v>279</v>
      </c>
      <c r="B1671" s="509" t="s">
        <v>6268</v>
      </c>
      <c r="C1671" s="509" t="s">
        <v>6291</v>
      </c>
      <c r="D1671" s="509" t="s">
        <v>7436</v>
      </c>
      <c r="E1671" s="509" t="s">
        <v>10282</v>
      </c>
      <c r="F1671" s="509">
        <v>4</v>
      </c>
      <c r="G1671" s="509">
        <v>1</v>
      </c>
    </row>
    <row r="1672" spans="1:7" hidden="1">
      <c r="A1672" s="509" t="s">
        <v>281</v>
      </c>
      <c r="B1672" s="509" t="s">
        <v>6268</v>
      </c>
      <c r="C1672" s="509" t="s">
        <v>6291</v>
      </c>
      <c r="D1672" s="509" t="s">
        <v>7468</v>
      </c>
      <c r="E1672" s="509" t="s">
        <v>11699</v>
      </c>
      <c r="F1672" s="509">
        <v>8</v>
      </c>
      <c r="G1672" s="509">
        <v>1</v>
      </c>
    </row>
    <row r="1673" spans="1:7" hidden="1">
      <c r="A1673" s="509" t="s">
        <v>281</v>
      </c>
      <c r="B1673" s="509" t="s">
        <v>6268</v>
      </c>
      <c r="C1673" s="509" t="s">
        <v>6291</v>
      </c>
      <c r="D1673" s="509" t="s">
        <v>7468</v>
      </c>
      <c r="E1673" s="509" t="s">
        <v>11696</v>
      </c>
      <c r="F1673" s="509">
        <v>7</v>
      </c>
      <c r="G1673" s="509">
        <v>1</v>
      </c>
    </row>
    <row r="1674" spans="1:7" hidden="1">
      <c r="A1674" s="509" t="s">
        <v>281</v>
      </c>
      <c r="B1674" s="509" t="s">
        <v>6268</v>
      </c>
      <c r="C1674" s="509" t="s">
        <v>6291</v>
      </c>
      <c r="D1674" s="509" t="s">
        <v>7468</v>
      </c>
      <c r="E1674" s="509" t="s">
        <v>11697</v>
      </c>
      <c r="F1674" s="509">
        <v>6</v>
      </c>
      <c r="G1674" s="509">
        <v>1</v>
      </c>
    </row>
    <row r="1675" spans="1:7" hidden="1">
      <c r="A1675" s="509" t="s">
        <v>281</v>
      </c>
      <c r="B1675" s="509" t="s">
        <v>6268</v>
      </c>
      <c r="C1675" s="509" t="s">
        <v>6291</v>
      </c>
      <c r="D1675" s="509" t="s">
        <v>7468</v>
      </c>
      <c r="E1675" s="509" t="s">
        <v>11698</v>
      </c>
      <c r="F1675" s="509">
        <v>6</v>
      </c>
      <c r="G1675" s="509">
        <v>1</v>
      </c>
    </row>
    <row r="1676" spans="1:7" hidden="1">
      <c r="A1676" s="509" t="s">
        <v>281</v>
      </c>
      <c r="B1676" s="509" t="s">
        <v>6268</v>
      </c>
      <c r="C1676" s="509" t="s">
        <v>6291</v>
      </c>
      <c r="D1676" s="509" t="s">
        <v>7468</v>
      </c>
      <c r="E1676" s="509" t="s">
        <v>11701</v>
      </c>
      <c r="F1676" s="509">
        <v>4</v>
      </c>
      <c r="G1676" s="509">
        <v>1</v>
      </c>
    </row>
    <row r="1677" spans="1:7" hidden="1">
      <c r="A1677" s="509" t="s">
        <v>281</v>
      </c>
      <c r="B1677" s="509" t="s">
        <v>6268</v>
      </c>
      <c r="C1677" s="509" t="s">
        <v>6291</v>
      </c>
      <c r="D1677" s="509" t="s">
        <v>7468</v>
      </c>
      <c r="E1677" s="509" t="s">
        <v>11695</v>
      </c>
      <c r="F1677" s="509">
        <v>2</v>
      </c>
      <c r="G1677" s="509">
        <v>1</v>
      </c>
    </row>
    <row r="1678" spans="1:7" hidden="1">
      <c r="A1678" s="509" t="s">
        <v>281</v>
      </c>
      <c r="B1678" s="509" t="s">
        <v>6268</v>
      </c>
      <c r="C1678" s="509" t="s">
        <v>6291</v>
      </c>
      <c r="D1678" s="509" t="s">
        <v>7468</v>
      </c>
      <c r="E1678" s="509" t="s">
        <v>11700</v>
      </c>
      <c r="F1678" s="509">
        <v>2</v>
      </c>
      <c r="G1678" s="509">
        <v>1</v>
      </c>
    </row>
    <row r="1679" spans="1:7" hidden="1">
      <c r="A1679" s="509" t="s">
        <v>282</v>
      </c>
      <c r="B1679" s="509" t="s">
        <v>6268</v>
      </c>
      <c r="C1679" s="509" t="s">
        <v>6291</v>
      </c>
      <c r="D1679" s="509" t="s">
        <v>7473</v>
      </c>
      <c r="E1679" s="509" t="s">
        <v>12156</v>
      </c>
      <c r="F1679" s="509">
        <v>16</v>
      </c>
      <c r="G1679" s="509">
        <v>1</v>
      </c>
    </row>
    <row r="1680" spans="1:7" hidden="1">
      <c r="A1680" s="509" t="s">
        <v>282</v>
      </c>
      <c r="B1680" s="509" t="s">
        <v>6268</v>
      </c>
      <c r="C1680" s="509" t="s">
        <v>6291</v>
      </c>
      <c r="D1680" s="509" t="s">
        <v>7473</v>
      </c>
      <c r="E1680" s="509" t="s">
        <v>12152</v>
      </c>
      <c r="F1680" s="509">
        <v>12</v>
      </c>
      <c r="G1680" s="509">
        <v>1</v>
      </c>
    </row>
    <row r="1681" spans="1:7" hidden="1">
      <c r="A1681" s="509" t="s">
        <v>282</v>
      </c>
      <c r="B1681" s="509" t="s">
        <v>6268</v>
      </c>
      <c r="C1681" s="509" t="s">
        <v>6291</v>
      </c>
      <c r="D1681" s="509" t="s">
        <v>7473</v>
      </c>
      <c r="E1681" s="509" t="s">
        <v>12155</v>
      </c>
      <c r="F1681" s="509">
        <v>8</v>
      </c>
      <c r="G1681" s="509">
        <v>1</v>
      </c>
    </row>
    <row r="1682" spans="1:7" hidden="1">
      <c r="A1682" s="509" t="s">
        <v>282</v>
      </c>
      <c r="B1682" s="509" t="s">
        <v>6268</v>
      </c>
      <c r="C1682" s="509" t="s">
        <v>6291</v>
      </c>
      <c r="D1682" s="509" t="s">
        <v>7473</v>
      </c>
      <c r="E1682" s="509" t="s">
        <v>12153</v>
      </c>
      <c r="F1682" s="509">
        <v>7</v>
      </c>
      <c r="G1682" s="509">
        <v>1</v>
      </c>
    </row>
    <row r="1683" spans="1:7" hidden="1">
      <c r="A1683" s="509" t="s">
        <v>282</v>
      </c>
      <c r="B1683" s="509" t="s">
        <v>6268</v>
      </c>
      <c r="C1683" s="509" t="s">
        <v>6291</v>
      </c>
      <c r="D1683" s="509" t="s">
        <v>7473</v>
      </c>
      <c r="E1683" s="509" t="s">
        <v>12158</v>
      </c>
      <c r="F1683" s="509">
        <v>4</v>
      </c>
      <c r="G1683" s="509">
        <v>1</v>
      </c>
    </row>
    <row r="1684" spans="1:7" hidden="1">
      <c r="A1684" s="509" t="s">
        <v>282</v>
      </c>
      <c r="B1684" s="509" t="s">
        <v>6268</v>
      </c>
      <c r="C1684" s="509" t="s">
        <v>6291</v>
      </c>
      <c r="D1684" s="509" t="s">
        <v>7473</v>
      </c>
      <c r="E1684" s="509" t="s">
        <v>12154</v>
      </c>
      <c r="F1684" s="509">
        <v>3</v>
      </c>
      <c r="G1684" s="509">
        <v>1</v>
      </c>
    </row>
    <row r="1685" spans="1:7" hidden="1">
      <c r="A1685" s="509" t="s">
        <v>282</v>
      </c>
      <c r="B1685" s="509" t="s">
        <v>6268</v>
      </c>
      <c r="C1685" s="509" t="s">
        <v>6291</v>
      </c>
      <c r="D1685" s="509" t="s">
        <v>7473</v>
      </c>
      <c r="E1685" s="509" t="s">
        <v>12157</v>
      </c>
      <c r="F1685" s="509">
        <v>3</v>
      </c>
      <c r="G1685" s="509">
        <v>1</v>
      </c>
    </row>
    <row r="1686" spans="1:7" hidden="1">
      <c r="A1686" s="509" t="s">
        <v>283</v>
      </c>
      <c r="B1686" s="509" t="s">
        <v>6268</v>
      </c>
      <c r="C1686" s="509" t="s">
        <v>6291</v>
      </c>
      <c r="D1686" s="509" t="s">
        <v>7511</v>
      </c>
      <c r="E1686" s="509" t="s">
        <v>12161</v>
      </c>
      <c r="F1686" s="509">
        <v>9</v>
      </c>
      <c r="G1686" s="509">
        <v>1</v>
      </c>
    </row>
    <row r="1687" spans="1:7" hidden="1">
      <c r="A1687" s="509" t="s">
        <v>283</v>
      </c>
      <c r="B1687" s="509" t="s">
        <v>6268</v>
      </c>
      <c r="C1687" s="509" t="s">
        <v>6291</v>
      </c>
      <c r="D1687" s="509" t="s">
        <v>7511</v>
      </c>
      <c r="E1687" s="509" t="s">
        <v>12160</v>
      </c>
      <c r="F1687" s="509">
        <v>8</v>
      </c>
      <c r="G1687" s="509">
        <v>1</v>
      </c>
    </row>
    <row r="1688" spans="1:7" hidden="1">
      <c r="A1688" s="509" t="s">
        <v>283</v>
      </c>
      <c r="B1688" s="509" t="s">
        <v>6268</v>
      </c>
      <c r="C1688" s="509" t="s">
        <v>6291</v>
      </c>
      <c r="D1688" s="509" t="s">
        <v>7511</v>
      </c>
      <c r="E1688" s="509" t="s">
        <v>12159</v>
      </c>
      <c r="F1688" s="509">
        <v>4</v>
      </c>
      <c r="G1688" s="509">
        <v>1</v>
      </c>
    </row>
    <row r="1689" spans="1:7" hidden="1">
      <c r="A1689" s="509" t="s">
        <v>284</v>
      </c>
      <c r="B1689" s="509" t="s">
        <v>6268</v>
      </c>
      <c r="C1689" s="509" t="s">
        <v>6291</v>
      </c>
      <c r="D1689" s="509" t="s">
        <v>7561</v>
      </c>
      <c r="E1689" s="509" t="s">
        <v>12162</v>
      </c>
      <c r="F1689" s="509">
        <v>17</v>
      </c>
      <c r="G1689" s="509">
        <v>1</v>
      </c>
    </row>
    <row r="1690" spans="1:7" hidden="1">
      <c r="A1690" s="509" t="s">
        <v>284</v>
      </c>
      <c r="B1690" s="509" t="s">
        <v>6268</v>
      </c>
      <c r="C1690" s="509" t="s">
        <v>6291</v>
      </c>
      <c r="D1690" s="509" t="s">
        <v>7561</v>
      </c>
      <c r="E1690" s="509" t="s">
        <v>12163</v>
      </c>
      <c r="F1690" s="509">
        <v>8</v>
      </c>
      <c r="G1690" s="509">
        <v>1</v>
      </c>
    </row>
    <row r="1691" spans="1:7" hidden="1">
      <c r="A1691" s="509" t="s">
        <v>284</v>
      </c>
      <c r="B1691" s="509" t="s">
        <v>6268</v>
      </c>
      <c r="C1691" s="509" t="s">
        <v>6291</v>
      </c>
      <c r="D1691" s="509" t="s">
        <v>7561</v>
      </c>
      <c r="E1691" s="509" t="s">
        <v>12164</v>
      </c>
      <c r="F1691" s="509">
        <v>4</v>
      </c>
      <c r="G1691" s="509">
        <v>1</v>
      </c>
    </row>
    <row r="1692" spans="1:7" hidden="1">
      <c r="A1692" s="509" t="s">
        <v>284</v>
      </c>
      <c r="B1692" s="509" t="s">
        <v>6268</v>
      </c>
      <c r="C1692" s="509" t="s">
        <v>6291</v>
      </c>
      <c r="D1692" s="509" t="s">
        <v>7561</v>
      </c>
      <c r="E1692" s="509" t="s">
        <v>12165</v>
      </c>
      <c r="F1692" s="509">
        <v>4</v>
      </c>
      <c r="G1692" s="509">
        <v>1</v>
      </c>
    </row>
    <row r="1693" spans="1:7" hidden="1">
      <c r="A1693" s="509" t="s">
        <v>284</v>
      </c>
      <c r="B1693" s="509" t="s">
        <v>6268</v>
      </c>
      <c r="C1693" s="509" t="s">
        <v>6291</v>
      </c>
      <c r="D1693" s="509" t="s">
        <v>7561</v>
      </c>
      <c r="E1693" s="509" t="s">
        <v>12166</v>
      </c>
      <c r="F1693" s="509">
        <v>2</v>
      </c>
      <c r="G1693" s="509">
        <v>1</v>
      </c>
    </row>
    <row r="1694" spans="1:7" hidden="1">
      <c r="A1694" s="509" t="s">
        <v>285</v>
      </c>
      <c r="B1694" s="509" t="s">
        <v>6268</v>
      </c>
      <c r="C1694" s="509" t="s">
        <v>6291</v>
      </c>
      <c r="D1694" s="509" t="s">
        <v>7572</v>
      </c>
      <c r="E1694" s="509" t="s">
        <v>12167</v>
      </c>
      <c r="F1694" s="509">
        <v>7</v>
      </c>
      <c r="G1694" s="509">
        <v>1</v>
      </c>
    </row>
    <row r="1695" spans="1:7" hidden="1">
      <c r="A1695" s="509" t="s">
        <v>285</v>
      </c>
      <c r="B1695" s="509" t="s">
        <v>6268</v>
      </c>
      <c r="C1695" s="509" t="s">
        <v>6291</v>
      </c>
      <c r="D1695" s="509" t="s">
        <v>7572</v>
      </c>
      <c r="E1695" s="509" t="s">
        <v>12168</v>
      </c>
      <c r="F1695" s="509">
        <v>4</v>
      </c>
      <c r="G1695" s="509">
        <v>1</v>
      </c>
    </row>
    <row r="1696" spans="1:7" hidden="1">
      <c r="A1696" s="509" t="s">
        <v>285</v>
      </c>
      <c r="B1696" s="509" t="s">
        <v>6268</v>
      </c>
      <c r="C1696" s="509" t="s">
        <v>6291</v>
      </c>
      <c r="D1696" s="509" t="s">
        <v>7572</v>
      </c>
      <c r="E1696" s="509" t="s">
        <v>12169</v>
      </c>
      <c r="F1696" s="509">
        <v>1</v>
      </c>
      <c r="G1696" s="509">
        <v>1</v>
      </c>
    </row>
    <row r="1697" spans="1:7" hidden="1">
      <c r="A1697" s="509" t="s">
        <v>286</v>
      </c>
      <c r="B1697" s="509" t="s">
        <v>6268</v>
      </c>
      <c r="C1697" s="509" t="s">
        <v>6291</v>
      </c>
      <c r="D1697" s="509" t="s">
        <v>7621</v>
      </c>
      <c r="E1697" s="509" t="s">
        <v>11708</v>
      </c>
      <c r="F1697" s="509">
        <v>8</v>
      </c>
      <c r="G1697" s="509">
        <v>1</v>
      </c>
    </row>
    <row r="1698" spans="1:7" hidden="1">
      <c r="A1698" s="509" t="s">
        <v>286</v>
      </c>
      <c r="B1698" s="509" t="s">
        <v>6268</v>
      </c>
      <c r="C1698" s="509" t="s">
        <v>6291</v>
      </c>
      <c r="D1698" s="509" t="s">
        <v>7621</v>
      </c>
      <c r="E1698" s="509" t="s">
        <v>11706</v>
      </c>
      <c r="F1698" s="509">
        <v>4</v>
      </c>
      <c r="G1698" s="509">
        <v>1</v>
      </c>
    </row>
    <row r="1699" spans="1:7" hidden="1">
      <c r="A1699" s="509" t="s">
        <v>286</v>
      </c>
      <c r="B1699" s="509" t="s">
        <v>6268</v>
      </c>
      <c r="C1699" s="509" t="s">
        <v>6291</v>
      </c>
      <c r="D1699" s="509" t="s">
        <v>7621</v>
      </c>
      <c r="E1699" s="509" t="s">
        <v>11707</v>
      </c>
      <c r="F1699" s="509">
        <v>4</v>
      </c>
      <c r="G1699" s="509">
        <v>1</v>
      </c>
    </row>
    <row r="1700" spans="1:7" hidden="1">
      <c r="A1700" s="509" t="s">
        <v>286</v>
      </c>
      <c r="B1700" s="509" t="s">
        <v>6268</v>
      </c>
      <c r="C1700" s="509" t="s">
        <v>6291</v>
      </c>
      <c r="D1700" s="509" t="s">
        <v>7621</v>
      </c>
      <c r="E1700" s="509" t="s">
        <v>11711</v>
      </c>
      <c r="F1700" s="509">
        <v>4</v>
      </c>
      <c r="G1700" s="509">
        <v>1</v>
      </c>
    </row>
    <row r="1701" spans="1:7" hidden="1">
      <c r="A1701" s="509" t="s">
        <v>286</v>
      </c>
      <c r="B1701" s="509" t="s">
        <v>6268</v>
      </c>
      <c r="C1701" s="509" t="s">
        <v>6291</v>
      </c>
      <c r="D1701" s="509" t="s">
        <v>7621</v>
      </c>
      <c r="E1701" s="509" t="s">
        <v>11709</v>
      </c>
      <c r="F1701" s="509">
        <v>2</v>
      </c>
      <c r="G1701" s="509">
        <v>1</v>
      </c>
    </row>
    <row r="1702" spans="1:7" hidden="1">
      <c r="A1702" s="509" t="s">
        <v>286</v>
      </c>
      <c r="B1702" s="509" t="s">
        <v>6268</v>
      </c>
      <c r="C1702" s="509" t="s">
        <v>6291</v>
      </c>
      <c r="D1702" s="509" t="s">
        <v>7621</v>
      </c>
      <c r="E1702" s="509" t="s">
        <v>11710</v>
      </c>
      <c r="F1702" s="509">
        <v>1</v>
      </c>
      <c r="G1702" s="509">
        <v>1</v>
      </c>
    </row>
    <row r="1703" spans="1:7" hidden="1">
      <c r="A1703" s="509" t="s">
        <v>287</v>
      </c>
      <c r="B1703" s="509" t="s">
        <v>6268</v>
      </c>
      <c r="C1703" s="509" t="s">
        <v>6291</v>
      </c>
      <c r="D1703" s="509" t="s">
        <v>7664</v>
      </c>
      <c r="E1703" s="509" t="s">
        <v>12171</v>
      </c>
      <c r="F1703" s="509">
        <v>14</v>
      </c>
      <c r="G1703" s="509">
        <v>1</v>
      </c>
    </row>
    <row r="1704" spans="1:7" hidden="1">
      <c r="A1704" s="509" t="s">
        <v>287</v>
      </c>
      <c r="B1704" s="509" t="s">
        <v>6268</v>
      </c>
      <c r="C1704" s="509" t="s">
        <v>6291</v>
      </c>
      <c r="D1704" s="509" t="s">
        <v>7664</v>
      </c>
      <c r="E1704" s="509" t="s">
        <v>12170</v>
      </c>
      <c r="F1704" s="509">
        <v>12</v>
      </c>
      <c r="G1704" s="509">
        <v>1</v>
      </c>
    </row>
    <row r="1705" spans="1:7" hidden="1">
      <c r="A1705" s="509" t="s">
        <v>287</v>
      </c>
      <c r="B1705" s="509" t="s">
        <v>6268</v>
      </c>
      <c r="C1705" s="509" t="s">
        <v>6291</v>
      </c>
      <c r="D1705" s="509" t="s">
        <v>7664</v>
      </c>
      <c r="E1705" s="509" t="s">
        <v>12173</v>
      </c>
      <c r="F1705" s="509">
        <v>12</v>
      </c>
      <c r="G1705" s="509">
        <v>1</v>
      </c>
    </row>
    <row r="1706" spans="1:7" hidden="1">
      <c r="A1706" s="509" t="s">
        <v>287</v>
      </c>
      <c r="B1706" s="509" t="s">
        <v>6268</v>
      </c>
      <c r="C1706" s="509" t="s">
        <v>6291</v>
      </c>
      <c r="D1706" s="509" t="s">
        <v>7664</v>
      </c>
      <c r="E1706" s="509" t="s">
        <v>12174</v>
      </c>
      <c r="F1706" s="509">
        <v>10</v>
      </c>
      <c r="G1706" s="509">
        <v>1</v>
      </c>
    </row>
    <row r="1707" spans="1:7" hidden="1">
      <c r="A1707" s="509" t="s">
        <v>287</v>
      </c>
      <c r="B1707" s="509" t="s">
        <v>6268</v>
      </c>
      <c r="C1707" s="509" t="s">
        <v>6291</v>
      </c>
      <c r="D1707" s="509" t="s">
        <v>7664</v>
      </c>
      <c r="E1707" s="509" t="s">
        <v>12172</v>
      </c>
      <c r="F1707" s="509">
        <v>4</v>
      </c>
      <c r="G1707" s="509">
        <v>1</v>
      </c>
    </row>
    <row r="1708" spans="1:7" hidden="1">
      <c r="A1708" s="509" t="s">
        <v>287</v>
      </c>
      <c r="B1708" s="509" t="s">
        <v>6268</v>
      </c>
      <c r="C1708" s="509" t="s">
        <v>6291</v>
      </c>
      <c r="D1708" s="509" t="s">
        <v>7664</v>
      </c>
      <c r="E1708" s="509" t="s">
        <v>12175</v>
      </c>
      <c r="F1708" s="509">
        <v>3</v>
      </c>
      <c r="G1708" s="509">
        <v>1</v>
      </c>
    </row>
    <row r="1709" spans="1:7" hidden="1">
      <c r="A1709" s="509" t="s">
        <v>288</v>
      </c>
      <c r="B1709" s="509" t="s">
        <v>6268</v>
      </c>
      <c r="C1709" s="509" t="s">
        <v>6291</v>
      </c>
      <c r="D1709" s="509" t="s">
        <v>7678</v>
      </c>
      <c r="E1709" s="509" t="s">
        <v>10298</v>
      </c>
      <c r="F1709" s="509">
        <v>9</v>
      </c>
      <c r="G1709" s="509">
        <v>1</v>
      </c>
    </row>
    <row r="1710" spans="1:7" hidden="1">
      <c r="A1710" s="509" t="s">
        <v>288</v>
      </c>
      <c r="B1710" s="509" t="s">
        <v>6268</v>
      </c>
      <c r="C1710" s="509" t="s">
        <v>6291</v>
      </c>
      <c r="D1710" s="509" t="s">
        <v>7678</v>
      </c>
      <c r="E1710" s="509" t="s">
        <v>10296</v>
      </c>
      <c r="F1710" s="509">
        <v>8</v>
      </c>
      <c r="G1710" s="509">
        <v>1</v>
      </c>
    </row>
    <row r="1711" spans="1:7" hidden="1">
      <c r="A1711" s="509" t="s">
        <v>288</v>
      </c>
      <c r="B1711" s="509" t="s">
        <v>6268</v>
      </c>
      <c r="C1711" s="509" t="s">
        <v>6291</v>
      </c>
      <c r="D1711" s="509" t="s">
        <v>7678</v>
      </c>
      <c r="E1711" s="509" t="s">
        <v>10299</v>
      </c>
      <c r="F1711" s="509">
        <v>8</v>
      </c>
      <c r="G1711" s="509">
        <v>1</v>
      </c>
    </row>
    <row r="1712" spans="1:7" hidden="1">
      <c r="A1712" s="509" t="s">
        <v>288</v>
      </c>
      <c r="B1712" s="509" t="s">
        <v>6268</v>
      </c>
      <c r="C1712" s="509" t="s">
        <v>6291</v>
      </c>
      <c r="D1712" s="509" t="s">
        <v>7678</v>
      </c>
      <c r="E1712" s="509" t="s">
        <v>10300</v>
      </c>
      <c r="F1712" s="509">
        <v>8</v>
      </c>
      <c r="G1712" s="509">
        <v>1</v>
      </c>
    </row>
    <row r="1713" spans="1:7" hidden="1">
      <c r="A1713" s="509" t="s">
        <v>288</v>
      </c>
      <c r="B1713" s="509" t="s">
        <v>6268</v>
      </c>
      <c r="C1713" s="509" t="s">
        <v>6291</v>
      </c>
      <c r="D1713" s="509" t="s">
        <v>7678</v>
      </c>
      <c r="E1713" s="509" t="s">
        <v>10295</v>
      </c>
      <c r="F1713" s="509">
        <v>7</v>
      </c>
      <c r="G1713" s="509">
        <v>1</v>
      </c>
    </row>
    <row r="1714" spans="1:7" hidden="1">
      <c r="A1714" s="509" t="s">
        <v>288</v>
      </c>
      <c r="B1714" s="509" t="s">
        <v>6268</v>
      </c>
      <c r="C1714" s="509" t="s">
        <v>6291</v>
      </c>
      <c r="D1714" s="509" t="s">
        <v>7678</v>
      </c>
      <c r="E1714" s="509" t="s">
        <v>10297</v>
      </c>
      <c r="F1714" s="509">
        <v>7</v>
      </c>
      <c r="G1714" s="509">
        <v>1</v>
      </c>
    </row>
    <row r="1715" spans="1:7" hidden="1">
      <c r="A1715" s="509" t="s">
        <v>288</v>
      </c>
      <c r="B1715" s="509" t="s">
        <v>6268</v>
      </c>
      <c r="C1715" s="509" t="s">
        <v>6291</v>
      </c>
      <c r="D1715" s="509" t="s">
        <v>7678</v>
      </c>
      <c r="E1715" s="509" t="s">
        <v>10302</v>
      </c>
      <c r="F1715" s="509">
        <v>3</v>
      </c>
      <c r="G1715" s="509">
        <v>1</v>
      </c>
    </row>
    <row r="1716" spans="1:7" hidden="1">
      <c r="A1716" s="509" t="s">
        <v>288</v>
      </c>
      <c r="B1716" s="509" t="s">
        <v>6268</v>
      </c>
      <c r="C1716" s="509" t="s">
        <v>6291</v>
      </c>
      <c r="D1716" s="509" t="s">
        <v>7678</v>
      </c>
      <c r="E1716" s="509" t="s">
        <v>10301</v>
      </c>
      <c r="F1716" s="509">
        <v>1</v>
      </c>
      <c r="G1716" s="509">
        <v>1</v>
      </c>
    </row>
    <row r="1717" spans="1:7" hidden="1">
      <c r="A1717" s="509" t="s">
        <v>289</v>
      </c>
      <c r="B1717" s="509" t="s">
        <v>6268</v>
      </c>
      <c r="C1717" s="509" t="s">
        <v>6291</v>
      </c>
      <c r="D1717" s="509" t="s">
        <v>7683</v>
      </c>
      <c r="E1717" s="509" t="s">
        <v>10552</v>
      </c>
      <c r="F1717" s="509">
        <v>9</v>
      </c>
      <c r="G1717" s="509">
        <v>1</v>
      </c>
    </row>
    <row r="1718" spans="1:7" hidden="1">
      <c r="A1718" s="509" t="s">
        <v>289</v>
      </c>
      <c r="B1718" s="509" t="s">
        <v>6268</v>
      </c>
      <c r="C1718" s="509" t="s">
        <v>6291</v>
      </c>
      <c r="D1718" s="509" t="s">
        <v>7683</v>
      </c>
      <c r="E1718" s="509" t="s">
        <v>10545</v>
      </c>
      <c r="F1718" s="509">
        <v>8</v>
      </c>
      <c r="G1718" s="509">
        <v>1</v>
      </c>
    </row>
    <row r="1719" spans="1:7" hidden="1">
      <c r="A1719" s="509" t="s">
        <v>289</v>
      </c>
      <c r="B1719" s="509" t="s">
        <v>6268</v>
      </c>
      <c r="C1719" s="509" t="s">
        <v>6291</v>
      </c>
      <c r="D1719" s="509" t="s">
        <v>7683</v>
      </c>
      <c r="E1719" s="509" t="s">
        <v>10547</v>
      </c>
      <c r="F1719" s="509">
        <v>8</v>
      </c>
      <c r="G1719" s="509">
        <v>1</v>
      </c>
    </row>
    <row r="1720" spans="1:7" hidden="1">
      <c r="A1720" s="509" t="s">
        <v>289</v>
      </c>
      <c r="B1720" s="509" t="s">
        <v>6268</v>
      </c>
      <c r="C1720" s="509" t="s">
        <v>6291</v>
      </c>
      <c r="D1720" s="509" t="s">
        <v>7683</v>
      </c>
      <c r="E1720" s="509" t="s">
        <v>10549</v>
      </c>
      <c r="F1720" s="509">
        <v>8</v>
      </c>
      <c r="G1720" s="509">
        <v>1</v>
      </c>
    </row>
    <row r="1721" spans="1:7" hidden="1">
      <c r="A1721" s="509" t="s">
        <v>289</v>
      </c>
      <c r="B1721" s="509" t="s">
        <v>6268</v>
      </c>
      <c r="C1721" s="509" t="s">
        <v>6291</v>
      </c>
      <c r="D1721" s="509" t="s">
        <v>7683</v>
      </c>
      <c r="E1721" s="509" t="s">
        <v>10544</v>
      </c>
      <c r="F1721" s="509">
        <v>7</v>
      </c>
      <c r="G1721" s="509">
        <v>1</v>
      </c>
    </row>
    <row r="1722" spans="1:7" hidden="1">
      <c r="A1722" s="509" t="s">
        <v>289</v>
      </c>
      <c r="B1722" s="509" t="s">
        <v>6268</v>
      </c>
      <c r="C1722" s="509" t="s">
        <v>6291</v>
      </c>
      <c r="D1722" s="509" t="s">
        <v>7683</v>
      </c>
      <c r="E1722" s="509" t="s">
        <v>10554</v>
      </c>
      <c r="F1722" s="509">
        <v>7</v>
      </c>
      <c r="G1722" s="509">
        <v>1</v>
      </c>
    </row>
    <row r="1723" spans="1:7" hidden="1">
      <c r="A1723" s="509" t="s">
        <v>289</v>
      </c>
      <c r="B1723" s="509" t="s">
        <v>6268</v>
      </c>
      <c r="C1723" s="509" t="s">
        <v>6291</v>
      </c>
      <c r="D1723" s="509" t="s">
        <v>7683</v>
      </c>
      <c r="E1723" s="509" t="s">
        <v>10553</v>
      </c>
      <c r="F1723" s="509">
        <v>6</v>
      </c>
      <c r="G1723" s="509">
        <v>1</v>
      </c>
    </row>
    <row r="1724" spans="1:7" hidden="1">
      <c r="A1724" s="509" t="s">
        <v>289</v>
      </c>
      <c r="B1724" s="509" t="s">
        <v>6268</v>
      </c>
      <c r="C1724" s="509" t="s">
        <v>6291</v>
      </c>
      <c r="D1724" s="509" t="s">
        <v>7683</v>
      </c>
      <c r="E1724" s="509" t="s">
        <v>10543</v>
      </c>
      <c r="F1724" s="509">
        <v>5</v>
      </c>
      <c r="G1724" s="509">
        <v>1</v>
      </c>
    </row>
    <row r="1725" spans="1:7" hidden="1">
      <c r="A1725" s="509" t="s">
        <v>289</v>
      </c>
      <c r="B1725" s="509" t="s">
        <v>6268</v>
      </c>
      <c r="C1725" s="509" t="s">
        <v>6291</v>
      </c>
      <c r="D1725" s="509" t="s">
        <v>7683</v>
      </c>
      <c r="E1725" s="509" t="s">
        <v>10548</v>
      </c>
      <c r="F1725" s="509">
        <v>4</v>
      </c>
      <c r="G1725" s="509">
        <v>1</v>
      </c>
    </row>
    <row r="1726" spans="1:7" hidden="1">
      <c r="A1726" s="509" t="s">
        <v>289</v>
      </c>
      <c r="B1726" s="509" t="s">
        <v>6268</v>
      </c>
      <c r="C1726" s="509" t="s">
        <v>6291</v>
      </c>
      <c r="D1726" s="509" t="s">
        <v>7683</v>
      </c>
      <c r="E1726" s="509" t="s">
        <v>10546</v>
      </c>
      <c r="F1726" s="509">
        <v>3</v>
      </c>
      <c r="G1726" s="509">
        <v>1</v>
      </c>
    </row>
    <row r="1727" spans="1:7" hidden="1">
      <c r="A1727" s="509" t="s">
        <v>289</v>
      </c>
      <c r="B1727" s="509" t="s">
        <v>6268</v>
      </c>
      <c r="C1727" s="509" t="s">
        <v>6291</v>
      </c>
      <c r="D1727" s="509" t="s">
        <v>7683</v>
      </c>
      <c r="E1727" s="509" t="s">
        <v>10550</v>
      </c>
      <c r="F1727" s="509">
        <v>2</v>
      </c>
      <c r="G1727" s="509">
        <v>1</v>
      </c>
    </row>
    <row r="1728" spans="1:7" hidden="1">
      <c r="A1728" s="509" t="s">
        <v>289</v>
      </c>
      <c r="B1728" s="509" t="s">
        <v>6268</v>
      </c>
      <c r="C1728" s="509" t="s">
        <v>6291</v>
      </c>
      <c r="D1728" s="509" t="s">
        <v>7683</v>
      </c>
      <c r="E1728" s="509" t="s">
        <v>10551</v>
      </c>
      <c r="F1728" s="509">
        <v>2</v>
      </c>
      <c r="G1728" s="509">
        <v>1</v>
      </c>
    </row>
    <row r="1729" spans="1:7" hidden="1">
      <c r="A1729" s="509" t="s">
        <v>290</v>
      </c>
      <c r="B1729" s="509" t="s">
        <v>6268</v>
      </c>
      <c r="C1729" s="509" t="s">
        <v>6291</v>
      </c>
      <c r="D1729" s="509" t="s">
        <v>7688</v>
      </c>
      <c r="E1729" s="509" t="s">
        <v>10424</v>
      </c>
      <c r="F1729" s="509">
        <v>10</v>
      </c>
      <c r="G1729" s="509">
        <v>1</v>
      </c>
    </row>
    <row r="1730" spans="1:7" hidden="1">
      <c r="A1730" s="509" t="s">
        <v>290</v>
      </c>
      <c r="B1730" s="509" t="s">
        <v>6268</v>
      </c>
      <c r="C1730" s="509" t="s">
        <v>6291</v>
      </c>
      <c r="D1730" s="509" t="s">
        <v>7688</v>
      </c>
      <c r="E1730" s="509" t="s">
        <v>10425</v>
      </c>
      <c r="F1730" s="509">
        <v>10</v>
      </c>
      <c r="G1730" s="509">
        <v>1</v>
      </c>
    </row>
    <row r="1731" spans="1:7" hidden="1">
      <c r="A1731" s="509" t="s">
        <v>290</v>
      </c>
      <c r="B1731" s="509" t="s">
        <v>6268</v>
      </c>
      <c r="C1731" s="509" t="s">
        <v>6291</v>
      </c>
      <c r="D1731" s="509" t="s">
        <v>7688</v>
      </c>
      <c r="E1731" s="509" t="s">
        <v>10426</v>
      </c>
      <c r="F1731" s="509">
        <v>8</v>
      </c>
      <c r="G1731" s="509">
        <v>1</v>
      </c>
    </row>
    <row r="1732" spans="1:7" hidden="1">
      <c r="A1732" s="509" t="s">
        <v>290</v>
      </c>
      <c r="B1732" s="509" t="s">
        <v>6268</v>
      </c>
      <c r="C1732" s="509" t="s">
        <v>6291</v>
      </c>
      <c r="D1732" s="509" t="s">
        <v>7688</v>
      </c>
      <c r="E1732" s="509" t="s">
        <v>10427</v>
      </c>
      <c r="F1732" s="509">
        <v>7</v>
      </c>
      <c r="G1732" s="509">
        <v>1</v>
      </c>
    </row>
    <row r="1733" spans="1:7" hidden="1">
      <c r="A1733" s="509" t="s">
        <v>290</v>
      </c>
      <c r="B1733" s="509" t="s">
        <v>6268</v>
      </c>
      <c r="C1733" s="509" t="s">
        <v>6291</v>
      </c>
      <c r="D1733" s="509" t="s">
        <v>7688</v>
      </c>
      <c r="E1733" s="509" t="s">
        <v>10428</v>
      </c>
      <c r="F1733" s="509">
        <v>4</v>
      </c>
      <c r="G1733" s="509">
        <v>1</v>
      </c>
    </row>
    <row r="1734" spans="1:7" hidden="1">
      <c r="A1734" s="509" t="s">
        <v>290</v>
      </c>
      <c r="B1734" s="509" t="s">
        <v>6268</v>
      </c>
      <c r="C1734" s="509" t="s">
        <v>6291</v>
      </c>
      <c r="D1734" s="509" t="s">
        <v>7688</v>
      </c>
      <c r="E1734" s="509" t="s">
        <v>10429</v>
      </c>
      <c r="F1734" s="509">
        <v>4</v>
      </c>
      <c r="G1734" s="509">
        <v>1</v>
      </c>
    </row>
    <row r="1735" spans="1:7" hidden="1">
      <c r="A1735" s="509" t="s">
        <v>290</v>
      </c>
      <c r="B1735" s="509" t="s">
        <v>6268</v>
      </c>
      <c r="C1735" s="509" t="s">
        <v>6291</v>
      </c>
      <c r="D1735" s="509" t="s">
        <v>7688</v>
      </c>
      <c r="E1735" s="509" t="s">
        <v>10432</v>
      </c>
      <c r="F1735" s="509">
        <v>4</v>
      </c>
      <c r="G1735" s="509">
        <v>1</v>
      </c>
    </row>
    <row r="1736" spans="1:7" hidden="1">
      <c r="A1736" s="509" t="s">
        <v>290</v>
      </c>
      <c r="B1736" s="509" t="s">
        <v>6268</v>
      </c>
      <c r="C1736" s="509" t="s">
        <v>6291</v>
      </c>
      <c r="D1736" s="509" t="s">
        <v>7688</v>
      </c>
      <c r="E1736" s="509" t="s">
        <v>10430</v>
      </c>
      <c r="F1736" s="509">
        <v>2</v>
      </c>
      <c r="G1736" s="509">
        <v>1</v>
      </c>
    </row>
    <row r="1737" spans="1:7" hidden="1">
      <c r="A1737" s="509" t="s">
        <v>290</v>
      </c>
      <c r="B1737" s="509" t="s">
        <v>6268</v>
      </c>
      <c r="C1737" s="509" t="s">
        <v>6291</v>
      </c>
      <c r="D1737" s="509" t="s">
        <v>7688</v>
      </c>
      <c r="E1737" s="509" t="s">
        <v>10431</v>
      </c>
      <c r="F1737" s="509">
        <v>1</v>
      </c>
      <c r="G1737" s="509">
        <v>1</v>
      </c>
    </row>
    <row r="1738" spans="1:7" hidden="1">
      <c r="A1738" s="509" t="s">
        <v>291</v>
      </c>
      <c r="B1738" s="509" t="s">
        <v>6268</v>
      </c>
      <c r="C1738" s="509" t="s">
        <v>6291</v>
      </c>
      <c r="D1738" s="509" t="s">
        <v>7693</v>
      </c>
      <c r="E1738" s="509" t="s">
        <v>11713</v>
      </c>
      <c r="F1738" s="509">
        <v>12</v>
      </c>
      <c r="G1738" s="509">
        <v>1</v>
      </c>
    </row>
    <row r="1739" spans="1:7" hidden="1">
      <c r="A1739" s="509" t="s">
        <v>291</v>
      </c>
      <c r="B1739" s="509" t="s">
        <v>6268</v>
      </c>
      <c r="C1739" s="509" t="s">
        <v>6291</v>
      </c>
      <c r="D1739" s="509" t="s">
        <v>7693</v>
      </c>
      <c r="E1739" s="509" t="s">
        <v>11714</v>
      </c>
      <c r="F1739" s="509">
        <v>8</v>
      </c>
      <c r="G1739" s="509">
        <v>1</v>
      </c>
    </row>
    <row r="1740" spans="1:7" hidden="1">
      <c r="A1740" s="509" t="s">
        <v>291</v>
      </c>
      <c r="B1740" s="509" t="s">
        <v>6268</v>
      </c>
      <c r="C1740" s="509" t="s">
        <v>6291</v>
      </c>
      <c r="D1740" s="509" t="s">
        <v>7693</v>
      </c>
      <c r="E1740" s="509" t="s">
        <v>11716</v>
      </c>
      <c r="F1740" s="509">
        <v>8</v>
      </c>
      <c r="G1740" s="509">
        <v>1</v>
      </c>
    </row>
    <row r="1741" spans="1:7" hidden="1">
      <c r="A1741" s="509" t="s">
        <v>291</v>
      </c>
      <c r="B1741" s="509" t="s">
        <v>6268</v>
      </c>
      <c r="C1741" s="509" t="s">
        <v>6291</v>
      </c>
      <c r="D1741" s="509" t="s">
        <v>7693</v>
      </c>
      <c r="E1741" s="509" t="s">
        <v>11717</v>
      </c>
      <c r="F1741" s="509">
        <v>7</v>
      </c>
      <c r="G1741" s="509">
        <v>1</v>
      </c>
    </row>
    <row r="1742" spans="1:7" hidden="1">
      <c r="A1742" s="509" t="s">
        <v>291</v>
      </c>
      <c r="B1742" s="509" t="s">
        <v>6268</v>
      </c>
      <c r="C1742" s="509" t="s">
        <v>6291</v>
      </c>
      <c r="D1742" s="509" t="s">
        <v>7693</v>
      </c>
      <c r="E1742" s="509" t="s">
        <v>11718</v>
      </c>
      <c r="F1742" s="509">
        <v>7</v>
      </c>
      <c r="G1742" s="509">
        <v>1</v>
      </c>
    </row>
    <row r="1743" spans="1:7" hidden="1">
      <c r="A1743" s="509" t="s">
        <v>291</v>
      </c>
      <c r="B1743" s="509" t="s">
        <v>6268</v>
      </c>
      <c r="C1743" s="509" t="s">
        <v>6291</v>
      </c>
      <c r="D1743" s="509" t="s">
        <v>7693</v>
      </c>
      <c r="E1743" s="509" t="s">
        <v>11712</v>
      </c>
      <c r="F1743" s="509">
        <v>6</v>
      </c>
      <c r="G1743" s="509">
        <v>1</v>
      </c>
    </row>
    <row r="1744" spans="1:7" hidden="1">
      <c r="A1744" s="509" t="s">
        <v>291</v>
      </c>
      <c r="B1744" s="509" t="s">
        <v>6268</v>
      </c>
      <c r="C1744" s="509" t="s">
        <v>6291</v>
      </c>
      <c r="D1744" s="509" t="s">
        <v>7693</v>
      </c>
      <c r="E1744" s="509" t="s">
        <v>11715</v>
      </c>
      <c r="F1744" s="509">
        <v>5</v>
      </c>
      <c r="G1744" s="509">
        <v>1</v>
      </c>
    </row>
    <row r="1745" spans="1:7" hidden="1">
      <c r="A1745" s="509" t="s">
        <v>292</v>
      </c>
      <c r="B1745" s="509" t="s">
        <v>6268</v>
      </c>
      <c r="C1745" s="509" t="s">
        <v>6291</v>
      </c>
      <c r="D1745" s="509" t="s">
        <v>7698</v>
      </c>
      <c r="E1745" s="509" t="s">
        <v>12179</v>
      </c>
      <c r="F1745" s="509">
        <v>6</v>
      </c>
      <c r="G1745" s="509">
        <v>1</v>
      </c>
    </row>
    <row r="1746" spans="1:7" hidden="1">
      <c r="A1746" s="509" t="s">
        <v>292</v>
      </c>
      <c r="B1746" s="509" t="s">
        <v>6268</v>
      </c>
      <c r="C1746" s="509" t="s">
        <v>6291</v>
      </c>
      <c r="D1746" s="509" t="s">
        <v>7698</v>
      </c>
      <c r="E1746" s="509" t="s">
        <v>12177</v>
      </c>
      <c r="F1746" s="509">
        <v>5</v>
      </c>
      <c r="G1746" s="509">
        <v>1</v>
      </c>
    </row>
    <row r="1747" spans="1:7" hidden="1">
      <c r="A1747" s="509" t="s">
        <v>292</v>
      </c>
      <c r="B1747" s="509" t="s">
        <v>6268</v>
      </c>
      <c r="C1747" s="509" t="s">
        <v>6291</v>
      </c>
      <c r="D1747" s="509" t="s">
        <v>7698</v>
      </c>
      <c r="E1747" s="509" t="s">
        <v>12178</v>
      </c>
      <c r="F1747" s="509">
        <v>4</v>
      </c>
      <c r="G1747" s="509">
        <v>1</v>
      </c>
    </row>
    <row r="1748" spans="1:7" hidden="1">
      <c r="A1748" s="509" t="s">
        <v>292</v>
      </c>
      <c r="B1748" s="509" t="s">
        <v>6268</v>
      </c>
      <c r="C1748" s="509" t="s">
        <v>6291</v>
      </c>
      <c r="D1748" s="509" t="s">
        <v>7698</v>
      </c>
      <c r="E1748" s="509" t="s">
        <v>12176</v>
      </c>
      <c r="F1748" s="509">
        <v>1</v>
      </c>
      <c r="G1748" s="509">
        <v>1</v>
      </c>
    </row>
    <row r="1749" spans="1:7" hidden="1">
      <c r="A1749" s="509" t="s">
        <v>293</v>
      </c>
      <c r="B1749" s="509" t="s">
        <v>6268</v>
      </c>
      <c r="C1749" s="509" t="s">
        <v>6291</v>
      </c>
      <c r="D1749" s="509" t="s">
        <v>7712</v>
      </c>
      <c r="E1749" s="509" t="s">
        <v>10437</v>
      </c>
      <c r="F1749" s="509">
        <v>10</v>
      </c>
      <c r="G1749" s="509">
        <v>1</v>
      </c>
    </row>
    <row r="1750" spans="1:7" hidden="1">
      <c r="A1750" s="509" t="s">
        <v>293</v>
      </c>
      <c r="B1750" s="509" t="s">
        <v>6268</v>
      </c>
      <c r="C1750" s="509" t="s">
        <v>6291</v>
      </c>
      <c r="D1750" s="509" t="s">
        <v>7712</v>
      </c>
      <c r="E1750" s="509" t="s">
        <v>10433</v>
      </c>
      <c r="F1750" s="509">
        <v>9</v>
      </c>
      <c r="G1750" s="509">
        <v>1</v>
      </c>
    </row>
    <row r="1751" spans="1:7" hidden="1">
      <c r="A1751" s="509" t="s">
        <v>293</v>
      </c>
      <c r="B1751" s="509" t="s">
        <v>6268</v>
      </c>
      <c r="C1751" s="509" t="s">
        <v>6291</v>
      </c>
      <c r="D1751" s="509" t="s">
        <v>7712</v>
      </c>
      <c r="E1751" s="509" t="s">
        <v>10434</v>
      </c>
      <c r="F1751" s="509">
        <v>8</v>
      </c>
      <c r="G1751" s="509">
        <v>1</v>
      </c>
    </row>
    <row r="1752" spans="1:7" hidden="1">
      <c r="A1752" s="509" t="s">
        <v>293</v>
      </c>
      <c r="B1752" s="509" t="s">
        <v>6268</v>
      </c>
      <c r="C1752" s="509" t="s">
        <v>6291</v>
      </c>
      <c r="D1752" s="509" t="s">
        <v>7712</v>
      </c>
      <c r="E1752" s="509" t="s">
        <v>10435</v>
      </c>
      <c r="F1752" s="509">
        <v>8</v>
      </c>
      <c r="G1752" s="509">
        <v>1</v>
      </c>
    </row>
    <row r="1753" spans="1:7" hidden="1">
      <c r="A1753" s="509" t="s">
        <v>293</v>
      </c>
      <c r="B1753" s="509" t="s">
        <v>6268</v>
      </c>
      <c r="C1753" s="509" t="s">
        <v>6291</v>
      </c>
      <c r="D1753" s="509" t="s">
        <v>7712</v>
      </c>
      <c r="E1753" s="509" t="s">
        <v>10436</v>
      </c>
      <c r="F1753" s="509">
        <v>6</v>
      </c>
      <c r="G1753" s="509">
        <v>1</v>
      </c>
    </row>
    <row r="1754" spans="1:7" hidden="1">
      <c r="A1754" s="509" t="s">
        <v>293</v>
      </c>
      <c r="B1754" s="509" t="s">
        <v>6268</v>
      </c>
      <c r="C1754" s="509" t="s">
        <v>6291</v>
      </c>
      <c r="D1754" s="509" t="s">
        <v>7712</v>
      </c>
      <c r="E1754" s="509" t="s">
        <v>10438</v>
      </c>
      <c r="F1754" s="509">
        <v>4</v>
      </c>
      <c r="G1754" s="509">
        <v>1</v>
      </c>
    </row>
    <row r="1755" spans="1:7" hidden="1">
      <c r="A1755" s="509" t="s">
        <v>293</v>
      </c>
      <c r="B1755" s="509" t="s">
        <v>6268</v>
      </c>
      <c r="C1755" s="509" t="s">
        <v>6291</v>
      </c>
      <c r="D1755" s="509" t="s">
        <v>7712</v>
      </c>
      <c r="E1755" s="509" t="s">
        <v>10439</v>
      </c>
      <c r="F1755" s="509">
        <v>1</v>
      </c>
      <c r="G1755" s="509">
        <v>1</v>
      </c>
    </row>
    <row r="1756" spans="1:7" hidden="1">
      <c r="A1756" s="509" t="s">
        <v>294</v>
      </c>
      <c r="B1756" s="509" t="s">
        <v>6268</v>
      </c>
      <c r="C1756" s="509" t="s">
        <v>6291</v>
      </c>
      <c r="D1756" s="509" t="s">
        <v>7717</v>
      </c>
      <c r="E1756" s="509" t="s">
        <v>11721</v>
      </c>
      <c r="F1756" s="509">
        <v>14</v>
      </c>
      <c r="G1756" s="509">
        <v>1</v>
      </c>
    </row>
    <row r="1757" spans="1:7" hidden="1">
      <c r="A1757" s="509" t="s">
        <v>294</v>
      </c>
      <c r="B1757" s="509" t="s">
        <v>6268</v>
      </c>
      <c r="C1757" s="509" t="s">
        <v>6291</v>
      </c>
      <c r="D1757" s="509" t="s">
        <v>7717</v>
      </c>
      <c r="E1757" s="509" t="s">
        <v>11720</v>
      </c>
      <c r="F1757" s="509">
        <v>7</v>
      </c>
      <c r="G1757" s="509">
        <v>1</v>
      </c>
    </row>
    <row r="1758" spans="1:7" hidden="1">
      <c r="A1758" s="509" t="s">
        <v>294</v>
      </c>
      <c r="B1758" s="509" t="s">
        <v>6268</v>
      </c>
      <c r="C1758" s="509" t="s">
        <v>6291</v>
      </c>
      <c r="D1758" s="509" t="s">
        <v>7717</v>
      </c>
      <c r="E1758" s="509" t="s">
        <v>11722</v>
      </c>
      <c r="F1758" s="509">
        <v>7</v>
      </c>
      <c r="G1758" s="509">
        <v>1</v>
      </c>
    </row>
    <row r="1759" spans="1:7" hidden="1">
      <c r="A1759" s="509" t="s">
        <v>294</v>
      </c>
      <c r="B1759" s="509" t="s">
        <v>6268</v>
      </c>
      <c r="C1759" s="509" t="s">
        <v>6291</v>
      </c>
      <c r="D1759" s="509" t="s">
        <v>7717</v>
      </c>
      <c r="E1759" s="509" t="s">
        <v>11723</v>
      </c>
      <c r="F1759" s="509">
        <v>4</v>
      </c>
      <c r="G1759" s="509">
        <v>1</v>
      </c>
    </row>
    <row r="1760" spans="1:7" hidden="1">
      <c r="A1760" s="509" t="s">
        <v>294</v>
      </c>
      <c r="B1760" s="509" t="s">
        <v>6268</v>
      </c>
      <c r="C1760" s="509" t="s">
        <v>6291</v>
      </c>
      <c r="D1760" s="509" t="s">
        <v>7717</v>
      </c>
      <c r="E1760" s="509" t="s">
        <v>11719</v>
      </c>
      <c r="F1760" s="509">
        <v>3</v>
      </c>
      <c r="G1760" s="509">
        <v>1</v>
      </c>
    </row>
    <row r="1761" spans="1:7" hidden="1">
      <c r="A1761" s="509" t="s">
        <v>294</v>
      </c>
      <c r="B1761" s="509" t="s">
        <v>6268</v>
      </c>
      <c r="C1761" s="509" t="s">
        <v>6291</v>
      </c>
      <c r="D1761" s="509" t="s">
        <v>7717</v>
      </c>
      <c r="E1761" s="509" t="s">
        <v>11724</v>
      </c>
      <c r="F1761" s="509">
        <v>3</v>
      </c>
      <c r="G1761" s="509">
        <v>1</v>
      </c>
    </row>
    <row r="1762" spans="1:7" hidden="1">
      <c r="A1762" s="509" t="s">
        <v>295</v>
      </c>
      <c r="B1762" s="509" t="s">
        <v>6268</v>
      </c>
      <c r="C1762" s="509" t="s">
        <v>6291</v>
      </c>
      <c r="D1762" s="509" t="s">
        <v>7722</v>
      </c>
      <c r="E1762" s="509" t="s">
        <v>12181</v>
      </c>
      <c r="F1762" s="509">
        <v>10</v>
      </c>
      <c r="G1762" s="509">
        <v>1</v>
      </c>
    </row>
    <row r="1763" spans="1:7" hidden="1">
      <c r="A1763" s="509" t="s">
        <v>295</v>
      </c>
      <c r="B1763" s="509" t="s">
        <v>6268</v>
      </c>
      <c r="C1763" s="509" t="s">
        <v>6291</v>
      </c>
      <c r="D1763" s="509" t="s">
        <v>7722</v>
      </c>
      <c r="E1763" s="509" t="s">
        <v>12180</v>
      </c>
      <c r="F1763" s="509">
        <v>8</v>
      </c>
      <c r="G1763" s="509">
        <v>1</v>
      </c>
    </row>
    <row r="1764" spans="1:7" hidden="1">
      <c r="A1764" s="509" t="s">
        <v>295</v>
      </c>
      <c r="B1764" s="509" t="s">
        <v>6268</v>
      </c>
      <c r="C1764" s="509" t="s">
        <v>6291</v>
      </c>
      <c r="D1764" s="509" t="s">
        <v>7722</v>
      </c>
      <c r="E1764" s="509" t="s">
        <v>12182</v>
      </c>
      <c r="F1764" s="509">
        <v>7</v>
      </c>
      <c r="G1764" s="509">
        <v>1</v>
      </c>
    </row>
    <row r="1765" spans="1:7" hidden="1">
      <c r="A1765" s="509" t="s">
        <v>295</v>
      </c>
      <c r="B1765" s="509" t="s">
        <v>6268</v>
      </c>
      <c r="C1765" s="509" t="s">
        <v>6291</v>
      </c>
      <c r="D1765" s="509" t="s">
        <v>7722</v>
      </c>
      <c r="E1765" s="509" t="s">
        <v>12184</v>
      </c>
      <c r="F1765" s="509">
        <v>7</v>
      </c>
      <c r="G1765" s="509">
        <v>1</v>
      </c>
    </row>
    <row r="1766" spans="1:7" hidden="1">
      <c r="A1766" s="509" t="s">
        <v>295</v>
      </c>
      <c r="B1766" s="509" t="s">
        <v>6268</v>
      </c>
      <c r="C1766" s="509" t="s">
        <v>6291</v>
      </c>
      <c r="D1766" s="509" t="s">
        <v>7722</v>
      </c>
      <c r="E1766" s="509" t="s">
        <v>12185</v>
      </c>
      <c r="F1766" s="509">
        <v>6</v>
      </c>
      <c r="G1766" s="509">
        <v>1</v>
      </c>
    </row>
    <row r="1767" spans="1:7" hidden="1">
      <c r="A1767" s="509" t="s">
        <v>295</v>
      </c>
      <c r="B1767" s="509" t="s">
        <v>6268</v>
      </c>
      <c r="C1767" s="509" t="s">
        <v>6291</v>
      </c>
      <c r="D1767" s="509" t="s">
        <v>7722</v>
      </c>
      <c r="E1767" s="509" t="s">
        <v>12183</v>
      </c>
      <c r="F1767" s="509">
        <v>5</v>
      </c>
      <c r="G1767" s="509">
        <v>1</v>
      </c>
    </row>
    <row r="1768" spans="1:7" hidden="1">
      <c r="A1768" s="509" t="s">
        <v>295</v>
      </c>
      <c r="B1768" s="509" t="s">
        <v>6268</v>
      </c>
      <c r="C1768" s="509" t="s">
        <v>6291</v>
      </c>
      <c r="D1768" s="509" t="s">
        <v>7722</v>
      </c>
      <c r="E1768" s="509" t="s">
        <v>12186</v>
      </c>
      <c r="F1768" s="509">
        <v>5</v>
      </c>
      <c r="G1768" s="509">
        <v>1</v>
      </c>
    </row>
    <row r="1769" spans="1:7" hidden="1">
      <c r="A1769" s="509" t="s">
        <v>295</v>
      </c>
      <c r="B1769" s="509" t="s">
        <v>6268</v>
      </c>
      <c r="C1769" s="509" t="s">
        <v>6291</v>
      </c>
      <c r="D1769" s="509" t="s">
        <v>7722</v>
      </c>
      <c r="E1769" s="509" t="s">
        <v>12188</v>
      </c>
      <c r="F1769" s="509">
        <v>4</v>
      </c>
      <c r="G1769" s="509">
        <v>1</v>
      </c>
    </row>
    <row r="1770" spans="1:7" hidden="1">
      <c r="A1770" s="509" t="s">
        <v>295</v>
      </c>
      <c r="B1770" s="509" t="s">
        <v>6268</v>
      </c>
      <c r="C1770" s="509" t="s">
        <v>6291</v>
      </c>
      <c r="D1770" s="509" t="s">
        <v>7722</v>
      </c>
      <c r="E1770" s="509" t="s">
        <v>12187</v>
      </c>
      <c r="F1770" s="509">
        <v>1</v>
      </c>
      <c r="G1770" s="509">
        <v>1</v>
      </c>
    </row>
    <row r="1771" spans="1:7" hidden="1">
      <c r="A1771" s="509" t="s">
        <v>296</v>
      </c>
      <c r="B1771" s="509" t="s">
        <v>6268</v>
      </c>
      <c r="C1771" s="509" t="s">
        <v>6291</v>
      </c>
      <c r="D1771" s="509" t="s">
        <v>7761</v>
      </c>
      <c r="E1771" s="509" t="s">
        <v>12189</v>
      </c>
      <c r="F1771" s="509">
        <v>11</v>
      </c>
      <c r="G1771" s="509">
        <v>1</v>
      </c>
    </row>
    <row r="1772" spans="1:7" hidden="1">
      <c r="A1772" s="509" t="s">
        <v>297</v>
      </c>
      <c r="B1772" s="509" t="s">
        <v>6268</v>
      </c>
      <c r="C1772" s="509" t="s">
        <v>6291</v>
      </c>
      <c r="D1772" s="509" t="s">
        <v>7806</v>
      </c>
      <c r="E1772" s="509" t="s">
        <v>12202</v>
      </c>
      <c r="F1772" s="509">
        <v>12</v>
      </c>
      <c r="G1772" s="509">
        <v>1</v>
      </c>
    </row>
    <row r="1773" spans="1:7" hidden="1">
      <c r="A1773" s="509" t="s">
        <v>297</v>
      </c>
      <c r="B1773" s="509" t="s">
        <v>6268</v>
      </c>
      <c r="C1773" s="509" t="s">
        <v>6291</v>
      </c>
      <c r="D1773" s="509" t="s">
        <v>7806</v>
      </c>
      <c r="E1773" s="509" t="s">
        <v>12203</v>
      </c>
      <c r="F1773" s="509">
        <v>8</v>
      </c>
      <c r="G1773" s="509">
        <v>1</v>
      </c>
    </row>
    <row r="1774" spans="1:7" hidden="1">
      <c r="A1774" s="509" t="s">
        <v>297</v>
      </c>
      <c r="B1774" s="509" t="s">
        <v>6268</v>
      </c>
      <c r="C1774" s="509" t="s">
        <v>6291</v>
      </c>
      <c r="D1774" s="509" t="s">
        <v>7806</v>
      </c>
      <c r="E1774" s="509" t="s">
        <v>12206</v>
      </c>
      <c r="F1774" s="509">
        <v>8</v>
      </c>
      <c r="G1774" s="509">
        <v>1</v>
      </c>
    </row>
    <row r="1775" spans="1:7" hidden="1">
      <c r="A1775" s="509" t="s">
        <v>297</v>
      </c>
      <c r="B1775" s="509" t="s">
        <v>6268</v>
      </c>
      <c r="C1775" s="509" t="s">
        <v>6291</v>
      </c>
      <c r="D1775" s="509" t="s">
        <v>7806</v>
      </c>
      <c r="E1775" s="509" t="s">
        <v>12207</v>
      </c>
      <c r="F1775" s="509">
        <v>7</v>
      </c>
      <c r="G1775" s="509">
        <v>1</v>
      </c>
    </row>
    <row r="1776" spans="1:7" hidden="1">
      <c r="A1776" s="509" t="s">
        <v>297</v>
      </c>
      <c r="B1776" s="509" t="s">
        <v>6268</v>
      </c>
      <c r="C1776" s="509" t="s">
        <v>6291</v>
      </c>
      <c r="D1776" s="509" t="s">
        <v>7806</v>
      </c>
      <c r="E1776" s="509" t="s">
        <v>12204</v>
      </c>
      <c r="F1776" s="509">
        <v>5</v>
      </c>
      <c r="G1776" s="509">
        <v>1</v>
      </c>
    </row>
    <row r="1777" spans="1:7" hidden="1">
      <c r="A1777" s="509" t="s">
        <v>297</v>
      </c>
      <c r="B1777" s="509" t="s">
        <v>6268</v>
      </c>
      <c r="C1777" s="509" t="s">
        <v>6291</v>
      </c>
      <c r="D1777" s="509" t="s">
        <v>7806</v>
      </c>
      <c r="E1777" s="509" t="s">
        <v>12200</v>
      </c>
      <c r="F1777" s="509">
        <v>4</v>
      </c>
      <c r="G1777" s="509">
        <v>1</v>
      </c>
    </row>
    <row r="1778" spans="1:7" hidden="1">
      <c r="A1778" s="509" t="s">
        <v>297</v>
      </c>
      <c r="B1778" s="509" t="s">
        <v>6268</v>
      </c>
      <c r="C1778" s="509" t="s">
        <v>6291</v>
      </c>
      <c r="D1778" s="509" t="s">
        <v>7806</v>
      </c>
      <c r="E1778" s="509" t="s">
        <v>12201</v>
      </c>
      <c r="F1778" s="509">
        <v>4</v>
      </c>
      <c r="G1778" s="509">
        <v>1</v>
      </c>
    </row>
    <row r="1779" spans="1:7" hidden="1">
      <c r="A1779" s="509" t="s">
        <v>297</v>
      </c>
      <c r="B1779" s="509" t="s">
        <v>6268</v>
      </c>
      <c r="C1779" s="509" t="s">
        <v>6291</v>
      </c>
      <c r="D1779" s="509" t="s">
        <v>7806</v>
      </c>
      <c r="E1779" s="509" t="s">
        <v>12205</v>
      </c>
      <c r="F1779" s="509">
        <v>4</v>
      </c>
      <c r="G1779" s="509">
        <v>1</v>
      </c>
    </row>
    <row r="1780" spans="1:7" hidden="1">
      <c r="A1780" s="509" t="s">
        <v>297</v>
      </c>
      <c r="B1780" s="509" t="s">
        <v>6268</v>
      </c>
      <c r="C1780" s="509" t="s">
        <v>6291</v>
      </c>
      <c r="D1780" s="509" t="s">
        <v>7806</v>
      </c>
      <c r="E1780" s="509" t="s">
        <v>12208</v>
      </c>
      <c r="F1780" s="509">
        <v>2</v>
      </c>
      <c r="G1780" s="509">
        <v>1</v>
      </c>
    </row>
    <row r="1781" spans="1:7" hidden="1">
      <c r="A1781" s="509" t="s">
        <v>298</v>
      </c>
      <c r="B1781" s="509" t="s">
        <v>6268</v>
      </c>
      <c r="C1781" s="509" t="s">
        <v>6315</v>
      </c>
      <c r="D1781" s="509" t="s">
        <v>6316</v>
      </c>
      <c r="E1781" s="509" t="s">
        <v>10334</v>
      </c>
      <c r="F1781" s="509">
        <v>10</v>
      </c>
      <c r="G1781" s="509">
        <v>1</v>
      </c>
    </row>
    <row r="1782" spans="1:7" hidden="1">
      <c r="A1782" s="509" t="s">
        <v>298</v>
      </c>
      <c r="B1782" s="509" t="s">
        <v>6268</v>
      </c>
      <c r="C1782" s="509" t="s">
        <v>6315</v>
      </c>
      <c r="D1782" s="509" t="s">
        <v>6316</v>
      </c>
      <c r="E1782" s="509" t="s">
        <v>10333</v>
      </c>
      <c r="F1782" s="509">
        <v>8</v>
      </c>
      <c r="G1782" s="509">
        <v>1</v>
      </c>
    </row>
    <row r="1783" spans="1:7" hidden="1">
      <c r="A1783" s="509" t="s">
        <v>298</v>
      </c>
      <c r="B1783" s="509" t="s">
        <v>6268</v>
      </c>
      <c r="C1783" s="509" t="s">
        <v>6315</v>
      </c>
      <c r="D1783" s="509" t="s">
        <v>6316</v>
      </c>
      <c r="E1783" s="509" t="s">
        <v>10332</v>
      </c>
      <c r="F1783" s="509">
        <v>7</v>
      </c>
      <c r="G1783" s="509">
        <v>1</v>
      </c>
    </row>
    <row r="1784" spans="1:7" hidden="1">
      <c r="A1784" s="509" t="s">
        <v>298</v>
      </c>
      <c r="B1784" s="509" t="s">
        <v>6268</v>
      </c>
      <c r="C1784" s="509" t="s">
        <v>6315</v>
      </c>
      <c r="D1784" s="509" t="s">
        <v>6316</v>
      </c>
      <c r="E1784" s="509" t="s">
        <v>10335</v>
      </c>
      <c r="F1784" s="509">
        <v>7</v>
      </c>
      <c r="G1784" s="509">
        <v>1</v>
      </c>
    </row>
    <row r="1785" spans="1:7" hidden="1">
      <c r="A1785" s="509" t="s">
        <v>298</v>
      </c>
      <c r="B1785" s="509" t="s">
        <v>6268</v>
      </c>
      <c r="C1785" s="509" t="s">
        <v>6315</v>
      </c>
      <c r="D1785" s="509" t="s">
        <v>6316</v>
      </c>
      <c r="E1785" s="509" t="s">
        <v>10331</v>
      </c>
      <c r="F1785" s="509">
        <v>6</v>
      </c>
      <c r="G1785" s="509">
        <v>1</v>
      </c>
    </row>
    <row r="1786" spans="1:7" hidden="1">
      <c r="A1786" s="509" t="s">
        <v>298</v>
      </c>
      <c r="B1786" s="509" t="s">
        <v>6268</v>
      </c>
      <c r="C1786" s="509" t="s">
        <v>6315</v>
      </c>
      <c r="D1786" s="509" t="s">
        <v>6316</v>
      </c>
      <c r="E1786" s="509" t="s">
        <v>10336</v>
      </c>
      <c r="F1786" s="509">
        <v>4</v>
      </c>
      <c r="G1786" s="509">
        <v>1</v>
      </c>
    </row>
    <row r="1787" spans="1:7" hidden="1">
      <c r="A1787" s="509" t="s">
        <v>298</v>
      </c>
      <c r="B1787" s="509" t="s">
        <v>6268</v>
      </c>
      <c r="C1787" s="509" t="s">
        <v>6315</v>
      </c>
      <c r="D1787" s="509" t="s">
        <v>6316</v>
      </c>
      <c r="E1787" s="509" t="s">
        <v>10337</v>
      </c>
      <c r="F1787" s="509">
        <v>3</v>
      </c>
      <c r="G1787" s="509">
        <v>1</v>
      </c>
    </row>
    <row r="1788" spans="1:7" hidden="1">
      <c r="A1788" s="509" t="s">
        <v>298</v>
      </c>
      <c r="B1788" s="509" t="s">
        <v>6268</v>
      </c>
      <c r="C1788" s="509" t="s">
        <v>6315</v>
      </c>
      <c r="D1788" s="509" t="s">
        <v>6316</v>
      </c>
      <c r="E1788" s="509" t="s">
        <v>10338</v>
      </c>
      <c r="F1788" s="509">
        <v>2</v>
      </c>
      <c r="G1788" s="509">
        <v>1</v>
      </c>
    </row>
    <row r="1789" spans="1:7" hidden="1">
      <c r="A1789" s="509" t="s">
        <v>299</v>
      </c>
      <c r="B1789" s="509" t="s">
        <v>6268</v>
      </c>
      <c r="C1789" s="509" t="s">
        <v>6315</v>
      </c>
      <c r="D1789" s="509" t="s">
        <v>6406</v>
      </c>
      <c r="E1789" s="509" t="s">
        <v>10224</v>
      </c>
      <c r="F1789" s="509">
        <v>10</v>
      </c>
      <c r="G1789" s="509">
        <v>1</v>
      </c>
    </row>
    <row r="1790" spans="1:7" hidden="1">
      <c r="A1790" s="509" t="s">
        <v>299</v>
      </c>
      <c r="B1790" s="509" t="s">
        <v>6268</v>
      </c>
      <c r="C1790" s="509" t="s">
        <v>6315</v>
      </c>
      <c r="D1790" s="509" t="s">
        <v>6406</v>
      </c>
      <c r="E1790" s="509" t="s">
        <v>10220</v>
      </c>
      <c r="F1790" s="509">
        <v>9</v>
      </c>
      <c r="G1790" s="509">
        <v>1</v>
      </c>
    </row>
    <row r="1791" spans="1:7" hidden="1">
      <c r="A1791" s="509" t="s">
        <v>299</v>
      </c>
      <c r="B1791" s="509" t="s">
        <v>6268</v>
      </c>
      <c r="C1791" s="509" t="s">
        <v>6315</v>
      </c>
      <c r="D1791" s="509" t="s">
        <v>6406</v>
      </c>
      <c r="E1791" s="509" t="s">
        <v>10223</v>
      </c>
      <c r="F1791" s="509">
        <v>9</v>
      </c>
      <c r="G1791" s="509">
        <v>1</v>
      </c>
    </row>
    <row r="1792" spans="1:7" hidden="1">
      <c r="A1792" s="509" t="s">
        <v>299</v>
      </c>
      <c r="B1792" s="509" t="s">
        <v>6268</v>
      </c>
      <c r="C1792" s="509" t="s">
        <v>6315</v>
      </c>
      <c r="D1792" s="509" t="s">
        <v>6406</v>
      </c>
      <c r="E1792" s="509" t="s">
        <v>10218</v>
      </c>
      <c r="F1792" s="509">
        <v>8</v>
      </c>
      <c r="G1792" s="509">
        <v>1</v>
      </c>
    </row>
    <row r="1793" spans="1:7" hidden="1">
      <c r="A1793" s="509" t="s">
        <v>299</v>
      </c>
      <c r="B1793" s="509" t="s">
        <v>6268</v>
      </c>
      <c r="C1793" s="509" t="s">
        <v>6315</v>
      </c>
      <c r="D1793" s="509" t="s">
        <v>6406</v>
      </c>
      <c r="E1793" s="509" t="s">
        <v>10219</v>
      </c>
      <c r="F1793" s="509">
        <v>8</v>
      </c>
      <c r="G1793" s="509">
        <v>1</v>
      </c>
    </row>
    <row r="1794" spans="1:7" hidden="1">
      <c r="A1794" s="509" t="s">
        <v>299</v>
      </c>
      <c r="B1794" s="509" t="s">
        <v>6268</v>
      </c>
      <c r="C1794" s="509" t="s">
        <v>6315</v>
      </c>
      <c r="D1794" s="509" t="s">
        <v>6406</v>
      </c>
      <c r="E1794" s="509" t="s">
        <v>10221</v>
      </c>
      <c r="F1794" s="509">
        <v>8</v>
      </c>
      <c r="G1794" s="509">
        <v>1</v>
      </c>
    </row>
    <row r="1795" spans="1:7" hidden="1">
      <c r="A1795" s="509" t="s">
        <v>299</v>
      </c>
      <c r="B1795" s="509" t="s">
        <v>6268</v>
      </c>
      <c r="C1795" s="509" t="s">
        <v>6315</v>
      </c>
      <c r="D1795" s="509" t="s">
        <v>6406</v>
      </c>
      <c r="E1795" s="509" t="s">
        <v>10222</v>
      </c>
      <c r="F1795" s="509">
        <v>7</v>
      </c>
      <c r="G1795" s="509">
        <v>1</v>
      </c>
    </row>
    <row r="1796" spans="1:7" hidden="1">
      <c r="A1796" s="509" t="s">
        <v>299</v>
      </c>
      <c r="B1796" s="509" t="s">
        <v>6268</v>
      </c>
      <c r="C1796" s="509" t="s">
        <v>6315</v>
      </c>
      <c r="D1796" s="509" t="s">
        <v>6406</v>
      </c>
      <c r="E1796" s="509" t="s">
        <v>10217</v>
      </c>
      <c r="F1796" s="509">
        <v>5</v>
      </c>
      <c r="G1796" s="509">
        <v>1</v>
      </c>
    </row>
    <row r="1797" spans="1:7" hidden="1">
      <c r="A1797" s="509" t="s">
        <v>299</v>
      </c>
      <c r="B1797" s="509" t="s">
        <v>6268</v>
      </c>
      <c r="C1797" s="509" t="s">
        <v>6315</v>
      </c>
      <c r="D1797" s="509" t="s">
        <v>6406</v>
      </c>
      <c r="E1797" s="509" t="s">
        <v>10225</v>
      </c>
      <c r="F1797" s="509">
        <v>1</v>
      </c>
      <c r="G1797" s="509">
        <v>1</v>
      </c>
    </row>
    <row r="1798" spans="1:7" hidden="1">
      <c r="A1798" s="509" t="s">
        <v>299</v>
      </c>
      <c r="B1798" s="509" t="s">
        <v>6268</v>
      </c>
      <c r="C1798" s="509" t="s">
        <v>6315</v>
      </c>
      <c r="D1798" s="509" t="s">
        <v>6406</v>
      </c>
      <c r="E1798" s="509" t="s">
        <v>10226</v>
      </c>
      <c r="F1798" s="509">
        <v>1</v>
      </c>
      <c r="G1798" s="509">
        <v>1</v>
      </c>
    </row>
    <row r="1799" spans="1:7" hidden="1">
      <c r="A1799" s="509" t="s">
        <v>301</v>
      </c>
      <c r="B1799" s="509" t="s">
        <v>6268</v>
      </c>
      <c r="C1799" s="509" t="s">
        <v>6315</v>
      </c>
      <c r="D1799" s="509" t="s">
        <v>6471</v>
      </c>
      <c r="E1799" s="509" t="s">
        <v>10669</v>
      </c>
      <c r="F1799" s="509">
        <v>9</v>
      </c>
      <c r="G1799" s="509">
        <v>1</v>
      </c>
    </row>
    <row r="1800" spans="1:7" hidden="1">
      <c r="A1800" s="509" t="s">
        <v>301</v>
      </c>
      <c r="B1800" s="509" t="s">
        <v>6268</v>
      </c>
      <c r="C1800" s="509" t="s">
        <v>6315</v>
      </c>
      <c r="D1800" s="509" t="s">
        <v>6471</v>
      </c>
      <c r="E1800" s="509" t="s">
        <v>10668</v>
      </c>
      <c r="F1800" s="509">
        <v>7</v>
      </c>
      <c r="G1800" s="509">
        <v>1</v>
      </c>
    </row>
    <row r="1801" spans="1:7" hidden="1">
      <c r="A1801" s="509" t="s">
        <v>301</v>
      </c>
      <c r="B1801" s="509" t="s">
        <v>6268</v>
      </c>
      <c r="C1801" s="509" t="s">
        <v>6315</v>
      </c>
      <c r="D1801" s="509" t="s">
        <v>6471</v>
      </c>
      <c r="E1801" s="509" t="s">
        <v>10666</v>
      </c>
      <c r="F1801" s="509">
        <v>6</v>
      </c>
      <c r="G1801" s="509">
        <v>1</v>
      </c>
    </row>
    <row r="1802" spans="1:7" hidden="1">
      <c r="A1802" s="509" t="s">
        <v>301</v>
      </c>
      <c r="B1802" s="509" t="s">
        <v>6268</v>
      </c>
      <c r="C1802" s="509" t="s">
        <v>6315</v>
      </c>
      <c r="D1802" s="509" t="s">
        <v>6471</v>
      </c>
      <c r="E1802" s="509" t="s">
        <v>10667</v>
      </c>
      <c r="F1802" s="509">
        <v>6</v>
      </c>
      <c r="G1802" s="509">
        <v>1</v>
      </c>
    </row>
    <row r="1803" spans="1:7" hidden="1">
      <c r="A1803" s="509" t="s">
        <v>301</v>
      </c>
      <c r="B1803" s="509" t="s">
        <v>6268</v>
      </c>
      <c r="C1803" s="509" t="s">
        <v>6315</v>
      </c>
      <c r="D1803" s="509" t="s">
        <v>6471</v>
      </c>
      <c r="E1803" s="509" t="s">
        <v>10670</v>
      </c>
      <c r="F1803" s="509">
        <v>3</v>
      </c>
      <c r="G1803" s="509">
        <v>1</v>
      </c>
    </row>
    <row r="1804" spans="1:7" hidden="1">
      <c r="A1804" s="509" t="s">
        <v>302</v>
      </c>
      <c r="B1804" s="509" t="s">
        <v>6268</v>
      </c>
      <c r="C1804" s="509" t="s">
        <v>6315</v>
      </c>
      <c r="D1804" s="509" t="s">
        <v>6476</v>
      </c>
      <c r="E1804" s="509" t="s">
        <v>10815</v>
      </c>
      <c r="F1804" s="509">
        <v>12</v>
      </c>
      <c r="G1804" s="509">
        <v>1</v>
      </c>
    </row>
    <row r="1805" spans="1:7" hidden="1">
      <c r="A1805" s="509" t="s">
        <v>302</v>
      </c>
      <c r="B1805" s="509" t="s">
        <v>6268</v>
      </c>
      <c r="C1805" s="509" t="s">
        <v>6315</v>
      </c>
      <c r="D1805" s="509" t="s">
        <v>6476</v>
      </c>
      <c r="E1805" s="509" t="s">
        <v>10817</v>
      </c>
      <c r="F1805" s="509">
        <v>12</v>
      </c>
      <c r="G1805" s="509">
        <v>1</v>
      </c>
    </row>
    <row r="1806" spans="1:7" hidden="1">
      <c r="A1806" s="509" t="s">
        <v>302</v>
      </c>
      <c r="B1806" s="509" t="s">
        <v>6268</v>
      </c>
      <c r="C1806" s="509" t="s">
        <v>6315</v>
      </c>
      <c r="D1806" s="509" t="s">
        <v>6476</v>
      </c>
      <c r="E1806" s="509" t="s">
        <v>10819</v>
      </c>
      <c r="F1806" s="509">
        <v>8</v>
      </c>
      <c r="G1806" s="509">
        <v>1</v>
      </c>
    </row>
    <row r="1807" spans="1:7" hidden="1">
      <c r="A1807" s="509" t="s">
        <v>302</v>
      </c>
      <c r="B1807" s="509" t="s">
        <v>6268</v>
      </c>
      <c r="C1807" s="509" t="s">
        <v>6315</v>
      </c>
      <c r="D1807" s="509" t="s">
        <v>6476</v>
      </c>
      <c r="E1807" s="509" t="s">
        <v>10816</v>
      </c>
      <c r="F1807" s="509">
        <v>7</v>
      </c>
      <c r="G1807" s="509">
        <v>1</v>
      </c>
    </row>
    <row r="1808" spans="1:7" hidden="1">
      <c r="A1808" s="509" t="s">
        <v>302</v>
      </c>
      <c r="B1808" s="509" t="s">
        <v>6268</v>
      </c>
      <c r="C1808" s="509" t="s">
        <v>6315</v>
      </c>
      <c r="D1808" s="509" t="s">
        <v>6476</v>
      </c>
      <c r="E1808" s="509" t="s">
        <v>10818</v>
      </c>
      <c r="F1808" s="509">
        <v>7</v>
      </c>
      <c r="G1808" s="509">
        <v>1</v>
      </c>
    </row>
    <row r="1809" spans="1:7" hidden="1">
      <c r="A1809" s="509" t="s">
        <v>302</v>
      </c>
      <c r="B1809" s="509" t="s">
        <v>6268</v>
      </c>
      <c r="C1809" s="509" t="s">
        <v>6315</v>
      </c>
      <c r="D1809" s="509" t="s">
        <v>6476</v>
      </c>
      <c r="E1809" s="509" t="s">
        <v>10820</v>
      </c>
      <c r="F1809" s="509">
        <v>2</v>
      </c>
      <c r="G1809" s="509">
        <v>1</v>
      </c>
    </row>
    <row r="1810" spans="1:7" hidden="1">
      <c r="A1810" s="509" t="s">
        <v>303</v>
      </c>
      <c r="B1810" s="509" t="s">
        <v>6268</v>
      </c>
      <c r="C1810" s="509" t="s">
        <v>6315</v>
      </c>
      <c r="D1810" s="509" t="s">
        <v>6481</v>
      </c>
      <c r="E1810" s="509" t="s">
        <v>11010</v>
      </c>
      <c r="F1810" s="509">
        <v>9</v>
      </c>
      <c r="G1810" s="509">
        <v>1</v>
      </c>
    </row>
    <row r="1811" spans="1:7" hidden="1">
      <c r="A1811" s="509" t="s">
        <v>303</v>
      </c>
      <c r="B1811" s="509" t="s">
        <v>6268</v>
      </c>
      <c r="C1811" s="509" t="s">
        <v>6315</v>
      </c>
      <c r="D1811" s="509" t="s">
        <v>6481</v>
      </c>
      <c r="E1811" s="509" t="s">
        <v>11007</v>
      </c>
      <c r="F1811" s="509">
        <v>8</v>
      </c>
      <c r="G1811" s="509">
        <v>1</v>
      </c>
    </row>
    <row r="1812" spans="1:7" hidden="1">
      <c r="A1812" s="509" t="s">
        <v>303</v>
      </c>
      <c r="B1812" s="509" t="s">
        <v>6268</v>
      </c>
      <c r="C1812" s="509" t="s">
        <v>6315</v>
      </c>
      <c r="D1812" s="509" t="s">
        <v>6481</v>
      </c>
      <c r="E1812" s="509" t="s">
        <v>11008</v>
      </c>
      <c r="F1812" s="509">
        <v>6</v>
      </c>
      <c r="G1812" s="509">
        <v>1</v>
      </c>
    </row>
    <row r="1813" spans="1:7" hidden="1">
      <c r="A1813" s="509" t="s">
        <v>303</v>
      </c>
      <c r="B1813" s="509" t="s">
        <v>6268</v>
      </c>
      <c r="C1813" s="509" t="s">
        <v>6315</v>
      </c>
      <c r="D1813" s="509" t="s">
        <v>6481</v>
      </c>
      <c r="E1813" s="509" t="s">
        <v>11009</v>
      </c>
      <c r="F1813" s="509">
        <v>6</v>
      </c>
      <c r="G1813" s="509">
        <v>1</v>
      </c>
    </row>
    <row r="1814" spans="1:7" hidden="1">
      <c r="A1814" s="509" t="s">
        <v>303</v>
      </c>
      <c r="B1814" s="509" t="s">
        <v>6268</v>
      </c>
      <c r="C1814" s="509" t="s">
        <v>6315</v>
      </c>
      <c r="D1814" s="509" t="s">
        <v>6481</v>
      </c>
      <c r="E1814" s="509" t="s">
        <v>11011</v>
      </c>
      <c r="F1814" s="509">
        <v>6</v>
      </c>
      <c r="G1814" s="509">
        <v>1</v>
      </c>
    </row>
    <row r="1815" spans="1:7" hidden="1">
      <c r="A1815" s="509" t="s">
        <v>303</v>
      </c>
      <c r="B1815" s="509" t="s">
        <v>6268</v>
      </c>
      <c r="C1815" s="509" t="s">
        <v>6315</v>
      </c>
      <c r="D1815" s="509" t="s">
        <v>6481</v>
      </c>
      <c r="E1815" s="509" t="s">
        <v>11006</v>
      </c>
      <c r="F1815" s="509">
        <v>5</v>
      </c>
      <c r="G1815" s="509">
        <v>1</v>
      </c>
    </row>
    <row r="1816" spans="1:7" hidden="1">
      <c r="A1816" s="509" t="s">
        <v>303</v>
      </c>
      <c r="B1816" s="509" t="s">
        <v>6268</v>
      </c>
      <c r="C1816" s="509" t="s">
        <v>6315</v>
      </c>
      <c r="D1816" s="509" t="s">
        <v>6481</v>
      </c>
      <c r="E1816" s="509" t="s">
        <v>11012</v>
      </c>
      <c r="F1816" s="509">
        <v>4</v>
      </c>
      <c r="G1816" s="509">
        <v>1</v>
      </c>
    </row>
    <row r="1817" spans="1:7" hidden="1">
      <c r="A1817" s="509" t="s">
        <v>303</v>
      </c>
      <c r="B1817" s="509" t="s">
        <v>6268</v>
      </c>
      <c r="C1817" s="509" t="s">
        <v>6315</v>
      </c>
      <c r="D1817" s="509" t="s">
        <v>6481</v>
      </c>
      <c r="E1817" s="509" t="s">
        <v>11014</v>
      </c>
      <c r="F1817" s="509">
        <v>4</v>
      </c>
      <c r="G1817" s="509">
        <v>1</v>
      </c>
    </row>
    <row r="1818" spans="1:7" hidden="1">
      <c r="A1818" s="509" t="s">
        <v>303</v>
      </c>
      <c r="B1818" s="509" t="s">
        <v>6268</v>
      </c>
      <c r="C1818" s="509" t="s">
        <v>6315</v>
      </c>
      <c r="D1818" s="509" t="s">
        <v>6481</v>
      </c>
      <c r="E1818" s="509" t="s">
        <v>11015</v>
      </c>
      <c r="F1818" s="509">
        <v>4</v>
      </c>
      <c r="G1818" s="509">
        <v>1</v>
      </c>
    </row>
    <row r="1819" spans="1:7" hidden="1">
      <c r="A1819" s="509" t="s">
        <v>303</v>
      </c>
      <c r="B1819" s="509" t="s">
        <v>6268</v>
      </c>
      <c r="C1819" s="509" t="s">
        <v>6315</v>
      </c>
      <c r="D1819" s="509" t="s">
        <v>6481</v>
      </c>
      <c r="E1819" s="509" t="s">
        <v>11016</v>
      </c>
      <c r="F1819" s="509">
        <v>4</v>
      </c>
      <c r="G1819" s="509">
        <v>1</v>
      </c>
    </row>
    <row r="1820" spans="1:7" hidden="1">
      <c r="A1820" s="509" t="s">
        <v>303</v>
      </c>
      <c r="B1820" s="509" t="s">
        <v>6268</v>
      </c>
      <c r="C1820" s="509" t="s">
        <v>6315</v>
      </c>
      <c r="D1820" s="509" t="s">
        <v>6481</v>
      </c>
      <c r="E1820" s="509" t="s">
        <v>11018</v>
      </c>
      <c r="F1820" s="509">
        <v>3</v>
      </c>
      <c r="G1820" s="509">
        <v>1</v>
      </c>
    </row>
    <row r="1821" spans="1:7" hidden="1">
      <c r="A1821" s="509" t="s">
        <v>303</v>
      </c>
      <c r="B1821" s="509" t="s">
        <v>6268</v>
      </c>
      <c r="C1821" s="509" t="s">
        <v>6315</v>
      </c>
      <c r="D1821" s="509" t="s">
        <v>6481</v>
      </c>
      <c r="E1821" s="509" t="s">
        <v>11017</v>
      </c>
      <c r="F1821" s="509">
        <v>2</v>
      </c>
      <c r="G1821" s="509">
        <v>1</v>
      </c>
    </row>
    <row r="1822" spans="1:7" hidden="1">
      <c r="A1822" s="509" t="s">
        <v>303</v>
      </c>
      <c r="B1822" s="509" t="s">
        <v>6268</v>
      </c>
      <c r="C1822" s="509" t="s">
        <v>6315</v>
      </c>
      <c r="D1822" s="509" t="s">
        <v>6481</v>
      </c>
      <c r="E1822" s="509" t="s">
        <v>11013</v>
      </c>
      <c r="F1822" s="509">
        <v>1</v>
      </c>
      <c r="G1822" s="509">
        <v>1</v>
      </c>
    </row>
    <row r="1823" spans="1:7" hidden="1">
      <c r="A1823" s="509" t="s">
        <v>304</v>
      </c>
      <c r="B1823" s="509" t="s">
        <v>6268</v>
      </c>
      <c r="C1823" s="509" t="s">
        <v>6315</v>
      </c>
      <c r="D1823" s="509" t="s">
        <v>6540</v>
      </c>
      <c r="E1823" s="509" t="s">
        <v>10822</v>
      </c>
      <c r="F1823" s="509">
        <v>9</v>
      </c>
      <c r="G1823" s="509">
        <v>1</v>
      </c>
    </row>
    <row r="1824" spans="1:7" hidden="1">
      <c r="A1824" s="509" t="s">
        <v>304</v>
      </c>
      <c r="B1824" s="509" t="s">
        <v>6268</v>
      </c>
      <c r="C1824" s="509" t="s">
        <v>6315</v>
      </c>
      <c r="D1824" s="509" t="s">
        <v>6540</v>
      </c>
      <c r="E1824" s="509" t="s">
        <v>10823</v>
      </c>
      <c r="F1824" s="509">
        <v>6</v>
      </c>
      <c r="G1824" s="509">
        <v>1</v>
      </c>
    </row>
    <row r="1825" spans="1:7" hidden="1">
      <c r="A1825" s="509" t="s">
        <v>304</v>
      </c>
      <c r="B1825" s="509" t="s">
        <v>6268</v>
      </c>
      <c r="C1825" s="509" t="s">
        <v>6315</v>
      </c>
      <c r="D1825" s="509" t="s">
        <v>6540</v>
      </c>
      <c r="E1825" s="509" t="s">
        <v>10825</v>
      </c>
      <c r="F1825" s="509">
        <v>4</v>
      </c>
      <c r="G1825" s="509">
        <v>1</v>
      </c>
    </row>
    <row r="1826" spans="1:7" hidden="1">
      <c r="A1826" s="509" t="s">
        <v>304</v>
      </c>
      <c r="B1826" s="509" t="s">
        <v>6268</v>
      </c>
      <c r="C1826" s="509" t="s">
        <v>6315</v>
      </c>
      <c r="D1826" s="509" t="s">
        <v>6540</v>
      </c>
      <c r="E1826" s="509" t="s">
        <v>10824</v>
      </c>
      <c r="F1826" s="509">
        <v>3</v>
      </c>
      <c r="G1826" s="509">
        <v>1</v>
      </c>
    </row>
    <row r="1827" spans="1:7" hidden="1">
      <c r="A1827" s="509" t="s">
        <v>304</v>
      </c>
      <c r="B1827" s="509" t="s">
        <v>6268</v>
      </c>
      <c r="C1827" s="509" t="s">
        <v>6315</v>
      </c>
      <c r="D1827" s="509" t="s">
        <v>6540</v>
      </c>
      <c r="E1827" s="509" t="s">
        <v>10821</v>
      </c>
      <c r="F1827" s="509">
        <v>2</v>
      </c>
      <c r="G1827" s="509">
        <v>1</v>
      </c>
    </row>
    <row r="1828" spans="1:7" hidden="1">
      <c r="A1828" s="509" t="s">
        <v>305</v>
      </c>
      <c r="B1828" s="509" t="s">
        <v>6268</v>
      </c>
      <c r="C1828" s="509" t="s">
        <v>6315</v>
      </c>
      <c r="D1828" s="509" t="s">
        <v>6545</v>
      </c>
      <c r="E1828" s="509" t="s">
        <v>11030</v>
      </c>
      <c r="F1828" s="509">
        <v>9</v>
      </c>
      <c r="G1828" s="509">
        <v>1</v>
      </c>
    </row>
    <row r="1829" spans="1:7" hidden="1">
      <c r="A1829" s="509" t="s">
        <v>305</v>
      </c>
      <c r="B1829" s="509" t="s">
        <v>6268</v>
      </c>
      <c r="C1829" s="509" t="s">
        <v>6315</v>
      </c>
      <c r="D1829" s="509" t="s">
        <v>6545</v>
      </c>
      <c r="E1829" s="509" t="s">
        <v>11034</v>
      </c>
      <c r="F1829" s="509">
        <v>5</v>
      </c>
      <c r="G1829" s="509">
        <v>1</v>
      </c>
    </row>
    <row r="1830" spans="1:7" hidden="1">
      <c r="A1830" s="509" t="s">
        <v>305</v>
      </c>
      <c r="B1830" s="509" t="s">
        <v>6268</v>
      </c>
      <c r="C1830" s="509" t="s">
        <v>6315</v>
      </c>
      <c r="D1830" s="509" t="s">
        <v>6545</v>
      </c>
      <c r="E1830" s="509" t="s">
        <v>11032</v>
      </c>
      <c r="F1830" s="509">
        <v>4</v>
      </c>
      <c r="G1830" s="509">
        <v>1</v>
      </c>
    </row>
    <row r="1831" spans="1:7" hidden="1">
      <c r="A1831" s="509" t="s">
        <v>305</v>
      </c>
      <c r="B1831" s="509" t="s">
        <v>6268</v>
      </c>
      <c r="C1831" s="509" t="s">
        <v>6315</v>
      </c>
      <c r="D1831" s="509" t="s">
        <v>6545</v>
      </c>
      <c r="E1831" s="509" t="s">
        <v>11033</v>
      </c>
      <c r="F1831" s="509">
        <v>4</v>
      </c>
      <c r="G1831" s="509">
        <v>1</v>
      </c>
    </row>
    <row r="1832" spans="1:7" hidden="1">
      <c r="A1832" s="509" t="s">
        <v>305</v>
      </c>
      <c r="B1832" s="509" t="s">
        <v>6268</v>
      </c>
      <c r="C1832" s="509" t="s">
        <v>6315</v>
      </c>
      <c r="D1832" s="509" t="s">
        <v>6545</v>
      </c>
      <c r="E1832" s="509" t="s">
        <v>11036</v>
      </c>
      <c r="F1832" s="509">
        <v>4</v>
      </c>
      <c r="G1832" s="509">
        <v>1</v>
      </c>
    </row>
    <row r="1833" spans="1:7" hidden="1">
      <c r="A1833" s="509" t="s">
        <v>305</v>
      </c>
      <c r="B1833" s="509" t="s">
        <v>6268</v>
      </c>
      <c r="C1833" s="509" t="s">
        <v>6315</v>
      </c>
      <c r="D1833" s="509" t="s">
        <v>6545</v>
      </c>
      <c r="E1833" s="509" t="s">
        <v>11031</v>
      </c>
      <c r="F1833" s="509">
        <v>3</v>
      </c>
      <c r="G1833" s="509">
        <v>1</v>
      </c>
    </row>
    <row r="1834" spans="1:7" hidden="1">
      <c r="A1834" s="509" t="s">
        <v>305</v>
      </c>
      <c r="B1834" s="509" t="s">
        <v>6268</v>
      </c>
      <c r="C1834" s="509" t="s">
        <v>6315</v>
      </c>
      <c r="D1834" s="509" t="s">
        <v>6545</v>
      </c>
      <c r="E1834" s="509" t="s">
        <v>11035</v>
      </c>
      <c r="F1834" s="509">
        <v>1</v>
      </c>
      <c r="G1834" s="509">
        <v>1</v>
      </c>
    </row>
    <row r="1835" spans="1:7" hidden="1">
      <c r="A1835" s="509" t="s">
        <v>306</v>
      </c>
      <c r="B1835" s="509" t="s">
        <v>6268</v>
      </c>
      <c r="C1835" s="509" t="s">
        <v>6315</v>
      </c>
      <c r="D1835" s="509" t="s">
        <v>6550</v>
      </c>
      <c r="E1835" s="509" t="s">
        <v>10757</v>
      </c>
      <c r="F1835" s="509">
        <v>14</v>
      </c>
      <c r="G1835" s="509">
        <v>1</v>
      </c>
    </row>
    <row r="1836" spans="1:7" hidden="1">
      <c r="A1836" s="509" t="s">
        <v>306</v>
      </c>
      <c r="B1836" s="509" t="s">
        <v>6268</v>
      </c>
      <c r="C1836" s="509" t="s">
        <v>6315</v>
      </c>
      <c r="D1836" s="509" t="s">
        <v>6550</v>
      </c>
      <c r="E1836" s="509" t="s">
        <v>10752</v>
      </c>
      <c r="F1836" s="509">
        <v>7</v>
      </c>
      <c r="G1836" s="509">
        <v>1</v>
      </c>
    </row>
    <row r="1837" spans="1:7" hidden="1">
      <c r="A1837" s="509" t="s">
        <v>306</v>
      </c>
      <c r="B1837" s="509" t="s">
        <v>6268</v>
      </c>
      <c r="C1837" s="509" t="s">
        <v>6315</v>
      </c>
      <c r="D1837" s="509" t="s">
        <v>6550</v>
      </c>
      <c r="E1837" s="509" t="s">
        <v>10753</v>
      </c>
      <c r="F1837" s="509">
        <v>7</v>
      </c>
      <c r="G1837" s="509">
        <v>1</v>
      </c>
    </row>
    <row r="1838" spans="1:7" hidden="1">
      <c r="A1838" s="509" t="s">
        <v>306</v>
      </c>
      <c r="B1838" s="509" t="s">
        <v>6268</v>
      </c>
      <c r="C1838" s="509" t="s">
        <v>6315</v>
      </c>
      <c r="D1838" s="509" t="s">
        <v>6550</v>
      </c>
      <c r="E1838" s="509" t="s">
        <v>10760</v>
      </c>
      <c r="F1838" s="509">
        <v>7</v>
      </c>
      <c r="G1838" s="509">
        <v>1</v>
      </c>
    </row>
    <row r="1839" spans="1:7" hidden="1">
      <c r="A1839" s="509" t="s">
        <v>306</v>
      </c>
      <c r="B1839" s="509" t="s">
        <v>6268</v>
      </c>
      <c r="C1839" s="509" t="s">
        <v>6315</v>
      </c>
      <c r="D1839" s="509" t="s">
        <v>6550</v>
      </c>
      <c r="E1839" s="509" t="s">
        <v>10759</v>
      </c>
      <c r="F1839" s="509">
        <v>6</v>
      </c>
      <c r="G1839" s="509">
        <v>1</v>
      </c>
    </row>
    <row r="1840" spans="1:7" hidden="1">
      <c r="A1840" s="509" t="s">
        <v>306</v>
      </c>
      <c r="B1840" s="509" t="s">
        <v>6268</v>
      </c>
      <c r="C1840" s="509" t="s">
        <v>6315</v>
      </c>
      <c r="D1840" s="509" t="s">
        <v>6550</v>
      </c>
      <c r="E1840" s="509" t="s">
        <v>10754</v>
      </c>
      <c r="F1840" s="509">
        <v>4</v>
      </c>
      <c r="G1840" s="509">
        <v>1</v>
      </c>
    </row>
    <row r="1841" spans="1:7" hidden="1">
      <c r="A1841" s="509" t="s">
        <v>306</v>
      </c>
      <c r="B1841" s="509" t="s">
        <v>6268</v>
      </c>
      <c r="C1841" s="509" t="s">
        <v>6315</v>
      </c>
      <c r="D1841" s="509" t="s">
        <v>6550</v>
      </c>
      <c r="E1841" s="509" t="s">
        <v>10755</v>
      </c>
      <c r="F1841" s="509">
        <v>3</v>
      </c>
      <c r="G1841" s="509">
        <v>1</v>
      </c>
    </row>
    <row r="1842" spans="1:7" hidden="1">
      <c r="A1842" s="509" t="s">
        <v>306</v>
      </c>
      <c r="B1842" s="509" t="s">
        <v>6268</v>
      </c>
      <c r="C1842" s="509" t="s">
        <v>6315</v>
      </c>
      <c r="D1842" s="509" t="s">
        <v>6550</v>
      </c>
      <c r="E1842" s="509" t="s">
        <v>10756</v>
      </c>
      <c r="F1842" s="509">
        <v>3</v>
      </c>
      <c r="G1842" s="509">
        <v>1</v>
      </c>
    </row>
    <row r="1843" spans="1:7" hidden="1">
      <c r="A1843" s="509" t="s">
        <v>306</v>
      </c>
      <c r="B1843" s="509" t="s">
        <v>6268</v>
      </c>
      <c r="C1843" s="509" t="s">
        <v>6315</v>
      </c>
      <c r="D1843" s="509" t="s">
        <v>6550</v>
      </c>
      <c r="E1843" s="509" t="s">
        <v>10758</v>
      </c>
      <c r="F1843" s="509">
        <v>3</v>
      </c>
      <c r="G1843" s="509">
        <v>1</v>
      </c>
    </row>
    <row r="1844" spans="1:7" hidden="1">
      <c r="A1844" s="509" t="s">
        <v>307</v>
      </c>
      <c r="B1844" s="509" t="s">
        <v>6268</v>
      </c>
      <c r="C1844" s="509" t="s">
        <v>6315</v>
      </c>
      <c r="D1844" s="509" t="s">
        <v>6565</v>
      </c>
      <c r="E1844" s="509" t="s">
        <v>11431</v>
      </c>
      <c r="F1844" s="509">
        <v>7</v>
      </c>
      <c r="G1844" s="509">
        <v>1</v>
      </c>
    </row>
    <row r="1845" spans="1:7" hidden="1">
      <c r="A1845" s="509" t="s">
        <v>307</v>
      </c>
      <c r="B1845" s="509" t="s">
        <v>6268</v>
      </c>
      <c r="C1845" s="509" t="s">
        <v>6315</v>
      </c>
      <c r="D1845" s="509" t="s">
        <v>6565</v>
      </c>
      <c r="E1845" s="509" t="s">
        <v>11432</v>
      </c>
      <c r="F1845" s="509">
        <v>5</v>
      </c>
      <c r="G1845" s="509">
        <v>1</v>
      </c>
    </row>
    <row r="1846" spans="1:7" hidden="1">
      <c r="A1846" s="509" t="s">
        <v>307</v>
      </c>
      <c r="B1846" s="509" t="s">
        <v>6268</v>
      </c>
      <c r="C1846" s="509" t="s">
        <v>6315</v>
      </c>
      <c r="D1846" s="509" t="s">
        <v>6565</v>
      </c>
      <c r="E1846" s="509" t="s">
        <v>11433</v>
      </c>
      <c r="F1846" s="509">
        <v>5</v>
      </c>
      <c r="G1846" s="509">
        <v>1</v>
      </c>
    </row>
    <row r="1847" spans="1:7" hidden="1">
      <c r="A1847" s="509" t="s">
        <v>307</v>
      </c>
      <c r="B1847" s="509" t="s">
        <v>6268</v>
      </c>
      <c r="C1847" s="509" t="s">
        <v>6315</v>
      </c>
      <c r="D1847" s="509" t="s">
        <v>6565</v>
      </c>
      <c r="E1847" s="509" t="s">
        <v>11434</v>
      </c>
      <c r="F1847" s="509">
        <v>5</v>
      </c>
      <c r="G1847" s="509">
        <v>1</v>
      </c>
    </row>
    <row r="1848" spans="1:7" hidden="1">
      <c r="A1848" s="509" t="s">
        <v>307</v>
      </c>
      <c r="B1848" s="509" t="s">
        <v>6268</v>
      </c>
      <c r="C1848" s="509" t="s">
        <v>6315</v>
      </c>
      <c r="D1848" s="509" t="s">
        <v>6565</v>
      </c>
      <c r="E1848" s="509" t="s">
        <v>11435</v>
      </c>
      <c r="F1848" s="509">
        <v>4</v>
      </c>
      <c r="G1848" s="509">
        <v>1</v>
      </c>
    </row>
    <row r="1849" spans="1:7" hidden="1">
      <c r="A1849" s="509" t="s">
        <v>308</v>
      </c>
      <c r="B1849" s="509" t="s">
        <v>6268</v>
      </c>
      <c r="C1849" s="509" t="s">
        <v>6315</v>
      </c>
      <c r="D1849" s="509" t="s">
        <v>6577</v>
      </c>
      <c r="E1849" s="509" t="s">
        <v>11037</v>
      </c>
      <c r="F1849" s="509">
        <v>6</v>
      </c>
      <c r="G1849" s="509">
        <v>1</v>
      </c>
    </row>
    <row r="1850" spans="1:7" hidden="1">
      <c r="A1850" s="509" t="s">
        <v>308</v>
      </c>
      <c r="B1850" s="509" t="s">
        <v>6268</v>
      </c>
      <c r="C1850" s="509" t="s">
        <v>6315</v>
      </c>
      <c r="D1850" s="509" t="s">
        <v>6577</v>
      </c>
      <c r="E1850" s="509" t="s">
        <v>11039</v>
      </c>
      <c r="F1850" s="509">
        <v>5</v>
      </c>
      <c r="G1850" s="509">
        <v>1</v>
      </c>
    </row>
    <row r="1851" spans="1:7" hidden="1">
      <c r="A1851" s="509" t="s">
        <v>308</v>
      </c>
      <c r="B1851" s="509" t="s">
        <v>6268</v>
      </c>
      <c r="C1851" s="509" t="s">
        <v>6315</v>
      </c>
      <c r="D1851" s="509" t="s">
        <v>6577</v>
      </c>
      <c r="E1851" s="509" t="s">
        <v>11040</v>
      </c>
      <c r="F1851" s="509">
        <v>3</v>
      </c>
      <c r="G1851" s="509">
        <v>1</v>
      </c>
    </row>
    <row r="1852" spans="1:7" hidden="1">
      <c r="A1852" s="509" t="s">
        <v>308</v>
      </c>
      <c r="B1852" s="509" t="s">
        <v>6268</v>
      </c>
      <c r="C1852" s="509" t="s">
        <v>6315</v>
      </c>
      <c r="D1852" s="509" t="s">
        <v>6577</v>
      </c>
      <c r="E1852" s="509" t="s">
        <v>11038</v>
      </c>
      <c r="F1852" s="509">
        <v>1</v>
      </c>
      <c r="G1852" s="509">
        <v>1</v>
      </c>
    </row>
    <row r="1853" spans="1:7" hidden="1">
      <c r="A1853" s="509" t="s">
        <v>309</v>
      </c>
      <c r="B1853" s="509" t="s">
        <v>6268</v>
      </c>
      <c r="C1853" s="509" t="s">
        <v>6315</v>
      </c>
      <c r="D1853" s="509" t="s">
        <v>6611</v>
      </c>
      <c r="E1853" s="509" t="s">
        <v>11057</v>
      </c>
      <c r="F1853" s="509">
        <v>12</v>
      </c>
      <c r="G1853" s="509">
        <v>1</v>
      </c>
    </row>
    <row r="1854" spans="1:7" hidden="1">
      <c r="A1854" s="509" t="s">
        <v>309</v>
      </c>
      <c r="B1854" s="509" t="s">
        <v>6268</v>
      </c>
      <c r="C1854" s="509" t="s">
        <v>6315</v>
      </c>
      <c r="D1854" s="509" t="s">
        <v>6611</v>
      </c>
      <c r="E1854" s="509" t="s">
        <v>11056</v>
      </c>
      <c r="F1854" s="509">
        <v>9</v>
      </c>
      <c r="G1854" s="509">
        <v>1</v>
      </c>
    </row>
    <row r="1855" spans="1:7" hidden="1">
      <c r="A1855" s="509" t="s">
        <v>309</v>
      </c>
      <c r="B1855" s="509" t="s">
        <v>6268</v>
      </c>
      <c r="C1855" s="509" t="s">
        <v>6315</v>
      </c>
      <c r="D1855" s="509" t="s">
        <v>6611</v>
      </c>
      <c r="E1855" s="509" t="s">
        <v>11060</v>
      </c>
      <c r="F1855" s="509">
        <v>9</v>
      </c>
      <c r="G1855" s="509">
        <v>1</v>
      </c>
    </row>
    <row r="1856" spans="1:7" hidden="1">
      <c r="A1856" s="509" t="s">
        <v>309</v>
      </c>
      <c r="B1856" s="509" t="s">
        <v>6268</v>
      </c>
      <c r="C1856" s="509" t="s">
        <v>6315</v>
      </c>
      <c r="D1856" s="509" t="s">
        <v>6611</v>
      </c>
      <c r="E1856" s="509" t="s">
        <v>11059</v>
      </c>
      <c r="F1856" s="509">
        <v>7</v>
      </c>
      <c r="G1856" s="509">
        <v>1</v>
      </c>
    </row>
    <row r="1857" spans="1:7" hidden="1">
      <c r="A1857" s="509" t="s">
        <v>309</v>
      </c>
      <c r="B1857" s="509" t="s">
        <v>6268</v>
      </c>
      <c r="C1857" s="509" t="s">
        <v>6315</v>
      </c>
      <c r="D1857" s="509" t="s">
        <v>6611</v>
      </c>
      <c r="E1857" s="509" t="s">
        <v>11058</v>
      </c>
      <c r="F1857" s="509">
        <v>6</v>
      </c>
      <c r="G1857" s="509">
        <v>1</v>
      </c>
    </row>
    <row r="1858" spans="1:7" hidden="1">
      <c r="A1858" s="509" t="s">
        <v>309</v>
      </c>
      <c r="B1858" s="509" t="s">
        <v>6268</v>
      </c>
      <c r="C1858" s="509" t="s">
        <v>6315</v>
      </c>
      <c r="D1858" s="509" t="s">
        <v>6611</v>
      </c>
      <c r="E1858" s="509" t="s">
        <v>11061</v>
      </c>
      <c r="F1858" s="509">
        <v>1</v>
      </c>
      <c r="G1858" s="509">
        <v>1</v>
      </c>
    </row>
    <row r="1859" spans="1:7" hidden="1">
      <c r="A1859" s="509" t="s">
        <v>310</v>
      </c>
      <c r="B1859" s="509" t="s">
        <v>6268</v>
      </c>
      <c r="C1859" s="509" t="s">
        <v>6315</v>
      </c>
      <c r="D1859" s="509" t="s">
        <v>6667</v>
      </c>
      <c r="E1859" s="509" t="s">
        <v>11072</v>
      </c>
      <c r="F1859" s="509">
        <v>10</v>
      </c>
      <c r="G1859" s="509">
        <v>1</v>
      </c>
    </row>
    <row r="1860" spans="1:7" hidden="1">
      <c r="A1860" s="509" t="s">
        <v>310</v>
      </c>
      <c r="B1860" s="509" t="s">
        <v>6268</v>
      </c>
      <c r="C1860" s="509" t="s">
        <v>6315</v>
      </c>
      <c r="D1860" s="509" t="s">
        <v>6667</v>
      </c>
      <c r="E1860" s="509" t="s">
        <v>11074</v>
      </c>
      <c r="F1860" s="509">
        <v>7</v>
      </c>
      <c r="G1860" s="509">
        <v>1</v>
      </c>
    </row>
    <row r="1861" spans="1:7" hidden="1">
      <c r="A1861" s="509" t="s">
        <v>310</v>
      </c>
      <c r="B1861" s="509" t="s">
        <v>6268</v>
      </c>
      <c r="C1861" s="509" t="s">
        <v>6315</v>
      </c>
      <c r="D1861" s="509" t="s">
        <v>6667</v>
      </c>
      <c r="E1861" s="509" t="s">
        <v>11073</v>
      </c>
      <c r="F1861" s="509">
        <v>5</v>
      </c>
      <c r="G1861" s="509">
        <v>1</v>
      </c>
    </row>
    <row r="1862" spans="1:7" hidden="1">
      <c r="A1862" s="509" t="s">
        <v>310</v>
      </c>
      <c r="B1862" s="509" t="s">
        <v>6268</v>
      </c>
      <c r="C1862" s="509" t="s">
        <v>6315</v>
      </c>
      <c r="D1862" s="509" t="s">
        <v>6667</v>
      </c>
      <c r="E1862" s="509" t="s">
        <v>11075</v>
      </c>
      <c r="F1862" s="509">
        <v>4</v>
      </c>
      <c r="G1862" s="509">
        <v>1</v>
      </c>
    </row>
    <row r="1863" spans="1:7" hidden="1">
      <c r="A1863" s="509" t="s">
        <v>311</v>
      </c>
      <c r="B1863" s="509" t="s">
        <v>6268</v>
      </c>
      <c r="C1863" s="509" t="s">
        <v>6315</v>
      </c>
      <c r="D1863" s="509" t="s">
        <v>6672</v>
      </c>
      <c r="E1863" s="509" t="s">
        <v>10355</v>
      </c>
      <c r="F1863" s="509">
        <v>17</v>
      </c>
      <c r="G1863" s="509">
        <v>1</v>
      </c>
    </row>
    <row r="1864" spans="1:7" hidden="1">
      <c r="A1864" s="509" t="s">
        <v>311</v>
      </c>
      <c r="B1864" s="509" t="s">
        <v>6268</v>
      </c>
      <c r="C1864" s="509" t="s">
        <v>6315</v>
      </c>
      <c r="D1864" s="509" t="s">
        <v>6672</v>
      </c>
      <c r="E1864" s="509" t="s">
        <v>10353</v>
      </c>
      <c r="F1864" s="509">
        <v>15</v>
      </c>
      <c r="G1864" s="509">
        <v>1</v>
      </c>
    </row>
    <row r="1865" spans="1:7" hidden="1">
      <c r="A1865" s="509" t="s">
        <v>311</v>
      </c>
      <c r="B1865" s="509" t="s">
        <v>6268</v>
      </c>
      <c r="C1865" s="509" t="s">
        <v>6315</v>
      </c>
      <c r="D1865" s="509" t="s">
        <v>6672</v>
      </c>
      <c r="E1865" s="509" t="s">
        <v>10354</v>
      </c>
      <c r="F1865" s="509">
        <v>14</v>
      </c>
      <c r="G1865" s="509">
        <v>1</v>
      </c>
    </row>
    <row r="1866" spans="1:7" hidden="1">
      <c r="A1866" s="509" t="s">
        <v>311</v>
      </c>
      <c r="B1866" s="509" t="s">
        <v>6268</v>
      </c>
      <c r="C1866" s="509" t="s">
        <v>6315</v>
      </c>
      <c r="D1866" s="509" t="s">
        <v>6672</v>
      </c>
      <c r="E1866" s="509" t="s">
        <v>10356</v>
      </c>
      <c r="F1866" s="509">
        <v>6</v>
      </c>
      <c r="G1866" s="509">
        <v>1</v>
      </c>
    </row>
    <row r="1867" spans="1:7" hidden="1">
      <c r="A1867" s="509" t="s">
        <v>311</v>
      </c>
      <c r="B1867" s="509" t="s">
        <v>6268</v>
      </c>
      <c r="C1867" s="509" t="s">
        <v>6315</v>
      </c>
      <c r="D1867" s="509" t="s">
        <v>6672</v>
      </c>
      <c r="E1867" s="509" t="s">
        <v>10357</v>
      </c>
      <c r="F1867" s="509">
        <v>3</v>
      </c>
      <c r="G1867" s="509">
        <v>1</v>
      </c>
    </row>
    <row r="1868" spans="1:7" hidden="1">
      <c r="A1868" s="509" t="s">
        <v>311</v>
      </c>
      <c r="B1868" s="509" t="s">
        <v>6268</v>
      </c>
      <c r="C1868" s="509" t="s">
        <v>6315</v>
      </c>
      <c r="D1868" s="509" t="s">
        <v>6672</v>
      </c>
      <c r="E1868" s="509" t="s">
        <v>10359</v>
      </c>
      <c r="F1868" s="509">
        <v>2</v>
      </c>
      <c r="G1868" s="509">
        <v>1</v>
      </c>
    </row>
    <row r="1869" spans="1:7" hidden="1">
      <c r="A1869" s="509" t="s">
        <v>311</v>
      </c>
      <c r="B1869" s="509" t="s">
        <v>6268</v>
      </c>
      <c r="C1869" s="509" t="s">
        <v>6315</v>
      </c>
      <c r="D1869" s="509" t="s">
        <v>6672</v>
      </c>
      <c r="E1869" s="509" t="s">
        <v>10358</v>
      </c>
      <c r="F1869" s="509">
        <v>1</v>
      </c>
      <c r="G1869" s="509">
        <v>1</v>
      </c>
    </row>
    <row r="1870" spans="1:7" hidden="1">
      <c r="A1870" s="509" t="s">
        <v>312</v>
      </c>
      <c r="B1870" s="509" t="s">
        <v>6268</v>
      </c>
      <c r="C1870" s="509" t="s">
        <v>6315</v>
      </c>
      <c r="D1870" s="509" t="s">
        <v>6677</v>
      </c>
      <c r="E1870" s="509" t="s">
        <v>10839</v>
      </c>
      <c r="F1870" s="509">
        <v>10</v>
      </c>
      <c r="G1870" s="509">
        <v>1</v>
      </c>
    </row>
    <row r="1871" spans="1:7" hidden="1">
      <c r="A1871" s="509" t="s">
        <v>312</v>
      </c>
      <c r="B1871" s="509" t="s">
        <v>6268</v>
      </c>
      <c r="C1871" s="509" t="s">
        <v>6315</v>
      </c>
      <c r="D1871" s="509" t="s">
        <v>6677</v>
      </c>
      <c r="E1871" s="509" t="s">
        <v>10838</v>
      </c>
      <c r="F1871" s="509">
        <v>9</v>
      </c>
      <c r="G1871" s="509">
        <v>1</v>
      </c>
    </row>
    <row r="1872" spans="1:7" hidden="1">
      <c r="A1872" s="509" t="s">
        <v>312</v>
      </c>
      <c r="B1872" s="509" t="s">
        <v>6268</v>
      </c>
      <c r="C1872" s="509" t="s">
        <v>6315</v>
      </c>
      <c r="D1872" s="509" t="s">
        <v>6677</v>
      </c>
      <c r="E1872" s="509" t="s">
        <v>10842</v>
      </c>
      <c r="F1872" s="509">
        <v>8</v>
      </c>
      <c r="G1872" s="509">
        <v>1</v>
      </c>
    </row>
    <row r="1873" spans="1:7" hidden="1">
      <c r="A1873" s="509" t="s">
        <v>312</v>
      </c>
      <c r="B1873" s="509" t="s">
        <v>6268</v>
      </c>
      <c r="C1873" s="509" t="s">
        <v>6315</v>
      </c>
      <c r="D1873" s="509" t="s">
        <v>6677</v>
      </c>
      <c r="E1873" s="509" t="s">
        <v>10841</v>
      </c>
      <c r="F1873" s="509">
        <v>3</v>
      </c>
      <c r="G1873" s="509">
        <v>1</v>
      </c>
    </row>
    <row r="1874" spans="1:7" hidden="1">
      <c r="A1874" s="509" t="s">
        <v>312</v>
      </c>
      <c r="B1874" s="509" t="s">
        <v>6268</v>
      </c>
      <c r="C1874" s="509" t="s">
        <v>6315</v>
      </c>
      <c r="D1874" s="509" t="s">
        <v>6677</v>
      </c>
      <c r="E1874" s="509" t="s">
        <v>10840</v>
      </c>
      <c r="F1874" s="509">
        <v>2</v>
      </c>
      <c r="G1874" s="509">
        <v>1</v>
      </c>
    </row>
    <row r="1875" spans="1:7" hidden="1">
      <c r="A1875" s="509" t="s">
        <v>313</v>
      </c>
      <c r="B1875" s="509" t="s">
        <v>6268</v>
      </c>
      <c r="C1875" s="509" t="s">
        <v>6315</v>
      </c>
      <c r="D1875" s="509" t="s">
        <v>6788</v>
      </c>
      <c r="E1875" s="509" t="s">
        <v>11099</v>
      </c>
      <c r="F1875" s="509">
        <v>10</v>
      </c>
      <c r="G1875" s="509">
        <v>1</v>
      </c>
    </row>
    <row r="1876" spans="1:7" hidden="1">
      <c r="A1876" s="509" t="s">
        <v>313</v>
      </c>
      <c r="B1876" s="509" t="s">
        <v>6268</v>
      </c>
      <c r="C1876" s="509" t="s">
        <v>6315</v>
      </c>
      <c r="D1876" s="509" t="s">
        <v>6788</v>
      </c>
      <c r="E1876" s="509" t="s">
        <v>11098</v>
      </c>
      <c r="F1876" s="509">
        <v>7</v>
      </c>
      <c r="G1876" s="509">
        <v>1</v>
      </c>
    </row>
    <row r="1877" spans="1:7" hidden="1">
      <c r="A1877" s="509" t="s">
        <v>313</v>
      </c>
      <c r="B1877" s="509" t="s">
        <v>6268</v>
      </c>
      <c r="C1877" s="509" t="s">
        <v>6315</v>
      </c>
      <c r="D1877" s="509" t="s">
        <v>6788</v>
      </c>
      <c r="E1877" s="509" t="s">
        <v>11101</v>
      </c>
      <c r="F1877" s="509">
        <v>7</v>
      </c>
      <c r="G1877" s="509">
        <v>1</v>
      </c>
    </row>
    <row r="1878" spans="1:7" hidden="1">
      <c r="A1878" s="509" t="s">
        <v>313</v>
      </c>
      <c r="B1878" s="509" t="s">
        <v>6268</v>
      </c>
      <c r="C1878" s="509" t="s">
        <v>6315</v>
      </c>
      <c r="D1878" s="509" t="s">
        <v>6788</v>
      </c>
      <c r="E1878" s="509" t="s">
        <v>11102</v>
      </c>
      <c r="F1878" s="509">
        <v>7</v>
      </c>
      <c r="G1878" s="509">
        <v>1</v>
      </c>
    </row>
    <row r="1879" spans="1:7" hidden="1">
      <c r="A1879" s="509" t="s">
        <v>313</v>
      </c>
      <c r="B1879" s="509" t="s">
        <v>6268</v>
      </c>
      <c r="C1879" s="509" t="s">
        <v>6315</v>
      </c>
      <c r="D1879" s="509" t="s">
        <v>6788</v>
      </c>
      <c r="E1879" s="509" t="s">
        <v>11103</v>
      </c>
      <c r="F1879" s="509">
        <v>6</v>
      </c>
      <c r="G1879" s="509">
        <v>1</v>
      </c>
    </row>
    <row r="1880" spans="1:7" hidden="1">
      <c r="A1880" s="509" t="s">
        <v>313</v>
      </c>
      <c r="B1880" s="509" t="s">
        <v>6268</v>
      </c>
      <c r="C1880" s="509" t="s">
        <v>6315</v>
      </c>
      <c r="D1880" s="509" t="s">
        <v>6788</v>
      </c>
      <c r="E1880" s="509" t="s">
        <v>11106</v>
      </c>
      <c r="F1880" s="509">
        <v>5</v>
      </c>
      <c r="G1880" s="509">
        <v>1</v>
      </c>
    </row>
    <row r="1881" spans="1:7" hidden="1">
      <c r="A1881" s="509" t="s">
        <v>313</v>
      </c>
      <c r="B1881" s="509" t="s">
        <v>6268</v>
      </c>
      <c r="C1881" s="509" t="s">
        <v>6315</v>
      </c>
      <c r="D1881" s="509" t="s">
        <v>6788</v>
      </c>
      <c r="E1881" s="509" t="s">
        <v>11097</v>
      </c>
      <c r="F1881" s="509">
        <v>4</v>
      </c>
      <c r="G1881" s="509">
        <v>1</v>
      </c>
    </row>
    <row r="1882" spans="1:7" hidden="1">
      <c r="A1882" s="509" t="s">
        <v>313</v>
      </c>
      <c r="B1882" s="509" t="s">
        <v>6268</v>
      </c>
      <c r="C1882" s="509" t="s">
        <v>6315</v>
      </c>
      <c r="D1882" s="509" t="s">
        <v>6788</v>
      </c>
      <c r="E1882" s="509" t="s">
        <v>11100</v>
      </c>
      <c r="F1882" s="509">
        <v>2</v>
      </c>
      <c r="G1882" s="509">
        <v>1</v>
      </c>
    </row>
    <row r="1883" spans="1:7" hidden="1">
      <c r="A1883" s="509" t="s">
        <v>313</v>
      </c>
      <c r="B1883" s="509" t="s">
        <v>6268</v>
      </c>
      <c r="C1883" s="509" t="s">
        <v>6315</v>
      </c>
      <c r="D1883" s="509" t="s">
        <v>6788</v>
      </c>
      <c r="E1883" s="509" t="s">
        <v>11104</v>
      </c>
      <c r="F1883" s="509">
        <v>1</v>
      </c>
      <c r="G1883" s="509">
        <v>1</v>
      </c>
    </row>
    <row r="1884" spans="1:7" hidden="1">
      <c r="A1884" s="509" t="s">
        <v>313</v>
      </c>
      <c r="B1884" s="509" t="s">
        <v>6268</v>
      </c>
      <c r="C1884" s="509" t="s">
        <v>6315</v>
      </c>
      <c r="D1884" s="509" t="s">
        <v>6788</v>
      </c>
      <c r="E1884" s="509" t="s">
        <v>11105</v>
      </c>
      <c r="F1884" s="509">
        <v>1</v>
      </c>
      <c r="G1884" s="509">
        <v>1</v>
      </c>
    </row>
    <row r="1885" spans="1:7" hidden="1">
      <c r="A1885" s="509" t="s">
        <v>314</v>
      </c>
      <c r="B1885" s="509" t="s">
        <v>6268</v>
      </c>
      <c r="C1885" s="509" t="s">
        <v>6315</v>
      </c>
      <c r="D1885" s="509" t="s">
        <v>6798</v>
      </c>
      <c r="E1885" s="509" t="s">
        <v>11113</v>
      </c>
      <c r="F1885" s="509">
        <v>13</v>
      </c>
      <c r="G1885" s="509">
        <v>1</v>
      </c>
    </row>
    <row r="1886" spans="1:7" hidden="1">
      <c r="A1886" s="509" t="s">
        <v>314</v>
      </c>
      <c r="B1886" s="509" t="s">
        <v>6268</v>
      </c>
      <c r="C1886" s="509" t="s">
        <v>6315</v>
      </c>
      <c r="D1886" s="509" t="s">
        <v>6798</v>
      </c>
      <c r="E1886" s="509" t="s">
        <v>11115</v>
      </c>
      <c r="F1886" s="509">
        <v>8</v>
      </c>
      <c r="G1886" s="509">
        <v>1</v>
      </c>
    </row>
    <row r="1887" spans="1:7" hidden="1">
      <c r="A1887" s="509" t="s">
        <v>314</v>
      </c>
      <c r="B1887" s="509" t="s">
        <v>6268</v>
      </c>
      <c r="C1887" s="509" t="s">
        <v>6315</v>
      </c>
      <c r="D1887" s="509" t="s">
        <v>6798</v>
      </c>
      <c r="E1887" s="509" t="s">
        <v>11119</v>
      </c>
      <c r="F1887" s="509">
        <v>7</v>
      </c>
      <c r="G1887" s="509">
        <v>1</v>
      </c>
    </row>
    <row r="1888" spans="1:7" hidden="1">
      <c r="A1888" s="509" t="s">
        <v>314</v>
      </c>
      <c r="B1888" s="509" t="s">
        <v>6268</v>
      </c>
      <c r="C1888" s="509" t="s">
        <v>6315</v>
      </c>
      <c r="D1888" s="509" t="s">
        <v>6798</v>
      </c>
      <c r="E1888" s="509" t="s">
        <v>11114</v>
      </c>
      <c r="F1888" s="509">
        <v>6</v>
      </c>
      <c r="G1888" s="509">
        <v>1</v>
      </c>
    </row>
    <row r="1889" spans="1:7" hidden="1">
      <c r="A1889" s="509" t="s">
        <v>314</v>
      </c>
      <c r="B1889" s="509" t="s">
        <v>6268</v>
      </c>
      <c r="C1889" s="509" t="s">
        <v>6315</v>
      </c>
      <c r="D1889" s="509" t="s">
        <v>6798</v>
      </c>
      <c r="E1889" s="509" t="s">
        <v>11118</v>
      </c>
      <c r="F1889" s="509">
        <v>6</v>
      </c>
      <c r="G1889" s="509">
        <v>1</v>
      </c>
    </row>
    <row r="1890" spans="1:7" hidden="1">
      <c r="A1890" s="509" t="s">
        <v>314</v>
      </c>
      <c r="B1890" s="509" t="s">
        <v>6268</v>
      </c>
      <c r="C1890" s="509" t="s">
        <v>6315</v>
      </c>
      <c r="D1890" s="509" t="s">
        <v>6798</v>
      </c>
      <c r="E1890" s="509" t="s">
        <v>11112</v>
      </c>
      <c r="F1890" s="509">
        <v>5</v>
      </c>
      <c r="G1890" s="509">
        <v>1</v>
      </c>
    </row>
    <row r="1891" spans="1:7" hidden="1">
      <c r="A1891" s="509" t="s">
        <v>314</v>
      </c>
      <c r="B1891" s="509" t="s">
        <v>6268</v>
      </c>
      <c r="C1891" s="509" t="s">
        <v>6315</v>
      </c>
      <c r="D1891" s="509" t="s">
        <v>6798</v>
      </c>
      <c r="E1891" s="509" t="s">
        <v>11117</v>
      </c>
      <c r="F1891" s="509">
        <v>4</v>
      </c>
      <c r="G1891" s="509">
        <v>1</v>
      </c>
    </row>
    <row r="1892" spans="1:7" hidden="1">
      <c r="A1892" s="509" t="s">
        <v>314</v>
      </c>
      <c r="B1892" s="509" t="s">
        <v>6268</v>
      </c>
      <c r="C1892" s="509" t="s">
        <v>6315</v>
      </c>
      <c r="D1892" s="509" t="s">
        <v>6798</v>
      </c>
      <c r="E1892" s="509" t="s">
        <v>11120</v>
      </c>
      <c r="F1892" s="509">
        <v>4</v>
      </c>
      <c r="G1892" s="509">
        <v>1</v>
      </c>
    </row>
    <row r="1893" spans="1:7" hidden="1">
      <c r="A1893" s="509" t="s">
        <v>314</v>
      </c>
      <c r="B1893" s="509" t="s">
        <v>6268</v>
      </c>
      <c r="C1893" s="509" t="s">
        <v>6315</v>
      </c>
      <c r="D1893" s="509" t="s">
        <v>6798</v>
      </c>
      <c r="E1893" s="509" t="s">
        <v>11116</v>
      </c>
      <c r="F1893" s="509">
        <v>3</v>
      </c>
      <c r="G1893" s="509">
        <v>1</v>
      </c>
    </row>
    <row r="1894" spans="1:7" hidden="1">
      <c r="A1894" s="509" t="s">
        <v>315</v>
      </c>
      <c r="B1894" s="509" t="s">
        <v>6268</v>
      </c>
      <c r="C1894" s="509" t="s">
        <v>6315</v>
      </c>
      <c r="D1894" s="509" t="s">
        <v>6803</v>
      </c>
      <c r="E1894" s="509" t="s">
        <v>11121</v>
      </c>
      <c r="F1894" s="509">
        <v>11</v>
      </c>
      <c r="G1894" s="509">
        <v>1</v>
      </c>
    </row>
    <row r="1895" spans="1:7" hidden="1">
      <c r="A1895" s="509" t="s">
        <v>315</v>
      </c>
      <c r="B1895" s="509" t="s">
        <v>6268</v>
      </c>
      <c r="C1895" s="509" t="s">
        <v>6315</v>
      </c>
      <c r="D1895" s="509" t="s">
        <v>6803</v>
      </c>
      <c r="E1895" s="509" t="s">
        <v>11124</v>
      </c>
      <c r="F1895" s="509">
        <v>6</v>
      </c>
      <c r="G1895" s="509">
        <v>1</v>
      </c>
    </row>
    <row r="1896" spans="1:7" hidden="1">
      <c r="A1896" s="509" t="s">
        <v>315</v>
      </c>
      <c r="B1896" s="509" t="s">
        <v>6268</v>
      </c>
      <c r="C1896" s="509" t="s">
        <v>6315</v>
      </c>
      <c r="D1896" s="509" t="s">
        <v>6803</v>
      </c>
      <c r="E1896" s="509" t="s">
        <v>11122</v>
      </c>
      <c r="F1896" s="509">
        <v>4</v>
      </c>
      <c r="G1896" s="509">
        <v>1</v>
      </c>
    </row>
    <row r="1897" spans="1:7" hidden="1">
      <c r="A1897" s="509" t="s">
        <v>315</v>
      </c>
      <c r="B1897" s="509" t="s">
        <v>6268</v>
      </c>
      <c r="C1897" s="509" t="s">
        <v>6315</v>
      </c>
      <c r="D1897" s="509" t="s">
        <v>6803</v>
      </c>
      <c r="E1897" s="509" t="s">
        <v>11123</v>
      </c>
      <c r="F1897" s="509">
        <v>2</v>
      </c>
      <c r="G1897" s="509">
        <v>1</v>
      </c>
    </row>
    <row r="1898" spans="1:7" hidden="1">
      <c r="A1898" s="509" t="s">
        <v>315</v>
      </c>
      <c r="B1898" s="509" t="s">
        <v>6268</v>
      </c>
      <c r="C1898" s="509" t="s">
        <v>6315</v>
      </c>
      <c r="D1898" s="509" t="s">
        <v>6803</v>
      </c>
      <c r="E1898" s="509" t="s">
        <v>11125</v>
      </c>
      <c r="F1898" s="509">
        <v>1</v>
      </c>
      <c r="G1898" s="509">
        <v>1</v>
      </c>
    </row>
    <row r="1899" spans="1:7" hidden="1">
      <c r="A1899" s="509" t="s">
        <v>316</v>
      </c>
      <c r="B1899" s="509" t="s">
        <v>6268</v>
      </c>
      <c r="C1899" s="509" t="s">
        <v>6315</v>
      </c>
      <c r="D1899" s="509" t="s">
        <v>6823</v>
      </c>
      <c r="E1899" s="509" t="s">
        <v>11126</v>
      </c>
      <c r="F1899" s="509">
        <v>11</v>
      </c>
      <c r="G1899" s="509">
        <v>1</v>
      </c>
    </row>
    <row r="1900" spans="1:7" hidden="1">
      <c r="A1900" s="509" t="s">
        <v>316</v>
      </c>
      <c r="B1900" s="509" t="s">
        <v>6268</v>
      </c>
      <c r="C1900" s="509" t="s">
        <v>6315</v>
      </c>
      <c r="D1900" s="509" t="s">
        <v>6823</v>
      </c>
      <c r="E1900" s="509" t="s">
        <v>11127</v>
      </c>
      <c r="F1900" s="509">
        <v>8</v>
      </c>
      <c r="G1900" s="509">
        <v>1</v>
      </c>
    </row>
    <row r="1901" spans="1:7" hidden="1">
      <c r="A1901" s="509" t="s">
        <v>316</v>
      </c>
      <c r="B1901" s="509" t="s">
        <v>6268</v>
      </c>
      <c r="C1901" s="509" t="s">
        <v>6315</v>
      </c>
      <c r="D1901" s="509" t="s">
        <v>6823</v>
      </c>
      <c r="E1901" s="509" t="s">
        <v>11128</v>
      </c>
      <c r="F1901" s="509">
        <v>1</v>
      </c>
      <c r="G1901" s="509">
        <v>1</v>
      </c>
    </row>
    <row r="1902" spans="1:7" hidden="1">
      <c r="A1902" s="509" t="s">
        <v>317</v>
      </c>
      <c r="B1902" s="509" t="s">
        <v>6268</v>
      </c>
      <c r="C1902" s="509" t="s">
        <v>6315</v>
      </c>
      <c r="D1902" s="509" t="s">
        <v>6828</v>
      </c>
      <c r="E1902" s="509" t="s">
        <v>10853</v>
      </c>
      <c r="F1902" s="509">
        <v>10</v>
      </c>
      <c r="G1902" s="509">
        <v>1</v>
      </c>
    </row>
    <row r="1903" spans="1:7" hidden="1">
      <c r="A1903" s="509" t="s">
        <v>317</v>
      </c>
      <c r="B1903" s="509" t="s">
        <v>6268</v>
      </c>
      <c r="C1903" s="509" t="s">
        <v>6315</v>
      </c>
      <c r="D1903" s="509" t="s">
        <v>6828</v>
      </c>
      <c r="E1903" s="509" t="s">
        <v>10849</v>
      </c>
      <c r="F1903" s="509">
        <v>5</v>
      </c>
      <c r="G1903" s="509">
        <v>1</v>
      </c>
    </row>
    <row r="1904" spans="1:7" hidden="1">
      <c r="A1904" s="509" t="s">
        <v>317</v>
      </c>
      <c r="B1904" s="509" t="s">
        <v>6268</v>
      </c>
      <c r="C1904" s="509" t="s">
        <v>6315</v>
      </c>
      <c r="D1904" s="509" t="s">
        <v>6828</v>
      </c>
      <c r="E1904" s="509" t="s">
        <v>10850</v>
      </c>
      <c r="F1904" s="509">
        <v>5</v>
      </c>
      <c r="G1904" s="509">
        <v>1</v>
      </c>
    </row>
    <row r="1905" spans="1:7" hidden="1">
      <c r="A1905" s="509" t="s">
        <v>317</v>
      </c>
      <c r="B1905" s="509" t="s">
        <v>6268</v>
      </c>
      <c r="C1905" s="509" t="s">
        <v>6315</v>
      </c>
      <c r="D1905" s="509" t="s">
        <v>6828</v>
      </c>
      <c r="E1905" s="509" t="s">
        <v>10852</v>
      </c>
      <c r="F1905" s="509">
        <v>5</v>
      </c>
      <c r="G1905" s="509">
        <v>1</v>
      </c>
    </row>
    <row r="1906" spans="1:7" hidden="1">
      <c r="A1906" s="509" t="s">
        <v>317</v>
      </c>
      <c r="B1906" s="509" t="s">
        <v>6268</v>
      </c>
      <c r="C1906" s="509" t="s">
        <v>6315</v>
      </c>
      <c r="D1906" s="509" t="s">
        <v>6828</v>
      </c>
      <c r="E1906" s="509" t="s">
        <v>10851</v>
      </c>
      <c r="F1906" s="509">
        <v>3</v>
      </c>
      <c r="G1906" s="509">
        <v>1</v>
      </c>
    </row>
    <row r="1907" spans="1:7" hidden="1">
      <c r="A1907" s="509" t="s">
        <v>317</v>
      </c>
      <c r="B1907" s="509" t="s">
        <v>6268</v>
      </c>
      <c r="C1907" s="509" t="s">
        <v>6315</v>
      </c>
      <c r="D1907" s="509" t="s">
        <v>6828</v>
      </c>
      <c r="E1907" s="509" t="s">
        <v>10854</v>
      </c>
      <c r="F1907" s="509">
        <v>1</v>
      </c>
      <c r="G1907" s="509">
        <v>1</v>
      </c>
    </row>
    <row r="1908" spans="1:7" hidden="1">
      <c r="A1908" s="509" t="s">
        <v>317</v>
      </c>
      <c r="B1908" s="509" t="s">
        <v>6268</v>
      </c>
      <c r="C1908" s="509" t="s">
        <v>6315</v>
      </c>
      <c r="D1908" s="509" t="s">
        <v>6828</v>
      </c>
      <c r="E1908" s="509" t="s">
        <v>10855</v>
      </c>
      <c r="F1908" s="509">
        <v>1</v>
      </c>
      <c r="G1908" s="509">
        <v>1</v>
      </c>
    </row>
    <row r="1909" spans="1:7" hidden="1">
      <c r="A1909" s="509" t="s">
        <v>318</v>
      </c>
      <c r="B1909" s="509" t="s">
        <v>6268</v>
      </c>
      <c r="C1909" s="509" t="s">
        <v>6315</v>
      </c>
      <c r="D1909" s="509" t="s">
        <v>6833</v>
      </c>
      <c r="E1909" s="509" t="s">
        <v>11131</v>
      </c>
      <c r="F1909" s="509">
        <v>9</v>
      </c>
      <c r="G1909" s="509">
        <v>1</v>
      </c>
    </row>
    <row r="1910" spans="1:7" hidden="1">
      <c r="A1910" s="509" t="s">
        <v>318</v>
      </c>
      <c r="B1910" s="509" t="s">
        <v>6268</v>
      </c>
      <c r="C1910" s="509" t="s">
        <v>6315</v>
      </c>
      <c r="D1910" s="509" t="s">
        <v>6833</v>
      </c>
      <c r="E1910" s="509" t="s">
        <v>11129</v>
      </c>
      <c r="F1910" s="509">
        <v>8</v>
      </c>
      <c r="G1910" s="509">
        <v>1</v>
      </c>
    </row>
    <row r="1911" spans="1:7" hidden="1">
      <c r="A1911" s="509" t="s">
        <v>318</v>
      </c>
      <c r="B1911" s="509" t="s">
        <v>6268</v>
      </c>
      <c r="C1911" s="509" t="s">
        <v>6315</v>
      </c>
      <c r="D1911" s="509" t="s">
        <v>6833</v>
      </c>
      <c r="E1911" s="509" t="s">
        <v>11130</v>
      </c>
      <c r="F1911" s="509">
        <v>6</v>
      </c>
      <c r="G1911" s="509">
        <v>1</v>
      </c>
    </row>
    <row r="1912" spans="1:7" hidden="1">
      <c r="A1912" s="509" t="s">
        <v>318</v>
      </c>
      <c r="B1912" s="509" t="s">
        <v>6268</v>
      </c>
      <c r="C1912" s="509" t="s">
        <v>6315</v>
      </c>
      <c r="D1912" s="509" t="s">
        <v>6833</v>
      </c>
      <c r="E1912" s="509" t="s">
        <v>11132</v>
      </c>
      <c r="F1912" s="509">
        <v>5</v>
      </c>
      <c r="G1912" s="509">
        <v>1</v>
      </c>
    </row>
    <row r="1913" spans="1:7" hidden="1">
      <c r="A1913" s="509" t="s">
        <v>319</v>
      </c>
      <c r="B1913" s="509" t="s">
        <v>6268</v>
      </c>
      <c r="C1913" s="509" t="s">
        <v>6315</v>
      </c>
      <c r="D1913" s="509" t="s">
        <v>6863</v>
      </c>
      <c r="E1913" s="509" t="s">
        <v>11136</v>
      </c>
      <c r="F1913" s="509">
        <v>14</v>
      </c>
      <c r="G1913" s="509">
        <v>1</v>
      </c>
    </row>
    <row r="1914" spans="1:7" hidden="1">
      <c r="A1914" s="509" t="s">
        <v>319</v>
      </c>
      <c r="B1914" s="509" t="s">
        <v>6268</v>
      </c>
      <c r="C1914" s="509" t="s">
        <v>6315</v>
      </c>
      <c r="D1914" s="509" t="s">
        <v>6863</v>
      </c>
      <c r="E1914" s="509" t="s">
        <v>11137</v>
      </c>
      <c r="F1914" s="509">
        <v>9</v>
      </c>
      <c r="G1914" s="509">
        <v>1</v>
      </c>
    </row>
    <row r="1915" spans="1:7" hidden="1">
      <c r="A1915" s="509" t="s">
        <v>319</v>
      </c>
      <c r="B1915" s="509" t="s">
        <v>6268</v>
      </c>
      <c r="C1915" s="509" t="s">
        <v>6315</v>
      </c>
      <c r="D1915" s="509" t="s">
        <v>6863</v>
      </c>
      <c r="E1915" s="509" t="s">
        <v>11133</v>
      </c>
      <c r="F1915" s="509">
        <v>8</v>
      </c>
      <c r="G1915" s="509">
        <v>1</v>
      </c>
    </row>
    <row r="1916" spans="1:7" hidden="1">
      <c r="A1916" s="509" t="s">
        <v>319</v>
      </c>
      <c r="B1916" s="509" t="s">
        <v>6268</v>
      </c>
      <c r="C1916" s="509" t="s">
        <v>6315</v>
      </c>
      <c r="D1916" s="509" t="s">
        <v>6863</v>
      </c>
      <c r="E1916" s="509" t="s">
        <v>11138</v>
      </c>
      <c r="F1916" s="509">
        <v>7</v>
      </c>
      <c r="G1916" s="509">
        <v>1</v>
      </c>
    </row>
    <row r="1917" spans="1:7" hidden="1">
      <c r="A1917" s="509" t="s">
        <v>319</v>
      </c>
      <c r="B1917" s="509" t="s">
        <v>6268</v>
      </c>
      <c r="C1917" s="509" t="s">
        <v>6315</v>
      </c>
      <c r="D1917" s="509" t="s">
        <v>6863</v>
      </c>
      <c r="E1917" s="509" t="s">
        <v>11134</v>
      </c>
      <c r="F1917" s="509">
        <v>6</v>
      </c>
      <c r="G1917" s="509">
        <v>1</v>
      </c>
    </row>
    <row r="1918" spans="1:7" hidden="1">
      <c r="A1918" s="509" t="s">
        <v>319</v>
      </c>
      <c r="B1918" s="509" t="s">
        <v>6268</v>
      </c>
      <c r="C1918" s="509" t="s">
        <v>6315</v>
      </c>
      <c r="D1918" s="509" t="s">
        <v>6863</v>
      </c>
      <c r="E1918" s="509" t="s">
        <v>11135</v>
      </c>
      <c r="F1918" s="509">
        <v>6</v>
      </c>
      <c r="G1918" s="509">
        <v>1</v>
      </c>
    </row>
    <row r="1919" spans="1:7" hidden="1">
      <c r="A1919" s="509" t="s">
        <v>319</v>
      </c>
      <c r="B1919" s="509" t="s">
        <v>6268</v>
      </c>
      <c r="C1919" s="509" t="s">
        <v>6315</v>
      </c>
      <c r="D1919" s="509" t="s">
        <v>6863</v>
      </c>
      <c r="E1919" s="509" t="s">
        <v>11139</v>
      </c>
      <c r="F1919" s="509">
        <v>6</v>
      </c>
      <c r="G1919" s="509">
        <v>1</v>
      </c>
    </row>
    <row r="1920" spans="1:7" hidden="1">
      <c r="A1920" s="509" t="s">
        <v>320</v>
      </c>
      <c r="B1920" s="509" t="s">
        <v>6268</v>
      </c>
      <c r="C1920" s="509" t="s">
        <v>6315</v>
      </c>
      <c r="D1920" s="509" t="s">
        <v>6888</v>
      </c>
      <c r="E1920" s="509" t="s">
        <v>11152</v>
      </c>
      <c r="F1920" s="509">
        <v>15</v>
      </c>
      <c r="G1920" s="509">
        <v>1</v>
      </c>
    </row>
    <row r="1921" spans="1:7" hidden="1">
      <c r="A1921" s="509" t="s">
        <v>320</v>
      </c>
      <c r="B1921" s="509" t="s">
        <v>6268</v>
      </c>
      <c r="C1921" s="509" t="s">
        <v>6315</v>
      </c>
      <c r="D1921" s="509" t="s">
        <v>6888</v>
      </c>
      <c r="E1921" s="509" t="s">
        <v>11150</v>
      </c>
      <c r="F1921" s="509">
        <v>6</v>
      </c>
      <c r="G1921" s="509">
        <v>1</v>
      </c>
    </row>
    <row r="1922" spans="1:7" hidden="1">
      <c r="A1922" s="509" t="s">
        <v>320</v>
      </c>
      <c r="B1922" s="509" t="s">
        <v>6268</v>
      </c>
      <c r="C1922" s="509" t="s">
        <v>6315</v>
      </c>
      <c r="D1922" s="509" t="s">
        <v>6888</v>
      </c>
      <c r="E1922" s="509" t="s">
        <v>11147</v>
      </c>
      <c r="F1922" s="509">
        <v>3</v>
      </c>
      <c r="G1922" s="509">
        <v>1</v>
      </c>
    </row>
    <row r="1923" spans="1:7" hidden="1">
      <c r="A1923" s="509" t="s">
        <v>320</v>
      </c>
      <c r="B1923" s="509" t="s">
        <v>6268</v>
      </c>
      <c r="C1923" s="509" t="s">
        <v>6315</v>
      </c>
      <c r="D1923" s="509" t="s">
        <v>6888</v>
      </c>
      <c r="E1923" s="509" t="s">
        <v>11149</v>
      </c>
      <c r="F1923" s="509">
        <v>3</v>
      </c>
      <c r="G1923" s="509">
        <v>1</v>
      </c>
    </row>
    <row r="1924" spans="1:7" hidden="1">
      <c r="A1924" s="509" t="s">
        <v>320</v>
      </c>
      <c r="B1924" s="509" t="s">
        <v>6268</v>
      </c>
      <c r="C1924" s="509" t="s">
        <v>6315</v>
      </c>
      <c r="D1924" s="509" t="s">
        <v>6888</v>
      </c>
      <c r="E1924" s="509" t="s">
        <v>11148</v>
      </c>
      <c r="F1924" s="509">
        <v>2</v>
      </c>
      <c r="G1924" s="509">
        <v>1</v>
      </c>
    </row>
    <row r="1925" spans="1:7" hidden="1">
      <c r="A1925" s="509" t="s">
        <v>320</v>
      </c>
      <c r="B1925" s="509" t="s">
        <v>6268</v>
      </c>
      <c r="C1925" s="509" t="s">
        <v>6315</v>
      </c>
      <c r="D1925" s="509" t="s">
        <v>6888</v>
      </c>
      <c r="E1925" s="509" t="s">
        <v>11151</v>
      </c>
      <c r="F1925" s="509">
        <v>1</v>
      </c>
      <c r="G1925" s="509">
        <v>1</v>
      </c>
    </row>
    <row r="1926" spans="1:7" hidden="1">
      <c r="A1926" s="509" t="s">
        <v>321</v>
      </c>
      <c r="B1926" s="509" t="s">
        <v>6268</v>
      </c>
      <c r="C1926" s="509" t="s">
        <v>6315</v>
      </c>
      <c r="D1926" s="509" t="s">
        <v>6893</v>
      </c>
      <c r="E1926" s="509" t="s">
        <v>11154</v>
      </c>
      <c r="F1926" s="509">
        <v>9</v>
      </c>
      <c r="G1926" s="509">
        <v>1</v>
      </c>
    </row>
    <row r="1927" spans="1:7" hidden="1">
      <c r="A1927" s="509" t="s">
        <v>321</v>
      </c>
      <c r="B1927" s="509" t="s">
        <v>6268</v>
      </c>
      <c r="C1927" s="509" t="s">
        <v>6315</v>
      </c>
      <c r="D1927" s="509" t="s">
        <v>6893</v>
      </c>
      <c r="E1927" s="509" t="s">
        <v>11153</v>
      </c>
      <c r="F1927" s="509">
        <v>5</v>
      </c>
      <c r="G1927" s="509">
        <v>1</v>
      </c>
    </row>
    <row r="1928" spans="1:7" hidden="1">
      <c r="A1928" s="509" t="s">
        <v>321</v>
      </c>
      <c r="B1928" s="509" t="s">
        <v>6268</v>
      </c>
      <c r="C1928" s="509" t="s">
        <v>6315</v>
      </c>
      <c r="D1928" s="509" t="s">
        <v>6893</v>
      </c>
      <c r="E1928" s="509" t="s">
        <v>11156</v>
      </c>
      <c r="F1928" s="509">
        <v>4</v>
      </c>
      <c r="G1928" s="509">
        <v>1</v>
      </c>
    </row>
    <row r="1929" spans="1:7" hidden="1">
      <c r="A1929" s="509" t="s">
        <v>321</v>
      </c>
      <c r="B1929" s="509" t="s">
        <v>6268</v>
      </c>
      <c r="C1929" s="509" t="s">
        <v>6315</v>
      </c>
      <c r="D1929" s="509" t="s">
        <v>6893</v>
      </c>
      <c r="E1929" s="509" t="s">
        <v>11155</v>
      </c>
      <c r="F1929" s="509">
        <v>2</v>
      </c>
      <c r="G1929" s="509">
        <v>1</v>
      </c>
    </row>
    <row r="1930" spans="1:7" hidden="1">
      <c r="A1930" s="509" t="s">
        <v>322</v>
      </c>
      <c r="B1930" s="509" t="s">
        <v>6268</v>
      </c>
      <c r="C1930" s="509" t="s">
        <v>6315</v>
      </c>
      <c r="D1930" s="509" t="s">
        <v>6948</v>
      </c>
      <c r="E1930" s="509" t="s">
        <v>11161</v>
      </c>
      <c r="F1930" s="509">
        <v>10</v>
      </c>
      <c r="G1930" s="509">
        <v>1</v>
      </c>
    </row>
    <row r="1931" spans="1:7" hidden="1">
      <c r="A1931" s="509" t="s">
        <v>322</v>
      </c>
      <c r="B1931" s="509" t="s">
        <v>6268</v>
      </c>
      <c r="C1931" s="509" t="s">
        <v>6315</v>
      </c>
      <c r="D1931" s="509" t="s">
        <v>6948</v>
      </c>
      <c r="E1931" s="509" t="s">
        <v>11163</v>
      </c>
      <c r="F1931" s="509">
        <v>6</v>
      </c>
      <c r="G1931" s="509">
        <v>1</v>
      </c>
    </row>
    <row r="1932" spans="1:7" hidden="1">
      <c r="A1932" s="509" t="s">
        <v>322</v>
      </c>
      <c r="B1932" s="509" t="s">
        <v>6268</v>
      </c>
      <c r="C1932" s="509" t="s">
        <v>6315</v>
      </c>
      <c r="D1932" s="509" t="s">
        <v>6948</v>
      </c>
      <c r="E1932" s="509" t="s">
        <v>11164</v>
      </c>
      <c r="F1932" s="509">
        <v>6</v>
      </c>
      <c r="G1932" s="509">
        <v>1</v>
      </c>
    </row>
    <row r="1933" spans="1:7" hidden="1">
      <c r="A1933" s="509" t="s">
        <v>322</v>
      </c>
      <c r="B1933" s="509" t="s">
        <v>6268</v>
      </c>
      <c r="C1933" s="509" t="s">
        <v>6315</v>
      </c>
      <c r="D1933" s="509" t="s">
        <v>6948</v>
      </c>
      <c r="E1933" s="509" t="s">
        <v>11166</v>
      </c>
      <c r="F1933" s="509">
        <v>6</v>
      </c>
      <c r="G1933" s="509">
        <v>1</v>
      </c>
    </row>
    <row r="1934" spans="1:7" hidden="1">
      <c r="A1934" s="509" t="s">
        <v>322</v>
      </c>
      <c r="B1934" s="509" t="s">
        <v>6268</v>
      </c>
      <c r="C1934" s="509" t="s">
        <v>6315</v>
      </c>
      <c r="D1934" s="509" t="s">
        <v>6948</v>
      </c>
      <c r="E1934" s="509" t="s">
        <v>11162</v>
      </c>
      <c r="F1934" s="509">
        <v>5</v>
      </c>
      <c r="G1934" s="509">
        <v>1</v>
      </c>
    </row>
    <row r="1935" spans="1:7" hidden="1">
      <c r="A1935" s="509" t="s">
        <v>322</v>
      </c>
      <c r="B1935" s="509" t="s">
        <v>6268</v>
      </c>
      <c r="C1935" s="509" t="s">
        <v>6315</v>
      </c>
      <c r="D1935" s="509" t="s">
        <v>6948</v>
      </c>
      <c r="E1935" s="509" t="s">
        <v>11160</v>
      </c>
      <c r="F1935" s="509">
        <v>3</v>
      </c>
      <c r="G1935" s="509">
        <v>1</v>
      </c>
    </row>
    <row r="1936" spans="1:7" hidden="1">
      <c r="A1936" s="509" t="s">
        <v>322</v>
      </c>
      <c r="B1936" s="509" t="s">
        <v>6268</v>
      </c>
      <c r="C1936" s="509" t="s">
        <v>6315</v>
      </c>
      <c r="D1936" s="509" t="s">
        <v>6948</v>
      </c>
      <c r="E1936" s="509" t="s">
        <v>11165</v>
      </c>
      <c r="F1936" s="509">
        <v>3</v>
      </c>
      <c r="G1936" s="509">
        <v>1</v>
      </c>
    </row>
    <row r="1937" spans="1:7" hidden="1">
      <c r="A1937" s="509" t="s">
        <v>322</v>
      </c>
      <c r="B1937" s="509" t="s">
        <v>6268</v>
      </c>
      <c r="C1937" s="509" t="s">
        <v>6315</v>
      </c>
      <c r="D1937" s="509" t="s">
        <v>6948</v>
      </c>
      <c r="E1937" s="509" t="s">
        <v>11167</v>
      </c>
      <c r="F1937" s="509">
        <v>1</v>
      </c>
      <c r="G1937" s="509">
        <v>1</v>
      </c>
    </row>
    <row r="1938" spans="1:7" hidden="1">
      <c r="A1938" s="509" t="s">
        <v>322</v>
      </c>
      <c r="B1938" s="509" t="s">
        <v>6268</v>
      </c>
      <c r="C1938" s="509" t="s">
        <v>6315</v>
      </c>
      <c r="D1938" s="509" t="s">
        <v>6948</v>
      </c>
      <c r="E1938" s="509" t="s">
        <v>11168</v>
      </c>
      <c r="F1938" s="509">
        <v>1</v>
      </c>
      <c r="G1938" s="509">
        <v>1</v>
      </c>
    </row>
    <row r="1939" spans="1:7" hidden="1">
      <c r="A1939" s="509" t="s">
        <v>323</v>
      </c>
      <c r="B1939" s="509" t="s">
        <v>6268</v>
      </c>
      <c r="C1939" s="509" t="s">
        <v>6315</v>
      </c>
      <c r="D1939" s="509" t="s">
        <v>7035</v>
      </c>
      <c r="E1939" s="509" t="s">
        <v>11175</v>
      </c>
      <c r="F1939" s="509">
        <v>12</v>
      </c>
      <c r="G1939" s="509">
        <v>1</v>
      </c>
    </row>
    <row r="1940" spans="1:7" hidden="1">
      <c r="A1940" s="509" t="s">
        <v>323</v>
      </c>
      <c r="B1940" s="509" t="s">
        <v>6268</v>
      </c>
      <c r="C1940" s="509" t="s">
        <v>6315</v>
      </c>
      <c r="D1940" s="509" t="s">
        <v>7035</v>
      </c>
      <c r="E1940" s="509" t="s">
        <v>11179</v>
      </c>
      <c r="F1940" s="509">
        <v>7</v>
      </c>
      <c r="G1940" s="509">
        <v>1</v>
      </c>
    </row>
    <row r="1941" spans="1:7" hidden="1">
      <c r="A1941" s="509" t="s">
        <v>323</v>
      </c>
      <c r="B1941" s="509" t="s">
        <v>6268</v>
      </c>
      <c r="C1941" s="509" t="s">
        <v>6315</v>
      </c>
      <c r="D1941" s="509" t="s">
        <v>7035</v>
      </c>
      <c r="E1941" s="509" t="s">
        <v>11174</v>
      </c>
      <c r="F1941" s="509">
        <v>6</v>
      </c>
      <c r="G1941" s="509">
        <v>1</v>
      </c>
    </row>
    <row r="1942" spans="1:7" hidden="1">
      <c r="A1942" s="509" t="s">
        <v>323</v>
      </c>
      <c r="B1942" s="509" t="s">
        <v>6268</v>
      </c>
      <c r="C1942" s="509" t="s">
        <v>6315</v>
      </c>
      <c r="D1942" s="509" t="s">
        <v>7035</v>
      </c>
      <c r="E1942" s="509" t="s">
        <v>11177</v>
      </c>
      <c r="F1942" s="509">
        <v>5</v>
      </c>
      <c r="G1942" s="509">
        <v>1</v>
      </c>
    </row>
    <row r="1943" spans="1:7" hidden="1">
      <c r="A1943" s="509" t="s">
        <v>323</v>
      </c>
      <c r="B1943" s="509" t="s">
        <v>6268</v>
      </c>
      <c r="C1943" s="509" t="s">
        <v>6315</v>
      </c>
      <c r="D1943" s="509" t="s">
        <v>7035</v>
      </c>
      <c r="E1943" s="509" t="s">
        <v>11176</v>
      </c>
      <c r="F1943" s="509">
        <v>4</v>
      </c>
      <c r="G1943" s="509">
        <v>1</v>
      </c>
    </row>
    <row r="1944" spans="1:7" hidden="1">
      <c r="A1944" s="509" t="s">
        <v>323</v>
      </c>
      <c r="B1944" s="509" t="s">
        <v>6268</v>
      </c>
      <c r="C1944" s="509" t="s">
        <v>6315</v>
      </c>
      <c r="D1944" s="509" t="s">
        <v>7035</v>
      </c>
      <c r="E1944" s="509" t="s">
        <v>11178</v>
      </c>
      <c r="F1944" s="509">
        <v>2</v>
      </c>
      <c r="G1944" s="509">
        <v>1</v>
      </c>
    </row>
    <row r="1945" spans="1:7" hidden="1">
      <c r="A1945" s="509" t="s">
        <v>324</v>
      </c>
      <c r="B1945" s="509" t="s">
        <v>6268</v>
      </c>
      <c r="C1945" s="509" t="s">
        <v>6315</v>
      </c>
      <c r="D1945" s="509" t="s">
        <v>7054</v>
      </c>
      <c r="E1945" s="509" t="s">
        <v>11184</v>
      </c>
      <c r="F1945" s="509">
        <v>13</v>
      </c>
      <c r="G1945" s="509">
        <v>1</v>
      </c>
    </row>
    <row r="1946" spans="1:7" hidden="1">
      <c r="A1946" s="509" t="s">
        <v>324</v>
      </c>
      <c r="B1946" s="509" t="s">
        <v>6268</v>
      </c>
      <c r="C1946" s="509" t="s">
        <v>6315</v>
      </c>
      <c r="D1946" s="509" t="s">
        <v>7054</v>
      </c>
      <c r="E1946" s="509" t="s">
        <v>11186</v>
      </c>
      <c r="F1946" s="509">
        <v>5</v>
      </c>
      <c r="G1946" s="509">
        <v>1</v>
      </c>
    </row>
    <row r="1947" spans="1:7" hidden="1">
      <c r="A1947" s="509" t="s">
        <v>324</v>
      </c>
      <c r="B1947" s="509" t="s">
        <v>6268</v>
      </c>
      <c r="C1947" s="509" t="s">
        <v>6315</v>
      </c>
      <c r="D1947" s="509" t="s">
        <v>7054</v>
      </c>
      <c r="E1947" s="509" t="s">
        <v>11185</v>
      </c>
      <c r="F1947" s="509">
        <v>4</v>
      </c>
      <c r="G1947" s="509">
        <v>1</v>
      </c>
    </row>
    <row r="1948" spans="1:7" hidden="1">
      <c r="A1948" s="509" t="s">
        <v>324</v>
      </c>
      <c r="B1948" s="509" t="s">
        <v>6268</v>
      </c>
      <c r="C1948" s="509" t="s">
        <v>6315</v>
      </c>
      <c r="D1948" s="509" t="s">
        <v>7054</v>
      </c>
      <c r="E1948" s="509" t="s">
        <v>11187</v>
      </c>
      <c r="F1948" s="509">
        <v>3</v>
      </c>
      <c r="G1948" s="509">
        <v>1</v>
      </c>
    </row>
    <row r="1949" spans="1:7" hidden="1">
      <c r="A1949" s="509" t="s">
        <v>325</v>
      </c>
      <c r="B1949" s="509" t="s">
        <v>6268</v>
      </c>
      <c r="C1949" s="509" t="s">
        <v>6315</v>
      </c>
      <c r="D1949" s="509" t="s">
        <v>7069</v>
      </c>
      <c r="E1949" s="509" t="s">
        <v>10361</v>
      </c>
      <c r="F1949" s="509">
        <v>9</v>
      </c>
      <c r="G1949" s="509">
        <v>1</v>
      </c>
    </row>
    <row r="1950" spans="1:7" hidden="1">
      <c r="A1950" s="509" t="s">
        <v>325</v>
      </c>
      <c r="B1950" s="509" t="s">
        <v>6268</v>
      </c>
      <c r="C1950" s="509" t="s">
        <v>6315</v>
      </c>
      <c r="D1950" s="509" t="s">
        <v>7069</v>
      </c>
      <c r="E1950" s="509" t="s">
        <v>10362</v>
      </c>
      <c r="F1950" s="509">
        <v>9</v>
      </c>
      <c r="G1950" s="509">
        <v>1</v>
      </c>
    </row>
    <row r="1951" spans="1:7" hidden="1">
      <c r="A1951" s="509" t="s">
        <v>325</v>
      </c>
      <c r="B1951" s="509" t="s">
        <v>6268</v>
      </c>
      <c r="C1951" s="509" t="s">
        <v>6315</v>
      </c>
      <c r="D1951" s="509" t="s">
        <v>7069</v>
      </c>
      <c r="E1951" s="509" t="s">
        <v>10363</v>
      </c>
      <c r="F1951" s="509">
        <v>8</v>
      </c>
      <c r="G1951" s="509">
        <v>1</v>
      </c>
    </row>
    <row r="1952" spans="1:7" hidden="1">
      <c r="A1952" s="509" t="s">
        <v>325</v>
      </c>
      <c r="B1952" s="509" t="s">
        <v>6268</v>
      </c>
      <c r="C1952" s="509" t="s">
        <v>6315</v>
      </c>
      <c r="D1952" s="509" t="s">
        <v>7069</v>
      </c>
      <c r="E1952" s="509" t="s">
        <v>10360</v>
      </c>
      <c r="F1952" s="509">
        <v>4</v>
      </c>
      <c r="G1952" s="509">
        <v>1</v>
      </c>
    </row>
    <row r="1953" spans="1:7" hidden="1">
      <c r="A1953" s="509" t="s">
        <v>325</v>
      </c>
      <c r="B1953" s="509" t="s">
        <v>6268</v>
      </c>
      <c r="C1953" s="509" t="s">
        <v>6315</v>
      </c>
      <c r="D1953" s="509" t="s">
        <v>7069</v>
      </c>
      <c r="E1953" s="509" t="s">
        <v>10364</v>
      </c>
      <c r="F1953" s="509">
        <v>1</v>
      </c>
      <c r="G1953" s="509">
        <v>1</v>
      </c>
    </row>
    <row r="1954" spans="1:7" hidden="1">
      <c r="A1954" s="509" t="s">
        <v>326</v>
      </c>
      <c r="B1954" s="509" t="s">
        <v>6268</v>
      </c>
      <c r="C1954" s="509" t="s">
        <v>6315</v>
      </c>
      <c r="D1954" s="509" t="s">
        <v>7074</v>
      </c>
      <c r="E1954" s="509" t="s">
        <v>11196</v>
      </c>
      <c r="F1954" s="509">
        <v>9</v>
      </c>
      <c r="G1954" s="509">
        <v>1</v>
      </c>
    </row>
    <row r="1955" spans="1:7" hidden="1">
      <c r="A1955" s="509" t="s">
        <v>326</v>
      </c>
      <c r="B1955" s="509" t="s">
        <v>6268</v>
      </c>
      <c r="C1955" s="509" t="s">
        <v>6315</v>
      </c>
      <c r="D1955" s="509" t="s">
        <v>7074</v>
      </c>
      <c r="E1955" s="509" t="s">
        <v>11193</v>
      </c>
      <c r="F1955" s="509">
        <v>8</v>
      </c>
      <c r="G1955" s="509">
        <v>1</v>
      </c>
    </row>
    <row r="1956" spans="1:7" hidden="1">
      <c r="A1956" s="509" t="s">
        <v>326</v>
      </c>
      <c r="B1956" s="509" t="s">
        <v>6268</v>
      </c>
      <c r="C1956" s="509" t="s">
        <v>6315</v>
      </c>
      <c r="D1956" s="509" t="s">
        <v>7074</v>
      </c>
      <c r="E1956" s="509" t="s">
        <v>11198</v>
      </c>
      <c r="F1956" s="509">
        <v>6</v>
      </c>
      <c r="G1956" s="509">
        <v>1</v>
      </c>
    </row>
    <row r="1957" spans="1:7" hidden="1">
      <c r="A1957" s="509" t="s">
        <v>326</v>
      </c>
      <c r="B1957" s="509" t="s">
        <v>6268</v>
      </c>
      <c r="C1957" s="509" t="s">
        <v>6315</v>
      </c>
      <c r="D1957" s="509" t="s">
        <v>7074</v>
      </c>
      <c r="E1957" s="509" t="s">
        <v>11194</v>
      </c>
      <c r="F1957" s="509">
        <v>4</v>
      </c>
      <c r="G1957" s="509">
        <v>1</v>
      </c>
    </row>
    <row r="1958" spans="1:7" hidden="1">
      <c r="A1958" s="509" t="s">
        <v>326</v>
      </c>
      <c r="B1958" s="509" t="s">
        <v>6268</v>
      </c>
      <c r="C1958" s="509" t="s">
        <v>6315</v>
      </c>
      <c r="D1958" s="509" t="s">
        <v>7074</v>
      </c>
      <c r="E1958" s="509" t="s">
        <v>11195</v>
      </c>
      <c r="F1958" s="509">
        <v>4</v>
      </c>
      <c r="G1958" s="509">
        <v>1</v>
      </c>
    </row>
    <row r="1959" spans="1:7" hidden="1">
      <c r="A1959" s="509" t="s">
        <v>326</v>
      </c>
      <c r="B1959" s="509" t="s">
        <v>6268</v>
      </c>
      <c r="C1959" s="509" t="s">
        <v>6315</v>
      </c>
      <c r="D1959" s="509" t="s">
        <v>7074</v>
      </c>
      <c r="E1959" s="509" t="s">
        <v>11197</v>
      </c>
      <c r="F1959" s="509">
        <v>4</v>
      </c>
      <c r="G1959" s="509">
        <v>1</v>
      </c>
    </row>
    <row r="1960" spans="1:7" hidden="1">
      <c r="A1960" s="509" t="s">
        <v>326</v>
      </c>
      <c r="B1960" s="509" t="s">
        <v>6268</v>
      </c>
      <c r="C1960" s="509" t="s">
        <v>6315</v>
      </c>
      <c r="D1960" s="509" t="s">
        <v>7074</v>
      </c>
      <c r="E1960" s="509" t="s">
        <v>11199</v>
      </c>
      <c r="F1960" s="509">
        <v>4</v>
      </c>
      <c r="G1960" s="509">
        <v>1</v>
      </c>
    </row>
    <row r="1961" spans="1:7" hidden="1">
      <c r="A1961" s="509" t="s">
        <v>326</v>
      </c>
      <c r="B1961" s="509" t="s">
        <v>6268</v>
      </c>
      <c r="C1961" s="509" t="s">
        <v>6315</v>
      </c>
      <c r="D1961" s="509" t="s">
        <v>7074</v>
      </c>
      <c r="E1961" s="509" t="s">
        <v>11200</v>
      </c>
      <c r="F1961" s="509">
        <v>4</v>
      </c>
      <c r="G1961" s="509">
        <v>1</v>
      </c>
    </row>
    <row r="1962" spans="1:7" hidden="1">
      <c r="A1962" s="509" t="s">
        <v>327</v>
      </c>
      <c r="B1962" s="509" t="s">
        <v>6268</v>
      </c>
      <c r="C1962" s="509" t="s">
        <v>6315</v>
      </c>
      <c r="D1962" s="509" t="s">
        <v>7135</v>
      </c>
      <c r="E1962" s="509" t="s">
        <v>10533</v>
      </c>
      <c r="F1962" s="509">
        <v>9</v>
      </c>
      <c r="G1962" s="509">
        <v>1</v>
      </c>
    </row>
    <row r="1963" spans="1:7" hidden="1">
      <c r="A1963" s="509" t="s">
        <v>327</v>
      </c>
      <c r="B1963" s="509" t="s">
        <v>6268</v>
      </c>
      <c r="C1963" s="509" t="s">
        <v>6315</v>
      </c>
      <c r="D1963" s="509" t="s">
        <v>7135</v>
      </c>
      <c r="E1963" s="509" t="s">
        <v>10534</v>
      </c>
      <c r="F1963" s="509">
        <v>9</v>
      </c>
      <c r="G1963" s="509">
        <v>1</v>
      </c>
    </row>
    <row r="1964" spans="1:7" hidden="1">
      <c r="A1964" s="509" t="s">
        <v>327</v>
      </c>
      <c r="B1964" s="509" t="s">
        <v>6268</v>
      </c>
      <c r="C1964" s="509" t="s">
        <v>6315</v>
      </c>
      <c r="D1964" s="509" t="s">
        <v>7135</v>
      </c>
      <c r="E1964" s="509" t="s">
        <v>10535</v>
      </c>
      <c r="F1964" s="509">
        <v>9</v>
      </c>
      <c r="G1964" s="509">
        <v>1</v>
      </c>
    </row>
    <row r="1965" spans="1:7" hidden="1">
      <c r="A1965" s="509" t="s">
        <v>327</v>
      </c>
      <c r="B1965" s="509" t="s">
        <v>6268</v>
      </c>
      <c r="C1965" s="509" t="s">
        <v>6315</v>
      </c>
      <c r="D1965" s="509" t="s">
        <v>7135</v>
      </c>
      <c r="E1965" s="509" t="s">
        <v>10539</v>
      </c>
      <c r="F1965" s="509">
        <v>8</v>
      </c>
      <c r="G1965" s="509">
        <v>1</v>
      </c>
    </row>
    <row r="1966" spans="1:7" hidden="1">
      <c r="A1966" s="509" t="s">
        <v>327</v>
      </c>
      <c r="B1966" s="509" t="s">
        <v>6268</v>
      </c>
      <c r="C1966" s="509" t="s">
        <v>6315</v>
      </c>
      <c r="D1966" s="509" t="s">
        <v>7135</v>
      </c>
      <c r="E1966" s="509" t="s">
        <v>10536</v>
      </c>
      <c r="F1966" s="509">
        <v>7</v>
      </c>
      <c r="G1966" s="509">
        <v>1</v>
      </c>
    </row>
    <row r="1967" spans="1:7" hidden="1">
      <c r="A1967" s="509" t="s">
        <v>327</v>
      </c>
      <c r="B1967" s="509" t="s">
        <v>6268</v>
      </c>
      <c r="C1967" s="509" t="s">
        <v>6315</v>
      </c>
      <c r="D1967" s="509" t="s">
        <v>7135</v>
      </c>
      <c r="E1967" s="509" t="s">
        <v>10537</v>
      </c>
      <c r="F1967" s="509">
        <v>6</v>
      </c>
      <c r="G1967" s="509">
        <v>1</v>
      </c>
    </row>
    <row r="1968" spans="1:7" hidden="1">
      <c r="A1968" s="509" t="s">
        <v>327</v>
      </c>
      <c r="B1968" s="509" t="s">
        <v>6268</v>
      </c>
      <c r="C1968" s="509" t="s">
        <v>6315</v>
      </c>
      <c r="D1968" s="509" t="s">
        <v>7135</v>
      </c>
      <c r="E1968" s="509" t="s">
        <v>10538</v>
      </c>
      <c r="F1968" s="509">
        <v>6</v>
      </c>
      <c r="G1968" s="509">
        <v>1</v>
      </c>
    </row>
    <row r="1969" spans="1:7" hidden="1">
      <c r="A1969" s="509" t="s">
        <v>327</v>
      </c>
      <c r="B1969" s="509" t="s">
        <v>6268</v>
      </c>
      <c r="C1969" s="509" t="s">
        <v>6315</v>
      </c>
      <c r="D1969" s="509" t="s">
        <v>7135</v>
      </c>
      <c r="E1969" s="509" t="s">
        <v>10541</v>
      </c>
      <c r="F1969" s="509">
        <v>2</v>
      </c>
      <c r="G1969" s="509">
        <v>1</v>
      </c>
    </row>
    <row r="1970" spans="1:7" hidden="1">
      <c r="A1970" s="509" t="s">
        <v>327</v>
      </c>
      <c r="B1970" s="509" t="s">
        <v>6268</v>
      </c>
      <c r="C1970" s="509" t="s">
        <v>6315</v>
      </c>
      <c r="D1970" s="509" t="s">
        <v>7135</v>
      </c>
      <c r="E1970" s="509" t="s">
        <v>10540</v>
      </c>
      <c r="F1970" s="509">
        <v>1</v>
      </c>
      <c r="G1970" s="509">
        <v>1</v>
      </c>
    </row>
    <row r="1971" spans="1:7" hidden="1">
      <c r="A1971" s="509" t="s">
        <v>327</v>
      </c>
      <c r="B1971" s="509" t="s">
        <v>6268</v>
      </c>
      <c r="C1971" s="509" t="s">
        <v>6315</v>
      </c>
      <c r="D1971" s="509" t="s">
        <v>7135</v>
      </c>
      <c r="E1971" s="509" t="s">
        <v>10542</v>
      </c>
      <c r="F1971" s="509">
        <v>1</v>
      </c>
      <c r="G1971" s="509">
        <v>1</v>
      </c>
    </row>
    <row r="1972" spans="1:7" hidden="1">
      <c r="A1972" s="509" t="s">
        <v>328</v>
      </c>
      <c r="B1972" s="509" t="s">
        <v>6268</v>
      </c>
      <c r="C1972" s="509" t="s">
        <v>6315</v>
      </c>
      <c r="D1972" s="509" t="s">
        <v>7140</v>
      </c>
      <c r="E1972" s="509" t="s">
        <v>11443</v>
      </c>
      <c r="F1972" s="509">
        <v>10</v>
      </c>
      <c r="G1972" s="509">
        <v>1</v>
      </c>
    </row>
    <row r="1973" spans="1:7" hidden="1">
      <c r="A1973" s="509" t="s">
        <v>328</v>
      </c>
      <c r="B1973" s="509" t="s">
        <v>6268</v>
      </c>
      <c r="C1973" s="509" t="s">
        <v>6315</v>
      </c>
      <c r="D1973" s="509" t="s">
        <v>7140</v>
      </c>
      <c r="E1973" s="509" t="s">
        <v>11442</v>
      </c>
      <c r="F1973" s="509">
        <v>7</v>
      </c>
      <c r="G1973" s="509">
        <v>1</v>
      </c>
    </row>
    <row r="1974" spans="1:7" hidden="1">
      <c r="A1974" s="509" t="s">
        <v>328</v>
      </c>
      <c r="B1974" s="509" t="s">
        <v>6268</v>
      </c>
      <c r="C1974" s="509" t="s">
        <v>6315</v>
      </c>
      <c r="D1974" s="509" t="s">
        <v>7140</v>
      </c>
      <c r="E1974" s="509" t="s">
        <v>11444</v>
      </c>
      <c r="F1974" s="509">
        <v>5</v>
      </c>
      <c r="G1974" s="509">
        <v>1</v>
      </c>
    </row>
    <row r="1975" spans="1:7" hidden="1">
      <c r="A1975" s="509" t="s">
        <v>328</v>
      </c>
      <c r="B1975" s="509" t="s">
        <v>6268</v>
      </c>
      <c r="C1975" s="509" t="s">
        <v>6315</v>
      </c>
      <c r="D1975" s="509" t="s">
        <v>7140</v>
      </c>
      <c r="E1975" s="509" t="s">
        <v>11441</v>
      </c>
      <c r="F1975" s="509">
        <v>4</v>
      </c>
      <c r="G1975" s="509">
        <v>1</v>
      </c>
    </row>
    <row r="1976" spans="1:7" hidden="1">
      <c r="A1976" s="509" t="s">
        <v>328</v>
      </c>
      <c r="B1976" s="509" t="s">
        <v>6268</v>
      </c>
      <c r="C1976" s="509" t="s">
        <v>6315</v>
      </c>
      <c r="D1976" s="509" t="s">
        <v>7140</v>
      </c>
      <c r="E1976" s="509" t="s">
        <v>11446</v>
      </c>
      <c r="F1976" s="509">
        <v>3</v>
      </c>
      <c r="G1976" s="509">
        <v>1</v>
      </c>
    </row>
    <row r="1977" spans="1:7" hidden="1">
      <c r="A1977" s="509" t="s">
        <v>328</v>
      </c>
      <c r="B1977" s="509" t="s">
        <v>6268</v>
      </c>
      <c r="C1977" s="509" t="s">
        <v>6315</v>
      </c>
      <c r="D1977" s="509" t="s">
        <v>7140</v>
      </c>
      <c r="E1977" s="509" t="s">
        <v>11445</v>
      </c>
      <c r="F1977" s="509">
        <v>1</v>
      </c>
      <c r="G1977" s="509">
        <v>1</v>
      </c>
    </row>
    <row r="1978" spans="1:7" hidden="1">
      <c r="A1978" s="509" t="s">
        <v>329</v>
      </c>
      <c r="B1978" s="509" t="s">
        <v>6268</v>
      </c>
      <c r="C1978" s="509" t="s">
        <v>6315</v>
      </c>
      <c r="D1978" s="509" t="s">
        <v>7145</v>
      </c>
      <c r="E1978" s="509" t="s">
        <v>11210</v>
      </c>
      <c r="F1978" s="509">
        <v>10</v>
      </c>
      <c r="G1978" s="509">
        <v>1</v>
      </c>
    </row>
    <row r="1979" spans="1:7" hidden="1">
      <c r="A1979" s="509" t="s">
        <v>329</v>
      </c>
      <c r="B1979" s="509" t="s">
        <v>6268</v>
      </c>
      <c r="C1979" s="509" t="s">
        <v>6315</v>
      </c>
      <c r="D1979" s="509" t="s">
        <v>7145</v>
      </c>
      <c r="E1979" s="509" t="s">
        <v>11208</v>
      </c>
      <c r="F1979" s="509">
        <v>9</v>
      </c>
      <c r="G1979" s="509">
        <v>1</v>
      </c>
    </row>
    <row r="1980" spans="1:7" hidden="1">
      <c r="A1980" s="509" t="s">
        <v>329</v>
      </c>
      <c r="B1980" s="509" t="s">
        <v>6268</v>
      </c>
      <c r="C1980" s="509" t="s">
        <v>6315</v>
      </c>
      <c r="D1980" s="509" t="s">
        <v>7145</v>
      </c>
      <c r="E1980" s="509" t="s">
        <v>11209</v>
      </c>
      <c r="F1980" s="509">
        <v>5</v>
      </c>
      <c r="G1980" s="509">
        <v>1</v>
      </c>
    </row>
    <row r="1981" spans="1:7" hidden="1">
      <c r="A1981" s="509" t="s">
        <v>329</v>
      </c>
      <c r="B1981" s="509" t="s">
        <v>6268</v>
      </c>
      <c r="C1981" s="509" t="s">
        <v>6315</v>
      </c>
      <c r="D1981" s="509" t="s">
        <v>7145</v>
      </c>
      <c r="E1981" s="509" t="s">
        <v>11207</v>
      </c>
      <c r="F1981" s="509">
        <v>4</v>
      </c>
      <c r="G1981" s="509">
        <v>1</v>
      </c>
    </row>
    <row r="1982" spans="1:7" hidden="1">
      <c r="A1982" s="509" t="s">
        <v>329</v>
      </c>
      <c r="B1982" s="509" t="s">
        <v>6268</v>
      </c>
      <c r="C1982" s="509" t="s">
        <v>6315</v>
      </c>
      <c r="D1982" s="509" t="s">
        <v>7145</v>
      </c>
      <c r="E1982" s="509" t="s">
        <v>11212</v>
      </c>
      <c r="F1982" s="509">
        <v>4</v>
      </c>
      <c r="G1982" s="509">
        <v>1</v>
      </c>
    </row>
    <row r="1983" spans="1:7" hidden="1">
      <c r="A1983" s="509" t="s">
        <v>329</v>
      </c>
      <c r="B1983" s="509" t="s">
        <v>6268</v>
      </c>
      <c r="C1983" s="509" t="s">
        <v>6315</v>
      </c>
      <c r="D1983" s="509" t="s">
        <v>7145</v>
      </c>
      <c r="E1983" s="509" t="s">
        <v>11211</v>
      </c>
      <c r="F1983" s="509">
        <v>1</v>
      </c>
      <c r="G1983" s="509">
        <v>1</v>
      </c>
    </row>
    <row r="1984" spans="1:7" hidden="1">
      <c r="A1984" s="509" t="s">
        <v>330</v>
      </c>
      <c r="B1984" s="509" t="s">
        <v>6268</v>
      </c>
      <c r="C1984" s="509" t="s">
        <v>6315</v>
      </c>
      <c r="D1984" s="509" t="s">
        <v>7179</v>
      </c>
      <c r="E1984" s="509" t="s">
        <v>10487</v>
      </c>
      <c r="F1984" s="509">
        <v>11</v>
      </c>
      <c r="G1984" s="509">
        <v>1</v>
      </c>
    </row>
    <row r="1985" spans="1:7" hidden="1">
      <c r="A1985" s="509" t="s">
        <v>330</v>
      </c>
      <c r="B1985" s="509" t="s">
        <v>6268</v>
      </c>
      <c r="C1985" s="509" t="s">
        <v>6315</v>
      </c>
      <c r="D1985" s="509" t="s">
        <v>7179</v>
      </c>
      <c r="E1985" s="509" t="s">
        <v>10486</v>
      </c>
      <c r="F1985" s="509">
        <v>10</v>
      </c>
      <c r="G1985" s="509">
        <v>1</v>
      </c>
    </row>
    <row r="1986" spans="1:7" hidden="1">
      <c r="A1986" s="509" t="s">
        <v>330</v>
      </c>
      <c r="B1986" s="509" t="s">
        <v>6268</v>
      </c>
      <c r="C1986" s="509" t="s">
        <v>6315</v>
      </c>
      <c r="D1986" s="509" t="s">
        <v>7179</v>
      </c>
      <c r="E1986" s="509" t="s">
        <v>10485</v>
      </c>
      <c r="F1986" s="509">
        <v>8</v>
      </c>
      <c r="G1986" s="509">
        <v>1</v>
      </c>
    </row>
    <row r="1987" spans="1:7" hidden="1">
      <c r="A1987" s="509" t="s">
        <v>330</v>
      </c>
      <c r="B1987" s="509" t="s">
        <v>6268</v>
      </c>
      <c r="C1987" s="509" t="s">
        <v>6315</v>
      </c>
      <c r="D1987" s="509" t="s">
        <v>7179</v>
      </c>
      <c r="E1987" s="509" t="s">
        <v>10490</v>
      </c>
      <c r="F1987" s="509">
        <v>8</v>
      </c>
      <c r="G1987" s="509">
        <v>1</v>
      </c>
    </row>
    <row r="1988" spans="1:7" hidden="1">
      <c r="A1988" s="509" t="s">
        <v>330</v>
      </c>
      <c r="B1988" s="509" t="s">
        <v>6268</v>
      </c>
      <c r="C1988" s="509" t="s">
        <v>6315</v>
      </c>
      <c r="D1988" s="509" t="s">
        <v>7179</v>
      </c>
      <c r="E1988" s="509" t="s">
        <v>10491</v>
      </c>
      <c r="F1988" s="509">
        <v>8</v>
      </c>
      <c r="G1988" s="509">
        <v>1</v>
      </c>
    </row>
    <row r="1989" spans="1:7" hidden="1">
      <c r="A1989" s="509" t="s">
        <v>330</v>
      </c>
      <c r="B1989" s="509" t="s">
        <v>6268</v>
      </c>
      <c r="C1989" s="509" t="s">
        <v>6315</v>
      </c>
      <c r="D1989" s="509" t="s">
        <v>7179</v>
      </c>
      <c r="E1989" s="509" t="s">
        <v>10492</v>
      </c>
      <c r="F1989" s="509">
        <v>6</v>
      </c>
      <c r="G1989" s="509">
        <v>1</v>
      </c>
    </row>
    <row r="1990" spans="1:7" hidden="1">
      <c r="A1990" s="509" t="s">
        <v>330</v>
      </c>
      <c r="B1990" s="509" t="s">
        <v>6268</v>
      </c>
      <c r="C1990" s="509" t="s">
        <v>6315</v>
      </c>
      <c r="D1990" s="509" t="s">
        <v>7179</v>
      </c>
      <c r="E1990" s="509" t="s">
        <v>10488</v>
      </c>
      <c r="F1990" s="509">
        <v>4</v>
      </c>
      <c r="G1990" s="509">
        <v>1</v>
      </c>
    </row>
    <row r="1991" spans="1:7" hidden="1">
      <c r="A1991" s="509" t="s">
        <v>330</v>
      </c>
      <c r="B1991" s="509" t="s">
        <v>6268</v>
      </c>
      <c r="C1991" s="509" t="s">
        <v>6315</v>
      </c>
      <c r="D1991" s="509" t="s">
        <v>7179</v>
      </c>
      <c r="E1991" s="509" t="s">
        <v>10489</v>
      </c>
      <c r="F1991" s="509">
        <v>3</v>
      </c>
      <c r="G1991" s="509">
        <v>1</v>
      </c>
    </row>
    <row r="1992" spans="1:7" hidden="1">
      <c r="A1992" s="509" t="s">
        <v>331</v>
      </c>
      <c r="B1992" s="509" t="s">
        <v>6268</v>
      </c>
      <c r="C1992" s="509" t="s">
        <v>6315</v>
      </c>
      <c r="D1992" s="509" t="s">
        <v>7184</v>
      </c>
      <c r="E1992" s="509" t="s">
        <v>10872</v>
      </c>
      <c r="F1992" s="509">
        <v>8</v>
      </c>
      <c r="G1992" s="509">
        <v>1</v>
      </c>
    </row>
    <row r="1993" spans="1:7" hidden="1">
      <c r="A1993" s="509" t="s">
        <v>331</v>
      </c>
      <c r="B1993" s="509" t="s">
        <v>6268</v>
      </c>
      <c r="C1993" s="509" t="s">
        <v>6315</v>
      </c>
      <c r="D1993" s="509" t="s">
        <v>7184</v>
      </c>
      <c r="E1993" s="509" t="s">
        <v>10873</v>
      </c>
      <c r="F1993" s="509">
        <v>8</v>
      </c>
      <c r="G1993" s="509">
        <v>1</v>
      </c>
    </row>
    <row r="1994" spans="1:7" hidden="1">
      <c r="A1994" s="509" t="s">
        <v>331</v>
      </c>
      <c r="B1994" s="509" t="s">
        <v>6268</v>
      </c>
      <c r="C1994" s="509" t="s">
        <v>6315</v>
      </c>
      <c r="D1994" s="509" t="s">
        <v>7184</v>
      </c>
      <c r="E1994" s="509" t="s">
        <v>10871</v>
      </c>
      <c r="F1994" s="509">
        <v>7</v>
      </c>
      <c r="G1994" s="509">
        <v>1</v>
      </c>
    </row>
    <row r="1995" spans="1:7" hidden="1">
      <c r="A1995" s="509" t="s">
        <v>331</v>
      </c>
      <c r="B1995" s="509" t="s">
        <v>6268</v>
      </c>
      <c r="C1995" s="509" t="s">
        <v>6315</v>
      </c>
      <c r="D1995" s="509" t="s">
        <v>7184</v>
      </c>
      <c r="E1995" s="509" t="s">
        <v>10874</v>
      </c>
      <c r="F1995" s="509">
        <v>7</v>
      </c>
      <c r="G1995" s="509">
        <v>1</v>
      </c>
    </row>
    <row r="1996" spans="1:7" hidden="1">
      <c r="A1996" s="509" t="s">
        <v>332</v>
      </c>
      <c r="B1996" s="509" t="s">
        <v>6268</v>
      </c>
      <c r="C1996" s="509" t="s">
        <v>6315</v>
      </c>
      <c r="D1996" s="509" t="s">
        <v>7197</v>
      </c>
      <c r="E1996" s="509" t="s">
        <v>11228</v>
      </c>
      <c r="F1996" s="509">
        <v>9</v>
      </c>
      <c r="G1996" s="509">
        <v>1</v>
      </c>
    </row>
    <row r="1997" spans="1:7" hidden="1">
      <c r="A1997" s="509" t="s">
        <v>332</v>
      </c>
      <c r="B1997" s="509" t="s">
        <v>6268</v>
      </c>
      <c r="C1997" s="509" t="s">
        <v>6315</v>
      </c>
      <c r="D1997" s="509" t="s">
        <v>7197</v>
      </c>
      <c r="E1997" s="509" t="s">
        <v>11229</v>
      </c>
      <c r="F1997" s="509">
        <v>8</v>
      </c>
      <c r="G1997" s="509">
        <v>1</v>
      </c>
    </row>
    <row r="1998" spans="1:7" hidden="1">
      <c r="A1998" s="509" t="s">
        <v>332</v>
      </c>
      <c r="B1998" s="509" t="s">
        <v>6268</v>
      </c>
      <c r="C1998" s="509" t="s">
        <v>6315</v>
      </c>
      <c r="D1998" s="509" t="s">
        <v>7197</v>
      </c>
      <c r="E1998" s="509" t="s">
        <v>11231</v>
      </c>
      <c r="F1998" s="509">
        <v>6</v>
      </c>
      <c r="G1998" s="509">
        <v>1</v>
      </c>
    </row>
    <row r="1999" spans="1:7" hidden="1">
      <c r="A1999" s="509" t="s">
        <v>332</v>
      </c>
      <c r="B1999" s="509" t="s">
        <v>6268</v>
      </c>
      <c r="C1999" s="509" t="s">
        <v>6315</v>
      </c>
      <c r="D1999" s="509" t="s">
        <v>7197</v>
      </c>
      <c r="E1999" s="509" t="s">
        <v>11230</v>
      </c>
      <c r="F1999" s="509">
        <v>4</v>
      </c>
      <c r="G1999" s="509">
        <v>1</v>
      </c>
    </row>
    <row r="2000" spans="1:7" hidden="1">
      <c r="A2000" s="509" t="s">
        <v>333</v>
      </c>
      <c r="B2000" s="509" t="s">
        <v>6268</v>
      </c>
      <c r="C2000" s="509" t="s">
        <v>6315</v>
      </c>
      <c r="D2000" s="509" t="s">
        <v>7202</v>
      </c>
      <c r="E2000" s="509" t="s">
        <v>11232</v>
      </c>
      <c r="F2000" s="509">
        <v>10</v>
      </c>
      <c r="G2000" s="509">
        <v>1</v>
      </c>
    </row>
    <row r="2001" spans="1:7" hidden="1">
      <c r="A2001" s="509" t="s">
        <v>333</v>
      </c>
      <c r="B2001" s="509" t="s">
        <v>6268</v>
      </c>
      <c r="C2001" s="509" t="s">
        <v>6315</v>
      </c>
      <c r="D2001" s="509" t="s">
        <v>7202</v>
      </c>
      <c r="E2001" s="509" t="s">
        <v>11233</v>
      </c>
      <c r="F2001" s="509">
        <v>8</v>
      </c>
      <c r="G2001" s="509">
        <v>1</v>
      </c>
    </row>
    <row r="2002" spans="1:7" hidden="1">
      <c r="A2002" s="509" t="s">
        <v>333</v>
      </c>
      <c r="B2002" s="509" t="s">
        <v>6268</v>
      </c>
      <c r="C2002" s="509" t="s">
        <v>6315</v>
      </c>
      <c r="D2002" s="509" t="s">
        <v>7202</v>
      </c>
      <c r="E2002" s="509" t="s">
        <v>11235</v>
      </c>
      <c r="F2002" s="509">
        <v>8</v>
      </c>
      <c r="G2002" s="509">
        <v>1</v>
      </c>
    </row>
    <row r="2003" spans="1:7" hidden="1">
      <c r="A2003" s="509" t="s">
        <v>333</v>
      </c>
      <c r="B2003" s="509" t="s">
        <v>6268</v>
      </c>
      <c r="C2003" s="509" t="s">
        <v>6315</v>
      </c>
      <c r="D2003" s="509" t="s">
        <v>7202</v>
      </c>
      <c r="E2003" s="509" t="s">
        <v>11234</v>
      </c>
      <c r="F2003" s="509">
        <v>7</v>
      </c>
      <c r="G2003" s="509">
        <v>1</v>
      </c>
    </row>
    <row r="2004" spans="1:7" hidden="1">
      <c r="A2004" s="509" t="s">
        <v>333</v>
      </c>
      <c r="B2004" s="509" t="s">
        <v>6268</v>
      </c>
      <c r="C2004" s="509" t="s">
        <v>6315</v>
      </c>
      <c r="D2004" s="509" t="s">
        <v>7202</v>
      </c>
      <c r="E2004" s="509" t="s">
        <v>11236</v>
      </c>
      <c r="F2004" s="509">
        <v>7</v>
      </c>
      <c r="G2004" s="509">
        <v>1</v>
      </c>
    </row>
    <row r="2005" spans="1:7" hidden="1">
      <c r="A2005" s="509" t="s">
        <v>334</v>
      </c>
      <c r="B2005" s="509" t="s">
        <v>6268</v>
      </c>
      <c r="C2005" s="509" t="s">
        <v>6315</v>
      </c>
      <c r="D2005" s="509" t="s">
        <v>7279</v>
      </c>
      <c r="E2005" s="509" t="s">
        <v>11252</v>
      </c>
      <c r="F2005" s="509">
        <v>7</v>
      </c>
      <c r="G2005" s="509">
        <v>1</v>
      </c>
    </row>
    <row r="2006" spans="1:7" hidden="1">
      <c r="A2006" s="509" t="s">
        <v>334</v>
      </c>
      <c r="B2006" s="509" t="s">
        <v>6268</v>
      </c>
      <c r="C2006" s="509" t="s">
        <v>6315</v>
      </c>
      <c r="D2006" s="509" t="s">
        <v>7279</v>
      </c>
      <c r="E2006" s="509" t="s">
        <v>11255</v>
      </c>
      <c r="F2006" s="509">
        <v>5</v>
      </c>
      <c r="G2006" s="509">
        <v>1</v>
      </c>
    </row>
    <row r="2007" spans="1:7" hidden="1">
      <c r="A2007" s="509" t="s">
        <v>334</v>
      </c>
      <c r="B2007" s="509" t="s">
        <v>6268</v>
      </c>
      <c r="C2007" s="509" t="s">
        <v>6315</v>
      </c>
      <c r="D2007" s="509" t="s">
        <v>7279</v>
      </c>
      <c r="E2007" s="509" t="s">
        <v>11254</v>
      </c>
      <c r="F2007" s="509">
        <v>4</v>
      </c>
      <c r="G2007" s="509">
        <v>1</v>
      </c>
    </row>
    <row r="2008" spans="1:7" hidden="1">
      <c r="A2008" s="509" t="s">
        <v>334</v>
      </c>
      <c r="B2008" s="509" t="s">
        <v>6268</v>
      </c>
      <c r="C2008" s="509" t="s">
        <v>6315</v>
      </c>
      <c r="D2008" s="509" t="s">
        <v>7279</v>
      </c>
      <c r="E2008" s="509" t="s">
        <v>11251</v>
      </c>
      <c r="F2008" s="509">
        <v>3</v>
      </c>
      <c r="G2008" s="509">
        <v>1</v>
      </c>
    </row>
    <row r="2009" spans="1:7" hidden="1">
      <c r="A2009" s="509" t="s">
        <v>334</v>
      </c>
      <c r="B2009" s="509" t="s">
        <v>6268</v>
      </c>
      <c r="C2009" s="509" t="s">
        <v>6315</v>
      </c>
      <c r="D2009" s="509" t="s">
        <v>7279</v>
      </c>
      <c r="E2009" s="509" t="s">
        <v>11256</v>
      </c>
      <c r="F2009" s="509">
        <v>3</v>
      </c>
      <c r="G2009" s="509">
        <v>1</v>
      </c>
    </row>
    <row r="2010" spans="1:7" hidden="1">
      <c r="A2010" s="509" t="s">
        <v>334</v>
      </c>
      <c r="B2010" s="509" t="s">
        <v>6268</v>
      </c>
      <c r="C2010" s="509" t="s">
        <v>6315</v>
      </c>
      <c r="D2010" s="509" t="s">
        <v>7279</v>
      </c>
      <c r="E2010" s="509" t="s">
        <v>11253</v>
      </c>
      <c r="F2010" s="509">
        <v>1</v>
      </c>
      <c r="G2010" s="509">
        <v>1</v>
      </c>
    </row>
    <row r="2011" spans="1:7" hidden="1">
      <c r="A2011" s="509" t="s">
        <v>334</v>
      </c>
      <c r="B2011" s="509" t="s">
        <v>6268</v>
      </c>
      <c r="C2011" s="509" t="s">
        <v>6315</v>
      </c>
      <c r="D2011" s="509" t="s">
        <v>7279</v>
      </c>
      <c r="E2011" s="509" t="s">
        <v>11257</v>
      </c>
      <c r="F2011" s="509">
        <v>1</v>
      </c>
      <c r="G2011" s="509">
        <v>1</v>
      </c>
    </row>
    <row r="2012" spans="1:7" hidden="1">
      <c r="A2012" s="509" t="s">
        <v>335</v>
      </c>
      <c r="B2012" s="509" t="s">
        <v>6268</v>
      </c>
      <c r="C2012" s="509" t="s">
        <v>6315</v>
      </c>
      <c r="D2012" s="509" t="s">
        <v>7299</v>
      </c>
      <c r="E2012" s="509" t="s">
        <v>11259</v>
      </c>
      <c r="F2012" s="509">
        <v>9</v>
      </c>
      <c r="G2012" s="509">
        <v>1</v>
      </c>
    </row>
    <row r="2013" spans="1:7" hidden="1">
      <c r="A2013" s="509" t="s">
        <v>335</v>
      </c>
      <c r="B2013" s="509" t="s">
        <v>6268</v>
      </c>
      <c r="C2013" s="509" t="s">
        <v>6315</v>
      </c>
      <c r="D2013" s="509" t="s">
        <v>7299</v>
      </c>
      <c r="E2013" s="509" t="s">
        <v>11258</v>
      </c>
      <c r="F2013" s="509">
        <v>7</v>
      </c>
      <c r="G2013" s="509">
        <v>1</v>
      </c>
    </row>
    <row r="2014" spans="1:7" hidden="1">
      <c r="A2014" s="509" t="s">
        <v>335</v>
      </c>
      <c r="B2014" s="509" t="s">
        <v>6268</v>
      </c>
      <c r="C2014" s="509" t="s">
        <v>6315</v>
      </c>
      <c r="D2014" s="509" t="s">
        <v>7299</v>
      </c>
      <c r="E2014" s="509" t="s">
        <v>11261</v>
      </c>
      <c r="F2014" s="509">
        <v>6</v>
      </c>
      <c r="G2014" s="509">
        <v>1</v>
      </c>
    </row>
    <row r="2015" spans="1:7" hidden="1">
      <c r="A2015" s="509" t="s">
        <v>335</v>
      </c>
      <c r="B2015" s="509" t="s">
        <v>6268</v>
      </c>
      <c r="C2015" s="509" t="s">
        <v>6315</v>
      </c>
      <c r="D2015" s="509" t="s">
        <v>7299</v>
      </c>
      <c r="E2015" s="509" t="s">
        <v>11262</v>
      </c>
      <c r="F2015" s="509">
        <v>5</v>
      </c>
      <c r="G2015" s="509">
        <v>1</v>
      </c>
    </row>
    <row r="2016" spans="1:7" hidden="1">
      <c r="A2016" s="509" t="s">
        <v>335</v>
      </c>
      <c r="B2016" s="509" t="s">
        <v>6268</v>
      </c>
      <c r="C2016" s="509" t="s">
        <v>6315</v>
      </c>
      <c r="D2016" s="509" t="s">
        <v>7299</v>
      </c>
      <c r="E2016" s="509" t="s">
        <v>11260</v>
      </c>
      <c r="F2016" s="509">
        <v>1</v>
      </c>
      <c r="G2016" s="509">
        <v>1</v>
      </c>
    </row>
    <row r="2017" spans="1:7" hidden="1">
      <c r="A2017" s="509" t="s">
        <v>335</v>
      </c>
      <c r="B2017" s="509" t="s">
        <v>6268</v>
      </c>
      <c r="C2017" s="509" t="s">
        <v>6315</v>
      </c>
      <c r="D2017" s="509" t="s">
        <v>7299</v>
      </c>
      <c r="E2017" s="509" t="s">
        <v>11263</v>
      </c>
      <c r="F2017" s="509">
        <v>1</v>
      </c>
      <c r="G2017" s="509">
        <v>1</v>
      </c>
    </row>
    <row r="2018" spans="1:7" hidden="1">
      <c r="A2018" s="509" t="s">
        <v>336</v>
      </c>
      <c r="B2018" s="509" t="s">
        <v>6268</v>
      </c>
      <c r="C2018" s="509" t="s">
        <v>6315</v>
      </c>
      <c r="D2018" s="509" t="s">
        <v>7387</v>
      </c>
      <c r="E2018" s="509" t="s">
        <v>10365</v>
      </c>
      <c r="F2018" s="509">
        <v>8</v>
      </c>
      <c r="G2018" s="509">
        <v>1</v>
      </c>
    </row>
    <row r="2019" spans="1:7" hidden="1">
      <c r="A2019" s="509" t="s">
        <v>336</v>
      </c>
      <c r="B2019" s="509" t="s">
        <v>6268</v>
      </c>
      <c r="C2019" s="509" t="s">
        <v>6315</v>
      </c>
      <c r="D2019" s="509" t="s">
        <v>7387</v>
      </c>
      <c r="E2019" s="509" t="s">
        <v>10366</v>
      </c>
      <c r="F2019" s="509">
        <v>8</v>
      </c>
      <c r="G2019" s="509">
        <v>1</v>
      </c>
    </row>
    <row r="2020" spans="1:7" hidden="1">
      <c r="A2020" s="509" t="s">
        <v>336</v>
      </c>
      <c r="B2020" s="509" t="s">
        <v>6268</v>
      </c>
      <c r="C2020" s="509" t="s">
        <v>6315</v>
      </c>
      <c r="D2020" s="509" t="s">
        <v>7387</v>
      </c>
      <c r="E2020" s="509" t="s">
        <v>10367</v>
      </c>
      <c r="F2020" s="509">
        <v>8</v>
      </c>
      <c r="G2020" s="509">
        <v>1</v>
      </c>
    </row>
    <row r="2021" spans="1:7" hidden="1">
      <c r="A2021" s="509" t="s">
        <v>336</v>
      </c>
      <c r="B2021" s="509" t="s">
        <v>6268</v>
      </c>
      <c r="C2021" s="509" t="s">
        <v>6315</v>
      </c>
      <c r="D2021" s="509" t="s">
        <v>7387</v>
      </c>
      <c r="E2021" s="509" t="s">
        <v>10370</v>
      </c>
      <c r="F2021" s="509">
        <v>7</v>
      </c>
      <c r="G2021" s="509">
        <v>1</v>
      </c>
    </row>
    <row r="2022" spans="1:7" hidden="1">
      <c r="A2022" s="509" t="s">
        <v>336</v>
      </c>
      <c r="B2022" s="509" t="s">
        <v>6268</v>
      </c>
      <c r="C2022" s="509" t="s">
        <v>6315</v>
      </c>
      <c r="D2022" s="509" t="s">
        <v>7387</v>
      </c>
      <c r="E2022" s="509" t="s">
        <v>10368</v>
      </c>
      <c r="F2022" s="509">
        <v>4</v>
      </c>
      <c r="G2022" s="509">
        <v>1</v>
      </c>
    </row>
    <row r="2023" spans="1:7" hidden="1">
      <c r="A2023" s="509" t="s">
        <v>336</v>
      </c>
      <c r="B2023" s="509" t="s">
        <v>6268</v>
      </c>
      <c r="C2023" s="509" t="s">
        <v>6315</v>
      </c>
      <c r="D2023" s="509" t="s">
        <v>7387</v>
      </c>
      <c r="E2023" s="509" t="s">
        <v>10371</v>
      </c>
      <c r="F2023" s="509">
        <v>4</v>
      </c>
      <c r="G2023" s="509">
        <v>1</v>
      </c>
    </row>
    <row r="2024" spans="1:7" hidden="1">
      <c r="A2024" s="509" t="s">
        <v>336</v>
      </c>
      <c r="B2024" s="509" t="s">
        <v>6268</v>
      </c>
      <c r="C2024" s="509" t="s">
        <v>6315</v>
      </c>
      <c r="D2024" s="509" t="s">
        <v>7387</v>
      </c>
      <c r="E2024" s="509" t="s">
        <v>10369</v>
      </c>
      <c r="F2024" s="509">
        <v>2</v>
      </c>
      <c r="G2024" s="509">
        <v>1</v>
      </c>
    </row>
    <row r="2025" spans="1:7" hidden="1">
      <c r="A2025" s="509" t="s">
        <v>337</v>
      </c>
      <c r="B2025" s="509" t="s">
        <v>6268</v>
      </c>
      <c r="C2025" s="509" t="s">
        <v>6315</v>
      </c>
      <c r="D2025" s="509" t="s">
        <v>7392</v>
      </c>
      <c r="E2025" s="509" t="s">
        <v>10895</v>
      </c>
      <c r="F2025" s="509">
        <v>8</v>
      </c>
      <c r="G2025" s="509">
        <v>1</v>
      </c>
    </row>
    <row r="2026" spans="1:7" hidden="1">
      <c r="A2026" s="509" t="s">
        <v>337</v>
      </c>
      <c r="B2026" s="509" t="s">
        <v>6268</v>
      </c>
      <c r="C2026" s="509" t="s">
        <v>6315</v>
      </c>
      <c r="D2026" s="509" t="s">
        <v>7392</v>
      </c>
      <c r="E2026" s="509" t="s">
        <v>10896</v>
      </c>
      <c r="F2026" s="509">
        <v>8</v>
      </c>
      <c r="G2026" s="509">
        <v>1</v>
      </c>
    </row>
    <row r="2027" spans="1:7" hidden="1">
      <c r="A2027" s="509" t="s">
        <v>337</v>
      </c>
      <c r="B2027" s="509" t="s">
        <v>6268</v>
      </c>
      <c r="C2027" s="509" t="s">
        <v>6315</v>
      </c>
      <c r="D2027" s="509" t="s">
        <v>7392</v>
      </c>
      <c r="E2027" s="509" t="s">
        <v>10897</v>
      </c>
      <c r="F2027" s="509">
        <v>2</v>
      </c>
      <c r="G2027" s="509">
        <v>1</v>
      </c>
    </row>
    <row r="2028" spans="1:7" hidden="1">
      <c r="A2028" s="509" t="s">
        <v>337</v>
      </c>
      <c r="B2028" s="509" t="s">
        <v>6268</v>
      </c>
      <c r="C2028" s="509" t="s">
        <v>6315</v>
      </c>
      <c r="D2028" s="509" t="s">
        <v>7392</v>
      </c>
      <c r="E2028" s="509" t="s">
        <v>10898</v>
      </c>
      <c r="F2028" s="509">
        <v>2</v>
      </c>
      <c r="G2028" s="509">
        <v>1</v>
      </c>
    </row>
    <row r="2029" spans="1:7" hidden="1">
      <c r="A2029" s="509" t="s">
        <v>338</v>
      </c>
      <c r="B2029" s="509" t="s">
        <v>6268</v>
      </c>
      <c r="C2029" s="509" t="s">
        <v>6315</v>
      </c>
      <c r="D2029" s="509" t="s">
        <v>7396</v>
      </c>
      <c r="E2029" s="509" t="s">
        <v>11286</v>
      </c>
      <c r="F2029" s="509">
        <v>12</v>
      </c>
      <c r="G2029" s="509">
        <v>1</v>
      </c>
    </row>
    <row r="2030" spans="1:7" hidden="1">
      <c r="A2030" s="509" t="s">
        <v>338</v>
      </c>
      <c r="B2030" s="509" t="s">
        <v>6268</v>
      </c>
      <c r="C2030" s="509" t="s">
        <v>6315</v>
      </c>
      <c r="D2030" s="509" t="s">
        <v>7396</v>
      </c>
      <c r="E2030" s="509" t="s">
        <v>11285</v>
      </c>
      <c r="F2030" s="509">
        <v>9</v>
      </c>
      <c r="G2030" s="509">
        <v>1</v>
      </c>
    </row>
    <row r="2031" spans="1:7" hidden="1">
      <c r="A2031" s="509" t="s">
        <v>338</v>
      </c>
      <c r="B2031" s="509" t="s">
        <v>6268</v>
      </c>
      <c r="C2031" s="509" t="s">
        <v>6315</v>
      </c>
      <c r="D2031" s="509" t="s">
        <v>7396</v>
      </c>
      <c r="E2031" s="509" t="s">
        <v>11289</v>
      </c>
      <c r="F2031" s="509">
        <v>7</v>
      </c>
      <c r="G2031" s="509">
        <v>1</v>
      </c>
    </row>
    <row r="2032" spans="1:7" hidden="1">
      <c r="A2032" s="509" t="s">
        <v>338</v>
      </c>
      <c r="B2032" s="509" t="s">
        <v>6268</v>
      </c>
      <c r="C2032" s="509" t="s">
        <v>6315</v>
      </c>
      <c r="D2032" s="509" t="s">
        <v>7396</v>
      </c>
      <c r="E2032" s="509" t="s">
        <v>11291</v>
      </c>
      <c r="F2032" s="509">
        <v>6</v>
      </c>
      <c r="G2032" s="509">
        <v>1</v>
      </c>
    </row>
    <row r="2033" spans="1:7" hidden="1">
      <c r="A2033" s="509" t="s">
        <v>338</v>
      </c>
      <c r="B2033" s="509" t="s">
        <v>6268</v>
      </c>
      <c r="C2033" s="509" t="s">
        <v>6315</v>
      </c>
      <c r="D2033" s="509" t="s">
        <v>7396</v>
      </c>
      <c r="E2033" s="509" t="s">
        <v>11290</v>
      </c>
      <c r="F2033" s="509">
        <v>5</v>
      </c>
      <c r="G2033" s="509">
        <v>1</v>
      </c>
    </row>
    <row r="2034" spans="1:7" hidden="1">
      <c r="A2034" s="509" t="s">
        <v>338</v>
      </c>
      <c r="B2034" s="509" t="s">
        <v>6268</v>
      </c>
      <c r="C2034" s="509" t="s">
        <v>6315</v>
      </c>
      <c r="D2034" s="509" t="s">
        <v>7396</v>
      </c>
      <c r="E2034" s="509" t="s">
        <v>11288</v>
      </c>
      <c r="F2034" s="509">
        <v>4</v>
      </c>
      <c r="G2034" s="509">
        <v>1</v>
      </c>
    </row>
    <row r="2035" spans="1:7" hidden="1">
      <c r="A2035" s="509" t="s">
        <v>338</v>
      </c>
      <c r="B2035" s="509" t="s">
        <v>6268</v>
      </c>
      <c r="C2035" s="509" t="s">
        <v>6315</v>
      </c>
      <c r="D2035" s="509" t="s">
        <v>7396</v>
      </c>
      <c r="E2035" s="509" t="s">
        <v>11287</v>
      </c>
      <c r="F2035" s="509">
        <v>3</v>
      </c>
      <c r="G2035" s="509">
        <v>1</v>
      </c>
    </row>
    <row r="2036" spans="1:7" hidden="1">
      <c r="A2036" s="509" t="s">
        <v>339</v>
      </c>
      <c r="B2036" s="509" t="s">
        <v>6268</v>
      </c>
      <c r="C2036" s="509" t="s">
        <v>6315</v>
      </c>
      <c r="D2036" s="509" t="s">
        <v>7406</v>
      </c>
      <c r="E2036" s="509" t="s">
        <v>11301</v>
      </c>
      <c r="F2036" s="509">
        <v>10</v>
      </c>
      <c r="G2036" s="509">
        <v>1</v>
      </c>
    </row>
    <row r="2037" spans="1:7" hidden="1">
      <c r="A2037" s="509" t="s">
        <v>339</v>
      </c>
      <c r="B2037" s="509" t="s">
        <v>6268</v>
      </c>
      <c r="C2037" s="509" t="s">
        <v>6315</v>
      </c>
      <c r="D2037" s="509" t="s">
        <v>7406</v>
      </c>
      <c r="E2037" s="509" t="s">
        <v>11302</v>
      </c>
      <c r="F2037" s="509">
        <v>9</v>
      </c>
      <c r="G2037" s="509">
        <v>1</v>
      </c>
    </row>
    <row r="2038" spans="1:7" hidden="1">
      <c r="A2038" s="509" t="s">
        <v>339</v>
      </c>
      <c r="B2038" s="509" t="s">
        <v>6268</v>
      </c>
      <c r="C2038" s="509" t="s">
        <v>6315</v>
      </c>
      <c r="D2038" s="509" t="s">
        <v>7406</v>
      </c>
      <c r="E2038" s="509" t="s">
        <v>11303</v>
      </c>
      <c r="F2038" s="509">
        <v>4</v>
      </c>
      <c r="G2038" s="509">
        <v>1</v>
      </c>
    </row>
    <row r="2039" spans="1:7" hidden="1">
      <c r="A2039" s="509" t="s">
        <v>339</v>
      </c>
      <c r="B2039" s="509" t="s">
        <v>6268</v>
      </c>
      <c r="C2039" s="509" t="s">
        <v>6315</v>
      </c>
      <c r="D2039" s="509" t="s">
        <v>7406</v>
      </c>
      <c r="E2039" s="509" t="s">
        <v>11300</v>
      </c>
      <c r="F2039" s="509">
        <v>3</v>
      </c>
      <c r="G2039" s="509">
        <v>1</v>
      </c>
    </row>
    <row r="2040" spans="1:7" hidden="1">
      <c r="A2040" s="509" t="s">
        <v>340</v>
      </c>
      <c r="B2040" s="509" t="s">
        <v>6268</v>
      </c>
      <c r="C2040" s="509" t="s">
        <v>6315</v>
      </c>
      <c r="D2040" s="509" t="s">
        <v>7411</v>
      </c>
      <c r="E2040" s="509" t="s">
        <v>10900</v>
      </c>
      <c r="F2040" s="509">
        <v>12</v>
      </c>
      <c r="G2040" s="509">
        <v>1</v>
      </c>
    </row>
    <row r="2041" spans="1:7" hidden="1">
      <c r="A2041" s="509" t="s">
        <v>340</v>
      </c>
      <c r="B2041" s="509" t="s">
        <v>6268</v>
      </c>
      <c r="C2041" s="509" t="s">
        <v>6315</v>
      </c>
      <c r="D2041" s="509" t="s">
        <v>7411</v>
      </c>
      <c r="E2041" s="509" t="s">
        <v>10899</v>
      </c>
      <c r="F2041" s="509">
        <v>6</v>
      </c>
      <c r="G2041" s="509">
        <v>1</v>
      </c>
    </row>
    <row r="2042" spans="1:7" hidden="1">
      <c r="A2042" s="509" t="s">
        <v>340</v>
      </c>
      <c r="B2042" s="509" t="s">
        <v>6268</v>
      </c>
      <c r="C2042" s="509" t="s">
        <v>6315</v>
      </c>
      <c r="D2042" s="509" t="s">
        <v>7411</v>
      </c>
      <c r="E2042" s="509" t="s">
        <v>10901</v>
      </c>
      <c r="F2042" s="509">
        <v>3</v>
      </c>
      <c r="G2042" s="509">
        <v>1</v>
      </c>
    </row>
    <row r="2043" spans="1:7" hidden="1">
      <c r="A2043" s="509" t="s">
        <v>340</v>
      </c>
      <c r="B2043" s="509" t="s">
        <v>6268</v>
      </c>
      <c r="C2043" s="509" t="s">
        <v>6315</v>
      </c>
      <c r="D2043" s="509" t="s">
        <v>7411</v>
      </c>
      <c r="E2043" s="509" t="s">
        <v>10902</v>
      </c>
      <c r="F2043" s="509">
        <v>1</v>
      </c>
      <c r="G2043" s="509">
        <v>1</v>
      </c>
    </row>
    <row r="2044" spans="1:7" hidden="1">
      <c r="A2044" s="509" t="s">
        <v>340</v>
      </c>
      <c r="B2044" s="509" t="s">
        <v>6268</v>
      </c>
      <c r="C2044" s="509" t="s">
        <v>6315</v>
      </c>
      <c r="D2044" s="509" t="s">
        <v>7411</v>
      </c>
      <c r="E2044" s="509" t="s">
        <v>10903</v>
      </c>
      <c r="F2044" s="509">
        <v>1</v>
      </c>
      <c r="G2044" s="509">
        <v>1</v>
      </c>
    </row>
    <row r="2045" spans="1:7" hidden="1">
      <c r="A2045" s="509" t="s">
        <v>340</v>
      </c>
      <c r="B2045" s="509" t="s">
        <v>6268</v>
      </c>
      <c r="C2045" s="509" t="s">
        <v>6315</v>
      </c>
      <c r="D2045" s="509" t="s">
        <v>7411</v>
      </c>
      <c r="E2045" s="509" t="s">
        <v>10904</v>
      </c>
      <c r="F2045" s="509">
        <v>1</v>
      </c>
      <c r="G2045" s="509">
        <v>1</v>
      </c>
    </row>
    <row r="2046" spans="1:7" hidden="1">
      <c r="A2046" s="509" t="s">
        <v>340</v>
      </c>
      <c r="B2046" s="509" t="s">
        <v>6268</v>
      </c>
      <c r="C2046" s="509" t="s">
        <v>6315</v>
      </c>
      <c r="D2046" s="509" t="s">
        <v>7411</v>
      </c>
      <c r="E2046" s="509" t="s">
        <v>10905</v>
      </c>
      <c r="F2046" s="509">
        <v>1</v>
      </c>
      <c r="G2046" s="509">
        <v>1</v>
      </c>
    </row>
    <row r="2047" spans="1:7" hidden="1">
      <c r="A2047" s="509" t="s">
        <v>341</v>
      </c>
      <c r="B2047" s="509" t="s">
        <v>6268</v>
      </c>
      <c r="C2047" s="509" t="s">
        <v>6315</v>
      </c>
      <c r="D2047" s="509" t="s">
        <v>7453</v>
      </c>
      <c r="E2047" s="509" t="s">
        <v>10908</v>
      </c>
      <c r="F2047" s="509">
        <v>12</v>
      </c>
      <c r="G2047" s="509">
        <v>1</v>
      </c>
    </row>
    <row r="2048" spans="1:7" hidden="1">
      <c r="A2048" s="509" t="s">
        <v>341</v>
      </c>
      <c r="B2048" s="509" t="s">
        <v>6268</v>
      </c>
      <c r="C2048" s="509" t="s">
        <v>6315</v>
      </c>
      <c r="D2048" s="509" t="s">
        <v>7453</v>
      </c>
      <c r="E2048" s="509" t="s">
        <v>10910</v>
      </c>
      <c r="F2048" s="509">
        <v>11</v>
      </c>
      <c r="G2048" s="509">
        <v>1</v>
      </c>
    </row>
    <row r="2049" spans="1:7" hidden="1">
      <c r="A2049" s="509" t="s">
        <v>341</v>
      </c>
      <c r="B2049" s="509" t="s">
        <v>6268</v>
      </c>
      <c r="C2049" s="509" t="s">
        <v>6315</v>
      </c>
      <c r="D2049" s="509" t="s">
        <v>7453</v>
      </c>
      <c r="E2049" s="509" t="s">
        <v>10909</v>
      </c>
      <c r="F2049" s="509">
        <v>10</v>
      </c>
      <c r="G2049" s="509">
        <v>1</v>
      </c>
    </row>
    <row r="2050" spans="1:7" hidden="1">
      <c r="A2050" s="509" t="s">
        <v>341</v>
      </c>
      <c r="B2050" s="509" t="s">
        <v>6268</v>
      </c>
      <c r="C2050" s="509" t="s">
        <v>6315</v>
      </c>
      <c r="D2050" s="509" t="s">
        <v>7453</v>
      </c>
      <c r="E2050" s="509" t="s">
        <v>10911</v>
      </c>
      <c r="F2050" s="509">
        <v>7</v>
      </c>
      <c r="G2050" s="509">
        <v>1</v>
      </c>
    </row>
    <row r="2051" spans="1:7" hidden="1">
      <c r="A2051" s="509" t="s">
        <v>341</v>
      </c>
      <c r="B2051" s="509" t="s">
        <v>6268</v>
      </c>
      <c r="C2051" s="509" t="s">
        <v>6315</v>
      </c>
      <c r="D2051" s="509" t="s">
        <v>7453</v>
      </c>
      <c r="E2051" s="509" t="s">
        <v>10906</v>
      </c>
      <c r="F2051" s="509">
        <v>4</v>
      </c>
      <c r="G2051" s="509">
        <v>1</v>
      </c>
    </row>
    <row r="2052" spans="1:7" hidden="1">
      <c r="A2052" s="509" t="s">
        <v>341</v>
      </c>
      <c r="B2052" s="509" t="s">
        <v>6268</v>
      </c>
      <c r="C2052" s="509" t="s">
        <v>6315</v>
      </c>
      <c r="D2052" s="509" t="s">
        <v>7453</v>
      </c>
      <c r="E2052" s="509" t="s">
        <v>10907</v>
      </c>
      <c r="F2052" s="509">
        <v>1</v>
      </c>
      <c r="G2052" s="509">
        <v>1</v>
      </c>
    </row>
    <row r="2053" spans="1:7" hidden="1">
      <c r="A2053" s="509" t="s">
        <v>341</v>
      </c>
      <c r="B2053" s="509" t="s">
        <v>6268</v>
      </c>
      <c r="C2053" s="509" t="s">
        <v>6315</v>
      </c>
      <c r="D2053" s="509" t="s">
        <v>7453</v>
      </c>
      <c r="E2053" s="509" t="s">
        <v>10912</v>
      </c>
      <c r="F2053" s="509">
        <v>1</v>
      </c>
      <c r="G2053" s="509">
        <v>1</v>
      </c>
    </row>
    <row r="2054" spans="1:7" hidden="1">
      <c r="A2054" s="509" t="s">
        <v>342</v>
      </c>
      <c r="B2054" s="509" t="s">
        <v>6268</v>
      </c>
      <c r="C2054" s="509" t="s">
        <v>6315</v>
      </c>
      <c r="D2054" s="509" t="s">
        <v>7458</v>
      </c>
      <c r="E2054" s="509" t="s">
        <v>11316</v>
      </c>
      <c r="F2054" s="509">
        <v>11</v>
      </c>
      <c r="G2054" s="509">
        <v>1</v>
      </c>
    </row>
    <row r="2055" spans="1:7" hidden="1">
      <c r="A2055" s="509" t="s">
        <v>342</v>
      </c>
      <c r="B2055" s="509" t="s">
        <v>6268</v>
      </c>
      <c r="C2055" s="509" t="s">
        <v>6315</v>
      </c>
      <c r="D2055" s="509" t="s">
        <v>7458</v>
      </c>
      <c r="E2055" s="509" t="s">
        <v>11320</v>
      </c>
      <c r="F2055" s="509">
        <v>11</v>
      </c>
      <c r="G2055" s="509">
        <v>1</v>
      </c>
    </row>
    <row r="2056" spans="1:7" hidden="1">
      <c r="A2056" s="509" t="s">
        <v>342</v>
      </c>
      <c r="B2056" s="509" t="s">
        <v>6268</v>
      </c>
      <c r="C2056" s="509" t="s">
        <v>6315</v>
      </c>
      <c r="D2056" s="509" t="s">
        <v>7458</v>
      </c>
      <c r="E2056" s="509" t="s">
        <v>11314</v>
      </c>
      <c r="F2056" s="509">
        <v>10</v>
      </c>
      <c r="G2056" s="509">
        <v>1</v>
      </c>
    </row>
    <row r="2057" spans="1:7" hidden="1">
      <c r="A2057" s="509" t="s">
        <v>342</v>
      </c>
      <c r="B2057" s="509" t="s">
        <v>6268</v>
      </c>
      <c r="C2057" s="509" t="s">
        <v>6315</v>
      </c>
      <c r="D2057" s="509" t="s">
        <v>7458</v>
      </c>
      <c r="E2057" s="509" t="s">
        <v>11313</v>
      </c>
      <c r="F2057" s="509">
        <v>9</v>
      </c>
      <c r="G2057" s="509">
        <v>1</v>
      </c>
    </row>
    <row r="2058" spans="1:7" hidden="1">
      <c r="A2058" s="509" t="s">
        <v>342</v>
      </c>
      <c r="B2058" s="509" t="s">
        <v>6268</v>
      </c>
      <c r="C2058" s="509" t="s">
        <v>6315</v>
      </c>
      <c r="D2058" s="509" t="s">
        <v>7458</v>
      </c>
      <c r="E2058" s="509" t="s">
        <v>11317</v>
      </c>
      <c r="F2058" s="509">
        <v>3</v>
      </c>
      <c r="G2058" s="509">
        <v>1</v>
      </c>
    </row>
    <row r="2059" spans="1:7" hidden="1">
      <c r="A2059" s="509" t="s">
        <v>342</v>
      </c>
      <c r="B2059" s="509" t="s">
        <v>6268</v>
      </c>
      <c r="C2059" s="509" t="s">
        <v>6315</v>
      </c>
      <c r="D2059" s="509" t="s">
        <v>7458</v>
      </c>
      <c r="E2059" s="509" t="s">
        <v>11315</v>
      </c>
      <c r="F2059" s="509">
        <v>2</v>
      </c>
      <c r="G2059" s="509">
        <v>1</v>
      </c>
    </row>
    <row r="2060" spans="1:7" hidden="1">
      <c r="A2060" s="509" t="s">
        <v>342</v>
      </c>
      <c r="B2060" s="509" t="s">
        <v>6268</v>
      </c>
      <c r="C2060" s="509" t="s">
        <v>6315</v>
      </c>
      <c r="D2060" s="509" t="s">
        <v>7458</v>
      </c>
      <c r="E2060" s="509" t="s">
        <v>11318</v>
      </c>
      <c r="F2060" s="509">
        <v>1</v>
      </c>
      <c r="G2060" s="509">
        <v>1</v>
      </c>
    </row>
    <row r="2061" spans="1:7" hidden="1">
      <c r="A2061" s="509" t="s">
        <v>342</v>
      </c>
      <c r="B2061" s="509" t="s">
        <v>6268</v>
      </c>
      <c r="C2061" s="509" t="s">
        <v>6315</v>
      </c>
      <c r="D2061" s="509" t="s">
        <v>7458</v>
      </c>
      <c r="E2061" s="509" t="s">
        <v>11319</v>
      </c>
      <c r="F2061" s="509">
        <v>1</v>
      </c>
      <c r="G2061" s="509">
        <v>1</v>
      </c>
    </row>
    <row r="2062" spans="1:7" hidden="1">
      <c r="A2062" s="509" t="s">
        <v>343</v>
      </c>
      <c r="B2062" s="509" t="s">
        <v>6268</v>
      </c>
      <c r="C2062" s="509" t="s">
        <v>6315</v>
      </c>
      <c r="D2062" s="509" t="s">
        <v>7478</v>
      </c>
      <c r="E2062" s="509" t="s">
        <v>10557</v>
      </c>
      <c r="F2062" s="509">
        <v>15</v>
      </c>
      <c r="G2062" s="509">
        <v>1</v>
      </c>
    </row>
    <row r="2063" spans="1:7" hidden="1">
      <c r="A2063" s="509" t="s">
        <v>343</v>
      </c>
      <c r="B2063" s="509" t="s">
        <v>6268</v>
      </c>
      <c r="C2063" s="509" t="s">
        <v>6315</v>
      </c>
      <c r="D2063" s="509" t="s">
        <v>7478</v>
      </c>
      <c r="E2063" s="509" t="s">
        <v>10555</v>
      </c>
      <c r="F2063" s="509">
        <v>11</v>
      </c>
      <c r="G2063" s="509">
        <v>1</v>
      </c>
    </row>
    <row r="2064" spans="1:7" hidden="1">
      <c r="A2064" s="509" t="s">
        <v>343</v>
      </c>
      <c r="B2064" s="509" t="s">
        <v>6268</v>
      </c>
      <c r="C2064" s="509" t="s">
        <v>6315</v>
      </c>
      <c r="D2064" s="509" t="s">
        <v>7478</v>
      </c>
      <c r="E2064" s="509" t="s">
        <v>10556</v>
      </c>
      <c r="F2064" s="509">
        <v>9</v>
      </c>
      <c r="G2064" s="509">
        <v>1</v>
      </c>
    </row>
    <row r="2065" spans="1:7" hidden="1">
      <c r="A2065" s="509" t="s">
        <v>343</v>
      </c>
      <c r="B2065" s="509" t="s">
        <v>6268</v>
      </c>
      <c r="C2065" s="509" t="s">
        <v>6315</v>
      </c>
      <c r="D2065" s="509" t="s">
        <v>7478</v>
      </c>
      <c r="E2065" s="509" t="s">
        <v>10559</v>
      </c>
      <c r="F2065" s="509">
        <v>4</v>
      </c>
      <c r="G2065" s="509">
        <v>1</v>
      </c>
    </row>
    <row r="2066" spans="1:7" hidden="1">
      <c r="A2066" s="509" t="s">
        <v>343</v>
      </c>
      <c r="B2066" s="509" t="s">
        <v>6268</v>
      </c>
      <c r="C2066" s="509" t="s">
        <v>6315</v>
      </c>
      <c r="D2066" s="509" t="s">
        <v>7478</v>
      </c>
      <c r="E2066" s="509" t="s">
        <v>10560</v>
      </c>
      <c r="F2066" s="509">
        <v>4</v>
      </c>
      <c r="G2066" s="509">
        <v>1</v>
      </c>
    </row>
    <row r="2067" spans="1:7" hidden="1">
      <c r="A2067" s="509" t="s">
        <v>343</v>
      </c>
      <c r="B2067" s="509" t="s">
        <v>6268</v>
      </c>
      <c r="C2067" s="509" t="s">
        <v>6315</v>
      </c>
      <c r="D2067" s="509" t="s">
        <v>7478</v>
      </c>
      <c r="E2067" s="509" t="s">
        <v>10558</v>
      </c>
      <c r="F2067" s="509">
        <v>2</v>
      </c>
      <c r="G2067" s="509">
        <v>1</v>
      </c>
    </row>
    <row r="2068" spans="1:7" hidden="1">
      <c r="A2068" s="509" t="s">
        <v>343</v>
      </c>
      <c r="B2068" s="509" t="s">
        <v>6268</v>
      </c>
      <c r="C2068" s="509" t="s">
        <v>6315</v>
      </c>
      <c r="D2068" s="509" t="s">
        <v>7478</v>
      </c>
      <c r="E2068" s="509" t="s">
        <v>10561</v>
      </c>
      <c r="F2068" s="509">
        <v>2</v>
      </c>
      <c r="G2068" s="509">
        <v>1</v>
      </c>
    </row>
    <row r="2069" spans="1:7" hidden="1">
      <c r="A2069" s="509" t="s">
        <v>344</v>
      </c>
      <c r="B2069" s="509" t="s">
        <v>6268</v>
      </c>
      <c r="C2069" s="509" t="s">
        <v>6315</v>
      </c>
      <c r="D2069" s="509" t="s">
        <v>7529</v>
      </c>
      <c r="E2069" s="509" t="s">
        <v>10919</v>
      </c>
      <c r="F2069" s="509">
        <v>6</v>
      </c>
      <c r="G2069" s="509">
        <v>1</v>
      </c>
    </row>
    <row r="2070" spans="1:7" hidden="1">
      <c r="A2070" s="509" t="s">
        <v>344</v>
      </c>
      <c r="B2070" s="509" t="s">
        <v>6268</v>
      </c>
      <c r="C2070" s="509" t="s">
        <v>6315</v>
      </c>
      <c r="D2070" s="509" t="s">
        <v>7529</v>
      </c>
      <c r="E2070" s="509" t="s">
        <v>10920</v>
      </c>
      <c r="F2070" s="509">
        <v>5</v>
      </c>
      <c r="G2070" s="509">
        <v>1</v>
      </c>
    </row>
    <row r="2071" spans="1:7" hidden="1">
      <c r="A2071" s="509" t="s">
        <v>344</v>
      </c>
      <c r="B2071" s="509" t="s">
        <v>6268</v>
      </c>
      <c r="C2071" s="509" t="s">
        <v>6315</v>
      </c>
      <c r="D2071" s="509" t="s">
        <v>7529</v>
      </c>
      <c r="E2071" s="509" t="s">
        <v>10922</v>
      </c>
      <c r="F2071" s="509">
        <v>4</v>
      </c>
      <c r="G2071" s="509">
        <v>1</v>
      </c>
    </row>
    <row r="2072" spans="1:7" hidden="1">
      <c r="A2072" s="509" t="s">
        <v>344</v>
      </c>
      <c r="B2072" s="509" t="s">
        <v>6268</v>
      </c>
      <c r="C2072" s="509" t="s">
        <v>6315</v>
      </c>
      <c r="D2072" s="509" t="s">
        <v>7529</v>
      </c>
      <c r="E2072" s="509" t="s">
        <v>10918</v>
      </c>
      <c r="F2072" s="509">
        <v>3</v>
      </c>
      <c r="G2072" s="509">
        <v>1</v>
      </c>
    </row>
    <row r="2073" spans="1:7" hidden="1">
      <c r="A2073" s="509" t="s">
        <v>344</v>
      </c>
      <c r="B2073" s="509" t="s">
        <v>6268</v>
      </c>
      <c r="C2073" s="509" t="s">
        <v>6315</v>
      </c>
      <c r="D2073" s="509" t="s">
        <v>7529</v>
      </c>
      <c r="E2073" s="509" t="s">
        <v>10921</v>
      </c>
      <c r="F2073" s="509">
        <v>1</v>
      </c>
      <c r="G2073" s="509">
        <v>1</v>
      </c>
    </row>
    <row r="2074" spans="1:7" hidden="1">
      <c r="A2074" s="509" t="s">
        <v>345</v>
      </c>
      <c r="B2074" s="509" t="s">
        <v>6268</v>
      </c>
      <c r="C2074" s="509" t="s">
        <v>6315</v>
      </c>
      <c r="D2074" s="509" t="s">
        <v>7578</v>
      </c>
      <c r="E2074" s="509" t="s">
        <v>11359</v>
      </c>
      <c r="F2074" s="509">
        <v>6</v>
      </c>
      <c r="G2074" s="509">
        <v>1</v>
      </c>
    </row>
    <row r="2075" spans="1:7" hidden="1">
      <c r="A2075" s="509" t="s">
        <v>345</v>
      </c>
      <c r="B2075" s="509" t="s">
        <v>6268</v>
      </c>
      <c r="C2075" s="509" t="s">
        <v>6315</v>
      </c>
      <c r="D2075" s="509" t="s">
        <v>7578</v>
      </c>
      <c r="E2075" s="509" t="s">
        <v>11360</v>
      </c>
      <c r="F2075" s="509">
        <v>3</v>
      </c>
      <c r="G2075" s="509">
        <v>1</v>
      </c>
    </row>
    <row r="2076" spans="1:7" hidden="1">
      <c r="A2076" s="509" t="s">
        <v>345</v>
      </c>
      <c r="B2076" s="509" t="s">
        <v>6268</v>
      </c>
      <c r="C2076" s="509" t="s">
        <v>6315</v>
      </c>
      <c r="D2076" s="509" t="s">
        <v>7578</v>
      </c>
      <c r="E2076" s="509" t="s">
        <v>11361</v>
      </c>
      <c r="F2076" s="509">
        <v>3</v>
      </c>
      <c r="G2076" s="509">
        <v>1</v>
      </c>
    </row>
    <row r="2077" spans="1:7" hidden="1">
      <c r="A2077" s="509" t="s">
        <v>345</v>
      </c>
      <c r="B2077" s="509" t="s">
        <v>6268</v>
      </c>
      <c r="C2077" s="509" t="s">
        <v>6315</v>
      </c>
      <c r="D2077" s="509" t="s">
        <v>7578</v>
      </c>
      <c r="E2077" s="509" t="s">
        <v>11363</v>
      </c>
      <c r="F2077" s="509">
        <v>2</v>
      </c>
      <c r="G2077" s="509">
        <v>1</v>
      </c>
    </row>
    <row r="2078" spans="1:7" hidden="1">
      <c r="A2078" s="509" t="s">
        <v>345</v>
      </c>
      <c r="B2078" s="509" t="s">
        <v>6268</v>
      </c>
      <c r="C2078" s="509" t="s">
        <v>6315</v>
      </c>
      <c r="D2078" s="509" t="s">
        <v>7578</v>
      </c>
      <c r="E2078" s="509" t="s">
        <v>11362</v>
      </c>
      <c r="F2078" s="509">
        <v>1</v>
      </c>
      <c r="G2078" s="509">
        <v>1</v>
      </c>
    </row>
    <row r="2079" spans="1:7" hidden="1">
      <c r="A2079" s="509" t="s">
        <v>346</v>
      </c>
      <c r="B2079" s="509" t="s">
        <v>6268</v>
      </c>
      <c r="C2079" s="509" t="s">
        <v>6315</v>
      </c>
      <c r="D2079" s="509" t="s">
        <v>7609</v>
      </c>
      <c r="E2079" s="509" t="s">
        <v>11377</v>
      </c>
      <c r="F2079" s="509">
        <v>16</v>
      </c>
      <c r="G2079" s="509">
        <v>1</v>
      </c>
    </row>
    <row r="2080" spans="1:7" hidden="1">
      <c r="A2080" s="509" t="s">
        <v>346</v>
      </c>
      <c r="B2080" s="509" t="s">
        <v>6268</v>
      </c>
      <c r="C2080" s="509" t="s">
        <v>6315</v>
      </c>
      <c r="D2080" s="509" t="s">
        <v>7609</v>
      </c>
      <c r="E2080" s="509" t="s">
        <v>11378</v>
      </c>
      <c r="F2080" s="509">
        <v>10</v>
      </c>
      <c r="G2080" s="509">
        <v>1</v>
      </c>
    </row>
    <row r="2081" spans="1:7" hidden="1">
      <c r="A2081" s="509" t="s">
        <v>346</v>
      </c>
      <c r="B2081" s="509" t="s">
        <v>6268</v>
      </c>
      <c r="C2081" s="509" t="s">
        <v>6315</v>
      </c>
      <c r="D2081" s="509" t="s">
        <v>7609</v>
      </c>
      <c r="E2081" s="509" t="s">
        <v>11379</v>
      </c>
      <c r="F2081" s="509">
        <v>3</v>
      </c>
      <c r="G2081" s="509">
        <v>1</v>
      </c>
    </row>
    <row r="2082" spans="1:7" hidden="1">
      <c r="A2082" s="509" t="s">
        <v>346</v>
      </c>
      <c r="B2082" s="509" t="s">
        <v>6268</v>
      </c>
      <c r="C2082" s="509" t="s">
        <v>6315</v>
      </c>
      <c r="D2082" s="509" t="s">
        <v>7609</v>
      </c>
      <c r="E2082" s="509" t="s">
        <v>11380</v>
      </c>
      <c r="F2082" s="509">
        <v>3</v>
      </c>
      <c r="G2082" s="509">
        <v>1</v>
      </c>
    </row>
    <row r="2083" spans="1:7" hidden="1">
      <c r="A2083" s="509" t="s">
        <v>346</v>
      </c>
      <c r="B2083" s="509" t="s">
        <v>6268</v>
      </c>
      <c r="C2083" s="509" t="s">
        <v>6315</v>
      </c>
      <c r="D2083" s="509" t="s">
        <v>7609</v>
      </c>
      <c r="E2083" s="509" t="s">
        <v>11382</v>
      </c>
      <c r="F2083" s="509">
        <v>2</v>
      </c>
      <c r="G2083" s="509">
        <v>1</v>
      </c>
    </row>
    <row r="2084" spans="1:7" hidden="1">
      <c r="A2084" s="509" t="s">
        <v>346</v>
      </c>
      <c r="B2084" s="509" t="s">
        <v>6268</v>
      </c>
      <c r="C2084" s="509" t="s">
        <v>6315</v>
      </c>
      <c r="D2084" s="509" t="s">
        <v>7609</v>
      </c>
      <c r="E2084" s="509" t="s">
        <v>11381</v>
      </c>
      <c r="F2084" s="509">
        <v>1</v>
      </c>
      <c r="G2084" s="509">
        <v>1</v>
      </c>
    </row>
    <row r="2085" spans="1:7" hidden="1">
      <c r="A2085" s="509" t="s">
        <v>347</v>
      </c>
      <c r="B2085" s="509" t="s">
        <v>6268</v>
      </c>
      <c r="C2085" s="509" t="s">
        <v>6315</v>
      </c>
      <c r="D2085" s="509" t="s">
        <v>7727</v>
      </c>
      <c r="E2085" s="509" t="s">
        <v>10442</v>
      </c>
      <c r="F2085" s="509">
        <v>8</v>
      </c>
      <c r="G2085" s="509">
        <v>1</v>
      </c>
    </row>
    <row r="2086" spans="1:7" hidden="1">
      <c r="A2086" s="509" t="s">
        <v>347</v>
      </c>
      <c r="B2086" s="509" t="s">
        <v>6268</v>
      </c>
      <c r="C2086" s="509" t="s">
        <v>6315</v>
      </c>
      <c r="D2086" s="509" t="s">
        <v>7727</v>
      </c>
      <c r="E2086" s="509" t="s">
        <v>10443</v>
      </c>
      <c r="F2086" s="509">
        <v>8</v>
      </c>
      <c r="G2086" s="509">
        <v>1</v>
      </c>
    </row>
    <row r="2087" spans="1:7" hidden="1">
      <c r="A2087" s="509" t="s">
        <v>347</v>
      </c>
      <c r="B2087" s="509" t="s">
        <v>6268</v>
      </c>
      <c r="C2087" s="509" t="s">
        <v>6315</v>
      </c>
      <c r="D2087" s="509" t="s">
        <v>7727</v>
      </c>
      <c r="E2087" s="509" t="s">
        <v>10444</v>
      </c>
      <c r="F2087" s="509">
        <v>8</v>
      </c>
      <c r="G2087" s="509">
        <v>1</v>
      </c>
    </row>
    <row r="2088" spans="1:7" hidden="1">
      <c r="A2088" s="509" t="s">
        <v>347</v>
      </c>
      <c r="B2088" s="509" t="s">
        <v>6268</v>
      </c>
      <c r="C2088" s="509" t="s">
        <v>6315</v>
      </c>
      <c r="D2088" s="509" t="s">
        <v>7727</v>
      </c>
      <c r="E2088" s="509" t="s">
        <v>10440</v>
      </c>
      <c r="F2088" s="509">
        <v>2</v>
      </c>
      <c r="G2088" s="509">
        <v>1</v>
      </c>
    </row>
    <row r="2089" spans="1:7" hidden="1">
      <c r="A2089" s="509" t="s">
        <v>347</v>
      </c>
      <c r="B2089" s="509" t="s">
        <v>6268</v>
      </c>
      <c r="C2089" s="509" t="s">
        <v>6315</v>
      </c>
      <c r="D2089" s="509" t="s">
        <v>7727</v>
      </c>
      <c r="E2089" s="509" t="s">
        <v>10441</v>
      </c>
      <c r="F2089" s="509">
        <v>1</v>
      </c>
      <c r="G2089" s="509">
        <v>1</v>
      </c>
    </row>
    <row r="2090" spans="1:7" hidden="1">
      <c r="A2090" s="509" t="s">
        <v>348</v>
      </c>
      <c r="B2090" s="509" t="s">
        <v>6268</v>
      </c>
      <c r="C2090" s="509" t="s">
        <v>6315</v>
      </c>
      <c r="D2090" s="509" t="s">
        <v>7732</v>
      </c>
      <c r="E2090" s="509" t="s">
        <v>10960</v>
      </c>
      <c r="F2090" s="509">
        <v>9</v>
      </c>
      <c r="G2090" s="509">
        <v>1</v>
      </c>
    </row>
    <row r="2091" spans="1:7" hidden="1">
      <c r="A2091" s="509" t="s">
        <v>348</v>
      </c>
      <c r="B2091" s="509" t="s">
        <v>6268</v>
      </c>
      <c r="C2091" s="509" t="s">
        <v>6315</v>
      </c>
      <c r="D2091" s="509" t="s">
        <v>7732</v>
      </c>
      <c r="E2091" s="509" t="s">
        <v>10959</v>
      </c>
      <c r="F2091" s="509">
        <v>4</v>
      </c>
      <c r="G2091" s="509">
        <v>1</v>
      </c>
    </row>
    <row r="2092" spans="1:7" hidden="1">
      <c r="A2092" s="509" t="s">
        <v>349</v>
      </c>
      <c r="B2092" s="509" t="s">
        <v>6268</v>
      </c>
      <c r="C2092" s="509" t="s">
        <v>6315</v>
      </c>
      <c r="D2092" s="509" t="s">
        <v>7740</v>
      </c>
      <c r="E2092" s="509" t="s">
        <v>10457</v>
      </c>
      <c r="F2092" s="509">
        <v>9</v>
      </c>
      <c r="G2092" s="509">
        <v>1</v>
      </c>
    </row>
    <row r="2093" spans="1:7" hidden="1">
      <c r="A2093" s="509" t="s">
        <v>349</v>
      </c>
      <c r="B2093" s="509" t="s">
        <v>6268</v>
      </c>
      <c r="C2093" s="509" t="s">
        <v>6315</v>
      </c>
      <c r="D2093" s="509" t="s">
        <v>7740</v>
      </c>
      <c r="E2093" s="509" t="s">
        <v>10459</v>
      </c>
      <c r="F2093" s="509">
        <v>9</v>
      </c>
      <c r="G2093" s="509">
        <v>1</v>
      </c>
    </row>
    <row r="2094" spans="1:7" hidden="1">
      <c r="A2094" s="509" t="s">
        <v>349</v>
      </c>
      <c r="B2094" s="509" t="s">
        <v>6268</v>
      </c>
      <c r="C2094" s="509" t="s">
        <v>6315</v>
      </c>
      <c r="D2094" s="509" t="s">
        <v>7740</v>
      </c>
      <c r="E2094" s="509" t="s">
        <v>10460</v>
      </c>
      <c r="F2094" s="509">
        <v>9</v>
      </c>
      <c r="G2094" s="509">
        <v>1</v>
      </c>
    </row>
    <row r="2095" spans="1:7" hidden="1">
      <c r="A2095" s="509" t="s">
        <v>349</v>
      </c>
      <c r="B2095" s="509" t="s">
        <v>6268</v>
      </c>
      <c r="C2095" s="509" t="s">
        <v>6315</v>
      </c>
      <c r="D2095" s="509" t="s">
        <v>7740</v>
      </c>
      <c r="E2095" s="509" t="s">
        <v>10461</v>
      </c>
      <c r="F2095" s="509">
        <v>8</v>
      </c>
      <c r="G2095" s="509">
        <v>1</v>
      </c>
    </row>
    <row r="2096" spans="1:7" hidden="1">
      <c r="A2096" s="509" t="s">
        <v>349</v>
      </c>
      <c r="B2096" s="509" t="s">
        <v>6268</v>
      </c>
      <c r="C2096" s="509" t="s">
        <v>6315</v>
      </c>
      <c r="D2096" s="509" t="s">
        <v>7740</v>
      </c>
      <c r="E2096" s="509" t="s">
        <v>10462</v>
      </c>
      <c r="F2096" s="509">
        <v>8</v>
      </c>
      <c r="G2096" s="509">
        <v>1</v>
      </c>
    </row>
    <row r="2097" spans="1:7" hidden="1">
      <c r="A2097" s="509" t="s">
        <v>349</v>
      </c>
      <c r="B2097" s="509" t="s">
        <v>6268</v>
      </c>
      <c r="C2097" s="509" t="s">
        <v>6315</v>
      </c>
      <c r="D2097" s="509" t="s">
        <v>7740</v>
      </c>
      <c r="E2097" s="509" t="s">
        <v>10458</v>
      </c>
      <c r="F2097" s="509">
        <v>6</v>
      </c>
      <c r="G2097" s="509">
        <v>1</v>
      </c>
    </row>
    <row r="2098" spans="1:7" hidden="1">
      <c r="A2098" s="509" t="s">
        <v>349</v>
      </c>
      <c r="B2098" s="509" t="s">
        <v>6268</v>
      </c>
      <c r="C2098" s="509" t="s">
        <v>6315</v>
      </c>
      <c r="D2098" s="509" t="s">
        <v>7740</v>
      </c>
      <c r="E2098" s="509" t="s">
        <v>10476</v>
      </c>
      <c r="F2098" s="509">
        <v>4</v>
      </c>
      <c r="G2098" s="509">
        <v>1</v>
      </c>
    </row>
    <row r="2099" spans="1:7" hidden="1">
      <c r="A2099" s="509" t="s">
        <v>349</v>
      </c>
      <c r="B2099" s="509" t="s">
        <v>6268</v>
      </c>
      <c r="C2099" s="509" t="s">
        <v>6315</v>
      </c>
      <c r="D2099" s="509" t="s">
        <v>7740</v>
      </c>
      <c r="E2099" s="509" t="s">
        <v>10481</v>
      </c>
      <c r="F2099" s="509">
        <v>4</v>
      </c>
      <c r="G2099" s="509">
        <v>1</v>
      </c>
    </row>
    <row r="2100" spans="1:7" hidden="1">
      <c r="A2100" s="509" t="s">
        <v>349</v>
      </c>
      <c r="B2100" s="509" t="s">
        <v>6268</v>
      </c>
      <c r="C2100" s="509" t="s">
        <v>6315</v>
      </c>
      <c r="D2100" s="509" t="s">
        <v>7740</v>
      </c>
      <c r="E2100" s="509" t="s">
        <v>10482</v>
      </c>
      <c r="F2100" s="509">
        <v>4</v>
      </c>
      <c r="G2100" s="509">
        <v>1</v>
      </c>
    </row>
    <row r="2101" spans="1:7" hidden="1">
      <c r="A2101" s="509" t="s">
        <v>349</v>
      </c>
      <c r="B2101" s="509" t="s">
        <v>6268</v>
      </c>
      <c r="C2101" s="509" t="s">
        <v>6315</v>
      </c>
      <c r="D2101" s="509" t="s">
        <v>7740</v>
      </c>
      <c r="E2101" s="509" t="s">
        <v>10465</v>
      </c>
      <c r="F2101" s="509">
        <v>3</v>
      </c>
      <c r="G2101" s="509">
        <v>1</v>
      </c>
    </row>
    <row r="2102" spans="1:7" hidden="1">
      <c r="A2102" s="509" t="s">
        <v>349</v>
      </c>
      <c r="B2102" s="509" t="s">
        <v>6268</v>
      </c>
      <c r="C2102" s="509" t="s">
        <v>6315</v>
      </c>
      <c r="D2102" s="509" t="s">
        <v>7740</v>
      </c>
      <c r="E2102" s="509" t="s">
        <v>10466</v>
      </c>
      <c r="F2102" s="509">
        <v>3</v>
      </c>
      <c r="G2102" s="509">
        <v>1</v>
      </c>
    </row>
    <row r="2103" spans="1:7" hidden="1">
      <c r="A2103" s="509" t="s">
        <v>349</v>
      </c>
      <c r="B2103" s="509" t="s">
        <v>6268</v>
      </c>
      <c r="C2103" s="509" t="s">
        <v>6315</v>
      </c>
      <c r="D2103" s="509" t="s">
        <v>7740</v>
      </c>
      <c r="E2103" s="509" t="s">
        <v>10475</v>
      </c>
      <c r="F2103" s="509">
        <v>3</v>
      </c>
      <c r="G2103" s="509">
        <v>1</v>
      </c>
    </row>
    <row r="2104" spans="1:7" hidden="1">
      <c r="A2104" s="509" t="s">
        <v>349</v>
      </c>
      <c r="B2104" s="509" t="s">
        <v>6268</v>
      </c>
      <c r="C2104" s="509" t="s">
        <v>6315</v>
      </c>
      <c r="D2104" s="509" t="s">
        <v>7740</v>
      </c>
      <c r="E2104" s="509" t="s">
        <v>10480</v>
      </c>
      <c r="F2104" s="509">
        <v>3</v>
      </c>
      <c r="G2104" s="509">
        <v>1</v>
      </c>
    </row>
    <row r="2105" spans="1:7" hidden="1">
      <c r="A2105" s="509" t="s">
        <v>349</v>
      </c>
      <c r="B2105" s="509" t="s">
        <v>6268</v>
      </c>
      <c r="C2105" s="509" t="s">
        <v>6315</v>
      </c>
      <c r="D2105" s="509" t="s">
        <v>7740</v>
      </c>
      <c r="E2105" s="509" t="s">
        <v>10464</v>
      </c>
      <c r="F2105" s="509">
        <v>2</v>
      </c>
      <c r="G2105" s="509">
        <v>1</v>
      </c>
    </row>
    <row r="2106" spans="1:7" hidden="1">
      <c r="A2106" s="509" t="s">
        <v>349</v>
      </c>
      <c r="B2106" s="509" t="s">
        <v>6268</v>
      </c>
      <c r="C2106" s="509" t="s">
        <v>6315</v>
      </c>
      <c r="D2106" s="509" t="s">
        <v>7740</v>
      </c>
      <c r="E2106" s="509" t="s">
        <v>10468</v>
      </c>
      <c r="F2106" s="509">
        <v>2</v>
      </c>
      <c r="G2106" s="509">
        <v>1</v>
      </c>
    </row>
    <row r="2107" spans="1:7" hidden="1">
      <c r="A2107" s="509" t="s">
        <v>349</v>
      </c>
      <c r="B2107" s="509" t="s">
        <v>6268</v>
      </c>
      <c r="C2107" s="509" t="s">
        <v>6315</v>
      </c>
      <c r="D2107" s="509" t="s">
        <v>7740</v>
      </c>
      <c r="E2107" s="509" t="s">
        <v>10469</v>
      </c>
      <c r="F2107" s="509">
        <v>2</v>
      </c>
      <c r="G2107" s="509">
        <v>1</v>
      </c>
    </row>
    <row r="2108" spans="1:7" hidden="1">
      <c r="A2108" s="509" t="s">
        <v>349</v>
      </c>
      <c r="B2108" s="509" t="s">
        <v>6268</v>
      </c>
      <c r="C2108" s="509" t="s">
        <v>6315</v>
      </c>
      <c r="D2108" s="509" t="s">
        <v>7740</v>
      </c>
      <c r="E2108" s="509" t="s">
        <v>10470</v>
      </c>
      <c r="F2108" s="509">
        <v>2</v>
      </c>
      <c r="G2108" s="509">
        <v>1</v>
      </c>
    </row>
    <row r="2109" spans="1:7" hidden="1">
      <c r="A2109" s="509" t="s">
        <v>349</v>
      </c>
      <c r="B2109" s="509" t="s">
        <v>6268</v>
      </c>
      <c r="C2109" s="509" t="s">
        <v>6315</v>
      </c>
      <c r="D2109" s="509" t="s">
        <v>7740</v>
      </c>
      <c r="E2109" s="509" t="s">
        <v>10471</v>
      </c>
      <c r="F2109" s="509">
        <v>2</v>
      </c>
      <c r="G2109" s="509">
        <v>1</v>
      </c>
    </row>
    <row r="2110" spans="1:7" hidden="1">
      <c r="A2110" s="509" t="s">
        <v>349</v>
      </c>
      <c r="B2110" s="509" t="s">
        <v>6268</v>
      </c>
      <c r="C2110" s="509" t="s">
        <v>6315</v>
      </c>
      <c r="D2110" s="509" t="s">
        <v>7740</v>
      </c>
      <c r="E2110" s="509" t="s">
        <v>10479</v>
      </c>
      <c r="F2110" s="509">
        <v>2</v>
      </c>
      <c r="G2110" s="509">
        <v>1</v>
      </c>
    </row>
    <row r="2111" spans="1:7" hidden="1">
      <c r="A2111" s="509" t="s">
        <v>349</v>
      </c>
      <c r="B2111" s="509" t="s">
        <v>6268</v>
      </c>
      <c r="C2111" s="509" t="s">
        <v>6315</v>
      </c>
      <c r="D2111" s="509" t="s">
        <v>7740</v>
      </c>
      <c r="E2111" s="509" t="s">
        <v>10483</v>
      </c>
      <c r="F2111" s="509">
        <v>2</v>
      </c>
      <c r="G2111" s="509">
        <v>1</v>
      </c>
    </row>
    <row r="2112" spans="1:7" hidden="1">
      <c r="A2112" s="509" t="s">
        <v>349</v>
      </c>
      <c r="B2112" s="509" t="s">
        <v>6268</v>
      </c>
      <c r="C2112" s="509" t="s">
        <v>6315</v>
      </c>
      <c r="D2112" s="509" t="s">
        <v>7740</v>
      </c>
      <c r="E2112" s="509" t="s">
        <v>10463</v>
      </c>
      <c r="F2112" s="509">
        <v>1</v>
      </c>
      <c r="G2112" s="509">
        <v>1</v>
      </c>
    </row>
    <row r="2113" spans="1:7" hidden="1">
      <c r="A2113" s="509" t="s">
        <v>349</v>
      </c>
      <c r="B2113" s="509" t="s">
        <v>6268</v>
      </c>
      <c r="C2113" s="509" t="s">
        <v>6315</v>
      </c>
      <c r="D2113" s="509" t="s">
        <v>7740</v>
      </c>
      <c r="E2113" s="509" t="s">
        <v>10467</v>
      </c>
      <c r="F2113" s="509">
        <v>1</v>
      </c>
      <c r="G2113" s="509">
        <v>1</v>
      </c>
    </row>
    <row r="2114" spans="1:7" hidden="1">
      <c r="A2114" s="509" t="s">
        <v>349</v>
      </c>
      <c r="B2114" s="509" t="s">
        <v>6268</v>
      </c>
      <c r="C2114" s="509" t="s">
        <v>6315</v>
      </c>
      <c r="D2114" s="509" t="s">
        <v>7740</v>
      </c>
      <c r="E2114" s="509" t="s">
        <v>10472</v>
      </c>
      <c r="F2114" s="509">
        <v>1</v>
      </c>
      <c r="G2114" s="509">
        <v>1</v>
      </c>
    </row>
    <row r="2115" spans="1:7" hidden="1">
      <c r="A2115" s="509" t="s">
        <v>349</v>
      </c>
      <c r="B2115" s="509" t="s">
        <v>6268</v>
      </c>
      <c r="C2115" s="509" t="s">
        <v>6315</v>
      </c>
      <c r="D2115" s="509" t="s">
        <v>7740</v>
      </c>
      <c r="E2115" s="509" t="s">
        <v>10473</v>
      </c>
      <c r="F2115" s="509">
        <v>1</v>
      </c>
      <c r="G2115" s="509">
        <v>1</v>
      </c>
    </row>
    <row r="2116" spans="1:7" hidden="1">
      <c r="A2116" s="509" t="s">
        <v>349</v>
      </c>
      <c r="B2116" s="509" t="s">
        <v>6268</v>
      </c>
      <c r="C2116" s="509" t="s">
        <v>6315</v>
      </c>
      <c r="D2116" s="509" t="s">
        <v>7740</v>
      </c>
      <c r="E2116" s="509" t="s">
        <v>10474</v>
      </c>
      <c r="F2116" s="509">
        <v>1</v>
      </c>
      <c r="G2116" s="509">
        <v>1</v>
      </c>
    </row>
    <row r="2117" spans="1:7" hidden="1">
      <c r="A2117" s="509" t="s">
        <v>349</v>
      </c>
      <c r="B2117" s="509" t="s">
        <v>6268</v>
      </c>
      <c r="C2117" s="509" t="s">
        <v>6315</v>
      </c>
      <c r="D2117" s="509" t="s">
        <v>7740</v>
      </c>
      <c r="E2117" s="509" t="s">
        <v>10477</v>
      </c>
      <c r="F2117" s="509">
        <v>1</v>
      </c>
      <c r="G2117" s="509">
        <v>1</v>
      </c>
    </row>
    <row r="2118" spans="1:7" hidden="1">
      <c r="A2118" s="509" t="s">
        <v>349</v>
      </c>
      <c r="B2118" s="509" t="s">
        <v>6268</v>
      </c>
      <c r="C2118" s="509" t="s">
        <v>6315</v>
      </c>
      <c r="D2118" s="509" t="s">
        <v>7740</v>
      </c>
      <c r="E2118" s="509" t="s">
        <v>10478</v>
      </c>
      <c r="F2118" s="509">
        <v>1</v>
      </c>
      <c r="G2118" s="509">
        <v>1</v>
      </c>
    </row>
    <row r="2119" spans="1:7" hidden="1">
      <c r="A2119" s="509" t="s">
        <v>349</v>
      </c>
      <c r="B2119" s="509" t="s">
        <v>6268</v>
      </c>
      <c r="C2119" s="509" t="s">
        <v>6315</v>
      </c>
      <c r="D2119" s="509" t="s">
        <v>7740</v>
      </c>
      <c r="E2119" s="509" t="s">
        <v>10484</v>
      </c>
      <c r="F2119" s="509">
        <v>1</v>
      </c>
      <c r="G2119" s="509">
        <v>1</v>
      </c>
    </row>
    <row r="2120" spans="1:7" hidden="1">
      <c r="A2120" s="509" t="s">
        <v>350</v>
      </c>
      <c r="B2120" s="509" t="s">
        <v>6268</v>
      </c>
      <c r="C2120" s="509" t="s">
        <v>6315</v>
      </c>
      <c r="D2120" s="509" t="s">
        <v>7745</v>
      </c>
      <c r="E2120" s="509" t="s">
        <v>10310</v>
      </c>
      <c r="F2120" s="509">
        <v>8</v>
      </c>
      <c r="G2120" s="509">
        <v>1</v>
      </c>
    </row>
    <row r="2121" spans="1:7" hidden="1">
      <c r="A2121" s="509" t="s">
        <v>350</v>
      </c>
      <c r="B2121" s="509" t="s">
        <v>6268</v>
      </c>
      <c r="C2121" s="509" t="s">
        <v>6315</v>
      </c>
      <c r="D2121" s="509" t="s">
        <v>7745</v>
      </c>
      <c r="E2121" s="509" t="s">
        <v>10312</v>
      </c>
      <c r="F2121" s="509">
        <v>8</v>
      </c>
      <c r="G2121" s="509">
        <v>1</v>
      </c>
    </row>
    <row r="2122" spans="1:7" hidden="1">
      <c r="A2122" s="509" t="s">
        <v>350</v>
      </c>
      <c r="B2122" s="509" t="s">
        <v>6268</v>
      </c>
      <c r="C2122" s="509" t="s">
        <v>6315</v>
      </c>
      <c r="D2122" s="509" t="s">
        <v>7745</v>
      </c>
      <c r="E2122" s="509" t="s">
        <v>10314</v>
      </c>
      <c r="F2122" s="509">
        <v>8</v>
      </c>
      <c r="G2122" s="509">
        <v>1</v>
      </c>
    </row>
    <row r="2123" spans="1:7" hidden="1">
      <c r="A2123" s="509" t="s">
        <v>350</v>
      </c>
      <c r="B2123" s="509" t="s">
        <v>6268</v>
      </c>
      <c r="C2123" s="509" t="s">
        <v>6315</v>
      </c>
      <c r="D2123" s="509" t="s">
        <v>7745</v>
      </c>
      <c r="E2123" s="509" t="s">
        <v>10311</v>
      </c>
      <c r="F2123" s="509">
        <v>7</v>
      </c>
      <c r="G2123" s="509">
        <v>1</v>
      </c>
    </row>
    <row r="2124" spans="1:7" hidden="1">
      <c r="A2124" s="509" t="s">
        <v>350</v>
      </c>
      <c r="B2124" s="509" t="s">
        <v>6268</v>
      </c>
      <c r="C2124" s="509" t="s">
        <v>6315</v>
      </c>
      <c r="D2124" s="509" t="s">
        <v>7745</v>
      </c>
      <c r="E2124" s="509" t="s">
        <v>10313</v>
      </c>
      <c r="F2124" s="509">
        <v>6</v>
      </c>
      <c r="G2124" s="509">
        <v>1</v>
      </c>
    </row>
    <row r="2125" spans="1:7" hidden="1">
      <c r="A2125" s="509" t="s">
        <v>350</v>
      </c>
      <c r="B2125" s="509" t="s">
        <v>6268</v>
      </c>
      <c r="C2125" s="509" t="s">
        <v>6315</v>
      </c>
      <c r="D2125" s="509" t="s">
        <v>7745</v>
      </c>
      <c r="E2125" s="509" t="s">
        <v>10315</v>
      </c>
      <c r="F2125" s="509">
        <v>6</v>
      </c>
      <c r="G2125" s="509">
        <v>1</v>
      </c>
    </row>
    <row r="2126" spans="1:7" hidden="1">
      <c r="A2126" s="509" t="s">
        <v>350</v>
      </c>
      <c r="B2126" s="509" t="s">
        <v>6268</v>
      </c>
      <c r="C2126" s="509" t="s">
        <v>6315</v>
      </c>
      <c r="D2126" s="509" t="s">
        <v>7745</v>
      </c>
      <c r="E2126" s="509" t="s">
        <v>10316</v>
      </c>
      <c r="F2126" s="509">
        <v>3</v>
      </c>
      <c r="G2126" s="509">
        <v>1</v>
      </c>
    </row>
    <row r="2127" spans="1:7" hidden="1">
      <c r="A2127" s="509" t="s">
        <v>350</v>
      </c>
      <c r="B2127" s="509" t="s">
        <v>6268</v>
      </c>
      <c r="C2127" s="509" t="s">
        <v>6315</v>
      </c>
      <c r="D2127" s="509" t="s">
        <v>7745</v>
      </c>
      <c r="E2127" s="509" t="s">
        <v>10317</v>
      </c>
      <c r="F2127" s="509">
        <v>3</v>
      </c>
      <c r="G2127" s="509">
        <v>1</v>
      </c>
    </row>
    <row r="2128" spans="1:7" hidden="1">
      <c r="A2128" s="509" t="s">
        <v>350</v>
      </c>
      <c r="B2128" s="509" t="s">
        <v>6268</v>
      </c>
      <c r="C2128" s="509" t="s">
        <v>6315</v>
      </c>
      <c r="D2128" s="509" t="s">
        <v>7745</v>
      </c>
      <c r="E2128" s="509" t="s">
        <v>10318</v>
      </c>
      <c r="F2128" s="509">
        <v>1</v>
      </c>
      <c r="G2128" s="509">
        <v>1</v>
      </c>
    </row>
    <row r="2129" spans="1:7" hidden="1">
      <c r="A2129" s="509" t="s">
        <v>350</v>
      </c>
      <c r="B2129" s="509" t="s">
        <v>6268</v>
      </c>
      <c r="C2129" s="509" t="s">
        <v>6315</v>
      </c>
      <c r="D2129" s="509" t="s">
        <v>7745</v>
      </c>
      <c r="E2129" s="509" t="s">
        <v>10319</v>
      </c>
      <c r="F2129" s="509">
        <v>1</v>
      </c>
      <c r="G2129" s="509">
        <v>1</v>
      </c>
    </row>
    <row r="2130" spans="1:7" hidden="1">
      <c r="A2130" s="509" t="s">
        <v>351</v>
      </c>
      <c r="B2130" s="509" t="s">
        <v>6268</v>
      </c>
      <c r="C2130" s="509" t="s">
        <v>6315</v>
      </c>
      <c r="D2130" s="509" t="s">
        <v>7750</v>
      </c>
      <c r="E2130" s="509" t="s">
        <v>10965</v>
      </c>
      <c r="F2130" s="509">
        <v>10</v>
      </c>
      <c r="G2130" s="509">
        <v>1</v>
      </c>
    </row>
    <row r="2131" spans="1:7" hidden="1">
      <c r="A2131" s="509" t="s">
        <v>351</v>
      </c>
      <c r="B2131" s="509" t="s">
        <v>6268</v>
      </c>
      <c r="C2131" s="509" t="s">
        <v>6315</v>
      </c>
      <c r="D2131" s="509" t="s">
        <v>7750</v>
      </c>
      <c r="E2131" s="509" t="s">
        <v>10962</v>
      </c>
      <c r="F2131" s="509">
        <v>9</v>
      </c>
      <c r="G2131" s="509">
        <v>1</v>
      </c>
    </row>
    <row r="2132" spans="1:7" hidden="1">
      <c r="A2132" s="509" t="s">
        <v>351</v>
      </c>
      <c r="B2132" s="509" t="s">
        <v>6268</v>
      </c>
      <c r="C2132" s="509" t="s">
        <v>6315</v>
      </c>
      <c r="D2132" s="509" t="s">
        <v>7750</v>
      </c>
      <c r="E2132" s="509" t="s">
        <v>10963</v>
      </c>
      <c r="F2132" s="509">
        <v>7</v>
      </c>
      <c r="G2132" s="509">
        <v>1</v>
      </c>
    </row>
    <row r="2133" spans="1:7" hidden="1">
      <c r="A2133" s="509" t="s">
        <v>351</v>
      </c>
      <c r="B2133" s="509" t="s">
        <v>6268</v>
      </c>
      <c r="C2133" s="509" t="s">
        <v>6315</v>
      </c>
      <c r="D2133" s="509" t="s">
        <v>7750</v>
      </c>
      <c r="E2133" s="509" t="s">
        <v>10966</v>
      </c>
      <c r="F2133" s="509">
        <v>7</v>
      </c>
      <c r="G2133" s="509">
        <v>1</v>
      </c>
    </row>
    <row r="2134" spans="1:7" hidden="1">
      <c r="A2134" s="509" t="s">
        <v>351</v>
      </c>
      <c r="B2134" s="509" t="s">
        <v>6268</v>
      </c>
      <c r="C2134" s="509" t="s">
        <v>6315</v>
      </c>
      <c r="D2134" s="509" t="s">
        <v>7750</v>
      </c>
      <c r="E2134" s="509" t="s">
        <v>10961</v>
      </c>
      <c r="F2134" s="509">
        <v>5</v>
      </c>
      <c r="G2134" s="509">
        <v>1</v>
      </c>
    </row>
    <row r="2135" spans="1:7" hidden="1">
      <c r="A2135" s="509" t="s">
        <v>351</v>
      </c>
      <c r="B2135" s="509" t="s">
        <v>6268</v>
      </c>
      <c r="C2135" s="509" t="s">
        <v>6315</v>
      </c>
      <c r="D2135" s="509" t="s">
        <v>7750</v>
      </c>
      <c r="E2135" s="509" t="s">
        <v>10964</v>
      </c>
      <c r="F2135" s="509">
        <v>5</v>
      </c>
      <c r="G2135" s="509">
        <v>1</v>
      </c>
    </row>
    <row r="2136" spans="1:7" hidden="1">
      <c r="A2136" s="509" t="s">
        <v>351</v>
      </c>
      <c r="B2136" s="509" t="s">
        <v>6268</v>
      </c>
      <c r="C2136" s="509" t="s">
        <v>6315</v>
      </c>
      <c r="D2136" s="509" t="s">
        <v>7750</v>
      </c>
      <c r="E2136" s="509" t="s">
        <v>10967</v>
      </c>
      <c r="F2136" s="509">
        <v>3</v>
      </c>
      <c r="G2136" s="509">
        <v>1</v>
      </c>
    </row>
    <row r="2137" spans="1:7" hidden="1">
      <c r="A2137" s="509" t="s">
        <v>351</v>
      </c>
      <c r="B2137" s="509" t="s">
        <v>6268</v>
      </c>
      <c r="C2137" s="509" t="s">
        <v>6315</v>
      </c>
      <c r="D2137" s="509" t="s">
        <v>7750</v>
      </c>
      <c r="E2137" s="509" t="s">
        <v>10968</v>
      </c>
      <c r="F2137" s="509">
        <v>1</v>
      </c>
      <c r="G2137" s="509">
        <v>1</v>
      </c>
    </row>
    <row r="2138" spans="1:7" hidden="1">
      <c r="A2138" s="509" t="s">
        <v>352</v>
      </c>
      <c r="B2138" s="509" t="s">
        <v>6268</v>
      </c>
      <c r="C2138" s="509" t="s">
        <v>6315</v>
      </c>
      <c r="D2138" s="509" t="s">
        <v>7787</v>
      </c>
      <c r="E2138" s="509" t="s">
        <v>10453</v>
      </c>
      <c r="F2138" s="509">
        <v>9</v>
      </c>
      <c r="G2138" s="509">
        <v>1</v>
      </c>
    </row>
    <row r="2139" spans="1:7" hidden="1">
      <c r="A2139" s="509" t="s">
        <v>352</v>
      </c>
      <c r="B2139" s="509" t="s">
        <v>6268</v>
      </c>
      <c r="C2139" s="509" t="s">
        <v>6315</v>
      </c>
      <c r="D2139" s="509" t="s">
        <v>7787</v>
      </c>
      <c r="E2139" s="509" t="s">
        <v>10454</v>
      </c>
      <c r="F2139" s="509">
        <v>9</v>
      </c>
      <c r="G2139" s="509">
        <v>1</v>
      </c>
    </row>
    <row r="2140" spans="1:7" hidden="1">
      <c r="A2140" s="509" t="s">
        <v>352</v>
      </c>
      <c r="B2140" s="509" t="s">
        <v>6268</v>
      </c>
      <c r="C2140" s="509" t="s">
        <v>6315</v>
      </c>
      <c r="D2140" s="509" t="s">
        <v>7787</v>
      </c>
      <c r="E2140" s="509" t="s">
        <v>10446</v>
      </c>
      <c r="F2140" s="509">
        <v>8</v>
      </c>
      <c r="G2140" s="509">
        <v>1</v>
      </c>
    </row>
    <row r="2141" spans="1:7" hidden="1">
      <c r="A2141" s="509" t="s">
        <v>352</v>
      </c>
      <c r="B2141" s="509" t="s">
        <v>6268</v>
      </c>
      <c r="C2141" s="509" t="s">
        <v>6315</v>
      </c>
      <c r="D2141" s="509" t="s">
        <v>7787</v>
      </c>
      <c r="E2141" s="509" t="s">
        <v>10450</v>
      </c>
      <c r="F2141" s="509">
        <v>8</v>
      </c>
      <c r="G2141" s="509">
        <v>1</v>
      </c>
    </row>
    <row r="2142" spans="1:7" hidden="1">
      <c r="A2142" s="509" t="s">
        <v>352</v>
      </c>
      <c r="B2142" s="509" t="s">
        <v>6268</v>
      </c>
      <c r="C2142" s="509" t="s">
        <v>6315</v>
      </c>
      <c r="D2142" s="509" t="s">
        <v>7787</v>
      </c>
      <c r="E2142" s="509" t="s">
        <v>10445</v>
      </c>
      <c r="F2142" s="509">
        <v>6</v>
      </c>
      <c r="G2142" s="509">
        <v>1</v>
      </c>
    </row>
    <row r="2143" spans="1:7" hidden="1">
      <c r="A2143" s="509" t="s">
        <v>352</v>
      </c>
      <c r="B2143" s="509" t="s">
        <v>6268</v>
      </c>
      <c r="C2143" s="509" t="s">
        <v>6315</v>
      </c>
      <c r="D2143" s="509" t="s">
        <v>7787</v>
      </c>
      <c r="E2143" s="509" t="s">
        <v>10447</v>
      </c>
      <c r="F2143" s="509">
        <v>6</v>
      </c>
      <c r="G2143" s="509">
        <v>1</v>
      </c>
    </row>
    <row r="2144" spans="1:7" hidden="1">
      <c r="A2144" s="509" t="s">
        <v>352</v>
      </c>
      <c r="B2144" s="509" t="s">
        <v>6268</v>
      </c>
      <c r="C2144" s="509" t="s">
        <v>6315</v>
      </c>
      <c r="D2144" s="509" t="s">
        <v>7787</v>
      </c>
      <c r="E2144" s="509" t="s">
        <v>10448</v>
      </c>
      <c r="F2144" s="509">
        <v>4</v>
      </c>
      <c r="G2144" s="509">
        <v>1</v>
      </c>
    </row>
    <row r="2145" spans="1:7" hidden="1">
      <c r="A2145" s="509" t="s">
        <v>352</v>
      </c>
      <c r="B2145" s="509" t="s">
        <v>6268</v>
      </c>
      <c r="C2145" s="509" t="s">
        <v>6315</v>
      </c>
      <c r="D2145" s="509" t="s">
        <v>7787</v>
      </c>
      <c r="E2145" s="509" t="s">
        <v>10451</v>
      </c>
      <c r="F2145" s="509">
        <v>3</v>
      </c>
      <c r="G2145" s="509">
        <v>1</v>
      </c>
    </row>
    <row r="2146" spans="1:7" hidden="1">
      <c r="A2146" s="509" t="s">
        <v>352</v>
      </c>
      <c r="B2146" s="509" t="s">
        <v>6268</v>
      </c>
      <c r="C2146" s="509" t="s">
        <v>6315</v>
      </c>
      <c r="D2146" s="509" t="s">
        <v>7787</v>
      </c>
      <c r="E2146" s="509" t="s">
        <v>10456</v>
      </c>
      <c r="F2146" s="509">
        <v>3</v>
      </c>
      <c r="G2146" s="509">
        <v>1</v>
      </c>
    </row>
    <row r="2147" spans="1:7" hidden="1">
      <c r="A2147" s="509" t="s">
        <v>352</v>
      </c>
      <c r="B2147" s="509" t="s">
        <v>6268</v>
      </c>
      <c r="C2147" s="509" t="s">
        <v>6315</v>
      </c>
      <c r="D2147" s="509" t="s">
        <v>7787</v>
      </c>
      <c r="E2147" s="509" t="s">
        <v>10455</v>
      </c>
      <c r="F2147" s="509">
        <v>2</v>
      </c>
      <c r="G2147" s="509">
        <v>1</v>
      </c>
    </row>
    <row r="2148" spans="1:7" hidden="1">
      <c r="A2148" s="509" t="s">
        <v>352</v>
      </c>
      <c r="B2148" s="509" t="s">
        <v>6268</v>
      </c>
      <c r="C2148" s="509" t="s">
        <v>6315</v>
      </c>
      <c r="D2148" s="509" t="s">
        <v>7787</v>
      </c>
      <c r="E2148" s="509" t="s">
        <v>10449</v>
      </c>
      <c r="F2148" s="509">
        <v>1</v>
      </c>
      <c r="G2148" s="509">
        <v>1</v>
      </c>
    </row>
    <row r="2149" spans="1:7" hidden="1">
      <c r="A2149" s="509" t="s">
        <v>352</v>
      </c>
      <c r="B2149" s="509" t="s">
        <v>6268</v>
      </c>
      <c r="C2149" s="509" t="s">
        <v>6315</v>
      </c>
      <c r="D2149" s="509" t="s">
        <v>7787</v>
      </c>
      <c r="E2149" s="509" t="s">
        <v>10452</v>
      </c>
      <c r="F2149" s="509">
        <v>1</v>
      </c>
      <c r="G2149" s="509">
        <v>1</v>
      </c>
    </row>
    <row r="2150" spans="1:7" hidden="1">
      <c r="A2150" s="509" t="s">
        <v>353</v>
      </c>
      <c r="B2150" s="509" t="s">
        <v>6268</v>
      </c>
      <c r="C2150" s="509" t="s">
        <v>6315</v>
      </c>
      <c r="D2150" s="509" t="s">
        <v>7793</v>
      </c>
      <c r="E2150" s="509" t="s">
        <v>10985</v>
      </c>
      <c r="F2150" s="509">
        <v>9</v>
      </c>
      <c r="G2150" s="509">
        <v>1</v>
      </c>
    </row>
    <row r="2151" spans="1:7" hidden="1">
      <c r="A2151" s="509" t="s">
        <v>353</v>
      </c>
      <c r="B2151" s="509" t="s">
        <v>6268</v>
      </c>
      <c r="C2151" s="509" t="s">
        <v>6315</v>
      </c>
      <c r="D2151" s="509" t="s">
        <v>7793</v>
      </c>
      <c r="E2151" s="509" t="s">
        <v>10987</v>
      </c>
      <c r="F2151" s="509">
        <v>8</v>
      </c>
      <c r="G2151" s="509">
        <v>1</v>
      </c>
    </row>
    <row r="2152" spans="1:7" hidden="1">
      <c r="A2152" s="509" t="s">
        <v>353</v>
      </c>
      <c r="B2152" s="509" t="s">
        <v>6268</v>
      </c>
      <c r="C2152" s="509" t="s">
        <v>6315</v>
      </c>
      <c r="D2152" s="509" t="s">
        <v>7793</v>
      </c>
      <c r="E2152" s="509" t="s">
        <v>10986</v>
      </c>
      <c r="F2152" s="509">
        <v>5</v>
      </c>
      <c r="G2152" s="509">
        <v>1</v>
      </c>
    </row>
    <row r="2153" spans="1:7" hidden="1">
      <c r="A2153" s="509" t="s">
        <v>353</v>
      </c>
      <c r="B2153" s="509" t="s">
        <v>6268</v>
      </c>
      <c r="C2153" s="509" t="s">
        <v>6315</v>
      </c>
      <c r="D2153" s="509" t="s">
        <v>7793</v>
      </c>
      <c r="E2153" s="509" t="s">
        <v>10989</v>
      </c>
      <c r="F2153" s="509">
        <v>3</v>
      </c>
      <c r="G2153" s="509">
        <v>1</v>
      </c>
    </row>
    <row r="2154" spans="1:7" hidden="1">
      <c r="A2154" s="509" t="s">
        <v>353</v>
      </c>
      <c r="B2154" s="509" t="s">
        <v>6268</v>
      </c>
      <c r="C2154" s="509" t="s">
        <v>6315</v>
      </c>
      <c r="D2154" s="509" t="s">
        <v>7793</v>
      </c>
      <c r="E2154" s="509" t="s">
        <v>10988</v>
      </c>
      <c r="F2154" s="509">
        <v>2</v>
      </c>
      <c r="G2154" s="509">
        <v>1</v>
      </c>
    </row>
    <row r="2155" spans="1:7" hidden="1">
      <c r="A2155" s="509" t="s">
        <v>280</v>
      </c>
      <c r="B2155" s="509" t="s">
        <v>6268</v>
      </c>
      <c r="C2155" s="509" t="e">
        <v>#N/A</v>
      </c>
      <c r="D2155" s="509" t="s">
        <v>7441</v>
      </c>
      <c r="E2155" s="509" t="s">
        <v>11684</v>
      </c>
      <c r="F2155" s="509">
        <v>4</v>
      </c>
      <c r="G2155" s="509">
        <v>1</v>
      </c>
    </row>
    <row r="2156" spans="1:7">
      <c r="A2156" s="509" t="s">
        <v>722</v>
      </c>
      <c r="B2156" s="509" t="s">
        <v>2233</v>
      </c>
      <c r="C2156" s="509" t="s">
        <v>723</v>
      </c>
      <c r="D2156" s="509" t="s">
        <v>725</v>
      </c>
      <c r="E2156" s="509" t="s">
        <v>13041</v>
      </c>
      <c r="F2156" s="509">
        <v>9</v>
      </c>
      <c r="G2156" s="509">
        <v>1</v>
      </c>
    </row>
    <row r="2157" spans="1:7">
      <c r="A2157" s="509" t="s">
        <v>722</v>
      </c>
      <c r="B2157" s="509" t="s">
        <v>2233</v>
      </c>
      <c r="C2157" s="509" t="s">
        <v>723</v>
      </c>
      <c r="D2157" s="509" t="s">
        <v>725</v>
      </c>
      <c r="E2157" s="509" t="s">
        <v>13042</v>
      </c>
      <c r="F2157" s="509">
        <v>9</v>
      </c>
      <c r="G2157" s="509">
        <v>1</v>
      </c>
    </row>
    <row r="2158" spans="1:7">
      <c r="A2158" s="509" t="s">
        <v>722</v>
      </c>
      <c r="B2158" s="509" t="s">
        <v>2233</v>
      </c>
      <c r="C2158" s="509" t="s">
        <v>723</v>
      </c>
      <c r="D2158" s="509" t="s">
        <v>725</v>
      </c>
      <c r="E2158" s="509" t="s">
        <v>13043</v>
      </c>
      <c r="F2158" s="509">
        <v>7</v>
      </c>
      <c r="G2158" s="509">
        <v>1</v>
      </c>
    </row>
    <row r="2159" spans="1:7">
      <c r="A2159" s="509" t="s">
        <v>722</v>
      </c>
      <c r="B2159" s="509" t="s">
        <v>2233</v>
      </c>
      <c r="C2159" s="509" t="s">
        <v>723</v>
      </c>
      <c r="D2159" s="509" t="s">
        <v>725</v>
      </c>
      <c r="E2159" s="509" t="s">
        <v>13047</v>
      </c>
      <c r="F2159" s="509">
        <v>5</v>
      </c>
      <c r="G2159" s="509">
        <v>1</v>
      </c>
    </row>
    <row r="2160" spans="1:7">
      <c r="A2160" s="509" t="s">
        <v>722</v>
      </c>
      <c r="B2160" s="509" t="s">
        <v>2233</v>
      </c>
      <c r="C2160" s="509" t="s">
        <v>723</v>
      </c>
      <c r="D2160" s="509" t="s">
        <v>725</v>
      </c>
      <c r="E2160" s="509" t="s">
        <v>13044</v>
      </c>
      <c r="F2160" s="509">
        <v>4</v>
      </c>
      <c r="G2160" s="509">
        <v>1</v>
      </c>
    </row>
    <row r="2161" spans="1:7">
      <c r="A2161" s="509" t="s">
        <v>722</v>
      </c>
      <c r="B2161" s="509" t="s">
        <v>2233</v>
      </c>
      <c r="C2161" s="509" t="s">
        <v>723</v>
      </c>
      <c r="D2161" s="509" t="s">
        <v>725</v>
      </c>
      <c r="E2161" s="509" t="s">
        <v>13045</v>
      </c>
      <c r="F2161" s="509">
        <v>3</v>
      </c>
      <c r="G2161" s="509">
        <v>1</v>
      </c>
    </row>
    <row r="2162" spans="1:7">
      <c r="A2162" s="509" t="s">
        <v>722</v>
      </c>
      <c r="B2162" s="509" t="s">
        <v>2233</v>
      </c>
      <c r="C2162" s="509" t="s">
        <v>723</v>
      </c>
      <c r="D2162" s="509" t="s">
        <v>725</v>
      </c>
      <c r="E2162" s="509" t="s">
        <v>13046</v>
      </c>
      <c r="F2162" s="509">
        <v>2</v>
      </c>
      <c r="G2162" s="509">
        <v>1</v>
      </c>
    </row>
    <row r="2163" spans="1:7">
      <c r="A2163" s="509" t="s">
        <v>729</v>
      </c>
      <c r="B2163" s="509" t="s">
        <v>2233</v>
      </c>
      <c r="C2163" s="509" t="s">
        <v>723</v>
      </c>
      <c r="D2163" s="509" t="s">
        <v>731</v>
      </c>
      <c r="E2163" s="509" t="s">
        <v>15357</v>
      </c>
      <c r="F2163" s="509">
        <v>8</v>
      </c>
      <c r="G2163" s="509">
        <v>1</v>
      </c>
    </row>
    <row r="2164" spans="1:7">
      <c r="A2164" s="509" t="s">
        <v>729</v>
      </c>
      <c r="B2164" s="509" t="s">
        <v>2233</v>
      </c>
      <c r="C2164" s="509" t="s">
        <v>723</v>
      </c>
      <c r="D2164" s="509" t="s">
        <v>731</v>
      </c>
      <c r="E2164" s="509" t="s">
        <v>15355</v>
      </c>
      <c r="F2164" s="509">
        <v>7</v>
      </c>
      <c r="G2164" s="509">
        <v>1</v>
      </c>
    </row>
    <row r="2165" spans="1:7">
      <c r="A2165" s="509" t="s">
        <v>729</v>
      </c>
      <c r="B2165" s="509" t="s">
        <v>2233</v>
      </c>
      <c r="C2165" s="509" t="s">
        <v>723</v>
      </c>
      <c r="D2165" s="509" t="s">
        <v>731</v>
      </c>
      <c r="E2165" s="509" t="s">
        <v>15352</v>
      </c>
      <c r="F2165" s="509">
        <v>5</v>
      </c>
      <c r="G2165" s="509">
        <v>1</v>
      </c>
    </row>
    <row r="2166" spans="1:7">
      <c r="A2166" s="509" t="s">
        <v>729</v>
      </c>
      <c r="B2166" s="509" t="s">
        <v>2233</v>
      </c>
      <c r="C2166" s="509" t="s">
        <v>723</v>
      </c>
      <c r="D2166" s="509" t="s">
        <v>731</v>
      </c>
      <c r="E2166" s="509" t="s">
        <v>15356</v>
      </c>
      <c r="F2166" s="509">
        <v>5</v>
      </c>
      <c r="G2166" s="509">
        <v>1</v>
      </c>
    </row>
    <row r="2167" spans="1:7">
      <c r="A2167" s="509" t="s">
        <v>729</v>
      </c>
      <c r="B2167" s="509" t="s">
        <v>2233</v>
      </c>
      <c r="C2167" s="509" t="s">
        <v>723</v>
      </c>
      <c r="D2167" s="509" t="s">
        <v>731</v>
      </c>
      <c r="E2167" s="509" t="s">
        <v>15354</v>
      </c>
      <c r="F2167" s="509">
        <v>4</v>
      </c>
      <c r="G2167" s="509">
        <v>1</v>
      </c>
    </row>
    <row r="2168" spans="1:7">
      <c r="A2168" s="509" t="s">
        <v>729</v>
      </c>
      <c r="B2168" s="509" t="s">
        <v>2233</v>
      </c>
      <c r="C2168" s="509" t="s">
        <v>723</v>
      </c>
      <c r="D2168" s="509" t="s">
        <v>731</v>
      </c>
      <c r="E2168" s="509" t="s">
        <v>15353</v>
      </c>
      <c r="F2168" s="509">
        <v>1</v>
      </c>
      <c r="G2168" s="509">
        <v>1</v>
      </c>
    </row>
    <row r="2169" spans="1:7">
      <c r="A2169" s="509" t="s">
        <v>732</v>
      </c>
      <c r="B2169" s="509" t="s">
        <v>2233</v>
      </c>
      <c r="C2169" s="509" t="s">
        <v>723</v>
      </c>
      <c r="D2169" s="509" t="s">
        <v>733</v>
      </c>
      <c r="E2169" s="509" t="s">
        <v>15343</v>
      </c>
      <c r="F2169" s="509">
        <v>7</v>
      </c>
      <c r="G2169" s="509">
        <v>1</v>
      </c>
    </row>
    <row r="2170" spans="1:7">
      <c r="A2170" s="509" t="s">
        <v>732</v>
      </c>
      <c r="B2170" s="509" t="s">
        <v>2233</v>
      </c>
      <c r="C2170" s="509" t="s">
        <v>723</v>
      </c>
      <c r="D2170" s="509" t="s">
        <v>733</v>
      </c>
      <c r="E2170" s="509" t="s">
        <v>15342</v>
      </c>
      <c r="F2170" s="509">
        <v>4</v>
      </c>
      <c r="G2170" s="509">
        <v>1</v>
      </c>
    </row>
    <row r="2171" spans="1:7">
      <c r="A2171" s="509" t="s">
        <v>732</v>
      </c>
      <c r="B2171" s="509" t="s">
        <v>2233</v>
      </c>
      <c r="C2171" s="509" t="s">
        <v>723</v>
      </c>
      <c r="D2171" s="509" t="s">
        <v>733</v>
      </c>
      <c r="E2171" s="509" t="s">
        <v>15345</v>
      </c>
      <c r="F2171" s="509">
        <v>4</v>
      </c>
      <c r="G2171" s="509">
        <v>1</v>
      </c>
    </row>
    <row r="2172" spans="1:7">
      <c r="A2172" s="509" t="s">
        <v>732</v>
      </c>
      <c r="B2172" s="509" t="s">
        <v>2233</v>
      </c>
      <c r="C2172" s="509" t="s">
        <v>723</v>
      </c>
      <c r="D2172" s="509" t="s">
        <v>733</v>
      </c>
      <c r="E2172" s="509" t="s">
        <v>15346</v>
      </c>
      <c r="F2172" s="509">
        <v>4</v>
      </c>
      <c r="G2172" s="509">
        <v>1</v>
      </c>
    </row>
    <row r="2173" spans="1:7">
      <c r="A2173" s="509" t="s">
        <v>732</v>
      </c>
      <c r="B2173" s="509" t="s">
        <v>2233</v>
      </c>
      <c r="C2173" s="509" t="s">
        <v>723</v>
      </c>
      <c r="D2173" s="509" t="s">
        <v>733</v>
      </c>
      <c r="E2173" s="509" t="s">
        <v>15347</v>
      </c>
      <c r="F2173" s="509">
        <v>3</v>
      </c>
      <c r="G2173" s="509">
        <v>1</v>
      </c>
    </row>
    <row r="2174" spans="1:7">
      <c r="A2174" s="509" t="s">
        <v>732</v>
      </c>
      <c r="B2174" s="509" t="s">
        <v>2233</v>
      </c>
      <c r="C2174" s="509" t="s">
        <v>723</v>
      </c>
      <c r="D2174" s="509" t="s">
        <v>733</v>
      </c>
      <c r="E2174" s="509" t="s">
        <v>15344</v>
      </c>
      <c r="F2174" s="509">
        <v>2</v>
      </c>
      <c r="G2174" s="509">
        <v>1</v>
      </c>
    </row>
    <row r="2175" spans="1:7">
      <c r="A2175" s="509" t="s">
        <v>734</v>
      </c>
      <c r="B2175" s="509" t="s">
        <v>2233</v>
      </c>
      <c r="C2175" s="509" t="s">
        <v>723</v>
      </c>
      <c r="D2175" s="509" t="s">
        <v>735</v>
      </c>
      <c r="E2175" s="509" t="s">
        <v>15264</v>
      </c>
      <c r="F2175" s="509">
        <v>9</v>
      </c>
      <c r="G2175" s="509">
        <v>1</v>
      </c>
    </row>
    <row r="2176" spans="1:7">
      <c r="A2176" s="509" t="s">
        <v>734</v>
      </c>
      <c r="B2176" s="509" t="s">
        <v>2233</v>
      </c>
      <c r="C2176" s="509" t="s">
        <v>723</v>
      </c>
      <c r="D2176" s="509" t="s">
        <v>735</v>
      </c>
      <c r="E2176" s="509" t="s">
        <v>15263</v>
      </c>
      <c r="F2176" s="509">
        <v>8</v>
      </c>
      <c r="G2176" s="509">
        <v>1</v>
      </c>
    </row>
    <row r="2177" spans="1:7">
      <c r="A2177" s="509" t="s">
        <v>734</v>
      </c>
      <c r="B2177" s="509" t="s">
        <v>2233</v>
      </c>
      <c r="C2177" s="509" t="s">
        <v>723</v>
      </c>
      <c r="D2177" s="509" t="s">
        <v>735</v>
      </c>
      <c r="E2177" s="509" t="s">
        <v>15261</v>
      </c>
      <c r="F2177" s="509">
        <v>5</v>
      </c>
      <c r="G2177" s="509">
        <v>1</v>
      </c>
    </row>
    <row r="2178" spans="1:7">
      <c r="A2178" s="509" t="s">
        <v>734</v>
      </c>
      <c r="B2178" s="509" t="s">
        <v>2233</v>
      </c>
      <c r="C2178" s="509" t="s">
        <v>723</v>
      </c>
      <c r="D2178" s="509" t="s">
        <v>735</v>
      </c>
      <c r="E2178" s="509" t="s">
        <v>15265</v>
      </c>
      <c r="F2178" s="509">
        <v>5</v>
      </c>
      <c r="G2178" s="509">
        <v>1</v>
      </c>
    </row>
    <row r="2179" spans="1:7">
      <c r="A2179" s="509" t="s">
        <v>734</v>
      </c>
      <c r="B2179" s="509" t="s">
        <v>2233</v>
      </c>
      <c r="C2179" s="509" t="s">
        <v>723</v>
      </c>
      <c r="D2179" s="509" t="s">
        <v>735</v>
      </c>
      <c r="E2179" s="509" t="s">
        <v>15260</v>
      </c>
      <c r="F2179" s="509">
        <v>3</v>
      </c>
      <c r="G2179" s="509">
        <v>1</v>
      </c>
    </row>
    <row r="2180" spans="1:7">
      <c r="A2180" s="509" t="s">
        <v>734</v>
      </c>
      <c r="B2180" s="509" t="s">
        <v>2233</v>
      </c>
      <c r="C2180" s="509" t="s">
        <v>723</v>
      </c>
      <c r="D2180" s="509" t="s">
        <v>735</v>
      </c>
      <c r="E2180" s="509" t="s">
        <v>15262</v>
      </c>
      <c r="F2180" s="509">
        <v>2</v>
      </c>
      <c r="G2180" s="509">
        <v>1</v>
      </c>
    </row>
    <row r="2181" spans="1:7">
      <c r="A2181" s="509" t="s">
        <v>736</v>
      </c>
      <c r="B2181" s="509" t="s">
        <v>2233</v>
      </c>
      <c r="C2181" s="509" t="s">
        <v>723</v>
      </c>
      <c r="D2181" s="509" t="s">
        <v>737</v>
      </c>
      <c r="E2181" s="509" t="s">
        <v>15189</v>
      </c>
      <c r="F2181" s="509">
        <v>5</v>
      </c>
      <c r="G2181" s="509">
        <v>1</v>
      </c>
    </row>
    <row r="2182" spans="1:7">
      <c r="A2182" s="509" t="s">
        <v>736</v>
      </c>
      <c r="B2182" s="509" t="s">
        <v>2233</v>
      </c>
      <c r="C2182" s="509" t="s">
        <v>723</v>
      </c>
      <c r="D2182" s="509" t="s">
        <v>737</v>
      </c>
      <c r="E2182" s="509" t="s">
        <v>15190</v>
      </c>
      <c r="F2182" s="509">
        <v>5</v>
      </c>
      <c r="G2182" s="509">
        <v>1</v>
      </c>
    </row>
    <row r="2183" spans="1:7">
      <c r="A2183" s="509" t="s">
        <v>736</v>
      </c>
      <c r="B2183" s="509" t="s">
        <v>2233</v>
      </c>
      <c r="C2183" s="509" t="s">
        <v>723</v>
      </c>
      <c r="D2183" s="509" t="s">
        <v>737</v>
      </c>
      <c r="E2183" s="509" t="s">
        <v>15188</v>
      </c>
      <c r="F2183" s="509">
        <v>4</v>
      </c>
      <c r="G2183" s="509">
        <v>1</v>
      </c>
    </row>
    <row r="2184" spans="1:7">
      <c r="A2184" s="509" t="s">
        <v>736</v>
      </c>
      <c r="B2184" s="509" t="s">
        <v>2233</v>
      </c>
      <c r="C2184" s="509" t="s">
        <v>723</v>
      </c>
      <c r="D2184" s="509" t="s">
        <v>737</v>
      </c>
      <c r="E2184" s="509" t="s">
        <v>15192</v>
      </c>
      <c r="F2184" s="509">
        <v>3</v>
      </c>
      <c r="G2184" s="509">
        <v>1</v>
      </c>
    </row>
    <row r="2185" spans="1:7">
      <c r="A2185" s="509" t="s">
        <v>736</v>
      </c>
      <c r="B2185" s="509" t="s">
        <v>2233</v>
      </c>
      <c r="C2185" s="509" t="s">
        <v>723</v>
      </c>
      <c r="D2185" s="509" t="s">
        <v>737</v>
      </c>
      <c r="E2185" s="509" t="s">
        <v>15193</v>
      </c>
      <c r="F2185" s="509">
        <v>3</v>
      </c>
      <c r="G2185" s="509">
        <v>1</v>
      </c>
    </row>
    <row r="2186" spans="1:7">
      <c r="A2186" s="509" t="s">
        <v>736</v>
      </c>
      <c r="B2186" s="509" t="s">
        <v>2233</v>
      </c>
      <c r="C2186" s="509" t="s">
        <v>723</v>
      </c>
      <c r="D2186" s="509" t="s">
        <v>737</v>
      </c>
      <c r="E2186" s="509" t="s">
        <v>15194</v>
      </c>
      <c r="F2186" s="509">
        <v>3</v>
      </c>
      <c r="G2186" s="509">
        <v>1</v>
      </c>
    </row>
    <row r="2187" spans="1:7">
      <c r="A2187" s="509" t="s">
        <v>736</v>
      </c>
      <c r="B2187" s="509" t="s">
        <v>2233</v>
      </c>
      <c r="C2187" s="509" t="s">
        <v>723</v>
      </c>
      <c r="D2187" s="509" t="s">
        <v>737</v>
      </c>
      <c r="E2187" s="509" t="s">
        <v>15191</v>
      </c>
      <c r="F2187" s="509">
        <v>2</v>
      </c>
      <c r="G2187" s="509">
        <v>1</v>
      </c>
    </row>
    <row r="2188" spans="1:7">
      <c r="A2188" s="509" t="s">
        <v>736</v>
      </c>
      <c r="B2188" s="509" t="s">
        <v>2233</v>
      </c>
      <c r="C2188" s="509" t="s">
        <v>723</v>
      </c>
      <c r="D2188" s="509" t="s">
        <v>737</v>
      </c>
      <c r="E2188" s="509" t="s">
        <v>15187</v>
      </c>
      <c r="F2188" s="509">
        <v>1</v>
      </c>
      <c r="G2188" s="509">
        <v>1</v>
      </c>
    </row>
    <row r="2189" spans="1:7">
      <c r="A2189" s="509" t="s">
        <v>738</v>
      </c>
      <c r="B2189" s="509" t="s">
        <v>2233</v>
      </c>
      <c r="C2189" s="509" t="s">
        <v>723</v>
      </c>
      <c r="D2189" s="509" t="s">
        <v>739</v>
      </c>
      <c r="E2189" s="509" t="s">
        <v>15181</v>
      </c>
      <c r="F2189" s="509">
        <v>9</v>
      </c>
      <c r="G2189" s="509">
        <v>1</v>
      </c>
    </row>
    <row r="2190" spans="1:7">
      <c r="A2190" s="509" t="s">
        <v>738</v>
      </c>
      <c r="B2190" s="509" t="s">
        <v>2233</v>
      </c>
      <c r="C2190" s="509" t="s">
        <v>723</v>
      </c>
      <c r="D2190" s="509" t="s">
        <v>739</v>
      </c>
      <c r="E2190" s="509" t="s">
        <v>15179</v>
      </c>
      <c r="F2190" s="509">
        <v>7</v>
      </c>
      <c r="G2190" s="509">
        <v>1</v>
      </c>
    </row>
    <row r="2191" spans="1:7">
      <c r="A2191" s="509" t="s">
        <v>738</v>
      </c>
      <c r="B2191" s="509" t="s">
        <v>2233</v>
      </c>
      <c r="C2191" s="509" t="s">
        <v>723</v>
      </c>
      <c r="D2191" s="509" t="s">
        <v>739</v>
      </c>
      <c r="E2191" s="509" t="s">
        <v>15177</v>
      </c>
      <c r="F2191" s="509">
        <v>6</v>
      </c>
      <c r="G2191" s="509">
        <v>1</v>
      </c>
    </row>
    <row r="2192" spans="1:7">
      <c r="A2192" s="509" t="s">
        <v>738</v>
      </c>
      <c r="B2192" s="509" t="s">
        <v>2233</v>
      </c>
      <c r="C2192" s="509" t="s">
        <v>723</v>
      </c>
      <c r="D2192" s="509" t="s">
        <v>739</v>
      </c>
      <c r="E2192" s="509" t="s">
        <v>15178</v>
      </c>
      <c r="F2192" s="509">
        <v>6</v>
      </c>
      <c r="G2192" s="509">
        <v>1</v>
      </c>
    </row>
    <row r="2193" spans="1:7">
      <c r="A2193" s="509" t="s">
        <v>738</v>
      </c>
      <c r="B2193" s="509" t="s">
        <v>2233</v>
      </c>
      <c r="C2193" s="509" t="s">
        <v>723</v>
      </c>
      <c r="D2193" s="509" t="s">
        <v>739</v>
      </c>
      <c r="E2193" s="509" t="s">
        <v>15174</v>
      </c>
      <c r="F2193" s="509">
        <v>3</v>
      </c>
      <c r="G2193" s="509">
        <v>1</v>
      </c>
    </row>
    <row r="2194" spans="1:7">
      <c r="A2194" s="509" t="s">
        <v>738</v>
      </c>
      <c r="B2194" s="509" t="s">
        <v>2233</v>
      </c>
      <c r="C2194" s="509" t="s">
        <v>723</v>
      </c>
      <c r="D2194" s="509" t="s">
        <v>739</v>
      </c>
      <c r="E2194" s="509" t="s">
        <v>15175</v>
      </c>
      <c r="F2194" s="509">
        <v>3</v>
      </c>
      <c r="G2194" s="509">
        <v>1</v>
      </c>
    </row>
    <row r="2195" spans="1:7">
      <c r="A2195" s="509" t="s">
        <v>738</v>
      </c>
      <c r="B2195" s="509" t="s">
        <v>2233</v>
      </c>
      <c r="C2195" s="509" t="s">
        <v>723</v>
      </c>
      <c r="D2195" s="509" t="s">
        <v>739</v>
      </c>
      <c r="E2195" s="509" t="s">
        <v>15180</v>
      </c>
      <c r="F2195" s="509">
        <v>3</v>
      </c>
      <c r="G2195" s="509">
        <v>1</v>
      </c>
    </row>
    <row r="2196" spans="1:7">
      <c r="A2196" s="509" t="s">
        <v>738</v>
      </c>
      <c r="B2196" s="509" t="s">
        <v>2233</v>
      </c>
      <c r="C2196" s="509" t="s">
        <v>723</v>
      </c>
      <c r="D2196" s="509" t="s">
        <v>739</v>
      </c>
      <c r="E2196" s="509" t="s">
        <v>15176</v>
      </c>
      <c r="F2196" s="509">
        <v>1</v>
      </c>
      <c r="G2196" s="509">
        <v>1</v>
      </c>
    </row>
    <row r="2197" spans="1:7">
      <c r="A2197" s="509" t="s">
        <v>740</v>
      </c>
      <c r="B2197" s="509" t="s">
        <v>2233</v>
      </c>
      <c r="C2197" s="509" t="s">
        <v>723</v>
      </c>
      <c r="D2197" s="509" t="s">
        <v>741</v>
      </c>
      <c r="E2197" s="509" t="s">
        <v>15296</v>
      </c>
      <c r="F2197" s="509">
        <v>6</v>
      </c>
      <c r="G2197" s="509">
        <v>1</v>
      </c>
    </row>
    <row r="2198" spans="1:7">
      <c r="A2198" s="509" t="s">
        <v>740</v>
      </c>
      <c r="B2198" s="509" t="s">
        <v>2233</v>
      </c>
      <c r="C2198" s="509" t="s">
        <v>723</v>
      </c>
      <c r="D2198" s="509" t="s">
        <v>741</v>
      </c>
      <c r="E2198" s="509" t="s">
        <v>15297</v>
      </c>
      <c r="F2198" s="509">
        <v>6</v>
      </c>
      <c r="G2198" s="509">
        <v>1</v>
      </c>
    </row>
    <row r="2199" spans="1:7">
      <c r="A2199" s="509" t="s">
        <v>740</v>
      </c>
      <c r="B2199" s="509" t="s">
        <v>2233</v>
      </c>
      <c r="C2199" s="509" t="s">
        <v>723</v>
      </c>
      <c r="D2199" s="509" t="s">
        <v>741</v>
      </c>
      <c r="E2199" s="509" t="s">
        <v>15293</v>
      </c>
      <c r="F2199" s="509">
        <v>5</v>
      </c>
      <c r="G2199" s="509">
        <v>1</v>
      </c>
    </row>
    <row r="2200" spans="1:7">
      <c r="A2200" s="509" t="s">
        <v>740</v>
      </c>
      <c r="B2200" s="509" t="s">
        <v>2233</v>
      </c>
      <c r="C2200" s="509" t="s">
        <v>723</v>
      </c>
      <c r="D2200" s="509" t="s">
        <v>741</v>
      </c>
      <c r="E2200" s="509" t="s">
        <v>15295</v>
      </c>
      <c r="F2200" s="509">
        <v>5</v>
      </c>
      <c r="G2200" s="509">
        <v>1</v>
      </c>
    </row>
    <row r="2201" spans="1:7">
      <c r="A2201" s="509" t="s">
        <v>740</v>
      </c>
      <c r="B2201" s="509" t="s">
        <v>2233</v>
      </c>
      <c r="C2201" s="509" t="s">
        <v>723</v>
      </c>
      <c r="D2201" s="509" t="s">
        <v>741</v>
      </c>
      <c r="E2201" s="509" t="s">
        <v>15299</v>
      </c>
      <c r="F2201" s="509">
        <v>4</v>
      </c>
      <c r="G2201" s="509">
        <v>1</v>
      </c>
    </row>
    <row r="2202" spans="1:7">
      <c r="A2202" s="509" t="s">
        <v>740</v>
      </c>
      <c r="B2202" s="509" t="s">
        <v>2233</v>
      </c>
      <c r="C2202" s="509" t="s">
        <v>723</v>
      </c>
      <c r="D2202" s="509" t="s">
        <v>741</v>
      </c>
      <c r="E2202" s="509" t="s">
        <v>15294</v>
      </c>
      <c r="F2202" s="509">
        <v>2</v>
      </c>
      <c r="G2202" s="509">
        <v>1</v>
      </c>
    </row>
    <row r="2203" spans="1:7">
      <c r="A2203" s="509" t="s">
        <v>740</v>
      </c>
      <c r="B2203" s="509" t="s">
        <v>2233</v>
      </c>
      <c r="C2203" s="509" t="s">
        <v>723</v>
      </c>
      <c r="D2203" s="509" t="s">
        <v>741</v>
      </c>
      <c r="E2203" s="509" t="s">
        <v>15298</v>
      </c>
      <c r="F2203" s="509">
        <v>1</v>
      </c>
      <c r="G2203" s="509">
        <v>1</v>
      </c>
    </row>
    <row r="2204" spans="1:7">
      <c r="A2204" s="509" t="s">
        <v>740</v>
      </c>
      <c r="B2204" s="509" t="s">
        <v>2233</v>
      </c>
      <c r="C2204" s="509" t="s">
        <v>723</v>
      </c>
      <c r="D2204" s="509" t="s">
        <v>741</v>
      </c>
      <c r="E2204" s="509" t="s">
        <v>15300</v>
      </c>
      <c r="F2204" s="509">
        <v>1</v>
      </c>
      <c r="G2204" s="509">
        <v>1</v>
      </c>
    </row>
    <row r="2205" spans="1:7">
      <c r="A2205" s="509" t="s">
        <v>742</v>
      </c>
      <c r="B2205" s="509" t="s">
        <v>2233</v>
      </c>
      <c r="C2205" s="509" t="s">
        <v>723</v>
      </c>
      <c r="D2205" s="509" t="s">
        <v>743</v>
      </c>
      <c r="E2205" s="509" t="s">
        <v>12552</v>
      </c>
      <c r="F2205" s="509">
        <v>14</v>
      </c>
      <c r="G2205" s="509">
        <v>1</v>
      </c>
    </row>
    <row r="2206" spans="1:7">
      <c r="A2206" s="509" t="s">
        <v>742</v>
      </c>
      <c r="B2206" s="509" t="s">
        <v>2233</v>
      </c>
      <c r="C2206" s="509" t="s">
        <v>723</v>
      </c>
      <c r="D2206" s="509" t="s">
        <v>743</v>
      </c>
      <c r="E2206" s="509" t="s">
        <v>12551</v>
      </c>
      <c r="F2206" s="509">
        <v>12</v>
      </c>
      <c r="G2206" s="509">
        <v>1</v>
      </c>
    </row>
    <row r="2207" spans="1:7">
      <c r="A2207" s="509" t="s">
        <v>742</v>
      </c>
      <c r="B2207" s="509" t="s">
        <v>2233</v>
      </c>
      <c r="C2207" s="509" t="s">
        <v>723</v>
      </c>
      <c r="D2207" s="509" t="s">
        <v>743</v>
      </c>
      <c r="E2207" s="509" t="s">
        <v>12553</v>
      </c>
      <c r="F2207" s="509">
        <v>12</v>
      </c>
      <c r="G2207" s="509">
        <v>1</v>
      </c>
    </row>
    <row r="2208" spans="1:7">
      <c r="A2208" s="509" t="s">
        <v>742</v>
      </c>
      <c r="B2208" s="509" t="s">
        <v>2233</v>
      </c>
      <c r="C2208" s="509" t="s">
        <v>723</v>
      </c>
      <c r="D2208" s="509" t="s">
        <v>743</v>
      </c>
      <c r="E2208" s="509" t="s">
        <v>12550</v>
      </c>
      <c r="F2208" s="509">
        <v>10</v>
      </c>
      <c r="G2208" s="509">
        <v>1</v>
      </c>
    </row>
    <row r="2209" spans="1:7">
      <c r="A2209" s="509" t="s">
        <v>742</v>
      </c>
      <c r="B2209" s="509" t="s">
        <v>2233</v>
      </c>
      <c r="C2209" s="509" t="s">
        <v>723</v>
      </c>
      <c r="D2209" s="509" t="s">
        <v>743</v>
      </c>
      <c r="E2209" s="509" t="s">
        <v>12554</v>
      </c>
      <c r="F2209" s="509">
        <v>4</v>
      </c>
      <c r="G2209" s="509">
        <v>1</v>
      </c>
    </row>
    <row r="2210" spans="1:7">
      <c r="A2210" s="509" t="s">
        <v>742</v>
      </c>
      <c r="B2210" s="509" t="s">
        <v>2233</v>
      </c>
      <c r="C2210" s="509" t="s">
        <v>723</v>
      </c>
      <c r="D2210" s="509" t="s">
        <v>743</v>
      </c>
      <c r="E2210" s="509" t="s">
        <v>12555</v>
      </c>
      <c r="F2210" s="509">
        <v>2</v>
      </c>
      <c r="G2210" s="509">
        <v>1</v>
      </c>
    </row>
    <row r="2211" spans="1:7">
      <c r="A2211" s="509" t="s">
        <v>744</v>
      </c>
      <c r="B2211" s="509" t="s">
        <v>2233</v>
      </c>
      <c r="C2211" s="509" t="s">
        <v>723</v>
      </c>
      <c r="D2211" s="509" t="s">
        <v>745</v>
      </c>
      <c r="E2211" s="509" t="s">
        <v>15151</v>
      </c>
      <c r="F2211" s="509">
        <v>6</v>
      </c>
      <c r="G2211" s="509">
        <v>1</v>
      </c>
    </row>
    <row r="2212" spans="1:7">
      <c r="A2212" s="509" t="s">
        <v>744</v>
      </c>
      <c r="B2212" s="509" t="s">
        <v>2233</v>
      </c>
      <c r="C2212" s="509" t="s">
        <v>723</v>
      </c>
      <c r="D2212" s="509" t="s">
        <v>745</v>
      </c>
      <c r="E2212" s="509" t="s">
        <v>15155</v>
      </c>
      <c r="F2212" s="509">
        <v>6</v>
      </c>
      <c r="G2212" s="509">
        <v>1</v>
      </c>
    </row>
    <row r="2213" spans="1:7">
      <c r="A2213" s="509" t="s">
        <v>744</v>
      </c>
      <c r="B2213" s="509" t="s">
        <v>2233</v>
      </c>
      <c r="C2213" s="509" t="s">
        <v>723</v>
      </c>
      <c r="D2213" s="509" t="s">
        <v>745</v>
      </c>
      <c r="E2213" s="509" t="s">
        <v>15152</v>
      </c>
      <c r="F2213" s="509">
        <v>5</v>
      </c>
      <c r="G2213" s="509">
        <v>1</v>
      </c>
    </row>
    <row r="2214" spans="1:7">
      <c r="A2214" s="509" t="s">
        <v>744</v>
      </c>
      <c r="B2214" s="509" t="s">
        <v>2233</v>
      </c>
      <c r="C2214" s="509" t="s">
        <v>723</v>
      </c>
      <c r="D2214" s="509" t="s">
        <v>745</v>
      </c>
      <c r="E2214" s="509" t="s">
        <v>15153</v>
      </c>
      <c r="F2214" s="509">
        <v>5</v>
      </c>
      <c r="G2214" s="509">
        <v>1</v>
      </c>
    </row>
    <row r="2215" spans="1:7">
      <c r="A2215" s="509" t="s">
        <v>744</v>
      </c>
      <c r="B2215" s="509" t="s">
        <v>2233</v>
      </c>
      <c r="C2215" s="509" t="s">
        <v>723</v>
      </c>
      <c r="D2215" s="509" t="s">
        <v>745</v>
      </c>
      <c r="E2215" s="509" t="s">
        <v>15154</v>
      </c>
      <c r="F2215" s="509">
        <v>5</v>
      </c>
      <c r="G2215" s="509">
        <v>1</v>
      </c>
    </row>
    <row r="2216" spans="1:7">
      <c r="A2216" s="509" t="s">
        <v>744</v>
      </c>
      <c r="B2216" s="509" t="s">
        <v>2233</v>
      </c>
      <c r="C2216" s="509" t="s">
        <v>723</v>
      </c>
      <c r="D2216" s="509" t="s">
        <v>745</v>
      </c>
      <c r="E2216" s="509" t="s">
        <v>15150</v>
      </c>
      <c r="F2216" s="509">
        <v>3</v>
      </c>
      <c r="G2216" s="509">
        <v>1</v>
      </c>
    </row>
    <row r="2217" spans="1:7">
      <c r="A2217" s="509" t="s">
        <v>744</v>
      </c>
      <c r="B2217" s="509" t="s">
        <v>2233</v>
      </c>
      <c r="C2217" s="509" t="s">
        <v>723</v>
      </c>
      <c r="D2217" s="509" t="s">
        <v>745</v>
      </c>
      <c r="E2217" s="509" t="s">
        <v>15149</v>
      </c>
      <c r="F2217" s="509">
        <v>2</v>
      </c>
      <c r="G2217" s="509">
        <v>1</v>
      </c>
    </row>
    <row r="2218" spans="1:7">
      <c r="A2218" s="509" t="s">
        <v>746</v>
      </c>
      <c r="B2218" s="509" t="s">
        <v>2233</v>
      </c>
      <c r="C2218" s="509" t="s">
        <v>723</v>
      </c>
      <c r="D2218" s="509" t="s">
        <v>747</v>
      </c>
      <c r="E2218" s="509" t="s">
        <v>15320</v>
      </c>
      <c r="F2218" s="509">
        <v>11</v>
      </c>
      <c r="G2218" s="509">
        <v>1</v>
      </c>
    </row>
    <row r="2219" spans="1:7">
      <c r="A2219" s="509" t="s">
        <v>746</v>
      </c>
      <c r="B2219" s="509" t="s">
        <v>2233</v>
      </c>
      <c r="C2219" s="509" t="s">
        <v>723</v>
      </c>
      <c r="D2219" s="509" t="s">
        <v>747</v>
      </c>
      <c r="E2219" s="509" t="s">
        <v>15321</v>
      </c>
      <c r="F2219" s="509">
        <v>10</v>
      </c>
      <c r="G2219" s="509">
        <v>1</v>
      </c>
    </row>
    <row r="2220" spans="1:7">
      <c r="A2220" s="509" t="s">
        <v>746</v>
      </c>
      <c r="B2220" s="509" t="s">
        <v>2233</v>
      </c>
      <c r="C2220" s="509" t="s">
        <v>723</v>
      </c>
      <c r="D2220" s="509" t="s">
        <v>747</v>
      </c>
      <c r="E2220" s="509" t="s">
        <v>15323</v>
      </c>
      <c r="F2220" s="509">
        <v>10</v>
      </c>
      <c r="G2220" s="509">
        <v>1</v>
      </c>
    </row>
    <row r="2221" spans="1:7">
      <c r="A2221" s="509" t="s">
        <v>746</v>
      </c>
      <c r="B2221" s="509" t="s">
        <v>2233</v>
      </c>
      <c r="C2221" s="509" t="s">
        <v>723</v>
      </c>
      <c r="D2221" s="509" t="s">
        <v>747</v>
      </c>
      <c r="E2221" s="509" t="s">
        <v>15322</v>
      </c>
      <c r="F2221" s="509">
        <v>9</v>
      </c>
      <c r="G2221" s="509">
        <v>1</v>
      </c>
    </row>
    <row r="2222" spans="1:7">
      <c r="A2222" s="509" t="s">
        <v>746</v>
      </c>
      <c r="B2222" s="509" t="s">
        <v>2233</v>
      </c>
      <c r="C2222" s="509" t="s">
        <v>723</v>
      </c>
      <c r="D2222" s="509" t="s">
        <v>747</v>
      </c>
      <c r="E2222" s="509" t="s">
        <v>15324</v>
      </c>
      <c r="F2222" s="509">
        <v>2</v>
      </c>
      <c r="G2222" s="509">
        <v>1</v>
      </c>
    </row>
    <row r="2223" spans="1:7">
      <c r="A2223" s="509" t="s">
        <v>746</v>
      </c>
      <c r="B2223" s="509" t="s">
        <v>2233</v>
      </c>
      <c r="C2223" s="509" t="s">
        <v>723</v>
      </c>
      <c r="D2223" s="509" t="s">
        <v>747</v>
      </c>
      <c r="E2223" s="509" t="s">
        <v>15325</v>
      </c>
      <c r="F2223" s="509">
        <v>1</v>
      </c>
      <c r="G2223" s="509">
        <v>1</v>
      </c>
    </row>
    <row r="2224" spans="1:7">
      <c r="A2224" s="509" t="s">
        <v>748</v>
      </c>
      <c r="B2224" s="509" t="s">
        <v>2233</v>
      </c>
      <c r="C2224" s="509" t="s">
        <v>749</v>
      </c>
      <c r="D2224" s="509" t="s">
        <v>750</v>
      </c>
      <c r="E2224" s="509" t="s">
        <v>14060</v>
      </c>
      <c r="F2224" s="509">
        <v>5</v>
      </c>
      <c r="G2224" s="509">
        <v>1</v>
      </c>
    </row>
    <row r="2225" spans="1:7">
      <c r="A2225" s="509" t="s">
        <v>748</v>
      </c>
      <c r="B2225" s="509" t="s">
        <v>2233</v>
      </c>
      <c r="C2225" s="509" t="s">
        <v>749</v>
      </c>
      <c r="D2225" s="509" t="s">
        <v>750</v>
      </c>
      <c r="E2225" s="509" t="s">
        <v>14059</v>
      </c>
      <c r="F2225" s="509">
        <v>1</v>
      </c>
      <c r="G2225" s="509">
        <v>1</v>
      </c>
    </row>
    <row r="2226" spans="1:7">
      <c r="A2226" s="509" t="s">
        <v>748</v>
      </c>
      <c r="B2226" s="509" t="s">
        <v>2233</v>
      </c>
      <c r="C2226" s="509" t="s">
        <v>749</v>
      </c>
      <c r="D2226" s="509" t="s">
        <v>750</v>
      </c>
      <c r="E2226" s="509" t="s">
        <v>14061</v>
      </c>
      <c r="F2226" s="509">
        <v>1</v>
      </c>
      <c r="G2226" s="509">
        <v>1</v>
      </c>
    </row>
    <row r="2227" spans="1:7">
      <c r="A2227" s="509" t="s">
        <v>751</v>
      </c>
      <c r="B2227" s="509" t="s">
        <v>2233</v>
      </c>
      <c r="C2227" s="509" t="s">
        <v>749</v>
      </c>
      <c r="D2227" s="509" t="s">
        <v>752</v>
      </c>
      <c r="E2227" s="509" t="s">
        <v>14081</v>
      </c>
      <c r="F2227" s="509">
        <v>6</v>
      </c>
      <c r="G2227" s="509">
        <v>1</v>
      </c>
    </row>
    <row r="2228" spans="1:7">
      <c r="A2228" s="509" t="s">
        <v>753</v>
      </c>
      <c r="B2228" s="509" t="s">
        <v>2233</v>
      </c>
      <c r="C2228" s="509" t="s">
        <v>749</v>
      </c>
      <c r="D2228" s="509" t="s">
        <v>754</v>
      </c>
      <c r="E2228" s="509" t="s">
        <v>14082</v>
      </c>
      <c r="F2228" s="509">
        <v>5</v>
      </c>
      <c r="G2228" s="509">
        <v>1</v>
      </c>
    </row>
    <row r="2229" spans="1:7">
      <c r="A2229" s="509" t="s">
        <v>753</v>
      </c>
      <c r="B2229" s="509" t="s">
        <v>2233</v>
      </c>
      <c r="C2229" s="509" t="s">
        <v>749</v>
      </c>
      <c r="D2229" s="509" t="s">
        <v>754</v>
      </c>
      <c r="E2229" s="509" t="s">
        <v>14083</v>
      </c>
      <c r="F2229" s="509">
        <v>5</v>
      </c>
      <c r="G2229" s="509">
        <v>1</v>
      </c>
    </row>
    <row r="2230" spans="1:7">
      <c r="A2230" s="509" t="s">
        <v>755</v>
      </c>
      <c r="B2230" s="509" t="s">
        <v>2233</v>
      </c>
      <c r="C2230" s="509" t="s">
        <v>749</v>
      </c>
      <c r="D2230" s="509" t="s">
        <v>756</v>
      </c>
      <c r="E2230" s="509" t="s">
        <v>12377</v>
      </c>
      <c r="F2230" s="509">
        <v>9</v>
      </c>
      <c r="G2230" s="509">
        <v>1</v>
      </c>
    </row>
    <row r="2231" spans="1:7">
      <c r="A2231" s="509" t="s">
        <v>755</v>
      </c>
      <c r="B2231" s="509" t="s">
        <v>2233</v>
      </c>
      <c r="C2231" s="509" t="s">
        <v>749</v>
      </c>
      <c r="D2231" s="509" t="s">
        <v>756</v>
      </c>
      <c r="E2231" s="509" t="s">
        <v>12375</v>
      </c>
      <c r="F2231" s="509">
        <v>8</v>
      </c>
      <c r="G2231" s="509">
        <v>1</v>
      </c>
    </row>
    <row r="2232" spans="1:7">
      <c r="A2232" s="509" t="s">
        <v>755</v>
      </c>
      <c r="B2232" s="509" t="s">
        <v>2233</v>
      </c>
      <c r="C2232" s="509" t="s">
        <v>749</v>
      </c>
      <c r="D2232" s="509" t="s">
        <v>756</v>
      </c>
      <c r="E2232" s="509" t="s">
        <v>12376</v>
      </c>
      <c r="F2232" s="509">
        <v>8</v>
      </c>
      <c r="G2232" s="509">
        <v>1</v>
      </c>
    </row>
    <row r="2233" spans="1:7">
      <c r="A2233" s="509" t="s">
        <v>755</v>
      </c>
      <c r="B2233" s="509" t="s">
        <v>2233</v>
      </c>
      <c r="C2233" s="509" t="s">
        <v>749</v>
      </c>
      <c r="D2233" s="509" t="s">
        <v>756</v>
      </c>
      <c r="E2233" s="509" t="s">
        <v>12374</v>
      </c>
      <c r="F2233" s="509">
        <v>7</v>
      </c>
      <c r="G2233" s="509">
        <v>1</v>
      </c>
    </row>
    <row r="2234" spans="1:7">
      <c r="A2234" s="509" t="s">
        <v>755</v>
      </c>
      <c r="B2234" s="509" t="s">
        <v>2233</v>
      </c>
      <c r="C2234" s="509" t="s">
        <v>749</v>
      </c>
      <c r="D2234" s="509" t="s">
        <v>756</v>
      </c>
      <c r="E2234" s="509" t="s">
        <v>12371</v>
      </c>
      <c r="F2234" s="509">
        <v>6</v>
      </c>
      <c r="G2234" s="509">
        <v>1</v>
      </c>
    </row>
    <row r="2235" spans="1:7">
      <c r="A2235" s="509" t="s">
        <v>755</v>
      </c>
      <c r="B2235" s="509" t="s">
        <v>2233</v>
      </c>
      <c r="C2235" s="509" t="s">
        <v>749</v>
      </c>
      <c r="D2235" s="509" t="s">
        <v>756</v>
      </c>
      <c r="E2235" s="509" t="s">
        <v>12373</v>
      </c>
      <c r="F2235" s="509">
        <v>2</v>
      </c>
      <c r="G2235" s="509">
        <v>1</v>
      </c>
    </row>
    <row r="2236" spans="1:7">
      <c r="A2236" s="509" t="s">
        <v>755</v>
      </c>
      <c r="B2236" s="509" t="s">
        <v>2233</v>
      </c>
      <c r="C2236" s="509" t="s">
        <v>749</v>
      </c>
      <c r="D2236" s="509" t="s">
        <v>756</v>
      </c>
      <c r="E2236" s="509" t="s">
        <v>12372</v>
      </c>
      <c r="F2236" s="509">
        <v>1</v>
      </c>
      <c r="G2236" s="509">
        <v>1</v>
      </c>
    </row>
    <row r="2237" spans="1:7">
      <c r="A2237" s="509" t="s">
        <v>757</v>
      </c>
      <c r="B2237" s="509" t="s">
        <v>2233</v>
      </c>
      <c r="C2237" s="509" t="s">
        <v>749</v>
      </c>
      <c r="D2237" s="509" t="s">
        <v>758</v>
      </c>
      <c r="E2237" s="509" t="s">
        <v>14087</v>
      </c>
      <c r="F2237" s="509">
        <v>6</v>
      </c>
      <c r="G2237" s="509">
        <v>1</v>
      </c>
    </row>
    <row r="2238" spans="1:7">
      <c r="A2238" s="509" t="s">
        <v>757</v>
      </c>
      <c r="B2238" s="509" t="s">
        <v>2233</v>
      </c>
      <c r="C2238" s="509" t="s">
        <v>749</v>
      </c>
      <c r="D2238" s="509" t="s">
        <v>758</v>
      </c>
      <c r="E2238" s="509" t="s">
        <v>14086</v>
      </c>
      <c r="F2238" s="509">
        <v>5</v>
      </c>
      <c r="G2238" s="509">
        <v>1</v>
      </c>
    </row>
    <row r="2239" spans="1:7">
      <c r="A2239" s="509" t="s">
        <v>757</v>
      </c>
      <c r="B2239" s="509" t="s">
        <v>2233</v>
      </c>
      <c r="C2239" s="509" t="s">
        <v>749</v>
      </c>
      <c r="D2239" s="509" t="s">
        <v>758</v>
      </c>
      <c r="E2239" s="509" t="s">
        <v>14085</v>
      </c>
      <c r="F2239" s="509">
        <v>4</v>
      </c>
      <c r="G2239" s="509">
        <v>1</v>
      </c>
    </row>
    <row r="2240" spans="1:7">
      <c r="A2240" s="509" t="s">
        <v>757</v>
      </c>
      <c r="B2240" s="509" t="s">
        <v>2233</v>
      </c>
      <c r="C2240" s="509" t="s">
        <v>749</v>
      </c>
      <c r="D2240" s="509" t="s">
        <v>758</v>
      </c>
      <c r="E2240" s="509" t="s">
        <v>14088</v>
      </c>
      <c r="F2240" s="509">
        <v>4</v>
      </c>
      <c r="G2240" s="509">
        <v>1</v>
      </c>
    </row>
    <row r="2241" spans="1:7">
      <c r="A2241" s="509" t="s">
        <v>757</v>
      </c>
      <c r="B2241" s="509" t="s">
        <v>2233</v>
      </c>
      <c r="C2241" s="509" t="s">
        <v>749</v>
      </c>
      <c r="D2241" s="509" t="s">
        <v>758</v>
      </c>
      <c r="E2241" s="509" t="s">
        <v>14089</v>
      </c>
      <c r="F2241" s="509">
        <v>4</v>
      </c>
      <c r="G2241" s="509">
        <v>1</v>
      </c>
    </row>
    <row r="2242" spans="1:7">
      <c r="A2242" s="509" t="s">
        <v>757</v>
      </c>
      <c r="B2242" s="509" t="s">
        <v>2233</v>
      </c>
      <c r="C2242" s="509" t="s">
        <v>749</v>
      </c>
      <c r="D2242" s="509" t="s">
        <v>758</v>
      </c>
      <c r="E2242" s="509" t="s">
        <v>14084</v>
      </c>
      <c r="F2242" s="509">
        <v>1</v>
      </c>
      <c r="G2242" s="509">
        <v>1</v>
      </c>
    </row>
    <row r="2243" spans="1:7">
      <c r="A2243" s="509" t="s">
        <v>757</v>
      </c>
      <c r="B2243" s="509" t="s">
        <v>2233</v>
      </c>
      <c r="C2243" s="509" t="s">
        <v>749</v>
      </c>
      <c r="D2243" s="509" t="s">
        <v>758</v>
      </c>
      <c r="E2243" s="509" t="s">
        <v>14090</v>
      </c>
      <c r="F2243" s="509">
        <v>1</v>
      </c>
      <c r="G2243" s="509">
        <v>1</v>
      </c>
    </row>
    <row r="2244" spans="1:7">
      <c r="A2244" s="509" t="s">
        <v>761</v>
      </c>
      <c r="B2244" s="509" t="s">
        <v>2233</v>
      </c>
      <c r="C2244" s="509" t="s">
        <v>749</v>
      </c>
      <c r="D2244" s="509" t="s">
        <v>762</v>
      </c>
      <c r="E2244" s="509" t="s">
        <v>12636</v>
      </c>
      <c r="F2244" s="509">
        <v>8</v>
      </c>
      <c r="G2244" s="509">
        <v>1</v>
      </c>
    </row>
    <row r="2245" spans="1:7">
      <c r="A2245" s="509" t="s">
        <v>761</v>
      </c>
      <c r="B2245" s="509" t="s">
        <v>2233</v>
      </c>
      <c r="C2245" s="509" t="s">
        <v>749</v>
      </c>
      <c r="D2245" s="509" t="s">
        <v>762</v>
      </c>
      <c r="E2245" s="509" t="s">
        <v>12633</v>
      </c>
      <c r="F2245" s="509">
        <v>7</v>
      </c>
      <c r="G2245" s="509">
        <v>1</v>
      </c>
    </row>
    <row r="2246" spans="1:7">
      <c r="A2246" s="509" t="s">
        <v>761</v>
      </c>
      <c r="B2246" s="509" t="s">
        <v>2233</v>
      </c>
      <c r="C2246" s="509" t="s">
        <v>749</v>
      </c>
      <c r="D2246" s="509" t="s">
        <v>762</v>
      </c>
      <c r="E2246" s="509" t="s">
        <v>12635</v>
      </c>
      <c r="F2246" s="509">
        <v>7</v>
      </c>
      <c r="G2246" s="509">
        <v>1</v>
      </c>
    </row>
    <row r="2247" spans="1:7">
      <c r="A2247" s="509" t="s">
        <v>761</v>
      </c>
      <c r="B2247" s="509" t="s">
        <v>2233</v>
      </c>
      <c r="C2247" s="509" t="s">
        <v>749</v>
      </c>
      <c r="D2247" s="509" t="s">
        <v>762</v>
      </c>
      <c r="E2247" s="509" t="s">
        <v>12634</v>
      </c>
      <c r="F2247" s="509">
        <v>4</v>
      </c>
      <c r="G2247" s="509">
        <v>1</v>
      </c>
    </row>
    <row r="2248" spans="1:7">
      <c r="A2248" s="509" t="s">
        <v>761</v>
      </c>
      <c r="B2248" s="509" t="s">
        <v>2233</v>
      </c>
      <c r="C2248" s="509" t="s">
        <v>749</v>
      </c>
      <c r="D2248" s="509" t="s">
        <v>762</v>
      </c>
      <c r="E2248" s="509" t="s">
        <v>12639</v>
      </c>
      <c r="F2248" s="509">
        <v>3</v>
      </c>
      <c r="G2248" s="509">
        <v>1</v>
      </c>
    </row>
    <row r="2249" spans="1:7">
      <c r="A2249" s="509" t="s">
        <v>761</v>
      </c>
      <c r="B2249" s="509" t="s">
        <v>2233</v>
      </c>
      <c r="C2249" s="509" t="s">
        <v>749</v>
      </c>
      <c r="D2249" s="509" t="s">
        <v>762</v>
      </c>
      <c r="E2249" s="509" t="s">
        <v>12638</v>
      </c>
      <c r="F2249" s="509">
        <v>2</v>
      </c>
      <c r="G2249" s="509">
        <v>1</v>
      </c>
    </row>
    <row r="2250" spans="1:7">
      <c r="A2250" s="509" t="s">
        <v>761</v>
      </c>
      <c r="B2250" s="509" t="s">
        <v>2233</v>
      </c>
      <c r="C2250" s="509" t="s">
        <v>749</v>
      </c>
      <c r="D2250" s="509" t="s">
        <v>762</v>
      </c>
      <c r="E2250" s="509" t="s">
        <v>12631</v>
      </c>
      <c r="F2250" s="509">
        <v>1</v>
      </c>
      <c r="G2250" s="509">
        <v>1</v>
      </c>
    </row>
    <row r="2251" spans="1:7">
      <c r="A2251" s="509" t="s">
        <v>761</v>
      </c>
      <c r="B2251" s="509" t="s">
        <v>2233</v>
      </c>
      <c r="C2251" s="509" t="s">
        <v>749</v>
      </c>
      <c r="D2251" s="509" t="s">
        <v>762</v>
      </c>
      <c r="E2251" s="509" t="s">
        <v>12632</v>
      </c>
      <c r="F2251" s="509">
        <v>1</v>
      </c>
      <c r="G2251" s="509">
        <v>1</v>
      </c>
    </row>
    <row r="2252" spans="1:7">
      <c r="A2252" s="509" t="s">
        <v>761</v>
      </c>
      <c r="B2252" s="509" t="s">
        <v>2233</v>
      </c>
      <c r="C2252" s="509" t="s">
        <v>749</v>
      </c>
      <c r="D2252" s="509" t="s">
        <v>762</v>
      </c>
      <c r="E2252" s="509" t="s">
        <v>12637</v>
      </c>
      <c r="F2252" s="509">
        <v>1</v>
      </c>
      <c r="G2252" s="509">
        <v>1</v>
      </c>
    </row>
    <row r="2253" spans="1:7">
      <c r="A2253" s="509" t="s">
        <v>761</v>
      </c>
      <c r="B2253" s="509" t="s">
        <v>2233</v>
      </c>
      <c r="C2253" s="509" t="s">
        <v>749</v>
      </c>
      <c r="D2253" s="509" t="s">
        <v>762</v>
      </c>
      <c r="E2253" s="509" t="s">
        <v>12640</v>
      </c>
      <c r="F2253" s="509">
        <v>1</v>
      </c>
      <c r="G2253" s="509">
        <v>1</v>
      </c>
    </row>
    <row r="2254" spans="1:7">
      <c r="A2254" s="509" t="s">
        <v>763</v>
      </c>
      <c r="B2254" s="509" t="s">
        <v>2233</v>
      </c>
      <c r="C2254" s="509" t="s">
        <v>749</v>
      </c>
      <c r="D2254" s="509" t="s">
        <v>764</v>
      </c>
      <c r="E2254" s="509" t="s">
        <v>14091</v>
      </c>
      <c r="F2254" s="509">
        <v>10</v>
      </c>
      <c r="G2254" s="509">
        <v>1</v>
      </c>
    </row>
    <row r="2255" spans="1:7">
      <c r="A2255" s="509" t="s">
        <v>763</v>
      </c>
      <c r="B2255" s="509" t="s">
        <v>2233</v>
      </c>
      <c r="C2255" s="509" t="s">
        <v>749</v>
      </c>
      <c r="D2255" s="509" t="s">
        <v>764</v>
      </c>
      <c r="E2255" s="509" t="s">
        <v>14092</v>
      </c>
      <c r="F2255" s="509">
        <v>5</v>
      </c>
      <c r="G2255" s="509">
        <v>1</v>
      </c>
    </row>
    <row r="2256" spans="1:7">
      <c r="A2256" s="509" t="s">
        <v>765</v>
      </c>
      <c r="B2256" s="509" t="s">
        <v>2233</v>
      </c>
      <c r="C2256" s="509" t="s">
        <v>749</v>
      </c>
      <c r="D2256" s="509" t="s">
        <v>766</v>
      </c>
      <c r="E2256" s="509" t="s">
        <v>13210</v>
      </c>
      <c r="F2256" s="509">
        <v>8</v>
      </c>
      <c r="G2256" s="509">
        <v>1</v>
      </c>
    </row>
    <row r="2257" spans="1:7">
      <c r="A2257" s="509" t="s">
        <v>765</v>
      </c>
      <c r="B2257" s="509" t="s">
        <v>2233</v>
      </c>
      <c r="C2257" s="509" t="s">
        <v>749</v>
      </c>
      <c r="D2257" s="509" t="s">
        <v>766</v>
      </c>
      <c r="E2257" s="509" t="s">
        <v>13209</v>
      </c>
      <c r="F2257" s="509">
        <v>6</v>
      </c>
      <c r="G2257" s="509">
        <v>1</v>
      </c>
    </row>
    <row r="2258" spans="1:7">
      <c r="A2258" s="509" t="s">
        <v>765</v>
      </c>
      <c r="B2258" s="509" t="s">
        <v>2233</v>
      </c>
      <c r="C2258" s="509" t="s">
        <v>749</v>
      </c>
      <c r="D2258" s="509" t="s">
        <v>766</v>
      </c>
      <c r="E2258" s="509" t="s">
        <v>13215</v>
      </c>
      <c r="F2258" s="509">
        <v>5</v>
      </c>
      <c r="G2258" s="509">
        <v>1</v>
      </c>
    </row>
    <row r="2259" spans="1:7">
      <c r="A2259" s="509" t="s">
        <v>765</v>
      </c>
      <c r="B2259" s="509" t="s">
        <v>2233</v>
      </c>
      <c r="C2259" s="509" t="s">
        <v>749</v>
      </c>
      <c r="D2259" s="509" t="s">
        <v>766</v>
      </c>
      <c r="E2259" s="509" t="s">
        <v>13208</v>
      </c>
      <c r="F2259" s="509">
        <v>4</v>
      </c>
      <c r="G2259" s="509">
        <v>1</v>
      </c>
    </row>
    <row r="2260" spans="1:7">
      <c r="A2260" s="509" t="s">
        <v>765</v>
      </c>
      <c r="B2260" s="509" t="s">
        <v>2233</v>
      </c>
      <c r="C2260" s="509" t="s">
        <v>749</v>
      </c>
      <c r="D2260" s="509" t="s">
        <v>766</v>
      </c>
      <c r="E2260" s="509" t="s">
        <v>13214</v>
      </c>
      <c r="F2260" s="509">
        <v>4</v>
      </c>
      <c r="G2260" s="509">
        <v>1</v>
      </c>
    </row>
    <row r="2261" spans="1:7">
      <c r="A2261" s="509" t="s">
        <v>765</v>
      </c>
      <c r="B2261" s="509" t="s">
        <v>2233</v>
      </c>
      <c r="C2261" s="509" t="s">
        <v>749</v>
      </c>
      <c r="D2261" s="509" t="s">
        <v>766</v>
      </c>
      <c r="E2261" s="509" t="s">
        <v>13216</v>
      </c>
      <c r="F2261" s="509">
        <v>3</v>
      </c>
      <c r="G2261" s="509">
        <v>1</v>
      </c>
    </row>
    <row r="2262" spans="1:7">
      <c r="A2262" s="509" t="s">
        <v>765</v>
      </c>
      <c r="B2262" s="509" t="s">
        <v>2233</v>
      </c>
      <c r="C2262" s="509" t="s">
        <v>749</v>
      </c>
      <c r="D2262" s="509" t="s">
        <v>766</v>
      </c>
      <c r="E2262" s="509" t="s">
        <v>13207</v>
      </c>
      <c r="F2262" s="509">
        <v>2</v>
      </c>
      <c r="G2262" s="509">
        <v>1</v>
      </c>
    </row>
    <row r="2263" spans="1:7">
      <c r="A2263" s="509" t="s">
        <v>765</v>
      </c>
      <c r="B2263" s="509" t="s">
        <v>2233</v>
      </c>
      <c r="C2263" s="509" t="s">
        <v>749</v>
      </c>
      <c r="D2263" s="509" t="s">
        <v>766</v>
      </c>
      <c r="E2263" s="509" t="s">
        <v>13217</v>
      </c>
      <c r="F2263" s="509">
        <v>2</v>
      </c>
      <c r="G2263" s="509">
        <v>1</v>
      </c>
    </row>
    <row r="2264" spans="1:7">
      <c r="A2264" s="509" t="s">
        <v>765</v>
      </c>
      <c r="B2264" s="509" t="s">
        <v>2233</v>
      </c>
      <c r="C2264" s="509" t="s">
        <v>749</v>
      </c>
      <c r="D2264" s="509" t="s">
        <v>766</v>
      </c>
      <c r="E2264" s="509" t="s">
        <v>13211</v>
      </c>
      <c r="F2264" s="509">
        <v>1</v>
      </c>
      <c r="G2264" s="509">
        <v>1</v>
      </c>
    </row>
    <row r="2265" spans="1:7">
      <c r="A2265" s="509" t="s">
        <v>765</v>
      </c>
      <c r="B2265" s="509" t="s">
        <v>2233</v>
      </c>
      <c r="C2265" s="509" t="s">
        <v>749</v>
      </c>
      <c r="D2265" s="509" t="s">
        <v>766</v>
      </c>
      <c r="E2265" s="509" t="s">
        <v>13212</v>
      </c>
      <c r="F2265" s="509">
        <v>1</v>
      </c>
      <c r="G2265" s="509">
        <v>1</v>
      </c>
    </row>
    <row r="2266" spans="1:7">
      <c r="A2266" s="509" t="s">
        <v>765</v>
      </c>
      <c r="B2266" s="509" t="s">
        <v>2233</v>
      </c>
      <c r="C2266" s="509" t="s">
        <v>749</v>
      </c>
      <c r="D2266" s="509" t="s">
        <v>766</v>
      </c>
      <c r="E2266" s="509" t="s">
        <v>13213</v>
      </c>
      <c r="F2266" s="509">
        <v>1</v>
      </c>
      <c r="G2266" s="509">
        <v>1</v>
      </c>
    </row>
    <row r="2267" spans="1:7">
      <c r="A2267" s="509" t="s">
        <v>767</v>
      </c>
      <c r="B2267" s="509" t="s">
        <v>2233</v>
      </c>
      <c r="C2267" s="509" t="s">
        <v>749</v>
      </c>
      <c r="D2267" s="509" t="s">
        <v>768</v>
      </c>
      <c r="E2267" s="509" t="s">
        <v>14093</v>
      </c>
      <c r="F2267" s="509">
        <v>6</v>
      </c>
      <c r="G2267" s="509">
        <v>1</v>
      </c>
    </row>
    <row r="2268" spans="1:7">
      <c r="A2268" s="509" t="s">
        <v>767</v>
      </c>
      <c r="B2268" s="509" t="s">
        <v>2233</v>
      </c>
      <c r="C2268" s="509" t="s">
        <v>749</v>
      </c>
      <c r="D2268" s="509" t="s">
        <v>768</v>
      </c>
      <c r="E2268" s="509" t="s">
        <v>14094</v>
      </c>
      <c r="F2268" s="509">
        <v>3</v>
      </c>
      <c r="G2268" s="509">
        <v>1</v>
      </c>
    </row>
    <row r="2269" spans="1:7">
      <c r="A2269" s="509" t="s">
        <v>767</v>
      </c>
      <c r="B2269" s="509" t="s">
        <v>2233</v>
      </c>
      <c r="C2269" s="509" t="s">
        <v>749</v>
      </c>
      <c r="D2269" s="509" t="s">
        <v>768</v>
      </c>
      <c r="E2269" s="509" t="s">
        <v>14095</v>
      </c>
      <c r="F2269" s="509">
        <v>1</v>
      </c>
      <c r="G2269" s="509">
        <v>1</v>
      </c>
    </row>
    <row r="2270" spans="1:7">
      <c r="A2270" s="509" t="s">
        <v>769</v>
      </c>
      <c r="B2270" s="509" t="s">
        <v>2233</v>
      </c>
      <c r="C2270" s="509" t="s">
        <v>749</v>
      </c>
      <c r="D2270" s="509" t="s">
        <v>770</v>
      </c>
      <c r="E2270" s="509" t="s">
        <v>14062</v>
      </c>
      <c r="F2270" s="509">
        <v>7</v>
      </c>
      <c r="G2270" s="509">
        <v>1</v>
      </c>
    </row>
    <row r="2271" spans="1:7">
      <c r="A2271" s="509" t="s">
        <v>769</v>
      </c>
      <c r="B2271" s="509" t="s">
        <v>2233</v>
      </c>
      <c r="C2271" s="509" t="s">
        <v>749</v>
      </c>
      <c r="D2271" s="509" t="s">
        <v>770</v>
      </c>
      <c r="E2271" s="509" t="s">
        <v>14065</v>
      </c>
      <c r="F2271" s="509">
        <v>4</v>
      </c>
      <c r="G2271" s="509">
        <v>1</v>
      </c>
    </row>
    <row r="2272" spans="1:7">
      <c r="A2272" s="509" t="s">
        <v>769</v>
      </c>
      <c r="B2272" s="509" t="s">
        <v>2233</v>
      </c>
      <c r="C2272" s="509" t="s">
        <v>749</v>
      </c>
      <c r="D2272" s="509" t="s">
        <v>770</v>
      </c>
      <c r="E2272" s="509" t="s">
        <v>14063</v>
      </c>
      <c r="F2272" s="509">
        <v>2</v>
      </c>
      <c r="G2272" s="509">
        <v>1</v>
      </c>
    </row>
    <row r="2273" spans="1:7">
      <c r="A2273" s="509" t="s">
        <v>769</v>
      </c>
      <c r="B2273" s="509" t="s">
        <v>2233</v>
      </c>
      <c r="C2273" s="509" t="s">
        <v>749</v>
      </c>
      <c r="D2273" s="509" t="s">
        <v>770</v>
      </c>
      <c r="E2273" s="509" t="s">
        <v>14066</v>
      </c>
      <c r="F2273" s="509">
        <v>2</v>
      </c>
      <c r="G2273" s="509">
        <v>1</v>
      </c>
    </row>
    <row r="2274" spans="1:7">
      <c r="A2274" s="509" t="s">
        <v>769</v>
      </c>
      <c r="B2274" s="509" t="s">
        <v>2233</v>
      </c>
      <c r="C2274" s="509" t="s">
        <v>749</v>
      </c>
      <c r="D2274" s="509" t="s">
        <v>770</v>
      </c>
      <c r="E2274" s="509" t="s">
        <v>14064</v>
      </c>
      <c r="F2274" s="509">
        <v>1</v>
      </c>
      <c r="G2274" s="509">
        <v>1</v>
      </c>
    </row>
    <row r="2275" spans="1:7">
      <c r="A2275" s="509" t="s">
        <v>771</v>
      </c>
      <c r="B2275" s="509" t="s">
        <v>2233</v>
      </c>
      <c r="C2275" s="509" t="s">
        <v>749</v>
      </c>
      <c r="D2275" s="509" t="s">
        <v>772</v>
      </c>
      <c r="E2275" s="509" t="s">
        <v>13048</v>
      </c>
      <c r="F2275" s="509">
        <v>7</v>
      </c>
      <c r="G2275" s="509">
        <v>1</v>
      </c>
    </row>
    <row r="2276" spans="1:7">
      <c r="A2276" s="509" t="s">
        <v>771</v>
      </c>
      <c r="B2276" s="509" t="s">
        <v>2233</v>
      </c>
      <c r="C2276" s="509" t="s">
        <v>749</v>
      </c>
      <c r="D2276" s="509" t="s">
        <v>772</v>
      </c>
      <c r="E2276" s="509" t="s">
        <v>13049</v>
      </c>
      <c r="F2276" s="509">
        <v>6</v>
      </c>
      <c r="G2276" s="509">
        <v>1</v>
      </c>
    </row>
    <row r="2277" spans="1:7">
      <c r="A2277" s="509" t="s">
        <v>771</v>
      </c>
      <c r="B2277" s="509" t="s">
        <v>2233</v>
      </c>
      <c r="C2277" s="509" t="s">
        <v>749</v>
      </c>
      <c r="D2277" s="509" t="s">
        <v>772</v>
      </c>
      <c r="E2277" s="509" t="s">
        <v>13052</v>
      </c>
      <c r="F2277" s="509">
        <v>6</v>
      </c>
      <c r="G2277" s="509">
        <v>1</v>
      </c>
    </row>
    <row r="2278" spans="1:7">
      <c r="A2278" s="509" t="s">
        <v>771</v>
      </c>
      <c r="B2278" s="509" t="s">
        <v>2233</v>
      </c>
      <c r="C2278" s="509" t="s">
        <v>749</v>
      </c>
      <c r="D2278" s="509" t="s">
        <v>772</v>
      </c>
      <c r="E2278" s="509" t="s">
        <v>13051</v>
      </c>
      <c r="F2278" s="509">
        <v>5</v>
      </c>
      <c r="G2278" s="509">
        <v>1</v>
      </c>
    </row>
    <row r="2279" spans="1:7">
      <c r="A2279" s="509" t="s">
        <v>771</v>
      </c>
      <c r="B2279" s="509" t="s">
        <v>2233</v>
      </c>
      <c r="C2279" s="509" t="s">
        <v>749</v>
      </c>
      <c r="D2279" s="509" t="s">
        <v>772</v>
      </c>
      <c r="E2279" s="509" t="s">
        <v>13056</v>
      </c>
      <c r="F2279" s="509">
        <v>4</v>
      </c>
      <c r="G2279" s="509">
        <v>1</v>
      </c>
    </row>
    <row r="2280" spans="1:7">
      <c r="A2280" s="509" t="s">
        <v>771</v>
      </c>
      <c r="B2280" s="509" t="s">
        <v>2233</v>
      </c>
      <c r="C2280" s="509" t="s">
        <v>749</v>
      </c>
      <c r="D2280" s="509" t="s">
        <v>772</v>
      </c>
      <c r="E2280" s="509" t="s">
        <v>13058</v>
      </c>
      <c r="F2280" s="509">
        <v>4</v>
      </c>
      <c r="G2280" s="509">
        <v>1</v>
      </c>
    </row>
    <row r="2281" spans="1:7">
      <c r="A2281" s="509" t="s">
        <v>771</v>
      </c>
      <c r="B2281" s="509" t="s">
        <v>2233</v>
      </c>
      <c r="C2281" s="509" t="s">
        <v>749</v>
      </c>
      <c r="D2281" s="509" t="s">
        <v>772</v>
      </c>
      <c r="E2281" s="509" t="s">
        <v>13065</v>
      </c>
      <c r="F2281" s="509">
        <v>4</v>
      </c>
      <c r="G2281" s="509">
        <v>1</v>
      </c>
    </row>
    <row r="2282" spans="1:7">
      <c r="A2282" s="509" t="s">
        <v>771</v>
      </c>
      <c r="B2282" s="509" t="s">
        <v>2233</v>
      </c>
      <c r="C2282" s="509" t="s">
        <v>749</v>
      </c>
      <c r="D2282" s="509" t="s">
        <v>772</v>
      </c>
      <c r="E2282" s="509" t="s">
        <v>13050</v>
      </c>
      <c r="F2282" s="509">
        <v>3</v>
      </c>
      <c r="G2282" s="509">
        <v>1</v>
      </c>
    </row>
    <row r="2283" spans="1:7">
      <c r="A2283" s="509" t="s">
        <v>771</v>
      </c>
      <c r="B2283" s="509" t="s">
        <v>2233</v>
      </c>
      <c r="C2283" s="509" t="s">
        <v>749</v>
      </c>
      <c r="D2283" s="509" t="s">
        <v>772</v>
      </c>
      <c r="E2283" s="509" t="s">
        <v>13059</v>
      </c>
      <c r="F2283" s="509">
        <v>3</v>
      </c>
      <c r="G2283" s="509">
        <v>1</v>
      </c>
    </row>
    <row r="2284" spans="1:7">
      <c r="A2284" s="509" t="s">
        <v>771</v>
      </c>
      <c r="B2284" s="509" t="s">
        <v>2233</v>
      </c>
      <c r="C2284" s="509" t="s">
        <v>749</v>
      </c>
      <c r="D2284" s="509" t="s">
        <v>772</v>
      </c>
      <c r="E2284" s="509" t="s">
        <v>13054</v>
      </c>
      <c r="F2284" s="509">
        <v>2</v>
      </c>
      <c r="G2284" s="509">
        <v>1</v>
      </c>
    </row>
    <row r="2285" spans="1:7">
      <c r="A2285" s="509" t="s">
        <v>771</v>
      </c>
      <c r="B2285" s="509" t="s">
        <v>2233</v>
      </c>
      <c r="C2285" s="509" t="s">
        <v>749</v>
      </c>
      <c r="D2285" s="509" t="s">
        <v>772</v>
      </c>
      <c r="E2285" s="509" t="s">
        <v>13060</v>
      </c>
      <c r="F2285" s="509">
        <v>2</v>
      </c>
      <c r="G2285" s="509">
        <v>1</v>
      </c>
    </row>
    <row r="2286" spans="1:7">
      <c r="A2286" s="509" t="s">
        <v>771</v>
      </c>
      <c r="B2286" s="509" t="s">
        <v>2233</v>
      </c>
      <c r="C2286" s="509" t="s">
        <v>749</v>
      </c>
      <c r="D2286" s="509" t="s">
        <v>772</v>
      </c>
      <c r="E2286" s="509" t="s">
        <v>13053</v>
      </c>
      <c r="F2286" s="509">
        <v>1</v>
      </c>
      <c r="G2286" s="509">
        <v>1</v>
      </c>
    </row>
    <row r="2287" spans="1:7">
      <c r="A2287" s="509" t="s">
        <v>771</v>
      </c>
      <c r="B2287" s="509" t="s">
        <v>2233</v>
      </c>
      <c r="C2287" s="509" t="s">
        <v>749</v>
      </c>
      <c r="D2287" s="509" t="s">
        <v>772</v>
      </c>
      <c r="E2287" s="509" t="s">
        <v>13055</v>
      </c>
      <c r="F2287" s="509">
        <v>1</v>
      </c>
      <c r="G2287" s="509">
        <v>1</v>
      </c>
    </row>
    <row r="2288" spans="1:7">
      <c r="A2288" s="509" t="s">
        <v>771</v>
      </c>
      <c r="B2288" s="509" t="s">
        <v>2233</v>
      </c>
      <c r="C2288" s="509" t="s">
        <v>749</v>
      </c>
      <c r="D2288" s="509" t="s">
        <v>772</v>
      </c>
      <c r="E2288" s="509" t="s">
        <v>13057</v>
      </c>
      <c r="F2288" s="509">
        <v>1</v>
      </c>
      <c r="G2288" s="509">
        <v>1</v>
      </c>
    </row>
    <row r="2289" spans="1:7">
      <c r="A2289" s="509" t="s">
        <v>771</v>
      </c>
      <c r="B2289" s="509" t="s">
        <v>2233</v>
      </c>
      <c r="C2289" s="509" t="s">
        <v>749</v>
      </c>
      <c r="D2289" s="509" t="s">
        <v>772</v>
      </c>
      <c r="E2289" s="509" t="s">
        <v>13061</v>
      </c>
      <c r="F2289" s="509">
        <v>1</v>
      </c>
      <c r="G2289" s="509">
        <v>1</v>
      </c>
    </row>
    <row r="2290" spans="1:7">
      <c r="A2290" s="509" t="s">
        <v>771</v>
      </c>
      <c r="B2290" s="509" t="s">
        <v>2233</v>
      </c>
      <c r="C2290" s="509" t="s">
        <v>749</v>
      </c>
      <c r="D2290" s="509" t="s">
        <v>772</v>
      </c>
      <c r="E2290" s="509" t="s">
        <v>13062</v>
      </c>
      <c r="F2290" s="509">
        <v>1</v>
      </c>
      <c r="G2290" s="509">
        <v>1</v>
      </c>
    </row>
    <row r="2291" spans="1:7">
      <c r="A2291" s="509" t="s">
        <v>771</v>
      </c>
      <c r="B2291" s="509" t="s">
        <v>2233</v>
      </c>
      <c r="C2291" s="509" t="s">
        <v>749</v>
      </c>
      <c r="D2291" s="509" t="s">
        <v>772</v>
      </c>
      <c r="E2291" s="509" t="s">
        <v>13063</v>
      </c>
      <c r="F2291" s="509">
        <v>1</v>
      </c>
      <c r="G2291" s="509">
        <v>1</v>
      </c>
    </row>
    <row r="2292" spans="1:7">
      <c r="A2292" s="509" t="s">
        <v>771</v>
      </c>
      <c r="B2292" s="509" t="s">
        <v>2233</v>
      </c>
      <c r="C2292" s="509" t="s">
        <v>749</v>
      </c>
      <c r="D2292" s="509" t="s">
        <v>772</v>
      </c>
      <c r="E2292" s="509" t="s">
        <v>13064</v>
      </c>
      <c r="F2292" s="509">
        <v>1</v>
      </c>
      <c r="G2292" s="509">
        <v>1</v>
      </c>
    </row>
    <row r="2293" spans="1:7">
      <c r="A2293" s="509" t="s">
        <v>771</v>
      </c>
      <c r="B2293" s="509" t="s">
        <v>2233</v>
      </c>
      <c r="C2293" s="509" t="s">
        <v>749</v>
      </c>
      <c r="D2293" s="509" t="s">
        <v>772</v>
      </c>
      <c r="E2293" s="509" t="s">
        <v>13066</v>
      </c>
      <c r="F2293" s="509">
        <v>1</v>
      </c>
      <c r="G2293" s="509">
        <v>1</v>
      </c>
    </row>
    <row r="2294" spans="1:7">
      <c r="A2294" s="509" t="s">
        <v>773</v>
      </c>
      <c r="B2294" s="509" t="s">
        <v>2233</v>
      </c>
      <c r="C2294" s="509" t="s">
        <v>749</v>
      </c>
      <c r="D2294" s="509" t="s">
        <v>774</v>
      </c>
      <c r="E2294" s="509" t="s">
        <v>14074</v>
      </c>
      <c r="F2294" s="509">
        <v>11</v>
      </c>
      <c r="G2294" s="509">
        <v>1</v>
      </c>
    </row>
    <row r="2295" spans="1:7">
      <c r="A2295" s="509" t="s">
        <v>773</v>
      </c>
      <c r="B2295" s="509" t="s">
        <v>2233</v>
      </c>
      <c r="C2295" s="509" t="s">
        <v>749</v>
      </c>
      <c r="D2295" s="509" t="s">
        <v>774</v>
      </c>
      <c r="E2295" s="509" t="s">
        <v>14076</v>
      </c>
      <c r="F2295" s="509">
        <v>11</v>
      </c>
      <c r="G2295" s="509">
        <v>1</v>
      </c>
    </row>
    <row r="2296" spans="1:7">
      <c r="A2296" s="509" t="s">
        <v>773</v>
      </c>
      <c r="B2296" s="509" t="s">
        <v>2233</v>
      </c>
      <c r="C2296" s="509" t="s">
        <v>749</v>
      </c>
      <c r="D2296" s="509" t="s">
        <v>774</v>
      </c>
      <c r="E2296" s="509" t="s">
        <v>14078</v>
      </c>
      <c r="F2296" s="509">
        <v>11</v>
      </c>
      <c r="G2296" s="509">
        <v>1</v>
      </c>
    </row>
    <row r="2297" spans="1:7">
      <c r="A2297" s="509" t="s">
        <v>773</v>
      </c>
      <c r="B2297" s="509" t="s">
        <v>2233</v>
      </c>
      <c r="C2297" s="509" t="s">
        <v>749</v>
      </c>
      <c r="D2297" s="509" t="s">
        <v>774</v>
      </c>
      <c r="E2297" s="509" t="s">
        <v>14079</v>
      </c>
      <c r="F2297" s="509">
        <v>5</v>
      </c>
      <c r="G2297" s="509">
        <v>1</v>
      </c>
    </row>
    <row r="2298" spans="1:7">
      <c r="A2298" s="509" t="s">
        <v>773</v>
      </c>
      <c r="B2298" s="509" t="s">
        <v>2233</v>
      </c>
      <c r="C2298" s="509" t="s">
        <v>749</v>
      </c>
      <c r="D2298" s="509" t="s">
        <v>774</v>
      </c>
      <c r="E2298" s="509" t="s">
        <v>14071</v>
      </c>
      <c r="F2298" s="509">
        <v>4</v>
      </c>
      <c r="G2298" s="509">
        <v>1</v>
      </c>
    </row>
    <row r="2299" spans="1:7">
      <c r="A2299" s="509" t="s">
        <v>773</v>
      </c>
      <c r="B2299" s="509" t="s">
        <v>2233</v>
      </c>
      <c r="C2299" s="509" t="s">
        <v>749</v>
      </c>
      <c r="D2299" s="509" t="s">
        <v>774</v>
      </c>
      <c r="E2299" s="509" t="s">
        <v>14073</v>
      </c>
      <c r="F2299" s="509">
        <v>4</v>
      </c>
      <c r="G2299" s="509">
        <v>1</v>
      </c>
    </row>
    <row r="2300" spans="1:7">
      <c r="A2300" s="509" t="s">
        <v>773</v>
      </c>
      <c r="B2300" s="509" t="s">
        <v>2233</v>
      </c>
      <c r="C2300" s="509" t="s">
        <v>749</v>
      </c>
      <c r="D2300" s="509" t="s">
        <v>774</v>
      </c>
      <c r="E2300" s="509" t="s">
        <v>14075</v>
      </c>
      <c r="F2300" s="509">
        <v>4</v>
      </c>
      <c r="G2300" s="509">
        <v>1</v>
      </c>
    </row>
    <row r="2301" spans="1:7">
      <c r="A2301" s="509" t="s">
        <v>773</v>
      </c>
      <c r="B2301" s="509" t="s">
        <v>2233</v>
      </c>
      <c r="C2301" s="509" t="s">
        <v>749</v>
      </c>
      <c r="D2301" s="509" t="s">
        <v>774</v>
      </c>
      <c r="E2301" s="509" t="s">
        <v>14080</v>
      </c>
      <c r="F2301" s="509">
        <v>4</v>
      </c>
      <c r="G2301" s="509">
        <v>1</v>
      </c>
    </row>
    <row r="2302" spans="1:7">
      <c r="A2302" s="509" t="s">
        <v>773</v>
      </c>
      <c r="B2302" s="509" t="s">
        <v>2233</v>
      </c>
      <c r="C2302" s="509" t="s">
        <v>749</v>
      </c>
      <c r="D2302" s="509" t="s">
        <v>774</v>
      </c>
      <c r="E2302" s="509" t="s">
        <v>14077</v>
      </c>
      <c r="F2302" s="509">
        <v>3</v>
      </c>
      <c r="G2302" s="509">
        <v>1</v>
      </c>
    </row>
    <row r="2303" spans="1:7">
      <c r="A2303" s="509" t="s">
        <v>773</v>
      </c>
      <c r="B2303" s="509" t="s">
        <v>2233</v>
      </c>
      <c r="C2303" s="509" t="s">
        <v>749</v>
      </c>
      <c r="D2303" s="509" t="s">
        <v>774</v>
      </c>
      <c r="E2303" s="509" t="s">
        <v>14072</v>
      </c>
      <c r="F2303" s="509">
        <v>2</v>
      </c>
      <c r="G2303" s="509">
        <v>1</v>
      </c>
    </row>
    <row r="2304" spans="1:7">
      <c r="A2304" s="509" t="s">
        <v>775</v>
      </c>
      <c r="B2304" s="509" t="s">
        <v>2233</v>
      </c>
      <c r="C2304" s="509" t="s">
        <v>749</v>
      </c>
      <c r="D2304" s="509" t="s">
        <v>776</v>
      </c>
      <c r="E2304" s="509" t="s">
        <v>12382</v>
      </c>
      <c r="F2304" s="509">
        <v>5</v>
      </c>
      <c r="G2304" s="509">
        <v>1</v>
      </c>
    </row>
    <row r="2305" spans="1:7">
      <c r="A2305" s="509" t="s">
        <v>775</v>
      </c>
      <c r="B2305" s="509" t="s">
        <v>2233</v>
      </c>
      <c r="C2305" s="509" t="s">
        <v>749</v>
      </c>
      <c r="D2305" s="509" t="s">
        <v>776</v>
      </c>
      <c r="E2305" s="509" t="s">
        <v>12383</v>
      </c>
      <c r="F2305" s="509">
        <v>5</v>
      </c>
      <c r="G2305" s="509">
        <v>1</v>
      </c>
    </row>
    <row r="2306" spans="1:7">
      <c r="A2306" s="509" t="s">
        <v>775</v>
      </c>
      <c r="B2306" s="509" t="s">
        <v>2233</v>
      </c>
      <c r="C2306" s="509" t="s">
        <v>749</v>
      </c>
      <c r="D2306" s="509" t="s">
        <v>776</v>
      </c>
      <c r="E2306" s="509" t="s">
        <v>12385</v>
      </c>
      <c r="F2306" s="509">
        <v>5</v>
      </c>
      <c r="G2306" s="509">
        <v>1</v>
      </c>
    </row>
    <row r="2307" spans="1:7">
      <c r="A2307" s="509" t="s">
        <v>775</v>
      </c>
      <c r="B2307" s="509" t="s">
        <v>2233</v>
      </c>
      <c r="C2307" s="509" t="s">
        <v>749</v>
      </c>
      <c r="D2307" s="509" t="s">
        <v>776</v>
      </c>
      <c r="E2307" s="509" t="s">
        <v>12386</v>
      </c>
      <c r="F2307" s="509">
        <v>5</v>
      </c>
      <c r="G2307" s="509">
        <v>1</v>
      </c>
    </row>
    <row r="2308" spans="1:7">
      <c r="A2308" s="509" t="s">
        <v>775</v>
      </c>
      <c r="B2308" s="509" t="s">
        <v>2233</v>
      </c>
      <c r="C2308" s="509" t="s">
        <v>749</v>
      </c>
      <c r="D2308" s="509" t="s">
        <v>776</v>
      </c>
      <c r="E2308" s="509" t="s">
        <v>12380</v>
      </c>
      <c r="F2308" s="509">
        <v>4</v>
      </c>
      <c r="G2308" s="509">
        <v>1</v>
      </c>
    </row>
    <row r="2309" spans="1:7">
      <c r="A2309" s="509" t="s">
        <v>775</v>
      </c>
      <c r="B2309" s="509" t="s">
        <v>2233</v>
      </c>
      <c r="C2309" s="509" t="s">
        <v>749</v>
      </c>
      <c r="D2309" s="509" t="s">
        <v>776</v>
      </c>
      <c r="E2309" s="509" t="s">
        <v>12379</v>
      </c>
      <c r="F2309" s="509">
        <v>3</v>
      </c>
      <c r="G2309" s="509">
        <v>1</v>
      </c>
    </row>
    <row r="2310" spans="1:7">
      <c r="A2310" s="509" t="s">
        <v>775</v>
      </c>
      <c r="B2310" s="509" t="s">
        <v>2233</v>
      </c>
      <c r="C2310" s="509" t="s">
        <v>749</v>
      </c>
      <c r="D2310" s="509" t="s">
        <v>776</v>
      </c>
      <c r="E2310" s="509" t="s">
        <v>12378</v>
      </c>
      <c r="F2310" s="509">
        <v>2</v>
      </c>
      <c r="G2310" s="509">
        <v>1</v>
      </c>
    </row>
    <row r="2311" spans="1:7">
      <c r="A2311" s="509" t="s">
        <v>775</v>
      </c>
      <c r="B2311" s="509" t="s">
        <v>2233</v>
      </c>
      <c r="C2311" s="509" t="s">
        <v>749</v>
      </c>
      <c r="D2311" s="509" t="s">
        <v>776</v>
      </c>
      <c r="E2311" s="509" t="s">
        <v>12381</v>
      </c>
      <c r="F2311" s="509">
        <v>2</v>
      </c>
      <c r="G2311" s="509">
        <v>1</v>
      </c>
    </row>
    <row r="2312" spans="1:7">
      <c r="A2312" s="509" t="s">
        <v>775</v>
      </c>
      <c r="B2312" s="509" t="s">
        <v>2233</v>
      </c>
      <c r="C2312" s="509" t="s">
        <v>749</v>
      </c>
      <c r="D2312" s="509" t="s">
        <v>776</v>
      </c>
      <c r="E2312" s="509" t="s">
        <v>12384</v>
      </c>
      <c r="F2312" s="509">
        <v>2</v>
      </c>
      <c r="G2312" s="509">
        <v>1</v>
      </c>
    </row>
    <row r="2313" spans="1:7">
      <c r="A2313" s="509" t="s">
        <v>775</v>
      </c>
      <c r="B2313" s="509" t="s">
        <v>2233</v>
      </c>
      <c r="C2313" s="509" t="s">
        <v>749</v>
      </c>
      <c r="D2313" s="509" t="s">
        <v>776</v>
      </c>
      <c r="E2313" s="509" t="s">
        <v>12387</v>
      </c>
      <c r="F2313" s="509">
        <v>1</v>
      </c>
      <c r="G2313" s="509">
        <v>1</v>
      </c>
    </row>
    <row r="2314" spans="1:7">
      <c r="A2314" s="509" t="s">
        <v>775</v>
      </c>
      <c r="B2314" s="509" t="s">
        <v>2233</v>
      </c>
      <c r="C2314" s="509" t="s">
        <v>749</v>
      </c>
      <c r="D2314" s="509" t="s">
        <v>776</v>
      </c>
      <c r="E2314" s="509" t="s">
        <v>12388</v>
      </c>
      <c r="F2314" s="509">
        <v>1</v>
      </c>
      <c r="G2314" s="509">
        <v>1</v>
      </c>
    </row>
    <row r="2315" spans="1:7">
      <c r="A2315" s="509" t="s">
        <v>777</v>
      </c>
      <c r="B2315" s="509" t="s">
        <v>2233</v>
      </c>
      <c r="C2315" s="509" t="s">
        <v>749</v>
      </c>
      <c r="D2315" s="509" t="s">
        <v>778</v>
      </c>
      <c r="E2315" s="509" t="s">
        <v>14020</v>
      </c>
      <c r="F2315" s="509">
        <v>12</v>
      </c>
      <c r="G2315" s="509">
        <v>1</v>
      </c>
    </row>
    <row r="2316" spans="1:7">
      <c r="A2316" s="509" t="s">
        <v>777</v>
      </c>
      <c r="B2316" s="509" t="s">
        <v>2233</v>
      </c>
      <c r="C2316" s="509" t="s">
        <v>749</v>
      </c>
      <c r="D2316" s="509" t="s">
        <v>778</v>
      </c>
      <c r="E2316" s="509" t="s">
        <v>14022</v>
      </c>
      <c r="F2316" s="509">
        <v>6</v>
      </c>
      <c r="G2316" s="509">
        <v>1</v>
      </c>
    </row>
    <row r="2317" spans="1:7">
      <c r="A2317" s="509" t="s">
        <v>777</v>
      </c>
      <c r="B2317" s="509" t="s">
        <v>2233</v>
      </c>
      <c r="C2317" s="509" t="s">
        <v>749</v>
      </c>
      <c r="D2317" s="509" t="s">
        <v>778</v>
      </c>
      <c r="E2317" s="509" t="s">
        <v>14023</v>
      </c>
      <c r="F2317" s="509">
        <v>6</v>
      </c>
      <c r="G2317" s="509">
        <v>1</v>
      </c>
    </row>
    <row r="2318" spans="1:7">
      <c r="A2318" s="509" t="s">
        <v>777</v>
      </c>
      <c r="B2318" s="509" t="s">
        <v>2233</v>
      </c>
      <c r="C2318" s="509" t="s">
        <v>749</v>
      </c>
      <c r="D2318" s="509" t="s">
        <v>778</v>
      </c>
      <c r="E2318" s="509" t="s">
        <v>14024</v>
      </c>
      <c r="F2318" s="509">
        <v>4</v>
      </c>
      <c r="G2318" s="509">
        <v>1</v>
      </c>
    </row>
    <row r="2319" spans="1:7">
      <c r="A2319" s="509" t="s">
        <v>777</v>
      </c>
      <c r="B2319" s="509" t="s">
        <v>2233</v>
      </c>
      <c r="C2319" s="509" t="s">
        <v>749</v>
      </c>
      <c r="D2319" s="509" t="s">
        <v>778</v>
      </c>
      <c r="E2319" s="509" t="s">
        <v>14025</v>
      </c>
      <c r="F2319" s="509">
        <v>4</v>
      </c>
      <c r="G2319" s="509">
        <v>1</v>
      </c>
    </row>
    <row r="2320" spans="1:7">
      <c r="A2320" s="509" t="s">
        <v>777</v>
      </c>
      <c r="B2320" s="509" t="s">
        <v>2233</v>
      </c>
      <c r="C2320" s="509" t="s">
        <v>749</v>
      </c>
      <c r="D2320" s="509" t="s">
        <v>778</v>
      </c>
      <c r="E2320" s="509" t="s">
        <v>14021</v>
      </c>
      <c r="F2320" s="509">
        <v>3</v>
      </c>
      <c r="G2320" s="509">
        <v>1</v>
      </c>
    </row>
    <row r="2321" spans="1:7">
      <c r="A2321" s="509" t="s">
        <v>779</v>
      </c>
      <c r="B2321" s="509" t="s">
        <v>2233</v>
      </c>
      <c r="C2321" s="509" t="s">
        <v>749</v>
      </c>
      <c r="D2321" s="509" t="s">
        <v>780</v>
      </c>
      <c r="E2321" s="509" t="s">
        <v>12644</v>
      </c>
      <c r="F2321" s="509">
        <v>8</v>
      </c>
      <c r="G2321" s="509">
        <v>1</v>
      </c>
    </row>
    <row r="2322" spans="1:7">
      <c r="A2322" s="509" t="s">
        <v>779</v>
      </c>
      <c r="B2322" s="509" t="s">
        <v>2233</v>
      </c>
      <c r="C2322" s="509" t="s">
        <v>749</v>
      </c>
      <c r="D2322" s="509" t="s">
        <v>780</v>
      </c>
      <c r="E2322" s="509" t="s">
        <v>12641</v>
      </c>
      <c r="F2322" s="509">
        <v>6</v>
      </c>
      <c r="G2322" s="509">
        <v>1</v>
      </c>
    </row>
    <row r="2323" spans="1:7">
      <c r="A2323" s="509" t="s">
        <v>779</v>
      </c>
      <c r="B2323" s="509" t="s">
        <v>2233</v>
      </c>
      <c r="C2323" s="509" t="s">
        <v>749</v>
      </c>
      <c r="D2323" s="509" t="s">
        <v>780</v>
      </c>
      <c r="E2323" s="509" t="s">
        <v>12643</v>
      </c>
      <c r="F2323" s="509">
        <v>6</v>
      </c>
      <c r="G2323" s="509">
        <v>1</v>
      </c>
    </row>
    <row r="2324" spans="1:7">
      <c r="A2324" s="509" t="s">
        <v>779</v>
      </c>
      <c r="B2324" s="509" t="s">
        <v>2233</v>
      </c>
      <c r="C2324" s="509" t="s">
        <v>749</v>
      </c>
      <c r="D2324" s="509" t="s">
        <v>780</v>
      </c>
      <c r="E2324" s="509" t="s">
        <v>12642</v>
      </c>
      <c r="F2324" s="509">
        <v>5</v>
      </c>
      <c r="G2324" s="509">
        <v>1</v>
      </c>
    </row>
    <row r="2325" spans="1:7">
      <c r="A2325" s="509" t="s">
        <v>779</v>
      </c>
      <c r="B2325" s="509" t="s">
        <v>2233</v>
      </c>
      <c r="C2325" s="509" t="s">
        <v>749</v>
      </c>
      <c r="D2325" s="509" t="s">
        <v>780</v>
      </c>
      <c r="E2325" s="509" t="s">
        <v>12646</v>
      </c>
      <c r="F2325" s="509">
        <v>5</v>
      </c>
      <c r="G2325" s="509">
        <v>1</v>
      </c>
    </row>
    <row r="2326" spans="1:7">
      <c r="A2326" s="509" t="s">
        <v>779</v>
      </c>
      <c r="B2326" s="509" t="s">
        <v>2233</v>
      </c>
      <c r="C2326" s="509" t="s">
        <v>749</v>
      </c>
      <c r="D2326" s="509" t="s">
        <v>780</v>
      </c>
      <c r="E2326" s="509" t="s">
        <v>12645</v>
      </c>
      <c r="F2326" s="509">
        <v>3</v>
      </c>
      <c r="G2326" s="509">
        <v>1</v>
      </c>
    </row>
    <row r="2327" spans="1:7">
      <c r="A2327" s="509" t="s">
        <v>781</v>
      </c>
      <c r="B2327" s="509" t="s">
        <v>2233</v>
      </c>
      <c r="C2327" s="509" t="s">
        <v>749</v>
      </c>
      <c r="D2327" s="509" t="s">
        <v>782</v>
      </c>
      <c r="E2327" s="509" t="s">
        <v>14068</v>
      </c>
      <c r="F2327" s="509">
        <v>5</v>
      </c>
      <c r="G2327" s="509">
        <v>1</v>
      </c>
    </row>
    <row r="2328" spans="1:7">
      <c r="A2328" s="509" t="s">
        <v>781</v>
      </c>
      <c r="B2328" s="509" t="s">
        <v>2233</v>
      </c>
      <c r="C2328" s="509" t="s">
        <v>749</v>
      </c>
      <c r="D2328" s="509" t="s">
        <v>782</v>
      </c>
      <c r="E2328" s="509" t="s">
        <v>14069</v>
      </c>
      <c r="F2328" s="509">
        <v>5</v>
      </c>
      <c r="G2328" s="509">
        <v>1</v>
      </c>
    </row>
    <row r="2329" spans="1:7">
      <c r="A2329" s="509" t="s">
        <v>781</v>
      </c>
      <c r="B2329" s="509" t="s">
        <v>2233</v>
      </c>
      <c r="C2329" s="509" t="s">
        <v>749</v>
      </c>
      <c r="D2329" s="509" t="s">
        <v>782</v>
      </c>
      <c r="E2329" s="509" t="s">
        <v>14070</v>
      </c>
      <c r="F2329" s="509">
        <v>3</v>
      </c>
      <c r="G2329" s="509">
        <v>1</v>
      </c>
    </row>
    <row r="2330" spans="1:7">
      <c r="A2330" s="509" t="s">
        <v>781</v>
      </c>
      <c r="B2330" s="509" t="s">
        <v>2233</v>
      </c>
      <c r="C2330" s="509" t="s">
        <v>749</v>
      </c>
      <c r="D2330" s="509" t="s">
        <v>782</v>
      </c>
      <c r="E2330" s="509" t="s">
        <v>14067</v>
      </c>
      <c r="F2330" s="509">
        <v>1</v>
      </c>
      <c r="G2330" s="509">
        <v>1</v>
      </c>
    </row>
    <row r="2331" spans="1:7">
      <c r="A2331" s="509" t="s">
        <v>783</v>
      </c>
      <c r="B2331" s="509" t="s">
        <v>2233</v>
      </c>
      <c r="C2331" s="509" t="s">
        <v>749</v>
      </c>
      <c r="D2331" s="509" t="s">
        <v>785</v>
      </c>
      <c r="E2331" s="509" t="s">
        <v>12876</v>
      </c>
      <c r="F2331" s="509">
        <v>7</v>
      </c>
      <c r="G2331" s="509">
        <v>1</v>
      </c>
    </row>
    <row r="2332" spans="1:7">
      <c r="A2332" s="509" t="s">
        <v>783</v>
      </c>
      <c r="B2332" s="509" t="s">
        <v>2233</v>
      </c>
      <c r="C2332" s="509" t="s">
        <v>749</v>
      </c>
      <c r="D2332" s="509" t="s">
        <v>785</v>
      </c>
      <c r="E2332" s="509" t="s">
        <v>12872</v>
      </c>
      <c r="F2332" s="509">
        <v>6</v>
      </c>
      <c r="G2332" s="509">
        <v>1</v>
      </c>
    </row>
    <row r="2333" spans="1:7">
      <c r="A2333" s="509" t="s">
        <v>783</v>
      </c>
      <c r="B2333" s="509" t="s">
        <v>2233</v>
      </c>
      <c r="C2333" s="509" t="s">
        <v>749</v>
      </c>
      <c r="D2333" s="509" t="s">
        <v>785</v>
      </c>
      <c r="E2333" s="509" t="s">
        <v>12873</v>
      </c>
      <c r="F2333" s="509">
        <v>6</v>
      </c>
      <c r="G2333" s="509">
        <v>1</v>
      </c>
    </row>
    <row r="2334" spans="1:7">
      <c r="A2334" s="509" t="s">
        <v>783</v>
      </c>
      <c r="B2334" s="509" t="s">
        <v>2233</v>
      </c>
      <c r="C2334" s="509" t="s">
        <v>749</v>
      </c>
      <c r="D2334" s="509" t="s">
        <v>785</v>
      </c>
      <c r="E2334" s="509" t="s">
        <v>12874</v>
      </c>
      <c r="F2334" s="509">
        <v>6</v>
      </c>
      <c r="G2334" s="509">
        <v>1</v>
      </c>
    </row>
    <row r="2335" spans="1:7">
      <c r="A2335" s="509" t="s">
        <v>783</v>
      </c>
      <c r="B2335" s="509" t="s">
        <v>2233</v>
      </c>
      <c r="C2335" s="509" t="s">
        <v>749</v>
      </c>
      <c r="D2335" s="509" t="s">
        <v>785</v>
      </c>
      <c r="E2335" s="509" t="s">
        <v>12875</v>
      </c>
      <c r="F2335" s="509">
        <v>5</v>
      </c>
      <c r="G2335" s="509">
        <v>1</v>
      </c>
    </row>
    <row r="2336" spans="1:7">
      <c r="A2336" s="509" t="s">
        <v>783</v>
      </c>
      <c r="B2336" s="509" t="s">
        <v>2233</v>
      </c>
      <c r="C2336" s="509" t="s">
        <v>749</v>
      </c>
      <c r="D2336" s="509" t="s">
        <v>785</v>
      </c>
      <c r="E2336" s="509" t="s">
        <v>12878</v>
      </c>
      <c r="F2336" s="509">
        <v>3</v>
      </c>
      <c r="G2336" s="509">
        <v>1</v>
      </c>
    </row>
    <row r="2337" spans="1:7">
      <c r="A2337" s="509" t="s">
        <v>783</v>
      </c>
      <c r="B2337" s="509" t="s">
        <v>2233</v>
      </c>
      <c r="C2337" s="509" t="s">
        <v>749</v>
      </c>
      <c r="D2337" s="509" t="s">
        <v>785</v>
      </c>
      <c r="E2337" s="509" t="s">
        <v>12877</v>
      </c>
      <c r="F2337" s="509">
        <v>2</v>
      </c>
      <c r="G2337" s="509">
        <v>1</v>
      </c>
    </row>
    <row r="2338" spans="1:7">
      <c r="A2338" s="509" t="s">
        <v>783</v>
      </c>
      <c r="B2338" s="509" t="s">
        <v>2233</v>
      </c>
      <c r="C2338" s="509" t="s">
        <v>749</v>
      </c>
      <c r="D2338" s="509" t="s">
        <v>785</v>
      </c>
      <c r="E2338" s="509" t="s">
        <v>12879</v>
      </c>
      <c r="F2338" s="509">
        <v>2</v>
      </c>
      <c r="G2338" s="509">
        <v>1</v>
      </c>
    </row>
    <row r="2339" spans="1:7">
      <c r="A2339" s="509" t="s">
        <v>783</v>
      </c>
      <c r="B2339" s="509" t="s">
        <v>2233</v>
      </c>
      <c r="C2339" s="509" t="s">
        <v>749</v>
      </c>
      <c r="D2339" s="509" t="s">
        <v>785</v>
      </c>
      <c r="E2339" s="509" t="s">
        <v>12880</v>
      </c>
      <c r="F2339" s="509">
        <v>1</v>
      </c>
      <c r="G2339" s="509">
        <v>1</v>
      </c>
    </row>
    <row r="2340" spans="1:7">
      <c r="A2340" s="509" t="s">
        <v>786</v>
      </c>
      <c r="B2340" s="509" t="s">
        <v>2233</v>
      </c>
      <c r="C2340" s="509" t="s">
        <v>749</v>
      </c>
      <c r="D2340" s="509" t="s">
        <v>787</v>
      </c>
      <c r="E2340" s="509" t="s">
        <v>12905</v>
      </c>
      <c r="F2340" s="509">
        <v>8</v>
      </c>
      <c r="G2340" s="509">
        <v>1</v>
      </c>
    </row>
    <row r="2341" spans="1:7">
      <c r="A2341" s="509" t="s">
        <v>786</v>
      </c>
      <c r="B2341" s="509" t="s">
        <v>2233</v>
      </c>
      <c r="C2341" s="509" t="s">
        <v>749</v>
      </c>
      <c r="D2341" s="509" t="s">
        <v>787</v>
      </c>
      <c r="E2341" s="509" t="s">
        <v>12902</v>
      </c>
      <c r="F2341" s="509">
        <v>7</v>
      </c>
      <c r="G2341" s="509">
        <v>1</v>
      </c>
    </row>
    <row r="2342" spans="1:7">
      <c r="A2342" s="509" t="s">
        <v>786</v>
      </c>
      <c r="B2342" s="509" t="s">
        <v>2233</v>
      </c>
      <c r="C2342" s="509" t="s">
        <v>749</v>
      </c>
      <c r="D2342" s="509" t="s">
        <v>787</v>
      </c>
      <c r="E2342" s="509" t="s">
        <v>12907</v>
      </c>
      <c r="F2342" s="509">
        <v>4</v>
      </c>
      <c r="G2342" s="509">
        <v>1</v>
      </c>
    </row>
    <row r="2343" spans="1:7">
      <c r="A2343" s="509" t="s">
        <v>786</v>
      </c>
      <c r="B2343" s="509" t="s">
        <v>2233</v>
      </c>
      <c r="C2343" s="509" t="s">
        <v>749</v>
      </c>
      <c r="D2343" s="509" t="s">
        <v>787</v>
      </c>
      <c r="E2343" s="509" t="s">
        <v>12904</v>
      </c>
      <c r="F2343" s="509">
        <v>3</v>
      </c>
      <c r="G2343" s="509">
        <v>1</v>
      </c>
    </row>
    <row r="2344" spans="1:7">
      <c r="A2344" s="509" t="s">
        <v>786</v>
      </c>
      <c r="B2344" s="509" t="s">
        <v>2233</v>
      </c>
      <c r="C2344" s="509" t="s">
        <v>749</v>
      </c>
      <c r="D2344" s="509" t="s">
        <v>787</v>
      </c>
      <c r="E2344" s="509" t="s">
        <v>12906</v>
      </c>
      <c r="F2344" s="509">
        <v>3</v>
      </c>
      <c r="G2344" s="509">
        <v>1</v>
      </c>
    </row>
    <row r="2345" spans="1:7">
      <c r="A2345" s="509" t="s">
        <v>786</v>
      </c>
      <c r="B2345" s="509" t="s">
        <v>2233</v>
      </c>
      <c r="C2345" s="509" t="s">
        <v>749</v>
      </c>
      <c r="D2345" s="509" t="s">
        <v>787</v>
      </c>
      <c r="E2345" s="509" t="s">
        <v>12903</v>
      </c>
      <c r="F2345" s="509">
        <v>2</v>
      </c>
      <c r="G2345" s="509">
        <v>1</v>
      </c>
    </row>
    <row r="2346" spans="1:7">
      <c r="A2346" s="509" t="s">
        <v>788</v>
      </c>
      <c r="B2346" s="509" t="s">
        <v>2233</v>
      </c>
      <c r="C2346" s="509" t="s">
        <v>749</v>
      </c>
      <c r="D2346" s="509" t="s">
        <v>789</v>
      </c>
      <c r="E2346" s="509" t="s">
        <v>14096</v>
      </c>
      <c r="F2346" s="509">
        <v>6</v>
      </c>
      <c r="G2346" s="509">
        <v>1</v>
      </c>
    </row>
    <row r="2347" spans="1:7">
      <c r="A2347" s="509" t="s">
        <v>788</v>
      </c>
      <c r="B2347" s="509" t="s">
        <v>2233</v>
      </c>
      <c r="C2347" s="509" t="s">
        <v>749</v>
      </c>
      <c r="D2347" s="509" t="s">
        <v>789</v>
      </c>
      <c r="E2347" s="509" t="s">
        <v>14101</v>
      </c>
      <c r="F2347" s="509">
        <v>3</v>
      </c>
      <c r="G2347" s="509">
        <v>1</v>
      </c>
    </row>
    <row r="2348" spans="1:7">
      <c r="A2348" s="509" t="s">
        <v>788</v>
      </c>
      <c r="B2348" s="509" t="s">
        <v>2233</v>
      </c>
      <c r="C2348" s="509" t="s">
        <v>749</v>
      </c>
      <c r="D2348" s="509" t="s">
        <v>789</v>
      </c>
      <c r="E2348" s="509" t="s">
        <v>14097</v>
      </c>
      <c r="F2348" s="509">
        <v>2</v>
      </c>
      <c r="G2348" s="509">
        <v>1</v>
      </c>
    </row>
    <row r="2349" spans="1:7">
      <c r="A2349" s="509" t="s">
        <v>788</v>
      </c>
      <c r="B2349" s="509" t="s">
        <v>2233</v>
      </c>
      <c r="C2349" s="509" t="s">
        <v>749</v>
      </c>
      <c r="D2349" s="509" t="s">
        <v>789</v>
      </c>
      <c r="E2349" s="509" t="s">
        <v>14098</v>
      </c>
      <c r="F2349" s="509">
        <v>2</v>
      </c>
      <c r="G2349" s="509">
        <v>1</v>
      </c>
    </row>
    <row r="2350" spans="1:7">
      <c r="A2350" s="509" t="s">
        <v>788</v>
      </c>
      <c r="B2350" s="509" t="s">
        <v>2233</v>
      </c>
      <c r="C2350" s="509" t="s">
        <v>749</v>
      </c>
      <c r="D2350" s="509" t="s">
        <v>789</v>
      </c>
      <c r="E2350" s="509" t="s">
        <v>14100</v>
      </c>
      <c r="F2350" s="509">
        <v>2</v>
      </c>
      <c r="G2350" s="509">
        <v>1</v>
      </c>
    </row>
    <row r="2351" spans="1:7">
      <c r="A2351" s="509" t="s">
        <v>788</v>
      </c>
      <c r="B2351" s="509" t="s">
        <v>2233</v>
      </c>
      <c r="C2351" s="509" t="s">
        <v>749</v>
      </c>
      <c r="D2351" s="509" t="s">
        <v>789</v>
      </c>
      <c r="E2351" s="509" t="s">
        <v>14099</v>
      </c>
      <c r="F2351" s="509">
        <v>1</v>
      </c>
      <c r="G2351" s="509">
        <v>1</v>
      </c>
    </row>
    <row r="2352" spans="1:7">
      <c r="A2352" s="509" t="s">
        <v>788</v>
      </c>
      <c r="B2352" s="509" t="s">
        <v>2233</v>
      </c>
      <c r="C2352" s="509" t="s">
        <v>749</v>
      </c>
      <c r="D2352" s="509" t="s">
        <v>789</v>
      </c>
      <c r="E2352" s="509" t="s">
        <v>14102</v>
      </c>
      <c r="F2352" s="509">
        <v>1</v>
      </c>
      <c r="G2352" s="509">
        <v>1</v>
      </c>
    </row>
    <row r="2353" spans="1:7">
      <c r="A2353" s="509" t="s">
        <v>788</v>
      </c>
      <c r="B2353" s="509" t="s">
        <v>2233</v>
      </c>
      <c r="C2353" s="509" t="s">
        <v>749</v>
      </c>
      <c r="D2353" s="509" t="s">
        <v>789</v>
      </c>
      <c r="E2353" s="509" t="s">
        <v>14103</v>
      </c>
      <c r="F2353" s="509">
        <v>1</v>
      </c>
      <c r="G2353" s="509">
        <v>1</v>
      </c>
    </row>
    <row r="2354" spans="1:7">
      <c r="A2354" s="509" t="s">
        <v>790</v>
      </c>
      <c r="B2354" s="509" t="s">
        <v>2233</v>
      </c>
      <c r="C2354" s="509" t="s">
        <v>749</v>
      </c>
      <c r="D2354" s="509" t="s">
        <v>791</v>
      </c>
      <c r="E2354" s="509" t="s">
        <v>14030</v>
      </c>
      <c r="F2354" s="509">
        <v>7</v>
      </c>
      <c r="G2354" s="509">
        <v>1</v>
      </c>
    </row>
    <row r="2355" spans="1:7">
      <c r="A2355" s="509" t="s">
        <v>790</v>
      </c>
      <c r="B2355" s="509" t="s">
        <v>2233</v>
      </c>
      <c r="C2355" s="509" t="s">
        <v>749</v>
      </c>
      <c r="D2355" s="509" t="s">
        <v>791</v>
      </c>
      <c r="E2355" s="509" t="s">
        <v>14031</v>
      </c>
      <c r="F2355" s="509">
        <v>7</v>
      </c>
      <c r="G2355" s="509">
        <v>1</v>
      </c>
    </row>
    <row r="2356" spans="1:7">
      <c r="A2356" s="509" t="s">
        <v>790</v>
      </c>
      <c r="B2356" s="509" t="s">
        <v>2233</v>
      </c>
      <c r="C2356" s="509" t="s">
        <v>749</v>
      </c>
      <c r="D2356" s="509" t="s">
        <v>791</v>
      </c>
      <c r="E2356" s="509" t="s">
        <v>14033</v>
      </c>
      <c r="F2356" s="509">
        <v>6</v>
      </c>
      <c r="G2356" s="509">
        <v>1</v>
      </c>
    </row>
    <row r="2357" spans="1:7">
      <c r="A2357" s="509" t="s">
        <v>790</v>
      </c>
      <c r="B2357" s="509" t="s">
        <v>2233</v>
      </c>
      <c r="C2357" s="509" t="s">
        <v>749</v>
      </c>
      <c r="D2357" s="509" t="s">
        <v>791</v>
      </c>
      <c r="E2357" s="509" t="s">
        <v>14026</v>
      </c>
      <c r="F2357" s="509">
        <v>5</v>
      </c>
      <c r="G2357" s="509">
        <v>1</v>
      </c>
    </row>
    <row r="2358" spans="1:7">
      <c r="A2358" s="509" t="s">
        <v>790</v>
      </c>
      <c r="B2358" s="509" t="s">
        <v>2233</v>
      </c>
      <c r="C2358" s="509" t="s">
        <v>749</v>
      </c>
      <c r="D2358" s="509" t="s">
        <v>791</v>
      </c>
      <c r="E2358" s="509" t="s">
        <v>14032</v>
      </c>
      <c r="F2358" s="509">
        <v>5</v>
      </c>
      <c r="G2358" s="509">
        <v>1</v>
      </c>
    </row>
    <row r="2359" spans="1:7">
      <c r="A2359" s="509" t="s">
        <v>790</v>
      </c>
      <c r="B2359" s="509" t="s">
        <v>2233</v>
      </c>
      <c r="C2359" s="509" t="s">
        <v>749</v>
      </c>
      <c r="D2359" s="509" t="s">
        <v>791</v>
      </c>
      <c r="E2359" s="509" t="s">
        <v>14028</v>
      </c>
      <c r="F2359" s="509">
        <v>3</v>
      </c>
      <c r="G2359" s="509">
        <v>1</v>
      </c>
    </row>
    <row r="2360" spans="1:7">
      <c r="A2360" s="509" t="s">
        <v>790</v>
      </c>
      <c r="B2360" s="509" t="s">
        <v>2233</v>
      </c>
      <c r="C2360" s="509" t="s">
        <v>749</v>
      </c>
      <c r="D2360" s="509" t="s">
        <v>791</v>
      </c>
      <c r="E2360" s="509" t="s">
        <v>14027</v>
      </c>
      <c r="F2360" s="509">
        <v>2</v>
      </c>
      <c r="G2360" s="509">
        <v>1</v>
      </c>
    </row>
    <row r="2361" spans="1:7">
      <c r="A2361" s="509" t="s">
        <v>790</v>
      </c>
      <c r="B2361" s="509" t="s">
        <v>2233</v>
      </c>
      <c r="C2361" s="509" t="s">
        <v>749</v>
      </c>
      <c r="D2361" s="509" t="s">
        <v>791</v>
      </c>
      <c r="E2361" s="509" t="s">
        <v>14029</v>
      </c>
      <c r="F2361" s="509">
        <v>2</v>
      </c>
      <c r="G2361" s="509">
        <v>1</v>
      </c>
    </row>
    <row r="2362" spans="1:7">
      <c r="A2362" s="509" t="s">
        <v>792</v>
      </c>
      <c r="B2362" s="509" t="s">
        <v>2233</v>
      </c>
      <c r="C2362" s="509" t="s">
        <v>749</v>
      </c>
      <c r="D2362" s="509" t="s">
        <v>793</v>
      </c>
      <c r="E2362" s="509" t="s">
        <v>14105</v>
      </c>
      <c r="F2362" s="509">
        <v>8</v>
      </c>
      <c r="G2362" s="509">
        <v>1</v>
      </c>
    </row>
    <row r="2363" spans="1:7">
      <c r="A2363" s="509" t="s">
        <v>792</v>
      </c>
      <c r="B2363" s="509" t="s">
        <v>2233</v>
      </c>
      <c r="C2363" s="509" t="s">
        <v>749</v>
      </c>
      <c r="D2363" s="509" t="s">
        <v>793</v>
      </c>
      <c r="E2363" s="509" t="s">
        <v>14104</v>
      </c>
      <c r="F2363" s="509">
        <v>5</v>
      </c>
      <c r="G2363" s="509">
        <v>1</v>
      </c>
    </row>
    <row r="2364" spans="1:7">
      <c r="A2364" s="509" t="s">
        <v>796</v>
      </c>
      <c r="B2364" s="509" t="s">
        <v>2233</v>
      </c>
      <c r="C2364" s="509" t="s">
        <v>749</v>
      </c>
      <c r="D2364" s="509" t="s">
        <v>16211</v>
      </c>
      <c r="E2364" s="509" t="s">
        <v>16212</v>
      </c>
      <c r="F2364" s="509">
        <v>12</v>
      </c>
      <c r="G2364" s="509">
        <v>1</v>
      </c>
    </row>
    <row r="2365" spans="1:7">
      <c r="A2365" s="509" t="s">
        <v>796</v>
      </c>
      <c r="B2365" s="509" t="s">
        <v>2233</v>
      </c>
      <c r="C2365" s="509" t="s">
        <v>749</v>
      </c>
      <c r="D2365" s="509" t="s">
        <v>16211</v>
      </c>
      <c r="E2365" s="509" t="s">
        <v>16213</v>
      </c>
      <c r="F2365" s="509">
        <v>11</v>
      </c>
      <c r="G2365" s="509">
        <v>1</v>
      </c>
    </row>
    <row r="2366" spans="1:7">
      <c r="A2366" s="509" t="s">
        <v>800</v>
      </c>
      <c r="B2366" s="509" t="s">
        <v>2233</v>
      </c>
      <c r="C2366" s="509" t="s">
        <v>749</v>
      </c>
      <c r="D2366" s="509" t="s">
        <v>801</v>
      </c>
      <c r="E2366" s="509" t="s">
        <v>14106</v>
      </c>
      <c r="F2366" s="509">
        <v>4</v>
      </c>
      <c r="G2366" s="509">
        <v>1</v>
      </c>
    </row>
    <row r="2367" spans="1:7">
      <c r="A2367" s="509" t="s">
        <v>800</v>
      </c>
      <c r="B2367" s="509" t="s">
        <v>2233</v>
      </c>
      <c r="C2367" s="509" t="s">
        <v>749</v>
      </c>
      <c r="D2367" s="509" t="s">
        <v>801</v>
      </c>
      <c r="E2367" s="509" t="s">
        <v>14107</v>
      </c>
      <c r="F2367" s="509">
        <v>4</v>
      </c>
      <c r="G2367" s="509">
        <v>1</v>
      </c>
    </row>
    <row r="2368" spans="1:7">
      <c r="A2368" s="509" t="s">
        <v>800</v>
      </c>
      <c r="B2368" s="509" t="s">
        <v>2233</v>
      </c>
      <c r="C2368" s="509" t="s">
        <v>749</v>
      </c>
      <c r="D2368" s="509" t="s">
        <v>801</v>
      </c>
      <c r="E2368" s="509" t="s">
        <v>14108</v>
      </c>
      <c r="F2368" s="509">
        <v>2</v>
      </c>
      <c r="G2368" s="509">
        <v>1</v>
      </c>
    </row>
    <row r="2369" spans="1:7">
      <c r="A2369" s="509" t="s">
        <v>802</v>
      </c>
      <c r="B2369" s="509" t="s">
        <v>2233</v>
      </c>
      <c r="C2369" s="509" t="s">
        <v>749</v>
      </c>
      <c r="D2369" s="509" t="s">
        <v>803</v>
      </c>
      <c r="E2369" s="509" t="s">
        <v>14110</v>
      </c>
      <c r="F2369" s="509">
        <v>5</v>
      </c>
      <c r="G2369" s="509">
        <v>1</v>
      </c>
    </row>
    <row r="2370" spans="1:7">
      <c r="A2370" s="509" t="s">
        <v>802</v>
      </c>
      <c r="B2370" s="509" t="s">
        <v>2233</v>
      </c>
      <c r="C2370" s="509" t="s">
        <v>749</v>
      </c>
      <c r="D2370" s="509" t="s">
        <v>803</v>
      </c>
      <c r="E2370" s="509" t="s">
        <v>14109</v>
      </c>
      <c r="F2370" s="509">
        <v>4</v>
      </c>
      <c r="G2370" s="509">
        <v>1</v>
      </c>
    </row>
    <row r="2371" spans="1:7">
      <c r="A2371" s="509" t="s">
        <v>802</v>
      </c>
      <c r="B2371" s="509" t="s">
        <v>2233</v>
      </c>
      <c r="C2371" s="509" t="s">
        <v>749</v>
      </c>
      <c r="D2371" s="509" t="s">
        <v>803</v>
      </c>
      <c r="E2371" s="509" t="s">
        <v>14111</v>
      </c>
      <c r="F2371" s="509">
        <v>1</v>
      </c>
      <c r="G2371" s="509">
        <v>1</v>
      </c>
    </row>
    <row r="2372" spans="1:7">
      <c r="A2372" s="509" t="s">
        <v>804</v>
      </c>
      <c r="B2372" s="509" t="s">
        <v>2233</v>
      </c>
      <c r="C2372" s="509" t="s">
        <v>749</v>
      </c>
      <c r="D2372" s="509" t="s">
        <v>805</v>
      </c>
      <c r="E2372" s="509" t="s">
        <v>14112</v>
      </c>
      <c r="F2372" s="509">
        <v>6</v>
      </c>
      <c r="G2372" s="509">
        <v>1</v>
      </c>
    </row>
    <row r="2373" spans="1:7">
      <c r="A2373" s="509" t="s">
        <v>804</v>
      </c>
      <c r="B2373" s="509" t="s">
        <v>2233</v>
      </c>
      <c r="C2373" s="509" t="s">
        <v>749</v>
      </c>
      <c r="D2373" s="509" t="s">
        <v>805</v>
      </c>
      <c r="E2373" s="509" t="s">
        <v>14113</v>
      </c>
      <c r="F2373" s="509">
        <v>6</v>
      </c>
      <c r="G2373" s="509">
        <v>1</v>
      </c>
    </row>
    <row r="2374" spans="1:7">
      <c r="A2374" s="509" t="s">
        <v>804</v>
      </c>
      <c r="B2374" s="509" t="s">
        <v>2233</v>
      </c>
      <c r="C2374" s="509" t="s">
        <v>749</v>
      </c>
      <c r="D2374" s="509" t="s">
        <v>805</v>
      </c>
      <c r="E2374" s="509" t="s">
        <v>14114</v>
      </c>
      <c r="F2374" s="509">
        <v>1</v>
      </c>
      <c r="G2374" s="509">
        <v>1</v>
      </c>
    </row>
    <row r="2375" spans="1:7">
      <c r="A2375" s="509" t="s">
        <v>806</v>
      </c>
      <c r="B2375" s="509" t="s">
        <v>2233</v>
      </c>
      <c r="C2375" s="509" t="s">
        <v>749</v>
      </c>
      <c r="D2375" s="509" t="s">
        <v>807</v>
      </c>
      <c r="E2375" s="509" t="s">
        <v>14034</v>
      </c>
      <c r="F2375" s="509">
        <v>5</v>
      </c>
      <c r="G2375" s="509">
        <v>1</v>
      </c>
    </row>
    <row r="2376" spans="1:7">
      <c r="A2376" s="509" t="s">
        <v>806</v>
      </c>
      <c r="B2376" s="509" t="s">
        <v>2233</v>
      </c>
      <c r="C2376" s="509" t="s">
        <v>749</v>
      </c>
      <c r="D2376" s="509" t="s">
        <v>807</v>
      </c>
      <c r="E2376" s="509" t="s">
        <v>14035</v>
      </c>
      <c r="F2376" s="509">
        <v>4</v>
      </c>
      <c r="G2376" s="509">
        <v>1</v>
      </c>
    </row>
    <row r="2377" spans="1:7">
      <c r="A2377" s="509" t="s">
        <v>806</v>
      </c>
      <c r="B2377" s="509" t="s">
        <v>2233</v>
      </c>
      <c r="C2377" s="509" t="s">
        <v>749</v>
      </c>
      <c r="D2377" s="509" t="s">
        <v>807</v>
      </c>
      <c r="E2377" s="509" t="s">
        <v>14036</v>
      </c>
      <c r="F2377" s="509">
        <v>3</v>
      </c>
      <c r="G2377" s="509">
        <v>1</v>
      </c>
    </row>
    <row r="2378" spans="1:7">
      <c r="A2378" s="509" t="s">
        <v>808</v>
      </c>
      <c r="B2378" s="509" t="s">
        <v>2233</v>
      </c>
      <c r="C2378" s="509" t="s">
        <v>749</v>
      </c>
      <c r="D2378" s="509" t="s">
        <v>809</v>
      </c>
      <c r="E2378" s="509" t="s">
        <v>14115</v>
      </c>
      <c r="F2378" s="509">
        <v>3</v>
      </c>
      <c r="G2378" s="509">
        <v>1</v>
      </c>
    </row>
    <row r="2379" spans="1:7">
      <c r="A2379" s="509" t="s">
        <v>808</v>
      </c>
      <c r="B2379" s="509" t="s">
        <v>2233</v>
      </c>
      <c r="C2379" s="509" t="s">
        <v>749</v>
      </c>
      <c r="D2379" s="509" t="s">
        <v>809</v>
      </c>
      <c r="E2379" s="509" t="s">
        <v>14116</v>
      </c>
      <c r="F2379" s="509">
        <v>2</v>
      </c>
      <c r="G2379" s="509">
        <v>1</v>
      </c>
    </row>
    <row r="2380" spans="1:7">
      <c r="A2380" s="509" t="s">
        <v>808</v>
      </c>
      <c r="B2380" s="509" t="s">
        <v>2233</v>
      </c>
      <c r="C2380" s="509" t="s">
        <v>749</v>
      </c>
      <c r="D2380" s="509" t="s">
        <v>809</v>
      </c>
      <c r="E2380" s="509" t="s">
        <v>14117</v>
      </c>
      <c r="F2380" s="509">
        <v>2</v>
      </c>
      <c r="G2380" s="509">
        <v>1</v>
      </c>
    </row>
    <row r="2381" spans="1:7">
      <c r="A2381" s="509" t="s">
        <v>808</v>
      </c>
      <c r="B2381" s="509" t="s">
        <v>2233</v>
      </c>
      <c r="C2381" s="509" t="s">
        <v>749</v>
      </c>
      <c r="D2381" s="509" t="s">
        <v>809</v>
      </c>
      <c r="E2381" s="509" t="s">
        <v>14118</v>
      </c>
      <c r="F2381" s="509">
        <v>1</v>
      </c>
      <c r="G2381" s="509">
        <v>1</v>
      </c>
    </row>
    <row r="2382" spans="1:7">
      <c r="A2382" s="509" t="s">
        <v>808</v>
      </c>
      <c r="B2382" s="509" t="s">
        <v>2233</v>
      </c>
      <c r="C2382" s="509" t="s">
        <v>749</v>
      </c>
      <c r="D2382" s="509" t="s">
        <v>809</v>
      </c>
      <c r="E2382" s="509" t="s">
        <v>14119</v>
      </c>
      <c r="F2382" s="509">
        <v>1</v>
      </c>
      <c r="G2382" s="509">
        <v>1</v>
      </c>
    </row>
    <row r="2383" spans="1:7">
      <c r="A2383" s="509" t="s">
        <v>810</v>
      </c>
      <c r="B2383" s="509" t="s">
        <v>2233</v>
      </c>
      <c r="C2383" s="509" t="s">
        <v>749</v>
      </c>
      <c r="D2383" s="509" t="s">
        <v>811</v>
      </c>
      <c r="E2383" s="509" t="s">
        <v>14040</v>
      </c>
      <c r="F2383" s="509">
        <v>7</v>
      </c>
      <c r="G2383" s="509">
        <v>1</v>
      </c>
    </row>
    <row r="2384" spans="1:7">
      <c r="A2384" s="509" t="s">
        <v>810</v>
      </c>
      <c r="B2384" s="509" t="s">
        <v>2233</v>
      </c>
      <c r="C2384" s="509" t="s">
        <v>749</v>
      </c>
      <c r="D2384" s="509" t="s">
        <v>811</v>
      </c>
      <c r="E2384" s="509" t="s">
        <v>14042</v>
      </c>
      <c r="F2384" s="509">
        <v>5</v>
      </c>
      <c r="G2384" s="509">
        <v>1</v>
      </c>
    </row>
    <row r="2385" spans="1:7">
      <c r="A2385" s="509" t="s">
        <v>810</v>
      </c>
      <c r="B2385" s="509" t="s">
        <v>2233</v>
      </c>
      <c r="C2385" s="509" t="s">
        <v>749</v>
      </c>
      <c r="D2385" s="509" t="s">
        <v>811</v>
      </c>
      <c r="E2385" s="509" t="s">
        <v>14038</v>
      </c>
      <c r="F2385" s="509">
        <v>4</v>
      </c>
      <c r="G2385" s="509">
        <v>1</v>
      </c>
    </row>
    <row r="2386" spans="1:7">
      <c r="A2386" s="509" t="s">
        <v>810</v>
      </c>
      <c r="B2386" s="509" t="s">
        <v>2233</v>
      </c>
      <c r="C2386" s="509" t="s">
        <v>749</v>
      </c>
      <c r="D2386" s="509" t="s">
        <v>811</v>
      </c>
      <c r="E2386" s="509" t="s">
        <v>14037</v>
      </c>
      <c r="F2386" s="509">
        <v>2</v>
      </c>
      <c r="G2386" s="509">
        <v>1</v>
      </c>
    </row>
    <row r="2387" spans="1:7">
      <c r="A2387" s="509" t="s">
        <v>810</v>
      </c>
      <c r="B2387" s="509" t="s">
        <v>2233</v>
      </c>
      <c r="C2387" s="509" t="s">
        <v>749</v>
      </c>
      <c r="D2387" s="509" t="s">
        <v>811</v>
      </c>
      <c r="E2387" s="509" t="s">
        <v>14039</v>
      </c>
      <c r="F2387" s="509">
        <v>2</v>
      </c>
      <c r="G2387" s="509">
        <v>1</v>
      </c>
    </row>
    <row r="2388" spans="1:7">
      <c r="A2388" s="509" t="s">
        <v>810</v>
      </c>
      <c r="B2388" s="509" t="s">
        <v>2233</v>
      </c>
      <c r="C2388" s="509" t="s">
        <v>749</v>
      </c>
      <c r="D2388" s="509" t="s">
        <v>811</v>
      </c>
      <c r="E2388" s="509" t="s">
        <v>14041</v>
      </c>
      <c r="F2388" s="509">
        <v>2</v>
      </c>
      <c r="G2388" s="509">
        <v>1</v>
      </c>
    </row>
    <row r="2389" spans="1:7">
      <c r="A2389" s="509" t="s">
        <v>812</v>
      </c>
      <c r="B2389" s="509" t="s">
        <v>2233</v>
      </c>
      <c r="C2389" s="509" t="s">
        <v>749</v>
      </c>
      <c r="D2389" s="509" t="s">
        <v>813</v>
      </c>
      <c r="E2389" s="509" t="s">
        <v>14043</v>
      </c>
      <c r="F2389" s="509">
        <v>6</v>
      </c>
      <c r="G2389" s="509">
        <v>1</v>
      </c>
    </row>
    <row r="2390" spans="1:7">
      <c r="A2390" s="509" t="s">
        <v>812</v>
      </c>
      <c r="B2390" s="509" t="s">
        <v>2233</v>
      </c>
      <c r="C2390" s="509" t="s">
        <v>749</v>
      </c>
      <c r="D2390" s="509" t="s">
        <v>813</v>
      </c>
      <c r="E2390" s="509" t="s">
        <v>14045</v>
      </c>
      <c r="F2390" s="509">
        <v>4</v>
      </c>
      <c r="G2390" s="509">
        <v>1</v>
      </c>
    </row>
    <row r="2391" spans="1:7">
      <c r="A2391" s="509" t="s">
        <v>812</v>
      </c>
      <c r="B2391" s="509" t="s">
        <v>2233</v>
      </c>
      <c r="C2391" s="509" t="s">
        <v>749</v>
      </c>
      <c r="D2391" s="509" t="s">
        <v>813</v>
      </c>
      <c r="E2391" s="509" t="s">
        <v>14044</v>
      </c>
      <c r="F2391" s="509">
        <v>1</v>
      </c>
      <c r="G2391" s="509">
        <v>1</v>
      </c>
    </row>
    <row r="2392" spans="1:7">
      <c r="A2392" s="509" t="s">
        <v>814</v>
      </c>
      <c r="B2392" s="509" t="s">
        <v>2233</v>
      </c>
      <c r="C2392" s="509" t="s">
        <v>749</v>
      </c>
      <c r="D2392" s="509" t="s">
        <v>815</v>
      </c>
      <c r="E2392" s="509" t="s">
        <v>14120</v>
      </c>
      <c r="F2392" s="509">
        <v>4</v>
      </c>
      <c r="G2392" s="509">
        <v>1</v>
      </c>
    </row>
    <row r="2393" spans="1:7">
      <c r="A2393" s="509" t="s">
        <v>814</v>
      </c>
      <c r="B2393" s="509" t="s">
        <v>2233</v>
      </c>
      <c r="C2393" s="509" t="s">
        <v>749</v>
      </c>
      <c r="D2393" s="509" t="s">
        <v>815</v>
      </c>
      <c r="E2393" s="509" t="s">
        <v>14121</v>
      </c>
      <c r="F2393" s="509">
        <v>4</v>
      </c>
      <c r="G2393" s="509">
        <v>1</v>
      </c>
    </row>
    <row r="2394" spans="1:7">
      <c r="A2394" s="509" t="s">
        <v>816</v>
      </c>
      <c r="B2394" s="509" t="s">
        <v>2233</v>
      </c>
      <c r="C2394" s="509" t="s">
        <v>749</v>
      </c>
      <c r="D2394" s="509" t="s">
        <v>817</v>
      </c>
      <c r="E2394" s="509" t="s">
        <v>14122</v>
      </c>
      <c r="F2394" s="509">
        <v>6</v>
      </c>
      <c r="G2394" s="509">
        <v>1</v>
      </c>
    </row>
    <row r="2395" spans="1:7">
      <c r="A2395" s="509" t="s">
        <v>818</v>
      </c>
      <c r="B2395" s="509" t="s">
        <v>2233</v>
      </c>
      <c r="C2395" s="509" t="s">
        <v>749</v>
      </c>
      <c r="D2395" s="509" t="s">
        <v>819</v>
      </c>
      <c r="E2395" s="509" t="s">
        <v>14123</v>
      </c>
      <c r="F2395" s="509">
        <v>9</v>
      </c>
      <c r="G2395" s="509">
        <v>1</v>
      </c>
    </row>
    <row r="2396" spans="1:7">
      <c r="A2396" s="509" t="s">
        <v>818</v>
      </c>
      <c r="B2396" s="509" t="s">
        <v>2233</v>
      </c>
      <c r="C2396" s="509" t="s">
        <v>749</v>
      </c>
      <c r="D2396" s="509" t="s">
        <v>819</v>
      </c>
      <c r="E2396" s="509" t="s">
        <v>14125</v>
      </c>
      <c r="F2396" s="509">
        <v>3</v>
      </c>
      <c r="G2396" s="509">
        <v>1</v>
      </c>
    </row>
    <row r="2397" spans="1:7">
      <c r="A2397" s="509" t="s">
        <v>818</v>
      </c>
      <c r="B2397" s="509" t="s">
        <v>2233</v>
      </c>
      <c r="C2397" s="509" t="s">
        <v>749</v>
      </c>
      <c r="D2397" s="509" t="s">
        <v>819</v>
      </c>
      <c r="E2397" s="509" t="s">
        <v>14124</v>
      </c>
      <c r="F2397" s="509">
        <v>2</v>
      </c>
      <c r="G2397" s="509">
        <v>1</v>
      </c>
    </row>
    <row r="2398" spans="1:7">
      <c r="A2398" s="509" t="s">
        <v>820</v>
      </c>
      <c r="B2398" s="509" t="s">
        <v>2233</v>
      </c>
      <c r="C2398" s="509" t="s">
        <v>749</v>
      </c>
      <c r="D2398" s="509" t="s">
        <v>821</v>
      </c>
      <c r="E2398" s="509" t="s">
        <v>14128</v>
      </c>
      <c r="F2398" s="509">
        <v>7</v>
      </c>
      <c r="G2398" s="509">
        <v>1</v>
      </c>
    </row>
    <row r="2399" spans="1:7">
      <c r="A2399" s="509" t="s">
        <v>820</v>
      </c>
      <c r="B2399" s="509" t="s">
        <v>2233</v>
      </c>
      <c r="C2399" s="509" t="s">
        <v>749</v>
      </c>
      <c r="D2399" s="509" t="s">
        <v>821</v>
      </c>
      <c r="E2399" s="509" t="s">
        <v>14129</v>
      </c>
      <c r="F2399" s="509">
        <v>7</v>
      </c>
      <c r="G2399" s="509">
        <v>1</v>
      </c>
    </row>
    <row r="2400" spans="1:7">
      <c r="A2400" s="509" t="s">
        <v>820</v>
      </c>
      <c r="B2400" s="509" t="s">
        <v>2233</v>
      </c>
      <c r="C2400" s="509" t="s">
        <v>749</v>
      </c>
      <c r="D2400" s="509" t="s">
        <v>821</v>
      </c>
      <c r="E2400" s="509" t="s">
        <v>14132</v>
      </c>
      <c r="F2400" s="509">
        <v>7</v>
      </c>
      <c r="G2400" s="509">
        <v>1</v>
      </c>
    </row>
    <row r="2401" spans="1:7">
      <c r="A2401" s="509" t="s">
        <v>820</v>
      </c>
      <c r="B2401" s="509" t="s">
        <v>2233</v>
      </c>
      <c r="C2401" s="509" t="s">
        <v>749</v>
      </c>
      <c r="D2401" s="509" t="s">
        <v>821</v>
      </c>
      <c r="E2401" s="509" t="s">
        <v>14131</v>
      </c>
      <c r="F2401" s="509">
        <v>6</v>
      </c>
      <c r="G2401" s="509">
        <v>1</v>
      </c>
    </row>
    <row r="2402" spans="1:7">
      <c r="A2402" s="509" t="s">
        <v>820</v>
      </c>
      <c r="B2402" s="509" t="s">
        <v>2233</v>
      </c>
      <c r="C2402" s="509" t="s">
        <v>749</v>
      </c>
      <c r="D2402" s="509" t="s">
        <v>821</v>
      </c>
      <c r="E2402" s="509" t="s">
        <v>14127</v>
      </c>
      <c r="F2402" s="509">
        <v>5</v>
      </c>
      <c r="G2402" s="509">
        <v>1</v>
      </c>
    </row>
    <row r="2403" spans="1:7">
      <c r="A2403" s="509" t="s">
        <v>820</v>
      </c>
      <c r="B2403" s="509" t="s">
        <v>2233</v>
      </c>
      <c r="C2403" s="509" t="s">
        <v>749</v>
      </c>
      <c r="D2403" s="509" t="s">
        <v>821</v>
      </c>
      <c r="E2403" s="509" t="s">
        <v>14133</v>
      </c>
      <c r="F2403" s="509">
        <v>5</v>
      </c>
      <c r="G2403" s="509">
        <v>1</v>
      </c>
    </row>
    <row r="2404" spans="1:7">
      <c r="A2404" s="509" t="s">
        <v>820</v>
      </c>
      <c r="B2404" s="509" t="s">
        <v>2233</v>
      </c>
      <c r="C2404" s="509" t="s">
        <v>749</v>
      </c>
      <c r="D2404" s="509" t="s">
        <v>821</v>
      </c>
      <c r="E2404" s="509" t="s">
        <v>14130</v>
      </c>
      <c r="F2404" s="509">
        <v>4</v>
      </c>
      <c r="G2404" s="509">
        <v>1</v>
      </c>
    </row>
    <row r="2405" spans="1:7">
      <c r="A2405" s="509" t="s">
        <v>820</v>
      </c>
      <c r="B2405" s="509" t="s">
        <v>2233</v>
      </c>
      <c r="C2405" s="509" t="s">
        <v>749</v>
      </c>
      <c r="D2405" s="509" t="s">
        <v>821</v>
      </c>
      <c r="E2405" s="509" t="s">
        <v>14126</v>
      </c>
      <c r="F2405" s="509">
        <v>2</v>
      </c>
      <c r="G2405" s="509">
        <v>1</v>
      </c>
    </row>
    <row r="2406" spans="1:7">
      <c r="A2406" s="509" t="s">
        <v>822</v>
      </c>
      <c r="B2406" s="509" t="s">
        <v>2233</v>
      </c>
      <c r="C2406" s="509" t="s">
        <v>749</v>
      </c>
      <c r="D2406" s="509" t="s">
        <v>823</v>
      </c>
      <c r="E2406" s="509" t="s">
        <v>14134</v>
      </c>
      <c r="F2406" s="509">
        <v>6</v>
      </c>
      <c r="G2406" s="509">
        <v>1</v>
      </c>
    </row>
    <row r="2407" spans="1:7">
      <c r="A2407" s="509" t="s">
        <v>822</v>
      </c>
      <c r="B2407" s="509" t="s">
        <v>2233</v>
      </c>
      <c r="C2407" s="509" t="s">
        <v>749</v>
      </c>
      <c r="D2407" s="509" t="s">
        <v>823</v>
      </c>
      <c r="E2407" s="509" t="s">
        <v>14135</v>
      </c>
      <c r="F2407" s="509">
        <v>4</v>
      </c>
      <c r="G2407" s="509">
        <v>1</v>
      </c>
    </row>
    <row r="2408" spans="1:7">
      <c r="A2408" s="509" t="s">
        <v>824</v>
      </c>
      <c r="B2408" s="509" t="s">
        <v>2233</v>
      </c>
      <c r="C2408" s="509" t="s">
        <v>749</v>
      </c>
      <c r="D2408" s="509" t="s">
        <v>825</v>
      </c>
      <c r="E2408" s="509" t="s">
        <v>14046</v>
      </c>
      <c r="F2408" s="509">
        <v>10</v>
      </c>
      <c r="G2408" s="509">
        <v>1</v>
      </c>
    </row>
    <row r="2409" spans="1:7">
      <c r="A2409" s="509" t="s">
        <v>824</v>
      </c>
      <c r="B2409" s="509" t="s">
        <v>2233</v>
      </c>
      <c r="C2409" s="509" t="s">
        <v>749</v>
      </c>
      <c r="D2409" s="509" t="s">
        <v>825</v>
      </c>
      <c r="E2409" s="509" t="s">
        <v>14048</v>
      </c>
      <c r="F2409" s="509">
        <v>8</v>
      </c>
      <c r="G2409" s="509">
        <v>1</v>
      </c>
    </row>
    <row r="2410" spans="1:7">
      <c r="A2410" s="509" t="s">
        <v>824</v>
      </c>
      <c r="B2410" s="509" t="s">
        <v>2233</v>
      </c>
      <c r="C2410" s="509" t="s">
        <v>749</v>
      </c>
      <c r="D2410" s="509" t="s">
        <v>825</v>
      </c>
      <c r="E2410" s="509" t="s">
        <v>14047</v>
      </c>
      <c r="F2410" s="509">
        <v>3</v>
      </c>
      <c r="G2410" s="509">
        <v>1</v>
      </c>
    </row>
    <row r="2411" spans="1:7">
      <c r="A2411" s="509" t="s">
        <v>826</v>
      </c>
      <c r="B2411" s="509" t="s">
        <v>2233</v>
      </c>
      <c r="C2411" s="509" t="s">
        <v>749</v>
      </c>
      <c r="D2411" s="509" t="s">
        <v>827</v>
      </c>
      <c r="E2411" s="509" t="s">
        <v>14137</v>
      </c>
      <c r="F2411" s="509">
        <v>8</v>
      </c>
      <c r="G2411" s="509">
        <v>1</v>
      </c>
    </row>
    <row r="2412" spans="1:7">
      <c r="A2412" s="509" t="s">
        <v>826</v>
      </c>
      <c r="B2412" s="509" t="s">
        <v>2233</v>
      </c>
      <c r="C2412" s="509" t="s">
        <v>749</v>
      </c>
      <c r="D2412" s="509" t="s">
        <v>827</v>
      </c>
      <c r="E2412" s="509" t="s">
        <v>14136</v>
      </c>
      <c r="F2412" s="509">
        <v>5</v>
      </c>
      <c r="G2412" s="509">
        <v>1</v>
      </c>
    </row>
    <row r="2413" spans="1:7">
      <c r="A2413" s="509" t="s">
        <v>828</v>
      </c>
      <c r="B2413" s="509" t="s">
        <v>2233</v>
      </c>
      <c r="C2413" s="509" t="s">
        <v>749</v>
      </c>
      <c r="D2413" s="509" t="s">
        <v>829</v>
      </c>
      <c r="E2413" s="509" t="s">
        <v>14051</v>
      </c>
      <c r="F2413" s="509">
        <v>8</v>
      </c>
      <c r="G2413" s="509">
        <v>1</v>
      </c>
    </row>
    <row r="2414" spans="1:7">
      <c r="A2414" s="509" t="s">
        <v>828</v>
      </c>
      <c r="B2414" s="509" t="s">
        <v>2233</v>
      </c>
      <c r="C2414" s="509" t="s">
        <v>749</v>
      </c>
      <c r="D2414" s="509" t="s">
        <v>829</v>
      </c>
      <c r="E2414" s="509" t="s">
        <v>14049</v>
      </c>
      <c r="F2414" s="509">
        <v>7</v>
      </c>
      <c r="G2414" s="509">
        <v>1</v>
      </c>
    </row>
    <row r="2415" spans="1:7">
      <c r="A2415" s="509" t="s">
        <v>828</v>
      </c>
      <c r="B2415" s="509" t="s">
        <v>2233</v>
      </c>
      <c r="C2415" s="509" t="s">
        <v>749</v>
      </c>
      <c r="D2415" s="509" t="s">
        <v>829</v>
      </c>
      <c r="E2415" s="509" t="s">
        <v>14050</v>
      </c>
      <c r="F2415" s="509">
        <v>4</v>
      </c>
      <c r="G2415" s="509">
        <v>1</v>
      </c>
    </row>
    <row r="2416" spans="1:7">
      <c r="A2416" s="509" t="s">
        <v>830</v>
      </c>
      <c r="B2416" s="509" t="s">
        <v>2233</v>
      </c>
      <c r="C2416" s="509" t="s">
        <v>749</v>
      </c>
      <c r="D2416" s="509" t="s">
        <v>831</v>
      </c>
      <c r="E2416" s="509" t="s">
        <v>14139</v>
      </c>
      <c r="F2416" s="509">
        <v>6</v>
      </c>
      <c r="G2416" s="509">
        <v>1</v>
      </c>
    </row>
    <row r="2417" spans="1:7">
      <c r="A2417" s="509" t="s">
        <v>830</v>
      </c>
      <c r="B2417" s="509" t="s">
        <v>2233</v>
      </c>
      <c r="C2417" s="509" t="s">
        <v>749</v>
      </c>
      <c r="D2417" s="509" t="s">
        <v>831</v>
      </c>
      <c r="E2417" s="509" t="s">
        <v>14138</v>
      </c>
      <c r="F2417" s="509">
        <v>5</v>
      </c>
      <c r="G2417" s="509">
        <v>1</v>
      </c>
    </row>
    <row r="2418" spans="1:7">
      <c r="A2418" s="509" t="s">
        <v>830</v>
      </c>
      <c r="B2418" s="509" t="s">
        <v>2233</v>
      </c>
      <c r="C2418" s="509" t="s">
        <v>749</v>
      </c>
      <c r="D2418" s="509" t="s">
        <v>831</v>
      </c>
      <c r="E2418" s="509" t="s">
        <v>14142</v>
      </c>
      <c r="F2418" s="509">
        <v>5</v>
      </c>
      <c r="G2418" s="509">
        <v>1</v>
      </c>
    </row>
    <row r="2419" spans="1:7">
      <c r="A2419" s="509" t="s">
        <v>830</v>
      </c>
      <c r="B2419" s="509" t="s">
        <v>2233</v>
      </c>
      <c r="C2419" s="509" t="s">
        <v>749</v>
      </c>
      <c r="D2419" s="509" t="s">
        <v>831</v>
      </c>
      <c r="E2419" s="509" t="s">
        <v>14143</v>
      </c>
      <c r="F2419" s="509">
        <v>5</v>
      </c>
      <c r="G2419" s="509">
        <v>1</v>
      </c>
    </row>
    <row r="2420" spans="1:7">
      <c r="A2420" s="509" t="s">
        <v>830</v>
      </c>
      <c r="B2420" s="509" t="s">
        <v>2233</v>
      </c>
      <c r="C2420" s="509" t="s">
        <v>749</v>
      </c>
      <c r="D2420" s="509" t="s">
        <v>831</v>
      </c>
      <c r="E2420" s="509" t="s">
        <v>14140</v>
      </c>
      <c r="F2420" s="509">
        <v>4</v>
      </c>
      <c r="G2420" s="509">
        <v>1</v>
      </c>
    </row>
    <row r="2421" spans="1:7">
      <c r="A2421" s="509" t="s">
        <v>830</v>
      </c>
      <c r="B2421" s="509" t="s">
        <v>2233</v>
      </c>
      <c r="C2421" s="509" t="s">
        <v>749</v>
      </c>
      <c r="D2421" s="509" t="s">
        <v>831</v>
      </c>
      <c r="E2421" s="509" t="s">
        <v>14141</v>
      </c>
      <c r="F2421" s="509">
        <v>2</v>
      </c>
      <c r="G2421" s="509">
        <v>1</v>
      </c>
    </row>
    <row r="2422" spans="1:7">
      <c r="A2422" s="509" t="s">
        <v>832</v>
      </c>
      <c r="B2422" s="509" t="s">
        <v>2233</v>
      </c>
      <c r="C2422" s="509" t="s">
        <v>749</v>
      </c>
      <c r="D2422" s="509" t="s">
        <v>833</v>
      </c>
      <c r="E2422" s="509" t="s">
        <v>14144</v>
      </c>
      <c r="F2422" s="509">
        <v>10</v>
      </c>
      <c r="G2422" s="509">
        <v>1</v>
      </c>
    </row>
    <row r="2423" spans="1:7">
      <c r="A2423" s="509" t="s">
        <v>834</v>
      </c>
      <c r="B2423" s="509" t="s">
        <v>2233</v>
      </c>
      <c r="C2423" s="509" t="s">
        <v>749</v>
      </c>
      <c r="D2423" s="509" t="s">
        <v>835</v>
      </c>
      <c r="E2423" s="509" t="s">
        <v>14053</v>
      </c>
      <c r="F2423" s="509">
        <v>6</v>
      </c>
      <c r="G2423" s="509">
        <v>1</v>
      </c>
    </row>
    <row r="2424" spans="1:7">
      <c r="A2424" s="509" t="s">
        <v>834</v>
      </c>
      <c r="B2424" s="509" t="s">
        <v>2233</v>
      </c>
      <c r="C2424" s="509" t="s">
        <v>749</v>
      </c>
      <c r="D2424" s="509" t="s">
        <v>835</v>
      </c>
      <c r="E2424" s="509" t="s">
        <v>14052</v>
      </c>
      <c r="F2424" s="509">
        <v>3</v>
      </c>
      <c r="G2424" s="509">
        <v>1</v>
      </c>
    </row>
    <row r="2425" spans="1:7">
      <c r="A2425" s="509" t="s">
        <v>836</v>
      </c>
      <c r="B2425" s="509" t="s">
        <v>2233</v>
      </c>
      <c r="C2425" s="509" t="s">
        <v>749</v>
      </c>
      <c r="D2425" s="509" t="s">
        <v>837</v>
      </c>
      <c r="E2425" s="509" t="s">
        <v>14145</v>
      </c>
      <c r="F2425" s="509">
        <v>6</v>
      </c>
      <c r="G2425" s="509">
        <v>1</v>
      </c>
    </row>
    <row r="2426" spans="1:7">
      <c r="A2426" s="509" t="s">
        <v>836</v>
      </c>
      <c r="B2426" s="509" t="s">
        <v>2233</v>
      </c>
      <c r="C2426" s="509" t="s">
        <v>749</v>
      </c>
      <c r="D2426" s="509" t="s">
        <v>837</v>
      </c>
      <c r="E2426" s="509" t="s">
        <v>14146</v>
      </c>
      <c r="F2426" s="509">
        <v>5</v>
      </c>
      <c r="G2426" s="509">
        <v>1</v>
      </c>
    </row>
    <row r="2427" spans="1:7">
      <c r="A2427" s="509" t="s">
        <v>836</v>
      </c>
      <c r="B2427" s="509" t="s">
        <v>2233</v>
      </c>
      <c r="C2427" s="509" t="s">
        <v>749</v>
      </c>
      <c r="D2427" s="509" t="s">
        <v>837</v>
      </c>
      <c r="E2427" s="509" t="s">
        <v>14147</v>
      </c>
      <c r="F2427" s="509">
        <v>2</v>
      </c>
      <c r="G2427" s="509">
        <v>1</v>
      </c>
    </row>
    <row r="2428" spans="1:7">
      <c r="A2428" s="509" t="s">
        <v>836</v>
      </c>
      <c r="B2428" s="509" t="s">
        <v>2233</v>
      </c>
      <c r="C2428" s="509" t="s">
        <v>749</v>
      </c>
      <c r="D2428" s="509" t="s">
        <v>837</v>
      </c>
      <c r="E2428" s="509" t="s">
        <v>14148</v>
      </c>
      <c r="F2428" s="509">
        <v>1</v>
      </c>
      <c r="G2428" s="509">
        <v>1</v>
      </c>
    </row>
    <row r="2429" spans="1:7">
      <c r="A2429" s="509" t="s">
        <v>838</v>
      </c>
      <c r="B2429" s="509" t="s">
        <v>2233</v>
      </c>
      <c r="C2429" s="509" t="s">
        <v>749</v>
      </c>
      <c r="D2429" s="509" t="s">
        <v>839</v>
      </c>
      <c r="E2429" s="509" t="s">
        <v>14055</v>
      </c>
      <c r="F2429" s="509">
        <v>5</v>
      </c>
      <c r="G2429" s="509">
        <v>1</v>
      </c>
    </row>
    <row r="2430" spans="1:7">
      <c r="A2430" s="509" t="s">
        <v>838</v>
      </c>
      <c r="B2430" s="509" t="s">
        <v>2233</v>
      </c>
      <c r="C2430" s="509" t="s">
        <v>749</v>
      </c>
      <c r="D2430" s="509" t="s">
        <v>839</v>
      </c>
      <c r="E2430" s="509" t="s">
        <v>14054</v>
      </c>
      <c r="F2430" s="509">
        <v>3</v>
      </c>
      <c r="G2430" s="509">
        <v>1</v>
      </c>
    </row>
    <row r="2431" spans="1:7">
      <c r="A2431" s="509" t="s">
        <v>840</v>
      </c>
      <c r="B2431" s="509" t="s">
        <v>2233</v>
      </c>
      <c r="C2431" s="509" t="s">
        <v>749</v>
      </c>
      <c r="D2431" s="509" t="s">
        <v>841</v>
      </c>
      <c r="E2431" s="509" t="s">
        <v>14149</v>
      </c>
      <c r="F2431" s="509">
        <v>5</v>
      </c>
      <c r="G2431" s="509">
        <v>1</v>
      </c>
    </row>
    <row r="2432" spans="1:7">
      <c r="A2432" s="509" t="s">
        <v>840</v>
      </c>
      <c r="B2432" s="509" t="s">
        <v>2233</v>
      </c>
      <c r="C2432" s="509" t="s">
        <v>749</v>
      </c>
      <c r="D2432" s="509" t="s">
        <v>841</v>
      </c>
      <c r="E2432" s="509" t="s">
        <v>14150</v>
      </c>
      <c r="F2432" s="509">
        <v>2</v>
      </c>
      <c r="G2432" s="509">
        <v>1</v>
      </c>
    </row>
    <row r="2433" spans="1:7">
      <c r="A2433" s="509" t="s">
        <v>840</v>
      </c>
      <c r="B2433" s="509" t="s">
        <v>2233</v>
      </c>
      <c r="C2433" s="509" t="s">
        <v>749</v>
      </c>
      <c r="D2433" s="509" t="s">
        <v>841</v>
      </c>
      <c r="E2433" s="509" t="s">
        <v>14152</v>
      </c>
      <c r="F2433" s="509">
        <v>2</v>
      </c>
      <c r="G2433" s="509">
        <v>1</v>
      </c>
    </row>
    <row r="2434" spans="1:7">
      <c r="A2434" s="509" t="s">
        <v>840</v>
      </c>
      <c r="B2434" s="509" t="s">
        <v>2233</v>
      </c>
      <c r="C2434" s="509" t="s">
        <v>749</v>
      </c>
      <c r="D2434" s="509" t="s">
        <v>841</v>
      </c>
      <c r="E2434" s="509" t="s">
        <v>14151</v>
      </c>
      <c r="F2434" s="509">
        <v>1</v>
      </c>
      <c r="G2434" s="509">
        <v>1</v>
      </c>
    </row>
    <row r="2435" spans="1:7">
      <c r="A2435" s="509" t="s">
        <v>842</v>
      </c>
      <c r="B2435" s="509" t="s">
        <v>2233</v>
      </c>
      <c r="C2435" s="509" t="s">
        <v>749</v>
      </c>
      <c r="D2435" s="509" t="s">
        <v>843</v>
      </c>
      <c r="E2435" s="509" t="s">
        <v>12582</v>
      </c>
      <c r="F2435" s="509">
        <v>12</v>
      </c>
      <c r="G2435" s="509">
        <v>1</v>
      </c>
    </row>
    <row r="2436" spans="1:7">
      <c r="A2436" s="509" t="s">
        <v>842</v>
      </c>
      <c r="B2436" s="509" t="s">
        <v>2233</v>
      </c>
      <c r="C2436" s="509" t="s">
        <v>749</v>
      </c>
      <c r="D2436" s="509" t="s">
        <v>843</v>
      </c>
      <c r="E2436" s="509" t="s">
        <v>12581</v>
      </c>
      <c r="F2436" s="509">
        <v>7</v>
      </c>
      <c r="G2436" s="509">
        <v>1</v>
      </c>
    </row>
    <row r="2437" spans="1:7">
      <c r="A2437" s="509" t="s">
        <v>842</v>
      </c>
      <c r="B2437" s="509" t="s">
        <v>2233</v>
      </c>
      <c r="C2437" s="509" t="s">
        <v>749</v>
      </c>
      <c r="D2437" s="509" t="s">
        <v>843</v>
      </c>
      <c r="E2437" s="509" t="s">
        <v>12583</v>
      </c>
      <c r="F2437" s="509">
        <v>6</v>
      </c>
      <c r="G2437" s="509">
        <v>1</v>
      </c>
    </row>
    <row r="2438" spans="1:7">
      <c r="A2438" s="509" t="s">
        <v>842</v>
      </c>
      <c r="B2438" s="509" t="s">
        <v>2233</v>
      </c>
      <c r="C2438" s="509" t="s">
        <v>749</v>
      </c>
      <c r="D2438" s="509" t="s">
        <v>843</v>
      </c>
      <c r="E2438" s="509" t="s">
        <v>12580</v>
      </c>
      <c r="F2438" s="509">
        <v>2</v>
      </c>
      <c r="G2438" s="509">
        <v>1</v>
      </c>
    </row>
    <row r="2439" spans="1:7">
      <c r="A2439" s="509" t="s">
        <v>844</v>
      </c>
      <c r="B2439" s="509" t="s">
        <v>2233</v>
      </c>
      <c r="C2439" s="509" t="s">
        <v>749</v>
      </c>
      <c r="D2439" s="509" t="s">
        <v>845</v>
      </c>
      <c r="E2439" s="509" t="s">
        <v>14058</v>
      </c>
      <c r="F2439" s="509">
        <v>7</v>
      </c>
      <c r="G2439" s="509">
        <v>1</v>
      </c>
    </row>
    <row r="2440" spans="1:7">
      <c r="A2440" s="509" t="s">
        <v>844</v>
      </c>
      <c r="B2440" s="509" t="s">
        <v>2233</v>
      </c>
      <c r="C2440" s="509" t="s">
        <v>749</v>
      </c>
      <c r="D2440" s="509" t="s">
        <v>845</v>
      </c>
      <c r="E2440" s="509" t="s">
        <v>14056</v>
      </c>
      <c r="F2440" s="509">
        <v>5</v>
      </c>
      <c r="G2440" s="509">
        <v>1</v>
      </c>
    </row>
    <row r="2441" spans="1:7">
      <c r="A2441" s="509" t="s">
        <v>844</v>
      </c>
      <c r="B2441" s="509" t="s">
        <v>2233</v>
      </c>
      <c r="C2441" s="509" t="s">
        <v>749</v>
      </c>
      <c r="D2441" s="509" t="s">
        <v>845</v>
      </c>
      <c r="E2441" s="509" t="s">
        <v>14057</v>
      </c>
      <c r="F2441" s="509">
        <v>3</v>
      </c>
      <c r="G2441" s="509">
        <v>1</v>
      </c>
    </row>
    <row r="2442" spans="1:7">
      <c r="A2442" s="509" t="s">
        <v>846</v>
      </c>
      <c r="B2442" s="509" t="s">
        <v>2233</v>
      </c>
      <c r="C2442" s="509" t="s">
        <v>749</v>
      </c>
      <c r="D2442" s="509" t="s">
        <v>847</v>
      </c>
      <c r="E2442" s="509" t="s">
        <v>14153</v>
      </c>
      <c r="F2442" s="509">
        <v>8</v>
      </c>
      <c r="G2442" s="509">
        <v>1</v>
      </c>
    </row>
    <row r="2443" spans="1:7">
      <c r="A2443" s="509" t="s">
        <v>850</v>
      </c>
      <c r="B2443" s="509" t="s">
        <v>2233</v>
      </c>
      <c r="C2443" s="509" t="s">
        <v>749</v>
      </c>
      <c r="D2443" s="509" t="s">
        <v>851</v>
      </c>
      <c r="E2443" s="509" t="s">
        <v>14154</v>
      </c>
      <c r="F2443" s="509">
        <v>6</v>
      </c>
      <c r="G2443" s="509">
        <v>1</v>
      </c>
    </row>
    <row r="2444" spans="1:7">
      <c r="A2444" s="509" t="s">
        <v>850</v>
      </c>
      <c r="B2444" s="509" t="s">
        <v>2233</v>
      </c>
      <c r="C2444" s="509" t="s">
        <v>749</v>
      </c>
      <c r="D2444" s="509" t="s">
        <v>851</v>
      </c>
      <c r="E2444" s="509" t="s">
        <v>14155</v>
      </c>
      <c r="F2444" s="509">
        <v>3</v>
      </c>
      <c r="G2444" s="509">
        <v>1</v>
      </c>
    </row>
    <row r="2445" spans="1:7">
      <c r="A2445" s="509" t="s">
        <v>850</v>
      </c>
      <c r="B2445" s="509" t="s">
        <v>2233</v>
      </c>
      <c r="C2445" s="509" t="s">
        <v>749</v>
      </c>
      <c r="D2445" s="509" t="s">
        <v>851</v>
      </c>
      <c r="E2445" s="509" t="s">
        <v>14156</v>
      </c>
      <c r="F2445" s="509">
        <v>3</v>
      </c>
      <c r="G2445" s="509">
        <v>1</v>
      </c>
    </row>
    <row r="2446" spans="1:7">
      <c r="A2446" s="509" t="s">
        <v>850</v>
      </c>
      <c r="B2446" s="509" t="s">
        <v>2233</v>
      </c>
      <c r="C2446" s="509" t="s">
        <v>749</v>
      </c>
      <c r="D2446" s="509" t="s">
        <v>851</v>
      </c>
      <c r="E2446" s="509" t="s">
        <v>14157</v>
      </c>
      <c r="F2446" s="509">
        <v>1</v>
      </c>
      <c r="G2446" s="509">
        <v>1</v>
      </c>
    </row>
    <row r="2447" spans="1:7">
      <c r="A2447" s="509" t="s">
        <v>852</v>
      </c>
      <c r="B2447" s="509" t="s">
        <v>2233</v>
      </c>
      <c r="C2447" s="509" t="s">
        <v>749</v>
      </c>
      <c r="D2447" s="509" t="s">
        <v>853</v>
      </c>
      <c r="E2447" s="509" t="s">
        <v>12765</v>
      </c>
      <c r="F2447" s="509">
        <v>10</v>
      </c>
      <c r="G2447" s="509">
        <v>1</v>
      </c>
    </row>
    <row r="2448" spans="1:7">
      <c r="A2448" s="509" t="s">
        <v>852</v>
      </c>
      <c r="B2448" s="509" t="s">
        <v>2233</v>
      </c>
      <c r="C2448" s="509" t="s">
        <v>749</v>
      </c>
      <c r="D2448" s="509" t="s">
        <v>853</v>
      </c>
      <c r="E2448" s="509" t="s">
        <v>12771</v>
      </c>
      <c r="F2448" s="509">
        <v>10</v>
      </c>
      <c r="G2448" s="509">
        <v>1</v>
      </c>
    </row>
    <row r="2449" spans="1:7">
      <c r="A2449" s="509" t="s">
        <v>852</v>
      </c>
      <c r="B2449" s="509" t="s">
        <v>2233</v>
      </c>
      <c r="C2449" s="509" t="s">
        <v>749</v>
      </c>
      <c r="D2449" s="509" t="s">
        <v>853</v>
      </c>
      <c r="E2449" s="509" t="s">
        <v>12769</v>
      </c>
      <c r="F2449" s="509">
        <v>8</v>
      </c>
      <c r="G2449" s="509">
        <v>1</v>
      </c>
    </row>
    <row r="2450" spans="1:7">
      <c r="A2450" s="509" t="s">
        <v>852</v>
      </c>
      <c r="B2450" s="509" t="s">
        <v>2233</v>
      </c>
      <c r="C2450" s="509" t="s">
        <v>749</v>
      </c>
      <c r="D2450" s="509" t="s">
        <v>853</v>
      </c>
      <c r="E2450" s="509" t="s">
        <v>12768</v>
      </c>
      <c r="F2450" s="509">
        <v>7</v>
      </c>
      <c r="G2450" s="509">
        <v>1</v>
      </c>
    </row>
    <row r="2451" spans="1:7">
      <c r="A2451" s="509" t="s">
        <v>852</v>
      </c>
      <c r="B2451" s="509" t="s">
        <v>2233</v>
      </c>
      <c r="C2451" s="509" t="s">
        <v>749</v>
      </c>
      <c r="D2451" s="509" t="s">
        <v>853</v>
      </c>
      <c r="E2451" s="509" t="s">
        <v>12766</v>
      </c>
      <c r="F2451" s="509">
        <v>5</v>
      </c>
      <c r="G2451" s="509">
        <v>1</v>
      </c>
    </row>
    <row r="2452" spans="1:7">
      <c r="A2452" s="509" t="s">
        <v>852</v>
      </c>
      <c r="B2452" s="509" t="s">
        <v>2233</v>
      </c>
      <c r="C2452" s="509" t="s">
        <v>749</v>
      </c>
      <c r="D2452" s="509" t="s">
        <v>853</v>
      </c>
      <c r="E2452" s="509" t="s">
        <v>12770</v>
      </c>
      <c r="F2452" s="509">
        <v>5</v>
      </c>
      <c r="G2452" s="509">
        <v>1</v>
      </c>
    </row>
    <row r="2453" spans="1:7">
      <c r="A2453" s="509" t="s">
        <v>852</v>
      </c>
      <c r="B2453" s="509" t="s">
        <v>2233</v>
      </c>
      <c r="C2453" s="509" t="s">
        <v>749</v>
      </c>
      <c r="D2453" s="509" t="s">
        <v>853</v>
      </c>
      <c r="E2453" s="509" t="s">
        <v>12772</v>
      </c>
      <c r="F2453" s="509">
        <v>4</v>
      </c>
      <c r="G2453" s="509">
        <v>1</v>
      </c>
    </row>
    <row r="2454" spans="1:7">
      <c r="A2454" s="509" t="s">
        <v>852</v>
      </c>
      <c r="B2454" s="509" t="s">
        <v>2233</v>
      </c>
      <c r="C2454" s="509" t="s">
        <v>749</v>
      </c>
      <c r="D2454" s="509" t="s">
        <v>853</v>
      </c>
      <c r="E2454" s="509" t="s">
        <v>12767</v>
      </c>
      <c r="F2454" s="509">
        <v>3</v>
      </c>
      <c r="G2454" s="509">
        <v>1</v>
      </c>
    </row>
    <row r="2455" spans="1:7">
      <c r="A2455" s="509" t="s">
        <v>852</v>
      </c>
      <c r="B2455" s="509" t="s">
        <v>2233</v>
      </c>
      <c r="C2455" s="509" t="s">
        <v>749</v>
      </c>
      <c r="D2455" s="509" t="s">
        <v>853</v>
      </c>
      <c r="E2455" s="509" t="s">
        <v>12773</v>
      </c>
      <c r="F2455" s="509">
        <v>3</v>
      </c>
      <c r="G2455" s="509">
        <v>1</v>
      </c>
    </row>
    <row r="2456" spans="1:7">
      <c r="A2456" s="509" t="s">
        <v>854</v>
      </c>
      <c r="B2456" s="509" t="s">
        <v>2233</v>
      </c>
      <c r="C2456" s="509" t="s">
        <v>749</v>
      </c>
      <c r="D2456" s="509" t="s">
        <v>855</v>
      </c>
      <c r="E2456" s="509" t="s">
        <v>14158</v>
      </c>
      <c r="F2456" s="509">
        <v>7</v>
      </c>
      <c r="G2456" s="509">
        <v>1</v>
      </c>
    </row>
    <row r="2457" spans="1:7">
      <c r="A2457" s="509" t="s">
        <v>854</v>
      </c>
      <c r="B2457" s="509" t="s">
        <v>2233</v>
      </c>
      <c r="C2457" s="509" t="s">
        <v>749</v>
      </c>
      <c r="D2457" s="509" t="s">
        <v>855</v>
      </c>
      <c r="E2457" s="509" t="s">
        <v>14159</v>
      </c>
      <c r="F2457" s="509">
        <v>7</v>
      </c>
      <c r="G2457" s="509">
        <v>1</v>
      </c>
    </row>
    <row r="2458" spans="1:7">
      <c r="A2458" s="509" t="s">
        <v>856</v>
      </c>
      <c r="B2458" s="509" t="s">
        <v>2233</v>
      </c>
      <c r="C2458" s="509" t="s">
        <v>749</v>
      </c>
      <c r="D2458" s="509" t="s">
        <v>857</v>
      </c>
      <c r="E2458" s="509" t="s">
        <v>14160</v>
      </c>
      <c r="F2458" s="509">
        <v>7</v>
      </c>
      <c r="G2458" s="509">
        <v>1</v>
      </c>
    </row>
    <row r="2459" spans="1:7">
      <c r="A2459" s="509" t="s">
        <v>856</v>
      </c>
      <c r="B2459" s="509" t="s">
        <v>2233</v>
      </c>
      <c r="C2459" s="509" t="s">
        <v>749</v>
      </c>
      <c r="D2459" s="509" t="s">
        <v>857</v>
      </c>
      <c r="E2459" s="509" t="s">
        <v>14161</v>
      </c>
      <c r="F2459" s="509">
        <v>7</v>
      </c>
      <c r="G2459" s="509">
        <v>1</v>
      </c>
    </row>
    <row r="2460" spans="1:7">
      <c r="A2460" s="509" t="s">
        <v>856</v>
      </c>
      <c r="B2460" s="509" t="s">
        <v>2233</v>
      </c>
      <c r="C2460" s="509" t="s">
        <v>749</v>
      </c>
      <c r="D2460" s="509" t="s">
        <v>857</v>
      </c>
      <c r="E2460" s="509" t="s">
        <v>14162</v>
      </c>
      <c r="F2460" s="509">
        <v>1</v>
      </c>
      <c r="G2460" s="509">
        <v>1</v>
      </c>
    </row>
    <row r="2461" spans="1:7">
      <c r="A2461" s="509" t="s">
        <v>858</v>
      </c>
      <c r="B2461" s="509" t="s">
        <v>2233</v>
      </c>
      <c r="C2461" s="509" t="s">
        <v>859</v>
      </c>
      <c r="D2461" s="509" t="s">
        <v>860</v>
      </c>
      <c r="E2461" s="509" t="s">
        <v>15059</v>
      </c>
      <c r="F2461" s="509">
        <v>5</v>
      </c>
      <c r="G2461" s="509">
        <v>1</v>
      </c>
    </row>
    <row r="2462" spans="1:7">
      <c r="A2462" s="509" t="s">
        <v>858</v>
      </c>
      <c r="B2462" s="509" t="s">
        <v>2233</v>
      </c>
      <c r="C2462" s="509" t="s">
        <v>859</v>
      </c>
      <c r="D2462" s="509" t="s">
        <v>860</v>
      </c>
      <c r="E2462" s="509" t="s">
        <v>15058</v>
      </c>
      <c r="F2462" s="509">
        <v>1</v>
      </c>
      <c r="G2462" s="509">
        <v>1</v>
      </c>
    </row>
    <row r="2463" spans="1:7">
      <c r="A2463" s="509" t="s">
        <v>861</v>
      </c>
      <c r="B2463" s="509" t="s">
        <v>2233</v>
      </c>
      <c r="C2463" s="509" t="s">
        <v>859</v>
      </c>
      <c r="D2463" s="509" t="s">
        <v>862</v>
      </c>
      <c r="E2463" s="509" t="s">
        <v>12392</v>
      </c>
      <c r="F2463" s="509">
        <v>12</v>
      </c>
      <c r="G2463" s="509">
        <v>1</v>
      </c>
    </row>
    <row r="2464" spans="1:7">
      <c r="A2464" s="509" t="s">
        <v>861</v>
      </c>
      <c r="B2464" s="509" t="s">
        <v>2233</v>
      </c>
      <c r="C2464" s="509" t="s">
        <v>859</v>
      </c>
      <c r="D2464" s="509" t="s">
        <v>862</v>
      </c>
      <c r="E2464" s="509" t="s">
        <v>12391</v>
      </c>
      <c r="F2464" s="509">
        <v>11</v>
      </c>
      <c r="G2464" s="509">
        <v>1</v>
      </c>
    </row>
    <row r="2465" spans="1:7">
      <c r="A2465" s="509" t="s">
        <v>861</v>
      </c>
      <c r="B2465" s="509" t="s">
        <v>2233</v>
      </c>
      <c r="C2465" s="509" t="s">
        <v>859</v>
      </c>
      <c r="D2465" s="509" t="s">
        <v>862</v>
      </c>
      <c r="E2465" s="509" t="s">
        <v>12389</v>
      </c>
      <c r="F2465" s="509">
        <v>3</v>
      </c>
      <c r="G2465" s="509">
        <v>1</v>
      </c>
    </row>
    <row r="2466" spans="1:7">
      <c r="A2466" s="509" t="s">
        <v>861</v>
      </c>
      <c r="B2466" s="509" t="s">
        <v>2233</v>
      </c>
      <c r="C2466" s="509" t="s">
        <v>859</v>
      </c>
      <c r="D2466" s="509" t="s">
        <v>862</v>
      </c>
      <c r="E2466" s="509" t="s">
        <v>12390</v>
      </c>
      <c r="F2466" s="509">
        <v>2</v>
      </c>
      <c r="G2466" s="509">
        <v>1</v>
      </c>
    </row>
    <row r="2467" spans="1:7">
      <c r="A2467" s="509" t="s">
        <v>863</v>
      </c>
      <c r="B2467" s="509" t="s">
        <v>2233</v>
      </c>
      <c r="C2467" s="509" t="s">
        <v>859</v>
      </c>
      <c r="D2467" s="509" t="s">
        <v>864</v>
      </c>
      <c r="E2467" s="509" t="s">
        <v>15030</v>
      </c>
      <c r="F2467" s="509">
        <v>8</v>
      </c>
      <c r="G2467" s="509">
        <v>1</v>
      </c>
    </row>
    <row r="2468" spans="1:7">
      <c r="A2468" s="509" t="s">
        <v>863</v>
      </c>
      <c r="B2468" s="509" t="s">
        <v>2233</v>
      </c>
      <c r="C2468" s="509" t="s">
        <v>859</v>
      </c>
      <c r="D2468" s="509" t="s">
        <v>864</v>
      </c>
      <c r="E2468" s="509" t="s">
        <v>15031</v>
      </c>
      <c r="F2468" s="509">
        <v>7</v>
      </c>
      <c r="G2468" s="509">
        <v>1</v>
      </c>
    </row>
    <row r="2469" spans="1:7">
      <c r="A2469" s="509" t="s">
        <v>865</v>
      </c>
      <c r="B2469" s="509" t="s">
        <v>2233</v>
      </c>
      <c r="C2469" s="509" t="s">
        <v>859</v>
      </c>
      <c r="D2469" s="509" t="s">
        <v>866</v>
      </c>
      <c r="E2469" s="509" t="s">
        <v>15068</v>
      </c>
      <c r="F2469" s="509">
        <v>4</v>
      </c>
      <c r="G2469" s="509">
        <v>1</v>
      </c>
    </row>
    <row r="2470" spans="1:7">
      <c r="A2470" s="509" t="s">
        <v>865</v>
      </c>
      <c r="B2470" s="509" t="s">
        <v>2233</v>
      </c>
      <c r="C2470" s="509" t="s">
        <v>859</v>
      </c>
      <c r="D2470" s="509" t="s">
        <v>866</v>
      </c>
      <c r="E2470" s="509" t="s">
        <v>15067</v>
      </c>
      <c r="F2470" s="509">
        <v>2</v>
      </c>
      <c r="G2470" s="509">
        <v>1</v>
      </c>
    </row>
    <row r="2471" spans="1:7">
      <c r="A2471" s="509" t="s">
        <v>867</v>
      </c>
      <c r="B2471" s="509" t="s">
        <v>2233</v>
      </c>
      <c r="C2471" s="509" t="s">
        <v>859</v>
      </c>
      <c r="D2471" s="509" t="s">
        <v>868</v>
      </c>
      <c r="E2471" s="509" t="s">
        <v>12792</v>
      </c>
      <c r="F2471" s="509">
        <v>11</v>
      </c>
      <c r="G2471" s="509">
        <v>1</v>
      </c>
    </row>
    <row r="2472" spans="1:7">
      <c r="A2472" s="509" t="s">
        <v>867</v>
      </c>
      <c r="B2472" s="509" t="s">
        <v>2233</v>
      </c>
      <c r="C2472" s="509" t="s">
        <v>859</v>
      </c>
      <c r="D2472" s="509" t="s">
        <v>868</v>
      </c>
      <c r="E2472" s="509" t="s">
        <v>12795</v>
      </c>
      <c r="F2472" s="509">
        <v>9</v>
      </c>
      <c r="G2472" s="509">
        <v>1</v>
      </c>
    </row>
    <row r="2473" spans="1:7">
      <c r="A2473" s="509" t="s">
        <v>867</v>
      </c>
      <c r="B2473" s="509" t="s">
        <v>2233</v>
      </c>
      <c r="C2473" s="509" t="s">
        <v>859</v>
      </c>
      <c r="D2473" s="509" t="s">
        <v>868</v>
      </c>
      <c r="E2473" s="509" t="s">
        <v>12793</v>
      </c>
      <c r="F2473" s="509">
        <v>7</v>
      </c>
      <c r="G2473" s="509">
        <v>1</v>
      </c>
    </row>
    <row r="2474" spans="1:7">
      <c r="A2474" s="509" t="s">
        <v>867</v>
      </c>
      <c r="B2474" s="509" t="s">
        <v>2233</v>
      </c>
      <c r="C2474" s="509" t="s">
        <v>859</v>
      </c>
      <c r="D2474" s="509" t="s">
        <v>868</v>
      </c>
      <c r="E2474" s="509" t="s">
        <v>12791</v>
      </c>
      <c r="F2474" s="509">
        <v>6</v>
      </c>
      <c r="G2474" s="509">
        <v>1</v>
      </c>
    </row>
    <row r="2475" spans="1:7">
      <c r="A2475" s="509" t="s">
        <v>867</v>
      </c>
      <c r="B2475" s="509" t="s">
        <v>2233</v>
      </c>
      <c r="C2475" s="509" t="s">
        <v>859</v>
      </c>
      <c r="D2475" s="509" t="s">
        <v>868</v>
      </c>
      <c r="E2475" s="509" t="s">
        <v>12794</v>
      </c>
      <c r="F2475" s="509">
        <v>4</v>
      </c>
      <c r="G2475" s="509">
        <v>1</v>
      </c>
    </row>
    <row r="2476" spans="1:7">
      <c r="A2476" s="509" t="s">
        <v>869</v>
      </c>
      <c r="B2476" s="509" t="s">
        <v>2233</v>
      </c>
      <c r="C2476" s="509" t="s">
        <v>859</v>
      </c>
      <c r="D2476" s="509" t="s">
        <v>870</v>
      </c>
      <c r="E2476" s="509" t="s">
        <v>12393</v>
      </c>
      <c r="F2476" s="509">
        <v>9</v>
      </c>
      <c r="G2476" s="509">
        <v>1</v>
      </c>
    </row>
    <row r="2477" spans="1:7">
      <c r="A2477" s="509" t="s">
        <v>869</v>
      </c>
      <c r="B2477" s="509" t="s">
        <v>2233</v>
      </c>
      <c r="C2477" s="509" t="s">
        <v>859</v>
      </c>
      <c r="D2477" s="509" t="s">
        <v>870</v>
      </c>
      <c r="E2477" s="509" t="s">
        <v>12397</v>
      </c>
      <c r="F2477" s="509">
        <v>7</v>
      </c>
      <c r="G2477" s="509">
        <v>1</v>
      </c>
    </row>
    <row r="2478" spans="1:7">
      <c r="A2478" s="509" t="s">
        <v>869</v>
      </c>
      <c r="B2478" s="509" t="s">
        <v>2233</v>
      </c>
      <c r="C2478" s="509" t="s">
        <v>859</v>
      </c>
      <c r="D2478" s="509" t="s">
        <v>870</v>
      </c>
      <c r="E2478" s="509" t="s">
        <v>12398</v>
      </c>
      <c r="F2478" s="509">
        <v>7</v>
      </c>
      <c r="G2478" s="509">
        <v>1</v>
      </c>
    </row>
    <row r="2479" spans="1:7">
      <c r="A2479" s="509" t="s">
        <v>869</v>
      </c>
      <c r="B2479" s="509" t="s">
        <v>2233</v>
      </c>
      <c r="C2479" s="509" t="s">
        <v>859</v>
      </c>
      <c r="D2479" s="509" t="s">
        <v>870</v>
      </c>
      <c r="E2479" s="509" t="s">
        <v>12395</v>
      </c>
      <c r="F2479" s="509">
        <v>4</v>
      </c>
      <c r="G2479" s="509">
        <v>1</v>
      </c>
    </row>
    <row r="2480" spans="1:7">
      <c r="A2480" s="509" t="s">
        <v>869</v>
      </c>
      <c r="B2480" s="509" t="s">
        <v>2233</v>
      </c>
      <c r="C2480" s="509" t="s">
        <v>859</v>
      </c>
      <c r="D2480" s="509" t="s">
        <v>870</v>
      </c>
      <c r="E2480" s="509" t="s">
        <v>12394</v>
      </c>
      <c r="F2480" s="509">
        <v>2</v>
      </c>
      <c r="G2480" s="509">
        <v>1</v>
      </c>
    </row>
    <row r="2481" spans="1:7">
      <c r="A2481" s="509" t="s">
        <v>869</v>
      </c>
      <c r="B2481" s="509" t="s">
        <v>2233</v>
      </c>
      <c r="C2481" s="509" t="s">
        <v>859</v>
      </c>
      <c r="D2481" s="509" t="s">
        <v>870</v>
      </c>
      <c r="E2481" s="509" t="s">
        <v>12396</v>
      </c>
      <c r="F2481" s="509">
        <v>2</v>
      </c>
      <c r="G2481" s="509">
        <v>1</v>
      </c>
    </row>
    <row r="2482" spans="1:7">
      <c r="A2482" s="509" t="s">
        <v>869</v>
      </c>
      <c r="B2482" s="509" t="s">
        <v>2233</v>
      </c>
      <c r="C2482" s="509" t="s">
        <v>859</v>
      </c>
      <c r="D2482" s="509" t="s">
        <v>870</v>
      </c>
      <c r="E2482" s="509" t="s">
        <v>12399</v>
      </c>
      <c r="F2482" s="509">
        <v>1</v>
      </c>
      <c r="G2482" s="509">
        <v>1</v>
      </c>
    </row>
    <row r="2483" spans="1:7">
      <c r="A2483" s="509" t="s">
        <v>869</v>
      </c>
      <c r="B2483" s="509" t="s">
        <v>2233</v>
      </c>
      <c r="C2483" s="509" t="s">
        <v>859</v>
      </c>
      <c r="D2483" s="509" t="s">
        <v>870</v>
      </c>
      <c r="E2483" s="509" t="s">
        <v>12400</v>
      </c>
      <c r="F2483" s="509">
        <v>1</v>
      </c>
      <c r="G2483" s="509">
        <v>1</v>
      </c>
    </row>
    <row r="2484" spans="1:7">
      <c r="A2484" s="509" t="s">
        <v>869</v>
      </c>
      <c r="B2484" s="509" t="s">
        <v>2233</v>
      </c>
      <c r="C2484" s="509" t="s">
        <v>859</v>
      </c>
      <c r="D2484" s="509" t="s">
        <v>870</v>
      </c>
      <c r="E2484" s="509" t="s">
        <v>12401</v>
      </c>
      <c r="F2484" s="509">
        <v>1</v>
      </c>
      <c r="G2484" s="509">
        <v>1</v>
      </c>
    </row>
    <row r="2485" spans="1:7">
      <c r="A2485" s="509" t="s">
        <v>871</v>
      </c>
      <c r="B2485" s="509" t="s">
        <v>2233</v>
      </c>
      <c r="C2485" s="509" t="s">
        <v>859</v>
      </c>
      <c r="D2485" s="509" t="s">
        <v>872</v>
      </c>
      <c r="E2485" s="509" t="s">
        <v>15035</v>
      </c>
      <c r="F2485" s="509">
        <v>9</v>
      </c>
      <c r="G2485" s="509">
        <v>1</v>
      </c>
    </row>
    <row r="2486" spans="1:7">
      <c r="A2486" s="509" t="s">
        <v>871</v>
      </c>
      <c r="B2486" s="509" t="s">
        <v>2233</v>
      </c>
      <c r="C2486" s="509" t="s">
        <v>859</v>
      </c>
      <c r="D2486" s="509" t="s">
        <v>872</v>
      </c>
      <c r="E2486" s="509" t="s">
        <v>15036</v>
      </c>
      <c r="F2486" s="509">
        <v>8</v>
      </c>
      <c r="G2486" s="509">
        <v>1</v>
      </c>
    </row>
    <row r="2487" spans="1:7">
      <c r="A2487" s="509" t="s">
        <v>871</v>
      </c>
      <c r="B2487" s="509" t="s">
        <v>2233</v>
      </c>
      <c r="C2487" s="509" t="s">
        <v>859</v>
      </c>
      <c r="D2487" s="509" t="s">
        <v>872</v>
      </c>
      <c r="E2487" s="509" t="s">
        <v>15033</v>
      </c>
      <c r="F2487" s="509">
        <v>5</v>
      </c>
      <c r="G2487" s="509">
        <v>1</v>
      </c>
    </row>
    <row r="2488" spans="1:7">
      <c r="A2488" s="509" t="s">
        <v>871</v>
      </c>
      <c r="B2488" s="509" t="s">
        <v>2233</v>
      </c>
      <c r="C2488" s="509" t="s">
        <v>859</v>
      </c>
      <c r="D2488" s="509" t="s">
        <v>872</v>
      </c>
      <c r="E2488" s="509" t="s">
        <v>15034</v>
      </c>
      <c r="F2488" s="509">
        <v>5</v>
      </c>
      <c r="G2488" s="509">
        <v>1</v>
      </c>
    </row>
    <row r="2489" spans="1:7">
      <c r="A2489" s="509" t="s">
        <v>871</v>
      </c>
      <c r="B2489" s="509" t="s">
        <v>2233</v>
      </c>
      <c r="C2489" s="509" t="s">
        <v>859</v>
      </c>
      <c r="D2489" s="509" t="s">
        <v>872</v>
      </c>
      <c r="E2489" s="509" t="s">
        <v>15032</v>
      </c>
      <c r="F2489" s="509">
        <v>4</v>
      </c>
      <c r="G2489" s="509">
        <v>1</v>
      </c>
    </row>
    <row r="2490" spans="1:7">
      <c r="A2490" s="509" t="s">
        <v>873</v>
      </c>
      <c r="B2490" s="509" t="s">
        <v>2233</v>
      </c>
      <c r="C2490" s="509" t="s">
        <v>859</v>
      </c>
      <c r="D2490" s="509" t="s">
        <v>874</v>
      </c>
      <c r="E2490" s="509" t="s">
        <v>15073</v>
      </c>
      <c r="F2490" s="509">
        <v>8</v>
      </c>
      <c r="G2490" s="509">
        <v>1</v>
      </c>
    </row>
    <row r="2491" spans="1:7">
      <c r="A2491" s="509" t="s">
        <v>873</v>
      </c>
      <c r="B2491" s="509" t="s">
        <v>2233</v>
      </c>
      <c r="C2491" s="509" t="s">
        <v>859</v>
      </c>
      <c r="D2491" s="509" t="s">
        <v>874</v>
      </c>
      <c r="E2491" s="509" t="s">
        <v>15069</v>
      </c>
      <c r="F2491" s="509">
        <v>7</v>
      </c>
      <c r="G2491" s="509">
        <v>1</v>
      </c>
    </row>
    <row r="2492" spans="1:7">
      <c r="A2492" s="509" t="s">
        <v>873</v>
      </c>
      <c r="B2492" s="509" t="s">
        <v>2233</v>
      </c>
      <c r="C2492" s="509" t="s">
        <v>859</v>
      </c>
      <c r="D2492" s="509" t="s">
        <v>874</v>
      </c>
      <c r="E2492" s="509" t="s">
        <v>15072</v>
      </c>
      <c r="F2492" s="509">
        <v>4</v>
      </c>
      <c r="G2492" s="509">
        <v>1</v>
      </c>
    </row>
    <row r="2493" spans="1:7">
      <c r="A2493" s="509" t="s">
        <v>873</v>
      </c>
      <c r="B2493" s="509" t="s">
        <v>2233</v>
      </c>
      <c r="C2493" s="509" t="s">
        <v>859</v>
      </c>
      <c r="D2493" s="509" t="s">
        <v>874</v>
      </c>
      <c r="E2493" s="509" t="s">
        <v>15070</v>
      </c>
      <c r="F2493" s="509">
        <v>3</v>
      </c>
      <c r="G2493" s="509">
        <v>1</v>
      </c>
    </row>
    <row r="2494" spans="1:7">
      <c r="A2494" s="509" t="s">
        <v>873</v>
      </c>
      <c r="B2494" s="509" t="s">
        <v>2233</v>
      </c>
      <c r="C2494" s="509" t="s">
        <v>859</v>
      </c>
      <c r="D2494" s="509" t="s">
        <v>874</v>
      </c>
      <c r="E2494" s="509" t="s">
        <v>15071</v>
      </c>
      <c r="F2494" s="509">
        <v>2</v>
      </c>
      <c r="G2494" s="509">
        <v>1</v>
      </c>
    </row>
    <row r="2495" spans="1:7">
      <c r="A2495" s="509" t="s">
        <v>875</v>
      </c>
      <c r="B2495" s="509" t="s">
        <v>2233</v>
      </c>
      <c r="C2495" s="509" t="s">
        <v>859</v>
      </c>
      <c r="D2495" s="509" t="s">
        <v>876</v>
      </c>
      <c r="E2495" s="509" t="s">
        <v>15038</v>
      </c>
      <c r="F2495" s="509">
        <v>9</v>
      </c>
      <c r="G2495" s="509">
        <v>1</v>
      </c>
    </row>
    <row r="2496" spans="1:7">
      <c r="A2496" s="509" t="s">
        <v>875</v>
      </c>
      <c r="B2496" s="509" t="s">
        <v>2233</v>
      </c>
      <c r="C2496" s="509" t="s">
        <v>859</v>
      </c>
      <c r="D2496" s="509" t="s">
        <v>876</v>
      </c>
      <c r="E2496" s="509" t="s">
        <v>15037</v>
      </c>
      <c r="F2496" s="509">
        <v>5</v>
      </c>
      <c r="G2496" s="509">
        <v>1</v>
      </c>
    </row>
    <row r="2497" spans="1:7">
      <c r="A2497" s="509" t="s">
        <v>875</v>
      </c>
      <c r="B2497" s="509" t="s">
        <v>2233</v>
      </c>
      <c r="C2497" s="509" t="s">
        <v>859</v>
      </c>
      <c r="D2497" s="509" t="s">
        <v>876</v>
      </c>
      <c r="E2497" s="509" t="s">
        <v>15039</v>
      </c>
      <c r="F2497" s="509">
        <v>5</v>
      </c>
      <c r="G2497" s="509">
        <v>1</v>
      </c>
    </row>
    <row r="2498" spans="1:7">
      <c r="A2498" s="509" t="s">
        <v>877</v>
      </c>
      <c r="B2498" s="509" t="s">
        <v>2233</v>
      </c>
      <c r="C2498" s="509" t="s">
        <v>859</v>
      </c>
      <c r="D2498" s="509" t="s">
        <v>878</v>
      </c>
      <c r="E2498" s="509" t="s">
        <v>15061</v>
      </c>
      <c r="F2498" s="509">
        <v>14</v>
      </c>
      <c r="G2498" s="509">
        <v>1</v>
      </c>
    </row>
    <row r="2499" spans="1:7">
      <c r="A2499" s="509" t="s">
        <v>877</v>
      </c>
      <c r="B2499" s="509" t="s">
        <v>2233</v>
      </c>
      <c r="C2499" s="509" t="s">
        <v>859</v>
      </c>
      <c r="D2499" s="509" t="s">
        <v>878</v>
      </c>
      <c r="E2499" s="509" t="s">
        <v>15062</v>
      </c>
      <c r="F2499" s="509">
        <v>11</v>
      </c>
      <c r="G2499" s="509">
        <v>1</v>
      </c>
    </row>
    <row r="2500" spans="1:7">
      <c r="A2500" s="509" t="s">
        <v>877</v>
      </c>
      <c r="B2500" s="509" t="s">
        <v>2233</v>
      </c>
      <c r="C2500" s="509" t="s">
        <v>859</v>
      </c>
      <c r="D2500" s="509" t="s">
        <v>878</v>
      </c>
      <c r="E2500" s="509" t="s">
        <v>15060</v>
      </c>
      <c r="F2500" s="509">
        <v>5</v>
      </c>
      <c r="G2500" s="509">
        <v>1</v>
      </c>
    </row>
    <row r="2501" spans="1:7">
      <c r="A2501" s="509" t="s">
        <v>877</v>
      </c>
      <c r="B2501" s="509" t="s">
        <v>2233</v>
      </c>
      <c r="C2501" s="509" t="s">
        <v>859</v>
      </c>
      <c r="D2501" s="509" t="s">
        <v>878</v>
      </c>
      <c r="E2501" s="509" t="s">
        <v>15063</v>
      </c>
      <c r="F2501" s="509">
        <v>3</v>
      </c>
      <c r="G2501" s="509">
        <v>1</v>
      </c>
    </row>
    <row r="2502" spans="1:7">
      <c r="A2502" s="509" t="s">
        <v>877</v>
      </c>
      <c r="B2502" s="509" t="s">
        <v>2233</v>
      </c>
      <c r="C2502" s="509" t="s">
        <v>859</v>
      </c>
      <c r="D2502" s="509" t="s">
        <v>878</v>
      </c>
      <c r="E2502" s="509" t="s">
        <v>15064</v>
      </c>
      <c r="F2502" s="509">
        <v>2</v>
      </c>
      <c r="G2502" s="509">
        <v>1</v>
      </c>
    </row>
    <row r="2503" spans="1:7">
      <c r="A2503" s="509" t="s">
        <v>877</v>
      </c>
      <c r="B2503" s="509" t="s">
        <v>2233</v>
      </c>
      <c r="C2503" s="509" t="s">
        <v>859</v>
      </c>
      <c r="D2503" s="509" t="s">
        <v>878</v>
      </c>
      <c r="E2503" s="509" t="s">
        <v>15065</v>
      </c>
      <c r="F2503" s="509">
        <v>1</v>
      </c>
      <c r="G2503" s="509">
        <v>1</v>
      </c>
    </row>
    <row r="2504" spans="1:7">
      <c r="A2504" s="509" t="s">
        <v>877</v>
      </c>
      <c r="B2504" s="509" t="s">
        <v>2233</v>
      </c>
      <c r="C2504" s="509" t="s">
        <v>859</v>
      </c>
      <c r="D2504" s="509" t="s">
        <v>878</v>
      </c>
      <c r="E2504" s="509" t="s">
        <v>15066</v>
      </c>
      <c r="F2504" s="509">
        <v>1</v>
      </c>
      <c r="G2504" s="509">
        <v>1</v>
      </c>
    </row>
    <row r="2505" spans="1:7">
      <c r="A2505" s="509" t="s">
        <v>879</v>
      </c>
      <c r="B2505" s="509" t="s">
        <v>2233</v>
      </c>
      <c r="C2505" s="509" t="s">
        <v>859</v>
      </c>
      <c r="D2505" s="509" t="s">
        <v>880</v>
      </c>
      <c r="E2505" s="509" t="s">
        <v>13200</v>
      </c>
      <c r="F2505" s="509">
        <v>8</v>
      </c>
      <c r="G2505" s="509">
        <v>1</v>
      </c>
    </row>
    <row r="2506" spans="1:7">
      <c r="A2506" s="509" t="s">
        <v>879</v>
      </c>
      <c r="B2506" s="509" t="s">
        <v>2233</v>
      </c>
      <c r="C2506" s="509" t="s">
        <v>859</v>
      </c>
      <c r="D2506" s="509" t="s">
        <v>880</v>
      </c>
      <c r="E2506" s="509" t="s">
        <v>13199</v>
      </c>
      <c r="F2506" s="509">
        <v>4</v>
      </c>
      <c r="G2506" s="509">
        <v>1</v>
      </c>
    </row>
    <row r="2507" spans="1:7">
      <c r="A2507" s="509" t="s">
        <v>879</v>
      </c>
      <c r="B2507" s="509" t="s">
        <v>2233</v>
      </c>
      <c r="C2507" s="509" t="s">
        <v>859</v>
      </c>
      <c r="D2507" s="509" t="s">
        <v>880</v>
      </c>
      <c r="E2507" s="509" t="s">
        <v>13198</v>
      </c>
      <c r="F2507" s="509">
        <v>1</v>
      </c>
      <c r="G2507" s="509">
        <v>1</v>
      </c>
    </row>
    <row r="2508" spans="1:7">
      <c r="A2508" s="509" t="s">
        <v>881</v>
      </c>
      <c r="B2508" s="509" t="s">
        <v>2233</v>
      </c>
      <c r="C2508" s="509" t="s">
        <v>859</v>
      </c>
      <c r="D2508" s="509" t="s">
        <v>882</v>
      </c>
      <c r="E2508" s="509" t="s">
        <v>15074</v>
      </c>
      <c r="F2508" s="509">
        <v>7</v>
      </c>
      <c r="G2508" s="509">
        <v>1</v>
      </c>
    </row>
    <row r="2509" spans="1:7">
      <c r="A2509" s="509" t="s">
        <v>881</v>
      </c>
      <c r="B2509" s="509" t="s">
        <v>2233</v>
      </c>
      <c r="C2509" s="509" t="s">
        <v>859</v>
      </c>
      <c r="D2509" s="509" t="s">
        <v>882</v>
      </c>
      <c r="E2509" s="509" t="s">
        <v>15075</v>
      </c>
      <c r="F2509" s="509">
        <v>5</v>
      </c>
      <c r="G2509" s="509">
        <v>1</v>
      </c>
    </row>
    <row r="2510" spans="1:7">
      <c r="A2510" s="509" t="s">
        <v>883</v>
      </c>
      <c r="B2510" s="509" t="s">
        <v>2233</v>
      </c>
      <c r="C2510" s="509" t="s">
        <v>859</v>
      </c>
      <c r="D2510" s="509" t="s">
        <v>884</v>
      </c>
      <c r="E2510" s="509" t="s">
        <v>15117</v>
      </c>
      <c r="F2510" s="509">
        <v>3</v>
      </c>
      <c r="G2510" s="509">
        <v>1</v>
      </c>
    </row>
    <row r="2511" spans="1:7">
      <c r="A2511" s="509" t="s">
        <v>885</v>
      </c>
      <c r="B2511" s="509" t="s">
        <v>2233</v>
      </c>
      <c r="C2511" s="509" t="s">
        <v>859</v>
      </c>
      <c r="D2511" s="509" t="s">
        <v>886</v>
      </c>
      <c r="E2511" s="509" t="s">
        <v>15076</v>
      </c>
      <c r="F2511" s="509">
        <v>3</v>
      </c>
      <c r="G2511" s="509">
        <v>1</v>
      </c>
    </row>
    <row r="2512" spans="1:7">
      <c r="A2512" s="509" t="s">
        <v>885</v>
      </c>
      <c r="B2512" s="509" t="s">
        <v>2233</v>
      </c>
      <c r="C2512" s="509" t="s">
        <v>859</v>
      </c>
      <c r="D2512" s="509" t="s">
        <v>886</v>
      </c>
      <c r="E2512" s="509" t="s">
        <v>15077</v>
      </c>
      <c r="F2512" s="509">
        <v>3</v>
      </c>
      <c r="G2512" s="509">
        <v>1</v>
      </c>
    </row>
    <row r="2513" spans="1:7">
      <c r="A2513" s="509" t="s">
        <v>885</v>
      </c>
      <c r="B2513" s="509" t="s">
        <v>2233</v>
      </c>
      <c r="C2513" s="509" t="s">
        <v>859</v>
      </c>
      <c r="D2513" s="509" t="s">
        <v>886</v>
      </c>
      <c r="E2513" s="509" t="s">
        <v>15078</v>
      </c>
      <c r="F2513" s="509">
        <v>3</v>
      </c>
      <c r="G2513" s="509">
        <v>1</v>
      </c>
    </row>
    <row r="2514" spans="1:7">
      <c r="A2514" s="509" t="s">
        <v>885</v>
      </c>
      <c r="B2514" s="509" t="s">
        <v>2233</v>
      </c>
      <c r="C2514" s="509" t="s">
        <v>859</v>
      </c>
      <c r="D2514" s="509" t="s">
        <v>886</v>
      </c>
      <c r="E2514" s="509" t="s">
        <v>15079</v>
      </c>
      <c r="F2514" s="509">
        <v>2</v>
      </c>
      <c r="G2514" s="509">
        <v>1</v>
      </c>
    </row>
    <row r="2515" spans="1:7">
      <c r="A2515" s="509" t="s">
        <v>885</v>
      </c>
      <c r="B2515" s="509" t="s">
        <v>2233</v>
      </c>
      <c r="C2515" s="509" t="s">
        <v>859</v>
      </c>
      <c r="D2515" s="509" t="s">
        <v>886</v>
      </c>
      <c r="E2515" s="509" t="s">
        <v>15080</v>
      </c>
      <c r="F2515" s="509">
        <v>1</v>
      </c>
      <c r="G2515" s="509">
        <v>1</v>
      </c>
    </row>
    <row r="2516" spans="1:7">
      <c r="A2516" s="509" t="s">
        <v>887</v>
      </c>
      <c r="B2516" s="509" t="s">
        <v>2233</v>
      </c>
      <c r="C2516" s="509" t="s">
        <v>859</v>
      </c>
      <c r="D2516" s="509" t="s">
        <v>888</v>
      </c>
      <c r="E2516" s="509" t="s">
        <v>15081</v>
      </c>
      <c r="F2516" s="509">
        <v>5</v>
      </c>
      <c r="G2516" s="509">
        <v>1</v>
      </c>
    </row>
    <row r="2517" spans="1:7">
      <c r="A2517" s="509" t="s">
        <v>887</v>
      </c>
      <c r="B2517" s="509" t="s">
        <v>2233</v>
      </c>
      <c r="C2517" s="509" t="s">
        <v>859</v>
      </c>
      <c r="D2517" s="509" t="s">
        <v>888</v>
      </c>
      <c r="E2517" s="509" t="s">
        <v>15082</v>
      </c>
      <c r="F2517" s="509">
        <v>3</v>
      </c>
      <c r="G2517" s="509">
        <v>1</v>
      </c>
    </row>
    <row r="2518" spans="1:7">
      <c r="A2518" s="509" t="s">
        <v>887</v>
      </c>
      <c r="B2518" s="509" t="s">
        <v>2233</v>
      </c>
      <c r="C2518" s="509" t="s">
        <v>859</v>
      </c>
      <c r="D2518" s="509" t="s">
        <v>888</v>
      </c>
      <c r="E2518" s="509" t="s">
        <v>15083</v>
      </c>
      <c r="F2518" s="509">
        <v>1</v>
      </c>
      <c r="G2518" s="509">
        <v>1</v>
      </c>
    </row>
    <row r="2519" spans="1:7">
      <c r="A2519" s="509" t="s">
        <v>887</v>
      </c>
      <c r="B2519" s="509" t="s">
        <v>2233</v>
      </c>
      <c r="C2519" s="509" t="s">
        <v>859</v>
      </c>
      <c r="D2519" s="509" t="s">
        <v>888</v>
      </c>
      <c r="E2519" s="509" t="s">
        <v>15084</v>
      </c>
      <c r="F2519" s="509">
        <v>1</v>
      </c>
      <c r="G2519" s="509">
        <v>1</v>
      </c>
    </row>
    <row r="2520" spans="1:7">
      <c r="A2520" s="509" t="s">
        <v>889</v>
      </c>
      <c r="B2520" s="509" t="s">
        <v>2233</v>
      </c>
      <c r="C2520" s="509" t="s">
        <v>859</v>
      </c>
      <c r="D2520" s="509" t="s">
        <v>890</v>
      </c>
      <c r="E2520" s="509" t="s">
        <v>15040</v>
      </c>
      <c r="F2520" s="509">
        <v>5</v>
      </c>
      <c r="G2520" s="509">
        <v>1</v>
      </c>
    </row>
    <row r="2521" spans="1:7">
      <c r="A2521" s="509" t="s">
        <v>889</v>
      </c>
      <c r="B2521" s="509" t="s">
        <v>2233</v>
      </c>
      <c r="C2521" s="509" t="s">
        <v>859</v>
      </c>
      <c r="D2521" s="509" t="s">
        <v>890</v>
      </c>
      <c r="E2521" s="509" t="s">
        <v>15041</v>
      </c>
      <c r="F2521" s="509">
        <v>2</v>
      </c>
      <c r="G2521" s="509">
        <v>1</v>
      </c>
    </row>
    <row r="2522" spans="1:7">
      <c r="A2522" s="509" t="s">
        <v>891</v>
      </c>
      <c r="B2522" s="509" t="s">
        <v>2233</v>
      </c>
      <c r="C2522" s="509" t="s">
        <v>859</v>
      </c>
      <c r="D2522" s="509" t="s">
        <v>892</v>
      </c>
      <c r="E2522" s="509" t="s">
        <v>15085</v>
      </c>
      <c r="F2522" s="509">
        <v>5</v>
      </c>
      <c r="G2522" s="509">
        <v>1</v>
      </c>
    </row>
    <row r="2523" spans="1:7">
      <c r="A2523" s="509" t="s">
        <v>891</v>
      </c>
      <c r="B2523" s="509" t="s">
        <v>2233</v>
      </c>
      <c r="C2523" s="509" t="s">
        <v>859</v>
      </c>
      <c r="D2523" s="509" t="s">
        <v>892</v>
      </c>
      <c r="E2523" s="509" t="s">
        <v>15086</v>
      </c>
      <c r="F2523" s="509">
        <v>5</v>
      </c>
      <c r="G2523" s="509">
        <v>1</v>
      </c>
    </row>
    <row r="2524" spans="1:7">
      <c r="A2524" s="509" t="s">
        <v>891</v>
      </c>
      <c r="B2524" s="509" t="s">
        <v>2233</v>
      </c>
      <c r="C2524" s="509" t="s">
        <v>859</v>
      </c>
      <c r="D2524" s="509" t="s">
        <v>892</v>
      </c>
      <c r="E2524" s="509" t="s">
        <v>15087</v>
      </c>
      <c r="F2524" s="509">
        <v>2</v>
      </c>
      <c r="G2524" s="509">
        <v>1</v>
      </c>
    </row>
    <row r="2525" spans="1:7">
      <c r="A2525" s="509" t="s">
        <v>891</v>
      </c>
      <c r="B2525" s="509" t="s">
        <v>2233</v>
      </c>
      <c r="C2525" s="509" t="s">
        <v>859</v>
      </c>
      <c r="D2525" s="509" t="s">
        <v>892</v>
      </c>
      <c r="E2525" s="509" t="s">
        <v>15089</v>
      </c>
      <c r="F2525" s="509">
        <v>2</v>
      </c>
      <c r="G2525" s="509">
        <v>1</v>
      </c>
    </row>
    <row r="2526" spans="1:7">
      <c r="A2526" s="509" t="s">
        <v>891</v>
      </c>
      <c r="B2526" s="509" t="s">
        <v>2233</v>
      </c>
      <c r="C2526" s="509" t="s">
        <v>859</v>
      </c>
      <c r="D2526" s="509" t="s">
        <v>892</v>
      </c>
      <c r="E2526" s="509" t="s">
        <v>15088</v>
      </c>
      <c r="F2526" s="509">
        <v>1</v>
      </c>
      <c r="G2526" s="509">
        <v>1</v>
      </c>
    </row>
    <row r="2527" spans="1:7">
      <c r="A2527" s="509" t="s">
        <v>893</v>
      </c>
      <c r="B2527" s="509" t="s">
        <v>2233</v>
      </c>
      <c r="C2527" s="509" t="s">
        <v>859</v>
      </c>
      <c r="D2527" s="509" t="s">
        <v>894</v>
      </c>
      <c r="E2527" s="509" t="s">
        <v>15043</v>
      </c>
      <c r="F2527" s="509">
        <v>6</v>
      </c>
      <c r="G2527" s="509">
        <v>1</v>
      </c>
    </row>
    <row r="2528" spans="1:7">
      <c r="A2528" s="509" t="s">
        <v>893</v>
      </c>
      <c r="B2528" s="509" t="s">
        <v>2233</v>
      </c>
      <c r="C2528" s="509" t="s">
        <v>859</v>
      </c>
      <c r="D2528" s="509" t="s">
        <v>894</v>
      </c>
      <c r="E2528" s="509" t="s">
        <v>15042</v>
      </c>
      <c r="F2528" s="509">
        <v>5</v>
      </c>
      <c r="G2528" s="509">
        <v>1</v>
      </c>
    </row>
    <row r="2529" spans="1:7">
      <c r="A2529" s="509" t="s">
        <v>895</v>
      </c>
      <c r="B2529" s="509" t="s">
        <v>2233</v>
      </c>
      <c r="C2529" s="509" t="s">
        <v>859</v>
      </c>
      <c r="D2529" s="509" t="s">
        <v>896</v>
      </c>
      <c r="E2529" s="509" t="s">
        <v>15090</v>
      </c>
      <c r="F2529" s="509">
        <v>7</v>
      </c>
      <c r="G2529" s="509">
        <v>1</v>
      </c>
    </row>
    <row r="2530" spans="1:7">
      <c r="A2530" s="509" t="s">
        <v>895</v>
      </c>
      <c r="B2530" s="509" t="s">
        <v>2233</v>
      </c>
      <c r="C2530" s="509" t="s">
        <v>859</v>
      </c>
      <c r="D2530" s="509" t="s">
        <v>896</v>
      </c>
      <c r="E2530" s="509" t="s">
        <v>15091</v>
      </c>
      <c r="F2530" s="509">
        <v>6</v>
      </c>
      <c r="G2530" s="509">
        <v>1</v>
      </c>
    </row>
    <row r="2531" spans="1:7">
      <c r="A2531" s="509" t="s">
        <v>895</v>
      </c>
      <c r="B2531" s="509" t="s">
        <v>2233</v>
      </c>
      <c r="C2531" s="509" t="s">
        <v>859</v>
      </c>
      <c r="D2531" s="509" t="s">
        <v>896</v>
      </c>
      <c r="E2531" s="509" t="s">
        <v>15092</v>
      </c>
      <c r="F2531" s="509">
        <v>1</v>
      </c>
      <c r="G2531" s="509">
        <v>1</v>
      </c>
    </row>
    <row r="2532" spans="1:7">
      <c r="A2532" s="509" t="s">
        <v>897</v>
      </c>
      <c r="B2532" s="509" t="s">
        <v>2233</v>
      </c>
      <c r="C2532" s="509" t="s">
        <v>859</v>
      </c>
      <c r="D2532" s="509" t="s">
        <v>898</v>
      </c>
      <c r="E2532" s="509" t="s">
        <v>15093</v>
      </c>
      <c r="F2532" s="509">
        <v>5</v>
      </c>
      <c r="G2532" s="509">
        <v>1</v>
      </c>
    </row>
    <row r="2533" spans="1:7">
      <c r="A2533" s="509" t="s">
        <v>897</v>
      </c>
      <c r="B2533" s="509" t="s">
        <v>2233</v>
      </c>
      <c r="C2533" s="509" t="s">
        <v>859</v>
      </c>
      <c r="D2533" s="509" t="s">
        <v>898</v>
      </c>
      <c r="E2533" s="509" t="s">
        <v>15095</v>
      </c>
      <c r="F2533" s="509">
        <v>5</v>
      </c>
      <c r="G2533" s="509">
        <v>1</v>
      </c>
    </row>
    <row r="2534" spans="1:7">
      <c r="A2534" s="509" t="s">
        <v>897</v>
      </c>
      <c r="B2534" s="509" t="s">
        <v>2233</v>
      </c>
      <c r="C2534" s="509" t="s">
        <v>859</v>
      </c>
      <c r="D2534" s="509" t="s">
        <v>898</v>
      </c>
      <c r="E2534" s="509" t="s">
        <v>15094</v>
      </c>
      <c r="F2534" s="509">
        <v>2</v>
      </c>
      <c r="G2534" s="509">
        <v>1</v>
      </c>
    </row>
    <row r="2535" spans="1:7">
      <c r="A2535" s="509" t="s">
        <v>899</v>
      </c>
      <c r="B2535" s="509" t="s">
        <v>2233</v>
      </c>
      <c r="C2535" s="509" t="s">
        <v>859</v>
      </c>
      <c r="D2535" s="509" t="s">
        <v>900</v>
      </c>
      <c r="E2535" s="509" t="s">
        <v>15096</v>
      </c>
      <c r="F2535" s="509">
        <v>10</v>
      </c>
      <c r="G2535" s="509">
        <v>1</v>
      </c>
    </row>
    <row r="2536" spans="1:7">
      <c r="A2536" s="509" t="s">
        <v>899</v>
      </c>
      <c r="B2536" s="509" t="s">
        <v>2233</v>
      </c>
      <c r="C2536" s="509" t="s">
        <v>859</v>
      </c>
      <c r="D2536" s="509" t="s">
        <v>900</v>
      </c>
      <c r="E2536" s="509" t="s">
        <v>15097</v>
      </c>
      <c r="F2536" s="509">
        <v>1</v>
      </c>
      <c r="G2536" s="509">
        <v>1</v>
      </c>
    </row>
    <row r="2537" spans="1:7">
      <c r="A2537" s="509" t="s">
        <v>901</v>
      </c>
      <c r="B2537" s="509" t="s">
        <v>2233</v>
      </c>
      <c r="C2537" s="509" t="s">
        <v>859</v>
      </c>
      <c r="D2537" s="509" t="s">
        <v>902</v>
      </c>
      <c r="E2537" s="509" t="s">
        <v>15100</v>
      </c>
      <c r="F2537" s="509">
        <v>5</v>
      </c>
      <c r="G2537" s="509">
        <v>1</v>
      </c>
    </row>
    <row r="2538" spans="1:7">
      <c r="A2538" s="509" t="s">
        <v>901</v>
      </c>
      <c r="B2538" s="509" t="s">
        <v>2233</v>
      </c>
      <c r="C2538" s="509" t="s">
        <v>859</v>
      </c>
      <c r="D2538" s="509" t="s">
        <v>902</v>
      </c>
      <c r="E2538" s="509" t="s">
        <v>15098</v>
      </c>
      <c r="F2538" s="509">
        <v>2</v>
      </c>
      <c r="G2538" s="509">
        <v>1</v>
      </c>
    </row>
    <row r="2539" spans="1:7">
      <c r="A2539" s="509" t="s">
        <v>901</v>
      </c>
      <c r="B2539" s="509" t="s">
        <v>2233</v>
      </c>
      <c r="C2539" s="509" t="s">
        <v>859</v>
      </c>
      <c r="D2539" s="509" t="s">
        <v>902</v>
      </c>
      <c r="E2539" s="509" t="s">
        <v>15099</v>
      </c>
      <c r="F2539" s="509">
        <v>2</v>
      </c>
      <c r="G2539" s="509">
        <v>1</v>
      </c>
    </row>
    <row r="2540" spans="1:7">
      <c r="A2540" s="509" t="s">
        <v>903</v>
      </c>
      <c r="B2540" s="509" t="s">
        <v>2233</v>
      </c>
      <c r="C2540" s="509" t="s">
        <v>859</v>
      </c>
      <c r="D2540" s="509" t="s">
        <v>904</v>
      </c>
      <c r="E2540" s="509" t="s">
        <v>15101</v>
      </c>
      <c r="F2540" s="509">
        <v>5</v>
      </c>
      <c r="G2540" s="509">
        <v>1</v>
      </c>
    </row>
    <row r="2541" spans="1:7">
      <c r="A2541" s="509" t="s">
        <v>903</v>
      </c>
      <c r="B2541" s="509" t="s">
        <v>2233</v>
      </c>
      <c r="C2541" s="509" t="s">
        <v>859</v>
      </c>
      <c r="D2541" s="509" t="s">
        <v>904</v>
      </c>
      <c r="E2541" s="509" t="s">
        <v>15102</v>
      </c>
      <c r="F2541" s="509">
        <v>3</v>
      </c>
      <c r="G2541" s="509">
        <v>1</v>
      </c>
    </row>
    <row r="2542" spans="1:7">
      <c r="A2542" s="509" t="s">
        <v>903</v>
      </c>
      <c r="B2542" s="509" t="s">
        <v>2233</v>
      </c>
      <c r="C2542" s="509" t="s">
        <v>859</v>
      </c>
      <c r="D2542" s="509" t="s">
        <v>904</v>
      </c>
      <c r="E2542" s="509" t="s">
        <v>15103</v>
      </c>
      <c r="F2542" s="509">
        <v>2</v>
      </c>
      <c r="G2542" s="509">
        <v>1</v>
      </c>
    </row>
    <row r="2543" spans="1:7">
      <c r="A2543" s="509" t="s">
        <v>903</v>
      </c>
      <c r="B2543" s="509" t="s">
        <v>2233</v>
      </c>
      <c r="C2543" s="509" t="s">
        <v>859</v>
      </c>
      <c r="D2543" s="509" t="s">
        <v>904</v>
      </c>
      <c r="E2543" s="509" t="s">
        <v>15104</v>
      </c>
      <c r="F2543" s="509">
        <v>2</v>
      </c>
      <c r="G2543" s="509">
        <v>1</v>
      </c>
    </row>
    <row r="2544" spans="1:7">
      <c r="A2544" s="509" t="s">
        <v>903</v>
      </c>
      <c r="B2544" s="509" t="s">
        <v>2233</v>
      </c>
      <c r="C2544" s="509" t="s">
        <v>859</v>
      </c>
      <c r="D2544" s="509" t="s">
        <v>904</v>
      </c>
      <c r="E2544" s="509" t="s">
        <v>15105</v>
      </c>
      <c r="F2544" s="509">
        <v>1</v>
      </c>
      <c r="G2544" s="509">
        <v>1</v>
      </c>
    </row>
    <row r="2545" spans="1:7">
      <c r="A2545" s="509" t="s">
        <v>903</v>
      </c>
      <c r="B2545" s="509" t="s">
        <v>2233</v>
      </c>
      <c r="C2545" s="509" t="s">
        <v>859</v>
      </c>
      <c r="D2545" s="509" t="s">
        <v>904</v>
      </c>
      <c r="E2545" s="509" t="s">
        <v>15106</v>
      </c>
      <c r="F2545" s="509">
        <v>1</v>
      </c>
      <c r="G2545" s="509">
        <v>1</v>
      </c>
    </row>
    <row r="2546" spans="1:7">
      <c r="A2546" s="509" t="s">
        <v>905</v>
      </c>
      <c r="B2546" s="509" t="s">
        <v>2233</v>
      </c>
      <c r="C2546" s="509" t="s">
        <v>859</v>
      </c>
      <c r="D2546" s="509" t="s">
        <v>906</v>
      </c>
      <c r="E2546" s="509" t="s">
        <v>15045</v>
      </c>
      <c r="F2546" s="509">
        <v>5</v>
      </c>
      <c r="G2546" s="509">
        <v>1</v>
      </c>
    </row>
    <row r="2547" spans="1:7">
      <c r="A2547" s="509" t="s">
        <v>905</v>
      </c>
      <c r="B2547" s="509" t="s">
        <v>2233</v>
      </c>
      <c r="C2547" s="509" t="s">
        <v>859</v>
      </c>
      <c r="D2547" s="509" t="s">
        <v>906</v>
      </c>
      <c r="E2547" s="509" t="s">
        <v>15046</v>
      </c>
      <c r="F2547" s="509">
        <v>4</v>
      </c>
      <c r="G2547" s="509">
        <v>1</v>
      </c>
    </row>
    <row r="2548" spans="1:7">
      <c r="A2548" s="509" t="s">
        <v>905</v>
      </c>
      <c r="B2548" s="509" t="s">
        <v>2233</v>
      </c>
      <c r="C2548" s="509" t="s">
        <v>859</v>
      </c>
      <c r="D2548" s="509" t="s">
        <v>906</v>
      </c>
      <c r="E2548" s="509" t="s">
        <v>15044</v>
      </c>
      <c r="F2548" s="509">
        <v>2</v>
      </c>
      <c r="G2548" s="509">
        <v>1</v>
      </c>
    </row>
    <row r="2549" spans="1:7">
      <c r="A2549" s="509" t="s">
        <v>905</v>
      </c>
      <c r="B2549" s="509" t="s">
        <v>2233</v>
      </c>
      <c r="C2549" s="509" t="s">
        <v>859</v>
      </c>
      <c r="D2549" s="509" t="s">
        <v>906</v>
      </c>
      <c r="E2549" s="509" t="s">
        <v>15048</v>
      </c>
      <c r="F2549" s="509">
        <v>2</v>
      </c>
      <c r="G2549" s="509">
        <v>1</v>
      </c>
    </row>
    <row r="2550" spans="1:7">
      <c r="A2550" s="509" t="s">
        <v>905</v>
      </c>
      <c r="B2550" s="509" t="s">
        <v>2233</v>
      </c>
      <c r="C2550" s="509" t="s">
        <v>859</v>
      </c>
      <c r="D2550" s="509" t="s">
        <v>906</v>
      </c>
      <c r="E2550" s="509" t="s">
        <v>15047</v>
      </c>
      <c r="F2550" s="509">
        <v>1</v>
      </c>
      <c r="G2550" s="509">
        <v>1</v>
      </c>
    </row>
    <row r="2551" spans="1:7">
      <c r="A2551" s="509" t="s">
        <v>907</v>
      </c>
      <c r="B2551" s="509" t="s">
        <v>2233</v>
      </c>
      <c r="C2551" s="509" t="s">
        <v>859</v>
      </c>
      <c r="D2551" s="509" t="s">
        <v>908</v>
      </c>
      <c r="E2551" s="509" t="s">
        <v>15107</v>
      </c>
      <c r="F2551" s="509">
        <v>5</v>
      </c>
      <c r="G2551" s="509">
        <v>1</v>
      </c>
    </row>
    <row r="2552" spans="1:7">
      <c r="A2552" s="509" t="s">
        <v>907</v>
      </c>
      <c r="B2552" s="509" t="s">
        <v>2233</v>
      </c>
      <c r="C2552" s="509" t="s">
        <v>859</v>
      </c>
      <c r="D2552" s="509" t="s">
        <v>908</v>
      </c>
      <c r="E2552" s="509" t="s">
        <v>15108</v>
      </c>
      <c r="F2552" s="509">
        <v>4</v>
      </c>
      <c r="G2552" s="509">
        <v>1</v>
      </c>
    </row>
    <row r="2553" spans="1:7">
      <c r="A2553" s="509" t="s">
        <v>907</v>
      </c>
      <c r="B2553" s="509" t="s">
        <v>2233</v>
      </c>
      <c r="C2553" s="509" t="s">
        <v>859</v>
      </c>
      <c r="D2553" s="509" t="s">
        <v>908</v>
      </c>
      <c r="E2553" s="509" t="s">
        <v>15109</v>
      </c>
      <c r="F2553" s="509">
        <v>2</v>
      </c>
      <c r="G2553" s="509">
        <v>1</v>
      </c>
    </row>
    <row r="2554" spans="1:7">
      <c r="A2554" s="509" t="s">
        <v>907</v>
      </c>
      <c r="B2554" s="509" t="s">
        <v>2233</v>
      </c>
      <c r="C2554" s="509" t="s">
        <v>859</v>
      </c>
      <c r="D2554" s="509" t="s">
        <v>908</v>
      </c>
      <c r="E2554" s="509" t="s">
        <v>15110</v>
      </c>
      <c r="F2554" s="509">
        <v>1</v>
      </c>
      <c r="G2554" s="509">
        <v>1</v>
      </c>
    </row>
    <row r="2555" spans="1:7">
      <c r="A2555" s="509" t="s">
        <v>909</v>
      </c>
      <c r="B2555" s="509" t="s">
        <v>2233</v>
      </c>
      <c r="C2555" s="509" t="s">
        <v>859</v>
      </c>
      <c r="D2555" s="509" t="s">
        <v>910</v>
      </c>
      <c r="E2555" s="509" t="s">
        <v>15051</v>
      </c>
      <c r="F2555" s="509">
        <v>7</v>
      </c>
      <c r="G2555" s="509">
        <v>1</v>
      </c>
    </row>
    <row r="2556" spans="1:7">
      <c r="A2556" s="509" t="s">
        <v>909</v>
      </c>
      <c r="B2556" s="509" t="s">
        <v>2233</v>
      </c>
      <c r="C2556" s="509" t="s">
        <v>859</v>
      </c>
      <c r="D2556" s="509" t="s">
        <v>910</v>
      </c>
      <c r="E2556" s="509" t="s">
        <v>15050</v>
      </c>
      <c r="F2556" s="509">
        <v>4</v>
      </c>
      <c r="G2556" s="509">
        <v>1</v>
      </c>
    </row>
    <row r="2557" spans="1:7">
      <c r="A2557" s="509" t="s">
        <v>909</v>
      </c>
      <c r="B2557" s="509" t="s">
        <v>2233</v>
      </c>
      <c r="C2557" s="509" t="s">
        <v>859</v>
      </c>
      <c r="D2557" s="509" t="s">
        <v>910</v>
      </c>
      <c r="E2557" s="509" t="s">
        <v>15049</v>
      </c>
      <c r="F2557" s="509">
        <v>3</v>
      </c>
      <c r="G2557" s="509">
        <v>1</v>
      </c>
    </row>
    <row r="2558" spans="1:7">
      <c r="A2558" s="509" t="s">
        <v>911</v>
      </c>
      <c r="B2558" s="509" t="s">
        <v>2233</v>
      </c>
      <c r="C2558" s="509" t="s">
        <v>859</v>
      </c>
      <c r="D2558" s="509" t="s">
        <v>912</v>
      </c>
      <c r="E2558" s="509" t="s">
        <v>15111</v>
      </c>
      <c r="F2558" s="509">
        <v>11</v>
      </c>
      <c r="G2558" s="509">
        <v>1</v>
      </c>
    </row>
    <row r="2559" spans="1:7">
      <c r="A2559" s="509" t="s">
        <v>911</v>
      </c>
      <c r="B2559" s="509" t="s">
        <v>2233</v>
      </c>
      <c r="C2559" s="509" t="s">
        <v>859</v>
      </c>
      <c r="D2559" s="509" t="s">
        <v>912</v>
      </c>
      <c r="E2559" s="509" t="s">
        <v>15113</v>
      </c>
      <c r="F2559" s="509">
        <v>5</v>
      </c>
      <c r="G2559" s="509">
        <v>1</v>
      </c>
    </row>
    <row r="2560" spans="1:7">
      <c r="A2560" s="509" t="s">
        <v>911</v>
      </c>
      <c r="B2560" s="509" t="s">
        <v>2233</v>
      </c>
      <c r="C2560" s="509" t="s">
        <v>859</v>
      </c>
      <c r="D2560" s="509" t="s">
        <v>912</v>
      </c>
      <c r="E2560" s="509" t="s">
        <v>15112</v>
      </c>
      <c r="F2560" s="509">
        <v>1</v>
      </c>
      <c r="G2560" s="509">
        <v>1</v>
      </c>
    </row>
    <row r="2561" spans="1:7">
      <c r="A2561" s="509" t="s">
        <v>913</v>
      </c>
      <c r="B2561" s="509" t="s">
        <v>2233</v>
      </c>
      <c r="C2561" s="509" t="s">
        <v>859</v>
      </c>
      <c r="D2561" s="509" t="s">
        <v>914</v>
      </c>
      <c r="E2561" s="509" t="s">
        <v>15053</v>
      </c>
      <c r="F2561" s="509">
        <v>5</v>
      </c>
      <c r="G2561" s="509">
        <v>1</v>
      </c>
    </row>
    <row r="2562" spans="1:7">
      <c r="A2562" s="509" t="s">
        <v>913</v>
      </c>
      <c r="B2562" s="509" t="s">
        <v>2233</v>
      </c>
      <c r="C2562" s="509" t="s">
        <v>859</v>
      </c>
      <c r="D2562" s="509" t="s">
        <v>914</v>
      </c>
      <c r="E2562" s="509" t="s">
        <v>15054</v>
      </c>
      <c r="F2562" s="509">
        <v>5</v>
      </c>
      <c r="G2562" s="509">
        <v>1</v>
      </c>
    </row>
    <row r="2563" spans="1:7">
      <c r="A2563" s="509" t="s">
        <v>913</v>
      </c>
      <c r="B2563" s="509" t="s">
        <v>2233</v>
      </c>
      <c r="C2563" s="509" t="s">
        <v>859</v>
      </c>
      <c r="D2563" s="509" t="s">
        <v>914</v>
      </c>
      <c r="E2563" s="509" t="s">
        <v>15055</v>
      </c>
      <c r="F2563" s="509">
        <v>3</v>
      </c>
      <c r="G2563" s="509">
        <v>1</v>
      </c>
    </row>
    <row r="2564" spans="1:7">
      <c r="A2564" s="509" t="s">
        <v>913</v>
      </c>
      <c r="B2564" s="509" t="s">
        <v>2233</v>
      </c>
      <c r="C2564" s="509" t="s">
        <v>859</v>
      </c>
      <c r="D2564" s="509" t="s">
        <v>914</v>
      </c>
      <c r="E2564" s="509" t="s">
        <v>15056</v>
      </c>
      <c r="F2564" s="509">
        <v>3</v>
      </c>
      <c r="G2564" s="509">
        <v>1</v>
      </c>
    </row>
    <row r="2565" spans="1:7">
      <c r="A2565" s="509" t="s">
        <v>913</v>
      </c>
      <c r="B2565" s="509" t="s">
        <v>2233</v>
      </c>
      <c r="C2565" s="509" t="s">
        <v>859</v>
      </c>
      <c r="D2565" s="509" t="s">
        <v>914</v>
      </c>
      <c r="E2565" s="509" t="s">
        <v>15052</v>
      </c>
      <c r="F2565" s="509">
        <v>2</v>
      </c>
      <c r="G2565" s="509">
        <v>1</v>
      </c>
    </row>
    <row r="2566" spans="1:7">
      <c r="A2566" s="509" t="s">
        <v>913</v>
      </c>
      <c r="B2566" s="509" t="s">
        <v>2233</v>
      </c>
      <c r="C2566" s="509" t="s">
        <v>859</v>
      </c>
      <c r="D2566" s="509" t="s">
        <v>914</v>
      </c>
      <c r="E2566" s="509" t="s">
        <v>15057</v>
      </c>
      <c r="F2566" s="509">
        <v>1</v>
      </c>
      <c r="G2566" s="509">
        <v>1</v>
      </c>
    </row>
    <row r="2567" spans="1:7">
      <c r="A2567" s="509" t="s">
        <v>915</v>
      </c>
      <c r="B2567" s="509" t="s">
        <v>2233</v>
      </c>
      <c r="C2567" s="509" t="s">
        <v>859</v>
      </c>
      <c r="D2567" s="509" t="s">
        <v>916</v>
      </c>
      <c r="E2567" s="509" t="s">
        <v>15115</v>
      </c>
      <c r="F2567" s="509">
        <v>9</v>
      </c>
      <c r="G2567" s="509">
        <v>1</v>
      </c>
    </row>
    <row r="2568" spans="1:7">
      <c r="A2568" s="509" t="s">
        <v>915</v>
      </c>
      <c r="B2568" s="509" t="s">
        <v>2233</v>
      </c>
      <c r="C2568" s="509" t="s">
        <v>859</v>
      </c>
      <c r="D2568" s="509" t="s">
        <v>916</v>
      </c>
      <c r="E2568" s="509" t="s">
        <v>15114</v>
      </c>
      <c r="F2568" s="509">
        <v>3</v>
      </c>
      <c r="G2568" s="509">
        <v>1</v>
      </c>
    </row>
    <row r="2569" spans="1:7">
      <c r="A2569" s="509" t="s">
        <v>915</v>
      </c>
      <c r="B2569" s="509" t="s">
        <v>2233</v>
      </c>
      <c r="C2569" s="509" t="s">
        <v>859</v>
      </c>
      <c r="D2569" s="509" t="s">
        <v>916</v>
      </c>
      <c r="E2569" s="509" t="s">
        <v>15116</v>
      </c>
      <c r="F2569" s="509">
        <v>2</v>
      </c>
      <c r="G2569" s="509">
        <v>1</v>
      </c>
    </row>
    <row r="2570" spans="1:7">
      <c r="A2570" s="509" t="s">
        <v>917</v>
      </c>
      <c r="B2570" s="509" t="s">
        <v>2233</v>
      </c>
      <c r="C2570" s="509" t="s">
        <v>918</v>
      </c>
      <c r="D2570" s="509" t="s">
        <v>919</v>
      </c>
      <c r="E2570" s="509" t="s">
        <v>15119</v>
      </c>
      <c r="F2570" s="509">
        <v>8</v>
      </c>
      <c r="G2570" s="509">
        <v>1</v>
      </c>
    </row>
    <row r="2571" spans="1:7">
      <c r="A2571" s="509" t="s">
        <v>917</v>
      </c>
      <c r="B2571" s="509" t="s">
        <v>2233</v>
      </c>
      <c r="C2571" s="509" t="s">
        <v>918</v>
      </c>
      <c r="D2571" s="509" t="s">
        <v>919</v>
      </c>
      <c r="E2571" s="509" t="s">
        <v>15118</v>
      </c>
      <c r="F2571" s="509">
        <v>1</v>
      </c>
      <c r="G2571" s="509">
        <v>1</v>
      </c>
    </row>
    <row r="2572" spans="1:7">
      <c r="A2572" s="509" t="s">
        <v>920</v>
      </c>
      <c r="B2572" s="509" t="s">
        <v>2233</v>
      </c>
      <c r="C2572" s="509" t="s">
        <v>918</v>
      </c>
      <c r="D2572" s="509" t="s">
        <v>921</v>
      </c>
      <c r="E2572" s="509" t="s">
        <v>15204</v>
      </c>
      <c r="F2572" s="509">
        <v>4</v>
      </c>
      <c r="G2572" s="509">
        <v>1</v>
      </c>
    </row>
    <row r="2573" spans="1:7">
      <c r="A2573" s="509" t="s">
        <v>920</v>
      </c>
      <c r="B2573" s="509" t="s">
        <v>2233</v>
      </c>
      <c r="C2573" s="509" t="s">
        <v>918</v>
      </c>
      <c r="D2573" s="509" t="s">
        <v>921</v>
      </c>
      <c r="E2573" s="509" t="s">
        <v>15205</v>
      </c>
      <c r="F2573" s="509">
        <v>3</v>
      </c>
      <c r="G2573" s="509">
        <v>1</v>
      </c>
    </row>
    <row r="2574" spans="1:7">
      <c r="A2574" s="509" t="s">
        <v>920</v>
      </c>
      <c r="B2574" s="509" t="s">
        <v>2233</v>
      </c>
      <c r="C2574" s="509" t="s">
        <v>918</v>
      </c>
      <c r="D2574" s="509" t="s">
        <v>921</v>
      </c>
      <c r="E2574" s="509" t="s">
        <v>15203</v>
      </c>
      <c r="F2574" s="509">
        <v>2</v>
      </c>
      <c r="G2574" s="509">
        <v>1</v>
      </c>
    </row>
    <row r="2575" spans="1:7">
      <c r="A2575" s="509" t="s">
        <v>920</v>
      </c>
      <c r="B2575" s="509" t="s">
        <v>2233</v>
      </c>
      <c r="C2575" s="509" t="s">
        <v>918</v>
      </c>
      <c r="D2575" s="509" t="s">
        <v>921</v>
      </c>
      <c r="E2575" s="509" t="s">
        <v>15206</v>
      </c>
      <c r="F2575" s="509">
        <v>2</v>
      </c>
      <c r="G2575" s="509">
        <v>1</v>
      </c>
    </row>
    <row r="2576" spans="1:7">
      <c r="A2576" s="509" t="s">
        <v>922</v>
      </c>
      <c r="B2576" s="509" t="s">
        <v>2233</v>
      </c>
      <c r="C2576" s="509" t="s">
        <v>918</v>
      </c>
      <c r="D2576" s="509" t="s">
        <v>923</v>
      </c>
      <c r="E2576" s="509" t="s">
        <v>15207</v>
      </c>
      <c r="F2576" s="509">
        <v>11</v>
      </c>
      <c r="G2576" s="509">
        <v>1</v>
      </c>
    </row>
    <row r="2577" spans="1:7">
      <c r="A2577" s="509" t="s">
        <v>924</v>
      </c>
      <c r="B2577" s="509" t="s">
        <v>2233</v>
      </c>
      <c r="C2577" s="509" t="s">
        <v>918</v>
      </c>
      <c r="D2577" s="509" t="s">
        <v>925</v>
      </c>
      <c r="E2577" s="509" t="s">
        <v>12369</v>
      </c>
      <c r="F2577" s="509">
        <v>11</v>
      </c>
      <c r="G2577" s="509">
        <v>1</v>
      </c>
    </row>
    <row r="2578" spans="1:7">
      <c r="A2578" s="509" t="s">
        <v>924</v>
      </c>
      <c r="B2578" s="509" t="s">
        <v>2233</v>
      </c>
      <c r="C2578" s="509" t="s">
        <v>918</v>
      </c>
      <c r="D2578" s="509" t="s">
        <v>925</v>
      </c>
      <c r="E2578" s="509" t="s">
        <v>12370</v>
      </c>
      <c r="F2578" s="509">
        <v>10</v>
      </c>
      <c r="G2578" s="509">
        <v>1</v>
      </c>
    </row>
    <row r="2579" spans="1:7">
      <c r="A2579" s="509" t="s">
        <v>924</v>
      </c>
      <c r="B2579" s="509" t="s">
        <v>2233</v>
      </c>
      <c r="C2579" s="509" t="s">
        <v>918</v>
      </c>
      <c r="D2579" s="509" t="s">
        <v>925</v>
      </c>
      <c r="E2579" s="509" t="s">
        <v>12368</v>
      </c>
      <c r="F2579" s="509">
        <v>3</v>
      </c>
      <c r="G2579" s="509">
        <v>1</v>
      </c>
    </row>
    <row r="2580" spans="1:7">
      <c r="A2580" s="509" t="s">
        <v>926</v>
      </c>
      <c r="B2580" s="509" t="s">
        <v>2233</v>
      </c>
      <c r="C2580" s="509" t="s">
        <v>918</v>
      </c>
      <c r="D2580" s="509" t="s">
        <v>927</v>
      </c>
      <c r="E2580" s="509" t="s">
        <v>15208</v>
      </c>
      <c r="F2580" s="509">
        <v>4</v>
      </c>
      <c r="G2580" s="509">
        <v>1</v>
      </c>
    </row>
    <row r="2581" spans="1:7">
      <c r="A2581" s="509" t="s">
        <v>926</v>
      </c>
      <c r="B2581" s="509" t="s">
        <v>2233</v>
      </c>
      <c r="C2581" s="509" t="s">
        <v>918</v>
      </c>
      <c r="D2581" s="509" t="s">
        <v>927</v>
      </c>
      <c r="E2581" s="509" t="s">
        <v>15210</v>
      </c>
      <c r="F2581" s="509">
        <v>3</v>
      </c>
      <c r="G2581" s="509">
        <v>1</v>
      </c>
    </row>
    <row r="2582" spans="1:7">
      <c r="A2582" s="509" t="s">
        <v>926</v>
      </c>
      <c r="B2582" s="509" t="s">
        <v>2233</v>
      </c>
      <c r="C2582" s="509" t="s">
        <v>918</v>
      </c>
      <c r="D2582" s="509" t="s">
        <v>927</v>
      </c>
      <c r="E2582" s="509" t="s">
        <v>15211</v>
      </c>
      <c r="F2582" s="509">
        <v>3</v>
      </c>
      <c r="G2582" s="509">
        <v>1</v>
      </c>
    </row>
    <row r="2583" spans="1:7">
      <c r="A2583" s="509" t="s">
        <v>926</v>
      </c>
      <c r="B2583" s="509" t="s">
        <v>2233</v>
      </c>
      <c r="C2583" s="509" t="s">
        <v>918</v>
      </c>
      <c r="D2583" s="509" t="s">
        <v>927</v>
      </c>
      <c r="E2583" s="509" t="s">
        <v>15209</v>
      </c>
      <c r="F2583" s="509">
        <v>2</v>
      </c>
      <c r="G2583" s="509">
        <v>1</v>
      </c>
    </row>
    <row r="2584" spans="1:7">
      <c r="A2584" s="509" t="s">
        <v>926</v>
      </c>
      <c r="B2584" s="509" t="s">
        <v>2233</v>
      </c>
      <c r="C2584" s="509" t="s">
        <v>918</v>
      </c>
      <c r="D2584" s="509" t="s">
        <v>927</v>
      </c>
      <c r="E2584" s="509" t="s">
        <v>15212</v>
      </c>
      <c r="F2584" s="509">
        <v>2</v>
      </c>
      <c r="G2584" s="509">
        <v>1</v>
      </c>
    </row>
    <row r="2585" spans="1:7">
      <c r="A2585" s="509" t="s">
        <v>928</v>
      </c>
      <c r="B2585" s="509" t="s">
        <v>2233</v>
      </c>
      <c r="C2585" s="509" t="s">
        <v>918</v>
      </c>
      <c r="D2585" s="509" t="s">
        <v>929</v>
      </c>
      <c r="E2585" s="509" t="s">
        <v>13254</v>
      </c>
      <c r="F2585" s="509">
        <v>5</v>
      </c>
      <c r="G2585" s="509">
        <v>1</v>
      </c>
    </row>
    <row r="2586" spans="1:7">
      <c r="A2586" s="509" t="s">
        <v>928</v>
      </c>
      <c r="B2586" s="509" t="s">
        <v>2233</v>
      </c>
      <c r="C2586" s="509" t="s">
        <v>918</v>
      </c>
      <c r="D2586" s="509" t="s">
        <v>929</v>
      </c>
      <c r="E2586" s="509" t="s">
        <v>13260</v>
      </c>
      <c r="F2586" s="509">
        <v>5</v>
      </c>
      <c r="G2586" s="509">
        <v>1</v>
      </c>
    </row>
    <row r="2587" spans="1:7">
      <c r="A2587" s="509" t="s">
        <v>928</v>
      </c>
      <c r="B2587" s="509" t="s">
        <v>2233</v>
      </c>
      <c r="C2587" s="509" t="s">
        <v>918</v>
      </c>
      <c r="D2587" s="509" t="s">
        <v>929</v>
      </c>
      <c r="E2587" s="509" t="s">
        <v>13252</v>
      </c>
      <c r="F2587" s="509">
        <v>4</v>
      </c>
      <c r="G2587" s="509">
        <v>1</v>
      </c>
    </row>
    <row r="2588" spans="1:7">
      <c r="A2588" s="509" t="s">
        <v>928</v>
      </c>
      <c r="B2588" s="509" t="s">
        <v>2233</v>
      </c>
      <c r="C2588" s="509" t="s">
        <v>918</v>
      </c>
      <c r="D2588" s="509" t="s">
        <v>929</v>
      </c>
      <c r="E2588" s="509" t="s">
        <v>13257</v>
      </c>
      <c r="F2588" s="509">
        <v>4</v>
      </c>
      <c r="G2588" s="509">
        <v>1</v>
      </c>
    </row>
    <row r="2589" spans="1:7">
      <c r="A2589" s="509" t="s">
        <v>928</v>
      </c>
      <c r="B2589" s="509" t="s">
        <v>2233</v>
      </c>
      <c r="C2589" s="509" t="s">
        <v>918</v>
      </c>
      <c r="D2589" s="509" t="s">
        <v>929</v>
      </c>
      <c r="E2589" s="509" t="s">
        <v>13261</v>
      </c>
      <c r="F2589" s="509">
        <v>4</v>
      </c>
      <c r="G2589" s="509">
        <v>1</v>
      </c>
    </row>
    <row r="2590" spans="1:7">
      <c r="A2590" s="509" t="s">
        <v>928</v>
      </c>
      <c r="B2590" s="509" t="s">
        <v>2233</v>
      </c>
      <c r="C2590" s="509" t="s">
        <v>918</v>
      </c>
      <c r="D2590" s="509" t="s">
        <v>929</v>
      </c>
      <c r="E2590" s="509" t="s">
        <v>13256</v>
      </c>
      <c r="F2590" s="509">
        <v>3</v>
      </c>
      <c r="G2590" s="509">
        <v>1</v>
      </c>
    </row>
    <row r="2591" spans="1:7">
      <c r="A2591" s="509" t="s">
        <v>928</v>
      </c>
      <c r="B2591" s="509" t="s">
        <v>2233</v>
      </c>
      <c r="C2591" s="509" t="s">
        <v>918</v>
      </c>
      <c r="D2591" s="509" t="s">
        <v>929</v>
      </c>
      <c r="E2591" s="509" t="s">
        <v>13255</v>
      </c>
      <c r="F2591" s="509">
        <v>2</v>
      </c>
      <c r="G2591" s="509">
        <v>1</v>
      </c>
    </row>
    <row r="2592" spans="1:7">
      <c r="A2592" s="509" t="s">
        <v>928</v>
      </c>
      <c r="B2592" s="509" t="s">
        <v>2233</v>
      </c>
      <c r="C2592" s="509" t="s">
        <v>918</v>
      </c>
      <c r="D2592" s="509" t="s">
        <v>929</v>
      </c>
      <c r="E2592" s="509" t="s">
        <v>13262</v>
      </c>
      <c r="F2592" s="509">
        <v>2</v>
      </c>
      <c r="G2592" s="509">
        <v>1</v>
      </c>
    </row>
    <row r="2593" spans="1:7">
      <c r="A2593" s="509" t="s">
        <v>928</v>
      </c>
      <c r="B2593" s="509" t="s">
        <v>2233</v>
      </c>
      <c r="C2593" s="509" t="s">
        <v>918</v>
      </c>
      <c r="D2593" s="509" t="s">
        <v>929</v>
      </c>
      <c r="E2593" s="509" t="s">
        <v>13253</v>
      </c>
      <c r="F2593" s="509">
        <v>1</v>
      </c>
      <c r="G2593" s="509">
        <v>1</v>
      </c>
    </row>
    <row r="2594" spans="1:7">
      <c r="A2594" s="509" t="s">
        <v>928</v>
      </c>
      <c r="B2594" s="509" t="s">
        <v>2233</v>
      </c>
      <c r="C2594" s="509" t="s">
        <v>918</v>
      </c>
      <c r="D2594" s="509" t="s">
        <v>929</v>
      </c>
      <c r="E2594" s="509" t="s">
        <v>13258</v>
      </c>
      <c r="F2594" s="509">
        <v>1</v>
      </c>
      <c r="G2594" s="509">
        <v>1</v>
      </c>
    </row>
    <row r="2595" spans="1:7">
      <c r="A2595" s="509" t="s">
        <v>928</v>
      </c>
      <c r="B2595" s="509" t="s">
        <v>2233</v>
      </c>
      <c r="C2595" s="509" t="s">
        <v>918</v>
      </c>
      <c r="D2595" s="509" t="s">
        <v>929</v>
      </c>
      <c r="E2595" s="509" t="s">
        <v>13259</v>
      </c>
      <c r="F2595" s="509">
        <v>1</v>
      </c>
      <c r="G2595" s="509">
        <v>1</v>
      </c>
    </row>
    <row r="2596" spans="1:7">
      <c r="A2596" s="509" t="s">
        <v>928</v>
      </c>
      <c r="B2596" s="509" t="s">
        <v>2233</v>
      </c>
      <c r="C2596" s="509" t="s">
        <v>918</v>
      </c>
      <c r="D2596" s="509" t="s">
        <v>929</v>
      </c>
      <c r="E2596" s="509" t="s">
        <v>13263</v>
      </c>
      <c r="F2596" s="509">
        <v>1</v>
      </c>
      <c r="G2596" s="509">
        <v>1</v>
      </c>
    </row>
    <row r="2597" spans="1:7">
      <c r="A2597" s="509" t="s">
        <v>930</v>
      </c>
      <c r="B2597" s="509" t="s">
        <v>2233</v>
      </c>
      <c r="C2597" s="509" t="s">
        <v>918</v>
      </c>
      <c r="D2597" s="509" t="s">
        <v>931</v>
      </c>
      <c r="E2597" s="509" t="s">
        <v>15121</v>
      </c>
      <c r="F2597" s="509">
        <v>9</v>
      </c>
      <c r="G2597" s="509">
        <v>1</v>
      </c>
    </row>
    <row r="2598" spans="1:7">
      <c r="A2598" s="509" t="s">
        <v>930</v>
      </c>
      <c r="B2598" s="509" t="s">
        <v>2233</v>
      </c>
      <c r="C2598" s="509" t="s">
        <v>918</v>
      </c>
      <c r="D2598" s="509" t="s">
        <v>931</v>
      </c>
      <c r="E2598" s="509" t="s">
        <v>15122</v>
      </c>
      <c r="F2598" s="509">
        <v>5</v>
      </c>
      <c r="G2598" s="509">
        <v>1</v>
      </c>
    </row>
    <row r="2599" spans="1:7">
      <c r="A2599" s="509" t="s">
        <v>930</v>
      </c>
      <c r="B2599" s="509" t="s">
        <v>2233</v>
      </c>
      <c r="C2599" s="509" t="s">
        <v>918</v>
      </c>
      <c r="D2599" s="509" t="s">
        <v>931</v>
      </c>
      <c r="E2599" s="509" t="s">
        <v>15120</v>
      </c>
      <c r="F2599" s="509">
        <v>1</v>
      </c>
      <c r="G2599" s="509">
        <v>1</v>
      </c>
    </row>
    <row r="2600" spans="1:7">
      <c r="A2600" s="509" t="s">
        <v>932</v>
      </c>
      <c r="B2600" s="509" t="s">
        <v>2233</v>
      </c>
      <c r="C2600" s="509" t="s">
        <v>918</v>
      </c>
      <c r="D2600" s="509" t="s">
        <v>933</v>
      </c>
      <c r="E2600" s="509" t="s">
        <v>15216</v>
      </c>
      <c r="F2600" s="509">
        <v>4</v>
      </c>
      <c r="G2600" s="509">
        <v>1</v>
      </c>
    </row>
    <row r="2601" spans="1:7">
      <c r="A2601" s="509" t="s">
        <v>932</v>
      </c>
      <c r="B2601" s="509" t="s">
        <v>2233</v>
      </c>
      <c r="C2601" s="509" t="s">
        <v>918</v>
      </c>
      <c r="D2601" s="509" t="s">
        <v>933</v>
      </c>
      <c r="E2601" s="509" t="s">
        <v>15213</v>
      </c>
      <c r="F2601" s="509">
        <v>3</v>
      </c>
      <c r="G2601" s="509">
        <v>1</v>
      </c>
    </row>
    <row r="2602" spans="1:7">
      <c r="A2602" s="509" t="s">
        <v>932</v>
      </c>
      <c r="B2602" s="509" t="s">
        <v>2233</v>
      </c>
      <c r="C2602" s="509" t="s">
        <v>918</v>
      </c>
      <c r="D2602" s="509" t="s">
        <v>933</v>
      </c>
      <c r="E2602" s="509" t="s">
        <v>15214</v>
      </c>
      <c r="F2602" s="509">
        <v>3</v>
      </c>
      <c r="G2602" s="509">
        <v>1</v>
      </c>
    </row>
    <row r="2603" spans="1:7">
      <c r="A2603" s="509" t="s">
        <v>932</v>
      </c>
      <c r="B2603" s="509" t="s">
        <v>2233</v>
      </c>
      <c r="C2603" s="509" t="s">
        <v>918</v>
      </c>
      <c r="D2603" s="509" t="s">
        <v>933</v>
      </c>
      <c r="E2603" s="509" t="s">
        <v>15215</v>
      </c>
      <c r="F2603" s="509">
        <v>1</v>
      </c>
      <c r="G2603" s="509">
        <v>1</v>
      </c>
    </row>
    <row r="2604" spans="1:7">
      <c r="A2604" s="509" t="s">
        <v>932</v>
      </c>
      <c r="B2604" s="509" t="s">
        <v>2233</v>
      </c>
      <c r="C2604" s="509" t="s">
        <v>918</v>
      </c>
      <c r="D2604" s="509" t="s">
        <v>933</v>
      </c>
      <c r="E2604" s="509" t="s">
        <v>15217</v>
      </c>
      <c r="F2604" s="509">
        <v>1</v>
      </c>
      <c r="G2604" s="509">
        <v>1</v>
      </c>
    </row>
    <row r="2605" spans="1:7">
      <c r="A2605" s="509" t="s">
        <v>934</v>
      </c>
      <c r="B2605" s="509" t="s">
        <v>2233</v>
      </c>
      <c r="C2605" s="509" t="s">
        <v>918</v>
      </c>
      <c r="D2605" s="509" t="s">
        <v>935</v>
      </c>
      <c r="E2605" s="509" t="s">
        <v>15125</v>
      </c>
      <c r="F2605" s="509">
        <v>9</v>
      </c>
      <c r="G2605" s="509">
        <v>1</v>
      </c>
    </row>
    <row r="2606" spans="1:7">
      <c r="A2606" s="509" t="s">
        <v>934</v>
      </c>
      <c r="B2606" s="509" t="s">
        <v>2233</v>
      </c>
      <c r="C2606" s="509" t="s">
        <v>918</v>
      </c>
      <c r="D2606" s="509" t="s">
        <v>935</v>
      </c>
      <c r="E2606" s="509" t="s">
        <v>15123</v>
      </c>
      <c r="F2606" s="509">
        <v>7</v>
      </c>
      <c r="G2606" s="509">
        <v>1</v>
      </c>
    </row>
    <row r="2607" spans="1:7">
      <c r="A2607" s="509" t="s">
        <v>934</v>
      </c>
      <c r="B2607" s="509" t="s">
        <v>2233</v>
      </c>
      <c r="C2607" s="509" t="s">
        <v>918</v>
      </c>
      <c r="D2607" s="509" t="s">
        <v>935</v>
      </c>
      <c r="E2607" s="509" t="s">
        <v>15124</v>
      </c>
      <c r="F2607" s="509">
        <v>1</v>
      </c>
      <c r="G2607" s="509">
        <v>1</v>
      </c>
    </row>
    <row r="2608" spans="1:7">
      <c r="A2608" s="509" t="s">
        <v>936</v>
      </c>
      <c r="B2608" s="509" t="s">
        <v>2233</v>
      </c>
      <c r="C2608" s="509" t="s">
        <v>918</v>
      </c>
      <c r="D2608" s="509" t="s">
        <v>937</v>
      </c>
      <c r="E2608" s="509" t="s">
        <v>15221</v>
      </c>
      <c r="F2608" s="509">
        <v>5</v>
      </c>
      <c r="G2608" s="509">
        <v>1</v>
      </c>
    </row>
    <row r="2609" spans="1:7">
      <c r="A2609" s="509" t="s">
        <v>936</v>
      </c>
      <c r="B2609" s="509" t="s">
        <v>2233</v>
      </c>
      <c r="C2609" s="509" t="s">
        <v>918</v>
      </c>
      <c r="D2609" s="509" t="s">
        <v>937</v>
      </c>
      <c r="E2609" s="509" t="s">
        <v>15219</v>
      </c>
      <c r="F2609" s="509">
        <v>4</v>
      </c>
      <c r="G2609" s="509">
        <v>1</v>
      </c>
    </row>
    <row r="2610" spans="1:7">
      <c r="A2610" s="509" t="s">
        <v>936</v>
      </c>
      <c r="B2610" s="509" t="s">
        <v>2233</v>
      </c>
      <c r="C2610" s="509" t="s">
        <v>918</v>
      </c>
      <c r="D2610" s="509" t="s">
        <v>937</v>
      </c>
      <c r="E2610" s="509" t="s">
        <v>15220</v>
      </c>
      <c r="F2610" s="509">
        <v>4</v>
      </c>
      <c r="G2610" s="509">
        <v>1</v>
      </c>
    </row>
    <row r="2611" spans="1:7">
      <c r="A2611" s="509" t="s">
        <v>936</v>
      </c>
      <c r="B2611" s="509" t="s">
        <v>2233</v>
      </c>
      <c r="C2611" s="509" t="s">
        <v>918</v>
      </c>
      <c r="D2611" s="509" t="s">
        <v>937</v>
      </c>
      <c r="E2611" s="509" t="s">
        <v>15222</v>
      </c>
      <c r="F2611" s="509">
        <v>2</v>
      </c>
      <c r="G2611" s="509">
        <v>1</v>
      </c>
    </row>
    <row r="2612" spans="1:7">
      <c r="A2612" s="509" t="s">
        <v>936</v>
      </c>
      <c r="B2612" s="509" t="s">
        <v>2233</v>
      </c>
      <c r="C2612" s="509" t="s">
        <v>918</v>
      </c>
      <c r="D2612" s="509" t="s">
        <v>937</v>
      </c>
      <c r="E2612" s="509" t="s">
        <v>15218</v>
      </c>
      <c r="F2612" s="509">
        <v>1</v>
      </c>
      <c r="G2612" s="509">
        <v>1</v>
      </c>
    </row>
    <row r="2613" spans="1:7">
      <c r="A2613" s="509" t="s">
        <v>938</v>
      </c>
      <c r="B2613" s="509" t="s">
        <v>2233</v>
      </c>
      <c r="C2613" s="509" t="s">
        <v>918</v>
      </c>
      <c r="D2613" s="509" t="s">
        <v>939</v>
      </c>
      <c r="E2613" s="509" t="s">
        <v>13233</v>
      </c>
      <c r="F2613" s="509">
        <v>11</v>
      </c>
      <c r="G2613" s="509">
        <v>1</v>
      </c>
    </row>
    <row r="2614" spans="1:7">
      <c r="A2614" s="509" t="s">
        <v>938</v>
      </c>
      <c r="B2614" s="509" t="s">
        <v>2233</v>
      </c>
      <c r="C2614" s="509" t="s">
        <v>918</v>
      </c>
      <c r="D2614" s="509" t="s">
        <v>939</v>
      </c>
      <c r="E2614" s="509" t="s">
        <v>13234</v>
      </c>
      <c r="F2614" s="509">
        <v>8</v>
      </c>
      <c r="G2614" s="509">
        <v>1</v>
      </c>
    </row>
    <row r="2615" spans="1:7">
      <c r="A2615" s="509" t="s">
        <v>938</v>
      </c>
      <c r="B2615" s="509" t="s">
        <v>2233</v>
      </c>
      <c r="C2615" s="509" t="s">
        <v>918</v>
      </c>
      <c r="D2615" s="509" t="s">
        <v>939</v>
      </c>
      <c r="E2615" s="509" t="s">
        <v>13236</v>
      </c>
      <c r="F2615" s="509">
        <v>8</v>
      </c>
      <c r="G2615" s="509">
        <v>1</v>
      </c>
    </row>
    <row r="2616" spans="1:7">
      <c r="A2616" s="509" t="s">
        <v>938</v>
      </c>
      <c r="B2616" s="509" t="s">
        <v>2233</v>
      </c>
      <c r="C2616" s="509" t="s">
        <v>918</v>
      </c>
      <c r="D2616" s="509" t="s">
        <v>939</v>
      </c>
      <c r="E2616" s="509" t="s">
        <v>13235</v>
      </c>
      <c r="F2616" s="509">
        <v>7</v>
      </c>
      <c r="G2616" s="509">
        <v>1</v>
      </c>
    </row>
    <row r="2617" spans="1:7">
      <c r="A2617" s="509" t="s">
        <v>938</v>
      </c>
      <c r="B2617" s="509" t="s">
        <v>2233</v>
      </c>
      <c r="C2617" s="509" t="s">
        <v>918</v>
      </c>
      <c r="D2617" s="509" t="s">
        <v>939</v>
      </c>
      <c r="E2617" s="509" t="s">
        <v>13237</v>
      </c>
      <c r="F2617" s="509">
        <v>1</v>
      </c>
      <c r="G2617" s="509">
        <v>1</v>
      </c>
    </row>
    <row r="2618" spans="1:7">
      <c r="A2618" s="509" t="s">
        <v>940</v>
      </c>
      <c r="B2618" s="509" t="s">
        <v>2233</v>
      </c>
      <c r="C2618" s="509" t="s">
        <v>918</v>
      </c>
      <c r="D2618" s="509" t="s">
        <v>941</v>
      </c>
      <c r="E2618" s="509" t="s">
        <v>15351</v>
      </c>
      <c r="F2618" s="509">
        <v>4</v>
      </c>
      <c r="G2618" s="509">
        <v>1</v>
      </c>
    </row>
    <row r="2619" spans="1:7">
      <c r="A2619" s="509" t="s">
        <v>940</v>
      </c>
      <c r="B2619" s="509" t="s">
        <v>2233</v>
      </c>
      <c r="C2619" s="509" t="s">
        <v>918</v>
      </c>
      <c r="D2619" s="509" t="s">
        <v>941</v>
      </c>
      <c r="E2619" s="509" t="s">
        <v>15349</v>
      </c>
      <c r="F2619" s="509">
        <v>3</v>
      </c>
      <c r="G2619" s="509">
        <v>1</v>
      </c>
    </row>
    <row r="2620" spans="1:7">
      <c r="A2620" s="509" t="s">
        <v>940</v>
      </c>
      <c r="B2620" s="509" t="s">
        <v>2233</v>
      </c>
      <c r="C2620" s="509" t="s">
        <v>918</v>
      </c>
      <c r="D2620" s="509" t="s">
        <v>941</v>
      </c>
      <c r="E2620" s="509" t="s">
        <v>15348</v>
      </c>
      <c r="F2620" s="509">
        <v>2</v>
      </c>
      <c r="G2620" s="509">
        <v>1</v>
      </c>
    </row>
    <row r="2621" spans="1:7">
      <c r="A2621" s="509" t="s">
        <v>940</v>
      </c>
      <c r="B2621" s="509" t="s">
        <v>2233</v>
      </c>
      <c r="C2621" s="509" t="s">
        <v>918</v>
      </c>
      <c r="D2621" s="509" t="s">
        <v>941</v>
      </c>
      <c r="E2621" s="509" t="s">
        <v>15350</v>
      </c>
      <c r="F2621" s="509">
        <v>2</v>
      </c>
      <c r="G2621" s="509">
        <v>1</v>
      </c>
    </row>
    <row r="2622" spans="1:7">
      <c r="A2622" s="509" t="s">
        <v>942</v>
      </c>
      <c r="B2622" s="509" t="s">
        <v>2233</v>
      </c>
      <c r="C2622" s="509" t="s">
        <v>918</v>
      </c>
      <c r="D2622" s="509" t="s">
        <v>943</v>
      </c>
      <c r="E2622" s="509" t="s">
        <v>15127</v>
      </c>
      <c r="F2622" s="509">
        <v>6</v>
      </c>
      <c r="G2622" s="509">
        <v>1</v>
      </c>
    </row>
    <row r="2623" spans="1:7">
      <c r="A2623" s="509" t="s">
        <v>942</v>
      </c>
      <c r="B2623" s="509" t="s">
        <v>2233</v>
      </c>
      <c r="C2623" s="509" t="s">
        <v>918</v>
      </c>
      <c r="D2623" s="509" t="s">
        <v>943</v>
      </c>
      <c r="E2623" s="509" t="s">
        <v>15128</v>
      </c>
      <c r="F2623" s="509">
        <v>4</v>
      </c>
      <c r="G2623" s="509">
        <v>1</v>
      </c>
    </row>
    <row r="2624" spans="1:7">
      <c r="A2624" s="509" t="s">
        <v>942</v>
      </c>
      <c r="B2624" s="509" t="s">
        <v>2233</v>
      </c>
      <c r="C2624" s="509" t="s">
        <v>918</v>
      </c>
      <c r="D2624" s="509" t="s">
        <v>943</v>
      </c>
      <c r="E2624" s="509" t="s">
        <v>15126</v>
      </c>
      <c r="F2624" s="509">
        <v>3</v>
      </c>
      <c r="G2624" s="509">
        <v>1</v>
      </c>
    </row>
    <row r="2625" spans="1:7">
      <c r="A2625" s="509" t="s">
        <v>944</v>
      </c>
      <c r="B2625" s="509" t="s">
        <v>2233</v>
      </c>
      <c r="C2625" s="509" t="s">
        <v>918</v>
      </c>
      <c r="D2625" s="509" t="s">
        <v>945</v>
      </c>
      <c r="E2625" s="509" t="s">
        <v>15223</v>
      </c>
      <c r="F2625" s="509">
        <v>4</v>
      </c>
      <c r="G2625" s="509">
        <v>1</v>
      </c>
    </row>
    <row r="2626" spans="1:7">
      <c r="A2626" s="509" t="s">
        <v>944</v>
      </c>
      <c r="B2626" s="509" t="s">
        <v>2233</v>
      </c>
      <c r="C2626" s="509" t="s">
        <v>918</v>
      </c>
      <c r="D2626" s="509" t="s">
        <v>945</v>
      </c>
      <c r="E2626" s="509" t="s">
        <v>15224</v>
      </c>
      <c r="F2626" s="509">
        <v>2</v>
      </c>
      <c r="G2626" s="509">
        <v>1</v>
      </c>
    </row>
    <row r="2627" spans="1:7">
      <c r="A2627" s="509" t="s">
        <v>944</v>
      </c>
      <c r="B2627" s="509" t="s">
        <v>2233</v>
      </c>
      <c r="C2627" s="509" t="s">
        <v>918</v>
      </c>
      <c r="D2627" s="509" t="s">
        <v>945</v>
      </c>
      <c r="E2627" s="509" t="s">
        <v>15225</v>
      </c>
      <c r="F2627" s="509">
        <v>2</v>
      </c>
      <c r="G2627" s="509">
        <v>1</v>
      </c>
    </row>
    <row r="2628" spans="1:7">
      <c r="A2628" s="509" t="s">
        <v>946</v>
      </c>
      <c r="B2628" s="509" t="s">
        <v>2233</v>
      </c>
      <c r="C2628" s="509" t="s">
        <v>918</v>
      </c>
      <c r="D2628" s="509" t="s">
        <v>947</v>
      </c>
      <c r="E2628" s="509" t="s">
        <v>15229</v>
      </c>
      <c r="F2628" s="509">
        <v>4</v>
      </c>
      <c r="G2628" s="509">
        <v>1</v>
      </c>
    </row>
    <row r="2629" spans="1:7">
      <c r="A2629" s="509" t="s">
        <v>946</v>
      </c>
      <c r="B2629" s="509" t="s">
        <v>2233</v>
      </c>
      <c r="C2629" s="509" t="s">
        <v>918</v>
      </c>
      <c r="D2629" s="509" t="s">
        <v>947</v>
      </c>
      <c r="E2629" s="509" t="s">
        <v>15226</v>
      </c>
      <c r="F2629" s="509">
        <v>2</v>
      </c>
      <c r="G2629" s="509">
        <v>1</v>
      </c>
    </row>
    <row r="2630" spans="1:7">
      <c r="A2630" s="509" t="s">
        <v>946</v>
      </c>
      <c r="B2630" s="509" t="s">
        <v>2233</v>
      </c>
      <c r="C2630" s="509" t="s">
        <v>918</v>
      </c>
      <c r="D2630" s="509" t="s">
        <v>947</v>
      </c>
      <c r="E2630" s="509" t="s">
        <v>15228</v>
      </c>
      <c r="F2630" s="509">
        <v>2</v>
      </c>
      <c r="G2630" s="509">
        <v>1</v>
      </c>
    </row>
    <row r="2631" spans="1:7">
      <c r="A2631" s="509" t="s">
        <v>946</v>
      </c>
      <c r="B2631" s="509" t="s">
        <v>2233</v>
      </c>
      <c r="C2631" s="509" t="s">
        <v>918</v>
      </c>
      <c r="D2631" s="509" t="s">
        <v>947</v>
      </c>
      <c r="E2631" s="509" t="s">
        <v>15227</v>
      </c>
      <c r="F2631" s="509">
        <v>1</v>
      </c>
      <c r="G2631" s="509">
        <v>1</v>
      </c>
    </row>
    <row r="2632" spans="1:7">
      <c r="A2632" s="509" t="s">
        <v>946</v>
      </c>
      <c r="B2632" s="509" t="s">
        <v>2233</v>
      </c>
      <c r="C2632" s="509" t="s">
        <v>918</v>
      </c>
      <c r="D2632" s="509" t="s">
        <v>947</v>
      </c>
      <c r="E2632" s="509" t="s">
        <v>15230</v>
      </c>
      <c r="F2632" s="509">
        <v>1</v>
      </c>
      <c r="G2632" s="509">
        <v>1</v>
      </c>
    </row>
    <row r="2633" spans="1:7">
      <c r="A2633" s="509" t="s">
        <v>948</v>
      </c>
      <c r="B2633" s="509" t="s">
        <v>2233</v>
      </c>
      <c r="C2633" s="509" t="s">
        <v>918</v>
      </c>
      <c r="D2633" s="509" t="s">
        <v>949</v>
      </c>
      <c r="E2633" s="509" t="s">
        <v>15157</v>
      </c>
      <c r="F2633" s="509">
        <v>8</v>
      </c>
      <c r="G2633" s="509">
        <v>1</v>
      </c>
    </row>
    <row r="2634" spans="1:7">
      <c r="A2634" s="509" t="s">
        <v>948</v>
      </c>
      <c r="B2634" s="509" t="s">
        <v>2233</v>
      </c>
      <c r="C2634" s="509" t="s">
        <v>918</v>
      </c>
      <c r="D2634" s="509" t="s">
        <v>949</v>
      </c>
      <c r="E2634" s="509" t="s">
        <v>15156</v>
      </c>
      <c r="F2634" s="509">
        <v>4</v>
      </c>
      <c r="G2634" s="509">
        <v>1</v>
      </c>
    </row>
    <row r="2635" spans="1:7">
      <c r="A2635" s="509" t="s">
        <v>948</v>
      </c>
      <c r="B2635" s="509" t="s">
        <v>2233</v>
      </c>
      <c r="C2635" s="509" t="s">
        <v>918</v>
      </c>
      <c r="D2635" s="509" t="s">
        <v>949</v>
      </c>
      <c r="E2635" s="509" t="s">
        <v>15158</v>
      </c>
      <c r="F2635" s="509">
        <v>3</v>
      </c>
      <c r="G2635" s="509">
        <v>1</v>
      </c>
    </row>
    <row r="2636" spans="1:7">
      <c r="A2636" s="509" t="s">
        <v>948</v>
      </c>
      <c r="B2636" s="509" t="s">
        <v>2233</v>
      </c>
      <c r="C2636" s="509" t="s">
        <v>918</v>
      </c>
      <c r="D2636" s="509" t="s">
        <v>949</v>
      </c>
      <c r="E2636" s="509" t="s">
        <v>15160</v>
      </c>
      <c r="F2636" s="509">
        <v>2</v>
      </c>
      <c r="G2636" s="509">
        <v>1</v>
      </c>
    </row>
    <row r="2637" spans="1:7">
      <c r="A2637" s="509" t="s">
        <v>948</v>
      </c>
      <c r="B2637" s="509" t="s">
        <v>2233</v>
      </c>
      <c r="C2637" s="509" t="s">
        <v>918</v>
      </c>
      <c r="D2637" s="509" t="s">
        <v>949</v>
      </c>
      <c r="E2637" s="509" t="s">
        <v>15159</v>
      </c>
      <c r="F2637" s="509">
        <v>1</v>
      </c>
      <c r="G2637" s="509">
        <v>1</v>
      </c>
    </row>
    <row r="2638" spans="1:7">
      <c r="A2638" s="509" t="s">
        <v>950</v>
      </c>
      <c r="B2638" s="509" t="s">
        <v>2233</v>
      </c>
      <c r="C2638" s="509" t="s">
        <v>918</v>
      </c>
      <c r="D2638" s="509" t="s">
        <v>951</v>
      </c>
      <c r="E2638" s="509" t="s">
        <v>15130</v>
      </c>
      <c r="F2638" s="509">
        <v>4</v>
      </c>
      <c r="G2638" s="509">
        <v>1</v>
      </c>
    </row>
    <row r="2639" spans="1:7">
      <c r="A2639" s="509" t="s">
        <v>950</v>
      </c>
      <c r="B2639" s="509" t="s">
        <v>2233</v>
      </c>
      <c r="C2639" s="509" t="s">
        <v>918</v>
      </c>
      <c r="D2639" s="509" t="s">
        <v>951</v>
      </c>
      <c r="E2639" s="509" t="s">
        <v>15131</v>
      </c>
      <c r="F2639" s="509">
        <v>4</v>
      </c>
      <c r="G2639" s="509">
        <v>1</v>
      </c>
    </row>
    <row r="2640" spans="1:7">
      <c r="A2640" s="509" t="s">
        <v>950</v>
      </c>
      <c r="B2640" s="509" t="s">
        <v>2233</v>
      </c>
      <c r="C2640" s="509" t="s">
        <v>918</v>
      </c>
      <c r="D2640" s="509" t="s">
        <v>951</v>
      </c>
      <c r="E2640" s="509" t="s">
        <v>15129</v>
      </c>
      <c r="F2640" s="509">
        <v>2</v>
      </c>
      <c r="G2640" s="509">
        <v>1</v>
      </c>
    </row>
    <row r="2641" spans="1:7">
      <c r="A2641" s="509" t="s">
        <v>952</v>
      </c>
      <c r="B2641" s="509" t="s">
        <v>2233</v>
      </c>
      <c r="C2641" s="509" t="s">
        <v>918</v>
      </c>
      <c r="D2641" s="509" t="s">
        <v>953</v>
      </c>
      <c r="E2641" s="509" t="s">
        <v>15231</v>
      </c>
      <c r="F2641" s="509">
        <v>4</v>
      </c>
      <c r="G2641" s="509">
        <v>1</v>
      </c>
    </row>
    <row r="2642" spans="1:7">
      <c r="A2642" s="509" t="s">
        <v>952</v>
      </c>
      <c r="B2642" s="509" t="s">
        <v>2233</v>
      </c>
      <c r="C2642" s="509" t="s">
        <v>918</v>
      </c>
      <c r="D2642" s="509" t="s">
        <v>953</v>
      </c>
      <c r="E2642" s="509" t="s">
        <v>15232</v>
      </c>
      <c r="F2642" s="509">
        <v>3</v>
      </c>
      <c r="G2642" s="509">
        <v>1</v>
      </c>
    </row>
    <row r="2643" spans="1:7">
      <c r="A2643" s="509" t="s">
        <v>952</v>
      </c>
      <c r="B2643" s="509" t="s">
        <v>2233</v>
      </c>
      <c r="C2643" s="509" t="s">
        <v>918</v>
      </c>
      <c r="D2643" s="509" t="s">
        <v>953</v>
      </c>
      <c r="E2643" s="509" t="s">
        <v>15234</v>
      </c>
      <c r="F2643" s="509">
        <v>3</v>
      </c>
      <c r="G2643" s="509">
        <v>1</v>
      </c>
    </row>
    <row r="2644" spans="1:7">
      <c r="A2644" s="509" t="s">
        <v>952</v>
      </c>
      <c r="B2644" s="509" t="s">
        <v>2233</v>
      </c>
      <c r="C2644" s="509" t="s">
        <v>918</v>
      </c>
      <c r="D2644" s="509" t="s">
        <v>953</v>
      </c>
      <c r="E2644" s="509" t="s">
        <v>15233</v>
      </c>
      <c r="F2644" s="509">
        <v>2</v>
      </c>
      <c r="G2644" s="509">
        <v>1</v>
      </c>
    </row>
    <row r="2645" spans="1:7">
      <c r="A2645" s="509" t="s">
        <v>954</v>
      </c>
      <c r="B2645" s="509" t="s">
        <v>2233</v>
      </c>
      <c r="C2645" s="509" t="s">
        <v>918</v>
      </c>
      <c r="D2645" s="509" t="s">
        <v>955</v>
      </c>
      <c r="E2645" s="509" t="s">
        <v>12406</v>
      </c>
      <c r="F2645" s="509">
        <v>10</v>
      </c>
      <c r="G2645" s="509">
        <v>1</v>
      </c>
    </row>
    <row r="2646" spans="1:7">
      <c r="A2646" s="509" t="s">
        <v>954</v>
      </c>
      <c r="B2646" s="509" t="s">
        <v>2233</v>
      </c>
      <c r="C2646" s="509" t="s">
        <v>918</v>
      </c>
      <c r="D2646" s="509" t="s">
        <v>955</v>
      </c>
      <c r="E2646" s="509" t="s">
        <v>12403</v>
      </c>
      <c r="F2646" s="509">
        <v>7</v>
      </c>
      <c r="G2646" s="509">
        <v>1</v>
      </c>
    </row>
    <row r="2647" spans="1:7">
      <c r="A2647" s="509" t="s">
        <v>954</v>
      </c>
      <c r="B2647" s="509" t="s">
        <v>2233</v>
      </c>
      <c r="C2647" s="509" t="s">
        <v>918</v>
      </c>
      <c r="D2647" s="509" t="s">
        <v>955</v>
      </c>
      <c r="E2647" s="509" t="s">
        <v>12404</v>
      </c>
      <c r="F2647" s="509">
        <v>7</v>
      </c>
      <c r="G2647" s="509">
        <v>1</v>
      </c>
    </row>
    <row r="2648" spans="1:7">
      <c r="A2648" s="509" t="s">
        <v>954</v>
      </c>
      <c r="B2648" s="509" t="s">
        <v>2233</v>
      </c>
      <c r="C2648" s="509" t="s">
        <v>918</v>
      </c>
      <c r="D2648" s="509" t="s">
        <v>955</v>
      </c>
      <c r="E2648" s="509" t="s">
        <v>12407</v>
      </c>
      <c r="F2648" s="509">
        <v>6</v>
      </c>
      <c r="G2648" s="509">
        <v>1</v>
      </c>
    </row>
    <row r="2649" spans="1:7">
      <c r="A2649" s="509" t="s">
        <v>954</v>
      </c>
      <c r="B2649" s="509" t="s">
        <v>2233</v>
      </c>
      <c r="C2649" s="509" t="s">
        <v>918</v>
      </c>
      <c r="D2649" s="509" t="s">
        <v>955</v>
      </c>
      <c r="E2649" s="509" t="s">
        <v>12405</v>
      </c>
      <c r="F2649" s="509">
        <v>5</v>
      </c>
      <c r="G2649" s="509">
        <v>1</v>
      </c>
    </row>
    <row r="2650" spans="1:7">
      <c r="A2650" s="509" t="s">
        <v>954</v>
      </c>
      <c r="B2650" s="509" t="s">
        <v>2233</v>
      </c>
      <c r="C2650" s="509" t="s">
        <v>918</v>
      </c>
      <c r="D2650" s="509" t="s">
        <v>955</v>
      </c>
      <c r="E2650" s="509" t="s">
        <v>12408</v>
      </c>
      <c r="F2650" s="509">
        <v>2</v>
      </c>
      <c r="G2650" s="509">
        <v>1</v>
      </c>
    </row>
    <row r="2651" spans="1:7">
      <c r="A2651" s="509" t="s">
        <v>954</v>
      </c>
      <c r="B2651" s="509" t="s">
        <v>2233</v>
      </c>
      <c r="C2651" s="509" t="s">
        <v>918</v>
      </c>
      <c r="D2651" s="509" t="s">
        <v>955</v>
      </c>
      <c r="E2651" s="509" t="s">
        <v>12410</v>
      </c>
      <c r="F2651" s="509">
        <v>2</v>
      </c>
      <c r="G2651" s="509">
        <v>1</v>
      </c>
    </row>
    <row r="2652" spans="1:7">
      <c r="A2652" s="509" t="s">
        <v>954</v>
      </c>
      <c r="B2652" s="509" t="s">
        <v>2233</v>
      </c>
      <c r="C2652" s="509" t="s">
        <v>918</v>
      </c>
      <c r="D2652" s="509" t="s">
        <v>955</v>
      </c>
      <c r="E2652" s="509" t="s">
        <v>12402</v>
      </c>
      <c r="F2652" s="509">
        <v>1</v>
      </c>
      <c r="G2652" s="509">
        <v>1</v>
      </c>
    </row>
    <row r="2653" spans="1:7">
      <c r="A2653" s="509" t="s">
        <v>954</v>
      </c>
      <c r="B2653" s="509" t="s">
        <v>2233</v>
      </c>
      <c r="C2653" s="509" t="s">
        <v>918</v>
      </c>
      <c r="D2653" s="509" t="s">
        <v>955</v>
      </c>
      <c r="E2653" s="509" t="s">
        <v>12409</v>
      </c>
      <c r="F2653" s="509">
        <v>1</v>
      </c>
      <c r="G2653" s="509">
        <v>1</v>
      </c>
    </row>
    <row r="2654" spans="1:7">
      <c r="A2654" s="509" t="s">
        <v>956</v>
      </c>
      <c r="B2654" s="509" t="s">
        <v>2233</v>
      </c>
      <c r="C2654" s="509" t="s">
        <v>918</v>
      </c>
      <c r="D2654" s="509" t="s">
        <v>957</v>
      </c>
      <c r="E2654" s="509" t="s">
        <v>12797</v>
      </c>
      <c r="F2654" s="509">
        <v>14</v>
      </c>
      <c r="G2654" s="509">
        <v>1</v>
      </c>
    </row>
    <row r="2655" spans="1:7">
      <c r="A2655" s="509" t="s">
        <v>956</v>
      </c>
      <c r="B2655" s="509" t="s">
        <v>2233</v>
      </c>
      <c r="C2655" s="509" t="s">
        <v>918</v>
      </c>
      <c r="D2655" s="509" t="s">
        <v>957</v>
      </c>
      <c r="E2655" s="509" t="s">
        <v>12796</v>
      </c>
      <c r="F2655" s="509">
        <v>7</v>
      </c>
      <c r="G2655" s="509">
        <v>1</v>
      </c>
    </row>
    <row r="2656" spans="1:7">
      <c r="A2656" s="509" t="s">
        <v>956</v>
      </c>
      <c r="B2656" s="509" t="s">
        <v>2233</v>
      </c>
      <c r="C2656" s="509" t="s">
        <v>918</v>
      </c>
      <c r="D2656" s="509" t="s">
        <v>957</v>
      </c>
      <c r="E2656" s="509" t="s">
        <v>12798</v>
      </c>
      <c r="F2656" s="509">
        <v>6</v>
      </c>
      <c r="G2656" s="509">
        <v>1</v>
      </c>
    </row>
    <row r="2657" spans="1:7">
      <c r="A2657" s="509" t="s">
        <v>956</v>
      </c>
      <c r="B2657" s="509" t="s">
        <v>2233</v>
      </c>
      <c r="C2657" s="509" t="s">
        <v>918</v>
      </c>
      <c r="D2657" s="509" t="s">
        <v>957</v>
      </c>
      <c r="E2657" s="509" t="s">
        <v>12801</v>
      </c>
      <c r="F2657" s="509">
        <v>6</v>
      </c>
      <c r="G2657" s="509">
        <v>1</v>
      </c>
    </row>
    <row r="2658" spans="1:7">
      <c r="A2658" s="509" t="s">
        <v>956</v>
      </c>
      <c r="B2658" s="509" t="s">
        <v>2233</v>
      </c>
      <c r="C2658" s="509" t="s">
        <v>918</v>
      </c>
      <c r="D2658" s="509" t="s">
        <v>957</v>
      </c>
      <c r="E2658" s="509" t="s">
        <v>12800</v>
      </c>
      <c r="F2658" s="509">
        <v>5</v>
      </c>
      <c r="G2658" s="509">
        <v>1</v>
      </c>
    </row>
    <row r="2659" spans="1:7">
      <c r="A2659" s="509" t="s">
        <v>956</v>
      </c>
      <c r="B2659" s="509" t="s">
        <v>2233</v>
      </c>
      <c r="C2659" s="509" t="s">
        <v>918</v>
      </c>
      <c r="D2659" s="509" t="s">
        <v>957</v>
      </c>
      <c r="E2659" s="509" t="s">
        <v>12803</v>
      </c>
      <c r="F2659" s="509">
        <v>5</v>
      </c>
      <c r="G2659" s="509">
        <v>1</v>
      </c>
    </row>
    <row r="2660" spans="1:7">
      <c r="A2660" s="509" t="s">
        <v>956</v>
      </c>
      <c r="B2660" s="509" t="s">
        <v>2233</v>
      </c>
      <c r="C2660" s="509" t="s">
        <v>918</v>
      </c>
      <c r="D2660" s="509" t="s">
        <v>957</v>
      </c>
      <c r="E2660" s="509" t="s">
        <v>12802</v>
      </c>
      <c r="F2660" s="509">
        <v>4</v>
      </c>
      <c r="G2660" s="509">
        <v>1</v>
      </c>
    </row>
    <row r="2661" spans="1:7">
      <c r="A2661" s="509" t="s">
        <v>956</v>
      </c>
      <c r="B2661" s="509" t="s">
        <v>2233</v>
      </c>
      <c r="C2661" s="509" t="s">
        <v>918</v>
      </c>
      <c r="D2661" s="509" t="s">
        <v>957</v>
      </c>
      <c r="E2661" s="509" t="s">
        <v>12799</v>
      </c>
      <c r="F2661" s="509">
        <v>3</v>
      </c>
      <c r="G2661" s="509">
        <v>1</v>
      </c>
    </row>
    <row r="2662" spans="1:7">
      <c r="A2662" s="509" t="s">
        <v>956</v>
      </c>
      <c r="B2662" s="509" t="s">
        <v>2233</v>
      </c>
      <c r="C2662" s="509" t="s">
        <v>918</v>
      </c>
      <c r="D2662" s="509" t="s">
        <v>957</v>
      </c>
      <c r="E2662" s="509" t="s">
        <v>12804</v>
      </c>
      <c r="F2662" s="509">
        <v>2</v>
      </c>
      <c r="G2662" s="509">
        <v>1</v>
      </c>
    </row>
    <row r="2663" spans="1:7">
      <c r="A2663" s="509" t="s">
        <v>958</v>
      </c>
      <c r="B2663" s="509" t="s">
        <v>2233</v>
      </c>
      <c r="C2663" s="509" t="s">
        <v>918</v>
      </c>
      <c r="D2663" s="509" t="s">
        <v>959</v>
      </c>
      <c r="E2663" s="509" t="s">
        <v>15197</v>
      </c>
      <c r="F2663" s="509">
        <v>10</v>
      </c>
      <c r="G2663" s="509">
        <v>1</v>
      </c>
    </row>
    <row r="2664" spans="1:7">
      <c r="A2664" s="509" t="s">
        <v>958</v>
      </c>
      <c r="B2664" s="509" t="s">
        <v>2233</v>
      </c>
      <c r="C2664" s="509" t="s">
        <v>918</v>
      </c>
      <c r="D2664" s="509" t="s">
        <v>959</v>
      </c>
      <c r="E2664" s="509" t="s">
        <v>15200</v>
      </c>
      <c r="F2664" s="509">
        <v>9</v>
      </c>
      <c r="G2664" s="509">
        <v>1</v>
      </c>
    </row>
    <row r="2665" spans="1:7">
      <c r="A2665" s="509" t="s">
        <v>958</v>
      </c>
      <c r="B2665" s="509" t="s">
        <v>2233</v>
      </c>
      <c r="C2665" s="509" t="s">
        <v>918</v>
      </c>
      <c r="D2665" s="509" t="s">
        <v>959</v>
      </c>
      <c r="E2665" s="509" t="s">
        <v>15198</v>
      </c>
      <c r="F2665" s="509">
        <v>8</v>
      </c>
      <c r="G2665" s="509">
        <v>1</v>
      </c>
    </row>
    <row r="2666" spans="1:7">
      <c r="A2666" s="509" t="s">
        <v>958</v>
      </c>
      <c r="B2666" s="509" t="s">
        <v>2233</v>
      </c>
      <c r="C2666" s="509" t="s">
        <v>918</v>
      </c>
      <c r="D2666" s="509" t="s">
        <v>959</v>
      </c>
      <c r="E2666" s="509" t="s">
        <v>15201</v>
      </c>
      <c r="F2666" s="509">
        <v>8</v>
      </c>
      <c r="G2666" s="509">
        <v>1</v>
      </c>
    </row>
    <row r="2667" spans="1:7">
      <c r="A2667" s="509" t="s">
        <v>958</v>
      </c>
      <c r="B2667" s="509" t="s">
        <v>2233</v>
      </c>
      <c r="C2667" s="509" t="s">
        <v>918</v>
      </c>
      <c r="D2667" s="509" t="s">
        <v>959</v>
      </c>
      <c r="E2667" s="509" t="s">
        <v>15196</v>
      </c>
      <c r="F2667" s="509">
        <v>7</v>
      </c>
      <c r="G2667" s="509">
        <v>1</v>
      </c>
    </row>
    <row r="2668" spans="1:7">
      <c r="A2668" s="509" t="s">
        <v>958</v>
      </c>
      <c r="B2668" s="509" t="s">
        <v>2233</v>
      </c>
      <c r="C2668" s="509" t="s">
        <v>918</v>
      </c>
      <c r="D2668" s="509" t="s">
        <v>959</v>
      </c>
      <c r="E2668" s="509" t="s">
        <v>15199</v>
      </c>
      <c r="F2668" s="509">
        <v>7</v>
      </c>
      <c r="G2668" s="509">
        <v>1</v>
      </c>
    </row>
    <row r="2669" spans="1:7">
      <c r="A2669" s="509" t="s">
        <v>958</v>
      </c>
      <c r="B2669" s="509" t="s">
        <v>2233</v>
      </c>
      <c r="C2669" s="509" t="s">
        <v>918</v>
      </c>
      <c r="D2669" s="509" t="s">
        <v>959</v>
      </c>
      <c r="E2669" s="509" t="s">
        <v>15202</v>
      </c>
      <c r="F2669" s="509">
        <v>7</v>
      </c>
      <c r="G2669" s="509">
        <v>1</v>
      </c>
    </row>
    <row r="2670" spans="1:7">
      <c r="A2670" s="509" t="s">
        <v>958</v>
      </c>
      <c r="B2670" s="509" t="s">
        <v>2233</v>
      </c>
      <c r="C2670" s="509" t="s">
        <v>918</v>
      </c>
      <c r="D2670" s="509" t="s">
        <v>959</v>
      </c>
      <c r="E2670" s="509" t="s">
        <v>15195</v>
      </c>
      <c r="F2670" s="509">
        <v>1</v>
      </c>
      <c r="G2670" s="509">
        <v>1</v>
      </c>
    </row>
    <row r="2671" spans="1:7">
      <c r="A2671" s="509" t="s">
        <v>960</v>
      </c>
      <c r="B2671" s="509" t="s">
        <v>2233</v>
      </c>
      <c r="C2671" s="509" t="s">
        <v>918</v>
      </c>
      <c r="D2671" s="509" t="s">
        <v>961</v>
      </c>
      <c r="E2671" s="509" t="s">
        <v>12649</v>
      </c>
      <c r="F2671" s="509">
        <v>9</v>
      </c>
      <c r="G2671" s="509">
        <v>1</v>
      </c>
    </row>
    <row r="2672" spans="1:7">
      <c r="A2672" s="509" t="s">
        <v>960</v>
      </c>
      <c r="B2672" s="509" t="s">
        <v>2233</v>
      </c>
      <c r="C2672" s="509" t="s">
        <v>918</v>
      </c>
      <c r="D2672" s="509" t="s">
        <v>961</v>
      </c>
      <c r="E2672" s="509" t="s">
        <v>12653</v>
      </c>
      <c r="F2672" s="509">
        <v>8</v>
      </c>
      <c r="G2672" s="509">
        <v>1</v>
      </c>
    </row>
    <row r="2673" spans="1:7">
      <c r="A2673" s="509" t="s">
        <v>960</v>
      </c>
      <c r="B2673" s="509" t="s">
        <v>2233</v>
      </c>
      <c r="C2673" s="509" t="s">
        <v>918</v>
      </c>
      <c r="D2673" s="509" t="s">
        <v>961</v>
      </c>
      <c r="E2673" s="509" t="s">
        <v>12651</v>
      </c>
      <c r="F2673" s="509">
        <v>7</v>
      </c>
      <c r="G2673" s="509">
        <v>1</v>
      </c>
    </row>
    <row r="2674" spans="1:7">
      <c r="A2674" s="509" t="s">
        <v>960</v>
      </c>
      <c r="B2674" s="509" t="s">
        <v>2233</v>
      </c>
      <c r="C2674" s="509" t="s">
        <v>918</v>
      </c>
      <c r="D2674" s="509" t="s">
        <v>961</v>
      </c>
      <c r="E2674" s="509" t="s">
        <v>12647</v>
      </c>
      <c r="F2674" s="509">
        <v>5</v>
      </c>
      <c r="G2674" s="509">
        <v>1</v>
      </c>
    </row>
    <row r="2675" spans="1:7">
      <c r="A2675" s="509" t="s">
        <v>960</v>
      </c>
      <c r="B2675" s="509" t="s">
        <v>2233</v>
      </c>
      <c r="C2675" s="509" t="s">
        <v>918</v>
      </c>
      <c r="D2675" s="509" t="s">
        <v>961</v>
      </c>
      <c r="E2675" s="509" t="s">
        <v>12648</v>
      </c>
      <c r="F2675" s="509">
        <v>5</v>
      </c>
      <c r="G2675" s="509">
        <v>1</v>
      </c>
    </row>
    <row r="2676" spans="1:7">
      <c r="A2676" s="509" t="s">
        <v>960</v>
      </c>
      <c r="B2676" s="509" t="s">
        <v>2233</v>
      </c>
      <c r="C2676" s="509" t="s">
        <v>918</v>
      </c>
      <c r="D2676" s="509" t="s">
        <v>961</v>
      </c>
      <c r="E2676" s="509" t="s">
        <v>12652</v>
      </c>
      <c r="F2676" s="509">
        <v>5</v>
      </c>
      <c r="G2676" s="509">
        <v>1</v>
      </c>
    </row>
    <row r="2677" spans="1:7">
      <c r="A2677" s="509" t="s">
        <v>960</v>
      </c>
      <c r="B2677" s="509" t="s">
        <v>2233</v>
      </c>
      <c r="C2677" s="509" t="s">
        <v>918</v>
      </c>
      <c r="D2677" s="509" t="s">
        <v>961</v>
      </c>
      <c r="E2677" s="509" t="s">
        <v>12655</v>
      </c>
      <c r="F2677" s="509">
        <v>3</v>
      </c>
      <c r="G2677" s="509">
        <v>1</v>
      </c>
    </row>
    <row r="2678" spans="1:7">
      <c r="A2678" s="509" t="s">
        <v>960</v>
      </c>
      <c r="B2678" s="509" t="s">
        <v>2233</v>
      </c>
      <c r="C2678" s="509" t="s">
        <v>918</v>
      </c>
      <c r="D2678" s="509" t="s">
        <v>961</v>
      </c>
      <c r="E2678" s="509" t="s">
        <v>12650</v>
      </c>
      <c r="F2678" s="509">
        <v>2</v>
      </c>
      <c r="G2678" s="509">
        <v>1</v>
      </c>
    </row>
    <row r="2679" spans="1:7">
      <c r="A2679" s="509" t="s">
        <v>960</v>
      </c>
      <c r="B2679" s="509" t="s">
        <v>2233</v>
      </c>
      <c r="C2679" s="509" t="s">
        <v>918</v>
      </c>
      <c r="D2679" s="509" t="s">
        <v>961</v>
      </c>
      <c r="E2679" s="509" t="s">
        <v>12654</v>
      </c>
      <c r="F2679" s="509">
        <v>2</v>
      </c>
      <c r="G2679" s="509">
        <v>1</v>
      </c>
    </row>
    <row r="2680" spans="1:7">
      <c r="A2680" s="509" t="s">
        <v>962</v>
      </c>
      <c r="B2680" s="509" t="s">
        <v>2233</v>
      </c>
      <c r="C2680" s="509" t="s">
        <v>918</v>
      </c>
      <c r="D2680" s="509" t="s">
        <v>963</v>
      </c>
      <c r="E2680" s="509" t="s">
        <v>15161</v>
      </c>
      <c r="F2680" s="509">
        <v>4</v>
      </c>
      <c r="G2680" s="509">
        <v>1</v>
      </c>
    </row>
    <row r="2681" spans="1:7">
      <c r="A2681" s="509" t="s">
        <v>962</v>
      </c>
      <c r="B2681" s="509" t="s">
        <v>2233</v>
      </c>
      <c r="C2681" s="509" t="s">
        <v>918</v>
      </c>
      <c r="D2681" s="509" t="s">
        <v>963</v>
      </c>
      <c r="E2681" s="509" t="s">
        <v>15162</v>
      </c>
      <c r="F2681" s="509">
        <v>4</v>
      </c>
      <c r="G2681" s="509">
        <v>1</v>
      </c>
    </row>
    <row r="2682" spans="1:7">
      <c r="A2682" s="509" t="s">
        <v>962</v>
      </c>
      <c r="B2682" s="509" t="s">
        <v>2233</v>
      </c>
      <c r="C2682" s="509" t="s">
        <v>918</v>
      </c>
      <c r="D2682" s="509" t="s">
        <v>963</v>
      </c>
      <c r="E2682" s="509" t="s">
        <v>15163</v>
      </c>
      <c r="F2682" s="509">
        <v>4</v>
      </c>
      <c r="G2682" s="509">
        <v>1</v>
      </c>
    </row>
    <row r="2683" spans="1:7">
      <c r="A2683" s="509" t="s">
        <v>962</v>
      </c>
      <c r="B2683" s="509" t="s">
        <v>2233</v>
      </c>
      <c r="C2683" s="509" t="s">
        <v>918</v>
      </c>
      <c r="D2683" s="509" t="s">
        <v>963</v>
      </c>
      <c r="E2683" s="509" t="s">
        <v>15164</v>
      </c>
      <c r="F2683" s="509">
        <v>4</v>
      </c>
      <c r="G2683" s="509">
        <v>1</v>
      </c>
    </row>
    <row r="2684" spans="1:7">
      <c r="A2684" s="509" t="s">
        <v>962</v>
      </c>
      <c r="B2684" s="509" t="s">
        <v>2233</v>
      </c>
      <c r="C2684" s="509" t="s">
        <v>918</v>
      </c>
      <c r="D2684" s="509" t="s">
        <v>963</v>
      </c>
      <c r="E2684" s="509" t="s">
        <v>15165</v>
      </c>
      <c r="F2684" s="509">
        <v>4</v>
      </c>
      <c r="G2684" s="509">
        <v>1</v>
      </c>
    </row>
    <row r="2685" spans="1:7">
      <c r="A2685" s="509" t="s">
        <v>962</v>
      </c>
      <c r="B2685" s="509" t="s">
        <v>2233</v>
      </c>
      <c r="C2685" s="509" t="s">
        <v>918</v>
      </c>
      <c r="D2685" s="509" t="s">
        <v>963</v>
      </c>
      <c r="E2685" s="509" t="s">
        <v>15166</v>
      </c>
      <c r="F2685" s="509">
        <v>1</v>
      </c>
      <c r="G2685" s="509">
        <v>1</v>
      </c>
    </row>
    <row r="2686" spans="1:7">
      <c r="A2686" s="509" t="s">
        <v>964</v>
      </c>
      <c r="B2686" s="509" t="s">
        <v>2233</v>
      </c>
      <c r="C2686" s="509" t="s">
        <v>918</v>
      </c>
      <c r="D2686" s="509" t="s">
        <v>965</v>
      </c>
      <c r="E2686" s="509" t="s">
        <v>15238</v>
      </c>
      <c r="F2686" s="509">
        <v>8</v>
      </c>
      <c r="G2686" s="509">
        <v>1</v>
      </c>
    </row>
    <row r="2687" spans="1:7">
      <c r="A2687" s="509" t="s">
        <v>964</v>
      </c>
      <c r="B2687" s="509" t="s">
        <v>2233</v>
      </c>
      <c r="C2687" s="509" t="s">
        <v>918</v>
      </c>
      <c r="D2687" s="509" t="s">
        <v>965</v>
      </c>
      <c r="E2687" s="509" t="s">
        <v>15235</v>
      </c>
      <c r="F2687" s="509">
        <v>7</v>
      </c>
      <c r="G2687" s="509">
        <v>1</v>
      </c>
    </row>
    <row r="2688" spans="1:7">
      <c r="A2688" s="509" t="s">
        <v>964</v>
      </c>
      <c r="B2688" s="509" t="s">
        <v>2233</v>
      </c>
      <c r="C2688" s="509" t="s">
        <v>918</v>
      </c>
      <c r="D2688" s="509" t="s">
        <v>965</v>
      </c>
      <c r="E2688" s="509" t="s">
        <v>15239</v>
      </c>
      <c r="F2688" s="509">
        <v>6</v>
      </c>
      <c r="G2688" s="509">
        <v>1</v>
      </c>
    </row>
    <row r="2689" spans="1:7">
      <c r="A2689" s="509" t="s">
        <v>964</v>
      </c>
      <c r="B2689" s="509" t="s">
        <v>2233</v>
      </c>
      <c r="C2689" s="509" t="s">
        <v>918</v>
      </c>
      <c r="D2689" s="509" t="s">
        <v>965</v>
      </c>
      <c r="E2689" s="509" t="s">
        <v>15237</v>
      </c>
      <c r="F2689" s="509">
        <v>3</v>
      </c>
      <c r="G2689" s="509">
        <v>1</v>
      </c>
    </row>
    <row r="2690" spans="1:7">
      <c r="A2690" s="509" t="s">
        <v>964</v>
      </c>
      <c r="B2690" s="509" t="s">
        <v>2233</v>
      </c>
      <c r="C2690" s="509" t="s">
        <v>918</v>
      </c>
      <c r="D2690" s="509" t="s">
        <v>965</v>
      </c>
      <c r="E2690" s="509" t="s">
        <v>15236</v>
      </c>
      <c r="F2690" s="509">
        <v>2</v>
      </c>
      <c r="G2690" s="509">
        <v>1</v>
      </c>
    </row>
    <row r="2691" spans="1:7">
      <c r="A2691" s="509" t="s">
        <v>966</v>
      </c>
      <c r="B2691" s="509" t="s">
        <v>2233</v>
      </c>
      <c r="C2691" s="509" t="s">
        <v>918</v>
      </c>
      <c r="D2691" s="509" t="s">
        <v>967</v>
      </c>
      <c r="E2691" s="509" t="s">
        <v>15240</v>
      </c>
      <c r="F2691" s="509">
        <v>5</v>
      </c>
      <c r="G2691" s="509">
        <v>1</v>
      </c>
    </row>
    <row r="2692" spans="1:7">
      <c r="A2692" s="509" t="s">
        <v>966</v>
      </c>
      <c r="B2692" s="509" t="s">
        <v>2233</v>
      </c>
      <c r="C2692" s="509" t="s">
        <v>918</v>
      </c>
      <c r="D2692" s="509" t="s">
        <v>967</v>
      </c>
      <c r="E2692" s="509" t="s">
        <v>15243</v>
      </c>
      <c r="F2692" s="509">
        <v>4</v>
      </c>
      <c r="G2692" s="509">
        <v>1</v>
      </c>
    </row>
    <row r="2693" spans="1:7">
      <c r="A2693" s="509" t="s">
        <v>966</v>
      </c>
      <c r="B2693" s="509" t="s">
        <v>2233</v>
      </c>
      <c r="C2693" s="509" t="s">
        <v>918</v>
      </c>
      <c r="D2693" s="509" t="s">
        <v>967</v>
      </c>
      <c r="E2693" s="509" t="s">
        <v>15241</v>
      </c>
      <c r="F2693" s="509">
        <v>3</v>
      </c>
      <c r="G2693" s="509">
        <v>1</v>
      </c>
    </row>
    <row r="2694" spans="1:7">
      <c r="A2694" s="509" t="s">
        <v>966</v>
      </c>
      <c r="B2694" s="509" t="s">
        <v>2233</v>
      </c>
      <c r="C2694" s="509" t="s">
        <v>918</v>
      </c>
      <c r="D2694" s="509" t="s">
        <v>967</v>
      </c>
      <c r="E2694" s="509" t="s">
        <v>15242</v>
      </c>
      <c r="F2694" s="509">
        <v>2</v>
      </c>
      <c r="G2694" s="509">
        <v>1</v>
      </c>
    </row>
    <row r="2695" spans="1:7">
      <c r="A2695" s="509" t="s">
        <v>968</v>
      </c>
      <c r="B2695" s="509" t="s">
        <v>2233</v>
      </c>
      <c r="C2695" s="509" t="s">
        <v>918</v>
      </c>
      <c r="D2695" s="509" t="s">
        <v>969</v>
      </c>
      <c r="E2695" s="509" t="s">
        <v>15245</v>
      </c>
      <c r="F2695" s="509">
        <v>6</v>
      </c>
      <c r="G2695" s="509">
        <v>1</v>
      </c>
    </row>
    <row r="2696" spans="1:7">
      <c r="A2696" s="509" t="s">
        <v>968</v>
      </c>
      <c r="B2696" s="509" t="s">
        <v>2233</v>
      </c>
      <c r="C2696" s="509" t="s">
        <v>918</v>
      </c>
      <c r="D2696" s="509" t="s">
        <v>969</v>
      </c>
      <c r="E2696" s="509" t="s">
        <v>15246</v>
      </c>
      <c r="F2696" s="509">
        <v>5</v>
      </c>
      <c r="G2696" s="509">
        <v>1</v>
      </c>
    </row>
    <row r="2697" spans="1:7">
      <c r="A2697" s="509" t="s">
        <v>968</v>
      </c>
      <c r="B2697" s="509" t="s">
        <v>2233</v>
      </c>
      <c r="C2697" s="509" t="s">
        <v>918</v>
      </c>
      <c r="D2697" s="509" t="s">
        <v>969</v>
      </c>
      <c r="E2697" s="509" t="s">
        <v>15248</v>
      </c>
      <c r="F2697" s="509">
        <v>4</v>
      </c>
      <c r="G2697" s="509">
        <v>1</v>
      </c>
    </row>
    <row r="2698" spans="1:7">
      <c r="A2698" s="509" t="s">
        <v>968</v>
      </c>
      <c r="B2698" s="509" t="s">
        <v>2233</v>
      </c>
      <c r="C2698" s="509" t="s">
        <v>918</v>
      </c>
      <c r="D2698" s="509" t="s">
        <v>969</v>
      </c>
      <c r="E2698" s="509" t="s">
        <v>15244</v>
      </c>
      <c r="F2698" s="509">
        <v>2</v>
      </c>
      <c r="G2698" s="509">
        <v>1</v>
      </c>
    </row>
    <row r="2699" spans="1:7">
      <c r="A2699" s="509" t="s">
        <v>968</v>
      </c>
      <c r="B2699" s="509" t="s">
        <v>2233</v>
      </c>
      <c r="C2699" s="509" t="s">
        <v>918</v>
      </c>
      <c r="D2699" s="509" t="s">
        <v>969</v>
      </c>
      <c r="E2699" s="509" t="s">
        <v>15247</v>
      </c>
      <c r="F2699" s="509">
        <v>2</v>
      </c>
      <c r="G2699" s="509">
        <v>1</v>
      </c>
    </row>
    <row r="2700" spans="1:7">
      <c r="A2700" s="509" t="s">
        <v>970</v>
      </c>
      <c r="B2700" s="509" t="s">
        <v>2233</v>
      </c>
      <c r="C2700" s="509" t="s">
        <v>918</v>
      </c>
      <c r="D2700" s="509" t="s">
        <v>971</v>
      </c>
      <c r="E2700" s="509" t="s">
        <v>12413</v>
      </c>
      <c r="F2700" s="509">
        <v>11</v>
      </c>
      <c r="G2700" s="509">
        <v>1</v>
      </c>
    </row>
    <row r="2701" spans="1:7">
      <c r="A2701" s="509" t="s">
        <v>970</v>
      </c>
      <c r="B2701" s="509" t="s">
        <v>2233</v>
      </c>
      <c r="C2701" s="509" t="s">
        <v>918</v>
      </c>
      <c r="D2701" s="509" t="s">
        <v>971</v>
      </c>
      <c r="E2701" s="509" t="s">
        <v>12416</v>
      </c>
      <c r="F2701" s="509">
        <v>8</v>
      </c>
      <c r="G2701" s="509">
        <v>1</v>
      </c>
    </row>
    <row r="2702" spans="1:7">
      <c r="A2702" s="509" t="s">
        <v>970</v>
      </c>
      <c r="B2702" s="509" t="s">
        <v>2233</v>
      </c>
      <c r="C2702" s="509" t="s">
        <v>918</v>
      </c>
      <c r="D2702" s="509" t="s">
        <v>971</v>
      </c>
      <c r="E2702" s="509" t="s">
        <v>12411</v>
      </c>
      <c r="F2702" s="509">
        <v>5</v>
      </c>
      <c r="G2702" s="509">
        <v>1</v>
      </c>
    </row>
    <row r="2703" spans="1:7">
      <c r="A2703" s="509" t="s">
        <v>970</v>
      </c>
      <c r="B2703" s="509" t="s">
        <v>2233</v>
      </c>
      <c r="C2703" s="509" t="s">
        <v>918</v>
      </c>
      <c r="D2703" s="509" t="s">
        <v>971</v>
      </c>
      <c r="E2703" s="509" t="s">
        <v>12415</v>
      </c>
      <c r="F2703" s="509">
        <v>5</v>
      </c>
      <c r="G2703" s="509">
        <v>1</v>
      </c>
    </row>
    <row r="2704" spans="1:7">
      <c r="A2704" s="509" t="s">
        <v>970</v>
      </c>
      <c r="B2704" s="509" t="s">
        <v>2233</v>
      </c>
      <c r="C2704" s="509" t="s">
        <v>918</v>
      </c>
      <c r="D2704" s="509" t="s">
        <v>971</v>
      </c>
      <c r="E2704" s="509" t="s">
        <v>12417</v>
      </c>
      <c r="F2704" s="509">
        <v>5</v>
      </c>
      <c r="G2704" s="509">
        <v>1</v>
      </c>
    </row>
    <row r="2705" spans="1:7">
      <c r="A2705" s="509" t="s">
        <v>970</v>
      </c>
      <c r="B2705" s="509" t="s">
        <v>2233</v>
      </c>
      <c r="C2705" s="509" t="s">
        <v>918</v>
      </c>
      <c r="D2705" s="509" t="s">
        <v>971</v>
      </c>
      <c r="E2705" s="509" t="s">
        <v>12414</v>
      </c>
      <c r="F2705" s="509">
        <v>3</v>
      </c>
      <c r="G2705" s="509">
        <v>1</v>
      </c>
    </row>
    <row r="2706" spans="1:7">
      <c r="A2706" s="509" t="s">
        <v>970</v>
      </c>
      <c r="B2706" s="509" t="s">
        <v>2233</v>
      </c>
      <c r="C2706" s="509" t="s">
        <v>918</v>
      </c>
      <c r="D2706" s="509" t="s">
        <v>971</v>
      </c>
      <c r="E2706" s="509" t="s">
        <v>12412</v>
      </c>
      <c r="F2706" s="509">
        <v>2</v>
      </c>
      <c r="G2706" s="509">
        <v>1</v>
      </c>
    </row>
    <row r="2707" spans="1:7">
      <c r="A2707" s="509" t="s">
        <v>972</v>
      </c>
      <c r="B2707" s="509" t="s">
        <v>2233</v>
      </c>
      <c r="C2707" s="509" t="s">
        <v>918</v>
      </c>
      <c r="D2707" s="509" t="s">
        <v>973</v>
      </c>
      <c r="E2707" s="509" t="s">
        <v>12854</v>
      </c>
      <c r="F2707" s="509">
        <v>11</v>
      </c>
      <c r="G2707" s="509">
        <v>1</v>
      </c>
    </row>
    <row r="2708" spans="1:7">
      <c r="A2708" s="509" t="s">
        <v>972</v>
      </c>
      <c r="B2708" s="509" t="s">
        <v>2233</v>
      </c>
      <c r="C2708" s="509" t="s">
        <v>918</v>
      </c>
      <c r="D2708" s="509" t="s">
        <v>973</v>
      </c>
      <c r="E2708" s="509" t="s">
        <v>12853</v>
      </c>
      <c r="F2708" s="509">
        <v>10</v>
      </c>
      <c r="G2708" s="509">
        <v>1</v>
      </c>
    </row>
    <row r="2709" spans="1:7">
      <c r="A2709" s="509" t="s">
        <v>972</v>
      </c>
      <c r="B2709" s="509" t="s">
        <v>2233</v>
      </c>
      <c r="C2709" s="509" t="s">
        <v>918</v>
      </c>
      <c r="D2709" s="509" t="s">
        <v>973</v>
      </c>
      <c r="E2709" s="509" t="s">
        <v>12855</v>
      </c>
      <c r="F2709" s="509">
        <v>7</v>
      </c>
      <c r="G2709" s="509">
        <v>1</v>
      </c>
    </row>
    <row r="2710" spans="1:7">
      <c r="A2710" s="509" t="s">
        <v>972</v>
      </c>
      <c r="B2710" s="509" t="s">
        <v>2233</v>
      </c>
      <c r="C2710" s="509" t="s">
        <v>918</v>
      </c>
      <c r="D2710" s="509" t="s">
        <v>973</v>
      </c>
      <c r="E2710" s="509" t="s">
        <v>12858</v>
      </c>
      <c r="F2710" s="509">
        <v>5</v>
      </c>
      <c r="G2710" s="509">
        <v>1</v>
      </c>
    </row>
    <row r="2711" spans="1:7">
      <c r="A2711" s="509" t="s">
        <v>972</v>
      </c>
      <c r="B2711" s="509" t="s">
        <v>2233</v>
      </c>
      <c r="C2711" s="509" t="s">
        <v>918</v>
      </c>
      <c r="D2711" s="509" t="s">
        <v>973</v>
      </c>
      <c r="E2711" s="509" t="s">
        <v>12851</v>
      </c>
      <c r="F2711" s="509">
        <v>4</v>
      </c>
      <c r="G2711" s="509">
        <v>1</v>
      </c>
    </row>
    <row r="2712" spans="1:7">
      <c r="A2712" s="509" t="s">
        <v>972</v>
      </c>
      <c r="B2712" s="509" t="s">
        <v>2233</v>
      </c>
      <c r="C2712" s="509" t="s">
        <v>918</v>
      </c>
      <c r="D2712" s="509" t="s">
        <v>973</v>
      </c>
      <c r="E2712" s="509" t="s">
        <v>12859</v>
      </c>
      <c r="F2712" s="509">
        <v>4</v>
      </c>
      <c r="G2712" s="509">
        <v>1</v>
      </c>
    </row>
    <row r="2713" spans="1:7">
      <c r="A2713" s="509" t="s">
        <v>972</v>
      </c>
      <c r="B2713" s="509" t="s">
        <v>2233</v>
      </c>
      <c r="C2713" s="509" t="s">
        <v>918</v>
      </c>
      <c r="D2713" s="509" t="s">
        <v>973</v>
      </c>
      <c r="E2713" s="509" t="s">
        <v>12852</v>
      </c>
      <c r="F2713" s="509">
        <v>3</v>
      </c>
      <c r="G2713" s="509">
        <v>1</v>
      </c>
    </row>
    <row r="2714" spans="1:7">
      <c r="A2714" s="509" t="s">
        <v>972</v>
      </c>
      <c r="B2714" s="509" t="s">
        <v>2233</v>
      </c>
      <c r="C2714" s="509" t="s">
        <v>918</v>
      </c>
      <c r="D2714" s="509" t="s">
        <v>973</v>
      </c>
      <c r="E2714" s="509" t="s">
        <v>12856</v>
      </c>
      <c r="F2714" s="509">
        <v>2</v>
      </c>
      <c r="G2714" s="509">
        <v>1</v>
      </c>
    </row>
    <row r="2715" spans="1:7">
      <c r="A2715" s="509" t="s">
        <v>972</v>
      </c>
      <c r="B2715" s="509" t="s">
        <v>2233</v>
      </c>
      <c r="C2715" s="509" t="s">
        <v>918</v>
      </c>
      <c r="D2715" s="509" t="s">
        <v>973</v>
      </c>
      <c r="E2715" s="509" t="s">
        <v>12857</v>
      </c>
      <c r="F2715" s="509">
        <v>2</v>
      </c>
      <c r="G2715" s="509">
        <v>1</v>
      </c>
    </row>
    <row r="2716" spans="1:7">
      <c r="A2716" s="509" t="s">
        <v>974</v>
      </c>
      <c r="B2716" s="509" t="s">
        <v>2233</v>
      </c>
      <c r="C2716" s="509" t="s">
        <v>918</v>
      </c>
      <c r="D2716" s="509" t="s">
        <v>975</v>
      </c>
      <c r="E2716" s="509" t="s">
        <v>15135</v>
      </c>
      <c r="F2716" s="509">
        <v>8</v>
      </c>
      <c r="G2716" s="509">
        <v>1</v>
      </c>
    </row>
    <row r="2717" spans="1:7">
      <c r="A2717" s="509" t="s">
        <v>974</v>
      </c>
      <c r="B2717" s="509" t="s">
        <v>2233</v>
      </c>
      <c r="C2717" s="509" t="s">
        <v>918</v>
      </c>
      <c r="D2717" s="509" t="s">
        <v>975</v>
      </c>
      <c r="E2717" s="509" t="s">
        <v>15134</v>
      </c>
      <c r="F2717" s="509">
        <v>6</v>
      </c>
      <c r="G2717" s="509">
        <v>1</v>
      </c>
    </row>
    <row r="2718" spans="1:7">
      <c r="A2718" s="509" t="s">
        <v>974</v>
      </c>
      <c r="B2718" s="509" t="s">
        <v>2233</v>
      </c>
      <c r="C2718" s="509" t="s">
        <v>918</v>
      </c>
      <c r="D2718" s="509" t="s">
        <v>975</v>
      </c>
      <c r="E2718" s="509" t="s">
        <v>15133</v>
      </c>
      <c r="F2718" s="509">
        <v>5</v>
      </c>
      <c r="G2718" s="509">
        <v>1</v>
      </c>
    </row>
    <row r="2719" spans="1:7">
      <c r="A2719" s="509" t="s">
        <v>974</v>
      </c>
      <c r="B2719" s="509" t="s">
        <v>2233</v>
      </c>
      <c r="C2719" s="509" t="s">
        <v>918</v>
      </c>
      <c r="D2719" s="509" t="s">
        <v>975</v>
      </c>
      <c r="E2719" s="509" t="s">
        <v>15136</v>
      </c>
      <c r="F2719" s="509">
        <v>5</v>
      </c>
      <c r="G2719" s="509">
        <v>1</v>
      </c>
    </row>
    <row r="2720" spans="1:7">
      <c r="A2720" s="509" t="s">
        <v>974</v>
      </c>
      <c r="B2720" s="509" t="s">
        <v>2233</v>
      </c>
      <c r="C2720" s="509" t="s">
        <v>918</v>
      </c>
      <c r="D2720" s="509" t="s">
        <v>975</v>
      </c>
      <c r="E2720" s="509" t="s">
        <v>15132</v>
      </c>
      <c r="F2720" s="509">
        <v>1</v>
      </c>
      <c r="G2720" s="509">
        <v>1</v>
      </c>
    </row>
    <row r="2721" spans="1:7">
      <c r="A2721" s="509" t="s">
        <v>976</v>
      </c>
      <c r="B2721" s="509" t="s">
        <v>2233</v>
      </c>
      <c r="C2721" s="509" t="s">
        <v>918</v>
      </c>
      <c r="D2721" s="509" t="s">
        <v>977</v>
      </c>
      <c r="E2721" s="509" t="s">
        <v>15252</v>
      </c>
      <c r="F2721" s="509">
        <v>12</v>
      </c>
      <c r="G2721" s="509">
        <v>1</v>
      </c>
    </row>
    <row r="2722" spans="1:7">
      <c r="A2722" s="509" t="s">
        <v>976</v>
      </c>
      <c r="B2722" s="509" t="s">
        <v>2233</v>
      </c>
      <c r="C2722" s="509" t="s">
        <v>918</v>
      </c>
      <c r="D2722" s="509" t="s">
        <v>977</v>
      </c>
      <c r="E2722" s="509" t="s">
        <v>15253</v>
      </c>
      <c r="F2722" s="509">
        <v>10</v>
      </c>
      <c r="G2722" s="509">
        <v>1</v>
      </c>
    </row>
    <row r="2723" spans="1:7">
      <c r="A2723" s="509" t="s">
        <v>976</v>
      </c>
      <c r="B2723" s="509" t="s">
        <v>2233</v>
      </c>
      <c r="C2723" s="509" t="s">
        <v>918</v>
      </c>
      <c r="D2723" s="509" t="s">
        <v>977</v>
      </c>
      <c r="E2723" s="509" t="s">
        <v>15251</v>
      </c>
      <c r="F2723" s="509">
        <v>8</v>
      </c>
      <c r="G2723" s="509">
        <v>1</v>
      </c>
    </row>
    <row r="2724" spans="1:7">
      <c r="A2724" s="509" t="s">
        <v>976</v>
      </c>
      <c r="B2724" s="509" t="s">
        <v>2233</v>
      </c>
      <c r="C2724" s="509" t="s">
        <v>918</v>
      </c>
      <c r="D2724" s="509" t="s">
        <v>977</v>
      </c>
      <c r="E2724" s="509" t="s">
        <v>15249</v>
      </c>
      <c r="F2724" s="509">
        <v>5</v>
      </c>
      <c r="G2724" s="509">
        <v>1</v>
      </c>
    </row>
    <row r="2725" spans="1:7">
      <c r="A2725" s="509" t="s">
        <v>976</v>
      </c>
      <c r="B2725" s="509" t="s">
        <v>2233</v>
      </c>
      <c r="C2725" s="509" t="s">
        <v>918</v>
      </c>
      <c r="D2725" s="509" t="s">
        <v>977</v>
      </c>
      <c r="E2725" s="509" t="s">
        <v>15250</v>
      </c>
      <c r="F2725" s="509">
        <v>5</v>
      </c>
      <c r="G2725" s="509">
        <v>1</v>
      </c>
    </row>
    <row r="2726" spans="1:7">
      <c r="A2726" s="509" t="s">
        <v>976</v>
      </c>
      <c r="B2726" s="509" t="s">
        <v>2233</v>
      </c>
      <c r="C2726" s="509" t="s">
        <v>918</v>
      </c>
      <c r="D2726" s="509" t="s">
        <v>977</v>
      </c>
      <c r="E2726" s="509" t="s">
        <v>15254</v>
      </c>
      <c r="F2726" s="509">
        <v>1</v>
      </c>
      <c r="G2726" s="509">
        <v>1</v>
      </c>
    </row>
    <row r="2727" spans="1:7">
      <c r="A2727" s="509" t="s">
        <v>978</v>
      </c>
      <c r="B2727" s="509" t="s">
        <v>2233</v>
      </c>
      <c r="C2727" s="509" t="s">
        <v>918</v>
      </c>
      <c r="D2727" s="509" t="s">
        <v>979</v>
      </c>
      <c r="E2727" s="509" t="s">
        <v>15137</v>
      </c>
      <c r="F2727" s="509">
        <v>7</v>
      </c>
      <c r="G2727" s="509">
        <v>1</v>
      </c>
    </row>
    <row r="2728" spans="1:7">
      <c r="A2728" s="509" t="s">
        <v>978</v>
      </c>
      <c r="B2728" s="509" t="s">
        <v>2233</v>
      </c>
      <c r="C2728" s="509" t="s">
        <v>918</v>
      </c>
      <c r="D2728" s="509" t="s">
        <v>979</v>
      </c>
      <c r="E2728" s="509" t="s">
        <v>15138</v>
      </c>
      <c r="F2728" s="509">
        <v>4</v>
      </c>
      <c r="G2728" s="509">
        <v>1</v>
      </c>
    </row>
    <row r="2729" spans="1:7">
      <c r="A2729" s="509" t="s">
        <v>978</v>
      </c>
      <c r="B2729" s="509" t="s">
        <v>2233</v>
      </c>
      <c r="C2729" s="509" t="s">
        <v>918</v>
      </c>
      <c r="D2729" s="509" t="s">
        <v>979</v>
      </c>
      <c r="E2729" s="509" t="s">
        <v>15139</v>
      </c>
      <c r="F2729" s="509">
        <v>4</v>
      </c>
      <c r="G2729" s="509">
        <v>1</v>
      </c>
    </row>
    <row r="2730" spans="1:7">
      <c r="A2730" s="509" t="s">
        <v>980</v>
      </c>
      <c r="B2730" s="509" t="s">
        <v>2233</v>
      </c>
      <c r="C2730" s="509" t="s">
        <v>918</v>
      </c>
      <c r="D2730" s="509" t="s">
        <v>981</v>
      </c>
      <c r="E2730" s="509" t="s">
        <v>15255</v>
      </c>
      <c r="F2730" s="509">
        <v>6</v>
      </c>
      <c r="G2730" s="509">
        <v>1</v>
      </c>
    </row>
    <row r="2731" spans="1:7">
      <c r="A2731" s="509" t="s">
        <v>980</v>
      </c>
      <c r="B2731" s="509" t="s">
        <v>2233</v>
      </c>
      <c r="C2731" s="509" t="s">
        <v>918</v>
      </c>
      <c r="D2731" s="509" t="s">
        <v>981</v>
      </c>
      <c r="E2731" s="509" t="s">
        <v>15257</v>
      </c>
      <c r="F2731" s="509">
        <v>2</v>
      </c>
      <c r="G2731" s="509">
        <v>1</v>
      </c>
    </row>
    <row r="2732" spans="1:7">
      <c r="A2732" s="509" t="s">
        <v>980</v>
      </c>
      <c r="B2732" s="509" t="s">
        <v>2233</v>
      </c>
      <c r="C2732" s="509" t="s">
        <v>918</v>
      </c>
      <c r="D2732" s="509" t="s">
        <v>981</v>
      </c>
      <c r="E2732" s="509" t="s">
        <v>15258</v>
      </c>
      <c r="F2732" s="509">
        <v>2</v>
      </c>
      <c r="G2732" s="509">
        <v>1</v>
      </c>
    </row>
    <row r="2733" spans="1:7">
      <c r="A2733" s="509" t="s">
        <v>980</v>
      </c>
      <c r="B2733" s="509" t="s">
        <v>2233</v>
      </c>
      <c r="C2733" s="509" t="s">
        <v>918</v>
      </c>
      <c r="D2733" s="509" t="s">
        <v>981</v>
      </c>
      <c r="E2733" s="509" t="s">
        <v>15259</v>
      </c>
      <c r="F2733" s="509">
        <v>2</v>
      </c>
      <c r="G2733" s="509">
        <v>1</v>
      </c>
    </row>
    <row r="2734" spans="1:7">
      <c r="A2734" s="509" t="s">
        <v>980</v>
      </c>
      <c r="B2734" s="509" t="s">
        <v>2233</v>
      </c>
      <c r="C2734" s="509" t="s">
        <v>918</v>
      </c>
      <c r="D2734" s="509" t="s">
        <v>981</v>
      </c>
      <c r="E2734" s="509" t="s">
        <v>15256</v>
      </c>
      <c r="F2734" s="509">
        <v>1</v>
      </c>
      <c r="G2734" s="509">
        <v>1</v>
      </c>
    </row>
    <row r="2735" spans="1:7">
      <c r="A2735" s="509" t="s">
        <v>982</v>
      </c>
      <c r="B2735" s="509" t="s">
        <v>2233</v>
      </c>
      <c r="C2735" s="509" t="s">
        <v>918</v>
      </c>
      <c r="D2735" s="509" t="s">
        <v>983</v>
      </c>
      <c r="E2735" s="509" t="s">
        <v>15266</v>
      </c>
      <c r="F2735" s="509">
        <v>5</v>
      </c>
      <c r="G2735" s="509">
        <v>1</v>
      </c>
    </row>
    <row r="2736" spans="1:7">
      <c r="A2736" s="509" t="s">
        <v>982</v>
      </c>
      <c r="B2736" s="509" t="s">
        <v>2233</v>
      </c>
      <c r="C2736" s="509" t="s">
        <v>918</v>
      </c>
      <c r="D2736" s="509" t="s">
        <v>983</v>
      </c>
      <c r="E2736" s="509" t="s">
        <v>15268</v>
      </c>
      <c r="F2736" s="509">
        <v>5</v>
      </c>
      <c r="G2736" s="509">
        <v>1</v>
      </c>
    </row>
    <row r="2737" spans="1:7">
      <c r="A2737" s="509" t="s">
        <v>982</v>
      </c>
      <c r="B2737" s="509" t="s">
        <v>2233</v>
      </c>
      <c r="C2737" s="509" t="s">
        <v>918</v>
      </c>
      <c r="D2737" s="509" t="s">
        <v>983</v>
      </c>
      <c r="E2737" s="509" t="s">
        <v>15269</v>
      </c>
      <c r="F2737" s="509">
        <v>3</v>
      </c>
      <c r="G2737" s="509">
        <v>1</v>
      </c>
    </row>
    <row r="2738" spans="1:7">
      <c r="A2738" s="509" t="s">
        <v>982</v>
      </c>
      <c r="B2738" s="509" t="s">
        <v>2233</v>
      </c>
      <c r="C2738" s="509" t="s">
        <v>918</v>
      </c>
      <c r="D2738" s="509" t="s">
        <v>983</v>
      </c>
      <c r="E2738" s="509" t="s">
        <v>15270</v>
      </c>
      <c r="F2738" s="509">
        <v>3</v>
      </c>
      <c r="G2738" s="509">
        <v>1</v>
      </c>
    </row>
    <row r="2739" spans="1:7">
      <c r="A2739" s="509" t="s">
        <v>982</v>
      </c>
      <c r="B2739" s="509" t="s">
        <v>2233</v>
      </c>
      <c r="C2739" s="509" t="s">
        <v>918</v>
      </c>
      <c r="D2739" s="509" t="s">
        <v>983</v>
      </c>
      <c r="E2739" s="509" t="s">
        <v>15267</v>
      </c>
      <c r="F2739" s="509">
        <v>1</v>
      </c>
      <c r="G2739" s="509">
        <v>1</v>
      </c>
    </row>
    <row r="2740" spans="1:7">
      <c r="A2740" s="509" t="s">
        <v>982</v>
      </c>
      <c r="B2740" s="509" t="s">
        <v>2233</v>
      </c>
      <c r="C2740" s="509" t="s">
        <v>918</v>
      </c>
      <c r="D2740" s="509" t="s">
        <v>983</v>
      </c>
      <c r="E2740" s="509" t="s">
        <v>15271</v>
      </c>
      <c r="F2740" s="509">
        <v>1</v>
      </c>
      <c r="G2740" s="509">
        <v>1</v>
      </c>
    </row>
    <row r="2741" spans="1:7">
      <c r="A2741" s="509" t="s">
        <v>984</v>
      </c>
      <c r="B2741" s="509" t="s">
        <v>2233</v>
      </c>
      <c r="C2741" s="509" t="s">
        <v>918</v>
      </c>
      <c r="D2741" s="509" t="s">
        <v>985</v>
      </c>
      <c r="E2741" s="509" t="s">
        <v>15272</v>
      </c>
      <c r="F2741" s="509">
        <v>10</v>
      </c>
      <c r="G2741" s="509">
        <v>1</v>
      </c>
    </row>
    <row r="2742" spans="1:7">
      <c r="A2742" s="509" t="s">
        <v>984</v>
      </c>
      <c r="B2742" s="509" t="s">
        <v>2233</v>
      </c>
      <c r="C2742" s="509" t="s">
        <v>918</v>
      </c>
      <c r="D2742" s="509" t="s">
        <v>985</v>
      </c>
      <c r="E2742" s="509" t="s">
        <v>15273</v>
      </c>
      <c r="F2742" s="509">
        <v>1</v>
      </c>
      <c r="G2742" s="509">
        <v>1</v>
      </c>
    </row>
    <row r="2743" spans="1:7">
      <c r="A2743" s="509" t="s">
        <v>986</v>
      </c>
      <c r="B2743" s="509" t="s">
        <v>2233</v>
      </c>
      <c r="C2743" s="509" t="s">
        <v>918</v>
      </c>
      <c r="D2743" s="509" t="s">
        <v>987</v>
      </c>
      <c r="E2743" s="509" t="s">
        <v>15274</v>
      </c>
      <c r="F2743" s="509">
        <v>5</v>
      </c>
      <c r="G2743" s="509">
        <v>1</v>
      </c>
    </row>
    <row r="2744" spans="1:7">
      <c r="A2744" s="509" t="s">
        <v>986</v>
      </c>
      <c r="B2744" s="509" t="s">
        <v>2233</v>
      </c>
      <c r="C2744" s="509" t="s">
        <v>918</v>
      </c>
      <c r="D2744" s="509" t="s">
        <v>987</v>
      </c>
      <c r="E2744" s="509" t="s">
        <v>15275</v>
      </c>
      <c r="F2744" s="509">
        <v>3</v>
      </c>
      <c r="G2744" s="509">
        <v>1</v>
      </c>
    </row>
    <row r="2745" spans="1:7">
      <c r="A2745" s="509" t="s">
        <v>986</v>
      </c>
      <c r="B2745" s="509" t="s">
        <v>2233</v>
      </c>
      <c r="C2745" s="509" t="s">
        <v>918</v>
      </c>
      <c r="D2745" s="509" t="s">
        <v>987</v>
      </c>
      <c r="E2745" s="509" t="s">
        <v>15276</v>
      </c>
      <c r="F2745" s="509">
        <v>2</v>
      </c>
      <c r="G2745" s="509">
        <v>1</v>
      </c>
    </row>
    <row r="2746" spans="1:7">
      <c r="A2746" s="509" t="s">
        <v>988</v>
      </c>
      <c r="B2746" s="509" t="s">
        <v>2233</v>
      </c>
      <c r="C2746" s="509" t="s">
        <v>918</v>
      </c>
      <c r="D2746" s="509" t="s">
        <v>989</v>
      </c>
      <c r="E2746" s="509" t="s">
        <v>15278</v>
      </c>
      <c r="F2746" s="509">
        <v>10</v>
      </c>
      <c r="G2746" s="509">
        <v>1</v>
      </c>
    </row>
    <row r="2747" spans="1:7">
      <c r="A2747" s="509" t="s">
        <v>988</v>
      </c>
      <c r="B2747" s="509" t="s">
        <v>2233</v>
      </c>
      <c r="C2747" s="509" t="s">
        <v>918</v>
      </c>
      <c r="D2747" s="509" t="s">
        <v>989</v>
      </c>
      <c r="E2747" s="509" t="s">
        <v>15277</v>
      </c>
      <c r="F2747" s="509">
        <v>6</v>
      </c>
      <c r="G2747" s="509">
        <v>1</v>
      </c>
    </row>
    <row r="2748" spans="1:7">
      <c r="A2748" s="509" t="s">
        <v>988</v>
      </c>
      <c r="B2748" s="509" t="s">
        <v>2233</v>
      </c>
      <c r="C2748" s="509" t="s">
        <v>918</v>
      </c>
      <c r="D2748" s="509" t="s">
        <v>989</v>
      </c>
      <c r="E2748" s="509" t="s">
        <v>15279</v>
      </c>
      <c r="F2748" s="509">
        <v>2</v>
      </c>
      <c r="G2748" s="509">
        <v>1</v>
      </c>
    </row>
    <row r="2749" spans="1:7">
      <c r="A2749" s="509" t="s">
        <v>988</v>
      </c>
      <c r="B2749" s="509" t="s">
        <v>2233</v>
      </c>
      <c r="C2749" s="509" t="s">
        <v>918</v>
      </c>
      <c r="D2749" s="509" t="s">
        <v>989</v>
      </c>
      <c r="E2749" s="509" t="s">
        <v>15280</v>
      </c>
      <c r="F2749" s="509">
        <v>1</v>
      </c>
      <c r="G2749" s="509">
        <v>1</v>
      </c>
    </row>
    <row r="2750" spans="1:7">
      <c r="A2750" s="509" t="s">
        <v>990</v>
      </c>
      <c r="B2750" s="509" t="s">
        <v>2233</v>
      </c>
      <c r="C2750" s="509" t="s">
        <v>918</v>
      </c>
      <c r="D2750" s="509" t="s">
        <v>991</v>
      </c>
      <c r="E2750" s="509" t="s">
        <v>15281</v>
      </c>
      <c r="F2750" s="509">
        <v>5</v>
      </c>
      <c r="G2750" s="509">
        <v>1</v>
      </c>
    </row>
    <row r="2751" spans="1:7">
      <c r="A2751" s="509" t="s">
        <v>990</v>
      </c>
      <c r="B2751" s="509" t="s">
        <v>2233</v>
      </c>
      <c r="C2751" s="509" t="s">
        <v>918</v>
      </c>
      <c r="D2751" s="509" t="s">
        <v>991</v>
      </c>
      <c r="E2751" s="509" t="s">
        <v>15282</v>
      </c>
      <c r="F2751" s="509">
        <v>5</v>
      </c>
      <c r="G2751" s="509">
        <v>1</v>
      </c>
    </row>
    <row r="2752" spans="1:7">
      <c r="A2752" s="509" t="s">
        <v>992</v>
      </c>
      <c r="B2752" s="509" t="s">
        <v>2233</v>
      </c>
      <c r="C2752" s="509" t="s">
        <v>918</v>
      </c>
      <c r="D2752" s="509" t="s">
        <v>993</v>
      </c>
      <c r="E2752" s="509" t="s">
        <v>13277</v>
      </c>
      <c r="F2752" s="509">
        <v>12</v>
      </c>
      <c r="G2752" s="509">
        <v>1</v>
      </c>
    </row>
    <row r="2753" spans="1:7">
      <c r="A2753" s="509" t="s">
        <v>992</v>
      </c>
      <c r="B2753" s="509" t="s">
        <v>2233</v>
      </c>
      <c r="C2753" s="509" t="s">
        <v>918</v>
      </c>
      <c r="D2753" s="509" t="s">
        <v>993</v>
      </c>
      <c r="E2753" s="509" t="s">
        <v>13276</v>
      </c>
      <c r="F2753" s="509">
        <v>11</v>
      </c>
      <c r="G2753" s="509">
        <v>1</v>
      </c>
    </row>
    <row r="2754" spans="1:7">
      <c r="A2754" s="509" t="s">
        <v>992</v>
      </c>
      <c r="B2754" s="509" t="s">
        <v>2233</v>
      </c>
      <c r="C2754" s="509" t="s">
        <v>918</v>
      </c>
      <c r="D2754" s="509" t="s">
        <v>993</v>
      </c>
      <c r="E2754" s="509" t="s">
        <v>13278</v>
      </c>
      <c r="F2754" s="509">
        <v>8</v>
      </c>
      <c r="G2754" s="509">
        <v>1</v>
      </c>
    </row>
    <row r="2755" spans="1:7">
      <c r="A2755" s="509" t="s">
        <v>992</v>
      </c>
      <c r="B2755" s="509" t="s">
        <v>2233</v>
      </c>
      <c r="C2755" s="509" t="s">
        <v>918</v>
      </c>
      <c r="D2755" s="509" t="s">
        <v>993</v>
      </c>
      <c r="E2755" s="509" t="s">
        <v>13279</v>
      </c>
      <c r="F2755" s="509">
        <v>8</v>
      </c>
      <c r="G2755" s="509">
        <v>1</v>
      </c>
    </row>
    <row r="2756" spans="1:7">
      <c r="A2756" s="509" t="s">
        <v>992</v>
      </c>
      <c r="B2756" s="509" t="s">
        <v>2233</v>
      </c>
      <c r="C2756" s="509" t="s">
        <v>918</v>
      </c>
      <c r="D2756" s="509" t="s">
        <v>993</v>
      </c>
      <c r="E2756" s="509" t="s">
        <v>13280</v>
      </c>
      <c r="F2756" s="509">
        <v>6</v>
      </c>
      <c r="G2756" s="509">
        <v>1</v>
      </c>
    </row>
    <row r="2757" spans="1:7">
      <c r="A2757" s="509" t="s">
        <v>992</v>
      </c>
      <c r="B2757" s="509" t="s">
        <v>2233</v>
      </c>
      <c r="C2757" s="509" t="s">
        <v>918</v>
      </c>
      <c r="D2757" s="509" t="s">
        <v>993</v>
      </c>
      <c r="E2757" s="509" t="s">
        <v>13281</v>
      </c>
      <c r="F2757" s="509">
        <v>4</v>
      </c>
      <c r="G2757" s="509">
        <v>1</v>
      </c>
    </row>
    <row r="2758" spans="1:7">
      <c r="A2758" s="509" t="s">
        <v>992</v>
      </c>
      <c r="B2758" s="509" t="s">
        <v>2233</v>
      </c>
      <c r="C2758" s="509" t="s">
        <v>918</v>
      </c>
      <c r="D2758" s="509" t="s">
        <v>993</v>
      </c>
      <c r="E2758" s="509" t="s">
        <v>13275</v>
      </c>
      <c r="F2758" s="509">
        <v>1</v>
      </c>
      <c r="G2758" s="509">
        <v>1</v>
      </c>
    </row>
    <row r="2759" spans="1:7">
      <c r="A2759" s="509" t="s">
        <v>994</v>
      </c>
      <c r="B2759" s="509" t="s">
        <v>2233</v>
      </c>
      <c r="C2759" s="509" t="s">
        <v>918</v>
      </c>
      <c r="D2759" s="509" t="s">
        <v>995</v>
      </c>
      <c r="E2759" s="509" t="s">
        <v>15283</v>
      </c>
      <c r="F2759" s="509">
        <v>5</v>
      </c>
      <c r="G2759" s="509">
        <v>1</v>
      </c>
    </row>
    <row r="2760" spans="1:7">
      <c r="A2760" s="509" t="s">
        <v>994</v>
      </c>
      <c r="B2760" s="509" t="s">
        <v>2233</v>
      </c>
      <c r="C2760" s="509" t="s">
        <v>918</v>
      </c>
      <c r="D2760" s="509" t="s">
        <v>995</v>
      </c>
      <c r="E2760" s="509" t="s">
        <v>15284</v>
      </c>
      <c r="F2760" s="509">
        <v>3</v>
      </c>
      <c r="G2760" s="509">
        <v>1</v>
      </c>
    </row>
    <row r="2761" spans="1:7">
      <c r="A2761" s="509" t="s">
        <v>994</v>
      </c>
      <c r="B2761" s="509" t="s">
        <v>2233</v>
      </c>
      <c r="C2761" s="509" t="s">
        <v>918</v>
      </c>
      <c r="D2761" s="509" t="s">
        <v>995</v>
      </c>
      <c r="E2761" s="509" t="s">
        <v>15285</v>
      </c>
      <c r="F2761" s="509">
        <v>1</v>
      </c>
      <c r="G2761" s="509">
        <v>1</v>
      </c>
    </row>
    <row r="2762" spans="1:7">
      <c r="A2762" s="509" t="s">
        <v>994</v>
      </c>
      <c r="B2762" s="509" t="s">
        <v>2233</v>
      </c>
      <c r="C2762" s="509" t="s">
        <v>918</v>
      </c>
      <c r="D2762" s="509" t="s">
        <v>995</v>
      </c>
      <c r="E2762" s="509" t="s">
        <v>15286</v>
      </c>
      <c r="F2762" s="509">
        <v>1</v>
      </c>
      <c r="G2762" s="509">
        <v>1</v>
      </c>
    </row>
    <row r="2763" spans="1:7">
      <c r="A2763" s="509" t="s">
        <v>994</v>
      </c>
      <c r="B2763" s="509" t="s">
        <v>2233</v>
      </c>
      <c r="C2763" s="509" t="s">
        <v>918</v>
      </c>
      <c r="D2763" s="509" t="s">
        <v>995</v>
      </c>
      <c r="E2763" s="509" t="s">
        <v>15287</v>
      </c>
      <c r="F2763" s="509">
        <v>1</v>
      </c>
      <c r="G2763" s="509">
        <v>1</v>
      </c>
    </row>
    <row r="2764" spans="1:7">
      <c r="A2764" s="509" t="s">
        <v>996</v>
      </c>
      <c r="B2764" s="509" t="s">
        <v>2233</v>
      </c>
      <c r="C2764" s="509" t="s">
        <v>918</v>
      </c>
      <c r="D2764" s="509" t="s">
        <v>997</v>
      </c>
      <c r="E2764" s="509" t="s">
        <v>15289</v>
      </c>
      <c r="F2764" s="509">
        <v>5</v>
      </c>
      <c r="G2764" s="509">
        <v>1</v>
      </c>
    </row>
    <row r="2765" spans="1:7">
      <c r="A2765" s="509" t="s">
        <v>996</v>
      </c>
      <c r="B2765" s="509" t="s">
        <v>2233</v>
      </c>
      <c r="C2765" s="509" t="s">
        <v>918</v>
      </c>
      <c r="D2765" s="509" t="s">
        <v>997</v>
      </c>
      <c r="E2765" s="509" t="s">
        <v>15288</v>
      </c>
      <c r="F2765" s="509">
        <v>3</v>
      </c>
      <c r="G2765" s="509">
        <v>1</v>
      </c>
    </row>
    <row r="2766" spans="1:7">
      <c r="A2766" s="509" t="s">
        <v>998</v>
      </c>
      <c r="B2766" s="509" t="s">
        <v>2233</v>
      </c>
      <c r="C2766" s="509" t="s">
        <v>918</v>
      </c>
      <c r="D2766" s="509" t="s">
        <v>999</v>
      </c>
      <c r="E2766" s="509" t="s">
        <v>12716</v>
      </c>
      <c r="F2766" s="509">
        <v>6</v>
      </c>
      <c r="G2766" s="509">
        <v>1</v>
      </c>
    </row>
    <row r="2767" spans="1:7">
      <c r="A2767" s="509" t="s">
        <v>998</v>
      </c>
      <c r="B2767" s="509" t="s">
        <v>2233</v>
      </c>
      <c r="C2767" s="509" t="s">
        <v>918</v>
      </c>
      <c r="D2767" s="509" t="s">
        <v>999</v>
      </c>
      <c r="E2767" s="509" t="s">
        <v>12717</v>
      </c>
      <c r="F2767" s="509">
        <v>6</v>
      </c>
      <c r="G2767" s="509">
        <v>1</v>
      </c>
    </row>
    <row r="2768" spans="1:7">
      <c r="A2768" s="509" t="s">
        <v>998</v>
      </c>
      <c r="B2768" s="509" t="s">
        <v>2233</v>
      </c>
      <c r="C2768" s="509" t="s">
        <v>918</v>
      </c>
      <c r="D2768" s="509" t="s">
        <v>999</v>
      </c>
      <c r="E2768" s="509" t="s">
        <v>12718</v>
      </c>
      <c r="F2768" s="509">
        <v>6</v>
      </c>
      <c r="G2768" s="509">
        <v>1</v>
      </c>
    </row>
    <row r="2769" spans="1:7">
      <c r="A2769" s="509" t="s">
        <v>998</v>
      </c>
      <c r="B2769" s="509" t="s">
        <v>2233</v>
      </c>
      <c r="C2769" s="509" t="s">
        <v>918</v>
      </c>
      <c r="D2769" s="509" t="s">
        <v>999</v>
      </c>
      <c r="E2769" s="509" t="s">
        <v>12715</v>
      </c>
      <c r="F2769" s="509">
        <v>1</v>
      </c>
      <c r="G2769" s="509">
        <v>1</v>
      </c>
    </row>
    <row r="2770" spans="1:7">
      <c r="A2770" s="509" t="s">
        <v>1000</v>
      </c>
      <c r="B2770" s="509" t="s">
        <v>2233</v>
      </c>
      <c r="C2770" s="509" t="s">
        <v>918</v>
      </c>
      <c r="D2770" s="509" t="s">
        <v>1001</v>
      </c>
      <c r="E2770" s="509" t="s">
        <v>15167</v>
      </c>
      <c r="F2770" s="509">
        <v>4</v>
      </c>
      <c r="G2770" s="509">
        <v>1</v>
      </c>
    </row>
    <row r="2771" spans="1:7">
      <c r="A2771" s="509" t="s">
        <v>1000</v>
      </c>
      <c r="B2771" s="509" t="s">
        <v>2233</v>
      </c>
      <c r="C2771" s="509" t="s">
        <v>918</v>
      </c>
      <c r="D2771" s="509" t="s">
        <v>1001</v>
      </c>
      <c r="E2771" s="509" t="s">
        <v>15168</v>
      </c>
      <c r="F2771" s="509">
        <v>2</v>
      </c>
      <c r="G2771" s="509">
        <v>1</v>
      </c>
    </row>
    <row r="2772" spans="1:7">
      <c r="A2772" s="509" t="s">
        <v>1000</v>
      </c>
      <c r="B2772" s="509" t="s">
        <v>2233</v>
      </c>
      <c r="C2772" s="509" t="s">
        <v>918</v>
      </c>
      <c r="D2772" s="509" t="s">
        <v>1001</v>
      </c>
      <c r="E2772" s="509" t="s">
        <v>15169</v>
      </c>
      <c r="F2772" s="509">
        <v>2</v>
      </c>
      <c r="G2772" s="509">
        <v>1</v>
      </c>
    </row>
    <row r="2773" spans="1:7">
      <c r="A2773" s="509" t="s">
        <v>1000</v>
      </c>
      <c r="B2773" s="509" t="s">
        <v>2233</v>
      </c>
      <c r="C2773" s="509" t="s">
        <v>918</v>
      </c>
      <c r="D2773" s="509" t="s">
        <v>1001</v>
      </c>
      <c r="E2773" s="509" t="s">
        <v>15170</v>
      </c>
      <c r="F2773" s="509">
        <v>2</v>
      </c>
      <c r="G2773" s="509">
        <v>1</v>
      </c>
    </row>
    <row r="2774" spans="1:7">
      <c r="A2774" s="509" t="s">
        <v>1000</v>
      </c>
      <c r="B2774" s="509" t="s">
        <v>2233</v>
      </c>
      <c r="C2774" s="509" t="s">
        <v>918</v>
      </c>
      <c r="D2774" s="509" t="s">
        <v>1001</v>
      </c>
      <c r="E2774" s="509" t="s">
        <v>15171</v>
      </c>
      <c r="F2774" s="509">
        <v>2</v>
      </c>
      <c r="G2774" s="509">
        <v>1</v>
      </c>
    </row>
    <row r="2775" spans="1:7">
      <c r="A2775" s="509" t="s">
        <v>1000</v>
      </c>
      <c r="B2775" s="509" t="s">
        <v>2233</v>
      </c>
      <c r="C2775" s="509" t="s">
        <v>918</v>
      </c>
      <c r="D2775" s="509" t="s">
        <v>1001</v>
      </c>
      <c r="E2775" s="509" t="s">
        <v>15172</v>
      </c>
      <c r="F2775" s="509">
        <v>1</v>
      </c>
      <c r="G2775" s="509">
        <v>1</v>
      </c>
    </row>
    <row r="2776" spans="1:7">
      <c r="A2776" s="509" t="s">
        <v>1000</v>
      </c>
      <c r="B2776" s="509" t="s">
        <v>2233</v>
      </c>
      <c r="C2776" s="509" t="s">
        <v>918</v>
      </c>
      <c r="D2776" s="509" t="s">
        <v>1001</v>
      </c>
      <c r="E2776" s="509" t="s">
        <v>15173</v>
      </c>
      <c r="F2776" s="509">
        <v>1</v>
      </c>
      <c r="G2776" s="509">
        <v>1</v>
      </c>
    </row>
    <row r="2777" spans="1:7">
      <c r="A2777" s="509" t="s">
        <v>1002</v>
      </c>
      <c r="B2777" s="509" t="s">
        <v>2233</v>
      </c>
      <c r="C2777" s="509" t="s">
        <v>918</v>
      </c>
      <c r="D2777" s="509" t="s">
        <v>1003</v>
      </c>
      <c r="E2777" s="509" t="s">
        <v>15291</v>
      </c>
      <c r="F2777" s="509">
        <v>7</v>
      </c>
      <c r="G2777" s="509">
        <v>1</v>
      </c>
    </row>
    <row r="2778" spans="1:7">
      <c r="A2778" s="509" t="s">
        <v>1002</v>
      </c>
      <c r="B2778" s="509" t="s">
        <v>2233</v>
      </c>
      <c r="C2778" s="509" t="s">
        <v>918</v>
      </c>
      <c r="D2778" s="509" t="s">
        <v>1003</v>
      </c>
      <c r="E2778" s="509" t="s">
        <v>15290</v>
      </c>
      <c r="F2778" s="509">
        <v>5</v>
      </c>
      <c r="G2778" s="509">
        <v>1</v>
      </c>
    </row>
    <row r="2779" spans="1:7">
      <c r="A2779" s="509" t="s">
        <v>1002</v>
      </c>
      <c r="B2779" s="509" t="s">
        <v>2233</v>
      </c>
      <c r="C2779" s="509" t="s">
        <v>918</v>
      </c>
      <c r="D2779" s="509" t="s">
        <v>1003</v>
      </c>
      <c r="E2779" s="509" t="s">
        <v>15292</v>
      </c>
      <c r="F2779" s="509">
        <v>3</v>
      </c>
      <c r="G2779" s="509">
        <v>1</v>
      </c>
    </row>
    <row r="2780" spans="1:7">
      <c r="A2780" s="509" t="s">
        <v>1004</v>
      </c>
      <c r="B2780" s="509" t="s">
        <v>2233</v>
      </c>
      <c r="C2780" s="509" t="s">
        <v>918</v>
      </c>
      <c r="D2780" s="509" t="s">
        <v>1005</v>
      </c>
      <c r="E2780" s="509" t="s">
        <v>12735</v>
      </c>
      <c r="F2780" s="509">
        <v>8</v>
      </c>
      <c r="G2780" s="509">
        <v>1</v>
      </c>
    </row>
    <row r="2781" spans="1:7">
      <c r="A2781" s="509" t="s">
        <v>1004</v>
      </c>
      <c r="B2781" s="509" t="s">
        <v>2233</v>
      </c>
      <c r="C2781" s="509" t="s">
        <v>918</v>
      </c>
      <c r="D2781" s="509" t="s">
        <v>1005</v>
      </c>
      <c r="E2781" s="509" t="s">
        <v>12737</v>
      </c>
      <c r="F2781" s="509">
        <v>8</v>
      </c>
      <c r="G2781" s="509">
        <v>1</v>
      </c>
    </row>
    <row r="2782" spans="1:7">
      <c r="A2782" s="509" t="s">
        <v>1004</v>
      </c>
      <c r="B2782" s="509" t="s">
        <v>2233</v>
      </c>
      <c r="C2782" s="509" t="s">
        <v>918</v>
      </c>
      <c r="D2782" s="509" t="s">
        <v>1005</v>
      </c>
      <c r="E2782" s="509" t="s">
        <v>12733</v>
      </c>
      <c r="F2782" s="509">
        <v>5</v>
      </c>
      <c r="G2782" s="509">
        <v>1</v>
      </c>
    </row>
    <row r="2783" spans="1:7">
      <c r="A2783" s="509" t="s">
        <v>1004</v>
      </c>
      <c r="B2783" s="509" t="s">
        <v>2233</v>
      </c>
      <c r="C2783" s="509" t="s">
        <v>918</v>
      </c>
      <c r="D2783" s="509" t="s">
        <v>1005</v>
      </c>
      <c r="E2783" s="509" t="s">
        <v>12734</v>
      </c>
      <c r="F2783" s="509">
        <v>5</v>
      </c>
      <c r="G2783" s="509">
        <v>1</v>
      </c>
    </row>
    <row r="2784" spans="1:7">
      <c r="A2784" s="509" t="s">
        <v>1004</v>
      </c>
      <c r="B2784" s="509" t="s">
        <v>2233</v>
      </c>
      <c r="C2784" s="509" t="s">
        <v>918</v>
      </c>
      <c r="D2784" s="509" t="s">
        <v>1005</v>
      </c>
      <c r="E2784" s="509" t="s">
        <v>12736</v>
      </c>
      <c r="F2784" s="509">
        <v>5</v>
      </c>
      <c r="G2784" s="509">
        <v>1</v>
      </c>
    </row>
    <row r="2785" spans="1:7">
      <c r="A2785" s="509" t="s">
        <v>1004</v>
      </c>
      <c r="B2785" s="509" t="s">
        <v>2233</v>
      </c>
      <c r="C2785" s="509" t="s">
        <v>918</v>
      </c>
      <c r="D2785" s="509" t="s">
        <v>1005</v>
      </c>
      <c r="E2785" s="509" t="s">
        <v>12738</v>
      </c>
      <c r="F2785" s="509">
        <v>5</v>
      </c>
      <c r="G2785" s="509">
        <v>1</v>
      </c>
    </row>
    <row r="2786" spans="1:7">
      <c r="A2786" s="509" t="s">
        <v>1004</v>
      </c>
      <c r="B2786" s="509" t="s">
        <v>2233</v>
      </c>
      <c r="C2786" s="509" t="s">
        <v>918</v>
      </c>
      <c r="D2786" s="509" t="s">
        <v>1005</v>
      </c>
      <c r="E2786" s="509" t="s">
        <v>12732</v>
      </c>
      <c r="F2786" s="509">
        <v>2</v>
      </c>
      <c r="G2786" s="509">
        <v>1</v>
      </c>
    </row>
    <row r="2787" spans="1:7">
      <c r="A2787" s="509" t="s">
        <v>1006</v>
      </c>
      <c r="B2787" s="509" t="s">
        <v>2233</v>
      </c>
      <c r="C2787" s="509" t="s">
        <v>918</v>
      </c>
      <c r="D2787" s="509" t="s">
        <v>1007</v>
      </c>
      <c r="E2787" s="509" t="s">
        <v>13344</v>
      </c>
      <c r="F2787" s="509">
        <v>10</v>
      </c>
      <c r="G2787" s="509">
        <v>1</v>
      </c>
    </row>
    <row r="2788" spans="1:7">
      <c r="A2788" s="509" t="s">
        <v>1006</v>
      </c>
      <c r="B2788" s="509" t="s">
        <v>2233</v>
      </c>
      <c r="C2788" s="509" t="s">
        <v>918</v>
      </c>
      <c r="D2788" s="509" t="s">
        <v>1007</v>
      </c>
      <c r="E2788" s="509" t="s">
        <v>13343</v>
      </c>
      <c r="F2788" s="509">
        <v>8</v>
      </c>
      <c r="G2788" s="509">
        <v>1</v>
      </c>
    </row>
    <row r="2789" spans="1:7">
      <c r="A2789" s="509" t="s">
        <v>1006</v>
      </c>
      <c r="B2789" s="509" t="s">
        <v>2233</v>
      </c>
      <c r="C2789" s="509" t="s">
        <v>918</v>
      </c>
      <c r="D2789" s="509" t="s">
        <v>1007</v>
      </c>
      <c r="E2789" s="509" t="s">
        <v>13342</v>
      </c>
      <c r="F2789" s="509">
        <v>2</v>
      </c>
      <c r="G2789" s="509">
        <v>1</v>
      </c>
    </row>
    <row r="2790" spans="1:7">
      <c r="A2790" s="509" t="s">
        <v>1008</v>
      </c>
      <c r="B2790" s="509" t="s">
        <v>2233</v>
      </c>
      <c r="C2790" s="509" t="s">
        <v>918</v>
      </c>
      <c r="D2790" s="509" t="s">
        <v>1009</v>
      </c>
      <c r="E2790" s="509" t="s">
        <v>15185</v>
      </c>
      <c r="F2790" s="509">
        <v>6</v>
      </c>
      <c r="G2790" s="509">
        <v>1</v>
      </c>
    </row>
    <row r="2791" spans="1:7">
      <c r="A2791" s="509" t="s">
        <v>1008</v>
      </c>
      <c r="B2791" s="509" t="s">
        <v>2233</v>
      </c>
      <c r="C2791" s="509" t="s">
        <v>918</v>
      </c>
      <c r="D2791" s="509" t="s">
        <v>1009</v>
      </c>
      <c r="E2791" s="509" t="s">
        <v>15182</v>
      </c>
      <c r="F2791" s="509">
        <v>5</v>
      </c>
      <c r="G2791" s="509">
        <v>1</v>
      </c>
    </row>
    <row r="2792" spans="1:7">
      <c r="A2792" s="509" t="s">
        <v>1008</v>
      </c>
      <c r="B2792" s="509" t="s">
        <v>2233</v>
      </c>
      <c r="C2792" s="509" t="s">
        <v>918</v>
      </c>
      <c r="D2792" s="509" t="s">
        <v>1009</v>
      </c>
      <c r="E2792" s="509" t="s">
        <v>15184</v>
      </c>
      <c r="F2792" s="509">
        <v>4</v>
      </c>
      <c r="G2792" s="509">
        <v>1</v>
      </c>
    </row>
    <row r="2793" spans="1:7">
      <c r="A2793" s="509" t="s">
        <v>1008</v>
      </c>
      <c r="B2793" s="509" t="s">
        <v>2233</v>
      </c>
      <c r="C2793" s="509" t="s">
        <v>918</v>
      </c>
      <c r="D2793" s="509" t="s">
        <v>1009</v>
      </c>
      <c r="E2793" s="509" t="s">
        <v>15186</v>
      </c>
      <c r="F2793" s="509">
        <v>3</v>
      </c>
      <c r="G2793" s="509">
        <v>1</v>
      </c>
    </row>
    <row r="2794" spans="1:7">
      <c r="A2794" s="509" t="s">
        <v>1008</v>
      </c>
      <c r="B2794" s="509" t="s">
        <v>2233</v>
      </c>
      <c r="C2794" s="509" t="s">
        <v>918</v>
      </c>
      <c r="D2794" s="509" t="s">
        <v>1009</v>
      </c>
      <c r="E2794" s="509" t="s">
        <v>15183</v>
      </c>
      <c r="F2794" s="509">
        <v>2</v>
      </c>
      <c r="G2794" s="509">
        <v>1</v>
      </c>
    </row>
    <row r="2795" spans="1:7">
      <c r="A2795" s="509" t="s">
        <v>1010</v>
      </c>
      <c r="B2795" s="509" t="s">
        <v>2233</v>
      </c>
      <c r="C2795" s="509" t="s">
        <v>918</v>
      </c>
      <c r="D2795" s="509" t="s">
        <v>1011</v>
      </c>
      <c r="E2795" s="509" t="s">
        <v>15305</v>
      </c>
      <c r="F2795" s="509">
        <v>8</v>
      </c>
      <c r="G2795" s="509">
        <v>1</v>
      </c>
    </row>
    <row r="2796" spans="1:7">
      <c r="A2796" s="509" t="s">
        <v>1010</v>
      </c>
      <c r="B2796" s="509" t="s">
        <v>2233</v>
      </c>
      <c r="C2796" s="509" t="s">
        <v>918</v>
      </c>
      <c r="D2796" s="509" t="s">
        <v>1011</v>
      </c>
      <c r="E2796" s="509" t="s">
        <v>15303</v>
      </c>
      <c r="F2796" s="509">
        <v>6</v>
      </c>
      <c r="G2796" s="509">
        <v>1</v>
      </c>
    </row>
    <row r="2797" spans="1:7">
      <c r="A2797" s="509" t="s">
        <v>1010</v>
      </c>
      <c r="B2797" s="509" t="s">
        <v>2233</v>
      </c>
      <c r="C2797" s="509" t="s">
        <v>918</v>
      </c>
      <c r="D2797" s="509" t="s">
        <v>1011</v>
      </c>
      <c r="E2797" s="509" t="s">
        <v>15306</v>
      </c>
      <c r="F2797" s="509">
        <v>6</v>
      </c>
      <c r="G2797" s="509">
        <v>1</v>
      </c>
    </row>
    <row r="2798" spans="1:7">
      <c r="A2798" s="509" t="s">
        <v>1010</v>
      </c>
      <c r="B2798" s="509" t="s">
        <v>2233</v>
      </c>
      <c r="C2798" s="509" t="s">
        <v>918</v>
      </c>
      <c r="D2798" s="509" t="s">
        <v>1011</v>
      </c>
      <c r="E2798" s="509" t="s">
        <v>15301</v>
      </c>
      <c r="F2798" s="509">
        <v>4</v>
      </c>
      <c r="G2798" s="509">
        <v>1</v>
      </c>
    </row>
    <row r="2799" spans="1:7">
      <c r="A2799" s="509" t="s">
        <v>1010</v>
      </c>
      <c r="B2799" s="509" t="s">
        <v>2233</v>
      </c>
      <c r="C2799" s="509" t="s">
        <v>918</v>
      </c>
      <c r="D2799" s="509" t="s">
        <v>1011</v>
      </c>
      <c r="E2799" s="509" t="s">
        <v>15304</v>
      </c>
      <c r="F2799" s="509">
        <v>4</v>
      </c>
      <c r="G2799" s="509">
        <v>1</v>
      </c>
    </row>
    <row r="2800" spans="1:7">
      <c r="A2800" s="509" t="s">
        <v>1010</v>
      </c>
      <c r="B2800" s="509" t="s">
        <v>2233</v>
      </c>
      <c r="C2800" s="509" t="s">
        <v>918</v>
      </c>
      <c r="D2800" s="509" t="s">
        <v>1011</v>
      </c>
      <c r="E2800" s="509" t="s">
        <v>15302</v>
      </c>
      <c r="F2800" s="509">
        <v>3</v>
      </c>
      <c r="G2800" s="509">
        <v>1</v>
      </c>
    </row>
    <row r="2801" spans="1:7">
      <c r="A2801" s="509" t="s">
        <v>1010</v>
      </c>
      <c r="B2801" s="509" t="s">
        <v>2233</v>
      </c>
      <c r="C2801" s="509" t="s">
        <v>918</v>
      </c>
      <c r="D2801" s="509" t="s">
        <v>1011</v>
      </c>
      <c r="E2801" s="509" t="s">
        <v>15307</v>
      </c>
      <c r="F2801" s="509">
        <v>3</v>
      </c>
      <c r="G2801" s="509">
        <v>1</v>
      </c>
    </row>
    <row r="2802" spans="1:7">
      <c r="A2802" s="509" t="s">
        <v>1012</v>
      </c>
      <c r="B2802" s="509" t="s">
        <v>2233</v>
      </c>
      <c r="C2802" s="509" t="s">
        <v>918</v>
      </c>
      <c r="D2802" s="509" t="s">
        <v>1013</v>
      </c>
      <c r="E2802" s="509" t="s">
        <v>15140</v>
      </c>
      <c r="F2802" s="509">
        <v>6</v>
      </c>
      <c r="G2802" s="509">
        <v>1</v>
      </c>
    </row>
    <row r="2803" spans="1:7">
      <c r="A2803" s="509" t="s">
        <v>1012</v>
      </c>
      <c r="B2803" s="509" t="s">
        <v>2233</v>
      </c>
      <c r="C2803" s="509" t="s">
        <v>918</v>
      </c>
      <c r="D2803" s="509" t="s">
        <v>1013</v>
      </c>
      <c r="E2803" s="509" t="s">
        <v>15144</v>
      </c>
      <c r="F2803" s="509">
        <v>4</v>
      </c>
      <c r="G2803" s="509">
        <v>1</v>
      </c>
    </row>
    <row r="2804" spans="1:7">
      <c r="A2804" s="509" t="s">
        <v>1012</v>
      </c>
      <c r="B2804" s="509" t="s">
        <v>2233</v>
      </c>
      <c r="C2804" s="509" t="s">
        <v>918</v>
      </c>
      <c r="D2804" s="509" t="s">
        <v>1013</v>
      </c>
      <c r="E2804" s="509" t="s">
        <v>15141</v>
      </c>
      <c r="F2804" s="509">
        <v>3</v>
      </c>
      <c r="G2804" s="509">
        <v>1</v>
      </c>
    </row>
    <row r="2805" spans="1:7">
      <c r="A2805" s="509" t="s">
        <v>1012</v>
      </c>
      <c r="B2805" s="509" t="s">
        <v>2233</v>
      </c>
      <c r="C2805" s="509" t="s">
        <v>918</v>
      </c>
      <c r="D2805" s="509" t="s">
        <v>1013</v>
      </c>
      <c r="E2805" s="509" t="s">
        <v>15142</v>
      </c>
      <c r="F2805" s="509">
        <v>2</v>
      </c>
      <c r="G2805" s="509">
        <v>1</v>
      </c>
    </row>
    <row r="2806" spans="1:7">
      <c r="A2806" s="509" t="s">
        <v>1012</v>
      </c>
      <c r="B2806" s="509" t="s">
        <v>2233</v>
      </c>
      <c r="C2806" s="509" t="s">
        <v>918</v>
      </c>
      <c r="D2806" s="509" t="s">
        <v>1013</v>
      </c>
      <c r="E2806" s="509" t="s">
        <v>15143</v>
      </c>
      <c r="F2806" s="509">
        <v>2</v>
      </c>
      <c r="G2806" s="509">
        <v>1</v>
      </c>
    </row>
    <row r="2807" spans="1:7">
      <c r="A2807" s="509" t="s">
        <v>1014</v>
      </c>
      <c r="B2807" s="509" t="s">
        <v>2233</v>
      </c>
      <c r="C2807" s="509" t="s">
        <v>918</v>
      </c>
      <c r="D2807" s="509" t="s">
        <v>1015</v>
      </c>
      <c r="E2807" s="509" t="s">
        <v>15310</v>
      </c>
      <c r="F2807" s="509">
        <v>5</v>
      </c>
      <c r="G2807" s="509">
        <v>1</v>
      </c>
    </row>
    <row r="2808" spans="1:7">
      <c r="A2808" s="509" t="s">
        <v>1014</v>
      </c>
      <c r="B2808" s="509" t="s">
        <v>2233</v>
      </c>
      <c r="C2808" s="509" t="s">
        <v>918</v>
      </c>
      <c r="D2808" s="509" t="s">
        <v>1015</v>
      </c>
      <c r="E2808" s="509" t="s">
        <v>15309</v>
      </c>
      <c r="F2808" s="509">
        <v>4</v>
      </c>
      <c r="G2808" s="509">
        <v>1</v>
      </c>
    </row>
    <row r="2809" spans="1:7">
      <c r="A2809" s="509" t="s">
        <v>1014</v>
      </c>
      <c r="B2809" s="509" t="s">
        <v>2233</v>
      </c>
      <c r="C2809" s="509" t="s">
        <v>918</v>
      </c>
      <c r="D2809" s="509" t="s">
        <v>1015</v>
      </c>
      <c r="E2809" s="509" t="s">
        <v>15308</v>
      </c>
      <c r="F2809" s="509">
        <v>3</v>
      </c>
      <c r="G2809" s="509">
        <v>1</v>
      </c>
    </row>
    <row r="2810" spans="1:7">
      <c r="A2810" s="509" t="s">
        <v>1014</v>
      </c>
      <c r="B2810" s="509" t="s">
        <v>2233</v>
      </c>
      <c r="C2810" s="509" t="s">
        <v>918</v>
      </c>
      <c r="D2810" s="509" t="s">
        <v>1015</v>
      </c>
      <c r="E2810" s="509" t="s">
        <v>15311</v>
      </c>
      <c r="F2810" s="509">
        <v>2</v>
      </c>
      <c r="G2810" s="509">
        <v>1</v>
      </c>
    </row>
    <row r="2811" spans="1:7">
      <c r="A2811" s="509" t="s">
        <v>1014</v>
      </c>
      <c r="B2811" s="509" t="s">
        <v>2233</v>
      </c>
      <c r="C2811" s="509" t="s">
        <v>918</v>
      </c>
      <c r="D2811" s="509" t="s">
        <v>1015</v>
      </c>
      <c r="E2811" s="509" t="s">
        <v>15312</v>
      </c>
      <c r="F2811" s="509">
        <v>2</v>
      </c>
      <c r="G2811" s="509">
        <v>1</v>
      </c>
    </row>
    <row r="2812" spans="1:7">
      <c r="A2812" s="509" t="s">
        <v>1016</v>
      </c>
      <c r="B2812" s="509" t="s">
        <v>2233</v>
      </c>
      <c r="C2812" s="509" t="s">
        <v>918</v>
      </c>
      <c r="D2812" s="509" t="s">
        <v>1017</v>
      </c>
      <c r="E2812" s="509" t="s">
        <v>15145</v>
      </c>
      <c r="F2812" s="509">
        <v>5</v>
      </c>
      <c r="G2812" s="509">
        <v>1</v>
      </c>
    </row>
    <row r="2813" spans="1:7">
      <c r="A2813" s="509" t="s">
        <v>1016</v>
      </c>
      <c r="B2813" s="509" t="s">
        <v>2233</v>
      </c>
      <c r="C2813" s="509" t="s">
        <v>918</v>
      </c>
      <c r="D2813" s="509" t="s">
        <v>1017</v>
      </c>
      <c r="E2813" s="509" t="s">
        <v>15146</v>
      </c>
      <c r="F2813" s="509">
        <v>4</v>
      </c>
      <c r="G2813" s="509">
        <v>1</v>
      </c>
    </row>
    <row r="2814" spans="1:7">
      <c r="A2814" s="509" t="s">
        <v>1016</v>
      </c>
      <c r="B2814" s="509" t="s">
        <v>2233</v>
      </c>
      <c r="C2814" s="509" t="s">
        <v>918</v>
      </c>
      <c r="D2814" s="509" t="s">
        <v>1017</v>
      </c>
      <c r="E2814" s="509" t="s">
        <v>15147</v>
      </c>
      <c r="F2814" s="509">
        <v>4</v>
      </c>
      <c r="G2814" s="509">
        <v>1</v>
      </c>
    </row>
    <row r="2815" spans="1:7">
      <c r="A2815" s="509" t="s">
        <v>1016</v>
      </c>
      <c r="B2815" s="509" t="s">
        <v>2233</v>
      </c>
      <c r="C2815" s="509" t="s">
        <v>918</v>
      </c>
      <c r="D2815" s="509" t="s">
        <v>1017</v>
      </c>
      <c r="E2815" s="509" t="s">
        <v>15148</v>
      </c>
      <c r="F2815" s="509">
        <v>3</v>
      </c>
      <c r="G2815" s="509">
        <v>1</v>
      </c>
    </row>
    <row r="2816" spans="1:7">
      <c r="A2816" s="509" t="s">
        <v>1018</v>
      </c>
      <c r="B2816" s="509" t="s">
        <v>2233</v>
      </c>
      <c r="C2816" s="509" t="s">
        <v>918</v>
      </c>
      <c r="D2816" s="509" t="s">
        <v>1019</v>
      </c>
      <c r="E2816" s="509" t="s">
        <v>15314</v>
      </c>
      <c r="F2816" s="509">
        <v>5</v>
      </c>
      <c r="G2816" s="509">
        <v>1</v>
      </c>
    </row>
    <row r="2817" spans="1:7">
      <c r="A2817" s="509" t="s">
        <v>1018</v>
      </c>
      <c r="B2817" s="509" t="s">
        <v>2233</v>
      </c>
      <c r="C2817" s="509" t="s">
        <v>918</v>
      </c>
      <c r="D2817" s="509" t="s">
        <v>1019</v>
      </c>
      <c r="E2817" s="509" t="s">
        <v>15313</v>
      </c>
      <c r="F2817" s="509">
        <v>2</v>
      </c>
      <c r="G2817" s="509">
        <v>1</v>
      </c>
    </row>
    <row r="2818" spans="1:7">
      <c r="A2818" s="509" t="s">
        <v>1018</v>
      </c>
      <c r="B2818" s="509" t="s">
        <v>2233</v>
      </c>
      <c r="C2818" s="509" t="s">
        <v>918</v>
      </c>
      <c r="D2818" s="509" t="s">
        <v>1019</v>
      </c>
      <c r="E2818" s="509" t="s">
        <v>15315</v>
      </c>
      <c r="F2818" s="509">
        <v>2</v>
      </c>
      <c r="G2818" s="509">
        <v>1</v>
      </c>
    </row>
    <row r="2819" spans="1:7">
      <c r="A2819" s="509" t="s">
        <v>1018</v>
      </c>
      <c r="B2819" s="509" t="s">
        <v>2233</v>
      </c>
      <c r="C2819" s="509" t="s">
        <v>918</v>
      </c>
      <c r="D2819" s="509" t="s">
        <v>1019</v>
      </c>
      <c r="E2819" s="509" t="s">
        <v>15316</v>
      </c>
      <c r="F2819" s="509">
        <v>2</v>
      </c>
      <c r="G2819" s="509">
        <v>1</v>
      </c>
    </row>
    <row r="2820" spans="1:7">
      <c r="A2820" s="509" t="s">
        <v>1020</v>
      </c>
      <c r="B2820" s="509" t="s">
        <v>2233</v>
      </c>
      <c r="C2820" s="509" t="s">
        <v>918</v>
      </c>
      <c r="D2820" s="509" t="s">
        <v>1021</v>
      </c>
      <c r="E2820" s="509" t="s">
        <v>15318</v>
      </c>
      <c r="F2820" s="509">
        <v>6</v>
      </c>
      <c r="G2820" s="509">
        <v>1</v>
      </c>
    </row>
    <row r="2821" spans="1:7">
      <c r="A2821" s="509" t="s">
        <v>1020</v>
      </c>
      <c r="B2821" s="509" t="s">
        <v>2233</v>
      </c>
      <c r="C2821" s="509" t="s">
        <v>918</v>
      </c>
      <c r="D2821" s="509" t="s">
        <v>1021</v>
      </c>
      <c r="E2821" s="509" t="s">
        <v>15317</v>
      </c>
      <c r="F2821" s="509">
        <v>5</v>
      </c>
      <c r="G2821" s="509">
        <v>1</v>
      </c>
    </row>
    <row r="2822" spans="1:7">
      <c r="A2822" s="509" t="s">
        <v>1020</v>
      </c>
      <c r="B2822" s="509" t="s">
        <v>2233</v>
      </c>
      <c r="C2822" s="509" t="s">
        <v>918</v>
      </c>
      <c r="D2822" s="509" t="s">
        <v>1021</v>
      </c>
      <c r="E2822" s="509" t="s">
        <v>15319</v>
      </c>
      <c r="F2822" s="509">
        <v>1</v>
      </c>
      <c r="G2822" s="509">
        <v>1</v>
      </c>
    </row>
    <row r="2823" spans="1:7">
      <c r="A2823" s="509" t="s">
        <v>1022</v>
      </c>
      <c r="B2823" s="509" t="s">
        <v>2233</v>
      </c>
      <c r="C2823" s="509" t="s">
        <v>918</v>
      </c>
      <c r="D2823" s="509" t="s">
        <v>1023</v>
      </c>
      <c r="E2823" s="509" t="s">
        <v>15327</v>
      </c>
      <c r="F2823" s="509">
        <v>10</v>
      </c>
      <c r="G2823" s="509">
        <v>1</v>
      </c>
    </row>
    <row r="2824" spans="1:7">
      <c r="A2824" s="509" t="s">
        <v>1022</v>
      </c>
      <c r="B2824" s="509" t="s">
        <v>2233</v>
      </c>
      <c r="C2824" s="509" t="s">
        <v>918</v>
      </c>
      <c r="D2824" s="509" t="s">
        <v>1023</v>
      </c>
      <c r="E2824" s="509" t="s">
        <v>15326</v>
      </c>
      <c r="F2824" s="509">
        <v>3</v>
      </c>
      <c r="G2824" s="509">
        <v>1</v>
      </c>
    </row>
    <row r="2825" spans="1:7">
      <c r="A2825" s="509" t="s">
        <v>1022</v>
      </c>
      <c r="B2825" s="509" t="s">
        <v>2233</v>
      </c>
      <c r="C2825" s="509" t="s">
        <v>918</v>
      </c>
      <c r="D2825" s="509" t="s">
        <v>1023</v>
      </c>
      <c r="E2825" s="509" t="s">
        <v>15328</v>
      </c>
      <c r="F2825" s="509">
        <v>3</v>
      </c>
      <c r="G2825" s="509">
        <v>1</v>
      </c>
    </row>
    <row r="2826" spans="1:7">
      <c r="A2826" s="509" t="s">
        <v>1024</v>
      </c>
      <c r="B2826" s="509" t="s">
        <v>2233</v>
      </c>
      <c r="C2826" s="509" t="s">
        <v>918</v>
      </c>
      <c r="D2826" s="509" t="s">
        <v>1025</v>
      </c>
      <c r="E2826" s="509" t="s">
        <v>15329</v>
      </c>
      <c r="F2826" s="509">
        <v>6</v>
      </c>
      <c r="G2826" s="509">
        <v>1</v>
      </c>
    </row>
    <row r="2827" spans="1:7">
      <c r="A2827" s="509" t="s">
        <v>1024</v>
      </c>
      <c r="B2827" s="509" t="s">
        <v>2233</v>
      </c>
      <c r="C2827" s="509" t="s">
        <v>918</v>
      </c>
      <c r="D2827" s="509" t="s">
        <v>1025</v>
      </c>
      <c r="E2827" s="509" t="s">
        <v>15330</v>
      </c>
      <c r="F2827" s="509">
        <v>4</v>
      </c>
      <c r="G2827" s="509">
        <v>1</v>
      </c>
    </row>
    <row r="2828" spans="1:7">
      <c r="A2828" s="509" t="s">
        <v>1024</v>
      </c>
      <c r="B2828" s="509" t="s">
        <v>2233</v>
      </c>
      <c r="C2828" s="509" t="s">
        <v>918</v>
      </c>
      <c r="D2828" s="509" t="s">
        <v>1025</v>
      </c>
      <c r="E2828" s="509" t="s">
        <v>15331</v>
      </c>
      <c r="F2828" s="509">
        <v>1</v>
      </c>
      <c r="G2828" s="509">
        <v>1</v>
      </c>
    </row>
    <row r="2829" spans="1:7">
      <c r="A2829" s="509" t="s">
        <v>1026</v>
      </c>
      <c r="B2829" s="509" t="s">
        <v>2233</v>
      </c>
      <c r="C2829" s="509" t="s">
        <v>918</v>
      </c>
      <c r="D2829" s="509" t="s">
        <v>1027</v>
      </c>
      <c r="E2829" s="509" t="s">
        <v>15332</v>
      </c>
      <c r="F2829" s="509">
        <v>5</v>
      </c>
      <c r="G2829" s="509">
        <v>1</v>
      </c>
    </row>
    <row r="2830" spans="1:7">
      <c r="A2830" s="509" t="s">
        <v>1026</v>
      </c>
      <c r="B2830" s="509" t="s">
        <v>2233</v>
      </c>
      <c r="C2830" s="509" t="s">
        <v>918</v>
      </c>
      <c r="D2830" s="509" t="s">
        <v>1027</v>
      </c>
      <c r="E2830" s="509" t="s">
        <v>15333</v>
      </c>
      <c r="F2830" s="509">
        <v>3</v>
      </c>
      <c r="G2830" s="509">
        <v>1</v>
      </c>
    </row>
    <row r="2831" spans="1:7">
      <c r="A2831" s="509" t="s">
        <v>1026</v>
      </c>
      <c r="B2831" s="509" t="s">
        <v>2233</v>
      </c>
      <c r="C2831" s="509" t="s">
        <v>918</v>
      </c>
      <c r="D2831" s="509" t="s">
        <v>1027</v>
      </c>
      <c r="E2831" s="509" t="s">
        <v>15334</v>
      </c>
      <c r="F2831" s="509">
        <v>1</v>
      </c>
      <c r="G2831" s="509">
        <v>1</v>
      </c>
    </row>
    <row r="2832" spans="1:7">
      <c r="A2832" s="509" t="s">
        <v>1026</v>
      </c>
      <c r="B2832" s="509" t="s">
        <v>2233</v>
      </c>
      <c r="C2832" s="509" t="s">
        <v>918</v>
      </c>
      <c r="D2832" s="509" t="s">
        <v>1027</v>
      </c>
      <c r="E2832" s="509" t="s">
        <v>15335</v>
      </c>
      <c r="F2832" s="509">
        <v>1</v>
      </c>
      <c r="G2832" s="509">
        <v>1</v>
      </c>
    </row>
    <row r="2833" spans="1:7">
      <c r="A2833" s="509" t="s">
        <v>1026</v>
      </c>
      <c r="B2833" s="509" t="s">
        <v>2233</v>
      </c>
      <c r="C2833" s="509" t="s">
        <v>918</v>
      </c>
      <c r="D2833" s="509" t="s">
        <v>1027</v>
      </c>
      <c r="E2833" s="509" t="s">
        <v>15336</v>
      </c>
      <c r="F2833" s="509">
        <v>1</v>
      </c>
      <c r="G2833" s="509">
        <v>1</v>
      </c>
    </row>
    <row r="2834" spans="1:7">
      <c r="A2834" s="509" t="s">
        <v>1028</v>
      </c>
      <c r="B2834" s="509" t="s">
        <v>2233</v>
      </c>
      <c r="C2834" s="509" t="s">
        <v>918</v>
      </c>
      <c r="D2834" s="509" t="s">
        <v>1029</v>
      </c>
      <c r="E2834" s="509" t="s">
        <v>15338</v>
      </c>
      <c r="F2834" s="509">
        <v>9</v>
      </c>
      <c r="G2834" s="509">
        <v>1</v>
      </c>
    </row>
    <row r="2835" spans="1:7">
      <c r="A2835" s="509" t="s">
        <v>1028</v>
      </c>
      <c r="B2835" s="509" t="s">
        <v>2233</v>
      </c>
      <c r="C2835" s="509" t="s">
        <v>918</v>
      </c>
      <c r="D2835" s="509" t="s">
        <v>1029</v>
      </c>
      <c r="E2835" s="509" t="s">
        <v>15337</v>
      </c>
      <c r="F2835" s="509">
        <v>2</v>
      </c>
      <c r="G2835" s="509">
        <v>1</v>
      </c>
    </row>
    <row r="2836" spans="1:7">
      <c r="A2836" s="509" t="s">
        <v>1030</v>
      </c>
      <c r="B2836" s="509" t="s">
        <v>2233</v>
      </c>
      <c r="C2836" s="509" t="s">
        <v>918</v>
      </c>
      <c r="D2836" s="509" t="s">
        <v>1031</v>
      </c>
      <c r="E2836" s="509" t="s">
        <v>15339</v>
      </c>
      <c r="F2836" s="509">
        <v>6</v>
      </c>
      <c r="G2836" s="509">
        <v>1</v>
      </c>
    </row>
    <row r="2837" spans="1:7">
      <c r="A2837" s="509" t="s">
        <v>1030</v>
      </c>
      <c r="B2837" s="509" t="s">
        <v>2233</v>
      </c>
      <c r="C2837" s="509" t="s">
        <v>918</v>
      </c>
      <c r="D2837" s="509" t="s">
        <v>1031</v>
      </c>
      <c r="E2837" s="509" t="s">
        <v>15340</v>
      </c>
      <c r="F2837" s="509">
        <v>3</v>
      </c>
      <c r="G2837" s="509">
        <v>1</v>
      </c>
    </row>
    <row r="2838" spans="1:7">
      <c r="A2838" s="509" t="s">
        <v>1030</v>
      </c>
      <c r="B2838" s="509" t="s">
        <v>2233</v>
      </c>
      <c r="C2838" s="509" t="s">
        <v>918</v>
      </c>
      <c r="D2838" s="509" t="s">
        <v>1031</v>
      </c>
      <c r="E2838" s="509" t="s">
        <v>15341</v>
      </c>
      <c r="F2838" s="509">
        <v>3</v>
      </c>
      <c r="G2838" s="509">
        <v>1</v>
      </c>
    </row>
    <row r="2839" spans="1:7">
      <c r="A2839" s="509" t="s">
        <v>1032</v>
      </c>
      <c r="B2839" s="509" t="s">
        <v>2233</v>
      </c>
      <c r="C2839" s="509" t="s">
        <v>918</v>
      </c>
      <c r="D2839" s="509" t="s">
        <v>1033</v>
      </c>
      <c r="E2839" s="509" t="s">
        <v>12901</v>
      </c>
      <c r="F2839" s="509">
        <v>10</v>
      </c>
      <c r="G2839" s="509">
        <v>1</v>
      </c>
    </row>
    <row r="2840" spans="1:7">
      <c r="A2840" s="509" t="s">
        <v>1032</v>
      </c>
      <c r="B2840" s="509" t="s">
        <v>2233</v>
      </c>
      <c r="C2840" s="509" t="s">
        <v>918</v>
      </c>
      <c r="D2840" s="509" t="s">
        <v>1033</v>
      </c>
      <c r="E2840" s="509" t="s">
        <v>12900</v>
      </c>
      <c r="F2840" s="509">
        <v>7</v>
      </c>
      <c r="G2840" s="509">
        <v>1</v>
      </c>
    </row>
    <row r="2841" spans="1:7">
      <c r="A2841" s="509" t="s">
        <v>1032</v>
      </c>
      <c r="B2841" s="509" t="s">
        <v>2233</v>
      </c>
      <c r="C2841" s="509" t="s">
        <v>918</v>
      </c>
      <c r="D2841" s="509" t="s">
        <v>1033</v>
      </c>
      <c r="E2841" s="509" t="s">
        <v>12899</v>
      </c>
      <c r="F2841" s="509">
        <v>2</v>
      </c>
      <c r="G2841" s="509">
        <v>1</v>
      </c>
    </row>
    <row r="2842" spans="1:7">
      <c r="A2842" s="509" t="s">
        <v>1034</v>
      </c>
      <c r="B2842" s="509" t="s">
        <v>2233</v>
      </c>
      <c r="C2842" s="509" t="s">
        <v>918</v>
      </c>
      <c r="D2842" s="509" t="s">
        <v>1035</v>
      </c>
      <c r="E2842" s="509" t="s">
        <v>12597</v>
      </c>
      <c r="F2842" s="509">
        <v>5</v>
      </c>
      <c r="G2842" s="509">
        <v>1</v>
      </c>
    </row>
    <row r="2843" spans="1:7">
      <c r="A2843" s="509" t="s">
        <v>1034</v>
      </c>
      <c r="B2843" s="509" t="s">
        <v>2233</v>
      </c>
      <c r="C2843" s="509" t="s">
        <v>918</v>
      </c>
      <c r="D2843" s="509" t="s">
        <v>1035</v>
      </c>
      <c r="E2843" s="509" t="s">
        <v>12596</v>
      </c>
      <c r="F2843" s="509">
        <v>4</v>
      </c>
      <c r="G2843" s="509">
        <v>1</v>
      </c>
    </row>
    <row r="2844" spans="1:7">
      <c r="A2844" s="509" t="s">
        <v>1034</v>
      </c>
      <c r="B2844" s="509" t="s">
        <v>2233</v>
      </c>
      <c r="C2844" s="509" t="s">
        <v>918</v>
      </c>
      <c r="D2844" s="509" t="s">
        <v>1035</v>
      </c>
      <c r="E2844" s="509" t="s">
        <v>12599</v>
      </c>
      <c r="F2844" s="509">
        <v>4</v>
      </c>
      <c r="G2844" s="509">
        <v>1</v>
      </c>
    </row>
    <row r="2845" spans="1:7">
      <c r="A2845" s="509" t="s">
        <v>1034</v>
      </c>
      <c r="B2845" s="509" t="s">
        <v>2233</v>
      </c>
      <c r="C2845" s="509" t="s">
        <v>918</v>
      </c>
      <c r="D2845" s="509" t="s">
        <v>1035</v>
      </c>
      <c r="E2845" s="509" t="s">
        <v>12600</v>
      </c>
      <c r="F2845" s="509">
        <v>4</v>
      </c>
      <c r="G2845" s="509">
        <v>1</v>
      </c>
    </row>
    <row r="2846" spans="1:7">
      <c r="A2846" s="509" t="s">
        <v>1034</v>
      </c>
      <c r="B2846" s="509" t="s">
        <v>2233</v>
      </c>
      <c r="C2846" s="509" t="s">
        <v>918</v>
      </c>
      <c r="D2846" s="509" t="s">
        <v>1035</v>
      </c>
      <c r="E2846" s="509" t="s">
        <v>12595</v>
      </c>
      <c r="F2846" s="509">
        <v>3</v>
      </c>
      <c r="G2846" s="509">
        <v>1</v>
      </c>
    </row>
    <row r="2847" spans="1:7">
      <c r="A2847" s="509" t="s">
        <v>1034</v>
      </c>
      <c r="B2847" s="509" t="s">
        <v>2233</v>
      </c>
      <c r="C2847" s="509" t="s">
        <v>918</v>
      </c>
      <c r="D2847" s="509" t="s">
        <v>1035</v>
      </c>
      <c r="E2847" s="509" t="s">
        <v>12601</v>
      </c>
      <c r="F2847" s="509">
        <v>2</v>
      </c>
      <c r="G2847" s="509">
        <v>1</v>
      </c>
    </row>
    <row r="2848" spans="1:7">
      <c r="A2848" s="509" t="s">
        <v>1034</v>
      </c>
      <c r="B2848" s="509" t="s">
        <v>2233</v>
      </c>
      <c r="C2848" s="509" t="s">
        <v>918</v>
      </c>
      <c r="D2848" s="509" t="s">
        <v>1035</v>
      </c>
      <c r="E2848" s="509" t="s">
        <v>12598</v>
      </c>
      <c r="F2848" s="509">
        <v>1</v>
      </c>
      <c r="G2848" s="509">
        <v>1</v>
      </c>
    </row>
    <row r="2849" spans="1:7">
      <c r="A2849" s="509" t="s">
        <v>1034</v>
      </c>
      <c r="B2849" s="509" t="s">
        <v>2233</v>
      </c>
      <c r="C2849" s="509" t="s">
        <v>918</v>
      </c>
      <c r="D2849" s="509" t="s">
        <v>1035</v>
      </c>
      <c r="E2849" s="509" t="s">
        <v>12602</v>
      </c>
      <c r="F2849" s="509">
        <v>1</v>
      </c>
      <c r="G2849" s="509">
        <v>1</v>
      </c>
    </row>
    <row r="2850" spans="1:7">
      <c r="A2850" s="509" t="s">
        <v>1036</v>
      </c>
      <c r="B2850" s="509" t="s">
        <v>2233</v>
      </c>
      <c r="C2850" s="509" t="s">
        <v>1037</v>
      </c>
      <c r="D2850" s="509" t="s">
        <v>1038</v>
      </c>
      <c r="E2850" s="509" t="s">
        <v>16044</v>
      </c>
      <c r="F2850" s="509">
        <v>11</v>
      </c>
      <c r="G2850" s="509">
        <v>1</v>
      </c>
    </row>
    <row r="2851" spans="1:7">
      <c r="A2851" s="509" t="s">
        <v>1036</v>
      </c>
      <c r="B2851" s="509" t="s">
        <v>2233</v>
      </c>
      <c r="C2851" s="509" t="s">
        <v>1037</v>
      </c>
      <c r="D2851" s="509" t="s">
        <v>1038</v>
      </c>
      <c r="E2851" s="509" t="s">
        <v>16045</v>
      </c>
      <c r="F2851" s="509">
        <v>11</v>
      </c>
      <c r="G2851" s="509">
        <v>1</v>
      </c>
    </row>
    <row r="2852" spans="1:7">
      <c r="A2852" s="509" t="s">
        <v>1036</v>
      </c>
      <c r="B2852" s="509" t="s">
        <v>2233</v>
      </c>
      <c r="C2852" s="509" t="s">
        <v>1037</v>
      </c>
      <c r="D2852" s="509" t="s">
        <v>1038</v>
      </c>
      <c r="E2852" s="509" t="s">
        <v>16041</v>
      </c>
      <c r="F2852" s="509">
        <v>8</v>
      </c>
      <c r="G2852" s="509">
        <v>1</v>
      </c>
    </row>
    <row r="2853" spans="1:7">
      <c r="A2853" s="509" t="s">
        <v>1036</v>
      </c>
      <c r="B2853" s="509" t="s">
        <v>2233</v>
      </c>
      <c r="C2853" s="509" t="s">
        <v>1037</v>
      </c>
      <c r="D2853" s="509" t="s">
        <v>1038</v>
      </c>
      <c r="E2853" s="509" t="s">
        <v>16043</v>
      </c>
      <c r="F2853" s="509">
        <v>5</v>
      </c>
      <c r="G2853" s="509">
        <v>1</v>
      </c>
    </row>
    <row r="2854" spans="1:7">
      <c r="A2854" s="509" t="s">
        <v>1036</v>
      </c>
      <c r="B2854" s="509" t="s">
        <v>2233</v>
      </c>
      <c r="C2854" s="509" t="s">
        <v>1037</v>
      </c>
      <c r="D2854" s="509" t="s">
        <v>1038</v>
      </c>
      <c r="E2854" s="509" t="s">
        <v>16046</v>
      </c>
      <c r="F2854" s="509">
        <v>4</v>
      </c>
      <c r="G2854" s="509">
        <v>1</v>
      </c>
    </row>
    <row r="2855" spans="1:7">
      <c r="A2855" s="509" t="s">
        <v>1036</v>
      </c>
      <c r="B2855" s="509" t="s">
        <v>2233</v>
      </c>
      <c r="C2855" s="509" t="s">
        <v>1037</v>
      </c>
      <c r="D2855" s="509" t="s">
        <v>1038</v>
      </c>
      <c r="E2855" s="509" t="s">
        <v>16040</v>
      </c>
      <c r="F2855" s="509">
        <v>3</v>
      </c>
      <c r="G2855" s="509">
        <v>1</v>
      </c>
    </row>
    <row r="2856" spans="1:7">
      <c r="A2856" s="509" t="s">
        <v>1036</v>
      </c>
      <c r="B2856" s="509" t="s">
        <v>2233</v>
      </c>
      <c r="C2856" s="509" t="s">
        <v>1037</v>
      </c>
      <c r="D2856" s="509" t="s">
        <v>1038</v>
      </c>
      <c r="E2856" s="509" t="s">
        <v>16042</v>
      </c>
      <c r="F2856" s="509">
        <v>1</v>
      </c>
      <c r="G2856" s="509">
        <v>1</v>
      </c>
    </row>
    <row r="2857" spans="1:7">
      <c r="A2857" s="509" t="s">
        <v>1039</v>
      </c>
      <c r="B2857" s="509" t="s">
        <v>2233</v>
      </c>
      <c r="C2857" s="509" t="s">
        <v>1037</v>
      </c>
      <c r="D2857" s="509" t="s">
        <v>1040</v>
      </c>
      <c r="E2857" s="509" t="s">
        <v>15987</v>
      </c>
      <c r="F2857" s="509">
        <v>6</v>
      </c>
      <c r="G2857" s="509">
        <v>1</v>
      </c>
    </row>
    <row r="2858" spans="1:7">
      <c r="A2858" s="509" t="s">
        <v>1039</v>
      </c>
      <c r="B2858" s="509" t="s">
        <v>2233</v>
      </c>
      <c r="C2858" s="509" t="s">
        <v>1037</v>
      </c>
      <c r="D2858" s="509" t="s">
        <v>1040</v>
      </c>
      <c r="E2858" s="509" t="s">
        <v>15988</v>
      </c>
      <c r="F2858" s="509">
        <v>6</v>
      </c>
      <c r="G2858" s="509">
        <v>1</v>
      </c>
    </row>
    <row r="2859" spans="1:7">
      <c r="A2859" s="509" t="s">
        <v>1039</v>
      </c>
      <c r="B2859" s="509" t="s">
        <v>2233</v>
      </c>
      <c r="C2859" s="509" t="s">
        <v>1037</v>
      </c>
      <c r="D2859" s="509" t="s">
        <v>1040</v>
      </c>
      <c r="E2859" s="509" t="s">
        <v>15989</v>
      </c>
      <c r="F2859" s="509">
        <v>3</v>
      </c>
      <c r="G2859" s="509">
        <v>1</v>
      </c>
    </row>
    <row r="2860" spans="1:7">
      <c r="A2860" s="509" t="s">
        <v>1041</v>
      </c>
      <c r="B2860" s="509" t="s">
        <v>2233</v>
      </c>
      <c r="C2860" s="509" t="s">
        <v>1037</v>
      </c>
      <c r="D2860" s="509" t="s">
        <v>1042</v>
      </c>
      <c r="E2860" s="509" t="s">
        <v>16047</v>
      </c>
      <c r="F2860" s="509">
        <v>7</v>
      </c>
      <c r="G2860" s="509">
        <v>1</v>
      </c>
    </row>
    <row r="2861" spans="1:7">
      <c r="A2861" s="509" t="s">
        <v>1041</v>
      </c>
      <c r="B2861" s="509" t="s">
        <v>2233</v>
      </c>
      <c r="C2861" s="509" t="s">
        <v>1037</v>
      </c>
      <c r="D2861" s="509" t="s">
        <v>1042</v>
      </c>
      <c r="E2861" s="509" t="s">
        <v>16050</v>
      </c>
      <c r="F2861" s="509">
        <v>4</v>
      </c>
      <c r="G2861" s="509">
        <v>1</v>
      </c>
    </row>
    <row r="2862" spans="1:7">
      <c r="A2862" s="509" t="s">
        <v>1041</v>
      </c>
      <c r="B2862" s="509" t="s">
        <v>2233</v>
      </c>
      <c r="C2862" s="509" t="s">
        <v>1037</v>
      </c>
      <c r="D2862" s="509" t="s">
        <v>1042</v>
      </c>
      <c r="E2862" s="509" t="s">
        <v>16048</v>
      </c>
      <c r="F2862" s="509">
        <v>3</v>
      </c>
      <c r="G2862" s="509">
        <v>1</v>
      </c>
    </row>
    <row r="2863" spans="1:7">
      <c r="A2863" s="509" t="s">
        <v>1041</v>
      </c>
      <c r="B2863" s="509" t="s">
        <v>2233</v>
      </c>
      <c r="C2863" s="509" t="s">
        <v>1037</v>
      </c>
      <c r="D2863" s="509" t="s">
        <v>1042</v>
      </c>
      <c r="E2863" s="509" t="s">
        <v>16049</v>
      </c>
      <c r="F2863" s="509">
        <v>3</v>
      </c>
      <c r="G2863" s="509">
        <v>1</v>
      </c>
    </row>
    <row r="2864" spans="1:7">
      <c r="A2864" s="509" t="s">
        <v>1043</v>
      </c>
      <c r="B2864" s="509" t="s">
        <v>2233</v>
      </c>
      <c r="C2864" s="509" t="s">
        <v>1037</v>
      </c>
      <c r="D2864" s="509" t="s">
        <v>1044</v>
      </c>
      <c r="E2864" s="509" t="s">
        <v>16051</v>
      </c>
      <c r="F2864" s="509">
        <v>6</v>
      </c>
      <c r="G2864" s="509">
        <v>1</v>
      </c>
    </row>
    <row r="2865" spans="1:7">
      <c r="A2865" s="509" t="s">
        <v>1043</v>
      </c>
      <c r="B2865" s="509" t="s">
        <v>2233</v>
      </c>
      <c r="C2865" s="509" t="s">
        <v>1037</v>
      </c>
      <c r="D2865" s="509" t="s">
        <v>1044</v>
      </c>
      <c r="E2865" s="509" t="s">
        <v>16052</v>
      </c>
      <c r="F2865" s="509">
        <v>4</v>
      </c>
      <c r="G2865" s="509">
        <v>1</v>
      </c>
    </row>
    <row r="2866" spans="1:7">
      <c r="A2866" s="509" t="s">
        <v>1043</v>
      </c>
      <c r="B2866" s="509" t="s">
        <v>2233</v>
      </c>
      <c r="C2866" s="509" t="s">
        <v>1037</v>
      </c>
      <c r="D2866" s="509" t="s">
        <v>1044</v>
      </c>
      <c r="E2866" s="509" t="s">
        <v>16053</v>
      </c>
      <c r="F2866" s="509">
        <v>1</v>
      </c>
      <c r="G2866" s="509">
        <v>1</v>
      </c>
    </row>
    <row r="2867" spans="1:7">
      <c r="A2867" s="509" t="s">
        <v>1045</v>
      </c>
      <c r="B2867" s="509" t="s">
        <v>2233</v>
      </c>
      <c r="C2867" s="509" t="s">
        <v>1037</v>
      </c>
      <c r="D2867" s="509" t="s">
        <v>1046</v>
      </c>
      <c r="E2867" s="509" t="s">
        <v>16055</v>
      </c>
      <c r="F2867" s="509">
        <v>10</v>
      </c>
      <c r="G2867" s="509">
        <v>1</v>
      </c>
    </row>
    <row r="2868" spans="1:7">
      <c r="A2868" s="509" t="s">
        <v>1045</v>
      </c>
      <c r="B2868" s="509" t="s">
        <v>2233</v>
      </c>
      <c r="C2868" s="509" t="s">
        <v>1037</v>
      </c>
      <c r="D2868" s="509" t="s">
        <v>1046</v>
      </c>
      <c r="E2868" s="509" t="s">
        <v>16056</v>
      </c>
      <c r="F2868" s="509">
        <v>10</v>
      </c>
      <c r="G2868" s="509">
        <v>1</v>
      </c>
    </row>
    <row r="2869" spans="1:7">
      <c r="A2869" s="509" t="s">
        <v>1045</v>
      </c>
      <c r="B2869" s="509" t="s">
        <v>2233</v>
      </c>
      <c r="C2869" s="509" t="s">
        <v>1037</v>
      </c>
      <c r="D2869" s="509" t="s">
        <v>1046</v>
      </c>
      <c r="E2869" s="509" t="s">
        <v>16057</v>
      </c>
      <c r="F2869" s="509">
        <v>10</v>
      </c>
      <c r="G2869" s="509">
        <v>1</v>
      </c>
    </row>
    <row r="2870" spans="1:7">
      <c r="A2870" s="509" t="s">
        <v>1045</v>
      </c>
      <c r="B2870" s="509" t="s">
        <v>2233</v>
      </c>
      <c r="C2870" s="509" t="s">
        <v>1037</v>
      </c>
      <c r="D2870" s="509" t="s">
        <v>1046</v>
      </c>
      <c r="E2870" s="509" t="s">
        <v>16058</v>
      </c>
      <c r="F2870" s="509">
        <v>10</v>
      </c>
      <c r="G2870" s="509">
        <v>1</v>
      </c>
    </row>
    <row r="2871" spans="1:7">
      <c r="A2871" s="509" t="s">
        <v>1045</v>
      </c>
      <c r="B2871" s="509" t="s">
        <v>2233</v>
      </c>
      <c r="C2871" s="509" t="s">
        <v>1037</v>
      </c>
      <c r="D2871" s="509" t="s">
        <v>1046</v>
      </c>
      <c r="E2871" s="509" t="s">
        <v>16054</v>
      </c>
      <c r="F2871" s="509">
        <v>8</v>
      </c>
      <c r="G2871" s="509">
        <v>1</v>
      </c>
    </row>
    <row r="2872" spans="1:7">
      <c r="A2872" s="509" t="s">
        <v>1045</v>
      </c>
      <c r="B2872" s="509" t="s">
        <v>2233</v>
      </c>
      <c r="C2872" s="509" t="s">
        <v>1037</v>
      </c>
      <c r="D2872" s="509" t="s">
        <v>1046</v>
      </c>
      <c r="E2872" s="509" t="s">
        <v>16060</v>
      </c>
      <c r="F2872" s="509">
        <v>6</v>
      </c>
      <c r="G2872" s="509">
        <v>1</v>
      </c>
    </row>
    <row r="2873" spans="1:7">
      <c r="A2873" s="509" t="s">
        <v>1045</v>
      </c>
      <c r="B2873" s="509" t="s">
        <v>2233</v>
      </c>
      <c r="C2873" s="509" t="s">
        <v>1037</v>
      </c>
      <c r="D2873" s="509" t="s">
        <v>1046</v>
      </c>
      <c r="E2873" s="509" t="s">
        <v>16061</v>
      </c>
      <c r="F2873" s="509">
        <v>6</v>
      </c>
      <c r="G2873" s="509">
        <v>1</v>
      </c>
    </row>
    <row r="2874" spans="1:7">
      <c r="A2874" s="509" t="s">
        <v>1045</v>
      </c>
      <c r="B2874" s="509" t="s">
        <v>2233</v>
      </c>
      <c r="C2874" s="509" t="s">
        <v>1037</v>
      </c>
      <c r="D2874" s="509" t="s">
        <v>1046</v>
      </c>
      <c r="E2874" s="509" t="s">
        <v>16059</v>
      </c>
      <c r="F2874" s="509">
        <v>5</v>
      </c>
      <c r="G2874" s="509">
        <v>1</v>
      </c>
    </row>
    <row r="2875" spans="1:7">
      <c r="A2875" s="509" t="s">
        <v>1045</v>
      </c>
      <c r="B2875" s="509" t="s">
        <v>2233</v>
      </c>
      <c r="C2875" s="509" t="s">
        <v>1037</v>
      </c>
      <c r="D2875" s="509" t="s">
        <v>1046</v>
      </c>
      <c r="E2875" s="509" t="s">
        <v>16063</v>
      </c>
      <c r="F2875" s="509">
        <v>5</v>
      </c>
      <c r="G2875" s="509">
        <v>1</v>
      </c>
    </row>
    <row r="2876" spans="1:7">
      <c r="A2876" s="509" t="s">
        <v>1045</v>
      </c>
      <c r="B2876" s="509" t="s">
        <v>2233</v>
      </c>
      <c r="C2876" s="509" t="s">
        <v>1037</v>
      </c>
      <c r="D2876" s="509" t="s">
        <v>1046</v>
      </c>
      <c r="E2876" s="509" t="s">
        <v>16064</v>
      </c>
      <c r="F2876" s="509">
        <v>5</v>
      </c>
      <c r="G2876" s="509">
        <v>1</v>
      </c>
    </row>
    <row r="2877" spans="1:7">
      <c r="A2877" s="509" t="s">
        <v>1045</v>
      </c>
      <c r="B2877" s="509" t="s">
        <v>2233</v>
      </c>
      <c r="C2877" s="509" t="s">
        <v>1037</v>
      </c>
      <c r="D2877" s="509" t="s">
        <v>1046</v>
      </c>
      <c r="E2877" s="509" t="s">
        <v>16065</v>
      </c>
      <c r="F2877" s="509">
        <v>5</v>
      </c>
      <c r="G2877" s="509">
        <v>1</v>
      </c>
    </row>
    <row r="2878" spans="1:7">
      <c r="A2878" s="509" t="s">
        <v>1045</v>
      </c>
      <c r="B2878" s="509" t="s">
        <v>2233</v>
      </c>
      <c r="C2878" s="509" t="s">
        <v>1037</v>
      </c>
      <c r="D2878" s="509" t="s">
        <v>1046</v>
      </c>
      <c r="E2878" s="509" t="s">
        <v>16062</v>
      </c>
      <c r="F2878" s="509">
        <v>4</v>
      </c>
      <c r="G2878" s="509">
        <v>1</v>
      </c>
    </row>
    <row r="2879" spans="1:7">
      <c r="A2879" s="509" t="s">
        <v>1045</v>
      </c>
      <c r="B2879" s="509" t="s">
        <v>2233</v>
      </c>
      <c r="C2879" s="509" t="s">
        <v>1037</v>
      </c>
      <c r="D2879" s="509" t="s">
        <v>1046</v>
      </c>
      <c r="E2879" s="509" t="s">
        <v>16066</v>
      </c>
      <c r="F2879" s="509">
        <v>3</v>
      </c>
      <c r="G2879" s="509">
        <v>1</v>
      </c>
    </row>
    <row r="2880" spans="1:7">
      <c r="A2880" s="509" t="s">
        <v>1047</v>
      </c>
      <c r="B2880" s="509" t="s">
        <v>2233</v>
      </c>
      <c r="C2880" s="509" t="s">
        <v>1037</v>
      </c>
      <c r="D2880" s="509" t="s">
        <v>1048</v>
      </c>
      <c r="E2880" s="509" t="s">
        <v>16068</v>
      </c>
      <c r="F2880" s="509">
        <v>7</v>
      </c>
      <c r="G2880" s="509">
        <v>1</v>
      </c>
    </row>
    <row r="2881" spans="1:7">
      <c r="A2881" s="509" t="s">
        <v>1047</v>
      </c>
      <c r="B2881" s="509" t="s">
        <v>2233</v>
      </c>
      <c r="C2881" s="509" t="s">
        <v>1037</v>
      </c>
      <c r="D2881" s="509" t="s">
        <v>1048</v>
      </c>
      <c r="E2881" s="509" t="s">
        <v>16067</v>
      </c>
      <c r="F2881" s="509">
        <v>5</v>
      </c>
      <c r="G2881" s="509">
        <v>1</v>
      </c>
    </row>
    <row r="2882" spans="1:7">
      <c r="A2882" s="509" t="s">
        <v>1047</v>
      </c>
      <c r="B2882" s="509" t="s">
        <v>2233</v>
      </c>
      <c r="C2882" s="509" t="s">
        <v>1037</v>
      </c>
      <c r="D2882" s="509" t="s">
        <v>1048</v>
      </c>
      <c r="E2882" s="509" t="s">
        <v>16069</v>
      </c>
      <c r="F2882" s="509">
        <v>4</v>
      </c>
      <c r="G2882" s="509">
        <v>1</v>
      </c>
    </row>
    <row r="2883" spans="1:7">
      <c r="A2883" s="509" t="s">
        <v>1047</v>
      </c>
      <c r="B2883" s="509" t="s">
        <v>2233</v>
      </c>
      <c r="C2883" s="509" t="s">
        <v>1037</v>
      </c>
      <c r="D2883" s="509" t="s">
        <v>1048</v>
      </c>
      <c r="E2883" s="509" t="s">
        <v>16070</v>
      </c>
      <c r="F2883" s="509">
        <v>3</v>
      </c>
      <c r="G2883" s="509">
        <v>1</v>
      </c>
    </row>
    <row r="2884" spans="1:7">
      <c r="A2884" s="509" t="s">
        <v>1049</v>
      </c>
      <c r="B2884" s="509" t="s">
        <v>2233</v>
      </c>
      <c r="C2884" s="509" t="s">
        <v>1037</v>
      </c>
      <c r="D2884" s="509" t="s">
        <v>1050</v>
      </c>
      <c r="E2884" s="509" t="s">
        <v>12422</v>
      </c>
      <c r="F2884" s="509">
        <v>7</v>
      </c>
      <c r="G2884" s="509">
        <v>1</v>
      </c>
    </row>
    <row r="2885" spans="1:7">
      <c r="A2885" s="509" t="s">
        <v>1049</v>
      </c>
      <c r="B2885" s="509" t="s">
        <v>2233</v>
      </c>
      <c r="C2885" s="509" t="s">
        <v>1037</v>
      </c>
      <c r="D2885" s="509" t="s">
        <v>1050</v>
      </c>
      <c r="E2885" s="509" t="s">
        <v>12423</v>
      </c>
      <c r="F2885" s="509">
        <v>7</v>
      </c>
      <c r="G2885" s="509">
        <v>1</v>
      </c>
    </row>
    <row r="2886" spans="1:7">
      <c r="A2886" s="509" t="s">
        <v>1049</v>
      </c>
      <c r="B2886" s="509" t="s">
        <v>2233</v>
      </c>
      <c r="C2886" s="509" t="s">
        <v>1037</v>
      </c>
      <c r="D2886" s="509" t="s">
        <v>1050</v>
      </c>
      <c r="E2886" s="509" t="s">
        <v>12419</v>
      </c>
      <c r="F2886" s="509">
        <v>6</v>
      </c>
      <c r="G2886" s="509">
        <v>1</v>
      </c>
    </row>
    <row r="2887" spans="1:7">
      <c r="A2887" s="509" t="s">
        <v>1049</v>
      </c>
      <c r="B2887" s="509" t="s">
        <v>2233</v>
      </c>
      <c r="C2887" s="509" t="s">
        <v>1037</v>
      </c>
      <c r="D2887" s="509" t="s">
        <v>1050</v>
      </c>
      <c r="E2887" s="509" t="s">
        <v>12420</v>
      </c>
      <c r="F2887" s="509">
        <v>5</v>
      </c>
      <c r="G2887" s="509">
        <v>1</v>
      </c>
    </row>
    <row r="2888" spans="1:7">
      <c r="A2888" s="509" t="s">
        <v>1049</v>
      </c>
      <c r="B2888" s="509" t="s">
        <v>2233</v>
      </c>
      <c r="C2888" s="509" t="s">
        <v>1037</v>
      </c>
      <c r="D2888" s="509" t="s">
        <v>1050</v>
      </c>
      <c r="E2888" s="509" t="s">
        <v>12421</v>
      </c>
      <c r="F2888" s="509">
        <v>5</v>
      </c>
      <c r="G2888" s="509">
        <v>1</v>
      </c>
    </row>
    <row r="2889" spans="1:7">
      <c r="A2889" s="509" t="s">
        <v>1049</v>
      </c>
      <c r="B2889" s="509" t="s">
        <v>2233</v>
      </c>
      <c r="C2889" s="509" t="s">
        <v>1037</v>
      </c>
      <c r="D2889" s="509" t="s">
        <v>1050</v>
      </c>
      <c r="E2889" s="509" t="s">
        <v>12418</v>
      </c>
      <c r="F2889" s="509">
        <v>4</v>
      </c>
      <c r="G2889" s="509">
        <v>1</v>
      </c>
    </row>
    <row r="2890" spans="1:7">
      <c r="A2890" s="509" t="s">
        <v>1049</v>
      </c>
      <c r="B2890" s="509" t="s">
        <v>2233</v>
      </c>
      <c r="C2890" s="509" t="s">
        <v>1037</v>
      </c>
      <c r="D2890" s="509" t="s">
        <v>1050</v>
      </c>
      <c r="E2890" s="509" t="s">
        <v>12425</v>
      </c>
      <c r="F2890" s="509">
        <v>3</v>
      </c>
      <c r="G2890" s="509">
        <v>1</v>
      </c>
    </row>
    <row r="2891" spans="1:7">
      <c r="A2891" s="509" t="s">
        <v>1049</v>
      </c>
      <c r="B2891" s="509" t="s">
        <v>2233</v>
      </c>
      <c r="C2891" s="509" t="s">
        <v>1037</v>
      </c>
      <c r="D2891" s="509" t="s">
        <v>1050</v>
      </c>
      <c r="E2891" s="509" t="s">
        <v>12426</v>
      </c>
      <c r="F2891" s="509">
        <v>3</v>
      </c>
      <c r="G2891" s="509">
        <v>1</v>
      </c>
    </row>
    <row r="2892" spans="1:7">
      <c r="A2892" s="509" t="s">
        <v>1049</v>
      </c>
      <c r="B2892" s="509" t="s">
        <v>2233</v>
      </c>
      <c r="C2892" s="509" t="s">
        <v>1037</v>
      </c>
      <c r="D2892" s="509" t="s">
        <v>1050</v>
      </c>
      <c r="E2892" s="509" t="s">
        <v>12424</v>
      </c>
      <c r="F2892" s="509">
        <v>2</v>
      </c>
      <c r="G2892" s="509">
        <v>1</v>
      </c>
    </row>
    <row r="2893" spans="1:7">
      <c r="A2893" s="509" t="s">
        <v>1049</v>
      </c>
      <c r="B2893" s="509" t="s">
        <v>2233</v>
      </c>
      <c r="C2893" s="509" t="s">
        <v>1037</v>
      </c>
      <c r="D2893" s="509" t="s">
        <v>1050</v>
      </c>
      <c r="E2893" s="509" t="s">
        <v>12427</v>
      </c>
      <c r="F2893" s="509">
        <v>1</v>
      </c>
      <c r="G2893" s="509">
        <v>1</v>
      </c>
    </row>
    <row r="2894" spans="1:7">
      <c r="A2894" s="509" t="s">
        <v>1049</v>
      </c>
      <c r="B2894" s="509" t="s">
        <v>2233</v>
      </c>
      <c r="C2894" s="509" t="s">
        <v>1037</v>
      </c>
      <c r="D2894" s="509" t="s">
        <v>1050</v>
      </c>
      <c r="E2894" s="509" t="s">
        <v>12428</v>
      </c>
      <c r="F2894" s="509">
        <v>1</v>
      </c>
      <c r="G2894" s="509">
        <v>1</v>
      </c>
    </row>
    <row r="2895" spans="1:7">
      <c r="A2895" s="509" t="s">
        <v>1051</v>
      </c>
      <c r="B2895" s="509" t="s">
        <v>2233</v>
      </c>
      <c r="C2895" s="509" t="s">
        <v>1037</v>
      </c>
      <c r="D2895" s="509" t="s">
        <v>1052</v>
      </c>
      <c r="E2895" s="509" t="s">
        <v>13314</v>
      </c>
      <c r="F2895" s="509">
        <v>12</v>
      </c>
      <c r="G2895" s="509">
        <v>1</v>
      </c>
    </row>
    <row r="2896" spans="1:7">
      <c r="A2896" s="509" t="s">
        <v>1051</v>
      </c>
      <c r="B2896" s="509" t="s">
        <v>2233</v>
      </c>
      <c r="C2896" s="509" t="s">
        <v>1037</v>
      </c>
      <c r="D2896" s="509" t="s">
        <v>1052</v>
      </c>
      <c r="E2896" s="509" t="s">
        <v>13317</v>
      </c>
      <c r="F2896" s="509">
        <v>8</v>
      </c>
      <c r="G2896" s="509">
        <v>1</v>
      </c>
    </row>
    <row r="2897" spans="1:7">
      <c r="A2897" s="509" t="s">
        <v>1051</v>
      </c>
      <c r="B2897" s="509" t="s">
        <v>2233</v>
      </c>
      <c r="C2897" s="509" t="s">
        <v>1037</v>
      </c>
      <c r="D2897" s="509" t="s">
        <v>1052</v>
      </c>
      <c r="E2897" s="509" t="s">
        <v>13316</v>
      </c>
      <c r="F2897" s="509">
        <v>7</v>
      </c>
      <c r="G2897" s="509">
        <v>1</v>
      </c>
    </row>
    <row r="2898" spans="1:7">
      <c r="A2898" s="509" t="s">
        <v>1051</v>
      </c>
      <c r="B2898" s="509" t="s">
        <v>2233</v>
      </c>
      <c r="C2898" s="509" t="s">
        <v>1037</v>
      </c>
      <c r="D2898" s="509" t="s">
        <v>1052</v>
      </c>
      <c r="E2898" s="509" t="s">
        <v>13318</v>
      </c>
      <c r="F2898" s="509">
        <v>6</v>
      </c>
      <c r="G2898" s="509">
        <v>1</v>
      </c>
    </row>
    <row r="2899" spans="1:7">
      <c r="A2899" s="509" t="s">
        <v>1051</v>
      </c>
      <c r="B2899" s="509" t="s">
        <v>2233</v>
      </c>
      <c r="C2899" s="509" t="s">
        <v>1037</v>
      </c>
      <c r="D2899" s="509" t="s">
        <v>1052</v>
      </c>
      <c r="E2899" s="509" t="s">
        <v>13315</v>
      </c>
      <c r="F2899" s="509">
        <v>5</v>
      </c>
      <c r="G2899" s="509">
        <v>1</v>
      </c>
    </row>
    <row r="2900" spans="1:7">
      <c r="A2900" s="509" t="s">
        <v>1051</v>
      </c>
      <c r="B2900" s="509" t="s">
        <v>2233</v>
      </c>
      <c r="C2900" s="509" t="s">
        <v>1037</v>
      </c>
      <c r="D2900" s="509" t="s">
        <v>1052</v>
      </c>
      <c r="E2900" s="509" t="s">
        <v>13319</v>
      </c>
      <c r="F2900" s="509">
        <v>1</v>
      </c>
      <c r="G2900" s="509">
        <v>1</v>
      </c>
    </row>
    <row r="2901" spans="1:7">
      <c r="A2901" s="509" t="s">
        <v>1053</v>
      </c>
      <c r="B2901" s="509" t="s">
        <v>2233</v>
      </c>
      <c r="C2901" s="509" t="s">
        <v>1037</v>
      </c>
      <c r="D2901" s="509" t="s">
        <v>1054</v>
      </c>
      <c r="E2901" s="509" t="s">
        <v>12805</v>
      </c>
      <c r="F2901" s="509">
        <v>9</v>
      </c>
      <c r="G2901" s="509">
        <v>1</v>
      </c>
    </row>
    <row r="2902" spans="1:7">
      <c r="A2902" s="509" t="s">
        <v>1053</v>
      </c>
      <c r="B2902" s="509" t="s">
        <v>2233</v>
      </c>
      <c r="C2902" s="509" t="s">
        <v>1037</v>
      </c>
      <c r="D2902" s="509" t="s">
        <v>1054</v>
      </c>
      <c r="E2902" s="509" t="s">
        <v>12806</v>
      </c>
      <c r="F2902" s="509">
        <v>5</v>
      </c>
      <c r="G2902" s="509">
        <v>1</v>
      </c>
    </row>
    <row r="2903" spans="1:7">
      <c r="A2903" s="509" t="s">
        <v>1053</v>
      </c>
      <c r="B2903" s="509" t="s">
        <v>2233</v>
      </c>
      <c r="C2903" s="509" t="s">
        <v>1037</v>
      </c>
      <c r="D2903" s="509" t="s">
        <v>1054</v>
      </c>
      <c r="E2903" s="509" t="s">
        <v>12807</v>
      </c>
      <c r="F2903" s="509">
        <v>5</v>
      </c>
      <c r="G2903" s="509">
        <v>1</v>
      </c>
    </row>
    <row r="2904" spans="1:7">
      <c r="A2904" s="509" t="s">
        <v>1053</v>
      </c>
      <c r="B2904" s="509" t="s">
        <v>2233</v>
      </c>
      <c r="C2904" s="509" t="s">
        <v>1037</v>
      </c>
      <c r="D2904" s="509" t="s">
        <v>1054</v>
      </c>
      <c r="E2904" s="509" t="s">
        <v>12809</v>
      </c>
      <c r="F2904" s="509">
        <v>5</v>
      </c>
      <c r="G2904" s="509">
        <v>1</v>
      </c>
    </row>
    <row r="2905" spans="1:7">
      <c r="A2905" s="509" t="s">
        <v>1053</v>
      </c>
      <c r="B2905" s="509" t="s">
        <v>2233</v>
      </c>
      <c r="C2905" s="509" t="s">
        <v>1037</v>
      </c>
      <c r="D2905" s="509" t="s">
        <v>1054</v>
      </c>
      <c r="E2905" s="509" t="s">
        <v>12810</v>
      </c>
      <c r="F2905" s="509">
        <v>5</v>
      </c>
      <c r="G2905" s="509">
        <v>1</v>
      </c>
    </row>
    <row r="2906" spans="1:7">
      <c r="A2906" s="509" t="s">
        <v>1053</v>
      </c>
      <c r="B2906" s="509" t="s">
        <v>2233</v>
      </c>
      <c r="C2906" s="509" t="s">
        <v>1037</v>
      </c>
      <c r="D2906" s="509" t="s">
        <v>1054</v>
      </c>
      <c r="E2906" s="509" t="s">
        <v>12808</v>
      </c>
      <c r="F2906" s="509">
        <v>4</v>
      </c>
      <c r="G2906" s="509">
        <v>1</v>
      </c>
    </row>
    <row r="2907" spans="1:7">
      <c r="A2907" s="509" t="s">
        <v>1055</v>
      </c>
      <c r="B2907" s="509" t="s">
        <v>2233</v>
      </c>
      <c r="C2907" s="509" t="s">
        <v>1037</v>
      </c>
      <c r="D2907" s="509" t="s">
        <v>1056</v>
      </c>
      <c r="E2907" s="509" t="s">
        <v>15991</v>
      </c>
      <c r="F2907" s="509">
        <v>8</v>
      </c>
      <c r="G2907" s="509">
        <v>1</v>
      </c>
    </row>
    <row r="2908" spans="1:7">
      <c r="A2908" s="509" t="s">
        <v>1055</v>
      </c>
      <c r="B2908" s="509" t="s">
        <v>2233</v>
      </c>
      <c r="C2908" s="509" t="s">
        <v>1037</v>
      </c>
      <c r="D2908" s="509" t="s">
        <v>1056</v>
      </c>
      <c r="E2908" s="509" t="s">
        <v>15992</v>
      </c>
      <c r="F2908" s="509">
        <v>8</v>
      </c>
      <c r="G2908" s="509">
        <v>1</v>
      </c>
    </row>
    <row r="2909" spans="1:7">
      <c r="A2909" s="509" t="s">
        <v>1055</v>
      </c>
      <c r="B2909" s="509" t="s">
        <v>2233</v>
      </c>
      <c r="C2909" s="509" t="s">
        <v>1037</v>
      </c>
      <c r="D2909" s="509" t="s">
        <v>1056</v>
      </c>
      <c r="E2909" s="509" t="s">
        <v>15995</v>
      </c>
      <c r="F2909" s="509">
        <v>8</v>
      </c>
      <c r="G2909" s="509">
        <v>1</v>
      </c>
    </row>
    <row r="2910" spans="1:7">
      <c r="A2910" s="509" t="s">
        <v>1055</v>
      </c>
      <c r="B2910" s="509" t="s">
        <v>2233</v>
      </c>
      <c r="C2910" s="509" t="s">
        <v>1037</v>
      </c>
      <c r="D2910" s="509" t="s">
        <v>1056</v>
      </c>
      <c r="E2910" s="509" t="s">
        <v>15997</v>
      </c>
      <c r="F2910" s="509">
        <v>8</v>
      </c>
      <c r="G2910" s="509">
        <v>1</v>
      </c>
    </row>
    <row r="2911" spans="1:7">
      <c r="A2911" s="509" t="s">
        <v>1055</v>
      </c>
      <c r="B2911" s="509" t="s">
        <v>2233</v>
      </c>
      <c r="C2911" s="509" t="s">
        <v>1037</v>
      </c>
      <c r="D2911" s="509" t="s">
        <v>1056</v>
      </c>
      <c r="E2911" s="509" t="s">
        <v>15993</v>
      </c>
      <c r="F2911" s="509">
        <v>6</v>
      </c>
      <c r="G2911" s="509">
        <v>1</v>
      </c>
    </row>
    <row r="2912" spans="1:7">
      <c r="A2912" s="509" t="s">
        <v>1055</v>
      </c>
      <c r="B2912" s="509" t="s">
        <v>2233</v>
      </c>
      <c r="C2912" s="509" t="s">
        <v>1037</v>
      </c>
      <c r="D2912" s="509" t="s">
        <v>1056</v>
      </c>
      <c r="E2912" s="509" t="s">
        <v>15994</v>
      </c>
      <c r="F2912" s="509">
        <v>5</v>
      </c>
      <c r="G2912" s="509">
        <v>1</v>
      </c>
    </row>
    <row r="2913" spans="1:7">
      <c r="A2913" s="509" t="s">
        <v>1055</v>
      </c>
      <c r="B2913" s="509" t="s">
        <v>2233</v>
      </c>
      <c r="C2913" s="509" t="s">
        <v>1037</v>
      </c>
      <c r="D2913" s="509" t="s">
        <v>1056</v>
      </c>
      <c r="E2913" s="509" t="s">
        <v>15990</v>
      </c>
      <c r="F2913" s="509">
        <v>4</v>
      </c>
      <c r="G2913" s="509">
        <v>1</v>
      </c>
    </row>
    <row r="2914" spans="1:7">
      <c r="A2914" s="509" t="s">
        <v>1055</v>
      </c>
      <c r="B2914" s="509" t="s">
        <v>2233</v>
      </c>
      <c r="C2914" s="509" t="s">
        <v>1037</v>
      </c>
      <c r="D2914" s="509" t="s">
        <v>1056</v>
      </c>
      <c r="E2914" s="509" t="s">
        <v>15996</v>
      </c>
      <c r="F2914" s="509">
        <v>1</v>
      </c>
      <c r="G2914" s="509">
        <v>1</v>
      </c>
    </row>
    <row r="2915" spans="1:7">
      <c r="A2915" s="509" t="s">
        <v>1057</v>
      </c>
      <c r="B2915" s="509" t="s">
        <v>2233</v>
      </c>
      <c r="C2915" s="509" t="s">
        <v>1037</v>
      </c>
      <c r="D2915" s="509" t="s">
        <v>1058</v>
      </c>
      <c r="E2915" s="509" t="s">
        <v>16171</v>
      </c>
      <c r="F2915" s="509">
        <v>5</v>
      </c>
      <c r="G2915" s="509">
        <v>1</v>
      </c>
    </row>
    <row r="2916" spans="1:7">
      <c r="A2916" s="509" t="s">
        <v>1059</v>
      </c>
      <c r="B2916" s="509" t="s">
        <v>2233</v>
      </c>
      <c r="C2916" s="509" t="s">
        <v>1037</v>
      </c>
      <c r="D2916" s="509" t="s">
        <v>1060</v>
      </c>
      <c r="E2916" s="509" t="s">
        <v>16071</v>
      </c>
      <c r="F2916" s="509">
        <v>12</v>
      </c>
      <c r="G2916" s="509">
        <v>1</v>
      </c>
    </row>
    <row r="2917" spans="1:7">
      <c r="A2917" s="509" t="s">
        <v>1059</v>
      </c>
      <c r="B2917" s="509" t="s">
        <v>2233</v>
      </c>
      <c r="C2917" s="509" t="s">
        <v>1037</v>
      </c>
      <c r="D2917" s="509" t="s">
        <v>1060</v>
      </c>
      <c r="E2917" s="509" t="s">
        <v>16074</v>
      </c>
      <c r="F2917" s="509">
        <v>10</v>
      </c>
      <c r="G2917" s="509">
        <v>1</v>
      </c>
    </row>
    <row r="2918" spans="1:7">
      <c r="A2918" s="509" t="s">
        <v>1059</v>
      </c>
      <c r="B2918" s="509" t="s">
        <v>2233</v>
      </c>
      <c r="C2918" s="509" t="s">
        <v>1037</v>
      </c>
      <c r="D2918" s="509" t="s">
        <v>1060</v>
      </c>
      <c r="E2918" s="509" t="s">
        <v>16072</v>
      </c>
      <c r="F2918" s="509">
        <v>8</v>
      </c>
      <c r="G2918" s="509">
        <v>1</v>
      </c>
    </row>
    <row r="2919" spans="1:7">
      <c r="A2919" s="509" t="s">
        <v>1059</v>
      </c>
      <c r="B2919" s="509" t="s">
        <v>2233</v>
      </c>
      <c r="C2919" s="509" t="s">
        <v>1037</v>
      </c>
      <c r="D2919" s="509" t="s">
        <v>1060</v>
      </c>
      <c r="E2919" s="509" t="s">
        <v>16076</v>
      </c>
      <c r="F2919" s="509">
        <v>5</v>
      </c>
      <c r="G2919" s="509">
        <v>1</v>
      </c>
    </row>
    <row r="2920" spans="1:7">
      <c r="A2920" s="509" t="s">
        <v>1059</v>
      </c>
      <c r="B2920" s="509" t="s">
        <v>2233</v>
      </c>
      <c r="C2920" s="509" t="s">
        <v>1037</v>
      </c>
      <c r="D2920" s="509" t="s">
        <v>1060</v>
      </c>
      <c r="E2920" s="509" t="s">
        <v>16073</v>
      </c>
      <c r="F2920" s="509">
        <v>4</v>
      </c>
      <c r="G2920" s="509">
        <v>1</v>
      </c>
    </row>
    <row r="2921" spans="1:7">
      <c r="A2921" s="509" t="s">
        <v>1059</v>
      </c>
      <c r="B2921" s="509" t="s">
        <v>2233</v>
      </c>
      <c r="C2921" s="509" t="s">
        <v>1037</v>
      </c>
      <c r="D2921" s="509" t="s">
        <v>1060</v>
      </c>
      <c r="E2921" s="509" t="s">
        <v>16075</v>
      </c>
      <c r="F2921" s="509">
        <v>2</v>
      </c>
      <c r="G2921" s="509">
        <v>1</v>
      </c>
    </row>
    <row r="2922" spans="1:7">
      <c r="A2922" s="509" t="s">
        <v>1061</v>
      </c>
      <c r="B2922" s="509" t="s">
        <v>2233</v>
      </c>
      <c r="C2922" s="509" t="s">
        <v>1037</v>
      </c>
      <c r="D2922" s="509" t="s">
        <v>1062</v>
      </c>
      <c r="E2922" s="509" t="s">
        <v>16187</v>
      </c>
      <c r="F2922" s="509">
        <v>8</v>
      </c>
      <c r="G2922" s="509">
        <v>1</v>
      </c>
    </row>
    <row r="2923" spans="1:7">
      <c r="A2923" s="509" t="s">
        <v>1061</v>
      </c>
      <c r="B2923" s="509" t="s">
        <v>2233</v>
      </c>
      <c r="C2923" s="509" t="s">
        <v>1037</v>
      </c>
      <c r="D2923" s="509" t="s">
        <v>1062</v>
      </c>
      <c r="E2923" s="509" t="s">
        <v>16185</v>
      </c>
      <c r="F2923" s="509">
        <v>7</v>
      </c>
      <c r="G2923" s="509">
        <v>1</v>
      </c>
    </row>
    <row r="2924" spans="1:7">
      <c r="A2924" s="509" t="s">
        <v>1061</v>
      </c>
      <c r="B2924" s="509" t="s">
        <v>2233</v>
      </c>
      <c r="C2924" s="509" t="s">
        <v>1037</v>
      </c>
      <c r="D2924" s="509" t="s">
        <v>1062</v>
      </c>
      <c r="E2924" s="509" t="s">
        <v>16186</v>
      </c>
      <c r="F2924" s="509">
        <v>6</v>
      </c>
      <c r="G2924" s="509">
        <v>1</v>
      </c>
    </row>
    <row r="2925" spans="1:7">
      <c r="A2925" s="509" t="s">
        <v>1061</v>
      </c>
      <c r="B2925" s="509" t="s">
        <v>2233</v>
      </c>
      <c r="C2925" s="509" t="s">
        <v>1037</v>
      </c>
      <c r="D2925" s="509" t="s">
        <v>1062</v>
      </c>
      <c r="E2925" s="509" t="s">
        <v>16189</v>
      </c>
      <c r="F2925" s="509">
        <v>6</v>
      </c>
      <c r="G2925" s="509">
        <v>1</v>
      </c>
    </row>
    <row r="2926" spans="1:7">
      <c r="A2926" s="509" t="s">
        <v>1061</v>
      </c>
      <c r="B2926" s="509" t="s">
        <v>2233</v>
      </c>
      <c r="C2926" s="509" t="s">
        <v>1037</v>
      </c>
      <c r="D2926" s="509" t="s">
        <v>1062</v>
      </c>
      <c r="E2926" s="509" t="s">
        <v>16188</v>
      </c>
      <c r="F2926" s="509">
        <v>5</v>
      </c>
      <c r="G2926" s="509">
        <v>1</v>
      </c>
    </row>
    <row r="2927" spans="1:7">
      <c r="A2927" s="509" t="s">
        <v>1061</v>
      </c>
      <c r="B2927" s="509" t="s">
        <v>2233</v>
      </c>
      <c r="C2927" s="509" t="s">
        <v>1037</v>
      </c>
      <c r="D2927" s="509" t="s">
        <v>1062</v>
      </c>
      <c r="E2927" s="509" t="s">
        <v>16190</v>
      </c>
      <c r="F2927" s="509">
        <v>5</v>
      </c>
      <c r="G2927" s="509">
        <v>1</v>
      </c>
    </row>
    <row r="2928" spans="1:7">
      <c r="A2928" s="509" t="s">
        <v>1061</v>
      </c>
      <c r="B2928" s="509" t="s">
        <v>2233</v>
      </c>
      <c r="C2928" s="509" t="s">
        <v>1037</v>
      </c>
      <c r="D2928" s="509" t="s">
        <v>1062</v>
      </c>
      <c r="E2928" s="509" t="s">
        <v>16191</v>
      </c>
      <c r="F2928" s="509">
        <v>5</v>
      </c>
      <c r="G2928" s="509">
        <v>1</v>
      </c>
    </row>
    <row r="2929" spans="1:7">
      <c r="A2929" s="509" t="s">
        <v>1061</v>
      </c>
      <c r="B2929" s="509" t="s">
        <v>2233</v>
      </c>
      <c r="C2929" s="509" t="s">
        <v>1037</v>
      </c>
      <c r="D2929" s="509" t="s">
        <v>1062</v>
      </c>
      <c r="E2929" s="509" t="s">
        <v>16193</v>
      </c>
      <c r="F2929" s="509">
        <v>4</v>
      </c>
      <c r="G2929" s="509">
        <v>1</v>
      </c>
    </row>
    <row r="2930" spans="1:7">
      <c r="A2930" s="509" t="s">
        <v>1061</v>
      </c>
      <c r="B2930" s="509" t="s">
        <v>2233</v>
      </c>
      <c r="C2930" s="509" t="s">
        <v>1037</v>
      </c>
      <c r="D2930" s="509" t="s">
        <v>1062</v>
      </c>
      <c r="E2930" s="509" t="s">
        <v>16192</v>
      </c>
      <c r="F2930" s="509">
        <v>3</v>
      </c>
      <c r="G2930" s="509">
        <v>1</v>
      </c>
    </row>
    <row r="2931" spans="1:7">
      <c r="A2931" s="509" t="s">
        <v>1061</v>
      </c>
      <c r="B2931" s="509" t="s">
        <v>2233</v>
      </c>
      <c r="C2931" s="509" t="s">
        <v>1037</v>
      </c>
      <c r="D2931" s="509" t="s">
        <v>1062</v>
      </c>
      <c r="E2931" s="509" t="s">
        <v>16194</v>
      </c>
      <c r="F2931" s="509">
        <v>3</v>
      </c>
      <c r="G2931" s="509">
        <v>1</v>
      </c>
    </row>
    <row r="2932" spans="1:7">
      <c r="A2932" s="509" t="s">
        <v>1061</v>
      </c>
      <c r="B2932" s="509" t="s">
        <v>2233</v>
      </c>
      <c r="C2932" s="509" t="s">
        <v>1037</v>
      </c>
      <c r="D2932" s="509" t="s">
        <v>1062</v>
      </c>
      <c r="E2932" s="509" t="s">
        <v>16195</v>
      </c>
      <c r="F2932" s="509">
        <v>3</v>
      </c>
      <c r="G2932" s="509">
        <v>1</v>
      </c>
    </row>
    <row r="2933" spans="1:7">
      <c r="A2933" s="509" t="s">
        <v>1063</v>
      </c>
      <c r="B2933" s="509" t="s">
        <v>2233</v>
      </c>
      <c r="C2933" s="509" t="s">
        <v>1037</v>
      </c>
      <c r="D2933" s="509" t="s">
        <v>1064</v>
      </c>
      <c r="E2933" s="509" t="s">
        <v>15998</v>
      </c>
      <c r="F2933" s="509">
        <v>9</v>
      </c>
      <c r="G2933" s="509">
        <v>1</v>
      </c>
    </row>
    <row r="2934" spans="1:7">
      <c r="A2934" s="509" t="s">
        <v>1063</v>
      </c>
      <c r="B2934" s="509" t="s">
        <v>2233</v>
      </c>
      <c r="C2934" s="509" t="s">
        <v>1037</v>
      </c>
      <c r="D2934" s="509" t="s">
        <v>1064</v>
      </c>
      <c r="E2934" s="509" t="s">
        <v>15999</v>
      </c>
      <c r="F2934" s="509">
        <v>2</v>
      </c>
      <c r="G2934" s="509">
        <v>1</v>
      </c>
    </row>
    <row r="2935" spans="1:7">
      <c r="A2935" s="509" t="s">
        <v>1063</v>
      </c>
      <c r="B2935" s="509" t="s">
        <v>2233</v>
      </c>
      <c r="C2935" s="509" t="s">
        <v>1037</v>
      </c>
      <c r="D2935" s="509" t="s">
        <v>1064</v>
      </c>
      <c r="E2935" s="509" t="s">
        <v>16000</v>
      </c>
      <c r="F2935" s="509">
        <v>1</v>
      </c>
      <c r="G2935" s="509">
        <v>1</v>
      </c>
    </row>
    <row r="2936" spans="1:7">
      <c r="A2936" s="509" t="s">
        <v>1065</v>
      </c>
      <c r="B2936" s="509" t="s">
        <v>2233</v>
      </c>
      <c r="C2936" s="509" t="s">
        <v>1037</v>
      </c>
      <c r="D2936" s="509" t="s">
        <v>1066</v>
      </c>
      <c r="E2936" s="509" t="s">
        <v>16078</v>
      </c>
      <c r="F2936" s="509">
        <v>6</v>
      </c>
      <c r="G2936" s="509">
        <v>1</v>
      </c>
    </row>
    <row r="2937" spans="1:7">
      <c r="A2937" s="509" t="s">
        <v>1065</v>
      </c>
      <c r="B2937" s="509" t="s">
        <v>2233</v>
      </c>
      <c r="C2937" s="509" t="s">
        <v>1037</v>
      </c>
      <c r="D2937" s="509" t="s">
        <v>1066</v>
      </c>
      <c r="E2937" s="509" t="s">
        <v>16079</v>
      </c>
      <c r="F2937" s="509">
        <v>4</v>
      </c>
      <c r="G2937" s="509">
        <v>1</v>
      </c>
    </row>
    <row r="2938" spans="1:7">
      <c r="A2938" s="509" t="s">
        <v>1065</v>
      </c>
      <c r="B2938" s="509" t="s">
        <v>2233</v>
      </c>
      <c r="C2938" s="509" t="s">
        <v>1037</v>
      </c>
      <c r="D2938" s="509" t="s">
        <v>1066</v>
      </c>
      <c r="E2938" s="509" t="s">
        <v>16077</v>
      </c>
      <c r="F2938" s="509">
        <v>1</v>
      </c>
      <c r="G2938" s="509">
        <v>1</v>
      </c>
    </row>
    <row r="2939" spans="1:7">
      <c r="A2939" s="509" t="s">
        <v>1067</v>
      </c>
      <c r="B2939" s="509" t="s">
        <v>2233</v>
      </c>
      <c r="C2939" s="509" t="s">
        <v>1037</v>
      </c>
      <c r="D2939" s="509" t="s">
        <v>1068</v>
      </c>
      <c r="E2939" s="509" t="s">
        <v>16080</v>
      </c>
      <c r="F2939" s="509">
        <v>7</v>
      </c>
      <c r="G2939" s="509">
        <v>1</v>
      </c>
    </row>
    <row r="2940" spans="1:7">
      <c r="A2940" s="509" t="s">
        <v>1067</v>
      </c>
      <c r="B2940" s="509" t="s">
        <v>2233</v>
      </c>
      <c r="C2940" s="509" t="s">
        <v>1037</v>
      </c>
      <c r="D2940" s="509" t="s">
        <v>1068</v>
      </c>
      <c r="E2940" s="509" t="s">
        <v>16081</v>
      </c>
      <c r="F2940" s="509">
        <v>2</v>
      </c>
      <c r="G2940" s="509">
        <v>1</v>
      </c>
    </row>
    <row r="2941" spans="1:7">
      <c r="A2941" s="509" t="s">
        <v>1069</v>
      </c>
      <c r="B2941" s="509" t="s">
        <v>2233</v>
      </c>
      <c r="C2941" s="509" t="s">
        <v>1037</v>
      </c>
      <c r="D2941" s="509" t="s">
        <v>1070</v>
      </c>
      <c r="E2941" s="509" t="s">
        <v>16083</v>
      </c>
      <c r="F2941" s="509">
        <v>5</v>
      </c>
      <c r="G2941" s="509">
        <v>1</v>
      </c>
    </row>
    <row r="2942" spans="1:7">
      <c r="A2942" s="509" t="s">
        <v>1069</v>
      </c>
      <c r="B2942" s="509" t="s">
        <v>2233</v>
      </c>
      <c r="C2942" s="509" t="s">
        <v>1037</v>
      </c>
      <c r="D2942" s="509" t="s">
        <v>1070</v>
      </c>
      <c r="E2942" s="509" t="s">
        <v>16082</v>
      </c>
      <c r="F2942" s="509">
        <v>3</v>
      </c>
      <c r="G2942" s="509">
        <v>1</v>
      </c>
    </row>
    <row r="2943" spans="1:7">
      <c r="A2943" s="509" t="s">
        <v>1069</v>
      </c>
      <c r="B2943" s="509" t="s">
        <v>2233</v>
      </c>
      <c r="C2943" s="509" t="s">
        <v>1037</v>
      </c>
      <c r="D2943" s="509" t="s">
        <v>1070</v>
      </c>
      <c r="E2943" s="509" t="s">
        <v>16084</v>
      </c>
      <c r="F2943" s="509">
        <v>2</v>
      </c>
      <c r="G2943" s="509">
        <v>1</v>
      </c>
    </row>
    <row r="2944" spans="1:7">
      <c r="A2944" s="509" t="s">
        <v>1071</v>
      </c>
      <c r="B2944" s="509" t="s">
        <v>2233</v>
      </c>
      <c r="C2944" s="509" t="s">
        <v>1037</v>
      </c>
      <c r="D2944" s="509" t="s">
        <v>1072</v>
      </c>
      <c r="E2944" s="509" t="s">
        <v>16170</v>
      </c>
      <c r="F2944" s="509">
        <v>2</v>
      </c>
      <c r="G2944" s="509">
        <v>1</v>
      </c>
    </row>
    <row r="2945" spans="1:7">
      <c r="A2945" s="509" t="s">
        <v>1073</v>
      </c>
      <c r="B2945" s="509" t="s">
        <v>2233</v>
      </c>
      <c r="C2945" s="509" t="s">
        <v>1037</v>
      </c>
      <c r="D2945" s="509" t="s">
        <v>1074</v>
      </c>
      <c r="E2945" s="509" t="s">
        <v>16085</v>
      </c>
      <c r="F2945" s="509">
        <v>9</v>
      </c>
      <c r="G2945" s="509">
        <v>1</v>
      </c>
    </row>
    <row r="2946" spans="1:7">
      <c r="A2946" s="509" t="s">
        <v>1073</v>
      </c>
      <c r="B2946" s="509" t="s">
        <v>2233</v>
      </c>
      <c r="C2946" s="509" t="s">
        <v>1037</v>
      </c>
      <c r="D2946" s="509" t="s">
        <v>1074</v>
      </c>
      <c r="E2946" s="509" t="s">
        <v>16086</v>
      </c>
      <c r="F2946" s="509">
        <v>4</v>
      </c>
      <c r="G2946" s="509">
        <v>1</v>
      </c>
    </row>
    <row r="2947" spans="1:7">
      <c r="A2947" s="509" t="s">
        <v>1073</v>
      </c>
      <c r="B2947" s="509" t="s">
        <v>2233</v>
      </c>
      <c r="C2947" s="509" t="s">
        <v>1037</v>
      </c>
      <c r="D2947" s="509" t="s">
        <v>1074</v>
      </c>
      <c r="E2947" s="509" t="s">
        <v>16089</v>
      </c>
      <c r="F2947" s="509">
        <v>4</v>
      </c>
      <c r="G2947" s="509">
        <v>1</v>
      </c>
    </row>
    <row r="2948" spans="1:7">
      <c r="A2948" s="509" t="s">
        <v>1073</v>
      </c>
      <c r="B2948" s="509" t="s">
        <v>2233</v>
      </c>
      <c r="C2948" s="509" t="s">
        <v>1037</v>
      </c>
      <c r="D2948" s="509" t="s">
        <v>1074</v>
      </c>
      <c r="E2948" s="509" t="s">
        <v>16090</v>
      </c>
      <c r="F2948" s="509">
        <v>4</v>
      </c>
      <c r="G2948" s="509">
        <v>1</v>
      </c>
    </row>
    <row r="2949" spans="1:7">
      <c r="A2949" s="509" t="s">
        <v>1073</v>
      </c>
      <c r="B2949" s="509" t="s">
        <v>2233</v>
      </c>
      <c r="C2949" s="509" t="s">
        <v>1037</v>
      </c>
      <c r="D2949" s="509" t="s">
        <v>1074</v>
      </c>
      <c r="E2949" s="509" t="s">
        <v>16088</v>
      </c>
      <c r="F2949" s="509">
        <v>3</v>
      </c>
      <c r="G2949" s="509">
        <v>1</v>
      </c>
    </row>
    <row r="2950" spans="1:7">
      <c r="A2950" s="509" t="s">
        <v>1073</v>
      </c>
      <c r="B2950" s="509" t="s">
        <v>2233</v>
      </c>
      <c r="C2950" s="509" t="s">
        <v>1037</v>
      </c>
      <c r="D2950" s="509" t="s">
        <v>1074</v>
      </c>
      <c r="E2950" s="509" t="s">
        <v>16091</v>
      </c>
      <c r="F2950" s="509">
        <v>3</v>
      </c>
      <c r="G2950" s="509">
        <v>1</v>
      </c>
    </row>
    <row r="2951" spans="1:7">
      <c r="A2951" s="509" t="s">
        <v>1073</v>
      </c>
      <c r="B2951" s="509" t="s">
        <v>2233</v>
      </c>
      <c r="C2951" s="509" t="s">
        <v>1037</v>
      </c>
      <c r="D2951" s="509" t="s">
        <v>1074</v>
      </c>
      <c r="E2951" s="509" t="s">
        <v>16087</v>
      </c>
      <c r="F2951" s="509">
        <v>2</v>
      </c>
      <c r="G2951" s="509">
        <v>1</v>
      </c>
    </row>
    <row r="2952" spans="1:7">
      <c r="A2952" s="509" t="s">
        <v>1075</v>
      </c>
      <c r="B2952" s="509" t="s">
        <v>2233</v>
      </c>
      <c r="C2952" s="509" t="s">
        <v>1037</v>
      </c>
      <c r="D2952" s="509" t="s">
        <v>1076</v>
      </c>
      <c r="E2952" s="509" t="s">
        <v>12691</v>
      </c>
      <c r="F2952" s="509">
        <v>7</v>
      </c>
      <c r="G2952" s="509">
        <v>1</v>
      </c>
    </row>
    <row r="2953" spans="1:7">
      <c r="A2953" s="509" t="s">
        <v>1075</v>
      </c>
      <c r="B2953" s="509" t="s">
        <v>2233</v>
      </c>
      <c r="C2953" s="509" t="s">
        <v>1037</v>
      </c>
      <c r="D2953" s="509" t="s">
        <v>1076</v>
      </c>
      <c r="E2953" s="509" t="s">
        <v>12692</v>
      </c>
      <c r="F2953" s="509">
        <v>6</v>
      </c>
      <c r="G2953" s="509">
        <v>1</v>
      </c>
    </row>
    <row r="2954" spans="1:7">
      <c r="A2954" s="509" t="s">
        <v>1075</v>
      </c>
      <c r="B2954" s="509" t="s">
        <v>2233</v>
      </c>
      <c r="C2954" s="509" t="s">
        <v>1037</v>
      </c>
      <c r="D2954" s="509" t="s">
        <v>1076</v>
      </c>
      <c r="E2954" s="509" t="s">
        <v>12693</v>
      </c>
      <c r="F2954" s="509">
        <v>6</v>
      </c>
      <c r="G2954" s="509">
        <v>1</v>
      </c>
    </row>
    <row r="2955" spans="1:7">
      <c r="A2955" s="509" t="s">
        <v>1077</v>
      </c>
      <c r="B2955" s="509" t="s">
        <v>2233</v>
      </c>
      <c r="C2955" s="509" t="s">
        <v>1037</v>
      </c>
      <c r="D2955" s="509" t="s">
        <v>1078</v>
      </c>
      <c r="E2955" s="509" t="s">
        <v>16013</v>
      </c>
      <c r="F2955" s="509">
        <v>5</v>
      </c>
      <c r="G2955" s="509">
        <v>1</v>
      </c>
    </row>
    <row r="2956" spans="1:7">
      <c r="A2956" s="509" t="s">
        <v>1077</v>
      </c>
      <c r="B2956" s="509" t="s">
        <v>2233</v>
      </c>
      <c r="C2956" s="509" t="s">
        <v>1037</v>
      </c>
      <c r="D2956" s="509" t="s">
        <v>1078</v>
      </c>
      <c r="E2956" s="509" t="s">
        <v>16014</v>
      </c>
      <c r="F2956" s="509">
        <v>5</v>
      </c>
      <c r="G2956" s="509">
        <v>1</v>
      </c>
    </row>
    <row r="2957" spans="1:7">
      <c r="A2957" s="509" t="s">
        <v>1077</v>
      </c>
      <c r="B2957" s="509" t="s">
        <v>2233</v>
      </c>
      <c r="C2957" s="509" t="s">
        <v>1037</v>
      </c>
      <c r="D2957" s="509" t="s">
        <v>1078</v>
      </c>
      <c r="E2957" s="509" t="s">
        <v>16015</v>
      </c>
      <c r="F2957" s="509">
        <v>3</v>
      </c>
      <c r="G2957" s="509">
        <v>1</v>
      </c>
    </row>
    <row r="2958" spans="1:7">
      <c r="A2958" s="509" t="s">
        <v>1079</v>
      </c>
      <c r="B2958" s="509" t="s">
        <v>2233</v>
      </c>
      <c r="C2958" s="509" t="s">
        <v>1037</v>
      </c>
      <c r="D2958" s="509" t="s">
        <v>1080</v>
      </c>
      <c r="E2958" s="509" t="s">
        <v>16093</v>
      </c>
      <c r="F2958" s="509">
        <v>11</v>
      </c>
      <c r="G2958" s="509">
        <v>1</v>
      </c>
    </row>
    <row r="2959" spans="1:7">
      <c r="A2959" s="509" t="s">
        <v>1079</v>
      </c>
      <c r="B2959" s="509" t="s">
        <v>2233</v>
      </c>
      <c r="C2959" s="509" t="s">
        <v>1037</v>
      </c>
      <c r="D2959" s="509" t="s">
        <v>1080</v>
      </c>
      <c r="E2959" s="509" t="s">
        <v>16097</v>
      </c>
      <c r="F2959" s="509">
        <v>7</v>
      </c>
      <c r="G2959" s="509">
        <v>1</v>
      </c>
    </row>
    <row r="2960" spans="1:7">
      <c r="A2960" s="509" t="s">
        <v>1079</v>
      </c>
      <c r="B2960" s="509" t="s">
        <v>2233</v>
      </c>
      <c r="C2960" s="509" t="s">
        <v>1037</v>
      </c>
      <c r="D2960" s="509" t="s">
        <v>1080</v>
      </c>
      <c r="E2960" s="509" t="s">
        <v>16092</v>
      </c>
      <c r="F2960" s="509">
        <v>6</v>
      </c>
      <c r="G2960" s="509">
        <v>1</v>
      </c>
    </row>
    <row r="2961" spans="1:7">
      <c r="A2961" s="509" t="s">
        <v>1079</v>
      </c>
      <c r="B2961" s="509" t="s">
        <v>2233</v>
      </c>
      <c r="C2961" s="509" t="s">
        <v>1037</v>
      </c>
      <c r="D2961" s="509" t="s">
        <v>1080</v>
      </c>
      <c r="E2961" s="509" t="s">
        <v>16096</v>
      </c>
      <c r="F2961" s="509">
        <v>5</v>
      </c>
      <c r="G2961" s="509">
        <v>1</v>
      </c>
    </row>
    <row r="2962" spans="1:7">
      <c r="A2962" s="509" t="s">
        <v>1079</v>
      </c>
      <c r="B2962" s="509" t="s">
        <v>2233</v>
      </c>
      <c r="C2962" s="509" t="s">
        <v>1037</v>
      </c>
      <c r="D2962" s="509" t="s">
        <v>1080</v>
      </c>
      <c r="E2962" s="509" t="s">
        <v>16095</v>
      </c>
      <c r="F2962" s="509">
        <v>4</v>
      </c>
      <c r="G2962" s="509">
        <v>1</v>
      </c>
    </row>
    <row r="2963" spans="1:7">
      <c r="A2963" s="509" t="s">
        <v>1079</v>
      </c>
      <c r="B2963" s="509" t="s">
        <v>2233</v>
      </c>
      <c r="C2963" s="509" t="s">
        <v>1037</v>
      </c>
      <c r="D2963" s="509" t="s">
        <v>1080</v>
      </c>
      <c r="E2963" s="509" t="s">
        <v>16098</v>
      </c>
      <c r="F2963" s="509">
        <v>2</v>
      </c>
      <c r="G2963" s="509">
        <v>1</v>
      </c>
    </row>
    <row r="2964" spans="1:7">
      <c r="A2964" s="509" t="s">
        <v>1079</v>
      </c>
      <c r="B2964" s="509" t="s">
        <v>2233</v>
      </c>
      <c r="C2964" s="509" t="s">
        <v>1037</v>
      </c>
      <c r="D2964" s="509" t="s">
        <v>1080</v>
      </c>
      <c r="E2964" s="509" t="s">
        <v>16094</v>
      </c>
      <c r="F2964" s="509">
        <v>1</v>
      </c>
      <c r="G2964" s="509">
        <v>1</v>
      </c>
    </row>
    <row r="2965" spans="1:7">
      <c r="A2965" s="509" t="s">
        <v>1081</v>
      </c>
      <c r="B2965" s="509" t="s">
        <v>2233</v>
      </c>
      <c r="C2965" s="509" t="s">
        <v>1037</v>
      </c>
      <c r="D2965" s="509" t="s">
        <v>1082</v>
      </c>
      <c r="E2965" s="509" t="s">
        <v>16016</v>
      </c>
      <c r="F2965" s="509">
        <v>10</v>
      </c>
      <c r="G2965" s="509">
        <v>1</v>
      </c>
    </row>
    <row r="2966" spans="1:7">
      <c r="A2966" s="509" t="s">
        <v>1081</v>
      </c>
      <c r="B2966" s="509" t="s">
        <v>2233</v>
      </c>
      <c r="C2966" s="509" t="s">
        <v>1037</v>
      </c>
      <c r="D2966" s="509" t="s">
        <v>1082</v>
      </c>
      <c r="E2966" s="509" t="s">
        <v>16019</v>
      </c>
      <c r="F2966" s="509">
        <v>4</v>
      </c>
      <c r="G2966" s="509">
        <v>1</v>
      </c>
    </row>
    <row r="2967" spans="1:7">
      <c r="A2967" s="509" t="s">
        <v>1081</v>
      </c>
      <c r="B2967" s="509" t="s">
        <v>2233</v>
      </c>
      <c r="C2967" s="509" t="s">
        <v>1037</v>
      </c>
      <c r="D2967" s="509" t="s">
        <v>1082</v>
      </c>
      <c r="E2967" s="509" t="s">
        <v>16017</v>
      </c>
      <c r="F2967" s="509">
        <v>2</v>
      </c>
      <c r="G2967" s="509">
        <v>1</v>
      </c>
    </row>
    <row r="2968" spans="1:7">
      <c r="A2968" s="509" t="s">
        <v>1081</v>
      </c>
      <c r="B2968" s="509" t="s">
        <v>2233</v>
      </c>
      <c r="C2968" s="509" t="s">
        <v>1037</v>
      </c>
      <c r="D2968" s="509" t="s">
        <v>1082</v>
      </c>
      <c r="E2968" s="509" t="s">
        <v>16018</v>
      </c>
      <c r="F2968" s="509">
        <v>2</v>
      </c>
      <c r="G2968" s="509">
        <v>1</v>
      </c>
    </row>
    <row r="2969" spans="1:7">
      <c r="A2969" s="509" t="s">
        <v>1083</v>
      </c>
      <c r="B2969" s="509" t="s">
        <v>2233</v>
      </c>
      <c r="C2969" s="509" t="s">
        <v>1037</v>
      </c>
      <c r="D2969" s="509" t="s">
        <v>1084</v>
      </c>
      <c r="E2969" s="509" t="s">
        <v>16100</v>
      </c>
      <c r="F2969" s="509">
        <v>7</v>
      </c>
      <c r="G2969" s="509">
        <v>1</v>
      </c>
    </row>
    <row r="2970" spans="1:7">
      <c r="A2970" s="509" t="s">
        <v>1083</v>
      </c>
      <c r="B2970" s="509" t="s">
        <v>2233</v>
      </c>
      <c r="C2970" s="509" t="s">
        <v>1037</v>
      </c>
      <c r="D2970" s="509" t="s">
        <v>1084</v>
      </c>
      <c r="E2970" s="509" t="s">
        <v>16099</v>
      </c>
      <c r="F2970" s="509">
        <v>6</v>
      </c>
      <c r="G2970" s="509">
        <v>1</v>
      </c>
    </row>
    <row r="2971" spans="1:7">
      <c r="A2971" s="509" t="s">
        <v>1083</v>
      </c>
      <c r="B2971" s="509" t="s">
        <v>2233</v>
      </c>
      <c r="C2971" s="509" t="s">
        <v>1037</v>
      </c>
      <c r="D2971" s="509" t="s">
        <v>1084</v>
      </c>
      <c r="E2971" s="509" t="s">
        <v>16101</v>
      </c>
      <c r="F2971" s="509">
        <v>5</v>
      </c>
      <c r="G2971" s="509">
        <v>1</v>
      </c>
    </row>
    <row r="2972" spans="1:7">
      <c r="A2972" s="509" t="s">
        <v>1083</v>
      </c>
      <c r="B2972" s="509" t="s">
        <v>2233</v>
      </c>
      <c r="C2972" s="509" t="s">
        <v>1037</v>
      </c>
      <c r="D2972" s="509" t="s">
        <v>1084</v>
      </c>
      <c r="E2972" s="509" t="s">
        <v>16102</v>
      </c>
      <c r="F2972" s="509">
        <v>1</v>
      </c>
      <c r="G2972" s="509">
        <v>1</v>
      </c>
    </row>
    <row r="2973" spans="1:7">
      <c r="A2973" s="509" t="s">
        <v>1085</v>
      </c>
      <c r="B2973" s="509" t="s">
        <v>2233</v>
      </c>
      <c r="C2973" s="509" t="s">
        <v>1037</v>
      </c>
      <c r="D2973" s="509" t="s">
        <v>1086</v>
      </c>
      <c r="E2973" s="509" t="s">
        <v>16104</v>
      </c>
      <c r="F2973" s="509">
        <v>10</v>
      </c>
      <c r="G2973" s="509">
        <v>1</v>
      </c>
    </row>
    <row r="2974" spans="1:7">
      <c r="A2974" s="509" t="s">
        <v>1085</v>
      </c>
      <c r="B2974" s="509" t="s">
        <v>2233</v>
      </c>
      <c r="C2974" s="509" t="s">
        <v>1037</v>
      </c>
      <c r="D2974" s="509" t="s">
        <v>1086</v>
      </c>
      <c r="E2974" s="509" t="s">
        <v>16103</v>
      </c>
      <c r="F2974" s="509">
        <v>2</v>
      </c>
      <c r="G2974" s="509">
        <v>1</v>
      </c>
    </row>
    <row r="2975" spans="1:7">
      <c r="A2975" s="509" t="s">
        <v>1085</v>
      </c>
      <c r="B2975" s="509" t="s">
        <v>2233</v>
      </c>
      <c r="C2975" s="509" t="s">
        <v>1037</v>
      </c>
      <c r="D2975" s="509" t="s">
        <v>1086</v>
      </c>
      <c r="E2975" s="509" t="s">
        <v>16105</v>
      </c>
      <c r="F2975" s="509">
        <v>1</v>
      </c>
      <c r="G2975" s="509">
        <v>1</v>
      </c>
    </row>
    <row r="2976" spans="1:7">
      <c r="A2976" s="509" t="s">
        <v>1087</v>
      </c>
      <c r="B2976" s="509" t="s">
        <v>2233</v>
      </c>
      <c r="C2976" s="509" t="s">
        <v>1037</v>
      </c>
      <c r="D2976" s="509" t="s">
        <v>1088</v>
      </c>
      <c r="E2976" s="509" t="s">
        <v>16001</v>
      </c>
      <c r="F2976" s="509">
        <v>7</v>
      </c>
      <c r="G2976" s="509">
        <v>1</v>
      </c>
    </row>
    <row r="2977" spans="1:7">
      <c r="A2977" s="509" t="s">
        <v>1087</v>
      </c>
      <c r="B2977" s="509" t="s">
        <v>2233</v>
      </c>
      <c r="C2977" s="509" t="s">
        <v>1037</v>
      </c>
      <c r="D2977" s="509" t="s">
        <v>1088</v>
      </c>
      <c r="E2977" s="509" t="s">
        <v>16002</v>
      </c>
      <c r="F2977" s="509">
        <v>3</v>
      </c>
      <c r="G2977" s="509">
        <v>1</v>
      </c>
    </row>
    <row r="2978" spans="1:7">
      <c r="A2978" s="509" t="s">
        <v>1087</v>
      </c>
      <c r="B2978" s="509" t="s">
        <v>2233</v>
      </c>
      <c r="C2978" s="509" t="s">
        <v>1037</v>
      </c>
      <c r="D2978" s="509" t="s">
        <v>1088</v>
      </c>
      <c r="E2978" s="509" t="s">
        <v>16003</v>
      </c>
      <c r="F2978" s="509">
        <v>3</v>
      </c>
      <c r="G2978" s="509">
        <v>1</v>
      </c>
    </row>
    <row r="2979" spans="1:7">
      <c r="A2979" s="509" t="s">
        <v>1089</v>
      </c>
      <c r="B2979" s="509" t="s">
        <v>2233</v>
      </c>
      <c r="C2979" s="509" t="s">
        <v>1037</v>
      </c>
      <c r="D2979" s="509" t="s">
        <v>1090</v>
      </c>
      <c r="E2979" s="509" t="s">
        <v>16107</v>
      </c>
      <c r="F2979" s="509">
        <v>9</v>
      </c>
      <c r="G2979" s="509">
        <v>1</v>
      </c>
    </row>
    <row r="2980" spans="1:7">
      <c r="A2980" s="509" t="s">
        <v>1089</v>
      </c>
      <c r="B2980" s="509" t="s">
        <v>2233</v>
      </c>
      <c r="C2980" s="509" t="s">
        <v>1037</v>
      </c>
      <c r="D2980" s="509" t="s">
        <v>1090</v>
      </c>
      <c r="E2980" s="509" t="s">
        <v>16106</v>
      </c>
      <c r="F2980" s="509">
        <v>7</v>
      </c>
      <c r="G2980" s="509">
        <v>1</v>
      </c>
    </row>
    <row r="2981" spans="1:7">
      <c r="A2981" s="509" t="s">
        <v>1091</v>
      </c>
      <c r="B2981" s="509" t="s">
        <v>2233</v>
      </c>
      <c r="C2981" s="509" t="s">
        <v>1037</v>
      </c>
      <c r="D2981" s="509" t="s">
        <v>1092</v>
      </c>
      <c r="E2981" s="509" t="s">
        <v>12702</v>
      </c>
      <c r="F2981" s="509">
        <v>7</v>
      </c>
      <c r="G2981" s="509">
        <v>1</v>
      </c>
    </row>
    <row r="2982" spans="1:7">
      <c r="A2982" s="509" t="s">
        <v>1091</v>
      </c>
      <c r="B2982" s="509" t="s">
        <v>2233</v>
      </c>
      <c r="C2982" s="509" t="s">
        <v>1037</v>
      </c>
      <c r="D2982" s="509" t="s">
        <v>1092</v>
      </c>
      <c r="E2982" s="509" t="s">
        <v>12703</v>
      </c>
      <c r="F2982" s="509">
        <v>6</v>
      </c>
      <c r="G2982" s="509">
        <v>1</v>
      </c>
    </row>
    <row r="2983" spans="1:7">
      <c r="A2983" s="509" t="s">
        <v>1091</v>
      </c>
      <c r="B2983" s="509" t="s">
        <v>2233</v>
      </c>
      <c r="C2983" s="509" t="s">
        <v>1037</v>
      </c>
      <c r="D2983" s="509" t="s">
        <v>1092</v>
      </c>
      <c r="E2983" s="509" t="s">
        <v>12705</v>
      </c>
      <c r="F2983" s="509">
        <v>5</v>
      </c>
      <c r="G2983" s="509">
        <v>1</v>
      </c>
    </row>
    <row r="2984" spans="1:7">
      <c r="A2984" s="509" t="s">
        <v>1091</v>
      </c>
      <c r="B2984" s="509" t="s">
        <v>2233</v>
      </c>
      <c r="C2984" s="509" t="s">
        <v>1037</v>
      </c>
      <c r="D2984" s="509" t="s">
        <v>1092</v>
      </c>
      <c r="E2984" s="509" t="s">
        <v>12701</v>
      </c>
      <c r="F2984" s="509">
        <v>4</v>
      </c>
      <c r="G2984" s="509">
        <v>1</v>
      </c>
    </row>
    <row r="2985" spans="1:7">
      <c r="A2985" s="509" t="s">
        <v>1091</v>
      </c>
      <c r="B2985" s="509" t="s">
        <v>2233</v>
      </c>
      <c r="C2985" s="509" t="s">
        <v>1037</v>
      </c>
      <c r="D2985" s="509" t="s">
        <v>1092</v>
      </c>
      <c r="E2985" s="509" t="s">
        <v>12704</v>
      </c>
      <c r="F2985" s="509">
        <v>3</v>
      </c>
      <c r="G2985" s="509">
        <v>1</v>
      </c>
    </row>
    <row r="2986" spans="1:7">
      <c r="A2986" s="509" t="s">
        <v>1093</v>
      </c>
      <c r="B2986" s="509" t="s">
        <v>2233</v>
      </c>
      <c r="C2986" s="509" t="s">
        <v>1037</v>
      </c>
      <c r="D2986" s="509" t="s">
        <v>1094</v>
      </c>
      <c r="E2986" s="509" t="s">
        <v>16021</v>
      </c>
      <c r="F2986" s="509">
        <v>8</v>
      </c>
      <c r="G2986" s="509">
        <v>1</v>
      </c>
    </row>
    <row r="2987" spans="1:7">
      <c r="A2987" s="509" t="s">
        <v>1093</v>
      </c>
      <c r="B2987" s="509" t="s">
        <v>2233</v>
      </c>
      <c r="C2987" s="509" t="s">
        <v>1037</v>
      </c>
      <c r="D2987" s="509" t="s">
        <v>1094</v>
      </c>
      <c r="E2987" s="509" t="s">
        <v>16023</v>
      </c>
      <c r="F2987" s="509">
        <v>8</v>
      </c>
      <c r="G2987" s="509">
        <v>1</v>
      </c>
    </row>
    <row r="2988" spans="1:7">
      <c r="A2988" s="509" t="s">
        <v>1093</v>
      </c>
      <c r="B2988" s="509" t="s">
        <v>2233</v>
      </c>
      <c r="C2988" s="509" t="s">
        <v>1037</v>
      </c>
      <c r="D2988" s="509" t="s">
        <v>1094</v>
      </c>
      <c r="E2988" s="509" t="s">
        <v>16024</v>
      </c>
      <c r="F2988" s="509">
        <v>8</v>
      </c>
      <c r="G2988" s="509">
        <v>1</v>
      </c>
    </row>
    <row r="2989" spans="1:7">
      <c r="A2989" s="509" t="s">
        <v>1093</v>
      </c>
      <c r="B2989" s="509" t="s">
        <v>2233</v>
      </c>
      <c r="C2989" s="509" t="s">
        <v>1037</v>
      </c>
      <c r="D2989" s="509" t="s">
        <v>1094</v>
      </c>
      <c r="E2989" s="509" t="s">
        <v>16020</v>
      </c>
      <c r="F2989" s="509">
        <v>6</v>
      </c>
      <c r="G2989" s="509">
        <v>1</v>
      </c>
    </row>
    <row r="2990" spans="1:7">
      <c r="A2990" s="509" t="s">
        <v>1093</v>
      </c>
      <c r="B2990" s="509" t="s">
        <v>2233</v>
      </c>
      <c r="C2990" s="509" t="s">
        <v>1037</v>
      </c>
      <c r="D2990" s="509" t="s">
        <v>1094</v>
      </c>
      <c r="E2990" s="509" t="s">
        <v>16025</v>
      </c>
      <c r="F2990" s="509">
        <v>6</v>
      </c>
      <c r="G2990" s="509">
        <v>1</v>
      </c>
    </row>
    <row r="2991" spans="1:7">
      <c r="A2991" s="509" t="s">
        <v>1093</v>
      </c>
      <c r="B2991" s="509" t="s">
        <v>2233</v>
      </c>
      <c r="C2991" s="509" t="s">
        <v>1037</v>
      </c>
      <c r="D2991" s="509" t="s">
        <v>1094</v>
      </c>
      <c r="E2991" s="509" t="s">
        <v>16027</v>
      </c>
      <c r="F2991" s="509">
        <v>5</v>
      </c>
      <c r="G2991" s="509">
        <v>1</v>
      </c>
    </row>
    <row r="2992" spans="1:7">
      <c r="A2992" s="509" t="s">
        <v>1093</v>
      </c>
      <c r="B2992" s="509" t="s">
        <v>2233</v>
      </c>
      <c r="C2992" s="509" t="s">
        <v>1037</v>
      </c>
      <c r="D2992" s="509" t="s">
        <v>1094</v>
      </c>
      <c r="E2992" s="509" t="s">
        <v>16022</v>
      </c>
      <c r="F2992" s="509">
        <v>4</v>
      </c>
      <c r="G2992" s="509">
        <v>1</v>
      </c>
    </row>
    <row r="2993" spans="1:7">
      <c r="A2993" s="509" t="s">
        <v>1093</v>
      </c>
      <c r="B2993" s="509" t="s">
        <v>2233</v>
      </c>
      <c r="C2993" s="509" t="s">
        <v>1037</v>
      </c>
      <c r="D2993" s="509" t="s">
        <v>1094</v>
      </c>
      <c r="E2993" s="509" t="s">
        <v>16026</v>
      </c>
      <c r="F2993" s="509">
        <v>2</v>
      </c>
      <c r="G2993" s="509">
        <v>1</v>
      </c>
    </row>
    <row r="2994" spans="1:7">
      <c r="A2994" s="509" t="s">
        <v>1093</v>
      </c>
      <c r="B2994" s="509" t="s">
        <v>2233</v>
      </c>
      <c r="C2994" s="509" t="s">
        <v>1037</v>
      </c>
      <c r="D2994" s="509" t="s">
        <v>1094</v>
      </c>
      <c r="E2994" s="509" t="s">
        <v>16028</v>
      </c>
      <c r="F2994" s="509">
        <v>1</v>
      </c>
      <c r="G2994" s="509">
        <v>1</v>
      </c>
    </row>
    <row r="2995" spans="1:7">
      <c r="A2995" s="509" t="s">
        <v>1095</v>
      </c>
      <c r="B2995" s="509" t="s">
        <v>2233</v>
      </c>
      <c r="C2995" s="509" t="s">
        <v>1037</v>
      </c>
      <c r="D2995" s="509" t="s">
        <v>1096</v>
      </c>
      <c r="E2995" s="509" t="s">
        <v>16110</v>
      </c>
      <c r="F2995" s="509">
        <v>6</v>
      </c>
      <c r="G2995" s="509">
        <v>1</v>
      </c>
    </row>
    <row r="2996" spans="1:7">
      <c r="A2996" s="509" t="s">
        <v>1095</v>
      </c>
      <c r="B2996" s="509" t="s">
        <v>2233</v>
      </c>
      <c r="C2996" s="509" t="s">
        <v>1037</v>
      </c>
      <c r="D2996" s="509" t="s">
        <v>1096</v>
      </c>
      <c r="E2996" s="509" t="s">
        <v>16112</v>
      </c>
      <c r="F2996" s="509">
        <v>6</v>
      </c>
      <c r="G2996" s="509">
        <v>1</v>
      </c>
    </row>
    <row r="2997" spans="1:7">
      <c r="A2997" s="509" t="s">
        <v>1095</v>
      </c>
      <c r="B2997" s="509" t="s">
        <v>2233</v>
      </c>
      <c r="C2997" s="509" t="s">
        <v>1037</v>
      </c>
      <c r="D2997" s="509" t="s">
        <v>1096</v>
      </c>
      <c r="E2997" s="509" t="s">
        <v>16108</v>
      </c>
      <c r="F2997" s="509">
        <v>5</v>
      </c>
      <c r="G2997" s="509">
        <v>1</v>
      </c>
    </row>
    <row r="2998" spans="1:7">
      <c r="A2998" s="509" t="s">
        <v>1095</v>
      </c>
      <c r="B2998" s="509" t="s">
        <v>2233</v>
      </c>
      <c r="C2998" s="509" t="s">
        <v>1037</v>
      </c>
      <c r="D2998" s="509" t="s">
        <v>1096</v>
      </c>
      <c r="E2998" s="509" t="s">
        <v>16109</v>
      </c>
      <c r="F2998" s="509">
        <v>3</v>
      </c>
      <c r="G2998" s="509">
        <v>1</v>
      </c>
    </row>
    <row r="2999" spans="1:7">
      <c r="A2999" s="509" t="s">
        <v>1095</v>
      </c>
      <c r="B2999" s="509" t="s">
        <v>2233</v>
      </c>
      <c r="C2999" s="509" t="s">
        <v>1037</v>
      </c>
      <c r="D2999" s="509" t="s">
        <v>1096</v>
      </c>
      <c r="E2999" s="509" t="s">
        <v>16111</v>
      </c>
      <c r="F2999" s="509">
        <v>2</v>
      </c>
      <c r="G2999" s="509">
        <v>1</v>
      </c>
    </row>
    <row r="3000" spans="1:7">
      <c r="A3000" s="509" t="s">
        <v>1095</v>
      </c>
      <c r="B3000" s="509" t="s">
        <v>2233</v>
      </c>
      <c r="C3000" s="509" t="s">
        <v>1037</v>
      </c>
      <c r="D3000" s="509" t="s">
        <v>1096</v>
      </c>
      <c r="E3000" s="509" t="s">
        <v>16113</v>
      </c>
      <c r="F3000" s="509">
        <v>2</v>
      </c>
      <c r="G3000" s="509">
        <v>1</v>
      </c>
    </row>
    <row r="3001" spans="1:7">
      <c r="A3001" s="509" t="s">
        <v>1095</v>
      </c>
      <c r="B3001" s="509" t="s">
        <v>2233</v>
      </c>
      <c r="C3001" s="509" t="s">
        <v>1037</v>
      </c>
      <c r="D3001" s="509" t="s">
        <v>1096</v>
      </c>
      <c r="E3001" s="509" t="s">
        <v>16114</v>
      </c>
      <c r="F3001" s="509">
        <v>1</v>
      </c>
      <c r="G3001" s="509">
        <v>1</v>
      </c>
    </row>
    <row r="3002" spans="1:7">
      <c r="A3002" s="509" t="s">
        <v>1097</v>
      </c>
      <c r="B3002" s="509" t="s">
        <v>2233</v>
      </c>
      <c r="C3002" s="509" t="s">
        <v>1037</v>
      </c>
      <c r="D3002" s="509" t="s">
        <v>1098</v>
      </c>
      <c r="E3002" s="509" t="s">
        <v>16209</v>
      </c>
      <c r="F3002" s="509">
        <v>15</v>
      </c>
      <c r="G3002" s="509">
        <v>1</v>
      </c>
    </row>
    <row r="3003" spans="1:7">
      <c r="A3003" s="509" t="s">
        <v>1097</v>
      </c>
      <c r="B3003" s="509" t="s">
        <v>2233</v>
      </c>
      <c r="C3003" s="509" t="s">
        <v>1037</v>
      </c>
      <c r="D3003" s="509" t="s">
        <v>1098</v>
      </c>
      <c r="E3003" s="509" t="s">
        <v>16205</v>
      </c>
      <c r="F3003" s="509">
        <v>12</v>
      </c>
      <c r="G3003" s="509">
        <v>1</v>
      </c>
    </row>
    <row r="3004" spans="1:7">
      <c r="A3004" s="509" t="s">
        <v>1097</v>
      </c>
      <c r="B3004" s="509" t="s">
        <v>2233</v>
      </c>
      <c r="C3004" s="509" t="s">
        <v>1037</v>
      </c>
      <c r="D3004" s="509" t="s">
        <v>1098</v>
      </c>
      <c r="E3004" s="509" t="s">
        <v>16208</v>
      </c>
      <c r="F3004" s="509">
        <v>9</v>
      </c>
      <c r="G3004" s="509">
        <v>1</v>
      </c>
    </row>
    <row r="3005" spans="1:7">
      <c r="A3005" s="509" t="s">
        <v>1097</v>
      </c>
      <c r="B3005" s="509" t="s">
        <v>2233</v>
      </c>
      <c r="C3005" s="509" t="s">
        <v>1037</v>
      </c>
      <c r="D3005" s="509" t="s">
        <v>1098</v>
      </c>
      <c r="E3005" s="509" t="s">
        <v>16210</v>
      </c>
      <c r="F3005" s="509">
        <v>9</v>
      </c>
      <c r="G3005" s="509">
        <v>1</v>
      </c>
    </row>
    <row r="3006" spans="1:7">
      <c r="A3006" s="509" t="s">
        <v>1097</v>
      </c>
      <c r="B3006" s="509" t="s">
        <v>2233</v>
      </c>
      <c r="C3006" s="509" t="s">
        <v>1037</v>
      </c>
      <c r="D3006" s="509" t="s">
        <v>1098</v>
      </c>
      <c r="E3006" s="509" t="s">
        <v>16206</v>
      </c>
      <c r="F3006" s="509">
        <v>8</v>
      </c>
      <c r="G3006" s="509">
        <v>1</v>
      </c>
    </row>
    <row r="3007" spans="1:7">
      <c r="A3007" s="509" t="s">
        <v>1097</v>
      </c>
      <c r="B3007" s="509" t="s">
        <v>2233</v>
      </c>
      <c r="C3007" s="509" t="s">
        <v>1037</v>
      </c>
      <c r="D3007" s="509" t="s">
        <v>1098</v>
      </c>
      <c r="E3007" s="509" t="s">
        <v>16207</v>
      </c>
      <c r="F3007" s="509">
        <v>5</v>
      </c>
      <c r="G3007" s="509">
        <v>1</v>
      </c>
    </row>
    <row r="3008" spans="1:7">
      <c r="A3008" s="509" t="s">
        <v>1099</v>
      </c>
      <c r="B3008" s="509" t="s">
        <v>2233</v>
      </c>
      <c r="C3008" s="509" t="s">
        <v>1037</v>
      </c>
      <c r="D3008" s="509" t="s">
        <v>1100</v>
      </c>
      <c r="E3008" s="509" t="s">
        <v>16197</v>
      </c>
      <c r="F3008" s="509">
        <v>14</v>
      </c>
      <c r="G3008" s="509">
        <v>1</v>
      </c>
    </row>
    <row r="3009" spans="1:7">
      <c r="A3009" s="509" t="s">
        <v>1099</v>
      </c>
      <c r="B3009" s="509" t="s">
        <v>2233</v>
      </c>
      <c r="C3009" s="509" t="s">
        <v>1037</v>
      </c>
      <c r="D3009" s="509" t="s">
        <v>1100</v>
      </c>
      <c r="E3009" s="509" t="s">
        <v>16198</v>
      </c>
      <c r="F3009" s="509">
        <v>14</v>
      </c>
      <c r="G3009" s="509">
        <v>1</v>
      </c>
    </row>
    <row r="3010" spans="1:7">
      <c r="A3010" s="509" t="s">
        <v>1099</v>
      </c>
      <c r="B3010" s="509" t="s">
        <v>2233</v>
      </c>
      <c r="C3010" s="509" t="s">
        <v>1037</v>
      </c>
      <c r="D3010" s="509" t="s">
        <v>1100</v>
      </c>
      <c r="E3010" s="509" t="s">
        <v>16199</v>
      </c>
      <c r="F3010" s="509">
        <v>14</v>
      </c>
      <c r="G3010" s="509">
        <v>1</v>
      </c>
    </row>
    <row r="3011" spans="1:7">
      <c r="A3011" s="509" t="s">
        <v>1099</v>
      </c>
      <c r="B3011" s="509" t="s">
        <v>2233</v>
      </c>
      <c r="C3011" s="509" t="s">
        <v>1037</v>
      </c>
      <c r="D3011" s="509" t="s">
        <v>1100</v>
      </c>
      <c r="E3011" s="509" t="s">
        <v>16200</v>
      </c>
      <c r="F3011" s="509">
        <v>12</v>
      </c>
      <c r="G3011" s="509">
        <v>1</v>
      </c>
    </row>
    <row r="3012" spans="1:7">
      <c r="A3012" s="509" t="s">
        <v>1099</v>
      </c>
      <c r="B3012" s="509" t="s">
        <v>2233</v>
      </c>
      <c r="C3012" s="509" t="s">
        <v>1037</v>
      </c>
      <c r="D3012" s="509" t="s">
        <v>1100</v>
      </c>
      <c r="E3012" s="509" t="s">
        <v>16201</v>
      </c>
      <c r="F3012" s="509">
        <v>7</v>
      </c>
      <c r="G3012" s="509">
        <v>1</v>
      </c>
    </row>
    <row r="3013" spans="1:7">
      <c r="A3013" s="509" t="s">
        <v>1099</v>
      </c>
      <c r="B3013" s="509" t="s">
        <v>2233</v>
      </c>
      <c r="C3013" s="509" t="s">
        <v>1037</v>
      </c>
      <c r="D3013" s="509" t="s">
        <v>1100</v>
      </c>
      <c r="E3013" s="509" t="s">
        <v>16204</v>
      </c>
      <c r="F3013" s="509">
        <v>4</v>
      </c>
      <c r="G3013" s="509">
        <v>1</v>
      </c>
    </row>
    <row r="3014" spans="1:7">
      <c r="A3014" s="509" t="s">
        <v>1099</v>
      </c>
      <c r="B3014" s="509" t="s">
        <v>2233</v>
      </c>
      <c r="C3014" s="509" t="s">
        <v>1037</v>
      </c>
      <c r="D3014" s="509" t="s">
        <v>1100</v>
      </c>
      <c r="E3014" s="509" t="s">
        <v>16202</v>
      </c>
      <c r="F3014" s="509">
        <v>2</v>
      </c>
      <c r="G3014" s="509">
        <v>1</v>
      </c>
    </row>
    <row r="3015" spans="1:7">
      <c r="A3015" s="509" t="s">
        <v>1099</v>
      </c>
      <c r="B3015" s="509" t="s">
        <v>2233</v>
      </c>
      <c r="C3015" s="509" t="s">
        <v>1037</v>
      </c>
      <c r="D3015" s="509" t="s">
        <v>1100</v>
      </c>
      <c r="E3015" s="509" t="s">
        <v>16203</v>
      </c>
      <c r="F3015" s="509">
        <v>2</v>
      </c>
      <c r="G3015" s="509">
        <v>1</v>
      </c>
    </row>
    <row r="3016" spans="1:7">
      <c r="A3016" s="509" t="s">
        <v>1099</v>
      </c>
      <c r="B3016" s="509" t="s">
        <v>2233</v>
      </c>
      <c r="C3016" s="509" t="s">
        <v>1037</v>
      </c>
      <c r="D3016" s="509" t="s">
        <v>1100</v>
      </c>
      <c r="E3016" s="509" t="s">
        <v>16196</v>
      </c>
      <c r="F3016" s="509">
        <v>1</v>
      </c>
      <c r="G3016" s="509">
        <v>1</v>
      </c>
    </row>
    <row r="3017" spans="1:7">
      <c r="A3017" s="509" t="s">
        <v>1101</v>
      </c>
      <c r="B3017" s="509" t="s">
        <v>2233</v>
      </c>
      <c r="C3017" s="509" t="s">
        <v>1037</v>
      </c>
      <c r="D3017" s="509" t="s">
        <v>1102</v>
      </c>
      <c r="E3017" s="509" t="s">
        <v>16005</v>
      </c>
      <c r="F3017" s="509">
        <v>7</v>
      </c>
      <c r="G3017" s="509">
        <v>1</v>
      </c>
    </row>
    <row r="3018" spans="1:7">
      <c r="A3018" s="509" t="s">
        <v>1101</v>
      </c>
      <c r="B3018" s="509" t="s">
        <v>2233</v>
      </c>
      <c r="C3018" s="509" t="s">
        <v>1037</v>
      </c>
      <c r="D3018" s="509" t="s">
        <v>1102</v>
      </c>
      <c r="E3018" s="509" t="s">
        <v>16004</v>
      </c>
      <c r="F3018" s="509">
        <v>4</v>
      </c>
      <c r="G3018" s="509">
        <v>1</v>
      </c>
    </row>
    <row r="3019" spans="1:7">
      <c r="A3019" s="509" t="s">
        <v>1101</v>
      </c>
      <c r="B3019" s="509" t="s">
        <v>2233</v>
      </c>
      <c r="C3019" s="509" t="s">
        <v>1037</v>
      </c>
      <c r="D3019" s="509" t="s">
        <v>1102</v>
      </c>
      <c r="E3019" s="509" t="s">
        <v>16007</v>
      </c>
      <c r="F3019" s="509">
        <v>2</v>
      </c>
      <c r="G3019" s="509">
        <v>1</v>
      </c>
    </row>
    <row r="3020" spans="1:7">
      <c r="A3020" s="509" t="s">
        <v>1101</v>
      </c>
      <c r="B3020" s="509" t="s">
        <v>2233</v>
      </c>
      <c r="C3020" s="509" t="s">
        <v>1037</v>
      </c>
      <c r="D3020" s="509" t="s">
        <v>1102</v>
      </c>
      <c r="E3020" s="509" t="s">
        <v>16006</v>
      </c>
      <c r="F3020" s="509">
        <v>1</v>
      </c>
      <c r="G3020" s="509">
        <v>1</v>
      </c>
    </row>
    <row r="3021" spans="1:7">
      <c r="A3021" s="509" t="s">
        <v>1103</v>
      </c>
      <c r="B3021" s="509" t="s">
        <v>2233</v>
      </c>
      <c r="C3021" s="509" t="s">
        <v>1037</v>
      </c>
      <c r="D3021" s="509" t="s">
        <v>1104</v>
      </c>
      <c r="E3021" s="509" t="s">
        <v>16116</v>
      </c>
      <c r="F3021" s="509">
        <v>5</v>
      </c>
      <c r="G3021" s="509">
        <v>1</v>
      </c>
    </row>
    <row r="3022" spans="1:7">
      <c r="A3022" s="509" t="s">
        <v>1103</v>
      </c>
      <c r="B3022" s="509" t="s">
        <v>2233</v>
      </c>
      <c r="C3022" s="509" t="s">
        <v>1037</v>
      </c>
      <c r="D3022" s="509" t="s">
        <v>1104</v>
      </c>
      <c r="E3022" s="509" t="s">
        <v>16115</v>
      </c>
      <c r="F3022" s="509">
        <v>4</v>
      </c>
      <c r="G3022" s="509">
        <v>1</v>
      </c>
    </row>
    <row r="3023" spans="1:7">
      <c r="A3023" s="509" t="s">
        <v>1103</v>
      </c>
      <c r="B3023" s="509" t="s">
        <v>2233</v>
      </c>
      <c r="C3023" s="509" t="s">
        <v>1037</v>
      </c>
      <c r="D3023" s="509" t="s">
        <v>1104</v>
      </c>
      <c r="E3023" s="509" t="s">
        <v>16117</v>
      </c>
      <c r="F3023" s="509">
        <v>3</v>
      </c>
      <c r="G3023" s="509">
        <v>1</v>
      </c>
    </row>
    <row r="3024" spans="1:7">
      <c r="A3024" s="509" t="s">
        <v>1105</v>
      </c>
      <c r="B3024" s="509" t="s">
        <v>2233</v>
      </c>
      <c r="C3024" s="509" t="s">
        <v>1037</v>
      </c>
      <c r="D3024" s="509" t="s">
        <v>1106</v>
      </c>
      <c r="E3024" s="509" t="s">
        <v>16120</v>
      </c>
      <c r="F3024" s="509">
        <v>4</v>
      </c>
      <c r="G3024" s="509">
        <v>1</v>
      </c>
    </row>
    <row r="3025" spans="1:7">
      <c r="A3025" s="509" t="s">
        <v>1105</v>
      </c>
      <c r="B3025" s="509" t="s">
        <v>2233</v>
      </c>
      <c r="C3025" s="509" t="s">
        <v>1037</v>
      </c>
      <c r="D3025" s="509" t="s">
        <v>1106</v>
      </c>
      <c r="E3025" s="509" t="s">
        <v>16119</v>
      </c>
      <c r="F3025" s="509">
        <v>3</v>
      </c>
      <c r="G3025" s="509">
        <v>1</v>
      </c>
    </row>
    <row r="3026" spans="1:7">
      <c r="A3026" s="509" t="s">
        <v>1105</v>
      </c>
      <c r="B3026" s="509" t="s">
        <v>2233</v>
      </c>
      <c r="C3026" s="509" t="s">
        <v>1037</v>
      </c>
      <c r="D3026" s="509" t="s">
        <v>1106</v>
      </c>
      <c r="E3026" s="509" t="s">
        <v>16118</v>
      </c>
      <c r="F3026" s="509">
        <v>1</v>
      </c>
      <c r="G3026" s="509">
        <v>1</v>
      </c>
    </row>
    <row r="3027" spans="1:7">
      <c r="A3027" s="509" t="s">
        <v>1107</v>
      </c>
      <c r="B3027" s="509" t="s">
        <v>2233</v>
      </c>
      <c r="C3027" s="509" t="s">
        <v>1037</v>
      </c>
      <c r="D3027" s="509" t="s">
        <v>1108</v>
      </c>
      <c r="E3027" s="509" t="s">
        <v>12709</v>
      </c>
      <c r="F3027" s="509">
        <v>10</v>
      </c>
      <c r="G3027" s="509">
        <v>1</v>
      </c>
    </row>
    <row r="3028" spans="1:7">
      <c r="A3028" s="509" t="s">
        <v>1107</v>
      </c>
      <c r="B3028" s="509" t="s">
        <v>2233</v>
      </c>
      <c r="C3028" s="509" t="s">
        <v>1037</v>
      </c>
      <c r="D3028" s="509" t="s">
        <v>1108</v>
      </c>
      <c r="E3028" s="509" t="s">
        <v>12706</v>
      </c>
      <c r="F3028" s="509">
        <v>7</v>
      </c>
      <c r="G3028" s="509">
        <v>1</v>
      </c>
    </row>
    <row r="3029" spans="1:7">
      <c r="A3029" s="509" t="s">
        <v>1107</v>
      </c>
      <c r="B3029" s="509" t="s">
        <v>2233</v>
      </c>
      <c r="C3029" s="509" t="s">
        <v>1037</v>
      </c>
      <c r="D3029" s="509" t="s">
        <v>1108</v>
      </c>
      <c r="E3029" s="509" t="s">
        <v>12710</v>
      </c>
      <c r="F3029" s="509">
        <v>7</v>
      </c>
      <c r="G3029" s="509">
        <v>1</v>
      </c>
    </row>
    <row r="3030" spans="1:7">
      <c r="A3030" s="509" t="s">
        <v>1107</v>
      </c>
      <c r="B3030" s="509" t="s">
        <v>2233</v>
      </c>
      <c r="C3030" s="509" t="s">
        <v>1037</v>
      </c>
      <c r="D3030" s="509" t="s">
        <v>1108</v>
      </c>
      <c r="E3030" s="509" t="s">
        <v>12711</v>
      </c>
      <c r="F3030" s="509">
        <v>7</v>
      </c>
      <c r="G3030" s="509">
        <v>1</v>
      </c>
    </row>
    <row r="3031" spans="1:7">
      <c r="A3031" s="509" t="s">
        <v>1107</v>
      </c>
      <c r="B3031" s="509" t="s">
        <v>2233</v>
      </c>
      <c r="C3031" s="509" t="s">
        <v>1037</v>
      </c>
      <c r="D3031" s="509" t="s">
        <v>1108</v>
      </c>
      <c r="E3031" s="509" t="s">
        <v>12712</v>
      </c>
      <c r="F3031" s="509">
        <v>5</v>
      </c>
      <c r="G3031" s="509">
        <v>1</v>
      </c>
    </row>
    <row r="3032" spans="1:7">
      <c r="A3032" s="509" t="s">
        <v>1107</v>
      </c>
      <c r="B3032" s="509" t="s">
        <v>2233</v>
      </c>
      <c r="C3032" s="509" t="s">
        <v>1037</v>
      </c>
      <c r="D3032" s="509" t="s">
        <v>1108</v>
      </c>
      <c r="E3032" s="509" t="s">
        <v>12714</v>
      </c>
      <c r="F3032" s="509">
        <v>5</v>
      </c>
      <c r="G3032" s="509">
        <v>1</v>
      </c>
    </row>
    <row r="3033" spans="1:7">
      <c r="A3033" s="509" t="s">
        <v>1107</v>
      </c>
      <c r="B3033" s="509" t="s">
        <v>2233</v>
      </c>
      <c r="C3033" s="509" t="s">
        <v>1037</v>
      </c>
      <c r="D3033" s="509" t="s">
        <v>1108</v>
      </c>
      <c r="E3033" s="509" t="s">
        <v>12707</v>
      </c>
      <c r="F3033" s="509">
        <v>3</v>
      </c>
      <c r="G3033" s="509">
        <v>1</v>
      </c>
    </row>
    <row r="3034" spans="1:7">
      <c r="A3034" s="509" t="s">
        <v>1107</v>
      </c>
      <c r="B3034" s="509" t="s">
        <v>2233</v>
      </c>
      <c r="C3034" s="509" t="s">
        <v>1037</v>
      </c>
      <c r="D3034" s="509" t="s">
        <v>1108</v>
      </c>
      <c r="E3034" s="509" t="s">
        <v>12713</v>
      </c>
      <c r="F3034" s="509">
        <v>3</v>
      </c>
      <c r="G3034" s="509">
        <v>1</v>
      </c>
    </row>
    <row r="3035" spans="1:7">
      <c r="A3035" s="509" t="s">
        <v>1107</v>
      </c>
      <c r="B3035" s="509" t="s">
        <v>2233</v>
      </c>
      <c r="C3035" s="509" t="s">
        <v>1037</v>
      </c>
      <c r="D3035" s="509" t="s">
        <v>1108</v>
      </c>
      <c r="E3035" s="509" t="s">
        <v>12708</v>
      </c>
      <c r="F3035" s="509">
        <v>1</v>
      </c>
      <c r="G3035" s="509">
        <v>1</v>
      </c>
    </row>
    <row r="3036" spans="1:7">
      <c r="A3036" s="509" t="s">
        <v>1109</v>
      </c>
      <c r="B3036" s="509" t="s">
        <v>2233</v>
      </c>
      <c r="C3036" s="509" t="s">
        <v>1037</v>
      </c>
      <c r="D3036" s="509" t="s">
        <v>1110</v>
      </c>
      <c r="E3036" s="509" t="s">
        <v>16031</v>
      </c>
      <c r="F3036" s="509">
        <v>14</v>
      </c>
      <c r="G3036" s="509">
        <v>1</v>
      </c>
    </row>
    <row r="3037" spans="1:7">
      <c r="A3037" s="509" t="s">
        <v>1109</v>
      </c>
      <c r="B3037" s="509" t="s">
        <v>2233</v>
      </c>
      <c r="C3037" s="509" t="s">
        <v>1037</v>
      </c>
      <c r="D3037" s="509" t="s">
        <v>1110</v>
      </c>
      <c r="E3037" s="509" t="s">
        <v>16030</v>
      </c>
      <c r="F3037" s="509">
        <v>10</v>
      </c>
      <c r="G3037" s="509">
        <v>1</v>
      </c>
    </row>
    <row r="3038" spans="1:7">
      <c r="A3038" s="509" t="s">
        <v>1109</v>
      </c>
      <c r="B3038" s="509" t="s">
        <v>2233</v>
      </c>
      <c r="C3038" s="509" t="s">
        <v>1037</v>
      </c>
      <c r="D3038" s="509" t="s">
        <v>1110</v>
      </c>
      <c r="E3038" s="509" t="s">
        <v>16029</v>
      </c>
      <c r="F3038" s="509">
        <v>8</v>
      </c>
      <c r="G3038" s="509">
        <v>1</v>
      </c>
    </row>
    <row r="3039" spans="1:7">
      <c r="A3039" s="509" t="s">
        <v>1109</v>
      </c>
      <c r="B3039" s="509" t="s">
        <v>2233</v>
      </c>
      <c r="C3039" s="509" t="s">
        <v>1037</v>
      </c>
      <c r="D3039" s="509" t="s">
        <v>1110</v>
      </c>
      <c r="E3039" s="509" t="s">
        <v>16032</v>
      </c>
      <c r="F3039" s="509">
        <v>3</v>
      </c>
      <c r="G3039" s="509">
        <v>1</v>
      </c>
    </row>
    <row r="3040" spans="1:7">
      <c r="A3040" s="509" t="s">
        <v>1109</v>
      </c>
      <c r="B3040" s="509" t="s">
        <v>2233</v>
      </c>
      <c r="C3040" s="509" t="s">
        <v>1037</v>
      </c>
      <c r="D3040" s="509" t="s">
        <v>1110</v>
      </c>
      <c r="E3040" s="509" t="s">
        <v>16033</v>
      </c>
      <c r="F3040" s="509">
        <v>2</v>
      </c>
      <c r="G3040" s="509">
        <v>1</v>
      </c>
    </row>
    <row r="3041" spans="1:7">
      <c r="A3041" s="509" t="s">
        <v>1111</v>
      </c>
      <c r="B3041" s="509" t="s">
        <v>2233</v>
      </c>
      <c r="C3041" s="509" t="s">
        <v>1037</v>
      </c>
      <c r="D3041" s="509" t="s">
        <v>1112</v>
      </c>
      <c r="E3041" s="509" t="s">
        <v>16122</v>
      </c>
      <c r="F3041" s="509">
        <v>4</v>
      </c>
      <c r="G3041" s="509">
        <v>1</v>
      </c>
    </row>
    <row r="3042" spans="1:7">
      <c r="A3042" s="509" t="s">
        <v>1111</v>
      </c>
      <c r="B3042" s="509" t="s">
        <v>2233</v>
      </c>
      <c r="C3042" s="509" t="s">
        <v>1037</v>
      </c>
      <c r="D3042" s="509" t="s">
        <v>1112</v>
      </c>
      <c r="E3042" s="509" t="s">
        <v>16124</v>
      </c>
      <c r="F3042" s="509">
        <v>4</v>
      </c>
      <c r="G3042" s="509">
        <v>1</v>
      </c>
    </row>
    <row r="3043" spans="1:7">
      <c r="A3043" s="509" t="s">
        <v>1111</v>
      </c>
      <c r="B3043" s="509" t="s">
        <v>2233</v>
      </c>
      <c r="C3043" s="509" t="s">
        <v>1037</v>
      </c>
      <c r="D3043" s="509" t="s">
        <v>1112</v>
      </c>
      <c r="E3043" s="509" t="s">
        <v>16123</v>
      </c>
      <c r="F3043" s="509">
        <v>3</v>
      </c>
      <c r="G3043" s="509">
        <v>1</v>
      </c>
    </row>
    <row r="3044" spans="1:7">
      <c r="A3044" s="509" t="s">
        <v>1111</v>
      </c>
      <c r="B3044" s="509" t="s">
        <v>2233</v>
      </c>
      <c r="C3044" s="509" t="s">
        <v>1037</v>
      </c>
      <c r="D3044" s="509" t="s">
        <v>1112</v>
      </c>
      <c r="E3044" s="509" t="s">
        <v>16125</v>
      </c>
      <c r="F3044" s="509">
        <v>2</v>
      </c>
      <c r="G3044" s="509">
        <v>1</v>
      </c>
    </row>
    <row r="3045" spans="1:7">
      <c r="A3045" s="509" t="s">
        <v>1111</v>
      </c>
      <c r="B3045" s="509" t="s">
        <v>2233</v>
      </c>
      <c r="C3045" s="509" t="s">
        <v>1037</v>
      </c>
      <c r="D3045" s="509" t="s">
        <v>1112</v>
      </c>
      <c r="E3045" s="509" t="s">
        <v>16126</v>
      </c>
      <c r="F3045" s="509">
        <v>2</v>
      </c>
      <c r="G3045" s="509">
        <v>1</v>
      </c>
    </row>
    <row r="3046" spans="1:7">
      <c r="A3046" s="509" t="s">
        <v>1111</v>
      </c>
      <c r="B3046" s="509" t="s">
        <v>2233</v>
      </c>
      <c r="C3046" s="509" t="s">
        <v>1037</v>
      </c>
      <c r="D3046" s="509" t="s">
        <v>1112</v>
      </c>
      <c r="E3046" s="509" t="s">
        <v>16121</v>
      </c>
      <c r="F3046" s="509">
        <v>1</v>
      </c>
      <c r="G3046" s="509">
        <v>1</v>
      </c>
    </row>
    <row r="3047" spans="1:7">
      <c r="A3047" s="509" t="s">
        <v>1113</v>
      </c>
      <c r="B3047" s="509" t="s">
        <v>2233</v>
      </c>
      <c r="C3047" s="509" t="s">
        <v>1037</v>
      </c>
      <c r="D3047" s="509" t="s">
        <v>1114</v>
      </c>
      <c r="E3047" s="509" t="s">
        <v>16128</v>
      </c>
      <c r="F3047" s="509">
        <v>9</v>
      </c>
      <c r="G3047" s="509">
        <v>1</v>
      </c>
    </row>
    <row r="3048" spans="1:7">
      <c r="A3048" s="509" t="s">
        <v>1113</v>
      </c>
      <c r="B3048" s="509" t="s">
        <v>2233</v>
      </c>
      <c r="C3048" s="509" t="s">
        <v>1037</v>
      </c>
      <c r="D3048" s="509" t="s">
        <v>1114</v>
      </c>
      <c r="E3048" s="509" t="s">
        <v>16127</v>
      </c>
      <c r="F3048" s="509">
        <v>5</v>
      </c>
      <c r="G3048" s="509">
        <v>1</v>
      </c>
    </row>
    <row r="3049" spans="1:7">
      <c r="A3049" s="509" t="s">
        <v>1115</v>
      </c>
      <c r="B3049" s="509" t="s">
        <v>2233</v>
      </c>
      <c r="C3049" s="509" t="s">
        <v>1037</v>
      </c>
      <c r="D3049" s="509" t="s">
        <v>1116</v>
      </c>
      <c r="E3049" s="509" t="s">
        <v>16179</v>
      </c>
      <c r="F3049" s="509">
        <v>12</v>
      </c>
      <c r="G3049" s="509">
        <v>1</v>
      </c>
    </row>
    <row r="3050" spans="1:7">
      <c r="A3050" s="509" t="s">
        <v>1115</v>
      </c>
      <c r="B3050" s="509" t="s">
        <v>2233</v>
      </c>
      <c r="C3050" s="509" t="s">
        <v>1037</v>
      </c>
      <c r="D3050" s="509" t="s">
        <v>1116</v>
      </c>
      <c r="E3050" s="509" t="s">
        <v>16181</v>
      </c>
      <c r="F3050" s="509">
        <v>12</v>
      </c>
      <c r="G3050" s="509">
        <v>1</v>
      </c>
    </row>
    <row r="3051" spans="1:7">
      <c r="A3051" s="509" t="s">
        <v>1115</v>
      </c>
      <c r="B3051" s="509" t="s">
        <v>2233</v>
      </c>
      <c r="C3051" s="509" t="s">
        <v>1037</v>
      </c>
      <c r="D3051" s="509" t="s">
        <v>1116</v>
      </c>
      <c r="E3051" s="509" t="s">
        <v>16180</v>
      </c>
      <c r="F3051" s="509">
        <v>10</v>
      </c>
      <c r="G3051" s="509">
        <v>1</v>
      </c>
    </row>
    <row r="3052" spans="1:7">
      <c r="A3052" s="509" t="s">
        <v>1115</v>
      </c>
      <c r="B3052" s="509" t="s">
        <v>2233</v>
      </c>
      <c r="C3052" s="509" t="s">
        <v>1037</v>
      </c>
      <c r="D3052" s="509" t="s">
        <v>1116</v>
      </c>
      <c r="E3052" s="509" t="s">
        <v>16183</v>
      </c>
      <c r="F3052" s="509">
        <v>7</v>
      </c>
      <c r="G3052" s="509">
        <v>1</v>
      </c>
    </row>
    <row r="3053" spans="1:7">
      <c r="A3053" s="509" t="s">
        <v>1115</v>
      </c>
      <c r="B3053" s="509" t="s">
        <v>2233</v>
      </c>
      <c r="C3053" s="509" t="s">
        <v>1037</v>
      </c>
      <c r="D3053" s="509" t="s">
        <v>1116</v>
      </c>
      <c r="E3053" s="509" t="s">
        <v>16182</v>
      </c>
      <c r="F3053" s="509">
        <v>4</v>
      </c>
      <c r="G3053" s="509">
        <v>1</v>
      </c>
    </row>
    <row r="3054" spans="1:7">
      <c r="A3054" s="509" t="s">
        <v>1115</v>
      </c>
      <c r="B3054" s="509" t="s">
        <v>2233</v>
      </c>
      <c r="C3054" s="509" t="s">
        <v>1037</v>
      </c>
      <c r="D3054" s="509" t="s">
        <v>1116</v>
      </c>
      <c r="E3054" s="509" t="s">
        <v>16184</v>
      </c>
      <c r="F3054" s="509">
        <v>3</v>
      </c>
      <c r="G3054" s="509">
        <v>1</v>
      </c>
    </row>
    <row r="3055" spans="1:7">
      <c r="A3055" s="509" t="s">
        <v>1117</v>
      </c>
      <c r="B3055" s="509" t="s">
        <v>2233</v>
      </c>
      <c r="C3055" s="509" t="s">
        <v>1037</v>
      </c>
      <c r="D3055" s="509" t="s">
        <v>1118</v>
      </c>
      <c r="E3055" s="509" t="s">
        <v>16173</v>
      </c>
      <c r="F3055" s="509">
        <v>9</v>
      </c>
      <c r="G3055" s="509">
        <v>1</v>
      </c>
    </row>
    <row r="3056" spans="1:7">
      <c r="A3056" s="509" t="s">
        <v>1117</v>
      </c>
      <c r="B3056" s="509" t="s">
        <v>2233</v>
      </c>
      <c r="C3056" s="509" t="s">
        <v>1037</v>
      </c>
      <c r="D3056" s="509" t="s">
        <v>1118</v>
      </c>
      <c r="E3056" s="509" t="s">
        <v>16172</v>
      </c>
      <c r="F3056" s="509">
        <v>8</v>
      </c>
      <c r="G3056" s="509">
        <v>1</v>
      </c>
    </row>
    <row r="3057" spans="1:7">
      <c r="A3057" s="509" t="s">
        <v>1117</v>
      </c>
      <c r="B3057" s="509" t="s">
        <v>2233</v>
      </c>
      <c r="C3057" s="509" t="s">
        <v>1037</v>
      </c>
      <c r="D3057" s="509" t="s">
        <v>1118</v>
      </c>
      <c r="E3057" s="509" t="s">
        <v>16174</v>
      </c>
      <c r="F3057" s="509">
        <v>7</v>
      </c>
      <c r="G3057" s="509">
        <v>1</v>
      </c>
    </row>
    <row r="3058" spans="1:7">
      <c r="A3058" s="509" t="s">
        <v>1117</v>
      </c>
      <c r="B3058" s="509" t="s">
        <v>2233</v>
      </c>
      <c r="C3058" s="509" t="s">
        <v>1037</v>
      </c>
      <c r="D3058" s="509" t="s">
        <v>1118</v>
      </c>
      <c r="E3058" s="509" t="s">
        <v>16176</v>
      </c>
      <c r="F3058" s="509">
        <v>7</v>
      </c>
      <c r="G3058" s="509">
        <v>1</v>
      </c>
    </row>
    <row r="3059" spans="1:7">
      <c r="A3059" s="509" t="s">
        <v>1117</v>
      </c>
      <c r="B3059" s="509" t="s">
        <v>2233</v>
      </c>
      <c r="C3059" s="509" t="s">
        <v>1037</v>
      </c>
      <c r="D3059" s="509" t="s">
        <v>1118</v>
      </c>
      <c r="E3059" s="509" t="s">
        <v>16177</v>
      </c>
      <c r="F3059" s="509">
        <v>7</v>
      </c>
      <c r="G3059" s="509">
        <v>1</v>
      </c>
    </row>
    <row r="3060" spans="1:7">
      <c r="A3060" s="509" t="s">
        <v>1117</v>
      </c>
      <c r="B3060" s="509" t="s">
        <v>2233</v>
      </c>
      <c r="C3060" s="509" t="s">
        <v>1037</v>
      </c>
      <c r="D3060" s="509" t="s">
        <v>1118</v>
      </c>
      <c r="E3060" s="509" t="s">
        <v>16178</v>
      </c>
      <c r="F3060" s="509">
        <v>7</v>
      </c>
      <c r="G3060" s="509">
        <v>1</v>
      </c>
    </row>
    <row r="3061" spans="1:7">
      <c r="A3061" s="509" t="s">
        <v>1117</v>
      </c>
      <c r="B3061" s="509" t="s">
        <v>2233</v>
      </c>
      <c r="C3061" s="509" t="s">
        <v>1037</v>
      </c>
      <c r="D3061" s="509" t="s">
        <v>1118</v>
      </c>
      <c r="E3061" s="509" t="s">
        <v>16175</v>
      </c>
      <c r="F3061" s="509">
        <v>6</v>
      </c>
      <c r="G3061" s="509">
        <v>1</v>
      </c>
    </row>
    <row r="3062" spans="1:7">
      <c r="A3062" s="509" t="s">
        <v>1119</v>
      </c>
      <c r="B3062" s="509" t="s">
        <v>2233</v>
      </c>
      <c r="C3062" s="509" t="s">
        <v>1037</v>
      </c>
      <c r="D3062" s="509" t="s">
        <v>1120</v>
      </c>
      <c r="E3062" s="509" t="s">
        <v>16131</v>
      </c>
      <c r="F3062" s="509">
        <v>11</v>
      </c>
      <c r="G3062" s="509">
        <v>1</v>
      </c>
    </row>
    <row r="3063" spans="1:7">
      <c r="A3063" s="509" t="s">
        <v>1119</v>
      </c>
      <c r="B3063" s="509" t="s">
        <v>2233</v>
      </c>
      <c r="C3063" s="509" t="s">
        <v>1037</v>
      </c>
      <c r="D3063" s="509" t="s">
        <v>1120</v>
      </c>
      <c r="E3063" s="509" t="s">
        <v>16129</v>
      </c>
      <c r="F3063" s="509">
        <v>6</v>
      </c>
      <c r="G3063" s="509">
        <v>1</v>
      </c>
    </row>
    <row r="3064" spans="1:7">
      <c r="A3064" s="509" t="s">
        <v>1119</v>
      </c>
      <c r="B3064" s="509" t="s">
        <v>2233</v>
      </c>
      <c r="C3064" s="509" t="s">
        <v>1037</v>
      </c>
      <c r="D3064" s="509" t="s">
        <v>1120</v>
      </c>
      <c r="E3064" s="509" t="s">
        <v>16132</v>
      </c>
      <c r="F3064" s="509">
        <v>6</v>
      </c>
      <c r="G3064" s="509">
        <v>1</v>
      </c>
    </row>
    <row r="3065" spans="1:7">
      <c r="A3065" s="509" t="s">
        <v>1119</v>
      </c>
      <c r="B3065" s="509" t="s">
        <v>2233</v>
      </c>
      <c r="C3065" s="509" t="s">
        <v>1037</v>
      </c>
      <c r="D3065" s="509" t="s">
        <v>1120</v>
      </c>
      <c r="E3065" s="509" t="s">
        <v>16130</v>
      </c>
      <c r="F3065" s="509">
        <v>5</v>
      </c>
      <c r="G3065" s="509">
        <v>1</v>
      </c>
    </row>
    <row r="3066" spans="1:7">
      <c r="A3066" s="509" t="s">
        <v>1121</v>
      </c>
      <c r="B3066" s="509" t="s">
        <v>2233</v>
      </c>
      <c r="C3066" s="509" t="s">
        <v>1037</v>
      </c>
      <c r="D3066" s="509" t="s">
        <v>1122</v>
      </c>
      <c r="E3066" s="509" t="s">
        <v>16133</v>
      </c>
      <c r="F3066" s="509">
        <v>6</v>
      </c>
      <c r="G3066" s="509">
        <v>1</v>
      </c>
    </row>
    <row r="3067" spans="1:7">
      <c r="A3067" s="509" t="s">
        <v>1121</v>
      </c>
      <c r="B3067" s="509" t="s">
        <v>2233</v>
      </c>
      <c r="C3067" s="509" t="s">
        <v>1037</v>
      </c>
      <c r="D3067" s="509" t="s">
        <v>1122</v>
      </c>
      <c r="E3067" s="509" t="s">
        <v>16134</v>
      </c>
      <c r="F3067" s="509">
        <v>3</v>
      </c>
      <c r="G3067" s="509">
        <v>1</v>
      </c>
    </row>
    <row r="3068" spans="1:7">
      <c r="A3068" s="509" t="s">
        <v>1121</v>
      </c>
      <c r="B3068" s="509" t="s">
        <v>2233</v>
      </c>
      <c r="C3068" s="509" t="s">
        <v>1037</v>
      </c>
      <c r="D3068" s="509" t="s">
        <v>1122</v>
      </c>
      <c r="E3068" s="509" t="s">
        <v>16135</v>
      </c>
      <c r="F3068" s="509">
        <v>2</v>
      </c>
      <c r="G3068" s="509">
        <v>1</v>
      </c>
    </row>
    <row r="3069" spans="1:7">
      <c r="A3069" s="509" t="s">
        <v>1123</v>
      </c>
      <c r="B3069" s="509" t="s">
        <v>2233</v>
      </c>
      <c r="C3069" s="509" t="s">
        <v>1037</v>
      </c>
      <c r="D3069" s="509" t="s">
        <v>1124</v>
      </c>
      <c r="E3069" s="509" t="s">
        <v>16137</v>
      </c>
      <c r="F3069" s="509">
        <v>3</v>
      </c>
      <c r="G3069" s="509">
        <v>1</v>
      </c>
    </row>
    <row r="3070" spans="1:7">
      <c r="A3070" s="509" t="s">
        <v>1123</v>
      </c>
      <c r="B3070" s="509" t="s">
        <v>2233</v>
      </c>
      <c r="C3070" s="509" t="s">
        <v>1037</v>
      </c>
      <c r="D3070" s="509" t="s">
        <v>1124</v>
      </c>
      <c r="E3070" s="509" t="s">
        <v>16138</v>
      </c>
      <c r="F3070" s="509">
        <v>3</v>
      </c>
      <c r="G3070" s="509">
        <v>1</v>
      </c>
    </row>
    <row r="3071" spans="1:7">
      <c r="A3071" s="509" t="s">
        <v>1123</v>
      </c>
      <c r="B3071" s="509" t="s">
        <v>2233</v>
      </c>
      <c r="C3071" s="509" t="s">
        <v>1037</v>
      </c>
      <c r="D3071" s="509" t="s">
        <v>1124</v>
      </c>
      <c r="E3071" s="509" t="s">
        <v>16136</v>
      </c>
      <c r="F3071" s="509">
        <v>1</v>
      </c>
      <c r="G3071" s="509">
        <v>1</v>
      </c>
    </row>
    <row r="3072" spans="1:7">
      <c r="A3072" s="509" t="s">
        <v>1125</v>
      </c>
      <c r="B3072" s="509" t="s">
        <v>2233</v>
      </c>
      <c r="C3072" s="509" t="s">
        <v>1037</v>
      </c>
      <c r="D3072" s="509" t="s">
        <v>1126</v>
      </c>
      <c r="E3072" s="509" t="s">
        <v>16139</v>
      </c>
      <c r="F3072" s="509">
        <v>7</v>
      </c>
      <c r="G3072" s="509">
        <v>1</v>
      </c>
    </row>
    <row r="3073" spans="1:7">
      <c r="A3073" s="509" t="s">
        <v>1125</v>
      </c>
      <c r="B3073" s="509" t="s">
        <v>2233</v>
      </c>
      <c r="C3073" s="509" t="s">
        <v>1037</v>
      </c>
      <c r="D3073" s="509" t="s">
        <v>1126</v>
      </c>
      <c r="E3073" s="509" t="s">
        <v>16140</v>
      </c>
      <c r="F3073" s="509">
        <v>5</v>
      </c>
      <c r="G3073" s="509">
        <v>1</v>
      </c>
    </row>
    <row r="3074" spans="1:7">
      <c r="A3074" s="509" t="s">
        <v>1125</v>
      </c>
      <c r="B3074" s="509" t="s">
        <v>2233</v>
      </c>
      <c r="C3074" s="509" t="s">
        <v>1037</v>
      </c>
      <c r="D3074" s="509" t="s">
        <v>1126</v>
      </c>
      <c r="E3074" s="509" t="s">
        <v>16141</v>
      </c>
      <c r="F3074" s="509">
        <v>1</v>
      </c>
      <c r="G3074" s="509">
        <v>1</v>
      </c>
    </row>
    <row r="3075" spans="1:7">
      <c r="A3075" s="509" t="s">
        <v>1127</v>
      </c>
      <c r="B3075" s="509" t="s">
        <v>2233</v>
      </c>
      <c r="C3075" s="509" t="s">
        <v>1037</v>
      </c>
      <c r="D3075" s="509" t="s">
        <v>1128</v>
      </c>
      <c r="E3075" s="509" t="s">
        <v>16142</v>
      </c>
      <c r="F3075" s="509">
        <v>5</v>
      </c>
      <c r="G3075" s="509">
        <v>1</v>
      </c>
    </row>
    <row r="3076" spans="1:7">
      <c r="A3076" s="509" t="s">
        <v>1127</v>
      </c>
      <c r="B3076" s="509" t="s">
        <v>2233</v>
      </c>
      <c r="C3076" s="509" t="s">
        <v>1037</v>
      </c>
      <c r="D3076" s="509" t="s">
        <v>1128</v>
      </c>
      <c r="E3076" s="509" t="s">
        <v>16143</v>
      </c>
      <c r="F3076" s="509">
        <v>2</v>
      </c>
      <c r="G3076" s="509">
        <v>1</v>
      </c>
    </row>
    <row r="3077" spans="1:7">
      <c r="A3077" s="509" t="s">
        <v>1129</v>
      </c>
      <c r="B3077" s="509" t="s">
        <v>2233</v>
      </c>
      <c r="C3077" s="509" t="s">
        <v>1037</v>
      </c>
      <c r="D3077" s="509" t="s">
        <v>1130</v>
      </c>
      <c r="E3077" s="509" t="s">
        <v>16144</v>
      </c>
      <c r="F3077" s="509">
        <v>5</v>
      </c>
      <c r="G3077" s="509">
        <v>1</v>
      </c>
    </row>
    <row r="3078" spans="1:7">
      <c r="A3078" s="509" t="s">
        <v>1129</v>
      </c>
      <c r="B3078" s="509" t="s">
        <v>2233</v>
      </c>
      <c r="C3078" s="509" t="s">
        <v>1037</v>
      </c>
      <c r="D3078" s="509" t="s">
        <v>1130</v>
      </c>
      <c r="E3078" s="509" t="s">
        <v>16145</v>
      </c>
      <c r="F3078" s="509">
        <v>3</v>
      </c>
      <c r="G3078" s="509">
        <v>1</v>
      </c>
    </row>
    <row r="3079" spans="1:7">
      <c r="A3079" s="509" t="s">
        <v>1131</v>
      </c>
      <c r="B3079" s="509" t="s">
        <v>2233</v>
      </c>
      <c r="C3079" s="509" t="s">
        <v>1037</v>
      </c>
      <c r="D3079" s="509" t="s">
        <v>1132</v>
      </c>
      <c r="E3079" s="509" t="s">
        <v>16153</v>
      </c>
      <c r="F3079" s="509">
        <v>10</v>
      </c>
      <c r="G3079" s="509">
        <v>1</v>
      </c>
    </row>
    <row r="3080" spans="1:7">
      <c r="A3080" s="509" t="s">
        <v>1131</v>
      </c>
      <c r="B3080" s="509" t="s">
        <v>2233</v>
      </c>
      <c r="C3080" s="509" t="s">
        <v>1037</v>
      </c>
      <c r="D3080" s="509" t="s">
        <v>1132</v>
      </c>
      <c r="E3080" s="509" t="s">
        <v>16154</v>
      </c>
      <c r="F3080" s="509">
        <v>10</v>
      </c>
      <c r="G3080" s="509">
        <v>1</v>
      </c>
    </row>
    <row r="3081" spans="1:7">
      <c r="A3081" s="509" t="s">
        <v>1131</v>
      </c>
      <c r="B3081" s="509" t="s">
        <v>2233</v>
      </c>
      <c r="C3081" s="509" t="s">
        <v>1037</v>
      </c>
      <c r="D3081" s="509" t="s">
        <v>1132</v>
      </c>
      <c r="E3081" s="509" t="s">
        <v>16157</v>
      </c>
      <c r="F3081" s="509">
        <v>10</v>
      </c>
      <c r="G3081" s="509">
        <v>1</v>
      </c>
    </row>
    <row r="3082" spans="1:7">
      <c r="A3082" s="509" t="s">
        <v>1131</v>
      </c>
      <c r="B3082" s="509" t="s">
        <v>2233</v>
      </c>
      <c r="C3082" s="509" t="s">
        <v>1037</v>
      </c>
      <c r="D3082" s="509" t="s">
        <v>1132</v>
      </c>
      <c r="E3082" s="509" t="s">
        <v>16149</v>
      </c>
      <c r="F3082" s="509">
        <v>7</v>
      </c>
      <c r="G3082" s="509">
        <v>1</v>
      </c>
    </row>
    <row r="3083" spans="1:7">
      <c r="A3083" s="509" t="s">
        <v>1131</v>
      </c>
      <c r="B3083" s="509" t="s">
        <v>2233</v>
      </c>
      <c r="C3083" s="509" t="s">
        <v>1037</v>
      </c>
      <c r="D3083" s="509" t="s">
        <v>1132</v>
      </c>
      <c r="E3083" s="509" t="s">
        <v>16159</v>
      </c>
      <c r="F3083" s="509">
        <v>7</v>
      </c>
      <c r="G3083" s="509">
        <v>1</v>
      </c>
    </row>
    <row r="3084" spans="1:7">
      <c r="A3084" s="509" t="s">
        <v>1131</v>
      </c>
      <c r="B3084" s="509" t="s">
        <v>2233</v>
      </c>
      <c r="C3084" s="509" t="s">
        <v>1037</v>
      </c>
      <c r="D3084" s="509" t="s">
        <v>1132</v>
      </c>
      <c r="E3084" s="509" t="s">
        <v>16160</v>
      </c>
      <c r="F3084" s="509">
        <v>7</v>
      </c>
      <c r="G3084" s="509">
        <v>1</v>
      </c>
    </row>
    <row r="3085" spans="1:7">
      <c r="A3085" s="509" t="s">
        <v>1131</v>
      </c>
      <c r="B3085" s="509" t="s">
        <v>2233</v>
      </c>
      <c r="C3085" s="509" t="s">
        <v>1037</v>
      </c>
      <c r="D3085" s="509" t="s">
        <v>1132</v>
      </c>
      <c r="E3085" s="509" t="s">
        <v>16147</v>
      </c>
      <c r="F3085" s="509">
        <v>6</v>
      </c>
      <c r="G3085" s="509">
        <v>1</v>
      </c>
    </row>
    <row r="3086" spans="1:7">
      <c r="A3086" s="509" t="s">
        <v>1131</v>
      </c>
      <c r="B3086" s="509" t="s">
        <v>2233</v>
      </c>
      <c r="C3086" s="509" t="s">
        <v>1037</v>
      </c>
      <c r="D3086" s="509" t="s">
        <v>1132</v>
      </c>
      <c r="E3086" s="509" t="s">
        <v>16152</v>
      </c>
      <c r="F3086" s="509">
        <v>6</v>
      </c>
      <c r="G3086" s="509">
        <v>1</v>
      </c>
    </row>
    <row r="3087" spans="1:7">
      <c r="A3087" s="509" t="s">
        <v>1131</v>
      </c>
      <c r="B3087" s="509" t="s">
        <v>2233</v>
      </c>
      <c r="C3087" s="509" t="s">
        <v>1037</v>
      </c>
      <c r="D3087" s="509" t="s">
        <v>1132</v>
      </c>
      <c r="E3087" s="509" t="s">
        <v>16151</v>
      </c>
      <c r="F3087" s="509">
        <v>5</v>
      </c>
      <c r="G3087" s="509">
        <v>1</v>
      </c>
    </row>
    <row r="3088" spans="1:7">
      <c r="A3088" s="509" t="s">
        <v>1131</v>
      </c>
      <c r="B3088" s="509" t="s">
        <v>2233</v>
      </c>
      <c r="C3088" s="509" t="s">
        <v>1037</v>
      </c>
      <c r="D3088" s="509" t="s">
        <v>1132</v>
      </c>
      <c r="E3088" s="509" t="s">
        <v>16155</v>
      </c>
      <c r="F3088" s="509">
        <v>5</v>
      </c>
      <c r="G3088" s="509">
        <v>1</v>
      </c>
    </row>
    <row r="3089" spans="1:7">
      <c r="A3089" s="509" t="s">
        <v>1131</v>
      </c>
      <c r="B3089" s="509" t="s">
        <v>2233</v>
      </c>
      <c r="C3089" s="509" t="s">
        <v>1037</v>
      </c>
      <c r="D3089" s="509" t="s">
        <v>1132</v>
      </c>
      <c r="E3089" s="509" t="s">
        <v>16146</v>
      </c>
      <c r="F3089" s="509">
        <v>3</v>
      </c>
      <c r="G3089" s="509">
        <v>1</v>
      </c>
    </row>
    <row r="3090" spans="1:7">
      <c r="A3090" s="509" t="s">
        <v>1131</v>
      </c>
      <c r="B3090" s="509" t="s">
        <v>2233</v>
      </c>
      <c r="C3090" s="509" t="s">
        <v>1037</v>
      </c>
      <c r="D3090" s="509" t="s">
        <v>1132</v>
      </c>
      <c r="E3090" s="509" t="s">
        <v>16148</v>
      </c>
      <c r="F3090" s="509">
        <v>3</v>
      </c>
      <c r="G3090" s="509">
        <v>1</v>
      </c>
    </row>
    <row r="3091" spans="1:7">
      <c r="A3091" s="509" t="s">
        <v>1131</v>
      </c>
      <c r="B3091" s="509" t="s">
        <v>2233</v>
      </c>
      <c r="C3091" s="509" t="s">
        <v>1037</v>
      </c>
      <c r="D3091" s="509" t="s">
        <v>1132</v>
      </c>
      <c r="E3091" s="509" t="s">
        <v>16156</v>
      </c>
      <c r="F3091" s="509">
        <v>3</v>
      </c>
      <c r="G3091" s="509">
        <v>1</v>
      </c>
    </row>
    <row r="3092" spans="1:7">
      <c r="A3092" s="509" t="s">
        <v>1131</v>
      </c>
      <c r="B3092" s="509" t="s">
        <v>2233</v>
      </c>
      <c r="C3092" s="509" t="s">
        <v>1037</v>
      </c>
      <c r="D3092" s="509" t="s">
        <v>1132</v>
      </c>
      <c r="E3092" s="509" t="s">
        <v>16150</v>
      </c>
      <c r="F3092" s="509">
        <v>2</v>
      </c>
      <c r="G3092" s="509">
        <v>1</v>
      </c>
    </row>
    <row r="3093" spans="1:7">
      <c r="A3093" s="509" t="s">
        <v>1131</v>
      </c>
      <c r="B3093" s="509" t="s">
        <v>2233</v>
      </c>
      <c r="C3093" s="509" t="s">
        <v>1037</v>
      </c>
      <c r="D3093" s="509" t="s">
        <v>1132</v>
      </c>
      <c r="E3093" s="509" t="s">
        <v>16158</v>
      </c>
      <c r="F3093" s="509">
        <v>2</v>
      </c>
      <c r="G3093" s="509">
        <v>1</v>
      </c>
    </row>
    <row r="3094" spans="1:7">
      <c r="A3094" s="509" t="s">
        <v>1133</v>
      </c>
      <c r="B3094" s="509" t="s">
        <v>2233</v>
      </c>
      <c r="C3094" s="509" t="s">
        <v>1037</v>
      </c>
      <c r="D3094" s="509" t="s">
        <v>1134</v>
      </c>
      <c r="E3094" s="509" t="s">
        <v>16161</v>
      </c>
      <c r="F3094" s="509">
        <v>5</v>
      </c>
      <c r="G3094" s="509">
        <v>1</v>
      </c>
    </row>
    <row r="3095" spans="1:7">
      <c r="A3095" s="509" t="s">
        <v>1133</v>
      </c>
      <c r="B3095" s="509" t="s">
        <v>2233</v>
      </c>
      <c r="C3095" s="509" t="s">
        <v>1037</v>
      </c>
      <c r="D3095" s="509" t="s">
        <v>1134</v>
      </c>
      <c r="E3095" s="509" t="s">
        <v>16162</v>
      </c>
      <c r="F3095" s="509">
        <v>3</v>
      </c>
      <c r="G3095" s="509">
        <v>1</v>
      </c>
    </row>
    <row r="3096" spans="1:7">
      <c r="A3096" s="509" t="s">
        <v>1133</v>
      </c>
      <c r="B3096" s="509" t="s">
        <v>2233</v>
      </c>
      <c r="C3096" s="509" t="s">
        <v>1037</v>
      </c>
      <c r="D3096" s="509" t="s">
        <v>1134</v>
      </c>
      <c r="E3096" s="509" t="s">
        <v>16163</v>
      </c>
      <c r="F3096" s="509">
        <v>1</v>
      </c>
      <c r="G3096" s="509">
        <v>1</v>
      </c>
    </row>
    <row r="3097" spans="1:7">
      <c r="A3097" s="509" t="s">
        <v>1135</v>
      </c>
      <c r="B3097" s="509" t="s">
        <v>2233</v>
      </c>
      <c r="C3097" s="509" t="s">
        <v>1037</v>
      </c>
      <c r="D3097" s="509" t="s">
        <v>1136</v>
      </c>
      <c r="E3097" s="509" t="s">
        <v>13311</v>
      </c>
      <c r="F3097" s="509">
        <v>6</v>
      </c>
      <c r="G3097" s="509">
        <v>1</v>
      </c>
    </row>
    <row r="3098" spans="1:7">
      <c r="A3098" s="509" t="s">
        <v>1135</v>
      </c>
      <c r="B3098" s="509" t="s">
        <v>2233</v>
      </c>
      <c r="C3098" s="509" t="s">
        <v>1037</v>
      </c>
      <c r="D3098" s="509" t="s">
        <v>1136</v>
      </c>
      <c r="E3098" s="509" t="s">
        <v>13310</v>
      </c>
      <c r="F3098" s="509">
        <v>5</v>
      </c>
      <c r="G3098" s="509">
        <v>1</v>
      </c>
    </row>
    <row r="3099" spans="1:7">
      <c r="A3099" s="509" t="s">
        <v>1135</v>
      </c>
      <c r="B3099" s="509" t="s">
        <v>2233</v>
      </c>
      <c r="C3099" s="509" t="s">
        <v>1037</v>
      </c>
      <c r="D3099" s="509" t="s">
        <v>1136</v>
      </c>
      <c r="E3099" s="509" t="s">
        <v>13309</v>
      </c>
      <c r="F3099" s="509">
        <v>2</v>
      </c>
      <c r="G3099" s="509">
        <v>1</v>
      </c>
    </row>
    <row r="3100" spans="1:7">
      <c r="A3100" s="509" t="s">
        <v>1137</v>
      </c>
      <c r="B3100" s="509" t="s">
        <v>2233</v>
      </c>
      <c r="C3100" s="509" t="s">
        <v>1037</v>
      </c>
      <c r="D3100" s="509" t="s">
        <v>1138</v>
      </c>
      <c r="E3100" s="509" t="s">
        <v>16008</v>
      </c>
      <c r="F3100" s="509">
        <v>7</v>
      </c>
      <c r="G3100" s="509">
        <v>1</v>
      </c>
    </row>
    <row r="3101" spans="1:7">
      <c r="A3101" s="509" t="s">
        <v>1137</v>
      </c>
      <c r="B3101" s="509" t="s">
        <v>2233</v>
      </c>
      <c r="C3101" s="509" t="s">
        <v>1037</v>
      </c>
      <c r="D3101" s="509" t="s">
        <v>1138</v>
      </c>
      <c r="E3101" s="509" t="s">
        <v>16009</v>
      </c>
      <c r="F3101" s="509">
        <v>3</v>
      </c>
      <c r="G3101" s="509">
        <v>1</v>
      </c>
    </row>
    <row r="3102" spans="1:7">
      <c r="A3102" s="509" t="s">
        <v>1139</v>
      </c>
      <c r="B3102" s="509" t="s">
        <v>2233</v>
      </c>
      <c r="C3102" s="509" t="s">
        <v>1037</v>
      </c>
      <c r="D3102" s="509" t="s">
        <v>1140</v>
      </c>
      <c r="E3102" s="509" t="s">
        <v>13142</v>
      </c>
      <c r="F3102" s="509">
        <v>10</v>
      </c>
      <c r="G3102" s="509">
        <v>1</v>
      </c>
    </row>
    <row r="3103" spans="1:7">
      <c r="A3103" s="509" t="s">
        <v>1141</v>
      </c>
      <c r="B3103" s="509" t="s">
        <v>2233</v>
      </c>
      <c r="C3103" s="509" t="s">
        <v>1037</v>
      </c>
      <c r="D3103" s="509" t="s">
        <v>1142</v>
      </c>
      <c r="E3103" s="509" t="s">
        <v>16011</v>
      </c>
      <c r="F3103" s="509">
        <v>8</v>
      </c>
      <c r="G3103" s="509">
        <v>1</v>
      </c>
    </row>
    <row r="3104" spans="1:7">
      <c r="A3104" s="509" t="s">
        <v>1141</v>
      </c>
      <c r="B3104" s="509" t="s">
        <v>2233</v>
      </c>
      <c r="C3104" s="509" t="s">
        <v>1037</v>
      </c>
      <c r="D3104" s="509" t="s">
        <v>1142</v>
      </c>
      <c r="E3104" s="509" t="s">
        <v>16010</v>
      </c>
      <c r="F3104" s="509">
        <v>7</v>
      </c>
      <c r="G3104" s="509">
        <v>1</v>
      </c>
    </row>
    <row r="3105" spans="1:7">
      <c r="A3105" s="509" t="s">
        <v>1141</v>
      </c>
      <c r="B3105" s="509" t="s">
        <v>2233</v>
      </c>
      <c r="C3105" s="509" t="s">
        <v>1037</v>
      </c>
      <c r="D3105" s="509" t="s">
        <v>1142</v>
      </c>
      <c r="E3105" s="509" t="s">
        <v>16012</v>
      </c>
      <c r="F3105" s="509">
        <v>2</v>
      </c>
      <c r="G3105" s="509">
        <v>1</v>
      </c>
    </row>
    <row r="3106" spans="1:7">
      <c r="A3106" s="509" t="s">
        <v>1143</v>
      </c>
      <c r="B3106" s="509" t="s">
        <v>2233</v>
      </c>
      <c r="C3106" s="509" t="s">
        <v>1037</v>
      </c>
      <c r="D3106" s="509" t="s">
        <v>1144</v>
      </c>
      <c r="E3106" s="509" t="s">
        <v>16166</v>
      </c>
      <c r="F3106" s="509">
        <v>11</v>
      </c>
      <c r="G3106" s="509">
        <v>1</v>
      </c>
    </row>
    <row r="3107" spans="1:7">
      <c r="A3107" s="509" t="s">
        <v>1143</v>
      </c>
      <c r="B3107" s="509" t="s">
        <v>2233</v>
      </c>
      <c r="C3107" s="509" t="s">
        <v>1037</v>
      </c>
      <c r="D3107" s="509" t="s">
        <v>1144</v>
      </c>
      <c r="E3107" s="509" t="s">
        <v>16167</v>
      </c>
      <c r="F3107" s="509">
        <v>9</v>
      </c>
      <c r="G3107" s="509">
        <v>1</v>
      </c>
    </row>
    <row r="3108" spans="1:7">
      <c r="A3108" s="509" t="s">
        <v>1143</v>
      </c>
      <c r="B3108" s="509" t="s">
        <v>2233</v>
      </c>
      <c r="C3108" s="509" t="s">
        <v>1037</v>
      </c>
      <c r="D3108" s="509" t="s">
        <v>1144</v>
      </c>
      <c r="E3108" s="509" t="s">
        <v>16165</v>
      </c>
      <c r="F3108" s="509">
        <v>7</v>
      </c>
      <c r="G3108" s="509">
        <v>1</v>
      </c>
    </row>
    <row r="3109" spans="1:7">
      <c r="A3109" s="509" t="s">
        <v>1143</v>
      </c>
      <c r="B3109" s="509" t="s">
        <v>2233</v>
      </c>
      <c r="C3109" s="509" t="s">
        <v>1037</v>
      </c>
      <c r="D3109" s="509" t="s">
        <v>1144</v>
      </c>
      <c r="E3109" s="509" t="s">
        <v>16164</v>
      </c>
      <c r="F3109" s="509">
        <v>6</v>
      </c>
      <c r="G3109" s="509">
        <v>1</v>
      </c>
    </row>
    <row r="3110" spans="1:7">
      <c r="A3110" s="509" t="s">
        <v>1145</v>
      </c>
      <c r="B3110" s="509" t="s">
        <v>2233</v>
      </c>
      <c r="C3110" s="509" t="s">
        <v>1037</v>
      </c>
      <c r="D3110" s="509" t="s">
        <v>1146</v>
      </c>
      <c r="E3110" s="509" t="s">
        <v>16168</v>
      </c>
      <c r="F3110" s="509">
        <v>8</v>
      </c>
      <c r="G3110" s="509">
        <v>1</v>
      </c>
    </row>
    <row r="3111" spans="1:7">
      <c r="A3111" s="509" t="s">
        <v>1145</v>
      </c>
      <c r="B3111" s="509" t="s">
        <v>2233</v>
      </c>
      <c r="C3111" s="509" t="s">
        <v>1037</v>
      </c>
      <c r="D3111" s="509" t="s">
        <v>1146</v>
      </c>
      <c r="E3111" s="509" t="s">
        <v>16169</v>
      </c>
      <c r="F3111" s="509">
        <v>4</v>
      </c>
      <c r="G3111" s="509">
        <v>1</v>
      </c>
    </row>
    <row r="3112" spans="1:7">
      <c r="A3112" s="509" t="s">
        <v>1149</v>
      </c>
      <c r="B3112" s="509" t="s">
        <v>2233</v>
      </c>
      <c r="C3112" s="509" t="s">
        <v>1037</v>
      </c>
      <c r="D3112" s="509" t="s">
        <v>1150</v>
      </c>
      <c r="E3112" s="509" t="s">
        <v>12774</v>
      </c>
      <c r="F3112" s="509">
        <v>7</v>
      </c>
      <c r="G3112" s="509">
        <v>1</v>
      </c>
    </row>
    <row r="3113" spans="1:7">
      <c r="A3113" s="509" t="s">
        <v>1149</v>
      </c>
      <c r="B3113" s="509" t="s">
        <v>2233</v>
      </c>
      <c r="C3113" s="509" t="s">
        <v>1037</v>
      </c>
      <c r="D3113" s="509" t="s">
        <v>1150</v>
      </c>
      <c r="E3113" s="509" t="s">
        <v>12775</v>
      </c>
      <c r="F3113" s="509">
        <v>6</v>
      </c>
      <c r="G3113" s="509">
        <v>1</v>
      </c>
    </row>
    <row r="3114" spans="1:7">
      <c r="A3114" s="509" t="s">
        <v>1149</v>
      </c>
      <c r="B3114" s="509" t="s">
        <v>2233</v>
      </c>
      <c r="C3114" s="509" t="s">
        <v>1037</v>
      </c>
      <c r="D3114" s="509" t="s">
        <v>1150</v>
      </c>
      <c r="E3114" s="509" t="s">
        <v>12776</v>
      </c>
      <c r="F3114" s="509">
        <v>4</v>
      </c>
      <c r="G3114" s="509">
        <v>1</v>
      </c>
    </row>
    <row r="3115" spans="1:7">
      <c r="A3115" s="509" t="s">
        <v>1149</v>
      </c>
      <c r="B3115" s="509" t="s">
        <v>2233</v>
      </c>
      <c r="C3115" s="509" t="s">
        <v>1037</v>
      </c>
      <c r="D3115" s="509" t="s">
        <v>1150</v>
      </c>
      <c r="E3115" s="509" t="s">
        <v>12777</v>
      </c>
      <c r="F3115" s="509">
        <v>4</v>
      </c>
      <c r="G3115" s="509">
        <v>1</v>
      </c>
    </row>
    <row r="3116" spans="1:7">
      <c r="A3116" s="509" t="s">
        <v>1149</v>
      </c>
      <c r="B3116" s="509" t="s">
        <v>2233</v>
      </c>
      <c r="C3116" s="509" t="s">
        <v>1037</v>
      </c>
      <c r="D3116" s="509" t="s">
        <v>1150</v>
      </c>
      <c r="E3116" s="509" t="s">
        <v>12778</v>
      </c>
      <c r="F3116" s="509">
        <v>4</v>
      </c>
      <c r="G3116" s="509">
        <v>1</v>
      </c>
    </row>
    <row r="3117" spans="1:7">
      <c r="A3117" s="509" t="s">
        <v>1149</v>
      </c>
      <c r="B3117" s="509" t="s">
        <v>2233</v>
      </c>
      <c r="C3117" s="509" t="s">
        <v>1037</v>
      </c>
      <c r="D3117" s="509" t="s">
        <v>1150</v>
      </c>
      <c r="E3117" s="509" t="s">
        <v>12779</v>
      </c>
      <c r="F3117" s="509">
        <v>4</v>
      </c>
      <c r="G3117" s="509">
        <v>1</v>
      </c>
    </row>
    <row r="3118" spans="1:7">
      <c r="A3118" s="509" t="s">
        <v>1149</v>
      </c>
      <c r="B3118" s="509" t="s">
        <v>2233</v>
      </c>
      <c r="C3118" s="509" t="s">
        <v>1037</v>
      </c>
      <c r="D3118" s="509" t="s">
        <v>1150</v>
      </c>
      <c r="E3118" s="509" t="s">
        <v>12781</v>
      </c>
      <c r="F3118" s="509">
        <v>3</v>
      </c>
      <c r="G3118" s="509">
        <v>1</v>
      </c>
    </row>
    <row r="3119" spans="1:7">
      <c r="A3119" s="509" t="s">
        <v>1149</v>
      </c>
      <c r="B3119" s="509" t="s">
        <v>2233</v>
      </c>
      <c r="C3119" s="509" t="s">
        <v>1037</v>
      </c>
      <c r="D3119" s="509" t="s">
        <v>1150</v>
      </c>
      <c r="E3119" s="509" t="s">
        <v>12782</v>
      </c>
      <c r="F3119" s="509">
        <v>3</v>
      </c>
      <c r="G3119" s="509">
        <v>1</v>
      </c>
    </row>
    <row r="3120" spans="1:7">
      <c r="A3120" s="509" t="s">
        <v>1149</v>
      </c>
      <c r="B3120" s="509" t="s">
        <v>2233</v>
      </c>
      <c r="C3120" s="509" t="s">
        <v>1037</v>
      </c>
      <c r="D3120" s="509" t="s">
        <v>1150</v>
      </c>
      <c r="E3120" s="509" t="s">
        <v>12784</v>
      </c>
      <c r="F3120" s="509">
        <v>2</v>
      </c>
      <c r="G3120" s="509">
        <v>1</v>
      </c>
    </row>
    <row r="3121" spans="1:7">
      <c r="A3121" s="509" t="s">
        <v>1149</v>
      </c>
      <c r="B3121" s="509" t="s">
        <v>2233</v>
      </c>
      <c r="C3121" s="509" t="s">
        <v>1037</v>
      </c>
      <c r="D3121" s="509" t="s">
        <v>1150</v>
      </c>
      <c r="E3121" s="509" t="s">
        <v>12780</v>
      </c>
      <c r="F3121" s="509">
        <v>1</v>
      </c>
      <c r="G3121" s="509">
        <v>1</v>
      </c>
    </row>
    <row r="3122" spans="1:7">
      <c r="A3122" s="509" t="s">
        <v>1149</v>
      </c>
      <c r="B3122" s="509" t="s">
        <v>2233</v>
      </c>
      <c r="C3122" s="509" t="s">
        <v>1037</v>
      </c>
      <c r="D3122" s="509" t="s">
        <v>1150</v>
      </c>
      <c r="E3122" s="509" t="s">
        <v>12783</v>
      </c>
      <c r="F3122" s="509">
        <v>1</v>
      </c>
      <c r="G3122" s="509">
        <v>1</v>
      </c>
    </row>
    <row r="3123" spans="1:7">
      <c r="A3123" s="509" t="s">
        <v>1151</v>
      </c>
      <c r="B3123" s="509" t="s">
        <v>2233</v>
      </c>
      <c r="C3123" s="509" t="s">
        <v>1037</v>
      </c>
      <c r="D3123" s="509" t="s">
        <v>1152</v>
      </c>
      <c r="E3123" s="509" t="s">
        <v>16036</v>
      </c>
      <c r="F3123" s="509">
        <v>8</v>
      </c>
      <c r="G3123" s="509">
        <v>1</v>
      </c>
    </row>
    <row r="3124" spans="1:7">
      <c r="A3124" s="509" t="s">
        <v>1151</v>
      </c>
      <c r="B3124" s="509" t="s">
        <v>2233</v>
      </c>
      <c r="C3124" s="509" t="s">
        <v>1037</v>
      </c>
      <c r="D3124" s="509" t="s">
        <v>1152</v>
      </c>
      <c r="E3124" s="509" t="s">
        <v>16034</v>
      </c>
      <c r="F3124" s="509">
        <v>6</v>
      </c>
      <c r="G3124" s="509">
        <v>1</v>
      </c>
    </row>
    <row r="3125" spans="1:7">
      <c r="A3125" s="509" t="s">
        <v>1151</v>
      </c>
      <c r="B3125" s="509" t="s">
        <v>2233</v>
      </c>
      <c r="C3125" s="509" t="s">
        <v>1037</v>
      </c>
      <c r="D3125" s="509" t="s">
        <v>1152</v>
      </c>
      <c r="E3125" s="509" t="s">
        <v>16035</v>
      </c>
      <c r="F3125" s="509">
        <v>4</v>
      </c>
      <c r="G3125" s="509">
        <v>1</v>
      </c>
    </row>
    <row r="3126" spans="1:7">
      <c r="A3126" s="509" t="s">
        <v>1151</v>
      </c>
      <c r="B3126" s="509" t="s">
        <v>2233</v>
      </c>
      <c r="C3126" s="509" t="s">
        <v>1037</v>
      </c>
      <c r="D3126" s="509" t="s">
        <v>1152</v>
      </c>
      <c r="E3126" s="509" t="s">
        <v>16037</v>
      </c>
      <c r="F3126" s="509">
        <v>4</v>
      </c>
      <c r="G3126" s="509">
        <v>1</v>
      </c>
    </row>
    <row r="3127" spans="1:7">
      <c r="A3127" s="509" t="s">
        <v>1151</v>
      </c>
      <c r="B3127" s="509" t="s">
        <v>2233</v>
      </c>
      <c r="C3127" s="509" t="s">
        <v>1037</v>
      </c>
      <c r="D3127" s="509" t="s">
        <v>1152</v>
      </c>
      <c r="E3127" s="509" t="s">
        <v>16038</v>
      </c>
      <c r="F3127" s="509">
        <v>1</v>
      </c>
      <c r="G3127" s="509">
        <v>1</v>
      </c>
    </row>
    <row r="3128" spans="1:7">
      <c r="A3128" s="509" t="s">
        <v>1151</v>
      </c>
      <c r="B3128" s="509" t="s">
        <v>2233</v>
      </c>
      <c r="C3128" s="509" t="s">
        <v>1037</v>
      </c>
      <c r="D3128" s="509" t="s">
        <v>1152</v>
      </c>
      <c r="E3128" s="509" t="s">
        <v>16039</v>
      </c>
      <c r="F3128" s="509">
        <v>1</v>
      </c>
      <c r="G3128" s="509">
        <v>1</v>
      </c>
    </row>
    <row r="3129" spans="1:7">
      <c r="A3129" s="509" t="s">
        <v>1153</v>
      </c>
      <c r="B3129" s="509" t="s">
        <v>2233</v>
      </c>
      <c r="C3129" s="509" t="s">
        <v>1154</v>
      </c>
      <c r="D3129" s="509" t="s">
        <v>1155</v>
      </c>
      <c r="E3129" s="509" t="s">
        <v>14220</v>
      </c>
      <c r="F3129" s="509">
        <v>4</v>
      </c>
      <c r="G3129" s="509">
        <v>1</v>
      </c>
    </row>
    <row r="3130" spans="1:7">
      <c r="A3130" s="509" t="s">
        <v>1153</v>
      </c>
      <c r="B3130" s="509" t="s">
        <v>2233</v>
      </c>
      <c r="C3130" s="509" t="s">
        <v>1154</v>
      </c>
      <c r="D3130" s="509" t="s">
        <v>1155</v>
      </c>
      <c r="E3130" s="509" t="s">
        <v>14221</v>
      </c>
      <c r="F3130" s="509">
        <v>3</v>
      </c>
      <c r="G3130" s="509">
        <v>1</v>
      </c>
    </row>
    <row r="3131" spans="1:7">
      <c r="A3131" s="509" t="s">
        <v>1153</v>
      </c>
      <c r="B3131" s="509" t="s">
        <v>2233</v>
      </c>
      <c r="C3131" s="509" t="s">
        <v>1154</v>
      </c>
      <c r="D3131" s="509" t="s">
        <v>1155</v>
      </c>
      <c r="E3131" s="509" t="s">
        <v>14222</v>
      </c>
      <c r="F3131" s="509">
        <v>3</v>
      </c>
      <c r="G3131" s="509">
        <v>1</v>
      </c>
    </row>
    <row r="3132" spans="1:7">
      <c r="A3132" s="509" t="s">
        <v>1153</v>
      </c>
      <c r="B3132" s="509" t="s">
        <v>2233</v>
      </c>
      <c r="C3132" s="509" t="s">
        <v>1154</v>
      </c>
      <c r="D3132" s="509" t="s">
        <v>1155</v>
      </c>
      <c r="E3132" s="509" t="s">
        <v>14223</v>
      </c>
      <c r="F3132" s="509">
        <v>1</v>
      </c>
      <c r="G3132" s="509">
        <v>1</v>
      </c>
    </row>
    <row r="3133" spans="1:7">
      <c r="A3133" s="509" t="s">
        <v>1158</v>
      </c>
      <c r="B3133" s="509" t="s">
        <v>2233</v>
      </c>
      <c r="C3133" s="509" t="s">
        <v>1154</v>
      </c>
      <c r="D3133" s="509" t="s">
        <v>1159</v>
      </c>
      <c r="E3133" s="509" t="s">
        <v>14224</v>
      </c>
      <c r="F3133" s="509">
        <v>5</v>
      </c>
      <c r="G3133" s="509">
        <v>1</v>
      </c>
    </row>
    <row r="3134" spans="1:7">
      <c r="A3134" s="509" t="s">
        <v>1158</v>
      </c>
      <c r="B3134" s="509" t="s">
        <v>2233</v>
      </c>
      <c r="C3134" s="509" t="s">
        <v>1154</v>
      </c>
      <c r="D3134" s="509" t="s">
        <v>1159</v>
      </c>
      <c r="E3134" s="509" t="s">
        <v>14225</v>
      </c>
      <c r="F3134" s="509">
        <v>4</v>
      </c>
      <c r="G3134" s="509">
        <v>1</v>
      </c>
    </row>
    <row r="3135" spans="1:7">
      <c r="A3135" s="509" t="s">
        <v>1158</v>
      </c>
      <c r="B3135" s="509" t="s">
        <v>2233</v>
      </c>
      <c r="C3135" s="509" t="s">
        <v>1154</v>
      </c>
      <c r="D3135" s="509" t="s">
        <v>1159</v>
      </c>
      <c r="E3135" s="509" t="s">
        <v>14226</v>
      </c>
      <c r="F3135" s="509">
        <v>1</v>
      </c>
      <c r="G3135" s="509">
        <v>1</v>
      </c>
    </row>
    <row r="3136" spans="1:7">
      <c r="A3136" s="509" t="s">
        <v>1160</v>
      </c>
      <c r="B3136" s="509" t="s">
        <v>2233</v>
      </c>
      <c r="C3136" s="509" t="s">
        <v>1154</v>
      </c>
      <c r="D3136" s="509" t="s">
        <v>1161</v>
      </c>
      <c r="E3136" s="509" t="s">
        <v>14228</v>
      </c>
      <c r="F3136" s="509">
        <v>6</v>
      </c>
      <c r="G3136" s="509">
        <v>1</v>
      </c>
    </row>
    <row r="3137" spans="1:7">
      <c r="A3137" s="509" t="s">
        <v>1160</v>
      </c>
      <c r="B3137" s="509" t="s">
        <v>2233</v>
      </c>
      <c r="C3137" s="509" t="s">
        <v>1154</v>
      </c>
      <c r="D3137" s="509" t="s">
        <v>1161</v>
      </c>
      <c r="E3137" s="509" t="s">
        <v>14227</v>
      </c>
      <c r="F3137" s="509">
        <v>3</v>
      </c>
      <c r="G3137" s="509">
        <v>1</v>
      </c>
    </row>
    <row r="3138" spans="1:7">
      <c r="A3138" s="509" t="s">
        <v>1164</v>
      </c>
      <c r="B3138" s="509" t="s">
        <v>2233</v>
      </c>
      <c r="C3138" s="509" t="s">
        <v>1154</v>
      </c>
      <c r="D3138" s="509" t="s">
        <v>1165</v>
      </c>
      <c r="E3138" s="509" t="s">
        <v>14164</v>
      </c>
      <c r="F3138" s="509">
        <v>4</v>
      </c>
      <c r="G3138" s="509">
        <v>1</v>
      </c>
    </row>
    <row r="3139" spans="1:7">
      <c r="A3139" s="509" t="s">
        <v>1164</v>
      </c>
      <c r="B3139" s="509" t="s">
        <v>2233</v>
      </c>
      <c r="C3139" s="509" t="s">
        <v>1154</v>
      </c>
      <c r="D3139" s="509" t="s">
        <v>1165</v>
      </c>
      <c r="E3139" s="509" t="s">
        <v>14163</v>
      </c>
      <c r="F3139" s="509">
        <v>1</v>
      </c>
      <c r="G3139" s="509">
        <v>1</v>
      </c>
    </row>
    <row r="3140" spans="1:7">
      <c r="A3140" s="509" t="s">
        <v>1166</v>
      </c>
      <c r="B3140" s="509" t="s">
        <v>2233</v>
      </c>
      <c r="C3140" s="509" t="s">
        <v>1154</v>
      </c>
      <c r="D3140" s="509" t="s">
        <v>1167</v>
      </c>
      <c r="E3140" s="509" t="s">
        <v>14229</v>
      </c>
      <c r="F3140" s="509">
        <v>6</v>
      </c>
      <c r="G3140" s="509">
        <v>1</v>
      </c>
    </row>
    <row r="3141" spans="1:7">
      <c r="A3141" s="509" t="s">
        <v>1166</v>
      </c>
      <c r="B3141" s="509" t="s">
        <v>2233</v>
      </c>
      <c r="C3141" s="509" t="s">
        <v>1154</v>
      </c>
      <c r="D3141" s="509" t="s">
        <v>1167</v>
      </c>
      <c r="E3141" s="509" t="s">
        <v>14232</v>
      </c>
      <c r="F3141" s="509">
        <v>2</v>
      </c>
      <c r="G3141" s="509">
        <v>1</v>
      </c>
    </row>
    <row r="3142" spans="1:7">
      <c r="A3142" s="509" t="s">
        <v>1166</v>
      </c>
      <c r="B3142" s="509" t="s">
        <v>2233</v>
      </c>
      <c r="C3142" s="509" t="s">
        <v>1154</v>
      </c>
      <c r="D3142" s="509" t="s">
        <v>1167</v>
      </c>
      <c r="E3142" s="509" t="s">
        <v>14230</v>
      </c>
      <c r="F3142" s="509">
        <v>1</v>
      </c>
      <c r="G3142" s="509">
        <v>1</v>
      </c>
    </row>
    <row r="3143" spans="1:7">
      <c r="A3143" s="509" t="s">
        <v>1166</v>
      </c>
      <c r="B3143" s="509" t="s">
        <v>2233</v>
      </c>
      <c r="C3143" s="509" t="s">
        <v>1154</v>
      </c>
      <c r="D3143" s="509" t="s">
        <v>1167</v>
      </c>
      <c r="E3143" s="509" t="s">
        <v>14231</v>
      </c>
      <c r="F3143" s="509">
        <v>1</v>
      </c>
      <c r="G3143" s="509">
        <v>1</v>
      </c>
    </row>
    <row r="3144" spans="1:7">
      <c r="A3144" s="509" t="s">
        <v>1168</v>
      </c>
      <c r="B3144" s="509" t="s">
        <v>2233</v>
      </c>
      <c r="C3144" s="509" t="s">
        <v>1154</v>
      </c>
      <c r="D3144" s="509" t="s">
        <v>1169</v>
      </c>
      <c r="E3144" s="509" t="s">
        <v>14235</v>
      </c>
      <c r="F3144" s="509">
        <v>8</v>
      </c>
      <c r="G3144" s="509">
        <v>1</v>
      </c>
    </row>
    <row r="3145" spans="1:7">
      <c r="A3145" s="509" t="s">
        <v>1168</v>
      </c>
      <c r="B3145" s="509" t="s">
        <v>2233</v>
      </c>
      <c r="C3145" s="509" t="s">
        <v>1154</v>
      </c>
      <c r="D3145" s="509" t="s">
        <v>1169</v>
      </c>
      <c r="E3145" s="509" t="s">
        <v>14234</v>
      </c>
      <c r="F3145" s="509">
        <v>7</v>
      </c>
      <c r="G3145" s="509">
        <v>1</v>
      </c>
    </row>
    <row r="3146" spans="1:7">
      <c r="A3146" s="509" t="s">
        <v>1168</v>
      </c>
      <c r="B3146" s="509" t="s">
        <v>2233</v>
      </c>
      <c r="C3146" s="509" t="s">
        <v>1154</v>
      </c>
      <c r="D3146" s="509" t="s">
        <v>1169</v>
      </c>
      <c r="E3146" s="509" t="s">
        <v>14236</v>
      </c>
      <c r="F3146" s="509">
        <v>4</v>
      </c>
      <c r="G3146" s="509">
        <v>1</v>
      </c>
    </row>
    <row r="3147" spans="1:7">
      <c r="A3147" s="509" t="s">
        <v>1168</v>
      </c>
      <c r="B3147" s="509" t="s">
        <v>2233</v>
      </c>
      <c r="C3147" s="509" t="s">
        <v>1154</v>
      </c>
      <c r="D3147" s="509" t="s">
        <v>1169</v>
      </c>
      <c r="E3147" s="509" t="s">
        <v>14233</v>
      </c>
      <c r="F3147" s="509">
        <v>3</v>
      </c>
      <c r="G3147" s="509">
        <v>1</v>
      </c>
    </row>
    <row r="3148" spans="1:7">
      <c r="A3148" s="509" t="s">
        <v>1172</v>
      </c>
      <c r="B3148" s="509" t="s">
        <v>2233</v>
      </c>
      <c r="C3148" s="509" t="s">
        <v>1154</v>
      </c>
      <c r="D3148" s="509" t="s">
        <v>1173</v>
      </c>
      <c r="E3148" s="509" t="s">
        <v>14206</v>
      </c>
      <c r="F3148" s="509">
        <v>6</v>
      </c>
      <c r="G3148" s="509">
        <v>1</v>
      </c>
    </row>
    <row r="3149" spans="1:7">
      <c r="A3149" s="509" t="s">
        <v>1172</v>
      </c>
      <c r="B3149" s="509" t="s">
        <v>2233</v>
      </c>
      <c r="C3149" s="509" t="s">
        <v>1154</v>
      </c>
      <c r="D3149" s="509" t="s">
        <v>1173</v>
      </c>
      <c r="E3149" s="509" t="s">
        <v>14207</v>
      </c>
      <c r="F3149" s="509">
        <v>6</v>
      </c>
      <c r="G3149" s="509">
        <v>1</v>
      </c>
    </row>
    <row r="3150" spans="1:7">
      <c r="A3150" s="509" t="s">
        <v>1172</v>
      </c>
      <c r="B3150" s="509" t="s">
        <v>2233</v>
      </c>
      <c r="C3150" s="509" t="s">
        <v>1154</v>
      </c>
      <c r="D3150" s="509" t="s">
        <v>1173</v>
      </c>
      <c r="E3150" s="509" t="s">
        <v>14209</v>
      </c>
      <c r="F3150" s="509">
        <v>5</v>
      </c>
      <c r="G3150" s="509">
        <v>1</v>
      </c>
    </row>
    <row r="3151" spans="1:7">
      <c r="A3151" s="509" t="s">
        <v>1172</v>
      </c>
      <c r="B3151" s="509" t="s">
        <v>2233</v>
      </c>
      <c r="C3151" s="509" t="s">
        <v>1154</v>
      </c>
      <c r="D3151" s="509" t="s">
        <v>1173</v>
      </c>
      <c r="E3151" s="509" t="s">
        <v>14205</v>
      </c>
      <c r="F3151" s="509">
        <v>3</v>
      </c>
      <c r="G3151" s="509">
        <v>1</v>
      </c>
    </row>
    <row r="3152" spans="1:7">
      <c r="A3152" s="509" t="s">
        <v>1172</v>
      </c>
      <c r="B3152" s="509" t="s">
        <v>2233</v>
      </c>
      <c r="C3152" s="509" t="s">
        <v>1154</v>
      </c>
      <c r="D3152" s="509" t="s">
        <v>1173</v>
      </c>
      <c r="E3152" s="509" t="s">
        <v>14208</v>
      </c>
      <c r="F3152" s="509">
        <v>3</v>
      </c>
      <c r="G3152" s="509">
        <v>1</v>
      </c>
    </row>
    <row r="3153" spans="1:7">
      <c r="A3153" s="509" t="s">
        <v>1172</v>
      </c>
      <c r="B3153" s="509" t="s">
        <v>2233</v>
      </c>
      <c r="C3153" s="509" t="s">
        <v>1154</v>
      </c>
      <c r="D3153" s="509" t="s">
        <v>1173</v>
      </c>
      <c r="E3153" s="509" t="s">
        <v>14210</v>
      </c>
      <c r="F3153" s="509">
        <v>3</v>
      </c>
      <c r="G3153" s="509">
        <v>1</v>
      </c>
    </row>
    <row r="3154" spans="1:7">
      <c r="A3154" s="509" t="s">
        <v>1174</v>
      </c>
      <c r="B3154" s="509" t="s">
        <v>2233</v>
      </c>
      <c r="C3154" s="509" t="s">
        <v>1154</v>
      </c>
      <c r="D3154" s="509" t="s">
        <v>1175</v>
      </c>
      <c r="E3154" s="509" t="s">
        <v>14240</v>
      </c>
      <c r="F3154" s="509">
        <v>4</v>
      </c>
      <c r="G3154" s="509">
        <v>1</v>
      </c>
    </row>
    <row r="3155" spans="1:7">
      <c r="A3155" s="509" t="s">
        <v>1174</v>
      </c>
      <c r="B3155" s="509" t="s">
        <v>2233</v>
      </c>
      <c r="C3155" s="509" t="s">
        <v>1154</v>
      </c>
      <c r="D3155" s="509" t="s">
        <v>1175</v>
      </c>
      <c r="E3155" s="509" t="s">
        <v>14237</v>
      </c>
      <c r="F3155" s="509">
        <v>3</v>
      </c>
      <c r="G3155" s="509">
        <v>1</v>
      </c>
    </row>
    <row r="3156" spans="1:7">
      <c r="A3156" s="509" t="s">
        <v>1174</v>
      </c>
      <c r="B3156" s="509" t="s">
        <v>2233</v>
      </c>
      <c r="C3156" s="509" t="s">
        <v>1154</v>
      </c>
      <c r="D3156" s="509" t="s">
        <v>1175</v>
      </c>
      <c r="E3156" s="509" t="s">
        <v>14238</v>
      </c>
      <c r="F3156" s="509">
        <v>3</v>
      </c>
      <c r="G3156" s="509">
        <v>1</v>
      </c>
    </row>
    <row r="3157" spans="1:7">
      <c r="A3157" s="509" t="s">
        <v>1174</v>
      </c>
      <c r="B3157" s="509" t="s">
        <v>2233</v>
      </c>
      <c r="C3157" s="509" t="s">
        <v>1154</v>
      </c>
      <c r="D3157" s="509" t="s">
        <v>1175</v>
      </c>
      <c r="E3157" s="509" t="s">
        <v>14239</v>
      </c>
      <c r="F3157" s="509">
        <v>2</v>
      </c>
      <c r="G3157" s="509">
        <v>1</v>
      </c>
    </row>
    <row r="3158" spans="1:7">
      <c r="A3158" s="509" t="s">
        <v>1174</v>
      </c>
      <c r="B3158" s="509" t="s">
        <v>2233</v>
      </c>
      <c r="C3158" s="509" t="s">
        <v>1154</v>
      </c>
      <c r="D3158" s="509" t="s">
        <v>1175</v>
      </c>
      <c r="E3158" s="509" t="s">
        <v>14241</v>
      </c>
      <c r="F3158" s="509">
        <v>1</v>
      </c>
      <c r="G3158" s="509">
        <v>1</v>
      </c>
    </row>
    <row r="3159" spans="1:7">
      <c r="A3159" s="509" t="s">
        <v>1176</v>
      </c>
      <c r="B3159" s="509" t="s">
        <v>2233</v>
      </c>
      <c r="C3159" s="509" t="s">
        <v>1154</v>
      </c>
      <c r="D3159" s="509" t="s">
        <v>1177</v>
      </c>
      <c r="E3159" s="509" t="s">
        <v>12431</v>
      </c>
      <c r="F3159" s="509">
        <v>11</v>
      </c>
      <c r="G3159" s="509">
        <v>1</v>
      </c>
    </row>
    <row r="3160" spans="1:7">
      <c r="A3160" s="509" t="s">
        <v>1176</v>
      </c>
      <c r="B3160" s="509" t="s">
        <v>2233</v>
      </c>
      <c r="C3160" s="509" t="s">
        <v>1154</v>
      </c>
      <c r="D3160" s="509" t="s">
        <v>1177</v>
      </c>
      <c r="E3160" s="509" t="s">
        <v>12430</v>
      </c>
      <c r="F3160" s="509">
        <v>7</v>
      </c>
      <c r="G3160" s="509">
        <v>1</v>
      </c>
    </row>
    <row r="3161" spans="1:7">
      <c r="A3161" s="509" t="s">
        <v>1176</v>
      </c>
      <c r="B3161" s="509" t="s">
        <v>2233</v>
      </c>
      <c r="C3161" s="509" t="s">
        <v>1154</v>
      </c>
      <c r="D3161" s="509" t="s">
        <v>1177</v>
      </c>
      <c r="E3161" s="509" t="s">
        <v>12432</v>
      </c>
      <c r="F3161" s="509">
        <v>7</v>
      </c>
      <c r="G3161" s="509">
        <v>1</v>
      </c>
    </row>
    <row r="3162" spans="1:7">
      <c r="A3162" s="509" t="s">
        <v>1176</v>
      </c>
      <c r="B3162" s="509" t="s">
        <v>2233</v>
      </c>
      <c r="C3162" s="509" t="s">
        <v>1154</v>
      </c>
      <c r="D3162" s="509" t="s">
        <v>1177</v>
      </c>
      <c r="E3162" s="509" t="s">
        <v>12433</v>
      </c>
      <c r="F3162" s="509">
        <v>5</v>
      </c>
      <c r="G3162" s="509">
        <v>1</v>
      </c>
    </row>
    <row r="3163" spans="1:7">
      <c r="A3163" s="509" t="s">
        <v>1176</v>
      </c>
      <c r="B3163" s="509" t="s">
        <v>2233</v>
      </c>
      <c r="C3163" s="509" t="s">
        <v>1154</v>
      </c>
      <c r="D3163" s="509" t="s">
        <v>1177</v>
      </c>
      <c r="E3163" s="509" t="s">
        <v>12429</v>
      </c>
      <c r="F3163" s="509">
        <v>4</v>
      </c>
      <c r="G3163" s="509">
        <v>1</v>
      </c>
    </row>
    <row r="3164" spans="1:7">
      <c r="A3164" s="509" t="s">
        <v>1176</v>
      </c>
      <c r="B3164" s="509" t="s">
        <v>2233</v>
      </c>
      <c r="C3164" s="509" t="s">
        <v>1154</v>
      </c>
      <c r="D3164" s="509" t="s">
        <v>1177</v>
      </c>
      <c r="E3164" s="509" t="s">
        <v>12434</v>
      </c>
      <c r="F3164" s="509">
        <v>3</v>
      </c>
      <c r="G3164" s="509">
        <v>1</v>
      </c>
    </row>
    <row r="3165" spans="1:7">
      <c r="A3165" s="509" t="s">
        <v>1176</v>
      </c>
      <c r="B3165" s="509" t="s">
        <v>2233</v>
      </c>
      <c r="C3165" s="509" t="s">
        <v>1154</v>
      </c>
      <c r="D3165" s="509" t="s">
        <v>1177</v>
      </c>
      <c r="E3165" s="509" t="s">
        <v>12435</v>
      </c>
      <c r="F3165" s="509">
        <v>3</v>
      </c>
      <c r="G3165" s="509">
        <v>1</v>
      </c>
    </row>
    <row r="3166" spans="1:7">
      <c r="A3166" s="509" t="s">
        <v>1178</v>
      </c>
      <c r="B3166" s="509" t="s">
        <v>2233</v>
      </c>
      <c r="C3166" s="509" t="s">
        <v>1154</v>
      </c>
      <c r="D3166" s="509" t="s">
        <v>1179</v>
      </c>
      <c r="E3166" s="509" t="s">
        <v>14254</v>
      </c>
      <c r="F3166" s="509">
        <v>10</v>
      </c>
      <c r="G3166" s="509">
        <v>1</v>
      </c>
    </row>
    <row r="3167" spans="1:7">
      <c r="A3167" s="509" t="s">
        <v>1178</v>
      </c>
      <c r="B3167" s="509" t="s">
        <v>2233</v>
      </c>
      <c r="C3167" s="509" t="s">
        <v>1154</v>
      </c>
      <c r="D3167" s="509" t="s">
        <v>1179</v>
      </c>
      <c r="E3167" s="509" t="s">
        <v>14255</v>
      </c>
      <c r="F3167" s="509">
        <v>10</v>
      </c>
      <c r="G3167" s="509">
        <v>1</v>
      </c>
    </row>
    <row r="3168" spans="1:7">
      <c r="A3168" s="509" t="s">
        <v>1178</v>
      </c>
      <c r="B3168" s="509" t="s">
        <v>2233</v>
      </c>
      <c r="C3168" s="509" t="s">
        <v>1154</v>
      </c>
      <c r="D3168" s="509" t="s">
        <v>1179</v>
      </c>
      <c r="E3168" s="509" t="s">
        <v>14253</v>
      </c>
      <c r="F3168" s="509">
        <v>8</v>
      </c>
      <c r="G3168" s="509">
        <v>1</v>
      </c>
    </row>
    <row r="3169" spans="1:7">
      <c r="A3169" s="509" t="s">
        <v>1178</v>
      </c>
      <c r="B3169" s="509" t="s">
        <v>2233</v>
      </c>
      <c r="C3169" s="509" t="s">
        <v>1154</v>
      </c>
      <c r="D3169" s="509" t="s">
        <v>1179</v>
      </c>
      <c r="E3169" s="509" t="s">
        <v>14250</v>
      </c>
      <c r="F3169" s="509">
        <v>7</v>
      </c>
      <c r="G3169" s="509">
        <v>1</v>
      </c>
    </row>
    <row r="3170" spans="1:7">
      <c r="A3170" s="509" t="s">
        <v>1178</v>
      </c>
      <c r="B3170" s="509" t="s">
        <v>2233</v>
      </c>
      <c r="C3170" s="509" t="s">
        <v>1154</v>
      </c>
      <c r="D3170" s="509" t="s">
        <v>1179</v>
      </c>
      <c r="E3170" s="509" t="s">
        <v>14251</v>
      </c>
      <c r="F3170" s="509">
        <v>5</v>
      </c>
      <c r="G3170" s="509">
        <v>1</v>
      </c>
    </row>
    <row r="3171" spans="1:7">
      <c r="A3171" s="509" t="s">
        <v>1178</v>
      </c>
      <c r="B3171" s="509" t="s">
        <v>2233</v>
      </c>
      <c r="C3171" s="509" t="s">
        <v>1154</v>
      </c>
      <c r="D3171" s="509" t="s">
        <v>1179</v>
      </c>
      <c r="E3171" s="509" t="s">
        <v>14252</v>
      </c>
      <c r="F3171" s="509">
        <v>4</v>
      </c>
      <c r="G3171" s="509">
        <v>1</v>
      </c>
    </row>
    <row r="3172" spans="1:7">
      <c r="A3172" s="509" t="s">
        <v>1178</v>
      </c>
      <c r="B3172" s="509" t="s">
        <v>2233</v>
      </c>
      <c r="C3172" s="509" t="s">
        <v>1154</v>
      </c>
      <c r="D3172" s="509" t="s">
        <v>1179</v>
      </c>
      <c r="E3172" s="509" t="s">
        <v>14256</v>
      </c>
      <c r="F3172" s="509">
        <v>3</v>
      </c>
      <c r="G3172" s="509">
        <v>1</v>
      </c>
    </row>
    <row r="3173" spans="1:7">
      <c r="A3173" s="509" t="s">
        <v>1180</v>
      </c>
      <c r="B3173" s="509" t="s">
        <v>2233</v>
      </c>
      <c r="C3173" s="509" t="s">
        <v>1154</v>
      </c>
      <c r="D3173" s="509" t="s">
        <v>1181</v>
      </c>
      <c r="E3173" s="509" t="s">
        <v>14166</v>
      </c>
      <c r="F3173" s="509">
        <v>6</v>
      </c>
      <c r="G3173" s="509">
        <v>1</v>
      </c>
    </row>
    <row r="3174" spans="1:7">
      <c r="A3174" s="509" t="s">
        <v>1180</v>
      </c>
      <c r="B3174" s="509" t="s">
        <v>2233</v>
      </c>
      <c r="C3174" s="509" t="s">
        <v>1154</v>
      </c>
      <c r="D3174" s="509" t="s">
        <v>1181</v>
      </c>
      <c r="E3174" s="509" t="s">
        <v>14165</v>
      </c>
      <c r="F3174" s="509">
        <v>4</v>
      </c>
      <c r="G3174" s="509">
        <v>1</v>
      </c>
    </row>
    <row r="3175" spans="1:7">
      <c r="A3175" s="509" t="s">
        <v>1182</v>
      </c>
      <c r="B3175" s="509" t="s">
        <v>2233</v>
      </c>
      <c r="C3175" s="509" t="s">
        <v>1154</v>
      </c>
      <c r="D3175" s="509" t="s">
        <v>1183</v>
      </c>
      <c r="E3175" s="509" t="s">
        <v>12439</v>
      </c>
      <c r="F3175" s="509">
        <v>10</v>
      </c>
      <c r="G3175" s="509">
        <v>1</v>
      </c>
    </row>
    <row r="3176" spans="1:7">
      <c r="A3176" s="509" t="s">
        <v>1182</v>
      </c>
      <c r="B3176" s="509" t="s">
        <v>2233</v>
      </c>
      <c r="C3176" s="509" t="s">
        <v>1154</v>
      </c>
      <c r="D3176" s="509" t="s">
        <v>1183</v>
      </c>
      <c r="E3176" s="509" t="s">
        <v>12438</v>
      </c>
      <c r="F3176" s="509">
        <v>7</v>
      </c>
      <c r="G3176" s="509">
        <v>1</v>
      </c>
    </row>
    <row r="3177" spans="1:7">
      <c r="A3177" s="509" t="s">
        <v>1182</v>
      </c>
      <c r="B3177" s="509" t="s">
        <v>2233</v>
      </c>
      <c r="C3177" s="509" t="s">
        <v>1154</v>
      </c>
      <c r="D3177" s="509" t="s">
        <v>1183</v>
      </c>
      <c r="E3177" s="509" t="s">
        <v>12437</v>
      </c>
      <c r="F3177" s="509">
        <v>6</v>
      </c>
      <c r="G3177" s="509">
        <v>1</v>
      </c>
    </row>
    <row r="3178" spans="1:7">
      <c r="A3178" s="509" t="s">
        <v>1182</v>
      </c>
      <c r="B3178" s="509" t="s">
        <v>2233</v>
      </c>
      <c r="C3178" s="509" t="s">
        <v>1154</v>
      </c>
      <c r="D3178" s="509" t="s">
        <v>1183</v>
      </c>
      <c r="E3178" s="509" t="s">
        <v>12440</v>
      </c>
      <c r="F3178" s="509">
        <v>6</v>
      </c>
      <c r="G3178" s="509">
        <v>1</v>
      </c>
    </row>
    <row r="3179" spans="1:7">
      <c r="A3179" s="509" t="s">
        <v>1182</v>
      </c>
      <c r="B3179" s="509" t="s">
        <v>2233</v>
      </c>
      <c r="C3179" s="509" t="s">
        <v>1154</v>
      </c>
      <c r="D3179" s="509" t="s">
        <v>1183</v>
      </c>
      <c r="E3179" s="509" t="s">
        <v>12442</v>
      </c>
      <c r="F3179" s="509">
        <v>6</v>
      </c>
      <c r="G3179" s="509">
        <v>1</v>
      </c>
    </row>
    <row r="3180" spans="1:7">
      <c r="A3180" s="509" t="s">
        <v>1182</v>
      </c>
      <c r="B3180" s="509" t="s">
        <v>2233</v>
      </c>
      <c r="C3180" s="509" t="s">
        <v>1154</v>
      </c>
      <c r="D3180" s="509" t="s">
        <v>1183</v>
      </c>
      <c r="E3180" s="509" t="s">
        <v>12441</v>
      </c>
      <c r="F3180" s="509">
        <v>4</v>
      </c>
      <c r="G3180" s="509">
        <v>1</v>
      </c>
    </row>
    <row r="3181" spans="1:7">
      <c r="A3181" s="509" t="s">
        <v>1182</v>
      </c>
      <c r="B3181" s="509" t="s">
        <v>2233</v>
      </c>
      <c r="C3181" s="509" t="s">
        <v>1154</v>
      </c>
      <c r="D3181" s="509" t="s">
        <v>1183</v>
      </c>
      <c r="E3181" s="509" t="s">
        <v>12436</v>
      </c>
      <c r="F3181" s="509">
        <v>2</v>
      </c>
      <c r="G3181" s="509">
        <v>1</v>
      </c>
    </row>
    <row r="3182" spans="1:7">
      <c r="A3182" s="509" t="s">
        <v>1182</v>
      </c>
      <c r="B3182" s="509" t="s">
        <v>2233</v>
      </c>
      <c r="C3182" s="509" t="s">
        <v>1154</v>
      </c>
      <c r="D3182" s="509" t="s">
        <v>1183</v>
      </c>
      <c r="E3182" s="509" t="s">
        <v>12443</v>
      </c>
      <c r="F3182" s="509">
        <v>2</v>
      </c>
      <c r="G3182" s="509">
        <v>1</v>
      </c>
    </row>
    <row r="3183" spans="1:7">
      <c r="A3183" s="509" t="s">
        <v>1184</v>
      </c>
      <c r="B3183" s="509" t="s">
        <v>2233</v>
      </c>
      <c r="C3183" s="509" t="s">
        <v>1154</v>
      </c>
      <c r="D3183" s="509" t="s">
        <v>1185</v>
      </c>
      <c r="E3183" s="509" t="s">
        <v>12812</v>
      </c>
      <c r="F3183" s="509">
        <v>9</v>
      </c>
      <c r="G3183" s="509">
        <v>1</v>
      </c>
    </row>
    <row r="3184" spans="1:7">
      <c r="A3184" s="509" t="s">
        <v>1184</v>
      </c>
      <c r="B3184" s="509" t="s">
        <v>2233</v>
      </c>
      <c r="C3184" s="509" t="s">
        <v>1154</v>
      </c>
      <c r="D3184" s="509" t="s">
        <v>1185</v>
      </c>
      <c r="E3184" s="509" t="s">
        <v>12814</v>
      </c>
      <c r="F3184" s="509">
        <v>9</v>
      </c>
      <c r="G3184" s="509">
        <v>1</v>
      </c>
    </row>
    <row r="3185" spans="1:7">
      <c r="A3185" s="509" t="s">
        <v>1184</v>
      </c>
      <c r="B3185" s="509" t="s">
        <v>2233</v>
      </c>
      <c r="C3185" s="509" t="s">
        <v>1154</v>
      </c>
      <c r="D3185" s="509" t="s">
        <v>1185</v>
      </c>
      <c r="E3185" s="509" t="s">
        <v>12813</v>
      </c>
      <c r="F3185" s="509">
        <v>5</v>
      </c>
      <c r="G3185" s="509">
        <v>1</v>
      </c>
    </row>
    <row r="3186" spans="1:7">
      <c r="A3186" s="509" t="s">
        <v>1184</v>
      </c>
      <c r="B3186" s="509" t="s">
        <v>2233</v>
      </c>
      <c r="C3186" s="509" t="s">
        <v>1154</v>
      </c>
      <c r="D3186" s="509" t="s">
        <v>1185</v>
      </c>
      <c r="E3186" s="509" t="s">
        <v>12811</v>
      </c>
      <c r="F3186" s="509">
        <v>3</v>
      </c>
      <c r="G3186" s="509">
        <v>1</v>
      </c>
    </row>
    <row r="3187" spans="1:7">
      <c r="A3187" s="509" t="s">
        <v>1184</v>
      </c>
      <c r="B3187" s="509" t="s">
        <v>2233</v>
      </c>
      <c r="C3187" s="509" t="s">
        <v>1154</v>
      </c>
      <c r="D3187" s="509" t="s">
        <v>1185</v>
      </c>
      <c r="E3187" s="509" t="s">
        <v>12815</v>
      </c>
      <c r="F3187" s="509">
        <v>2</v>
      </c>
      <c r="G3187" s="509">
        <v>1</v>
      </c>
    </row>
    <row r="3188" spans="1:7">
      <c r="A3188" s="509" t="s">
        <v>1184</v>
      </c>
      <c r="B3188" s="509" t="s">
        <v>2233</v>
      </c>
      <c r="C3188" s="509" t="s">
        <v>1154</v>
      </c>
      <c r="D3188" s="509" t="s">
        <v>1185</v>
      </c>
      <c r="E3188" s="509" t="s">
        <v>12816</v>
      </c>
      <c r="F3188" s="509">
        <v>1</v>
      </c>
      <c r="G3188" s="509">
        <v>1</v>
      </c>
    </row>
    <row r="3189" spans="1:7">
      <c r="A3189" s="509" t="s">
        <v>1186</v>
      </c>
      <c r="B3189" s="509" t="s">
        <v>2233</v>
      </c>
      <c r="C3189" s="509" t="s">
        <v>1154</v>
      </c>
      <c r="D3189" s="509" t="s">
        <v>1187</v>
      </c>
      <c r="E3189" s="509" t="s">
        <v>14167</v>
      </c>
      <c r="F3189" s="509">
        <v>8</v>
      </c>
      <c r="G3189" s="509">
        <v>1</v>
      </c>
    </row>
    <row r="3190" spans="1:7">
      <c r="A3190" s="509" t="s">
        <v>1186</v>
      </c>
      <c r="B3190" s="509" t="s">
        <v>2233</v>
      </c>
      <c r="C3190" s="509" t="s">
        <v>1154</v>
      </c>
      <c r="D3190" s="509" t="s">
        <v>1187</v>
      </c>
      <c r="E3190" s="509" t="s">
        <v>14168</v>
      </c>
      <c r="F3190" s="509">
        <v>4</v>
      </c>
      <c r="G3190" s="509">
        <v>1</v>
      </c>
    </row>
    <row r="3191" spans="1:7">
      <c r="A3191" s="509" t="s">
        <v>1186</v>
      </c>
      <c r="B3191" s="509" t="s">
        <v>2233</v>
      </c>
      <c r="C3191" s="509" t="s">
        <v>1154</v>
      </c>
      <c r="D3191" s="509" t="s">
        <v>1187</v>
      </c>
      <c r="E3191" s="509" t="s">
        <v>14171</v>
      </c>
      <c r="F3191" s="509">
        <v>4</v>
      </c>
      <c r="G3191" s="509">
        <v>1</v>
      </c>
    </row>
    <row r="3192" spans="1:7">
      <c r="A3192" s="509" t="s">
        <v>1186</v>
      </c>
      <c r="B3192" s="509" t="s">
        <v>2233</v>
      </c>
      <c r="C3192" s="509" t="s">
        <v>1154</v>
      </c>
      <c r="D3192" s="509" t="s">
        <v>1187</v>
      </c>
      <c r="E3192" s="509" t="s">
        <v>14169</v>
      </c>
      <c r="F3192" s="509">
        <v>3</v>
      </c>
      <c r="G3192" s="509">
        <v>1</v>
      </c>
    </row>
    <row r="3193" spans="1:7">
      <c r="A3193" s="509" t="s">
        <v>1186</v>
      </c>
      <c r="B3193" s="509" t="s">
        <v>2233</v>
      </c>
      <c r="C3193" s="509" t="s">
        <v>1154</v>
      </c>
      <c r="D3193" s="509" t="s">
        <v>1187</v>
      </c>
      <c r="E3193" s="509" t="s">
        <v>14170</v>
      </c>
      <c r="F3193" s="509">
        <v>3</v>
      </c>
      <c r="G3193" s="509">
        <v>1</v>
      </c>
    </row>
    <row r="3194" spans="1:7">
      <c r="A3194" s="509" t="s">
        <v>1186</v>
      </c>
      <c r="B3194" s="509" t="s">
        <v>2233</v>
      </c>
      <c r="C3194" s="509" t="s">
        <v>1154</v>
      </c>
      <c r="D3194" s="509" t="s">
        <v>1187</v>
      </c>
      <c r="E3194" s="509" t="s">
        <v>14173</v>
      </c>
      <c r="F3194" s="509">
        <v>3</v>
      </c>
      <c r="G3194" s="509">
        <v>1</v>
      </c>
    </row>
    <row r="3195" spans="1:7">
      <c r="A3195" s="509" t="s">
        <v>1186</v>
      </c>
      <c r="B3195" s="509" t="s">
        <v>2233</v>
      </c>
      <c r="C3195" s="509" t="s">
        <v>1154</v>
      </c>
      <c r="D3195" s="509" t="s">
        <v>1187</v>
      </c>
      <c r="E3195" s="509" t="s">
        <v>14172</v>
      </c>
      <c r="F3195" s="509">
        <v>2</v>
      </c>
      <c r="G3195" s="509">
        <v>1</v>
      </c>
    </row>
    <row r="3196" spans="1:7">
      <c r="A3196" s="509" t="s">
        <v>1186</v>
      </c>
      <c r="B3196" s="509" t="s">
        <v>2233</v>
      </c>
      <c r="C3196" s="509" t="s">
        <v>1154</v>
      </c>
      <c r="D3196" s="509" t="s">
        <v>1187</v>
      </c>
      <c r="E3196" s="509" t="s">
        <v>14176</v>
      </c>
      <c r="F3196" s="509">
        <v>2</v>
      </c>
      <c r="G3196" s="509">
        <v>1</v>
      </c>
    </row>
    <row r="3197" spans="1:7">
      <c r="A3197" s="509" t="s">
        <v>1186</v>
      </c>
      <c r="B3197" s="509" t="s">
        <v>2233</v>
      </c>
      <c r="C3197" s="509" t="s">
        <v>1154</v>
      </c>
      <c r="D3197" s="509" t="s">
        <v>1187</v>
      </c>
      <c r="E3197" s="509" t="s">
        <v>14174</v>
      </c>
      <c r="F3197" s="509">
        <v>1</v>
      </c>
      <c r="G3197" s="509">
        <v>1</v>
      </c>
    </row>
    <row r="3198" spans="1:7">
      <c r="A3198" s="509" t="s">
        <v>1186</v>
      </c>
      <c r="B3198" s="509" t="s">
        <v>2233</v>
      </c>
      <c r="C3198" s="509" t="s">
        <v>1154</v>
      </c>
      <c r="D3198" s="509" t="s">
        <v>1187</v>
      </c>
      <c r="E3198" s="509" t="s">
        <v>14175</v>
      </c>
      <c r="F3198" s="509">
        <v>1</v>
      </c>
      <c r="G3198" s="509">
        <v>1</v>
      </c>
    </row>
    <row r="3199" spans="1:7">
      <c r="A3199" s="509" t="s">
        <v>1188</v>
      </c>
      <c r="B3199" s="509" t="s">
        <v>2233</v>
      </c>
      <c r="C3199" s="509" t="s">
        <v>1154</v>
      </c>
      <c r="D3199" s="509" t="s">
        <v>1189</v>
      </c>
      <c r="E3199" s="509" t="s">
        <v>14182</v>
      </c>
      <c r="F3199" s="509">
        <v>12</v>
      </c>
      <c r="G3199" s="509">
        <v>1</v>
      </c>
    </row>
    <row r="3200" spans="1:7">
      <c r="A3200" s="509" t="s">
        <v>1188</v>
      </c>
      <c r="B3200" s="509" t="s">
        <v>2233</v>
      </c>
      <c r="C3200" s="509" t="s">
        <v>1154</v>
      </c>
      <c r="D3200" s="509" t="s">
        <v>1189</v>
      </c>
      <c r="E3200" s="509" t="s">
        <v>14180</v>
      </c>
      <c r="F3200" s="509">
        <v>11</v>
      </c>
      <c r="G3200" s="509">
        <v>1</v>
      </c>
    </row>
    <row r="3201" spans="1:7">
      <c r="A3201" s="509" t="s">
        <v>1188</v>
      </c>
      <c r="B3201" s="509" t="s">
        <v>2233</v>
      </c>
      <c r="C3201" s="509" t="s">
        <v>1154</v>
      </c>
      <c r="D3201" s="509" t="s">
        <v>1189</v>
      </c>
      <c r="E3201" s="509" t="s">
        <v>14178</v>
      </c>
      <c r="F3201" s="509">
        <v>7</v>
      </c>
      <c r="G3201" s="509">
        <v>1</v>
      </c>
    </row>
    <row r="3202" spans="1:7">
      <c r="A3202" s="509" t="s">
        <v>1188</v>
      </c>
      <c r="B3202" s="509" t="s">
        <v>2233</v>
      </c>
      <c r="C3202" s="509" t="s">
        <v>1154</v>
      </c>
      <c r="D3202" s="509" t="s">
        <v>1189</v>
      </c>
      <c r="E3202" s="509" t="s">
        <v>14177</v>
      </c>
      <c r="F3202" s="509">
        <v>4</v>
      </c>
      <c r="G3202" s="509">
        <v>1</v>
      </c>
    </row>
    <row r="3203" spans="1:7">
      <c r="A3203" s="509" t="s">
        <v>1188</v>
      </c>
      <c r="B3203" s="509" t="s">
        <v>2233</v>
      </c>
      <c r="C3203" s="509" t="s">
        <v>1154</v>
      </c>
      <c r="D3203" s="509" t="s">
        <v>1189</v>
      </c>
      <c r="E3203" s="509" t="s">
        <v>14179</v>
      </c>
      <c r="F3203" s="509">
        <v>2</v>
      </c>
      <c r="G3203" s="509">
        <v>1</v>
      </c>
    </row>
    <row r="3204" spans="1:7">
      <c r="A3204" s="509" t="s">
        <v>1188</v>
      </c>
      <c r="B3204" s="509" t="s">
        <v>2233</v>
      </c>
      <c r="C3204" s="509" t="s">
        <v>1154</v>
      </c>
      <c r="D3204" s="509" t="s">
        <v>1189</v>
      </c>
      <c r="E3204" s="509" t="s">
        <v>14181</v>
      </c>
      <c r="F3204" s="509">
        <v>2</v>
      </c>
      <c r="G3204" s="509">
        <v>1</v>
      </c>
    </row>
    <row r="3205" spans="1:7">
      <c r="A3205" s="509" t="s">
        <v>1190</v>
      </c>
      <c r="B3205" s="509" t="s">
        <v>2233</v>
      </c>
      <c r="C3205" s="509" t="s">
        <v>1154</v>
      </c>
      <c r="D3205" s="509" t="s">
        <v>1191</v>
      </c>
      <c r="E3205" s="509" t="s">
        <v>14245</v>
      </c>
      <c r="F3205" s="509">
        <v>10</v>
      </c>
      <c r="G3205" s="509">
        <v>1</v>
      </c>
    </row>
    <row r="3206" spans="1:7">
      <c r="A3206" s="509" t="s">
        <v>1190</v>
      </c>
      <c r="B3206" s="509" t="s">
        <v>2233</v>
      </c>
      <c r="C3206" s="509" t="s">
        <v>1154</v>
      </c>
      <c r="D3206" s="509" t="s">
        <v>1191</v>
      </c>
      <c r="E3206" s="509" t="s">
        <v>14247</v>
      </c>
      <c r="F3206" s="509">
        <v>10</v>
      </c>
      <c r="G3206" s="509">
        <v>1</v>
      </c>
    </row>
    <row r="3207" spans="1:7">
      <c r="A3207" s="509" t="s">
        <v>1190</v>
      </c>
      <c r="B3207" s="509" t="s">
        <v>2233</v>
      </c>
      <c r="C3207" s="509" t="s">
        <v>1154</v>
      </c>
      <c r="D3207" s="509" t="s">
        <v>1191</v>
      </c>
      <c r="E3207" s="509" t="s">
        <v>14242</v>
      </c>
      <c r="F3207" s="509">
        <v>7</v>
      </c>
      <c r="G3207" s="509">
        <v>1</v>
      </c>
    </row>
    <row r="3208" spans="1:7">
      <c r="A3208" s="509" t="s">
        <v>1190</v>
      </c>
      <c r="B3208" s="509" t="s">
        <v>2233</v>
      </c>
      <c r="C3208" s="509" t="s">
        <v>1154</v>
      </c>
      <c r="D3208" s="509" t="s">
        <v>1191</v>
      </c>
      <c r="E3208" s="509" t="s">
        <v>14244</v>
      </c>
      <c r="F3208" s="509">
        <v>5</v>
      </c>
      <c r="G3208" s="509">
        <v>1</v>
      </c>
    </row>
    <row r="3209" spans="1:7">
      <c r="A3209" s="509" t="s">
        <v>1190</v>
      </c>
      <c r="B3209" s="509" t="s">
        <v>2233</v>
      </c>
      <c r="C3209" s="509" t="s">
        <v>1154</v>
      </c>
      <c r="D3209" s="509" t="s">
        <v>1191</v>
      </c>
      <c r="E3209" s="509" t="s">
        <v>14246</v>
      </c>
      <c r="F3209" s="509">
        <v>5</v>
      </c>
      <c r="G3209" s="509">
        <v>1</v>
      </c>
    </row>
    <row r="3210" spans="1:7">
      <c r="A3210" s="509" t="s">
        <v>1190</v>
      </c>
      <c r="B3210" s="509" t="s">
        <v>2233</v>
      </c>
      <c r="C3210" s="509" t="s">
        <v>1154</v>
      </c>
      <c r="D3210" s="509" t="s">
        <v>1191</v>
      </c>
      <c r="E3210" s="509" t="s">
        <v>14249</v>
      </c>
      <c r="F3210" s="509">
        <v>4</v>
      </c>
      <c r="G3210" s="509">
        <v>1</v>
      </c>
    </row>
    <row r="3211" spans="1:7">
      <c r="A3211" s="509" t="s">
        <v>1190</v>
      </c>
      <c r="B3211" s="509" t="s">
        <v>2233</v>
      </c>
      <c r="C3211" s="509" t="s">
        <v>1154</v>
      </c>
      <c r="D3211" s="509" t="s">
        <v>1191</v>
      </c>
      <c r="E3211" s="509" t="s">
        <v>14248</v>
      </c>
      <c r="F3211" s="509">
        <v>2</v>
      </c>
      <c r="G3211" s="509">
        <v>1</v>
      </c>
    </row>
    <row r="3212" spans="1:7">
      <c r="A3212" s="509" t="s">
        <v>1190</v>
      </c>
      <c r="B3212" s="509" t="s">
        <v>2233</v>
      </c>
      <c r="C3212" s="509" t="s">
        <v>1154</v>
      </c>
      <c r="D3212" s="509" t="s">
        <v>1191</v>
      </c>
      <c r="E3212" s="509" t="s">
        <v>14243</v>
      </c>
      <c r="F3212" s="509">
        <v>1</v>
      </c>
      <c r="G3212" s="509">
        <v>1</v>
      </c>
    </row>
    <row r="3213" spans="1:7">
      <c r="A3213" s="509" t="s">
        <v>1192</v>
      </c>
      <c r="B3213" s="509" t="s">
        <v>2233</v>
      </c>
      <c r="C3213" s="509" t="s">
        <v>1154</v>
      </c>
      <c r="D3213" s="509" t="s">
        <v>1193</v>
      </c>
      <c r="E3213" s="509" t="s">
        <v>14213</v>
      </c>
      <c r="F3213" s="509">
        <v>8</v>
      </c>
      <c r="G3213" s="509">
        <v>1</v>
      </c>
    </row>
    <row r="3214" spans="1:7">
      <c r="A3214" s="509" t="s">
        <v>1192</v>
      </c>
      <c r="B3214" s="509" t="s">
        <v>2233</v>
      </c>
      <c r="C3214" s="509" t="s">
        <v>1154</v>
      </c>
      <c r="D3214" s="509" t="s">
        <v>1193</v>
      </c>
      <c r="E3214" s="509" t="s">
        <v>14214</v>
      </c>
      <c r="F3214" s="509">
        <v>8</v>
      </c>
      <c r="G3214" s="509">
        <v>1</v>
      </c>
    </row>
    <row r="3215" spans="1:7">
      <c r="A3215" s="509" t="s">
        <v>1192</v>
      </c>
      <c r="B3215" s="509" t="s">
        <v>2233</v>
      </c>
      <c r="C3215" s="509" t="s">
        <v>1154</v>
      </c>
      <c r="D3215" s="509" t="s">
        <v>1193</v>
      </c>
      <c r="E3215" s="509" t="s">
        <v>14212</v>
      </c>
      <c r="F3215" s="509">
        <v>7</v>
      </c>
      <c r="G3215" s="509">
        <v>1</v>
      </c>
    </row>
    <row r="3216" spans="1:7">
      <c r="A3216" s="509" t="s">
        <v>1192</v>
      </c>
      <c r="B3216" s="509" t="s">
        <v>2233</v>
      </c>
      <c r="C3216" s="509" t="s">
        <v>1154</v>
      </c>
      <c r="D3216" s="509" t="s">
        <v>1193</v>
      </c>
      <c r="E3216" s="509" t="s">
        <v>14215</v>
      </c>
      <c r="F3216" s="509">
        <v>6</v>
      </c>
      <c r="G3216" s="509">
        <v>1</v>
      </c>
    </row>
    <row r="3217" spans="1:7">
      <c r="A3217" s="509" t="s">
        <v>1192</v>
      </c>
      <c r="B3217" s="509" t="s">
        <v>2233</v>
      </c>
      <c r="C3217" s="509" t="s">
        <v>1154</v>
      </c>
      <c r="D3217" s="509" t="s">
        <v>1193</v>
      </c>
      <c r="E3217" s="509" t="s">
        <v>14211</v>
      </c>
      <c r="F3217" s="509">
        <v>4</v>
      </c>
      <c r="G3217" s="509">
        <v>1</v>
      </c>
    </row>
    <row r="3218" spans="1:7">
      <c r="A3218" s="509" t="s">
        <v>1192</v>
      </c>
      <c r="B3218" s="509" t="s">
        <v>2233</v>
      </c>
      <c r="C3218" s="509" t="s">
        <v>1154</v>
      </c>
      <c r="D3218" s="509" t="s">
        <v>1193</v>
      </c>
      <c r="E3218" s="509" t="s">
        <v>14216</v>
      </c>
      <c r="F3218" s="509">
        <v>4</v>
      </c>
      <c r="G3218" s="509">
        <v>1</v>
      </c>
    </row>
    <row r="3219" spans="1:7">
      <c r="A3219" s="509" t="s">
        <v>1192</v>
      </c>
      <c r="B3219" s="509" t="s">
        <v>2233</v>
      </c>
      <c r="C3219" s="509" t="s">
        <v>1154</v>
      </c>
      <c r="D3219" s="509" t="s">
        <v>1193</v>
      </c>
      <c r="E3219" s="509" t="s">
        <v>14217</v>
      </c>
      <c r="F3219" s="509">
        <v>4</v>
      </c>
      <c r="G3219" s="509">
        <v>1</v>
      </c>
    </row>
    <row r="3220" spans="1:7">
      <c r="A3220" s="509" t="s">
        <v>1192</v>
      </c>
      <c r="B3220" s="509" t="s">
        <v>2233</v>
      </c>
      <c r="C3220" s="509" t="s">
        <v>1154</v>
      </c>
      <c r="D3220" s="509" t="s">
        <v>1193</v>
      </c>
      <c r="E3220" s="509" t="s">
        <v>14219</v>
      </c>
      <c r="F3220" s="509">
        <v>4</v>
      </c>
      <c r="G3220" s="509">
        <v>1</v>
      </c>
    </row>
    <row r="3221" spans="1:7">
      <c r="A3221" s="509" t="s">
        <v>1192</v>
      </c>
      <c r="B3221" s="509" t="s">
        <v>2233</v>
      </c>
      <c r="C3221" s="509" t="s">
        <v>1154</v>
      </c>
      <c r="D3221" s="509" t="s">
        <v>1193</v>
      </c>
      <c r="E3221" s="509" t="s">
        <v>14218</v>
      </c>
      <c r="F3221" s="509">
        <v>3</v>
      </c>
      <c r="G3221" s="509">
        <v>1</v>
      </c>
    </row>
    <row r="3222" spans="1:7">
      <c r="A3222" s="509" t="s">
        <v>1194</v>
      </c>
      <c r="B3222" s="509" t="s">
        <v>2233</v>
      </c>
      <c r="C3222" s="509" t="s">
        <v>1154</v>
      </c>
      <c r="D3222" s="509" t="s">
        <v>1195</v>
      </c>
      <c r="E3222" s="509" t="s">
        <v>14183</v>
      </c>
      <c r="F3222" s="509">
        <v>10</v>
      </c>
      <c r="G3222" s="509">
        <v>1</v>
      </c>
    </row>
    <row r="3223" spans="1:7">
      <c r="A3223" s="509" t="s">
        <v>1194</v>
      </c>
      <c r="B3223" s="509" t="s">
        <v>2233</v>
      </c>
      <c r="C3223" s="509" t="s">
        <v>1154</v>
      </c>
      <c r="D3223" s="509" t="s">
        <v>1195</v>
      </c>
      <c r="E3223" s="509" t="s">
        <v>14184</v>
      </c>
      <c r="F3223" s="509">
        <v>10</v>
      </c>
      <c r="G3223" s="509">
        <v>1</v>
      </c>
    </row>
    <row r="3224" spans="1:7">
      <c r="A3224" s="509" t="s">
        <v>1196</v>
      </c>
      <c r="B3224" s="509" t="s">
        <v>2233</v>
      </c>
      <c r="C3224" s="509" t="s">
        <v>1154</v>
      </c>
      <c r="D3224" s="509" t="s">
        <v>1197</v>
      </c>
      <c r="E3224" s="509" t="s">
        <v>14312</v>
      </c>
      <c r="F3224" s="509">
        <v>1</v>
      </c>
      <c r="G3224" s="509">
        <v>1</v>
      </c>
    </row>
    <row r="3225" spans="1:7">
      <c r="A3225" s="509" t="s">
        <v>1198</v>
      </c>
      <c r="B3225" s="509" t="s">
        <v>2233</v>
      </c>
      <c r="C3225" s="509" t="s">
        <v>1154</v>
      </c>
      <c r="D3225" s="509" t="s">
        <v>1199</v>
      </c>
      <c r="E3225" s="509" t="s">
        <v>12886</v>
      </c>
      <c r="F3225" s="509">
        <v>10</v>
      </c>
      <c r="G3225" s="509">
        <v>1</v>
      </c>
    </row>
    <row r="3226" spans="1:7">
      <c r="A3226" s="509" t="s">
        <v>1198</v>
      </c>
      <c r="B3226" s="509" t="s">
        <v>2233</v>
      </c>
      <c r="C3226" s="509" t="s">
        <v>1154</v>
      </c>
      <c r="D3226" s="509" t="s">
        <v>1199</v>
      </c>
      <c r="E3226" s="509" t="s">
        <v>12889</v>
      </c>
      <c r="F3226" s="509">
        <v>9</v>
      </c>
      <c r="G3226" s="509">
        <v>1</v>
      </c>
    </row>
    <row r="3227" spans="1:7">
      <c r="A3227" s="509" t="s">
        <v>1198</v>
      </c>
      <c r="B3227" s="509" t="s">
        <v>2233</v>
      </c>
      <c r="C3227" s="509" t="s">
        <v>1154</v>
      </c>
      <c r="D3227" s="509" t="s">
        <v>1199</v>
      </c>
      <c r="E3227" s="509" t="s">
        <v>12887</v>
      </c>
      <c r="F3227" s="509">
        <v>6</v>
      </c>
      <c r="G3227" s="509">
        <v>1</v>
      </c>
    </row>
    <row r="3228" spans="1:7">
      <c r="A3228" s="509" t="s">
        <v>1198</v>
      </c>
      <c r="B3228" s="509" t="s">
        <v>2233</v>
      </c>
      <c r="C3228" s="509" t="s">
        <v>1154</v>
      </c>
      <c r="D3228" s="509" t="s">
        <v>1199</v>
      </c>
      <c r="E3228" s="509" t="s">
        <v>12888</v>
      </c>
      <c r="F3228" s="509">
        <v>6</v>
      </c>
      <c r="G3228" s="509">
        <v>1</v>
      </c>
    </row>
    <row r="3229" spans="1:7">
      <c r="A3229" s="509" t="s">
        <v>1198</v>
      </c>
      <c r="B3229" s="509" t="s">
        <v>2233</v>
      </c>
      <c r="C3229" s="509" t="s">
        <v>1154</v>
      </c>
      <c r="D3229" s="509" t="s">
        <v>1199</v>
      </c>
      <c r="E3229" s="509" t="s">
        <v>12890</v>
      </c>
      <c r="F3229" s="509">
        <v>3</v>
      </c>
      <c r="G3229" s="509">
        <v>1</v>
      </c>
    </row>
    <row r="3230" spans="1:7">
      <c r="A3230" s="509" t="s">
        <v>1200</v>
      </c>
      <c r="B3230" s="509" t="s">
        <v>2233</v>
      </c>
      <c r="C3230" s="509" t="s">
        <v>1154</v>
      </c>
      <c r="D3230" s="509" t="s">
        <v>1201</v>
      </c>
      <c r="E3230" s="509" t="s">
        <v>14186</v>
      </c>
      <c r="F3230" s="509">
        <v>7</v>
      </c>
      <c r="G3230" s="509">
        <v>1</v>
      </c>
    </row>
    <row r="3231" spans="1:7">
      <c r="A3231" s="509" t="s">
        <v>1200</v>
      </c>
      <c r="B3231" s="509" t="s">
        <v>2233</v>
      </c>
      <c r="C3231" s="509" t="s">
        <v>1154</v>
      </c>
      <c r="D3231" s="509" t="s">
        <v>1201</v>
      </c>
      <c r="E3231" s="509" t="s">
        <v>14185</v>
      </c>
      <c r="F3231" s="509">
        <v>3</v>
      </c>
      <c r="G3231" s="509">
        <v>1</v>
      </c>
    </row>
    <row r="3232" spans="1:7">
      <c r="A3232" s="509" t="s">
        <v>1200</v>
      </c>
      <c r="B3232" s="509" t="s">
        <v>2233</v>
      </c>
      <c r="C3232" s="509" t="s">
        <v>1154</v>
      </c>
      <c r="D3232" s="509" t="s">
        <v>1201</v>
      </c>
      <c r="E3232" s="509" t="s">
        <v>14188</v>
      </c>
      <c r="F3232" s="509">
        <v>2</v>
      </c>
      <c r="G3232" s="509">
        <v>1</v>
      </c>
    </row>
    <row r="3233" spans="1:7">
      <c r="A3233" s="509" t="s">
        <v>1200</v>
      </c>
      <c r="B3233" s="509" t="s">
        <v>2233</v>
      </c>
      <c r="C3233" s="509" t="s">
        <v>1154</v>
      </c>
      <c r="D3233" s="509" t="s">
        <v>1201</v>
      </c>
      <c r="E3233" s="509" t="s">
        <v>14187</v>
      </c>
      <c r="F3233" s="509">
        <v>1</v>
      </c>
      <c r="G3233" s="509">
        <v>1</v>
      </c>
    </row>
    <row r="3234" spans="1:7">
      <c r="A3234" s="509" t="s">
        <v>1200</v>
      </c>
      <c r="B3234" s="509" t="s">
        <v>2233</v>
      </c>
      <c r="C3234" s="509" t="s">
        <v>1154</v>
      </c>
      <c r="D3234" s="509" t="s">
        <v>1201</v>
      </c>
      <c r="E3234" s="509" t="s">
        <v>14189</v>
      </c>
      <c r="F3234" s="509">
        <v>1</v>
      </c>
      <c r="G3234" s="509">
        <v>1</v>
      </c>
    </row>
    <row r="3235" spans="1:7">
      <c r="A3235" s="509" t="s">
        <v>1202</v>
      </c>
      <c r="B3235" s="509" t="s">
        <v>2233</v>
      </c>
      <c r="C3235" s="509" t="s">
        <v>1154</v>
      </c>
      <c r="D3235" s="509" t="s">
        <v>1203</v>
      </c>
      <c r="E3235" s="509" t="s">
        <v>14257</v>
      </c>
      <c r="F3235" s="509">
        <v>5</v>
      </c>
      <c r="G3235" s="509">
        <v>1</v>
      </c>
    </row>
    <row r="3236" spans="1:7">
      <c r="A3236" s="509" t="s">
        <v>1202</v>
      </c>
      <c r="B3236" s="509" t="s">
        <v>2233</v>
      </c>
      <c r="C3236" s="509" t="s">
        <v>1154</v>
      </c>
      <c r="D3236" s="509" t="s">
        <v>1203</v>
      </c>
      <c r="E3236" s="509" t="s">
        <v>14259</v>
      </c>
      <c r="F3236" s="509">
        <v>5</v>
      </c>
      <c r="G3236" s="509">
        <v>1</v>
      </c>
    </row>
    <row r="3237" spans="1:7">
      <c r="A3237" s="509" t="s">
        <v>1202</v>
      </c>
      <c r="B3237" s="509" t="s">
        <v>2233</v>
      </c>
      <c r="C3237" s="509" t="s">
        <v>1154</v>
      </c>
      <c r="D3237" s="509" t="s">
        <v>1203</v>
      </c>
      <c r="E3237" s="509" t="s">
        <v>14258</v>
      </c>
      <c r="F3237" s="509">
        <v>3</v>
      </c>
      <c r="G3237" s="509">
        <v>1</v>
      </c>
    </row>
    <row r="3238" spans="1:7">
      <c r="A3238" s="509" t="s">
        <v>1202</v>
      </c>
      <c r="B3238" s="509" t="s">
        <v>2233</v>
      </c>
      <c r="C3238" s="509" t="s">
        <v>1154</v>
      </c>
      <c r="D3238" s="509" t="s">
        <v>1203</v>
      </c>
      <c r="E3238" s="509" t="s">
        <v>14260</v>
      </c>
      <c r="F3238" s="509">
        <v>1</v>
      </c>
      <c r="G3238" s="509">
        <v>1</v>
      </c>
    </row>
    <row r="3239" spans="1:7">
      <c r="A3239" s="509" t="s">
        <v>1204</v>
      </c>
      <c r="B3239" s="509" t="s">
        <v>2233</v>
      </c>
      <c r="C3239" s="509" t="s">
        <v>1154</v>
      </c>
      <c r="D3239" s="509" t="s">
        <v>1205</v>
      </c>
      <c r="E3239" s="509" t="s">
        <v>14261</v>
      </c>
      <c r="F3239" s="509">
        <v>5</v>
      </c>
      <c r="G3239" s="509">
        <v>1</v>
      </c>
    </row>
    <row r="3240" spans="1:7">
      <c r="A3240" s="509" t="s">
        <v>1204</v>
      </c>
      <c r="B3240" s="509" t="s">
        <v>2233</v>
      </c>
      <c r="C3240" s="509" t="s">
        <v>1154</v>
      </c>
      <c r="D3240" s="509" t="s">
        <v>1205</v>
      </c>
      <c r="E3240" s="509" t="s">
        <v>14262</v>
      </c>
      <c r="F3240" s="509">
        <v>5</v>
      </c>
      <c r="G3240" s="509">
        <v>1</v>
      </c>
    </row>
    <row r="3241" spans="1:7">
      <c r="A3241" s="509" t="s">
        <v>1204</v>
      </c>
      <c r="B3241" s="509" t="s">
        <v>2233</v>
      </c>
      <c r="C3241" s="509" t="s">
        <v>1154</v>
      </c>
      <c r="D3241" s="509" t="s">
        <v>1205</v>
      </c>
      <c r="E3241" s="509" t="s">
        <v>14263</v>
      </c>
      <c r="F3241" s="509">
        <v>1</v>
      </c>
      <c r="G3241" s="509">
        <v>1</v>
      </c>
    </row>
    <row r="3242" spans="1:7">
      <c r="A3242" s="509" t="s">
        <v>1206</v>
      </c>
      <c r="B3242" s="509" t="s">
        <v>2233</v>
      </c>
      <c r="C3242" s="509" t="s">
        <v>1154</v>
      </c>
      <c r="D3242" s="509" t="s">
        <v>1207</v>
      </c>
      <c r="E3242" s="509" t="s">
        <v>14264</v>
      </c>
      <c r="F3242" s="509">
        <v>7</v>
      </c>
      <c r="G3242" s="509">
        <v>1</v>
      </c>
    </row>
    <row r="3243" spans="1:7">
      <c r="A3243" s="509" t="s">
        <v>1206</v>
      </c>
      <c r="B3243" s="509" t="s">
        <v>2233</v>
      </c>
      <c r="C3243" s="509" t="s">
        <v>1154</v>
      </c>
      <c r="D3243" s="509" t="s">
        <v>1207</v>
      </c>
      <c r="E3243" s="509" t="s">
        <v>14267</v>
      </c>
      <c r="F3243" s="509">
        <v>4</v>
      </c>
      <c r="G3243" s="509">
        <v>1</v>
      </c>
    </row>
    <row r="3244" spans="1:7">
      <c r="A3244" s="509" t="s">
        <v>1206</v>
      </c>
      <c r="B3244" s="509" t="s">
        <v>2233</v>
      </c>
      <c r="C3244" s="509" t="s">
        <v>1154</v>
      </c>
      <c r="D3244" s="509" t="s">
        <v>1207</v>
      </c>
      <c r="E3244" s="509" t="s">
        <v>14265</v>
      </c>
      <c r="F3244" s="509">
        <v>1</v>
      </c>
      <c r="G3244" s="509">
        <v>1</v>
      </c>
    </row>
    <row r="3245" spans="1:7">
      <c r="A3245" s="509" t="s">
        <v>1206</v>
      </c>
      <c r="B3245" s="509" t="s">
        <v>2233</v>
      </c>
      <c r="C3245" s="509" t="s">
        <v>1154</v>
      </c>
      <c r="D3245" s="509" t="s">
        <v>1207</v>
      </c>
      <c r="E3245" s="509" t="s">
        <v>14266</v>
      </c>
      <c r="F3245" s="509">
        <v>1</v>
      </c>
      <c r="G3245" s="509">
        <v>1</v>
      </c>
    </row>
    <row r="3246" spans="1:7">
      <c r="A3246" s="509" t="s">
        <v>1208</v>
      </c>
      <c r="B3246" s="509" t="s">
        <v>2233</v>
      </c>
      <c r="C3246" s="509" t="s">
        <v>1154</v>
      </c>
      <c r="D3246" s="509" t="s">
        <v>1209</v>
      </c>
      <c r="E3246" s="509" t="s">
        <v>14313</v>
      </c>
      <c r="F3246" s="509">
        <v>4</v>
      </c>
      <c r="G3246" s="509">
        <v>1</v>
      </c>
    </row>
    <row r="3247" spans="1:7">
      <c r="A3247" s="509" t="s">
        <v>1210</v>
      </c>
      <c r="B3247" s="509" t="s">
        <v>2233</v>
      </c>
      <c r="C3247" s="509" t="s">
        <v>1154</v>
      </c>
      <c r="D3247" s="509" t="s">
        <v>1211</v>
      </c>
      <c r="E3247" s="509" t="s">
        <v>14269</v>
      </c>
      <c r="F3247" s="509">
        <v>6</v>
      </c>
      <c r="G3247" s="509">
        <v>1</v>
      </c>
    </row>
    <row r="3248" spans="1:7">
      <c r="A3248" s="509" t="s">
        <v>1210</v>
      </c>
      <c r="B3248" s="509" t="s">
        <v>2233</v>
      </c>
      <c r="C3248" s="509" t="s">
        <v>1154</v>
      </c>
      <c r="D3248" s="509" t="s">
        <v>1211</v>
      </c>
      <c r="E3248" s="509" t="s">
        <v>14268</v>
      </c>
      <c r="F3248" s="509">
        <v>5</v>
      </c>
      <c r="G3248" s="509">
        <v>1</v>
      </c>
    </row>
    <row r="3249" spans="1:7">
      <c r="A3249" s="509" t="s">
        <v>1210</v>
      </c>
      <c r="B3249" s="509" t="s">
        <v>2233</v>
      </c>
      <c r="C3249" s="509" t="s">
        <v>1154</v>
      </c>
      <c r="D3249" s="509" t="s">
        <v>1211</v>
      </c>
      <c r="E3249" s="509" t="s">
        <v>14270</v>
      </c>
      <c r="F3249" s="509">
        <v>2</v>
      </c>
      <c r="G3249" s="509">
        <v>1</v>
      </c>
    </row>
    <row r="3250" spans="1:7">
      <c r="A3250" s="509" t="s">
        <v>1210</v>
      </c>
      <c r="B3250" s="509" t="s">
        <v>2233</v>
      </c>
      <c r="C3250" s="509" t="s">
        <v>1154</v>
      </c>
      <c r="D3250" s="509" t="s">
        <v>1211</v>
      </c>
      <c r="E3250" s="509" t="s">
        <v>14271</v>
      </c>
      <c r="F3250" s="509">
        <v>1</v>
      </c>
      <c r="G3250" s="509">
        <v>1</v>
      </c>
    </row>
    <row r="3251" spans="1:7">
      <c r="A3251" s="509" t="s">
        <v>1212</v>
      </c>
      <c r="B3251" s="509" t="s">
        <v>2233</v>
      </c>
      <c r="C3251" s="509" t="s">
        <v>1154</v>
      </c>
      <c r="D3251" s="509" t="s">
        <v>1213</v>
      </c>
      <c r="E3251" s="509" t="s">
        <v>12558</v>
      </c>
      <c r="F3251" s="509">
        <v>9</v>
      </c>
      <c r="G3251" s="509">
        <v>1</v>
      </c>
    </row>
    <row r="3252" spans="1:7">
      <c r="A3252" s="509" t="s">
        <v>1212</v>
      </c>
      <c r="B3252" s="509" t="s">
        <v>2233</v>
      </c>
      <c r="C3252" s="509" t="s">
        <v>1154</v>
      </c>
      <c r="D3252" s="509" t="s">
        <v>1213</v>
      </c>
      <c r="E3252" s="509" t="s">
        <v>12557</v>
      </c>
      <c r="F3252" s="509">
        <v>4</v>
      </c>
      <c r="G3252" s="509">
        <v>1</v>
      </c>
    </row>
    <row r="3253" spans="1:7">
      <c r="A3253" s="509" t="s">
        <v>1212</v>
      </c>
      <c r="B3253" s="509" t="s">
        <v>2233</v>
      </c>
      <c r="C3253" s="509" t="s">
        <v>1154</v>
      </c>
      <c r="D3253" s="509" t="s">
        <v>1213</v>
      </c>
      <c r="E3253" s="509" t="s">
        <v>12556</v>
      </c>
      <c r="F3253" s="509">
        <v>2</v>
      </c>
      <c r="G3253" s="509">
        <v>1</v>
      </c>
    </row>
    <row r="3254" spans="1:7">
      <c r="A3254" s="509" t="s">
        <v>1214</v>
      </c>
      <c r="B3254" s="509" t="s">
        <v>2233</v>
      </c>
      <c r="C3254" s="509" t="s">
        <v>1154</v>
      </c>
      <c r="D3254" s="509" t="s">
        <v>1215</v>
      </c>
      <c r="E3254" s="509" t="s">
        <v>14191</v>
      </c>
      <c r="F3254" s="509">
        <v>9</v>
      </c>
      <c r="G3254" s="509">
        <v>1</v>
      </c>
    </row>
    <row r="3255" spans="1:7">
      <c r="A3255" s="509" t="s">
        <v>1214</v>
      </c>
      <c r="B3255" s="509" t="s">
        <v>2233</v>
      </c>
      <c r="C3255" s="509" t="s">
        <v>1154</v>
      </c>
      <c r="D3255" s="509" t="s">
        <v>1215</v>
      </c>
      <c r="E3255" s="509" t="s">
        <v>14190</v>
      </c>
      <c r="F3255" s="509">
        <v>3</v>
      </c>
      <c r="G3255" s="509">
        <v>1</v>
      </c>
    </row>
    <row r="3256" spans="1:7">
      <c r="A3256" s="509" t="s">
        <v>1214</v>
      </c>
      <c r="B3256" s="509" t="s">
        <v>2233</v>
      </c>
      <c r="C3256" s="509" t="s">
        <v>1154</v>
      </c>
      <c r="D3256" s="509" t="s">
        <v>1215</v>
      </c>
      <c r="E3256" s="509" t="s">
        <v>14192</v>
      </c>
      <c r="F3256" s="509">
        <v>1</v>
      </c>
      <c r="G3256" s="509">
        <v>1</v>
      </c>
    </row>
    <row r="3257" spans="1:7">
      <c r="A3257" s="509" t="s">
        <v>1214</v>
      </c>
      <c r="B3257" s="509" t="s">
        <v>2233</v>
      </c>
      <c r="C3257" s="509" t="s">
        <v>1154</v>
      </c>
      <c r="D3257" s="509" t="s">
        <v>1215</v>
      </c>
      <c r="E3257" s="509" t="s">
        <v>14193</v>
      </c>
      <c r="F3257" s="509">
        <v>1</v>
      </c>
      <c r="G3257" s="509">
        <v>1</v>
      </c>
    </row>
    <row r="3258" spans="1:7">
      <c r="A3258" s="509" t="s">
        <v>1216</v>
      </c>
      <c r="B3258" s="509" t="s">
        <v>2233</v>
      </c>
      <c r="C3258" s="509" t="s">
        <v>1154</v>
      </c>
      <c r="D3258" s="509" t="s">
        <v>1217</v>
      </c>
      <c r="E3258" s="509" t="s">
        <v>14272</v>
      </c>
      <c r="F3258" s="509">
        <v>3</v>
      </c>
      <c r="G3258" s="509">
        <v>1</v>
      </c>
    </row>
    <row r="3259" spans="1:7">
      <c r="A3259" s="509" t="s">
        <v>1216</v>
      </c>
      <c r="B3259" s="509" t="s">
        <v>2233</v>
      </c>
      <c r="C3259" s="509" t="s">
        <v>1154</v>
      </c>
      <c r="D3259" s="509" t="s">
        <v>1217</v>
      </c>
      <c r="E3259" s="509" t="s">
        <v>14273</v>
      </c>
      <c r="F3259" s="509">
        <v>3</v>
      </c>
      <c r="G3259" s="509">
        <v>1</v>
      </c>
    </row>
    <row r="3260" spans="1:7">
      <c r="A3260" s="509" t="s">
        <v>1216</v>
      </c>
      <c r="B3260" s="509" t="s">
        <v>2233</v>
      </c>
      <c r="C3260" s="509" t="s">
        <v>1154</v>
      </c>
      <c r="D3260" s="509" t="s">
        <v>1217</v>
      </c>
      <c r="E3260" s="509" t="s">
        <v>14274</v>
      </c>
      <c r="F3260" s="509">
        <v>3</v>
      </c>
      <c r="G3260" s="509">
        <v>1</v>
      </c>
    </row>
    <row r="3261" spans="1:7">
      <c r="A3261" s="509" t="s">
        <v>1216</v>
      </c>
      <c r="B3261" s="509" t="s">
        <v>2233</v>
      </c>
      <c r="C3261" s="509" t="s">
        <v>1154</v>
      </c>
      <c r="D3261" s="509" t="s">
        <v>1217</v>
      </c>
      <c r="E3261" s="509" t="s">
        <v>14275</v>
      </c>
      <c r="F3261" s="509">
        <v>3</v>
      </c>
      <c r="G3261" s="509">
        <v>1</v>
      </c>
    </row>
    <row r="3262" spans="1:7">
      <c r="A3262" s="509" t="s">
        <v>1218</v>
      </c>
      <c r="B3262" s="509" t="s">
        <v>2233</v>
      </c>
      <c r="C3262" s="509" t="s">
        <v>1154</v>
      </c>
      <c r="D3262" s="509" t="s">
        <v>1219</v>
      </c>
      <c r="E3262" s="509" t="s">
        <v>14278</v>
      </c>
      <c r="F3262" s="509">
        <v>5</v>
      </c>
      <c r="G3262" s="509">
        <v>1</v>
      </c>
    </row>
    <row r="3263" spans="1:7">
      <c r="A3263" s="509" t="s">
        <v>1218</v>
      </c>
      <c r="B3263" s="509" t="s">
        <v>2233</v>
      </c>
      <c r="C3263" s="509" t="s">
        <v>1154</v>
      </c>
      <c r="D3263" s="509" t="s">
        <v>1219</v>
      </c>
      <c r="E3263" s="509" t="s">
        <v>14276</v>
      </c>
      <c r="F3263" s="509">
        <v>4</v>
      </c>
      <c r="G3263" s="509">
        <v>1</v>
      </c>
    </row>
    <row r="3264" spans="1:7">
      <c r="A3264" s="509" t="s">
        <v>1218</v>
      </c>
      <c r="B3264" s="509" t="s">
        <v>2233</v>
      </c>
      <c r="C3264" s="509" t="s">
        <v>1154</v>
      </c>
      <c r="D3264" s="509" t="s">
        <v>1219</v>
      </c>
      <c r="E3264" s="509" t="s">
        <v>14277</v>
      </c>
      <c r="F3264" s="509">
        <v>3</v>
      </c>
      <c r="G3264" s="509">
        <v>1</v>
      </c>
    </row>
    <row r="3265" spans="1:7">
      <c r="A3265" s="509" t="s">
        <v>1220</v>
      </c>
      <c r="B3265" s="509" t="s">
        <v>2233</v>
      </c>
      <c r="C3265" s="509" t="s">
        <v>1154</v>
      </c>
      <c r="D3265" s="509" t="s">
        <v>1221</v>
      </c>
      <c r="E3265" s="509" t="s">
        <v>12827</v>
      </c>
      <c r="F3265" s="509">
        <v>11</v>
      </c>
      <c r="G3265" s="509">
        <v>1</v>
      </c>
    </row>
    <row r="3266" spans="1:7">
      <c r="A3266" s="509" t="s">
        <v>1220</v>
      </c>
      <c r="B3266" s="509" t="s">
        <v>2233</v>
      </c>
      <c r="C3266" s="509" t="s">
        <v>1154</v>
      </c>
      <c r="D3266" s="509" t="s">
        <v>1221</v>
      </c>
      <c r="E3266" s="509" t="s">
        <v>12826</v>
      </c>
      <c r="F3266" s="509">
        <v>7</v>
      </c>
      <c r="G3266" s="509">
        <v>1</v>
      </c>
    </row>
    <row r="3267" spans="1:7">
      <c r="A3267" s="509" t="s">
        <v>1220</v>
      </c>
      <c r="B3267" s="509" t="s">
        <v>2233</v>
      </c>
      <c r="C3267" s="509" t="s">
        <v>1154</v>
      </c>
      <c r="D3267" s="509" t="s">
        <v>1221</v>
      </c>
      <c r="E3267" s="509" t="s">
        <v>12828</v>
      </c>
      <c r="F3267" s="509">
        <v>7</v>
      </c>
      <c r="G3267" s="509">
        <v>1</v>
      </c>
    </row>
    <row r="3268" spans="1:7">
      <c r="A3268" s="509" t="s">
        <v>1220</v>
      </c>
      <c r="B3268" s="509" t="s">
        <v>2233</v>
      </c>
      <c r="C3268" s="509" t="s">
        <v>1154</v>
      </c>
      <c r="D3268" s="509" t="s">
        <v>1221</v>
      </c>
      <c r="E3268" s="509" t="s">
        <v>12829</v>
      </c>
      <c r="F3268" s="509">
        <v>5</v>
      </c>
      <c r="G3268" s="509">
        <v>1</v>
      </c>
    </row>
    <row r="3269" spans="1:7">
      <c r="A3269" s="509" t="s">
        <v>1220</v>
      </c>
      <c r="B3269" s="509" t="s">
        <v>2233</v>
      </c>
      <c r="C3269" s="509" t="s">
        <v>1154</v>
      </c>
      <c r="D3269" s="509" t="s">
        <v>1221</v>
      </c>
      <c r="E3269" s="509" t="s">
        <v>12830</v>
      </c>
      <c r="F3269" s="509">
        <v>3</v>
      </c>
      <c r="G3269" s="509">
        <v>1</v>
      </c>
    </row>
    <row r="3270" spans="1:7">
      <c r="A3270" s="509" t="s">
        <v>1220</v>
      </c>
      <c r="B3270" s="509" t="s">
        <v>2233</v>
      </c>
      <c r="C3270" s="509" t="s">
        <v>1154</v>
      </c>
      <c r="D3270" s="509" t="s">
        <v>1221</v>
      </c>
      <c r="E3270" s="509" t="s">
        <v>12831</v>
      </c>
      <c r="F3270" s="509">
        <v>3</v>
      </c>
      <c r="G3270" s="509">
        <v>1</v>
      </c>
    </row>
    <row r="3271" spans="1:7">
      <c r="A3271" s="509" t="s">
        <v>1220</v>
      </c>
      <c r="B3271" s="509" t="s">
        <v>2233</v>
      </c>
      <c r="C3271" s="509" t="s">
        <v>1154</v>
      </c>
      <c r="D3271" s="509" t="s">
        <v>1221</v>
      </c>
      <c r="E3271" s="509" t="s">
        <v>12832</v>
      </c>
      <c r="F3271" s="509">
        <v>3</v>
      </c>
      <c r="G3271" s="509">
        <v>1</v>
      </c>
    </row>
    <row r="3272" spans="1:7">
      <c r="A3272" s="509" t="s">
        <v>1224</v>
      </c>
      <c r="B3272" s="509" t="s">
        <v>2233</v>
      </c>
      <c r="C3272" s="509" t="s">
        <v>1154</v>
      </c>
      <c r="D3272" s="509" t="s">
        <v>1225</v>
      </c>
      <c r="E3272" s="509" t="s">
        <v>14280</v>
      </c>
      <c r="F3272" s="509">
        <v>8</v>
      </c>
      <c r="G3272" s="509">
        <v>1</v>
      </c>
    </row>
    <row r="3273" spans="1:7">
      <c r="A3273" s="509" t="s">
        <v>1224</v>
      </c>
      <c r="B3273" s="509" t="s">
        <v>2233</v>
      </c>
      <c r="C3273" s="509" t="s">
        <v>1154</v>
      </c>
      <c r="D3273" s="509" t="s">
        <v>1225</v>
      </c>
      <c r="E3273" s="509" t="s">
        <v>14279</v>
      </c>
      <c r="F3273" s="509">
        <v>3</v>
      </c>
      <c r="G3273" s="509">
        <v>1</v>
      </c>
    </row>
    <row r="3274" spans="1:7">
      <c r="A3274" s="509" t="s">
        <v>1224</v>
      </c>
      <c r="B3274" s="509" t="s">
        <v>2233</v>
      </c>
      <c r="C3274" s="509" t="s">
        <v>1154</v>
      </c>
      <c r="D3274" s="509" t="s">
        <v>1225</v>
      </c>
      <c r="E3274" s="509" t="s">
        <v>14281</v>
      </c>
      <c r="F3274" s="509">
        <v>2</v>
      </c>
      <c r="G3274" s="509">
        <v>1</v>
      </c>
    </row>
    <row r="3275" spans="1:7">
      <c r="A3275" s="509" t="s">
        <v>1226</v>
      </c>
      <c r="B3275" s="509" t="s">
        <v>2233</v>
      </c>
      <c r="C3275" s="509" t="s">
        <v>1154</v>
      </c>
      <c r="D3275" s="509" t="s">
        <v>1227</v>
      </c>
      <c r="E3275" s="509" t="s">
        <v>14282</v>
      </c>
      <c r="F3275" s="509">
        <v>6</v>
      </c>
      <c r="G3275" s="509">
        <v>1</v>
      </c>
    </row>
    <row r="3276" spans="1:7">
      <c r="A3276" s="509" t="s">
        <v>1226</v>
      </c>
      <c r="B3276" s="509" t="s">
        <v>2233</v>
      </c>
      <c r="C3276" s="509" t="s">
        <v>1154</v>
      </c>
      <c r="D3276" s="509" t="s">
        <v>1227</v>
      </c>
      <c r="E3276" s="509" t="s">
        <v>14283</v>
      </c>
      <c r="F3276" s="509">
        <v>3</v>
      </c>
      <c r="G3276" s="509">
        <v>1</v>
      </c>
    </row>
    <row r="3277" spans="1:7">
      <c r="A3277" s="509" t="s">
        <v>1226</v>
      </c>
      <c r="B3277" s="509" t="s">
        <v>2233</v>
      </c>
      <c r="C3277" s="509" t="s">
        <v>1154</v>
      </c>
      <c r="D3277" s="509" t="s">
        <v>1227</v>
      </c>
      <c r="E3277" s="509" t="s">
        <v>14284</v>
      </c>
      <c r="F3277" s="509">
        <v>3</v>
      </c>
      <c r="G3277" s="509">
        <v>1</v>
      </c>
    </row>
    <row r="3278" spans="1:7">
      <c r="A3278" s="509" t="s">
        <v>1228</v>
      </c>
      <c r="B3278" s="509" t="s">
        <v>2233</v>
      </c>
      <c r="C3278" s="509" t="s">
        <v>1154</v>
      </c>
      <c r="D3278" s="509" t="s">
        <v>1229</v>
      </c>
      <c r="E3278" s="509" t="s">
        <v>14194</v>
      </c>
      <c r="F3278" s="509">
        <v>5</v>
      </c>
      <c r="G3278" s="509">
        <v>1</v>
      </c>
    </row>
    <row r="3279" spans="1:7">
      <c r="A3279" s="509" t="s">
        <v>1228</v>
      </c>
      <c r="B3279" s="509" t="s">
        <v>2233</v>
      </c>
      <c r="C3279" s="509" t="s">
        <v>1154</v>
      </c>
      <c r="D3279" s="509" t="s">
        <v>1229</v>
      </c>
      <c r="E3279" s="509" t="s">
        <v>14195</v>
      </c>
      <c r="F3279" s="509">
        <v>4</v>
      </c>
      <c r="G3279" s="509">
        <v>1</v>
      </c>
    </row>
    <row r="3280" spans="1:7">
      <c r="A3280" s="509" t="s">
        <v>1228</v>
      </c>
      <c r="B3280" s="509" t="s">
        <v>2233</v>
      </c>
      <c r="C3280" s="509" t="s">
        <v>1154</v>
      </c>
      <c r="D3280" s="509" t="s">
        <v>1229</v>
      </c>
      <c r="E3280" s="509" t="s">
        <v>14196</v>
      </c>
      <c r="F3280" s="509">
        <v>2</v>
      </c>
      <c r="G3280" s="509">
        <v>1</v>
      </c>
    </row>
    <row r="3281" spans="1:7">
      <c r="A3281" s="509" t="s">
        <v>1230</v>
      </c>
      <c r="B3281" s="509" t="s">
        <v>2233</v>
      </c>
      <c r="C3281" s="509" t="s">
        <v>1154</v>
      </c>
      <c r="D3281" s="509" t="s">
        <v>1231</v>
      </c>
      <c r="E3281" s="509" t="s">
        <v>14286</v>
      </c>
      <c r="F3281" s="509">
        <v>6</v>
      </c>
      <c r="G3281" s="509">
        <v>1</v>
      </c>
    </row>
    <row r="3282" spans="1:7">
      <c r="A3282" s="509" t="s">
        <v>1230</v>
      </c>
      <c r="B3282" s="509" t="s">
        <v>2233</v>
      </c>
      <c r="C3282" s="509" t="s">
        <v>1154</v>
      </c>
      <c r="D3282" s="509" t="s">
        <v>1231</v>
      </c>
      <c r="E3282" s="509" t="s">
        <v>14285</v>
      </c>
      <c r="F3282" s="509">
        <v>2</v>
      </c>
      <c r="G3282" s="509">
        <v>1</v>
      </c>
    </row>
    <row r="3283" spans="1:7">
      <c r="A3283" s="509" t="s">
        <v>1230</v>
      </c>
      <c r="B3283" s="509" t="s">
        <v>2233</v>
      </c>
      <c r="C3283" s="509" t="s">
        <v>1154</v>
      </c>
      <c r="D3283" s="509" t="s">
        <v>1231</v>
      </c>
      <c r="E3283" s="509" t="s">
        <v>14287</v>
      </c>
      <c r="F3283" s="509">
        <v>2</v>
      </c>
      <c r="G3283" s="509">
        <v>1</v>
      </c>
    </row>
    <row r="3284" spans="1:7">
      <c r="A3284" s="509" t="s">
        <v>1232</v>
      </c>
      <c r="B3284" s="509" t="s">
        <v>2233</v>
      </c>
      <c r="C3284" s="509" t="s">
        <v>1154</v>
      </c>
      <c r="D3284" s="509" t="s">
        <v>1233</v>
      </c>
      <c r="E3284" s="509" t="s">
        <v>14197</v>
      </c>
      <c r="F3284" s="509">
        <v>10</v>
      </c>
      <c r="G3284" s="509">
        <v>1</v>
      </c>
    </row>
    <row r="3285" spans="1:7">
      <c r="A3285" s="509" t="s">
        <v>1232</v>
      </c>
      <c r="B3285" s="509" t="s">
        <v>2233</v>
      </c>
      <c r="C3285" s="509" t="s">
        <v>1154</v>
      </c>
      <c r="D3285" s="509" t="s">
        <v>1233</v>
      </c>
      <c r="E3285" s="509" t="s">
        <v>14198</v>
      </c>
      <c r="F3285" s="509">
        <v>7</v>
      </c>
      <c r="G3285" s="509">
        <v>1</v>
      </c>
    </row>
    <row r="3286" spans="1:7">
      <c r="A3286" s="509" t="s">
        <v>1232</v>
      </c>
      <c r="B3286" s="509" t="s">
        <v>2233</v>
      </c>
      <c r="C3286" s="509" t="s">
        <v>1154</v>
      </c>
      <c r="D3286" s="509" t="s">
        <v>1233</v>
      </c>
      <c r="E3286" s="509" t="s">
        <v>14199</v>
      </c>
      <c r="F3286" s="509">
        <v>1</v>
      </c>
      <c r="G3286" s="509">
        <v>1</v>
      </c>
    </row>
    <row r="3287" spans="1:7">
      <c r="A3287" s="509" t="s">
        <v>1234</v>
      </c>
      <c r="B3287" s="509" t="s">
        <v>2233</v>
      </c>
      <c r="C3287" s="509" t="s">
        <v>1154</v>
      </c>
      <c r="D3287" s="509" t="s">
        <v>1235</v>
      </c>
      <c r="E3287" s="509" t="s">
        <v>14288</v>
      </c>
      <c r="F3287" s="509">
        <v>5</v>
      </c>
      <c r="G3287" s="509">
        <v>1</v>
      </c>
    </row>
    <row r="3288" spans="1:7">
      <c r="A3288" s="509" t="s">
        <v>1234</v>
      </c>
      <c r="B3288" s="509" t="s">
        <v>2233</v>
      </c>
      <c r="C3288" s="509" t="s">
        <v>1154</v>
      </c>
      <c r="D3288" s="509" t="s">
        <v>1235</v>
      </c>
      <c r="E3288" s="509" t="s">
        <v>14289</v>
      </c>
      <c r="F3288" s="509">
        <v>4</v>
      </c>
      <c r="G3288" s="509">
        <v>1</v>
      </c>
    </row>
    <row r="3289" spans="1:7">
      <c r="A3289" s="509" t="s">
        <v>1234</v>
      </c>
      <c r="B3289" s="509" t="s">
        <v>2233</v>
      </c>
      <c r="C3289" s="509" t="s">
        <v>1154</v>
      </c>
      <c r="D3289" s="509" t="s">
        <v>1235</v>
      </c>
      <c r="E3289" s="509" t="s">
        <v>14290</v>
      </c>
      <c r="F3289" s="509">
        <v>1</v>
      </c>
      <c r="G3289" s="509">
        <v>1</v>
      </c>
    </row>
    <row r="3290" spans="1:7">
      <c r="A3290" s="509" t="s">
        <v>1234</v>
      </c>
      <c r="B3290" s="509" t="s">
        <v>2233</v>
      </c>
      <c r="C3290" s="509" t="s">
        <v>1154</v>
      </c>
      <c r="D3290" s="509" t="s">
        <v>1235</v>
      </c>
      <c r="E3290" s="509" t="s">
        <v>14291</v>
      </c>
      <c r="F3290" s="509">
        <v>1</v>
      </c>
      <c r="G3290" s="509">
        <v>1</v>
      </c>
    </row>
    <row r="3291" spans="1:7">
      <c r="A3291" s="509" t="s">
        <v>1236</v>
      </c>
      <c r="B3291" s="509" t="s">
        <v>2233</v>
      </c>
      <c r="C3291" s="509" t="s">
        <v>1154</v>
      </c>
      <c r="D3291" s="509" t="s">
        <v>1237</v>
      </c>
      <c r="E3291" s="509" t="s">
        <v>14293</v>
      </c>
      <c r="F3291" s="509">
        <v>4</v>
      </c>
      <c r="G3291" s="509">
        <v>1</v>
      </c>
    </row>
    <row r="3292" spans="1:7">
      <c r="A3292" s="509" t="s">
        <v>1236</v>
      </c>
      <c r="B3292" s="509" t="s">
        <v>2233</v>
      </c>
      <c r="C3292" s="509" t="s">
        <v>1154</v>
      </c>
      <c r="D3292" s="509" t="s">
        <v>1237</v>
      </c>
      <c r="E3292" s="509" t="s">
        <v>14292</v>
      </c>
      <c r="F3292" s="509">
        <v>3</v>
      </c>
      <c r="G3292" s="509">
        <v>1</v>
      </c>
    </row>
    <row r="3293" spans="1:7">
      <c r="A3293" s="509" t="s">
        <v>1236</v>
      </c>
      <c r="B3293" s="509" t="s">
        <v>2233</v>
      </c>
      <c r="C3293" s="509" t="s">
        <v>1154</v>
      </c>
      <c r="D3293" s="509" t="s">
        <v>1237</v>
      </c>
      <c r="E3293" s="509" t="s">
        <v>14294</v>
      </c>
      <c r="F3293" s="509">
        <v>1</v>
      </c>
      <c r="G3293" s="509">
        <v>1</v>
      </c>
    </row>
    <row r="3294" spans="1:7">
      <c r="A3294" s="509" t="s">
        <v>1236</v>
      </c>
      <c r="B3294" s="509" t="s">
        <v>2233</v>
      </c>
      <c r="C3294" s="509" t="s">
        <v>1154</v>
      </c>
      <c r="D3294" s="509" t="s">
        <v>1237</v>
      </c>
      <c r="E3294" s="509" t="s">
        <v>14295</v>
      </c>
      <c r="F3294" s="509">
        <v>1</v>
      </c>
      <c r="G3294" s="509">
        <v>1</v>
      </c>
    </row>
    <row r="3295" spans="1:7">
      <c r="A3295" s="509" t="s">
        <v>1238</v>
      </c>
      <c r="B3295" s="509" t="s">
        <v>2233</v>
      </c>
      <c r="C3295" s="509" t="s">
        <v>1154</v>
      </c>
      <c r="D3295" s="509" t="s">
        <v>1239</v>
      </c>
      <c r="E3295" s="509" t="s">
        <v>14311</v>
      </c>
      <c r="F3295" s="509">
        <v>3</v>
      </c>
      <c r="G3295" s="509">
        <v>1</v>
      </c>
    </row>
    <row r="3296" spans="1:7">
      <c r="A3296" s="509" t="s">
        <v>1240</v>
      </c>
      <c r="B3296" s="509" t="s">
        <v>2233</v>
      </c>
      <c r="C3296" s="509" t="s">
        <v>1154</v>
      </c>
      <c r="D3296" s="509" t="s">
        <v>1241</v>
      </c>
      <c r="E3296" s="509" t="s">
        <v>14296</v>
      </c>
      <c r="F3296" s="509">
        <v>4</v>
      </c>
      <c r="G3296" s="509">
        <v>1</v>
      </c>
    </row>
    <row r="3297" spans="1:7">
      <c r="A3297" s="509" t="s">
        <v>1240</v>
      </c>
      <c r="B3297" s="509" t="s">
        <v>2233</v>
      </c>
      <c r="C3297" s="509" t="s">
        <v>1154</v>
      </c>
      <c r="D3297" s="509" t="s">
        <v>1241</v>
      </c>
      <c r="E3297" s="509" t="s">
        <v>14299</v>
      </c>
      <c r="F3297" s="509">
        <v>4</v>
      </c>
      <c r="G3297" s="509">
        <v>1</v>
      </c>
    </row>
    <row r="3298" spans="1:7">
      <c r="A3298" s="509" t="s">
        <v>1240</v>
      </c>
      <c r="B3298" s="509" t="s">
        <v>2233</v>
      </c>
      <c r="C3298" s="509" t="s">
        <v>1154</v>
      </c>
      <c r="D3298" s="509" t="s">
        <v>1241</v>
      </c>
      <c r="E3298" s="509" t="s">
        <v>14297</v>
      </c>
      <c r="F3298" s="509">
        <v>3</v>
      </c>
      <c r="G3298" s="509">
        <v>1</v>
      </c>
    </row>
    <row r="3299" spans="1:7">
      <c r="A3299" s="509" t="s">
        <v>1240</v>
      </c>
      <c r="B3299" s="509" t="s">
        <v>2233</v>
      </c>
      <c r="C3299" s="509" t="s">
        <v>1154</v>
      </c>
      <c r="D3299" s="509" t="s">
        <v>1241</v>
      </c>
      <c r="E3299" s="509" t="s">
        <v>14298</v>
      </c>
      <c r="F3299" s="509">
        <v>1</v>
      </c>
      <c r="G3299" s="509">
        <v>1</v>
      </c>
    </row>
    <row r="3300" spans="1:7">
      <c r="A3300" s="509" t="s">
        <v>1244</v>
      </c>
      <c r="B3300" s="509" t="s">
        <v>2233</v>
      </c>
      <c r="C3300" s="509" t="s">
        <v>1154</v>
      </c>
      <c r="D3300" s="509" t="s">
        <v>1245</v>
      </c>
      <c r="E3300" s="509" t="s">
        <v>14301</v>
      </c>
      <c r="F3300" s="509">
        <v>4</v>
      </c>
      <c r="G3300" s="509">
        <v>1</v>
      </c>
    </row>
    <row r="3301" spans="1:7">
      <c r="A3301" s="509" t="s">
        <v>1244</v>
      </c>
      <c r="B3301" s="509" t="s">
        <v>2233</v>
      </c>
      <c r="C3301" s="509" t="s">
        <v>1154</v>
      </c>
      <c r="D3301" s="509" t="s">
        <v>1245</v>
      </c>
      <c r="E3301" s="509" t="s">
        <v>14300</v>
      </c>
      <c r="F3301" s="509">
        <v>3</v>
      </c>
      <c r="G3301" s="509">
        <v>1</v>
      </c>
    </row>
    <row r="3302" spans="1:7">
      <c r="A3302" s="509" t="s">
        <v>1244</v>
      </c>
      <c r="B3302" s="509" t="s">
        <v>2233</v>
      </c>
      <c r="C3302" s="509" t="s">
        <v>1154</v>
      </c>
      <c r="D3302" s="509" t="s">
        <v>1245</v>
      </c>
      <c r="E3302" s="509" t="s">
        <v>14302</v>
      </c>
      <c r="F3302" s="509">
        <v>1</v>
      </c>
      <c r="G3302" s="509">
        <v>1</v>
      </c>
    </row>
    <row r="3303" spans="1:7">
      <c r="A3303" s="509" t="s">
        <v>1248</v>
      </c>
      <c r="B3303" s="509" t="s">
        <v>2233</v>
      </c>
      <c r="C3303" s="509" t="s">
        <v>1154</v>
      </c>
      <c r="D3303" s="509" t="s">
        <v>1249</v>
      </c>
      <c r="E3303" s="509" t="s">
        <v>12951</v>
      </c>
      <c r="F3303" s="509">
        <v>8</v>
      </c>
      <c r="G3303" s="509">
        <v>1</v>
      </c>
    </row>
    <row r="3304" spans="1:7">
      <c r="A3304" s="509" t="s">
        <v>1248</v>
      </c>
      <c r="B3304" s="509" t="s">
        <v>2233</v>
      </c>
      <c r="C3304" s="509" t="s">
        <v>1154</v>
      </c>
      <c r="D3304" s="509" t="s">
        <v>1249</v>
      </c>
      <c r="E3304" s="509" t="s">
        <v>12952</v>
      </c>
      <c r="F3304" s="509">
        <v>4</v>
      </c>
      <c r="G3304" s="509">
        <v>1</v>
      </c>
    </row>
    <row r="3305" spans="1:7">
      <c r="A3305" s="509" t="s">
        <v>1248</v>
      </c>
      <c r="B3305" s="509" t="s">
        <v>2233</v>
      </c>
      <c r="C3305" s="509" t="s">
        <v>1154</v>
      </c>
      <c r="D3305" s="509" t="s">
        <v>1249</v>
      </c>
      <c r="E3305" s="509" t="s">
        <v>12953</v>
      </c>
      <c r="F3305" s="509">
        <v>2</v>
      </c>
      <c r="G3305" s="509">
        <v>1</v>
      </c>
    </row>
    <row r="3306" spans="1:7">
      <c r="A3306" s="509" t="s">
        <v>1248</v>
      </c>
      <c r="B3306" s="509" t="s">
        <v>2233</v>
      </c>
      <c r="C3306" s="509" t="s">
        <v>1154</v>
      </c>
      <c r="D3306" s="509" t="s">
        <v>1249</v>
      </c>
      <c r="E3306" s="509" t="s">
        <v>12950</v>
      </c>
      <c r="F3306" s="509">
        <v>1</v>
      </c>
      <c r="G3306" s="509">
        <v>1</v>
      </c>
    </row>
    <row r="3307" spans="1:7">
      <c r="A3307" s="509" t="s">
        <v>1250</v>
      </c>
      <c r="B3307" s="509" t="s">
        <v>2233</v>
      </c>
      <c r="C3307" s="509" t="s">
        <v>1154</v>
      </c>
      <c r="D3307" s="509" t="s">
        <v>1251</v>
      </c>
      <c r="E3307" s="509" t="s">
        <v>14203</v>
      </c>
      <c r="F3307" s="509">
        <v>9</v>
      </c>
      <c r="G3307" s="509">
        <v>1</v>
      </c>
    </row>
    <row r="3308" spans="1:7">
      <c r="A3308" s="509" t="s">
        <v>1250</v>
      </c>
      <c r="B3308" s="509" t="s">
        <v>2233</v>
      </c>
      <c r="C3308" s="509" t="s">
        <v>1154</v>
      </c>
      <c r="D3308" s="509" t="s">
        <v>1251</v>
      </c>
      <c r="E3308" s="509" t="s">
        <v>14202</v>
      </c>
      <c r="F3308" s="509">
        <v>8</v>
      </c>
      <c r="G3308" s="509">
        <v>1</v>
      </c>
    </row>
    <row r="3309" spans="1:7">
      <c r="A3309" s="509" t="s">
        <v>1250</v>
      </c>
      <c r="B3309" s="509" t="s">
        <v>2233</v>
      </c>
      <c r="C3309" s="509" t="s">
        <v>1154</v>
      </c>
      <c r="D3309" s="509" t="s">
        <v>1251</v>
      </c>
      <c r="E3309" s="509" t="s">
        <v>14201</v>
      </c>
      <c r="F3309" s="509">
        <v>7</v>
      </c>
      <c r="G3309" s="509">
        <v>1</v>
      </c>
    </row>
    <row r="3310" spans="1:7">
      <c r="A3310" s="509" t="s">
        <v>1250</v>
      </c>
      <c r="B3310" s="509" t="s">
        <v>2233</v>
      </c>
      <c r="C3310" s="509" t="s">
        <v>1154</v>
      </c>
      <c r="D3310" s="509" t="s">
        <v>1251</v>
      </c>
      <c r="E3310" s="509" t="s">
        <v>14200</v>
      </c>
      <c r="F3310" s="509">
        <v>2</v>
      </c>
      <c r="G3310" s="509">
        <v>1</v>
      </c>
    </row>
    <row r="3311" spans="1:7">
      <c r="A3311" s="509" t="s">
        <v>1250</v>
      </c>
      <c r="B3311" s="509" t="s">
        <v>2233</v>
      </c>
      <c r="C3311" s="509" t="s">
        <v>1154</v>
      </c>
      <c r="D3311" s="509" t="s">
        <v>1251</v>
      </c>
      <c r="E3311" s="509" t="s">
        <v>14204</v>
      </c>
      <c r="F3311" s="509">
        <v>2</v>
      </c>
      <c r="G3311" s="509">
        <v>1</v>
      </c>
    </row>
    <row r="3312" spans="1:7">
      <c r="A3312" s="509" t="s">
        <v>1252</v>
      </c>
      <c r="B3312" s="509" t="s">
        <v>2233</v>
      </c>
      <c r="C3312" s="509" t="s">
        <v>1154</v>
      </c>
      <c r="D3312" s="509" t="s">
        <v>1253</v>
      </c>
      <c r="E3312" s="509" t="s">
        <v>14310</v>
      </c>
      <c r="F3312" s="509">
        <v>8</v>
      </c>
      <c r="G3312" s="509">
        <v>1</v>
      </c>
    </row>
    <row r="3313" spans="1:7">
      <c r="A3313" s="509" t="s">
        <v>1252</v>
      </c>
      <c r="B3313" s="509" t="s">
        <v>2233</v>
      </c>
      <c r="C3313" s="509" t="s">
        <v>1154</v>
      </c>
      <c r="D3313" s="509" t="s">
        <v>1253</v>
      </c>
      <c r="E3313" s="509" t="s">
        <v>14303</v>
      </c>
      <c r="F3313" s="509">
        <v>6</v>
      </c>
      <c r="G3313" s="509">
        <v>1</v>
      </c>
    </row>
    <row r="3314" spans="1:7">
      <c r="A3314" s="509" t="s">
        <v>1252</v>
      </c>
      <c r="B3314" s="509" t="s">
        <v>2233</v>
      </c>
      <c r="C3314" s="509" t="s">
        <v>1154</v>
      </c>
      <c r="D3314" s="509" t="s">
        <v>1253</v>
      </c>
      <c r="E3314" s="509" t="s">
        <v>14306</v>
      </c>
      <c r="F3314" s="509">
        <v>6</v>
      </c>
      <c r="G3314" s="509">
        <v>1</v>
      </c>
    </row>
    <row r="3315" spans="1:7">
      <c r="A3315" s="509" t="s">
        <v>1252</v>
      </c>
      <c r="B3315" s="509" t="s">
        <v>2233</v>
      </c>
      <c r="C3315" s="509" t="s">
        <v>1154</v>
      </c>
      <c r="D3315" s="509" t="s">
        <v>1253</v>
      </c>
      <c r="E3315" s="509" t="s">
        <v>14307</v>
      </c>
      <c r="F3315" s="509">
        <v>6</v>
      </c>
      <c r="G3315" s="509">
        <v>1</v>
      </c>
    </row>
    <row r="3316" spans="1:7">
      <c r="A3316" s="509" t="s">
        <v>1252</v>
      </c>
      <c r="B3316" s="509" t="s">
        <v>2233</v>
      </c>
      <c r="C3316" s="509" t="s">
        <v>1154</v>
      </c>
      <c r="D3316" s="509" t="s">
        <v>1253</v>
      </c>
      <c r="E3316" s="509" t="s">
        <v>14308</v>
      </c>
      <c r="F3316" s="509">
        <v>4</v>
      </c>
      <c r="G3316" s="509">
        <v>1</v>
      </c>
    </row>
    <row r="3317" spans="1:7">
      <c r="A3317" s="509" t="s">
        <v>1252</v>
      </c>
      <c r="B3317" s="509" t="s">
        <v>2233</v>
      </c>
      <c r="C3317" s="509" t="s">
        <v>1154</v>
      </c>
      <c r="D3317" s="509" t="s">
        <v>1253</v>
      </c>
      <c r="E3317" s="509" t="s">
        <v>14304</v>
      </c>
      <c r="F3317" s="509">
        <v>2</v>
      </c>
      <c r="G3317" s="509">
        <v>1</v>
      </c>
    </row>
    <row r="3318" spans="1:7">
      <c r="A3318" s="509" t="s">
        <v>1252</v>
      </c>
      <c r="B3318" s="509" t="s">
        <v>2233</v>
      </c>
      <c r="C3318" s="509" t="s">
        <v>1154</v>
      </c>
      <c r="D3318" s="509" t="s">
        <v>1253</v>
      </c>
      <c r="E3318" s="509" t="s">
        <v>14305</v>
      </c>
      <c r="F3318" s="509">
        <v>2</v>
      </c>
      <c r="G3318" s="509">
        <v>1</v>
      </c>
    </row>
    <row r="3319" spans="1:7">
      <c r="A3319" s="509" t="s">
        <v>1252</v>
      </c>
      <c r="B3319" s="509" t="s">
        <v>2233</v>
      </c>
      <c r="C3319" s="509" t="s">
        <v>1154</v>
      </c>
      <c r="D3319" s="509" t="s">
        <v>1253</v>
      </c>
      <c r="E3319" s="509" t="s">
        <v>14309</v>
      </c>
      <c r="F3319" s="509">
        <v>1</v>
      </c>
      <c r="G3319" s="509">
        <v>1</v>
      </c>
    </row>
    <row r="3320" spans="1:7">
      <c r="A3320" s="509" t="s">
        <v>1254</v>
      </c>
      <c r="B3320" s="509" t="s">
        <v>2233</v>
      </c>
      <c r="C3320" s="509" t="s">
        <v>1255</v>
      </c>
      <c r="D3320" s="509" t="s">
        <v>1256</v>
      </c>
      <c r="E3320" s="509" t="s">
        <v>15395</v>
      </c>
      <c r="F3320" s="509">
        <v>5</v>
      </c>
      <c r="G3320" s="509">
        <v>1</v>
      </c>
    </row>
    <row r="3321" spans="1:7">
      <c r="A3321" s="509" t="s">
        <v>1254</v>
      </c>
      <c r="B3321" s="509" t="s">
        <v>2233</v>
      </c>
      <c r="C3321" s="509" t="s">
        <v>1255</v>
      </c>
      <c r="D3321" s="509" t="s">
        <v>1256</v>
      </c>
      <c r="E3321" s="509" t="s">
        <v>15396</v>
      </c>
      <c r="F3321" s="509">
        <v>3</v>
      </c>
      <c r="G3321" s="509">
        <v>1</v>
      </c>
    </row>
    <row r="3322" spans="1:7">
      <c r="A3322" s="509" t="s">
        <v>1254</v>
      </c>
      <c r="B3322" s="509" t="s">
        <v>2233</v>
      </c>
      <c r="C3322" s="509" t="s">
        <v>1255</v>
      </c>
      <c r="D3322" s="509" t="s">
        <v>1256</v>
      </c>
      <c r="E3322" s="509" t="s">
        <v>15394</v>
      </c>
      <c r="F3322" s="509">
        <v>2</v>
      </c>
      <c r="G3322" s="509">
        <v>1</v>
      </c>
    </row>
    <row r="3323" spans="1:7">
      <c r="A3323" s="509" t="s">
        <v>1257</v>
      </c>
      <c r="B3323" s="509" t="s">
        <v>2233</v>
      </c>
      <c r="C3323" s="509" t="s">
        <v>1255</v>
      </c>
      <c r="D3323" s="509" t="s">
        <v>1258</v>
      </c>
      <c r="E3323" s="509" t="s">
        <v>15397</v>
      </c>
      <c r="F3323" s="509">
        <v>8</v>
      </c>
      <c r="G3323" s="509">
        <v>1</v>
      </c>
    </row>
    <row r="3324" spans="1:7">
      <c r="A3324" s="509" t="s">
        <v>1257</v>
      </c>
      <c r="B3324" s="509" t="s">
        <v>2233</v>
      </c>
      <c r="C3324" s="509" t="s">
        <v>1255</v>
      </c>
      <c r="D3324" s="509" t="s">
        <v>1258</v>
      </c>
      <c r="E3324" s="509" t="s">
        <v>15398</v>
      </c>
      <c r="F3324" s="509">
        <v>5</v>
      </c>
      <c r="G3324" s="509">
        <v>1</v>
      </c>
    </row>
    <row r="3325" spans="1:7">
      <c r="A3325" s="509" t="s">
        <v>1257</v>
      </c>
      <c r="B3325" s="509" t="s">
        <v>2233</v>
      </c>
      <c r="C3325" s="509" t="s">
        <v>1255</v>
      </c>
      <c r="D3325" s="509" t="s">
        <v>1258</v>
      </c>
      <c r="E3325" s="509" t="s">
        <v>15399</v>
      </c>
      <c r="F3325" s="509">
        <v>1</v>
      </c>
      <c r="G3325" s="509">
        <v>1</v>
      </c>
    </row>
    <row r="3326" spans="1:7">
      <c r="A3326" s="509" t="s">
        <v>1259</v>
      </c>
      <c r="B3326" s="509" t="s">
        <v>2233</v>
      </c>
      <c r="C3326" s="509" t="s">
        <v>1255</v>
      </c>
      <c r="D3326" s="509" t="s">
        <v>1260</v>
      </c>
      <c r="E3326" s="509" t="s">
        <v>15403</v>
      </c>
      <c r="F3326" s="509">
        <v>11</v>
      </c>
      <c r="G3326" s="509">
        <v>1</v>
      </c>
    </row>
    <row r="3327" spans="1:7">
      <c r="A3327" s="509" t="s">
        <v>1259</v>
      </c>
      <c r="B3327" s="509" t="s">
        <v>2233</v>
      </c>
      <c r="C3327" s="509" t="s">
        <v>1255</v>
      </c>
      <c r="D3327" s="509" t="s">
        <v>1260</v>
      </c>
      <c r="E3327" s="509" t="s">
        <v>15405</v>
      </c>
      <c r="F3327" s="509">
        <v>8</v>
      </c>
      <c r="G3327" s="509">
        <v>1</v>
      </c>
    </row>
    <row r="3328" spans="1:7">
      <c r="A3328" s="509" t="s">
        <v>1259</v>
      </c>
      <c r="B3328" s="509" t="s">
        <v>2233</v>
      </c>
      <c r="C3328" s="509" t="s">
        <v>1255</v>
      </c>
      <c r="D3328" s="509" t="s">
        <v>1260</v>
      </c>
      <c r="E3328" s="509" t="s">
        <v>15401</v>
      </c>
      <c r="F3328" s="509">
        <v>6</v>
      </c>
      <c r="G3328" s="509">
        <v>1</v>
      </c>
    </row>
    <row r="3329" spans="1:7">
      <c r="A3329" s="509" t="s">
        <v>1259</v>
      </c>
      <c r="B3329" s="509" t="s">
        <v>2233</v>
      </c>
      <c r="C3329" s="509" t="s">
        <v>1255</v>
      </c>
      <c r="D3329" s="509" t="s">
        <v>1260</v>
      </c>
      <c r="E3329" s="509" t="s">
        <v>15404</v>
      </c>
      <c r="F3329" s="509">
        <v>4</v>
      </c>
      <c r="G3329" s="509">
        <v>1</v>
      </c>
    </row>
    <row r="3330" spans="1:7">
      <c r="A3330" s="509" t="s">
        <v>1259</v>
      </c>
      <c r="B3330" s="509" t="s">
        <v>2233</v>
      </c>
      <c r="C3330" s="509" t="s">
        <v>1255</v>
      </c>
      <c r="D3330" s="509" t="s">
        <v>1260</v>
      </c>
      <c r="E3330" s="509" t="s">
        <v>15400</v>
      </c>
      <c r="F3330" s="509">
        <v>3</v>
      </c>
      <c r="G3330" s="509">
        <v>1</v>
      </c>
    </row>
    <row r="3331" spans="1:7">
      <c r="A3331" s="509" t="s">
        <v>1259</v>
      </c>
      <c r="B3331" s="509" t="s">
        <v>2233</v>
      </c>
      <c r="C3331" s="509" t="s">
        <v>1255</v>
      </c>
      <c r="D3331" s="509" t="s">
        <v>1260</v>
      </c>
      <c r="E3331" s="509" t="s">
        <v>15406</v>
      </c>
      <c r="F3331" s="509">
        <v>2</v>
      </c>
      <c r="G3331" s="509">
        <v>1</v>
      </c>
    </row>
    <row r="3332" spans="1:7">
      <c r="A3332" s="509" t="s">
        <v>1259</v>
      </c>
      <c r="B3332" s="509" t="s">
        <v>2233</v>
      </c>
      <c r="C3332" s="509" t="s">
        <v>1255</v>
      </c>
      <c r="D3332" s="509" t="s">
        <v>1260</v>
      </c>
      <c r="E3332" s="509" t="s">
        <v>15402</v>
      </c>
      <c r="F3332" s="509">
        <v>1</v>
      </c>
      <c r="G3332" s="509">
        <v>1</v>
      </c>
    </row>
    <row r="3333" spans="1:7">
      <c r="A3333" s="509" t="s">
        <v>1261</v>
      </c>
      <c r="B3333" s="509" t="s">
        <v>2233</v>
      </c>
      <c r="C3333" s="509" t="s">
        <v>1255</v>
      </c>
      <c r="D3333" s="509" t="s">
        <v>1262</v>
      </c>
      <c r="E3333" s="509" t="s">
        <v>15409</v>
      </c>
      <c r="F3333" s="509">
        <v>4</v>
      </c>
      <c r="G3333" s="509">
        <v>1</v>
      </c>
    </row>
    <row r="3334" spans="1:7">
      <c r="A3334" s="509" t="s">
        <v>1261</v>
      </c>
      <c r="B3334" s="509" t="s">
        <v>2233</v>
      </c>
      <c r="C3334" s="509" t="s">
        <v>1255</v>
      </c>
      <c r="D3334" s="509" t="s">
        <v>1262</v>
      </c>
      <c r="E3334" s="509" t="s">
        <v>15410</v>
      </c>
      <c r="F3334" s="509">
        <v>4</v>
      </c>
      <c r="G3334" s="509">
        <v>1</v>
      </c>
    </row>
    <row r="3335" spans="1:7">
      <c r="A3335" s="509" t="s">
        <v>1261</v>
      </c>
      <c r="B3335" s="509" t="s">
        <v>2233</v>
      </c>
      <c r="C3335" s="509" t="s">
        <v>1255</v>
      </c>
      <c r="D3335" s="509" t="s">
        <v>1262</v>
      </c>
      <c r="E3335" s="509" t="s">
        <v>15408</v>
      </c>
      <c r="F3335" s="509">
        <v>3</v>
      </c>
      <c r="G3335" s="509">
        <v>1</v>
      </c>
    </row>
    <row r="3336" spans="1:7">
      <c r="A3336" s="509" t="s">
        <v>1261</v>
      </c>
      <c r="B3336" s="509" t="s">
        <v>2233</v>
      </c>
      <c r="C3336" s="509" t="s">
        <v>1255</v>
      </c>
      <c r="D3336" s="509" t="s">
        <v>1262</v>
      </c>
      <c r="E3336" s="509" t="s">
        <v>15407</v>
      </c>
      <c r="F3336" s="509">
        <v>1</v>
      </c>
      <c r="G3336" s="509">
        <v>1</v>
      </c>
    </row>
    <row r="3337" spans="1:7">
      <c r="A3337" s="509" t="s">
        <v>1261</v>
      </c>
      <c r="B3337" s="509" t="s">
        <v>2233</v>
      </c>
      <c r="C3337" s="509" t="s">
        <v>1255</v>
      </c>
      <c r="D3337" s="509" t="s">
        <v>1262</v>
      </c>
      <c r="E3337" s="509" t="s">
        <v>15411</v>
      </c>
      <c r="F3337" s="509">
        <v>1</v>
      </c>
      <c r="G3337" s="509">
        <v>1</v>
      </c>
    </row>
    <row r="3338" spans="1:7">
      <c r="A3338" s="509" t="s">
        <v>1263</v>
      </c>
      <c r="B3338" s="509" t="s">
        <v>2233</v>
      </c>
      <c r="C3338" s="509" t="s">
        <v>1255</v>
      </c>
      <c r="D3338" s="509" t="s">
        <v>1264</v>
      </c>
      <c r="E3338" s="509" t="s">
        <v>15412</v>
      </c>
      <c r="F3338" s="509">
        <v>7</v>
      </c>
      <c r="G3338" s="509">
        <v>1</v>
      </c>
    </row>
    <row r="3339" spans="1:7">
      <c r="A3339" s="509" t="s">
        <v>1263</v>
      </c>
      <c r="B3339" s="509" t="s">
        <v>2233</v>
      </c>
      <c r="C3339" s="509" t="s">
        <v>1255</v>
      </c>
      <c r="D3339" s="509" t="s">
        <v>1264</v>
      </c>
      <c r="E3339" s="509" t="s">
        <v>15413</v>
      </c>
      <c r="F3339" s="509">
        <v>5</v>
      </c>
      <c r="G3339" s="509">
        <v>1</v>
      </c>
    </row>
    <row r="3340" spans="1:7">
      <c r="A3340" s="509" t="s">
        <v>1267</v>
      </c>
      <c r="B3340" s="509" t="s">
        <v>2233</v>
      </c>
      <c r="C3340" s="509" t="s">
        <v>1255</v>
      </c>
      <c r="D3340" s="509" t="s">
        <v>1268</v>
      </c>
      <c r="E3340" s="509" t="s">
        <v>15414</v>
      </c>
      <c r="F3340" s="509">
        <v>8</v>
      </c>
      <c r="G3340" s="509">
        <v>1</v>
      </c>
    </row>
    <row r="3341" spans="1:7">
      <c r="A3341" s="509" t="s">
        <v>1267</v>
      </c>
      <c r="B3341" s="509" t="s">
        <v>2233</v>
      </c>
      <c r="C3341" s="509" t="s">
        <v>1255</v>
      </c>
      <c r="D3341" s="509" t="s">
        <v>1268</v>
      </c>
      <c r="E3341" s="509" t="s">
        <v>15415</v>
      </c>
      <c r="F3341" s="509">
        <v>2</v>
      </c>
      <c r="G3341" s="509">
        <v>1</v>
      </c>
    </row>
    <row r="3342" spans="1:7">
      <c r="A3342" s="509" t="s">
        <v>1269</v>
      </c>
      <c r="B3342" s="509" t="s">
        <v>2233</v>
      </c>
      <c r="C3342" s="509" t="s">
        <v>1255</v>
      </c>
      <c r="D3342" s="509" t="s">
        <v>1270</v>
      </c>
      <c r="E3342" s="509" t="s">
        <v>15384</v>
      </c>
      <c r="F3342" s="509">
        <v>7</v>
      </c>
      <c r="G3342" s="509">
        <v>1</v>
      </c>
    </row>
    <row r="3343" spans="1:7">
      <c r="A3343" s="509" t="s">
        <v>1269</v>
      </c>
      <c r="B3343" s="509" t="s">
        <v>2233</v>
      </c>
      <c r="C3343" s="509" t="s">
        <v>1255</v>
      </c>
      <c r="D3343" s="509" t="s">
        <v>1270</v>
      </c>
      <c r="E3343" s="509" t="s">
        <v>15388</v>
      </c>
      <c r="F3343" s="509">
        <v>6</v>
      </c>
      <c r="G3343" s="509">
        <v>1</v>
      </c>
    </row>
    <row r="3344" spans="1:7">
      <c r="A3344" s="509" t="s">
        <v>1269</v>
      </c>
      <c r="B3344" s="509" t="s">
        <v>2233</v>
      </c>
      <c r="C3344" s="509" t="s">
        <v>1255</v>
      </c>
      <c r="D3344" s="509" t="s">
        <v>1270</v>
      </c>
      <c r="E3344" s="509" t="s">
        <v>15385</v>
      </c>
      <c r="F3344" s="509">
        <v>3</v>
      </c>
      <c r="G3344" s="509">
        <v>1</v>
      </c>
    </row>
    <row r="3345" spans="1:7">
      <c r="A3345" s="509" t="s">
        <v>1269</v>
      </c>
      <c r="B3345" s="509" t="s">
        <v>2233</v>
      </c>
      <c r="C3345" s="509" t="s">
        <v>1255</v>
      </c>
      <c r="D3345" s="509" t="s">
        <v>1270</v>
      </c>
      <c r="E3345" s="509" t="s">
        <v>15386</v>
      </c>
      <c r="F3345" s="509">
        <v>2</v>
      </c>
      <c r="G3345" s="509">
        <v>1</v>
      </c>
    </row>
    <row r="3346" spans="1:7">
      <c r="A3346" s="509" t="s">
        <v>1269</v>
      </c>
      <c r="B3346" s="509" t="s">
        <v>2233</v>
      </c>
      <c r="C3346" s="509" t="s">
        <v>1255</v>
      </c>
      <c r="D3346" s="509" t="s">
        <v>1270</v>
      </c>
      <c r="E3346" s="509" t="s">
        <v>15387</v>
      </c>
      <c r="F3346" s="509">
        <v>1</v>
      </c>
      <c r="G3346" s="509">
        <v>1</v>
      </c>
    </row>
    <row r="3347" spans="1:7">
      <c r="A3347" s="509" t="s">
        <v>1269</v>
      </c>
      <c r="B3347" s="509" t="s">
        <v>2233</v>
      </c>
      <c r="C3347" s="509" t="s">
        <v>1255</v>
      </c>
      <c r="D3347" s="509" t="s">
        <v>1270</v>
      </c>
      <c r="E3347" s="509" t="s">
        <v>15389</v>
      </c>
      <c r="F3347" s="509">
        <v>1</v>
      </c>
      <c r="G3347" s="509">
        <v>1</v>
      </c>
    </row>
    <row r="3348" spans="1:7">
      <c r="A3348" s="509" t="s">
        <v>1271</v>
      </c>
      <c r="B3348" s="509" t="s">
        <v>2233</v>
      </c>
      <c r="C3348" s="509" t="s">
        <v>1255</v>
      </c>
      <c r="D3348" s="509" t="s">
        <v>1272</v>
      </c>
      <c r="E3348" s="509" t="s">
        <v>15420</v>
      </c>
      <c r="F3348" s="509">
        <v>4</v>
      </c>
      <c r="G3348" s="509">
        <v>1</v>
      </c>
    </row>
    <row r="3349" spans="1:7">
      <c r="A3349" s="509" t="s">
        <v>1271</v>
      </c>
      <c r="B3349" s="509" t="s">
        <v>2233</v>
      </c>
      <c r="C3349" s="509" t="s">
        <v>1255</v>
      </c>
      <c r="D3349" s="509" t="s">
        <v>1272</v>
      </c>
      <c r="E3349" s="509" t="s">
        <v>15417</v>
      </c>
      <c r="F3349" s="509">
        <v>3</v>
      </c>
      <c r="G3349" s="509">
        <v>1</v>
      </c>
    </row>
    <row r="3350" spans="1:7">
      <c r="A3350" s="509" t="s">
        <v>1271</v>
      </c>
      <c r="B3350" s="509" t="s">
        <v>2233</v>
      </c>
      <c r="C3350" s="509" t="s">
        <v>1255</v>
      </c>
      <c r="D3350" s="509" t="s">
        <v>1272</v>
      </c>
      <c r="E3350" s="509" t="s">
        <v>15418</v>
      </c>
      <c r="F3350" s="509">
        <v>3</v>
      </c>
      <c r="G3350" s="509">
        <v>1</v>
      </c>
    </row>
    <row r="3351" spans="1:7">
      <c r="A3351" s="509" t="s">
        <v>1271</v>
      </c>
      <c r="B3351" s="509" t="s">
        <v>2233</v>
      </c>
      <c r="C3351" s="509" t="s">
        <v>1255</v>
      </c>
      <c r="D3351" s="509" t="s">
        <v>1272</v>
      </c>
      <c r="E3351" s="509" t="s">
        <v>15419</v>
      </c>
      <c r="F3351" s="509">
        <v>3</v>
      </c>
      <c r="G3351" s="509">
        <v>1</v>
      </c>
    </row>
    <row r="3352" spans="1:7">
      <c r="A3352" s="509" t="s">
        <v>1271</v>
      </c>
      <c r="B3352" s="509" t="s">
        <v>2233</v>
      </c>
      <c r="C3352" s="509" t="s">
        <v>1255</v>
      </c>
      <c r="D3352" s="509" t="s">
        <v>1272</v>
      </c>
      <c r="E3352" s="509" t="s">
        <v>15416</v>
      </c>
      <c r="F3352" s="509">
        <v>2</v>
      </c>
      <c r="G3352" s="509">
        <v>1</v>
      </c>
    </row>
    <row r="3353" spans="1:7">
      <c r="A3353" s="509" t="s">
        <v>1271</v>
      </c>
      <c r="B3353" s="509" t="s">
        <v>2233</v>
      </c>
      <c r="C3353" s="509" t="s">
        <v>1255</v>
      </c>
      <c r="D3353" s="509" t="s">
        <v>1272</v>
      </c>
      <c r="E3353" s="509" t="s">
        <v>15421</v>
      </c>
      <c r="F3353" s="509">
        <v>2</v>
      </c>
      <c r="G3353" s="509">
        <v>1</v>
      </c>
    </row>
    <row r="3354" spans="1:7">
      <c r="A3354" s="509" t="s">
        <v>1273</v>
      </c>
      <c r="B3354" s="509" t="s">
        <v>2233</v>
      </c>
      <c r="C3354" s="509" t="s">
        <v>1255</v>
      </c>
      <c r="D3354" s="509" t="s">
        <v>1274</v>
      </c>
      <c r="E3354" s="509" t="s">
        <v>12485</v>
      </c>
      <c r="F3354" s="509">
        <v>11</v>
      </c>
      <c r="G3354" s="509">
        <v>1</v>
      </c>
    </row>
    <row r="3355" spans="1:7">
      <c r="A3355" s="509" t="s">
        <v>1273</v>
      </c>
      <c r="B3355" s="509" t="s">
        <v>2233</v>
      </c>
      <c r="C3355" s="509" t="s">
        <v>1255</v>
      </c>
      <c r="D3355" s="509" t="s">
        <v>1274</v>
      </c>
      <c r="E3355" s="509" t="s">
        <v>12486</v>
      </c>
      <c r="F3355" s="509">
        <v>11</v>
      </c>
      <c r="G3355" s="509">
        <v>1</v>
      </c>
    </row>
    <row r="3356" spans="1:7">
      <c r="A3356" s="509" t="s">
        <v>1273</v>
      </c>
      <c r="B3356" s="509" t="s">
        <v>2233</v>
      </c>
      <c r="C3356" s="509" t="s">
        <v>1255</v>
      </c>
      <c r="D3356" s="509" t="s">
        <v>1274</v>
      </c>
      <c r="E3356" s="509" t="s">
        <v>12483</v>
      </c>
      <c r="F3356" s="509">
        <v>6</v>
      </c>
      <c r="G3356" s="509">
        <v>1</v>
      </c>
    </row>
    <row r="3357" spans="1:7">
      <c r="A3357" s="509" t="s">
        <v>1273</v>
      </c>
      <c r="B3357" s="509" t="s">
        <v>2233</v>
      </c>
      <c r="C3357" s="509" t="s">
        <v>1255</v>
      </c>
      <c r="D3357" s="509" t="s">
        <v>1274</v>
      </c>
      <c r="E3357" s="509" t="s">
        <v>12484</v>
      </c>
      <c r="F3357" s="509">
        <v>6</v>
      </c>
      <c r="G3357" s="509">
        <v>1</v>
      </c>
    </row>
    <row r="3358" spans="1:7">
      <c r="A3358" s="509" t="s">
        <v>1273</v>
      </c>
      <c r="B3358" s="509" t="s">
        <v>2233</v>
      </c>
      <c r="C3358" s="509" t="s">
        <v>1255</v>
      </c>
      <c r="D3358" s="509" t="s">
        <v>1274</v>
      </c>
      <c r="E3358" s="509" t="s">
        <v>12488</v>
      </c>
      <c r="F3358" s="509">
        <v>3</v>
      </c>
      <c r="G3358" s="509">
        <v>1</v>
      </c>
    </row>
    <row r="3359" spans="1:7">
      <c r="A3359" s="509" t="s">
        <v>1273</v>
      </c>
      <c r="B3359" s="509" t="s">
        <v>2233</v>
      </c>
      <c r="C3359" s="509" t="s">
        <v>1255</v>
      </c>
      <c r="D3359" s="509" t="s">
        <v>1274</v>
      </c>
      <c r="E3359" s="509" t="s">
        <v>12489</v>
      </c>
      <c r="F3359" s="509">
        <v>3</v>
      </c>
      <c r="G3359" s="509">
        <v>1</v>
      </c>
    </row>
    <row r="3360" spans="1:7">
      <c r="A3360" s="509" t="s">
        <v>1273</v>
      </c>
      <c r="B3360" s="509" t="s">
        <v>2233</v>
      </c>
      <c r="C3360" s="509" t="s">
        <v>1255</v>
      </c>
      <c r="D3360" s="509" t="s">
        <v>1274</v>
      </c>
      <c r="E3360" s="509" t="s">
        <v>12487</v>
      </c>
      <c r="F3360" s="509">
        <v>2</v>
      </c>
      <c r="G3360" s="509">
        <v>1</v>
      </c>
    </row>
    <row r="3361" spans="1:7">
      <c r="A3361" s="509" t="s">
        <v>1273</v>
      </c>
      <c r="B3361" s="509" t="s">
        <v>2233</v>
      </c>
      <c r="C3361" s="509" t="s">
        <v>1255</v>
      </c>
      <c r="D3361" s="509" t="s">
        <v>1274</v>
      </c>
      <c r="E3361" s="509" t="s">
        <v>12490</v>
      </c>
      <c r="F3361" s="509">
        <v>2</v>
      </c>
      <c r="G3361" s="509">
        <v>1</v>
      </c>
    </row>
    <row r="3362" spans="1:7">
      <c r="A3362" s="509" t="s">
        <v>1273</v>
      </c>
      <c r="B3362" s="509" t="s">
        <v>2233</v>
      </c>
      <c r="C3362" s="509" t="s">
        <v>1255</v>
      </c>
      <c r="D3362" s="509" t="s">
        <v>1274</v>
      </c>
      <c r="E3362" s="509" t="s">
        <v>12491</v>
      </c>
      <c r="F3362" s="509">
        <v>2</v>
      </c>
      <c r="G3362" s="509">
        <v>1</v>
      </c>
    </row>
    <row r="3363" spans="1:7">
      <c r="A3363" s="509" t="s">
        <v>1273</v>
      </c>
      <c r="B3363" s="509" t="s">
        <v>2233</v>
      </c>
      <c r="C3363" s="509" t="s">
        <v>1255</v>
      </c>
      <c r="D3363" s="509" t="s">
        <v>1274</v>
      </c>
      <c r="E3363" s="509" t="s">
        <v>12482</v>
      </c>
      <c r="F3363" s="509">
        <v>1</v>
      </c>
      <c r="G3363" s="509">
        <v>1</v>
      </c>
    </row>
    <row r="3364" spans="1:7">
      <c r="A3364" s="509" t="s">
        <v>1275</v>
      </c>
      <c r="B3364" s="509" t="s">
        <v>2233</v>
      </c>
      <c r="C3364" s="509" t="s">
        <v>1255</v>
      </c>
      <c r="D3364" s="509" t="s">
        <v>1276</v>
      </c>
      <c r="E3364" s="509" t="s">
        <v>12494</v>
      </c>
      <c r="F3364" s="509">
        <v>6</v>
      </c>
      <c r="G3364" s="509">
        <v>1</v>
      </c>
    </row>
    <row r="3365" spans="1:7">
      <c r="A3365" s="509" t="s">
        <v>1275</v>
      </c>
      <c r="B3365" s="509" t="s">
        <v>2233</v>
      </c>
      <c r="C3365" s="509" t="s">
        <v>1255</v>
      </c>
      <c r="D3365" s="509" t="s">
        <v>1276</v>
      </c>
      <c r="E3365" s="509" t="s">
        <v>12497</v>
      </c>
      <c r="F3365" s="509">
        <v>6</v>
      </c>
      <c r="G3365" s="509">
        <v>1</v>
      </c>
    </row>
    <row r="3366" spans="1:7">
      <c r="A3366" s="509" t="s">
        <v>1275</v>
      </c>
      <c r="B3366" s="509" t="s">
        <v>2233</v>
      </c>
      <c r="C3366" s="509" t="s">
        <v>1255</v>
      </c>
      <c r="D3366" s="509" t="s">
        <v>1276</v>
      </c>
      <c r="E3366" s="509" t="s">
        <v>12493</v>
      </c>
      <c r="F3366" s="509">
        <v>4</v>
      </c>
      <c r="G3366" s="509">
        <v>1</v>
      </c>
    </row>
    <row r="3367" spans="1:7">
      <c r="A3367" s="509" t="s">
        <v>1275</v>
      </c>
      <c r="B3367" s="509" t="s">
        <v>2233</v>
      </c>
      <c r="C3367" s="509" t="s">
        <v>1255</v>
      </c>
      <c r="D3367" s="509" t="s">
        <v>1276</v>
      </c>
      <c r="E3367" s="509" t="s">
        <v>12492</v>
      </c>
      <c r="F3367" s="509">
        <v>3</v>
      </c>
      <c r="G3367" s="509">
        <v>1</v>
      </c>
    </row>
    <row r="3368" spans="1:7">
      <c r="A3368" s="509" t="s">
        <v>1275</v>
      </c>
      <c r="B3368" s="509" t="s">
        <v>2233</v>
      </c>
      <c r="C3368" s="509" t="s">
        <v>1255</v>
      </c>
      <c r="D3368" s="509" t="s">
        <v>1276</v>
      </c>
      <c r="E3368" s="509" t="s">
        <v>12495</v>
      </c>
      <c r="F3368" s="509">
        <v>3</v>
      </c>
      <c r="G3368" s="509">
        <v>1</v>
      </c>
    </row>
    <row r="3369" spans="1:7">
      <c r="A3369" s="509" t="s">
        <v>1275</v>
      </c>
      <c r="B3369" s="509" t="s">
        <v>2233</v>
      </c>
      <c r="C3369" s="509" t="s">
        <v>1255</v>
      </c>
      <c r="D3369" s="509" t="s">
        <v>1276</v>
      </c>
      <c r="E3369" s="509" t="s">
        <v>12498</v>
      </c>
      <c r="F3369" s="509">
        <v>3</v>
      </c>
      <c r="G3369" s="509">
        <v>1</v>
      </c>
    </row>
    <row r="3370" spans="1:7">
      <c r="A3370" s="509" t="s">
        <v>1275</v>
      </c>
      <c r="B3370" s="509" t="s">
        <v>2233</v>
      </c>
      <c r="C3370" s="509" t="s">
        <v>1255</v>
      </c>
      <c r="D3370" s="509" t="s">
        <v>1276</v>
      </c>
      <c r="E3370" s="509" t="s">
        <v>12496</v>
      </c>
      <c r="F3370" s="509">
        <v>1</v>
      </c>
      <c r="G3370" s="509">
        <v>1</v>
      </c>
    </row>
    <row r="3371" spans="1:7">
      <c r="A3371" s="509" t="s">
        <v>1275</v>
      </c>
      <c r="B3371" s="509" t="s">
        <v>2233</v>
      </c>
      <c r="C3371" s="509" t="s">
        <v>1255</v>
      </c>
      <c r="D3371" s="509" t="s">
        <v>1276</v>
      </c>
      <c r="E3371" s="509" t="s">
        <v>12499</v>
      </c>
      <c r="F3371" s="509">
        <v>1</v>
      </c>
      <c r="G3371" s="509">
        <v>1</v>
      </c>
    </row>
    <row r="3372" spans="1:7">
      <c r="A3372" s="509" t="s">
        <v>1277</v>
      </c>
      <c r="B3372" s="509" t="s">
        <v>2233</v>
      </c>
      <c r="C3372" s="509" t="s">
        <v>1255</v>
      </c>
      <c r="D3372" s="509" t="s">
        <v>1278</v>
      </c>
      <c r="E3372" s="509" t="s">
        <v>15361</v>
      </c>
      <c r="F3372" s="509">
        <v>10</v>
      </c>
      <c r="G3372" s="509">
        <v>1</v>
      </c>
    </row>
    <row r="3373" spans="1:7">
      <c r="A3373" s="509" t="s">
        <v>1277</v>
      </c>
      <c r="B3373" s="509" t="s">
        <v>2233</v>
      </c>
      <c r="C3373" s="509" t="s">
        <v>1255</v>
      </c>
      <c r="D3373" s="509" t="s">
        <v>1278</v>
      </c>
      <c r="E3373" s="509" t="s">
        <v>15358</v>
      </c>
      <c r="F3373" s="509">
        <v>8</v>
      </c>
      <c r="G3373" s="509">
        <v>1</v>
      </c>
    </row>
    <row r="3374" spans="1:7">
      <c r="A3374" s="509" t="s">
        <v>1277</v>
      </c>
      <c r="B3374" s="509" t="s">
        <v>2233</v>
      </c>
      <c r="C3374" s="509" t="s">
        <v>1255</v>
      </c>
      <c r="D3374" s="509" t="s">
        <v>1278</v>
      </c>
      <c r="E3374" s="509" t="s">
        <v>15359</v>
      </c>
      <c r="F3374" s="509">
        <v>4</v>
      </c>
      <c r="G3374" s="509">
        <v>1</v>
      </c>
    </row>
    <row r="3375" spans="1:7">
      <c r="A3375" s="509" t="s">
        <v>1277</v>
      </c>
      <c r="B3375" s="509" t="s">
        <v>2233</v>
      </c>
      <c r="C3375" s="509" t="s">
        <v>1255</v>
      </c>
      <c r="D3375" s="509" t="s">
        <v>1278</v>
      </c>
      <c r="E3375" s="509" t="s">
        <v>15360</v>
      </c>
      <c r="F3375" s="509">
        <v>2</v>
      </c>
      <c r="G3375" s="509">
        <v>1</v>
      </c>
    </row>
    <row r="3376" spans="1:7">
      <c r="A3376" s="509" t="s">
        <v>1279</v>
      </c>
      <c r="B3376" s="509" t="s">
        <v>2233</v>
      </c>
      <c r="C3376" s="509" t="s">
        <v>1255</v>
      </c>
      <c r="D3376" s="509" t="s">
        <v>1280</v>
      </c>
      <c r="E3376" s="509" t="s">
        <v>12893</v>
      </c>
      <c r="F3376" s="509">
        <v>9</v>
      </c>
      <c r="G3376" s="509">
        <v>1</v>
      </c>
    </row>
    <row r="3377" spans="1:7">
      <c r="A3377" s="509" t="s">
        <v>1279</v>
      </c>
      <c r="B3377" s="509" t="s">
        <v>2233</v>
      </c>
      <c r="C3377" s="509" t="s">
        <v>1255</v>
      </c>
      <c r="D3377" s="509" t="s">
        <v>1280</v>
      </c>
      <c r="E3377" s="509" t="s">
        <v>12894</v>
      </c>
      <c r="F3377" s="509">
        <v>7</v>
      </c>
      <c r="G3377" s="509">
        <v>1</v>
      </c>
    </row>
    <row r="3378" spans="1:7">
      <c r="A3378" s="509" t="s">
        <v>1279</v>
      </c>
      <c r="B3378" s="509" t="s">
        <v>2233</v>
      </c>
      <c r="C3378" s="509" t="s">
        <v>1255</v>
      </c>
      <c r="D3378" s="509" t="s">
        <v>1280</v>
      </c>
      <c r="E3378" s="509" t="s">
        <v>12891</v>
      </c>
      <c r="F3378" s="509">
        <v>6</v>
      </c>
      <c r="G3378" s="509">
        <v>1</v>
      </c>
    </row>
    <row r="3379" spans="1:7">
      <c r="A3379" s="509" t="s">
        <v>1279</v>
      </c>
      <c r="B3379" s="509" t="s">
        <v>2233</v>
      </c>
      <c r="C3379" s="509" t="s">
        <v>1255</v>
      </c>
      <c r="D3379" s="509" t="s">
        <v>1280</v>
      </c>
      <c r="E3379" s="509" t="s">
        <v>12892</v>
      </c>
      <c r="F3379" s="509">
        <v>3</v>
      </c>
      <c r="G3379" s="509">
        <v>1</v>
      </c>
    </row>
    <row r="3380" spans="1:7">
      <c r="A3380" s="509" t="s">
        <v>1281</v>
      </c>
      <c r="B3380" s="509" t="s">
        <v>2233</v>
      </c>
      <c r="C3380" s="509" t="s">
        <v>1255</v>
      </c>
      <c r="D3380" s="509" t="s">
        <v>1282</v>
      </c>
      <c r="E3380" s="509" t="s">
        <v>12898</v>
      </c>
      <c r="F3380" s="509">
        <v>10</v>
      </c>
      <c r="G3380" s="509">
        <v>1</v>
      </c>
    </row>
    <row r="3381" spans="1:7">
      <c r="A3381" s="509" t="s">
        <v>1281</v>
      </c>
      <c r="B3381" s="509" t="s">
        <v>2233</v>
      </c>
      <c r="C3381" s="509" t="s">
        <v>1255</v>
      </c>
      <c r="D3381" s="509" t="s">
        <v>1282</v>
      </c>
      <c r="E3381" s="509" t="s">
        <v>12895</v>
      </c>
      <c r="F3381" s="509">
        <v>9</v>
      </c>
      <c r="G3381" s="509">
        <v>1</v>
      </c>
    </row>
    <row r="3382" spans="1:7">
      <c r="A3382" s="509" t="s">
        <v>1281</v>
      </c>
      <c r="B3382" s="509" t="s">
        <v>2233</v>
      </c>
      <c r="C3382" s="509" t="s">
        <v>1255</v>
      </c>
      <c r="D3382" s="509" t="s">
        <v>1282</v>
      </c>
      <c r="E3382" s="509" t="s">
        <v>12896</v>
      </c>
      <c r="F3382" s="509">
        <v>7</v>
      </c>
      <c r="G3382" s="509">
        <v>1</v>
      </c>
    </row>
    <row r="3383" spans="1:7">
      <c r="A3383" s="509" t="s">
        <v>1281</v>
      </c>
      <c r="B3383" s="509" t="s">
        <v>2233</v>
      </c>
      <c r="C3383" s="509" t="s">
        <v>1255</v>
      </c>
      <c r="D3383" s="509" t="s">
        <v>1282</v>
      </c>
      <c r="E3383" s="509" t="s">
        <v>12897</v>
      </c>
      <c r="F3383" s="509">
        <v>4</v>
      </c>
      <c r="G3383" s="509">
        <v>1</v>
      </c>
    </row>
    <row r="3384" spans="1:7">
      <c r="A3384" s="509" t="s">
        <v>1283</v>
      </c>
      <c r="B3384" s="509" t="s">
        <v>2233</v>
      </c>
      <c r="C3384" s="509" t="s">
        <v>1255</v>
      </c>
      <c r="D3384" s="509" t="s">
        <v>1284</v>
      </c>
      <c r="E3384" s="509" t="s">
        <v>15362</v>
      </c>
      <c r="F3384" s="509">
        <v>8</v>
      </c>
      <c r="G3384" s="509">
        <v>1</v>
      </c>
    </row>
    <row r="3385" spans="1:7">
      <c r="A3385" s="509" t="s">
        <v>1283</v>
      </c>
      <c r="B3385" s="509" t="s">
        <v>2233</v>
      </c>
      <c r="C3385" s="509" t="s">
        <v>1255</v>
      </c>
      <c r="D3385" s="509" t="s">
        <v>1284</v>
      </c>
      <c r="E3385" s="509" t="s">
        <v>15364</v>
      </c>
      <c r="F3385" s="509">
        <v>6</v>
      </c>
      <c r="G3385" s="509">
        <v>1</v>
      </c>
    </row>
    <row r="3386" spans="1:7">
      <c r="A3386" s="509" t="s">
        <v>1283</v>
      </c>
      <c r="B3386" s="509" t="s">
        <v>2233</v>
      </c>
      <c r="C3386" s="509" t="s">
        <v>1255</v>
      </c>
      <c r="D3386" s="509" t="s">
        <v>1284</v>
      </c>
      <c r="E3386" s="509" t="s">
        <v>15366</v>
      </c>
      <c r="F3386" s="509">
        <v>6</v>
      </c>
      <c r="G3386" s="509">
        <v>1</v>
      </c>
    </row>
    <row r="3387" spans="1:7">
      <c r="A3387" s="509" t="s">
        <v>1283</v>
      </c>
      <c r="B3387" s="509" t="s">
        <v>2233</v>
      </c>
      <c r="C3387" s="509" t="s">
        <v>1255</v>
      </c>
      <c r="D3387" s="509" t="s">
        <v>1284</v>
      </c>
      <c r="E3387" s="509" t="s">
        <v>15365</v>
      </c>
      <c r="F3387" s="509">
        <v>5</v>
      </c>
      <c r="G3387" s="509">
        <v>1</v>
      </c>
    </row>
    <row r="3388" spans="1:7">
      <c r="A3388" s="509" t="s">
        <v>1283</v>
      </c>
      <c r="B3388" s="509" t="s">
        <v>2233</v>
      </c>
      <c r="C3388" s="509" t="s">
        <v>1255</v>
      </c>
      <c r="D3388" s="509" t="s">
        <v>1284</v>
      </c>
      <c r="E3388" s="509" t="s">
        <v>15367</v>
      </c>
      <c r="F3388" s="509">
        <v>2</v>
      </c>
      <c r="G3388" s="509">
        <v>1</v>
      </c>
    </row>
    <row r="3389" spans="1:7">
      <c r="A3389" s="509" t="s">
        <v>1283</v>
      </c>
      <c r="B3389" s="509" t="s">
        <v>2233</v>
      </c>
      <c r="C3389" s="509" t="s">
        <v>1255</v>
      </c>
      <c r="D3389" s="509" t="s">
        <v>1284</v>
      </c>
      <c r="E3389" s="509" t="s">
        <v>15363</v>
      </c>
      <c r="F3389" s="509">
        <v>1</v>
      </c>
      <c r="G3389" s="509">
        <v>1</v>
      </c>
    </row>
    <row r="3390" spans="1:7">
      <c r="A3390" s="509" t="s">
        <v>1283</v>
      </c>
      <c r="B3390" s="509" t="s">
        <v>2233</v>
      </c>
      <c r="C3390" s="509" t="s">
        <v>1255</v>
      </c>
      <c r="D3390" s="509" t="s">
        <v>1284</v>
      </c>
      <c r="E3390" s="509" t="s">
        <v>15368</v>
      </c>
      <c r="F3390" s="509">
        <v>1</v>
      </c>
      <c r="G3390" s="509">
        <v>1</v>
      </c>
    </row>
    <row r="3391" spans="1:7">
      <c r="A3391" s="509" t="s">
        <v>1285</v>
      </c>
      <c r="B3391" s="509" t="s">
        <v>2233</v>
      </c>
      <c r="C3391" s="509" t="s">
        <v>1255</v>
      </c>
      <c r="D3391" s="509" t="s">
        <v>1286</v>
      </c>
      <c r="E3391" s="509" t="s">
        <v>15425</v>
      </c>
      <c r="F3391" s="509">
        <v>12</v>
      </c>
      <c r="G3391" s="509">
        <v>1</v>
      </c>
    </row>
    <row r="3392" spans="1:7">
      <c r="A3392" s="509" t="s">
        <v>1285</v>
      </c>
      <c r="B3392" s="509" t="s">
        <v>2233</v>
      </c>
      <c r="C3392" s="509" t="s">
        <v>1255</v>
      </c>
      <c r="D3392" s="509" t="s">
        <v>1286</v>
      </c>
      <c r="E3392" s="509" t="s">
        <v>15422</v>
      </c>
      <c r="F3392" s="509">
        <v>9</v>
      </c>
      <c r="G3392" s="509">
        <v>1</v>
      </c>
    </row>
    <row r="3393" spans="1:7">
      <c r="A3393" s="509" t="s">
        <v>1285</v>
      </c>
      <c r="B3393" s="509" t="s">
        <v>2233</v>
      </c>
      <c r="C3393" s="509" t="s">
        <v>1255</v>
      </c>
      <c r="D3393" s="509" t="s">
        <v>1286</v>
      </c>
      <c r="E3393" s="509" t="s">
        <v>15424</v>
      </c>
      <c r="F3393" s="509">
        <v>7</v>
      </c>
      <c r="G3393" s="509">
        <v>1</v>
      </c>
    </row>
    <row r="3394" spans="1:7">
      <c r="A3394" s="509" t="s">
        <v>1285</v>
      </c>
      <c r="B3394" s="509" t="s">
        <v>2233</v>
      </c>
      <c r="C3394" s="509" t="s">
        <v>1255</v>
      </c>
      <c r="D3394" s="509" t="s">
        <v>1286</v>
      </c>
      <c r="E3394" s="509" t="s">
        <v>15423</v>
      </c>
      <c r="F3394" s="509">
        <v>4</v>
      </c>
      <c r="G3394" s="509">
        <v>1</v>
      </c>
    </row>
    <row r="3395" spans="1:7">
      <c r="A3395" s="509" t="s">
        <v>1285</v>
      </c>
      <c r="B3395" s="509" t="s">
        <v>2233</v>
      </c>
      <c r="C3395" s="509" t="s">
        <v>1255</v>
      </c>
      <c r="D3395" s="509" t="s">
        <v>1286</v>
      </c>
      <c r="E3395" s="509" t="s">
        <v>15426</v>
      </c>
      <c r="F3395" s="509">
        <v>3</v>
      </c>
      <c r="G3395" s="509">
        <v>1</v>
      </c>
    </row>
    <row r="3396" spans="1:7">
      <c r="A3396" s="509" t="s">
        <v>1285</v>
      </c>
      <c r="B3396" s="509" t="s">
        <v>2233</v>
      </c>
      <c r="C3396" s="509" t="s">
        <v>1255</v>
      </c>
      <c r="D3396" s="509" t="s">
        <v>1286</v>
      </c>
      <c r="E3396" s="509" t="s">
        <v>15427</v>
      </c>
      <c r="F3396" s="509">
        <v>3</v>
      </c>
      <c r="G3396" s="509">
        <v>1</v>
      </c>
    </row>
    <row r="3397" spans="1:7">
      <c r="A3397" s="509" t="s">
        <v>1287</v>
      </c>
      <c r="B3397" s="509" t="s">
        <v>2233</v>
      </c>
      <c r="C3397" s="509" t="s">
        <v>1255</v>
      </c>
      <c r="D3397" s="509" t="s">
        <v>1288</v>
      </c>
      <c r="E3397" s="509" t="s">
        <v>15369</v>
      </c>
      <c r="F3397" s="509">
        <v>5</v>
      </c>
      <c r="G3397" s="509">
        <v>1</v>
      </c>
    </row>
    <row r="3398" spans="1:7">
      <c r="A3398" s="509" t="s">
        <v>1287</v>
      </c>
      <c r="B3398" s="509" t="s">
        <v>2233</v>
      </c>
      <c r="C3398" s="509" t="s">
        <v>1255</v>
      </c>
      <c r="D3398" s="509" t="s">
        <v>1288</v>
      </c>
      <c r="E3398" s="509" t="s">
        <v>15370</v>
      </c>
      <c r="F3398" s="509">
        <v>5</v>
      </c>
      <c r="G3398" s="509">
        <v>1</v>
      </c>
    </row>
    <row r="3399" spans="1:7">
      <c r="A3399" s="509" t="s">
        <v>1289</v>
      </c>
      <c r="B3399" s="509" t="s">
        <v>2233</v>
      </c>
      <c r="C3399" s="509" t="s">
        <v>1255</v>
      </c>
      <c r="D3399" s="509" t="s">
        <v>1290</v>
      </c>
      <c r="E3399" s="509" t="s">
        <v>15428</v>
      </c>
      <c r="F3399" s="509">
        <v>5</v>
      </c>
      <c r="G3399" s="509">
        <v>1</v>
      </c>
    </row>
    <row r="3400" spans="1:7">
      <c r="A3400" s="509" t="s">
        <v>1289</v>
      </c>
      <c r="B3400" s="509" t="s">
        <v>2233</v>
      </c>
      <c r="C3400" s="509" t="s">
        <v>1255</v>
      </c>
      <c r="D3400" s="509" t="s">
        <v>1290</v>
      </c>
      <c r="E3400" s="509" t="s">
        <v>15429</v>
      </c>
      <c r="F3400" s="509">
        <v>2</v>
      </c>
      <c r="G3400" s="509">
        <v>1</v>
      </c>
    </row>
    <row r="3401" spans="1:7">
      <c r="A3401" s="509" t="s">
        <v>1291</v>
      </c>
      <c r="B3401" s="509" t="s">
        <v>2233</v>
      </c>
      <c r="C3401" s="509" t="s">
        <v>1255</v>
      </c>
      <c r="D3401" s="509" t="s">
        <v>1292</v>
      </c>
      <c r="E3401" s="509" t="s">
        <v>15430</v>
      </c>
      <c r="F3401" s="509">
        <v>7</v>
      </c>
      <c r="G3401" s="509">
        <v>1</v>
      </c>
    </row>
    <row r="3402" spans="1:7">
      <c r="A3402" s="509" t="s">
        <v>1291</v>
      </c>
      <c r="B3402" s="509" t="s">
        <v>2233</v>
      </c>
      <c r="C3402" s="509" t="s">
        <v>1255</v>
      </c>
      <c r="D3402" s="509" t="s">
        <v>1292</v>
      </c>
      <c r="E3402" s="509" t="s">
        <v>15431</v>
      </c>
      <c r="F3402" s="509">
        <v>4</v>
      </c>
      <c r="G3402" s="509">
        <v>1</v>
      </c>
    </row>
    <row r="3403" spans="1:7">
      <c r="A3403" s="509" t="s">
        <v>1291</v>
      </c>
      <c r="B3403" s="509" t="s">
        <v>2233</v>
      </c>
      <c r="C3403" s="509" t="s">
        <v>1255</v>
      </c>
      <c r="D3403" s="509" t="s">
        <v>1292</v>
      </c>
      <c r="E3403" s="509" t="s">
        <v>15432</v>
      </c>
      <c r="F3403" s="509">
        <v>4</v>
      </c>
      <c r="G3403" s="509">
        <v>1</v>
      </c>
    </row>
    <row r="3404" spans="1:7">
      <c r="A3404" s="509" t="s">
        <v>1291</v>
      </c>
      <c r="B3404" s="509" t="s">
        <v>2233</v>
      </c>
      <c r="C3404" s="509" t="s">
        <v>1255</v>
      </c>
      <c r="D3404" s="509" t="s">
        <v>1292</v>
      </c>
      <c r="E3404" s="509" t="s">
        <v>15433</v>
      </c>
      <c r="F3404" s="509">
        <v>1</v>
      </c>
      <c r="G3404" s="509">
        <v>1</v>
      </c>
    </row>
    <row r="3405" spans="1:7">
      <c r="A3405" s="509" t="s">
        <v>1293</v>
      </c>
      <c r="B3405" s="509" t="s">
        <v>2233</v>
      </c>
      <c r="C3405" s="509" t="s">
        <v>1255</v>
      </c>
      <c r="D3405" s="509" t="s">
        <v>1294</v>
      </c>
      <c r="E3405" s="509" t="s">
        <v>15371</v>
      </c>
      <c r="F3405" s="509">
        <v>7</v>
      </c>
      <c r="G3405" s="509">
        <v>1</v>
      </c>
    </row>
    <row r="3406" spans="1:7">
      <c r="A3406" s="509" t="s">
        <v>1293</v>
      </c>
      <c r="B3406" s="509" t="s">
        <v>2233</v>
      </c>
      <c r="C3406" s="509" t="s">
        <v>1255</v>
      </c>
      <c r="D3406" s="509" t="s">
        <v>1294</v>
      </c>
      <c r="E3406" s="509" t="s">
        <v>15372</v>
      </c>
      <c r="F3406" s="509">
        <v>3</v>
      </c>
      <c r="G3406" s="509">
        <v>1</v>
      </c>
    </row>
    <row r="3407" spans="1:7">
      <c r="A3407" s="509" t="s">
        <v>1293</v>
      </c>
      <c r="B3407" s="509" t="s">
        <v>2233</v>
      </c>
      <c r="C3407" s="509" t="s">
        <v>1255</v>
      </c>
      <c r="D3407" s="509" t="s">
        <v>1294</v>
      </c>
      <c r="E3407" s="509" t="s">
        <v>15373</v>
      </c>
      <c r="F3407" s="509">
        <v>1</v>
      </c>
      <c r="G3407" s="509">
        <v>1</v>
      </c>
    </row>
    <row r="3408" spans="1:7">
      <c r="A3408" s="509" t="s">
        <v>1295</v>
      </c>
      <c r="B3408" s="509" t="s">
        <v>2233</v>
      </c>
      <c r="C3408" s="509" t="s">
        <v>1255</v>
      </c>
      <c r="D3408" s="509" t="s">
        <v>1296</v>
      </c>
      <c r="E3408" s="509" t="s">
        <v>15434</v>
      </c>
      <c r="F3408" s="509">
        <v>7</v>
      </c>
      <c r="G3408" s="509">
        <v>1</v>
      </c>
    </row>
    <row r="3409" spans="1:7">
      <c r="A3409" s="509" t="s">
        <v>1295</v>
      </c>
      <c r="B3409" s="509" t="s">
        <v>2233</v>
      </c>
      <c r="C3409" s="509" t="s">
        <v>1255</v>
      </c>
      <c r="D3409" s="509" t="s">
        <v>1296</v>
      </c>
      <c r="E3409" s="509" t="s">
        <v>15435</v>
      </c>
      <c r="F3409" s="509">
        <v>3</v>
      </c>
      <c r="G3409" s="509">
        <v>1</v>
      </c>
    </row>
    <row r="3410" spans="1:7">
      <c r="A3410" s="509" t="s">
        <v>1295</v>
      </c>
      <c r="B3410" s="509" t="s">
        <v>2233</v>
      </c>
      <c r="C3410" s="509" t="s">
        <v>1255</v>
      </c>
      <c r="D3410" s="509" t="s">
        <v>1296</v>
      </c>
      <c r="E3410" s="509" t="s">
        <v>15436</v>
      </c>
      <c r="F3410" s="509">
        <v>1</v>
      </c>
      <c r="G3410" s="509">
        <v>1</v>
      </c>
    </row>
    <row r="3411" spans="1:7">
      <c r="A3411" s="509" t="s">
        <v>1297</v>
      </c>
      <c r="B3411" s="509" t="s">
        <v>2233</v>
      </c>
      <c r="C3411" s="509" t="s">
        <v>1255</v>
      </c>
      <c r="D3411" s="509" t="s">
        <v>1298</v>
      </c>
      <c r="E3411" s="509" t="s">
        <v>15437</v>
      </c>
      <c r="F3411" s="509">
        <v>7</v>
      </c>
      <c r="G3411" s="509">
        <v>1</v>
      </c>
    </row>
    <row r="3412" spans="1:7">
      <c r="A3412" s="509" t="s">
        <v>1297</v>
      </c>
      <c r="B3412" s="509" t="s">
        <v>2233</v>
      </c>
      <c r="C3412" s="509" t="s">
        <v>1255</v>
      </c>
      <c r="D3412" s="509" t="s">
        <v>1298</v>
      </c>
      <c r="E3412" s="509" t="s">
        <v>15438</v>
      </c>
      <c r="F3412" s="509">
        <v>2</v>
      </c>
      <c r="G3412" s="509">
        <v>1</v>
      </c>
    </row>
    <row r="3413" spans="1:7">
      <c r="A3413" s="509" t="s">
        <v>1301</v>
      </c>
      <c r="B3413" s="509" t="s">
        <v>2233</v>
      </c>
      <c r="C3413" s="509" t="s">
        <v>1255</v>
      </c>
      <c r="D3413" s="509" t="s">
        <v>1302</v>
      </c>
      <c r="E3413" s="509" t="s">
        <v>15440</v>
      </c>
      <c r="F3413" s="509">
        <v>9</v>
      </c>
      <c r="G3413" s="509">
        <v>1</v>
      </c>
    </row>
    <row r="3414" spans="1:7">
      <c r="A3414" s="509" t="s">
        <v>1301</v>
      </c>
      <c r="B3414" s="509" t="s">
        <v>2233</v>
      </c>
      <c r="C3414" s="509" t="s">
        <v>1255</v>
      </c>
      <c r="D3414" s="509" t="s">
        <v>1302</v>
      </c>
      <c r="E3414" s="509" t="s">
        <v>15439</v>
      </c>
      <c r="F3414" s="509">
        <v>4</v>
      </c>
      <c r="G3414" s="509">
        <v>1</v>
      </c>
    </row>
    <row r="3415" spans="1:7">
      <c r="A3415" s="509" t="s">
        <v>1301</v>
      </c>
      <c r="B3415" s="509" t="s">
        <v>2233</v>
      </c>
      <c r="C3415" s="509" t="s">
        <v>1255</v>
      </c>
      <c r="D3415" s="509" t="s">
        <v>1302</v>
      </c>
      <c r="E3415" s="509" t="s">
        <v>15441</v>
      </c>
      <c r="F3415" s="509">
        <v>1</v>
      </c>
      <c r="G3415" s="509">
        <v>1</v>
      </c>
    </row>
    <row r="3416" spans="1:7">
      <c r="A3416" s="509" t="s">
        <v>1303</v>
      </c>
      <c r="B3416" s="509" t="s">
        <v>2233</v>
      </c>
      <c r="C3416" s="509" t="s">
        <v>1255</v>
      </c>
      <c r="D3416" s="509" t="s">
        <v>1304</v>
      </c>
      <c r="E3416" s="509" t="s">
        <v>15443</v>
      </c>
      <c r="F3416" s="509">
        <v>6</v>
      </c>
      <c r="G3416" s="509">
        <v>1</v>
      </c>
    </row>
    <row r="3417" spans="1:7">
      <c r="A3417" s="509" t="s">
        <v>1303</v>
      </c>
      <c r="B3417" s="509" t="s">
        <v>2233</v>
      </c>
      <c r="C3417" s="509" t="s">
        <v>1255</v>
      </c>
      <c r="D3417" s="509" t="s">
        <v>1304</v>
      </c>
      <c r="E3417" s="509" t="s">
        <v>15442</v>
      </c>
      <c r="F3417" s="509">
        <v>4</v>
      </c>
      <c r="G3417" s="509">
        <v>1</v>
      </c>
    </row>
    <row r="3418" spans="1:7">
      <c r="A3418" s="509" t="s">
        <v>1303</v>
      </c>
      <c r="B3418" s="509" t="s">
        <v>2233</v>
      </c>
      <c r="C3418" s="509" t="s">
        <v>1255</v>
      </c>
      <c r="D3418" s="509" t="s">
        <v>1304</v>
      </c>
      <c r="E3418" s="509" t="s">
        <v>15444</v>
      </c>
      <c r="F3418" s="509">
        <v>1</v>
      </c>
      <c r="G3418" s="509">
        <v>1</v>
      </c>
    </row>
    <row r="3419" spans="1:7">
      <c r="A3419" s="509" t="s">
        <v>1305</v>
      </c>
      <c r="B3419" s="509" t="s">
        <v>2233</v>
      </c>
      <c r="C3419" s="509" t="s">
        <v>1255</v>
      </c>
      <c r="D3419" s="509" t="s">
        <v>1306</v>
      </c>
      <c r="E3419" s="509" t="s">
        <v>15390</v>
      </c>
      <c r="F3419" s="509">
        <v>4</v>
      </c>
      <c r="G3419" s="509">
        <v>1</v>
      </c>
    </row>
    <row r="3420" spans="1:7">
      <c r="A3420" s="509" t="s">
        <v>1307</v>
      </c>
      <c r="B3420" s="509" t="s">
        <v>2233</v>
      </c>
      <c r="C3420" s="509" t="s">
        <v>1255</v>
      </c>
      <c r="D3420" s="509" t="s">
        <v>1308</v>
      </c>
      <c r="E3420" s="509" t="s">
        <v>15445</v>
      </c>
      <c r="F3420" s="509">
        <v>6</v>
      </c>
      <c r="G3420" s="509">
        <v>1</v>
      </c>
    </row>
    <row r="3421" spans="1:7">
      <c r="A3421" s="509" t="s">
        <v>1307</v>
      </c>
      <c r="B3421" s="509" t="s">
        <v>2233</v>
      </c>
      <c r="C3421" s="509" t="s">
        <v>1255</v>
      </c>
      <c r="D3421" s="509" t="s">
        <v>1308</v>
      </c>
      <c r="E3421" s="509" t="s">
        <v>15446</v>
      </c>
      <c r="F3421" s="509">
        <v>3</v>
      </c>
      <c r="G3421" s="509">
        <v>1</v>
      </c>
    </row>
    <row r="3422" spans="1:7">
      <c r="A3422" s="509" t="s">
        <v>1307</v>
      </c>
      <c r="B3422" s="509" t="s">
        <v>2233</v>
      </c>
      <c r="C3422" s="509" t="s">
        <v>1255</v>
      </c>
      <c r="D3422" s="509" t="s">
        <v>1308</v>
      </c>
      <c r="E3422" s="509" t="s">
        <v>15447</v>
      </c>
      <c r="F3422" s="509">
        <v>1</v>
      </c>
      <c r="G3422" s="509">
        <v>1</v>
      </c>
    </row>
    <row r="3423" spans="1:7">
      <c r="A3423" s="509" t="s">
        <v>1309</v>
      </c>
      <c r="B3423" s="509" t="s">
        <v>2233</v>
      </c>
      <c r="C3423" s="509" t="s">
        <v>1255</v>
      </c>
      <c r="D3423" s="509" t="s">
        <v>1310</v>
      </c>
      <c r="E3423" s="509" t="s">
        <v>15393</v>
      </c>
      <c r="F3423" s="509">
        <v>3</v>
      </c>
      <c r="G3423" s="509">
        <v>1</v>
      </c>
    </row>
    <row r="3424" spans="1:7">
      <c r="A3424" s="509" t="s">
        <v>1309</v>
      </c>
      <c r="B3424" s="509" t="s">
        <v>2233</v>
      </c>
      <c r="C3424" s="509" t="s">
        <v>1255</v>
      </c>
      <c r="D3424" s="509" t="s">
        <v>1310</v>
      </c>
      <c r="E3424" s="509" t="s">
        <v>15392</v>
      </c>
      <c r="F3424" s="509">
        <v>2</v>
      </c>
      <c r="G3424" s="509">
        <v>1</v>
      </c>
    </row>
    <row r="3425" spans="1:7">
      <c r="A3425" s="509" t="s">
        <v>1309</v>
      </c>
      <c r="B3425" s="509" t="s">
        <v>2233</v>
      </c>
      <c r="C3425" s="509" t="s">
        <v>1255</v>
      </c>
      <c r="D3425" s="509" t="s">
        <v>1310</v>
      </c>
      <c r="E3425" s="509" t="s">
        <v>15391</v>
      </c>
      <c r="F3425" s="509">
        <v>1</v>
      </c>
      <c r="G3425" s="509">
        <v>1</v>
      </c>
    </row>
    <row r="3426" spans="1:7">
      <c r="A3426" s="509" t="s">
        <v>1313</v>
      </c>
      <c r="B3426" s="509" t="s">
        <v>2233</v>
      </c>
      <c r="C3426" s="509" t="s">
        <v>1255</v>
      </c>
      <c r="D3426" s="509" t="s">
        <v>1314</v>
      </c>
      <c r="E3426" s="509" t="s">
        <v>15374</v>
      </c>
      <c r="F3426" s="509">
        <v>5</v>
      </c>
      <c r="G3426" s="509">
        <v>1</v>
      </c>
    </row>
    <row r="3427" spans="1:7">
      <c r="A3427" s="509" t="s">
        <v>1313</v>
      </c>
      <c r="B3427" s="509" t="s">
        <v>2233</v>
      </c>
      <c r="C3427" s="509" t="s">
        <v>1255</v>
      </c>
      <c r="D3427" s="509" t="s">
        <v>1314</v>
      </c>
      <c r="E3427" s="509" t="s">
        <v>15376</v>
      </c>
      <c r="F3427" s="509">
        <v>3</v>
      </c>
      <c r="G3427" s="509">
        <v>1</v>
      </c>
    </row>
    <row r="3428" spans="1:7">
      <c r="A3428" s="509" t="s">
        <v>1313</v>
      </c>
      <c r="B3428" s="509" t="s">
        <v>2233</v>
      </c>
      <c r="C3428" s="509" t="s">
        <v>1255</v>
      </c>
      <c r="D3428" s="509" t="s">
        <v>1314</v>
      </c>
      <c r="E3428" s="509" t="s">
        <v>15375</v>
      </c>
      <c r="F3428" s="509">
        <v>1</v>
      </c>
      <c r="G3428" s="509">
        <v>1</v>
      </c>
    </row>
    <row r="3429" spans="1:7">
      <c r="A3429" s="509" t="s">
        <v>1315</v>
      </c>
      <c r="B3429" s="509" t="s">
        <v>2233</v>
      </c>
      <c r="C3429" s="509" t="s">
        <v>1255</v>
      </c>
      <c r="D3429" s="509" t="s">
        <v>1316</v>
      </c>
      <c r="E3429" s="509" t="s">
        <v>15449</v>
      </c>
      <c r="F3429" s="509">
        <v>4</v>
      </c>
      <c r="G3429" s="509">
        <v>1</v>
      </c>
    </row>
    <row r="3430" spans="1:7">
      <c r="A3430" s="509" t="s">
        <v>1315</v>
      </c>
      <c r="B3430" s="509" t="s">
        <v>2233</v>
      </c>
      <c r="C3430" s="509" t="s">
        <v>1255</v>
      </c>
      <c r="D3430" s="509" t="s">
        <v>1316</v>
      </c>
      <c r="E3430" s="509" t="s">
        <v>15448</v>
      </c>
      <c r="F3430" s="509">
        <v>3</v>
      </c>
      <c r="G3430" s="509">
        <v>1</v>
      </c>
    </row>
    <row r="3431" spans="1:7">
      <c r="A3431" s="509" t="s">
        <v>1315</v>
      </c>
      <c r="B3431" s="509" t="s">
        <v>2233</v>
      </c>
      <c r="C3431" s="509" t="s">
        <v>1255</v>
      </c>
      <c r="D3431" s="509" t="s">
        <v>1316</v>
      </c>
      <c r="E3431" s="509" t="s">
        <v>15450</v>
      </c>
      <c r="F3431" s="509">
        <v>3</v>
      </c>
      <c r="G3431" s="509">
        <v>1</v>
      </c>
    </row>
    <row r="3432" spans="1:7">
      <c r="A3432" s="509" t="s">
        <v>1315</v>
      </c>
      <c r="B3432" s="509" t="s">
        <v>2233</v>
      </c>
      <c r="C3432" s="509" t="s">
        <v>1255</v>
      </c>
      <c r="D3432" s="509" t="s">
        <v>1316</v>
      </c>
      <c r="E3432" s="509" t="s">
        <v>15451</v>
      </c>
      <c r="F3432" s="509">
        <v>2</v>
      </c>
      <c r="G3432" s="509">
        <v>1</v>
      </c>
    </row>
    <row r="3433" spans="1:7">
      <c r="A3433" s="509" t="s">
        <v>1317</v>
      </c>
      <c r="B3433" s="509" t="s">
        <v>2233</v>
      </c>
      <c r="C3433" s="509" t="s">
        <v>1255</v>
      </c>
      <c r="D3433" s="509" t="s">
        <v>1318</v>
      </c>
      <c r="E3433" s="509" t="s">
        <v>15378</v>
      </c>
      <c r="F3433" s="509">
        <v>5</v>
      </c>
      <c r="G3433" s="509">
        <v>1</v>
      </c>
    </row>
    <row r="3434" spans="1:7">
      <c r="A3434" s="509" t="s">
        <v>1317</v>
      </c>
      <c r="B3434" s="509" t="s">
        <v>2233</v>
      </c>
      <c r="C3434" s="509" t="s">
        <v>1255</v>
      </c>
      <c r="D3434" s="509" t="s">
        <v>1318</v>
      </c>
      <c r="E3434" s="509" t="s">
        <v>15377</v>
      </c>
      <c r="F3434" s="509">
        <v>1</v>
      </c>
      <c r="G3434" s="509">
        <v>1</v>
      </c>
    </row>
    <row r="3435" spans="1:7">
      <c r="A3435" s="509" t="s">
        <v>1317</v>
      </c>
      <c r="B3435" s="509" t="s">
        <v>2233</v>
      </c>
      <c r="C3435" s="509" t="s">
        <v>1255</v>
      </c>
      <c r="D3435" s="509" t="s">
        <v>1318</v>
      </c>
      <c r="E3435" s="509" t="s">
        <v>15379</v>
      </c>
      <c r="F3435" s="509">
        <v>1</v>
      </c>
      <c r="G3435" s="509">
        <v>1</v>
      </c>
    </row>
    <row r="3436" spans="1:7">
      <c r="A3436" s="509" t="s">
        <v>1319</v>
      </c>
      <c r="B3436" s="509" t="s">
        <v>2233</v>
      </c>
      <c r="C3436" s="509" t="s">
        <v>1255</v>
      </c>
      <c r="D3436" s="509" t="s">
        <v>1320</v>
      </c>
      <c r="E3436" s="509" t="s">
        <v>15453</v>
      </c>
      <c r="F3436" s="509">
        <v>6</v>
      </c>
      <c r="G3436" s="509">
        <v>1</v>
      </c>
    </row>
    <row r="3437" spans="1:7">
      <c r="A3437" s="509" t="s">
        <v>1319</v>
      </c>
      <c r="B3437" s="509" t="s">
        <v>2233</v>
      </c>
      <c r="C3437" s="509" t="s">
        <v>1255</v>
      </c>
      <c r="D3437" s="509" t="s">
        <v>1320</v>
      </c>
      <c r="E3437" s="509" t="s">
        <v>15452</v>
      </c>
      <c r="F3437" s="509">
        <v>4</v>
      </c>
      <c r="G3437" s="509">
        <v>1</v>
      </c>
    </row>
    <row r="3438" spans="1:7">
      <c r="A3438" s="509" t="s">
        <v>1319</v>
      </c>
      <c r="B3438" s="509" t="s">
        <v>2233</v>
      </c>
      <c r="C3438" s="509" t="s">
        <v>1255</v>
      </c>
      <c r="D3438" s="509" t="s">
        <v>1320</v>
      </c>
      <c r="E3438" s="509" t="s">
        <v>15454</v>
      </c>
      <c r="F3438" s="509">
        <v>3</v>
      </c>
      <c r="G3438" s="509">
        <v>1</v>
      </c>
    </row>
    <row r="3439" spans="1:7">
      <c r="A3439" s="509" t="s">
        <v>1319</v>
      </c>
      <c r="B3439" s="509" t="s">
        <v>2233</v>
      </c>
      <c r="C3439" s="509" t="s">
        <v>1255</v>
      </c>
      <c r="D3439" s="509" t="s">
        <v>1320</v>
      </c>
      <c r="E3439" s="509" t="s">
        <v>15455</v>
      </c>
      <c r="F3439" s="509">
        <v>1</v>
      </c>
      <c r="G3439" s="509">
        <v>1</v>
      </c>
    </row>
    <row r="3440" spans="1:7">
      <c r="A3440" s="509" t="s">
        <v>1321</v>
      </c>
      <c r="B3440" s="509" t="s">
        <v>2233</v>
      </c>
      <c r="C3440" s="509" t="s">
        <v>1255</v>
      </c>
      <c r="D3440" s="509" t="s">
        <v>1322</v>
      </c>
      <c r="E3440" s="509" t="s">
        <v>15456</v>
      </c>
      <c r="F3440" s="509">
        <v>8</v>
      </c>
      <c r="G3440" s="509">
        <v>1</v>
      </c>
    </row>
    <row r="3441" spans="1:7">
      <c r="A3441" s="509" t="s">
        <v>1321</v>
      </c>
      <c r="B3441" s="509" t="s">
        <v>2233</v>
      </c>
      <c r="C3441" s="509" t="s">
        <v>1255</v>
      </c>
      <c r="D3441" s="509" t="s">
        <v>1322</v>
      </c>
      <c r="E3441" s="509" t="s">
        <v>15457</v>
      </c>
      <c r="F3441" s="509">
        <v>4</v>
      </c>
      <c r="G3441" s="509">
        <v>1</v>
      </c>
    </row>
    <row r="3442" spans="1:7">
      <c r="A3442" s="509" t="s">
        <v>1321</v>
      </c>
      <c r="B3442" s="509" t="s">
        <v>2233</v>
      </c>
      <c r="C3442" s="509" t="s">
        <v>1255</v>
      </c>
      <c r="D3442" s="509" t="s">
        <v>1322</v>
      </c>
      <c r="E3442" s="509" t="s">
        <v>15458</v>
      </c>
      <c r="F3442" s="509">
        <v>4</v>
      </c>
      <c r="G3442" s="509">
        <v>1</v>
      </c>
    </row>
    <row r="3443" spans="1:7">
      <c r="A3443" s="509" t="s">
        <v>1321</v>
      </c>
      <c r="B3443" s="509" t="s">
        <v>2233</v>
      </c>
      <c r="C3443" s="509" t="s">
        <v>1255</v>
      </c>
      <c r="D3443" s="509" t="s">
        <v>1322</v>
      </c>
      <c r="E3443" s="509" t="s">
        <v>15459</v>
      </c>
      <c r="F3443" s="509">
        <v>2</v>
      </c>
      <c r="G3443" s="509">
        <v>1</v>
      </c>
    </row>
    <row r="3444" spans="1:7">
      <c r="A3444" s="509" t="s">
        <v>1323</v>
      </c>
      <c r="B3444" s="509" t="s">
        <v>2233</v>
      </c>
      <c r="C3444" s="509" t="s">
        <v>1255</v>
      </c>
      <c r="D3444" s="509" t="s">
        <v>1324</v>
      </c>
      <c r="E3444" s="509" t="s">
        <v>15461</v>
      </c>
      <c r="F3444" s="509">
        <v>7</v>
      </c>
      <c r="G3444" s="509">
        <v>1</v>
      </c>
    </row>
    <row r="3445" spans="1:7">
      <c r="A3445" s="509" t="s">
        <v>1323</v>
      </c>
      <c r="B3445" s="509" t="s">
        <v>2233</v>
      </c>
      <c r="C3445" s="509" t="s">
        <v>1255</v>
      </c>
      <c r="D3445" s="509" t="s">
        <v>1324</v>
      </c>
      <c r="E3445" s="509" t="s">
        <v>15460</v>
      </c>
      <c r="F3445" s="509">
        <v>4</v>
      </c>
      <c r="G3445" s="509">
        <v>1</v>
      </c>
    </row>
    <row r="3446" spans="1:7">
      <c r="A3446" s="509" t="s">
        <v>1323</v>
      </c>
      <c r="B3446" s="509" t="s">
        <v>2233</v>
      </c>
      <c r="C3446" s="509" t="s">
        <v>1255</v>
      </c>
      <c r="D3446" s="509" t="s">
        <v>1324</v>
      </c>
      <c r="E3446" s="509" t="s">
        <v>15462</v>
      </c>
      <c r="F3446" s="509">
        <v>2</v>
      </c>
      <c r="G3446" s="509">
        <v>1</v>
      </c>
    </row>
    <row r="3447" spans="1:7">
      <c r="A3447" s="509" t="s">
        <v>1327</v>
      </c>
      <c r="B3447" s="509" t="s">
        <v>2233</v>
      </c>
      <c r="C3447" s="509" t="s">
        <v>1255</v>
      </c>
      <c r="D3447" s="509" t="s">
        <v>1328</v>
      </c>
      <c r="E3447" s="509" t="s">
        <v>13243</v>
      </c>
      <c r="F3447" s="509">
        <v>6</v>
      </c>
      <c r="G3447" s="509">
        <v>1</v>
      </c>
    </row>
    <row r="3448" spans="1:7">
      <c r="A3448" s="509" t="s">
        <v>1327</v>
      </c>
      <c r="B3448" s="509" t="s">
        <v>2233</v>
      </c>
      <c r="C3448" s="509" t="s">
        <v>1255</v>
      </c>
      <c r="D3448" s="509" t="s">
        <v>1328</v>
      </c>
      <c r="E3448" s="509" t="s">
        <v>13246</v>
      </c>
      <c r="F3448" s="509">
        <v>4</v>
      </c>
      <c r="G3448" s="509">
        <v>1</v>
      </c>
    </row>
    <row r="3449" spans="1:7">
      <c r="A3449" s="509" t="s">
        <v>1327</v>
      </c>
      <c r="B3449" s="509" t="s">
        <v>2233</v>
      </c>
      <c r="C3449" s="509" t="s">
        <v>1255</v>
      </c>
      <c r="D3449" s="509" t="s">
        <v>1328</v>
      </c>
      <c r="E3449" s="509" t="s">
        <v>13242</v>
      </c>
      <c r="F3449" s="509">
        <v>3</v>
      </c>
      <c r="G3449" s="509">
        <v>1</v>
      </c>
    </row>
    <row r="3450" spans="1:7">
      <c r="A3450" s="509" t="s">
        <v>1327</v>
      </c>
      <c r="B3450" s="509" t="s">
        <v>2233</v>
      </c>
      <c r="C3450" s="509" t="s">
        <v>1255</v>
      </c>
      <c r="D3450" s="509" t="s">
        <v>1328</v>
      </c>
      <c r="E3450" s="509" t="s">
        <v>13240</v>
      </c>
      <c r="F3450" s="509">
        <v>2</v>
      </c>
      <c r="G3450" s="509">
        <v>1</v>
      </c>
    </row>
    <row r="3451" spans="1:7">
      <c r="A3451" s="509" t="s">
        <v>1327</v>
      </c>
      <c r="B3451" s="509" t="s">
        <v>2233</v>
      </c>
      <c r="C3451" s="509" t="s">
        <v>1255</v>
      </c>
      <c r="D3451" s="509" t="s">
        <v>1328</v>
      </c>
      <c r="E3451" s="509" t="s">
        <v>13245</v>
      </c>
      <c r="F3451" s="509">
        <v>2</v>
      </c>
      <c r="G3451" s="509">
        <v>1</v>
      </c>
    </row>
    <row r="3452" spans="1:7">
      <c r="A3452" s="509" t="s">
        <v>1327</v>
      </c>
      <c r="B3452" s="509" t="s">
        <v>2233</v>
      </c>
      <c r="C3452" s="509" t="s">
        <v>1255</v>
      </c>
      <c r="D3452" s="509" t="s">
        <v>1328</v>
      </c>
      <c r="E3452" s="509" t="s">
        <v>13249</v>
      </c>
      <c r="F3452" s="509">
        <v>2</v>
      </c>
      <c r="G3452" s="509">
        <v>1</v>
      </c>
    </row>
    <row r="3453" spans="1:7">
      <c r="A3453" s="509" t="s">
        <v>1327</v>
      </c>
      <c r="B3453" s="509" t="s">
        <v>2233</v>
      </c>
      <c r="C3453" s="509" t="s">
        <v>1255</v>
      </c>
      <c r="D3453" s="509" t="s">
        <v>1328</v>
      </c>
      <c r="E3453" s="509" t="s">
        <v>13250</v>
      </c>
      <c r="F3453" s="509">
        <v>2</v>
      </c>
      <c r="G3453" s="509">
        <v>1</v>
      </c>
    </row>
    <row r="3454" spans="1:7">
      <c r="A3454" s="509" t="s">
        <v>1327</v>
      </c>
      <c r="B3454" s="509" t="s">
        <v>2233</v>
      </c>
      <c r="C3454" s="509" t="s">
        <v>1255</v>
      </c>
      <c r="D3454" s="509" t="s">
        <v>1328</v>
      </c>
      <c r="E3454" s="509" t="s">
        <v>13241</v>
      </c>
      <c r="F3454" s="509">
        <v>1</v>
      </c>
      <c r="G3454" s="509">
        <v>1</v>
      </c>
    </row>
    <row r="3455" spans="1:7">
      <c r="A3455" s="509" t="s">
        <v>1327</v>
      </c>
      <c r="B3455" s="509" t="s">
        <v>2233</v>
      </c>
      <c r="C3455" s="509" t="s">
        <v>1255</v>
      </c>
      <c r="D3455" s="509" t="s">
        <v>1328</v>
      </c>
      <c r="E3455" s="509" t="s">
        <v>13244</v>
      </c>
      <c r="F3455" s="509">
        <v>1</v>
      </c>
      <c r="G3455" s="509">
        <v>1</v>
      </c>
    </row>
    <row r="3456" spans="1:7">
      <c r="A3456" s="509" t="s">
        <v>1327</v>
      </c>
      <c r="B3456" s="509" t="s">
        <v>2233</v>
      </c>
      <c r="C3456" s="509" t="s">
        <v>1255</v>
      </c>
      <c r="D3456" s="509" t="s">
        <v>1328</v>
      </c>
      <c r="E3456" s="509" t="s">
        <v>13247</v>
      </c>
      <c r="F3456" s="509">
        <v>1</v>
      </c>
      <c r="G3456" s="509">
        <v>1</v>
      </c>
    </row>
    <row r="3457" spans="1:7">
      <c r="A3457" s="509" t="s">
        <v>1327</v>
      </c>
      <c r="B3457" s="509" t="s">
        <v>2233</v>
      </c>
      <c r="C3457" s="509" t="s">
        <v>1255</v>
      </c>
      <c r="D3457" s="509" t="s">
        <v>1328</v>
      </c>
      <c r="E3457" s="509" t="s">
        <v>13248</v>
      </c>
      <c r="F3457" s="509">
        <v>1</v>
      </c>
      <c r="G3457" s="509">
        <v>1</v>
      </c>
    </row>
    <row r="3458" spans="1:7">
      <c r="A3458" s="509" t="s">
        <v>1327</v>
      </c>
      <c r="B3458" s="509" t="s">
        <v>2233</v>
      </c>
      <c r="C3458" s="509" t="s">
        <v>1255</v>
      </c>
      <c r="D3458" s="509" t="s">
        <v>1328</v>
      </c>
      <c r="E3458" s="509" t="s">
        <v>13251</v>
      </c>
      <c r="F3458" s="509">
        <v>1</v>
      </c>
      <c r="G3458" s="509">
        <v>1</v>
      </c>
    </row>
    <row r="3459" spans="1:7">
      <c r="A3459" s="509" t="s">
        <v>1329</v>
      </c>
      <c r="B3459" s="509" t="s">
        <v>2233</v>
      </c>
      <c r="C3459" s="509" t="s">
        <v>1255</v>
      </c>
      <c r="D3459" s="509" t="s">
        <v>1330</v>
      </c>
      <c r="E3459" s="509" t="s">
        <v>15463</v>
      </c>
      <c r="F3459" s="509">
        <v>5</v>
      </c>
      <c r="G3459" s="509">
        <v>1</v>
      </c>
    </row>
    <row r="3460" spans="1:7">
      <c r="A3460" s="509" t="s">
        <v>1329</v>
      </c>
      <c r="B3460" s="509" t="s">
        <v>2233</v>
      </c>
      <c r="C3460" s="509" t="s">
        <v>1255</v>
      </c>
      <c r="D3460" s="509" t="s">
        <v>1330</v>
      </c>
      <c r="E3460" s="509" t="s">
        <v>15464</v>
      </c>
      <c r="F3460" s="509">
        <v>2</v>
      </c>
      <c r="G3460" s="509">
        <v>1</v>
      </c>
    </row>
    <row r="3461" spans="1:7">
      <c r="A3461" s="509" t="s">
        <v>1329</v>
      </c>
      <c r="B3461" s="509" t="s">
        <v>2233</v>
      </c>
      <c r="C3461" s="509" t="s">
        <v>1255</v>
      </c>
      <c r="D3461" s="509" t="s">
        <v>1330</v>
      </c>
      <c r="E3461" s="509" t="s">
        <v>15465</v>
      </c>
      <c r="F3461" s="509">
        <v>1</v>
      </c>
      <c r="G3461" s="509">
        <v>1</v>
      </c>
    </row>
    <row r="3462" spans="1:7">
      <c r="A3462" s="509" t="s">
        <v>1329</v>
      </c>
      <c r="B3462" s="509" t="s">
        <v>2233</v>
      </c>
      <c r="C3462" s="509" t="s">
        <v>1255</v>
      </c>
      <c r="D3462" s="509" t="s">
        <v>1330</v>
      </c>
      <c r="E3462" s="509" t="s">
        <v>15466</v>
      </c>
      <c r="F3462" s="509">
        <v>1</v>
      </c>
      <c r="G3462" s="509">
        <v>1</v>
      </c>
    </row>
    <row r="3463" spans="1:7">
      <c r="A3463" s="509" t="s">
        <v>1331</v>
      </c>
      <c r="B3463" s="509" t="s">
        <v>2233</v>
      </c>
      <c r="C3463" s="509" t="s">
        <v>1255</v>
      </c>
      <c r="D3463" s="509" t="s">
        <v>1332</v>
      </c>
      <c r="E3463" s="509" t="s">
        <v>15381</v>
      </c>
      <c r="F3463" s="509">
        <v>8</v>
      </c>
      <c r="G3463" s="509">
        <v>1</v>
      </c>
    </row>
    <row r="3464" spans="1:7">
      <c r="A3464" s="509" t="s">
        <v>1331</v>
      </c>
      <c r="B3464" s="509" t="s">
        <v>2233</v>
      </c>
      <c r="C3464" s="509" t="s">
        <v>1255</v>
      </c>
      <c r="D3464" s="509" t="s">
        <v>1332</v>
      </c>
      <c r="E3464" s="509" t="s">
        <v>15382</v>
      </c>
      <c r="F3464" s="509">
        <v>6</v>
      </c>
      <c r="G3464" s="509">
        <v>1</v>
      </c>
    </row>
    <row r="3465" spans="1:7">
      <c r="A3465" s="509" t="s">
        <v>1331</v>
      </c>
      <c r="B3465" s="509" t="s">
        <v>2233</v>
      </c>
      <c r="C3465" s="509" t="s">
        <v>1255</v>
      </c>
      <c r="D3465" s="509" t="s">
        <v>1332</v>
      </c>
      <c r="E3465" s="509" t="s">
        <v>15380</v>
      </c>
      <c r="F3465" s="509">
        <v>5</v>
      </c>
      <c r="G3465" s="509">
        <v>1</v>
      </c>
    </row>
    <row r="3466" spans="1:7">
      <c r="A3466" s="509" t="s">
        <v>1331</v>
      </c>
      <c r="B3466" s="509" t="s">
        <v>2233</v>
      </c>
      <c r="C3466" s="509" t="s">
        <v>1255</v>
      </c>
      <c r="D3466" s="509" t="s">
        <v>1332</v>
      </c>
      <c r="E3466" s="509" t="s">
        <v>15383</v>
      </c>
      <c r="F3466" s="509">
        <v>1</v>
      </c>
      <c r="G3466" s="509">
        <v>1</v>
      </c>
    </row>
    <row r="3467" spans="1:7">
      <c r="A3467" s="509" t="s">
        <v>1333</v>
      </c>
      <c r="B3467" s="509" t="s">
        <v>2233</v>
      </c>
      <c r="C3467" s="509" t="s">
        <v>1255</v>
      </c>
      <c r="D3467" s="509" t="s">
        <v>1334</v>
      </c>
      <c r="E3467" s="509" t="s">
        <v>15467</v>
      </c>
      <c r="F3467" s="509">
        <v>9</v>
      </c>
      <c r="G3467" s="509">
        <v>1</v>
      </c>
    </row>
    <row r="3468" spans="1:7">
      <c r="A3468" s="509" t="s">
        <v>1333</v>
      </c>
      <c r="B3468" s="509" t="s">
        <v>2233</v>
      </c>
      <c r="C3468" s="509" t="s">
        <v>1255</v>
      </c>
      <c r="D3468" s="509" t="s">
        <v>1334</v>
      </c>
      <c r="E3468" s="509" t="s">
        <v>15468</v>
      </c>
      <c r="F3468" s="509">
        <v>4</v>
      </c>
      <c r="G3468" s="509">
        <v>1</v>
      </c>
    </row>
    <row r="3469" spans="1:7">
      <c r="A3469" s="509" t="s">
        <v>1333</v>
      </c>
      <c r="B3469" s="509" t="s">
        <v>2233</v>
      </c>
      <c r="C3469" s="509" t="s">
        <v>1255</v>
      </c>
      <c r="D3469" s="509" t="s">
        <v>1334</v>
      </c>
      <c r="E3469" s="509" t="s">
        <v>15469</v>
      </c>
      <c r="F3469" s="509">
        <v>1</v>
      </c>
      <c r="G3469" s="509">
        <v>1</v>
      </c>
    </row>
    <row r="3470" spans="1:7">
      <c r="A3470" s="509" t="s">
        <v>1335</v>
      </c>
      <c r="B3470" s="509" t="s">
        <v>2233</v>
      </c>
      <c r="C3470" s="509" t="s">
        <v>1336</v>
      </c>
      <c r="D3470" s="509" t="s">
        <v>1337</v>
      </c>
      <c r="E3470" s="509" t="s">
        <v>14894</v>
      </c>
      <c r="F3470" s="509">
        <v>7</v>
      </c>
      <c r="G3470" s="509">
        <v>1</v>
      </c>
    </row>
    <row r="3471" spans="1:7">
      <c r="A3471" s="509" t="s">
        <v>1335</v>
      </c>
      <c r="B3471" s="509" t="s">
        <v>2233</v>
      </c>
      <c r="C3471" s="509" t="s">
        <v>1336</v>
      </c>
      <c r="D3471" s="509" t="s">
        <v>1337</v>
      </c>
      <c r="E3471" s="509" t="s">
        <v>14893</v>
      </c>
      <c r="F3471" s="509">
        <v>4</v>
      </c>
      <c r="G3471" s="509">
        <v>1</v>
      </c>
    </row>
    <row r="3472" spans="1:7">
      <c r="A3472" s="509" t="s">
        <v>1338</v>
      </c>
      <c r="B3472" s="509" t="s">
        <v>2233</v>
      </c>
      <c r="C3472" s="509" t="s">
        <v>1336</v>
      </c>
      <c r="D3472" s="509" t="s">
        <v>1339</v>
      </c>
      <c r="E3472" s="509" t="s">
        <v>14895</v>
      </c>
      <c r="F3472" s="509">
        <v>6</v>
      </c>
      <c r="G3472" s="509">
        <v>1</v>
      </c>
    </row>
    <row r="3473" spans="1:7">
      <c r="A3473" s="509" t="s">
        <v>1338</v>
      </c>
      <c r="B3473" s="509" t="s">
        <v>2233</v>
      </c>
      <c r="C3473" s="509" t="s">
        <v>1336</v>
      </c>
      <c r="D3473" s="509" t="s">
        <v>1339</v>
      </c>
      <c r="E3473" s="509" t="s">
        <v>14896</v>
      </c>
      <c r="F3473" s="509">
        <v>5</v>
      </c>
      <c r="G3473" s="509">
        <v>1</v>
      </c>
    </row>
    <row r="3474" spans="1:7">
      <c r="A3474" s="509" t="s">
        <v>1340</v>
      </c>
      <c r="B3474" s="509" t="s">
        <v>2233</v>
      </c>
      <c r="C3474" s="509" t="s">
        <v>1336</v>
      </c>
      <c r="D3474" s="509" t="s">
        <v>1341</v>
      </c>
      <c r="E3474" s="509" t="s">
        <v>14806</v>
      </c>
      <c r="F3474" s="509">
        <v>6</v>
      </c>
      <c r="G3474" s="509">
        <v>1</v>
      </c>
    </row>
    <row r="3475" spans="1:7">
      <c r="A3475" s="509" t="s">
        <v>1340</v>
      </c>
      <c r="B3475" s="509" t="s">
        <v>2233</v>
      </c>
      <c r="C3475" s="509" t="s">
        <v>1336</v>
      </c>
      <c r="D3475" s="509" t="s">
        <v>1341</v>
      </c>
      <c r="E3475" s="509" t="s">
        <v>14807</v>
      </c>
      <c r="F3475" s="509">
        <v>4</v>
      </c>
      <c r="G3475" s="509">
        <v>1</v>
      </c>
    </row>
    <row r="3476" spans="1:7">
      <c r="A3476" s="509" t="s">
        <v>1340</v>
      </c>
      <c r="B3476" s="509" t="s">
        <v>2233</v>
      </c>
      <c r="C3476" s="509" t="s">
        <v>1336</v>
      </c>
      <c r="D3476" s="509" t="s">
        <v>1341</v>
      </c>
      <c r="E3476" s="509" t="s">
        <v>14808</v>
      </c>
      <c r="F3476" s="509">
        <v>1</v>
      </c>
      <c r="G3476" s="509">
        <v>1</v>
      </c>
    </row>
    <row r="3477" spans="1:7">
      <c r="A3477" s="509" t="s">
        <v>1340</v>
      </c>
      <c r="B3477" s="509" t="s">
        <v>2233</v>
      </c>
      <c r="C3477" s="509" t="s">
        <v>1336</v>
      </c>
      <c r="D3477" s="509" t="s">
        <v>1341</v>
      </c>
      <c r="E3477" s="509" t="s">
        <v>14809</v>
      </c>
      <c r="F3477" s="509">
        <v>1</v>
      </c>
      <c r="G3477" s="509">
        <v>1</v>
      </c>
    </row>
    <row r="3478" spans="1:7">
      <c r="A3478" s="509" t="s">
        <v>1342</v>
      </c>
      <c r="B3478" s="509" t="s">
        <v>2233</v>
      </c>
      <c r="C3478" s="509" t="s">
        <v>1336</v>
      </c>
      <c r="D3478" s="509" t="s">
        <v>1343</v>
      </c>
      <c r="E3478" s="509" t="s">
        <v>14898</v>
      </c>
      <c r="F3478" s="509">
        <v>6</v>
      </c>
      <c r="G3478" s="509">
        <v>1</v>
      </c>
    </row>
    <row r="3479" spans="1:7">
      <c r="A3479" s="509" t="s">
        <v>1342</v>
      </c>
      <c r="B3479" s="509" t="s">
        <v>2233</v>
      </c>
      <c r="C3479" s="509" t="s">
        <v>1336</v>
      </c>
      <c r="D3479" s="509" t="s">
        <v>1343</v>
      </c>
      <c r="E3479" s="509" t="s">
        <v>14899</v>
      </c>
      <c r="F3479" s="509">
        <v>6</v>
      </c>
      <c r="G3479" s="509">
        <v>1</v>
      </c>
    </row>
    <row r="3480" spans="1:7">
      <c r="A3480" s="509" t="s">
        <v>1342</v>
      </c>
      <c r="B3480" s="509" t="s">
        <v>2233</v>
      </c>
      <c r="C3480" s="509" t="s">
        <v>1336</v>
      </c>
      <c r="D3480" s="509" t="s">
        <v>1343</v>
      </c>
      <c r="E3480" s="509" t="s">
        <v>14897</v>
      </c>
      <c r="F3480" s="509">
        <v>2</v>
      </c>
      <c r="G3480" s="509">
        <v>1</v>
      </c>
    </row>
    <row r="3481" spans="1:7">
      <c r="A3481" s="509" t="s">
        <v>1342</v>
      </c>
      <c r="B3481" s="509" t="s">
        <v>2233</v>
      </c>
      <c r="C3481" s="509" t="s">
        <v>1336</v>
      </c>
      <c r="D3481" s="509" t="s">
        <v>1343</v>
      </c>
      <c r="E3481" s="509" t="s">
        <v>14900</v>
      </c>
      <c r="F3481" s="509">
        <v>2</v>
      </c>
      <c r="G3481" s="509">
        <v>1</v>
      </c>
    </row>
    <row r="3482" spans="1:7">
      <c r="A3482" s="509" t="s">
        <v>1344</v>
      </c>
      <c r="B3482" s="509" t="s">
        <v>2233</v>
      </c>
      <c r="C3482" s="509" t="s">
        <v>1336</v>
      </c>
      <c r="D3482" s="509" t="s">
        <v>1345</v>
      </c>
      <c r="E3482" s="509" t="s">
        <v>13091</v>
      </c>
      <c r="F3482" s="509">
        <v>11</v>
      </c>
      <c r="G3482" s="509">
        <v>1</v>
      </c>
    </row>
    <row r="3483" spans="1:7">
      <c r="A3483" s="509" t="s">
        <v>1344</v>
      </c>
      <c r="B3483" s="509" t="s">
        <v>2233</v>
      </c>
      <c r="C3483" s="509" t="s">
        <v>1336</v>
      </c>
      <c r="D3483" s="509" t="s">
        <v>1345</v>
      </c>
      <c r="E3483" s="509" t="s">
        <v>13092</v>
      </c>
      <c r="F3483" s="509">
        <v>9</v>
      </c>
      <c r="G3483" s="509">
        <v>1</v>
      </c>
    </row>
    <row r="3484" spans="1:7">
      <c r="A3484" s="509" t="s">
        <v>1344</v>
      </c>
      <c r="B3484" s="509" t="s">
        <v>2233</v>
      </c>
      <c r="C3484" s="509" t="s">
        <v>1336</v>
      </c>
      <c r="D3484" s="509" t="s">
        <v>1345</v>
      </c>
      <c r="E3484" s="509" t="s">
        <v>13090</v>
      </c>
      <c r="F3484" s="509">
        <v>8</v>
      </c>
      <c r="G3484" s="509">
        <v>1</v>
      </c>
    </row>
    <row r="3485" spans="1:7">
      <c r="A3485" s="509" t="s">
        <v>1344</v>
      </c>
      <c r="B3485" s="509" t="s">
        <v>2233</v>
      </c>
      <c r="C3485" s="509" t="s">
        <v>1336</v>
      </c>
      <c r="D3485" s="509" t="s">
        <v>1345</v>
      </c>
      <c r="E3485" s="509" t="s">
        <v>13093</v>
      </c>
      <c r="F3485" s="509">
        <v>2</v>
      </c>
      <c r="G3485" s="509">
        <v>1</v>
      </c>
    </row>
    <row r="3486" spans="1:7">
      <c r="A3486" s="509" t="s">
        <v>1344</v>
      </c>
      <c r="B3486" s="509" t="s">
        <v>2233</v>
      </c>
      <c r="C3486" s="509" t="s">
        <v>1336</v>
      </c>
      <c r="D3486" s="509" t="s">
        <v>1345</v>
      </c>
      <c r="E3486" s="509" t="s">
        <v>13088</v>
      </c>
      <c r="F3486" s="509">
        <v>1</v>
      </c>
      <c r="G3486" s="509">
        <v>1</v>
      </c>
    </row>
    <row r="3487" spans="1:7">
      <c r="A3487" s="509" t="s">
        <v>1344</v>
      </c>
      <c r="B3487" s="509" t="s">
        <v>2233</v>
      </c>
      <c r="C3487" s="509" t="s">
        <v>1336</v>
      </c>
      <c r="D3487" s="509" t="s">
        <v>1345</v>
      </c>
      <c r="E3487" s="509" t="s">
        <v>13089</v>
      </c>
      <c r="F3487" s="509">
        <v>1</v>
      </c>
      <c r="G3487" s="509">
        <v>1</v>
      </c>
    </row>
    <row r="3488" spans="1:7">
      <c r="A3488" s="509" t="s">
        <v>1346</v>
      </c>
      <c r="B3488" s="509" t="s">
        <v>2233</v>
      </c>
      <c r="C3488" s="509" t="s">
        <v>1336</v>
      </c>
      <c r="D3488" s="509" t="s">
        <v>1347</v>
      </c>
      <c r="E3488" s="509" t="s">
        <v>14861</v>
      </c>
      <c r="F3488" s="509">
        <v>7</v>
      </c>
      <c r="G3488" s="509">
        <v>1</v>
      </c>
    </row>
    <row r="3489" spans="1:7">
      <c r="A3489" s="509" t="s">
        <v>1346</v>
      </c>
      <c r="B3489" s="509" t="s">
        <v>2233</v>
      </c>
      <c r="C3489" s="509" t="s">
        <v>1336</v>
      </c>
      <c r="D3489" s="509" t="s">
        <v>1347</v>
      </c>
      <c r="E3489" s="509" t="s">
        <v>14859</v>
      </c>
      <c r="F3489" s="509">
        <v>6</v>
      </c>
      <c r="G3489" s="509">
        <v>1</v>
      </c>
    </row>
    <row r="3490" spans="1:7">
      <c r="A3490" s="509" t="s">
        <v>1346</v>
      </c>
      <c r="B3490" s="509" t="s">
        <v>2233</v>
      </c>
      <c r="C3490" s="509" t="s">
        <v>1336</v>
      </c>
      <c r="D3490" s="509" t="s">
        <v>1347</v>
      </c>
      <c r="E3490" s="509" t="s">
        <v>14860</v>
      </c>
      <c r="F3490" s="509">
        <v>5</v>
      </c>
      <c r="G3490" s="509">
        <v>1</v>
      </c>
    </row>
    <row r="3491" spans="1:7">
      <c r="A3491" s="509" t="s">
        <v>1348</v>
      </c>
      <c r="B3491" s="509" t="s">
        <v>2233</v>
      </c>
      <c r="C3491" s="509" t="s">
        <v>1336</v>
      </c>
      <c r="D3491" s="509" t="s">
        <v>1349</v>
      </c>
      <c r="E3491" s="509" t="s">
        <v>14901</v>
      </c>
      <c r="F3491" s="509">
        <v>7</v>
      </c>
      <c r="G3491" s="509">
        <v>1</v>
      </c>
    </row>
    <row r="3492" spans="1:7">
      <c r="A3492" s="509" t="s">
        <v>1348</v>
      </c>
      <c r="B3492" s="509" t="s">
        <v>2233</v>
      </c>
      <c r="C3492" s="509" t="s">
        <v>1336</v>
      </c>
      <c r="D3492" s="509" t="s">
        <v>1349</v>
      </c>
      <c r="E3492" s="509" t="s">
        <v>14905</v>
      </c>
      <c r="F3492" s="509">
        <v>7</v>
      </c>
      <c r="G3492" s="509">
        <v>1</v>
      </c>
    </row>
    <row r="3493" spans="1:7">
      <c r="A3493" s="509" t="s">
        <v>1348</v>
      </c>
      <c r="B3493" s="509" t="s">
        <v>2233</v>
      </c>
      <c r="C3493" s="509" t="s">
        <v>1336</v>
      </c>
      <c r="D3493" s="509" t="s">
        <v>1349</v>
      </c>
      <c r="E3493" s="509" t="s">
        <v>14903</v>
      </c>
      <c r="F3493" s="509">
        <v>5</v>
      </c>
      <c r="G3493" s="509">
        <v>1</v>
      </c>
    </row>
    <row r="3494" spans="1:7">
      <c r="A3494" s="509" t="s">
        <v>1348</v>
      </c>
      <c r="B3494" s="509" t="s">
        <v>2233</v>
      </c>
      <c r="C3494" s="509" t="s">
        <v>1336</v>
      </c>
      <c r="D3494" s="509" t="s">
        <v>1349</v>
      </c>
      <c r="E3494" s="509" t="s">
        <v>14904</v>
      </c>
      <c r="F3494" s="509">
        <v>4</v>
      </c>
      <c r="G3494" s="509">
        <v>1</v>
      </c>
    </row>
    <row r="3495" spans="1:7">
      <c r="A3495" s="509" t="s">
        <v>1348</v>
      </c>
      <c r="B3495" s="509" t="s">
        <v>2233</v>
      </c>
      <c r="C3495" s="509" t="s">
        <v>1336</v>
      </c>
      <c r="D3495" s="509" t="s">
        <v>1349</v>
      </c>
      <c r="E3495" s="509" t="s">
        <v>14902</v>
      </c>
      <c r="F3495" s="509">
        <v>3</v>
      </c>
      <c r="G3495" s="509">
        <v>1</v>
      </c>
    </row>
    <row r="3496" spans="1:7">
      <c r="A3496" s="509" t="s">
        <v>1348</v>
      </c>
      <c r="B3496" s="509" t="s">
        <v>2233</v>
      </c>
      <c r="C3496" s="509" t="s">
        <v>1336</v>
      </c>
      <c r="D3496" s="509" t="s">
        <v>1349</v>
      </c>
      <c r="E3496" s="509" t="s">
        <v>14906</v>
      </c>
      <c r="F3496" s="509">
        <v>3</v>
      </c>
      <c r="G3496" s="509">
        <v>1</v>
      </c>
    </row>
    <row r="3497" spans="1:7">
      <c r="A3497" s="509" t="s">
        <v>1350</v>
      </c>
      <c r="B3497" s="509" t="s">
        <v>2233</v>
      </c>
      <c r="C3497" s="509" t="s">
        <v>1336</v>
      </c>
      <c r="D3497" s="509" t="s">
        <v>1351</v>
      </c>
      <c r="E3497" s="509" t="s">
        <v>14862</v>
      </c>
      <c r="F3497" s="509">
        <v>7</v>
      </c>
      <c r="G3497" s="509">
        <v>1</v>
      </c>
    </row>
    <row r="3498" spans="1:7">
      <c r="A3498" s="509" t="s">
        <v>1350</v>
      </c>
      <c r="B3498" s="509" t="s">
        <v>2233</v>
      </c>
      <c r="C3498" s="509" t="s">
        <v>1336</v>
      </c>
      <c r="D3498" s="509" t="s">
        <v>1351</v>
      </c>
      <c r="E3498" s="509" t="s">
        <v>14863</v>
      </c>
      <c r="F3498" s="509">
        <v>6</v>
      </c>
      <c r="G3498" s="509">
        <v>1</v>
      </c>
    </row>
    <row r="3499" spans="1:7">
      <c r="A3499" s="509" t="s">
        <v>1350</v>
      </c>
      <c r="B3499" s="509" t="s">
        <v>2233</v>
      </c>
      <c r="C3499" s="509" t="s">
        <v>1336</v>
      </c>
      <c r="D3499" s="509" t="s">
        <v>1351</v>
      </c>
      <c r="E3499" s="509" t="s">
        <v>14864</v>
      </c>
      <c r="F3499" s="509">
        <v>5</v>
      </c>
      <c r="G3499" s="509">
        <v>1</v>
      </c>
    </row>
    <row r="3500" spans="1:7">
      <c r="A3500" s="509" t="s">
        <v>1350</v>
      </c>
      <c r="B3500" s="509" t="s">
        <v>2233</v>
      </c>
      <c r="C3500" s="509" t="s">
        <v>1336</v>
      </c>
      <c r="D3500" s="509" t="s">
        <v>1351</v>
      </c>
      <c r="E3500" s="509" t="s">
        <v>14865</v>
      </c>
      <c r="F3500" s="509">
        <v>2</v>
      </c>
      <c r="G3500" s="509">
        <v>1</v>
      </c>
    </row>
    <row r="3501" spans="1:7">
      <c r="A3501" s="509" t="s">
        <v>1350</v>
      </c>
      <c r="B3501" s="509" t="s">
        <v>2233</v>
      </c>
      <c r="C3501" s="509" t="s">
        <v>1336</v>
      </c>
      <c r="D3501" s="509" t="s">
        <v>1351</v>
      </c>
      <c r="E3501" s="509" t="s">
        <v>14866</v>
      </c>
      <c r="F3501" s="509">
        <v>2</v>
      </c>
      <c r="G3501" s="509">
        <v>1</v>
      </c>
    </row>
    <row r="3502" spans="1:7">
      <c r="A3502" s="509" t="s">
        <v>1350</v>
      </c>
      <c r="B3502" s="509" t="s">
        <v>2233</v>
      </c>
      <c r="C3502" s="509" t="s">
        <v>1336</v>
      </c>
      <c r="D3502" s="509" t="s">
        <v>1351</v>
      </c>
      <c r="E3502" s="509" t="s">
        <v>14867</v>
      </c>
      <c r="F3502" s="509">
        <v>2</v>
      </c>
      <c r="G3502" s="509">
        <v>1</v>
      </c>
    </row>
    <row r="3503" spans="1:7">
      <c r="A3503" s="509" t="s">
        <v>1352</v>
      </c>
      <c r="B3503" s="509" t="s">
        <v>2233</v>
      </c>
      <c r="C3503" s="509" t="s">
        <v>1336</v>
      </c>
      <c r="D3503" s="509" t="s">
        <v>1353</v>
      </c>
      <c r="E3503" s="509" t="s">
        <v>14907</v>
      </c>
      <c r="F3503" s="509">
        <v>6</v>
      </c>
      <c r="G3503" s="509">
        <v>1</v>
      </c>
    </row>
    <row r="3504" spans="1:7">
      <c r="A3504" s="509" t="s">
        <v>1352</v>
      </c>
      <c r="B3504" s="509" t="s">
        <v>2233</v>
      </c>
      <c r="C3504" s="509" t="s">
        <v>1336</v>
      </c>
      <c r="D3504" s="509" t="s">
        <v>1353</v>
      </c>
      <c r="E3504" s="509" t="s">
        <v>14908</v>
      </c>
      <c r="F3504" s="509">
        <v>6</v>
      </c>
      <c r="G3504" s="509">
        <v>1</v>
      </c>
    </row>
    <row r="3505" spans="1:7">
      <c r="A3505" s="509" t="s">
        <v>1352</v>
      </c>
      <c r="B3505" s="509" t="s">
        <v>2233</v>
      </c>
      <c r="C3505" s="509" t="s">
        <v>1336</v>
      </c>
      <c r="D3505" s="509" t="s">
        <v>1353</v>
      </c>
      <c r="E3505" s="509" t="s">
        <v>14909</v>
      </c>
      <c r="F3505" s="509">
        <v>1</v>
      </c>
      <c r="G3505" s="509">
        <v>1</v>
      </c>
    </row>
    <row r="3506" spans="1:7">
      <c r="A3506" s="509" t="s">
        <v>1354</v>
      </c>
      <c r="B3506" s="509" t="s">
        <v>2233</v>
      </c>
      <c r="C3506" s="509" t="s">
        <v>1336</v>
      </c>
      <c r="D3506" s="509" t="s">
        <v>1355</v>
      </c>
      <c r="E3506" s="509" t="s">
        <v>14910</v>
      </c>
      <c r="F3506" s="509">
        <v>4</v>
      </c>
      <c r="G3506" s="509">
        <v>1</v>
      </c>
    </row>
    <row r="3507" spans="1:7">
      <c r="A3507" s="509" t="s">
        <v>1356</v>
      </c>
      <c r="B3507" s="509" t="s">
        <v>2233</v>
      </c>
      <c r="C3507" s="509" t="s">
        <v>1336</v>
      </c>
      <c r="D3507" s="509" t="s">
        <v>1357</v>
      </c>
      <c r="E3507" s="509" t="s">
        <v>12474</v>
      </c>
      <c r="F3507" s="509">
        <v>9</v>
      </c>
      <c r="G3507" s="509">
        <v>1</v>
      </c>
    </row>
    <row r="3508" spans="1:7">
      <c r="A3508" s="509" t="s">
        <v>1356</v>
      </c>
      <c r="B3508" s="509" t="s">
        <v>2233</v>
      </c>
      <c r="C3508" s="509" t="s">
        <v>1336</v>
      </c>
      <c r="D3508" s="509" t="s">
        <v>1357</v>
      </c>
      <c r="E3508" s="509" t="s">
        <v>12473</v>
      </c>
      <c r="F3508" s="509">
        <v>8</v>
      </c>
      <c r="G3508" s="509">
        <v>1</v>
      </c>
    </row>
    <row r="3509" spans="1:7">
      <c r="A3509" s="509" t="s">
        <v>1356</v>
      </c>
      <c r="B3509" s="509" t="s">
        <v>2233</v>
      </c>
      <c r="C3509" s="509" t="s">
        <v>1336</v>
      </c>
      <c r="D3509" s="509" t="s">
        <v>1357</v>
      </c>
      <c r="E3509" s="509" t="s">
        <v>12472</v>
      </c>
      <c r="F3509" s="509">
        <v>6</v>
      </c>
      <c r="G3509" s="509">
        <v>1</v>
      </c>
    </row>
    <row r="3510" spans="1:7">
      <c r="A3510" s="509" t="s">
        <v>1356</v>
      </c>
      <c r="B3510" s="509" t="s">
        <v>2233</v>
      </c>
      <c r="C3510" s="509" t="s">
        <v>1336</v>
      </c>
      <c r="D3510" s="509" t="s">
        <v>1357</v>
      </c>
      <c r="E3510" s="509" t="s">
        <v>12477</v>
      </c>
      <c r="F3510" s="509">
        <v>6</v>
      </c>
      <c r="G3510" s="509">
        <v>1</v>
      </c>
    </row>
    <row r="3511" spans="1:7">
      <c r="A3511" s="509" t="s">
        <v>1356</v>
      </c>
      <c r="B3511" s="509" t="s">
        <v>2233</v>
      </c>
      <c r="C3511" s="509" t="s">
        <v>1336</v>
      </c>
      <c r="D3511" s="509" t="s">
        <v>1357</v>
      </c>
      <c r="E3511" s="509" t="s">
        <v>12478</v>
      </c>
      <c r="F3511" s="509">
        <v>4</v>
      </c>
      <c r="G3511" s="509">
        <v>1</v>
      </c>
    </row>
    <row r="3512" spans="1:7">
      <c r="A3512" s="509" t="s">
        <v>1356</v>
      </c>
      <c r="B3512" s="509" t="s">
        <v>2233</v>
      </c>
      <c r="C3512" s="509" t="s">
        <v>1336</v>
      </c>
      <c r="D3512" s="509" t="s">
        <v>1357</v>
      </c>
      <c r="E3512" s="509" t="s">
        <v>12480</v>
      </c>
      <c r="F3512" s="509">
        <v>4</v>
      </c>
      <c r="G3512" s="509">
        <v>1</v>
      </c>
    </row>
    <row r="3513" spans="1:7">
      <c r="A3513" s="509" t="s">
        <v>1356</v>
      </c>
      <c r="B3513" s="509" t="s">
        <v>2233</v>
      </c>
      <c r="C3513" s="509" t="s">
        <v>1336</v>
      </c>
      <c r="D3513" s="509" t="s">
        <v>1357</v>
      </c>
      <c r="E3513" s="509" t="s">
        <v>12481</v>
      </c>
      <c r="F3513" s="509">
        <v>4</v>
      </c>
      <c r="G3513" s="509">
        <v>1</v>
      </c>
    </row>
    <row r="3514" spans="1:7">
      <c r="A3514" s="509" t="s">
        <v>1356</v>
      </c>
      <c r="B3514" s="509" t="s">
        <v>2233</v>
      </c>
      <c r="C3514" s="509" t="s">
        <v>1336</v>
      </c>
      <c r="D3514" s="509" t="s">
        <v>1357</v>
      </c>
      <c r="E3514" s="509" t="s">
        <v>12479</v>
      </c>
      <c r="F3514" s="509">
        <v>3</v>
      </c>
      <c r="G3514" s="509">
        <v>1</v>
      </c>
    </row>
    <row r="3515" spans="1:7">
      <c r="A3515" s="509" t="s">
        <v>1356</v>
      </c>
      <c r="B3515" s="509" t="s">
        <v>2233</v>
      </c>
      <c r="C3515" s="509" t="s">
        <v>1336</v>
      </c>
      <c r="D3515" s="509" t="s">
        <v>1357</v>
      </c>
      <c r="E3515" s="509" t="s">
        <v>12475</v>
      </c>
      <c r="F3515" s="509">
        <v>2</v>
      </c>
      <c r="G3515" s="509">
        <v>1</v>
      </c>
    </row>
    <row r="3516" spans="1:7">
      <c r="A3516" s="509" t="s">
        <v>1356</v>
      </c>
      <c r="B3516" s="509" t="s">
        <v>2233</v>
      </c>
      <c r="C3516" s="509" t="s">
        <v>1336</v>
      </c>
      <c r="D3516" s="509" t="s">
        <v>1357</v>
      </c>
      <c r="E3516" s="509" t="s">
        <v>12476</v>
      </c>
      <c r="F3516" s="509">
        <v>1</v>
      </c>
      <c r="G3516" s="509">
        <v>1</v>
      </c>
    </row>
    <row r="3517" spans="1:7">
      <c r="A3517" s="509" t="s">
        <v>1358</v>
      </c>
      <c r="B3517" s="509" t="s">
        <v>2233</v>
      </c>
      <c r="C3517" s="509" t="s">
        <v>1336</v>
      </c>
      <c r="D3517" s="509" t="s">
        <v>1359</v>
      </c>
      <c r="E3517" s="509" t="s">
        <v>14810</v>
      </c>
      <c r="F3517" s="509">
        <v>5</v>
      </c>
      <c r="G3517" s="509">
        <v>1</v>
      </c>
    </row>
    <row r="3518" spans="1:7">
      <c r="A3518" s="509" t="s">
        <v>1358</v>
      </c>
      <c r="B3518" s="509" t="s">
        <v>2233</v>
      </c>
      <c r="C3518" s="509" t="s">
        <v>1336</v>
      </c>
      <c r="D3518" s="509" t="s">
        <v>1359</v>
      </c>
      <c r="E3518" s="509" t="s">
        <v>14812</v>
      </c>
      <c r="F3518" s="509">
        <v>4</v>
      </c>
      <c r="G3518" s="509">
        <v>1</v>
      </c>
    </row>
    <row r="3519" spans="1:7">
      <c r="A3519" s="509" t="s">
        <v>1358</v>
      </c>
      <c r="B3519" s="509" t="s">
        <v>2233</v>
      </c>
      <c r="C3519" s="509" t="s">
        <v>1336</v>
      </c>
      <c r="D3519" s="509" t="s">
        <v>1359</v>
      </c>
      <c r="E3519" s="509" t="s">
        <v>14811</v>
      </c>
      <c r="F3519" s="509">
        <v>1</v>
      </c>
      <c r="G3519" s="509">
        <v>1</v>
      </c>
    </row>
    <row r="3520" spans="1:7">
      <c r="A3520" s="509" t="s">
        <v>1358</v>
      </c>
      <c r="B3520" s="509" t="s">
        <v>2233</v>
      </c>
      <c r="C3520" s="509" t="s">
        <v>1336</v>
      </c>
      <c r="D3520" s="509" t="s">
        <v>1359</v>
      </c>
      <c r="E3520" s="509" t="s">
        <v>14813</v>
      </c>
      <c r="F3520" s="509">
        <v>1</v>
      </c>
      <c r="G3520" s="509">
        <v>1</v>
      </c>
    </row>
    <row r="3521" spans="1:7">
      <c r="A3521" s="509" t="s">
        <v>1360</v>
      </c>
      <c r="B3521" s="509" t="s">
        <v>2233</v>
      </c>
      <c r="C3521" s="509" t="s">
        <v>1336</v>
      </c>
      <c r="D3521" s="509" t="s">
        <v>1361</v>
      </c>
      <c r="E3521" s="509" t="s">
        <v>14912</v>
      </c>
      <c r="F3521" s="509">
        <v>5</v>
      </c>
      <c r="G3521" s="509">
        <v>1</v>
      </c>
    </row>
    <row r="3522" spans="1:7">
      <c r="A3522" s="509" t="s">
        <v>1360</v>
      </c>
      <c r="B3522" s="509" t="s">
        <v>2233</v>
      </c>
      <c r="C3522" s="509" t="s">
        <v>1336</v>
      </c>
      <c r="D3522" s="509" t="s">
        <v>1361</v>
      </c>
      <c r="E3522" s="509" t="s">
        <v>14911</v>
      </c>
      <c r="F3522" s="509">
        <v>3</v>
      </c>
      <c r="G3522" s="509">
        <v>1</v>
      </c>
    </row>
    <row r="3523" spans="1:7">
      <c r="A3523" s="509" t="s">
        <v>1360</v>
      </c>
      <c r="B3523" s="509" t="s">
        <v>2233</v>
      </c>
      <c r="C3523" s="509" t="s">
        <v>1336</v>
      </c>
      <c r="D3523" s="509" t="s">
        <v>1361</v>
      </c>
      <c r="E3523" s="509" t="s">
        <v>14913</v>
      </c>
      <c r="F3523" s="509">
        <v>2</v>
      </c>
      <c r="G3523" s="509">
        <v>1</v>
      </c>
    </row>
    <row r="3524" spans="1:7">
      <c r="A3524" s="509" t="s">
        <v>1362</v>
      </c>
      <c r="B3524" s="509" t="s">
        <v>2233</v>
      </c>
      <c r="C3524" s="509" t="s">
        <v>1336</v>
      </c>
      <c r="D3524" s="509" t="s">
        <v>1363</v>
      </c>
      <c r="E3524" s="509" t="s">
        <v>15003</v>
      </c>
      <c r="F3524" s="509">
        <v>3</v>
      </c>
      <c r="G3524" s="509">
        <v>1</v>
      </c>
    </row>
    <row r="3525" spans="1:7">
      <c r="A3525" s="509" t="s">
        <v>1364</v>
      </c>
      <c r="B3525" s="509" t="s">
        <v>2233</v>
      </c>
      <c r="C3525" s="509" t="s">
        <v>1336</v>
      </c>
      <c r="D3525" s="509" t="s">
        <v>1365</v>
      </c>
      <c r="E3525" s="509" t="s">
        <v>14914</v>
      </c>
      <c r="F3525" s="509">
        <v>8</v>
      </c>
      <c r="G3525" s="509">
        <v>1</v>
      </c>
    </row>
    <row r="3526" spans="1:7">
      <c r="A3526" s="509" t="s">
        <v>1364</v>
      </c>
      <c r="B3526" s="509" t="s">
        <v>2233</v>
      </c>
      <c r="C3526" s="509" t="s">
        <v>1336</v>
      </c>
      <c r="D3526" s="509" t="s">
        <v>1365</v>
      </c>
      <c r="E3526" s="509" t="s">
        <v>14915</v>
      </c>
      <c r="F3526" s="509">
        <v>7</v>
      </c>
      <c r="G3526" s="509">
        <v>1</v>
      </c>
    </row>
    <row r="3527" spans="1:7">
      <c r="A3527" s="509" t="s">
        <v>1364</v>
      </c>
      <c r="B3527" s="509" t="s">
        <v>2233</v>
      </c>
      <c r="C3527" s="509" t="s">
        <v>1336</v>
      </c>
      <c r="D3527" s="509" t="s">
        <v>1365</v>
      </c>
      <c r="E3527" s="509" t="s">
        <v>14916</v>
      </c>
      <c r="F3527" s="509">
        <v>7</v>
      </c>
      <c r="G3527" s="509">
        <v>1</v>
      </c>
    </row>
    <row r="3528" spans="1:7">
      <c r="A3528" s="509" t="s">
        <v>1364</v>
      </c>
      <c r="B3528" s="509" t="s">
        <v>2233</v>
      </c>
      <c r="C3528" s="509" t="s">
        <v>1336</v>
      </c>
      <c r="D3528" s="509" t="s">
        <v>1365</v>
      </c>
      <c r="E3528" s="509" t="s">
        <v>14917</v>
      </c>
      <c r="F3528" s="509">
        <v>4</v>
      </c>
      <c r="G3528" s="509">
        <v>1</v>
      </c>
    </row>
    <row r="3529" spans="1:7">
      <c r="A3529" s="509" t="s">
        <v>1364</v>
      </c>
      <c r="B3529" s="509" t="s">
        <v>2233</v>
      </c>
      <c r="C3529" s="509" t="s">
        <v>1336</v>
      </c>
      <c r="D3529" s="509" t="s">
        <v>1365</v>
      </c>
      <c r="E3529" s="509" t="s">
        <v>14918</v>
      </c>
      <c r="F3529" s="509">
        <v>2</v>
      </c>
      <c r="G3529" s="509">
        <v>1</v>
      </c>
    </row>
    <row r="3530" spans="1:7">
      <c r="A3530" s="509" t="s">
        <v>1366</v>
      </c>
      <c r="B3530" s="509" t="s">
        <v>2233</v>
      </c>
      <c r="C3530" s="509" t="s">
        <v>1336</v>
      </c>
      <c r="D3530" s="509" t="s">
        <v>1367</v>
      </c>
      <c r="E3530" s="509" t="s">
        <v>14921</v>
      </c>
      <c r="F3530" s="509">
        <v>7</v>
      </c>
      <c r="G3530" s="509">
        <v>1</v>
      </c>
    </row>
    <row r="3531" spans="1:7">
      <c r="A3531" s="509" t="s">
        <v>1366</v>
      </c>
      <c r="B3531" s="509" t="s">
        <v>2233</v>
      </c>
      <c r="C3531" s="509" t="s">
        <v>1336</v>
      </c>
      <c r="D3531" s="509" t="s">
        <v>1367</v>
      </c>
      <c r="E3531" s="509" t="s">
        <v>14920</v>
      </c>
      <c r="F3531" s="509">
        <v>6</v>
      </c>
      <c r="G3531" s="509">
        <v>1</v>
      </c>
    </row>
    <row r="3532" spans="1:7">
      <c r="A3532" s="509" t="s">
        <v>1366</v>
      </c>
      <c r="B3532" s="509" t="s">
        <v>2233</v>
      </c>
      <c r="C3532" s="509" t="s">
        <v>1336</v>
      </c>
      <c r="D3532" s="509" t="s">
        <v>1367</v>
      </c>
      <c r="E3532" s="509" t="s">
        <v>14923</v>
      </c>
      <c r="F3532" s="509">
        <v>6</v>
      </c>
      <c r="G3532" s="509">
        <v>1</v>
      </c>
    </row>
    <row r="3533" spans="1:7">
      <c r="A3533" s="509" t="s">
        <v>1366</v>
      </c>
      <c r="B3533" s="509" t="s">
        <v>2233</v>
      </c>
      <c r="C3533" s="509" t="s">
        <v>1336</v>
      </c>
      <c r="D3533" s="509" t="s">
        <v>1367</v>
      </c>
      <c r="E3533" s="509" t="s">
        <v>14925</v>
      </c>
      <c r="F3533" s="509">
        <v>6</v>
      </c>
      <c r="G3533" s="509">
        <v>1</v>
      </c>
    </row>
    <row r="3534" spans="1:7">
      <c r="A3534" s="509" t="s">
        <v>1366</v>
      </c>
      <c r="B3534" s="509" t="s">
        <v>2233</v>
      </c>
      <c r="C3534" s="509" t="s">
        <v>1336</v>
      </c>
      <c r="D3534" s="509" t="s">
        <v>1367</v>
      </c>
      <c r="E3534" s="509" t="s">
        <v>14926</v>
      </c>
      <c r="F3534" s="509">
        <v>5</v>
      </c>
      <c r="G3534" s="509">
        <v>1</v>
      </c>
    </row>
    <row r="3535" spans="1:7">
      <c r="A3535" s="509" t="s">
        <v>1366</v>
      </c>
      <c r="B3535" s="509" t="s">
        <v>2233</v>
      </c>
      <c r="C3535" s="509" t="s">
        <v>1336</v>
      </c>
      <c r="D3535" s="509" t="s">
        <v>1367</v>
      </c>
      <c r="E3535" s="509" t="s">
        <v>14922</v>
      </c>
      <c r="F3535" s="509">
        <v>4</v>
      </c>
      <c r="G3535" s="509">
        <v>1</v>
      </c>
    </row>
    <row r="3536" spans="1:7">
      <c r="A3536" s="509" t="s">
        <v>1366</v>
      </c>
      <c r="B3536" s="509" t="s">
        <v>2233</v>
      </c>
      <c r="C3536" s="509" t="s">
        <v>1336</v>
      </c>
      <c r="D3536" s="509" t="s">
        <v>1367</v>
      </c>
      <c r="E3536" s="509" t="s">
        <v>14924</v>
      </c>
      <c r="F3536" s="509">
        <v>3</v>
      </c>
      <c r="G3536" s="509">
        <v>1</v>
      </c>
    </row>
    <row r="3537" spans="1:7">
      <c r="A3537" s="509" t="s">
        <v>1366</v>
      </c>
      <c r="B3537" s="509" t="s">
        <v>2233</v>
      </c>
      <c r="C3537" s="509" t="s">
        <v>1336</v>
      </c>
      <c r="D3537" s="509" t="s">
        <v>1367</v>
      </c>
      <c r="E3537" s="509" t="s">
        <v>14919</v>
      </c>
      <c r="F3537" s="509">
        <v>2</v>
      </c>
      <c r="G3537" s="509">
        <v>1</v>
      </c>
    </row>
    <row r="3538" spans="1:7">
      <c r="A3538" s="509" t="s">
        <v>1368</v>
      </c>
      <c r="B3538" s="509" t="s">
        <v>2233</v>
      </c>
      <c r="C3538" s="509" t="s">
        <v>1336</v>
      </c>
      <c r="D3538" s="509" t="s">
        <v>1369</v>
      </c>
      <c r="E3538" s="509" t="s">
        <v>14930</v>
      </c>
      <c r="F3538" s="509">
        <v>9</v>
      </c>
      <c r="G3538" s="509">
        <v>1</v>
      </c>
    </row>
    <row r="3539" spans="1:7">
      <c r="A3539" s="509" t="s">
        <v>1368</v>
      </c>
      <c r="B3539" s="509" t="s">
        <v>2233</v>
      </c>
      <c r="C3539" s="509" t="s">
        <v>1336</v>
      </c>
      <c r="D3539" s="509" t="s">
        <v>1369</v>
      </c>
      <c r="E3539" s="509" t="s">
        <v>14929</v>
      </c>
      <c r="F3539" s="509">
        <v>7</v>
      </c>
      <c r="G3539" s="509">
        <v>1</v>
      </c>
    </row>
    <row r="3540" spans="1:7">
      <c r="A3540" s="509" t="s">
        <v>1368</v>
      </c>
      <c r="B3540" s="509" t="s">
        <v>2233</v>
      </c>
      <c r="C3540" s="509" t="s">
        <v>1336</v>
      </c>
      <c r="D3540" s="509" t="s">
        <v>1369</v>
      </c>
      <c r="E3540" s="509" t="s">
        <v>14931</v>
      </c>
      <c r="F3540" s="509">
        <v>7</v>
      </c>
      <c r="G3540" s="509">
        <v>1</v>
      </c>
    </row>
    <row r="3541" spans="1:7">
      <c r="A3541" s="509" t="s">
        <v>1368</v>
      </c>
      <c r="B3541" s="509" t="s">
        <v>2233</v>
      </c>
      <c r="C3541" s="509" t="s">
        <v>1336</v>
      </c>
      <c r="D3541" s="509" t="s">
        <v>1369</v>
      </c>
      <c r="E3541" s="509" t="s">
        <v>14927</v>
      </c>
      <c r="F3541" s="509">
        <v>4</v>
      </c>
      <c r="G3541" s="509">
        <v>1</v>
      </c>
    </row>
    <row r="3542" spans="1:7">
      <c r="A3542" s="509" t="s">
        <v>1368</v>
      </c>
      <c r="B3542" s="509" t="s">
        <v>2233</v>
      </c>
      <c r="C3542" s="509" t="s">
        <v>1336</v>
      </c>
      <c r="D3542" s="509" t="s">
        <v>1369</v>
      </c>
      <c r="E3542" s="509" t="s">
        <v>14928</v>
      </c>
      <c r="F3542" s="509">
        <v>4</v>
      </c>
      <c r="G3542" s="509">
        <v>1</v>
      </c>
    </row>
    <row r="3543" spans="1:7">
      <c r="A3543" s="509" t="s">
        <v>1368</v>
      </c>
      <c r="B3543" s="509" t="s">
        <v>2233</v>
      </c>
      <c r="C3543" s="509" t="s">
        <v>1336</v>
      </c>
      <c r="D3543" s="509" t="s">
        <v>1369</v>
      </c>
      <c r="E3543" s="509" t="s">
        <v>14932</v>
      </c>
      <c r="F3543" s="509">
        <v>4</v>
      </c>
      <c r="G3543" s="509">
        <v>1</v>
      </c>
    </row>
    <row r="3544" spans="1:7">
      <c r="A3544" s="509" t="s">
        <v>1370</v>
      </c>
      <c r="B3544" s="509" t="s">
        <v>2233</v>
      </c>
      <c r="C3544" s="509" t="s">
        <v>1336</v>
      </c>
      <c r="D3544" s="509" t="s">
        <v>1371</v>
      </c>
      <c r="E3544" s="509" t="s">
        <v>12677</v>
      </c>
      <c r="F3544" s="509">
        <v>7</v>
      </c>
      <c r="G3544" s="509">
        <v>1</v>
      </c>
    </row>
    <row r="3545" spans="1:7">
      <c r="A3545" s="509" t="s">
        <v>1370</v>
      </c>
      <c r="B3545" s="509" t="s">
        <v>2233</v>
      </c>
      <c r="C3545" s="509" t="s">
        <v>1336</v>
      </c>
      <c r="D3545" s="509" t="s">
        <v>1371</v>
      </c>
      <c r="E3545" s="509" t="s">
        <v>12680</v>
      </c>
      <c r="F3545" s="509">
        <v>7</v>
      </c>
      <c r="G3545" s="509">
        <v>1</v>
      </c>
    </row>
    <row r="3546" spans="1:7">
      <c r="A3546" s="509" t="s">
        <v>1370</v>
      </c>
      <c r="B3546" s="509" t="s">
        <v>2233</v>
      </c>
      <c r="C3546" s="509" t="s">
        <v>1336</v>
      </c>
      <c r="D3546" s="509" t="s">
        <v>1371</v>
      </c>
      <c r="E3546" s="509" t="s">
        <v>12681</v>
      </c>
      <c r="F3546" s="509">
        <v>7</v>
      </c>
      <c r="G3546" s="509">
        <v>1</v>
      </c>
    </row>
    <row r="3547" spans="1:7">
      <c r="A3547" s="509" t="s">
        <v>1370</v>
      </c>
      <c r="B3547" s="509" t="s">
        <v>2233</v>
      </c>
      <c r="C3547" s="509" t="s">
        <v>1336</v>
      </c>
      <c r="D3547" s="509" t="s">
        <v>1371</v>
      </c>
      <c r="E3547" s="509" t="s">
        <v>12683</v>
      </c>
      <c r="F3547" s="509">
        <v>6</v>
      </c>
      <c r="G3547" s="509">
        <v>1</v>
      </c>
    </row>
    <row r="3548" spans="1:7">
      <c r="A3548" s="509" t="s">
        <v>1370</v>
      </c>
      <c r="B3548" s="509" t="s">
        <v>2233</v>
      </c>
      <c r="C3548" s="509" t="s">
        <v>1336</v>
      </c>
      <c r="D3548" s="509" t="s">
        <v>1371</v>
      </c>
      <c r="E3548" s="509" t="s">
        <v>12685</v>
      </c>
      <c r="F3548" s="509">
        <v>5</v>
      </c>
      <c r="G3548" s="509">
        <v>1</v>
      </c>
    </row>
    <row r="3549" spans="1:7">
      <c r="A3549" s="509" t="s">
        <v>1370</v>
      </c>
      <c r="B3549" s="509" t="s">
        <v>2233</v>
      </c>
      <c r="C3549" s="509" t="s">
        <v>1336</v>
      </c>
      <c r="D3549" s="509" t="s">
        <v>1371</v>
      </c>
      <c r="E3549" s="509" t="s">
        <v>12678</v>
      </c>
      <c r="F3549" s="509">
        <v>4</v>
      </c>
      <c r="G3549" s="509">
        <v>1</v>
      </c>
    </row>
    <row r="3550" spans="1:7">
      <c r="A3550" s="509" t="s">
        <v>1370</v>
      </c>
      <c r="B3550" s="509" t="s">
        <v>2233</v>
      </c>
      <c r="C3550" s="509" t="s">
        <v>1336</v>
      </c>
      <c r="D3550" s="509" t="s">
        <v>1371</v>
      </c>
      <c r="E3550" s="509" t="s">
        <v>12679</v>
      </c>
      <c r="F3550" s="509">
        <v>4</v>
      </c>
      <c r="G3550" s="509">
        <v>1</v>
      </c>
    </row>
    <row r="3551" spans="1:7">
      <c r="A3551" s="509" t="s">
        <v>1370</v>
      </c>
      <c r="B3551" s="509" t="s">
        <v>2233</v>
      </c>
      <c r="C3551" s="509" t="s">
        <v>1336</v>
      </c>
      <c r="D3551" s="509" t="s">
        <v>1371</v>
      </c>
      <c r="E3551" s="509" t="s">
        <v>12682</v>
      </c>
      <c r="F3551" s="509">
        <v>4</v>
      </c>
      <c r="G3551" s="509">
        <v>1</v>
      </c>
    </row>
    <row r="3552" spans="1:7">
      <c r="A3552" s="509" t="s">
        <v>1370</v>
      </c>
      <c r="B3552" s="509" t="s">
        <v>2233</v>
      </c>
      <c r="C3552" s="509" t="s">
        <v>1336</v>
      </c>
      <c r="D3552" s="509" t="s">
        <v>1371</v>
      </c>
      <c r="E3552" s="509" t="s">
        <v>12684</v>
      </c>
      <c r="F3552" s="509">
        <v>4</v>
      </c>
      <c r="G3552" s="509">
        <v>1</v>
      </c>
    </row>
    <row r="3553" spans="1:7">
      <c r="A3553" s="509" t="s">
        <v>1370</v>
      </c>
      <c r="B3553" s="509" t="s">
        <v>2233</v>
      </c>
      <c r="C3553" s="509" t="s">
        <v>1336</v>
      </c>
      <c r="D3553" s="509" t="s">
        <v>1371</v>
      </c>
      <c r="E3553" s="509" t="s">
        <v>12686</v>
      </c>
      <c r="F3553" s="509">
        <v>4</v>
      </c>
      <c r="G3553" s="509">
        <v>1</v>
      </c>
    </row>
    <row r="3554" spans="1:7">
      <c r="A3554" s="509" t="s">
        <v>1370</v>
      </c>
      <c r="B3554" s="509" t="s">
        <v>2233</v>
      </c>
      <c r="C3554" s="509" t="s">
        <v>1336</v>
      </c>
      <c r="D3554" s="509" t="s">
        <v>1371</v>
      </c>
      <c r="E3554" s="509" t="s">
        <v>12687</v>
      </c>
      <c r="F3554" s="509">
        <v>4</v>
      </c>
      <c r="G3554" s="509">
        <v>1</v>
      </c>
    </row>
    <row r="3555" spans="1:7">
      <c r="A3555" s="509" t="s">
        <v>1370</v>
      </c>
      <c r="B3555" s="509" t="s">
        <v>2233</v>
      </c>
      <c r="C3555" s="509" t="s">
        <v>1336</v>
      </c>
      <c r="D3555" s="509" t="s">
        <v>1371</v>
      </c>
      <c r="E3555" s="509" t="s">
        <v>12690</v>
      </c>
      <c r="F3555" s="509">
        <v>3</v>
      </c>
      <c r="G3555" s="509">
        <v>1</v>
      </c>
    </row>
    <row r="3556" spans="1:7">
      <c r="A3556" s="509" t="s">
        <v>1370</v>
      </c>
      <c r="B3556" s="509" t="s">
        <v>2233</v>
      </c>
      <c r="C3556" s="509" t="s">
        <v>1336</v>
      </c>
      <c r="D3556" s="509" t="s">
        <v>1371</v>
      </c>
      <c r="E3556" s="509" t="s">
        <v>12688</v>
      </c>
      <c r="F3556" s="509">
        <v>1</v>
      </c>
      <c r="G3556" s="509">
        <v>1</v>
      </c>
    </row>
    <row r="3557" spans="1:7">
      <c r="A3557" s="509" t="s">
        <v>1370</v>
      </c>
      <c r="B3557" s="509" t="s">
        <v>2233</v>
      </c>
      <c r="C3557" s="509" t="s">
        <v>1336</v>
      </c>
      <c r="D3557" s="509" t="s">
        <v>1371</v>
      </c>
      <c r="E3557" s="509" t="s">
        <v>12689</v>
      </c>
      <c r="F3557" s="509">
        <v>1</v>
      </c>
      <c r="G3557" s="509">
        <v>1</v>
      </c>
    </row>
    <row r="3558" spans="1:7">
      <c r="A3558" s="509" t="s">
        <v>1372</v>
      </c>
      <c r="B3558" s="509" t="s">
        <v>2233</v>
      </c>
      <c r="C3558" s="509" t="s">
        <v>1336</v>
      </c>
      <c r="D3558" s="509" t="s">
        <v>1373</v>
      </c>
      <c r="E3558" s="509" t="s">
        <v>14868</v>
      </c>
      <c r="F3558" s="509">
        <v>7</v>
      </c>
      <c r="G3558" s="509">
        <v>1</v>
      </c>
    </row>
    <row r="3559" spans="1:7">
      <c r="A3559" s="509" t="s">
        <v>1372</v>
      </c>
      <c r="B3559" s="509" t="s">
        <v>2233</v>
      </c>
      <c r="C3559" s="509" t="s">
        <v>1336</v>
      </c>
      <c r="D3559" s="509" t="s">
        <v>1373</v>
      </c>
      <c r="E3559" s="509" t="s">
        <v>14869</v>
      </c>
      <c r="F3559" s="509">
        <v>7</v>
      </c>
      <c r="G3559" s="509">
        <v>1</v>
      </c>
    </row>
    <row r="3560" spans="1:7">
      <c r="A3560" s="509" t="s">
        <v>1372</v>
      </c>
      <c r="B3560" s="509" t="s">
        <v>2233</v>
      </c>
      <c r="C3560" s="509" t="s">
        <v>1336</v>
      </c>
      <c r="D3560" s="509" t="s">
        <v>1373</v>
      </c>
      <c r="E3560" s="509" t="s">
        <v>14870</v>
      </c>
      <c r="F3560" s="509">
        <v>5</v>
      </c>
      <c r="G3560" s="509">
        <v>1</v>
      </c>
    </row>
    <row r="3561" spans="1:7">
      <c r="A3561" s="509" t="s">
        <v>1372</v>
      </c>
      <c r="B3561" s="509" t="s">
        <v>2233</v>
      </c>
      <c r="C3561" s="509" t="s">
        <v>1336</v>
      </c>
      <c r="D3561" s="509" t="s">
        <v>1373</v>
      </c>
      <c r="E3561" s="509" t="s">
        <v>14872</v>
      </c>
      <c r="F3561" s="509">
        <v>3</v>
      </c>
      <c r="G3561" s="509">
        <v>1</v>
      </c>
    </row>
    <row r="3562" spans="1:7">
      <c r="A3562" s="509" t="s">
        <v>1372</v>
      </c>
      <c r="B3562" s="509" t="s">
        <v>2233</v>
      </c>
      <c r="C3562" s="509" t="s">
        <v>1336</v>
      </c>
      <c r="D3562" s="509" t="s">
        <v>1373</v>
      </c>
      <c r="E3562" s="509" t="s">
        <v>14873</v>
      </c>
      <c r="F3562" s="509">
        <v>3</v>
      </c>
      <c r="G3562" s="509">
        <v>1</v>
      </c>
    </row>
    <row r="3563" spans="1:7">
      <c r="A3563" s="509" t="s">
        <v>1372</v>
      </c>
      <c r="B3563" s="509" t="s">
        <v>2233</v>
      </c>
      <c r="C3563" s="509" t="s">
        <v>1336</v>
      </c>
      <c r="D3563" s="509" t="s">
        <v>1373</v>
      </c>
      <c r="E3563" s="509" t="s">
        <v>14871</v>
      </c>
      <c r="F3563" s="509">
        <v>2</v>
      </c>
      <c r="G3563" s="509">
        <v>1</v>
      </c>
    </row>
    <row r="3564" spans="1:7">
      <c r="A3564" s="509" t="s">
        <v>1372</v>
      </c>
      <c r="B3564" s="509" t="s">
        <v>2233</v>
      </c>
      <c r="C3564" s="509" t="s">
        <v>1336</v>
      </c>
      <c r="D3564" s="509" t="s">
        <v>1373</v>
      </c>
      <c r="E3564" s="509" t="s">
        <v>14874</v>
      </c>
      <c r="F3564" s="509">
        <v>2</v>
      </c>
      <c r="G3564" s="509">
        <v>1</v>
      </c>
    </row>
    <row r="3565" spans="1:7">
      <c r="A3565" s="509" t="s">
        <v>1374</v>
      </c>
      <c r="B3565" s="509" t="s">
        <v>2233</v>
      </c>
      <c r="C3565" s="509" t="s">
        <v>1336</v>
      </c>
      <c r="D3565" s="509" t="s">
        <v>1375</v>
      </c>
      <c r="E3565" s="509" t="s">
        <v>14933</v>
      </c>
      <c r="F3565" s="509">
        <v>6</v>
      </c>
      <c r="G3565" s="509">
        <v>1</v>
      </c>
    </row>
    <row r="3566" spans="1:7">
      <c r="A3566" s="509" t="s">
        <v>1374</v>
      </c>
      <c r="B3566" s="509" t="s">
        <v>2233</v>
      </c>
      <c r="C3566" s="509" t="s">
        <v>1336</v>
      </c>
      <c r="D3566" s="509" t="s">
        <v>1375</v>
      </c>
      <c r="E3566" s="509" t="s">
        <v>14937</v>
      </c>
      <c r="F3566" s="509">
        <v>6</v>
      </c>
      <c r="G3566" s="509">
        <v>1</v>
      </c>
    </row>
    <row r="3567" spans="1:7">
      <c r="A3567" s="509" t="s">
        <v>1374</v>
      </c>
      <c r="B3567" s="509" t="s">
        <v>2233</v>
      </c>
      <c r="C3567" s="509" t="s">
        <v>1336</v>
      </c>
      <c r="D3567" s="509" t="s">
        <v>1375</v>
      </c>
      <c r="E3567" s="509" t="s">
        <v>14935</v>
      </c>
      <c r="F3567" s="509">
        <v>5</v>
      </c>
      <c r="G3567" s="509">
        <v>1</v>
      </c>
    </row>
    <row r="3568" spans="1:7">
      <c r="A3568" s="509" t="s">
        <v>1374</v>
      </c>
      <c r="B3568" s="509" t="s">
        <v>2233</v>
      </c>
      <c r="C3568" s="509" t="s">
        <v>1336</v>
      </c>
      <c r="D3568" s="509" t="s">
        <v>1375</v>
      </c>
      <c r="E3568" s="509" t="s">
        <v>14936</v>
      </c>
      <c r="F3568" s="509">
        <v>5</v>
      </c>
      <c r="G3568" s="509">
        <v>1</v>
      </c>
    </row>
    <row r="3569" spans="1:7">
      <c r="A3569" s="509" t="s">
        <v>1374</v>
      </c>
      <c r="B3569" s="509" t="s">
        <v>2233</v>
      </c>
      <c r="C3569" s="509" t="s">
        <v>1336</v>
      </c>
      <c r="D3569" s="509" t="s">
        <v>1375</v>
      </c>
      <c r="E3569" s="509" t="s">
        <v>14939</v>
      </c>
      <c r="F3569" s="509">
        <v>2</v>
      </c>
      <c r="G3569" s="509">
        <v>1</v>
      </c>
    </row>
    <row r="3570" spans="1:7">
      <c r="A3570" s="509" t="s">
        <v>1374</v>
      </c>
      <c r="B3570" s="509" t="s">
        <v>2233</v>
      </c>
      <c r="C3570" s="509" t="s">
        <v>1336</v>
      </c>
      <c r="D3570" s="509" t="s">
        <v>1375</v>
      </c>
      <c r="E3570" s="509" t="s">
        <v>14934</v>
      </c>
      <c r="F3570" s="509">
        <v>1</v>
      </c>
      <c r="G3570" s="509">
        <v>1</v>
      </c>
    </row>
    <row r="3571" spans="1:7">
      <c r="A3571" s="509" t="s">
        <v>1374</v>
      </c>
      <c r="B3571" s="509" t="s">
        <v>2233</v>
      </c>
      <c r="C3571" s="509" t="s">
        <v>1336</v>
      </c>
      <c r="D3571" s="509" t="s">
        <v>1375</v>
      </c>
      <c r="E3571" s="509" t="s">
        <v>14938</v>
      </c>
      <c r="F3571" s="509">
        <v>1</v>
      </c>
      <c r="G3571" s="509">
        <v>1</v>
      </c>
    </row>
    <row r="3572" spans="1:7">
      <c r="A3572" s="509" t="s">
        <v>1376</v>
      </c>
      <c r="B3572" s="509" t="s">
        <v>2233</v>
      </c>
      <c r="C3572" s="509" t="s">
        <v>1336</v>
      </c>
      <c r="D3572" s="509" t="s">
        <v>1377</v>
      </c>
      <c r="E3572" s="509" t="s">
        <v>14943</v>
      </c>
      <c r="F3572" s="509">
        <v>13</v>
      </c>
      <c r="G3572" s="509">
        <v>1</v>
      </c>
    </row>
    <row r="3573" spans="1:7">
      <c r="A3573" s="509" t="s">
        <v>1376</v>
      </c>
      <c r="B3573" s="509" t="s">
        <v>2233</v>
      </c>
      <c r="C3573" s="509" t="s">
        <v>1336</v>
      </c>
      <c r="D3573" s="509" t="s">
        <v>1377</v>
      </c>
      <c r="E3573" s="509" t="s">
        <v>14942</v>
      </c>
      <c r="F3573" s="509">
        <v>12</v>
      </c>
      <c r="G3573" s="509">
        <v>1</v>
      </c>
    </row>
    <row r="3574" spans="1:7">
      <c r="A3574" s="509" t="s">
        <v>1376</v>
      </c>
      <c r="B3574" s="509" t="s">
        <v>2233</v>
      </c>
      <c r="C3574" s="509" t="s">
        <v>1336</v>
      </c>
      <c r="D3574" s="509" t="s">
        <v>1377</v>
      </c>
      <c r="E3574" s="509" t="s">
        <v>14941</v>
      </c>
      <c r="F3574" s="509">
        <v>10</v>
      </c>
      <c r="G3574" s="509">
        <v>1</v>
      </c>
    </row>
    <row r="3575" spans="1:7">
      <c r="A3575" s="509" t="s">
        <v>1376</v>
      </c>
      <c r="B3575" s="509" t="s">
        <v>2233</v>
      </c>
      <c r="C3575" s="509" t="s">
        <v>1336</v>
      </c>
      <c r="D3575" s="509" t="s">
        <v>1377</v>
      </c>
      <c r="E3575" s="509" t="s">
        <v>14940</v>
      </c>
      <c r="F3575" s="509">
        <v>4</v>
      </c>
      <c r="G3575" s="509">
        <v>1</v>
      </c>
    </row>
    <row r="3576" spans="1:7">
      <c r="A3576" s="509" t="s">
        <v>1378</v>
      </c>
      <c r="B3576" s="509" t="s">
        <v>2233</v>
      </c>
      <c r="C3576" s="509" t="s">
        <v>1336</v>
      </c>
      <c r="D3576" s="509" t="s">
        <v>1379</v>
      </c>
      <c r="E3576" s="509" t="s">
        <v>12937</v>
      </c>
      <c r="F3576" s="509">
        <v>8</v>
      </c>
      <c r="G3576" s="509">
        <v>1</v>
      </c>
    </row>
    <row r="3577" spans="1:7">
      <c r="A3577" s="509" t="s">
        <v>1378</v>
      </c>
      <c r="B3577" s="509" t="s">
        <v>2233</v>
      </c>
      <c r="C3577" s="509" t="s">
        <v>1336</v>
      </c>
      <c r="D3577" s="509" t="s">
        <v>1379</v>
      </c>
      <c r="E3577" s="509" t="s">
        <v>12939</v>
      </c>
      <c r="F3577" s="509">
        <v>5</v>
      </c>
      <c r="G3577" s="509">
        <v>1</v>
      </c>
    </row>
    <row r="3578" spans="1:7">
      <c r="A3578" s="509" t="s">
        <v>1378</v>
      </c>
      <c r="B3578" s="509" t="s">
        <v>2233</v>
      </c>
      <c r="C3578" s="509" t="s">
        <v>1336</v>
      </c>
      <c r="D3578" s="509" t="s">
        <v>1379</v>
      </c>
      <c r="E3578" s="509" t="s">
        <v>12938</v>
      </c>
      <c r="F3578" s="509">
        <v>3</v>
      </c>
      <c r="G3578" s="509">
        <v>1</v>
      </c>
    </row>
    <row r="3579" spans="1:7">
      <c r="A3579" s="509" t="s">
        <v>1378</v>
      </c>
      <c r="B3579" s="509" t="s">
        <v>2233</v>
      </c>
      <c r="C3579" s="509" t="s">
        <v>1336</v>
      </c>
      <c r="D3579" s="509" t="s">
        <v>1379</v>
      </c>
      <c r="E3579" s="509" t="s">
        <v>12940</v>
      </c>
      <c r="F3579" s="509">
        <v>3</v>
      </c>
      <c r="G3579" s="509">
        <v>1</v>
      </c>
    </row>
    <row r="3580" spans="1:7">
      <c r="A3580" s="509" t="s">
        <v>1378</v>
      </c>
      <c r="B3580" s="509" t="s">
        <v>2233</v>
      </c>
      <c r="C3580" s="509" t="s">
        <v>1336</v>
      </c>
      <c r="D3580" s="509" t="s">
        <v>1379</v>
      </c>
      <c r="E3580" s="509" t="s">
        <v>12941</v>
      </c>
      <c r="F3580" s="509">
        <v>3</v>
      </c>
      <c r="G3580" s="509">
        <v>1</v>
      </c>
    </row>
    <row r="3581" spans="1:7">
      <c r="A3581" s="509" t="s">
        <v>1380</v>
      </c>
      <c r="B3581" s="509" t="s">
        <v>2233</v>
      </c>
      <c r="C3581" s="509" t="s">
        <v>1336</v>
      </c>
      <c r="D3581" s="509" t="s">
        <v>1381</v>
      </c>
      <c r="E3581" s="509" t="s">
        <v>13288</v>
      </c>
      <c r="F3581" s="509">
        <v>8</v>
      </c>
      <c r="G3581" s="509">
        <v>1</v>
      </c>
    </row>
    <row r="3582" spans="1:7">
      <c r="A3582" s="509" t="s">
        <v>1380</v>
      </c>
      <c r="B3582" s="509" t="s">
        <v>2233</v>
      </c>
      <c r="C3582" s="509" t="s">
        <v>1336</v>
      </c>
      <c r="D3582" s="509" t="s">
        <v>1381</v>
      </c>
      <c r="E3582" s="509" t="s">
        <v>13287</v>
      </c>
      <c r="F3582" s="509">
        <v>6</v>
      </c>
      <c r="G3582" s="509">
        <v>1</v>
      </c>
    </row>
    <row r="3583" spans="1:7">
      <c r="A3583" s="509" t="s">
        <v>1380</v>
      </c>
      <c r="B3583" s="509" t="s">
        <v>2233</v>
      </c>
      <c r="C3583" s="509" t="s">
        <v>1336</v>
      </c>
      <c r="D3583" s="509" t="s">
        <v>1381</v>
      </c>
      <c r="E3583" s="509" t="s">
        <v>13289</v>
      </c>
      <c r="F3583" s="509">
        <v>6</v>
      </c>
      <c r="G3583" s="509">
        <v>1</v>
      </c>
    </row>
    <row r="3584" spans="1:7">
      <c r="A3584" s="509" t="s">
        <v>1380</v>
      </c>
      <c r="B3584" s="509" t="s">
        <v>2233</v>
      </c>
      <c r="C3584" s="509" t="s">
        <v>1336</v>
      </c>
      <c r="D3584" s="509" t="s">
        <v>1381</v>
      </c>
      <c r="E3584" s="509" t="s">
        <v>13291</v>
      </c>
      <c r="F3584" s="509">
        <v>6</v>
      </c>
      <c r="G3584" s="509">
        <v>1</v>
      </c>
    </row>
    <row r="3585" spans="1:7">
      <c r="A3585" s="509" t="s">
        <v>1380</v>
      </c>
      <c r="B3585" s="509" t="s">
        <v>2233</v>
      </c>
      <c r="C3585" s="509" t="s">
        <v>1336</v>
      </c>
      <c r="D3585" s="509" t="s">
        <v>1381</v>
      </c>
      <c r="E3585" s="509" t="s">
        <v>13285</v>
      </c>
      <c r="F3585" s="509">
        <v>5</v>
      </c>
      <c r="G3585" s="509">
        <v>1</v>
      </c>
    </row>
    <row r="3586" spans="1:7">
      <c r="A3586" s="509" t="s">
        <v>1380</v>
      </c>
      <c r="B3586" s="509" t="s">
        <v>2233</v>
      </c>
      <c r="C3586" s="509" t="s">
        <v>1336</v>
      </c>
      <c r="D3586" s="509" t="s">
        <v>1381</v>
      </c>
      <c r="E3586" s="509" t="s">
        <v>13286</v>
      </c>
      <c r="F3586" s="509">
        <v>4</v>
      </c>
      <c r="G3586" s="509">
        <v>1</v>
      </c>
    </row>
    <row r="3587" spans="1:7">
      <c r="A3587" s="509" t="s">
        <v>1380</v>
      </c>
      <c r="B3587" s="509" t="s">
        <v>2233</v>
      </c>
      <c r="C3587" s="509" t="s">
        <v>1336</v>
      </c>
      <c r="D3587" s="509" t="s">
        <v>1381</v>
      </c>
      <c r="E3587" s="509" t="s">
        <v>13292</v>
      </c>
      <c r="F3587" s="509">
        <v>4</v>
      </c>
      <c r="G3587" s="509">
        <v>1</v>
      </c>
    </row>
    <row r="3588" spans="1:7">
      <c r="A3588" s="509" t="s">
        <v>1380</v>
      </c>
      <c r="B3588" s="509" t="s">
        <v>2233</v>
      </c>
      <c r="C3588" s="509" t="s">
        <v>1336</v>
      </c>
      <c r="D3588" s="509" t="s">
        <v>1381</v>
      </c>
      <c r="E3588" s="509" t="s">
        <v>13290</v>
      </c>
      <c r="F3588" s="509">
        <v>3</v>
      </c>
      <c r="G3588" s="509">
        <v>1</v>
      </c>
    </row>
    <row r="3589" spans="1:7">
      <c r="A3589" s="509" t="s">
        <v>1382</v>
      </c>
      <c r="B3589" s="509" t="s">
        <v>2233</v>
      </c>
      <c r="C3589" s="509" t="s">
        <v>1336</v>
      </c>
      <c r="D3589" s="509" t="s">
        <v>1383</v>
      </c>
      <c r="E3589" s="509" t="s">
        <v>14891</v>
      </c>
      <c r="F3589" s="509">
        <v>3</v>
      </c>
      <c r="G3589" s="509">
        <v>1</v>
      </c>
    </row>
    <row r="3590" spans="1:7">
      <c r="A3590" s="509" t="s">
        <v>1382</v>
      </c>
      <c r="B3590" s="509" t="s">
        <v>2233</v>
      </c>
      <c r="C3590" s="509" t="s">
        <v>1336</v>
      </c>
      <c r="D3590" s="509" t="s">
        <v>1383</v>
      </c>
      <c r="E3590" s="509" t="s">
        <v>14892</v>
      </c>
      <c r="F3590" s="509">
        <v>3</v>
      </c>
      <c r="G3590" s="509">
        <v>1</v>
      </c>
    </row>
    <row r="3591" spans="1:7">
      <c r="A3591" s="509" t="s">
        <v>1382</v>
      </c>
      <c r="B3591" s="509" t="s">
        <v>2233</v>
      </c>
      <c r="C3591" s="509" t="s">
        <v>1336</v>
      </c>
      <c r="D3591" s="509" t="s">
        <v>1383</v>
      </c>
      <c r="E3591" s="509" t="s">
        <v>14890</v>
      </c>
      <c r="F3591" s="509">
        <v>2</v>
      </c>
      <c r="G3591" s="509">
        <v>1</v>
      </c>
    </row>
    <row r="3592" spans="1:7">
      <c r="A3592" s="509" t="s">
        <v>1384</v>
      </c>
      <c r="B3592" s="509" t="s">
        <v>2233</v>
      </c>
      <c r="C3592" s="509" t="s">
        <v>1336</v>
      </c>
      <c r="D3592" s="509" t="s">
        <v>1385</v>
      </c>
      <c r="E3592" s="509" t="s">
        <v>15011</v>
      </c>
      <c r="F3592" s="509">
        <v>8</v>
      </c>
      <c r="G3592" s="509">
        <v>1</v>
      </c>
    </row>
    <row r="3593" spans="1:7">
      <c r="A3593" s="509" t="s">
        <v>1384</v>
      </c>
      <c r="B3593" s="509" t="s">
        <v>2233</v>
      </c>
      <c r="C3593" s="509" t="s">
        <v>1336</v>
      </c>
      <c r="D3593" s="509" t="s">
        <v>1385</v>
      </c>
      <c r="E3593" s="509" t="s">
        <v>15013</v>
      </c>
      <c r="F3593" s="509">
        <v>6</v>
      </c>
      <c r="G3593" s="509">
        <v>1</v>
      </c>
    </row>
    <row r="3594" spans="1:7">
      <c r="A3594" s="509" t="s">
        <v>1384</v>
      </c>
      <c r="B3594" s="509" t="s">
        <v>2233</v>
      </c>
      <c r="C3594" s="509" t="s">
        <v>1336</v>
      </c>
      <c r="D3594" s="509" t="s">
        <v>1385</v>
      </c>
      <c r="E3594" s="509" t="s">
        <v>15014</v>
      </c>
      <c r="F3594" s="509">
        <v>6</v>
      </c>
      <c r="G3594" s="509">
        <v>1</v>
      </c>
    </row>
    <row r="3595" spans="1:7">
      <c r="A3595" s="509" t="s">
        <v>1384</v>
      </c>
      <c r="B3595" s="509" t="s">
        <v>2233</v>
      </c>
      <c r="C3595" s="509" t="s">
        <v>1336</v>
      </c>
      <c r="D3595" s="509" t="s">
        <v>1385</v>
      </c>
      <c r="E3595" s="509" t="s">
        <v>15015</v>
      </c>
      <c r="F3595" s="509">
        <v>6</v>
      </c>
      <c r="G3595" s="509">
        <v>1</v>
      </c>
    </row>
    <row r="3596" spans="1:7">
      <c r="A3596" s="509" t="s">
        <v>1384</v>
      </c>
      <c r="B3596" s="509" t="s">
        <v>2233</v>
      </c>
      <c r="C3596" s="509" t="s">
        <v>1336</v>
      </c>
      <c r="D3596" s="509" t="s">
        <v>1385</v>
      </c>
      <c r="E3596" s="509" t="s">
        <v>15016</v>
      </c>
      <c r="F3596" s="509">
        <v>5</v>
      </c>
      <c r="G3596" s="509">
        <v>1</v>
      </c>
    </row>
    <row r="3597" spans="1:7">
      <c r="A3597" s="509" t="s">
        <v>1384</v>
      </c>
      <c r="B3597" s="509" t="s">
        <v>2233</v>
      </c>
      <c r="C3597" s="509" t="s">
        <v>1336</v>
      </c>
      <c r="D3597" s="509" t="s">
        <v>1385</v>
      </c>
      <c r="E3597" s="509" t="s">
        <v>15018</v>
      </c>
      <c r="F3597" s="509">
        <v>5</v>
      </c>
      <c r="G3597" s="509">
        <v>1</v>
      </c>
    </row>
    <row r="3598" spans="1:7">
      <c r="A3598" s="509" t="s">
        <v>1384</v>
      </c>
      <c r="B3598" s="509" t="s">
        <v>2233</v>
      </c>
      <c r="C3598" s="509" t="s">
        <v>1336</v>
      </c>
      <c r="D3598" s="509" t="s">
        <v>1385</v>
      </c>
      <c r="E3598" s="509" t="s">
        <v>15022</v>
      </c>
      <c r="F3598" s="509">
        <v>5</v>
      </c>
      <c r="G3598" s="509">
        <v>1</v>
      </c>
    </row>
    <row r="3599" spans="1:7">
      <c r="A3599" s="509" t="s">
        <v>1384</v>
      </c>
      <c r="B3599" s="509" t="s">
        <v>2233</v>
      </c>
      <c r="C3599" s="509" t="s">
        <v>1336</v>
      </c>
      <c r="D3599" s="509" t="s">
        <v>1385</v>
      </c>
      <c r="E3599" s="509" t="s">
        <v>15017</v>
      </c>
      <c r="F3599" s="509">
        <v>4</v>
      </c>
      <c r="G3599" s="509">
        <v>1</v>
      </c>
    </row>
    <row r="3600" spans="1:7">
      <c r="A3600" s="509" t="s">
        <v>1384</v>
      </c>
      <c r="B3600" s="509" t="s">
        <v>2233</v>
      </c>
      <c r="C3600" s="509" t="s">
        <v>1336</v>
      </c>
      <c r="D3600" s="509" t="s">
        <v>1385</v>
      </c>
      <c r="E3600" s="509" t="s">
        <v>15019</v>
      </c>
      <c r="F3600" s="509">
        <v>4</v>
      </c>
      <c r="G3600" s="509">
        <v>1</v>
      </c>
    </row>
    <row r="3601" spans="1:7">
      <c r="A3601" s="509" t="s">
        <v>1384</v>
      </c>
      <c r="B3601" s="509" t="s">
        <v>2233</v>
      </c>
      <c r="C3601" s="509" t="s">
        <v>1336</v>
      </c>
      <c r="D3601" s="509" t="s">
        <v>1385</v>
      </c>
      <c r="E3601" s="509" t="s">
        <v>15020</v>
      </c>
      <c r="F3601" s="509">
        <v>4</v>
      </c>
      <c r="G3601" s="509">
        <v>1</v>
      </c>
    </row>
    <row r="3602" spans="1:7">
      <c r="A3602" s="509" t="s">
        <v>1384</v>
      </c>
      <c r="B3602" s="509" t="s">
        <v>2233</v>
      </c>
      <c r="C3602" s="509" t="s">
        <v>1336</v>
      </c>
      <c r="D3602" s="509" t="s">
        <v>1385</v>
      </c>
      <c r="E3602" s="509" t="s">
        <v>15021</v>
      </c>
      <c r="F3602" s="509">
        <v>4</v>
      </c>
      <c r="G3602" s="509">
        <v>1</v>
      </c>
    </row>
    <row r="3603" spans="1:7">
      <c r="A3603" s="509" t="s">
        <v>1384</v>
      </c>
      <c r="B3603" s="509" t="s">
        <v>2233</v>
      </c>
      <c r="C3603" s="509" t="s">
        <v>1336</v>
      </c>
      <c r="D3603" s="509" t="s">
        <v>1385</v>
      </c>
      <c r="E3603" s="509" t="s">
        <v>15012</v>
      </c>
      <c r="F3603" s="509">
        <v>1</v>
      </c>
      <c r="G3603" s="509">
        <v>1</v>
      </c>
    </row>
    <row r="3604" spans="1:7">
      <c r="A3604" s="509" t="s">
        <v>1386</v>
      </c>
      <c r="B3604" s="509" t="s">
        <v>2233</v>
      </c>
      <c r="C3604" s="509" t="s">
        <v>1336</v>
      </c>
      <c r="D3604" s="509" t="s">
        <v>1387</v>
      </c>
      <c r="E3604" s="509" t="s">
        <v>14802</v>
      </c>
      <c r="F3604" s="509">
        <v>5</v>
      </c>
      <c r="G3604" s="509">
        <v>1</v>
      </c>
    </row>
    <row r="3605" spans="1:7">
      <c r="A3605" s="509" t="s">
        <v>1386</v>
      </c>
      <c r="B3605" s="509" t="s">
        <v>2233</v>
      </c>
      <c r="C3605" s="509" t="s">
        <v>1336</v>
      </c>
      <c r="D3605" s="509" t="s">
        <v>1387</v>
      </c>
      <c r="E3605" s="509" t="s">
        <v>14803</v>
      </c>
      <c r="F3605" s="509">
        <v>3</v>
      </c>
      <c r="G3605" s="509">
        <v>1</v>
      </c>
    </row>
    <row r="3606" spans="1:7">
      <c r="A3606" s="509" t="s">
        <v>1386</v>
      </c>
      <c r="B3606" s="509" t="s">
        <v>2233</v>
      </c>
      <c r="C3606" s="509" t="s">
        <v>1336</v>
      </c>
      <c r="D3606" s="509" t="s">
        <v>1387</v>
      </c>
      <c r="E3606" s="509" t="s">
        <v>14801</v>
      </c>
      <c r="F3606" s="509">
        <v>2</v>
      </c>
      <c r="G3606" s="509">
        <v>1</v>
      </c>
    </row>
    <row r="3607" spans="1:7">
      <c r="A3607" s="509" t="s">
        <v>1386</v>
      </c>
      <c r="B3607" s="509" t="s">
        <v>2233</v>
      </c>
      <c r="C3607" s="509" t="s">
        <v>1336</v>
      </c>
      <c r="D3607" s="509" t="s">
        <v>1387</v>
      </c>
      <c r="E3607" s="509" t="s">
        <v>14804</v>
      </c>
      <c r="F3607" s="509">
        <v>2</v>
      </c>
      <c r="G3607" s="509">
        <v>1</v>
      </c>
    </row>
    <row r="3608" spans="1:7">
      <c r="A3608" s="509" t="s">
        <v>1386</v>
      </c>
      <c r="B3608" s="509" t="s">
        <v>2233</v>
      </c>
      <c r="C3608" s="509" t="s">
        <v>1336</v>
      </c>
      <c r="D3608" s="509" t="s">
        <v>1387</v>
      </c>
      <c r="E3608" s="509" t="s">
        <v>14805</v>
      </c>
      <c r="F3608" s="509">
        <v>2</v>
      </c>
      <c r="G3608" s="509">
        <v>1</v>
      </c>
    </row>
    <row r="3609" spans="1:7">
      <c r="A3609" s="509" t="s">
        <v>1388</v>
      </c>
      <c r="B3609" s="509" t="s">
        <v>2233</v>
      </c>
      <c r="C3609" s="509" t="s">
        <v>1336</v>
      </c>
      <c r="D3609" s="509" t="s">
        <v>1389</v>
      </c>
      <c r="E3609" s="509" t="s">
        <v>14814</v>
      </c>
      <c r="F3609" s="509">
        <v>12</v>
      </c>
      <c r="G3609" s="509">
        <v>1</v>
      </c>
    </row>
    <row r="3610" spans="1:7">
      <c r="A3610" s="509" t="s">
        <v>1388</v>
      </c>
      <c r="B3610" s="509" t="s">
        <v>2233</v>
      </c>
      <c r="C3610" s="509" t="s">
        <v>1336</v>
      </c>
      <c r="D3610" s="509" t="s">
        <v>1389</v>
      </c>
      <c r="E3610" s="509" t="s">
        <v>14815</v>
      </c>
      <c r="F3610" s="509">
        <v>10</v>
      </c>
      <c r="G3610" s="509">
        <v>1</v>
      </c>
    </row>
    <row r="3611" spans="1:7">
      <c r="A3611" s="509" t="s">
        <v>1388</v>
      </c>
      <c r="B3611" s="509" t="s">
        <v>2233</v>
      </c>
      <c r="C3611" s="509" t="s">
        <v>1336</v>
      </c>
      <c r="D3611" s="509" t="s">
        <v>1389</v>
      </c>
      <c r="E3611" s="509" t="s">
        <v>14816</v>
      </c>
      <c r="F3611" s="509">
        <v>8</v>
      </c>
      <c r="G3611" s="509">
        <v>1</v>
      </c>
    </row>
    <row r="3612" spans="1:7">
      <c r="A3612" s="509" t="s">
        <v>1388</v>
      </c>
      <c r="B3612" s="509" t="s">
        <v>2233</v>
      </c>
      <c r="C3612" s="509" t="s">
        <v>1336</v>
      </c>
      <c r="D3612" s="509" t="s">
        <v>1389</v>
      </c>
      <c r="E3612" s="509" t="s">
        <v>14818</v>
      </c>
      <c r="F3612" s="509">
        <v>3</v>
      </c>
      <c r="G3612" s="509">
        <v>1</v>
      </c>
    </row>
    <row r="3613" spans="1:7">
      <c r="A3613" s="509" t="s">
        <v>1388</v>
      </c>
      <c r="B3613" s="509" t="s">
        <v>2233</v>
      </c>
      <c r="C3613" s="509" t="s">
        <v>1336</v>
      </c>
      <c r="D3613" s="509" t="s">
        <v>1389</v>
      </c>
      <c r="E3613" s="509" t="s">
        <v>14817</v>
      </c>
      <c r="F3613" s="509">
        <v>2</v>
      </c>
      <c r="G3613" s="509">
        <v>1</v>
      </c>
    </row>
    <row r="3614" spans="1:7">
      <c r="A3614" s="509" t="s">
        <v>1390</v>
      </c>
      <c r="B3614" s="509" t="s">
        <v>2233</v>
      </c>
      <c r="C3614" s="509" t="s">
        <v>1336</v>
      </c>
      <c r="D3614" s="509" t="s">
        <v>1391</v>
      </c>
      <c r="E3614" s="509" t="s">
        <v>15025</v>
      </c>
      <c r="F3614" s="509">
        <v>13</v>
      </c>
      <c r="G3614" s="509">
        <v>1</v>
      </c>
    </row>
    <row r="3615" spans="1:7">
      <c r="A3615" s="509" t="s">
        <v>1390</v>
      </c>
      <c r="B3615" s="509" t="s">
        <v>2233</v>
      </c>
      <c r="C3615" s="509" t="s">
        <v>1336</v>
      </c>
      <c r="D3615" s="509" t="s">
        <v>1391</v>
      </c>
      <c r="E3615" s="509" t="s">
        <v>15026</v>
      </c>
      <c r="F3615" s="509">
        <v>10</v>
      </c>
      <c r="G3615" s="509">
        <v>1</v>
      </c>
    </row>
    <row r="3616" spans="1:7">
      <c r="A3616" s="509" t="s">
        <v>1390</v>
      </c>
      <c r="B3616" s="509" t="s">
        <v>2233</v>
      </c>
      <c r="C3616" s="509" t="s">
        <v>1336</v>
      </c>
      <c r="D3616" s="509" t="s">
        <v>1391</v>
      </c>
      <c r="E3616" s="509" t="s">
        <v>15027</v>
      </c>
      <c r="F3616" s="509">
        <v>10</v>
      </c>
      <c r="G3616" s="509">
        <v>1</v>
      </c>
    </row>
    <row r="3617" spans="1:7">
      <c r="A3617" s="509" t="s">
        <v>1390</v>
      </c>
      <c r="B3617" s="509" t="s">
        <v>2233</v>
      </c>
      <c r="C3617" s="509" t="s">
        <v>1336</v>
      </c>
      <c r="D3617" s="509" t="s">
        <v>1391</v>
      </c>
      <c r="E3617" s="509" t="s">
        <v>15024</v>
      </c>
      <c r="F3617" s="509">
        <v>9</v>
      </c>
      <c r="G3617" s="509">
        <v>1</v>
      </c>
    </row>
    <row r="3618" spans="1:7">
      <c r="A3618" s="509" t="s">
        <v>1390</v>
      </c>
      <c r="B3618" s="509" t="s">
        <v>2233</v>
      </c>
      <c r="C3618" s="509" t="s">
        <v>1336</v>
      </c>
      <c r="D3618" s="509" t="s">
        <v>1391</v>
      </c>
      <c r="E3618" s="509" t="s">
        <v>15023</v>
      </c>
      <c r="F3618" s="509">
        <v>5</v>
      </c>
      <c r="G3618" s="509">
        <v>1</v>
      </c>
    </row>
    <row r="3619" spans="1:7">
      <c r="A3619" s="509" t="s">
        <v>1390</v>
      </c>
      <c r="B3619" s="509" t="s">
        <v>2233</v>
      </c>
      <c r="C3619" s="509" t="s">
        <v>1336</v>
      </c>
      <c r="D3619" s="509" t="s">
        <v>1391</v>
      </c>
      <c r="E3619" s="509" t="s">
        <v>15029</v>
      </c>
      <c r="F3619" s="509">
        <v>5</v>
      </c>
      <c r="G3619" s="509">
        <v>1</v>
      </c>
    </row>
    <row r="3620" spans="1:7">
      <c r="A3620" s="509" t="s">
        <v>1390</v>
      </c>
      <c r="B3620" s="509" t="s">
        <v>2233</v>
      </c>
      <c r="C3620" s="509" t="s">
        <v>1336</v>
      </c>
      <c r="D3620" s="509" t="s">
        <v>1391</v>
      </c>
      <c r="E3620" s="509" t="s">
        <v>15028</v>
      </c>
      <c r="F3620" s="509">
        <v>2</v>
      </c>
      <c r="G3620" s="509">
        <v>1</v>
      </c>
    </row>
    <row r="3621" spans="1:7">
      <c r="A3621" s="509" t="s">
        <v>1392</v>
      </c>
      <c r="B3621" s="509" t="s">
        <v>2233</v>
      </c>
      <c r="C3621" s="509" t="s">
        <v>1336</v>
      </c>
      <c r="D3621" s="509" t="s">
        <v>1393</v>
      </c>
      <c r="E3621" s="509" t="s">
        <v>14798</v>
      </c>
      <c r="F3621" s="509">
        <v>9</v>
      </c>
      <c r="G3621" s="509">
        <v>1</v>
      </c>
    </row>
    <row r="3622" spans="1:7">
      <c r="A3622" s="509" t="s">
        <v>1392</v>
      </c>
      <c r="B3622" s="509" t="s">
        <v>2233</v>
      </c>
      <c r="C3622" s="509" t="s">
        <v>1336</v>
      </c>
      <c r="D3622" s="509" t="s">
        <v>1393</v>
      </c>
      <c r="E3622" s="509" t="s">
        <v>14796</v>
      </c>
      <c r="F3622" s="509">
        <v>5</v>
      </c>
      <c r="G3622" s="509">
        <v>1</v>
      </c>
    </row>
    <row r="3623" spans="1:7">
      <c r="A3623" s="509" t="s">
        <v>1392</v>
      </c>
      <c r="B3623" s="509" t="s">
        <v>2233</v>
      </c>
      <c r="C3623" s="509" t="s">
        <v>1336</v>
      </c>
      <c r="D3623" s="509" t="s">
        <v>1393</v>
      </c>
      <c r="E3623" s="509" t="s">
        <v>14797</v>
      </c>
      <c r="F3623" s="509">
        <v>5</v>
      </c>
      <c r="G3623" s="509">
        <v>1</v>
      </c>
    </row>
    <row r="3624" spans="1:7">
      <c r="A3624" s="509" t="s">
        <v>1392</v>
      </c>
      <c r="B3624" s="509" t="s">
        <v>2233</v>
      </c>
      <c r="C3624" s="509" t="s">
        <v>1336</v>
      </c>
      <c r="D3624" s="509" t="s">
        <v>1393</v>
      </c>
      <c r="E3624" s="509" t="s">
        <v>14794</v>
      </c>
      <c r="F3624" s="509">
        <v>4</v>
      </c>
      <c r="G3624" s="509">
        <v>1</v>
      </c>
    </row>
    <row r="3625" spans="1:7">
      <c r="A3625" s="509" t="s">
        <v>1392</v>
      </c>
      <c r="B3625" s="509" t="s">
        <v>2233</v>
      </c>
      <c r="C3625" s="509" t="s">
        <v>1336</v>
      </c>
      <c r="D3625" s="509" t="s">
        <v>1393</v>
      </c>
      <c r="E3625" s="509" t="s">
        <v>14795</v>
      </c>
      <c r="F3625" s="509">
        <v>4</v>
      </c>
      <c r="G3625" s="509">
        <v>1</v>
      </c>
    </row>
    <row r="3626" spans="1:7">
      <c r="A3626" s="509" t="s">
        <v>1392</v>
      </c>
      <c r="B3626" s="509" t="s">
        <v>2233</v>
      </c>
      <c r="C3626" s="509" t="s">
        <v>1336</v>
      </c>
      <c r="D3626" s="509" t="s">
        <v>1393</v>
      </c>
      <c r="E3626" s="509" t="s">
        <v>14799</v>
      </c>
      <c r="F3626" s="509">
        <v>4</v>
      </c>
      <c r="G3626" s="509">
        <v>1</v>
      </c>
    </row>
    <row r="3627" spans="1:7">
      <c r="A3627" s="509" t="s">
        <v>1392</v>
      </c>
      <c r="B3627" s="509" t="s">
        <v>2233</v>
      </c>
      <c r="C3627" s="509" t="s">
        <v>1336</v>
      </c>
      <c r="D3627" s="509" t="s">
        <v>1393</v>
      </c>
      <c r="E3627" s="509" t="s">
        <v>14793</v>
      </c>
      <c r="F3627" s="509">
        <v>3</v>
      </c>
      <c r="G3627" s="509">
        <v>1</v>
      </c>
    </row>
    <row r="3628" spans="1:7">
      <c r="A3628" s="509" t="s">
        <v>1392</v>
      </c>
      <c r="B3628" s="509" t="s">
        <v>2233</v>
      </c>
      <c r="C3628" s="509" t="s">
        <v>1336</v>
      </c>
      <c r="D3628" s="509" t="s">
        <v>1393</v>
      </c>
      <c r="E3628" s="509" t="s">
        <v>14800</v>
      </c>
      <c r="F3628" s="509">
        <v>1</v>
      </c>
      <c r="G3628" s="509">
        <v>1</v>
      </c>
    </row>
    <row r="3629" spans="1:7">
      <c r="A3629" s="509" t="s">
        <v>1394</v>
      </c>
      <c r="B3629" s="509" t="s">
        <v>2233</v>
      </c>
      <c r="C3629" s="509" t="s">
        <v>1336</v>
      </c>
      <c r="D3629" s="509" t="s">
        <v>1395</v>
      </c>
      <c r="E3629" s="509" t="s">
        <v>14885</v>
      </c>
      <c r="F3629" s="509">
        <v>12</v>
      </c>
      <c r="G3629" s="509">
        <v>1</v>
      </c>
    </row>
    <row r="3630" spans="1:7">
      <c r="A3630" s="509" t="s">
        <v>1394</v>
      </c>
      <c r="B3630" s="509" t="s">
        <v>2233</v>
      </c>
      <c r="C3630" s="509" t="s">
        <v>1336</v>
      </c>
      <c r="D3630" s="509" t="s">
        <v>1395</v>
      </c>
      <c r="E3630" s="509" t="s">
        <v>14884</v>
      </c>
      <c r="F3630" s="509">
        <v>10</v>
      </c>
      <c r="G3630" s="509">
        <v>1</v>
      </c>
    </row>
    <row r="3631" spans="1:7">
      <c r="A3631" s="509" t="s">
        <v>1394</v>
      </c>
      <c r="B3631" s="509" t="s">
        <v>2233</v>
      </c>
      <c r="C3631" s="509" t="s">
        <v>1336</v>
      </c>
      <c r="D3631" s="509" t="s">
        <v>1395</v>
      </c>
      <c r="E3631" s="509" t="s">
        <v>14886</v>
      </c>
      <c r="F3631" s="509">
        <v>10</v>
      </c>
      <c r="G3631" s="509">
        <v>1</v>
      </c>
    </row>
    <row r="3632" spans="1:7">
      <c r="A3632" s="509" t="s">
        <v>1394</v>
      </c>
      <c r="B3632" s="509" t="s">
        <v>2233</v>
      </c>
      <c r="C3632" s="509" t="s">
        <v>1336</v>
      </c>
      <c r="D3632" s="509" t="s">
        <v>1395</v>
      </c>
      <c r="E3632" s="509" t="s">
        <v>14887</v>
      </c>
      <c r="F3632" s="509">
        <v>9</v>
      </c>
      <c r="G3632" s="509">
        <v>1</v>
      </c>
    </row>
    <row r="3633" spans="1:7">
      <c r="A3633" s="509" t="s">
        <v>1394</v>
      </c>
      <c r="B3633" s="509" t="s">
        <v>2233</v>
      </c>
      <c r="C3633" s="509" t="s">
        <v>1336</v>
      </c>
      <c r="D3633" s="509" t="s">
        <v>1395</v>
      </c>
      <c r="E3633" s="509" t="s">
        <v>14888</v>
      </c>
      <c r="F3633" s="509">
        <v>7</v>
      </c>
      <c r="G3633" s="509">
        <v>1</v>
      </c>
    </row>
    <row r="3634" spans="1:7">
      <c r="A3634" s="509" t="s">
        <v>1394</v>
      </c>
      <c r="B3634" s="509" t="s">
        <v>2233</v>
      </c>
      <c r="C3634" s="509" t="s">
        <v>1336</v>
      </c>
      <c r="D3634" s="509" t="s">
        <v>1395</v>
      </c>
      <c r="E3634" s="509" t="s">
        <v>14889</v>
      </c>
      <c r="F3634" s="509">
        <v>1</v>
      </c>
      <c r="G3634" s="509">
        <v>1</v>
      </c>
    </row>
    <row r="3635" spans="1:7">
      <c r="A3635" s="509" t="s">
        <v>1396</v>
      </c>
      <c r="B3635" s="509" t="s">
        <v>2233</v>
      </c>
      <c r="C3635" s="509" t="s">
        <v>1336</v>
      </c>
      <c r="D3635" s="509" t="s">
        <v>1397</v>
      </c>
      <c r="E3635" s="509" t="s">
        <v>12924</v>
      </c>
      <c r="F3635" s="509">
        <v>11</v>
      </c>
      <c r="G3635" s="509">
        <v>1</v>
      </c>
    </row>
    <row r="3636" spans="1:7">
      <c r="A3636" s="509" t="s">
        <v>1396</v>
      </c>
      <c r="B3636" s="509" t="s">
        <v>2233</v>
      </c>
      <c r="C3636" s="509" t="s">
        <v>1336</v>
      </c>
      <c r="D3636" s="509" t="s">
        <v>1397</v>
      </c>
      <c r="E3636" s="509" t="s">
        <v>12926</v>
      </c>
      <c r="F3636" s="509">
        <v>8</v>
      </c>
      <c r="G3636" s="509">
        <v>1</v>
      </c>
    </row>
    <row r="3637" spans="1:7">
      <c r="A3637" s="509" t="s">
        <v>1396</v>
      </c>
      <c r="B3637" s="509" t="s">
        <v>2233</v>
      </c>
      <c r="C3637" s="509" t="s">
        <v>1336</v>
      </c>
      <c r="D3637" s="509" t="s">
        <v>1397</v>
      </c>
      <c r="E3637" s="509" t="s">
        <v>12927</v>
      </c>
      <c r="F3637" s="509">
        <v>8</v>
      </c>
      <c r="G3637" s="509">
        <v>1</v>
      </c>
    </row>
    <row r="3638" spans="1:7">
      <c r="A3638" s="509" t="s">
        <v>1396</v>
      </c>
      <c r="B3638" s="509" t="s">
        <v>2233</v>
      </c>
      <c r="C3638" s="509" t="s">
        <v>1336</v>
      </c>
      <c r="D3638" s="509" t="s">
        <v>1397</v>
      </c>
      <c r="E3638" s="509" t="s">
        <v>12931</v>
      </c>
      <c r="F3638" s="509">
        <v>8</v>
      </c>
      <c r="G3638" s="509">
        <v>1</v>
      </c>
    </row>
    <row r="3639" spans="1:7">
      <c r="A3639" s="509" t="s">
        <v>1396</v>
      </c>
      <c r="B3639" s="509" t="s">
        <v>2233</v>
      </c>
      <c r="C3639" s="509" t="s">
        <v>1336</v>
      </c>
      <c r="D3639" s="509" t="s">
        <v>1397</v>
      </c>
      <c r="E3639" s="509" t="s">
        <v>12925</v>
      </c>
      <c r="F3639" s="509">
        <v>5</v>
      </c>
      <c r="G3639" s="509">
        <v>1</v>
      </c>
    </row>
    <row r="3640" spans="1:7">
      <c r="A3640" s="509" t="s">
        <v>1396</v>
      </c>
      <c r="B3640" s="509" t="s">
        <v>2233</v>
      </c>
      <c r="C3640" s="509" t="s">
        <v>1336</v>
      </c>
      <c r="D3640" s="509" t="s">
        <v>1397</v>
      </c>
      <c r="E3640" s="509" t="s">
        <v>12929</v>
      </c>
      <c r="F3640" s="509">
        <v>3</v>
      </c>
      <c r="G3640" s="509">
        <v>1</v>
      </c>
    </row>
    <row r="3641" spans="1:7">
      <c r="A3641" s="509" t="s">
        <v>1396</v>
      </c>
      <c r="B3641" s="509" t="s">
        <v>2233</v>
      </c>
      <c r="C3641" s="509" t="s">
        <v>1336</v>
      </c>
      <c r="D3641" s="509" t="s">
        <v>1397</v>
      </c>
      <c r="E3641" s="509" t="s">
        <v>12930</v>
      </c>
      <c r="F3641" s="509">
        <v>2</v>
      </c>
      <c r="G3641" s="509">
        <v>1</v>
      </c>
    </row>
    <row r="3642" spans="1:7">
      <c r="A3642" s="509" t="s">
        <v>1396</v>
      </c>
      <c r="B3642" s="509" t="s">
        <v>2233</v>
      </c>
      <c r="C3642" s="509" t="s">
        <v>1336</v>
      </c>
      <c r="D3642" s="509" t="s">
        <v>1397</v>
      </c>
      <c r="E3642" s="509" t="s">
        <v>12928</v>
      </c>
      <c r="F3642" s="509">
        <v>1</v>
      </c>
      <c r="G3642" s="509">
        <v>1</v>
      </c>
    </row>
    <row r="3643" spans="1:7">
      <c r="A3643" s="509" t="s">
        <v>1400</v>
      </c>
      <c r="B3643" s="509" t="s">
        <v>2233</v>
      </c>
      <c r="C3643" s="509" t="s">
        <v>1336</v>
      </c>
      <c r="D3643" s="509" t="s">
        <v>1401</v>
      </c>
      <c r="E3643" s="509" t="s">
        <v>14819</v>
      </c>
      <c r="F3643" s="509">
        <v>9</v>
      </c>
      <c r="G3643" s="509">
        <v>1</v>
      </c>
    </row>
    <row r="3644" spans="1:7">
      <c r="A3644" s="509" t="s">
        <v>1400</v>
      </c>
      <c r="B3644" s="509" t="s">
        <v>2233</v>
      </c>
      <c r="C3644" s="509" t="s">
        <v>1336</v>
      </c>
      <c r="D3644" s="509" t="s">
        <v>1401</v>
      </c>
      <c r="E3644" s="509" t="s">
        <v>14820</v>
      </c>
      <c r="F3644" s="509">
        <v>9</v>
      </c>
      <c r="G3644" s="509">
        <v>1</v>
      </c>
    </row>
    <row r="3645" spans="1:7">
      <c r="A3645" s="509" t="s">
        <v>1400</v>
      </c>
      <c r="B3645" s="509" t="s">
        <v>2233</v>
      </c>
      <c r="C3645" s="509" t="s">
        <v>1336</v>
      </c>
      <c r="D3645" s="509" t="s">
        <v>1401</v>
      </c>
      <c r="E3645" s="509" t="s">
        <v>14822</v>
      </c>
      <c r="F3645" s="509">
        <v>9</v>
      </c>
      <c r="G3645" s="509">
        <v>1</v>
      </c>
    </row>
    <row r="3646" spans="1:7">
      <c r="A3646" s="509" t="s">
        <v>1400</v>
      </c>
      <c r="B3646" s="509" t="s">
        <v>2233</v>
      </c>
      <c r="C3646" s="509" t="s">
        <v>1336</v>
      </c>
      <c r="D3646" s="509" t="s">
        <v>1401</v>
      </c>
      <c r="E3646" s="509" t="s">
        <v>14824</v>
      </c>
      <c r="F3646" s="509">
        <v>9</v>
      </c>
      <c r="G3646" s="509">
        <v>1</v>
      </c>
    </row>
    <row r="3647" spans="1:7">
      <c r="A3647" s="509" t="s">
        <v>1400</v>
      </c>
      <c r="B3647" s="509" t="s">
        <v>2233</v>
      </c>
      <c r="C3647" s="509" t="s">
        <v>1336</v>
      </c>
      <c r="D3647" s="509" t="s">
        <v>1401</v>
      </c>
      <c r="E3647" s="509" t="s">
        <v>14821</v>
      </c>
      <c r="F3647" s="509">
        <v>5</v>
      </c>
      <c r="G3647" s="509">
        <v>1</v>
      </c>
    </row>
    <row r="3648" spans="1:7">
      <c r="A3648" s="509" t="s">
        <v>1400</v>
      </c>
      <c r="B3648" s="509" t="s">
        <v>2233</v>
      </c>
      <c r="C3648" s="509" t="s">
        <v>1336</v>
      </c>
      <c r="D3648" s="509" t="s">
        <v>1401</v>
      </c>
      <c r="E3648" s="509" t="s">
        <v>14823</v>
      </c>
      <c r="F3648" s="509">
        <v>4</v>
      </c>
      <c r="G3648" s="509">
        <v>1</v>
      </c>
    </row>
    <row r="3649" spans="1:7">
      <c r="A3649" s="509" t="s">
        <v>1400</v>
      </c>
      <c r="B3649" s="509" t="s">
        <v>2233</v>
      </c>
      <c r="C3649" s="509" t="s">
        <v>1336</v>
      </c>
      <c r="D3649" s="509" t="s">
        <v>1401</v>
      </c>
      <c r="E3649" s="509" t="s">
        <v>14825</v>
      </c>
      <c r="F3649" s="509">
        <v>2</v>
      </c>
      <c r="G3649" s="509">
        <v>1</v>
      </c>
    </row>
    <row r="3650" spans="1:7">
      <c r="A3650" s="509" t="s">
        <v>1400</v>
      </c>
      <c r="B3650" s="509" t="s">
        <v>2233</v>
      </c>
      <c r="C3650" s="509" t="s">
        <v>1336</v>
      </c>
      <c r="D3650" s="509" t="s">
        <v>1401</v>
      </c>
      <c r="E3650" s="509" t="s">
        <v>14826</v>
      </c>
      <c r="F3650" s="509">
        <v>1</v>
      </c>
      <c r="G3650" s="509">
        <v>1</v>
      </c>
    </row>
    <row r="3651" spans="1:7">
      <c r="A3651" s="509" t="s">
        <v>1400</v>
      </c>
      <c r="B3651" s="509" t="s">
        <v>2233</v>
      </c>
      <c r="C3651" s="509" t="s">
        <v>1336</v>
      </c>
      <c r="D3651" s="509" t="s">
        <v>1401</v>
      </c>
      <c r="E3651" s="509" t="s">
        <v>14827</v>
      </c>
      <c r="F3651" s="509">
        <v>1</v>
      </c>
      <c r="G3651" s="509">
        <v>1</v>
      </c>
    </row>
    <row r="3652" spans="1:7">
      <c r="A3652" s="509" t="s">
        <v>1400</v>
      </c>
      <c r="B3652" s="509" t="s">
        <v>2233</v>
      </c>
      <c r="C3652" s="509" t="s">
        <v>1336</v>
      </c>
      <c r="D3652" s="509" t="s">
        <v>1401</v>
      </c>
      <c r="E3652" s="509" t="s">
        <v>14828</v>
      </c>
      <c r="F3652" s="509">
        <v>1</v>
      </c>
      <c r="G3652" s="509">
        <v>1</v>
      </c>
    </row>
    <row r="3653" spans="1:7">
      <c r="A3653" s="509" t="s">
        <v>1402</v>
      </c>
      <c r="B3653" s="509" t="s">
        <v>2233</v>
      </c>
      <c r="C3653" s="509" t="s">
        <v>1336</v>
      </c>
      <c r="D3653" s="509" t="s">
        <v>1403</v>
      </c>
      <c r="E3653" s="509" t="s">
        <v>15008</v>
      </c>
      <c r="F3653" s="509">
        <v>8</v>
      </c>
      <c r="G3653" s="509">
        <v>1</v>
      </c>
    </row>
    <row r="3654" spans="1:7">
      <c r="A3654" s="509" t="s">
        <v>1402</v>
      </c>
      <c r="B3654" s="509" t="s">
        <v>2233</v>
      </c>
      <c r="C3654" s="509" t="s">
        <v>1336</v>
      </c>
      <c r="D3654" s="509" t="s">
        <v>1403</v>
      </c>
      <c r="E3654" s="509" t="s">
        <v>15010</v>
      </c>
      <c r="F3654" s="509">
        <v>8</v>
      </c>
      <c r="G3654" s="509">
        <v>1</v>
      </c>
    </row>
    <row r="3655" spans="1:7">
      <c r="A3655" s="509" t="s">
        <v>1402</v>
      </c>
      <c r="B3655" s="509" t="s">
        <v>2233</v>
      </c>
      <c r="C3655" s="509" t="s">
        <v>1336</v>
      </c>
      <c r="D3655" s="509" t="s">
        <v>1403</v>
      </c>
      <c r="E3655" s="509" t="s">
        <v>15007</v>
      </c>
      <c r="F3655" s="509">
        <v>5</v>
      </c>
      <c r="G3655" s="509">
        <v>1</v>
      </c>
    </row>
    <row r="3656" spans="1:7">
      <c r="A3656" s="509" t="s">
        <v>1402</v>
      </c>
      <c r="B3656" s="509" t="s">
        <v>2233</v>
      </c>
      <c r="C3656" s="509" t="s">
        <v>1336</v>
      </c>
      <c r="D3656" s="509" t="s">
        <v>1403</v>
      </c>
      <c r="E3656" s="509" t="s">
        <v>15004</v>
      </c>
      <c r="F3656" s="509">
        <v>4</v>
      </c>
      <c r="G3656" s="509">
        <v>1</v>
      </c>
    </row>
    <row r="3657" spans="1:7">
      <c r="A3657" s="509" t="s">
        <v>1402</v>
      </c>
      <c r="B3657" s="509" t="s">
        <v>2233</v>
      </c>
      <c r="C3657" s="509" t="s">
        <v>1336</v>
      </c>
      <c r="D3657" s="509" t="s">
        <v>1403</v>
      </c>
      <c r="E3657" s="509" t="s">
        <v>15009</v>
      </c>
      <c r="F3657" s="509">
        <v>4</v>
      </c>
      <c r="G3657" s="509">
        <v>1</v>
      </c>
    </row>
    <row r="3658" spans="1:7">
      <c r="A3658" s="509" t="s">
        <v>1402</v>
      </c>
      <c r="B3658" s="509" t="s">
        <v>2233</v>
      </c>
      <c r="C3658" s="509" t="s">
        <v>1336</v>
      </c>
      <c r="D3658" s="509" t="s">
        <v>1403</v>
      </c>
      <c r="E3658" s="509" t="s">
        <v>15005</v>
      </c>
      <c r="F3658" s="509">
        <v>2</v>
      </c>
      <c r="G3658" s="509">
        <v>1</v>
      </c>
    </row>
    <row r="3659" spans="1:7">
      <c r="A3659" s="509" t="s">
        <v>1402</v>
      </c>
      <c r="B3659" s="509" t="s">
        <v>2233</v>
      </c>
      <c r="C3659" s="509" t="s">
        <v>1336</v>
      </c>
      <c r="D3659" s="509" t="s">
        <v>1403</v>
      </c>
      <c r="E3659" s="509" t="s">
        <v>15006</v>
      </c>
      <c r="F3659" s="509">
        <v>2</v>
      </c>
      <c r="G3659" s="509">
        <v>1</v>
      </c>
    </row>
    <row r="3660" spans="1:7">
      <c r="A3660" s="509" t="s">
        <v>1404</v>
      </c>
      <c r="B3660" s="509" t="s">
        <v>2233</v>
      </c>
      <c r="C3660" s="509" t="s">
        <v>1336</v>
      </c>
      <c r="D3660" s="509" t="s">
        <v>1405</v>
      </c>
      <c r="E3660" s="509" t="s">
        <v>13124</v>
      </c>
      <c r="F3660" s="509">
        <v>7</v>
      </c>
      <c r="G3660" s="509">
        <v>1</v>
      </c>
    </row>
    <row r="3661" spans="1:7">
      <c r="A3661" s="509" t="s">
        <v>1404</v>
      </c>
      <c r="B3661" s="509" t="s">
        <v>2233</v>
      </c>
      <c r="C3661" s="509" t="s">
        <v>1336</v>
      </c>
      <c r="D3661" s="509" t="s">
        <v>1405</v>
      </c>
      <c r="E3661" s="509" t="s">
        <v>13126</v>
      </c>
      <c r="F3661" s="509">
        <v>7</v>
      </c>
      <c r="G3661" s="509">
        <v>1</v>
      </c>
    </row>
    <row r="3662" spans="1:7">
      <c r="A3662" s="509" t="s">
        <v>1404</v>
      </c>
      <c r="B3662" s="509" t="s">
        <v>2233</v>
      </c>
      <c r="C3662" s="509" t="s">
        <v>1336</v>
      </c>
      <c r="D3662" s="509" t="s">
        <v>1405</v>
      </c>
      <c r="E3662" s="509" t="s">
        <v>13123</v>
      </c>
      <c r="F3662" s="509">
        <v>6</v>
      </c>
      <c r="G3662" s="509">
        <v>1</v>
      </c>
    </row>
    <row r="3663" spans="1:7">
      <c r="A3663" s="509" t="s">
        <v>1404</v>
      </c>
      <c r="B3663" s="509" t="s">
        <v>2233</v>
      </c>
      <c r="C3663" s="509" t="s">
        <v>1336</v>
      </c>
      <c r="D3663" s="509" t="s">
        <v>1405</v>
      </c>
      <c r="E3663" s="509" t="s">
        <v>13128</v>
      </c>
      <c r="F3663" s="509">
        <v>6</v>
      </c>
      <c r="G3663" s="509">
        <v>1</v>
      </c>
    </row>
    <row r="3664" spans="1:7">
      <c r="A3664" s="509" t="s">
        <v>1404</v>
      </c>
      <c r="B3664" s="509" t="s">
        <v>2233</v>
      </c>
      <c r="C3664" s="509" t="s">
        <v>1336</v>
      </c>
      <c r="D3664" s="509" t="s">
        <v>1405</v>
      </c>
      <c r="E3664" s="509" t="s">
        <v>13122</v>
      </c>
      <c r="F3664" s="509">
        <v>5</v>
      </c>
      <c r="G3664" s="509">
        <v>1</v>
      </c>
    </row>
    <row r="3665" spans="1:7">
      <c r="A3665" s="509" t="s">
        <v>1404</v>
      </c>
      <c r="B3665" s="509" t="s">
        <v>2233</v>
      </c>
      <c r="C3665" s="509" t="s">
        <v>1336</v>
      </c>
      <c r="D3665" s="509" t="s">
        <v>1405</v>
      </c>
      <c r="E3665" s="509" t="s">
        <v>13127</v>
      </c>
      <c r="F3665" s="509">
        <v>5</v>
      </c>
      <c r="G3665" s="509">
        <v>1</v>
      </c>
    </row>
    <row r="3666" spans="1:7">
      <c r="A3666" s="509" t="s">
        <v>1404</v>
      </c>
      <c r="B3666" s="509" t="s">
        <v>2233</v>
      </c>
      <c r="C3666" s="509" t="s">
        <v>1336</v>
      </c>
      <c r="D3666" s="509" t="s">
        <v>1405</v>
      </c>
      <c r="E3666" s="509" t="s">
        <v>13140</v>
      </c>
      <c r="F3666" s="509">
        <v>5</v>
      </c>
      <c r="G3666" s="509">
        <v>1</v>
      </c>
    </row>
    <row r="3667" spans="1:7">
      <c r="A3667" s="509" t="s">
        <v>1404</v>
      </c>
      <c r="B3667" s="509" t="s">
        <v>2233</v>
      </c>
      <c r="C3667" s="509" t="s">
        <v>1336</v>
      </c>
      <c r="D3667" s="509" t="s">
        <v>1405</v>
      </c>
      <c r="E3667" s="509" t="s">
        <v>13125</v>
      </c>
      <c r="F3667" s="509">
        <v>4</v>
      </c>
      <c r="G3667" s="509">
        <v>1</v>
      </c>
    </row>
    <row r="3668" spans="1:7">
      <c r="A3668" s="509" t="s">
        <v>1404</v>
      </c>
      <c r="B3668" s="509" t="s">
        <v>2233</v>
      </c>
      <c r="C3668" s="509" t="s">
        <v>1336</v>
      </c>
      <c r="D3668" s="509" t="s">
        <v>1405</v>
      </c>
      <c r="E3668" s="509" t="s">
        <v>13133</v>
      </c>
      <c r="F3668" s="509">
        <v>4</v>
      </c>
      <c r="G3668" s="509">
        <v>1</v>
      </c>
    </row>
    <row r="3669" spans="1:7">
      <c r="A3669" s="509" t="s">
        <v>1404</v>
      </c>
      <c r="B3669" s="509" t="s">
        <v>2233</v>
      </c>
      <c r="C3669" s="509" t="s">
        <v>1336</v>
      </c>
      <c r="D3669" s="509" t="s">
        <v>1405</v>
      </c>
      <c r="E3669" s="509" t="s">
        <v>13129</v>
      </c>
      <c r="F3669" s="509">
        <v>3</v>
      </c>
      <c r="G3669" s="509">
        <v>1</v>
      </c>
    </row>
    <row r="3670" spans="1:7">
      <c r="A3670" s="509" t="s">
        <v>1404</v>
      </c>
      <c r="B3670" s="509" t="s">
        <v>2233</v>
      </c>
      <c r="C3670" s="509" t="s">
        <v>1336</v>
      </c>
      <c r="D3670" s="509" t="s">
        <v>1405</v>
      </c>
      <c r="E3670" s="509" t="s">
        <v>13132</v>
      </c>
      <c r="F3670" s="509">
        <v>3</v>
      </c>
      <c r="G3670" s="509">
        <v>1</v>
      </c>
    </row>
    <row r="3671" spans="1:7">
      <c r="A3671" s="509" t="s">
        <v>1404</v>
      </c>
      <c r="B3671" s="509" t="s">
        <v>2233</v>
      </c>
      <c r="C3671" s="509" t="s">
        <v>1336</v>
      </c>
      <c r="D3671" s="509" t="s">
        <v>1405</v>
      </c>
      <c r="E3671" s="509" t="s">
        <v>13139</v>
      </c>
      <c r="F3671" s="509">
        <v>3</v>
      </c>
      <c r="G3671" s="509">
        <v>1</v>
      </c>
    </row>
    <row r="3672" spans="1:7">
      <c r="A3672" s="509" t="s">
        <v>1404</v>
      </c>
      <c r="B3672" s="509" t="s">
        <v>2233</v>
      </c>
      <c r="C3672" s="509" t="s">
        <v>1336</v>
      </c>
      <c r="D3672" s="509" t="s">
        <v>1405</v>
      </c>
      <c r="E3672" s="509" t="s">
        <v>13131</v>
      </c>
      <c r="F3672" s="509">
        <v>2</v>
      </c>
      <c r="G3672" s="509">
        <v>1</v>
      </c>
    </row>
    <row r="3673" spans="1:7">
      <c r="A3673" s="509" t="s">
        <v>1404</v>
      </c>
      <c r="B3673" s="509" t="s">
        <v>2233</v>
      </c>
      <c r="C3673" s="509" t="s">
        <v>1336</v>
      </c>
      <c r="D3673" s="509" t="s">
        <v>1405</v>
      </c>
      <c r="E3673" s="509" t="s">
        <v>13134</v>
      </c>
      <c r="F3673" s="509">
        <v>2</v>
      </c>
      <c r="G3673" s="509">
        <v>1</v>
      </c>
    </row>
    <row r="3674" spans="1:7">
      <c r="A3674" s="509" t="s">
        <v>1404</v>
      </c>
      <c r="B3674" s="509" t="s">
        <v>2233</v>
      </c>
      <c r="C3674" s="509" t="s">
        <v>1336</v>
      </c>
      <c r="D3674" s="509" t="s">
        <v>1405</v>
      </c>
      <c r="E3674" s="509" t="s">
        <v>13135</v>
      </c>
      <c r="F3674" s="509">
        <v>2</v>
      </c>
      <c r="G3674" s="509">
        <v>1</v>
      </c>
    </row>
    <row r="3675" spans="1:7">
      <c r="A3675" s="509" t="s">
        <v>1404</v>
      </c>
      <c r="B3675" s="509" t="s">
        <v>2233</v>
      </c>
      <c r="C3675" s="509" t="s">
        <v>1336</v>
      </c>
      <c r="D3675" s="509" t="s">
        <v>1405</v>
      </c>
      <c r="E3675" s="509" t="s">
        <v>13130</v>
      </c>
      <c r="F3675" s="509">
        <v>1</v>
      </c>
      <c r="G3675" s="509">
        <v>1</v>
      </c>
    </row>
    <row r="3676" spans="1:7">
      <c r="A3676" s="509" t="s">
        <v>1404</v>
      </c>
      <c r="B3676" s="509" t="s">
        <v>2233</v>
      </c>
      <c r="C3676" s="509" t="s">
        <v>1336</v>
      </c>
      <c r="D3676" s="509" t="s">
        <v>1405</v>
      </c>
      <c r="E3676" s="509" t="s">
        <v>13136</v>
      </c>
      <c r="F3676" s="509">
        <v>1</v>
      </c>
      <c r="G3676" s="509">
        <v>1</v>
      </c>
    </row>
    <row r="3677" spans="1:7">
      <c r="A3677" s="509" t="s">
        <v>1404</v>
      </c>
      <c r="B3677" s="509" t="s">
        <v>2233</v>
      </c>
      <c r="C3677" s="509" t="s">
        <v>1336</v>
      </c>
      <c r="D3677" s="509" t="s">
        <v>1405</v>
      </c>
      <c r="E3677" s="509" t="s">
        <v>13137</v>
      </c>
      <c r="F3677" s="509">
        <v>1</v>
      </c>
      <c r="G3677" s="509">
        <v>1</v>
      </c>
    </row>
    <row r="3678" spans="1:7">
      <c r="A3678" s="509" t="s">
        <v>1404</v>
      </c>
      <c r="B3678" s="509" t="s">
        <v>2233</v>
      </c>
      <c r="C3678" s="509" t="s">
        <v>1336</v>
      </c>
      <c r="D3678" s="509" t="s">
        <v>1405</v>
      </c>
      <c r="E3678" s="509" t="s">
        <v>13138</v>
      </c>
      <c r="F3678" s="509">
        <v>1</v>
      </c>
      <c r="G3678" s="509">
        <v>1</v>
      </c>
    </row>
    <row r="3679" spans="1:7">
      <c r="A3679" s="509" t="s">
        <v>1404</v>
      </c>
      <c r="B3679" s="509" t="s">
        <v>2233</v>
      </c>
      <c r="C3679" s="509" t="s">
        <v>1336</v>
      </c>
      <c r="D3679" s="509" t="s">
        <v>1405</v>
      </c>
      <c r="E3679" s="509" t="s">
        <v>13141</v>
      </c>
      <c r="F3679" s="509">
        <v>1</v>
      </c>
      <c r="G3679" s="509">
        <v>1</v>
      </c>
    </row>
    <row r="3680" spans="1:7">
      <c r="A3680" s="509" t="s">
        <v>1406</v>
      </c>
      <c r="B3680" s="509" t="s">
        <v>2233</v>
      </c>
      <c r="C3680" s="509" t="s">
        <v>1336</v>
      </c>
      <c r="D3680" s="509" t="s">
        <v>1407</v>
      </c>
      <c r="E3680" s="509" t="s">
        <v>14834</v>
      </c>
      <c r="F3680" s="509">
        <v>8</v>
      </c>
      <c r="G3680" s="509">
        <v>1</v>
      </c>
    </row>
    <row r="3681" spans="1:7">
      <c r="A3681" s="509" t="s">
        <v>1406</v>
      </c>
      <c r="B3681" s="509" t="s">
        <v>2233</v>
      </c>
      <c r="C3681" s="509" t="s">
        <v>1336</v>
      </c>
      <c r="D3681" s="509" t="s">
        <v>1407</v>
      </c>
      <c r="E3681" s="509" t="s">
        <v>14838</v>
      </c>
      <c r="F3681" s="509">
        <v>6</v>
      </c>
      <c r="G3681" s="509">
        <v>1</v>
      </c>
    </row>
    <row r="3682" spans="1:7">
      <c r="A3682" s="509" t="s">
        <v>1406</v>
      </c>
      <c r="B3682" s="509" t="s">
        <v>2233</v>
      </c>
      <c r="C3682" s="509" t="s">
        <v>1336</v>
      </c>
      <c r="D3682" s="509" t="s">
        <v>1407</v>
      </c>
      <c r="E3682" s="509" t="s">
        <v>14840</v>
      </c>
      <c r="F3682" s="509">
        <v>6</v>
      </c>
      <c r="G3682" s="509">
        <v>1</v>
      </c>
    </row>
    <row r="3683" spans="1:7">
      <c r="A3683" s="509" t="s">
        <v>1406</v>
      </c>
      <c r="B3683" s="509" t="s">
        <v>2233</v>
      </c>
      <c r="C3683" s="509" t="s">
        <v>1336</v>
      </c>
      <c r="D3683" s="509" t="s">
        <v>1407</v>
      </c>
      <c r="E3683" s="509" t="s">
        <v>14833</v>
      </c>
      <c r="F3683" s="509">
        <v>5</v>
      </c>
      <c r="G3683" s="509">
        <v>1</v>
      </c>
    </row>
    <row r="3684" spans="1:7">
      <c r="A3684" s="509" t="s">
        <v>1406</v>
      </c>
      <c r="B3684" s="509" t="s">
        <v>2233</v>
      </c>
      <c r="C3684" s="509" t="s">
        <v>1336</v>
      </c>
      <c r="D3684" s="509" t="s">
        <v>1407</v>
      </c>
      <c r="E3684" s="509" t="s">
        <v>14839</v>
      </c>
      <c r="F3684" s="509">
        <v>5</v>
      </c>
      <c r="G3684" s="509">
        <v>1</v>
      </c>
    </row>
    <row r="3685" spans="1:7">
      <c r="A3685" s="509" t="s">
        <v>1406</v>
      </c>
      <c r="B3685" s="509" t="s">
        <v>2233</v>
      </c>
      <c r="C3685" s="509" t="s">
        <v>1336</v>
      </c>
      <c r="D3685" s="509" t="s">
        <v>1407</v>
      </c>
      <c r="E3685" s="509" t="s">
        <v>14837</v>
      </c>
      <c r="F3685" s="509">
        <v>4</v>
      </c>
      <c r="G3685" s="509">
        <v>1</v>
      </c>
    </row>
    <row r="3686" spans="1:7">
      <c r="A3686" s="509" t="s">
        <v>1406</v>
      </c>
      <c r="B3686" s="509" t="s">
        <v>2233</v>
      </c>
      <c r="C3686" s="509" t="s">
        <v>1336</v>
      </c>
      <c r="D3686" s="509" t="s">
        <v>1407</v>
      </c>
      <c r="E3686" s="509" t="s">
        <v>14832</v>
      </c>
      <c r="F3686" s="509">
        <v>3</v>
      </c>
      <c r="G3686" s="509">
        <v>1</v>
      </c>
    </row>
    <row r="3687" spans="1:7">
      <c r="A3687" s="509" t="s">
        <v>1406</v>
      </c>
      <c r="B3687" s="509" t="s">
        <v>2233</v>
      </c>
      <c r="C3687" s="509" t="s">
        <v>1336</v>
      </c>
      <c r="D3687" s="509" t="s">
        <v>1407</v>
      </c>
      <c r="E3687" s="509" t="s">
        <v>14835</v>
      </c>
      <c r="F3687" s="509">
        <v>3</v>
      </c>
      <c r="G3687" s="509">
        <v>1</v>
      </c>
    </row>
    <row r="3688" spans="1:7">
      <c r="A3688" s="509" t="s">
        <v>1406</v>
      </c>
      <c r="B3688" s="509" t="s">
        <v>2233</v>
      </c>
      <c r="C3688" s="509" t="s">
        <v>1336</v>
      </c>
      <c r="D3688" s="509" t="s">
        <v>1407</v>
      </c>
      <c r="E3688" s="509" t="s">
        <v>14836</v>
      </c>
      <c r="F3688" s="509">
        <v>3</v>
      </c>
      <c r="G3688" s="509">
        <v>1</v>
      </c>
    </row>
    <row r="3689" spans="1:7">
      <c r="A3689" s="509" t="s">
        <v>1406</v>
      </c>
      <c r="B3689" s="509" t="s">
        <v>2233</v>
      </c>
      <c r="C3689" s="509" t="s">
        <v>1336</v>
      </c>
      <c r="D3689" s="509" t="s">
        <v>1407</v>
      </c>
      <c r="E3689" s="509" t="s">
        <v>14841</v>
      </c>
      <c r="F3689" s="509">
        <v>3</v>
      </c>
      <c r="G3689" s="509">
        <v>1</v>
      </c>
    </row>
    <row r="3690" spans="1:7">
      <c r="A3690" s="509" t="s">
        <v>1408</v>
      </c>
      <c r="B3690" s="509" t="s">
        <v>2233</v>
      </c>
      <c r="C3690" s="509" t="s">
        <v>1336</v>
      </c>
      <c r="D3690" s="509" t="s">
        <v>1409</v>
      </c>
      <c r="E3690" s="509" t="s">
        <v>14946</v>
      </c>
      <c r="F3690" s="509">
        <v>14</v>
      </c>
      <c r="G3690" s="509">
        <v>1</v>
      </c>
    </row>
    <row r="3691" spans="1:7">
      <c r="A3691" s="509" t="s">
        <v>1408</v>
      </c>
      <c r="B3691" s="509" t="s">
        <v>2233</v>
      </c>
      <c r="C3691" s="509" t="s">
        <v>1336</v>
      </c>
      <c r="D3691" s="509" t="s">
        <v>1409</v>
      </c>
      <c r="E3691" s="509" t="s">
        <v>14945</v>
      </c>
      <c r="F3691" s="509">
        <v>12</v>
      </c>
      <c r="G3691" s="509">
        <v>1</v>
      </c>
    </row>
    <row r="3692" spans="1:7">
      <c r="A3692" s="509" t="s">
        <v>1408</v>
      </c>
      <c r="B3692" s="509" t="s">
        <v>2233</v>
      </c>
      <c r="C3692" s="509" t="s">
        <v>1336</v>
      </c>
      <c r="D3692" s="509" t="s">
        <v>1409</v>
      </c>
      <c r="E3692" s="509" t="s">
        <v>14949</v>
      </c>
      <c r="F3692" s="509">
        <v>5</v>
      </c>
      <c r="G3692" s="509">
        <v>1</v>
      </c>
    </row>
    <row r="3693" spans="1:7">
      <c r="A3693" s="509" t="s">
        <v>1408</v>
      </c>
      <c r="B3693" s="509" t="s">
        <v>2233</v>
      </c>
      <c r="C3693" s="509" t="s">
        <v>1336</v>
      </c>
      <c r="D3693" s="509" t="s">
        <v>1409</v>
      </c>
      <c r="E3693" s="509" t="s">
        <v>14948</v>
      </c>
      <c r="F3693" s="509">
        <v>4</v>
      </c>
      <c r="G3693" s="509">
        <v>1</v>
      </c>
    </row>
    <row r="3694" spans="1:7">
      <c r="A3694" s="509" t="s">
        <v>1408</v>
      </c>
      <c r="B3694" s="509" t="s">
        <v>2233</v>
      </c>
      <c r="C3694" s="509" t="s">
        <v>1336</v>
      </c>
      <c r="D3694" s="509" t="s">
        <v>1409</v>
      </c>
      <c r="E3694" s="509" t="s">
        <v>14950</v>
      </c>
      <c r="F3694" s="509">
        <v>4</v>
      </c>
      <c r="G3694" s="509">
        <v>1</v>
      </c>
    </row>
    <row r="3695" spans="1:7">
      <c r="A3695" s="509" t="s">
        <v>1408</v>
      </c>
      <c r="B3695" s="509" t="s">
        <v>2233</v>
      </c>
      <c r="C3695" s="509" t="s">
        <v>1336</v>
      </c>
      <c r="D3695" s="509" t="s">
        <v>1409</v>
      </c>
      <c r="E3695" s="509" t="s">
        <v>14944</v>
      </c>
      <c r="F3695" s="509">
        <v>3</v>
      </c>
      <c r="G3695" s="509">
        <v>1</v>
      </c>
    </row>
    <row r="3696" spans="1:7">
      <c r="A3696" s="509" t="s">
        <v>1408</v>
      </c>
      <c r="B3696" s="509" t="s">
        <v>2233</v>
      </c>
      <c r="C3696" s="509" t="s">
        <v>1336</v>
      </c>
      <c r="D3696" s="509" t="s">
        <v>1409</v>
      </c>
      <c r="E3696" s="509" t="s">
        <v>14947</v>
      </c>
      <c r="F3696" s="509">
        <v>2</v>
      </c>
      <c r="G3696" s="509">
        <v>1</v>
      </c>
    </row>
    <row r="3697" spans="1:7">
      <c r="A3697" s="509" t="s">
        <v>1410</v>
      </c>
      <c r="B3697" s="509" t="s">
        <v>2233</v>
      </c>
      <c r="C3697" s="509" t="s">
        <v>1336</v>
      </c>
      <c r="D3697" s="509" t="s">
        <v>1411</v>
      </c>
      <c r="E3697" s="509" t="s">
        <v>12964</v>
      </c>
      <c r="F3697" s="509">
        <v>10</v>
      </c>
      <c r="G3697" s="509">
        <v>1</v>
      </c>
    </row>
    <row r="3698" spans="1:7">
      <c r="A3698" s="509" t="s">
        <v>1410</v>
      </c>
      <c r="B3698" s="509" t="s">
        <v>2233</v>
      </c>
      <c r="C3698" s="509" t="s">
        <v>1336</v>
      </c>
      <c r="D3698" s="509" t="s">
        <v>1411</v>
      </c>
      <c r="E3698" s="509" t="s">
        <v>12965</v>
      </c>
      <c r="F3698" s="509">
        <v>10</v>
      </c>
      <c r="G3698" s="509">
        <v>1</v>
      </c>
    </row>
    <row r="3699" spans="1:7">
      <c r="A3699" s="509" t="s">
        <v>1410</v>
      </c>
      <c r="B3699" s="509" t="s">
        <v>2233</v>
      </c>
      <c r="C3699" s="509" t="s">
        <v>1336</v>
      </c>
      <c r="D3699" s="509" t="s">
        <v>1411</v>
      </c>
      <c r="E3699" s="509" t="s">
        <v>12966</v>
      </c>
      <c r="F3699" s="509">
        <v>10</v>
      </c>
      <c r="G3699" s="509">
        <v>1</v>
      </c>
    </row>
    <row r="3700" spans="1:7">
      <c r="A3700" s="509" t="s">
        <v>1410</v>
      </c>
      <c r="B3700" s="509" t="s">
        <v>2233</v>
      </c>
      <c r="C3700" s="509" t="s">
        <v>1336</v>
      </c>
      <c r="D3700" s="509" t="s">
        <v>1411</v>
      </c>
      <c r="E3700" s="509" t="s">
        <v>12967</v>
      </c>
      <c r="F3700" s="509">
        <v>10</v>
      </c>
      <c r="G3700" s="509">
        <v>1</v>
      </c>
    </row>
    <row r="3701" spans="1:7">
      <c r="A3701" s="509" t="s">
        <v>1410</v>
      </c>
      <c r="B3701" s="509" t="s">
        <v>2233</v>
      </c>
      <c r="C3701" s="509" t="s">
        <v>1336</v>
      </c>
      <c r="D3701" s="509" t="s">
        <v>1411</v>
      </c>
      <c r="E3701" s="509" t="s">
        <v>12968</v>
      </c>
      <c r="F3701" s="509">
        <v>3</v>
      </c>
      <c r="G3701" s="509">
        <v>1</v>
      </c>
    </row>
    <row r="3702" spans="1:7">
      <c r="A3702" s="509" t="s">
        <v>1410</v>
      </c>
      <c r="B3702" s="509" t="s">
        <v>2233</v>
      </c>
      <c r="C3702" s="509" t="s">
        <v>1336</v>
      </c>
      <c r="D3702" s="509" t="s">
        <v>1411</v>
      </c>
      <c r="E3702" s="509" t="s">
        <v>12969</v>
      </c>
      <c r="F3702" s="509">
        <v>2</v>
      </c>
      <c r="G3702" s="509">
        <v>1</v>
      </c>
    </row>
    <row r="3703" spans="1:7">
      <c r="A3703" s="509" t="s">
        <v>1412</v>
      </c>
      <c r="B3703" s="509" t="s">
        <v>2233</v>
      </c>
      <c r="C3703" s="509" t="s">
        <v>1336</v>
      </c>
      <c r="D3703" s="509" t="s">
        <v>1413</v>
      </c>
      <c r="E3703" s="509" t="s">
        <v>14830</v>
      </c>
      <c r="F3703" s="509">
        <v>7</v>
      </c>
      <c r="G3703" s="509">
        <v>1</v>
      </c>
    </row>
    <row r="3704" spans="1:7">
      <c r="A3704" s="509" t="s">
        <v>1412</v>
      </c>
      <c r="B3704" s="509" t="s">
        <v>2233</v>
      </c>
      <c r="C3704" s="509" t="s">
        <v>1336</v>
      </c>
      <c r="D3704" s="509" t="s">
        <v>1413</v>
      </c>
      <c r="E3704" s="509" t="s">
        <v>14829</v>
      </c>
      <c r="F3704" s="509">
        <v>5</v>
      </c>
      <c r="G3704" s="509">
        <v>1</v>
      </c>
    </row>
    <row r="3705" spans="1:7">
      <c r="A3705" s="509" t="s">
        <v>1412</v>
      </c>
      <c r="B3705" s="509" t="s">
        <v>2233</v>
      </c>
      <c r="C3705" s="509" t="s">
        <v>1336</v>
      </c>
      <c r="D3705" s="509" t="s">
        <v>1413</v>
      </c>
      <c r="E3705" s="509" t="s">
        <v>14831</v>
      </c>
      <c r="F3705" s="509">
        <v>2</v>
      </c>
      <c r="G3705" s="509">
        <v>1</v>
      </c>
    </row>
    <row r="3706" spans="1:7">
      <c r="A3706" s="509" t="s">
        <v>1414</v>
      </c>
      <c r="B3706" s="509" t="s">
        <v>2233</v>
      </c>
      <c r="C3706" s="509" t="s">
        <v>1336</v>
      </c>
      <c r="D3706" s="509" t="s">
        <v>1415</v>
      </c>
      <c r="E3706" s="509" t="s">
        <v>14847</v>
      </c>
      <c r="F3706" s="509">
        <v>10</v>
      </c>
      <c r="G3706" s="509">
        <v>1</v>
      </c>
    </row>
    <row r="3707" spans="1:7">
      <c r="A3707" s="509" t="s">
        <v>1414</v>
      </c>
      <c r="B3707" s="509" t="s">
        <v>2233</v>
      </c>
      <c r="C3707" s="509" t="s">
        <v>1336</v>
      </c>
      <c r="D3707" s="509" t="s">
        <v>1415</v>
      </c>
      <c r="E3707" s="509" t="s">
        <v>14842</v>
      </c>
      <c r="F3707" s="509">
        <v>6</v>
      </c>
      <c r="G3707" s="509">
        <v>1</v>
      </c>
    </row>
    <row r="3708" spans="1:7">
      <c r="A3708" s="509" t="s">
        <v>1414</v>
      </c>
      <c r="B3708" s="509" t="s">
        <v>2233</v>
      </c>
      <c r="C3708" s="509" t="s">
        <v>1336</v>
      </c>
      <c r="D3708" s="509" t="s">
        <v>1415</v>
      </c>
      <c r="E3708" s="509" t="s">
        <v>14843</v>
      </c>
      <c r="F3708" s="509">
        <v>6</v>
      </c>
      <c r="G3708" s="509">
        <v>1</v>
      </c>
    </row>
    <row r="3709" spans="1:7">
      <c r="A3709" s="509" t="s">
        <v>1414</v>
      </c>
      <c r="B3709" s="509" t="s">
        <v>2233</v>
      </c>
      <c r="C3709" s="509" t="s">
        <v>1336</v>
      </c>
      <c r="D3709" s="509" t="s">
        <v>1415</v>
      </c>
      <c r="E3709" s="509" t="s">
        <v>14844</v>
      </c>
      <c r="F3709" s="509">
        <v>3</v>
      </c>
      <c r="G3709" s="509">
        <v>1</v>
      </c>
    </row>
    <row r="3710" spans="1:7">
      <c r="A3710" s="509" t="s">
        <v>1414</v>
      </c>
      <c r="B3710" s="509" t="s">
        <v>2233</v>
      </c>
      <c r="C3710" s="509" t="s">
        <v>1336</v>
      </c>
      <c r="D3710" s="509" t="s">
        <v>1415</v>
      </c>
      <c r="E3710" s="509" t="s">
        <v>14845</v>
      </c>
      <c r="F3710" s="509">
        <v>2</v>
      </c>
      <c r="G3710" s="509">
        <v>1</v>
      </c>
    </row>
    <row r="3711" spans="1:7">
      <c r="A3711" s="509" t="s">
        <v>1414</v>
      </c>
      <c r="B3711" s="509" t="s">
        <v>2233</v>
      </c>
      <c r="C3711" s="509" t="s">
        <v>1336</v>
      </c>
      <c r="D3711" s="509" t="s">
        <v>1415</v>
      </c>
      <c r="E3711" s="509" t="s">
        <v>14846</v>
      </c>
      <c r="F3711" s="509">
        <v>2</v>
      </c>
      <c r="G3711" s="509">
        <v>1</v>
      </c>
    </row>
    <row r="3712" spans="1:7">
      <c r="A3712" s="509" t="s">
        <v>1416</v>
      </c>
      <c r="B3712" s="509" t="s">
        <v>2233</v>
      </c>
      <c r="C3712" s="509" t="s">
        <v>1336</v>
      </c>
      <c r="D3712" s="509" t="s">
        <v>1417</v>
      </c>
      <c r="E3712" s="509" t="s">
        <v>14956</v>
      </c>
      <c r="F3712" s="509">
        <v>11</v>
      </c>
      <c r="G3712" s="509">
        <v>1</v>
      </c>
    </row>
    <row r="3713" spans="1:7">
      <c r="A3713" s="509" t="s">
        <v>1416</v>
      </c>
      <c r="B3713" s="509" t="s">
        <v>2233</v>
      </c>
      <c r="C3713" s="509" t="s">
        <v>1336</v>
      </c>
      <c r="D3713" s="509" t="s">
        <v>1417</v>
      </c>
      <c r="E3713" s="509" t="s">
        <v>14951</v>
      </c>
      <c r="F3713" s="509">
        <v>10</v>
      </c>
      <c r="G3713" s="509">
        <v>1</v>
      </c>
    </row>
    <row r="3714" spans="1:7">
      <c r="A3714" s="509" t="s">
        <v>1416</v>
      </c>
      <c r="B3714" s="509" t="s">
        <v>2233</v>
      </c>
      <c r="C3714" s="509" t="s">
        <v>1336</v>
      </c>
      <c r="D3714" s="509" t="s">
        <v>1417</v>
      </c>
      <c r="E3714" s="509" t="s">
        <v>14954</v>
      </c>
      <c r="F3714" s="509">
        <v>10</v>
      </c>
      <c r="G3714" s="509">
        <v>1</v>
      </c>
    </row>
    <row r="3715" spans="1:7">
      <c r="A3715" s="509" t="s">
        <v>1416</v>
      </c>
      <c r="B3715" s="509" t="s">
        <v>2233</v>
      </c>
      <c r="C3715" s="509" t="s">
        <v>1336</v>
      </c>
      <c r="D3715" s="509" t="s">
        <v>1417</v>
      </c>
      <c r="E3715" s="509" t="s">
        <v>14957</v>
      </c>
      <c r="F3715" s="509">
        <v>10</v>
      </c>
      <c r="G3715" s="509">
        <v>1</v>
      </c>
    </row>
    <row r="3716" spans="1:7">
      <c r="A3716" s="509" t="s">
        <v>1416</v>
      </c>
      <c r="B3716" s="509" t="s">
        <v>2233</v>
      </c>
      <c r="C3716" s="509" t="s">
        <v>1336</v>
      </c>
      <c r="D3716" s="509" t="s">
        <v>1417</v>
      </c>
      <c r="E3716" s="509" t="s">
        <v>14953</v>
      </c>
      <c r="F3716" s="509">
        <v>9</v>
      </c>
      <c r="G3716" s="509">
        <v>1</v>
      </c>
    </row>
    <row r="3717" spans="1:7">
      <c r="A3717" s="509" t="s">
        <v>1416</v>
      </c>
      <c r="B3717" s="509" t="s">
        <v>2233</v>
      </c>
      <c r="C3717" s="509" t="s">
        <v>1336</v>
      </c>
      <c r="D3717" s="509" t="s">
        <v>1417</v>
      </c>
      <c r="E3717" s="509" t="s">
        <v>14955</v>
      </c>
      <c r="F3717" s="509">
        <v>6</v>
      </c>
      <c r="G3717" s="509">
        <v>1</v>
      </c>
    </row>
    <row r="3718" spans="1:7">
      <c r="A3718" s="509" t="s">
        <v>1416</v>
      </c>
      <c r="B3718" s="509" t="s">
        <v>2233</v>
      </c>
      <c r="C3718" s="509" t="s">
        <v>1336</v>
      </c>
      <c r="D3718" s="509" t="s">
        <v>1417</v>
      </c>
      <c r="E3718" s="509" t="s">
        <v>14958</v>
      </c>
      <c r="F3718" s="509">
        <v>6</v>
      </c>
      <c r="G3718" s="509">
        <v>1</v>
      </c>
    </row>
    <row r="3719" spans="1:7">
      <c r="A3719" s="509" t="s">
        <v>1416</v>
      </c>
      <c r="B3719" s="509" t="s">
        <v>2233</v>
      </c>
      <c r="C3719" s="509" t="s">
        <v>1336</v>
      </c>
      <c r="D3719" s="509" t="s">
        <v>1417</v>
      </c>
      <c r="E3719" s="509" t="s">
        <v>14959</v>
      </c>
      <c r="F3719" s="509">
        <v>6</v>
      </c>
      <c r="G3719" s="509">
        <v>1</v>
      </c>
    </row>
    <row r="3720" spans="1:7">
      <c r="A3720" s="509" t="s">
        <v>1416</v>
      </c>
      <c r="B3720" s="509" t="s">
        <v>2233</v>
      </c>
      <c r="C3720" s="509" t="s">
        <v>1336</v>
      </c>
      <c r="D3720" s="509" t="s">
        <v>1417</v>
      </c>
      <c r="E3720" s="509" t="s">
        <v>14960</v>
      </c>
      <c r="F3720" s="509">
        <v>5</v>
      </c>
      <c r="G3720" s="509">
        <v>1</v>
      </c>
    </row>
    <row r="3721" spans="1:7">
      <c r="A3721" s="509" t="s">
        <v>1416</v>
      </c>
      <c r="B3721" s="509" t="s">
        <v>2233</v>
      </c>
      <c r="C3721" s="509" t="s">
        <v>1336</v>
      </c>
      <c r="D3721" s="509" t="s">
        <v>1417</v>
      </c>
      <c r="E3721" s="509" t="s">
        <v>14952</v>
      </c>
      <c r="F3721" s="509">
        <v>2</v>
      </c>
      <c r="G3721" s="509">
        <v>1</v>
      </c>
    </row>
    <row r="3722" spans="1:7">
      <c r="A3722" s="509" t="s">
        <v>1418</v>
      </c>
      <c r="B3722" s="509" t="s">
        <v>2233</v>
      </c>
      <c r="C3722" s="509" t="s">
        <v>1336</v>
      </c>
      <c r="D3722" s="509" t="s">
        <v>1419</v>
      </c>
      <c r="E3722" s="509" t="s">
        <v>14961</v>
      </c>
      <c r="F3722" s="509">
        <v>7</v>
      </c>
      <c r="G3722" s="509">
        <v>1</v>
      </c>
    </row>
    <row r="3723" spans="1:7">
      <c r="A3723" s="509" t="s">
        <v>1418</v>
      </c>
      <c r="B3723" s="509" t="s">
        <v>2233</v>
      </c>
      <c r="C3723" s="509" t="s">
        <v>1336</v>
      </c>
      <c r="D3723" s="509" t="s">
        <v>1419</v>
      </c>
      <c r="E3723" s="509" t="s">
        <v>14962</v>
      </c>
      <c r="F3723" s="509">
        <v>6</v>
      </c>
      <c r="G3723" s="509">
        <v>1</v>
      </c>
    </row>
    <row r="3724" spans="1:7">
      <c r="A3724" s="509" t="s">
        <v>1418</v>
      </c>
      <c r="B3724" s="509" t="s">
        <v>2233</v>
      </c>
      <c r="C3724" s="509" t="s">
        <v>1336</v>
      </c>
      <c r="D3724" s="509" t="s">
        <v>1419</v>
      </c>
      <c r="E3724" s="509" t="s">
        <v>14963</v>
      </c>
      <c r="F3724" s="509">
        <v>6</v>
      </c>
      <c r="G3724" s="509">
        <v>1</v>
      </c>
    </row>
    <row r="3725" spans="1:7">
      <c r="A3725" s="509" t="s">
        <v>1418</v>
      </c>
      <c r="B3725" s="509" t="s">
        <v>2233</v>
      </c>
      <c r="C3725" s="509" t="s">
        <v>1336</v>
      </c>
      <c r="D3725" s="509" t="s">
        <v>1419</v>
      </c>
      <c r="E3725" s="509" t="s">
        <v>14966</v>
      </c>
      <c r="F3725" s="509">
        <v>3</v>
      </c>
      <c r="G3725" s="509">
        <v>1</v>
      </c>
    </row>
    <row r="3726" spans="1:7">
      <c r="A3726" s="509" t="s">
        <v>1418</v>
      </c>
      <c r="B3726" s="509" t="s">
        <v>2233</v>
      </c>
      <c r="C3726" s="509" t="s">
        <v>1336</v>
      </c>
      <c r="D3726" s="509" t="s">
        <v>1419</v>
      </c>
      <c r="E3726" s="509" t="s">
        <v>14964</v>
      </c>
      <c r="F3726" s="509">
        <v>2</v>
      </c>
      <c r="G3726" s="509">
        <v>1</v>
      </c>
    </row>
    <row r="3727" spans="1:7">
      <c r="A3727" s="509" t="s">
        <v>1418</v>
      </c>
      <c r="B3727" s="509" t="s">
        <v>2233</v>
      </c>
      <c r="C3727" s="509" t="s">
        <v>1336</v>
      </c>
      <c r="D3727" s="509" t="s">
        <v>1419</v>
      </c>
      <c r="E3727" s="509" t="s">
        <v>14965</v>
      </c>
      <c r="F3727" s="509">
        <v>2</v>
      </c>
      <c r="G3727" s="509">
        <v>1</v>
      </c>
    </row>
    <row r="3728" spans="1:7">
      <c r="A3728" s="509" t="s">
        <v>1420</v>
      </c>
      <c r="B3728" s="509" t="s">
        <v>2233</v>
      </c>
      <c r="C3728" s="509" t="s">
        <v>1336</v>
      </c>
      <c r="D3728" s="509" t="s">
        <v>1421</v>
      </c>
      <c r="E3728" s="509" t="s">
        <v>14967</v>
      </c>
      <c r="F3728" s="509">
        <v>3</v>
      </c>
      <c r="G3728" s="509">
        <v>1</v>
      </c>
    </row>
    <row r="3729" spans="1:7">
      <c r="A3729" s="509" t="s">
        <v>1420</v>
      </c>
      <c r="B3729" s="509" t="s">
        <v>2233</v>
      </c>
      <c r="C3729" s="509" t="s">
        <v>1336</v>
      </c>
      <c r="D3729" s="509" t="s">
        <v>1421</v>
      </c>
      <c r="E3729" s="509" t="s">
        <v>14968</v>
      </c>
      <c r="F3729" s="509">
        <v>2</v>
      </c>
      <c r="G3729" s="509">
        <v>1</v>
      </c>
    </row>
    <row r="3730" spans="1:7">
      <c r="A3730" s="509" t="s">
        <v>1420</v>
      </c>
      <c r="B3730" s="509" t="s">
        <v>2233</v>
      </c>
      <c r="C3730" s="509" t="s">
        <v>1336</v>
      </c>
      <c r="D3730" s="509" t="s">
        <v>1421</v>
      </c>
      <c r="E3730" s="509" t="s">
        <v>14969</v>
      </c>
      <c r="F3730" s="509">
        <v>2</v>
      </c>
      <c r="G3730" s="509">
        <v>1</v>
      </c>
    </row>
    <row r="3731" spans="1:7">
      <c r="A3731" s="509" t="s">
        <v>1420</v>
      </c>
      <c r="B3731" s="509" t="s">
        <v>2233</v>
      </c>
      <c r="C3731" s="509" t="s">
        <v>1336</v>
      </c>
      <c r="D3731" s="509" t="s">
        <v>1421</v>
      </c>
      <c r="E3731" s="509" t="s">
        <v>14970</v>
      </c>
      <c r="F3731" s="509">
        <v>1</v>
      </c>
      <c r="G3731" s="509">
        <v>1</v>
      </c>
    </row>
    <row r="3732" spans="1:7">
      <c r="A3732" s="509" t="s">
        <v>1422</v>
      </c>
      <c r="B3732" s="509" t="s">
        <v>2233</v>
      </c>
      <c r="C3732" s="509" t="s">
        <v>1336</v>
      </c>
      <c r="D3732" s="509" t="s">
        <v>1423</v>
      </c>
      <c r="E3732" s="509" t="s">
        <v>14972</v>
      </c>
      <c r="F3732" s="509">
        <v>8</v>
      </c>
      <c r="G3732" s="509">
        <v>1</v>
      </c>
    </row>
    <row r="3733" spans="1:7">
      <c r="A3733" s="509" t="s">
        <v>1422</v>
      </c>
      <c r="B3733" s="509" t="s">
        <v>2233</v>
      </c>
      <c r="C3733" s="509" t="s">
        <v>1336</v>
      </c>
      <c r="D3733" s="509" t="s">
        <v>1423</v>
      </c>
      <c r="E3733" s="509" t="s">
        <v>14971</v>
      </c>
      <c r="F3733" s="509">
        <v>3</v>
      </c>
      <c r="G3733" s="509">
        <v>1</v>
      </c>
    </row>
    <row r="3734" spans="1:7">
      <c r="A3734" s="509" t="s">
        <v>1424</v>
      </c>
      <c r="B3734" s="509" t="s">
        <v>2233</v>
      </c>
      <c r="C3734" s="509" t="s">
        <v>1336</v>
      </c>
      <c r="D3734" s="509" t="s">
        <v>1425</v>
      </c>
      <c r="E3734" s="509" t="s">
        <v>14974</v>
      </c>
      <c r="F3734" s="509">
        <v>7</v>
      </c>
      <c r="G3734" s="509">
        <v>1</v>
      </c>
    </row>
    <row r="3735" spans="1:7">
      <c r="A3735" s="509" t="s">
        <v>1424</v>
      </c>
      <c r="B3735" s="509" t="s">
        <v>2233</v>
      </c>
      <c r="C3735" s="509" t="s">
        <v>1336</v>
      </c>
      <c r="D3735" s="509" t="s">
        <v>1425</v>
      </c>
      <c r="E3735" s="509" t="s">
        <v>14973</v>
      </c>
      <c r="F3735" s="509">
        <v>1</v>
      </c>
      <c r="G3735" s="509">
        <v>1</v>
      </c>
    </row>
    <row r="3736" spans="1:7">
      <c r="A3736" s="509" t="s">
        <v>1426</v>
      </c>
      <c r="B3736" s="509" t="s">
        <v>2233</v>
      </c>
      <c r="C3736" s="509" t="s">
        <v>1336</v>
      </c>
      <c r="D3736" s="509" t="s">
        <v>1427</v>
      </c>
      <c r="E3736" s="509" t="s">
        <v>14876</v>
      </c>
      <c r="F3736" s="509">
        <v>8</v>
      </c>
      <c r="G3736" s="509">
        <v>1</v>
      </c>
    </row>
    <row r="3737" spans="1:7">
      <c r="A3737" s="509" t="s">
        <v>1426</v>
      </c>
      <c r="B3737" s="509" t="s">
        <v>2233</v>
      </c>
      <c r="C3737" s="509" t="s">
        <v>1336</v>
      </c>
      <c r="D3737" s="509" t="s">
        <v>1427</v>
      </c>
      <c r="E3737" s="509" t="s">
        <v>14875</v>
      </c>
      <c r="F3737" s="509">
        <v>2</v>
      </c>
      <c r="G3737" s="509">
        <v>1</v>
      </c>
    </row>
    <row r="3738" spans="1:7">
      <c r="A3738" s="509" t="s">
        <v>1426</v>
      </c>
      <c r="B3738" s="509" t="s">
        <v>2233</v>
      </c>
      <c r="C3738" s="509" t="s">
        <v>1336</v>
      </c>
      <c r="D3738" s="509" t="s">
        <v>1427</v>
      </c>
      <c r="E3738" s="509" t="s">
        <v>14877</v>
      </c>
      <c r="F3738" s="509">
        <v>2</v>
      </c>
      <c r="G3738" s="509">
        <v>1</v>
      </c>
    </row>
    <row r="3739" spans="1:7">
      <c r="A3739" s="509" t="s">
        <v>1426</v>
      </c>
      <c r="B3739" s="509" t="s">
        <v>2233</v>
      </c>
      <c r="C3739" s="509" t="s">
        <v>1336</v>
      </c>
      <c r="D3739" s="509" t="s">
        <v>1427</v>
      </c>
      <c r="E3739" s="509" t="s">
        <v>14878</v>
      </c>
      <c r="F3739" s="509">
        <v>1</v>
      </c>
      <c r="G3739" s="509">
        <v>1</v>
      </c>
    </row>
    <row r="3740" spans="1:7">
      <c r="A3740" s="509" t="s">
        <v>1428</v>
      </c>
      <c r="B3740" s="509" t="s">
        <v>2233</v>
      </c>
      <c r="C3740" s="509" t="s">
        <v>1336</v>
      </c>
      <c r="D3740" s="509" t="s">
        <v>1429</v>
      </c>
      <c r="E3740" s="509" t="s">
        <v>14975</v>
      </c>
      <c r="F3740" s="509">
        <v>9</v>
      </c>
      <c r="G3740" s="509">
        <v>1</v>
      </c>
    </row>
    <row r="3741" spans="1:7">
      <c r="A3741" s="509" t="s">
        <v>1428</v>
      </c>
      <c r="B3741" s="509" t="s">
        <v>2233</v>
      </c>
      <c r="C3741" s="509" t="s">
        <v>1336</v>
      </c>
      <c r="D3741" s="509" t="s">
        <v>1429</v>
      </c>
      <c r="E3741" s="509" t="s">
        <v>14977</v>
      </c>
      <c r="F3741" s="509">
        <v>8</v>
      </c>
      <c r="G3741" s="509">
        <v>1</v>
      </c>
    </row>
    <row r="3742" spans="1:7">
      <c r="A3742" s="509" t="s">
        <v>1428</v>
      </c>
      <c r="B3742" s="509" t="s">
        <v>2233</v>
      </c>
      <c r="C3742" s="509" t="s">
        <v>1336</v>
      </c>
      <c r="D3742" s="509" t="s">
        <v>1429</v>
      </c>
      <c r="E3742" s="509" t="s">
        <v>14976</v>
      </c>
      <c r="F3742" s="509">
        <v>5</v>
      </c>
      <c r="G3742" s="509">
        <v>1</v>
      </c>
    </row>
    <row r="3743" spans="1:7">
      <c r="A3743" s="509" t="s">
        <v>1428</v>
      </c>
      <c r="B3743" s="509" t="s">
        <v>2233</v>
      </c>
      <c r="C3743" s="509" t="s">
        <v>1336</v>
      </c>
      <c r="D3743" s="509" t="s">
        <v>1429</v>
      </c>
      <c r="E3743" s="509" t="s">
        <v>14978</v>
      </c>
      <c r="F3743" s="509">
        <v>1</v>
      </c>
      <c r="G3743" s="509">
        <v>1</v>
      </c>
    </row>
    <row r="3744" spans="1:7">
      <c r="A3744" s="509" t="s">
        <v>1430</v>
      </c>
      <c r="B3744" s="509" t="s">
        <v>2233</v>
      </c>
      <c r="C3744" s="509" t="s">
        <v>1336</v>
      </c>
      <c r="D3744" s="509" t="s">
        <v>1431</v>
      </c>
      <c r="E3744" s="509" t="s">
        <v>14850</v>
      </c>
      <c r="F3744" s="509">
        <v>9</v>
      </c>
      <c r="G3744" s="509">
        <v>1</v>
      </c>
    </row>
    <row r="3745" spans="1:7">
      <c r="A3745" s="509" t="s">
        <v>1430</v>
      </c>
      <c r="B3745" s="509" t="s">
        <v>2233</v>
      </c>
      <c r="C3745" s="509" t="s">
        <v>1336</v>
      </c>
      <c r="D3745" s="509" t="s">
        <v>1431</v>
      </c>
      <c r="E3745" s="509" t="s">
        <v>14849</v>
      </c>
      <c r="F3745" s="509">
        <v>6</v>
      </c>
      <c r="G3745" s="509">
        <v>1</v>
      </c>
    </row>
    <row r="3746" spans="1:7">
      <c r="A3746" s="509" t="s">
        <v>1430</v>
      </c>
      <c r="B3746" s="509" t="s">
        <v>2233</v>
      </c>
      <c r="C3746" s="509" t="s">
        <v>1336</v>
      </c>
      <c r="D3746" s="509" t="s">
        <v>1431</v>
      </c>
      <c r="E3746" s="509" t="s">
        <v>14848</v>
      </c>
      <c r="F3746" s="509">
        <v>2</v>
      </c>
      <c r="G3746" s="509">
        <v>1</v>
      </c>
    </row>
    <row r="3747" spans="1:7">
      <c r="A3747" s="509" t="s">
        <v>1430</v>
      </c>
      <c r="B3747" s="509" t="s">
        <v>2233</v>
      </c>
      <c r="C3747" s="509" t="s">
        <v>1336</v>
      </c>
      <c r="D3747" s="509" t="s">
        <v>1431</v>
      </c>
      <c r="E3747" s="509" t="s">
        <v>14851</v>
      </c>
      <c r="F3747" s="509">
        <v>1</v>
      </c>
      <c r="G3747" s="509">
        <v>1</v>
      </c>
    </row>
    <row r="3748" spans="1:7">
      <c r="A3748" s="509" t="s">
        <v>1432</v>
      </c>
      <c r="B3748" s="509" t="s">
        <v>2233</v>
      </c>
      <c r="C3748" s="509" t="s">
        <v>1336</v>
      </c>
      <c r="D3748" s="509" t="s">
        <v>1433</v>
      </c>
      <c r="E3748" s="509" t="s">
        <v>14983</v>
      </c>
      <c r="F3748" s="509">
        <v>7</v>
      </c>
      <c r="G3748" s="509">
        <v>1</v>
      </c>
    </row>
    <row r="3749" spans="1:7">
      <c r="A3749" s="509" t="s">
        <v>1432</v>
      </c>
      <c r="B3749" s="509" t="s">
        <v>2233</v>
      </c>
      <c r="C3749" s="509" t="s">
        <v>1336</v>
      </c>
      <c r="D3749" s="509" t="s">
        <v>1433</v>
      </c>
      <c r="E3749" s="509" t="s">
        <v>14980</v>
      </c>
      <c r="F3749" s="509">
        <v>6</v>
      </c>
      <c r="G3749" s="509">
        <v>1</v>
      </c>
    </row>
    <row r="3750" spans="1:7">
      <c r="A3750" s="509" t="s">
        <v>1432</v>
      </c>
      <c r="B3750" s="509" t="s">
        <v>2233</v>
      </c>
      <c r="C3750" s="509" t="s">
        <v>1336</v>
      </c>
      <c r="D3750" s="509" t="s">
        <v>1433</v>
      </c>
      <c r="E3750" s="509" t="s">
        <v>14981</v>
      </c>
      <c r="F3750" s="509">
        <v>5</v>
      </c>
      <c r="G3750" s="509">
        <v>1</v>
      </c>
    </row>
    <row r="3751" spans="1:7">
      <c r="A3751" s="509" t="s">
        <v>1432</v>
      </c>
      <c r="B3751" s="509" t="s">
        <v>2233</v>
      </c>
      <c r="C3751" s="509" t="s">
        <v>1336</v>
      </c>
      <c r="D3751" s="509" t="s">
        <v>1433</v>
      </c>
      <c r="E3751" s="509" t="s">
        <v>14979</v>
      </c>
      <c r="F3751" s="509">
        <v>4</v>
      </c>
      <c r="G3751" s="509">
        <v>1</v>
      </c>
    </row>
    <row r="3752" spans="1:7">
      <c r="A3752" s="509" t="s">
        <v>1432</v>
      </c>
      <c r="B3752" s="509" t="s">
        <v>2233</v>
      </c>
      <c r="C3752" s="509" t="s">
        <v>1336</v>
      </c>
      <c r="D3752" s="509" t="s">
        <v>1433</v>
      </c>
      <c r="E3752" s="509" t="s">
        <v>14982</v>
      </c>
      <c r="F3752" s="509">
        <v>2</v>
      </c>
      <c r="G3752" s="509">
        <v>1</v>
      </c>
    </row>
    <row r="3753" spans="1:7">
      <c r="A3753" s="509" t="s">
        <v>1432</v>
      </c>
      <c r="B3753" s="509" t="s">
        <v>2233</v>
      </c>
      <c r="C3753" s="509" t="s">
        <v>1336</v>
      </c>
      <c r="D3753" s="509" t="s">
        <v>1433</v>
      </c>
      <c r="E3753" s="509" t="s">
        <v>14984</v>
      </c>
      <c r="F3753" s="509">
        <v>1</v>
      </c>
      <c r="G3753" s="509">
        <v>1</v>
      </c>
    </row>
    <row r="3754" spans="1:7">
      <c r="A3754" s="509" t="s">
        <v>1434</v>
      </c>
      <c r="B3754" s="509" t="s">
        <v>2233</v>
      </c>
      <c r="C3754" s="509" t="s">
        <v>1336</v>
      </c>
      <c r="D3754" s="509" t="s">
        <v>1435</v>
      </c>
      <c r="E3754" s="509" t="s">
        <v>14986</v>
      </c>
      <c r="F3754" s="509">
        <v>8</v>
      </c>
      <c r="G3754" s="509">
        <v>1</v>
      </c>
    </row>
    <row r="3755" spans="1:7">
      <c r="A3755" s="509" t="s">
        <v>1434</v>
      </c>
      <c r="B3755" s="509" t="s">
        <v>2233</v>
      </c>
      <c r="C3755" s="509" t="s">
        <v>1336</v>
      </c>
      <c r="D3755" s="509" t="s">
        <v>1435</v>
      </c>
      <c r="E3755" s="509" t="s">
        <v>14985</v>
      </c>
      <c r="F3755" s="509">
        <v>6</v>
      </c>
      <c r="G3755" s="509">
        <v>1</v>
      </c>
    </row>
    <row r="3756" spans="1:7">
      <c r="A3756" s="509" t="s">
        <v>1436</v>
      </c>
      <c r="B3756" s="509" t="s">
        <v>2233</v>
      </c>
      <c r="C3756" s="509" t="s">
        <v>1336</v>
      </c>
      <c r="D3756" s="509" t="s">
        <v>1437</v>
      </c>
      <c r="E3756" s="509" t="s">
        <v>14879</v>
      </c>
      <c r="F3756" s="509">
        <v>7</v>
      </c>
      <c r="G3756" s="509">
        <v>1</v>
      </c>
    </row>
    <row r="3757" spans="1:7">
      <c r="A3757" s="509" t="s">
        <v>1436</v>
      </c>
      <c r="B3757" s="509" t="s">
        <v>2233</v>
      </c>
      <c r="C3757" s="509" t="s">
        <v>1336</v>
      </c>
      <c r="D3757" s="509" t="s">
        <v>1437</v>
      </c>
      <c r="E3757" s="509" t="s">
        <v>14881</v>
      </c>
      <c r="F3757" s="509">
        <v>4</v>
      </c>
      <c r="G3757" s="509">
        <v>1</v>
      </c>
    </row>
    <row r="3758" spans="1:7">
      <c r="A3758" s="509" t="s">
        <v>1436</v>
      </c>
      <c r="B3758" s="509" t="s">
        <v>2233</v>
      </c>
      <c r="C3758" s="509" t="s">
        <v>1336</v>
      </c>
      <c r="D3758" s="509" t="s">
        <v>1437</v>
      </c>
      <c r="E3758" s="509" t="s">
        <v>14880</v>
      </c>
      <c r="F3758" s="509">
        <v>3</v>
      </c>
      <c r="G3758" s="509">
        <v>1</v>
      </c>
    </row>
    <row r="3759" spans="1:7">
      <c r="A3759" s="509" t="s">
        <v>1436</v>
      </c>
      <c r="B3759" s="509" t="s">
        <v>2233</v>
      </c>
      <c r="C3759" s="509" t="s">
        <v>1336</v>
      </c>
      <c r="D3759" s="509" t="s">
        <v>1437</v>
      </c>
      <c r="E3759" s="509" t="s">
        <v>14882</v>
      </c>
      <c r="F3759" s="509">
        <v>1</v>
      </c>
      <c r="G3759" s="509">
        <v>1</v>
      </c>
    </row>
    <row r="3760" spans="1:7">
      <c r="A3760" s="509" t="s">
        <v>1436</v>
      </c>
      <c r="B3760" s="509" t="s">
        <v>2233</v>
      </c>
      <c r="C3760" s="509" t="s">
        <v>1336</v>
      </c>
      <c r="D3760" s="509" t="s">
        <v>1437</v>
      </c>
      <c r="E3760" s="509" t="s">
        <v>14883</v>
      </c>
      <c r="F3760" s="509">
        <v>1</v>
      </c>
      <c r="G3760" s="509">
        <v>1</v>
      </c>
    </row>
    <row r="3761" spans="1:7">
      <c r="A3761" s="509" t="s">
        <v>1438</v>
      </c>
      <c r="B3761" s="509" t="s">
        <v>2233</v>
      </c>
      <c r="C3761" s="509" t="s">
        <v>1336</v>
      </c>
      <c r="D3761" s="509" t="s">
        <v>1439</v>
      </c>
      <c r="E3761" s="509" t="s">
        <v>14987</v>
      </c>
      <c r="F3761" s="509">
        <v>4</v>
      </c>
      <c r="G3761" s="509">
        <v>1</v>
      </c>
    </row>
    <row r="3762" spans="1:7">
      <c r="A3762" s="509" t="s">
        <v>1438</v>
      </c>
      <c r="B3762" s="509" t="s">
        <v>2233</v>
      </c>
      <c r="C3762" s="509" t="s">
        <v>1336</v>
      </c>
      <c r="D3762" s="509" t="s">
        <v>1439</v>
      </c>
      <c r="E3762" s="509" t="s">
        <v>14988</v>
      </c>
      <c r="F3762" s="509">
        <v>3</v>
      </c>
      <c r="G3762" s="509">
        <v>1</v>
      </c>
    </row>
    <row r="3763" spans="1:7">
      <c r="A3763" s="509" t="s">
        <v>1438</v>
      </c>
      <c r="B3763" s="509" t="s">
        <v>2233</v>
      </c>
      <c r="C3763" s="509" t="s">
        <v>1336</v>
      </c>
      <c r="D3763" s="509" t="s">
        <v>1439</v>
      </c>
      <c r="E3763" s="509" t="s">
        <v>14990</v>
      </c>
      <c r="F3763" s="509">
        <v>3</v>
      </c>
      <c r="G3763" s="509">
        <v>1</v>
      </c>
    </row>
    <row r="3764" spans="1:7">
      <c r="A3764" s="509" t="s">
        <v>1438</v>
      </c>
      <c r="B3764" s="509" t="s">
        <v>2233</v>
      </c>
      <c r="C3764" s="509" t="s">
        <v>1336</v>
      </c>
      <c r="D3764" s="509" t="s">
        <v>1439</v>
      </c>
      <c r="E3764" s="509" t="s">
        <v>14989</v>
      </c>
      <c r="F3764" s="509">
        <v>1</v>
      </c>
      <c r="G3764" s="509">
        <v>1</v>
      </c>
    </row>
    <row r="3765" spans="1:7">
      <c r="A3765" s="509" t="s">
        <v>1438</v>
      </c>
      <c r="B3765" s="509" t="s">
        <v>2233</v>
      </c>
      <c r="C3765" s="509" t="s">
        <v>1336</v>
      </c>
      <c r="D3765" s="509" t="s">
        <v>1439</v>
      </c>
      <c r="E3765" s="509" t="s">
        <v>14991</v>
      </c>
      <c r="F3765" s="509">
        <v>1</v>
      </c>
      <c r="G3765" s="509">
        <v>1</v>
      </c>
    </row>
    <row r="3766" spans="1:7">
      <c r="A3766" s="509" t="s">
        <v>1440</v>
      </c>
      <c r="B3766" s="509" t="s">
        <v>2233</v>
      </c>
      <c r="C3766" s="509" t="s">
        <v>1336</v>
      </c>
      <c r="D3766" s="509" t="s">
        <v>1441</v>
      </c>
      <c r="E3766" s="509" t="s">
        <v>14992</v>
      </c>
      <c r="F3766" s="509">
        <v>8</v>
      </c>
      <c r="G3766" s="509">
        <v>1</v>
      </c>
    </row>
    <row r="3767" spans="1:7">
      <c r="A3767" s="509" t="s">
        <v>1440</v>
      </c>
      <c r="B3767" s="509" t="s">
        <v>2233</v>
      </c>
      <c r="C3767" s="509" t="s">
        <v>1336</v>
      </c>
      <c r="D3767" s="509" t="s">
        <v>1441</v>
      </c>
      <c r="E3767" s="509" t="s">
        <v>14995</v>
      </c>
      <c r="F3767" s="509">
        <v>8</v>
      </c>
      <c r="G3767" s="509">
        <v>1</v>
      </c>
    </row>
    <row r="3768" spans="1:7">
      <c r="A3768" s="509" t="s">
        <v>1440</v>
      </c>
      <c r="B3768" s="509" t="s">
        <v>2233</v>
      </c>
      <c r="C3768" s="509" t="s">
        <v>1336</v>
      </c>
      <c r="D3768" s="509" t="s">
        <v>1441</v>
      </c>
      <c r="E3768" s="509" t="s">
        <v>14993</v>
      </c>
      <c r="F3768" s="509">
        <v>6</v>
      </c>
      <c r="G3768" s="509">
        <v>1</v>
      </c>
    </row>
    <row r="3769" spans="1:7">
      <c r="A3769" s="509" t="s">
        <v>1440</v>
      </c>
      <c r="B3769" s="509" t="s">
        <v>2233</v>
      </c>
      <c r="C3769" s="509" t="s">
        <v>1336</v>
      </c>
      <c r="D3769" s="509" t="s">
        <v>1441</v>
      </c>
      <c r="E3769" s="509" t="s">
        <v>14994</v>
      </c>
      <c r="F3769" s="509">
        <v>5</v>
      </c>
      <c r="G3769" s="509">
        <v>1</v>
      </c>
    </row>
    <row r="3770" spans="1:7">
      <c r="A3770" s="509" t="s">
        <v>1440</v>
      </c>
      <c r="B3770" s="509" t="s">
        <v>2233</v>
      </c>
      <c r="C3770" s="509" t="s">
        <v>1336</v>
      </c>
      <c r="D3770" s="509" t="s">
        <v>1441</v>
      </c>
      <c r="E3770" s="509" t="s">
        <v>14997</v>
      </c>
      <c r="F3770" s="509">
        <v>4</v>
      </c>
      <c r="G3770" s="509">
        <v>1</v>
      </c>
    </row>
    <row r="3771" spans="1:7">
      <c r="A3771" s="509" t="s">
        <v>1440</v>
      </c>
      <c r="B3771" s="509" t="s">
        <v>2233</v>
      </c>
      <c r="C3771" s="509" t="s">
        <v>1336</v>
      </c>
      <c r="D3771" s="509" t="s">
        <v>1441</v>
      </c>
      <c r="E3771" s="509" t="s">
        <v>14998</v>
      </c>
      <c r="F3771" s="509">
        <v>4</v>
      </c>
      <c r="G3771" s="509">
        <v>1</v>
      </c>
    </row>
    <row r="3772" spans="1:7">
      <c r="A3772" s="509" t="s">
        <v>1440</v>
      </c>
      <c r="B3772" s="509" t="s">
        <v>2233</v>
      </c>
      <c r="C3772" s="509" t="s">
        <v>1336</v>
      </c>
      <c r="D3772" s="509" t="s">
        <v>1441</v>
      </c>
      <c r="E3772" s="509" t="s">
        <v>14996</v>
      </c>
      <c r="F3772" s="509">
        <v>2</v>
      </c>
      <c r="G3772" s="509">
        <v>1</v>
      </c>
    </row>
    <row r="3773" spans="1:7">
      <c r="A3773" s="509" t="s">
        <v>1442</v>
      </c>
      <c r="B3773" s="509" t="s">
        <v>2233</v>
      </c>
      <c r="C3773" s="509" t="s">
        <v>1336</v>
      </c>
      <c r="D3773" s="509" t="s">
        <v>1443</v>
      </c>
      <c r="E3773" s="509" t="s">
        <v>14853</v>
      </c>
      <c r="F3773" s="509">
        <v>6</v>
      </c>
      <c r="G3773" s="509">
        <v>1</v>
      </c>
    </row>
    <row r="3774" spans="1:7">
      <c r="A3774" s="509" t="s">
        <v>1442</v>
      </c>
      <c r="B3774" s="509" t="s">
        <v>2233</v>
      </c>
      <c r="C3774" s="509" t="s">
        <v>1336</v>
      </c>
      <c r="D3774" s="509" t="s">
        <v>1443</v>
      </c>
      <c r="E3774" s="509" t="s">
        <v>14854</v>
      </c>
      <c r="F3774" s="509">
        <v>5</v>
      </c>
      <c r="G3774" s="509">
        <v>1</v>
      </c>
    </row>
    <row r="3775" spans="1:7">
      <c r="A3775" s="509" t="s">
        <v>1442</v>
      </c>
      <c r="B3775" s="509" t="s">
        <v>2233</v>
      </c>
      <c r="C3775" s="509" t="s">
        <v>1336</v>
      </c>
      <c r="D3775" s="509" t="s">
        <v>1443</v>
      </c>
      <c r="E3775" s="509" t="s">
        <v>14852</v>
      </c>
      <c r="F3775" s="509">
        <v>3</v>
      </c>
      <c r="G3775" s="509">
        <v>1</v>
      </c>
    </row>
    <row r="3776" spans="1:7">
      <c r="A3776" s="509" t="s">
        <v>1442</v>
      </c>
      <c r="B3776" s="509" t="s">
        <v>2233</v>
      </c>
      <c r="C3776" s="509" t="s">
        <v>1336</v>
      </c>
      <c r="D3776" s="509" t="s">
        <v>1443</v>
      </c>
      <c r="E3776" s="509" t="s">
        <v>14855</v>
      </c>
      <c r="F3776" s="509">
        <v>3</v>
      </c>
      <c r="G3776" s="509">
        <v>1</v>
      </c>
    </row>
    <row r="3777" spans="1:7">
      <c r="A3777" s="509" t="s">
        <v>1442</v>
      </c>
      <c r="B3777" s="509" t="s">
        <v>2233</v>
      </c>
      <c r="C3777" s="509" t="s">
        <v>1336</v>
      </c>
      <c r="D3777" s="509" t="s">
        <v>1443</v>
      </c>
      <c r="E3777" s="509" t="s">
        <v>14856</v>
      </c>
      <c r="F3777" s="509">
        <v>2</v>
      </c>
      <c r="G3777" s="509">
        <v>1</v>
      </c>
    </row>
    <row r="3778" spans="1:7">
      <c r="A3778" s="509" t="s">
        <v>1442</v>
      </c>
      <c r="B3778" s="509" t="s">
        <v>2233</v>
      </c>
      <c r="C3778" s="509" t="s">
        <v>1336</v>
      </c>
      <c r="D3778" s="509" t="s">
        <v>1443</v>
      </c>
      <c r="E3778" s="509" t="s">
        <v>14857</v>
      </c>
      <c r="F3778" s="509">
        <v>1</v>
      </c>
      <c r="G3778" s="509">
        <v>1</v>
      </c>
    </row>
    <row r="3779" spans="1:7">
      <c r="A3779" s="509" t="s">
        <v>1442</v>
      </c>
      <c r="B3779" s="509" t="s">
        <v>2233</v>
      </c>
      <c r="C3779" s="509" t="s">
        <v>1336</v>
      </c>
      <c r="D3779" s="509" t="s">
        <v>1443</v>
      </c>
      <c r="E3779" s="509" t="s">
        <v>14858</v>
      </c>
      <c r="F3779" s="509">
        <v>1</v>
      </c>
      <c r="G3779" s="509">
        <v>1</v>
      </c>
    </row>
    <row r="3780" spans="1:7">
      <c r="A3780" s="509" t="s">
        <v>1444</v>
      </c>
      <c r="B3780" s="509" t="s">
        <v>2233</v>
      </c>
      <c r="C3780" s="509" t="s">
        <v>1336</v>
      </c>
      <c r="D3780" s="509" t="s">
        <v>1445</v>
      </c>
      <c r="E3780" s="509" t="s">
        <v>14999</v>
      </c>
      <c r="F3780" s="509">
        <v>6</v>
      </c>
      <c r="G3780" s="509">
        <v>1</v>
      </c>
    </row>
    <row r="3781" spans="1:7">
      <c r="A3781" s="509" t="s">
        <v>1444</v>
      </c>
      <c r="B3781" s="509" t="s">
        <v>2233</v>
      </c>
      <c r="C3781" s="509" t="s">
        <v>1336</v>
      </c>
      <c r="D3781" s="509" t="s">
        <v>1445</v>
      </c>
      <c r="E3781" s="509" t="s">
        <v>15002</v>
      </c>
      <c r="F3781" s="509">
        <v>5</v>
      </c>
      <c r="G3781" s="509">
        <v>1</v>
      </c>
    </row>
    <row r="3782" spans="1:7">
      <c r="A3782" s="509" t="s">
        <v>1444</v>
      </c>
      <c r="B3782" s="509" t="s">
        <v>2233</v>
      </c>
      <c r="C3782" s="509" t="s">
        <v>1336</v>
      </c>
      <c r="D3782" s="509" t="s">
        <v>1445</v>
      </c>
      <c r="E3782" s="509" t="s">
        <v>15001</v>
      </c>
      <c r="F3782" s="509">
        <v>3</v>
      </c>
      <c r="G3782" s="509">
        <v>1</v>
      </c>
    </row>
    <row r="3783" spans="1:7">
      <c r="A3783" s="509" t="s">
        <v>1444</v>
      </c>
      <c r="B3783" s="509" t="s">
        <v>2233</v>
      </c>
      <c r="C3783" s="509" t="s">
        <v>1336</v>
      </c>
      <c r="D3783" s="509" t="s">
        <v>1445</v>
      </c>
      <c r="E3783" s="509" t="s">
        <v>15000</v>
      </c>
      <c r="F3783" s="509">
        <v>1</v>
      </c>
      <c r="G3783" s="509">
        <v>1</v>
      </c>
    </row>
    <row r="3784" spans="1:7">
      <c r="A3784" s="509" t="s">
        <v>1446</v>
      </c>
      <c r="B3784" s="509" t="s">
        <v>2233</v>
      </c>
      <c r="C3784" s="509" t="s">
        <v>1447</v>
      </c>
      <c r="D3784" s="509" t="s">
        <v>1448</v>
      </c>
      <c r="E3784" s="509" t="s">
        <v>13017</v>
      </c>
      <c r="F3784" s="509">
        <v>6</v>
      </c>
      <c r="G3784" s="509">
        <v>1</v>
      </c>
    </row>
    <row r="3785" spans="1:7">
      <c r="A3785" s="509" t="s">
        <v>1446</v>
      </c>
      <c r="B3785" s="509" t="s">
        <v>2233</v>
      </c>
      <c r="C3785" s="509" t="s">
        <v>1447</v>
      </c>
      <c r="D3785" s="509" t="s">
        <v>1448</v>
      </c>
      <c r="E3785" s="509" t="s">
        <v>13015</v>
      </c>
      <c r="F3785" s="509">
        <v>4</v>
      </c>
      <c r="G3785" s="509">
        <v>1</v>
      </c>
    </row>
    <row r="3786" spans="1:7">
      <c r="A3786" s="509" t="s">
        <v>1446</v>
      </c>
      <c r="B3786" s="509" t="s">
        <v>2233</v>
      </c>
      <c r="C3786" s="509" t="s">
        <v>1447</v>
      </c>
      <c r="D3786" s="509" t="s">
        <v>1448</v>
      </c>
      <c r="E3786" s="509" t="s">
        <v>13014</v>
      </c>
      <c r="F3786" s="509">
        <v>2</v>
      </c>
      <c r="G3786" s="509">
        <v>1</v>
      </c>
    </row>
    <row r="3787" spans="1:7">
      <c r="A3787" s="509" t="s">
        <v>1446</v>
      </c>
      <c r="B3787" s="509" t="s">
        <v>2233</v>
      </c>
      <c r="C3787" s="509" t="s">
        <v>1447</v>
      </c>
      <c r="D3787" s="509" t="s">
        <v>1448</v>
      </c>
      <c r="E3787" s="509" t="s">
        <v>13016</v>
      </c>
      <c r="F3787" s="509">
        <v>2</v>
      </c>
      <c r="G3787" s="509">
        <v>1</v>
      </c>
    </row>
    <row r="3788" spans="1:7">
      <c r="A3788" s="509" t="s">
        <v>1446</v>
      </c>
      <c r="B3788" s="509" t="s">
        <v>2233</v>
      </c>
      <c r="C3788" s="509" t="s">
        <v>1447</v>
      </c>
      <c r="D3788" s="509" t="s">
        <v>1448</v>
      </c>
      <c r="E3788" s="509" t="s">
        <v>13018</v>
      </c>
      <c r="F3788" s="509">
        <v>1</v>
      </c>
      <c r="G3788" s="509">
        <v>1</v>
      </c>
    </row>
    <row r="3789" spans="1:7">
      <c r="A3789" s="509" t="s">
        <v>1449</v>
      </c>
      <c r="B3789" s="509" t="s">
        <v>2233</v>
      </c>
      <c r="C3789" s="509" t="s">
        <v>1447</v>
      </c>
      <c r="D3789" s="509" t="s">
        <v>1450</v>
      </c>
      <c r="E3789" s="509" t="s">
        <v>15513</v>
      </c>
      <c r="F3789" s="509">
        <v>4</v>
      </c>
      <c r="G3789" s="509">
        <v>1</v>
      </c>
    </row>
    <row r="3790" spans="1:7">
      <c r="A3790" s="509" t="s">
        <v>1449</v>
      </c>
      <c r="B3790" s="509" t="s">
        <v>2233</v>
      </c>
      <c r="C3790" s="509" t="s">
        <v>1447</v>
      </c>
      <c r="D3790" s="509" t="s">
        <v>1450</v>
      </c>
      <c r="E3790" s="509" t="s">
        <v>15511</v>
      </c>
      <c r="F3790" s="509">
        <v>2</v>
      </c>
      <c r="G3790" s="509">
        <v>1</v>
      </c>
    </row>
    <row r="3791" spans="1:7">
      <c r="A3791" s="509" t="s">
        <v>1449</v>
      </c>
      <c r="B3791" s="509" t="s">
        <v>2233</v>
      </c>
      <c r="C3791" s="509" t="s">
        <v>1447</v>
      </c>
      <c r="D3791" s="509" t="s">
        <v>1450</v>
      </c>
      <c r="E3791" s="509" t="s">
        <v>15512</v>
      </c>
      <c r="F3791" s="509">
        <v>2</v>
      </c>
      <c r="G3791" s="509">
        <v>1</v>
      </c>
    </row>
    <row r="3792" spans="1:7">
      <c r="A3792" s="509" t="s">
        <v>1449</v>
      </c>
      <c r="B3792" s="509" t="s">
        <v>2233</v>
      </c>
      <c r="C3792" s="509" t="s">
        <v>1447</v>
      </c>
      <c r="D3792" s="509" t="s">
        <v>1450</v>
      </c>
      <c r="E3792" s="509" t="s">
        <v>15514</v>
      </c>
      <c r="F3792" s="509">
        <v>1</v>
      </c>
      <c r="G3792" s="509">
        <v>1</v>
      </c>
    </row>
    <row r="3793" spans="1:7">
      <c r="A3793" s="509" t="s">
        <v>1451</v>
      </c>
      <c r="B3793" s="509" t="s">
        <v>2233</v>
      </c>
      <c r="C3793" s="509" t="s">
        <v>1447</v>
      </c>
      <c r="D3793" s="509" t="s">
        <v>1452</v>
      </c>
      <c r="E3793" s="509" t="s">
        <v>15503</v>
      </c>
      <c r="F3793" s="509">
        <v>5</v>
      </c>
      <c r="G3793" s="509">
        <v>1</v>
      </c>
    </row>
    <row r="3794" spans="1:7">
      <c r="A3794" s="509" t="s">
        <v>1451</v>
      </c>
      <c r="B3794" s="509" t="s">
        <v>2233</v>
      </c>
      <c r="C3794" s="509" t="s">
        <v>1447</v>
      </c>
      <c r="D3794" s="509" t="s">
        <v>1452</v>
      </c>
      <c r="E3794" s="509" t="s">
        <v>15499</v>
      </c>
      <c r="F3794" s="509">
        <v>4</v>
      </c>
      <c r="G3794" s="509">
        <v>1</v>
      </c>
    </row>
    <row r="3795" spans="1:7">
      <c r="A3795" s="509" t="s">
        <v>1451</v>
      </c>
      <c r="B3795" s="509" t="s">
        <v>2233</v>
      </c>
      <c r="C3795" s="509" t="s">
        <v>1447</v>
      </c>
      <c r="D3795" s="509" t="s">
        <v>1452</v>
      </c>
      <c r="E3795" s="509" t="s">
        <v>15500</v>
      </c>
      <c r="F3795" s="509">
        <v>3</v>
      </c>
      <c r="G3795" s="509">
        <v>1</v>
      </c>
    </row>
    <row r="3796" spans="1:7">
      <c r="A3796" s="509" t="s">
        <v>1451</v>
      </c>
      <c r="B3796" s="509" t="s">
        <v>2233</v>
      </c>
      <c r="C3796" s="509" t="s">
        <v>1447</v>
      </c>
      <c r="D3796" s="509" t="s">
        <v>1452</v>
      </c>
      <c r="E3796" s="509" t="s">
        <v>15502</v>
      </c>
      <c r="F3796" s="509">
        <v>3</v>
      </c>
      <c r="G3796" s="509">
        <v>1</v>
      </c>
    </row>
    <row r="3797" spans="1:7">
      <c r="A3797" s="509" t="s">
        <v>1451</v>
      </c>
      <c r="B3797" s="509" t="s">
        <v>2233</v>
      </c>
      <c r="C3797" s="509" t="s">
        <v>1447</v>
      </c>
      <c r="D3797" s="509" t="s">
        <v>1452</v>
      </c>
      <c r="E3797" s="509" t="s">
        <v>15498</v>
      </c>
      <c r="F3797" s="509">
        <v>2</v>
      </c>
      <c r="G3797" s="509">
        <v>1</v>
      </c>
    </row>
    <row r="3798" spans="1:7">
      <c r="A3798" s="509" t="s">
        <v>1451</v>
      </c>
      <c r="B3798" s="509" t="s">
        <v>2233</v>
      </c>
      <c r="C3798" s="509" t="s">
        <v>1447</v>
      </c>
      <c r="D3798" s="509" t="s">
        <v>1452</v>
      </c>
      <c r="E3798" s="509" t="s">
        <v>15501</v>
      </c>
      <c r="F3798" s="509">
        <v>2</v>
      </c>
      <c r="G3798" s="509">
        <v>1</v>
      </c>
    </row>
    <row r="3799" spans="1:7">
      <c r="A3799" s="509" t="s">
        <v>1455</v>
      </c>
      <c r="B3799" s="509" t="s">
        <v>2233</v>
      </c>
      <c r="C3799" s="509" t="s">
        <v>1447</v>
      </c>
      <c r="D3799" s="509" t="s">
        <v>1456</v>
      </c>
      <c r="E3799" s="509" t="s">
        <v>15517</v>
      </c>
      <c r="F3799" s="509">
        <v>6</v>
      </c>
      <c r="G3799" s="509">
        <v>1</v>
      </c>
    </row>
    <row r="3800" spans="1:7">
      <c r="A3800" s="509" t="s">
        <v>1455</v>
      </c>
      <c r="B3800" s="509" t="s">
        <v>2233</v>
      </c>
      <c r="C3800" s="509" t="s">
        <v>1447</v>
      </c>
      <c r="D3800" s="509" t="s">
        <v>1456</v>
      </c>
      <c r="E3800" s="509" t="s">
        <v>15515</v>
      </c>
      <c r="F3800" s="509">
        <v>2</v>
      </c>
      <c r="G3800" s="509">
        <v>1</v>
      </c>
    </row>
    <row r="3801" spans="1:7">
      <c r="A3801" s="509" t="s">
        <v>1455</v>
      </c>
      <c r="B3801" s="509" t="s">
        <v>2233</v>
      </c>
      <c r="C3801" s="509" t="s">
        <v>1447</v>
      </c>
      <c r="D3801" s="509" t="s">
        <v>1456</v>
      </c>
      <c r="E3801" s="509" t="s">
        <v>15516</v>
      </c>
      <c r="F3801" s="509">
        <v>2</v>
      </c>
      <c r="G3801" s="509">
        <v>1</v>
      </c>
    </row>
    <row r="3802" spans="1:7">
      <c r="A3802" s="509" t="s">
        <v>1455</v>
      </c>
      <c r="B3802" s="509" t="s">
        <v>2233</v>
      </c>
      <c r="C3802" s="509" t="s">
        <v>1447</v>
      </c>
      <c r="D3802" s="509" t="s">
        <v>1456</v>
      </c>
      <c r="E3802" s="509" t="s">
        <v>15518</v>
      </c>
      <c r="F3802" s="509">
        <v>1</v>
      </c>
      <c r="G3802" s="509">
        <v>1</v>
      </c>
    </row>
    <row r="3803" spans="1:7">
      <c r="A3803" s="509" t="s">
        <v>1459</v>
      </c>
      <c r="B3803" s="509" t="s">
        <v>2233</v>
      </c>
      <c r="C3803" s="509" t="s">
        <v>1447</v>
      </c>
      <c r="D3803" s="509" t="s">
        <v>1460</v>
      </c>
      <c r="E3803" s="509" t="s">
        <v>15520</v>
      </c>
      <c r="F3803" s="509">
        <v>7</v>
      </c>
      <c r="G3803" s="509">
        <v>1</v>
      </c>
    </row>
    <row r="3804" spans="1:7">
      <c r="A3804" s="509" t="s">
        <v>1459</v>
      </c>
      <c r="B3804" s="509" t="s">
        <v>2233</v>
      </c>
      <c r="C3804" s="509" t="s">
        <v>1447</v>
      </c>
      <c r="D3804" s="509" t="s">
        <v>1460</v>
      </c>
      <c r="E3804" s="509" t="s">
        <v>15519</v>
      </c>
      <c r="F3804" s="509">
        <v>3</v>
      </c>
      <c r="G3804" s="509">
        <v>1</v>
      </c>
    </row>
    <row r="3805" spans="1:7">
      <c r="A3805" s="509" t="s">
        <v>1459</v>
      </c>
      <c r="B3805" s="509" t="s">
        <v>2233</v>
      </c>
      <c r="C3805" s="509" t="s">
        <v>1447</v>
      </c>
      <c r="D3805" s="509" t="s">
        <v>1460</v>
      </c>
      <c r="E3805" s="509" t="s">
        <v>15521</v>
      </c>
      <c r="F3805" s="509">
        <v>1</v>
      </c>
      <c r="G3805" s="509">
        <v>1</v>
      </c>
    </row>
    <row r="3806" spans="1:7">
      <c r="A3806" s="509" t="s">
        <v>1461</v>
      </c>
      <c r="B3806" s="509" t="s">
        <v>2233</v>
      </c>
      <c r="C3806" s="509" t="s">
        <v>1447</v>
      </c>
      <c r="D3806" s="509" t="s">
        <v>1462</v>
      </c>
      <c r="E3806" s="509" t="s">
        <v>15470</v>
      </c>
      <c r="F3806" s="509">
        <v>7</v>
      </c>
      <c r="G3806" s="509">
        <v>1</v>
      </c>
    </row>
    <row r="3807" spans="1:7">
      <c r="A3807" s="509" t="s">
        <v>1461</v>
      </c>
      <c r="B3807" s="509" t="s">
        <v>2233</v>
      </c>
      <c r="C3807" s="509" t="s">
        <v>1447</v>
      </c>
      <c r="D3807" s="509" t="s">
        <v>1462</v>
      </c>
      <c r="E3807" s="509" t="s">
        <v>15471</v>
      </c>
      <c r="F3807" s="509">
        <v>3</v>
      </c>
      <c r="G3807" s="509">
        <v>1</v>
      </c>
    </row>
    <row r="3808" spans="1:7">
      <c r="A3808" s="509" t="s">
        <v>1461</v>
      </c>
      <c r="B3808" s="509" t="s">
        <v>2233</v>
      </c>
      <c r="C3808" s="509" t="s">
        <v>1447</v>
      </c>
      <c r="D3808" s="509" t="s">
        <v>1462</v>
      </c>
      <c r="E3808" s="509" t="s">
        <v>15472</v>
      </c>
      <c r="F3808" s="509">
        <v>2</v>
      </c>
      <c r="G3808" s="509">
        <v>1</v>
      </c>
    </row>
    <row r="3809" spans="1:7">
      <c r="A3809" s="509" t="s">
        <v>1463</v>
      </c>
      <c r="B3809" s="509" t="s">
        <v>2233</v>
      </c>
      <c r="C3809" s="509" t="s">
        <v>1447</v>
      </c>
      <c r="D3809" s="509" t="s">
        <v>1464</v>
      </c>
      <c r="E3809" s="509" t="s">
        <v>15523</v>
      </c>
      <c r="F3809" s="509">
        <v>6</v>
      </c>
      <c r="G3809" s="509">
        <v>1</v>
      </c>
    </row>
    <row r="3810" spans="1:7">
      <c r="A3810" s="509" t="s">
        <v>1463</v>
      </c>
      <c r="B3810" s="509" t="s">
        <v>2233</v>
      </c>
      <c r="C3810" s="509" t="s">
        <v>1447</v>
      </c>
      <c r="D3810" s="509" t="s">
        <v>1464</v>
      </c>
      <c r="E3810" s="509" t="s">
        <v>15522</v>
      </c>
      <c r="F3810" s="509">
        <v>5</v>
      </c>
      <c r="G3810" s="509">
        <v>1</v>
      </c>
    </row>
    <row r="3811" spans="1:7">
      <c r="A3811" s="509" t="s">
        <v>1463</v>
      </c>
      <c r="B3811" s="509" t="s">
        <v>2233</v>
      </c>
      <c r="C3811" s="509" t="s">
        <v>1447</v>
      </c>
      <c r="D3811" s="509" t="s">
        <v>1464</v>
      </c>
      <c r="E3811" s="509" t="s">
        <v>15524</v>
      </c>
      <c r="F3811" s="509">
        <v>2</v>
      </c>
      <c r="G3811" s="509">
        <v>1</v>
      </c>
    </row>
    <row r="3812" spans="1:7">
      <c r="A3812" s="509" t="s">
        <v>1463</v>
      </c>
      <c r="B3812" s="509" t="s">
        <v>2233</v>
      </c>
      <c r="C3812" s="509" t="s">
        <v>1447</v>
      </c>
      <c r="D3812" s="509" t="s">
        <v>1464</v>
      </c>
      <c r="E3812" s="509" t="s">
        <v>15525</v>
      </c>
      <c r="F3812" s="509">
        <v>1</v>
      </c>
      <c r="G3812" s="509">
        <v>1</v>
      </c>
    </row>
    <row r="3813" spans="1:7">
      <c r="A3813" s="509" t="s">
        <v>1463</v>
      </c>
      <c r="B3813" s="509" t="s">
        <v>2233</v>
      </c>
      <c r="C3813" s="509" t="s">
        <v>1447</v>
      </c>
      <c r="D3813" s="509" t="s">
        <v>1464</v>
      </c>
      <c r="E3813" s="509" t="s">
        <v>15526</v>
      </c>
      <c r="F3813" s="509">
        <v>1</v>
      </c>
      <c r="G3813" s="509">
        <v>1</v>
      </c>
    </row>
    <row r="3814" spans="1:7">
      <c r="A3814" s="509" t="s">
        <v>1467</v>
      </c>
      <c r="B3814" s="509" t="s">
        <v>2233</v>
      </c>
      <c r="C3814" s="509" t="s">
        <v>1447</v>
      </c>
      <c r="D3814" s="509" t="s">
        <v>1468</v>
      </c>
      <c r="E3814" s="509" t="s">
        <v>15527</v>
      </c>
      <c r="F3814" s="509">
        <v>5</v>
      </c>
      <c r="G3814" s="509">
        <v>1</v>
      </c>
    </row>
    <row r="3815" spans="1:7">
      <c r="A3815" s="509" t="s">
        <v>1467</v>
      </c>
      <c r="B3815" s="509" t="s">
        <v>2233</v>
      </c>
      <c r="C3815" s="509" t="s">
        <v>1447</v>
      </c>
      <c r="D3815" s="509" t="s">
        <v>1468</v>
      </c>
      <c r="E3815" s="509" t="s">
        <v>15529</v>
      </c>
      <c r="F3815" s="509">
        <v>4</v>
      </c>
      <c r="G3815" s="509">
        <v>1</v>
      </c>
    </row>
    <row r="3816" spans="1:7">
      <c r="A3816" s="509" t="s">
        <v>1467</v>
      </c>
      <c r="B3816" s="509" t="s">
        <v>2233</v>
      </c>
      <c r="C3816" s="509" t="s">
        <v>1447</v>
      </c>
      <c r="D3816" s="509" t="s">
        <v>1468</v>
      </c>
      <c r="E3816" s="509" t="s">
        <v>15528</v>
      </c>
      <c r="F3816" s="509">
        <v>2</v>
      </c>
      <c r="G3816" s="509">
        <v>1</v>
      </c>
    </row>
    <row r="3817" spans="1:7">
      <c r="A3817" s="509" t="s">
        <v>1469</v>
      </c>
      <c r="B3817" s="509" t="s">
        <v>2233</v>
      </c>
      <c r="C3817" s="509" t="s">
        <v>1447</v>
      </c>
      <c r="D3817" s="509" t="s">
        <v>1470</v>
      </c>
      <c r="E3817" s="509" t="s">
        <v>15504</v>
      </c>
      <c r="F3817" s="509">
        <v>5</v>
      </c>
      <c r="G3817" s="509">
        <v>1</v>
      </c>
    </row>
    <row r="3818" spans="1:7">
      <c r="A3818" s="509" t="s">
        <v>1469</v>
      </c>
      <c r="B3818" s="509" t="s">
        <v>2233</v>
      </c>
      <c r="C3818" s="509" t="s">
        <v>1447</v>
      </c>
      <c r="D3818" s="509" t="s">
        <v>1470</v>
      </c>
      <c r="E3818" s="509" t="s">
        <v>15505</v>
      </c>
      <c r="F3818" s="509">
        <v>5</v>
      </c>
      <c r="G3818" s="509">
        <v>1</v>
      </c>
    </row>
    <row r="3819" spans="1:7">
      <c r="A3819" s="509" t="s">
        <v>1469</v>
      </c>
      <c r="B3819" s="509" t="s">
        <v>2233</v>
      </c>
      <c r="C3819" s="509" t="s">
        <v>1447</v>
      </c>
      <c r="D3819" s="509" t="s">
        <v>1470</v>
      </c>
      <c r="E3819" s="509" t="s">
        <v>15506</v>
      </c>
      <c r="F3819" s="509">
        <v>1</v>
      </c>
      <c r="G3819" s="509">
        <v>1</v>
      </c>
    </row>
    <row r="3820" spans="1:7">
      <c r="A3820" s="509" t="s">
        <v>1469</v>
      </c>
      <c r="B3820" s="509" t="s">
        <v>2233</v>
      </c>
      <c r="C3820" s="509" t="s">
        <v>1447</v>
      </c>
      <c r="D3820" s="509" t="s">
        <v>1470</v>
      </c>
      <c r="E3820" s="509" t="s">
        <v>15507</v>
      </c>
      <c r="F3820" s="509">
        <v>1</v>
      </c>
      <c r="G3820" s="509">
        <v>1</v>
      </c>
    </row>
    <row r="3821" spans="1:7">
      <c r="A3821" s="509" t="s">
        <v>1471</v>
      </c>
      <c r="B3821" s="509" t="s">
        <v>2233</v>
      </c>
      <c r="C3821" s="509" t="s">
        <v>1447</v>
      </c>
      <c r="D3821" s="509" t="s">
        <v>1472</v>
      </c>
      <c r="E3821" s="509" t="s">
        <v>15476</v>
      </c>
      <c r="F3821" s="509">
        <v>8</v>
      </c>
      <c r="G3821" s="509">
        <v>1</v>
      </c>
    </row>
    <row r="3822" spans="1:7">
      <c r="A3822" s="509" t="s">
        <v>1471</v>
      </c>
      <c r="B3822" s="509" t="s">
        <v>2233</v>
      </c>
      <c r="C3822" s="509" t="s">
        <v>1447</v>
      </c>
      <c r="D3822" s="509" t="s">
        <v>1472</v>
      </c>
      <c r="E3822" s="509" t="s">
        <v>15473</v>
      </c>
      <c r="F3822" s="509">
        <v>7</v>
      </c>
      <c r="G3822" s="509">
        <v>1</v>
      </c>
    </row>
    <row r="3823" spans="1:7">
      <c r="A3823" s="509" t="s">
        <v>1471</v>
      </c>
      <c r="B3823" s="509" t="s">
        <v>2233</v>
      </c>
      <c r="C3823" s="509" t="s">
        <v>1447</v>
      </c>
      <c r="D3823" s="509" t="s">
        <v>1472</v>
      </c>
      <c r="E3823" s="509" t="s">
        <v>15475</v>
      </c>
      <c r="F3823" s="509">
        <v>4</v>
      </c>
      <c r="G3823" s="509">
        <v>1</v>
      </c>
    </row>
    <row r="3824" spans="1:7">
      <c r="A3824" s="509" t="s">
        <v>1471</v>
      </c>
      <c r="B3824" s="509" t="s">
        <v>2233</v>
      </c>
      <c r="C3824" s="509" t="s">
        <v>1447</v>
      </c>
      <c r="D3824" s="509" t="s">
        <v>1472</v>
      </c>
      <c r="E3824" s="509" t="s">
        <v>15474</v>
      </c>
      <c r="F3824" s="509">
        <v>1</v>
      </c>
      <c r="G3824" s="509">
        <v>1</v>
      </c>
    </row>
    <row r="3825" spans="1:7">
      <c r="A3825" s="509" t="s">
        <v>1473</v>
      </c>
      <c r="B3825" s="509" t="s">
        <v>2233</v>
      </c>
      <c r="C3825" s="509" t="s">
        <v>1447</v>
      </c>
      <c r="D3825" s="509" t="s">
        <v>1474</v>
      </c>
      <c r="E3825" s="509" t="s">
        <v>15530</v>
      </c>
      <c r="F3825" s="509">
        <v>6</v>
      </c>
      <c r="G3825" s="509">
        <v>1</v>
      </c>
    </row>
    <row r="3826" spans="1:7">
      <c r="A3826" s="509" t="s">
        <v>1473</v>
      </c>
      <c r="B3826" s="509" t="s">
        <v>2233</v>
      </c>
      <c r="C3826" s="509" t="s">
        <v>1447</v>
      </c>
      <c r="D3826" s="509" t="s">
        <v>1474</v>
      </c>
      <c r="E3826" s="509" t="s">
        <v>15531</v>
      </c>
      <c r="F3826" s="509">
        <v>3</v>
      </c>
      <c r="G3826" s="509">
        <v>1</v>
      </c>
    </row>
    <row r="3827" spans="1:7">
      <c r="A3827" s="509" t="s">
        <v>1473</v>
      </c>
      <c r="B3827" s="509" t="s">
        <v>2233</v>
      </c>
      <c r="C3827" s="509" t="s">
        <v>1447</v>
      </c>
      <c r="D3827" s="509" t="s">
        <v>1474</v>
      </c>
      <c r="E3827" s="509" t="s">
        <v>15532</v>
      </c>
      <c r="F3827" s="509">
        <v>1</v>
      </c>
      <c r="G3827" s="509">
        <v>1</v>
      </c>
    </row>
    <row r="3828" spans="1:7">
      <c r="A3828" s="509" t="s">
        <v>1475</v>
      </c>
      <c r="B3828" s="509" t="s">
        <v>2233</v>
      </c>
      <c r="C3828" s="509" t="s">
        <v>1447</v>
      </c>
      <c r="D3828" s="509" t="s">
        <v>1476</v>
      </c>
      <c r="E3828" s="509" t="s">
        <v>12504</v>
      </c>
      <c r="F3828" s="509">
        <v>8</v>
      </c>
      <c r="G3828" s="509">
        <v>1</v>
      </c>
    </row>
    <row r="3829" spans="1:7">
      <c r="A3829" s="509" t="s">
        <v>1475</v>
      </c>
      <c r="B3829" s="509" t="s">
        <v>2233</v>
      </c>
      <c r="C3829" s="509" t="s">
        <v>1447</v>
      </c>
      <c r="D3829" s="509" t="s">
        <v>1476</v>
      </c>
      <c r="E3829" s="509" t="s">
        <v>12501</v>
      </c>
      <c r="F3829" s="509">
        <v>5</v>
      </c>
      <c r="G3829" s="509">
        <v>1</v>
      </c>
    </row>
    <row r="3830" spans="1:7">
      <c r="A3830" s="509" t="s">
        <v>1475</v>
      </c>
      <c r="B3830" s="509" t="s">
        <v>2233</v>
      </c>
      <c r="C3830" s="509" t="s">
        <v>1447</v>
      </c>
      <c r="D3830" s="509" t="s">
        <v>1476</v>
      </c>
      <c r="E3830" s="509" t="s">
        <v>12505</v>
      </c>
      <c r="F3830" s="509">
        <v>5</v>
      </c>
      <c r="G3830" s="509">
        <v>1</v>
      </c>
    </row>
    <row r="3831" spans="1:7">
      <c r="A3831" s="509" t="s">
        <v>1475</v>
      </c>
      <c r="B3831" s="509" t="s">
        <v>2233</v>
      </c>
      <c r="C3831" s="509" t="s">
        <v>1447</v>
      </c>
      <c r="D3831" s="509" t="s">
        <v>1476</v>
      </c>
      <c r="E3831" s="509" t="s">
        <v>12507</v>
      </c>
      <c r="F3831" s="509">
        <v>5</v>
      </c>
      <c r="G3831" s="509">
        <v>1</v>
      </c>
    </row>
    <row r="3832" spans="1:7">
      <c r="A3832" s="509" t="s">
        <v>1475</v>
      </c>
      <c r="B3832" s="509" t="s">
        <v>2233</v>
      </c>
      <c r="C3832" s="509" t="s">
        <v>1447</v>
      </c>
      <c r="D3832" s="509" t="s">
        <v>1476</v>
      </c>
      <c r="E3832" s="509" t="s">
        <v>12506</v>
      </c>
      <c r="F3832" s="509">
        <v>4</v>
      </c>
      <c r="G3832" s="509">
        <v>1</v>
      </c>
    </row>
    <row r="3833" spans="1:7">
      <c r="A3833" s="509" t="s">
        <v>1475</v>
      </c>
      <c r="B3833" s="509" t="s">
        <v>2233</v>
      </c>
      <c r="C3833" s="509" t="s">
        <v>1447</v>
      </c>
      <c r="D3833" s="509" t="s">
        <v>1476</v>
      </c>
      <c r="E3833" s="509" t="s">
        <v>12500</v>
      </c>
      <c r="F3833" s="509">
        <v>3</v>
      </c>
      <c r="G3833" s="509">
        <v>1</v>
      </c>
    </row>
    <row r="3834" spans="1:7">
      <c r="A3834" s="509" t="s">
        <v>1475</v>
      </c>
      <c r="B3834" s="509" t="s">
        <v>2233</v>
      </c>
      <c r="C3834" s="509" t="s">
        <v>1447</v>
      </c>
      <c r="D3834" s="509" t="s">
        <v>1476</v>
      </c>
      <c r="E3834" s="509" t="s">
        <v>12503</v>
      </c>
      <c r="F3834" s="509">
        <v>2</v>
      </c>
      <c r="G3834" s="509">
        <v>1</v>
      </c>
    </row>
    <row r="3835" spans="1:7">
      <c r="A3835" s="509" t="s">
        <v>1475</v>
      </c>
      <c r="B3835" s="509" t="s">
        <v>2233</v>
      </c>
      <c r="C3835" s="509" t="s">
        <v>1447</v>
      </c>
      <c r="D3835" s="509" t="s">
        <v>1476</v>
      </c>
      <c r="E3835" s="509" t="s">
        <v>12502</v>
      </c>
      <c r="F3835" s="509">
        <v>1</v>
      </c>
      <c r="G3835" s="509">
        <v>1</v>
      </c>
    </row>
    <row r="3836" spans="1:7">
      <c r="A3836" s="509" t="s">
        <v>1477</v>
      </c>
      <c r="B3836" s="509" t="s">
        <v>2233</v>
      </c>
      <c r="C3836" s="509" t="s">
        <v>1447</v>
      </c>
      <c r="D3836" s="509" t="s">
        <v>1478</v>
      </c>
      <c r="E3836" s="509" t="s">
        <v>12509</v>
      </c>
      <c r="F3836" s="509">
        <v>8</v>
      </c>
      <c r="G3836" s="509">
        <v>1</v>
      </c>
    </row>
    <row r="3837" spans="1:7">
      <c r="A3837" s="509" t="s">
        <v>1477</v>
      </c>
      <c r="B3837" s="509" t="s">
        <v>2233</v>
      </c>
      <c r="C3837" s="509" t="s">
        <v>1447</v>
      </c>
      <c r="D3837" s="509" t="s">
        <v>1478</v>
      </c>
      <c r="E3837" s="509" t="s">
        <v>12510</v>
      </c>
      <c r="F3837" s="509">
        <v>7</v>
      </c>
      <c r="G3837" s="509">
        <v>1</v>
      </c>
    </row>
    <row r="3838" spans="1:7">
      <c r="A3838" s="509" t="s">
        <v>1477</v>
      </c>
      <c r="B3838" s="509" t="s">
        <v>2233</v>
      </c>
      <c r="C3838" s="509" t="s">
        <v>1447</v>
      </c>
      <c r="D3838" s="509" t="s">
        <v>1478</v>
      </c>
      <c r="E3838" s="509" t="s">
        <v>12508</v>
      </c>
      <c r="F3838" s="509">
        <v>6</v>
      </c>
      <c r="G3838" s="509">
        <v>1</v>
      </c>
    </row>
    <row r="3839" spans="1:7">
      <c r="A3839" s="509" t="s">
        <v>1479</v>
      </c>
      <c r="B3839" s="509" t="s">
        <v>2233</v>
      </c>
      <c r="C3839" s="509" t="s">
        <v>1447</v>
      </c>
      <c r="D3839" s="509" t="s">
        <v>1480</v>
      </c>
      <c r="E3839" s="509" t="s">
        <v>12992</v>
      </c>
      <c r="F3839" s="509">
        <v>8</v>
      </c>
      <c r="G3839" s="509">
        <v>1</v>
      </c>
    </row>
    <row r="3840" spans="1:7">
      <c r="A3840" s="509" t="s">
        <v>1479</v>
      </c>
      <c r="B3840" s="509" t="s">
        <v>2233</v>
      </c>
      <c r="C3840" s="509" t="s">
        <v>1447</v>
      </c>
      <c r="D3840" s="509" t="s">
        <v>1480</v>
      </c>
      <c r="E3840" s="509" t="s">
        <v>12993</v>
      </c>
      <c r="F3840" s="509">
        <v>6</v>
      </c>
      <c r="G3840" s="509">
        <v>1</v>
      </c>
    </row>
    <row r="3841" spans="1:7">
      <c r="A3841" s="509" t="s">
        <v>1479</v>
      </c>
      <c r="B3841" s="509" t="s">
        <v>2233</v>
      </c>
      <c r="C3841" s="509" t="s">
        <v>1447</v>
      </c>
      <c r="D3841" s="509" t="s">
        <v>1480</v>
      </c>
      <c r="E3841" s="509" t="s">
        <v>12994</v>
      </c>
      <c r="F3841" s="509">
        <v>5</v>
      </c>
      <c r="G3841" s="509">
        <v>1</v>
      </c>
    </row>
    <row r="3842" spans="1:7">
      <c r="A3842" s="509" t="s">
        <v>1479</v>
      </c>
      <c r="B3842" s="509" t="s">
        <v>2233</v>
      </c>
      <c r="C3842" s="509" t="s">
        <v>1447</v>
      </c>
      <c r="D3842" s="509" t="s">
        <v>1480</v>
      </c>
      <c r="E3842" s="509" t="s">
        <v>12990</v>
      </c>
      <c r="F3842" s="509">
        <v>3</v>
      </c>
      <c r="G3842" s="509">
        <v>1</v>
      </c>
    </row>
    <row r="3843" spans="1:7">
      <c r="A3843" s="509" t="s">
        <v>1479</v>
      </c>
      <c r="B3843" s="509" t="s">
        <v>2233</v>
      </c>
      <c r="C3843" s="509" t="s">
        <v>1447</v>
      </c>
      <c r="D3843" s="509" t="s">
        <v>1480</v>
      </c>
      <c r="E3843" s="509" t="s">
        <v>12991</v>
      </c>
      <c r="F3843" s="509">
        <v>3</v>
      </c>
      <c r="G3843" s="509">
        <v>1</v>
      </c>
    </row>
    <row r="3844" spans="1:7">
      <c r="A3844" s="509" t="s">
        <v>1479</v>
      </c>
      <c r="B3844" s="509" t="s">
        <v>2233</v>
      </c>
      <c r="C3844" s="509" t="s">
        <v>1447</v>
      </c>
      <c r="D3844" s="509" t="s">
        <v>1480</v>
      </c>
      <c r="E3844" s="509" t="s">
        <v>12995</v>
      </c>
      <c r="F3844" s="509">
        <v>2</v>
      </c>
      <c r="G3844" s="509">
        <v>1</v>
      </c>
    </row>
    <row r="3845" spans="1:7">
      <c r="A3845" s="509" t="s">
        <v>1479</v>
      </c>
      <c r="B3845" s="509" t="s">
        <v>2233</v>
      </c>
      <c r="C3845" s="509" t="s">
        <v>1447</v>
      </c>
      <c r="D3845" s="509" t="s">
        <v>1480</v>
      </c>
      <c r="E3845" s="509" t="s">
        <v>12996</v>
      </c>
      <c r="F3845" s="509">
        <v>1</v>
      </c>
      <c r="G3845" s="509">
        <v>1</v>
      </c>
    </row>
    <row r="3846" spans="1:7">
      <c r="A3846" s="509" t="s">
        <v>1481</v>
      </c>
      <c r="B3846" s="509" t="s">
        <v>2233</v>
      </c>
      <c r="C3846" s="509" t="s">
        <v>1447</v>
      </c>
      <c r="D3846" s="509" t="s">
        <v>1482</v>
      </c>
      <c r="E3846" s="509" t="s">
        <v>15479</v>
      </c>
      <c r="F3846" s="509">
        <v>6</v>
      </c>
      <c r="G3846" s="509">
        <v>1</v>
      </c>
    </row>
    <row r="3847" spans="1:7">
      <c r="A3847" s="509" t="s">
        <v>1481</v>
      </c>
      <c r="B3847" s="509" t="s">
        <v>2233</v>
      </c>
      <c r="C3847" s="509" t="s">
        <v>1447</v>
      </c>
      <c r="D3847" s="509" t="s">
        <v>1482</v>
      </c>
      <c r="E3847" s="509" t="s">
        <v>15477</v>
      </c>
      <c r="F3847" s="509">
        <v>5</v>
      </c>
      <c r="G3847" s="509">
        <v>1</v>
      </c>
    </row>
    <row r="3848" spans="1:7">
      <c r="A3848" s="509" t="s">
        <v>1481</v>
      </c>
      <c r="B3848" s="509" t="s">
        <v>2233</v>
      </c>
      <c r="C3848" s="509" t="s">
        <v>1447</v>
      </c>
      <c r="D3848" s="509" t="s">
        <v>1482</v>
      </c>
      <c r="E3848" s="509" t="s">
        <v>15478</v>
      </c>
      <c r="F3848" s="509">
        <v>4</v>
      </c>
      <c r="G3848" s="509">
        <v>1</v>
      </c>
    </row>
    <row r="3849" spans="1:7">
      <c r="A3849" s="509" t="s">
        <v>1483</v>
      </c>
      <c r="B3849" s="509" t="s">
        <v>2233</v>
      </c>
      <c r="C3849" s="509" t="s">
        <v>1447</v>
      </c>
      <c r="D3849" s="509" t="s">
        <v>1484</v>
      </c>
      <c r="E3849" s="509" t="s">
        <v>15480</v>
      </c>
      <c r="F3849" s="509">
        <v>9</v>
      </c>
      <c r="G3849" s="509">
        <v>1</v>
      </c>
    </row>
    <row r="3850" spans="1:7">
      <c r="A3850" s="509" t="s">
        <v>1483</v>
      </c>
      <c r="B3850" s="509" t="s">
        <v>2233</v>
      </c>
      <c r="C3850" s="509" t="s">
        <v>1447</v>
      </c>
      <c r="D3850" s="509" t="s">
        <v>1484</v>
      </c>
      <c r="E3850" s="509" t="s">
        <v>15481</v>
      </c>
      <c r="F3850" s="509">
        <v>5</v>
      </c>
      <c r="G3850" s="509">
        <v>1</v>
      </c>
    </row>
    <row r="3851" spans="1:7">
      <c r="A3851" s="509" t="s">
        <v>1483</v>
      </c>
      <c r="B3851" s="509" t="s">
        <v>2233</v>
      </c>
      <c r="C3851" s="509" t="s">
        <v>1447</v>
      </c>
      <c r="D3851" s="509" t="s">
        <v>1484</v>
      </c>
      <c r="E3851" s="509" t="s">
        <v>15487</v>
      </c>
      <c r="F3851" s="509">
        <v>4</v>
      </c>
      <c r="G3851" s="509">
        <v>1</v>
      </c>
    </row>
    <row r="3852" spans="1:7">
      <c r="A3852" s="509" t="s">
        <v>1483</v>
      </c>
      <c r="B3852" s="509" t="s">
        <v>2233</v>
      </c>
      <c r="C3852" s="509" t="s">
        <v>1447</v>
      </c>
      <c r="D3852" s="509" t="s">
        <v>1484</v>
      </c>
      <c r="E3852" s="509" t="s">
        <v>15483</v>
      </c>
      <c r="F3852" s="509">
        <v>3</v>
      </c>
      <c r="G3852" s="509">
        <v>1</v>
      </c>
    </row>
    <row r="3853" spans="1:7">
      <c r="A3853" s="509" t="s">
        <v>1483</v>
      </c>
      <c r="B3853" s="509" t="s">
        <v>2233</v>
      </c>
      <c r="C3853" s="509" t="s">
        <v>1447</v>
      </c>
      <c r="D3853" s="509" t="s">
        <v>1484</v>
      </c>
      <c r="E3853" s="509" t="s">
        <v>15484</v>
      </c>
      <c r="F3853" s="509">
        <v>3</v>
      </c>
      <c r="G3853" s="509">
        <v>1</v>
      </c>
    </row>
    <row r="3854" spans="1:7">
      <c r="A3854" s="509" t="s">
        <v>1483</v>
      </c>
      <c r="B3854" s="509" t="s">
        <v>2233</v>
      </c>
      <c r="C3854" s="509" t="s">
        <v>1447</v>
      </c>
      <c r="D3854" s="509" t="s">
        <v>1484</v>
      </c>
      <c r="E3854" s="509" t="s">
        <v>15482</v>
      </c>
      <c r="F3854" s="509">
        <v>2</v>
      </c>
      <c r="G3854" s="509">
        <v>1</v>
      </c>
    </row>
    <row r="3855" spans="1:7">
      <c r="A3855" s="509" t="s">
        <v>1483</v>
      </c>
      <c r="B3855" s="509" t="s">
        <v>2233</v>
      </c>
      <c r="C3855" s="509" t="s">
        <v>1447</v>
      </c>
      <c r="D3855" s="509" t="s">
        <v>1484</v>
      </c>
      <c r="E3855" s="509" t="s">
        <v>15485</v>
      </c>
      <c r="F3855" s="509">
        <v>2</v>
      </c>
      <c r="G3855" s="509">
        <v>1</v>
      </c>
    </row>
    <row r="3856" spans="1:7">
      <c r="A3856" s="509" t="s">
        <v>1483</v>
      </c>
      <c r="B3856" s="509" t="s">
        <v>2233</v>
      </c>
      <c r="C3856" s="509" t="s">
        <v>1447</v>
      </c>
      <c r="D3856" s="509" t="s">
        <v>1484</v>
      </c>
      <c r="E3856" s="509" t="s">
        <v>15486</v>
      </c>
      <c r="F3856" s="509">
        <v>1</v>
      </c>
      <c r="G3856" s="509">
        <v>1</v>
      </c>
    </row>
    <row r="3857" spans="1:7">
      <c r="A3857" s="509" t="s">
        <v>1485</v>
      </c>
      <c r="B3857" s="509" t="s">
        <v>2233</v>
      </c>
      <c r="C3857" s="509" t="s">
        <v>1447</v>
      </c>
      <c r="D3857" s="509" t="s">
        <v>1486</v>
      </c>
      <c r="E3857" s="509" t="s">
        <v>15533</v>
      </c>
      <c r="F3857" s="509">
        <v>6</v>
      </c>
      <c r="G3857" s="509">
        <v>1</v>
      </c>
    </row>
    <row r="3858" spans="1:7">
      <c r="A3858" s="509" t="s">
        <v>1485</v>
      </c>
      <c r="B3858" s="509" t="s">
        <v>2233</v>
      </c>
      <c r="C3858" s="509" t="s">
        <v>1447</v>
      </c>
      <c r="D3858" s="509" t="s">
        <v>1486</v>
      </c>
      <c r="E3858" s="509" t="s">
        <v>15534</v>
      </c>
      <c r="F3858" s="509">
        <v>6</v>
      </c>
      <c r="G3858" s="509">
        <v>1</v>
      </c>
    </row>
    <row r="3859" spans="1:7">
      <c r="A3859" s="509" t="s">
        <v>1485</v>
      </c>
      <c r="B3859" s="509" t="s">
        <v>2233</v>
      </c>
      <c r="C3859" s="509" t="s">
        <v>1447</v>
      </c>
      <c r="D3859" s="509" t="s">
        <v>1486</v>
      </c>
      <c r="E3859" s="509" t="s">
        <v>15535</v>
      </c>
      <c r="F3859" s="509">
        <v>6</v>
      </c>
      <c r="G3859" s="509">
        <v>1</v>
      </c>
    </row>
    <row r="3860" spans="1:7">
      <c r="A3860" s="509" t="s">
        <v>1485</v>
      </c>
      <c r="B3860" s="509" t="s">
        <v>2233</v>
      </c>
      <c r="C3860" s="509" t="s">
        <v>1447</v>
      </c>
      <c r="D3860" s="509" t="s">
        <v>1486</v>
      </c>
      <c r="E3860" s="509" t="s">
        <v>15537</v>
      </c>
      <c r="F3860" s="509">
        <v>6</v>
      </c>
      <c r="G3860" s="509">
        <v>1</v>
      </c>
    </row>
    <row r="3861" spans="1:7">
      <c r="A3861" s="509" t="s">
        <v>1485</v>
      </c>
      <c r="B3861" s="509" t="s">
        <v>2233</v>
      </c>
      <c r="C3861" s="509" t="s">
        <v>1447</v>
      </c>
      <c r="D3861" s="509" t="s">
        <v>1486</v>
      </c>
      <c r="E3861" s="509" t="s">
        <v>15536</v>
      </c>
      <c r="F3861" s="509">
        <v>5</v>
      </c>
      <c r="G3861" s="509">
        <v>1</v>
      </c>
    </row>
    <row r="3862" spans="1:7">
      <c r="A3862" s="509" t="s">
        <v>1485</v>
      </c>
      <c r="B3862" s="509" t="s">
        <v>2233</v>
      </c>
      <c r="C3862" s="509" t="s">
        <v>1447</v>
      </c>
      <c r="D3862" s="509" t="s">
        <v>1486</v>
      </c>
      <c r="E3862" s="509" t="s">
        <v>15540</v>
      </c>
      <c r="F3862" s="509">
        <v>3</v>
      </c>
      <c r="G3862" s="509">
        <v>1</v>
      </c>
    </row>
    <row r="3863" spans="1:7">
      <c r="A3863" s="509" t="s">
        <v>1485</v>
      </c>
      <c r="B3863" s="509" t="s">
        <v>2233</v>
      </c>
      <c r="C3863" s="509" t="s">
        <v>1447</v>
      </c>
      <c r="D3863" s="509" t="s">
        <v>1486</v>
      </c>
      <c r="E3863" s="509" t="s">
        <v>15538</v>
      </c>
      <c r="F3863" s="509">
        <v>1</v>
      </c>
      <c r="G3863" s="509">
        <v>1</v>
      </c>
    </row>
    <row r="3864" spans="1:7">
      <c r="A3864" s="509" t="s">
        <v>1485</v>
      </c>
      <c r="B3864" s="509" t="s">
        <v>2233</v>
      </c>
      <c r="C3864" s="509" t="s">
        <v>1447</v>
      </c>
      <c r="D3864" s="509" t="s">
        <v>1486</v>
      </c>
      <c r="E3864" s="509" t="s">
        <v>15539</v>
      </c>
      <c r="F3864" s="509">
        <v>1</v>
      </c>
      <c r="G3864" s="509">
        <v>1</v>
      </c>
    </row>
    <row r="3865" spans="1:7">
      <c r="A3865" s="509" t="s">
        <v>1485</v>
      </c>
      <c r="B3865" s="509" t="s">
        <v>2233</v>
      </c>
      <c r="C3865" s="509" t="s">
        <v>1447</v>
      </c>
      <c r="D3865" s="509" t="s">
        <v>1486</v>
      </c>
      <c r="E3865" s="509" t="s">
        <v>15541</v>
      </c>
      <c r="F3865" s="509">
        <v>1</v>
      </c>
      <c r="G3865" s="509">
        <v>1</v>
      </c>
    </row>
    <row r="3866" spans="1:7">
      <c r="A3866" s="509" t="s">
        <v>1485</v>
      </c>
      <c r="B3866" s="509" t="s">
        <v>2233</v>
      </c>
      <c r="C3866" s="509" t="s">
        <v>1447</v>
      </c>
      <c r="D3866" s="509" t="s">
        <v>1486</v>
      </c>
      <c r="E3866" s="509" t="s">
        <v>15542</v>
      </c>
      <c r="F3866" s="509">
        <v>1</v>
      </c>
      <c r="G3866" s="509">
        <v>1</v>
      </c>
    </row>
    <row r="3867" spans="1:7">
      <c r="A3867" s="509" t="s">
        <v>1485</v>
      </c>
      <c r="B3867" s="509" t="s">
        <v>2233</v>
      </c>
      <c r="C3867" s="509" t="s">
        <v>1447</v>
      </c>
      <c r="D3867" s="509" t="s">
        <v>1486</v>
      </c>
      <c r="E3867" s="509" t="s">
        <v>15543</v>
      </c>
      <c r="F3867" s="509">
        <v>1</v>
      </c>
      <c r="G3867" s="509">
        <v>1</v>
      </c>
    </row>
    <row r="3868" spans="1:7">
      <c r="A3868" s="509" t="s">
        <v>1485</v>
      </c>
      <c r="B3868" s="509" t="s">
        <v>2233</v>
      </c>
      <c r="C3868" s="509" t="s">
        <v>1447</v>
      </c>
      <c r="D3868" s="509" t="s">
        <v>1486</v>
      </c>
      <c r="E3868" s="509" t="s">
        <v>15544</v>
      </c>
      <c r="F3868" s="509">
        <v>1</v>
      </c>
      <c r="G3868" s="509">
        <v>1</v>
      </c>
    </row>
    <row r="3869" spans="1:7">
      <c r="A3869" s="509" t="s">
        <v>1485</v>
      </c>
      <c r="B3869" s="509" t="s">
        <v>2233</v>
      </c>
      <c r="C3869" s="509" t="s">
        <v>1447</v>
      </c>
      <c r="D3869" s="509" t="s">
        <v>1486</v>
      </c>
      <c r="E3869" s="509" t="s">
        <v>15545</v>
      </c>
      <c r="F3869" s="509">
        <v>1</v>
      </c>
      <c r="G3869" s="509">
        <v>1</v>
      </c>
    </row>
    <row r="3870" spans="1:7">
      <c r="A3870" s="509" t="s">
        <v>1485</v>
      </c>
      <c r="B3870" s="509" t="s">
        <v>2233</v>
      </c>
      <c r="C3870" s="509" t="s">
        <v>1447</v>
      </c>
      <c r="D3870" s="509" t="s">
        <v>1486</v>
      </c>
      <c r="E3870" s="509" t="s">
        <v>15546</v>
      </c>
      <c r="F3870" s="509">
        <v>1</v>
      </c>
      <c r="G3870" s="509">
        <v>1</v>
      </c>
    </row>
    <row r="3871" spans="1:7">
      <c r="A3871" s="509" t="s">
        <v>1485</v>
      </c>
      <c r="B3871" s="509" t="s">
        <v>2233</v>
      </c>
      <c r="C3871" s="509" t="s">
        <v>1447</v>
      </c>
      <c r="D3871" s="509" t="s">
        <v>1486</v>
      </c>
      <c r="E3871" s="509" t="s">
        <v>15547</v>
      </c>
      <c r="F3871" s="509">
        <v>1</v>
      </c>
      <c r="G3871" s="509">
        <v>1</v>
      </c>
    </row>
    <row r="3872" spans="1:7">
      <c r="A3872" s="509" t="s">
        <v>1485</v>
      </c>
      <c r="B3872" s="509" t="s">
        <v>2233</v>
      </c>
      <c r="C3872" s="509" t="s">
        <v>1447</v>
      </c>
      <c r="D3872" s="509" t="s">
        <v>1486</v>
      </c>
      <c r="E3872" s="509" t="s">
        <v>15548</v>
      </c>
      <c r="F3872" s="509">
        <v>1</v>
      </c>
      <c r="G3872" s="509">
        <v>1</v>
      </c>
    </row>
    <row r="3873" spans="1:7">
      <c r="A3873" s="509" t="s">
        <v>1485</v>
      </c>
      <c r="B3873" s="509" t="s">
        <v>2233</v>
      </c>
      <c r="C3873" s="509" t="s">
        <v>1447</v>
      </c>
      <c r="D3873" s="509" t="s">
        <v>1486</v>
      </c>
      <c r="E3873" s="509" t="s">
        <v>15549</v>
      </c>
      <c r="F3873" s="509">
        <v>1</v>
      </c>
      <c r="G3873" s="509">
        <v>1</v>
      </c>
    </row>
    <row r="3874" spans="1:7">
      <c r="A3874" s="509" t="s">
        <v>1485</v>
      </c>
      <c r="B3874" s="509" t="s">
        <v>2233</v>
      </c>
      <c r="C3874" s="509" t="s">
        <v>1447</v>
      </c>
      <c r="D3874" s="509" t="s">
        <v>1486</v>
      </c>
      <c r="E3874" s="509" t="s">
        <v>15550</v>
      </c>
      <c r="F3874" s="509">
        <v>1</v>
      </c>
      <c r="G3874" s="509">
        <v>1</v>
      </c>
    </row>
    <row r="3875" spans="1:7">
      <c r="A3875" s="509" t="s">
        <v>1485</v>
      </c>
      <c r="B3875" s="509" t="s">
        <v>2233</v>
      </c>
      <c r="C3875" s="509" t="s">
        <v>1447</v>
      </c>
      <c r="D3875" s="509" t="s">
        <v>1486</v>
      </c>
      <c r="E3875" s="509" t="s">
        <v>15551</v>
      </c>
      <c r="F3875" s="509">
        <v>1</v>
      </c>
      <c r="G3875" s="509">
        <v>1</v>
      </c>
    </row>
    <row r="3876" spans="1:7">
      <c r="A3876" s="509" t="s">
        <v>1485</v>
      </c>
      <c r="B3876" s="509" t="s">
        <v>2233</v>
      </c>
      <c r="C3876" s="509" t="s">
        <v>1447</v>
      </c>
      <c r="D3876" s="509" t="s">
        <v>1486</v>
      </c>
      <c r="E3876" s="509" t="s">
        <v>15552</v>
      </c>
      <c r="F3876" s="509">
        <v>1</v>
      </c>
      <c r="G3876" s="509">
        <v>1</v>
      </c>
    </row>
    <row r="3877" spans="1:7">
      <c r="A3877" s="509" t="s">
        <v>1485</v>
      </c>
      <c r="B3877" s="509" t="s">
        <v>2233</v>
      </c>
      <c r="C3877" s="509" t="s">
        <v>1447</v>
      </c>
      <c r="D3877" s="509" t="s">
        <v>1486</v>
      </c>
      <c r="E3877" s="509" t="s">
        <v>15553</v>
      </c>
      <c r="F3877" s="509">
        <v>1</v>
      </c>
      <c r="G3877" s="509">
        <v>1</v>
      </c>
    </row>
    <row r="3878" spans="1:7">
      <c r="A3878" s="509" t="s">
        <v>1487</v>
      </c>
      <c r="B3878" s="509" t="s">
        <v>2233</v>
      </c>
      <c r="C3878" s="509" t="s">
        <v>1447</v>
      </c>
      <c r="D3878" s="509" t="s">
        <v>1488</v>
      </c>
      <c r="E3878" s="509" t="s">
        <v>15554</v>
      </c>
      <c r="F3878" s="509">
        <v>7</v>
      </c>
      <c r="G3878" s="509">
        <v>1</v>
      </c>
    </row>
    <row r="3879" spans="1:7">
      <c r="A3879" s="509" t="s">
        <v>1487</v>
      </c>
      <c r="B3879" s="509" t="s">
        <v>2233</v>
      </c>
      <c r="C3879" s="509" t="s">
        <v>1447</v>
      </c>
      <c r="D3879" s="509" t="s">
        <v>1488</v>
      </c>
      <c r="E3879" s="509" t="s">
        <v>15555</v>
      </c>
      <c r="F3879" s="509">
        <v>4</v>
      </c>
      <c r="G3879" s="509">
        <v>1</v>
      </c>
    </row>
    <row r="3880" spans="1:7">
      <c r="A3880" s="509" t="s">
        <v>1489</v>
      </c>
      <c r="B3880" s="509" t="s">
        <v>2233</v>
      </c>
      <c r="C3880" s="509" t="s">
        <v>1447</v>
      </c>
      <c r="D3880" s="509" t="s">
        <v>1490</v>
      </c>
      <c r="E3880" s="509" t="s">
        <v>15557</v>
      </c>
      <c r="F3880" s="509">
        <v>5</v>
      </c>
      <c r="G3880" s="509">
        <v>1</v>
      </c>
    </row>
    <row r="3881" spans="1:7">
      <c r="A3881" s="509" t="s">
        <v>1489</v>
      </c>
      <c r="B3881" s="509" t="s">
        <v>2233</v>
      </c>
      <c r="C3881" s="509" t="s">
        <v>1447</v>
      </c>
      <c r="D3881" s="509" t="s">
        <v>1490</v>
      </c>
      <c r="E3881" s="509" t="s">
        <v>15556</v>
      </c>
      <c r="F3881" s="509">
        <v>4</v>
      </c>
      <c r="G3881" s="509">
        <v>1</v>
      </c>
    </row>
    <row r="3882" spans="1:7">
      <c r="A3882" s="509" t="s">
        <v>1489</v>
      </c>
      <c r="B3882" s="509" t="s">
        <v>2233</v>
      </c>
      <c r="C3882" s="509" t="s">
        <v>1447</v>
      </c>
      <c r="D3882" s="509" t="s">
        <v>1490</v>
      </c>
      <c r="E3882" s="509" t="s">
        <v>15558</v>
      </c>
      <c r="F3882" s="509">
        <v>2</v>
      </c>
      <c r="G3882" s="509">
        <v>1</v>
      </c>
    </row>
    <row r="3883" spans="1:7">
      <c r="A3883" s="509" t="s">
        <v>1491</v>
      </c>
      <c r="B3883" s="509" t="s">
        <v>2233</v>
      </c>
      <c r="C3883" s="509" t="s">
        <v>1447</v>
      </c>
      <c r="D3883" s="509" t="s">
        <v>1492</v>
      </c>
      <c r="E3883" s="509" t="s">
        <v>15560</v>
      </c>
      <c r="F3883" s="509">
        <v>8</v>
      </c>
      <c r="G3883" s="509">
        <v>1</v>
      </c>
    </row>
    <row r="3884" spans="1:7">
      <c r="A3884" s="509" t="s">
        <v>1491</v>
      </c>
      <c r="B3884" s="509" t="s">
        <v>2233</v>
      </c>
      <c r="C3884" s="509" t="s">
        <v>1447</v>
      </c>
      <c r="D3884" s="509" t="s">
        <v>1492</v>
      </c>
      <c r="E3884" s="509" t="s">
        <v>15559</v>
      </c>
      <c r="F3884" s="509">
        <v>5</v>
      </c>
      <c r="G3884" s="509">
        <v>1</v>
      </c>
    </row>
    <row r="3885" spans="1:7">
      <c r="A3885" s="509" t="s">
        <v>1491</v>
      </c>
      <c r="B3885" s="509" t="s">
        <v>2233</v>
      </c>
      <c r="C3885" s="509" t="s">
        <v>1447</v>
      </c>
      <c r="D3885" s="509" t="s">
        <v>1492</v>
      </c>
      <c r="E3885" s="509" t="s">
        <v>15561</v>
      </c>
      <c r="F3885" s="509">
        <v>1</v>
      </c>
      <c r="G3885" s="509">
        <v>1</v>
      </c>
    </row>
    <row r="3886" spans="1:7">
      <c r="A3886" s="509" t="s">
        <v>1493</v>
      </c>
      <c r="B3886" s="509" t="s">
        <v>2233</v>
      </c>
      <c r="C3886" s="509" t="s">
        <v>1447</v>
      </c>
      <c r="D3886" s="509" t="s">
        <v>1494</v>
      </c>
      <c r="E3886" s="509" t="s">
        <v>15562</v>
      </c>
      <c r="F3886" s="509">
        <v>4</v>
      </c>
      <c r="G3886" s="509">
        <v>1</v>
      </c>
    </row>
    <row r="3887" spans="1:7">
      <c r="A3887" s="509" t="s">
        <v>1493</v>
      </c>
      <c r="B3887" s="509" t="s">
        <v>2233</v>
      </c>
      <c r="C3887" s="509" t="s">
        <v>1447</v>
      </c>
      <c r="D3887" s="509" t="s">
        <v>1494</v>
      </c>
      <c r="E3887" s="509" t="s">
        <v>15565</v>
      </c>
      <c r="F3887" s="509">
        <v>2</v>
      </c>
      <c r="G3887" s="509">
        <v>1</v>
      </c>
    </row>
    <row r="3888" spans="1:7">
      <c r="A3888" s="509" t="s">
        <v>1493</v>
      </c>
      <c r="B3888" s="509" t="s">
        <v>2233</v>
      </c>
      <c r="C3888" s="509" t="s">
        <v>1447</v>
      </c>
      <c r="D3888" s="509" t="s">
        <v>1494</v>
      </c>
      <c r="E3888" s="509" t="s">
        <v>15567</v>
      </c>
      <c r="F3888" s="509">
        <v>2</v>
      </c>
      <c r="G3888" s="509">
        <v>1</v>
      </c>
    </row>
    <row r="3889" spans="1:7">
      <c r="A3889" s="509" t="s">
        <v>1493</v>
      </c>
      <c r="B3889" s="509" t="s">
        <v>2233</v>
      </c>
      <c r="C3889" s="509" t="s">
        <v>1447</v>
      </c>
      <c r="D3889" s="509" t="s">
        <v>1494</v>
      </c>
      <c r="E3889" s="509" t="s">
        <v>15563</v>
      </c>
      <c r="F3889" s="509">
        <v>1</v>
      </c>
      <c r="G3889" s="509">
        <v>1</v>
      </c>
    </row>
    <row r="3890" spans="1:7">
      <c r="A3890" s="509" t="s">
        <v>1493</v>
      </c>
      <c r="B3890" s="509" t="s">
        <v>2233</v>
      </c>
      <c r="C3890" s="509" t="s">
        <v>1447</v>
      </c>
      <c r="D3890" s="509" t="s">
        <v>1494</v>
      </c>
      <c r="E3890" s="509" t="s">
        <v>15564</v>
      </c>
      <c r="F3890" s="509">
        <v>1</v>
      </c>
      <c r="G3890" s="509">
        <v>1</v>
      </c>
    </row>
    <row r="3891" spans="1:7">
      <c r="A3891" s="509" t="s">
        <v>1493</v>
      </c>
      <c r="B3891" s="509" t="s">
        <v>2233</v>
      </c>
      <c r="C3891" s="509" t="s">
        <v>1447</v>
      </c>
      <c r="D3891" s="509" t="s">
        <v>1494</v>
      </c>
      <c r="E3891" s="509" t="s">
        <v>15566</v>
      </c>
      <c r="F3891" s="509">
        <v>1</v>
      </c>
      <c r="G3891" s="509">
        <v>1</v>
      </c>
    </row>
    <row r="3892" spans="1:7">
      <c r="A3892" s="509" t="s">
        <v>1495</v>
      </c>
      <c r="B3892" s="509" t="s">
        <v>2233</v>
      </c>
      <c r="C3892" s="509" t="s">
        <v>1447</v>
      </c>
      <c r="D3892" s="509" t="s">
        <v>1496</v>
      </c>
      <c r="E3892" s="509" t="s">
        <v>12749</v>
      </c>
      <c r="F3892" s="509">
        <v>9</v>
      </c>
      <c r="G3892" s="509">
        <v>1</v>
      </c>
    </row>
    <row r="3893" spans="1:7">
      <c r="A3893" s="509" t="s">
        <v>1495</v>
      </c>
      <c r="B3893" s="509" t="s">
        <v>2233</v>
      </c>
      <c r="C3893" s="509" t="s">
        <v>1447</v>
      </c>
      <c r="D3893" s="509" t="s">
        <v>1496</v>
      </c>
      <c r="E3893" s="509" t="s">
        <v>12751</v>
      </c>
      <c r="F3893" s="509">
        <v>5</v>
      </c>
      <c r="G3893" s="509">
        <v>1</v>
      </c>
    </row>
    <row r="3894" spans="1:7">
      <c r="A3894" s="509" t="s">
        <v>1495</v>
      </c>
      <c r="B3894" s="509" t="s">
        <v>2233</v>
      </c>
      <c r="C3894" s="509" t="s">
        <v>1447</v>
      </c>
      <c r="D3894" s="509" t="s">
        <v>1496</v>
      </c>
      <c r="E3894" s="509" t="s">
        <v>12750</v>
      </c>
      <c r="F3894" s="509">
        <v>4</v>
      </c>
      <c r="G3894" s="509">
        <v>1</v>
      </c>
    </row>
    <row r="3895" spans="1:7">
      <c r="A3895" s="509" t="s">
        <v>1495</v>
      </c>
      <c r="B3895" s="509" t="s">
        <v>2233</v>
      </c>
      <c r="C3895" s="509" t="s">
        <v>1447</v>
      </c>
      <c r="D3895" s="509" t="s">
        <v>1496</v>
      </c>
      <c r="E3895" s="509" t="s">
        <v>12752</v>
      </c>
      <c r="F3895" s="509">
        <v>4</v>
      </c>
      <c r="G3895" s="509">
        <v>1</v>
      </c>
    </row>
    <row r="3896" spans="1:7">
      <c r="A3896" s="509" t="s">
        <v>1495</v>
      </c>
      <c r="B3896" s="509" t="s">
        <v>2233</v>
      </c>
      <c r="C3896" s="509" t="s">
        <v>1447</v>
      </c>
      <c r="D3896" s="509" t="s">
        <v>1496</v>
      </c>
      <c r="E3896" s="509" t="s">
        <v>12753</v>
      </c>
      <c r="F3896" s="509">
        <v>2</v>
      </c>
      <c r="G3896" s="509">
        <v>1</v>
      </c>
    </row>
    <row r="3897" spans="1:7">
      <c r="A3897" s="509" t="s">
        <v>1495</v>
      </c>
      <c r="B3897" s="509" t="s">
        <v>2233</v>
      </c>
      <c r="C3897" s="509" t="s">
        <v>1447</v>
      </c>
      <c r="D3897" s="509" t="s">
        <v>1496</v>
      </c>
      <c r="E3897" s="509" t="s">
        <v>12754</v>
      </c>
      <c r="F3897" s="509">
        <v>1</v>
      </c>
      <c r="G3897" s="509">
        <v>1</v>
      </c>
    </row>
    <row r="3898" spans="1:7">
      <c r="A3898" s="509" t="s">
        <v>1497</v>
      </c>
      <c r="B3898" s="509" t="s">
        <v>2233</v>
      </c>
      <c r="C3898" s="509" t="s">
        <v>1447</v>
      </c>
      <c r="D3898" s="509" t="s">
        <v>1498</v>
      </c>
      <c r="E3898" s="509" t="s">
        <v>12823</v>
      </c>
      <c r="F3898" s="509">
        <v>6</v>
      </c>
      <c r="G3898" s="509">
        <v>1</v>
      </c>
    </row>
    <row r="3899" spans="1:7">
      <c r="A3899" s="509" t="s">
        <v>1497</v>
      </c>
      <c r="B3899" s="509" t="s">
        <v>2233</v>
      </c>
      <c r="C3899" s="509" t="s">
        <v>1447</v>
      </c>
      <c r="D3899" s="509" t="s">
        <v>1498</v>
      </c>
      <c r="E3899" s="509" t="s">
        <v>12817</v>
      </c>
      <c r="F3899" s="509">
        <v>3</v>
      </c>
      <c r="G3899" s="509">
        <v>1</v>
      </c>
    </row>
    <row r="3900" spans="1:7">
      <c r="A3900" s="509" t="s">
        <v>1497</v>
      </c>
      <c r="B3900" s="509" t="s">
        <v>2233</v>
      </c>
      <c r="C3900" s="509" t="s">
        <v>1447</v>
      </c>
      <c r="D3900" s="509" t="s">
        <v>1498</v>
      </c>
      <c r="E3900" s="509" t="s">
        <v>12820</v>
      </c>
      <c r="F3900" s="509">
        <v>3</v>
      </c>
      <c r="G3900" s="509">
        <v>1</v>
      </c>
    </row>
    <row r="3901" spans="1:7">
      <c r="A3901" s="509" t="s">
        <v>1497</v>
      </c>
      <c r="B3901" s="509" t="s">
        <v>2233</v>
      </c>
      <c r="C3901" s="509" t="s">
        <v>1447</v>
      </c>
      <c r="D3901" s="509" t="s">
        <v>1498</v>
      </c>
      <c r="E3901" s="509" t="s">
        <v>12822</v>
      </c>
      <c r="F3901" s="509">
        <v>3</v>
      </c>
      <c r="G3901" s="509">
        <v>1</v>
      </c>
    </row>
    <row r="3902" spans="1:7">
      <c r="A3902" s="509" t="s">
        <v>1497</v>
      </c>
      <c r="B3902" s="509" t="s">
        <v>2233</v>
      </c>
      <c r="C3902" s="509" t="s">
        <v>1447</v>
      </c>
      <c r="D3902" s="509" t="s">
        <v>1498</v>
      </c>
      <c r="E3902" s="509" t="s">
        <v>12819</v>
      </c>
      <c r="F3902" s="509">
        <v>2</v>
      </c>
      <c r="G3902" s="509">
        <v>1</v>
      </c>
    </row>
    <row r="3903" spans="1:7">
      <c r="A3903" s="509" t="s">
        <v>1497</v>
      </c>
      <c r="B3903" s="509" t="s">
        <v>2233</v>
      </c>
      <c r="C3903" s="509" t="s">
        <v>1447</v>
      </c>
      <c r="D3903" s="509" t="s">
        <v>1498</v>
      </c>
      <c r="E3903" s="509" t="s">
        <v>12824</v>
      </c>
      <c r="F3903" s="509">
        <v>2</v>
      </c>
      <c r="G3903" s="509">
        <v>1</v>
      </c>
    </row>
    <row r="3904" spans="1:7">
      <c r="A3904" s="509" t="s">
        <v>1497</v>
      </c>
      <c r="B3904" s="509" t="s">
        <v>2233</v>
      </c>
      <c r="C3904" s="509" t="s">
        <v>1447</v>
      </c>
      <c r="D3904" s="509" t="s">
        <v>1498</v>
      </c>
      <c r="E3904" s="509" t="s">
        <v>12818</v>
      </c>
      <c r="F3904" s="509">
        <v>1</v>
      </c>
      <c r="G3904" s="509">
        <v>1</v>
      </c>
    </row>
    <row r="3905" spans="1:7">
      <c r="A3905" s="509" t="s">
        <v>1497</v>
      </c>
      <c r="B3905" s="509" t="s">
        <v>2233</v>
      </c>
      <c r="C3905" s="509" t="s">
        <v>1447</v>
      </c>
      <c r="D3905" s="509" t="s">
        <v>1498</v>
      </c>
      <c r="E3905" s="509" t="s">
        <v>12821</v>
      </c>
      <c r="F3905" s="509">
        <v>1</v>
      </c>
      <c r="G3905" s="509">
        <v>1</v>
      </c>
    </row>
    <row r="3906" spans="1:7">
      <c r="A3906" s="509" t="s">
        <v>1497</v>
      </c>
      <c r="B3906" s="509" t="s">
        <v>2233</v>
      </c>
      <c r="C3906" s="509" t="s">
        <v>1447</v>
      </c>
      <c r="D3906" s="509" t="s">
        <v>1498</v>
      </c>
      <c r="E3906" s="509" t="s">
        <v>12825</v>
      </c>
      <c r="F3906" s="509">
        <v>1</v>
      </c>
      <c r="G3906" s="509">
        <v>1</v>
      </c>
    </row>
    <row r="3907" spans="1:7">
      <c r="A3907" s="509" t="s">
        <v>1499</v>
      </c>
      <c r="B3907" s="509" t="s">
        <v>2233</v>
      </c>
      <c r="C3907" s="509" t="s">
        <v>1447</v>
      </c>
      <c r="D3907" s="509" t="s">
        <v>1500</v>
      </c>
      <c r="E3907" s="509" t="s">
        <v>15578</v>
      </c>
      <c r="F3907" s="509">
        <v>11</v>
      </c>
      <c r="G3907" s="509">
        <v>1</v>
      </c>
    </row>
    <row r="3908" spans="1:7">
      <c r="A3908" s="509" t="s">
        <v>1499</v>
      </c>
      <c r="B3908" s="509" t="s">
        <v>2233</v>
      </c>
      <c r="C3908" s="509" t="s">
        <v>1447</v>
      </c>
      <c r="D3908" s="509" t="s">
        <v>1500</v>
      </c>
      <c r="E3908" s="509" t="s">
        <v>15576</v>
      </c>
      <c r="F3908" s="509">
        <v>9</v>
      </c>
      <c r="G3908" s="509">
        <v>1</v>
      </c>
    </row>
    <row r="3909" spans="1:7">
      <c r="A3909" s="509" t="s">
        <v>1499</v>
      </c>
      <c r="B3909" s="509" t="s">
        <v>2233</v>
      </c>
      <c r="C3909" s="509" t="s">
        <v>1447</v>
      </c>
      <c r="D3909" s="509" t="s">
        <v>1500</v>
      </c>
      <c r="E3909" s="509" t="s">
        <v>15577</v>
      </c>
      <c r="F3909" s="509">
        <v>3</v>
      </c>
      <c r="G3909" s="509">
        <v>1</v>
      </c>
    </row>
    <row r="3910" spans="1:7">
      <c r="A3910" s="509" t="s">
        <v>1501</v>
      </c>
      <c r="B3910" s="509" t="s">
        <v>2233</v>
      </c>
      <c r="C3910" s="509" t="s">
        <v>1447</v>
      </c>
      <c r="D3910" s="509" t="s">
        <v>1502</v>
      </c>
      <c r="E3910" s="509" t="s">
        <v>15492</v>
      </c>
      <c r="F3910" s="509">
        <v>7</v>
      </c>
      <c r="G3910" s="509">
        <v>1</v>
      </c>
    </row>
    <row r="3911" spans="1:7">
      <c r="A3911" s="509" t="s">
        <v>1501</v>
      </c>
      <c r="B3911" s="509" t="s">
        <v>2233</v>
      </c>
      <c r="C3911" s="509" t="s">
        <v>1447</v>
      </c>
      <c r="D3911" s="509" t="s">
        <v>1502</v>
      </c>
      <c r="E3911" s="509" t="s">
        <v>15490</v>
      </c>
      <c r="F3911" s="509">
        <v>6</v>
      </c>
      <c r="G3911" s="509">
        <v>1</v>
      </c>
    </row>
    <row r="3912" spans="1:7">
      <c r="A3912" s="509" t="s">
        <v>1501</v>
      </c>
      <c r="B3912" s="509" t="s">
        <v>2233</v>
      </c>
      <c r="C3912" s="509" t="s">
        <v>1447</v>
      </c>
      <c r="D3912" s="509" t="s">
        <v>1502</v>
      </c>
      <c r="E3912" s="509" t="s">
        <v>15489</v>
      </c>
      <c r="F3912" s="509">
        <v>5</v>
      </c>
      <c r="G3912" s="509">
        <v>1</v>
      </c>
    </row>
    <row r="3913" spans="1:7">
      <c r="A3913" s="509" t="s">
        <v>1501</v>
      </c>
      <c r="B3913" s="509" t="s">
        <v>2233</v>
      </c>
      <c r="C3913" s="509" t="s">
        <v>1447</v>
      </c>
      <c r="D3913" s="509" t="s">
        <v>1502</v>
      </c>
      <c r="E3913" s="509" t="s">
        <v>15488</v>
      </c>
      <c r="F3913" s="509">
        <v>2</v>
      </c>
      <c r="G3913" s="509">
        <v>1</v>
      </c>
    </row>
    <row r="3914" spans="1:7">
      <c r="A3914" s="509" t="s">
        <v>1501</v>
      </c>
      <c r="B3914" s="509" t="s">
        <v>2233</v>
      </c>
      <c r="C3914" s="509" t="s">
        <v>1447</v>
      </c>
      <c r="D3914" s="509" t="s">
        <v>1502</v>
      </c>
      <c r="E3914" s="509" t="s">
        <v>15491</v>
      </c>
      <c r="F3914" s="509">
        <v>2</v>
      </c>
      <c r="G3914" s="509">
        <v>1</v>
      </c>
    </row>
    <row r="3915" spans="1:7">
      <c r="A3915" s="509" t="s">
        <v>1501</v>
      </c>
      <c r="B3915" s="509" t="s">
        <v>2233</v>
      </c>
      <c r="C3915" s="509" t="s">
        <v>1447</v>
      </c>
      <c r="D3915" s="509" t="s">
        <v>1502</v>
      </c>
      <c r="E3915" s="509" t="s">
        <v>15493</v>
      </c>
      <c r="F3915" s="509">
        <v>1</v>
      </c>
      <c r="G3915" s="509">
        <v>1</v>
      </c>
    </row>
    <row r="3916" spans="1:7">
      <c r="A3916" s="509" t="s">
        <v>1503</v>
      </c>
      <c r="B3916" s="509" t="s">
        <v>2233</v>
      </c>
      <c r="C3916" s="509" t="s">
        <v>1447</v>
      </c>
      <c r="D3916" s="509" t="s">
        <v>1504</v>
      </c>
      <c r="E3916" s="509" t="s">
        <v>15568</v>
      </c>
      <c r="F3916" s="509">
        <v>10</v>
      </c>
      <c r="G3916" s="509">
        <v>1</v>
      </c>
    </row>
    <row r="3917" spans="1:7">
      <c r="A3917" s="509" t="s">
        <v>1503</v>
      </c>
      <c r="B3917" s="509" t="s">
        <v>2233</v>
      </c>
      <c r="C3917" s="509" t="s">
        <v>1447</v>
      </c>
      <c r="D3917" s="509" t="s">
        <v>1504</v>
      </c>
      <c r="E3917" s="509" t="s">
        <v>15569</v>
      </c>
      <c r="F3917" s="509">
        <v>6</v>
      </c>
      <c r="G3917" s="509">
        <v>1</v>
      </c>
    </row>
    <row r="3918" spans="1:7">
      <c r="A3918" s="509" t="s">
        <v>1503</v>
      </c>
      <c r="B3918" s="509" t="s">
        <v>2233</v>
      </c>
      <c r="C3918" s="509" t="s">
        <v>1447</v>
      </c>
      <c r="D3918" s="509" t="s">
        <v>1504</v>
      </c>
      <c r="E3918" s="509" t="s">
        <v>15571</v>
      </c>
      <c r="F3918" s="509">
        <v>5</v>
      </c>
      <c r="G3918" s="509">
        <v>1</v>
      </c>
    </row>
    <row r="3919" spans="1:7">
      <c r="A3919" s="509" t="s">
        <v>1503</v>
      </c>
      <c r="B3919" s="509" t="s">
        <v>2233</v>
      </c>
      <c r="C3919" s="509" t="s">
        <v>1447</v>
      </c>
      <c r="D3919" s="509" t="s">
        <v>1504</v>
      </c>
      <c r="E3919" s="509" t="s">
        <v>15570</v>
      </c>
      <c r="F3919" s="509">
        <v>3</v>
      </c>
      <c r="G3919" s="509">
        <v>1</v>
      </c>
    </row>
    <row r="3920" spans="1:7">
      <c r="A3920" s="509" t="s">
        <v>1503</v>
      </c>
      <c r="B3920" s="509" t="s">
        <v>2233</v>
      </c>
      <c r="C3920" s="509" t="s">
        <v>1447</v>
      </c>
      <c r="D3920" s="509" t="s">
        <v>1504</v>
      </c>
      <c r="E3920" s="509" t="s">
        <v>15572</v>
      </c>
      <c r="F3920" s="509">
        <v>3</v>
      </c>
      <c r="G3920" s="509">
        <v>1</v>
      </c>
    </row>
    <row r="3921" spans="1:7">
      <c r="A3921" s="509" t="s">
        <v>1503</v>
      </c>
      <c r="B3921" s="509" t="s">
        <v>2233</v>
      </c>
      <c r="C3921" s="509" t="s">
        <v>1447</v>
      </c>
      <c r="D3921" s="509" t="s">
        <v>1504</v>
      </c>
      <c r="E3921" s="509" t="s">
        <v>15573</v>
      </c>
      <c r="F3921" s="509">
        <v>2</v>
      </c>
      <c r="G3921" s="509">
        <v>1</v>
      </c>
    </row>
    <row r="3922" spans="1:7">
      <c r="A3922" s="509" t="s">
        <v>1503</v>
      </c>
      <c r="B3922" s="509" t="s">
        <v>2233</v>
      </c>
      <c r="C3922" s="509" t="s">
        <v>1447</v>
      </c>
      <c r="D3922" s="509" t="s">
        <v>1504</v>
      </c>
      <c r="E3922" s="509" t="s">
        <v>15574</v>
      </c>
      <c r="F3922" s="509">
        <v>2</v>
      </c>
      <c r="G3922" s="509">
        <v>1</v>
      </c>
    </row>
    <row r="3923" spans="1:7">
      <c r="A3923" s="509" t="s">
        <v>1503</v>
      </c>
      <c r="B3923" s="509" t="s">
        <v>2233</v>
      </c>
      <c r="C3923" s="509" t="s">
        <v>1447</v>
      </c>
      <c r="D3923" s="509" t="s">
        <v>1504</v>
      </c>
      <c r="E3923" s="509" t="s">
        <v>15575</v>
      </c>
      <c r="F3923" s="509">
        <v>2</v>
      </c>
      <c r="G3923" s="509">
        <v>1</v>
      </c>
    </row>
    <row r="3924" spans="1:7">
      <c r="A3924" s="509" t="s">
        <v>1507</v>
      </c>
      <c r="B3924" s="509" t="s">
        <v>2233</v>
      </c>
      <c r="C3924" s="509" t="s">
        <v>1447</v>
      </c>
      <c r="D3924" s="509" t="s">
        <v>1508</v>
      </c>
      <c r="E3924" s="509" t="s">
        <v>15508</v>
      </c>
      <c r="F3924" s="509">
        <v>7</v>
      </c>
      <c r="G3924" s="509">
        <v>1</v>
      </c>
    </row>
    <row r="3925" spans="1:7">
      <c r="A3925" s="509" t="s">
        <v>1507</v>
      </c>
      <c r="B3925" s="509" t="s">
        <v>2233</v>
      </c>
      <c r="C3925" s="509" t="s">
        <v>1447</v>
      </c>
      <c r="D3925" s="509" t="s">
        <v>1508</v>
      </c>
      <c r="E3925" s="509" t="s">
        <v>15509</v>
      </c>
      <c r="F3925" s="509">
        <v>3</v>
      </c>
      <c r="G3925" s="509">
        <v>1</v>
      </c>
    </row>
    <row r="3926" spans="1:7">
      <c r="A3926" s="509" t="s">
        <v>1507</v>
      </c>
      <c r="B3926" s="509" t="s">
        <v>2233</v>
      </c>
      <c r="C3926" s="509" t="s">
        <v>1447</v>
      </c>
      <c r="D3926" s="509" t="s">
        <v>1508</v>
      </c>
      <c r="E3926" s="509" t="s">
        <v>15510</v>
      </c>
      <c r="F3926" s="509">
        <v>2</v>
      </c>
      <c r="G3926" s="509">
        <v>1</v>
      </c>
    </row>
    <row r="3927" spans="1:7">
      <c r="A3927" s="509" t="s">
        <v>1509</v>
      </c>
      <c r="B3927" s="509" t="s">
        <v>2233</v>
      </c>
      <c r="C3927" s="509" t="s">
        <v>1447</v>
      </c>
      <c r="D3927" s="509" t="s">
        <v>1510</v>
      </c>
      <c r="E3927" s="509" t="s">
        <v>15495</v>
      </c>
      <c r="F3927" s="509">
        <v>8</v>
      </c>
      <c r="G3927" s="509">
        <v>1</v>
      </c>
    </row>
    <row r="3928" spans="1:7">
      <c r="A3928" s="509" t="s">
        <v>1509</v>
      </c>
      <c r="B3928" s="509" t="s">
        <v>2233</v>
      </c>
      <c r="C3928" s="509" t="s">
        <v>1447</v>
      </c>
      <c r="D3928" s="509" t="s">
        <v>1510</v>
      </c>
      <c r="E3928" s="509" t="s">
        <v>15494</v>
      </c>
      <c r="F3928" s="509">
        <v>7</v>
      </c>
      <c r="G3928" s="509">
        <v>1</v>
      </c>
    </row>
    <row r="3929" spans="1:7">
      <c r="A3929" s="509" t="s">
        <v>1509</v>
      </c>
      <c r="B3929" s="509" t="s">
        <v>2233</v>
      </c>
      <c r="C3929" s="509" t="s">
        <v>1447</v>
      </c>
      <c r="D3929" s="509" t="s">
        <v>1510</v>
      </c>
      <c r="E3929" s="509" t="s">
        <v>15497</v>
      </c>
      <c r="F3929" s="509">
        <v>4</v>
      </c>
      <c r="G3929" s="509">
        <v>1</v>
      </c>
    </row>
    <row r="3930" spans="1:7">
      <c r="A3930" s="509" t="s">
        <v>1509</v>
      </c>
      <c r="B3930" s="509" t="s">
        <v>2233</v>
      </c>
      <c r="C3930" s="509" t="s">
        <v>1447</v>
      </c>
      <c r="D3930" s="509" t="s">
        <v>1510</v>
      </c>
      <c r="E3930" s="509" t="s">
        <v>15496</v>
      </c>
      <c r="F3930" s="509">
        <v>1</v>
      </c>
      <c r="G3930" s="509">
        <v>1</v>
      </c>
    </row>
    <row r="3931" spans="1:7">
      <c r="A3931" s="509" t="s">
        <v>1511</v>
      </c>
      <c r="B3931" s="509" t="s">
        <v>2233</v>
      </c>
      <c r="C3931" s="509" t="s">
        <v>1447</v>
      </c>
      <c r="D3931" s="509" t="s">
        <v>1512</v>
      </c>
      <c r="E3931" s="509" t="s">
        <v>15580</v>
      </c>
      <c r="F3931" s="509">
        <v>6</v>
      </c>
      <c r="G3931" s="509">
        <v>1</v>
      </c>
    </row>
    <row r="3932" spans="1:7">
      <c r="A3932" s="509" t="s">
        <v>1511</v>
      </c>
      <c r="B3932" s="509" t="s">
        <v>2233</v>
      </c>
      <c r="C3932" s="509" t="s">
        <v>1447</v>
      </c>
      <c r="D3932" s="509" t="s">
        <v>1512</v>
      </c>
      <c r="E3932" s="509" t="s">
        <v>15579</v>
      </c>
      <c r="F3932" s="509">
        <v>3</v>
      </c>
      <c r="G3932" s="509">
        <v>1</v>
      </c>
    </row>
    <row r="3933" spans="1:7">
      <c r="A3933" s="509" t="s">
        <v>1511</v>
      </c>
      <c r="B3933" s="509" t="s">
        <v>2233</v>
      </c>
      <c r="C3933" s="509" t="s">
        <v>1447</v>
      </c>
      <c r="D3933" s="509" t="s">
        <v>1512</v>
      </c>
      <c r="E3933" s="509" t="s">
        <v>15582</v>
      </c>
      <c r="F3933" s="509">
        <v>2</v>
      </c>
      <c r="G3933" s="509">
        <v>1</v>
      </c>
    </row>
    <row r="3934" spans="1:7">
      <c r="A3934" s="509" t="s">
        <v>1511</v>
      </c>
      <c r="B3934" s="509" t="s">
        <v>2233</v>
      </c>
      <c r="C3934" s="509" t="s">
        <v>1447</v>
      </c>
      <c r="D3934" s="509" t="s">
        <v>1512</v>
      </c>
      <c r="E3934" s="509" t="s">
        <v>15584</v>
      </c>
      <c r="F3934" s="509">
        <v>2</v>
      </c>
      <c r="G3934" s="509">
        <v>1</v>
      </c>
    </row>
    <row r="3935" spans="1:7">
      <c r="A3935" s="509" t="s">
        <v>1511</v>
      </c>
      <c r="B3935" s="509" t="s">
        <v>2233</v>
      </c>
      <c r="C3935" s="509" t="s">
        <v>1447</v>
      </c>
      <c r="D3935" s="509" t="s">
        <v>1512</v>
      </c>
      <c r="E3935" s="509" t="s">
        <v>15581</v>
      </c>
      <c r="F3935" s="509">
        <v>1</v>
      </c>
      <c r="G3935" s="509">
        <v>1</v>
      </c>
    </row>
    <row r="3936" spans="1:7">
      <c r="A3936" s="509" t="s">
        <v>1511</v>
      </c>
      <c r="B3936" s="509" t="s">
        <v>2233</v>
      </c>
      <c r="C3936" s="509" t="s">
        <v>1447</v>
      </c>
      <c r="D3936" s="509" t="s">
        <v>1512</v>
      </c>
      <c r="E3936" s="509" t="s">
        <v>15583</v>
      </c>
      <c r="F3936" s="509">
        <v>1</v>
      </c>
      <c r="G3936" s="509">
        <v>1</v>
      </c>
    </row>
    <row r="3937" spans="1:7">
      <c r="A3937" s="509" t="s">
        <v>1513</v>
      </c>
      <c r="B3937" s="509" t="s">
        <v>2233</v>
      </c>
      <c r="C3937" s="509" t="s">
        <v>1447</v>
      </c>
      <c r="D3937" s="509" t="s">
        <v>1514</v>
      </c>
      <c r="E3937" s="509" t="s">
        <v>15585</v>
      </c>
      <c r="F3937" s="509">
        <v>8</v>
      </c>
      <c r="G3937" s="509">
        <v>1</v>
      </c>
    </row>
    <row r="3938" spans="1:7">
      <c r="A3938" s="509" t="s">
        <v>1513</v>
      </c>
      <c r="B3938" s="509" t="s">
        <v>2233</v>
      </c>
      <c r="C3938" s="509" t="s">
        <v>1447</v>
      </c>
      <c r="D3938" s="509" t="s">
        <v>1514</v>
      </c>
      <c r="E3938" s="509" t="s">
        <v>15586</v>
      </c>
      <c r="F3938" s="509">
        <v>5</v>
      </c>
      <c r="G3938" s="509">
        <v>1</v>
      </c>
    </row>
    <row r="3939" spans="1:7">
      <c r="A3939" s="509" t="s">
        <v>1515</v>
      </c>
      <c r="B3939" s="509" t="s">
        <v>2233</v>
      </c>
      <c r="C3939" s="509" t="s">
        <v>1516</v>
      </c>
      <c r="D3939" s="509" t="s">
        <v>1517</v>
      </c>
      <c r="E3939" s="509" t="s">
        <v>14394</v>
      </c>
      <c r="F3939" s="509">
        <v>6</v>
      </c>
      <c r="G3939" s="509">
        <v>1</v>
      </c>
    </row>
    <row r="3940" spans="1:7">
      <c r="A3940" s="509" t="s">
        <v>1515</v>
      </c>
      <c r="B3940" s="509" t="s">
        <v>2233</v>
      </c>
      <c r="C3940" s="509" t="s">
        <v>1516</v>
      </c>
      <c r="D3940" s="509" t="s">
        <v>1517</v>
      </c>
      <c r="E3940" s="509" t="s">
        <v>14393</v>
      </c>
      <c r="F3940" s="509">
        <v>3</v>
      </c>
      <c r="G3940" s="509">
        <v>1</v>
      </c>
    </row>
    <row r="3941" spans="1:7">
      <c r="A3941" s="509" t="s">
        <v>1515</v>
      </c>
      <c r="B3941" s="509" t="s">
        <v>2233</v>
      </c>
      <c r="C3941" s="509" t="s">
        <v>1516</v>
      </c>
      <c r="D3941" s="509" t="s">
        <v>1517</v>
      </c>
      <c r="E3941" s="509" t="s">
        <v>14395</v>
      </c>
      <c r="F3941" s="509">
        <v>3</v>
      </c>
      <c r="G3941" s="509">
        <v>1</v>
      </c>
    </row>
    <row r="3942" spans="1:7">
      <c r="A3942" s="509" t="s">
        <v>1515</v>
      </c>
      <c r="B3942" s="509" t="s">
        <v>2233</v>
      </c>
      <c r="C3942" s="509" t="s">
        <v>1516</v>
      </c>
      <c r="D3942" s="509" t="s">
        <v>1517</v>
      </c>
      <c r="E3942" s="509" t="s">
        <v>14392</v>
      </c>
      <c r="F3942" s="509">
        <v>2</v>
      </c>
      <c r="G3942" s="509">
        <v>1</v>
      </c>
    </row>
    <row r="3943" spans="1:7">
      <c r="A3943" s="509" t="s">
        <v>1518</v>
      </c>
      <c r="B3943" s="509" t="s">
        <v>2233</v>
      </c>
      <c r="C3943" s="509" t="s">
        <v>1516</v>
      </c>
      <c r="D3943" s="509" t="s">
        <v>1519</v>
      </c>
      <c r="E3943" s="509" t="s">
        <v>14403</v>
      </c>
      <c r="F3943" s="509">
        <v>4</v>
      </c>
      <c r="G3943" s="509">
        <v>1</v>
      </c>
    </row>
    <row r="3944" spans="1:7">
      <c r="A3944" s="509" t="s">
        <v>1518</v>
      </c>
      <c r="B3944" s="509" t="s">
        <v>2233</v>
      </c>
      <c r="C3944" s="509" t="s">
        <v>1516</v>
      </c>
      <c r="D3944" s="509" t="s">
        <v>1519</v>
      </c>
      <c r="E3944" s="509" t="s">
        <v>14404</v>
      </c>
      <c r="F3944" s="509">
        <v>3</v>
      </c>
      <c r="G3944" s="509">
        <v>1</v>
      </c>
    </row>
    <row r="3945" spans="1:7">
      <c r="A3945" s="509" t="s">
        <v>1520</v>
      </c>
      <c r="B3945" s="509" t="s">
        <v>2233</v>
      </c>
      <c r="C3945" s="509" t="s">
        <v>1516</v>
      </c>
      <c r="D3945" s="509" t="s">
        <v>1521</v>
      </c>
      <c r="E3945" s="509" t="s">
        <v>14409</v>
      </c>
      <c r="F3945" s="509">
        <v>8</v>
      </c>
      <c r="G3945" s="509">
        <v>1</v>
      </c>
    </row>
    <row r="3946" spans="1:7">
      <c r="A3946" s="509" t="s">
        <v>1520</v>
      </c>
      <c r="B3946" s="509" t="s">
        <v>2233</v>
      </c>
      <c r="C3946" s="509" t="s">
        <v>1516</v>
      </c>
      <c r="D3946" s="509" t="s">
        <v>1521</v>
      </c>
      <c r="E3946" s="509" t="s">
        <v>14407</v>
      </c>
      <c r="F3946" s="509">
        <v>7</v>
      </c>
      <c r="G3946" s="509">
        <v>1</v>
      </c>
    </row>
    <row r="3947" spans="1:7">
      <c r="A3947" s="509" t="s">
        <v>1520</v>
      </c>
      <c r="B3947" s="509" t="s">
        <v>2233</v>
      </c>
      <c r="C3947" s="509" t="s">
        <v>1516</v>
      </c>
      <c r="D3947" s="509" t="s">
        <v>1521</v>
      </c>
      <c r="E3947" s="509" t="s">
        <v>14408</v>
      </c>
      <c r="F3947" s="509">
        <v>3</v>
      </c>
      <c r="G3947" s="509">
        <v>1</v>
      </c>
    </row>
    <row r="3948" spans="1:7">
      <c r="A3948" s="509" t="s">
        <v>1520</v>
      </c>
      <c r="B3948" s="509" t="s">
        <v>2233</v>
      </c>
      <c r="C3948" s="509" t="s">
        <v>1516</v>
      </c>
      <c r="D3948" s="509" t="s">
        <v>1521</v>
      </c>
      <c r="E3948" s="509" t="s">
        <v>14406</v>
      </c>
      <c r="F3948" s="509">
        <v>2</v>
      </c>
      <c r="G3948" s="509">
        <v>1</v>
      </c>
    </row>
    <row r="3949" spans="1:7">
      <c r="A3949" s="509" t="s">
        <v>1520</v>
      </c>
      <c r="B3949" s="509" t="s">
        <v>2233</v>
      </c>
      <c r="C3949" s="509" t="s">
        <v>1516</v>
      </c>
      <c r="D3949" s="509" t="s">
        <v>1521</v>
      </c>
      <c r="E3949" s="509" t="s">
        <v>14405</v>
      </c>
      <c r="F3949" s="509">
        <v>1</v>
      </c>
      <c r="G3949" s="509">
        <v>1</v>
      </c>
    </row>
    <row r="3950" spans="1:7">
      <c r="A3950" s="509" t="s">
        <v>1522</v>
      </c>
      <c r="B3950" s="509" t="s">
        <v>2233</v>
      </c>
      <c r="C3950" s="509" t="s">
        <v>1516</v>
      </c>
      <c r="D3950" s="509" t="s">
        <v>1523</v>
      </c>
      <c r="E3950" s="509" t="s">
        <v>14412</v>
      </c>
      <c r="F3950" s="509">
        <v>5</v>
      </c>
      <c r="G3950" s="509">
        <v>1</v>
      </c>
    </row>
    <row r="3951" spans="1:7">
      <c r="A3951" s="509" t="s">
        <v>1522</v>
      </c>
      <c r="B3951" s="509" t="s">
        <v>2233</v>
      </c>
      <c r="C3951" s="509" t="s">
        <v>1516</v>
      </c>
      <c r="D3951" s="509" t="s">
        <v>1523</v>
      </c>
      <c r="E3951" s="509" t="s">
        <v>14410</v>
      </c>
      <c r="F3951" s="509">
        <v>4</v>
      </c>
      <c r="G3951" s="509">
        <v>1</v>
      </c>
    </row>
    <row r="3952" spans="1:7">
      <c r="A3952" s="509" t="s">
        <v>1522</v>
      </c>
      <c r="B3952" s="509" t="s">
        <v>2233</v>
      </c>
      <c r="C3952" s="509" t="s">
        <v>1516</v>
      </c>
      <c r="D3952" s="509" t="s">
        <v>1523</v>
      </c>
      <c r="E3952" s="509" t="s">
        <v>14411</v>
      </c>
      <c r="F3952" s="509">
        <v>3</v>
      </c>
      <c r="G3952" s="509">
        <v>1</v>
      </c>
    </row>
    <row r="3953" spans="1:7">
      <c r="A3953" s="509" t="s">
        <v>1524</v>
      </c>
      <c r="B3953" s="509" t="s">
        <v>2233</v>
      </c>
      <c r="C3953" s="509" t="s">
        <v>1516</v>
      </c>
      <c r="D3953" s="509" t="s">
        <v>1525</v>
      </c>
      <c r="E3953" s="509" t="s">
        <v>14413</v>
      </c>
      <c r="F3953" s="509">
        <v>8</v>
      </c>
      <c r="G3953" s="509">
        <v>1</v>
      </c>
    </row>
    <row r="3954" spans="1:7">
      <c r="A3954" s="509" t="s">
        <v>1524</v>
      </c>
      <c r="B3954" s="509" t="s">
        <v>2233</v>
      </c>
      <c r="C3954" s="509" t="s">
        <v>1516</v>
      </c>
      <c r="D3954" s="509" t="s">
        <v>1525</v>
      </c>
      <c r="E3954" s="509" t="s">
        <v>14414</v>
      </c>
      <c r="F3954" s="509">
        <v>1</v>
      </c>
      <c r="G3954" s="509">
        <v>1</v>
      </c>
    </row>
    <row r="3955" spans="1:7">
      <c r="A3955" s="509" t="s">
        <v>1526</v>
      </c>
      <c r="B3955" s="509" t="s">
        <v>2233</v>
      </c>
      <c r="C3955" s="509" t="s">
        <v>1516</v>
      </c>
      <c r="D3955" s="509" t="s">
        <v>1527</v>
      </c>
      <c r="E3955" s="509" t="s">
        <v>14418</v>
      </c>
      <c r="F3955" s="509">
        <v>7</v>
      </c>
      <c r="G3955" s="509">
        <v>1</v>
      </c>
    </row>
    <row r="3956" spans="1:7">
      <c r="A3956" s="509" t="s">
        <v>1526</v>
      </c>
      <c r="B3956" s="509" t="s">
        <v>2233</v>
      </c>
      <c r="C3956" s="509" t="s">
        <v>1516</v>
      </c>
      <c r="D3956" s="509" t="s">
        <v>1527</v>
      </c>
      <c r="E3956" s="509" t="s">
        <v>14420</v>
      </c>
      <c r="F3956" s="509">
        <v>3</v>
      </c>
      <c r="G3956" s="509">
        <v>1</v>
      </c>
    </row>
    <row r="3957" spans="1:7">
      <c r="A3957" s="509" t="s">
        <v>1526</v>
      </c>
      <c r="B3957" s="509" t="s">
        <v>2233</v>
      </c>
      <c r="C3957" s="509" t="s">
        <v>1516</v>
      </c>
      <c r="D3957" s="509" t="s">
        <v>1527</v>
      </c>
      <c r="E3957" s="509" t="s">
        <v>14419</v>
      </c>
      <c r="F3957" s="509">
        <v>2</v>
      </c>
      <c r="G3957" s="509">
        <v>1</v>
      </c>
    </row>
    <row r="3958" spans="1:7">
      <c r="A3958" s="509" t="s">
        <v>1528</v>
      </c>
      <c r="B3958" s="509" t="s">
        <v>2233</v>
      </c>
      <c r="C3958" s="509" t="s">
        <v>1516</v>
      </c>
      <c r="D3958" s="509" t="s">
        <v>1529</v>
      </c>
      <c r="E3958" s="509" t="s">
        <v>14322</v>
      </c>
      <c r="F3958" s="509">
        <v>8</v>
      </c>
      <c r="G3958" s="509">
        <v>1</v>
      </c>
    </row>
    <row r="3959" spans="1:7">
      <c r="A3959" s="509" t="s">
        <v>1528</v>
      </c>
      <c r="B3959" s="509" t="s">
        <v>2233</v>
      </c>
      <c r="C3959" s="509" t="s">
        <v>1516</v>
      </c>
      <c r="D3959" s="509" t="s">
        <v>1529</v>
      </c>
      <c r="E3959" s="509" t="s">
        <v>14323</v>
      </c>
      <c r="F3959" s="509">
        <v>3</v>
      </c>
      <c r="G3959" s="509">
        <v>1</v>
      </c>
    </row>
    <row r="3960" spans="1:7">
      <c r="A3960" s="509" t="s">
        <v>1530</v>
      </c>
      <c r="B3960" s="509" t="s">
        <v>2233</v>
      </c>
      <c r="C3960" s="509" t="s">
        <v>1516</v>
      </c>
      <c r="D3960" s="509" t="s">
        <v>1531</v>
      </c>
      <c r="E3960" s="509" t="s">
        <v>14415</v>
      </c>
      <c r="F3960" s="509">
        <v>5</v>
      </c>
      <c r="G3960" s="509">
        <v>1</v>
      </c>
    </row>
    <row r="3961" spans="1:7">
      <c r="A3961" s="509" t="s">
        <v>1530</v>
      </c>
      <c r="B3961" s="509" t="s">
        <v>2233</v>
      </c>
      <c r="C3961" s="509" t="s">
        <v>1516</v>
      </c>
      <c r="D3961" s="509" t="s">
        <v>1531</v>
      </c>
      <c r="E3961" s="509" t="s">
        <v>14416</v>
      </c>
      <c r="F3961" s="509">
        <v>4</v>
      </c>
      <c r="G3961" s="509">
        <v>1</v>
      </c>
    </row>
    <row r="3962" spans="1:7">
      <c r="A3962" s="509" t="s">
        <v>1530</v>
      </c>
      <c r="B3962" s="509" t="s">
        <v>2233</v>
      </c>
      <c r="C3962" s="509" t="s">
        <v>1516</v>
      </c>
      <c r="D3962" s="509" t="s">
        <v>1531</v>
      </c>
      <c r="E3962" s="509" t="s">
        <v>14417</v>
      </c>
      <c r="F3962" s="509">
        <v>1</v>
      </c>
      <c r="G3962" s="509">
        <v>1</v>
      </c>
    </row>
    <row r="3963" spans="1:7">
      <c r="A3963" s="509" t="s">
        <v>1532</v>
      </c>
      <c r="B3963" s="509" t="s">
        <v>2233</v>
      </c>
      <c r="C3963" s="509" t="s">
        <v>1516</v>
      </c>
      <c r="D3963" s="509" t="s">
        <v>1533</v>
      </c>
      <c r="E3963" s="509" t="s">
        <v>14421</v>
      </c>
      <c r="F3963" s="509">
        <v>6</v>
      </c>
      <c r="G3963" s="509">
        <v>1</v>
      </c>
    </row>
    <row r="3964" spans="1:7">
      <c r="A3964" s="509" t="s">
        <v>1532</v>
      </c>
      <c r="B3964" s="509" t="s">
        <v>2233</v>
      </c>
      <c r="C3964" s="509" t="s">
        <v>1516</v>
      </c>
      <c r="D3964" s="509" t="s">
        <v>1533</v>
      </c>
      <c r="E3964" s="509" t="s">
        <v>14422</v>
      </c>
      <c r="F3964" s="509">
        <v>6</v>
      </c>
      <c r="G3964" s="509">
        <v>1</v>
      </c>
    </row>
    <row r="3965" spans="1:7">
      <c r="A3965" s="509" t="s">
        <v>1532</v>
      </c>
      <c r="B3965" s="509" t="s">
        <v>2233</v>
      </c>
      <c r="C3965" s="509" t="s">
        <v>1516</v>
      </c>
      <c r="D3965" s="509" t="s">
        <v>1533</v>
      </c>
      <c r="E3965" s="509" t="s">
        <v>14425</v>
      </c>
      <c r="F3965" s="509">
        <v>5</v>
      </c>
      <c r="G3965" s="509">
        <v>1</v>
      </c>
    </row>
    <row r="3966" spans="1:7">
      <c r="A3966" s="509" t="s">
        <v>1532</v>
      </c>
      <c r="B3966" s="509" t="s">
        <v>2233</v>
      </c>
      <c r="C3966" s="509" t="s">
        <v>1516</v>
      </c>
      <c r="D3966" s="509" t="s">
        <v>1533</v>
      </c>
      <c r="E3966" s="509" t="s">
        <v>14426</v>
      </c>
      <c r="F3966" s="509">
        <v>4</v>
      </c>
      <c r="G3966" s="509">
        <v>1</v>
      </c>
    </row>
    <row r="3967" spans="1:7">
      <c r="A3967" s="509" t="s">
        <v>1532</v>
      </c>
      <c r="B3967" s="509" t="s">
        <v>2233</v>
      </c>
      <c r="C3967" s="509" t="s">
        <v>1516</v>
      </c>
      <c r="D3967" s="509" t="s">
        <v>1533</v>
      </c>
      <c r="E3967" s="509" t="s">
        <v>14427</v>
      </c>
      <c r="F3967" s="509">
        <v>3</v>
      </c>
      <c r="G3967" s="509">
        <v>1</v>
      </c>
    </row>
    <row r="3968" spans="1:7">
      <c r="A3968" s="509" t="s">
        <v>1532</v>
      </c>
      <c r="B3968" s="509" t="s">
        <v>2233</v>
      </c>
      <c r="C3968" s="509" t="s">
        <v>1516</v>
      </c>
      <c r="D3968" s="509" t="s">
        <v>1533</v>
      </c>
      <c r="E3968" s="509" t="s">
        <v>14424</v>
      </c>
      <c r="F3968" s="509">
        <v>2</v>
      </c>
      <c r="G3968" s="509">
        <v>1</v>
      </c>
    </row>
    <row r="3969" spans="1:7">
      <c r="A3969" s="509" t="s">
        <v>1532</v>
      </c>
      <c r="B3969" s="509" t="s">
        <v>2233</v>
      </c>
      <c r="C3969" s="509" t="s">
        <v>1516</v>
      </c>
      <c r="D3969" s="509" t="s">
        <v>1533</v>
      </c>
      <c r="E3969" s="509" t="s">
        <v>14423</v>
      </c>
      <c r="F3969" s="509">
        <v>1</v>
      </c>
      <c r="G3969" s="509">
        <v>1</v>
      </c>
    </row>
    <row r="3970" spans="1:7">
      <c r="A3970" s="509" t="s">
        <v>1536</v>
      </c>
      <c r="B3970" s="509" t="s">
        <v>2233</v>
      </c>
      <c r="C3970" s="509" t="s">
        <v>1516</v>
      </c>
      <c r="D3970" s="509" t="s">
        <v>1537</v>
      </c>
      <c r="E3970" s="509" t="s">
        <v>14379</v>
      </c>
      <c r="F3970" s="509">
        <v>7</v>
      </c>
      <c r="G3970" s="509">
        <v>1</v>
      </c>
    </row>
    <row r="3971" spans="1:7">
      <c r="A3971" s="509" t="s">
        <v>1536</v>
      </c>
      <c r="B3971" s="509" t="s">
        <v>2233</v>
      </c>
      <c r="C3971" s="509" t="s">
        <v>1516</v>
      </c>
      <c r="D3971" s="509" t="s">
        <v>1537</v>
      </c>
      <c r="E3971" s="509" t="s">
        <v>14378</v>
      </c>
      <c r="F3971" s="509">
        <v>5</v>
      </c>
      <c r="G3971" s="509">
        <v>1</v>
      </c>
    </row>
    <row r="3972" spans="1:7">
      <c r="A3972" s="509" t="s">
        <v>1536</v>
      </c>
      <c r="B3972" s="509" t="s">
        <v>2233</v>
      </c>
      <c r="C3972" s="509" t="s">
        <v>1516</v>
      </c>
      <c r="D3972" s="509" t="s">
        <v>1537</v>
      </c>
      <c r="E3972" s="509" t="s">
        <v>14377</v>
      </c>
      <c r="F3972" s="509">
        <v>3</v>
      </c>
      <c r="G3972" s="509">
        <v>1</v>
      </c>
    </row>
    <row r="3973" spans="1:7">
      <c r="A3973" s="509" t="s">
        <v>1536</v>
      </c>
      <c r="B3973" s="509" t="s">
        <v>2233</v>
      </c>
      <c r="C3973" s="509" t="s">
        <v>1516</v>
      </c>
      <c r="D3973" s="509" t="s">
        <v>1537</v>
      </c>
      <c r="E3973" s="509" t="s">
        <v>14376</v>
      </c>
      <c r="F3973" s="509">
        <v>2</v>
      </c>
      <c r="G3973" s="509">
        <v>1</v>
      </c>
    </row>
    <row r="3974" spans="1:7">
      <c r="A3974" s="509" t="s">
        <v>1538</v>
      </c>
      <c r="B3974" s="509" t="s">
        <v>2233</v>
      </c>
      <c r="C3974" s="509" t="s">
        <v>1516</v>
      </c>
      <c r="D3974" s="509" t="s">
        <v>1539</v>
      </c>
      <c r="E3974" s="509" t="s">
        <v>14429</v>
      </c>
      <c r="F3974" s="509">
        <v>5</v>
      </c>
      <c r="G3974" s="509">
        <v>1</v>
      </c>
    </row>
    <row r="3975" spans="1:7">
      <c r="A3975" s="509" t="s">
        <v>1538</v>
      </c>
      <c r="B3975" s="509" t="s">
        <v>2233</v>
      </c>
      <c r="C3975" s="509" t="s">
        <v>1516</v>
      </c>
      <c r="D3975" s="509" t="s">
        <v>1539</v>
      </c>
      <c r="E3975" s="509" t="s">
        <v>14433</v>
      </c>
      <c r="F3975" s="509">
        <v>5</v>
      </c>
      <c r="G3975" s="509">
        <v>1</v>
      </c>
    </row>
    <row r="3976" spans="1:7">
      <c r="A3976" s="509" t="s">
        <v>1538</v>
      </c>
      <c r="B3976" s="509" t="s">
        <v>2233</v>
      </c>
      <c r="C3976" s="509" t="s">
        <v>1516</v>
      </c>
      <c r="D3976" s="509" t="s">
        <v>1539</v>
      </c>
      <c r="E3976" s="509" t="s">
        <v>14434</v>
      </c>
      <c r="F3976" s="509">
        <v>5</v>
      </c>
      <c r="G3976" s="509">
        <v>1</v>
      </c>
    </row>
    <row r="3977" spans="1:7">
      <c r="A3977" s="509" t="s">
        <v>1538</v>
      </c>
      <c r="B3977" s="509" t="s">
        <v>2233</v>
      </c>
      <c r="C3977" s="509" t="s">
        <v>1516</v>
      </c>
      <c r="D3977" s="509" t="s">
        <v>1539</v>
      </c>
      <c r="E3977" s="509" t="s">
        <v>14428</v>
      </c>
      <c r="F3977" s="509">
        <v>4</v>
      </c>
      <c r="G3977" s="509">
        <v>1</v>
      </c>
    </row>
    <row r="3978" spans="1:7">
      <c r="A3978" s="509" t="s">
        <v>1538</v>
      </c>
      <c r="B3978" s="509" t="s">
        <v>2233</v>
      </c>
      <c r="C3978" s="509" t="s">
        <v>1516</v>
      </c>
      <c r="D3978" s="509" t="s">
        <v>1539</v>
      </c>
      <c r="E3978" s="509" t="s">
        <v>14430</v>
      </c>
      <c r="F3978" s="509">
        <v>4</v>
      </c>
      <c r="G3978" s="509">
        <v>1</v>
      </c>
    </row>
    <row r="3979" spans="1:7">
      <c r="A3979" s="509" t="s">
        <v>1538</v>
      </c>
      <c r="B3979" s="509" t="s">
        <v>2233</v>
      </c>
      <c r="C3979" s="509" t="s">
        <v>1516</v>
      </c>
      <c r="D3979" s="509" t="s">
        <v>1539</v>
      </c>
      <c r="E3979" s="509" t="s">
        <v>14431</v>
      </c>
      <c r="F3979" s="509">
        <v>3</v>
      </c>
      <c r="G3979" s="509">
        <v>1</v>
      </c>
    </row>
    <row r="3980" spans="1:7">
      <c r="A3980" s="509" t="s">
        <v>1538</v>
      </c>
      <c r="B3980" s="509" t="s">
        <v>2233</v>
      </c>
      <c r="C3980" s="509" t="s">
        <v>1516</v>
      </c>
      <c r="D3980" s="509" t="s">
        <v>1539</v>
      </c>
      <c r="E3980" s="509" t="s">
        <v>14432</v>
      </c>
      <c r="F3980" s="509">
        <v>3</v>
      </c>
      <c r="G3980" s="509">
        <v>1</v>
      </c>
    </row>
    <row r="3981" spans="1:7">
      <c r="A3981" s="509" t="s">
        <v>1538</v>
      </c>
      <c r="B3981" s="509" t="s">
        <v>2233</v>
      </c>
      <c r="C3981" s="509" t="s">
        <v>1516</v>
      </c>
      <c r="D3981" s="509" t="s">
        <v>1539</v>
      </c>
      <c r="E3981" s="509" t="s">
        <v>14435</v>
      </c>
      <c r="F3981" s="509">
        <v>2</v>
      </c>
      <c r="G3981" s="509">
        <v>1</v>
      </c>
    </row>
    <row r="3982" spans="1:7">
      <c r="A3982" s="509" t="s">
        <v>1540</v>
      </c>
      <c r="B3982" s="509" t="s">
        <v>2233</v>
      </c>
      <c r="C3982" s="509" t="s">
        <v>1516</v>
      </c>
      <c r="D3982" s="509" t="s">
        <v>1541</v>
      </c>
      <c r="E3982" s="509" t="s">
        <v>14716</v>
      </c>
      <c r="F3982" s="509">
        <v>10</v>
      </c>
      <c r="G3982" s="509">
        <v>1</v>
      </c>
    </row>
    <row r="3983" spans="1:7">
      <c r="A3983" s="509" t="s">
        <v>1540</v>
      </c>
      <c r="B3983" s="509" t="s">
        <v>2233</v>
      </c>
      <c r="C3983" s="509" t="s">
        <v>1516</v>
      </c>
      <c r="D3983" s="509" t="s">
        <v>1541</v>
      </c>
      <c r="E3983" s="509" t="s">
        <v>14718</v>
      </c>
      <c r="F3983" s="509">
        <v>8</v>
      </c>
      <c r="G3983" s="509">
        <v>1</v>
      </c>
    </row>
    <row r="3984" spans="1:7">
      <c r="A3984" s="509" t="s">
        <v>1540</v>
      </c>
      <c r="B3984" s="509" t="s">
        <v>2233</v>
      </c>
      <c r="C3984" s="509" t="s">
        <v>1516</v>
      </c>
      <c r="D3984" s="509" t="s">
        <v>1541</v>
      </c>
      <c r="E3984" s="509" t="s">
        <v>14717</v>
      </c>
      <c r="F3984" s="509">
        <v>7</v>
      </c>
      <c r="G3984" s="509">
        <v>1</v>
      </c>
    </row>
    <row r="3985" spans="1:7">
      <c r="A3985" s="509" t="s">
        <v>1540</v>
      </c>
      <c r="B3985" s="509" t="s">
        <v>2233</v>
      </c>
      <c r="C3985" s="509" t="s">
        <v>1516</v>
      </c>
      <c r="D3985" s="509" t="s">
        <v>1541</v>
      </c>
      <c r="E3985" s="509" t="s">
        <v>14719</v>
      </c>
      <c r="F3985" s="509">
        <v>7</v>
      </c>
      <c r="G3985" s="509">
        <v>1</v>
      </c>
    </row>
    <row r="3986" spans="1:7">
      <c r="A3986" s="509" t="s">
        <v>1540</v>
      </c>
      <c r="B3986" s="509" t="s">
        <v>2233</v>
      </c>
      <c r="C3986" s="509" t="s">
        <v>1516</v>
      </c>
      <c r="D3986" s="509" t="s">
        <v>1541</v>
      </c>
      <c r="E3986" s="509" t="s">
        <v>14721</v>
      </c>
      <c r="F3986" s="509">
        <v>7</v>
      </c>
      <c r="G3986" s="509">
        <v>1</v>
      </c>
    </row>
    <row r="3987" spans="1:7">
      <c r="A3987" s="509" t="s">
        <v>1540</v>
      </c>
      <c r="B3987" s="509" t="s">
        <v>2233</v>
      </c>
      <c r="C3987" s="509" t="s">
        <v>1516</v>
      </c>
      <c r="D3987" s="509" t="s">
        <v>1541</v>
      </c>
      <c r="E3987" s="509" t="s">
        <v>14714</v>
      </c>
      <c r="F3987" s="509">
        <v>6</v>
      </c>
      <c r="G3987" s="509">
        <v>1</v>
      </c>
    </row>
    <row r="3988" spans="1:7">
      <c r="A3988" s="509" t="s">
        <v>1540</v>
      </c>
      <c r="B3988" s="509" t="s">
        <v>2233</v>
      </c>
      <c r="C3988" s="509" t="s">
        <v>1516</v>
      </c>
      <c r="D3988" s="509" t="s">
        <v>1541</v>
      </c>
      <c r="E3988" s="509" t="s">
        <v>14715</v>
      </c>
      <c r="F3988" s="509">
        <v>6</v>
      </c>
      <c r="G3988" s="509">
        <v>1</v>
      </c>
    </row>
    <row r="3989" spans="1:7">
      <c r="A3989" s="509" t="s">
        <v>1540</v>
      </c>
      <c r="B3989" s="509" t="s">
        <v>2233</v>
      </c>
      <c r="C3989" s="509" t="s">
        <v>1516</v>
      </c>
      <c r="D3989" s="509" t="s">
        <v>1541</v>
      </c>
      <c r="E3989" s="509" t="s">
        <v>14712</v>
      </c>
      <c r="F3989" s="509">
        <v>4</v>
      </c>
      <c r="G3989" s="509">
        <v>1</v>
      </c>
    </row>
    <row r="3990" spans="1:7">
      <c r="A3990" s="509" t="s">
        <v>1540</v>
      </c>
      <c r="B3990" s="509" t="s">
        <v>2233</v>
      </c>
      <c r="C3990" s="509" t="s">
        <v>1516</v>
      </c>
      <c r="D3990" s="509" t="s">
        <v>1541</v>
      </c>
      <c r="E3990" s="509" t="s">
        <v>14722</v>
      </c>
      <c r="F3990" s="509">
        <v>4</v>
      </c>
      <c r="G3990" s="509">
        <v>1</v>
      </c>
    </row>
    <row r="3991" spans="1:7">
      <c r="A3991" s="509" t="s">
        <v>1540</v>
      </c>
      <c r="B3991" s="509" t="s">
        <v>2233</v>
      </c>
      <c r="C3991" s="509" t="s">
        <v>1516</v>
      </c>
      <c r="D3991" s="509" t="s">
        <v>1541</v>
      </c>
      <c r="E3991" s="509" t="s">
        <v>14713</v>
      </c>
      <c r="F3991" s="509">
        <v>3</v>
      </c>
      <c r="G3991" s="509">
        <v>1</v>
      </c>
    </row>
    <row r="3992" spans="1:7">
      <c r="A3992" s="509" t="s">
        <v>1540</v>
      </c>
      <c r="B3992" s="509" t="s">
        <v>2233</v>
      </c>
      <c r="C3992" s="509" t="s">
        <v>1516</v>
      </c>
      <c r="D3992" s="509" t="s">
        <v>1541</v>
      </c>
      <c r="E3992" s="509" t="s">
        <v>14720</v>
      </c>
      <c r="F3992" s="509">
        <v>2</v>
      </c>
      <c r="G3992" s="509">
        <v>1</v>
      </c>
    </row>
    <row r="3993" spans="1:7">
      <c r="A3993" s="509" t="s">
        <v>1542</v>
      </c>
      <c r="B3993" s="509" t="s">
        <v>2233</v>
      </c>
      <c r="C3993" s="509" t="s">
        <v>1516</v>
      </c>
      <c r="D3993" s="509" t="s">
        <v>1543</v>
      </c>
      <c r="E3993" s="509" t="s">
        <v>14626</v>
      </c>
      <c r="F3993" s="509">
        <v>9</v>
      </c>
      <c r="G3993" s="509">
        <v>1</v>
      </c>
    </row>
    <row r="3994" spans="1:7">
      <c r="A3994" s="509" t="s">
        <v>1542</v>
      </c>
      <c r="B3994" s="509" t="s">
        <v>2233</v>
      </c>
      <c r="C3994" s="509" t="s">
        <v>1516</v>
      </c>
      <c r="D3994" s="509" t="s">
        <v>1543</v>
      </c>
      <c r="E3994" s="509" t="s">
        <v>14623</v>
      </c>
      <c r="F3994" s="509">
        <v>7</v>
      </c>
      <c r="G3994" s="509">
        <v>1</v>
      </c>
    </row>
    <row r="3995" spans="1:7">
      <c r="A3995" s="509" t="s">
        <v>1542</v>
      </c>
      <c r="B3995" s="509" t="s">
        <v>2233</v>
      </c>
      <c r="C3995" s="509" t="s">
        <v>1516</v>
      </c>
      <c r="D3995" s="509" t="s">
        <v>1543</v>
      </c>
      <c r="E3995" s="509" t="s">
        <v>14625</v>
      </c>
      <c r="F3995" s="509">
        <v>6</v>
      </c>
      <c r="G3995" s="509">
        <v>1</v>
      </c>
    </row>
    <row r="3996" spans="1:7">
      <c r="A3996" s="509" t="s">
        <v>1542</v>
      </c>
      <c r="B3996" s="509" t="s">
        <v>2233</v>
      </c>
      <c r="C3996" s="509" t="s">
        <v>1516</v>
      </c>
      <c r="D3996" s="509" t="s">
        <v>1543</v>
      </c>
      <c r="E3996" s="509" t="s">
        <v>14627</v>
      </c>
      <c r="F3996" s="509">
        <v>6</v>
      </c>
      <c r="G3996" s="509">
        <v>1</v>
      </c>
    </row>
    <row r="3997" spans="1:7">
      <c r="A3997" s="509" t="s">
        <v>1542</v>
      </c>
      <c r="B3997" s="509" t="s">
        <v>2233</v>
      </c>
      <c r="C3997" s="509" t="s">
        <v>1516</v>
      </c>
      <c r="D3997" s="509" t="s">
        <v>1543</v>
      </c>
      <c r="E3997" s="509" t="s">
        <v>14628</v>
      </c>
      <c r="F3997" s="509">
        <v>6</v>
      </c>
      <c r="G3997" s="509">
        <v>1</v>
      </c>
    </row>
    <row r="3998" spans="1:7">
      <c r="A3998" s="509" t="s">
        <v>1542</v>
      </c>
      <c r="B3998" s="509" t="s">
        <v>2233</v>
      </c>
      <c r="C3998" s="509" t="s">
        <v>1516</v>
      </c>
      <c r="D3998" s="509" t="s">
        <v>1543</v>
      </c>
      <c r="E3998" s="509" t="s">
        <v>14630</v>
      </c>
      <c r="F3998" s="509">
        <v>6</v>
      </c>
      <c r="G3998" s="509">
        <v>1</v>
      </c>
    </row>
    <row r="3999" spans="1:7">
      <c r="A3999" s="509" t="s">
        <v>1542</v>
      </c>
      <c r="B3999" s="509" t="s">
        <v>2233</v>
      </c>
      <c r="C3999" s="509" t="s">
        <v>1516</v>
      </c>
      <c r="D3999" s="509" t="s">
        <v>1543</v>
      </c>
      <c r="E3999" s="509" t="s">
        <v>14631</v>
      </c>
      <c r="F3999" s="509">
        <v>6</v>
      </c>
      <c r="G3999" s="509">
        <v>1</v>
      </c>
    </row>
    <row r="4000" spans="1:7">
      <c r="A4000" s="509" t="s">
        <v>1542</v>
      </c>
      <c r="B4000" s="509" t="s">
        <v>2233</v>
      </c>
      <c r="C4000" s="509" t="s">
        <v>1516</v>
      </c>
      <c r="D4000" s="509" t="s">
        <v>1543</v>
      </c>
      <c r="E4000" s="509" t="s">
        <v>14629</v>
      </c>
      <c r="F4000" s="509">
        <v>5</v>
      </c>
      <c r="G4000" s="509">
        <v>1</v>
      </c>
    </row>
    <row r="4001" spans="1:7">
      <c r="A4001" s="509" t="s">
        <v>1542</v>
      </c>
      <c r="B4001" s="509" t="s">
        <v>2233</v>
      </c>
      <c r="C4001" s="509" t="s">
        <v>1516</v>
      </c>
      <c r="D4001" s="509" t="s">
        <v>1543</v>
      </c>
      <c r="E4001" s="509" t="s">
        <v>14624</v>
      </c>
      <c r="F4001" s="509">
        <v>3</v>
      </c>
      <c r="G4001" s="509">
        <v>1</v>
      </c>
    </row>
    <row r="4002" spans="1:7">
      <c r="A4002" s="509" t="s">
        <v>1546</v>
      </c>
      <c r="B4002" s="509" t="s">
        <v>2233</v>
      </c>
      <c r="C4002" s="509" t="s">
        <v>1516</v>
      </c>
      <c r="D4002" s="509" t="s">
        <v>1547</v>
      </c>
      <c r="E4002" s="509" t="s">
        <v>13094</v>
      </c>
      <c r="F4002" s="509">
        <v>10</v>
      </c>
      <c r="G4002" s="509">
        <v>1</v>
      </c>
    </row>
    <row r="4003" spans="1:7">
      <c r="A4003" s="509" t="s">
        <v>1546</v>
      </c>
      <c r="B4003" s="509" t="s">
        <v>2233</v>
      </c>
      <c r="C4003" s="509" t="s">
        <v>1516</v>
      </c>
      <c r="D4003" s="509" t="s">
        <v>1547</v>
      </c>
      <c r="E4003" s="509" t="s">
        <v>13100</v>
      </c>
      <c r="F4003" s="509">
        <v>9</v>
      </c>
      <c r="G4003" s="509">
        <v>1</v>
      </c>
    </row>
    <row r="4004" spans="1:7">
      <c r="A4004" s="509" t="s">
        <v>1546</v>
      </c>
      <c r="B4004" s="509" t="s">
        <v>2233</v>
      </c>
      <c r="C4004" s="509" t="s">
        <v>1516</v>
      </c>
      <c r="D4004" s="509" t="s">
        <v>1547</v>
      </c>
      <c r="E4004" s="509" t="s">
        <v>13102</v>
      </c>
      <c r="F4004" s="509">
        <v>9</v>
      </c>
      <c r="G4004" s="509">
        <v>1</v>
      </c>
    </row>
    <row r="4005" spans="1:7">
      <c r="A4005" s="509" t="s">
        <v>1546</v>
      </c>
      <c r="B4005" s="509" t="s">
        <v>2233</v>
      </c>
      <c r="C4005" s="509" t="s">
        <v>1516</v>
      </c>
      <c r="D4005" s="509" t="s">
        <v>1547</v>
      </c>
      <c r="E4005" s="509" t="s">
        <v>13095</v>
      </c>
      <c r="F4005" s="509">
        <v>7</v>
      </c>
      <c r="G4005" s="509">
        <v>1</v>
      </c>
    </row>
    <row r="4006" spans="1:7">
      <c r="A4006" s="509" t="s">
        <v>1546</v>
      </c>
      <c r="B4006" s="509" t="s">
        <v>2233</v>
      </c>
      <c r="C4006" s="509" t="s">
        <v>1516</v>
      </c>
      <c r="D4006" s="509" t="s">
        <v>1547</v>
      </c>
      <c r="E4006" s="509" t="s">
        <v>13096</v>
      </c>
      <c r="F4006" s="509">
        <v>6</v>
      </c>
      <c r="G4006" s="509">
        <v>1</v>
      </c>
    </row>
    <row r="4007" spans="1:7">
      <c r="A4007" s="509" t="s">
        <v>1546</v>
      </c>
      <c r="B4007" s="509" t="s">
        <v>2233</v>
      </c>
      <c r="C4007" s="509" t="s">
        <v>1516</v>
      </c>
      <c r="D4007" s="509" t="s">
        <v>1547</v>
      </c>
      <c r="E4007" s="509" t="s">
        <v>13099</v>
      </c>
      <c r="F4007" s="509">
        <v>6</v>
      </c>
      <c r="G4007" s="509">
        <v>1</v>
      </c>
    </row>
    <row r="4008" spans="1:7">
      <c r="A4008" s="509" t="s">
        <v>1546</v>
      </c>
      <c r="B4008" s="509" t="s">
        <v>2233</v>
      </c>
      <c r="C4008" s="509" t="s">
        <v>1516</v>
      </c>
      <c r="D4008" s="509" t="s">
        <v>1547</v>
      </c>
      <c r="E4008" s="509" t="s">
        <v>13101</v>
      </c>
      <c r="F4008" s="509">
        <v>6</v>
      </c>
      <c r="G4008" s="509">
        <v>1</v>
      </c>
    </row>
    <row r="4009" spans="1:7">
      <c r="A4009" s="509" t="s">
        <v>1546</v>
      </c>
      <c r="B4009" s="509" t="s">
        <v>2233</v>
      </c>
      <c r="C4009" s="509" t="s">
        <v>1516</v>
      </c>
      <c r="D4009" s="509" t="s">
        <v>1547</v>
      </c>
      <c r="E4009" s="509" t="s">
        <v>13104</v>
      </c>
      <c r="F4009" s="509">
        <v>6</v>
      </c>
      <c r="G4009" s="509">
        <v>1</v>
      </c>
    </row>
    <row r="4010" spans="1:7">
      <c r="A4010" s="509" t="s">
        <v>1546</v>
      </c>
      <c r="B4010" s="509" t="s">
        <v>2233</v>
      </c>
      <c r="C4010" s="509" t="s">
        <v>1516</v>
      </c>
      <c r="D4010" s="509" t="s">
        <v>1547</v>
      </c>
      <c r="E4010" s="509" t="s">
        <v>13105</v>
      </c>
      <c r="F4010" s="509">
        <v>6</v>
      </c>
      <c r="G4010" s="509">
        <v>1</v>
      </c>
    </row>
    <row r="4011" spans="1:7">
      <c r="A4011" s="509" t="s">
        <v>1546</v>
      </c>
      <c r="B4011" s="509" t="s">
        <v>2233</v>
      </c>
      <c r="C4011" s="509" t="s">
        <v>1516</v>
      </c>
      <c r="D4011" s="509" t="s">
        <v>1547</v>
      </c>
      <c r="E4011" s="509" t="s">
        <v>13098</v>
      </c>
      <c r="F4011" s="509">
        <v>5</v>
      </c>
      <c r="G4011" s="509">
        <v>1</v>
      </c>
    </row>
    <row r="4012" spans="1:7">
      <c r="A4012" s="509" t="s">
        <v>1546</v>
      </c>
      <c r="B4012" s="509" t="s">
        <v>2233</v>
      </c>
      <c r="C4012" s="509" t="s">
        <v>1516</v>
      </c>
      <c r="D4012" s="509" t="s">
        <v>1547</v>
      </c>
      <c r="E4012" s="509" t="s">
        <v>13097</v>
      </c>
      <c r="F4012" s="509">
        <v>3</v>
      </c>
      <c r="G4012" s="509">
        <v>1</v>
      </c>
    </row>
    <row r="4013" spans="1:7">
      <c r="A4013" s="509" t="s">
        <v>1546</v>
      </c>
      <c r="B4013" s="509" t="s">
        <v>2233</v>
      </c>
      <c r="C4013" s="509" t="s">
        <v>1516</v>
      </c>
      <c r="D4013" s="509" t="s">
        <v>1547</v>
      </c>
      <c r="E4013" s="509" t="s">
        <v>13106</v>
      </c>
      <c r="F4013" s="509">
        <v>3</v>
      </c>
      <c r="G4013" s="509">
        <v>1</v>
      </c>
    </row>
    <row r="4014" spans="1:7">
      <c r="A4014" s="509" t="s">
        <v>1546</v>
      </c>
      <c r="B4014" s="509" t="s">
        <v>2233</v>
      </c>
      <c r="C4014" s="509" t="s">
        <v>1516</v>
      </c>
      <c r="D4014" s="509" t="s">
        <v>1547</v>
      </c>
      <c r="E4014" s="509" t="s">
        <v>13103</v>
      </c>
      <c r="F4014" s="509">
        <v>2</v>
      </c>
      <c r="G4014" s="509">
        <v>1</v>
      </c>
    </row>
    <row r="4015" spans="1:7">
      <c r="A4015" s="509" t="s">
        <v>1548</v>
      </c>
      <c r="B4015" s="509" t="s">
        <v>2233</v>
      </c>
      <c r="C4015" s="509" t="s">
        <v>1516</v>
      </c>
      <c r="D4015" s="509" t="s">
        <v>1549</v>
      </c>
      <c r="E4015" s="509" t="s">
        <v>14444</v>
      </c>
      <c r="F4015" s="509">
        <v>9</v>
      </c>
      <c r="G4015" s="509">
        <v>1</v>
      </c>
    </row>
    <row r="4016" spans="1:7">
      <c r="A4016" s="509" t="s">
        <v>1548</v>
      </c>
      <c r="B4016" s="509" t="s">
        <v>2233</v>
      </c>
      <c r="C4016" s="509" t="s">
        <v>1516</v>
      </c>
      <c r="D4016" s="509" t="s">
        <v>1549</v>
      </c>
      <c r="E4016" s="509" t="s">
        <v>14445</v>
      </c>
      <c r="F4016" s="509">
        <v>9</v>
      </c>
      <c r="G4016" s="509">
        <v>1</v>
      </c>
    </row>
    <row r="4017" spans="1:7">
      <c r="A4017" s="509" t="s">
        <v>1548</v>
      </c>
      <c r="B4017" s="509" t="s">
        <v>2233</v>
      </c>
      <c r="C4017" s="509" t="s">
        <v>1516</v>
      </c>
      <c r="D4017" s="509" t="s">
        <v>1549</v>
      </c>
      <c r="E4017" s="509" t="s">
        <v>14447</v>
      </c>
      <c r="F4017" s="509">
        <v>6</v>
      </c>
      <c r="G4017" s="509">
        <v>1</v>
      </c>
    </row>
    <row r="4018" spans="1:7">
      <c r="A4018" s="509" t="s">
        <v>1548</v>
      </c>
      <c r="B4018" s="509" t="s">
        <v>2233</v>
      </c>
      <c r="C4018" s="509" t="s">
        <v>1516</v>
      </c>
      <c r="D4018" s="509" t="s">
        <v>1549</v>
      </c>
      <c r="E4018" s="509" t="s">
        <v>14436</v>
      </c>
      <c r="F4018" s="509">
        <v>5</v>
      </c>
      <c r="G4018" s="509">
        <v>1</v>
      </c>
    </row>
    <row r="4019" spans="1:7">
      <c r="A4019" s="509" t="s">
        <v>1548</v>
      </c>
      <c r="B4019" s="509" t="s">
        <v>2233</v>
      </c>
      <c r="C4019" s="509" t="s">
        <v>1516</v>
      </c>
      <c r="D4019" s="509" t="s">
        <v>1549</v>
      </c>
      <c r="E4019" s="509" t="s">
        <v>14437</v>
      </c>
      <c r="F4019" s="509">
        <v>5</v>
      </c>
      <c r="G4019" s="509">
        <v>1</v>
      </c>
    </row>
    <row r="4020" spans="1:7">
      <c r="A4020" s="509" t="s">
        <v>1548</v>
      </c>
      <c r="B4020" s="509" t="s">
        <v>2233</v>
      </c>
      <c r="C4020" s="509" t="s">
        <v>1516</v>
      </c>
      <c r="D4020" s="509" t="s">
        <v>1549</v>
      </c>
      <c r="E4020" s="509" t="s">
        <v>14438</v>
      </c>
      <c r="F4020" s="509">
        <v>5</v>
      </c>
      <c r="G4020" s="509">
        <v>1</v>
      </c>
    </row>
    <row r="4021" spans="1:7">
      <c r="A4021" s="509" t="s">
        <v>1548</v>
      </c>
      <c r="B4021" s="509" t="s">
        <v>2233</v>
      </c>
      <c r="C4021" s="509" t="s">
        <v>1516</v>
      </c>
      <c r="D4021" s="509" t="s">
        <v>1549</v>
      </c>
      <c r="E4021" s="509" t="s">
        <v>14439</v>
      </c>
      <c r="F4021" s="509">
        <v>5</v>
      </c>
      <c r="G4021" s="509">
        <v>1</v>
      </c>
    </row>
    <row r="4022" spans="1:7">
      <c r="A4022" s="509" t="s">
        <v>1548</v>
      </c>
      <c r="B4022" s="509" t="s">
        <v>2233</v>
      </c>
      <c r="C4022" s="509" t="s">
        <v>1516</v>
      </c>
      <c r="D4022" s="509" t="s">
        <v>1549</v>
      </c>
      <c r="E4022" s="509" t="s">
        <v>14440</v>
      </c>
      <c r="F4022" s="509">
        <v>5</v>
      </c>
      <c r="G4022" s="509">
        <v>1</v>
      </c>
    </row>
    <row r="4023" spans="1:7">
      <c r="A4023" s="509" t="s">
        <v>1548</v>
      </c>
      <c r="B4023" s="509" t="s">
        <v>2233</v>
      </c>
      <c r="C4023" s="509" t="s">
        <v>1516</v>
      </c>
      <c r="D4023" s="509" t="s">
        <v>1549</v>
      </c>
      <c r="E4023" s="509" t="s">
        <v>14446</v>
      </c>
      <c r="F4023" s="509">
        <v>5</v>
      </c>
      <c r="G4023" s="509">
        <v>1</v>
      </c>
    </row>
    <row r="4024" spans="1:7">
      <c r="A4024" s="509" t="s">
        <v>1548</v>
      </c>
      <c r="B4024" s="509" t="s">
        <v>2233</v>
      </c>
      <c r="C4024" s="509" t="s">
        <v>1516</v>
      </c>
      <c r="D4024" s="509" t="s">
        <v>1549</v>
      </c>
      <c r="E4024" s="509" t="s">
        <v>14441</v>
      </c>
      <c r="F4024" s="509">
        <v>4</v>
      </c>
      <c r="G4024" s="509">
        <v>1</v>
      </c>
    </row>
    <row r="4025" spans="1:7">
      <c r="A4025" s="509" t="s">
        <v>1548</v>
      </c>
      <c r="B4025" s="509" t="s">
        <v>2233</v>
      </c>
      <c r="C4025" s="509" t="s">
        <v>1516</v>
      </c>
      <c r="D4025" s="509" t="s">
        <v>1549</v>
      </c>
      <c r="E4025" s="509" t="s">
        <v>14442</v>
      </c>
      <c r="F4025" s="509">
        <v>4</v>
      </c>
      <c r="G4025" s="509">
        <v>1</v>
      </c>
    </row>
    <row r="4026" spans="1:7">
      <c r="A4026" s="509" t="s">
        <v>1548</v>
      </c>
      <c r="B4026" s="509" t="s">
        <v>2233</v>
      </c>
      <c r="C4026" s="509" t="s">
        <v>1516</v>
      </c>
      <c r="D4026" s="509" t="s">
        <v>1549</v>
      </c>
      <c r="E4026" s="509" t="s">
        <v>14443</v>
      </c>
      <c r="F4026" s="509">
        <v>3</v>
      </c>
      <c r="G4026" s="509">
        <v>1</v>
      </c>
    </row>
    <row r="4027" spans="1:7">
      <c r="A4027" s="509" t="s">
        <v>1548</v>
      </c>
      <c r="B4027" s="509" t="s">
        <v>2233</v>
      </c>
      <c r="C4027" s="509" t="s">
        <v>1516</v>
      </c>
      <c r="D4027" s="509" t="s">
        <v>1549</v>
      </c>
      <c r="E4027" s="509" t="s">
        <v>14448</v>
      </c>
      <c r="F4027" s="509">
        <v>1</v>
      </c>
      <c r="G4027" s="509">
        <v>1</v>
      </c>
    </row>
    <row r="4028" spans="1:7">
      <c r="A4028" s="509" t="s">
        <v>1550</v>
      </c>
      <c r="B4028" s="509" t="s">
        <v>2233</v>
      </c>
      <c r="C4028" s="509" t="s">
        <v>1516</v>
      </c>
      <c r="D4028" s="509" t="s">
        <v>1551</v>
      </c>
      <c r="E4028" s="509" t="s">
        <v>14787</v>
      </c>
      <c r="F4028" s="509">
        <v>12</v>
      </c>
      <c r="G4028" s="509">
        <v>1</v>
      </c>
    </row>
    <row r="4029" spans="1:7">
      <c r="A4029" s="509" t="s">
        <v>1550</v>
      </c>
      <c r="B4029" s="509" t="s">
        <v>2233</v>
      </c>
      <c r="C4029" s="509" t="s">
        <v>1516</v>
      </c>
      <c r="D4029" s="509" t="s">
        <v>1551</v>
      </c>
      <c r="E4029" s="509" t="s">
        <v>14790</v>
      </c>
      <c r="F4029" s="509">
        <v>12</v>
      </c>
      <c r="G4029" s="509">
        <v>1</v>
      </c>
    </row>
    <row r="4030" spans="1:7">
      <c r="A4030" s="509" t="s">
        <v>1550</v>
      </c>
      <c r="B4030" s="509" t="s">
        <v>2233</v>
      </c>
      <c r="C4030" s="509" t="s">
        <v>1516</v>
      </c>
      <c r="D4030" s="509" t="s">
        <v>1551</v>
      </c>
      <c r="E4030" s="509" t="s">
        <v>14786</v>
      </c>
      <c r="F4030" s="509">
        <v>11</v>
      </c>
      <c r="G4030" s="509">
        <v>1</v>
      </c>
    </row>
    <row r="4031" spans="1:7">
      <c r="A4031" s="509" t="s">
        <v>1550</v>
      </c>
      <c r="B4031" s="509" t="s">
        <v>2233</v>
      </c>
      <c r="C4031" s="509" t="s">
        <v>1516</v>
      </c>
      <c r="D4031" s="509" t="s">
        <v>1551</v>
      </c>
      <c r="E4031" s="509" t="s">
        <v>14789</v>
      </c>
      <c r="F4031" s="509">
        <v>11</v>
      </c>
      <c r="G4031" s="509">
        <v>1</v>
      </c>
    </row>
    <row r="4032" spans="1:7">
      <c r="A4032" s="509" t="s">
        <v>1550</v>
      </c>
      <c r="B4032" s="509" t="s">
        <v>2233</v>
      </c>
      <c r="C4032" s="509" t="s">
        <v>1516</v>
      </c>
      <c r="D4032" s="509" t="s">
        <v>1551</v>
      </c>
      <c r="E4032" s="509" t="s">
        <v>14792</v>
      </c>
      <c r="F4032" s="509">
        <v>11</v>
      </c>
      <c r="G4032" s="509">
        <v>1</v>
      </c>
    </row>
    <row r="4033" spans="1:7">
      <c r="A4033" s="509" t="s">
        <v>1550</v>
      </c>
      <c r="B4033" s="509" t="s">
        <v>2233</v>
      </c>
      <c r="C4033" s="509" t="s">
        <v>1516</v>
      </c>
      <c r="D4033" s="509" t="s">
        <v>1551</v>
      </c>
      <c r="E4033" s="509" t="s">
        <v>14788</v>
      </c>
      <c r="F4033" s="509">
        <v>10</v>
      </c>
      <c r="G4033" s="509">
        <v>1</v>
      </c>
    </row>
    <row r="4034" spans="1:7">
      <c r="A4034" s="509" t="s">
        <v>1550</v>
      </c>
      <c r="B4034" s="509" t="s">
        <v>2233</v>
      </c>
      <c r="C4034" s="509" t="s">
        <v>1516</v>
      </c>
      <c r="D4034" s="509" t="s">
        <v>1551</v>
      </c>
      <c r="E4034" s="509" t="s">
        <v>14791</v>
      </c>
      <c r="F4034" s="509">
        <v>10</v>
      </c>
      <c r="G4034" s="509">
        <v>1</v>
      </c>
    </row>
    <row r="4035" spans="1:7">
      <c r="A4035" s="509" t="s">
        <v>1550</v>
      </c>
      <c r="B4035" s="509" t="s">
        <v>2233</v>
      </c>
      <c r="C4035" s="509" t="s">
        <v>1516</v>
      </c>
      <c r="D4035" s="509" t="s">
        <v>1551</v>
      </c>
      <c r="E4035" s="509" t="s">
        <v>14783</v>
      </c>
      <c r="F4035" s="509">
        <v>8</v>
      </c>
      <c r="G4035" s="509">
        <v>1</v>
      </c>
    </row>
    <row r="4036" spans="1:7">
      <c r="A4036" s="509" t="s">
        <v>1550</v>
      </c>
      <c r="B4036" s="509" t="s">
        <v>2233</v>
      </c>
      <c r="C4036" s="509" t="s">
        <v>1516</v>
      </c>
      <c r="D4036" s="509" t="s">
        <v>1551</v>
      </c>
      <c r="E4036" s="509" t="s">
        <v>14781</v>
      </c>
      <c r="F4036" s="509">
        <v>6</v>
      </c>
      <c r="G4036" s="509">
        <v>1</v>
      </c>
    </row>
    <row r="4037" spans="1:7">
      <c r="A4037" s="509" t="s">
        <v>1550</v>
      </c>
      <c r="B4037" s="509" t="s">
        <v>2233</v>
      </c>
      <c r="C4037" s="509" t="s">
        <v>1516</v>
      </c>
      <c r="D4037" s="509" t="s">
        <v>1551</v>
      </c>
      <c r="E4037" s="509" t="s">
        <v>14780</v>
      </c>
      <c r="F4037" s="509">
        <v>5</v>
      </c>
      <c r="G4037" s="509">
        <v>1</v>
      </c>
    </row>
    <row r="4038" spans="1:7">
      <c r="A4038" s="509" t="s">
        <v>1550</v>
      </c>
      <c r="B4038" s="509" t="s">
        <v>2233</v>
      </c>
      <c r="C4038" s="509" t="s">
        <v>1516</v>
      </c>
      <c r="D4038" s="509" t="s">
        <v>1551</v>
      </c>
      <c r="E4038" s="509" t="s">
        <v>14782</v>
      </c>
      <c r="F4038" s="509">
        <v>3</v>
      </c>
      <c r="G4038" s="509">
        <v>1</v>
      </c>
    </row>
    <row r="4039" spans="1:7">
      <c r="A4039" s="509" t="s">
        <v>1550</v>
      </c>
      <c r="B4039" s="509" t="s">
        <v>2233</v>
      </c>
      <c r="C4039" s="509" t="s">
        <v>1516</v>
      </c>
      <c r="D4039" s="509" t="s">
        <v>1551</v>
      </c>
      <c r="E4039" s="509" t="s">
        <v>14784</v>
      </c>
      <c r="F4039" s="509">
        <v>2</v>
      </c>
      <c r="G4039" s="509">
        <v>1</v>
      </c>
    </row>
    <row r="4040" spans="1:7">
      <c r="A4040" s="509" t="s">
        <v>1550</v>
      </c>
      <c r="B4040" s="509" t="s">
        <v>2233</v>
      </c>
      <c r="C4040" s="509" t="s">
        <v>1516</v>
      </c>
      <c r="D4040" s="509" t="s">
        <v>1551</v>
      </c>
      <c r="E4040" s="509" t="s">
        <v>14785</v>
      </c>
      <c r="F4040" s="509">
        <v>2</v>
      </c>
      <c r="G4040" s="509">
        <v>1</v>
      </c>
    </row>
    <row r="4041" spans="1:7">
      <c r="A4041" s="509" t="s">
        <v>1550</v>
      </c>
      <c r="B4041" s="509" t="s">
        <v>2233</v>
      </c>
      <c r="C4041" s="509" t="s">
        <v>1516</v>
      </c>
      <c r="D4041" s="509" t="s">
        <v>1551</v>
      </c>
      <c r="E4041" s="509" t="s">
        <v>14779</v>
      </c>
      <c r="F4041" s="509">
        <v>1</v>
      </c>
      <c r="G4041" s="509">
        <v>1</v>
      </c>
    </row>
    <row r="4042" spans="1:7">
      <c r="A4042" s="509" t="s">
        <v>1554</v>
      </c>
      <c r="B4042" s="509" t="s">
        <v>2233</v>
      </c>
      <c r="C4042" s="509" t="s">
        <v>1516</v>
      </c>
      <c r="D4042" s="509" t="s">
        <v>1555</v>
      </c>
      <c r="E4042" s="509" t="s">
        <v>14324</v>
      </c>
      <c r="F4042" s="509">
        <v>5</v>
      </c>
      <c r="G4042" s="509">
        <v>1</v>
      </c>
    </row>
    <row r="4043" spans="1:7">
      <c r="A4043" s="509" t="s">
        <v>1554</v>
      </c>
      <c r="B4043" s="509" t="s">
        <v>2233</v>
      </c>
      <c r="C4043" s="509" t="s">
        <v>1516</v>
      </c>
      <c r="D4043" s="509" t="s">
        <v>1555</v>
      </c>
      <c r="E4043" s="509" t="s">
        <v>14327</v>
      </c>
      <c r="F4043" s="509">
        <v>3</v>
      </c>
      <c r="G4043" s="509">
        <v>1</v>
      </c>
    </row>
    <row r="4044" spans="1:7">
      <c r="A4044" s="509" t="s">
        <v>1554</v>
      </c>
      <c r="B4044" s="509" t="s">
        <v>2233</v>
      </c>
      <c r="C4044" s="509" t="s">
        <v>1516</v>
      </c>
      <c r="D4044" s="509" t="s">
        <v>1555</v>
      </c>
      <c r="E4044" s="509" t="s">
        <v>14325</v>
      </c>
      <c r="F4044" s="509">
        <v>2</v>
      </c>
      <c r="G4044" s="509">
        <v>1</v>
      </c>
    </row>
    <row r="4045" spans="1:7">
      <c r="A4045" s="509" t="s">
        <v>1554</v>
      </c>
      <c r="B4045" s="509" t="s">
        <v>2233</v>
      </c>
      <c r="C4045" s="509" t="s">
        <v>1516</v>
      </c>
      <c r="D4045" s="509" t="s">
        <v>1555</v>
      </c>
      <c r="E4045" s="509" t="s">
        <v>14326</v>
      </c>
      <c r="F4045" s="509">
        <v>1</v>
      </c>
      <c r="G4045" s="509">
        <v>1</v>
      </c>
    </row>
    <row r="4046" spans="1:7">
      <c r="A4046" s="509" t="s">
        <v>1556</v>
      </c>
      <c r="B4046" s="509" t="s">
        <v>2233</v>
      </c>
      <c r="C4046" s="509" t="s">
        <v>1516</v>
      </c>
      <c r="D4046" s="509" t="s">
        <v>1557</v>
      </c>
      <c r="E4046" s="509" t="s">
        <v>14449</v>
      </c>
      <c r="F4046" s="509">
        <v>8</v>
      </c>
      <c r="G4046" s="509">
        <v>1</v>
      </c>
    </row>
    <row r="4047" spans="1:7">
      <c r="A4047" s="509" t="s">
        <v>1556</v>
      </c>
      <c r="B4047" s="509" t="s">
        <v>2233</v>
      </c>
      <c r="C4047" s="509" t="s">
        <v>1516</v>
      </c>
      <c r="D4047" s="509" t="s">
        <v>1557</v>
      </c>
      <c r="E4047" s="509" t="s">
        <v>14450</v>
      </c>
      <c r="F4047" s="509">
        <v>2</v>
      </c>
      <c r="G4047" s="509">
        <v>1</v>
      </c>
    </row>
    <row r="4048" spans="1:7">
      <c r="A4048" s="509" t="s">
        <v>1556</v>
      </c>
      <c r="B4048" s="509" t="s">
        <v>2233</v>
      </c>
      <c r="C4048" s="509" t="s">
        <v>1516</v>
      </c>
      <c r="D4048" s="509" t="s">
        <v>1557</v>
      </c>
      <c r="E4048" s="509" t="s">
        <v>14451</v>
      </c>
      <c r="F4048" s="509">
        <v>2</v>
      </c>
      <c r="G4048" s="509">
        <v>1</v>
      </c>
    </row>
    <row r="4049" spans="1:7">
      <c r="A4049" s="509" t="s">
        <v>1556</v>
      </c>
      <c r="B4049" s="509" t="s">
        <v>2233</v>
      </c>
      <c r="C4049" s="509" t="s">
        <v>1516</v>
      </c>
      <c r="D4049" s="509" t="s">
        <v>1557</v>
      </c>
      <c r="E4049" s="509" t="s">
        <v>14452</v>
      </c>
      <c r="F4049" s="509">
        <v>2</v>
      </c>
      <c r="G4049" s="509">
        <v>1</v>
      </c>
    </row>
    <row r="4050" spans="1:7">
      <c r="A4050" s="509" t="s">
        <v>1558</v>
      </c>
      <c r="B4050" s="509" t="s">
        <v>2233</v>
      </c>
      <c r="C4050" s="509" t="s">
        <v>1516</v>
      </c>
      <c r="D4050" s="509" t="s">
        <v>1559</v>
      </c>
      <c r="E4050" s="509" t="s">
        <v>13154</v>
      </c>
      <c r="F4050" s="509">
        <v>14</v>
      </c>
      <c r="G4050" s="509">
        <v>1</v>
      </c>
    </row>
    <row r="4051" spans="1:7">
      <c r="A4051" s="509" t="s">
        <v>1558</v>
      </c>
      <c r="B4051" s="509" t="s">
        <v>2233</v>
      </c>
      <c r="C4051" s="509" t="s">
        <v>1516</v>
      </c>
      <c r="D4051" s="509" t="s">
        <v>1559</v>
      </c>
      <c r="E4051" s="509" t="s">
        <v>13156</v>
      </c>
      <c r="F4051" s="509">
        <v>10</v>
      </c>
      <c r="G4051" s="509">
        <v>1</v>
      </c>
    </row>
    <row r="4052" spans="1:7">
      <c r="A4052" s="509" t="s">
        <v>1558</v>
      </c>
      <c r="B4052" s="509" t="s">
        <v>2233</v>
      </c>
      <c r="C4052" s="509" t="s">
        <v>1516</v>
      </c>
      <c r="D4052" s="509" t="s">
        <v>1559</v>
      </c>
      <c r="E4052" s="509" t="s">
        <v>13159</v>
      </c>
      <c r="F4052" s="509">
        <v>10</v>
      </c>
      <c r="G4052" s="509">
        <v>1</v>
      </c>
    </row>
    <row r="4053" spans="1:7">
      <c r="A4053" s="509" t="s">
        <v>1558</v>
      </c>
      <c r="B4053" s="509" t="s">
        <v>2233</v>
      </c>
      <c r="C4053" s="509" t="s">
        <v>1516</v>
      </c>
      <c r="D4053" s="509" t="s">
        <v>1559</v>
      </c>
      <c r="E4053" s="509" t="s">
        <v>13160</v>
      </c>
      <c r="F4053" s="509">
        <v>8</v>
      </c>
      <c r="G4053" s="509">
        <v>1</v>
      </c>
    </row>
    <row r="4054" spans="1:7">
      <c r="A4054" s="509" t="s">
        <v>1558</v>
      </c>
      <c r="B4054" s="509" t="s">
        <v>2233</v>
      </c>
      <c r="C4054" s="509" t="s">
        <v>1516</v>
      </c>
      <c r="D4054" s="509" t="s">
        <v>1559</v>
      </c>
      <c r="E4054" s="509" t="s">
        <v>13152</v>
      </c>
      <c r="F4054" s="509">
        <v>7</v>
      </c>
      <c r="G4054" s="509">
        <v>1</v>
      </c>
    </row>
    <row r="4055" spans="1:7">
      <c r="A4055" s="509" t="s">
        <v>1558</v>
      </c>
      <c r="B4055" s="509" t="s">
        <v>2233</v>
      </c>
      <c r="C4055" s="509" t="s">
        <v>1516</v>
      </c>
      <c r="D4055" s="509" t="s">
        <v>1559</v>
      </c>
      <c r="E4055" s="509" t="s">
        <v>13158</v>
      </c>
      <c r="F4055" s="509">
        <v>5</v>
      </c>
      <c r="G4055" s="509">
        <v>1</v>
      </c>
    </row>
    <row r="4056" spans="1:7">
      <c r="A4056" s="509" t="s">
        <v>1558</v>
      </c>
      <c r="B4056" s="509" t="s">
        <v>2233</v>
      </c>
      <c r="C4056" s="509" t="s">
        <v>1516</v>
      </c>
      <c r="D4056" s="509" t="s">
        <v>1559</v>
      </c>
      <c r="E4056" s="509" t="s">
        <v>13153</v>
      </c>
      <c r="F4056" s="509">
        <v>4</v>
      </c>
      <c r="G4056" s="509">
        <v>1</v>
      </c>
    </row>
    <row r="4057" spans="1:7">
      <c r="A4057" s="509" t="s">
        <v>1558</v>
      </c>
      <c r="B4057" s="509" t="s">
        <v>2233</v>
      </c>
      <c r="C4057" s="509" t="s">
        <v>1516</v>
      </c>
      <c r="D4057" s="509" t="s">
        <v>1559</v>
      </c>
      <c r="E4057" s="509" t="s">
        <v>13151</v>
      </c>
      <c r="F4057" s="509">
        <v>3</v>
      </c>
      <c r="G4057" s="509">
        <v>1</v>
      </c>
    </row>
    <row r="4058" spans="1:7">
      <c r="A4058" s="509" t="s">
        <v>1558</v>
      </c>
      <c r="B4058" s="509" t="s">
        <v>2233</v>
      </c>
      <c r="C4058" s="509" t="s">
        <v>1516</v>
      </c>
      <c r="D4058" s="509" t="s">
        <v>1559</v>
      </c>
      <c r="E4058" s="509" t="s">
        <v>13157</v>
      </c>
      <c r="F4058" s="509">
        <v>3</v>
      </c>
      <c r="G4058" s="509">
        <v>1</v>
      </c>
    </row>
    <row r="4059" spans="1:7">
      <c r="A4059" s="509" t="s">
        <v>1558</v>
      </c>
      <c r="B4059" s="509" t="s">
        <v>2233</v>
      </c>
      <c r="C4059" s="509" t="s">
        <v>1516</v>
      </c>
      <c r="D4059" s="509" t="s">
        <v>1559</v>
      </c>
      <c r="E4059" s="509" t="s">
        <v>13155</v>
      </c>
      <c r="F4059" s="509">
        <v>1</v>
      </c>
      <c r="G4059" s="509">
        <v>1</v>
      </c>
    </row>
    <row r="4060" spans="1:7">
      <c r="A4060" s="509" t="s">
        <v>1558</v>
      </c>
      <c r="B4060" s="509" t="s">
        <v>2233</v>
      </c>
      <c r="C4060" s="509" t="s">
        <v>1516</v>
      </c>
      <c r="D4060" s="509" t="s">
        <v>1559</v>
      </c>
      <c r="E4060" s="509" t="s">
        <v>13161</v>
      </c>
      <c r="F4060" s="509">
        <v>1</v>
      </c>
      <c r="G4060" s="509">
        <v>1</v>
      </c>
    </row>
    <row r="4061" spans="1:7">
      <c r="A4061" s="509" t="s">
        <v>1560</v>
      </c>
      <c r="B4061" s="509" t="s">
        <v>2233</v>
      </c>
      <c r="C4061" s="509" t="s">
        <v>1516</v>
      </c>
      <c r="D4061" s="509" t="s">
        <v>1561</v>
      </c>
      <c r="E4061" s="509" t="s">
        <v>14684</v>
      </c>
      <c r="F4061" s="509">
        <v>13</v>
      </c>
      <c r="G4061" s="509">
        <v>1</v>
      </c>
    </row>
    <row r="4062" spans="1:7">
      <c r="A4062" s="509" t="s">
        <v>1560</v>
      </c>
      <c r="B4062" s="509" t="s">
        <v>2233</v>
      </c>
      <c r="C4062" s="509" t="s">
        <v>1516</v>
      </c>
      <c r="D4062" s="509" t="s">
        <v>1561</v>
      </c>
      <c r="E4062" s="509" t="s">
        <v>14686</v>
      </c>
      <c r="F4062" s="509">
        <v>12</v>
      </c>
      <c r="G4062" s="509">
        <v>1</v>
      </c>
    </row>
    <row r="4063" spans="1:7">
      <c r="A4063" s="509" t="s">
        <v>1560</v>
      </c>
      <c r="B4063" s="509" t="s">
        <v>2233</v>
      </c>
      <c r="C4063" s="509" t="s">
        <v>1516</v>
      </c>
      <c r="D4063" s="509" t="s">
        <v>1561</v>
      </c>
      <c r="E4063" s="509" t="s">
        <v>14685</v>
      </c>
      <c r="F4063" s="509">
        <v>10</v>
      </c>
      <c r="G4063" s="509">
        <v>1</v>
      </c>
    </row>
    <row r="4064" spans="1:7">
      <c r="A4064" s="509" t="s">
        <v>1560</v>
      </c>
      <c r="B4064" s="509" t="s">
        <v>2233</v>
      </c>
      <c r="C4064" s="509" t="s">
        <v>1516</v>
      </c>
      <c r="D4064" s="509" t="s">
        <v>1561</v>
      </c>
      <c r="E4064" s="509" t="s">
        <v>14688</v>
      </c>
      <c r="F4064" s="509">
        <v>6</v>
      </c>
      <c r="G4064" s="509">
        <v>1</v>
      </c>
    </row>
    <row r="4065" spans="1:7">
      <c r="A4065" s="509" t="s">
        <v>1560</v>
      </c>
      <c r="B4065" s="509" t="s">
        <v>2233</v>
      </c>
      <c r="C4065" s="509" t="s">
        <v>1516</v>
      </c>
      <c r="D4065" s="509" t="s">
        <v>1561</v>
      </c>
      <c r="E4065" s="509" t="s">
        <v>14683</v>
      </c>
      <c r="F4065" s="509">
        <v>4</v>
      </c>
      <c r="G4065" s="509">
        <v>1</v>
      </c>
    </row>
    <row r="4066" spans="1:7">
      <c r="A4066" s="509" t="s">
        <v>1560</v>
      </c>
      <c r="B4066" s="509" t="s">
        <v>2233</v>
      </c>
      <c r="C4066" s="509" t="s">
        <v>1516</v>
      </c>
      <c r="D4066" s="509" t="s">
        <v>1561</v>
      </c>
      <c r="E4066" s="509" t="s">
        <v>14687</v>
      </c>
      <c r="F4066" s="509">
        <v>4</v>
      </c>
      <c r="G4066" s="509">
        <v>1</v>
      </c>
    </row>
    <row r="4067" spans="1:7">
      <c r="A4067" s="509" t="s">
        <v>1562</v>
      </c>
      <c r="B4067" s="509" t="s">
        <v>2233</v>
      </c>
      <c r="C4067" s="509" t="s">
        <v>1516</v>
      </c>
      <c r="D4067" s="509" t="s">
        <v>1563</v>
      </c>
      <c r="E4067" s="509" t="s">
        <v>14456</v>
      </c>
      <c r="F4067" s="509">
        <v>9</v>
      </c>
      <c r="G4067" s="509">
        <v>1</v>
      </c>
    </row>
    <row r="4068" spans="1:7">
      <c r="A4068" s="509" t="s">
        <v>1562</v>
      </c>
      <c r="B4068" s="509" t="s">
        <v>2233</v>
      </c>
      <c r="C4068" s="509" t="s">
        <v>1516</v>
      </c>
      <c r="D4068" s="509" t="s">
        <v>1563</v>
      </c>
      <c r="E4068" s="509" t="s">
        <v>14453</v>
      </c>
      <c r="F4068" s="509">
        <v>3</v>
      </c>
      <c r="G4068" s="509">
        <v>1</v>
      </c>
    </row>
    <row r="4069" spans="1:7">
      <c r="A4069" s="509" t="s">
        <v>1562</v>
      </c>
      <c r="B4069" s="509" t="s">
        <v>2233</v>
      </c>
      <c r="C4069" s="509" t="s">
        <v>1516</v>
      </c>
      <c r="D4069" s="509" t="s">
        <v>1563</v>
      </c>
      <c r="E4069" s="509" t="s">
        <v>14454</v>
      </c>
      <c r="F4069" s="509">
        <v>3</v>
      </c>
      <c r="G4069" s="509">
        <v>1</v>
      </c>
    </row>
    <row r="4070" spans="1:7">
      <c r="A4070" s="509" t="s">
        <v>1562</v>
      </c>
      <c r="B4070" s="509" t="s">
        <v>2233</v>
      </c>
      <c r="C4070" s="509" t="s">
        <v>1516</v>
      </c>
      <c r="D4070" s="509" t="s">
        <v>1563</v>
      </c>
      <c r="E4070" s="509" t="s">
        <v>14455</v>
      </c>
      <c r="F4070" s="509">
        <v>2</v>
      </c>
      <c r="G4070" s="509">
        <v>1</v>
      </c>
    </row>
    <row r="4071" spans="1:7">
      <c r="A4071" s="509" t="s">
        <v>1562</v>
      </c>
      <c r="B4071" s="509" t="s">
        <v>2233</v>
      </c>
      <c r="C4071" s="509" t="s">
        <v>1516</v>
      </c>
      <c r="D4071" s="509" t="s">
        <v>1563</v>
      </c>
      <c r="E4071" s="509" t="s">
        <v>14457</v>
      </c>
      <c r="F4071" s="509">
        <v>1</v>
      </c>
      <c r="G4071" s="509">
        <v>1</v>
      </c>
    </row>
    <row r="4072" spans="1:7">
      <c r="A4072" s="509" t="s">
        <v>1564</v>
      </c>
      <c r="B4072" s="509" t="s">
        <v>2233</v>
      </c>
      <c r="C4072" s="509" t="s">
        <v>1516</v>
      </c>
      <c r="D4072" s="509" t="s">
        <v>1565</v>
      </c>
      <c r="E4072" s="509" t="s">
        <v>14330</v>
      </c>
      <c r="F4072" s="509">
        <v>9</v>
      </c>
      <c r="G4072" s="509">
        <v>1</v>
      </c>
    </row>
    <row r="4073" spans="1:7">
      <c r="A4073" s="509" t="s">
        <v>1564</v>
      </c>
      <c r="B4073" s="509" t="s">
        <v>2233</v>
      </c>
      <c r="C4073" s="509" t="s">
        <v>1516</v>
      </c>
      <c r="D4073" s="509" t="s">
        <v>1565</v>
      </c>
      <c r="E4073" s="509" t="s">
        <v>14328</v>
      </c>
      <c r="F4073" s="509">
        <v>6</v>
      </c>
      <c r="G4073" s="509">
        <v>1</v>
      </c>
    </row>
    <row r="4074" spans="1:7">
      <c r="A4074" s="509" t="s">
        <v>1564</v>
      </c>
      <c r="B4074" s="509" t="s">
        <v>2233</v>
      </c>
      <c r="C4074" s="509" t="s">
        <v>1516</v>
      </c>
      <c r="D4074" s="509" t="s">
        <v>1565</v>
      </c>
      <c r="E4074" s="509" t="s">
        <v>14331</v>
      </c>
      <c r="F4074" s="509">
        <v>4</v>
      </c>
      <c r="G4074" s="509">
        <v>1</v>
      </c>
    </row>
    <row r="4075" spans="1:7">
      <c r="A4075" s="509" t="s">
        <v>1564</v>
      </c>
      <c r="B4075" s="509" t="s">
        <v>2233</v>
      </c>
      <c r="C4075" s="509" t="s">
        <v>1516</v>
      </c>
      <c r="D4075" s="509" t="s">
        <v>1565</v>
      </c>
      <c r="E4075" s="509" t="s">
        <v>14333</v>
      </c>
      <c r="F4075" s="509">
        <v>4</v>
      </c>
      <c r="G4075" s="509">
        <v>1</v>
      </c>
    </row>
    <row r="4076" spans="1:7">
      <c r="A4076" s="509" t="s">
        <v>1564</v>
      </c>
      <c r="B4076" s="509" t="s">
        <v>2233</v>
      </c>
      <c r="C4076" s="509" t="s">
        <v>1516</v>
      </c>
      <c r="D4076" s="509" t="s">
        <v>1565</v>
      </c>
      <c r="E4076" s="509" t="s">
        <v>14329</v>
      </c>
      <c r="F4076" s="509">
        <v>3</v>
      </c>
      <c r="G4076" s="509">
        <v>1</v>
      </c>
    </row>
    <row r="4077" spans="1:7">
      <c r="A4077" s="509" t="s">
        <v>1564</v>
      </c>
      <c r="B4077" s="509" t="s">
        <v>2233</v>
      </c>
      <c r="C4077" s="509" t="s">
        <v>1516</v>
      </c>
      <c r="D4077" s="509" t="s">
        <v>1565</v>
      </c>
      <c r="E4077" s="509" t="s">
        <v>14332</v>
      </c>
      <c r="F4077" s="509">
        <v>3</v>
      </c>
      <c r="G4077" s="509">
        <v>1</v>
      </c>
    </row>
    <row r="4078" spans="1:7">
      <c r="A4078" s="509" t="s">
        <v>1564</v>
      </c>
      <c r="B4078" s="509" t="s">
        <v>2233</v>
      </c>
      <c r="C4078" s="509" t="s">
        <v>1516</v>
      </c>
      <c r="D4078" s="509" t="s">
        <v>1565</v>
      </c>
      <c r="E4078" s="509" t="s">
        <v>14334</v>
      </c>
      <c r="F4078" s="509">
        <v>1</v>
      </c>
      <c r="G4078" s="509">
        <v>1</v>
      </c>
    </row>
    <row r="4079" spans="1:7">
      <c r="A4079" s="509" t="s">
        <v>1566</v>
      </c>
      <c r="B4079" s="509" t="s">
        <v>2233</v>
      </c>
      <c r="C4079" s="509" t="s">
        <v>1516</v>
      </c>
      <c r="D4079" s="509" t="s">
        <v>1567</v>
      </c>
      <c r="E4079" s="509" t="s">
        <v>14458</v>
      </c>
      <c r="F4079" s="509">
        <v>8</v>
      </c>
      <c r="G4079" s="509">
        <v>1</v>
      </c>
    </row>
    <row r="4080" spans="1:7">
      <c r="A4080" s="509" t="s">
        <v>1566</v>
      </c>
      <c r="B4080" s="509" t="s">
        <v>2233</v>
      </c>
      <c r="C4080" s="509" t="s">
        <v>1516</v>
      </c>
      <c r="D4080" s="509" t="s">
        <v>1567</v>
      </c>
      <c r="E4080" s="509" t="s">
        <v>14459</v>
      </c>
      <c r="F4080" s="509">
        <v>7</v>
      </c>
      <c r="G4080" s="509">
        <v>1</v>
      </c>
    </row>
    <row r="4081" spans="1:7">
      <c r="A4081" s="509" t="s">
        <v>1566</v>
      </c>
      <c r="B4081" s="509" t="s">
        <v>2233</v>
      </c>
      <c r="C4081" s="509" t="s">
        <v>1516</v>
      </c>
      <c r="D4081" s="509" t="s">
        <v>1567</v>
      </c>
      <c r="E4081" s="509" t="s">
        <v>14460</v>
      </c>
      <c r="F4081" s="509">
        <v>6</v>
      </c>
      <c r="G4081" s="509">
        <v>1</v>
      </c>
    </row>
    <row r="4082" spans="1:7">
      <c r="A4082" s="509" t="s">
        <v>1566</v>
      </c>
      <c r="B4082" s="509" t="s">
        <v>2233</v>
      </c>
      <c r="C4082" s="509" t="s">
        <v>1516</v>
      </c>
      <c r="D4082" s="509" t="s">
        <v>1567</v>
      </c>
      <c r="E4082" s="509" t="s">
        <v>14461</v>
      </c>
      <c r="F4082" s="509">
        <v>1</v>
      </c>
      <c r="G4082" s="509">
        <v>1</v>
      </c>
    </row>
    <row r="4083" spans="1:7">
      <c r="A4083" s="509" t="s">
        <v>1568</v>
      </c>
      <c r="B4083" s="509" t="s">
        <v>2233</v>
      </c>
      <c r="C4083" s="509" t="s">
        <v>1516</v>
      </c>
      <c r="D4083" s="509" t="s">
        <v>1569</v>
      </c>
      <c r="E4083" s="509" t="s">
        <v>14462</v>
      </c>
      <c r="F4083" s="509">
        <v>6</v>
      </c>
      <c r="G4083" s="509">
        <v>1</v>
      </c>
    </row>
    <row r="4084" spans="1:7">
      <c r="A4084" s="509" t="s">
        <v>1568</v>
      </c>
      <c r="B4084" s="509" t="s">
        <v>2233</v>
      </c>
      <c r="C4084" s="509" t="s">
        <v>1516</v>
      </c>
      <c r="D4084" s="509" t="s">
        <v>1569</v>
      </c>
      <c r="E4084" s="509" t="s">
        <v>14464</v>
      </c>
      <c r="F4084" s="509">
        <v>4</v>
      </c>
      <c r="G4084" s="509">
        <v>1</v>
      </c>
    </row>
    <row r="4085" spans="1:7">
      <c r="A4085" s="509" t="s">
        <v>1568</v>
      </c>
      <c r="B4085" s="509" t="s">
        <v>2233</v>
      </c>
      <c r="C4085" s="509" t="s">
        <v>1516</v>
      </c>
      <c r="D4085" s="509" t="s">
        <v>1569</v>
      </c>
      <c r="E4085" s="509" t="s">
        <v>14468</v>
      </c>
      <c r="F4085" s="509">
        <v>4</v>
      </c>
      <c r="G4085" s="509">
        <v>1</v>
      </c>
    </row>
    <row r="4086" spans="1:7">
      <c r="A4086" s="509" t="s">
        <v>1568</v>
      </c>
      <c r="B4086" s="509" t="s">
        <v>2233</v>
      </c>
      <c r="C4086" s="509" t="s">
        <v>1516</v>
      </c>
      <c r="D4086" s="509" t="s">
        <v>1569</v>
      </c>
      <c r="E4086" s="509" t="s">
        <v>14463</v>
      </c>
      <c r="F4086" s="509">
        <v>3</v>
      </c>
      <c r="G4086" s="509">
        <v>1</v>
      </c>
    </row>
    <row r="4087" spans="1:7">
      <c r="A4087" s="509" t="s">
        <v>1568</v>
      </c>
      <c r="B4087" s="509" t="s">
        <v>2233</v>
      </c>
      <c r="C4087" s="509" t="s">
        <v>1516</v>
      </c>
      <c r="D4087" s="509" t="s">
        <v>1569</v>
      </c>
      <c r="E4087" s="509" t="s">
        <v>14465</v>
      </c>
      <c r="F4087" s="509">
        <v>3</v>
      </c>
      <c r="G4087" s="509">
        <v>1</v>
      </c>
    </row>
    <row r="4088" spans="1:7">
      <c r="A4088" s="509" t="s">
        <v>1568</v>
      </c>
      <c r="B4088" s="509" t="s">
        <v>2233</v>
      </c>
      <c r="C4088" s="509" t="s">
        <v>1516</v>
      </c>
      <c r="D4088" s="509" t="s">
        <v>1569</v>
      </c>
      <c r="E4088" s="509" t="s">
        <v>14467</v>
      </c>
      <c r="F4088" s="509">
        <v>3</v>
      </c>
      <c r="G4088" s="509">
        <v>1</v>
      </c>
    </row>
    <row r="4089" spans="1:7">
      <c r="A4089" s="509" t="s">
        <v>1568</v>
      </c>
      <c r="B4089" s="509" t="s">
        <v>2233</v>
      </c>
      <c r="C4089" s="509" t="s">
        <v>1516</v>
      </c>
      <c r="D4089" s="509" t="s">
        <v>1569</v>
      </c>
      <c r="E4089" s="509" t="s">
        <v>14466</v>
      </c>
      <c r="F4089" s="509">
        <v>2</v>
      </c>
      <c r="G4089" s="509">
        <v>1</v>
      </c>
    </row>
    <row r="4090" spans="1:7">
      <c r="A4090" s="509" t="s">
        <v>1570</v>
      </c>
      <c r="B4090" s="509" t="s">
        <v>2233</v>
      </c>
      <c r="C4090" s="509" t="s">
        <v>1516</v>
      </c>
      <c r="D4090" s="509" t="s">
        <v>1571</v>
      </c>
      <c r="E4090" s="509" t="s">
        <v>14471</v>
      </c>
      <c r="F4090" s="509">
        <v>12</v>
      </c>
      <c r="G4090" s="509">
        <v>1</v>
      </c>
    </row>
    <row r="4091" spans="1:7">
      <c r="A4091" s="509" t="s">
        <v>1570</v>
      </c>
      <c r="B4091" s="509" t="s">
        <v>2233</v>
      </c>
      <c r="C4091" s="509" t="s">
        <v>1516</v>
      </c>
      <c r="D4091" s="509" t="s">
        <v>1571</v>
      </c>
      <c r="E4091" s="509" t="s">
        <v>14472</v>
      </c>
      <c r="F4091" s="509">
        <v>11</v>
      </c>
      <c r="G4091" s="509">
        <v>1</v>
      </c>
    </row>
    <row r="4092" spans="1:7">
      <c r="A4092" s="509" t="s">
        <v>1570</v>
      </c>
      <c r="B4092" s="509" t="s">
        <v>2233</v>
      </c>
      <c r="C4092" s="509" t="s">
        <v>1516</v>
      </c>
      <c r="D4092" s="509" t="s">
        <v>1571</v>
      </c>
      <c r="E4092" s="509" t="s">
        <v>14477</v>
      </c>
      <c r="F4092" s="509">
        <v>10</v>
      </c>
      <c r="G4092" s="509">
        <v>1</v>
      </c>
    </row>
    <row r="4093" spans="1:7">
      <c r="A4093" s="509" t="s">
        <v>1570</v>
      </c>
      <c r="B4093" s="509" t="s">
        <v>2233</v>
      </c>
      <c r="C4093" s="509" t="s">
        <v>1516</v>
      </c>
      <c r="D4093" s="509" t="s">
        <v>1571</v>
      </c>
      <c r="E4093" s="509" t="s">
        <v>14469</v>
      </c>
      <c r="F4093" s="509">
        <v>8</v>
      </c>
      <c r="G4093" s="509">
        <v>1</v>
      </c>
    </row>
    <row r="4094" spans="1:7">
      <c r="A4094" s="509" t="s">
        <v>1570</v>
      </c>
      <c r="B4094" s="509" t="s">
        <v>2233</v>
      </c>
      <c r="C4094" s="509" t="s">
        <v>1516</v>
      </c>
      <c r="D4094" s="509" t="s">
        <v>1571</v>
      </c>
      <c r="E4094" s="509" t="s">
        <v>14473</v>
      </c>
      <c r="F4094" s="509">
        <v>7</v>
      </c>
      <c r="G4094" s="509">
        <v>1</v>
      </c>
    </row>
    <row r="4095" spans="1:7">
      <c r="A4095" s="509" t="s">
        <v>1570</v>
      </c>
      <c r="B4095" s="509" t="s">
        <v>2233</v>
      </c>
      <c r="C4095" s="509" t="s">
        <v>1516</v>
      </c>
      <c r="D4095" s="509" t="s">
        <v>1571</v>
      </c>
      <c r="E4095" s="509" t="s">
        <v>14475</v>
      </c>
      <c r="F4095" s="509">
        <v>5</v>
      </c>
      <c r="G4095" s="509">
        <v>1</v>
      </c>
    </row>
    <row r="4096" spans="1:7">
      <c r="A4096" s="509" t="s">
        <v>1570</v>
      </c>
      <c r="B4096" s="509" t="s">
        <v>2233</v>
      </c>
      <c r="C4096" s="509" t="s">
        <v>1516</v>
      </c>
      <c r="D4096" s="509" t="s">
        <v>1571</v>
      </c>
      <c r="E4096" s="509" t="s">
        <v>14470</v>
      </c>
      <c r="F4096" s="509">
        <v>4</v>
      </c>
      <c r="G4096" s="509">
        <v>1</v>
      </c>
    </row>
    <row r="4097" spans="1:7">
      <c r="A4097" s="509" t="s">
        <v>1570</v>
      </c>
      <c r="B4097" s="509" t="s">
        <v>2233</v>
      </c>
      <c r="C4097" s="509" t="s">
        <v>1516</v>
      </c>
      <c r="D4097" s="509" t="s">
        <v>1571</v>
      </c>
      <c r="E4097" s="509" t="s">
        <v>14474</v>
      </c>
      <c r="F4097" s="509">
        <v>3</v>
      </c>
      <c r="G4097" s="509">
        <v>1</v>
      </c>
    </row>
    <row r="4098" spans="1:7">
      <c r="A4098" s="509" t="s">
        <v>1570</v>
      </c>
      <c r="B4098" s="509" t="s">
        <v>2233</v>
      </c>
      <c r="C4098" s="509" t="s">
        <v>1516</v>
      </c>
      <c r="D4098" s="509" t="s">
        <v>1571</v>
      </c>
      <c r="E4098" s="509" t="s">
        <v>14479</v>
      </c>
      <c r="F4098" s="509">
        <v>3</v>
      </c>
      <c r="G4098" s="509">
        <v>1</v>
      </c>
    </row>
    <row r="4099" spans="1:7">
      <c r="A4099" s="509" t="s">
        <v>1570</v>
      </c>
      <c r="B4099" s="509" t="s">
        <v>2233</v>
      </c>
      <c r="C4099" s="509" t="s">
        <v>1516</v>
      </c>
      <c r="D4099" s="509" t="s">
        <v>1571</v>
      </c>
      <c r="E4099" s="509" t="s">
        <v>14476</v>
      </c>
      <c r="F4099" s="509">
        <v>2</v>
      </c>
      <c r="G4099" s="509">
        <v>1</v>
      </c>
    </row>
    <row r="4100" spans="1:7">
      <c r="A4100" s="509" t="s">
        <v>1570</v>
      </c>
      <c r="B4100" s="509" t="s">
        <v>2233</v>
      </c>
      <c r="C4100" s="509" t="s">
        <v>1516</v>
      </c>
      <c r="D4100" s="509" t="s">
        <v>1571</v>
      </c>
      <c r="E4100" s="509" t="s">
        <v>14478</v>
      </c>
      <c r="F4100" s="509">
        <v>2</v>
      </c>
      <c r="G4100" s="509">
        <v>1</v>
      </c>
    </row>
    <row r="4101" spans="1:7">
      <c r="A4101" s="509" t="s">
        <v>1572</v>
      </c>
      <c r="B4101" s="509" t="s">
        <v>2233</v>
      </c>
      <c r="C4101" s="509" t="s">
        <v>1516</v>
      </c>
      <c r="D4101" s="509" t="s">
        <v>1573</v>
      </c>
      <c r="E4101" s="509" t="s">
        <v>14337</v>
      </c>
      <c r="F4101" s="509">
        <v>13</v>
      </c>
      <c r="G4101" s="509">
        <v>1</v>
      </c>
    </row>
    <row r="4102" spans="1:7">
      <c r="A4102" s="509" t="s">
        <v>1572</v>
      </c>
      <c r="B4102" s="509" t="s">
        <v>2233</v>
      </c>
      <c r="C4102" s="509" t="s">
        <v>1516</v>
      </c>
      <c r="D4102" s="509" t="s">
        <v>1573</v>
      </c>
      <c r="E4102" s="509" t="s">
        <v>14339</v>
      </c>
      <c r="F4102" s="509">
        <v>13</v>
      </c>
      <c r="G4102" s="509">
        <v>1</v>
      </c>
    </row>
    <row r="4103" spans="1:7">
      <c r="A4103" s="509" t="s">
        <v>1572</v>
      </c>
      <c r="B4103" s="509" t="s">
        <v>2233</v>
      </c>
      <c r="C4103" s="509" t="s">
        <v>1516</v>
      </c>
      <c r="D4103" s="509" t="s">
        <v>1573</v>
      </c>
      <c r="E4103" s="509" t="s">
        <v>14341</v>
      </c>
      <c r="F4103" s="509">
        <v>12</v>
      </c>
      <c r="G4103" s="509">
        <v>1</v>
      </c>
    </row>
    <row r="4104" spans="1:7">
      <c r="A4104" s="509" t="s">
        <v>1572</v>
      </c>
      <c r="B4104" s="509" t="s">
        <v>2233</v>
      </c>
      <c r="C4104" s="509" t="s">
        <v>1516</v>
      </c>
      <c r="D4104" s="509" t="s">
        <v>1573</v>
      </c>
      <c r="E4104" s="509" t="s">
        <v>14335</v>
      </c>
      <c r="F4104" s="509">
        <v>8</v>
      </c>
      <c r="G4104" s="509">
        <v>1</v>
      </c>
    </row>
    <row r="4105" spans="1:7">
      <c r="A4105" s="509" t="s">
        <v>1572</v>
      </c>
      <c r="B4105" s="509" t="s">
        <v>2233</v>
      </c>
      <c r="C4105" s="509" t="s">
        <v>1516</v>
      </c>
      <c r="D4105" s="509" t="s">
        <v>1573</v>
      </c>
      <c r="E4105" s="509" t="s">
        <v>14342</v>
      </c>
      <c r="F4105" s="509">
        <v>8</v>
      </c>
      <c r="G4105" s="509">
        <v>1</v>
      </c>
    </row>
    <row r="4106" spans="1:7">
      <c r="A4106" s="509" t="s">
        <v>1572</v>
      </c>
      <c r="B4106" s="509" t="s">
        <v>2233</v>
      </c>
      <c r="C4106" s="509" t="s">
        <v>1516</v>
      </c>
      <c r="D4106" s="509" t="s">
        <v>1573</v>
      </c>
      <c r="E4106" s="509" t="s">
        <v>14336</v>
      </c>
      <c r="F4106" s="509">
        <v>7</v>
      </c>
      <c r="G4106" s="509">
        <v>1</v>
      </c>
    </row>
    <row r="4107" spans="1:7">
      <c r="A4107" s="509" t="s">
        <v>1572</v>
      </c>
      <c r="B4107" s="509" t="s">
        <v>2233</v>
      </c>
      <c r="C4107" s="509" t="s">
        <v>1516</v>
      </c>
      <c r="D4107" s="509" t="s">
        <v>1573</v>
      </c>
      <c r="E4107" s="509" t="s">
        <v>14338</v>
      </c>
      <c r="F4107" s="509">
        <v>5</v>
      </c>
      <c r="G4107" s="509">
        <v>1</v>
      </c>
    </row>
    <row r="4108" spans="1:7">
      <c r="A4108" s="509" t="s">
        <v>1572</v>
      </c>
      <c r="B4108" s="509" t="s">
        <v>2233</v>
      </c>
      <c r="C4108" s="509" t="s">
        <v>1516</v>
      </c>
      <c r="D4108" s="509" t="s">
        <v>1573</v>
      </c>
      <c r="E4108" s="509" t="s">
        <v>14340</v>
      </c>
      <c r="F4108" s="509">
        <v>5</v>
      </c>
      <c r="G4108" s="509">
        <v>1</v>
      </c>
    </row>
    <row r="4109" spans="1:7">
      <c r="A4109" s="509" t="s">
        <v>1572</v>
      </c>
      <c r="B4109" s="509" t="s">
        <v>2233</v>
      </c>
      <c r="C4109" s="509" t="s">
        <v>1516</v>
      </c>
      <c r="D4109" s="509" t="s">
        <v>1573</v>
      </c>
      <c r="E4109" s="509" t="s">
        <v>14343</v>
      </c>
      <c r="F4109" s="509">
        <v>1</v>
      </c>
      <c r="G4109" s="509">
        <v>1</v>
      </c>
    </row>
    <row r="4110" spans="1:7">
      <c r="A4110" s="509" t="s">
        <v>1572</v>
      </c>
      <c r="B4110" s="509" t="s">
        <v>2233</v>
      </c>
      <c r="C4110" s="509" t="s">
        <v>1516</v>
      </c>
      <c r="D4110" s="509" t="s">
        <v>1573</v>
      </c>
      <c r="E4110" s="509" t="s">
        <v>14344</v>
      </c>
      <c r="F4110" s="509">
        <v>1</v>
      </c>
      <c r="G4110" s="509">
        <v>1</v>
      </c>
    </row>
    <row r="4111" spans="1:7">
      <c r="A4111" s="509" t="s">
        <v>1574</v>
      </c>
      <c r="B4111" s="509" t="s">
        <v>2233</v>
      </c>
      <c r="C4111" s="509" t="s">
        <v>1516</v>
      </c>
      <c r="D4111" s="509" t="s">
        <v>1575</v>
      </c>
      <c r="E4111" s="509" t="s">
        <v>14481</v>
      </c>
      <c r="F4111" s="509">
        <v>12</v>
      </c>
      <c r="G4111" s="509">
        <v>1</v>
      </c>
    </row>
    <row r="4112" spans="1:7">
      <c r="A4112" s="509" t="s">
        <v>1574</v>
      </c>
      <c r="B4112" s="509" t="s">
        <v>2233</v>
      </c>
      <c r="C4112" s="509" t="s">
        <v>1516</v>
      </c>
      <c r="D4112" s="509" t="s">
        <v>1575</v>
      </c>
      <c r="E4112" s="509" t="s">
        <v>14480</v>
      </c>
      <c r="F4112" s="509">
        <v>10</v>
      </c>
      <c r="G4112" s="509">
        <v>1</v>
      </c>
    </row>
    <row r="4113" spans="1:7">
      <c r="A4113" s="509" t="s">
        <v>1574</v>
      </c>
      <c r="B4113" s="509" t="s">
        <v>2233</v>
      </c>
      <c r="C4113" s="509" t="s">
        <v>1516</v>
      </c>
      <c r="D4113" s="509" t="s">
        <v>1575</v>
      </c>
      <c r="E4113" s="509" t="s">
        <v>14482</v>
      </c>
      <c r="F4113" s="509">
        <v>8</v>
      </c>
      <c r="G4113" s="509">
        <v>1</v>
      </c>
    </row>
    <row r="4114" spans="1:7">
      <c r="A4114" s="509" t="s">
        <v>1574</v>
      </c>
      <c r="B4114" s="509" t="s">
        <v>2233</v>
      </c>
      <c r="C4114" s="509" t="s">
        <v>1516</v>
      </c>
      <c r="D4114" s="509" t="s">
        <v>1575</v>
      </c>
      <c r="E4114" s="509" t="s">
        <v>14484</v>
      </c>
      <c r="F4114" s="509">
        <v>3</v>
      </c>
      <c r="G4114" s="509">
        <v>1</v>
      </c>
    </row>
    <row r="4115" spans="1:7">
      <c r="A4115" s="509" t="s">
        <v>1574</v>
      </c>
      <c r="B4115" s="509" t="s">
        <v>2233</v>
      </c>
      <c r="C4115" s="509" t="s">
        <v>1516</v>
      </c>
      <c r="D4115" s="509" t="s">
        <v>1575</v>
      </c>
      <c r="E4115" s="509" t="s">
        <v>14483</v>
      </c>
      <c r="F4115" s="509">
        <v>2</v>
      </c>
      <c r="G4115" s="509">
        <v>1</v>
      </c>
    </row>
    <row r="4116" spans="1:7">
      <c r="A4116" s="509" t="s">
        <v>1574</v>
      </c>
      <c r="B4116" s="509" t="s">
        <v>2233</v>
      </c>
      <c r="C4116" s="509" t="s">
        <v>1516</v>
      </c>
      <c r="D4116" s="509" t="s">
        <v>1575</v>
      </c>
      <c r="E4116" s="509" t="s">
        <v>14485</v>
      </c>
      <c r="F4116" s="509">
        <v>2</v>
      </c>
      <c r="G4116" s="509">
        <v>1</v>
      </c>
    </row>
    <row r="4117" spans="1:7">
      <c r="A4117" s="509" t="s">
        <v>1576</v>
      </c>
      <c r="B4117" s="509" t="s">
        <v>2233</v>
      </c>
      <c r="C4117" s="509" t="s">
        <v>1516</v>
      </c>
      <c r="D4117" s="509" t="s">
        <v>1577</v>
      </c>
      <c r="E4117" s="509" t="s">
        <v>14487</v>
      </c>
      <c r="F4117" s="509">
        <v>7</v>
      </c>
      <c r="G4117" s="509">
        <v>1</v>
      </c>
    </row>
    <row r="4118" spans="1:7">
      <c r="A4118" s="509" t="s">
        <v>1576</v>
      </c>
      <c r="B4118" s="509" t="s">
        <v>2233</v>
      </c>
      <c r="C4118" s="509" t="s">
        <v>1516</v>
      </c>
      <c r="D4118" s="509" t="s">
        <v>1577</v>
      </c>
      <c r="E4118" s="509" t="s">
        <v>14488</v>
      </c>
      <c r="F4118" s="509">
        <v>4</v>
      </c>
      <c r="G4118" s="509">
        <v>1</v>
      </c>
    </row>
    <row r="4119" spans="1:7">
      <c r="A4119" s="509" t="s">
        <v>1576</v>
      </c>
      <c r="B4119" s="509" t="s">
        <v>2233</v>
      </c>
      <c r="C4119" s="509" t="s">
        <v>1516</v>
      </c>
      <c r="D4119" s="509" t="s">
        <v>1577</v>
      </c>
      <c r="E4119" s="509" t="s">
        <v>14486</v>
      </c>
      <c r="F4119" s="509">
        <v>1</v>
      </c>
      <c r="G4119" s="509">
        <v>1</v>
      </c>
    </row>
    <row r="4120" spans="1:7">
      <c r="A4120" s="509" t="s">
        <v>1578</v>
      </c>
      <c r="B4120" s="509" t="s">
        <v>2233</v>
      </c>
      <c r="C4120" s="509" t="s">
        <v>1516</v>
      </c>
      <c r="D4120" s="509" t="s">
        <v>1579</v>
      </c>
      <c r="E4120" s="509" t="s">
        <v>14489</v>
      </c>
      <c r="F4120" s="509">
        <v>6</v>
      </c>
      <c r="G4120" s="509">
        <v>1</v>
      </c>
    </row>
    <row r="4121" spans="1:7">
      <c r="A4121" s="509" t="s">
        <v>1578</v>
      </c>
      <c r="B4121" s="509" t="s">
        <v>2233</v>
      </c>
      <c r="C4121" s="509" t="s">
        <v>1516</v>
      </c>
      <c r="D4121" s="509" t="s">
        <v>1579</v>
      </c>
      <c r="E4121" s="509" t="s">
        <v>14491</v>
      </c>
      <c r="F4121" s="509">
        <v>2</v>
      </c>
      <c r="G4121" s="509">
        <v>1</v>
      </c>
    </row>
    <row r="4122" spans="1:7">
      <c r="A4122" s="509" t="s">
        <v>1578</v>
      </c>
      <c r="B4122" s="509" t="s">
        <v>2233</v>
      </c>
      <c r="C4122" s="509" t="s">
        <v>1516</v>
      </c>
      <c r="D4122" s="509" t="s">
        <v>1579</v>
      </c>
      <c r="E4122" s="509" t="s">
        <v>14490</v>
      </c>
      <c r="F4122" s="509">
        <v>1</v>
      </c>
      <c r="G4122" s="509">
        <v>1</v>
      </c>
    </row>
    <row r="4123" spans="1:7">
      <c r="A4123" s="509" t="s">
        <v>1582</v>
      </c>
      <c r="B4123" s="509" t="s">
        <v>2233</v>
      </c>
      <c r="C4123" s="509" t="s">
        <v>1516</v>
      </c>
      <c r="D4123" s="509" t="s">
        <v>1583</v>
      </c>
      <c r="E4123" s="509" t="s">
        <v>14769</v>
      </c>
      <c r="F4123" s="509">
        <v>11</v>
      </c>
      <c r="G4123" s="509">
        <v>1</v>
      </c>
    </row>
    <row r="4124" spans="1:7">
      <c r="A4124" s="509" t="s">
        <v>1582</v>
      </c>
      <c r="B4124" s="509" t="s">
        <v>2233</v>
      </c>
      <c r="C4124" s="509" t="s">
        <v>1516</v>
      </c>
      <c r="D4124" s="509" t="s">
        <v>1583</v>
      </c>
      <c r="E4124" s="509" t="s">
        <v>14773</v>
      </c>
      <c r="F4124" s="509">
        <v>9</v>
      </c>
      <c r="G4124" s="509">
        <v>1</v>
      </c>
    </row>
    <row r="4125" spans="1:7">
      <c r="A4125" s="509" t="s">
        <v>1582</v>
      </c>
      <c r="B4125" s="509" t="s">
        <v>2233</v>
      </c>
      <c r="C4125" s="509" t="s">
        <v>1516</v>
      </c>
      <c r="D4125" s="509" t="s">
        <v>1583</v>
      </c>
      <c r="E4125" s="509" t="s">
        <v>14775</v>
      </c>
      <c r="F4125" s="509">
        <v>9</v>
      </c>
      <c r="G4125" s="509">
        <v>1</v>
      </c>
    </row>
    <row r="4126" spans="1:7">
      <c r="A4126" s="509" t="s">
        <v>1582</v>
      </c>
      <c r="B4126" s="509" t="s">
        <v>2233</v>
      </c>
      <c r="C4126" s="509" t="s">
        <v>1516</v>
      </c>
      <c r="D4126" s="509" t="s">
        <v>1583</v>
      </c>
      <c r="E4126" s="509" t="s">
        <v>14776</v>
      </c>
      <c r="F4126" s="509">
        <v>9</v>
      </c>
      <c r="G4126" s="509">
        <v>1</v>
      </c>
    </row>
    <row r="4127" spans="1:7">
      <c r="A4127" s="509" t="s">
        <v>1582</v>
      </c>
      <c r="B4127" s="509" t="s">
        <v>2233</v>
      </c>
      <c r="C4127" s="509" t="s">
        <v>1516</v>
      </c>
      <c r="D4127" s="509" t="s">
        <v>1583</v>
      </c>
      <c r="E4127" s="509" t="s">
        <v>14777</v>
      </c>
      <c r="F4127" s="509">
        <v>9</v>
      </c>
      <c r="G4127" s="509">
        <v>1</v>
      </c>
    </row>
    <row r="4128" spans="1:7">
      <c r="A4128" s="509" t="s">
        <v>1582</v>
      </c>
      <c r="B4128" s="509" t="s">
        <v>2233</v>
      </c>
      <c r="C4128" s="509" t="s">
        <v>1516</v>
      </c>
      <c r="D4128" s="509" t="s">
        <v>1583</v>
      </c>
      <c r="E4128" s="509" t="s">
        <v>14771</v>
      </c>
      <c r="F4128" s="509">
        <v>8</v>
      </c>
      <c r="G4128" s="509">
        <v>1</v>
      </c>
    </row>
    <row r="4129" spans="1:7">
      <c r="A4129" s="509" t="s">
        <v>1582</v>
      </c>
      <c r="B4129" s="509" t="s">
        <v>2233</v>
      </c>
      <c r="C4129" s="509" t="s">
        <v>1516</v>
      </c>
      <c r="D4129" s="509" t="s">
        <v>1583</v>
      </c>
      <c r="E4129" s="509" t="s">
        <v>14774</v>
      </c>
      <c r="F4129" s="509">
        <v>8</v>
      </c>
      <c r="G4129" s="509">
        <v>1</v>
      </c>
    </row>
    <row r="4130" spans="1:7">
      <c r="A4130" s="509" t="s">
        <v>1582</v>
      </c>
      <c r="B4130" s="509" t="s">
        <v>2233</v>
      </c>
      <c r="C4130" s="509" t="s">
        <v>1516</v>
      </c>
      <c r="D4130" s="509" t="s">
        <v>1583</v>
      </c>
      <c r="E4130" s="509" t="s">
        <v>14770</v>
      </c>
      <c r="F4130" s="509">
        <v>7</v>
      </c>
      <c r="G4130" s="509">
        <v>1</v>
      </c>
    </row>
    <row r="4131" spans="1:7">
      <c r="A4131" s="509" t="s">
        <v>1582</v>
      </c>
      <c r="B4131" s="509" t="s">
        <v>2233</v>
      </c>
      <c r="C4131" s="509" t="s">
        <v>1516</v>
      </c>
      <c r="D4131" s="509" t="s">
        <v>1583</v>
      </c>
      <c r="E4131" s="509" t="s">
        <v>14772</v>
      </c>
      <c r="F4131" s="509">
        <v>5</v>
      </c>
      <c r="G4131" s="509">
        <v>1</v>
      </c>
    </row>
    <row r="4132" spans="1:7">
      <c r="A4132" s="509" t="s">
        <v>1582</v>
      </c>
      <c r="B4132" s="509" t="s">
        <v>2233</v>
      </c>
      <c r="C4132" s="509" t="s">
        <v>1516</v>
      </c>
      <c r="D4132" s="509" t="s">
        <v>1583</v>
      </c>
      <c r="E4132" s="509" t="s">
        <v>14768</v>
      </c>
      <c r="F4132" s="509">
        <v>3</v>
      </c>
      <c r="G4132" s="509">
        <v>1</v>
      </c>
    </row>
    <row r="4133" spans="1:7">
      <c r="A4133" s="509" t="s">
        <v>1582</v>
      </c>
      <c r="B4133" s="509" t="s">
        <v>2233</v>
      </c>
      <c r="C4133" s="509" t="s">
        <v>1516</v>
      </c>
      <c r="D4133" s="509" t="s">
        <v>1583</v>
      </c>
      <c r="E4133" s="509" t="s">
        <v>14778</v>
      </c>
      <c r="F4133" s="509">
        <v>2</v>
      </c>
      <c r="G4133" s="509">
        <v>1</v>
      </c>
    </row>
    <row r="4134" spans="1:7">
      <c r="A4134" s="509" t="s">
        <v>1584</v>
      </c>
      <c r="B4134" s="509" t="s">
        <v>2233</v>
      </c>
      <c r="C4134" s="509" t="s">
        <v>1516</v>
      </c>
      <c r="D4134" s="509" t="s">
        <v>1585</v>
      </c>
      <c r="E4134" s="509" t="s">
        <v>12722</v>
      </c>
      <c r="F4134" s="509">
        <v>12</v>
      </c>
      <c r="G4134" s="509">
        <v>1</v>
      </c>
    </row>
    <row r="4135" spans="1:7">
      <c r="A4135" s="509" t="s">
        <v>1584</v>
      </c>
      <c r="B4135" s="509" t="s">
        <v>2233</v>
      </c>
      <c r="C4135" s="509" t="s">
        <v>1516</v>
      </c>
      <c r="D4135" s="509" t="s">
        <v>1585</v>
      </c>
      <c r="E4135" s="509" t="s">
        <v>12720</v>
      </c>
      <c r="F4135" s="509">
        <v>10</v>
      </c>
      <c r="G4135" s="509">
        <v>1</v>
      </c>
    </row>
    <row r="4136" spans="1:7">
      <c r="A4136" s="509" t="s">
        <v>1584</v>
      </c>
      <c r="B4136" s="509" t="s">
        <v>2233</v>
      </c>
      <c r="C4136" s="509" t="s">
        <v>1516</v>
      </c>
      <c r="D4136" s="509" t="s">
        <v>1585</v>
      </c>
      <c r="E4136" s="509" t="s">
        <v>12721</v>
      </c>
      <c r="F4136" s="509">
        <v>9</v>
      </c>
      <c r="G4136" s="509">
        <v>1</v>
      </c>
    </row>
    <row r="4137" spans="1:7">
      <c r="A4137" s="509" t="s">
        <v>1584</v>
      </c>
      <c r="B4137" s="509" t="s">
        <v>2233</v>
      </c>
      <c r="C4137" s="509" t="s">
        <v>1516</v>
      </c>
      <c r="D4137" s="509" t="s">
        <v>1585</v>
      </c>
      <c r="E4137" s="509" t="s">
        <v>12725</v>
      </c>
      <c r="F4137" s="509">
        <v>8</v>
      </c>
      <c r="G4137" s="509">
        <v>1</v>
      </c>
    </row>
    <row r="4138" spans="1:7">
      <c r="A4138" s="509" t="s">
        <v>1584</v>
      </c>
      <c r="B4138" s="509" t="s">
        <v>2233</v>
      </c>
      <c r="C4138" s="509" t="s">
        <v>1516</v>
      </c>
      <c r="D4138" s="509" t="s">
        <v>1585</v>
      </c>
      <c r="E4138" s="509" t="s">
        <v>12727</v>
      </c>
      <c r="F4138" s="509">
        <v>4</v>
      </c>
      <c r="G4138" s="509">
        <v>1</v>
      </c>
    </row>
    <row r="4139" spans="1:7">
      <c r="A4139" s="509" t="s">
        <v>1584</v>
      </c>
      <c r="B4139" s="509" t="s">
        <v>2233</v>
      </c>
      <c r="C4139" s="509" t="s">
        <v>1516</v>
      </c>
      <c r="D4139" s="509" t="s">
        <v>1585</v>
      </c>
      <c r="E4139" s="509" t="s">
        <v>12724</v>
      </c>
      <c r="F4139" s="509">
        <v>3</v>
      </c>
      <c r="G4139" s="509">
        <v>1</v>
      </c>
    </row>
    <row r="4140" spans="1:7">
      <c r="A4140" s="509" t="s">
        <v>1584</v>
      </c>
      <c r="B4140" s="509" t="s">
        <v>2233</v>
      </c>
      <c r="C4140" s="509" t="s">
        <v>1516</v>
      </c>
      <c r="D4140" s="509" t="s">
        <v>1585</v>
      </c>
      <c r="E4140" s="509" t="s">
        <v>12726</v>
      </c>
      <c r="F4140" s="509">
        <v>3</v>
      </c>
      <c r="G4140" s="509">
        <v>1</v>
      </c>
    </row>
    <row r="4141" spans="1:7">
      <c r="A4141" s="509" t="s">
        <v>1584</v>
      </c>
      <c r="B4141" s="509" t="s">
        <v>2233</v>
      </c>
      <c r="C4141" s="509" t="s">
        <v>1516</v>
      </c>
      <c r="D4141" s="509" t="s">
        <v>1585</v>
      </c>
      <c r="E4141" s="509" t="s">
        <v>12719</v>
      </c>
      <c r="F4141" s="509">
        <v>2</v>
      </c>
      <c r="G4141" s="509">
        <v>1</v>
      </c>
    </row>
    <row r="4142" spans="1:7">
      <c r="A4142" s="509" t="s">
        <v>1584</v>
      </c>
      <c r="B4142" s="509" t="s">
        <v>2233</v>
      </c>
      <c r="C4142" s="509" t="s">
        <v>1516</v>
      </c>
      <c r="D4142" s="509" t="s">
        <v>1585</v>
      </c>
      <c r="E4142" s="509" t="s">
        <v>12723</v>
      </c>
      <c r="F4142" s="509">
        <v>2</v>
      </c>
      <c r="G4142" s="509">
        <v>1</v>
      </c>
    </row>
    <row r="4143" spans="1:7">
      <c r="A4143" s="509" t="s">
        <v>1584</v>
      </c>
      <c r="B4143" s="509" t="s">
        <v>2233</v>
      </c>
      <c r="C4143" s="509" t="s">
        <v>1516</v>
      </c>
      <c r="D4143" s="509" t="s">
        <v>1585</v>
      </c>
      <c r="E4143" s="509" t="s">
        <v>12728</v>
      </c>
      <c r="F4143" s="509">
        <v>2</v>
      </c>
      <c r="G4143" s="509">
        <v>1</v>
      </c>
    </row>
    <row r="4144" spans="1:7">
      <c r="A4144" s="509" t="s">
        <v>1584</v>
      </c>
      <c r="B4144" s="509" t="s">
        <v>2233</v>
      </c>
      <c r="C4144" s="509" t="s">
        <v>1516</v>
      </c>
      <c r="D4144" s="509" t="s">
        <v>1585</v>
      </c>
      <c r="E4144" s="509" t="s">
        <v>12729</v>
      </c>
      <c r="F4144" s="509">
        <v>2</v>
      </c>
      <c r="G4144" s="509">
        <v>1</v>
      </c>
    </row>
    <row r="4145" spans="1:7">
      <c r="A4145" s="509" t="s">
        <v>1584</v>
      </c>
      <c r="B4145" s="509" t="s">
        <v>2233</v>
      </c>
      <c r="C4145" s="509" t="s">
        <v>1516</v>
      </c>
      <c r="D4145" s="509" t="s">
        <v>1585</v>
      </c>
      <c r="E4145" s="509" t="s">
        <v>12730</v>
      </c>
      <c r="F4145" s="509">
        <v>1</v>
      </c>
      <c r="G4145" s="509">
        <v>1</v>
      </c>
    </row>
    <row r="4146" spans="1:7">
      <c r="A4146" s="509" t="s">
        <v>1584</v>
      </c>
      <c r="B4146" s="509" t="s">
        <v>2233</v>
      </c>
      <c r="C4146" s="509" t="s">
        <v>1516</v>
      </c>
      <c r="D4146" s="509" t="s">
        <v>1585</v>
      </c>
      <c r="E4146" s="509" t="s">
        <v>12731</v>
      </c>
      <c r="F4146" s="509">
        <v>1</v>
      </c>
      <c r="G4146" s="509">
        <v>1</v>
      </c>
    </row>
    <row r="4147" spans="1:7">
      <c r="A4147" s="509" t="s">
        <v>1586</v>
      </c>
      <c r="B4147" s="509" t="s">
        <v>2233</v>
      </c>
      <c r="C4147" s="509" t="s">
        <v>1516</v>
      </c>
      <c r="D4147" s="509" t="s">
        <v>1587</v>
      </c>
      <c r="E4147" s="509" t="s">
        <v>14731</v>
      </c>
      <c r="F4147" s="509">
        <v>10</v>
      </c>
      <c r="G4147" s="509">
        <v>1</v>
      </c>
    </row>
    <row r="4148" spans="1:7">
      <c r="A4148" s="509" t="s">
        <v>1586</v>
      </c>
      <c r="B4148" s="509" t="s">
        <v>2233</v>
      </c>
      <c r="C4148" s="509" t="s">
        <v>1516</v>
      </c>
      <c r="D4148" s="509" t="s">
        <v>1587</v>
      </c>
      <c r="E4148" s="509" t="s">
        <v>14732</v>
      </c>
      <c r="F4148" s="509">
        <v>9</v>
      </c>
      <c r="G4148" s="509">
        <v>1</v>
      </c>
    </row>
    <row r="4149" spans="1:7">
      <c r="A4149" s="509" t="s">
        <v>1586</v>
      </c>
      <c r="B4149" s="509" t="s">
        <v>2233</v>
      </c>
      <c r="C4149" s="509" t="s">
        <v>1516</v>
      </c>
      <c r="D4149" s="509" t="s">
        <v>1587</v>
      </c>
      <c r="E4149" s="509" t="s">
        <v>14733</v>
      </c>
      <c r="F4149" s="509">
        <v>9</v>
      </c>
      <c r="G4149" s="509">
        <v>1</v>
      </c>
    </row>
    <row r="4150" spans="1:7">
      <c r="A4150" s="509" t="s">
        <v>1586</v>
      </c>
      <c r="B4150" s="509" t="s">
        <v>2233</v>
      </c>
      <c r="C4150" s="509" t="s">
        <v>1516</v>
      </c>
      <c r="D4150" s="509" t="s">
        <v>1587</v>
      </c>
      <c r="E4150" s="509" t="s">
        <v>14734</v>
      </c>
      <c r="F4150" s="509">
        <v>8</v>
      </c>
      <c r="G4150" s="509">
        <v>1</v>
      </c>
    </row>
    <row r="4151" spans="1:7">
      <c r="A4151" s="509" t="s">
        <v>1586</v>
      </c>
      <c r="B4151" s="509" t="s">
        <v>2233</v>
      </c>
      <c r="C4151" s="509" t="s">
        <v>1516</v>
      </c>
      <c r="D4151" s="509" t="s">
        <v>1587</v>
      </c>
      <c r="E4151" s="509" t="s">
        <v>14735</v>
      </c>
      <c r="F4151" s="509">
        <v>8</v>
      </c>
      <c r="G4151" s="509">
        <v>1</v>
      </c>
    </row>
    <row r="4152" spans="1:7">
      <c r="A4152" s="509" t="s">
        <v>1586</v>
      </c>
      <c r="B4152" s="509" t="s">
        <v>2233</v>
      </c>
      <c r="C4152" s="509" t="s">
        <v>1516</v>
      </c>
      <c r="D4152" s="509" t="s">
        <v>1587</v>
      </c>
      <c r="E4152" s="509" t="s">
        <v>14736</v>
      </c>
      <c r="F4152" s="509">
        <v>7</v>
      </c>
      <c r="G4152" s="509">
        <v>1</v>
      </c>
    </row>
    <row r="4153" spans="1:7">
      <c r="A4153" s="509" t="s">
        <v>1586</v>
      </c>
      <c r="B4153" s="509" t="s">
        <v>2233</v>
      </c>
      <c r="C4153" s="509" t="s">
        <v>1516</v>
      </c>
      <c r="D4153" s="509" t="s">
        <v>1587</v>
      </c>
      <c r="E4153" s="509" t="s">
        <v>14737</v>
      </c>
      <c r="F4153" s="509">
        <v>5</v>
      </c>
      <c r="G4153" s="509">
        <v>1</v>
      </c>
    </row>
    <row r="4154" spans="1:7">
      <c r="A4154" s="509" t="s">
        <v>1586</v>
      </c>
      <c r="B4154" s="509" t="s">
        <v>2233</v>
      </c>
      <c r="C4154" s="509" t="s">
        <v>1516</v>
      </c>
      <c r="D4154" s="509" t="s">
        <v>1587</v>
      </c>
      <c r="E4154" s="509" t="s">
        <v>14730</v>
      </c>
      <c r="F4154" s="509">
        <v>4</v>
      </c>
      <c r="G4154" s="509">
        <v>1</v>
      </c>
    </row>
    <row r="4155" spans="1:7">
      <c r="A4155" s="509" t="s">
        <v>1586</v>
      </c>
      <c r="B4155" s="509" t="s">
        <v>2233</v>
      </c>
      <c r="C4155" s="509" t="s">
        <v>1516</v>
      </c>
      <c r="D4155" s="509" t="s">
        <v>1587</v>
      </c>
      <c r="E4155" s="509" t="s">
        <v>14738</v>
      </c>
      <c r="F4155" s="509">
        <v>4</v>
      </c>
      <c r="G4155" s="509">
        <v>1</v>
      </c>
    </row>
    <row r="4156" spans="1:7">
      <c r="A4156" s="509" t="s">
        <v>1588</v>
      </c>
      <c r="B4156" s="509" t="s">
        <v>2233</v>
      </c>
      <c r="C4156" s="509" t="s">
        <v>1516</v>
      </c>
      <c r="D4156" s="509" t="s">
        <v>1589</v>
      </c>
      <c r="E4156" s="509" t="s">
        <v>14615</v>
      </c>
      <c r="F4156" s="509">
        <v>14</v>
      </c>
      <c r="G4156" s="509">
        <v>1</v>
      </c>
    </row>
    <row r="4157" spans="1:7">
      <c r="A4157" s="509" t="s">
        <v>1588</v>
      </c>
      <c r="B4157" s="509" t="s">
        <v>2233</v>
      </c>
      <c r="C4157" s="509" t="s">
        <v>1516</v>
      </c>
      <c r="D4157" s="509" t="s">
        <v>1589</v>
      </c>
      <c r="E4157" s="509" t="s">
        <v>14612</v>
      </c>
      <c r="F4157" s="509">
        <v>12</v>
      </c>
      <c r="G4157" s="509">
        <v>1</v>
      </c>
    </row>
    <row r="4158" spans="1:7">
      <c r="A4158" s="509" t="s">
        <v>1588</v>
      </c>
      <c r="B4158" s="509" t="s">
        <v>2233</v>
      </c>
      <c r="C4158" s="509" t="s">
        <v>1516</v>
      </c>
      <c r="D4158" s="509" t="s">
        <v>1589</v>
      </c>
      <c r="E4158" s="509" t="s">
        <v>14614</v>
      </c>
      <c r="F4158" s="509">
        <v>11</v>
      </c>
      <c r="G4158" s="509">
        <v>1</v>
      </c>
    </row>
    <row r="4159" spans="1:7">
      <c r="A4159" s="509" t="s">
        <v>1588</v>
      </c>
      <c r="B4159" s="509" t="s">
        <v>2233</v>
      </c>
      <c r="C4159" s="509" t="s">
        <v>1516</v>
      </c>
      <c r="D4159" s="509" t="s">
        <v>1589</v>
      </c>
      <c r="E4159" s="509" t="s">
        <v>14609</v>
      </c>
      <c r="F4159" s="509">
        <v>8</v>
      </c>
      <c r="G4159" s="509">
        <v>1</v>
      </c>
    </row>
    <row r="4160" spans="1:7">
      <c r="A4160" s="509" t="s">
        <v>1588</v>
      </c>
      <c r="B4160" s="509" t="s">
        <v>2233</v>
      </c>
      <c r="C4160" s="509" t="s">
        <v>1516</v>
      </c>
      <c r="D4160" s="509" t="s">
        <v>1589</v>
      </c>
      <c r="E4160" s="509" t="s">
        <v>14613</v>
      </c>
      <c r="F4160" s="509">
        <v>3</v>
      </c>
      <c r="G4160" s="509">
        <v>1</v>
      </c>
    </row>
    <row r="4161" spans="1:7">
      <c r="A4161" s="509" t="s">
        <v>1588</v>
      </c>
      <c r="B4161" s="509" t="s">
        <v>2233</v>
      </c>
      <c r="C4161" s="509" t="s">
        <v>1516</v>
      </c>
      <c r="D4161" s="509" t="s">
        <v>1589</v>
      </c>
      <c r="E4161" s="509" t="s">
        <v>14610</v>
      </c>
      <c r="F4161" s="509">
        <v>2</v>
      </c>
      <c r="G4161" s="509">
        <v>1</v>
      </c>
    </row>
    <row r="4162" spans="1:7">
      <c r="A4162" s="509" t="s">
        <v>1588</v>
      </c>
      <c r="B4162" s="509" t="s">
        <v>2233</v>
      </c>
      <c r="C4162" s="509" t="s">
        <v>1516</v>
      </c>
      <c r="D4162" s="509" t="s">
        <v>1589</v>
      </c>
      <c r="E4162" s="509" t="s">
        <v>14611</v>
      </c>
      <c r="F4162" s="509">
        <v>2</v>
      </c>
      <c r="G4162" s="509">
        <v>1</v>
      </c>
    </row>
    <row r="4163" spans="1:7">
      <c r="A4163" s="509" t="s">
        <v>1590</v>
      </c>
      <c r="B4163" s="509" t="s">
        <v>2233</v>
      </c>
      <c r="C4163" s="509" t="s">
        <v>1516</v>
      </c>
      <c r="D4163" s="509" t="s">
        <v>1591</v>
      </c>
      <c r="E4163" s="509" t="s">
        <v>14670</v>
      </c>
      <c r="F4163" s="509">
        <v>12</v>
      </c>
      <c r="G4163" s="509">
        <v>1</v>
      </c>
    </row>
    <row r="4164" spans="1:7">
      <c r="A4164" s="509" t="s">
        <v>1590</v>
      </c>
      <c r="B4164" s="509" t="s">
        <v>2233</v>
      </c>
      <c r="C4164" s="509" t="s">
        <v>1516</v>
      </c>
      <c r="D4164" s="509" t="s">
        <v>1591</v>
      </c>
      <c r="E4164" s="509" t="s">
        <v>14672</v>
      </c>
      <c r="F4164" s="509">
        <v>12</v>
      </c>
      <c r="G4164" s="509">
        <v>1</v>
      </c>
    </row>
    <row r="4165" spans="1:7">
      <c r="A4165" s="509" t="s">
        <v>1590</v>
      </c>
      <c r="B4165" s="509" t="s">
        <v>2233</v>
      </c>
      <c r="C4165" s="509" t="s">
        <v>1516</v>
      </c>
      <c r="D4165" s="509" t="s">
        <v>1591</v>
      </c>
      <c r="E4165" s="509" t="s">
        <v>14674</v>
      </c>
      <c r="F4165" s="509">
        <v>12</v>
      </c>
      <c r="G4165" s="509">
        <v>1</v>
      </c>
    </row>
    <row r="4166" spans="1:7">
      <c r="A4166" s="509" t="s">
        <v>1590</v>
      </c>
      <c r="B4166" s="509" t="s">
        <v>2233</v>
      </c>
      <c r="C4166" s="509" t="s">
        <v>1516</v>
      </c>
      <c r="D4166" s="509" t="s">
        <v>1591</v>
      </c>
      <c r="E4166" s="509" t="s">
        <v>14668</v>
      </c>
      <c r="F4166" s="509">
        <v>8</v>
      </c>
      <c r="G4166" s="509">
        <v>1</v>
      </c>
    </row>
    <row r="4167" spans="1:7">
      <c r="A4167" s="509" t="s">
        <v>1590</v>
      </c>
      <c r="B4167" s="509" t="s">
        <v>2233</v>
      </c>
      <c r="C4167" s="509" t="s">
        <v>1516</v>
      </c>
      <c r="D4167" s="509" t="s">
        <v>1591</v>
      </c>
      <c r="E4167" s="509" t="s">
        <v>14671</v>
      </c>
      <c r="F4167" s="509">
        <v>6</v>
      </c>
      <c r="G4167" s="509">
        <v>1</v>
      </c>
    </row>
    <row r="4168" spans="1:7">
      <c r="A4168" s="509" t="s">
        <v>1590</v>
      </c>
      <c r="B4168" s="509" t="s">
        <v>2233</v>
      </c>
      <c r="C4168" s="509" t="s">
        <v>1516</v>
      </c>
      <c r="D4168" s="509" t="s">
        <v>1591</v>
      </c>
      <c r="E4168" s="509" t="s">
        <v>14673</v>
      </c>
      <c r="F4168" s="509">
        <v>5</v>
      </c>
      <c r="G4168" s="509">
        <v>1</v>
      </c>
    </row>
    <row r="4169" spans="1:7">
      <c r="A4169" s="509" t="s">
        <v>1590</v>
      </c>
      <c r="B4169" s="509" t="s">
        <v>2233</v>
      </c>
      <c r="C4169" s="509" t="s">
        <v>1516</v>
      </c>
      <c r="D4169" s="509" t="s">
        <v>1591</v>
      </c>
      <c r="E4169" s="509" t="s">
        <v>14669</v>
      </c>
      <c r="F4169" s="509">
        <v>1</v>
      </c>
      <c r="G4169" s="509">
        <v>1</v>
      </c>
    </row>
    <row r="4170" spans="1:7">
      <c r="A4170" s="509" t="s">
        <v>1590</v>
      </c>
      <c r="B4170" s="509" t="s">
        <v>2233</v>
      </c>
      <c r="C4170" s="509" t="s">
        <v>1516</v>
      </c>
      <c r="D4170" s="509" t="s">
        <v>1591</v>
      </c>
      <c r="E4170" s="509" t="s">
        <v>14675</v>
      </c>
      <c r="F4170" s="509">
        <v>1</v>
      </c>
      <c r="G4170" s="509">
        <v>1</v>
      </c>
    </row>
    <row r="4171" spans="1:7">
      <c r="A4171" s="509" t="s">
        <v>1592</v>
      </c>
      <c r="B4171" s="509" t="s">
        <v>2233</v>
      </c>
      <c r="C4171" s="509" t="s">
        <v>1516</v>
      </c>
      <c r="D4171" s="509" t="s">
        <v>1593</v>
      </c>
      <c r="E4171" s="509" t="s">
        <v>14659</v>
      </c>
      <c r="F4171" s="509">
        <v>7</v>
      </c>
      <c r="G4171" s="509">
        <v>1</v>
      </c>
    </row>
    <row r="4172" spans="1:7">
      <c r="A4172" s="509" t="s">
        <v>1592</v>
      </c>
      <c r="B4172" s="509" t="s">
        <v>2233</v>
      </c>
      <c r="C4172" s="509" t="s">
        <v>1516</v>
      </c>
      <c r="D4172" s="509" t="s">
        <v>1593</v>
      </c>
      <c r="E4172" s="509" t="s">
        <v>14664</v>
      </c>
      <c r="F4172" s="509">
        <v>7</v>
      </c>
      <c r="G4172" s="509">
        <v>1</v>
      </c>
    </row>
    <row r="4173" spans="1:7">
      <c r="A4173" s="509" t="s">
        <v>1592</v>
      </c>
      <c r="B4173" s="509" t="s">
        <v>2233</v>
      </c>
      <c r="C4173" s="509" t="s">
        <v>1516</v>
      </c>
      <c r="D4173" s="509" t="s">
        <v>1593</v>
      </c>
      <c r="E4173" s="509" t="s">
        <v>14658</v>
      </c>
      <c r="F4173" s="509">
        <v>6</v>
      </c>
      <c r="G4173" s="509">
        <v>1</v>
      </c>
    </row>
    <row r="4174" spans="1:7">
      <c r="A4174" s="509" t="s">
        <v>1592</v>
      </c>
      <c r="B4174" s="509" t="s">
        <v>2233</v>
      </c>
      <c r="C4174" s="509" t="s">
        <v>1516</v>
      </c>
      <c r="D4174" s="509" t="s">
        <v>1593</v>
      </c>
      <c r="E4174" s="509" t="s">
        <v>14661</v>
      </c>
      <c r="F4174" s="509">
        <v>6</v>
      </c>
      <c r="G4174" s="509">
        <v>1</v>
      </c>
    </row>
    <row r="4175" spans="1:7">
      <c r="A4175" s="509" t="s">
        <v>1592</v>
      </c>
      <c r="B4175" s="509" t="s">
        <v>2233</v>
      </c>
      <c r="C4175" s="509" t="s">
        <v>1516</v>
      </c>
      <c r="D4175" s="509" t="s">
        <v>1593</v>
      </c>
      <c r="E4175" s="509" t="s">
        <v>14662</v>
      </c>
      <c r="F4175" s="509">
        <v>6</v>
      </c>
      <c r="G4175" s="509">
        <v>1</v>
      </c>
    </row>
    <row r="4176" spans="1:7">
      <c r="A4176" s="509" t="s">
        <v>1592</v>
      </c>
      <c r="B4176" s="509" t="s">
        <v>2233</v>
      </c>
      <c r="C4176" s="509" t="s">
        <v>1516</v>
      </c>
      <c r="D4176" s="509" t="s">
        <v>1593</v>
      </c>
      <c r="E4176" s="509" t="s">
        <v>14663</v>
      </c>
      <c r="F4176" s="509">
        <v>6</v>
      </c>
      <c r="G4176" s="509">
        <v>1</v>
      </c>
    </row>
    <row r="4177" spans="1:7">
      <c r="A4177" s="509" t="s">
        <v>1592</v>
      </c>
      <c r="B4177" s="509" t="s">
        <v>2233</v>
      </c>
      <c r="C4177" s="509" t="s">
        <v>1516</v>
      </c>
      <c r="D4177" s="509" t="s">
        <v>1593</v>
      </c>
      <c r="E4177" s="509" t="s">
        <v>14665</v>
      </c>
      <c r="F4177" s="509">
        <v>6</v>
      </c>
      <c r="G4177" s="509">
        <v>1</v>
      </c>
    </row>
    <row r="4178" spans="1:7">
      <c r="A4178" s="509" t="s">
        <v>1592</v>
      </c>
      <c r="B4178" s="509" t="s">
        <v>2233</v>
      </c>
      <c r="C4178" s="509" t="s">
        <v>1516</v>
      </c>
      <c r="D4178" s="509" t="s">
        <v>1593</v>
      </c>
      <c r="E4178" s="509" t="s">
        <v>14660</v>
      </c>
      <c r="F4178" s="509">
        <v>5</v>
      </c>
      <c r="G4178" s="509">
        <v>1</v>
      </c>
    </row>
    <row r="4179" spans="1:7">
      <c r="A4179" s="509" t="s">
        <v>1592</v>
      </c>
      <c r="B4179" s="509" t="s">
        <v>2233</v>
      </c>
      <c r="C4179" s="509" t="s">
        <v>1516</v>
      </c>
      <c r="D4179" s="509" t="s">
        <v>1593</v>
      </c>
      <c r="E4179" s="509" t="s">
        <v>14667</v>
      </c>
      <c r="F4179" s="509">
        <v>2</v>
      </c>
      <c r="G4179" s="509">
        <v>1</v>
      </c>
    </row>
    <row r="4180" spans="1:7">
      <c r="A4180" s="509" t="s">
        <v>1592</v>
      </c>
      <c r="B4180" s="509" t="s">
        <v>2233</v>
      </c>
      <c r="C4180" s="509" t="s">
        <v>1516</v>
      </c>
      <c r="D4180" s="509" t="s">
        <v>1593</v>
      </c>
      <c r="E4180" s="509" t="s">
        <v>14657</v>
      </c>
      <c r="F4180" s="509">
        <v>1</v>
      </c>
      <c r="G4180" s="509">
        <v>1</v>
      </c>
    </row>
    <row r="4181" spans="1:7">
      <c r="A4181" s="509" t="s">
        <v>1592</v>
      </c>
      <c r="B4181" s="509" t="s">
        <v>2233</v>
      </c>
      <c r="C4181" s="509" t="s">
        <v>1516</v>
      </c>
      <c r="D4181" s="509" t="s">
        <v>1593</v>
      </c>
      <c r="E4181" s="509" t="s">
        <v>14666</v>
      </c>
      <c r="F4181" s="509">
        <v>1</v>
      </c>
      <c r="G4181" s="509">
        <v>1</v>
      </c>
    </row>
    <row r="4182" spans="1:7">
      <c r="A4182" s="509" t="s">
        <v>1594</v>
      </c>
      <c r="B4182" s="509" t="s">
        <v>2233</v>
      </c>
      <c r="C4182" s="509" t="s">
        <v>1516</v>
      </c>
      <c r="D4182" s="509" t="s">
        <v>1595</v>
      </c>
      <c r="E4182" s="509" t="s">
        <v>13108</v>
      </c>
      <c r="F4182" s="509">
        <v>11</v>
      </c>
      <c r="G4182" s="509">
        <v>1</v>
      </c>
    </row>
    <row r="4183" spans="1:7">
      <c r="A4183" s="509" t="s">
        <v>1594</v>
      </c>
      <c r="B4183" s="509" t="s">
        <v>2233</v>
      </c>
      <c r="C4183" s="509" t="s">
        <v>1516</v>
      </c>
      <c r="D4183" s="509" t="s">
        <v>1595</v>
      </c>
      <c r="E4183" s="509" t="s">
        <v>13107</v>
      </c>
      <c r="F4183" s="509">
        <v>9</v>
      </c>
      <c r="G4183" s="509">
        <v>1</v>
      </c>
    </row>
    <row r="4184" spans="1:7">
      <c r="A4184" s="509" t="s">
        <v>1594</v>
      </c>
      <c r="B4184" s="509" t="s">
        <v>2233</v>
      </c>
      <c r="C4184" s="509" t="s">
        <v>1516</v>
      </c>
      <c r="D4184" s="509" t="s">
        <v>1595</v>
      </c>
      <c r="E4184" s="509" t="s">
        <v>13110</v>
      </c>
      <c r="F4184" s="509">
        <v>9</v>
      </c>
      <c r="G4184" s="509">
        <v>1</v>
      </c>
    </row>
    <row r="4185" spans="1:7">
      <c r="A4185" s="509" t="s">
        <v>1594</v>
      </c>
      <c r="B4185" s="509" t="s">
        <v>2233</v>
      </c>
      <c r="C4185" s="509" t="s">
        <v>1516</v>
      </c>
      <c r="D4185" s="509" t="s">
        <v>1595</v>
      </c>
      <c r="E4185" s="509" t="s">
        <v>13111</v>
      </c>
      <c r="F4185" s="509">
        <v>9</v>
      </c>
      <c r="G4185" s="509">
        <v>1</v>
      </c>
    </row>
    <row r="4186" spans="1:7">
      <c r="A4186" s="509" t="s">
        <v>1594</v>
      </c>
      <c r="B4186" s="509" t="s">
        <v>2233</v>
      </c>
      <c r="C4186" s="509" t="s">
        <v>1516</v>
      </c>
      <c r="D4186" s="509" t="s">
        <v>1595</v>
      </c>
      <c r="E4186" s="509" t="s">
        <v>13109</v>
      </c>
      <c r="F4186" s="509">
        <v>6</v>
      </c>
      <c r="G4186" s="509">
        <v>1</v>
      </c>
    </row>
    <row r="4187" spans="1:7">
      <c r="A4187" s="509" t="s">
        <v>1594</v>
      </c>
      <c r="B4187" s="509" t="s">
        <v>2233</v>
      </c>
      <c r="C4187" s="509" t="s">
        <v>1516</v>
      </c>
      <c r="D4187" s="509" t="s">
        <v>1595</v>
      </c>
      <c r="E4187" s="509" t="s">
        <v>13112</v>
      </c>
      <c r="F4187" s="509">
        <v>6</v>
      </c>
      <c r="G4187" s="509">
        <v>1</v>
      </c>
    </row>
    <row r="4188" spans="1:7">
      <c r="A4188" s="509" t="s">
        <v>1594</v>
      </c>
      <c r="B4188" s="509" t="s">
        <v>2233</v>
      </c>
      <c r="C4188" s="509" t="s">
        <v>1516</v>
      </c>
      <c r="D4188" s="509" t="s">
        <v>1595</v>
      </c>
      <c r="E4188" s="509" t="s">
        <v>13113</v>
      </c>
      <c r="F4188" s="509">
        <v>6</v>
      </c>
      <c r="G4188" s="509">
        <v>1</v>
      </c>
    </row>
    <row r="4189" spans="1:7">
      <c r="A4189" s="509" t="s">
        <v>1598</v>
      </c>
      <c r="B4189" s="509" t="s">
        <v>2233</v>
      </c>
      <c r="C4189" s="509" t="s">
        <v>1516</v>
      </c>
      <c r="D4189" s="509" t="s">
        <v>1599</v>
      </c>
      <c r="E4189" s="509" t="s">
        <v>14762</v>
      </c>
      <c r="F4189" s="509">
        <v>12</v>
      </c>
      <c r="G4189" s="509">
        <v>1</v>
      </c>
    </row>
    <row r="4190" spans="1:7">
      <c r="A4190" s="509" t="s">
        <v>1598</v>
      </c>
      <c r="B4190" s="509" t="s">
        <v>2233</v>
      </c>
      <c r="C4190" s="509" t="s">
        <v>1516</v>
      </c>
      <c r="D4190" s="509" t="s">
        <v>1599</v>
      </c>
      <c r="E4190" s="509" t="s">
        <v>14763</v>
      </c>
      <c r="F4190" s="509">
        <v>12</v>
      </c>
      <c r="G4190" s="509">
        <v>1</v>
      </c>
    </row>
    <row r="4191" spans="1:7">
      <c r="A4191" s="509" t="s">
        <v>1598</v>
      </c>
      <c r="B4191" s="509" t="s">
        <v>2233</v>
      </c>
      <c r="C4191" s="509" t="s">
        <v>1516</v>
      </c>
      <c r="D4191" s="509" t="s">
        <v>1599</v>
      </c>
      <c r="E4191" s="509" t="s">
        <v>14765</v>
      </c>
      <c r="F4191" s="509">
        <v>11</v>
      </c>
      <c r="G4191" s="509">
        <v>1</v>
      </c>
    </row>
    <row r="4192" spans="1:7">
      <c r="A4192" s="509" t="s">
        <v>1598</v>
      </c>
      <c r="B4192" s="509" t="s">
        <v>2233</v>
      </c>
      <c r="C4192" s="509" t="s">
        <v>1516</v>
      </c>
      <c r="D4192" s="509" t="s">
        <v>1599</v>
      </c>
      <c r="E4192" s="509" t="s">
        <v>14766</v>
      </c>
      <c r="F4192" s="509">
        <v>11</v>
      </c>
      <c r="G4192" s="509">
        <v>1</v>
      </c>
    </row>
    <row r="4193" spans="1:7">
      <c r="A4193" s="509" t="s">
        <v>1598</v>
      </c>
      <c r="B4193" s="509" t="s">
        <v>2233</v>
      </c>
      <c r="C4193" s="509" t="s">
        <v>1516</v>
      </c>
      <c r="D4193" s="509" t="s">
        <v>1599</v>
      </c>
      <c r="E4193" s="509" t="s">
        <v>14767</v>
      </c>
      <c r="F4193" s="509">
        <v>11</v>
      </c>
      <c r="G4193" s="509">
        <v>1</v>
      </c>
    </row>
    <row r="4194" spans="1:7">
      <c r="A4194" s="509" t="s">
        <v>1598</v>
      </c>
      <c r="B4194" s="509" t="s">
        <v>2233</v>
      </c>
      <c r="C4194" s="509" t="s">
        <v>1516</v>
      </c>
      <c r="D4194" s="509" t="s">
        <v>1599</v>
      </c>
      <c r="E4194" s="509" t="s">
        <v>14764</v>
      </c>
      <c r="F4194" s="509">
        <v>10</v>
      </c>
      <c r="G4194" s="509">
        <v>1</v>
      </c>
    </row>
    <row r="4195" spans="1:7">
      <c r="A4195" s="509" t="s">
        <v>1598</v>
      </c>
      <c r="B4195" s="509" t="s">
        <v>2233</v>
      </c>
      <c r="C4195" s="509" t="s">
        <v>1516</v>
      </c>
      <c r="D4195" s="509" t="s">
        <v>1599</v>
      </c>
      <c r="E4195" s="509" t="s">
        <v>14761</v>
      </c>
      <c r="F4195" s="509">
        <v>9</v>
      </c>
      <c r="G4195" s="509">
        <v>1</v>
      </c>
    </row>
    <row r="4196" spans="1:7">
      <c r="A4196" s="509" t="s">
        <v>1598</v>
      </c>
      <c r="B4196" s="509" t="s">
        <v>2233</v>
      </c>
      <c r="C4196" s="509" t="s">
        <v>1516</v>
      </c>
      <c r="D4196" s="509" t="s">
        <v>1599</v>
      </c>
      <c r="E4196" s="509" t="s">
        <v>14760</v>
      </c>
      <c r="F4196" s="509">
        <v>3</v>
      </c>
      <c r="G4196" s="509">
        <v>1</v>
      </c>
    </row>
    <row r="4197" spans="1:7">
      <c r="A4197" s="509" t="s">
        <v>1600</v>
      </c>
      <c r="B4197" s="509" t="s">
        <v>2233</v>
      </c>
      <c r="C4197" s="509" t="s">
        <v>1516</v>
      </c>
      <c r="D4197" s="509" t="s">
        <v>1601</v>
      </c>
      <c r="E4197" s="509" t="s">
        <v>13329</v>
      </c>
      <c r="F4197" s="509">
        <v>10</v>
      </c>
      <c r="G4197" s="509">
        <v>1</v>
      </c>
    </row>
    <row r="4198" spans="1:7">
      <c r="A4198" s="509" t="s">
        <v>1600</v>
      </c>
      <c r="B4198" s="509" t="s">
        <v>2233</v>
      </c>
      <c r="C4198" s="509" t="s">
        <v>1516</v>
      </c>
      <c r="D4198" s="509" t="s">
        <v>1601</v>
      </c>
      <c r="E4198" s="509" t="s">
        <v>13331</v>
      </c>
      <c r="F4198" s="509">
        <v>4</v>
      </c>
      <c r="G4198" s="509">
        <v>1</v>
      </c>
    </row>
    <row r="4199" spans="1:7">
      <c r="A4199" s="509" t="s">
        <v>1600</v>
      </c>
      <c r="B4199" s="509" t="s">
        <v>2233</v>
      </c>
      <c r="C4199" s="509" t="s">
        <v>1516</v>
      </c>
      <c r="D4199" s="509" t="s">
        <v>1601</v>
      </c>
      <c r="E4199" s="509" t="s">
        <v>13330</v>
      </c>
      <c r="F4199" s="509">
        <v>3</v>
      </c>
      <c r="G4199" s="509">
        <v>1</v>
      </c>
    </row>
    <row r="4200" spans="1:7">
      <c r="A4200" s="509" t="s">
        <v>1600</v>
      </c>
      <c r="B4200" s="509" t="s">
        <v>2233</v>
      </c>
      <c r="C4200" s="509" t="s">
        <v>1516</v>
      </c>
      <c r="D4200" s="509" t="s">
        <v>1601</v>
      </c>
      <c r="E4200" s="509" t="s">
        <v>13328</v>
      </c>
      <c r="F4200" s="509">
        <v>1</v>
      </c>
      <c r="G4200" s="509">
        <v>1</v>
      </c>
    </row>
    <row r="4201" spans="1:7">
      <c r="A4201" s="509" t="s">
        <v>1602</v>
      </c>
      <c r="B4201" s="509" t="s">
        <v>2233</v>
      </c>
      <c r="C4201" s="509" t="s">
        <v>1516</v>
      </c>
      <c r="D4201" s="509" t="s">
        <v>1603</v>
      </c>
      <c r="E4201" s="509" t="s">
        <v>14692</v>
      </c>
      <c r="F4201" s="509">
        <v>11</v>
      </c>
      <c r="G4201" s="509">
        <v>1</v>
      </c>
    </row>
    <row r="4202" spans="1:7">
      <c r="A4202" s="509" t="s">
        <v>1602</v>
      </c>
      <c r="B4202" s="509" t="s">
        <v>2233</v>
      </c>
      <c r="C4202" s="509" t="s">
        <v>1516</v>
      </c>
      <c r="D4202" s="509" t="s">
        <v>1603</v>
      </c>
      <c r="E4202" s="509" t="s">
        <v>14690</v>
      </c>
      <c r="F4202" s="509">
        <v>10</v>
      </c>
      <c r="G4202" s="509">
        <v>1</v>
      </c>
    </row>
    <row r="4203" spans="1:7">
      <c r="A4203" s="509" t="s">
        <v>1602</v>
      </c>
      <c r="B4203" s="509" t="s">
        <v>2233</v>
      </c>
      <c r="C4203" s="509" t="s">
        <v>1516</v>
      </c>
      <c r="D4203" s="509" t="s">
        <v>1603</v>
      </c>
      <c r="E4203" s="509" t="s">
        <v>14689</v>
      </c>
      <c r="F4203" s="509">
        <v>9</v>
      </c>
      <c r="G4203" s="509">
        <v>1</v>
      </c>
    </row>
    <row r="4204" spans="1:7">
      <c r="A4204" s="509" t="s">
        <v>1602</v>
      </c>
      <c r="B4204" s="509" t="s">
        <v>2233</v>
      </c>
      <c r="C4204" s="509" t="s">
        <v>1516</v>
      </c>
      <c r="D4204" s="509" t="s">
        <v>1603</v>
      </c>
      <c r="E4204" s="509" t="s">
        <v>14691</v>
      </c>
      <c r="F4204" s="509">
        <v>4</v>
      </c>
      <c r="G4204" s="509">
        <v>1</v>
      </c>
    </row>
    <row r="4205" spans="1:7">
      <c r="A4205" s="509" t="s">
        <v>1602</v>
      </c>
      <c r="B4205" s="509" t="s">
        <v>2233</v>
      </c>
      <c r="C4205" s="509" t="s">
        <v>1516</v>
      </c>
      <c r="D4205" s="509" t="s">
        <v>1603</v>
      </c>
      <c r="E4205" s="509" t="s">
        <v>14694</v>
      </c>
      <c r="F4205" s="509">
        <v>3</v>
      </c>
      <c r="G4205" s="509">
        <v>1</v>
      </c>
    </row>
    <row r="4206" spans="1:7">
      <c r="A4206" s="509" t="s">
        <v>1602</v>
      </c>
      <c r="B4206" s="509" t="s">
        <v>2233</v>
      </c>
      <c r="C4206" s="509" t="s">
        <v>1516</v>
      </c>
      <c r="D4206" s="509" t="s">
        <v>1603</v>
      </c>
      <c r="E4206" s="509" t="s">
        <v>14693</v>
      </c>
      <c r="F4206" s="509">
        <v>2</v>
      </c>
      <c r="G4206" s="509">
        <v>1</v>
      </c>
    </row>
    <row r="4207" spans="1:7">
      <c r="A4207" s="509" t="s">
        <v>1606</v>
      </c>
      <c r="B4207" s="509" t="s">
        <v>2233</v>
      </c>
      <c r="C4207" s="509" t="s">
        <v>1516</v>
      </c>
      <c r="D4207" s="509" t="s">
        <v>1607</v>
      </c>
      <c r="E4207" s="509" t="s">
        <v>14386</v>
      </c>
      <c r="F4207" s="509">
        <v>7</v>
      </c>
      <c r="G4207" s="509">
        <v>1</v>
      </c>
    </row>
    <row r="4208" spans="1:7">
      <c r="A4208" s="509" t="s">
        <v>1606</v>
      </c>
      <c r="B4208" s="509" t="s">
        <v>2233</v>
      </c>
      <c r="C4208" s="509" t="s">
        <v>1516</v>
      </c>
      <c r="D4208" s="509" t="s">
        <v>1607</v>
      </c>
      <c r="E4208" s="509" t="s">
        <v>14384</v>
      </c>
      <c r="F4208" s="509">
        <v>4</v>
      </c>
      <c r="G4208" s="509">
        <v>1</v>
      </c>
    </row>
    <row r="4209" spans="1:7">
      <c r="A4209" s="509" t="s">
        <v>1606</v>
      </c>
      <c r="B4209" s="509" t="s">
        <v>2233</v>
      </c>
      <c r="C4209" s="509" t="s">
        <v>1516</v>
      </c>
      <c r="D4209" s="509" t="s">
        <v>1607</v>
      </c>
      <c r="E4209" s="509" t="s">
        <v>14385</v>
      </c>
      <c r="F4209" s="509">
        <v>4</v>
      </c>
      <c r="G4209" s="509">
        <v>1</v>
      </c>
    </row>
    <row r="4210" spans="1:7">
      <c r="A4210" s="509" t="s">
        <v>1606</v>
      </c>
      <c r="B4210" s="509" t="s">
        <v>2233</v>
      </c>
      <c r="C4210" s="509" t="s">
        <v>1516</v>
      </c>
      <c r="D4210" s="509" t="s">
        <v>1607</v>
      </c>
      <c r="E4210" s="509" t="s">
        <v>14388</v>
      </c>
      <c r="F4210" s="509">
        <v>4</v>
      </c>
      <c r="G4210" s="509">
        <v>1</v>
      </c>
    </row>
    <row r="4211" spans="1:7">
      <c r="A4211" s="509" t="s">
        <v>1606</v>
      </c>
      <c r="B4211" s="509" t="s">
        <v>2233</v>
      </c>
      <c r="C4211" s="509" t="s">
        <v>1516</v>
      </c>
      <c r="D4211" s="509" t="s">
        <v>1607</v>
      </c>
      <c r="E4211" s="509" t="s">
        <v>14389</v>
      </c>
      <c r="F4211" s="509">
        <v>4</v>
      </c>
      <c r="G4211" s="509">
        <v>1</v>
      </c>
    </row>
    <row r="4212" spans="1:7">
      <c r="A4212" s="509" t="s">
        <v>1606</v>
      </c>
      <c r="B4212" s="509" t="s">
        <v>2233</v>
      </c>
      <c r="C4212" s="509" t="s">
        <v>1516</v>
      </c>
      <c r="D4212" s="509" t="s">
        <v>1607</v>
      </c>
      <c r="E4212" s="509" t="s">
        <v>14380</v>
      </c>
      <c r="F4212" s="509">
        <v>3</v>
      </c>
      <c r="G4212" s="509">
        <v>1</v>
      </c>
    </row>
    <row r="4213" spans="1:7">
      <c r="A4213" s="509" t="s">
        <v>1606</v>
      </c>
      <c r="B4213" s="509" t="s">
        <v>2233</v>
      </c>
      <c r="C4213" s="509" t="s">
        <v>1516</v>
      </c>
      <c r="D4213" s="509" t="s">
        <v>1607</v>
      </c>
      <c r="E4213" s="509" t="s">
        <v>14381</v>
      </c>
      <c r="F4213" s="509">
        <v>3</v>
      </c>
      <c r="G4213" s="509">
        <v>1</v>
      </c>
    </row>
    <row r="4214" spans="1:7">
      <c r="A4214" s="509" t="s">
        <v>1606</v>
      </c>
      <c r="B4214" s="509" t="s">
        <v>2233</v>
      </c>
      <c r="C4214" s="509" t="s">
        <v>1516</v>
      </c>
      <c r="D4214" s="509" t="s">
        <v>1607</v>
      </c>
      <c r="E4214" s="509" t="s">
        <v>14382</v>
      </c>
      <c r="F4214" s="509">
        <v>3</v>
      </c>
      <c r="G4214" s="509">
        <v>1</v>
      </c>
    </row>
    <row r="4215" spans="1:7">
      <c r="A4215" s="509" t="s">
        <v>1606</v>
      </c>
      <c r="B4215" s="509" t="s">
        <v>2233</v>
      </c>
      <c r="C4215" s="509" t="s">
        <v>1516</v>
      </c>
      <c r="D4215" s="509" t="s">
        <v>1607</v>
      </c>
      <c r="E4215" s="509" t="s">
        <v>14383</v>
      </c>
      <c r="F4215" s="509">
        <v>3</v>
      </c>
      <c r="G4215" s="509">
        <v>1</v>
      </c>
    </row>
    <row r="4216" spans="1:7">
      <c r="A4216" s="509" t="s">
        <v>1606</v>
      </c>
      <c r="B4216" s="509" t="s">
        <v>2233</v>
      </c>
      <c r="C4216" s="509" t="s">
        <v>1516</v>
      </c>
      <c r="D4216" s="509" t="s">
        <v>1607</v>
      </c>
      <c r="E4216" s="509" t="s">
        <v>14387</v>
      </c>
      <c r="F4216" s="509">
        <v>3</v>
      </c>
      <c r="G4216" s="509">
        <v>1</v>
      </c>
    </row>
    <row r="4217" spans="1:7">
      <c r="A4217" s="509" t="s">
        <v>1606</v>
      </c>
      <c r="B4217" s="509" t="s">
        <v>2233</v>
      </c>
      <c r="C4217" s="509" t="s">
        <v>1516</v>
      </c>
      <c r="D4217" s="509" t="s">
        <v>1607</v>
      </c>
      <c r="E4217" s="509" t="s">
        <v>14391</v>
      </c>
      <c r="F4217" s="509">
        <v>2</v>
      </c>
      <c r="G4217" s="509">
        <v>1</v>
      </c>
    </row>
    <row r="4218" spans="1:7">
      <c r="A4218" s="509" t="s">
        <v>1606</v>
      </c>
      <c r="B4218" s="509" t="s">
        <v>2233</v>
      </c>
      <c r="C4218" s="509" t="s">
        <v>1516</v>
      </c>
      <c r="D4218" s="509" t="s">
        <v>1607</v>
      </c>
      <c r="E4218" s="509" t="s">
        <v>14390</v>
      </c>
      <c r="F4218" s="509">
        <v>1</v>
      </c>
      <c r="G4218" s="509">
        <v>1</v>
      </c>
    </row>
    <row r="4219" spans="1:7">
      <c r="A4219" s="509" t="s">
        <v>1608</v>
      </c>
      <c r="B4219" s="509" t="s">
        <v>2233</v>
      </c>
      <c r="C4219" s="509" t="s">
        <v>1516</v>
      </c>
      <c r="D4219" s="509" t="s">
        <v>1609</v>
      </c>
      <c r="E4219" s="509" t="s">
        <v>14711</v>
      </c>
      <c r="F4219" s="509">
        <v>10</v>
      </c>
      <c r="G4219" s="509">
        <v>1</v>
      </c>
    </row>
    <row r="4220" spans="1:7">
      <c r="A4220" s="509" t="s">
        <v>1608</v>
      </c>
      <c r="B4220" s="509" t="s">
        <v>2233</v>
      </c>
      <c r="C4220" s="509" t="s">
        <v>1516</v>
      </c>
      <c r="D4220" s="509" t="s">
        <v>1609</v>
      </c>
      <c r="E4220" s="509" t="s">
        <v>14703</v>
      </c>
      <c r="F4220" s="509">
        <v>8</v>
      </c>
      <c r="G4220" s="509">
        <v>1</v>
      </c>
    </row>
    <row r="4221" spans="1:7">
      <c r="A4221" s="509" t="s">
        <v>1608</v>
      </c>
      <c r="B4221" s="509" t="s">
        <v>2233</v>
      </c>
      <c r="C4221" s="509" t="s">
        <v>1516</v>
      </c>
      <c r="D4221" s="509" t="s">
        <v>1609</v>
      </c>
      <c r="E4221" s="509" t="s">
        <v>14706</v>
      </c>
      <c r="F4221" s="509">
        <v>8</v>
      </c>
      <c r="G4221" s="509">
        <v>1</v>
      </c>
    </row>
    <row r="4222" spans="1:7">
      <c r="A4222" s="509" t="s">
        <v>1608</v>
      </c>
      <c r="B4222" s="509" t="s">
        <v>2233</v>
      </c>
      <c r="C4222" s="509" t="s">
        <v>1516</v>
      </c>
      <c r="D4222" s="509" t="s">
        <v>1609</v>
      </c>
      <c r="E4222" s="509" t="s">
        <v>14704</v>
      </c>
      <c r="F4222" s="509">
        <v>7</v>
      </c>
      <c r="G4222" s="509">
        <v>1</v>
      </c>
    </row>
    <row r="4223" spans="1:7">
      <c r="A4223" s="509" t="s">
        <v>1608</v>
      </c>
      <c r="B4223" s="509" t="s">
        <v>2233</v>
      </c>
      <c r="C4223" s="509" t="s">
        <v>1516</v>
      </c>
      <c r="D4223" s="509" t="s">
        <v>1609</v>
      </c>
      <c r="E4223" s="509" t="s">
        <v>14707</v>
      </c>
      <c r="F4223" s="509">
        <v>7</v>
      </c>
      <c r="G4223" s="509">
        <v>1</v>
      </c>
    </row>
    <row r="4224" spans="1:7">
      <c r="A4224" s="509" t="s">
        <v>1608</v>
      </c>
      <c r="B4224" s="509" t="s">
        <v>2233</v>
      </c>
      <c r="C4224" s="509" t="s">
        <v>1516</v>
      </c>
      <c r="D4224" s="509" t="s">
        <v>1609</v>
      </c>
      <c r="E4224" s="509" t="s">
        <v>14710</v>
      </c>
      <c r="F4224" s="509">
        <v>4</v>
      </c>
      <c r="G4224" s="509">
        <v>1</v>
      </c>
    </row>
    <row r="4225" spans="1:7">
      <c r="A4225" s="509" t="s">
        <v>1608</v>
      </c>
      <c r="B4225" s="509" t="s">
        <v>2233</v>
      </c>
      <c r="C4225" s="509" t="s">
        <v>1516</v>
      </c>
      <c r="D4225" s="509" t="s">
        <v>1609</v>
      </c>
      <c r="E4225" s="509" t="s">
        <v>14708</v>
      </c>
      <c r="F4225" s="509">
        <v>2</v>
      </c>
      <c r="G4225" s="509">
        <v>1</v>
      </c>
    </row>
    <row r="4226" spans="1:7">
      <c r="A4226" s="509" t="s">
        <v>1608</v>
      </c>
      <c r="B4226" s="509" t="s">
        <v>2233</v>
      </c>
      <c r="C4226" s="509" t="s">
        <v>1516</v>
      </c>
      <c r="D4226" s="509" t="s">
        <v>1609</v>
      </c>
      <c r="E4226" s="509" t="s">
        <v>14709</v>
      </c>
      <c r="F4226" s="509">
        <v>2</v>
      </c>
      <c r="G4226" s="509">
        <v>1</v>
      </c>
    </row>
    <row r="4227" spans="1:7">
      <c r="A4227" s="509" t="s">
        <v>1608</v>
      </c>
      <c r="B4227" s="509" t="s">
        <v>2233</v>
      </c>
      <c r="C4227" s="509" t="s">
        <v>1516</v>
      </c>
      <c r="D4227" s="509" t="s">
        <v>1609</v>
      </c>
      <c r="E4227" s="509" t="s">
        <v>14705</v>
      </c>
      <c r="F4227" s="509">
        <v>1</v>
      </c>
      <c r="G4227" s="509">
        <v>1</v>
      </c>
    </row>
    <row r="4228" spans="1:7">
      <c r="A4228" s="509" t="s">
        <v>1612</v>
      </c>
      <c r="B4228" s="509" t="s">
        <v>2233</v>
      </c>
      <c r="C4228" s="509" t="s">
        <v>1516</v>
      </c>
      <c r="D4228" s="509" t="s">
        <v>1613</v>
      </c>
      <c r="E4228" s="509" t="s">
        <v>14727</v>
      </c>
      <c r="F4228" s="509">
        <v>7</v>
      </c>
      <c r="G4228" s="509">
        <v>1</v>
      </c>
    </row>
    <row r="4229" spans="1:7">
      <c r="A4229" s="509" t="s">
        <v>1612</v>
      </c>
      <c r="B4229" s="509" t="s">
        <v>2233</v>
      </c>
      <c r="C4229" s="509" t="s">
        <v>1516</v>
      </c>
      <c r="D4229" s="509" t="s">
        <v>1613</v>
      </c>
      <c r="E4229" s="509" t="s">
        <v>14725</v>
      </c>
      <c r="F4229" s="509">
        <v>6</v>
      </c>
      <c r="G4229" s="509">
        <v>1</v>
      </c>
    </row>
    <row r="4230" spans="1:7">
      <c r="A4230" s="509" t="s">
        <v>1612</v>
      </c>
      <c r="B4230" s="509" t="s">
        <v>2233</v>
      </c>
      <c r="C4230" s="509" t="s">
        <v>1516</v>
      </c>
      <c r="D4230" s="509" t="s">
        <v>1613</v>
      </c>
      <c r="E4230" s="509" t="s">
        <v>14726</v>
      </c>
      <c r="F4230" s="509">
        <v>6</v>
      </c>
      <c r="G4230" s="509">
        <v>1</v>
      </c>
    </row>
    <row r="4231" spans="1:7">
      <c r="A4231" s="509" t="s">
        <v>1612</v>
      </c>
      <c r="B4231" s="509" t="s">
        <v>2233</v>
      </c>
      <c r="C4231" s="509" t="s">
        <v>1516</v>
      </c>
      <c r="D4231" s="509" t="s">
        <v>1613</v>
      </c>
      <c r="E4231" s="509" t="s">
        <v>14729</v>
      </c>
      <c r="F4231" s="509">
        <v>6</v>
      </c>
      <c r="G4231" s="509">
        <v>1</v>
      </c>
    </row>
    <row r="4232" spans="1:7">
      <c r="A4232" s="509" t="s">
        <v>1612</v>
      </c>
      <c r="B4232" s="509" t="s">
        <v>2233</v>
      </c>
      <c r="C4232" s="509" t="s">
        <v>1516</v>
      </c>
      <c r="D4232" s="509" t="s">
        <v>1613</v>
      </c>
      <c r="E4232" s="509" t="s">
        <v>14728</v>
      </c>
      <c r="F4232" s="509">
        <v>5</v>
      </c>
      <c r="G4232" s="509">
        <v>1</v>
      </c>
    </row>
    <row r="4233" spans="1:7">
      <c r="A4233" s="509" t="s">
        <v>1612</v>
      </c>
      <c r="B4233" s="509" t="s">
        <v>2233</v>
      </c>
      <c r="C4233" s="509" t="s">
        <v>1516</v>
      </c>
      <c r="D4233" s="509" t="s">
        <v>1613</v>
      </c>
      <c r="E4233" s="509" t="s">
        <v>14724</v>
      </c>
      <c r="F4233" s="509">
        <v>4</v>
      </c>
      <c r="G4233" s="509">
        <v>1</v>
      </c>
    </row>
    <row r="4234" spans="1:7">
      <c r="A4234" s="509" t="s">
        <v>1612</v>
      </c>
      <c r="B4234" s="509" t="s">
        <v>2233</v>
      </c>
      <c r="C4234" s="509" t="s">
        <v>1516</v>
      </c>
      <c r="D4234" s="509" t="s">
        <v>1613</v>
      </c>
      <c r="E4234" s="509" t="s">
        <v>14723</v>
      </c>
      <c r="F4234" s="509">
        <v>3</v>
      </c>
      <c r="G4234" s="509">
        <v>1</v>
      </c>
    </row>
    <row r="4235" spans="1:7">
      <c r="A4235" s="509" t="s">
        <v>1614</v>
      </c>
      <c r="B4235" s="509" t="s">
        <v>2233</v>
      </c>
      <c r="C4235" s="509" t="s">
        <v>1516</v>
      </c>
      <c r="D4235" s="509" t="s">
        <v>1615</v>
      </c>
      <c r="E4235" s="509" t="s">
        <v>13239</v>
      </c>
      <c r="F4235" s="509">
        <v>8</v>
      </c>
      <c r="G4235" s="509">
        <v>1</v>
      </c>
    </row>
    <row r="4236" spans="1:7">
      <c r="A4236" s="509" t="s">
        <v>1614</v>
      </c>
      <c r="B4236" s="509" t="s">
        <v>2233</v>
      </c>
      <c r="C4236" s="509" t="s">
        <v>1516</v>
      </c>
      <c r="D4236" s="509" t="s">
        <v>1615</v>
      </c>
      <c r="E4236" s="509" t="s">
        <v>13238</v>
      </c>
      <c r="F4236" s="509">
        <v>5</v>
      </c>
      <c r="G4236" s="509">
        <v>1</v>
      </c>
    </row>
    <row r="4237" spans="1:7">
      <c r="A4237" s="509" t="s">
        <v>1616</v>
      </c>
      <c r="B4237" s="509" t="s">
        <v>2233</v>
      </c>
      <c r="C4237" s="509" t="s">
        <v>1516</v>
      </c>
      <c r="D4237" s="509" t="s">
        <v>1617</v>
      </c>
      <c r="E4237" s="509" t="s">
        <v>14680</v>
      </c>
      <c r="F4237" s="509">
        <v>7</v>
      </c>
      <c r="G4237" s="509">
        <v>1</v>
      </c>
    </row>
    <row r="4238" spans="1:7">
      <c r="A4238" s="509" t="s">
        <v>1616</v>
      </c>
      <c r="B4238" s="509" t="s">
        <v>2233</v>
      </c>
      <c r="C4238" s="509" t="s">
        <v>1516</v>
      </c>
      <c r="D4238" s="509" t="s">
        <v>1617</v>
      </c>
      <c r="E4238" s="509" t="s">
        <v>14682</v>
      </c>
      <c r="F4238" s="509">
        <v>7</v>
      </c>
      <c r="G4238" s="509">
        <v>1</v>
      </c>
    </row>
    <row r="4239" spans="1:7">
      <c r="A4239" s="509" t="s">
        <v>1616</v>
      </c>
      <c r="B4239" s="509" t="s">
        <v>2233</v>
      </c>
      <c r="C4239" s="509" t="s">
        <v>1516</v>
      </c>
      <c r="D4239" s="509" t="s">
        <v>1617</v>
      </c>
      <c r="E4239" s="509" t="s">
        <v>14676</v>
      </c>
      <c r="F4239" s="509">
        <v>6</v>
      </c>
      <c r="G4239" s="509">
        <v>1</v>
      </c>
    </row>
    <row r="4240" spans="1:7">
      <c r="A4240" s="509" t="s">
        <v>1616</v>
      </c>
      <c r="B4240" s="509" t="s">
        <v>2233</v>
      </c>
      <c r="C4240" s="509" t="s">
        <v>1516</v>
      </c>
      <c r="D4240" s="509" t="s">
        <v>1617</v>
      </c>
      <c r="E4240" s="509" t="s">
        <v>14681</v>
      </c>
      <c r="F4240" s="509">
        <v>6</v>
      </c>
      <c r="G4240" s="509">
        <v>1</v>
      </c>
    </row>
    <row r="4241" spans="1:7">
      <c r="A4241" s="509" t="s">
        <v>1616</v>
      </c>
      <c r="B4241" s="509" t="s">
        <v>2233</v>
      </c>
      <c r="C4241" s="509" t="s">
        <v>1516</v>
      </c>
      <c r="D4241" s="509" t="s">
        <v>1617</v>
      </c>
      <c r="E4241" s="509" t="s">
        <v>14678</v>
      </c>
      <c r="F4241" s="509">
        <v>5</v>
      </c>
      <c r="G4241" s="509">
        <v>1</v>
      </c>
    </row>
    <row r="4242" spans="1:7">
      <c r="A4242" s="509" t="s">
        <v>1616</v>
      </c>
      <c r="B4242" s="509" t="s">
        <v>2233</v>
      </c>
      <c r="C4242" s="509" t="s">
        <v>1516</v>
      </c>
      <c r="D4242" s="509" t="s">
        <v>1617</v>
      </c>
      <c r="E4242" s="509" t="s">
        <v>14679</v>
      </c>
      <c r="F4242" s="509">
        <v>5</v>
      </c>
      <c r="G4242" s="509">
        <v>1</v>
      </c>
    </row>
    <row r="4243" spans="1:7">
      <c r="A4243" s="509" t="s">
        <v>1616</v>
      </c>
      <c r="B4243" s="509" t="s">
        <v>2233</v>
      </c>
      <c r="C4243" s="509" t="s">
        <v>1516</v>
      </c>
      <c r="D4243" s="509" t="s">
        <v>1617</v>
      </c>
      <c r="E4243" s="509" t="s">
        <v>14677</v>
      </c>
      <c r="F4243" s="509">
        <v>3</v>
      </c>
      <c r="G4243" s="509">
        <v>1</v>
      </c>
    </row>
    <row r="4244" spans="1:7">
      <c r="A4244" s="509" t="s">
        <v>1618</v>
      </c>
      <c r="B4244" s="509" t="s">
        <v>2233</v>
      </c>
      <c r="C4244" s="509" t="s">
        <v>1516</v>
      </c>
      <c r="D4244" s="509" t="s">
        <v>1619</v>
      </c>
      <c r="E4244" s="509" t="s">
        <v>14499</v>
      </c>
      <c r="F4244" s="509">
        <v>9</v>
      </c>
      <c r="G4244" s="509">
        <v>1</v>
      </c>
    </row>
    <row r="4245" spans="1:7">
      <c r="A4245" s="509" t="s">
        <v>1618</v>
      </c>
      <c r="B4245" s="509" t="s">
        <v>2233</v>
      </c>
      <c r="C4245" s="509" t="s">
        <v>1516</v>
      </c>
      <c r="D4245" s="509" t="s">
        <v>1619</v>
      </c>
      <c r="E4245" s="509" t="s">
        <v>14498</v>
      </c>
      <c r="F4245" s="509">
        <v>8</v>
      </c>
      <c r="G4245" s="509">
        <v>1</v>
      </c>
    </row>
    <row r="4246" spans="1:7">
      <c r="A4246" s="509" t="s">
        <v>1618</v>
      </c>
      <c r="B4246" s="509" t="s">
        <v>2233</v>
      </c>
      <c r="C4246" s="509" t="s">
        <v>1516</v>
      </c>
      <c r="D4246" s="509" t="s">
        <v>1619</v>
      </c>
      <c r="E4246" s="509" t="s">
        <v>14500</v>
      </c>
      <c r="F4246" s="509">
        <v>8</v>
      </c>
      <c r="G4246" s="509">
        <v>1</v>
      </c>
    </row>
    <row r="4247" spans="1:7">
      <c r="A4247" s="509" t="s">
        <v>1618</v>
      </c>
      <c r="B4247" s="509" t="s">
        <v>2233</v>
      </c>
      <c r="C4247" s="509" t="s">
        <v>1516</v>
      </c>
      <c r="D4247" s="509" t="s">
        <v>1619</v>
      </c>
      <c r="E4247" s="509" t="s">
        <v>14501</v>
      </c>
      <c r="F4247" s="509">
        <v>8</v>
      </c>
      <c r="G4247" s="509">
        <v>1</v>
      </c>
    </row>
    <row r="4248" spans="1:7">
      <c r="A4248" s="509" t="s">
        <v>1618</v>
      </c>
      <c r="B4248" s="509" t="s">
        <v>2233</v>
      </c>
      <c r="C4248" s="509" t="s">
        <v>1516</v>
      </c>
      <c r="D4248" s="509" t="s">
        <v>1619</v>
      </c>
      <c r="E4248" s="509" t="s">
        <v>14494</v>
      </c>
      <c r="F4248" s="509">
        <v>7</v>
      </c>
      <c r="G4248" s="509">
        <v>1</v>
      </c>
    </row>
    <row r="4249" spans="1:7">
      <c r="A4249" s="509" t="s">
        <v>1618</v>
      </c>
      <c r="B4249" s="509" t="s">
        <v>2233</v>
      </c>
      <c r="C4249" s="509" t="s">
        <v>1516</v>
      </c>
      <c r="D4249" s="509" t="s">
        <v>1619</v>
      </c>
      <c r="E4249" s="509" t="s">
        <v>14495</v>
      </c>
      <c r="F4249" s="509">
        <v>7</v>
      </c>
      <c r="G4249" s="509">
        <v>1</v>
      </c>
    </row>
    <row r="4250" spans="1:7">
      <c r="A4250" s="509" t="s">
        <v>1618</v>
      </c>
      <c r="B4250" s="509" t="s">
        <v>2233</v>
      </c>
      <c r="C4250" s="509" t="s">
        <v>1516</v>
      </c>
      <c r="D4250" s="509" t="s">
        <v>1619</v>
      </c>
      <c r="E4250" s="509" t="s">
        <v>14497</v>
      </c>
      <c r="F4250" s="509">
        <v>7</v>
      </c>
      <c r="G4250" s="509">
        <v>1</v>
      </c>
    </row>
    <row r="4251" spans="1:7">
      <c r="A4251" s="509" t="s">
        <v>1618</v>
      </c>
      <c r="B4251" s="509" t="s">
        <v>2233</v>
      </c>
      <c r="C4251" s="509" t="s">
        <v>1516</v>
      </c>
      <c r="D4251" s="509" t="s">
        <v>1619</v>
      </c>
      <c r="E4251" s="509" t="s">
        <v>14503</v>
      </c>
      <c r="F4251" s="509">
        <v>6</v>
      </c>
      <c r="G4251" s="509">
        <v>1</v>
      </c>
    </row>
    <row r="4252" spans="1:7">
      <c r="A4252" s="509" t="s">
        <v>1618</v>
      </c>
      <c r="B4252" s="509" t="s">
        <v>2233</v>
      </c>
      <c r="C4252" s="509" t="s">
        <v>1516</v>
      </c>
      <c r="D4252" s="509" t="s">
        <v>1619</v>
      </c>
      <c r="E4252" s="509" t="s">
        <v>14505</v>
      </c>
      <c r="F4252" s="509">
        <v>6</v>
      </c>
      <c r="G4252" s="509">
        <v>1</v>
      </c>
    </row>
    <row r="4253" spans="1:7">
      <c r="A4253" s="509" t="s">
        <v>1618</v>
      </c>
      <c r="B4253" s="509" t="s">
        <v>2233</v>
      </c>
      <c r="C4253" s="509" t="s">
        <v>1516</v>
      </c>
      <c r="D4253" s="509" t="s">
        <v>1619</v>
      </c>
      <c r="E4253" s="509" t="s">
        <v>14493</v>
      </c>
      <c r="F4253" s="509">
        <v>5</v>
      </c>
      <c r="G4253" s="509">
        <v>1</v>
      </c>
    </row>
    <row r="4254" spans="1:7">
      <c r="A4254" s="509" t="s">
        <v>1618</v>
      </c>
      <c r="B4254" s="509" t="s">
        <v>2233</v>
      </c>
      <c r="C4254" s="509" t="s">
        <v>1516</v>
      </c>
      <c r="D4254" s="509" t="s">
        <v>1619</v>
      </c>
      <c r="E4254" s="509" t="s">
        <v>14496</v>
      </c>
      <c r="F4254" s="509">
        <v>5</v>
      </c>
      <c r="G4254" s="509">
        <v>1</v>
      </c>
    </row>
    <row r="4255" spans="1:7">
      <c r="A4255" s="509" t="s">
        <v>1618</v>
      </c>
      <c r="B4255" s="509" t="s">
        <v>2233</v>
      </c>
      <c r="C4255" s="509" t="s">
        <v>1516</v>
      </c>
      <c r="D4255" s="509" t="s">
        <v>1619</v>
      </c>
      <c r="E4255" s="509" t="s">
        <v>14502</v>
      </c>
      <c r="F4255" s="509">
        <v>5</v>
      </c>
      <c r="G4255" s="509">
        <v>1</v>
      </c>
    </row>
    <row r="4256" spans="1:7">
      <c r="A4256" s="509" t="s">
        <v>1618</v>
      </c>
      <c r="B4256" s="509" t="s">
        <v>2233</v>
      </c>
      <c r="C4256" s="509" t="s">
        <v>1516</v>
      </c>
      <c r="D4256" s="509" t="s">
        <v>1619</v>
      </c>
      <c r="E4256" s="509" t="s">
        <v>14504</v>
      </c>
      <c r="F4256" s="509">
        <v>5</v>
      </c>
      <c r="G4256" s="509">
        <v>1</v>
      </c>
    </row>
    <row r="4257" spans="1:7">
      <c r="A4257" s="509" t="s">
        <v>1618</v>
      </c>
      <c r="B4257" s="509" t="s">
        <v>2233</v>
      </c>
      <c r="C4257" s="509" t="s">
        <v>1516</v>
      </c>
      <c r="D4257" s="509" t="s">
        <v>1619</v>
      </c>
      <c r="E4257" s="509" t="s">
        <v>14492</v>
      </c>
      <c r="F4257" s="509">
        <v>3</v>
      </c>
      <c r="G4257" s="509">
        <v>1</v>
      </c>
    </row>
    <row r="4258" spans="1:7">
      <c r="A4258" s="509" t="s">
        <v>1618</v>
      </c>
      <c r="B4258" s="509" t="s">
        <v>2233</v>
      </c>
      <c r="C4258" s="509" t="s">
        <v>1516</v>
      </c>
      <c r="D4258" s="509" t="s">
        <v>1619</v>
      </c>
      <c r="E4258" s="509" t="s">
        <v>14506</v>
      </c>
      <c r="F4258" s="509">
        <v>1</v>
      </c>
      <c r="G4258" s="509">
        <v>1</v>
      </c>
    </row>
    <row r="4259" spans="1:7">
      <c r="A4259" s="509" t="s">
        <v>1618</v>
      </c>
      <c r="B4259" s="509" t="s">
        <v>2233</v>
      </c>
      <c r="C4259" s="509" t="s">
        <v>1516</v>
      </c>
      <c r="D4259" s="509" t="s">
        <v>1619</v>
      </c>
      <c r="E4259" s="509" t="s">
        <v>14507</v>
      </c>
      <c r="F4259" s="509">
        <v>1</v>
      </c>
      <c r="G4259" s="509">
        <v>1</v>
      </c>
    </row>
    <row r="4260" spans="1:7">
      <c r="A4260" s="509" t="s">
        <v>1620</v>
      </c>
      <c r="B4260" s="509" t="s">
        <v>2233</v>
      </c>
      <c r="C4260" s="509" t="s">
        <v>1516</v>
      </c>
      <c r="D4260" s="509" t="s">
        <v>1621</v>
      </c>
      <c r="E4260" s="509" t="s">
        <v>14508</v>
      </c>
      <c r="F4260" s="509">
        <v>2</v>
      </c>
      <c r="G4260" s="509">
        <v>1</v>
      </c>
    </row>
    <row r="4261" spans="1:7">
      <c r="A4261" s="509" t="s">
        <v>1620</v>
      </c>
      <c r="B4261" s="509" t="s">
        <v>2233</v>
      </c>
      <c r="C4261" s="509" t="s">
        <v>1516</v>
      </c>
      <c r="D4261" s="509" t="s">
        <v>1621</v>
      </c>
      <c r="E4261" s="509" t="s">
        <v>14509</v>
      </c>
      <c r="F4261" s="509">
        <v>2</v>
      </c>
      <c r="G4261" s="509">
        <v>1</v>
      </c>
    </row>
    <row r="4262" spans="1:7">
      <c r="A4262" s="509" t="s">
        <v>1620</v>
      </c>
      <c r="B4262" s="509" t="s">
        <v>2233</v>
      </c>
      <c r="C4262" s="509" t="s">
        <v>1516</v>
      </c>
      <c r="D4262" s="509" t="s">
        <v>1621</v>
      </c>
      <c r="E4262" s="509" t="s">
        <v>14510</v>
      </c>
      <c r="F4262" s="509">
        <v>2</v>
      </c>
      <c r="G4262" s="509">
        <v>1</v>
      </c>
    </row>
    <row r="4263" spans="1:7">
      <c r="A4263" s="509" t="s">
        <v>1622</v>
      </c>
      <c r="B4263" s="509" t="s">
        <v>2233</v>
      </c>
      <c r="C4263" s="509" t="s">
        <v>1516</v>
      </c>
      <c r="D4263" s="509" t="s">
        <v>1623</v>
      </c>
      <c r="E4263" s="509" t="s">
        <v>14345</v>
      </c>
      <c r="F4263" s="509">
        <v>7</v>
      </c>
      <c r="G4263" s="509">
        <v>1</v>
      </c>
    </row>
    <row r="4264" spans="1:7">
      <c r="A4264" s="509" t="s">
        <v>1622</v>
      </c>
      <c r="B4264" s="509" t="s">
        <v>2233</v>
      </c>
      <c r="C4264" s="509" t="s">
        <v>1516</v>
      </c>
      <c r="D4264" s="509" t="s">
        <v>1623</v>
      </c>
      <c r="E4264" s="509" t="s">
        <v>14346</v>
      </c>
      <c r="F4264" s="509">
        <v>3</v>
      </c>
      <c r="G4264" s="509">
        <v>1</v>
      </c>
    </row>
    <row r="4265" spans="1:7">
      <c r="A4265" s="509" t="s">
        <v>1622</v>
      </c>
      <c r="B4265" s="509" t="s">
        <v>2233</v>
      </c>
      <c r="C4265" s="509" t="s">
        <v>1516</v>
      </c>
      <c r="D4265" s="509" t="s">
        <v>1623</v>
      </c>
      <c r="E4265" s="509" t="s">
        <v>14347</v>
      </c>
      <c r="F4265" s="509">
        <v>2</v>
      </c>
      <c r="G4265" s="509">
        <v>1</v>
      </c>
    </row>
    <row r="4266" spans="1:7">
      <c r="A4266" s="509" t="s">
        <v>1622</v>
      </c>
      <c r="B4266" s="509" t="s">
        <v>2233</v>
      </c>
      <c r="C4266" s="509" t="s">
        <v>1516</v>
      </c>
      <c r="D4266" s="509" t="s">
        <v>1623</v>
      </c>
      <c r="E4266" s="509" t="s">
        <v>14348</v>
      </c>
      <c r="F4266" s="509">
        <v>1</v>
      </c>
      <c r="G4266" s="509">
        <v>1</v>
      </c>
    </row>
    <row r="4267" spans="1:7">
      <c r="A4267" s="509" t="s">
        <v>1624</v>
      </c>
      <c r="B4267" s="509" t="s">
        <v>2233</v>
      </c>
      <c r="C4267" s="509" t="s">
        <v>1516</v>
      </c>
      <c r="D4267" s="509" t="s">
        <v>1625</v>
      </c>
      <c r="E4267" s="509" t="s">
        <v>14511</v>
      </c>
      <c r="F4267" s="509">
        <v>4</v>
      </c>
      <c r="G4267" s="509">
        <v>1</v>
      </c>
    </row>
    <row r="4268" spans="1:7">
      <c r="A4268" s="509" t="s">
        <v>1624</v>
      </c>
      <c r="B4268" s="509" t="s">
        <v>2233</v>
      </c>
      <c r="C4268" s="509" t="s">
        <v>1516</v>
      </c>
      <c r="D4268" s="509" t="s">
        <v>1625</v>
      </c>
      <c r="E4268" s="509" t="s">
        <v>14512</v>
      </c>
      <c r="F4268" s="509">
        <v>4</v>
      </c>
      <c r="G4268" s="509">
        <v>1</v>
      </c>
    </row>
    <row r="4269" spans="1:7">
      <c r="A4269" s="509" t="s">
        <v>1624</v>
      </c>
      <c r="B4269" s="509" t="s">
        <v>2233</v>
      </c>
      <c r="C4269" s="509" t="s">
        <v>1516</v>
      </c>
      <c r="D4269" s="509" t="s">
        <v>1625</v>
      </c>
      <c r="E4269" s="509" t="s">
        <v>14513</v>
      </c>
      <c r="F4269" s="509">
        <v>2</v>
      </c>
      <c r="G4269" s="509">
        <v>1</v>
      </c>
    </row>
    <row r="4270" spans="1:7">
      <c r="A4270" s="509" t="s">
        <v>1626</v>
      </c>
      <c r="B4270" s="509" t="s">
        <v>2233</v>
      </c>
      <c r="C4270" s="509" t="s">
        <v>1516</v>
      </c>
      <c r="D4270" s="509" t="s">
        <v>1627</v>
      </c>
      <c r="E4270" s="509" t="s">
        <v>14514</v>
      </c>
      <c r="F4270" s="509">
        <v>9</v>
      </c>
      <c r="G4270" s="509">
        <v>1</v>
      </c>
    </row>
    <row r="4271" spans="1:7">
      <c r="A4271" s="509" t="s">
        <v>1626</v>
      </c>
      <c r="B4271" s="509" t="s">
        <v>2233</v>
      </c>
      <c r="C4271" s="509" t="s">
        <v>1516</v>
      </c>
      <c r="D4271" s="509" t="s">
        <v>1627</v>
      </c>
      <c r="E4271" s="509" t="s">
        <v>14515</v>
      </c>
      <c r="F4271" s="509">
        <v>3</v>
      </c>
      <c r="G4271" s="509">
        <v>1</v>
      </c>
    </row>
    <row r="4272" spans="1:7">
      <c r="A4272" s="509" t="s">
        <v>1628</v>
      </c>
      <c r="B4272" s="509" t="s">
        <v>2233</v>
      </c>
      <c r="C4272" s="509" t="s">
        <v>1516</v>
      </c>
      <c r="D4272" s="509" t="s">
        <v>1629</v>
      </c>
      <c r="E4272" s="509" t="s">
        <v>12528</v>
      </c>
      <c r="F4272" s="509">
        <v>11</v>
      </c>
      <c r="G4272" s="509">
        <v>1</v>
      </c>
    </row>
    <row r="4273" spans="1:7">
      <c r="A4273" s="509" t="s">
        <v>1628</v>
      </c>
      <c r="B4273" s="509" t="s">
        <v>2233</v>
      </c>
      <c r="C4273" s="509" t="s">
        <v>1516</v>
      </c>
      <c r="D4273" s="509" t="s">
        <v>1629</v>
      </c>
      <c r="E4273" s="509" t="s">
        <v>12530</v>
      </c>
      <c r="F4273" s="509">
        <v>11</v>
      </c>
      <c r="G4273" s="509">
        <v>1</v>
      </c>
    </row>
    <row r="4274" spans="1:7">
      <c r="A4274" s="509" t="s">
        <v>1628</v>
      </c>
      <c r="B4274" s="509" t="s">
        <v>2233</v>
      </c>
      <c r="C4274" s="509" t="s">
        <v>1516</v>
      </c>
      <c r="D4274" s="509" t="s">
        <v>1629</v>
      </c>
      <c r="E4274" s="509" t="s">
        <v>12529</v>
      </c>
      <c r="F4274" s="509">
        <v>8</v>
      </c>
      <c r="G4274" s="509">
        <v>1</v>
      </c>
    </row>
    <row r="4275" spans="1:7">
      <c r="A4275" s="509" t="s">
        <v>1628</v>
      </c>
      <c r="B4275" s="509" t="s">
        <v>2233</v>
      </c>
      <c r="C4275" s="509" t="s">
        <v>1516</v>
      </c>
      <c r="D4275" s="509" t="s">
        <v>1629</v>
      </c>
      <c r="E4275" s="509" t="s">
        <v>12533</v>
      </c>
      <c r="F4275" s="509">
        <v>6</v>
      </c>
      <c r="G4275" s="509">
        <v>1</v>
      </c>
    </row>
    <row r="4276" spans="1:7">
      <c r="A4276" s="509" t="s">
        <v>1628</v>
      </c>
      <c r="B4276" s="509" t="s">
        <v>2233</v>
      </c>
      <c r="C4276" s="509" t="s">
        <v>1516</v>
      </c>
      <c r="D4276" s="509" t="s">
        <v>1629</v>
      </c>
      <c r="E4276" s="509" t="s">
        <v>12532</v>
      </c>
      <c r="F4276" s="509">
        <v>5</v>
      </c>
      <c r="G4276" s="509">
        <v>1</v>
      </c>
    </row>
    <row r="4277" spans="1:7">
      <c r="A4277" s="509" t="s">
        <v>1628</v>
      </c>
      <c r="B4277" s="509" t="s">
        <v>2233</v>
      </c>
      <c r="C4277" s="509" t="s">
        <v>1516</v>
      </c>
      <c r="D4277" s="509" t="s">
        <v>1629</v>
      </c>
      <c r="E4277" s="509" t="s">
        <v>12534</v>
      </c>
      <c r="F4277" s="509">
        <v>5</v>
      </c>
      <c r="G4277" s="509">
        <v>1</v>
      </c>
    </row>
    <row r="4278" spans="1:7">
      <c r="A4278" s="509" t="s">
        <v>1628</v>
      </c>
      <c r="B4278" s="509" t="s">
        <v>2233</v>
      </c>
      <c r="C4278" s="509" t="s">
        <v>1516</v>
      </c>
      <c r="D4278" s="509" t="s">
        <v>1629</v>
      </c>
      <c r="E4278" s="509" t="s">
        <v>12531</v>
      </c>
      <c r="F4278" s="509">
        <v>4</v>
      </c>
      <c r="G4278" s="509">
        <v>1</v>
      </c>
    </row>
    <row r="4279" spans="1:7">
      <c r="A4279" s="509" t="s">
        <v>1628</v>
      </c>
      <c r="B4279" s="509" t="s">
        <v>2233</v>
      </c>
      <c r="C4279" s="509" t="s">
        <v>1516</v>
      </c>
      <c r="D4279" s="509" t="s">
        <v>1629</v>
      </c>
      <c r="E4279" s="509" t="s">
        <v>12535</v>
      </c>
      <c r="F4279" s="509">
        <v>2</v>
      </c>
      <c r="G4279" s="509">
        <v>1</v>
      </c>
    </row>
    <row r="4280" spans="1:7">
      <c r="A4280" s="509" t="s">
        <v>1628</v>
      </c>
      <c r="B4280" s="509" t="s">
        <v>2233</v>
      </c>
      <c r="C4280" s="509" t="s">
        <v>1516</v>
      </c>
      <c r="D4280" s="509" t="s">
        <v>1629</v>
      </c>
      <c r="E4280" s="509" t="s">
        <v>12538</v>
      </c>
      <c r="F4280" s="509">
        <v>2</v>
      </c>
      <c r="G4280" s="509">
        <v>1</v>
      </c>
    </row>
    <row r="4281" spans="1:7">
      <c r="A4281" s="509" t="s">
        <v>1628</v>
      </c>
      <c r="B4281" s="509" t="s">
        <v>2233</v>
      </c>
      <c r="C4281" s="509" t="s">
        <v>1516</v>
      </c>
      <c r="D4281" s="509" t="s">
        <v>1629</v>
      </c>
      <c r="E4281" s="509" t="s">
        <v>12536</v>
      </c>
      <c r="F4281" s="509">
        <v>1</v>
      </c>
      <c r="G4281" s="509">
        <v>1</v>
      </c>
    </row>
    <row r="4282" spans="1:7">
      <c r="A4282" s="509" t="s">
        <v>1628</v>
      </c>
      <c r="B4282" s="509" t="s">
        <v>2233</v>
      </c>
      <c r="C4282" s="509" t="s">
        <v>1516</v>
      </c>
      <c r="D4282" s="509" t="s">
        <v>1629</v>
      </c>
      <c r="E4282" s="509" t="s">
        <v>12537</v>
      </c>
      <c r="F4282" s="509">
        <v>1</v>
      </c>
      <c r="G4282" s="509">
        <v>1</v>
      </c>
    </row>
    <row r="4283" spans="1:7">
      <c r="A4283" s="509" t="s">
        <v>1630</v>
      </c>
      <c r="B4283" s="509" t="s">
        <v>2233</v>
      </c>
      <c r="C4283" s="509" t="s">
        <v>1516</v>
      </c>
      <c r="D4283" s="509" t="s">
        <v>1631</v>
      </c>
      <c r="E4283" s="509" t="s">
        <v>14397</v>
      </c>
      <c r="F4283" s="509">
        <v>9</v>
      </c>
      <c r="G4283" s="509">
        <v>1</v>
      </c>
    </row>
    <row r="4284" spans="1:7">
      <c r="A4284" s="509" t="s">
        <v>1630</v>
      </c>
      <c r="B4284" s="509" t="s">
        <v>2233</v>
      </c>
      <c r="C4284" s="509" t="s">
        <v>1516</v>
      </c>
      <c r="D4284" s="509" t="s">
        <v>1631</v>
      </c>
      <c r="E4284" s="509" t="s">
        <v>14400</v>
      </c>
      <c r="F4284" s="509">
        <v>5</v>
      </c>
      <c r="G4284" s="509">
        <v>1</v>
      </c>
    </row>
    <row r="4285" spans="1:7">
      <c r="A4285" s="509" t="s">
        <v>1630</v>
      </c>
      <c r="B4285" s="509" t="s">
        <v>2233</v>
      </c>
      <c r="C4285" s="509" t="s">
        <v>1516</v>
      </c>
      <c r="D4285" s="509" t="s">
        <v>1631</v>
      </c>
      <c r="E4285" s="509" t="s">
        <v>14401</v>
      </c>
      <c r="F4285" s="509">
        <v>5</v>
      </c>
      <c r="G4285" s="509">
        <v>1</v>
      </c>
    </row>
    <row r="4286" spans="1:7">
      <c r="A4286" s="509" t="s">
        <v>1630</v>
      </c>
      <c r="B4286" s="509" t="s">
        <v>2233</v>
      </c>
      <c r="C4286" s="509" t="s">
        <v>1516</v>
      </c>
      <c r="D4286" s="509" t="s">
        <v>1631</v>
      </c>
      <c r="E4286" s="509" t="s">
        <v>14398</v>
      </c>
      <c r="F4286" s="509">
        <v>4</v>
      </c>
      <c r="G4286" s="509">
        <v>1</v>
      </c>
    </row>
    <row r="4287" spans="1:7">
      <c r="A4287" s="509" t="s">
        <v>1630</v>
      </c>
      <c r="B4287" s="509" t="s">
        <v>2233</v>
      </c>
      <c r="C4287" s="509" t="s">
        <v>1516</v>
      </c>
      <c r="D4287" s="509" t="s">
        <v>1631</v>
      </c>
      <c r="E4287" s="509" t="s">
        <v>14402</v>
      </c>
      <c r="F4287" s="509">
        <v>4</v>
      </c>
      <c r="G4287" s="509">
        <v>1</v>
      </c>
    </row>
    <row r="4288" spans="1:7">
      <c r="A4288" s="509" t="s">
        <v>1630</v>
      </c>
      <c r="B4288" s="509" t="s">
        <v>2233</v>
      </c>
      <c r="C4288" s="509" t="s">
        <v>1516</v>
      </c>
      <c r="D4288" s="509" t="s">
        <v>1631</v>
      </c>
      <c r="E4288" s="509" t="s">
        <v>14396</v>
      </c>
      <c r="F4288" s="509">
        <v>3</v>
      </c>
      <c r="G4288" s="509">
        <v>1</v>
      </c>
    </row>
    <row r="4289" spans="1:7">
      <c r="A4289" s="509" t="s">
        <v>1630</v>
      </c>
      <c r="B4289" s="509" t="s">
        <v>2233</v>
      </c>
      <c r="C4289" s="509" t="s">
        <v>1516</v>
      </c>
      <c r="D4289" s="509" t="s">
        <v>1631</v>
      </c>
      <c r="E4289" s="509" t="s">
        <v>14399</v>
      </c>
      <c r="F4289" s="509">
        <v>3</v>
      </c>
      <c r="G4289" s="509">
        <v>1</v>
      </c>
    </row>
    <row r="4290" spans="1:7">
      <c r="A4290" s="509" t="s">
        <v>1632</v>
      </c>
      <c r="B4290" s="509" t="s">
        <v>2233</v>
      </c>
      <c r="C4290" s="509" t="s">
        <v>1516</v>
      </c>
      <c r="D4290" s="509" t="s">
        <v>1633</v>
      </c>
      <c r="E4290" s="509" t="s">
        <v>14529</v>
      </c>
      <c r="F4290" s="509">
        <v>8</v>
      </c>
      <c r="G4290" s="509">
        <v>1</v>
      </c>
    </row>
    <row r="4291" spans="1:7">
      <c r="A4291" s="509" t="s">
        <v>1632</v>
      </c>
      <c r="B4291" s="509" t="s">
        <v>2233</v>
      </c>
      <c r="C4291" s="509" t="s">
        <v>1516</v>
      </c>
      <c r="D4291" s="509" t="s">
        <v>1633</v>
      </c>
      <c r="E4291" s="509" t="s">
        <v>14522</v>
      </c>
      <c r="F4291" s="509">
        <v>7</v>
      </c>
      <c r="G4291" s="509">
        <v>1</v>
      </c>
    </row>
    <row r="4292" spans="1:7">
      <c r="A4292" s="509" t="s">
        <v>1632</v>
      </c>
      <c r="B4292" s="509" t="s">
        <v>2233</v>
      </c>
      <c r="C4292" s="509" t="s">
        <v>1516</v>
      </c>
      <c r="D4292" s="509" t="s">
        <v>1633</v>
      </c>
      <c r="E4292" s="509" t="s">
        <v>14526</v>
      </c>
      <c r="F4292" s="509">
        <v>6</v>
      </c>
      <c r="G4292" s="509">
        <v>1</v>
      </c>
    </row>
    <row r="4293" spans="1:7">
      <c r="A4293" s="509" t="s">
        <v>1632</v>
      </c>
      <c r="B4293" s="509" t="s">
        <v>2233</v>
      </c>
      <c r="C4293" s="509" t="s">
        <v>1516</v>
      </c>
      <c r="D4293" s="509" t="s">
        <v>1633</v>
      </c>
      <c r="E4293" s="509" t="s">
        <v>14523</v>
      </c>
      <c r="F4293" s="509">
        <v>5</v>
      </c>
      <c r="G4293" s="509">
        <v>1</v>
      </c>
    </row>
    <row r="4294" spans="1:7">
      <c r="A4294" s="509" t="s">
        <v>1632</v>
      </c>
      <c r="B4294" s="509" t="s">
        <v>2233</v>
      </c>
      <c r="C4294" s="509" t="s">
        <v>1516</v>
      </c>
      <c r="D4294" s="509" t="s">
        <v>1633</v>
      </c>
      <c r="E4294" s="509" t="s">
        <v>14527</v>
      </c>
      <c r="F4294" s="509">
        <v>5</v>
      </c>
      <c r="G4294" s="509">
        <v>1</v>
      </c>
    </row>
    <row r="4295" spans="1:7">
      <c r="A4295" s="509" t="s">
        <v>1632</v>
      </c>
      <c r="B4295" s="509" t="s">
        <v>2233</v>
      </c>
      <c r="C4295" s="509" t="s">
        <v>1516</v>
      </c>
      <c r="D4295" s="509" t="s">
        <v>1633</v>
      </c>
      <c r="E4295" s="509" t="s">
        <v>14528</v>
      </c>
      <c r="F4295" s="509">
        <v>5</v>
      </c>
      <c r="G4295" s="509">
        <v>1</v>
      </c>
    </row>
    <row r="4296" spans="1:7">
      <c r="A4296" s="509" t="s">
        <v>1632</v>
      </c>
      <c r="B4296" s="509" t="s">
        <v>2233</v>
      </c>
      <c r="C4296" s="509" t="s">
        <v>1516</v>
      </c>
      <c r="D4296" s="509" t="s">
        <v>1633</v>
      </c>
      <c r="E4296" s="509" t="s">
        <v>14525</v>
      </c>
      <c r="F4296" s="509">
        <v>4</v>
      </c>
      <c r="G4296" s="509">
        <v>1</v>
      </c>
    </row>
    <row r="4297" spans="1:7">
      <c r="A4297" s="509" t="s">
        <v>1632</v>
      </c>
      <c r="B4297" s="509" t="s">
        <v>2233</v>
      </c>
      <c r="C4297" s="509" t="s">
        <v>1516</v>
      </c>
      <c r="D4297" s="509" t="s">
        <v>1633</v>
      </c>
      <c r="E4297" s="509" t="s">
        <v>14531</v>
      </c>
      <c r="F4297" s="509">
        <v>4</v>
      </c>
      <c r="G4297" s="509">
        <v>1</v>
      </c>
    </row>
    <row r="4298" spans="1:7">
      <c r="A4298" s="509" t="s">
        <v>1632</v>
      </c>
      <c r="B4298" s="509" t="s">
        <v>2233</v>
      </c>
      <c r="C4298" s="509" t="s">
        <v>1516</v>
      </c>
      <c r="D4298" s="509" t="s">
        <v>1633</v>
      </c>
      <c r="E4298" s="509" t="s">
        <v>14524</v>
      </c>
      <c r="F4298" s="509">
        <v>3</v>
      </c>
      <c r="G4298" s="509">
        <v>1</v>
      </c>
    </row>
    <row r="4299" spans="1:7">
      <c r="A4299" s="509" t="s">
        <v>1632</v>
      </c>
      <c r="B4299" s="509" t="s">
        <v>2233</v>
      </c>
      <c r="C4299" s="509" t="s">
        <v>1516</v>
      </c>
      <c r="D4299" s="509" t="s">
        <v>1633</v>
      </c>
      <c r="E4299" s="509" t="s">
        <v>14530</v>
      </c>
      <c r="F4299" s="509">
        <v>1</v>
      </c>
      <c r="G4299" s="509">
        <v>1</v>
      </c>
    </row>
    <row r="4300" spans="1:7">
      <c r="A4300" s="509" t="s">
        <v>1634</v>
      </c>
      <c r="B4300" s="509" t="s">
        <v>2233</v>
      </c>
      <c r="C4300" s="509" t="s">
        <v>1516</v>
      </c>
      <c r="D4300" s="509" t="s">
        <v>1635</v>
      </c>
      <c r="E4300" s="509" t="s">
        <v>14619</v>
      </c>
      <c r="F4300" s="509">
        <v>12</v>
      </c>
      <c r="G4300" s="509">
        <v>1</v>
      </c>
    </row>
    <row r="4301" spans="1:7">
      <c r="A4301" s="509" t="s">
        <v>1634</v>
      </c>
      <c r="B4301" s="509" t="s">
        <v>2233</v>
      </c>
      <c r="C4301" s="509" t="s">
        <v>1516</v>
      </c>
      <c r="D4301" s="509" t="s">
        <v>1635</v>
      </c>
      <c r="E4301" s="509" t="s">
        <v>14618</v>
      </c>
      <c r="F4301" s="509">
        <v>11</v>
      </c>
      <c r="G4301" s="509">
        <v>1</v>
      </c>
    </row>
    <row r="4302" spans="1:7">
      <c r="A4302" s="509" t="s">
        <v>1634</v>
      </c>
      <c r="B4302" s="509" t="s">
        <v>2233</v>
      </c>
      <c r="C4302" s="509" t="s">
        <v>1516</v>
      </c>
      <c r="D4302" s="509" t="s">
        <v>1635</v>
      </c>
      <c r="E4302" s="509" t="s">
        <v>14616</v>
      </c>
      <c r="F4302" s="509">
        <v>10</v>
      </c>
      <c r="G4302" s="509">
        <v>1</v>
      </c>
    </row>
    <row r="4303" spans="1:7">
      <c r="A4303" s="509" t="s">
        <v>1634</v>
      </c>
      <c r="B4303" s="509" t="s">
        <v>2233</v>
      </c>
      <c r="C4303" s="509" t="s">
        <v>1516</v>
      </c>
      <c r="D4303" s="509" t="s">
        <v>1635</v>
      </c>
      <c r="E4303" s="509" t="s">
        <v>14617</v>
      </c>
      <c r="F4303" s="509">
        <v>5</v>
      </c>
      <c r="G4303" s="509">
        <v>1</v>
      </c>
    </row>
    <row r="4304" spans="1:7">
      <c r="A4304" s="509" t="s">
        <v>1634</v>
      </c>
      <c r="B4304" s="509" t="s">
        <v>2233</v>
      </c>
      <c r="C4304" s="509" t="s">
        <v>1516</v>
      </c>
      <c r="D4304" s="509" t="s">
        <v>1635</v>
      </c>
      <c r="E4304" s="509" t="s">
        <v>14620</v>
      </c>
      <c r="F4304" s="509">
        <v>4</v>
      </c>
      <c r="G4304" s="509">
        <v>1</v>
      </c>
    </row>
    <row r="4305" spans="1:7">
      <c r="A4305" s="509" t="s">
        <v>1634</v>
      </c>
      <c r="B4305" s="509" t="s">
        <v>2233</v>
      </c>
      <c r="C4305" s="509" t="s">
        <v>1516</v>
      </c>
      <c r="D4305" s="509" t="s">
        <v>1635</v>
      </c>
      <c r="E4305" s="509" t="s">
        <v>14621</v>
      </c>
      <c r="F4305" s="509">
        <v>4</v>
      </c>
      <c r="G4305" s="509">
        <v>1</v>
      </c>
    </row>
    <row r="4306" spans="1:7">
      <c r="A4306" s="509" t="s">
        <v>1634</v>
      </c>
      <c r="B4306" s="509" t="s">
        <v>2233</v>
      </c>
      <c r="C4306" s="509" t="s">
        <v>1516</v>
      </c>
      <c r="D4306" s="509" t="s">
        <v>1635</v>
      </c>
      <c r="E4306" s="509" t="s">
        <v>14622</v>
      </c>
      <c r="F4306" s="509">
        <v>4</v>
      </c>
      <c r="G4306" s="509">
        <v>1</v>
      </c>
    </row>
    <row r="4307" spans="1:7">
      <c r="A4307" s="509" t="s">
        <v>1636</v>
      </c>
      <c r="B4307" s="509" t="s">
        <v>2233</v>
      </c>
      <c r="C4307" s="509" t="s">
        <v>1516</v>
      </c>
      <c r="D4307" s="509" t="s">
        <v>1637</v>
      </c>
      <c r="E4307" s="509" t="s">
        <v>14605</v>
      </c>
      <c r="F4307" s="509">
        <v>12</v>
      </c>
      <c r="G4307" s="509">
        <v>1</v>
      </c>
    </row>
    <row r="4308" spans="1:7">
      <c r="A4308" s="509" t="s">
        <v>1636</v>
      </c>
      <c r="B4308" s="509" t="s">
        <v>2233</v>
      </c>
      <c r="C4308" s="509" t="s">
        <v>1516</v>
      </c>
      <c r="D4308" s="509" t="s">
        <v>1637</v>
      </c>
      <c r="E4308" s="509" t="s">
        <v>14604</v>
      </c>
      <c r="F4308" s="509">
        <v>11</v>
      </c>
      <c r="G4308" s="509">
        <v>1</v>
      </c>
    </row>
    <row r="4309" spans="1:7">
      <c r="A4309" s="509" t="s">
        <v>1636</v>
      </c>
      <c r="B4309" s="509" t="s">
        <v>2233</v>
      </c>
      <c r="C4309" s="509" t="s">
        <v>1516</v>
      </c>
      <c r="D4309" s="509" t="s">
        <v>1637</v>
      </c>
      <c r="E4309" s="509" t="s">
        <v>14606</v>
      </c>
      <c r="F4309" s="509">
        <v>11</v>
      </c>
      <c r="G4309" s="509">
        <v>1</v>
      </c>
    </row>
    <row r="4310" spans="1:7">
      <c r="A4310" s="509" t="s">
        <v>1636</v>
      </c>
      <c r="B4310" s="509" t="s">
        <v>2233</v>
      </c>
      <c r="C4310" s="509" t="s">
        <v>1516</v>
      </c>
      <c r="D4310" s="509" t="s">
        <v>1637</v>
      </c>
      <c r="E4310" s="509" t="s">
        <v>14608</v>
      </c>
      <c r="F4310" s="509">
        <v>5</v>
      </c>
      <c r="G4310" s="509">
        <v>1</v>
      </c>
    </row>
    <row r="4311" spans="1:7">
      <c r="A4311" s="509" t="s">
        <v>1636</v>
      </c>
      <c r="B4311" s="509" t="s">
        <v>2233</v>
      </c>
      <c r="C4311" s="509" t="s">
        <v>1516</v>
      </c>
      <c r="D4311" s="509" t="s">
        <v>1637</v>
      </c>
      <c r="E4311" s="509" t="s">
        <v>14607</v>
      </c>
      <c r="F4311" s="509">
        <v>3</v>
      </c>
      <c r="G4311" s="509">
        <v>1</v>
      </c>
    </row>
    <row r="4312" spans="1:7">
      <c r="A4312" s="509" t="s">
        <v>1638</v>
      </c>
      <c r="B4312" s="509" t="s">
        <v>2233</v>
      </c>
      <c r="C4312" s="509" t="s">
        <v>1516</v>
      </c>
      <c r="D4312" s="509" t="s">
        <v>1639</v>
      </c>
      <c r="E4312" s="509" t="s">
        <v>12541</v>
      </c>
      <c r="F4312" s="509">
        <v>9</v>
      </c>
      <c r="G4312" s="509">
        <v>1</v>
      </c>
    </row>
    <row r="4313" spans="1:7">
      <c r="A4313" s="509" t="s">
        <v>1638</v>
      </c>
      <c r="B4313" s="509" t="s">
        <v>2233</v>
      </c>
      <c r="C4313" s="509" t="s">
        <v>1516</v>
      </c>
      <c r="D4313" s="509" t="s">
        <v>1639</v>
      </c>
      <c r="E4313" s="509" t="s">
        <v>12549</v>
      </c>
      <c r="F4313" s="509">
        <v>9</v>
      </c>
      <c r="G4313" s="509">
        <v>1</v>
      </c>
    </row>
    <row r="4314" spans="1:7">
      <c r="A4314" s="509" t="s">
        <v>1638</v>
      </c>
      <c r="B4314" s="509" t="s">
        <v>2233</v>
      </c>
      <c r="C4314" s="509" t="s">
        <v>1516</v>
      </c>
      <c r="D4314" s="509" t="s">
        <v>1639</v>
      </c>
      <c r="E4314" s="509" t="s">
        <v>12539</v>
      </c>
      <c r="F4314" s="509">
        <v>8</v>
      </c>
      <c r="G4314" s="509">
        <v>1</v>
      </c>
    </row>
    <row r="4315" spans="1:7">
      <c r="A4315" s="509" t="s">
        <v>1638</v>
      </c>
      <c r="B4315" s="509" t="s">
        <v>2233</v>
      </c>
      <c r="C4315" s="509" t="s">
        <v>1516</v>
      </c>
      <c r="D4315" s="509" t="s">
        <v>1639</v>
      </c>
      <c r="E4315" s="509" t="s">
        <v>12540</v>
      </c>
      <c r="F4315" s="509">
        <v>8</v>
      </c>
      <c r="G4315" s="509">
        <v>1</v>
      </c>
    </row>
    <row r="4316" spans="1:7">
      <c r="A4316" s="509" t="s">
        <v>1638</v>
      </c>
      <c r="B4316" s="509" t="s">
        <v>2233</v>
      </c>
      <c r="C4316" s="509" t="s">
        <v>1516</v>
      </c>
      <c r="D4316" s="509" t="s">
        <v>1639</v>
      </c>
      <c r="E4316" s="509" t="s">
        <v>12545</v>
      </c>
      <c r="F4316" s="509">
        <v>8</v>
      </c>
      <c r="G4316" s="509">
        <v>1</v>
      </c>
    </row>
    <row r="4317" spans="1:7">
      <c r="A4317" s="509" t="s">
        <v>1638</v>
      </c>
      <c r="B4317" s="509" t="s">
        <v>2233</v>
      </c>
      <c r="C4317" s="509" t="s">
        <v>1516</v>
      </c>
      <c r="D4317" s="509" t="s">
        <v>1639</v>
      </c>
      <c r="E4317" s="509" t="s">
        <v>12547</v>
      </c>
      <c r="F4317" s="509">
        <v>6</v>
      </c>
      <c r="G4317" s="509">
        <v>1</v>
      </c>
    </row>
    <row r="4318" spans="1:7">
      <c r="A4318" s="509" t="s">
        <v>1638</v>
      </c>
      <c r="B4318" s="509" t="s">
        <v>2233</v>
      </c>
      <c r="C4318" s="509" t="s">
        <v>1516</v>
      </c>
      <c r="D4318" s="509" t="s">
        <v>1639</v>
      </c>
      <c r="E4318" s="509" t="s">
        <v>12543</v>
      </c>
      <c r="F4318" s="509">
        <v>5</v>
      </c>
      <c r="G4318" s="509">
        <v>1</v>
      </c>
    </row>
    <row r="4319" spans="1:7">
      <c r="A4319" s="509" t="s">
        <v>1638</v>
      </c>
      <c r="B4319" s="509" t="s">
        <v>2233</v>
      </c>
      <c r="C4319" s="509" t="s">
        <v>1516</v>
      </c>
      <c r="D4319" s="509" t="s">
        <v>1639</v>
      </c>
      <c r="E4319" s="509" t="s">
        <v>12544</v>
      </c>
      <c r="F4319" s="509">
        <v>4</v>
      </c>
      <c r="G4319" s="509">
        <v>1</v>
      </c>
    </row>
    <row r="4320" spans="1:7">
      <c r="A4320" s="509" t="s">
        <v>1638</v>
      </c>
      <c r="B4320" s="509" t="s">
        <v>2233</v>
      </c>
      <c r="C4320" s="509" t="s">
        <v>1516</v>
      </c>
      <c r="D4320" s="509" t="s">
        <v>1639</v>
      </c>
      <c r="E4320" s="509" t="s">
        <v>12542</v>
      </c>
      <c r="F4320" s="509">
        <v>2</v>
      </c>
      <c r="G4320" s="509">
        <v>1</v>
      </c>
    </row>
    <row r="4321" spans="1:7">
      <c r="A4321" s="509" t="s">
        <v>1638</v>
      </c>
      <c r="B4321" s="509" t="s">
        <v>2233</v>
      </c>
      <c r="C4321" s="509" t="s">
        <v>1516</v>
      </c>
      <c r="D4321" s="509" t="s">
        <v>1639</v>
      </c>
      <c r="E4321" s="509" t="s">
        <v>12548</v>
      </c>
      <c r="F4321" s="509">
        <v>2</v>
      </c>
      <c r="G4321" s="509">
        <v>1</v>
      </c>
    </row>
    <row r="4322" spans="1:7">
      <c r="A4322" s="509" t="s">
        <v>1638</v>
      </c>
      <c r="B4322" s="509" t="s">
        <v>2233</v>
      </c>
      <c r="C4322" s="509" t="s">
        <v>1516</v>
      </c>
      <c r="D4322" s="509" t="s">
        <v>1639</v>
      </c>
      <c r="E4322" s="509" t="s">
        <v>12546</v>
      </c>
      <c r="F4322" s="509">
        <v>1</v>
      </c>
      <c r="G4322" s="509">
        <v>1</v>
      </c>
    </row>
    <row r="4323" spans="1:7">
      <c r="A4323" s="509" t="s">
        <v>1640</v>
      </c>
      <c r="B4323" s="509" t="s">
        <v>2233</v>
      </c>
      <c r="C4323" s="509" t="s">
        <v>1516</v>
      </c>
      <c r="D4323" s="509" t="s">
        <v>1641</v>
      </c>
      <c r="E4323" s="509" t="s">
        <v>14351</v>
      </c>
      <c r="F4323" s="509">
        <v>14</v>
      </c>
      <c r="G4323" s="509">
        <v>1</v>
      </c>
    </row>
    <row r="4324" spans="1:7">
      <c r="A4324" s="509" t="s">
        <v>1640</v>
      </c>
      <c r="B4324" s="509" t="s">
        <v>2233</v>
      </c>
      <c r="C4324" s="509" t="s">
        <v>1516</v>
      </c>
      <c r="D4324" s="509" t="s">
        <v>1641</v>
      </c>
      <c r="E4324" s="509" t="s">
        <v>14352</v>
      </c>
      <c r="F4324" s="509">
        <v>8</v>
      </c>
      <c r="G4324" s="509">
        <v>1</v>
      </c>
    </row>
    <row r="4325" spans="1:7">
      <c r="A4325" s="509" t="s">
        <v>1640</v>
      </c>
      <c r="B4325" s="509" t="s">
        <v>2233</v>
      </c>
      <c r="C4325" s="509" t="s">
        <v>1516</v>
      </c>
      <c r="D4325" s="509" t="s">
        <v>1641</v>
      </c>
      <c r="E4325" s="509" t="s">
        <v>14350</v>
      </c>
      <c r="F4325" s="509">
        <v>5</v>
      </c>
      <c r="G4325" s="509">
        <v>1</v>
      </c>
    </row>
    <row r="4326" spans="1:7">
      <c r="A4326" s="509" t="s">
        <v>1640</v>
      </c>
      <c r="B4326" s="509" t="s">
        <v>2233</v>
      </c>
      <c r="C4326" s="509" t="s">
        <v>1516</v>
      </c>
      <c r="D4326" s="509" t="s">
        <v>1641</v>
      </c>
      <c r="E4326" s="509" t="s">
        <v>14353</v>
      </c>
      <c r="F4326" s="509">
        <v>5</v>
      </c>
      <c r="G4326" s="509">
        <v>1</v>
      </c>
    </row>
    <row r="4327" spans="1:7">
      <c r="A4327" s="509" t="s">
        <v>1640</v>
      </c>
      <c r="B4327" s="509" t="s">
        <v>2233</v>
      </c>
      <c r="C4327" s="509" t="s">
        <v>1516</v>
      </c>
      <c r="D4327" s="509" t="s">
        <v>1641</v>
      </c>
      <c r="E4327" s="509" t="s">
        <v>14349</v>
      </c>
      <c r="F4327" s="509">
        <v>4</v>
      </c>
      <c r="G4327" s="509">
        <v>1</v>
      </c>
    </row>
    <row r="4328" spans="1:7">
      <c r="A4328" s="509" t="s">
        <v>1640</v>
      </c>
      <c r="B4328" s="509" t="s">
        <v>2233</v>
      </c>
      <c r="C4328" s="509" t="s">
        <v>1516</v>
      </c>
      <c r="D4328" s="509" t="s">
        <v>1641</v>
      </c>
      <c r="E4328" s="509" t="s">
        <v>14356</v>
      </c>
      <c r="F4328" s="509">
        <v>4</v>
      </c>
      <c r="G4328" s="509">
        <v>1</v>
      </c>
    </row>
    <row r="4329" spans="1:7">
      <c r="A4329" s="509" t="s">
        <v>1640</v>
      </c>
      <c r="B4329" s="509" t="s">
        <v>2233</v>
      </c>
      <c r="C4329" s="509" t="s">
        <v>1516</v>
      </c>
      <c r="D4329" s="509" t="s">
        <v>1641</v>
      </c>
      <c r="E4329" s="509" t="s">
        <v>14357</v>
      </c>
      <c r="F4329" s="509">
        <v>3</v>
      </c>
      <c r="G4329" s="509">
        <v>1</v>
      </c>
    </row>
    <row r="4330" spans="1:7">
      <c r="A4330" s="509" t="s">
        <v>1640</v>
      </c>
      <c r="B4330" s="509" t="s">
        <v>2233</v>
      </c>
      <c r="C4330" s="509" t="s">
        <v>1516</v>
      </c>
      <c r="D4330" s="509" t="s">
        <v>1641</v>
      </c>
      <c r="E4330" s="509" t="s">
        <v>14355</v>
      </c>
      <c r="F4330" s="509">
        <v>2</v>
      </c>
      <c r="G4330" s="509">
        <v>1</v>
      </c>
    </row>
    <row r="4331" spans="1:7">
      <c r="A4331" s="509" t="s">
        <v>1640</v>
      </c>
      <c r="B4331" s="509" t="s">
        <v>2233</v>
      </c>
      <c r="C4331" s="509" t="s">
        <v>1516</v>
      </c>
      <c r="D4331" s="509" t="s">
        <v>1641</v>
      </c>
      <c r="E4331" s="509" t="s">
        <v>14358</v>
      </c>
      <c r="F4331" s="509">
        <v>2</v>
      </c>
      <c r="G4331" s="509">
        <v>1</v>
      </c>
    </row>
    <row r="4332" spans="1:7">
      <c r="A4332" s="509" t="s">
        <v>1640</v>
      </c>
      <c r="B4332" s="509" t="s">
        <v>2233</v>
      </c>
      <c r="C4332" s="509" t="s">
        <v>1516</v>
      </c>
      <c r="D4332" s="509" t="s">
        <v>1641</v>
      </c>
      <c r="E4332" s="509" t="s">
        <v>14354</v>
      </c>
      <c r="F4332" s="509">
        <v>1</v>
      </c>
      <c r="G4332" s="509">
        <v>1</v>
      </c>
    </row>
    <row r="4333" spans="1:7">
      <c r="A4333" s="509" t="s">
        <v>1642</v>
      </c>
      <c r="B4333" s="509" t="s">
        <v>2233</v>
      </c>
      <c r="C4333" s="509" t="s">
        <v>1516</v>
      </c>
      <c r="D4333" s="509" t="s">
        <v>1643</v>
      </c>
      <c r="E4333" s="509" t="s">
        <v>14533</v>
      </c>
      <c r="F4333" s="509">
        <v>7</v>
      </c>
      <c r="G4333" s="509">
        <v>1</v>
      </c>
    </row>
    <row r="4334" spans="1:7">
      <c r="A4334" s="509" t="s">
        <v>1642</v>
      </c>
      <c r="B4334" s="509" t="s">
        <v>2233</v>
      </c>
      <c r="C4334" s="509" t="s">
        <v>1516</v>
      </c>
      <c r="D4334" s="509" t="s">
        <v>1643</v>
      </c>
      <c r="E4334" s="509" t="s">
        <v>14534</v>
      </c>
      <c r="F4334" s="509">
        <v>5</v>
      </c>
      <c r="G4334" s="509">
        <v>1</v>
      </c>
    </row>
    <row r="4335" spans="1:7">
      <c r="A4335" s="509" t="s">
        <v>1642</v>
      </c>
      <c r="B4335" s="509" t="s">
        <v>2233</v>
      </c>
      <c r="C4335" s="509" t="s">
        <v>1516</v>
      </c>
      <c r="D4335" s="509" t="s">
        <v>1643</v>
      </c>
      <c r="E4335" s="509" t="s">
        <v>14537</v>
      </c>
      <c r="F4335" s="509">
        <v>5</v>
      </c>
      <c r="G4335" s="509">
        <v>1</v>
      </c>
    </row>
    <row r="4336" spans="1:7">
      <c r="A4336" s="509" t="s">
        <v>1642</v>
      </c>
      <c r="B4336" s="509" t="s">
        <v>2233</v>
      </c>
      <c r="C4336" s="509" t="s">
        <v>1516</v>
      </c>
      <c r="D4336" s="509" t="s">
        <v>1643</v>
      </c>
      <c r="E4336" s="509" t="s">
        <v>14532</v>
      </c>
      <c r="F4336" s="509">
        <v>4</v>
      </c>
      <c r="G4336" s="509">
        <v>1</v>
      </c>
    </row>
    <row r="4337" spans="1:7">
      <c r="A4337" s="509" t="s">
        <v>1642</v>
      </c>
      <c r="B4337" s="509" t="s">
        <v>2233</v>
      </c>
      <c r="C4337" s="509" t="s">
        <v>1516</v>
      </c>
      <c r="D4337" s="509" t="s">
        <v>1643</v>
      </c>
      <c r="E4337" s="509" t="s">
        <v>14535</v>
      </c>
      <c r="F4337" s="509">
        <v>4</v>
      </c>
      <c r="G4337" s="509">
        <v>1</v>
      </c>
    </row>
    <row r="4338" spans="1:7">
      <c r="A4338" s="509" t="s">
        <v>1642</v>
      </c>
      <c r="B4338" s="509" t="s">
        <v>2233</v>
      </c>
      <c r="C4338" s="509" t="s">
        <v>1516</v>
      </c>
      <c r="D4338" s="509" t="s">
        <v>1643</v>
      </c>
      <c r="E4338" s="509" t="s">
        <v>14539</v>
      </c>
      <c r="F4338" s="509">
        <v>4</v>
      </c>
      <c r="G4338" s="509">
        <v>1</v>
      </c>
    </row>
    <row r="4339" spans="1:7">
      <c r="A4339" s="509" t="s">
        <v>1642</v>
      </c>
      <c r="B4339" s="509" t="s">
        <v>2233</v>
      </c>
      <c r="C4339" s="509" t="s">
        <v>1516</v>
      </c>
      <c r="D4339" s="509" t="s">
        <v>1643</v>
      </c>
      <c r="E4339" s="509" t="s">
        <v>14536</v>
      </c>
      <c r="F4339" s="509">
        <v>3</v>
      </c>
      <c r="G4339" s="509">
        <v>1</v>
      </c>
    </row>
    <row r="4340" spans="1:7">
      <c r="A4340" s="509" t="s">
        <v>1642</v>
      </c>
      <c r="B4340" s="509" t="s">
        <v>2233</v>
      </c>
      <c r="C4340" s="509" t="s">
        <v>1516</v>
      </c>
      <c r="D4340" s="509" t="s">
        <v>1643</v>
      </c>
      <c r="E4340" s="509" t="s">
        <v>14540</v>
      </c>
      <c r="F4340" s="509">
        <v>2</v>
      </c>
      <c r="G4340" s="509">
        <v>1</v>
      </c>
    </row>
    <row r="4341" spans="1:7">
      <c r="A4341" s="509" t="s">
        <v>1642</v>
      </c>
      <c r="B4341" s="509" t="s">
        <v>2233</v>
      </c>
      <c r="C4341" s="509" t="s">
        <v>1516</v>
      </c>
      <c r="D4341" s="509" t="s">
        <v>1643</v>
      </c>
      <c r="E4341" s="509" t="s">
        <v>14541</v>
      </c>
      <c r="F4341" s="509">
        <v>2</v>
      </c>
      <c r="G4341" s="509">
        <v>1</v>
      </c>
    </row>
    <row r="4342" spans="1:7">
      <c r="A4342" s="509" t="s">
        <v>1642</v>
      </c>
      <c r="B4342" s="509" t="s">
        <v>2233</v>
      </c>
      <c r="C4342" s="509" t="s">
        <v>1516</v>
      </c>
      <c r="D4342" s="509" t="s">
        <v>1643</v>
      </c>
      <c r="E4342" s="509" t="s">
        <v>14538</v>
      </c>
      <c r="F4342" s="509">
        <v>1</v>
      </c>
      <c r="G4342" s="509">
        <v>1</v>
      </c>
    </row>
    <row r="4343" spans="1:7">
      <c r="A4343" s="509" t="s">
        <v>1642</v>
      </c>
      <c r="B4343" s="509" t="s">
        <v>2233</v>
      </c>
      <c r="C4343" s="509" t="s">
        <v>1516</v>
      </c>
      <c r="D4343" s="509" t="s">
        <v>1643</v>
      </c>
      <c r="E4343" s="509" t="s">
        <v>14542</v>
      </c>
      <c r="F4343" s="509">
        <v>1</v>
      </c>
      <c r="G4343" s="509">
        <v>1</v>
      </c>
    </row>
    <row r="4344" spans="1:7">
      <c r="A4344" s="509" t="s">
        <v>1644</v>
      </c>
      <c r="B4344" s="509" t="s">
        <v>2233</v>
      </c>
      <c r="C4344" s="509" t="s">
        <v>1516</v>
      </c>
      <c r="D4344" s="509" t="s">
        <v>1645</v>
      </c>
      <c r="E4344" s="509" t="s">
        <v>13022</v>
      </c>
      <c r="F4344" s="509">
        <v>10</v>
      </c>
      <c r="G4344" s="509">
        <v>1</v>
      </c>
    </row>
    <row r="4345" spans="1:7">
      <c r="A4345" s="509" t="s">
        <v>1644</v>
      </c>
      <c r="B4345" s="509" t="s">
        <v>2233</v>
      </c>
      <c r="C4345" s="509" t="s">
        <v>1516</v>
      </c>
      <c r="D4345" s="509" t="s">
        <v>1645</v>
      </c>
      <c r="E4345" s="509" t="s">
        <v>13026</v>
      </c>
      <c r="F4345" s="509">
        <v>10</v>
      </c>
      <c r="G4345" s="509">
        <v>1</v>
      </c>
    </row>
    <row r="4346" spans="1:7">
      <c r="A4346" s="509" t="s">
        <v>1644</v>
      </c>
      <c r="B4346" s="509" t="s">
        <v>2233</v>
      </c>
      <c r="C4346" s="509" t="s">
        <v>1516</v>
      </c>
      <c r="D4346" s="509" t="s">
        <v>1645</v>
      </c>
      <c r="E4346" s="509" t="s">
        <v>13027</v>
      </c>
      <c r="F4346" s="509">
        <v>9</v>
      </c>
      <c r="G4346" s="509">
        <v>1</v>
      </c>
    </row>
    <row r="4347" spans="1:7">
      <c r="A4347" s="509" t="s">
        <v>1644</v>
      </c>
      <c r="B4347" s="509" t="s">
        <v>2233</v>
      </c>
      <c r="C4347" s="509" t="s">
        <v>1516</v>
      </c>
      <c r="D4347" s="509" t="s">
        <v>1645</v>
      </c>
      <c r="E4347" s="509" t="s">
        <v>13025</v>
      </c>
      <c r="F4347" s="509">
        <v>7</v>
      </c>
      <c r="G4347" s="509">
        <v>1</v>
      </c>
    </row>
    <row r="4348" spans="1:7">
      <c r="A4348" s="509" t="s">
        <v>1644</v>
      </c>
      <c r="B4348" s="509" t="s">
        <v>2233</v>
      </c>
      <c r="C4348" s="509" t="s">
        <v>1516</v>
      </c>
      <c r="D4348" s="509" t="s">
        <v>1645</v>
      </c>
      <c r="E4348" s="509" t="s">
        <v>13021</v>
      </c>
      <c r="F4348" s="509">
        <v>6</v>
      </c>
      <c r="G4348" s="509">
        <v>1</v>
      </c>
    </row>
    <row r="4349" spans="1:7">
      <c r="A4349" s="509" t="s">
        <v>1644</v>
      </c>
      <c r="B4349" s="509" t="s">
        <v>2233</v>
      </c>
      <c r="C4349" s="509" t="s">
        <v>1516</v>
      </c>
      <c r="D4349" s="509" t="s">
        <v>1645</v>
      </c>
      <c r="E4349" s="509" t="s">
        <v>13020</v>
      </c>
      <c r="F4349" s="509">
        <v>5</v>
      </c>
      <c r="G4349" s="509">
        <v>1</v>
      </c>
    </row>
    <row r="4350" spans="1:7">
      <c r="A4350" s="509" t="s">
        <v>1644</v>
      </c>
      <c r="B4350" s="509" t="s">
        <v>2233</v>
      </c>
      <c r="C4350" s="509" t="s">
        <v>1516</v>
      </c>
      <c r="D4350" s="509" t="s">
        <v>1645</v>
      </c>
      <c r="E4350" s="509" t="s">
        <v>13029</v>
      </c>
      <c r="F4350" s="509">
        <v>5</v>
      </c>
      <c r="G4350" s="509">
        <v>1</v>
      </c>
    </row>
    <row r="4351" spans="1:7">
      <c r="A4351" s="509" t="s">
        <v>1644</v>
      </c>
      <c r="B4351" s="509" t="s">
        <v>2233</v>
      </c>
      <c r="C4351" s="509" t="s">
        <v>1516</v>
      </c>
      <c r="D4351" s="509" t="s">
        <v>1645</v>
      </c>
      <c r="E4351" s="509" t="s">
        <v>13024</v>
      </c>
      <c r="F4351" s="509">
        <v>3</v>
      </c>
      <c r="G4351" s="509">
        <v>1</v>
      </c>
    </row>
    <row r="4352" spans="1:7">
      <c r="A4352" s="509" t="s">
        <v>1644</v>
      </c>
      <c r="B4352" s="509" t="s">
        <v>2233</v>
      </c>
      <c r="C4352" s="509" t="s">
        <v>1516</v>
      </c>
      <c r="D4352" s="509" t="s">
        <v>1645</v>
      </c>
      <c r="E4352" s="509" t="s">
        <v>13019</v>
      </c>
      <c r="F4352" s="509">
        <v>2</v>
      </c>
      <c r="G4352" s="509">
        <v>1</v>
      </c>
    </row>
    <row r="4353" spans="1:7">
      <c r="A4353" s="509" t="s">
        <v>1644</v>
      </c>
      <c r="B4353" s="509" t="s">
        <v>2233</v>
      </c>
      <c r="C4353" s="509" t="s">
        <v>1516</v>
      </c>
      <c r="D4353" s="509" t="s">
        <v>1645</v>
      </c>
      <c r="E4353" s="509" t="s">
        <v>13023</v>
      </c>
      <c r="F4353" s="509">
        <v>2</v>
      </c>
      <c r="G4353" s="509">
        <v>1</v>
      </c>
    </row>
    <row r="4354" spans="1:7">
      <c r="A4354" s="509" t="s">
        <v>1644</v>
      </c>
      <c r="B4354" s="509" t="s">
        <v>2233</v>
      </c>
      <c r="C4354" s="509" t="s">
        <v>1516</v>
      </c>
      <c r="D4354" s="509" t="s">
        <v>1645</v>
      </c>
      <c r="E4354" s="509" t="s">
        <v>13028</v>
      </c>
      <c r="F4354" s="509">
        <v>2</v>
      </c>
      <c r="G4354" s="509">
        <v>1</v>
      </c>
    </row>
    <row r="4355" spans="1:7">
      <c r="A4355" s="509" t="s">
        <v>1644</v>
      </c>
      <c r="B4355" s="509" t="s">
        <v>2233</v>
      </c>
      <c r="C4355" s="509" t="s">
        <v>1516</v>
      </c>
      <c r="D4355" s="509" t="s">
        <v>1645</v>
      </c>
      <c r="E4355" s="509" t="s">
        <v>13031</v>
      </c>
      <c r="F4355" s="509">
        <v>2</v>
      </c>
      <c r="G4355" s="509">
        <v>1</v>
      </c>
    </row>
    <row r="4356" spans="1:7">
      <c r="A4356" s="509" t="s">
        <v>1644</v>
      </c>
      <c r="B4356" s="509" t="s">
        <v>2233</v>
      </c>
      <c r="C4356" s="509" t="s">
        <v>1516</v>
      </c>
      <c r="D4356" s="509" t="s">
        <v>1645</v>
      </c>
      <c r="E4356" s="509" t="s">
        <v>13030</v>
      </c>
      <c r="F4356" s="509">
        <v>1</v>
      </c>
      <c r="G4356" s="509">
        <v>1</v>
      </c>
    </row>
    <row r="4357" spans="1:7">
      <c r="A4357" s="509" t="s">
        <v>1644</v>
      </c>
      <c r="B4357" s="509" t="s">
        <v>2233</v>
      </c>
      <c r="C4357" s="509" t="s">
        <v>1516</v>
      </c>
      <c r="D4357" s="509" t="s">
        <v>1645</v>
      </c>
      <c r="E4357" s="509" t="s">
        <v>13032</v>
      </c>
      <c r="F4357" s="509">
        <v>1</v>
      </c>
      <c r="G4357" s="509">
        <v>1</v>
      </c>
    </row>
    <row r="4358" spans="1:7">
      <c r="A4358" s="509" t="s">
        <v>1646</v>
      </c>
      <c r="B4358" s="509" t="s">
        <v>2233</v>
      </c>
      <c r="C4358" s="509" t="s">
        <v>1516</v>
      </c>
      <c r="D4358" s="509" t="s">
        <v>1647</v>
      </c>
      <c r="E4358" s="509" t="s">
        <v>14317</v>
      </c>
      <c r="F4358" s="509">
        <v>11</v>
      </c>
      <c r="G4358" s="509">
        <v>1</v>
      </c>
    </row>
    <row r="4359" spans="1:7">
      <c r="A4359" s="509" t="s">
        <v>1646</v>
      </c>
      <c r="B4359" s="509" t="s">
        <v>2233</v>
      </c>
      <c r="C4359" s="509" t="s">
        <v>1516</v>
      </c>
      <c r="D4359" s="509" t="s">
        <v>1647</v>
      </c>
      <c r="E4359" s="509" t="s">
        <v>14319</v>
      </c>
      <c r="F4359" s="509">
        <v>11</v>
      </c>
      <c r="G4359" s="509">
        <v>1</v>
      </c>
    </row>
    <row r="4360" spans="1:7">
      <c r="A4360" s="509" t="s">
        <v>1646</v>
      </c>
      <c r="B4360" s="509" t="s">
        <v>2233</v>
      </c>
      <c r="C4360" s="509" t="s">
        <v>1516</v>
      </c>
      <c r="D4360" s="509" t="s">
        <v>1647</v>
      </c>
      <c r="E4360" s="509" t="s">
        <v>14318</v>
      </c>
      <c r="F4360" s="509">
        <v>10</v>
      </c>
      <c r="G4360" s="509">
        <v>1</v>
      </c>
    </row>
    <row r="4361" spans="1:7">
      <c r="A4361" s="509" t="s">
        <v>1646</v>
      </c>
      <c r="B4361" s="509" t="s">
        <v>2233</v>
      </c>
      <c r="C4361" s="509" t="s">
        <v>1516</v>
      </c>
      <c r="D4361" s="509" t="s">
        <v>1647</v>
      </c>
      <c r="E4361" s="509" t="s">
        <v>14320</v>
      </c>
      <c r="F4361" s="509">
        <v>8</v>
      </c>
      <c r="G4361" s="509">
        <v>1</v>
      </c>
    </row>
    <row r="4362" spans="1:7">
      <c r="A4362" s="509" t="s">
        <v>1646</v>
      </c>
      <c r="B4362" s="509" t="s">
        <v>2233</v>
      </c>
      <c r="C4362" s="509" t="s">
        <v>1516</v>
      </c>
      <c r="D4362" s="509" t="s">
        <v>1647</v>
      </c>
      <c r="E4362" s="509" t="s">
        <v>14321</v>
      </c>
      <c r="F4362" s="509">
        <v>7</v>
      </c>
      <c r="G4362" s="509">
        <v>1</v>
      </c>
    </row>
    <row r="4363" spans="1:7">
      <c r="A4363" s="509" t="s">
        <v>1646</v>
      </c>
      <c r="B4363" s="509" t="s">
        <v>2233</v>
      </c>
      <c r="C4363" s="509" t="s">
        <v>1516</v>
      </c>
      <c r="D4363" s="509" t="s">
        <v>1647</v>
      </c>
      <c r="E4363" s="509" t="s">
        <v>14316</v>
      </c>
      <c r="F4363" s="509">
        <v>6</v>
      </c>
      <c r="G4363" s="509">
        <v>1</v>
      </c>
    </row>
    <row r="4364" spans="1:7">
      <c r="A4364" s="509" t="s">
        <v>1646</v>
      </c>
      <c r="B4364" s="509" t="s">
        <v>2233</v>
      </c>
      <c r="C4364" s="509" t="s">
        <v>1516</v>
      </c>
      <c r="D4364" s="509" t="s">
        <v>1647</v>
      </c>
      <c r="E4364" s="509" t="s">
        <v>14315</v>
      </c>
      <c r="F4364" s="509">
        <v>2</v>
      </c>
      <c r="G4364" s="509">
        <v>1</v>
      </c>
    </row>
    <row r="4365" spans="1:7">
      <c r="A4365" s="509" t="s">
        <v>1646</v>
      </c>
      <c r="B4365" s="509" t="s">
        <v>2233</v>
      </c>
      <c r="C4365" s="509" t="s">
        <v>1516</v>
      </c>
      <c r="D4365" s="509" t="s">
        <v>1647</v>
      </c>
      <c r="E4365" s="509" t="s">
        <v>14314</v>
      </c>
      <c r="F4365" s="509">
        <v>1</v>
      </c>
      <c r="G4365" s="509">
        <v>1</v>
      </c>
    </row>
    <row r="4366" spans="1:7">
      <c r="A4366" s="509" t="s">
        <v>1648</v>
      </c>
      <c r="B4366" s="509" t="s">
        <v>2233</v>
      </c>
      <c r="C4366" s="509" t="s">
        <v>1516</v>
      </c>
      <c r="D4366" s="509" t="s">
        <v>1649</v>
      </c>
      <c r="E4366" s="509" t="s">
        <v>14545</v>
      </c>
      <c r="F4366" s="509">
        <v>7</v>
      </c>
      <c r="G4366" s="509">
        <v>1</v>
      </c>
    </row>
    <row r="4367" spans="1:7">
      <c r="A4367" s="509" t="s">
        <v>1648</v>
      </c>
      <c r="B4367" s="509" t="s">
        <v>2233</v>
      </c>
      <c r="C4367" s="509" t="s">
        <v>1516</v>
      </c>
      <c r="D4367" s="509" t="s">
        <v>1649</v>
      </c>
      <c r="E4367" s="509" t="s">
        <v>14547</v>
      </c>
      <c r="F4367" s="509">
        <v>7</v>
      </c>
      <c r="G4367" s="509">
        <v>1</v>
      </c>
    </row>
    <row r="4368" spans="1:7">
      <c r="A4368" s="509" t="s">
        <v>1648</v>
      </c>
      <c r="B4368" s="509" t="s">
        <v>2233</v>
      </c>
      <c r="C4368" s="509" t="s">
        <v>1516</v>
      </c>
      <c r="D4368" s="509" t="s">
        <v>1649</v>
      </c>
      <c r="E4368" s="509" t="s">
        <v>14543</v>
      </c>
      <c r="F4368" s="509">
        <v>5</v>
      </c>
      <c r="G4368" s="509">
        <v>1</v>
      </c>
    </row>
    <row r="4369" spans="1:7">
      <c r="A4369" s="509" t="s">
        <v>1648</v>
      </c>
      <c r="B4369" s="509" t="s">
        <v>2233</v>
      </c>
      <c r="C4369" s="509" t="s">
        <v>1516</v>
      </c>
      <c r="D4369" s="509" t="s">
        <v>1649</v>
      </c>
      <c r="E4369" s="509" t="s">
        <v>14546</v>
      </c>
      <c r="F4369" s="509">
        <v>4</v>
      </c>
      <c r="G4369" s="509">
        <v>1</v>
      </c>
    </row>
    <row r="4370" spans="1:7">
      <c r="A4370" s="509" t="s">
        <v>1648</v>
      </c>
      <c r="B4370" s="509" t="s">
        <v>2233</v>
      </c>
      <c r="C4370" s="509" t="s">
        <v>1516</v>
      </c>
      <c r="D4370" s="509" t="s">
        <v>1649</v>
      </c>
      <c r="E4370" s="509" t="s">
        <v>14544</v>
      </c>
      <c r="F4370" s="509">
        <v>2</v>
      </c>
      <c r="G4370" s="509">
        <v>1</v>
      </c>
    </row>
    <row r="4371" spans="1:7">
      <c r="A4371" s="509" t="s">
        <v>1648</v>
      </c>
      <c r="B4371" s="509" t="s">
        <v>2233</v>
      </c>
      <c r="C4371" s="509" t="s">
        <v>1516</v>
      </c>
      <c r="D4371" s="509" t="s">
        <v>1649</v>
      </c>
      <c r="E4371" s="509" t="s">
        <v>14548</v>
      </c>
      <c r="F4371" s="509">
        <v>2</v>
      </c>
      <c r="G4371" s="509">
        <v>1</v>
      </c>
    </row>
    <row r="4372" spans="1:7">
      <c r="A4372" s="509" t="s">
        <v>1648</v>
      </c>
      <c r="B4372" s="509" t="s">
        <v>2233</v>
      </c>
      <c r="C4372" s="509" t="s">
        <v>1516</v>
      </c>
      <c r="D4372" s="509" t="s">
        <v>1649</v>
      </c>
      <c r="E4372" s="509" t="s">
        <v>14549</v>
      </c>
      <c r="F4372" s="509">
        <v>2</v>
      </c>
      <c r="G4372" s="509">
        <v>1</v>
      </c>
    </row>
    <row r="4373" spans="1:7">
      <c r="A4373" s="509" t="s">
        <v>1650</v>
      </c>
      <c r="B4373" s="509" t="s">
        <v>2233</v>
      </c>
      <c r="C4373" s="509" t="s">
        <v>1516</v>
      </c>
      <c r="D4373" s="509" t="s">
        <v>1651</v>
      </c>
      <c r="E4373" s="509" t="s">
        <v>14360</v>
      </c>
      <c r="F4373" s="509">
        <v>13</v>
      </c>
      <c r="G4373" s="509">
        <v>1</v>
      </c>
    </row>
    <row r="4374" spans="1:7">
      <c r="A4374" s="509" t="s">
        <v>1650</v>
      </c>
      <c r="B4374" s="509" t="s">
        <v>2233</v>
      </c>
      <c r="C4374" s="509" t="s">
        <v>1516</v>
      </c>
      <c r="D4374" s="509" t="s">
        <v>1651</v>
      </c>
      <c r="E4374" s="509" t="s">
        <v>14361</v>
      </c>
      <c r="F4374" s="509">
        <v>13</v>
      </c>
      <c r="G4374" s="509">
        <v>1</v>
      </c>
    </row>
    <row r="4375" spans="1:7">
      <c r="A4375" s="509" t="s">
        <v>1650</v>
      </c>
      <c r="B4375" s="509" t="s">
        <v>2233</v>
      </c>
      <c r="C4375" s="509" t="s">
        <v>1516</v>
      </c>
      <c r="D4375" s="509" t="s">
        <v>1651</v>
      </c>
      <c r="E4375" s="509" t="s">
        <v>14362</v>
      </c>
      <c r="F4375" s="509">
        <v>10</v>
      </c>
      <c r="G4375" s="509">
        <v>1</v>
      </c>
    </row>
    <row r="4376" spans="1:7">
      <c r="A4376" s="509" t="s">
        <v>1650</v>
      </c>
      <c r="B4376" s="509" t="s">
        <v>2233</v>
      </c>
      <c r="C4376" s="509" t="s">
        <v>1516</v>
      </c>
      <c r="D4376" s="509" t="s">
        <v>1651</v>
      </c>
      <c r="E4376" s="509" t="s">
        <v>14359</v>
      </c>
      <c r="F4376" s="509">
        <v>5</v>
      </c>
      <c r="G4376" s="509">
        <v>1</v>
      </c>
    </row>
    <row r="4377" spans="1:7">
      <c r="A4377" s="509" t="s">
        <v>1650</v>
      </c>
      <c r="B4377" s="509" t="s">
        <v>2233</v>
      </c>
      <c r="C4377" s="509" t="s">
        <v>1516</v>
      </c>
      <c r="D4377" s="509" t="s">
        <v>1651</v>
      </c>
      <c r="E4377" s="509" t="s">
        <v>14363</v>
      </c>
      <c r="F4377" s="509">
        <v>5</v>
      </c>
      <c r="G4377" s="509">
        <v>1</v>
      </c>
    </row>
    <row r="4378" spans="1:7">
      <c r="A4378" s="509" t="s">
        <v>1650</v>
      </c>
      <c r="B4378" s="509" t="s">
        <v>2233</v>
      </c>
      <c r="C4378" s="509" t="s">
        <v>1516</v>
      </c>
      <c r="D4378" s="509" t="s">
        <v>1651</v>
      </c>
      <c r="E4378" s="509" t="s">
        <v>14364</v>
      </c>
      <c r="F4378" s="509">
        <v>2</v>
      </c>
      <c r="G4378" s="509">
        <v>1</v>
      </c>
    </row>
    <row r="4379" spans="1:7">
      <c r="A4379" s="509" t="s">
        <v>1650</v>
      </c>
      <c r="B4379" s="509" t="s">
        <v>2233</v>
      </c>
      <c r="C4379" s="509" t="s">
        <v>1516</v>
      </c>
      <c r="D4379" s="509" t="s">
        <v>1651</v>
      </c>
      <c r="E4379" s="509" t="s">
        <v>14365</v>
      </c>
      <c r="F4379" s="509">
        <v>2</v>
      </c>
      <c r="G4379" s="509">
        <v>1</v>
      </c>
    </row>
    <row r="4380" spans="1:7">
      <c r="A4380" s="509" t="s">
        <v>1652</v>
      </c>
      <c r="B4380" s="509" t="s">
        <v>2233</v>
      </c>
      <c r="C4380" s="509" t="s">
        <v>1516</v>
      </c>
      <c r="D4380" s="509" t="s">
        <v>1653</v>
      </c>
      <c r="E4380" s="509" t="s">
        <v>14550</v>
      </c>
      <c r="F4380" s="509">
        <v>12</v>
      </c>
      <c r="G4380" s="509">
        <v>1</v>
      </c>
    </row>
    <row r="4381" spans="1:7">
      <c r="A4381" s="509" t="s">
        <v>1652</v>
      </c>
      <c r="B4381" s="509" t="s">
        <v>2233</v>
      </c>
      <c r="C4381" s="509" t="s">
        <v>1516</v>
      </c>
      <c r="D4381" s="509" t="s">
        <v>1653</v>
      </c>
      <c r="E4381" s="509" t="s">
        <v>14554</v>
      </c>
      <c r="F4381" s="509">
        <v>11</v>
      </c>
      <c r="G4381" s="509">
        <v>1</v>
      </c>
    </row>
    <row r="4382" spans="1:7">
      <c r="A4382" s="509" t="s">
        <v>1652</v>
      </c>
      <c r="B4382" s="509" t="s">
        <v>2233</v>
      </c>
      <c r="C4382" s="509" t="s">
        <v>1516</v>
      </c>
      <c r="D4382" s="509" t="s">
        <v>1653</v>
      </c>
      <c r="E4382" s="509" t="s">
        <v>14552</v>
      </c>
      <c r="F4382" s="509">
        <v>8</v>
      </c>
      <c r="G4382" s="509">
        <v>1</v>
      </c>
    </row>
    <row r="4383" spans="1:7">
      <c r="A4383" s="509" t="s">
        <v>1652</v>
      </c>
      <c r="B4383" s="509" t="s">
        <v>2233</v>
      </c>
      <c r="C4383" s="509" t="s">
        <v>1516</v>
      </c>
      <c r="D4383" s="509" t="s">
        <v>1653</v>
      </c>
      <c r="E4383" s="509" t="s">
        <v>14551</v>
      </c>
      <c r="F4383" s="509">
        <v>6</v>
      </c>
      <c r="G4383" s="509">
        <v>1</v>
      </c>
    </row>
    <row r="4384" spans="1:7">
      <c r="A4384" s="509" t="s">
        <v>1652</v>
      </c>
      <c r="B4384" s="509" t="s">
        <v>2233</v>
      </c>
      <c r="C4384" s="509" t="s">
        <v>1516</v>
      </c>
      <c r="D4384" s="509" t="s">
        <v>1653</v>
      </c>
      <c r="E4384" s="509" t="s">
        <v>14553</v>
      </c>
      <c r="F4384" s="509">
        <v>6</v>
      </c>
      <c r="G4384" s="509">
        <v>1</v>
      </c>
    </row>
    <row r="4385" spans="1:7">
      <c r="A4385" s="509" t="s">
        <v>1654</v>
      </c>
      <c r="B4385" s="509" t="s">
        <v>2233</v>
      </c>
      <c r="C4385" s="509" t="s">
        <v>1516</v>
      </c>
      <c r="D4385" s="509" t="s">
        <v>1655</v>
      </c>
      <c r="E4385" s="509" t="s">
        <v>14520</v>
      </c>
      <c r="F4385" s="509">
        <v>10</v>
      </c>
      <c r="G4385" s="509">
        <v>1</v>
      </c>
    </row>
    <row r="4386" spans="1:7">
      <c r="A4386" s="509" t="s">
        <v>1654</v>
      </c>
      <c r="B4386" s="509" t="s">
        <v>2233</v>
      </c>
      <c r="C4386" s="509" t="s">
        <v>1516</v>
      </c>
      <c r="D4386" s="509" t="s">
        <v>1655</v>
      </c>
      <c r="E4386" s="509" t="s">
        <v>14518</v>
      </c>
      <c r="F4386" s="509">
        <v>7</v>
      </c>
      <c r="G4386" s="509">
        <v>1</v>
      </c>
    </row>
    <row r="4387" spans="1:7">
      <c r="A4387" s="509" t="s">
        <v>1654</v>
      </c>
      <c r="B4387" s="509" t="s">
        <v>2233</v>
      </c>
      <c r="C4387" s="509" t="s">
        <v>1516</v>
      </c>
      <c r="D4387" s="509" t="s">
        <v>1655</v>
      </c>
      <c r="E4387" s="509" t="s">
        <v>14516</v>
      </c>
      <c r="F4387" s="509">
        <v>6</v>
      </c>
      <c r="G4387" s="509">
        <v>1</v>
      </c>
    </row>
    <row r="4388" spans="1:7">
      <c r="A4388" s="509" t="s">
        <v>1654</v>
      </c>
      <c r="B4388" s="509" t="s">
        <v>2233</v>
      </c>
      <c r="C4388" s="509" t="s">
        <v>1516</v>
      </c>
      <c r="D4388" s="509" t="s">
        <v>1655</v>
      </c>
      <c r="E4388" s="509" t="s">
        <v>14519</v>
      </c>
      <c r="F4388" s="509">
        <v>5</v>
      </c>
      <c r="G4388" s="509">
        <v>1</v>
      </c>
    </row>
    <row r="4389" spans="1:7">
      <c r="A4389" s="509" t="s">
        <v>1654</v>
      </c>
      <c r="B4389" s="509" t="s">
        <v>2233</v>
      </c>
      <c r="C4389" s="509" t="s">
        <v>1516</v>
      </c>
      <c r="D4389" s="509" t="s">
        <v>1655</v>
      </c>
      <c r="E4389" s="509" t="s">
        <v>14517</v>
      </c>
      <c r="F4389" s="509">
        <v>4</v>
      </c>
      <c r="G4389" s="509">
        <v>1</v>
      </c>
    </row>
    <row r="4390" spans="1:7">
      <c r="A4390" s="509" t="s">
        <v>1654</v>
      </c>
      <c r="B4390" s="509" t="s">
        <v>2233</v>
      </c>
      <c r="C4390" s="509" t="s">
        <v>1516</v>
      </c>
      <c r="D4390" s="509" t="s">
        <v>1655</v>
      </c>
      <c r="E4390" s="509" t="s">
        <v>14521</v>
      </c>
      <c r="F4390" s="509">
        <v>1</v>
      </c>
      <c r="G4390" s="509">
        <v>1</v>
      </c>
    </row>
    <row r="4391" spans="1:7">
      <c r="A4391" s="509" t="s">
        <v>1656</v>
      </c>
      <c r="B4391" s="509" t="s">
        <v>2233</v>
      </c>
      <c r="C4391" s="509" t="s">
        <v>1516</v>
      </c>
      <c r="D4391" s="509" t="s">
        <v>1657</v>
      </c>
      <c r="E4391" s="509" t="s">
        <v>14555</v>
      </c>
      <c r="F4391" s="509">
        <v>4</v>
      </c>
      <c r="G4391" s="509">
        <v>1</v>
      </c>
    </row>
    <row r="4392" spans="1:7">
      <c r="A4392" s="509" t="s">
        <v>1656</v>
      </c>
      <c r="B4392" s="509" t="s">
        <v>2233</v>
      </c>
      <c r="C4392" s="509" t="s">
        <v>1516</v>
      </c>
      <c r="D4392" s="509" t="s">
        <v>1657</v>
      </c>
      <c r="E4392" s="509" t="s">
        <v>14558</v>
      </c>
      <c r="F4392" s="509">
        <v>4</v>
      </c>
      <c r="G4392" s="509">
        <v>1</v>
      </c>
    </row>
    <row r="4393" spans="1:7">
      <c r="A4393" s="509" t="s">
        <v>1656</v>
      </c>
      <c r="B4393" s="509" t="s">
        <v>2233</v>
      </c>
      <c r="C4393" s="509" t="s">
        <v>1516</v>
      </c>
      <c r="D4393" s="509" t="s">
        <v>1657</v>
      </c>
      <c r="E4393" s="509" t="s">
        <v>14556</v>
      </c>
      <c r="F4393" s="509">
        <v>1</v>
      </c>
      <c r="G4393" s="509">
        <v>1</v>
      </c>
    </row>
    <row r="4394" spans="1:7">
      <c r="A4394" s="509" t="s">
        <v>1656</v>
      </c>
      <c r="B4394" s="509" t="s">
        <v>2233</v>
      </c>
      <c r="C4394" s="509" t="s">
        <v>1516</v>
      </c>
      <c r="D4394" s="509" t="s">
        <v>1657</v>
      </c>
      <c r="E4394" s="509" t="s">
        <v>14557</v>
      </c>
      <c r="F4394" s="509">
        <v>1</v>
      </c>
      <c r="G4394" s="509">
        <v>1</v>
      </c>
    </row>
    <row r="4395" spans="1:7">
      <c r="A4395" s="509" t="s">
        <v>1656</v>
      </c>
      <c r="B4395" s="509" t="s">
        <v>2233</v>
      </c>
      <c r="C4395" s="509" t="s">
        <v>1516</v>
      </c>
      <c r="D4395" s="509" t="s">
        <v>1657</v>
      </c>
      <c r="E4395" s="509" t="s">
        <v>14559</v>
      </c>
      <c r="F4395" s="509">
        <v>1</v>
      </c>
      <c r="G4395" s="509">
        <v>1</v>
      </c>
    </row>
    <row r="4396" spans="1:7">
      <c r="A4396" s="509" t="s">
        <v>1658</v>
      </c>
      <c r="B4396" s="509" t="s">
        <v>2233</v>
      </c>
      <c r="C4396" s="509" t="s">
        <v>1516</v>
      </c>
      <c r="D4396" s="509" t="s">
        <v>1659</v>
      </c>
      <c r="E4396" s="509" t="s">
        <v>14655</v>
      </c>
      <c r="F4396" s="509">
        <v>18</v>
      </c>
      <c r="G4396" s="509">
        <v>1</v>
      </c>
    </row>
    <row r="4397" spans="1:7">
      <c r="A4397" s="509" t="s">
        <v>1658</v>
      </c>
      <c r="B4397" s="509" t="s">
        <v>2233</v>
      </c>
      <c r="C4397" s="509" t="s">
        <v>1516</v>
      </c>
      <c r="D4397" s="509" t="s">
        <v>1659</v>
      </c>
      <c r="E4397" s="509" t="s">
        <v>14653</v>
      </c>
      <c r="F4397" s="509">
        <v>8</v>
      </c>
      <c r="G4397" s="509">
        <v>1</v>
      </c>
    </row>
    <row r="4398" spans="1:7">
      <c r="A4398" s="509" t="s">
        <v>1658</v>
      </c>
      <c r="B4398" s="509" t="s">
        <v>2233</v>
      </c>
      <c r="C4398" s="509" t="s">
        <v>1516</v>
      </c>
      <c r="D4398" s="509" t="s">
        <v>1659</v>
      </c>
      <c r="E4398" s="509" t="s">
        <v>14649</v>
      </c>
      <c r="F4398" s="509">
        <v>7</v>
      </c>
      <c r="G4398" s="509">
        <v>1</v>
      </c>
    </row>
    <row r="4399" spans="1:7">
      <c r="A4399" s="509" t="s">
        <v>1658</v>
      </c>
      <c r="B4399" s="509" t="s">
        <v>2233</v>
      </c>
      <c r="C4399" s="509" t="s">
        <v>1516</v>
      </c>
      <c r="D4399" s="509" t="s">
        <v>1659</v>
      </c>
      <c r="E4399" s="509" t="s">
        <v>14650</v>
      </c>
      <c r="F4399" s="509">
        <v>7</v>
      </c>
      <c r="G4399" s="509">
        <v>1</v>
      </c>
    </row>
    <row r="4400" spans="1:7">
      <c r="A4400" s="509" t="s">
        <v>1658</v>
      </c>
      <c r="B4400" s="509" t="s">
        <v>2233</v>
      </c>
      <c r="C4400" s="509" t="s">
        <v>1516</v>
      </c>
      <c r="D4400" s="509" t="s">
        <v>1659</v>
      </c>
      <c r="E4400" s="509" t="s">
        <v>14654</v>
      </c>
      <c r="F4400" s="509">
        <v>7</v>
      </c>
      <c r="G4400" s="509">
        <v>1</v>
      </c>
    </row>
    <row r="4401" spans="1:7">
      <c r="A4401" s="509" t="s">
        <v>1658</v>
      </c>
      <c r="B4401" s="509" t="s">
        <v>2233</v>
      </c>
      <c r="C4401" s="509" t="s">
        <v>1516</v>
      </c>
      <c r="D4401" s="509" t="s">
        <v>1659</v>
      </c>
      <c r="E4401" s="509" t="s">
        <v>14652</v>
      </c>
      <c r="F4401" s="509">
        <v>5</v>
      </c>
      <c r="G4401" s="509">
        <v>1</v>
      </c>
    </row>
    <row r="4402" spans="1:7">
      <c r="A4402" s="509" t="s">
        <v>1658</v>
      </c>
      <c r="B4402" s="509" t="s">
        <v>2233</v>
      </c>
      <c r="C4402" s="509" t="s">
        <v>1516</v>
      </c>
      <c r="D4402" s="509" t="s">
        <v>1659</v>
      </c>
      <c r="E4402" s="509" t="s">
        <v>14651</v>
      </c>
      <c r="F4402" s="509">
        <v>3</v>
      </c>
      <c r="G4402" s="509">
        <v>1</v>
      </c>
    </row>
    <row r="4403" spans="1:7">
      <c r="A4403" s="509" t="s">
        <v>1658</v>
      </c>
      <c r="B4403" s="509" t="s">
        <v>2233</v>
      </c>
      <c r="C4403" s="509" t="s">
        <v>1516</v>
      </c>
      <c r="D4403" s="509" t="s">
        <v>1659</v>
      </c>
      <c r="E4403" s="509" t="s">
        <v>14656</v>
      </c>
      <c r="F4403" s="509">
        <v>1</v>
      </c>
      <c r="G4403" s="509">
        <v>1</v>
      </c>
    </row>
    <row r="4404" spans="1:7">
      <c r="A4404" s="509" t="s">
        <v>1660</v>
      </c>
      <c r="B4404" s="509" t="s">
        <v>2233</v>
      </c>
      <c r="C4404" s="509" t="s">
        <v>1516</v>
      </c>
      <c r="D4404" s="509" t="s">
        <v>1661</v>
      </c>
      <c r="E4404" s="509" t="s">
        <v>12956</v>
      </c>
      <c r="F4404" s="509">
        <v>12</v>
      </c>
      <c r="G4404" s="509">
        <v>1</v>
      </c>
    </row>
    <row r="4405" spans="1:7">
      <c r="A4405" s="509" t="s">
        <v>1660</v>
      </c>
      <c r="B4405" s="509" t="s">
        <v>2233</v>
      </c>
      <c r="C4405" s="509" t="s">
        <v>1516</v>
      </c>
      <c r="D4405" s="509" t="s">
        <v>1661</v>
      </c>
      <c r="E4405" s="509" t="s">
        <v>12954</v>
      </c>
      <c r="F4405" s="509">
        <v>11</v>
      </c>
      <c r="G4405" s="509">
        <v>1</v>
      </c>
    </row>
    <row r="4406" spans="1:7">
      <c r="A4406" s="509" t="s">
        <v>1660</v>
      </c>
      <c r="B4406" s="509" t="s">
        <v>2233</v>
      </c>
      <c r="C4406" s="509" t="s">
        <v>1516</v>
      </c>
      <c r="D4406" s="509" t="s">
        <v>1661</v>
      </c>
      <c r="E4406" s="509" t="s">
        <v>12961</v>
      </c>
      <c r="F4406" s="509">
        <v>10</v>
      </c>
      <c r="G4406" s="509">
        <v>1</v>
      </c>
    </row>
    <row r="4407" spans="1:7">
      <c r="A4407" s="509" t="s">
        <v>1660</v>
      </c>
      <c r="B4407" s="509" t="s">
        <v>2233</v>
      </c>
      <c r="C4407" s="509" t="s">
        <v>1516</v>
      </c>
      <c r="D4407" s="509" t="s">
        <v>1661</v>
      </c>
      <c r="E4407" s="509" t="s">
        <v>12958</v>
      </c>
      <c r="F4407" s="509">
        <v>5</v>
      </c>
      <c r="G4407" s="509">
        <v>1</v>
      </c>
    </row>
    <row r="4408" spans="1:7">
      <c r="A4408" s="509" t="s">
        <v>1660</v>
      </c>
      <c r="B4408" s="509" t="s">
        <v>2233</v>
      </c>
      <c r="C4408" s="509" t="s">
        <v>1516</v>
      </c>
      <c r="D4408" s="509" t="s">
        <v>1661</v>
      </c>
      <c r="E4408" s="509" t="s">
        <v>12960</v>
      </c>
      <c r="F4408" s="509">
        <v>5</v>
      </c>
      <c r="G4408" s="509">
        <v>1</v>
      </c>
    </row>
    <row r="4409" spans="1:7">
      <c r="A4409" s="509" t="s">
        <v>1660</v>
      </c>
      <c r="B4409" s="509" t="s">
        <v>2233</v>
      </c>
      <c r="C4409" s="509" t="s">
        <v>1516</v>
      </c>
      <c r="D4409" s="509" t="s">
        <v>1661</v>
      </c>
      <c r="E4409" s="509" t="s">
        <v>12957</v>
      </c>
      <c r="F4409" s="509">
        <v>4</v>
      </c>
      <c r="G4409" s="509">
        <v>1</v>
      </c>
    </row>
    <row r="4410" spans="1:7">
      <c r="A4410" s="509" t="s">
        <v>1660</v>
      </c>
      <c r="B4410" s="509" t="s">
        <v>2233</v>
      </c>
      <c r="C4410" s="509" t="s">
        <v>1516</v>
      </c>
      <c r="D4410" s="509" t="s">
        <v>1661</v>
      </c>
      <c r="E4410" s="509" t="s">
        <v>12959</v>
      </c>
      <c r="F4410" s="509">
        <v>4</v>
      </c>
      <c r="G4410" s="509">
        <v>1</v>
      </c>
    </row>
    <row r="4411" spans="1:7">
      <c r="A4411" s="509" t="s">
        <v>1660</v>
      </c>
      <c r="B4411" s="509" t="s">
        <v>2233</v>
      </c>
      <c r="C4411" s="509" t="s">
        <v>1516</v>
      </c>
      <c r="D4411" s="509" t="s">
        <v>1661</v>
      </c>
      <c r="E4411" s="509" t="s">
        <v>12962</v>
      </c>
      <c r="F4411" s="509">
        <v>4</v>
      </c>
      <c r="G4411" s="509">
        <v>1</v>
      </c>
    </row>
    <row r="4412" spans="1:7">
      <c r="A4412" s="509" t="s">
        <v>1660</v>
      </c>
      <c r="B4412" s="509" t="s">
        <v>2233</v>
      </c>
      <c r="C4412" s="509" t="s">
        <v>1516</v>
      </c>
      <c r="D4412" s="509" t="s">
        <v>1661</v>
      </c>
      <c r="E4412" s="509" t="s">
        <v>12963</v>
      </c>
      <c r="F4412" s="509">
        <v>2</v>
      </c>
      <c r="G4412" s="509">
        <v>1</v>
      </c>
    </row>
    <row r="4413" spans="1:7">
      <c r="A4413" s="509" t="s">
        <v>1660</v>
      </c>
      <c r="B4413" s="509" t="s">
        <v>2233</v>
      </c>
      <c r="C4413" s="509" t="s">
        <v>1516</v>
      </c>
      <c r="D4413" s="509" t="s">
        <v>1661</v>
      </c>
      <c r="E4413" s="509" t="s">
        <v>12955</v>
      </c>
      <c r="F4413" s="509">
        <v>1</v>
      </c>
      <c r="G4413" s="509">
        <v>1</v>
      </c>
    </row>
    <row r="4414" spans="1:7">
      <c r="A4414" s="509" t="s">
        <v>1662</v>
      </c>
      <c r="B4414" s="509" t="s">
        <v>2233</v>
      </c>
      <c r="C4414" s="509" t="s">
        <v>1516</v>
      </c>
      <c r="D4414" s="509" t="s">
        <v>1663</v>
      </c>
      <c r="E4414" s="509" t="s">
        <v>14601</v>
      </c>
      <c r="F4414" s="509">
        <v>6</v>
      </c>
      <c r="G4414" s="509">
        <v>1</v>
      </c>
    </row>
    <row r="4415" spans="1:7">
      <c r="A4415" s="509" t="s">
        <v>1662</v>
      </c>
      <c r="B4415" s="509" t="s">
        <v>2233</v>
      </c>
      <c r="C4415" s="509" t="s">
        <v>1516</v>
      </c>
      <c r="D4415" s="509" t="s">
        <v>1663</v>
      </c>
      <c r="E4415" s="509" t="s">
        <v>14600</v>
      </c>
      <c r="F4415" s="509">
        <v>5</v>
      </c>
      <c r="G4415" s="509">
        <v>1</v>
      </c>
    </row>
    <row r="4416" spans="1:7">
      <c r="A4416" s="509" t="s">
        <v>1662</v>
      </c>
      <c r="B4416" s="509" t="s">
        <v>2233</v>
      </c>
      <c r="C4416" s="509" t="s">
        <v>1516</v>
      </c>
      <c r="D4416" s="509" t="s">
        <v>1663</v>
      </c>
      <c r="E4416" s="509" t="s">
        <v>14603</v>
      </c>
      <c r="F4416" s="509">
        <v>5</v>
      </c>
      <c r="G4416" s="509">
        <v>1</v>
      </c>
    </row>
    <row r="4417" spans="1:7">
      <c r="A4417" s="509" t="s">
        <v>1662</v>
      </c>
      <c r="B4417" s="509" t="s">
        <v>2233</v>
      </c>
      <c r="C4417" s="509" t="s">
        <v>1516</v>
      </c>
      <c r="D4417" s="509" t="s">
        <v>1663</v>
      </c>
      <c r="E4417" s="509" t="s">
        <v>14597</v>
      </c>
      <c r="F4417" s="509">
        <v>4</v>
      </c>
      <c r="G4417" s="509">
        <v>1</v>
      </c>
    </row>
    <row r="4418" spans="1:7">
      <c r="A4418" s="509" t="s">
        <v>1662</v>
      </c>
      <c r="B4418" s="509" t="s">
        <v>2233</v>
      </c>
      <c r="C4418" s="509" t="s">
        <v>1516</v>
      </c>
      <c r="D4418" s="509" t="s">
        <v>1663</v>
      </c>
      <c r="E4418" s="509" t="s">
        <v>14599</v>
      </c>
      <c r="F4418" s="509">
        <v>4</v>
      </c>
      <c r="G4418" s="509">
        <v>1</v>
      </c>
    </row>
    <row r="4419" spans="1:7">
      <c r="A4419" s="509" t="s">
        <v>1662</v>
      </c>
      <c r="B4419" s="509" t="s">
        <v>2233</v>
      </c>
      <c r="C4419" s="509" t="s">
        <v>1516</v>
      </c>
      <c r="D4419" s="509" t="s">
        <v>1663</v>
      </c>
      <c r="E4419" s="509" t="s">
        <v>14602</v>
      </c>
      <c r="F4419" s="509">
        <v>4</v>
      </c>
      <c r="G4419" s="509">
        <v>1</v>
      </c>
    </row>
    <row r="4420" spans="1:7">
      <c r="A4420" s="509" t="s">
        <v>1662</v>
      </c>
      <c r="B4420" s="509" t="s">
        <v>2233</v>
      </c>
      <c r="C4420" s="509" t="s">
        <v>1516</v>
      </c>
      <c r="D4420" s="509" t="s">
        <v>1663</v>
      </c>
      <c r="E4420" s="509" t="s">
        <v>14596</v>
      </c>
      <c r="F4420" s="509">
        <v>3</v>
      </c>
      <c r="G4420" s="509">
        <v>1</v>
      </c>
    </row>
    <row r="4421" spans="1:7">
      <c r="A4421" s="509" t="s">
        <v>1662</v>
      </c>
      <c r="B4421" s="509" t="s">
        <v>2233</v>
      </c>
      <c r="C4421" s="509" t="s">
        <v>1516</v>
      </c>
      <c r="D4421" s="509" t="s">
        <v>1663</v>
      </c>
      <c r="E4421" s="509" t="s">
        <v>14598</v>
      </c>
      <c r="F4421" s="509">
        <v>3</v>
      </c>
      <c r="G4421" s="509">
        <v>1</v>
      </c>
    </row>
    <row r="4422" spans="1:7">
      <c r="A4422" s="509" t="s">
        <v>1664</v>
      </c>
      <c r="B4422" s="509" t="s">
        <v>2233</v>
      </c>
      <c r="C4422" s="509" t="s">
        <v>1516</v>
      </c>
      <c r="D4422" s="509" t="s">
        <v>1665</v>
      </c>
      <c r="E4422" s="509" t="s">
        <v>14560</v>
      </c>
      <c r="F4422" s="509">
        <v>9</v>
      </c>
      <c r="G4422" s="509">
        <v>1</v>
      </c>
    </row>
    <row r="4423" spans="1:7">
      <c r="A4423" s="509" t="s">
        <v>1664</v>
      </c>
      <c r="B4423" s="509" t="s">
        <v>2233</v>
      </c>
      <c r="C4423" s="509" t="s">
        <v>1516</v>
      </c>
      <c r="D4423" s="509" t="s">
        <v>1665</v>
      </c>
      <c r="E4423" s="509" t="s">
        <v>14562</v>
      </c>
      <c r="F4423" s="509">
        <v>8</v>
      </c>
      <c r="G4423" s="509">
        <v>1</v>
      </c>
    </row>
    <row r="4424" spans="1:7">
      <c r="A4424" s="509" t="s">
        <v>1664</v>
      </c>
      <c r="B4424" s="509" t="s">
        <v>2233</v>
      </c>
      <c r="C4424" s="509" t="s">
        <v>1516</v>
      </c>
      <c r="D4424" s="509" t="s">
        <v>1665</v>
      </c>
      <c r="E4424" s="509" t="s">
        <v>14563</v>
      </c>
      <c r="F4424" s="509">
        <v>8</v>
      </c>
      <c r="G4424" s="509">
        <v>1</v>
      </c>
    </row>
    <row r="4425" spans="1:7">
      <c r="A4425" s="509" t="s">
        <v>1664</v>
      </c>
      <c r="B4425" s="509" t="s">
        <v>2233</v>
      </c>
      <c r="C4425" s="509" t="s">
        <v>1516</v>
      </c>
      <c r="D4425" s="509" t="s">
        <v>1665</v>
      </c>
      <c r="E4425" s="509" t="s">
        <v>14565</v>
      </c>
      <c r="F4425" s="509">
        <v>7</v>
      </c>
      <c r="G4425" s="509">
        <v>1</v>
      </c>
    </row>
    <row r="4426" spans="1:7">
      <c r="A4426" s="509" t="s">
        <v>1664</v>
      </c>
      <c r="B4426" s="509" t="s">
        <v>2233</v>
      </c>
      <c r="C4426" s="509" t="s">
        <v>1516</v>
      </c>
      <c r="D4426" s="509" t="s">
        <v>1665</v>
      </c>
      <c r="E4426" s="509" t="s">
        <v>14561</v>
      </c>
      <c r="F4426" s="509">
        <v>6</v>
      </c>
      <c r="G4426" s="509">
        <v>1</v>
      </c>
    </row>
    <row r="4427" spans="1:7">
      <c r="A4427" s="509" t="s">
        <v>1664</v>
      </c>
      <c r="B4427" s="509" t="s">
        <v>2233</v>
      </c>
      <c r="C4427" s="509" t="s">
        <v>1516</v>
      </c>
      <c r="D4427" s="509" t="s">
        <v>1665</v>
      </c>
      <c r="E4427" s="509" t="s">
        <v>14564</v>
      </c>
      <c r="F4427" s="509">
        <v>3</v>
      </c>
      <c r="G4427" s="509">
        <v>1</v>
      </c>
    </row>
    <row r="4428" spans="1:7">
      <c r="A4428" s="509" t="s">
        <v>1664</v>
      </c>
      <c r="B4428" s="509" t="s">
        <v>2233</v>
      </c>
      <c r="C4428" s="509" t="s">
        <v>1516</v>
      </c>
      <c r="D4428" s="509" t="s">
        <v>1665</v>
      </c>
      <c r="E4428" s="509" t="s">
        <v>14566</v>
      </c>
      <c r="F4428" s="509">
        <v>3</v>
      </c>
      <c r="G4428" s="509">
        <v>1</v>
      </c>
    </row>
    <row r="4429" spans="1:7">
      <c r="A4429" s="509" t="s">
        <v>1666</v>
      </c>
      <c r="B4429" s="509" t="s">
        <v>2233</v>
      </c>
      <c r="C4429" s="509" t="s">
        <v>1516</v>
      </c>
      <c r="D4429" s="509" t="s">
        <v>1667</v>
      </c>
      <c r="E4429" s="509" t="s">
        <v>14570</v>
      </c>
      <c r="F4429" s="509">
        <v>12</v>
      </c>
      <c r="G4429" s="509">
        <v>1</v>
      </c>
    </row>
    <row r="4430" spans="1:7">
      <c r="A4430" s="509" t="s">
        <v>1666</v>
      </c>
      <c r="B4430" s="509" t="s">
        <v>2233</v>
      </c>
      <c r="C4430" s="509" t="s">
        <v>1516</v>
      </c>
      <c r="D4430" s="509" t="s">
        <v>1667</v>
      </c>
      <c r="E4430" s="509" t="s">
        <v>14571</v>
      </c>
      <c r="F4430" s="509">
        <v>12</v>
      </c>
      <c r="G4430" s="509">
        <v>1</v>
      </c>
    </row>
    <row r="4431" spans="1:7">
      <c r="A4431" s="509" t="s">
        <v>1666</v>
      </c>
      <c r="B4431" s="509" t="s">
        <v>2233</v>
      </c>
      <c r="C4431" s="509" t="s">
        <v>1516</v>
      </c>
      <c r="D4431" s="509" t="s">
        <v>1667</v>
      </c>
      <c r="E4431" s="509" t="s">
        <v>14568</v>
      </c>
      <c r="F4431" s="509">
        <v>9</v>
      </c>
      <c r="G4431" s="509">
        <v>1</v>
      </c>
    </row>
    <row r="4432" spans="1:7">
      <c r="A4432" s="509" t="s">
        <v>1666</v>
      </c>
      <c r="B4432" s="509" t="s">
        <v>2233</v>
      </c>
      <c r="C4432" s="509" t="s">
        <v>1516</v>
      </c>
      <c r="D4432" s="509" t="s">
        <v>1667</v>
      </c>
      <c r="E4432" s="509" t="s">
        <v>14567</v>
      </c>
      <c r="F4432" s="509">
        <v>8</v>
      </c>
      <c r="G4432" s="509">
        <v>1</v>
      </c>
    </row>
    <row r="4433" spans="1:7">
      <c r="A4433" s="509" t="s">
        <v>1666</v>
      </c>
      <c r="B4433" s="509" t="s">
        <v>2233</v>
      </c>
      <c r="C4433" s="509" t="s">
        <v>1516</v>
      </c>
      <c r="D4433" s="509" t="s">
        <v>1667</v>
      </c>
      <c r="E4433" s="509" t="s">
        <v>14579</v>
      </c>
      <c r="F4433" s="509">
        <v>8</v>
      </c>
      <c r="G4433" s="509">
        <v>1</v>
      </c>
    </row>
    <row r="4434" spans="1:7">
      <c r="A4434" s="509" t="s">
        <v>1666</v>
      </c>
      <c r="B4434" s="509" t="s">
        <v>2233</v>
      </c>
      <c r="C4434" s="509" t="s">
        <v>1516</v>
      </c>
      <c r="D4434" s="509" t="s">
        <v>1667</v>
      </c>
      <c r="E4434" s="509" t="s">
        <v>14572</v>
      </c>
      <c r="F4434" s="509">
        <v>7</v>
      </c>
      <c r="G4434" s="509">
        <v>1</v>
      </c>
    </row>
    <row r="4435" spans="1:7">
      <c r="A4435" s="509" t="s">
        <v>1666</v>
      </c>
      <c r="B4435" s="509" t="s">
        <v>2233</v>
      </c>
      <c r="C4435" s="509" t="s">
        <v>1516</v>
      </c>
      <c r="D4435" s="509" t="s">
        <v>1667</v>
      </c>
      <c r="E4435" s="509" t="s">
        <v>14569</v>
      </c>
      <c r="F4435" s="509">
        <v>5</v>
      </c>
      <c r="G4435" s="509">
        <v>1</v>
      </c>
    </row>
    <row r="4436" spans="1:7">
      <c r="A4436" s="509" t="s">
        <v>1666</v>
      </c>
      <c r="B4436" s="509" t="s">
        <v>2233</v>
      </c>
      <c r="C4436" s="509" t="s">
        <v>1516</v>
      </c>
      <c r="D4436" s="509" t="s">
        <v>1667</v>
      </c>
      <c r="E4436" s="509" t="s">
        <v>14574</v>
      </c>
      <c r="F4436" s="509">
        <v>5</v>
      </c>
      <c r="G4436" s="509">
        <v>1</v>
      </c>
    </row>
    <row r="4437" spans="1:7">
      <c r="A4437" s="509" t="s">
        <v>1666</v>
      </c>
      <c r="B4437" s="509" t="s">
        <v>2233</v>
      </c>
      <c r="C4437" s="509" t="s">
        <v>1516</v>
      </c>
      <c r="D4437" s="509" t="s">
        <v>1667</v>
      </c>
      <c r="E4437" s="509" t="s">
        <v>14573</v>
      </c>
      <c r="F4437" s="509">
        <v>2</v>
      </c>
      <c r="G4437" s="509">
        <v>1</v>
      </c>
    </row>
    <row r="4438" spans="1:7">
      <c r="A4438" s="509" t="s">
        <v>1666</v>
      </c>
      <c r="B4438" s="509" t="s">
        <v>2233</v>
      </c>
      <c r="C4438" s="509" t="s">
        <v>1516</v>
      </c>
      <c r="D4438" s="509" t="s">
        <v>1667</v>
      </c>
      <c r="E4438" s="509" t="s">
        <v>14575</v>
      </c>
      <c r="F4438" s="509">
        <v>2</v>
      </c>
      <c r="G4438" s="509">
        <v>1</v>
      </c>
    </row>
    <row r="4439" spans="1:7">
      <c r="A4439" s="509" t="s">
        <v>1666</v>
      </c>
      <c r="B4439" s="509" t="s">
        <v>2233</v>
      </c>
      <c r="C4439" s="509" t="s">
        <v>1516</v>
      </c>
      <c r="D4439" s="509" t="s">
        <v>1667</v>
      </c>
      <c r="E4439" s="509" t="s">
        <v>14576</v>
      </c>
      <c r="F4439" s="509">
        <v>2</v>
      </c>
      <c r="G4439" s="509">
        <v>1</v>
      </c>
    </row>
    <row r="4440" spans="1:7">
      <c r="A4440" s="509" t="s">
        <v>1666</v>
      </c>
      <c r="B4440" s="509" t="s">
        <v>2233</v>
      </c>
      <c r="C4440" s="509" t="s">
        <v>1516</v>
      </c>
      <c r="D4440" s="509" t="s">
        <v>1667</v>
      </c>
      <c r="E4440" s="509" t="s">
        <v>14577</v>
      </c>
      <c r="F4440" s="509">
        <v>2</v>
      </c>
      <c r="G4440" s="509">
        <v>1</v>
      </c>
    </row>
    <row r="4441" spans="1:7">
      <c r="A4441" s="509" t="s">
        <v>1666</v>
      </c>
      <c r="B4441" s="509" t="s">
        <v>2233</v>
      </c>
      <c r="C4441" s="509" t="s">
        <v>1516</v>
      </c>
      <c r="D4441" s="509" t="s">
        <v>1667</v>
      </c>
      <c r="E4441" s="509" t="s">
        <v>14578</v>
      </c>
      <c r="F4441" s="509">
        <v>1</v>
      </c>
      <c r="G4441" s="509">
        <v>1</v>
      </c>
    </row>
    <row r="4442" spans="1:7">
      <c r="A4442" s="509" t="s">
        <v>1668</v>
      </c>
      <c r="B4442" s="509" t="s">
        <v>2233</v>
      </c>
      <c r="C4442" s="509" t="s">
        <v>1516</v>
      </c>
      <c r="D4442" s="509" t="s">
        <v>1669</v>
      </c>
      <c r="E4442" s="509" t="s">
        <v>14368</v>
      </c>
      <c r="F4442" s="509">
        <v>11</v>
      </c>
      <c r="G4442" s="509">
        <v>1</v>
      </c>
    </row>
    <row r="4443" spans="1:7">
      <c r="A4443" s="509" t="s">
        <v>1668</v>
      </c>
      <c r="B4443" s="509" t="s">
        <v>2233</v>
      </c>
      <c r="C4443" s="509" t="s">
        <v>1516</v>
      </c>
      <c r="D4443" s="509" t="s">
        <v>1669</v>
      </c>
      <c r="E4443" s="509" t="s">
        <v>14366</v>
      </c>
      <c r="F4443" s="509">
        <v>7</v>
      </c>
      <c r="G4443" s="509">
        <v>1</v>
      </c>
    </row>
    <row r="4444" spans="1:7">
      <c r="A4444" s="509" t="s">
        <v>1668</v>
      </c>
      <c r="B4444" s="509" t="s">
        <v>2233</v>
      </c>
      <c r="C4444" s="509" t="s">
        <v>1516</v>
      </c>
      <c r="D4444" s="509" t="s">
        <v>1669</v>
      </c>
      <c r="E4444" s="509" t="s">
        <v>14372</v>
      </c>
      <c r="F4444" s="509">
        <v>6</v>
      </c>
      <c r="G4444" s="509">
        <v>1</v>
      </c>
    </row>
    <row r="4445" spans="1:7">
      <c r="A4445" s="509" t="s">
        <v>1668</v>
      </c>
      <c r="B4445" s="509" t="s">
        <v>2233</v>
      </c>
      <c r="C4445" s="509" t="s">
        <v>1516</v>
      </c>
      <c r="D4445" s="509" t="s">
        <v>1669</v>
      </c>
      <c r="E4445" s="509" t="s">
        <v>14367</v>
      </c>
      <c r="F4445" s="509">
        <v>4</v>
      </c>
      <c r="G4445" s="509">
        <v>1</v>
      </c>
    </row>
    <row r="4446" spans="1:7">
      <c r="A4446" s="509" t="s">
        <v>1668</v>
      </c>
      <c r="B4446" s="509" t="s">
        <v>2233</v>
      </c>
      <c r="C4446" s="509" t="s">
        <v>1516</v>
      </c>
      <c r="D4446" s="509" t="s">
        <v>1669</v>
      </c>
      <c r="E4446" s="509" t="s">
        <v>14370</v>
      </c>
      <c r="F4446" s="509">
        <v>4</v>
      </c>
      <c r="G4446" s="509">
        <v>1</v>
      </c>
    </row>
    <row r="4447" spans="1:7">
      <c r="A4447" s="509" t="s">
        <v>1668</v>
      </c>
      <c r="B4447" s="509" t="s">
        <v>2233</v>
      </c>
      <c r="C4447" s="509" t="s">
        <v>1516</v>
      </c>
      <c r="D4447" s="509" t="s">
        <v>1669</v>
      </c>
      <c r="E4447" s="509" t="s">
        <v>14371</v>
      </c>
      <c r="F4447" s="509">
        <v>4</v>
      </c>
      <c r="G4447" s="509">
        <v>1</v>
      </c>
    </row>
    <row r="4448" spans="1:7">
      <c r="A4448" s="509" t="s">
        <v>1668</v>
      </c>
      <c r="B4448" s="509" t="s">
        <v>2233</v>
      </c>
      <c r="C4448" s="509" t="s">
        <v>1516</v>
      </c>
      <c r="D4448" s="509" t="s">
        <v>1669</v>
      </c>
      <c r="E4448" s="509" t="s">
        <v>14369</v>
      </c>
      <c r="F4448" s="509">
        <v>3</v>
      </c>
      <c r="G4448" s="509">
        <v>1</v>
      </c>
    </row>
    <row r="4449" spans="1:7">
      <c r="A4449" s="509" t="s">
        <v>1670</v>
      </c>
      <c r="B4449" s="509" t="s">
        <v>2233</v>
      </c>
      <c r="C4449" s="509" t="s">
        <v>1516</v>
      </c>
      <c r="D4449" s="509" t="s">
        <v>1671</v>
      </c>
      <c r="E4449" s="509" t="s">
        <v>14580</v>
      </c>
      <c r="F4449" s="509">
        <v>9</v>
      </c>
      <c r="G4449" s="509">
        <v>1</v>
      </c>
    </row>
    <row r="4450" spans="1:7">
      <c r="A4450" s="509" t="s">
        <v>1670</v>
      </c>
      <c r="B4450" s="509" t="s">
        <v>2233</v>
      </c>
      <c r="C4450" s="509" t="s">
        <v>1516</v>
      </c>
      <c r="D4450" s="509" t="s">
        <v>1671</v>
      </c>
      <c r="E4450" s="509" t="s">
        <v>14581</v>
      </c>
      <c r="F4450" s="509">
        <v>2</v>
      </c>
      <c r="G4450" s="509">
        <v>1</v>
      </c>
    </row>
    <row r="4451" spans="1:7">
      <c r="A4451" s="509" t="s">
        <v>1672</v>
      </c>
      <c r="B4451" s="509" t="s">
        <v>2233</v>
      </c>
      <c r="C4451" s="509" t="s">
        <v>1516</v>
      </c>
      <c r="D4451" s="509" t="s">
        <v>1673</v>
      </c>
      <c r="E4451" s="509" t="s">
        <v>13339</v>
      </c>
      <c r="F4451" s="509">
        <v>12</v>
      </c>
      <c r="G4451" s="509">
        <v>1</v>
      </c>
    </row>
    <row r="4452" spans="1:7">
      <c r="A4452" s="509" t="s">
        <v>1672</v>
      </c>
      <c r="B4452" s="509" t="s">
        <v>2233</v>
      </c>
      <c r="C4452" s="509" t="s">
        <v>1516</v>
      </c>
      <c r="D4452" s="509" t="s">
        <v>1673</v>
      </c>
      <c r="E4452" s="509" t="s">
        <v>13341</v>
      </c>
      <c r="F4452" s="509">
        <v>12</v>
      </c>
      <c r="G4452" s="509">
        <v>1</v>
      </c>
    </row>
    <row r="4453" spans="1:7">
      <c r="A4453" s="509" t="s">
        <v>1672</v>
      </c>
      <c r="B4453" s="509" t="s">
        <v>2233</v>
      </c>
      <c r="C4453" s="509" t="s">
        <v>1516</v>
      </c>
      <c r="D4453" s="509" t="s">
        <v>1673</v>
      </c>
      <c r="E4453" s="509" t="s">
        <v>13338</v>
      </c>
      <c r="F4453" s="509">
        <v>11</v>
      </c>
      <c r="G4453" s="509">
        <v>1</v>
      </c>
    </row>
    <row r="4454" spans="1:7">
      <c r="A4454" s="509" t="s">
        <v>1672</v>
      </c>
      <c r="B4454" s="509" t="s">
        <v>2233</v>
      </c>
      <c r="C4454" s="509" t="s">
        <v>1516</v>
      </c>
      <c r="D4454" s="509" t="s">
        <v>1673</v>
      </c>
      <c r="E4454" s="509" t="s">
        <v>13340</v>
      </c>
      <c r="F4454" s="509">
        <v>11</v>
      </c>
      <c r="G4454" s="509">
        <v>1</v>
      </c>
    </row>
    <row r="4455" spans="1:7">
      <c r="A4455" s="509" t="s">
        <v>1672</v>
      </c>
      <c r="B4455" s="509" t="s">
        <v>2233</v>
      </c>
      <c r="C4455" s="509" t="s">
        <v>1516</v>
      </c>
      <c r="D4455" s="509" t="s">
        <v>1673</v>
      </c>
      <c r="E4455" s="509" t="s">
        <v>13332</v>
      </c>
      <c r="F4455" s="509">
        <v>8</v>
      </c>
      <c r="G4455" s="509">
        <v>1</v>
      </c>
    </row>
    <row r="4456" spans="1:7">
      <c r="A4456" s="509" t="s">
        <v>1672</v>
      </c>
      <c r="B4456" s="509" t="s">
        <v>2233</v>
      </c>
      <c r="C4456" s="509" t="s">
        <v>1516</v>
      </c>
      <c r="D4456" s="509" t="s">
        <v>1673</v>
      </c>
      <c r="E4456" s="509" t="s">
        <v>13334</v>
      </c>
      <c r="F4456" s="509">
        <v>8</v>
      </c>
      <c r="G4456" s="509">
        <v>1</v>
      </c>
    </row>
    <row r="4457" spans="1:7">
      <c r="A4457" s="509" t="s">
        <v>1672</v>
      </c>
      <c r="B4457" s="509" t="s">
        <v>2233</v>
      </c>
      <c r="C4457" s="509" t="s">
        <v>1516</v>
      </c>
      <c r="D4457" s="509" t="s">
        <v>1673</v>
      </c>
      <c r="E4457" s="509" t="s">
        <v>13336</v>
      </c>
      <c r="F4457" s="509">
        <v>8</v>
      </c>
      <c r="G4457" s="509">
        <v>1</v>
      </c>
    </row>
    <row r="4458" spans="1:7">
      <c r="A4458" s="509" t="s">
        <v>1672</v>
      </c>
      <c r="B4458" s="509" t="s">
        <v>2233</v>
      </c>
      <c r="C4458" s="509" t="s">
        <v>1516</v>
      </c>
      <c r="D4458" s="509" t="s">
        <v>1673</v>
      </c>
      <c r="E4458" s="509" t="s">
        <v>13333</v>
      </c>
      <c r="F4458" s="509">
        <v>7</v>
      </c>
      <c r="G4458" s="509">
        <v>1</v>
      </c>
    </row>
    <row r="4459" spans="1:7">
      <c r="A4459" s="509" t="s">
        <v>1672</v>
      </c>
      <c r="B4459" s="509" t="s">
        <v>2233</v>
      </c>
      <c r="C4459" s="509" t="s">
        <v>1516</v>
      </c>
      <c r="D4459" s="509" t="s">
        <v>1673</v>
      </c>
      <c r="E4459" s="509" t="s">
        <v>13335</v>
      </c>
      <c r="F4459" s="509">
        <v>7</v>
      </c>
      <c r="G4459" s="509">
        <v>1</v>
      </c>
    </row>
    <row r="4460" spans="1:7">
      <c r="A4460" s="509" t="s">
        <v>1672</v>
      </c>
      <c r="B4460" s="509" t="s">
        <v>2233</v>
      </c>
      <c r="C4460" s="509" t="s">
        <v>1516</v>
      </c>
      <c r="D4460" s="509" t="s">
        <v>1673</v>
      </c>
      <c r="E4460" s="509" t="s">
        <v>13337</v>
      </c>
      <c r="F4460" s="509">
        <v>4</v>
      </c>
      <c r="G4460" s="509">
        <v>1</v>
      </c>
    </row>
    <row r="4461" spans="1:7">
      <c r="A4461" s="509" t="s">
        <v>1674</v>
      </c>
      <c r="B4461" s="509" t="s">
        <v>2233</v>
      </c>
      <c r="C4461" s="509" t="s">
        <v>1516</v>
      </c>
      <c r="D4461" s="509" t="s">
        <v>1675</v>
      </c>
      <c r="E4461" s="509" t="s">
        <v>14373</v>
      </c>
      <c r="F4461" s="509">
        <v>10</v>
      </c>
      <c r="G4461" s="509">
        <v>1</v>
      </c>
    </row>
    <row r="4462" spans="1:7">
      <c r="A4462" s="509" t="s">
        <v>1674</v>
      </c>
      <c r="B4462" s="509" t="s">
        <v>2233</v>
      </c>
      <c r="C4462" s="509" t="s">
        <v>1516</v>
      </c>
      <c r="D4462" s="509" t="s">
        <v>1675</v>
      </c>
      <c r="E4462" s="509" t="s">
        <v>14375</v>
      </c>
      <c r="F4462" s="509">
        <v>5</v>
      </c>
      <c r="G4462" s="509">
        <v>1</v>
      </c>
    </row>
    <row r="4463" spans="1:7">
      <c r="A4463" s="509" t="s">
        <v>1674</v>
      </c>
      <c r="B4463" s="509" t="s">
        <v>2233</v>
      </c>
      <c r="C4463" s="509" t="s">
        <v>1516</v>
      </c>
      <c r="D4463" s="509" t="s">
        <v>1675</v>
      </c>
      <c r="E4463" s="509" t="s">
        <v>14374</v>
      </c>
      <c r="F4463" s="509">
        <v>4</v>
      </c>
      <c r="G4463" s="509">
        <v>1</v>
      </c>
    </row>
    <row r="4464" spans="1:7">
      <c r="A4464" s="509" t="s">
        <v>1676</v>
      </c>
      <c r="B4464" s="509" t="s">
        <v>2233</v>
      </c>
      <c r="C4464" s="509" t="s">
        <v>1516</v>
      </c>
      <c r="D4464" s="509" t="s">
        <v>1677</v>
      </c>
      <c r="E4464" s="509" t="s">
        <v>14582</v>
      </c>
      <c r="F4464" s="509">
        <v>10</v>
      </c>
      <c r="G4464" s="509">
        <v>1</v>
      </c>
    </row>
    <row r="4465" spans="1:7">
      <c r="A4465" s="509" t="s">
        <v>1676</v>
      </c>
      <c r="B4465" s="509" t="s">
        <v>2233</v>
      </c>
      <c r="C4465" s="509" t="s">
        <v>1516</v>
      </c>
      <c r="D4465" s="509" t="s">
        <v>1677</v>
      </c>
      <c r="E4465" s="509" t="s">
        <v>14583</v>
      </c>
      <c r="F4465" s="509">
        <v>2</v>
      </c>
      <c r="G4465" s="509">
        <v>1</v>
      </c>
    </row>
    <row r="4466" spans="1:7">
      <c r="A4466" s="509" t="s">
        <v>1678</v>
      </c>
      <c r="B4466" s="509" t="s">
        <v>2233</v>
      </c>
      <c r="C4466" s="509" t="s">
        <v>1516</v>
      </c>
      <c r="D4466" s="509" t="s">
        <v>1679</v>
      </c>
      <c r="E4466" s="509" t="s">
        <v>13294</v>
      </c>
      <c r="F4466" s="509">
        <v>8</v>
      </c>
      <c r="G4466" s="509">
        <v>1</v>
      </c>
    </row>
    <row r="4467" spans="1:7">
      <c r="A4467" s="509" t="s">
        <v>1678</v>
      </c>
      <c r="B4467" s="509" t="s">
        <v>2233</v>
      </c>
      <c r="C4467" s="509" t="s">
        <v>1516</v>
      </c>
      <c r="D4467" s="509" t="s">
        <v>1679</v>
      </c>
      <c r="E4467" s="509" t="s">
        <v>13293</v>
      </c>
      <c r="F4467" s="509">
        <v>6</v>
      </c>
      <c r="G4467" s="509">
        <v>1</v>
      </c>
    </row>
    <row r="4468" spans="1:7">
      <c r="A4468" s="509" t="s">
        <v>1678</v>
      </c>
      <c r="B4468" s="509" t="s">
        <v>2233</v>
      </c>
      <c r="C4468" s="509" t="s">
        <v>1516</v>
      </c>
      <c r="D4468" s="509" t="s">
        <v>1679</v>
      </c>
      <c r="E4468" s="509" t="s">
        <v>13296</v>
      </c>
      <c r="F4468" s="509">
        <v>4</v>
      </c>
      <c r="G4468" s="509">
        <v>1</v>
      </c>
    </row>
    <row r="4469" spans="1:7">
      <c r="A4469" s="509" t="s">
        <v>1678</v>
      </c>
      <c r="B4469" s="509" t="s">
        <v>2233</v>
      </c>
      <c r="C4469" s="509" t="s">
        <v>1516</v>
      </c>
      <c r="D4469" s="509" t="s">
        <v>1679</v>
      </c>
      <c r="E4469" s="509" t="s">
        <v>13295</v>
      </c>
      <c r="F4469" s="509">
        <v>3</v>
      </c>
      <c r="G4469" s="509">
        <v>1</v>
      </c>
    </row>
    <row r="4470" spans="1:7">
      <c r="A4470" s="509" t="s">
        <v>1678</v>
      </c>
      <c r="B4470" s="509" t="s">
        <v>2233</v>
      </c>
      <c r="C4470" s="509" t="s">
        <v>1516</v>
      </c>
      <c r="D4470" s="509" t="s">
        <v>1679</v>
      </c>
      <c r="E4470" s="509" t="s">
        <v>13297</v>
      </c>
      <c r="F4470" s="509">
        <v>3</v>
      </c>
      <c r="G4470" s="509">
        <v>1</v>
      </c>
    </row>
    <row r="4471" spans="1:7">
      <c r="A4471" s="509" t="s">
        <v>1678</v>
      </c>
      <c r="B4471" s="509" t="s">
        <v>2233</v>
      </c>
      <c r="C4471" s="509" t="s">
        <v>1516</v>
      </c>
      <c r="D4471" s="509" t="s">
        <v>1679</v>
      </c>
      <c r="E4471" s="509" t="s">
        <v>13298</v>
      </c>
      <c r="F4471" s="509">
        <v>2</v>
      </c>
      <c r="G4471" s="509">
        <v>1</v>
      </c>
    </row>
    <row r="4472" spans="1:7">
      <c r="A4472" s="509" t="s">
        <v>1682</v>
      </c>
      <c r="B4472" s="509" t="s">
        <v>2233</v>
      </c>
      <c r="C4472" s="509" t="s">
        <v>1516</v>
      </c>
      <c r="D4472" s="509" t="s">
        <v>1683</v>
      </c>
      <c r="E4472" s="509" t="s">
        <v>13081</v>
      </c>
      <c r="F4472" s="509">
        <v>12</v>
      </c>
      <c r="G4472" s="509">
        <v>1</v>
      </c>
    </row>
    <row r="4473" spans="1:7">
      <c r="A4473" s="509" t="s">
        <v>1682</v>
      </c>
      <c r="B4473" s="509" t="s">
        <v>2233</v>
      </c>
      <c r="C4473" s="509" t="s">
        <v>1516</v>
      </c>
      <c r="D4473" s="509" t="s">
        <v>1683</v>
      </c>
      <c r="E4473" s="509" t="s">
        <v>13078</v>
      </c>
      <c r="F4473" s="509">
        <v>11</v>
      </c>
      <c r="G4473" s="509">
        <v>1</v>
      </c>
    </row>
    <row r="4474" spans="1:7">
      <c r="A4474" s="509" t="s">
        <v>1682</v>
      </c>
      <c r="B4474" s="509" t="s">
        <v>2233</v>
      </c>
      <c r="C4474" s="509" t="s">
        <v>1516</v>
      </c>
      <c r="D4474" s="509" t="s">
        <v>1683</v>
      </c>
      <c r="E4474" s="509" t="s">
        <v>13080</v>
      </c>
      <c r="F4474" s="509">
        <v>11</v>
      </c>
      <c r="G4474" s="509">
        <v>1</v>
      </c>
    </row>
    <row r="4475" spans="1:7">
      <c r="A4475" s="509" t="s">
        <v>1682</v>
      </c>
      <c r="B4475" s="509" t="s">
        <v>2233</v>
      </c>
      <c r="C4475" s="509" t="s">
        <v>1516</v>
      </c>
      <c r="D4475" s="509" t="s">
        <v>1683</v>
      </c>
      <c r="E4475" s="509" t="s">
        <v>13077</v>
      </c>
      <c r="F4475" s="509">
        <v>6</v>
      </c>
      <c r="G4475" s="509">
        <v>1</v>
      </c>
    </row>
    <row r="4476" spans="1:7">
      <c r="A4476" s="509" t="s">
        <v>1682</v>
      </c>
      <c r="B4476" s="509" t="s">
        <v>2233</v>
      </c>
      <c r="C4476" s="509" t="s">
        <v>1516</v>
      </c>
      <c r="D4476" s="509" t="s">
        <v>1683</v>
      </c>
      <c r="E4476" s="509" t="s">
        <v>13079</v>
      </c>
      <c r="F4476" s="509">
        <v>2</v>
      </c>
      <c r="G4476" s="509">
        <v>1</v>
      </c>
    </row>
    <row r="4477" spans="1:7">
      <c r="A4477" s="509" t="s">
        <v>1684</v>
      </c>
      <c r="B4477" s="509" t="s">
        <v>2233</v>
      </c>
      <c r="C4477" s="509" t="s">
        <v>1516</v>
      </c>
      <c r="D4477" s="509" t="s">
        <v>1685</v>
      </c>
      <c r="E4477" s="509" t="s">
        <v>14632</v>
      </c>
      <c r="F4477" s="509">
        <v>9</v>
      </c>
      <c r="G4477" s="509">
        <v>1</v>
      </c>
    </row>
    <row r="4478" spans="1:7">
      <c r="A4478" s="509" t="s">
        <v>1684</v>
      </c>
      <c r="B4478" s="509" t="s">
        <v>2233</v>
      </c>
      <c r="C4478" s="509" t="s">
        <v>1516</v>
      </c>
      <c r="D4478" s="509" t="s">
        <v>1685</v>
      </c>
      <c r="E4478" s="509" t="s">
        <v>14634</v>
      </c>
      <c r="F4478" s="509">
        <v>6</v>
      </c>
      <c r="G4478" s="509">
        <v>1</v>
      </c>
    </row>
    <row r="4479" spans="1:7">
      <c r="A4479" s="509" t="s">
        <v>1684</v>
      </c>
      <c r="B4479" s="509" t="s">
        <v>2233</v>
      </c>
      <c r="C4479" s="509" t="s">
        <v>1516</v>
      </c>
      <c r="D4479" s="509" t="s">
        <v>1685</v>
      </c>
      <c r="E4479" s="509" t="s">
        <v>14637</v>
      </c>
      <c r="F4479" s="509">
        <v>5</v>
      </c>
      <c r="G4479" s="509">
        <v>1</v>
      </c>
    </row>
    <row r="4480" spans="1:7">
      <c r="A4480" s="509" t="s">
        <v>1684</v>
      </c>
      <c r="B4480" s="509" t="s">
        <v>2233</v>
      </c>
      <c r="C4480" s="509" t="s">
        <v>1516</v>
      </c>
      <c r="D4480" s="509" t="s">
        <v>1685</v>
      </c>
      <c r="E4480" s="509" t="s">
        <v>14636</v>
      </c>
      <c r="F4480" s="509">
        <v>4</v>
      </c>
      <c r="G4480" s="509">
        <v>1</v>
      </c>
    </row>
    <row r="4481" spans="1:7">
      <c r="A4481" s="509" t="s">
        <v>1684</v>
      </c>
      <c r="B4481" s="509" t="s">
        <v>2233</v>
      </c>
      <c r="C4481" s="509" t="s">
        <v>1516</v>
      </c>
      <c r="D4481" s="509" t="s">
        <v>1685</v>
      </c>
      <c r="E4481" s="509" t="s">
        <v>14638</v>
      </c>
      <c r="F4481" s="509">
        <v>4</v>
      </c>
      <c r="G4481" s="509">
        <v>1</v>
      </c>
    </row>
    <row r="4482" spans="1:7">
      <c r="A4482" s="509" t="s">
        <v>1684</v>
      </c>
      <c r="B4482" s="509" t="s">
        <v>2233</v>
      </c>
      <c r="C4482" s="509" t="s">
        <v>1516</v>
      </c>
      <c r="D4482" s="509" t="s">
        <v>1685</v>
      </c>
      <c r="E4482" s="509" t="s">
        <v>14639</v>
      </c>
      <c r="F4482" s="509">
        <v>4</v>
      </c>
      <c r="G4482" s="509">
        <v>1</v>
      </c>
    </row>
    <row r="4483" spans="1:7">
      <c r="A4483" s="509" t="s">
        <v>1684</v>
      </c>
      <c r="B4483" s="509" t="s">
        <v>2233</v>
      </c>
      <c r="C4483" s="509" t="s">
        <v>1516</v>
      </c>
      <c r="D4483" s="509" t="s">
        <v>1685</v>
      </c>
      <c r="E4483" s="509" t="s">
        <v>14635</v>
      </c>
      <c r="F4483" s="509">
        <v>2</v>
      </c>
      <c r="G4483" s="509">
        <v>1</v>
      </c>
    </row>
    <row r="4484" spans="1:7">
      <c r="A4484" s="509" t="s">
        <v>1684</v>
      </c>
      <c r="B4484" s="509" t="s">
        <v>2233</v>
      </c>
      <c r="C4484" s="509" t="s">
        <v>1516</v>
      </c>
      <c r="D4484" s="509" t="s">
        <v>1685</v>
      </c>
      <c r="E4484" s="509" t="s">
        <v>14633</v>
      </c>
      <c r="F4484" s="509">
        <v>1</v>
      </c>
      <c r="G4484" s="509">
        <v>1</v>
      </c>
    </row>
    <row r="4485" spans="1:7">
      <c r="A4485" s="509" t="s">
        <v>1686</v>
      </c>
      <c r="B4485" s="509" t="s">
        <v>2233</v>
      </c>
      <c r="C4485" s="509" t="s">
        <v>1516</v>
      </c>
      <c r="D4485" s="509" t="s">
        <v>1687</v>
      </c>
      <c r="E4485" s="509" t="s">
        <v>14698</v>
      </c>
      <c r="F4485" s="509">
        <v>12</v>
      </c>
      <c r="G4485" s="509">
        <v>1</v>
      </c>
    </row>
    <row r="4486" spans="1:7">
      <c r="A4486" s="509" t="s">
        <v>1686</v>
      </c>
      <c r="B4486" s="509" t="s">
        <v>2233</v>
      </c>
      <c r="C4486" s="509" t="s">
        <v>1516</v>
      </c>
      <c r="D4486" s="509" t="s">
        <v>1687</v>
      </c>
      <c r="E4486" s="509" t="s">
        <v>14695</v>
      </c>
      <c r="F4486" s="509">
        <v>8</v>
      </c>
      <c r="G4486" s="509">
        <v>1</v>
      </c>
    </row>
    <row r="4487" spans="1:7">
      <c r="A4487" s="509" t="s">
        <v>1686</v>
      </c>
      <c r="B4487" s="509" t="s">
        <v>2233</v>
      </c>
      <c r="C4487" s="509" t="s">
        <v>1516</v>
      </c>
      <c r="D4487" s="509" t="s">
        <v>1687</v>
      </c>
      <c r="E4487" s="509" t="s">
        <v>14696</v>
      </c>
      <c r="F4487" s="509">
        <v>7</v>
      </c>
      <c r="G4487" s="509">
        <v>1</v>
      </c>
    </row>
    <row r="4488" spans="1:7">
      <c r="A4488" s="509" t="s">
        <v>1686</v>
      </c>
      <c r="B4488" s="509" t="s">
        <v>2233</v>
      </c>
      <c r="C4488" s="509" t="s">
        <v>1516</v>
      </c>
      <c r="D4488" s="509" t="s">
        <v>1687</v>
      </c>
      <c r="E4488" s="509" t="s">
        <v>14697</v>
      </c>
      <c r="F4488" s="509">
        <v>7</v>
      </c>
      <c r="G4488" s="509">
        <v>1</v>
      </c>
    </row>
    <row r="4489" spans="1:7">
      <c r="A4489" s="509" t="s">
        <v>1686</v>
      </c>
      <c r="B4489" s="509" t="s">
        <v>2233</v>
      </c>
      <c r="C4489" s="509" t="s">
        <v>1516</v>
      </c>
      <c r="D4489" s="509" t="s">
        <v>1687</v>
      </c>
      <c r="E4489" s="509" t="s">
        <v>14699</v>
      </c>
      <c r="F4489" s="509">
        <v>7</v>
      </c>
      <c r="G4489" s="509">
        <v>1</v>
      </c>
    </row>
    <row r="4490" spans="1:7">
      <c r="A4490" s="509" t="s">
        <v>1686</v>
      </c>
      <c r="B4490" s="509" t="s">
        <v>2233</v>
      </c>
      <c r="C4490" s="509" t="s">
        <v>1516</v>
      </c>
      <c r="D4490" s="509" t="s">
        <v>1687</v>
      </c>
      <c r="E4490" s="509" t="s">
        <v>14701</v>
      </c>
      <c r="F4490" s="509">
        <v>2</v>
      </c>
      <c r="G4490" s="509">
        <v>1</v>
      </c>
    </row>
    <row r="4491" spans="1:7">
      <c r="A4491" s="509" t="s">
        <v>1686</v>
      </c>
      <c r="B4491" s="509" t="s">
        <v>2233</v>
      </c>
      <c r="C4491" s="509" t="s">
        <v>1516</v>
      </c>
      <c r="D4491" s="509" t="s">
        <v>1687</v>
      </c>
      <c r="E4491" s="509" t="s">
        <v>14702</v>
      </c>
      <c r="F4491" s="509">
        <v>2</v>
      </c>
      <c r="G4491" s="509">
        <v>1</v>
      </c>
    </row>
    <row r="4492" spans="1:7">
      <c r="A4492" s="509" t="s">
        <v>1686</v>
      </c>
      <c r="B4492" s="509" t="s">
        <v>2233</v>
      </c>
      <c r="C4492" s="509" t="s">
        <v>1516</v>
      </c>
      <c r="D4492" s="509" t="s">
        <v>1687</v>
      </c>
      <c r="E4492" s="509" t="s">
        <v>14700</v>
      </c>
      <c r="F4492" s="509">
        <v>1</v>
      </c>
      <c r="G4492" s="509">
        <v>1</v>
      </c>
    </row>
    <row r="4493" spans="1:7">
      <c r="A4493" s="509" t="s">
        <v>1688</v>
      </c>
      <c r="B4493" s="509" t="s">
        <v>2233</v>
      </c>
      <c r="C4493" s="509" t="s">
        <v>1516</v>
      </c>
      <c r="D4493" s="509" t="s">
        <v>1689</v>
      </c>
      <c r="E4493" s="509" t="s">
        <v>14643</v>
      </c>
      <c r="F4493" s="509">
        <v>10</v>
      </c>
      <c r="G4493" s="509">
        <v>1</v>
      </c>
    </row>
    <row r="4494" spans="1:7">
      <c r="A4494" s="509" t="s">
        <v>1688</v>
      </c>
      <c r="B4494" s="509" t="s">
        <v>2233</v>
      </c>
      <c r="C4494" s="509" t="s">
        <v>1516</v>
      </c>
      <c r="D4494" s="509" t="s">
        <v>1689</v>
      </c>
      <c r="E4494" s="509" t="s">
        <v>14640</v>
      </c>
      <c r="F4494" s="509">
        <v>8</v>
      </c>
      <c r="G4494" s="509">
        <v>1</v>
      </c>
    </row>
    <row r="4495" spans="1:7">
      <c r="A4495" s="509" t="s">
        <v>1688</v>
      </c>
      <c r="B4495" s="509" t="s">
        <v>2233</v>
      </c>
      <c r="C4495" s="509" t="s">
        <v>1516</v>
      </c>
      <c r="D4495" s="509" t="s">
        <v>1689</v>
      </c>
      <c r="E4495" s="509" t="s">
        <v>14644</v>
      </c>
      <c r="F4495" s="509">
        <v>8</v>
      </c>
      <c r="G4495" s="509">
        <v>1</v>
      </c>
    </row>
    <row r="4496" spans="1:7">
      <c r="A4496" s="509" t="s">
        <v>1688</v>
      </c>
      <c r="B4496" s="509" t="s">
        <v>2233</v>
      </c>
      <c r="C4496" s="509" t="s">
        <v>1516</v>
      </c>
      <c r="D4496" s="509" t="s">
        <v>1689</v>
      </c>
      <c r="E4496" s="509" t="s">
        <v>14646</v>
      </c>
      <c r="F4496" s="509">
        <v>8</v>
      </c>
      <c r="G4496" s="509">
        <v>1</v>
      </c>
    </row>
    <row r="4497" spans="1:7">
      <c r="A4497" s="509" t="s">
        <v>1688</v>
      </c>
      <c r="B4497" s="509" t="s">
        <v>2233</v>
      </c>
      <c r="C4497" s="509" t="s">
        <v>1516</v>
      </c>
      <c r="D4497" s="509" t="s">
        <v>1689</v>
      </c>
      <c r="E4497" s="509" t="s">
        <v>14645</v>
      </c>
      <c r="F4497" s="509">
        <v>7</v>
      </c>
      <c r="G4497" s="509">
        <v>1</v>
      </c>
    </row>
    <row r="4498" spans="1:7">
      <c r="A4498" s="509" t="s">
        <v>1688</v>
      </c>
      <c r="B4498" s="509" t="s">
        <v>2233</v>
      </c>
      <c r="C4498" s="509" t="s">
        <v>1516</v>
      </c>
      <c r="D4498" s="509" t="s">
        <v>1689</v>
      </c>
      <c r="E4498" s="509" t="s">
        <v>14642</v>
      </c>
      <c r="F4498" s="509">
        <v>6</v>
      </c>
      <c r="G4498" s="509">
        <v>1</v>
      </c>
    </row>
    <row r="4499" spans="1:7">
      <c r="A4499" s="509" t="s">
        <v>1688</v>
      </c>
      <c r="B4499" s="509" t="s">
        <v>2233</v>
      </c>
      <c r="C4499" s="509" t="s">
        <v>1516</v>
      </c>
      <c r="D4499" s="509" t="s">
        <v>1689</v>
      </c>
      <c r="E4499" s="509" t="s">
        <v>14641</v>
      </c>
      <c r="F4499" s="509">
        <v>5</v>
      </c>
      <c r="G4499" s="509">
        <v>1</v>
      </c>
    </row>
    <row r="4500" spans="1:7">
      <c r="A4500" s="509" t="s">
        <v>1688</v>
      </c>
      <c r="B4500" s="509" t="s">
        <v>2233</v>
      </c>
      <c r="C4500" s="509" t="s">
        <v>1516</v>
      </c>
      <c r="D4500" s="509" t="s">
        <v>1689</v>
      </c>
      <c r="E4500" s="509" t="s">
        <v>14647</v>
      </c>
      <c r="F4500" s="509">
        <v>4</v>
      </c>
      <c r="G4500" s="509">
        <v>1</v>
      </c>
    </row>
    <row r="4501" spans="1:7">
      <c r="A4501" s="509" t="s">
        <v>1688</v>
      </c>
      <c r="B4501" s="509" t="s">
        <v>2233</v>
      </c>
      <c r="C4501" s="509" t="s">
        <v>1516</v>
      </c>
      <c r="D4501" s="509" t="s">
        <v>1689</v>
      </c>
      <c r="E4501" s="509" t="s">
        <v>14648</v>
      </c>
      <c r="F4501" s="509">
        <v>3</v>
      </c>
      <c r="G4501" s="509">
        <v>1</v>
      </c>
    </row>
    <row r="4502" spans="1:7">
      <c r="A4502" s="509" t="s">
        <v>1690</v>
      </c>
      <c r="B4502" s="509" t="s">
        <v>2233</v>
      </c>
      <c r="C4502" s="509" t="s">
        <v>1516</v>
      </c>
      <c r="D4502" s="509" t="s">
        <v>1691</v>
      </c>
      <c r="E4502" s="509" t="s">
        <v>14586</v>
      </c>
      <c r="F4502" s="509">
        <v>10</v>
      </c>
      <c r="G4502" s="509">
        <v>1</v>
      </c>
    </row>
    <row r="4503" spans="1:7">
      <c r="A4503" s="509" t="s">
        <v>1690</v>
      </c>
      <c r="B4503" s="509" t="s">
        <v>2233</v>
      </c>
      <c r="C4503" s="509" t="s">
        <v>1516</v>
      </c>
      <c r="D4503" s="509" t="s">
        <v>1691</v>
      </c>
      <c r="E4503" s="509" t="s">
        <v>14584</v>
      </c>
      <c r="F4503" s="509">
        <v>7</v>
      </c>
      <c r="G4503" s="509">
        <v>1</v>
      </c>
    </row>
    <row r="4504" spans="1:7">
      <c r="A4504" s="509" t="s">
        <v>1690</v>
      </c>
      <c r="B4504" s="509" t="s">
        <v>2233</v>
      </c>
      <c r="C4504" s="509" t="s">
        <v>1516</v>
      </c>
      <c r="D4504" s="509" t="s">
        <v>1691</v>
      </c>
      <c r="E4504" s="509" t="s">
        <v>14590</v>
      </c>
      <c r="F4504" s="509">
        <v>7</v>
      </c>
      <c r="G4504" s="509">
        <v>1</v>
      </c>
    </row>
    <row r="4505" spans="1:7">
      <c r="A4505" s="509" t="s">
        <v>1690</v>
      </c>
      <c r="B4505" s="509" t="s">
        <v>2233</v>
      </c>
      <c r="C4505" s="509" t="s">
        <v>1516</v>
      </c>
      <c r="D4505" s="509" t="s">
        <v>1691</v>
      </c>
      <c r="E4505" s="509" t="s">
        <v>14585</v>
      </c>
      <c r="F4505" s="509">
        <v>6</v>
      </c>
      <c r="G4505" s="509">
        <v>1</v>
      </c>
    </row>
    <row r="4506" spans="1:7">
      <c r="A4506" s="509" t="s">
        <v>1690</v>
      </c>
      <c r="B4506" s="509" t="s">
        <v>2233</v>
      </c>
      <c r="C4506" s="509" t="s">
        <v>1516</v>
      </c>
      <c r="D4506" s="509" t="s">
        <v>1691</v>
      </c>
      <c r="E4506" s="509" t="s">
        <v>14587</v>
      </c>
      <c r="F4506" s="509">
        <v>6</v>
      </c>
      <c r="G4506" s="509">
        <v>1</v>
      </c>
    </row>
    <row r="4507" spans="1:7">
      <c r="A4507" s="509" t="s">
        <v>1690</v>
      </c>
      <c r="B4507" s="509" t="s">
        <v>2233</v>
      </c>
      <c r="C4507" s="509" t="s">
        <v>1516</v>
      </c>
      <c r="D4507" s="509" t="s">
        <v>1691</v>
      </c>
      <c r="E4507" s="509" t="s">
        <v>14589</v>
      </c>
      <c r="F4507" s="509">
        <v>6</v>
      </c>
      <c r="G4507" s="509">
        <v>1</v>
      </c>
    </row>
    <row r="4508" spans="1:7">
      <c r="A4508" s="509" t="s">
        <v>1690</v>
      </c>
      <c r="B4508" s="509" t="s">
        <v>2233</v>
      </c>
      <c r="C4508" s="509" t="s">
        <v>1516</v>
      </c>
      <c r="D4508" s="509" t="s">
        <v>1691</v>
      </c>
      <c r="E4508" s="509" t="s">
        <v>14592</v>
      </c>
      <c r="F4508" s="509">
        <v>6</v>
      </c>
      <c r="G4508" s="509">
        <v>1</v>
      </c>
    </row>
    <row r="4509" spans="1:7">
      <c r="A4509" s="509" t="s">
        <v>1690</v>
      </c>
      <c r="B4509" s="509" t="s">
        <v>2233</v>
      </c>
      <c r="C4509" s="509" t="s">
        <v>1516</v>
      </c>
      <c r="D4509" s="509" t="s">
        <v>1691</v>
      </c>
      <c r="E4509" s="509" t="s">
        <v>14588</v>
      </c>
      <c r="F4509" s="509">
        <v>5</v>
      </c>
      <c r="G4509" s="509">
        <v>1</v>
      </c>
    </row>
    <row r="4510" spans="1:7">
      <c r="A4510" s="509" t="s">
        <v>1690</v>
      </c>
      <c r="B4510" s="509" t="s">
        <v>2233</v>
      </c>
      <c r="C4510" s="509" t="s">
        <v>1516</v>
      </c>
      <c r="D4510" s="509" t="s">
        <v>1691</v>
      </c>
      <c r="E4510" s="509" t="s">
        <v>14591</v>
      </c>
      <c r="F4510" s="509">
        <v>4</v>
      </c>
      <c r="G4510" s="509">
        <v>1</v>
      </c>
    </row>
    <row r="4511" spans="1:7">
      <c r="A4511" s="509" t="s">
        <v>1690</v>
      </c>
      <c r="B4511" s="509" t="s">
        <v>2233</v>
      </c>
      <c r="C4511" s="509" t="s">
        <v>1516</v>
      </c>
      <c r="D4511" s="509" t="s">
        <v>1691</v>
      </c>
      <c r="E4511" s="509" t="s">
        <v>14593</v>
      </c>
      <c r="F4511" s="509">
        <v>2</v>
      </c>
      <c r="G4511" s="509">
        <v>1</v>
      </c>
    </row>
    <row r="4512" spans="1:7">
      <c r="A4512" s="509" t="s">
        <v>1690</v>
      </c>
      <c r="B4512" s="509" t="s">
        <v>2233</v>
      </c>
      <c r="C4512" s="509" t="s">
        <v>1516</v>
      </c>
      <c r="D4512" s="509" t="s">
        <v>1691</v>
      </c>
      <c r="E4512" s="509" t="s">
        <v>14594</v>
      </c>
      <c r="F4512" s="509">
        <v>2</v>
      </c>
      <c r="G4512" s="509">
        <v>1</v>
      </c>
    </row>
    <row r="4513" spans="1:7">
      <c r="A4513" s="509" t="s">
        <v>1690</v>
      </c>
      <c r="B4513" s="509" t="s">
        <v>2233</v>
      </c>
      <c r="C4513" s="509" t="s">
        <v>1516</v>
      </c>
      <c r="D4513" s="509" t="s">
        <v>1691</v>
      </c>
      <c r="E4513" s="509" t="s">
        <v>14595</v>
      </c>
      <c r="F4513" s="509">
        <v>2</v>
      </c>
      <c r="G4513" s="509">
        <v>1</v>
      </c>
    </row>
    <row r="4514" spans="1:7">
      <c r="A4514" s="509" t="s">
        <v>1692</v>
      </c>
      <c r="B4514" s="509" t="s">
        <v>2233</v>
      </c>
      <c r="C4514" s="509" t="s">
        <v>1516</v>
      </c>
      <c r="D4514" s="509" t="s">
        <v>1693</v>
      </c>
      <c r="E4514" s="509" t="s">
        <v>14754</v>
      </c>
      <c r="F4514" s="509">
        <v>8</v>
      </c>
      <c r="G4514" s="509">
        <v>1</v>
      </c>
    </row>
    <row r="4515" spans="1:7">
      <c r="A4515" s="509" t="s">
        <v>1692</v>
      </c>
      <c r="B4515" s="509" t="s">
        <v>2233</v>
      </c>
      <c r="C4515" s="509" t="s">
        <v>1516</v>
      </c>
      <c r="D4515" s="509" t="s">
        <v>1693</v>
      </c>
      <c r="E4515" s="509" t="s">
        <v>14756</v>
      </c>
      <c r="F4515" s="509">
        <v>7</v>
      </c>
      <c r="G4515" s="509">
        <v>1</v>
      </c>
    </row>
    <row r="4516" spans="1:7">
      <c r="A4516" s="509" t="s">
        <v>1692</v>
      </c>
      <c r="B4516" s="509" t="s">
        <v>2233</v>
      </c>
      <c r="C4516" s="509" t="s">
        <v>1516</v>
      </c>
      <c r="D4516" s="509" t="s">
        <v>1693</v>
      </c>
      <c r="E4516" s="509" t="s">
        <v>14757</v>
      </c>
      <c r="F4516" s="509">
        <v>7</v>
      </c>
      <c r="G4516" s="509">
        <v>1</v>
      </c>
    </row>
    <row r="4517" spans="1:7">
      <c r="A4517" s="509" t="s">
        <v>1692</v>
      </c>
      <c r="B4517" s="509" t="s">
        <v>2233</v>
      </c>
      <c r="C4517" s="509" t="s">
        <v>1516</v>
      </c>
      <c r="D4517" s="509" t="s">
        <v>1693</v>
      </c>
      <c r="E4517" s="509" t="s">
        <v>14758</v>
      </c>
      <c r="F4517" s="509">
        <v>7</v>
      </c>
      <c r="G4517" s="509">
        <v>1</v>
      </c>
    </row>
    <row r="4518" spans="1:7">
      <c r="A4518" s="509" t="s">
        <v>1692</v>
      </c>
      <c r="B4518" s="509" t="s">
        <v>2233</v>
      </c>
      <c r="C4518" s="509" t="s">
        <v>1516</v>
      </c>
      <c r="D4518" s="509" t="s">
        <v>1693</v>
      </c>
      <c r="E4518" s="509" t="s">
        <v>14755</v>
      </c>
      <c r="F4518" s="509">
        <v>5</v>
      </c>
      <c r="G4518" s="509">
        <v>1</v>
      </c>
    </row>
    <row r="4519" spans="1:7">
      <c r="A4519" s="509" t="s">
        <v>1692</v>
      </c>
      <c r="B4519" s="509" t="s">
        <v>2233</v>
      </c>
      <c r="C4519" s="509" t="s">
        <v>1516</v>
      </c>
      <c r="D4519" s="509" t="s">
        <v>1693</v>
      </c>
      <c r="E4519" s="509" t="s">
        <v>14759</v>
      </c>
      <c r="F4519" s="509">
        <v>5</v>
      </c>
      <c r="G4519" s="509">
        <v>1</v>
      </c>
    </row>
    <row r="4520" spans="1:7">
      <c r="A4520" s="509" t="s">
        <v>1692</v>
      </c>
      <c r="B4520" s="509" t="s">
        <v>2233</v>
      </c>
      <c r="C4520" s="509" t="s">
        <v>1516</v>
      </c>
      <c r="D4520" s="509" t="s">
        <v>1693</v>
      </c>
      <c r="E4520" s="509" t="s">
        <v>14753</v>
      </c>
      <c r="F4520" s="509">
        <v>4</v>
      </c>
      <c r="G4520" s="509">
        <v>1</v>
      </c>
    </row>
    <row r="4521" spans="1:7">
      <c r="A4521" s="509" t="s">
        <v>1692</v>
      </c>
      <c r="B4521" s="509" t="s">
        <v>2233</v>
      </c>
      <c r="C4521" s="509" t="s">
        <v>1516</v>
      </c>
      <c r="D4521" s="509" t="s">
        <v>1693</v>
      </c>
      <c r="E4521" s="509" t="s">
        <v>14751</v>
      </c>
      <c r="F4521" s="509">
        <v>2</v>
      </c>
      <c r="G4521" s="509">
        <v>1</v>
      </c>
    </row>
    <row r="4522" spans="1:7">
      <c r="A4522" s="509" t="s">
        <v>1692</v>
      </c>
      <c r="B4522" s="509" t="s">
        <v>2233</v>
      </c>
      <c r="C4522" s="509" t="s">
        <v>1516</v>
      </c>
      <c r="D4522" s="509" t="s">
        <v>1693</v>
      </c>
      <c r="E4522" s="509" t="s">
        <v>14752</v>
      </c>
      <c r="F4522" s="509">
        <v>1</v>
      </c>
      <c r="G4522" s="509">
        <v>1</v>
      </c>
    </row>
    <row r="4523" spans="1:7">
      <c r="A4523" s="509" t="s">
        <v>1694</v>
      </c>
      <c r="B4523" s="509" t="s">
        <v>2233</v>
      </c>
      <c r="C4523" s="509" t="s">
        <v>1516</v>
      </c>
      <c r="D4523" s="509" t="s">
        <v>1695</v>
      </c>
      <c r="E4523" s="509" t="s">
        <v>14739</v>
      </c>
      <c r="F4523" s="509">
        <v>11</v>
      </c>
      <c r="G4523" s="509">
        <v>1</v>
      </c>
    </row>
    <row r="4524" spans="1:7">
      <c r="A4524" s="509" t="s">
        <v>1694</v>
      </c>
      <c r="B4524" s="509" t="s">
        <v>2233</v>
      </c>
      <c r="C4524" s="509" t="s">
        <v>1516</v>
      </c>
      <c r="D4524" s="509" t="s">
        <v>1695</v>
      </c>
      <c r="E4524" s="509" t="s">
        <v>14745</v>
      </c>
      <c r="F4524" s="509">
        <v>11</v>
      </c>
      <c r="G4524" s="509">
        <v>1</v>
      </c>
    </row>
    <row r="4525" spans="1:7">
      <c r="A4525" s="509" t="s">
        <v>1694</v>
      </c>
      <c r="B4525" s="509" t="s">
        <v>2233</v>
      </c>
      <c r="C4525" s="509" t="s">
        <v>1516</v>
      </c>
      <c r="D4525" s="509" t="s">
        <v>1695</v>
      </c>
      <c r="E4525" s="509" t="s">
        <v>14747</v>
      </c>
      <c r="F4525" s="509">
        <v>11</v>
      </c>
      <c r="G4525" s="509">
        <v>1</v>
      </c>
    </row>
    <row r="4526" spans="1:7">
      <c r="A4526" s="509" t="s">
        <v>1694</v>
      </c>
      <c r="B4526" s="509" t="s">
        <v>2233</v>
      </c>
      <c r="C4526" s="509" t="s">
        <v>1516</v>
      </c>
      <c r="D4526" s="509" t="s">
        <v>1695</v>
      </c>
      <c r="E4526" s="509" t="s">
        <v>14741</v>
      </c>
      <c r="F4526" s="509">
        <v>9</v>
      </c>
      <c r="G4526" s="509">
        <v>1</v>
      </c>
    </row>
    <row r="4527" spans="1:7">
      <c r="A4527" s="509" t="s">
        <v>1694</v>
      </c>
      <c r="B4527" s="509" t="s">
        <v>2233</v>
      </c>
      <c r="C4527" s="509" t="s">
        <v>1516</v>
      </c>
      <c r="D4527" s="509" t="s">
        <v>1695</v>
      </c>
      <c r="E4527" s="509" t="s">
        <v>14746</v>
      </c>
      <c r="F4527" s="509">
        <v>9</v>
      </c>
      <c r="G4527" s="509">
        <v>1</v>
      </c>
    </row>
    <row r="4528" spans="1:7">
      <c r="A4528" s="509" t="s">
        <v>1694</v>
      </c>
      <c r="B4528" s="509" t="s">
        <v>2233</v>
      </c>
      <c r="C4528" s="509" t="s">
        <v>1516</v>
      </c>
      <c r="D4528" s="509" t="s">
        <v>1695</v>
      </c>
      <c r="E4528" s="509" t="s">
        <v>14740</v>
      </c>
      <c r="F4528" s="509">
        <v>8</v>
      </c>
      <c r="G4528" s="509">
        <v>1</v>
      </c>
    </row>
    <row r="4529" spans="1:7">
      <c r="A4529" s="509" t="s">
        <v>1694</v>
      </c>
      <c r="B4529" s="509" t="s">
        <v>2233</v>
      </c>
      <c r="C4529" s="509" t="s">
        <v>1516</v>
      </c>
      <c r="D4529" s="509" t="s">
        <v>1695</v>
      </c>
      <c r="E4529" s="509" t="s">
        <v>14743</v>
      </c>
      <c r="F4529" s="509">
        <v>8</v>
      </c>
      <c r="G4529" s="509">
        <v>1</v>
      </c>
    </row>
    <row r="4530" spans="1:7">
      <c r="A4530" s="509" t="s">
        <v>1694</v>
      </c>
      <c r="B4530" s="509" t="s">
        <v>2233</v>
      </c>
      <c r="C4530" s="509" t="s">
        <v>1516</v>
      </c>
      <c r="D4530" s="509" t="s">
        <v>1695</v>
      </c>
      <c r="E4530" s="509" t="s">
        <v>14744</v>
      </c>
      <c r="F4530" s="509">
        <v>8</v>
      </c>
      <c r="G4530" s="509">
        <v>1</v>
      </c>
    </row>
    <row r="4531" spans="1:7">
      <c r="A4531" s="509" t="s">
        <v>1694</v>
      </c>
      <c r="B4531" s="509" t="s">
        <v>2233</v>
      </c>
      <c r="C4531" s="509" t="s">
        <v>1516</v>
      </c>
      <c r="D4531" s="509" t="s">
        <v>1695</v>
      </c>
      <c r="E4531" s="509" t="s">
        <v>14748</v>
      </c>
      <c r="F4531" s="509">
        <v>7</v>
      </c>
      <c r="G4531" s="509">
        <v>1</v>
      </c>
    </row>
    <row r="4532" spans="1:7">
      <c r="A4532" s="509" t="s">
        <v>1694</v>
      </c>
      <c r="B4532" s="509" t="s">
        <v>2233</v>
      </c>
      <c r="C4532" s="509" t="s">
        <v>1516</v>
      </c>
      <c r="D4532" s="509" t="s">
        <v>1695</v>
      </c>
      <c r="E4532" s="509" t="s">
        <v>14742</v>
      </c>
      <c r="F4532" s="509">
        <v>5</v>
      </c>
      <c r="G4532" s="509">
        <v>1</v>
      </c>
    </row>
    <row r="4533" spans="1:7">
      <c r="A4533" s="509" t="s">
        <v>1694</v>
      </c>
      <c r="B4533" s="509" t="s">
        <v>2233</v>
      </c>
      <c r="C4533" s="509" t="s">
        <v>1516</v>
      </c>
      <c r="D4533" s="509" t="s">
        <v>1695</v>
      </c>
      <c r="E4533" s="509" t="s">
        <v>14749</v>
      </c>
      <c r="F4533" s="509">
        <v>5</v>
      </c>
      <c r="G4533" s="509">
        <v>1</v>
      </c>
    </row>
    <row r="4534" spans="1:7">
      <c r="A4534" s="509" t="s">
        <v>1694</v>
      </c>
      <c r="B4534" s="509" t="s">
        <v>2233</v>
      </c>
      <c r="C4534" s="509" t="s">
        <v>1516</v>
      </c>
      <c r="D4534" s="509" t="s">
        <v>1695</v>
      </c>
      <c r="E4534" s="509" t="s">
        <v>14750</v>
      </c>
      <c r="F4534" s="509">
        <v>5</v>
      </c>
      <c r="G4534" s="509">
        <v>1</v>
      </c>
    </row>
    <row r="4535" spans="1:7">
      <c r="A4535" s="509" t="s">
        <v>1696</v>
      </c>
      <c r="B4535" s="509" t="s">
        <v>2233</v>
      </c>
      <c r="C4535" s="509" t="s">
        <v>1697</v>
      </c>
      <c r="D4535" s="509" t="s">
        <v>1698</v>
      </c>
      <c r="E4535" s="509" t="s">
        <v>15783</v>
      </c>
      <c r="F4535" s="509">
        <v>5</v>
      </c>
      <c r="G4535" s="509">
        <v>1</v>
      </c>
    </row>
    <row r="4536" spans="1:7">
      <c r="A4536" s="509" t="s">
        <v>1696</v>
      </c>
      <c r="B4536" s="509" t="s">
        <v>2233</v>
      </c>
      <c r="C4536" s="509" t="s">
        <v>1697</v>
      </c>
      <c r="D4536" s="509" t="s">
        <v>1698</v>
      </c>
      <c r="E4536" s="509" t="s">
        <v>15781</v>
      </c>
      <c r="F4536" s="509">
        <v>4</v>
      </c>
      <c r="G4536" s="509">
        <v>1</v>
      </c>
    </row>
    <row r="4537" spans="1:7">
      <c r="A4537" s="509" t="s">
        <v>1696</v>
      </c>
      <c r="B4537" s="509" t="s">
        <v>2233</v>
      </c>
      <c r="C4537" s="509" t="s">
        <v>1697</v>
      </c>
      <c r="D4537" s="509" t="s">
        <v>1698</v>
      </c>
      <c r="E4537" s="509" t="s">
        <v>15782</v>
      </c>
      <c r="F4537" s="509">
        <v>1</v>
      </c>
      <c r="G4537" s="509">
        <v>1</v>
      </c>
    </row>
    <row r="4538" spans="1:7">
      <c r="A4538" s="509" t="s">
        <v>1696</v>
      </c>
      <c r="B4538" s="509" t="s">
        <v>2233</v>
      </c>
      <c r="C4538" s="509" t="s">
        <v>1697</v>
      </c>
      <c r="D4538" s="509" t="s">
        <v>1698</v>
      </c>
      <c r="E4538" s="509" t="s">
        <v>15784</v>
      </c>
      <c r="F4538" s="509">
        <v>1</v>
      </c>
      <c r="G4538" s="509">
        <v>1</v>
      </c>
    </row>
    <row r="4539" spans="1:7">
      <c r="A4539" s="509" t="s">
        <v>1696</v>
      </c>
      <c r="B4539" s="509" t="s">
        <v>2233</v>
      </c>
      <c r="C4539" s="509" t="s">
        <v>1697</v>
      </c>
      <c r="D4539" s="509" t="s">
        <v>1698</v>
      </c>
      <c r="E4539" s="509" t="s">
        <v>15785</v>
      </c>
      <c r="F4539" s="509">
        <v>1</v>
      </c>
      <c r="G4539" s="509">
        <v>1</v>
      </c>
    </row>
    <row r="4540" spans="1:7">
      <c r="A4540" s="509" t="s">
        <v>1699</v>
      </c>
      <c r="B4540" s="509" t="s">
        <v>2233</v>
      </c>
      <c r="C4540" s="509" t="s">
        <v>1697</v>
      </c>
      <c r="D4540" s="509" t="s">
        <v>1700</v>
      </c>
      <c r="E4540" s="509" t="s">
        <v>15826</v>
      </c>
      <c r="F4540" s="509">
        <v>3</v>
      </c>
      <c r="G4540" s="509">
        <v>1</v>
      </c>
    </row>
    <row r="4541" spans="1:7">
      <c r="A4541" s="509" t="s">
        <v>1699</v>
      </c>
      <c r="B4541" s="509" t="s">
        <v>2233</v>
      </c>
      <c r="C4541" s="509" t="s">
        <v>1697</v>
      </c>
      <c r="D4541" s="509" t="s">
        <v>1700</v>
      </c>
      <c r="E4541" s="509" t="s">
        <v>15829</v>
      </c>
      <c r="F4541" s="509">
        <v>3</v>
      </c>
      <c r="G4541" s="509">
        <v>1</v>
      </c>
    </row>
    <row r="4542" spans="1:7">
      <c r="A4542" s="509" t="s">
        <v>1699</v>
      </c>
      <c r="B4542" s="509" t="s">
        <v>2233</v>
      </c>
      <c r="C4542" s="509" t="s">
        <v>1697</v>
      </c>
      <c r="D4542" s="509" t="s">
        <v>1700</v>
      </c>
      <c r="E4542" s="509" t="s">
        <v>15827</v>
      </c>
      <c r="F4542" s="509">
        <v>2</v>
      </c>
      <c r="G4542" s="509">
        <v>1</v>
      </c>
    </row>
    <row r="4543" spans="1:7">
      <c r="A4543" s="509" t="s">
        <v>1699</v>
      </c>
      <c r="B4543" s="509" t="s">
        <v>2233</v>
      </c>
      <c r="C4543" s="509" t="s">
        <v>1697</v>
      </c>
      <c r="D4543" s="509" t="s">
        <v>1700</v>
      </c>
      <c r="E4543" s="509" t="s">
        <v>15828</v>
      </c>
      <c r="F4543" s="509">
        <v>1</v>
      </c>
      <c r="G4543" s="509">
        <v>1</v>
      </c>
    </row>
    <row r="4544" spans="1:7">
      <c r="A4544" s="509" t="s">
        <v>1701</v>
      </c>
      <c r="B4544" s="509" t="s">
        <v>2233</v>
      </c>
      <c r="C4544" s="509" t="s">
        <v>1697</v>
      </c>
      <c r="D4544" s="509" t="s">
        <v>1702</v>
      </c>
      <c r="E4544" s="509" t="s">
        <v>15813</v>
      </c>
      <c r="F4544" s="509">
        <v>4</v>
      </c>
      <c r="G4544" s="509">
        <v>1</v>
      </c>
    </row>
    <row r="4545" spans="1:7">
      <c r="A4545" s="509" t="s">
        <v>1701</v>
      </c>
      <c r="B4545" s="509" t="s">
        <v>2233</v>
      </c>
      <c r="C4545" s="509" t="s">
        <v>1697</v>
      </c>
      <c r="D4545" s="509" t="s">
        <v>1702</v>
      </c>
      <c r="E4545" s="509" t="s">
        <v>15812</v>
      </c>
      <c r="F4545" s="509">
        <v>2</v>
      </c>
      <c r="G4545" s="509">
        <v>1</v>
      </c>
    </row>
    <row r="4546" spans="1:7">
      <c r="A4546" s="509" t="s">
        <v>1701</v>
      </c>
      <c r="B4546" s="509" t="s">
        <v>2233</v>
      </c>
      <c r="C4546" s="509" t="s">
        <v>1697</v>
      </c>
      <c r="D4546" s="509" t="s">
        <v>1702</v>
      </c>
      <c r="E4546" s="509" t="s">
        <v>15814</v>
      </c>
      <c r="F4546" s="509">
        <v>2</v>
      </c>
      <c r="G4546" s="509">
        <v>1</v>
      </c>
    </row>
    <row r="4547" spans="1:7">
      <c r="A4547" s="509" t="s">
        <v>1703</v>
      </c>
      <c r="B4547" s="509" t="s">
        <v>2233</v>
      </c>
      <c r="C4547" s="509" t="s">
        <v>1697</v>
      </c>
      <c r="D4547" s="509" t="s">
        <v>1704</v>
      </c>
      <c r="E4547" s="509" t="s">
        <v>15830</v>
      </c>
      <c r="F4547" s="509">
        <v>8</v>
      </c>
      <c r="G4547" s="509">
        <v>1</v>
      </c>
    </row>
    <row r="4548" spans="1:7">
      <c r="A4548" s="509" t="s">
        <v>1705</v>
      </c>
      <c r="B4548" s="509" t="s">
        <v>2233</v>
      </c>
      <c r="C4548" s="509" t="s">
        <v>1697</v>
      </c>
      <c r="D4548" s="509" t="s">
        <v>1706</v>
      </c>
      <c r="E4548" s="509" t="s">
        <v>15833</v>
      </c>
      <c r="F4548" s="509">
        <v>11</v>
      </c>
      <c r="G4548" s="509">
        <v>1</v>
      </c>
    </row>
    <row r="4549" spans="1:7">
      <c r="A4549" s="509" t="s">
        <v>1705</v>
      </c>
      <c r="B4549" s="509" t="s">
        <v>2233</v>
      </c>
      <c r="C4549" s="509" t="s">
        <v>1697</v>
      </c>
      <c r="D4549" s="509" t="s">
        <v>1706</v>
      </c>
      <c r="E4549" s="509" t="s">
        <v>15832</v>
      </c>
      <c r="F4549" s="509">
        <v>8</v>
      </c>
      <c r="G4549" s="509">
        <v>1</v>
      </c>
    </row>
    <row r="4550" spans="1:7">
      <c r="A4550" s="509" t="s">
        <v>1705</v>
      </c>
      <c r="B4550" s="509" t="s">
        <v>2233</v>
      </c>
      <c r="C4550" s="509" t="s">
        <v>1697</v>
      </c>
      <c r="D4550" s="509" t="s">
        <v>1706</v>
      </c>
      <c r="E4550" s="509" t="s">
        <v>15835</v>
      </c>
      <c r="F4550" s="509">
        <v>6</v>
      </c>
      <c r="G4550" s="509">
        <v>1</v>
      </c>
    </row>
    <row r="4551" spans="1:7">
      <c r="A4551" s="509" t="s">
        <v>1705</v>
      </c>
      <c r="B4551" s="509" t="s">
        <v>2233</v>
      </c>
      <c r="C4551" s="509" t="s">
        <v>1697</v>
      </c>
      <c r="D4551" s="509" t="s">
        <v>1706</v>
      </c>
      <c r="E4551" s="509" t="s">
        <v>15834</v>
      </c>
      <c r="F4551" s="509">
        <v>5</v>
      </c>
      <c r="G4551" s="509">
        <v>1</v>
      </c>
    </row>
    <row r="4552" spans="1:7">
      <c r="A4552" s="509" t="s">
        <v>1705</v>
      </c>
      <c r="B4552" s="509" t="s">
        <v>2233</v>
      </c>
      <c r="C4552" s="509" t="s">
        <v>1697</v>
      </c>
      <c r="D4552" s="509" t="s">
        <v>1706</v>
      </c>
      <c r="E4552" s="509" t="s">
        <v>15836</v>
      </c>
      <c r="F4552" s="509">
        <v>5</v>
      </c>
      <c r="G4552" s="509">
        <v>1</v>
      </c>
    </row>
    <row r="4553" spans="1:7">
      <c r="A4553" s="509" t="s">
        <v>1705</v>
      </c>
      <c r="B4553" s="509" t="s">
        <v>2233</v>
      </c>
      <c r="C4553" s="509" t="s">
        <v>1697</v>
      </c>
      <c r="D4553" s="509" t="s">
        <v>1706</v>
      </c>
      <c r="E4553" s="509" t="s">
        <v>15831</v>
      </c>
      <c r="F4553" s="509">
        <v>4</v>
      </c>
      <c r="G4553" s="509">
        <v>1</v>
      </c>
    </row>
    <row r="4554" spans="1:7">
      <c r="A4554" s="509" t="s">
        <v>1705</v>
      </c>
      <c r="B4554" s="509" t="s">
        <v>2233</v>
      </c>
      <c r="C4554" s="509" t="s">
        <v>1697</v>
      </c>
      <c r="D4554" s="509" t="s">
        <v>1706</v>
      </c>
      <c r="E4554" s="509" t="s">
        <v>15837</v>
      </c>
      <c r="F4554" s="509">
        <v>3</v>
      </c>
      <c r="G4554" s="509">
        <v>1</v>
      </c>
    </row>
    <row r="4555" spans="1:7">
      <c r="A4555" s="509" t="s">
        <v>1705</v>
      </c>
      <c r="B4555" s="509" t="s">
        <v>2233</v>
      </c>
      <c r="C4555" s="509" t="s">
        <v>1697</v>
      </c>
      <c r="D4555" s="509" t="s">
        <v>1706</v>
      </c>
      <c r="E4555" s="509" t="s">
        <v>15838</v>
      </c>
      <c r="F4555" s="509">
        <v>2</v>
      </c>
      <c r="G4555" s="509">
        <v>1</v>
      </c>
    </row>
    <row r="4556" spans="1:7">
      <c r="A4556" s="509" t="s">
        <v>1707</v>
      </c>
      <c r="B4556" s="509" t="s">
        <v>2233</v>
      </c>
      <c r="C4556" s="509" t="s">
        <v>1697</v>
      </c>
      <c r="D4556" s="509" t="s">
        <v>1708</v>
      </c>
      <c r="E4556" s="509" t="s">
        <v>15787</v>
      </c>
      <c r="F4556" s="509">
        <v>7</v>
      </c>
      <c r="G4556" s="509">
        <v>1</v>
      </c>
    </row>
    <row r="4557" spans="1:7">
      <c r="A4557" s="509" t="s">
        <v>1707</v>
      </c>
      <c r="B4557" s="509" t="s">
        <v>2233</v>
      </c>
      <c r="C4557" s="509" t="s">
        <v>1697</v>
      </c>
      <c r="D4557" s="509" t="s">
        <v>1708</v>
      </c>
      <c r="E4557" s="509" t="s">
        <v>15786</v>
      </c>
      <c r="F4557" s="509">
        <v>2</v>
      </c>
      <c r="G4557" s="509">
        <v>1</v>
      </c>
    </row>
    <row r="4558" spans="1:7">
      <c r="A4558" s="509" t="s">
        <v>1709</v>
      </c>
      <c r="B4558" s="509" t="s">
        <v>2233</v>
      </c>
      <c r="C4558" s="509" t="s">
        <v>1697</v>
      </c>
      <c r="D4558" s="509" t="s">
        <v>1710</v>
      </c>
      <c r="E4558" s="509" t="s">
        <v>15839</v>
      </c>
      <c r="F4558" s="509">
        <v>5</v>
      </c>
      <c r="G4558" s="509">
        <v>1</v>
      </c>
    </row>
    <row r="4559" spans="1:7">
      <c r="A4559" s="509" t="s">
        <v>1709</v>
      </c>
      <c r="B4559" s="509" t="s">
        <v>2233</v>
      </c>
      <c r="C4559" s="509" t="s">
        <v>1697</v>
      </c>
      <c r="D4559" s="509" t="s">
        <v>1710</v>
      </c>
      <c r="E4559" s="509" t="s">
        <v>15840</v>
      </c>
      <c r="F4559" s="509">
        <v>5</v>
      </c>
      <c r="G4559" s="509">
        <v>1</v>
      </c>
    </row>
    <row r="4560" spans="1:7">
      <c r="A4560" s="509" t="s">
        <v>1709</v>
      </c>
      <c r="B4560" s="509" t="s">
        <v>2233</v>
      </c>
      <c r="C4560" s="509" t="s">
        <v>1697</v>
      </c>
      <c r="D4560" s="509" t="s">
        <v>1710</v>
      </c>
      <c r="E4560" s="509" t="s">
        <v>15841</v>
      </c>
      <c r="F4560" s="509">
        <v>1</v>
      </c>
      <c r="G4560" s="509">
        <v>1</v>
      </c>
    </row>
    <row r="4561" spans="1:7">
      <c r="A4561" s="509" t="s">
        <v>1711</v>
      </c>
      <c r="B4561" s="509" t="s">
        <v>2233</v>
      </c>
      <c r="C4561" s="509" t="s">
        <v>1697</v>
      </c>
      <c r="D4561" s="509" t="s">
        <v>1712</v>
      </c>
      <c r="E4561" s="509" t="s">
        <v>12657</v>
      </c>
      <c r="F4561" s="509">
        <v>4</v>
      </c>
      <c r="G4561" s="509">
        <v>1</v>
      </c>
    </row>
    <row r="4562" spans="1:7">
      <c r="A4562" s="509" t="s">
        <v>1711</v>
      </c>
      <c r="B4562" s="509" t="s">
        <v>2233</v>
      </c>
      <c r="C4562" s="509" t="s">
        <v>1697</v>
      </c>
      <c r="D4562" s="509" t="s">
        <v>1712</v>
      </c>
      <c r="E4562" s="509" t="s">
        <v>12659</v>
      </c>
      <c r="F4562" s="509">
        <v>3</v>
      </c>
      <c r="G4562" s="509">
        <v>1</v>
      </c>
    </row>
    <row r="4563" spans="1:7">
      <c r="A4563" s="509" t="s">
        <v>1711</v>
      </c>
      <c r="B4563" s="509" t="s">
        <v>2233</v>
      </c>
      <c r="C4563" s="509" t="s">
        <v>1697</v>
      </c>
      <c r="D4563" s="509" t="s">
        <v>1712</v>
      </c>
      <c r="E4563" s="509" t="s">
        <v>12656</v>
      </c>
      <c r="F4563" s="509">
        <v>1</v>
      </c>
      <c r="G4563" s="509">
        <v>1</v>
      </c>
    </row>
    <row r="4564" spans="1:7">
      <c r="A4564" s="509" t="s">
        <v>1711</v>
      </c>
      <c r="B4564" s="509" t="s">
        <v>2233</v>
      </c>
      <c r="C4564" s="509" t="s">
        <v>1697</v>
      </c>
      <c r="D4564" s="509" t="s">
        <v>1712</v>
      </c>
      <c r="E4564" s="509" t="s">
        <v>12658</v>
      </c>
      <c r="F4564" s="509">
        <v>1</v>
      </c>
      <c r="G4564" s="509">
        <v>1</v>
      </c>
    </row>
    <row r="4565" spans="1:7">
      <c r="A4565" s="509" t="s">
        <v>1713</v>
      </c>
      <c r="B4565" s="509" t="s">
        <v>2233</v>
      </c>
      <c r="C4565" s="509" t="s">
        <v>1697</v>
      </c>
      <c r="D4565" s="509" t="s">
        <v>1714</v>
      </c>
      <c r="E4565" s="509" t="s">
        <v>15815</v>
      </c>
      <c r="F4565" s="509">
        <v>6</v>
      </c>
      <c r="G4565" s="509">
        <v>1</v>
      </c>
    </row>
    <row r="4566" spans="1:7">
      <c r="A4566" s="509" t="s">
        <v>1713</v>
      </c>
      <c r="B4566" s="509" t="s">
        <v>2233</v>
      </c>
      <c r="C4566" s="509" t="s">
        <v>1697</v>
      </c>
      <c r="D4566" s="509" t="s">
        <v>1714</v>
      </c>
      <c r="E4566" s="509" t="s">
        <v>15816</v>
      </c>
      <c r="F4566" s="509">
        <v>2</v>
      </c>
      <c r="G4566" s="509">
        <v>1</v>
      </c>
    </row>
    <row r="4567" spans="1:7">
      <c r="A4567" s="509" t="s">
        <v>1715</v>
      </c>
      <c r="B4567" s="509" t="s">
        <v>2233</v>
      </c>
      <c r="C4567" s="509" t="s">
        <v>1697</v>
      </c>
      <c r="D4567" s="509" t="s">
        <v>1716</v>
      </c>
      <c r="E4567" s="509" t="s">
        <v>15842</v>
      </c>
      <c r="F4567" s="509">
        <v>6</v>
      </c>
      <c r="G4567" s="509">
        <v>1</v>
      </c>
    </row>
    <row r="4568" spans="1:7">
      <c r="A4568" s="509" t="s">
        <v>1715</v>
      </c>
      <c r="B4568" s="509" t="s">
        <v>2233</v>
      </c>
      <c r="C4568" s="509" t="s">
        <v>1697</v>
      </c>
      <c r="D4568" s="509" t="s">
        <v>1716</v>
      </c>
      <c r="E4568" s="509" t="s">
        <v>15843</v>
      </c>
      <c r="F4568" s="509">
        <v>4</v>
      </c>
      <c r="G4568" s="509">
        <v>1</v>
      </c>
    </row>
    <row r="4569" spans="1:7">
      <c r="A4569" s="509" t="s">
        <v>1717</v>
      </c>
      <c r="B4569" s="509" t="s">
        <v>2233</v>
      </c>
      <c r="C4569" s="509" t="s">
        <v>1697</v>
      </c>
      <c r="D4569" s="509" t="s">
        <v>1718</v>
      </c>
      <c r="E4569" s="509" t="s">
        <v>12449</v>
      </c>
      <c r="F4569" s="509">
        <v>11</v>
      </c>
      <c r="G4569" s="509">
        <v>1</v>
      </c>
    </row>
    <row r="4570" spans="1:7">
      <c r="A4570" s="509" t="s">
        <v>1717</v>
      </c>
      <c r="B4570" s="509" t="s">
        <v>2233</v>
      </c>
      <c r="C4570" s="509" t="s">
        <v>1697</v>
      </c>
      <c r="D4570" s="509" t="s">
        <v>1718</v>
      </c>
      <c r="E4570" s="509" t="s">
        <v>12450</v>
      </c>
      <c r="F4570" s="509">
        <v>10</v>
      </c>
      <c r="G4570" s="509">
        <v>1</v>
      </c>
    </row>
    <row r="4571" spans="1:7">
      <c r="A4571" s="509" t="s">
        <v>1717</v>
      </c>
      <c r="B4571" s="509" t="s">
        <v>2233</v>
      </c>
      <c r="C4571" s="509" t="s">
        <v>1697</v>
      </c>
      <c r="D4571" s="509" t="s">
        <v>1718</v>
      </c>
      <c r="E4571" s="509" t="s">
        <v>12448</v>
      </c>
      <c r="F4571" s="509">
        <v>9</v>
      </c>
      <c r="G4571" s="509">
        <v>1</v>
      </c>
    </row>
    <row r="4572" spans="1:7">
      <c r="A4572" s="509" t="s">
        <v>1717</v>
      </c>
      <c r="B4572" s="509" t="s">
        <v>2233</v>
      </c>
      <c r="C4572" s="509" t="s">
        <v>1697</v>
      </c>
      <c r="D4572" s="509" t="s">
        <v>1718</v>
      </c>
      <c r="E4572" s="509" t="s">
        <v>12447</v>
      </c>
      <c r="F4572" s="509">
        <v>7</v>
      </c>
      <c r="G4572" s="509">
        <v>1</v>
      </c>
    </row>
    <row r="4573" spans="1:7">
      <c r="A4573" s="509" t="s">
        <v>1717</v>
      </c>
      <c r="B4573" s="509" t="s">
        <v>2233</v>
      </c>
      <c r="C4573" s="509" t="s">
        <v>1697</v>
      </c>
      <c r="D4573" s="509" t="s">
        <v>1718</v>
      </c>
      <c r="E4573" s="509" t="s">
        <v>12453</v>
      </c>
      <c r="F4573" s="509">
        <v>6</v>
      </c>
      <c r="G4573" s="509">
        <v>1</v>
      </c>
    </row>
    <row r="4574" spans="1:7">
      <c r="A4574" s="509" t="s">
        <v>1717</v>
      </c>
      <c r="B4574" s="509" t="s">
        <v>2233</v>
      </c>
      <c r="C4574" s="509" t="s">
        <v>1697</v>
      </c>
      <c r="D4574" s="509" t="s">
        <v>1718</v>
      </c>
      <c r="E4574" s="509" t="s">
        <v>12451</v>
      </c>
      <c r="F4574" s="509">
        <v>5</v>
      </c>
      <c r="G4574" s="509">
        <v>1</v>
      </c>
    </row>
    <row r="4575" spans="1:7">
      <c r="A4575" s="509" t="s">
        <v>1717</v>
      </c>
      <c r="B4575" s="509" t="s">
        <v>2233</v>
      </c>
      <c r="C4575" s="509" t="s">
        <v>1697</v>
      </c>
      <c r="D4575" s="509" t="s">
        <v>1718</v>
      </c>
      <c r="E4575" s="509" t="s">
        <v>12452</v>
      </c>
      <c r="F4575" s="509">
        <v>4</v>
      </c>
      <c r="G4575" s="509">
        <v>1</v>
      </c>
    </row>
    <row r="4576" spans="1:7">
      <c r="A4576" s="509" t="s">
        <v>1719</v>
      </c>
      <c r="B4576" s="509" t="s">
        <v>2233</v>
      </c>
      <c r="C4576" s="509" t="s">
        <v>1697</v>
      </c>
      <c r="D4576" s="509" t="s">
        <v>1720</v>
      </c>
      <c r="E4576" s="509" t="s">
        <v>15791</v>
      </c>
      <c r="F4576" s="509">
        <v>10</v>
      </c>
      <c r="G4576" s="509">
        <v>1</v>
      </c>
    </row>
    <row r="4577" spans="1:7">
      <c r="A4577" s="509" t="s">
        <v>1719</v>
      </c>
      <c r="B4577" s="509" t="s">
        <v>2233</v>
      </c>
      <c r="C4577" s="509" t="s">
        <v>1697</v>
      </c>
      <c r="D4577" s="509" t="s">
        <v>1720</v>
      </c>
      <c r="E4577" s="509" t="s">
        <v>15792</v>
      </c>
      <c r="F4577" s="509">
        <v>8</v>
      </c>
      <c r="G4577" s="509">
        <v>1</v>
      </c>
    </row>
    <row r="4578" spans="1:7">
      <c r="A4578" s="509" t="s">
        <v>1719</v>
      </c>
      <c r="B4578" s="509" t="s">
        <v>2233</v>
      </c>
      <c r="C4578" s="509" t="s">
        <v>1697</v>
      </c>
      <c r="D4578" s="509" t="s">
        <v>1720</v>
      </c>
      <c r="E4578" s="509" t="s">
        <v>15793</v>
      </c>
      <c r="F4578" s="509">
        <v>8</v>
      </c>
      <c r="G4578" s="509">
        <v>1</v>
      </c>
    </row>
    <row r="4579" spans="1:7">
      <c r="A4579" s="509" t="s">
        <v>1719</v>
      </c>
      <c r="B4579" s="509" t="s">
        <v>2233</v>
      </c>
      <c r="C4579" s="509" t="s">
        <v>1697</v>
      </c>
      <c r="D4579" s="509" t="s">
        <v>1720</v>
      </c>
      <c r="E4579" s="509" t="s">
        <v>15788</v>
      </c>
      <c r="F4579" s="509">
        <v>4</v>
      </c>
      <c r="G4579" s="509">
        <v>1</v>
      </c>
    </row>
    <row r="4580" spans="1:7">
      <c r="A4580" s="509" t="s">
        <v>1719</v>
      </c>
      <c r="B4580" s="509" t="s">
        <v>2233</v>
      </c>
      <c r="C4580" s="509" t="s">
        <v>1697</v>
      </c>
      <c r="D4580" s="509" t="s">
        <v>1720</v>
      </c>
      <c r="E4580" s="509" t="s">
        <v>15789</v>
      </c>
      <c r="F4580" s="509">
        <v>4</v>
      </c>
      <c r="G4580" s="509">
        <v>1</v>
      </c>
    </row>
    <row r="4581" spans="1:7">
      <c r="A4581" s="509" t="s">
        <v>1719</v>
      </c>
      <c r="B4581" s="509" t="s">
        <v>2233</v>
      </c>
      <c r="C4581" s="509" t="s">
        <v>1697</v>
      </c>
      <c r="D4581" s="509" t="s">
        <v>1720</v>
      </c>
      <c r="E4581" s="509" t="s">
        <v>15790</v>
      </c>
      <c r="F4581" s="509">
        <v>4</v>
      </c>
      <c r="G4581" s="509">
        <v>1</v>
      </c>
    </row>
    <row r="4582" spans="1:7">
      <c r="A4582" s="509" t="s">
        <v>1719</v>
      </c>
      <c r="B4582" s="509" t="s">
        <v>2233</v>
      </c>
      <c r="C4582" s="509" t="s">
        <v>1697</v>
      </c>
      <c r="D4582" s="509" t="s">
        <v>1720</v>
      </c>
      <c r="E4582" s="509" t="s">
        <v>15794</v>
      </c>
      <c r="F4582" s="509">
        <v>2</v>
      </c>
      <c r="G4582" s="509">
        <v>1</v>
      </c>
    </row>
    <row r="4583" spans="1:7">
      <c r="A4583" s="509" t="s">
        <v>1721</v>
      </c>
      <c r="B4583" s="509" t="s">
        <v>2233</v>
      </c>
      <c r="C4583" s="509" t="s">
        <v>1697</v>
      </c>
      <c r="D4583" s="509" t="s">
        <v>1722</v>
      </c>
      <c r="E4583" s="509" t="s">
        <v>15845</v>
      </c>
      <c r="F4583" s="509">
        <v>6</v>
      </c>
      <c r="G4583" s="509">
        <v>1</v>
      </c>
    </row>
    <row r="4584" spans="1:7">
      <c r="A4584" s="509" t="s">
        <v>1721</v>
      </c>
      <c r="B4584" s="509" t="s">
        <v>2233</v>
      </c>
      <c r="C4584" s="509" t="s">
        <v>1697</v>
      </c>
      <c r="D4584" s="509" t="s">
        <v>1722</v>
      </c>
      <c r="E4584" s="509" t="s">
        <v>15844</v>
      </c>
      <c r="F4584" s="509">
        <v>1</v>
      </c>
      <c r="G4584" s="509">
        <v>1</v>
      </c>
    </row>
    <row r="4585" spans="1:7">
      <c r="A4585" s="509" t="s">
        <v>1723</v>
      </c>
      <c r="B4585" s="509" t="s">
        <v>2233</v>
      </c>
      <c r="C4585" s="509" t="s">
        <v>1697</v>
      </c>
      <c r="D4585" s="509" t="s">
        <v>1724</v>
      </c>
      <c r="E4585" s="509" t="s">
        <v>15853</v>
      </c>
      <c r="F4585" s="509">
        <v>9</v>
      </c>
      <c r="G4585" s="509">
        <v>1</v>
      </c>
    </row>
    <row r="4586" spans="1:7">
      <c r="A4586" s="509" t="s">
        <v>1723</v>
      </c>
      <c r="B4586" s="509" t="s">
        <v>2233</v>
      </c>
      <c r="C4586" s="509" t="s">
        <v>1697</v>
      </c>
      <c r="D4586" s="509" t="s">
        <v>1724</v>
      </c>
      <c r="E4586" s="509" t="s">
        <v>15850</v>
      </c>
      <c r="F4586" s="509">
        <v>8</v>
      </c>
      <c r="G4586" s="509">
        <v>1</v>
      </c>
    </row>
    <row r="4587" spans="1:7">
      <c r="A4587" s="509" t="s">
        <v>1723</v>
      </c>
      <c r="B4587" s="509" t="s">
        <v>2233</v>
      </c>
      <c r="C4587" s="509" t="s">
        <v>1697</v>
      </c>
      <c r="D4587" s="509" t="s">
        <v>1724</v>
      </c>
      <c r="E4587" s="509" t="s">
        <v>15852</v>
      </c>
      <c r="F4587" s="509">
        <v>8</v>
      </c>
      <c r="G4587" s="509">
        <v>1</v>
      </c>
    </row>
    <row r="4588" spans="1:7">
      <c r="A4588" s="509" t="s">
        <v>1723</v>
      </c>
      <c r="B4588" s="509" t="s">
        <v>2233</v>
      </c>
      <c r="C4588" s="509" t="s">
        <v>1697</v>
      </c>
      <c r="D4588" s="509" t="s">
        <v>1724</v>
      </c>
      <c r="E4588" s="509" t="s">
        <v>15849</v>
      </c>
      <c r="F4588" s="509">
        <v>5</v>
      </c>
      <c r="G4588" s="509">
        <v>1</v>
      </c>
    </row>
    <row r="4589" spans="1:7">
      <c r="A4589" s="509" t="s">
        <v>1723</v>
      </c>
      <c r="B4589" s="509" t="s">
        <v>2233</v>
      </c>
      <c r="C4589" s="509" t="s">
        <v>1697</v>
      </c>
      <c r="D4589" s="509" t="s">
        <v>1724</v>
      </c>
      <c r="E4589" s="509" t="s">
        <v>15846</v>
      </c>
      <c r="F4589" s="509">
        <v>4</v>
      </c>
      <c r="G4589" s="509">
        <v>1</v>
      </c>
    </row>
    <row r="4590" spans="1:7">
      <c r="A4590" s="509" t="s">
        <v>1723</v>
      </c>
      <c r="B4590" s="509" t="s">
        <v>2233</v>
      </c>
      <c r="C4590" s="509" t="s">
        <v>1697</v>
      </c>
      <c r="D4590" s="509" t="s">
        <v>1724</v>
      </c>
      <c r="E4590" s="509" t="s">
        <v>15851</v>
      </c>
      <c r="F4590" s="509">
        <v>4</v>
      </c>
      <c r="G4590" s="509">
        <v>1</v>
      </c>
    </row>
    <row r="4591" spans="1:7">
      <c r="A4591" s="509" t="s">
        <v>1723</v>
      </c>
      <c r="B4591" s="509" t="s">
        <v>2233</v>
      </c>
      <c r="C4591" s="509" t="s">
        <v>1697</v>
      </c>
      <c r="D4591" s="509" t="s">
        <v>1724</v>
      </c>
      <c r="E4591" s="509" t="s">
        <v>15847</v>
      </c>
      <c r="F4591" s="509">
        <v>2</v>
      </c>
      <c r="G4591" s="509">
        <v>1</v>
      </c>
    </row>
    <row r="4592" spans="1:7">
      <c r="A4592" s="509" t="s">
        <v>1723</v>
      </c>
      <c r="B4592" s="509" t="s">
        <v>2233</v>
      </c>
      <c r="C4592" s="509" t="s">
        <v>1697</v>
      </c>
      <c r="D4592" s="509" t="s">
        <v>1724</v>
      </c>
      <c r="E4592" s="509" t="s">
        <v>15848</v>
      </c>
      <c r="F4592" s="509">
        <v>2</v>
      </c>
      <c r="G4592" s="509">
        <v>1</v>
      </c>
    </row>
    <row r="4593" spans="1:7">
      <c r="A4593" s="509" t="s">
        <v>1725</v>
      </c>
      <c r="B4593" s="509" t="s">
        <v>2233</v>
      </c>
      <c r="C4593" s="509" t="s">
        <v>1697</v>
      </c>
      <c r="D4593" s="509" t="s">
        <v>1726</v>
      </c>
      <c r="E4593" s="509" t="s">
        <v>15854</v>
      </c>
      <c r="F4593" s="509">
        <v>5</v>
      </c>
      <c r="G4593" s="509">
        <v>1</v>
      </c>
    </row>
    <row r="4594" spans="1:7">
      <c r="A4594" s="509" t="s">
        <v>1725</v>
      </c>
      <c r="B4594" s="509" t="s">
        <v>2233</v>
      </c>
      <c r="C4594" s="509" t="s">
        <v>1697</v>
      </c>
      <c r="D4594" s="509" t="s">
        <v>1726</v>
      </c>
      <c r="E4594" s="509" t="s">
        <v>15855</v>
      </c>
      <c r="F4594" s="509">
        <v>5</v>
      </c>
      <c r="G4594" s="509">
        <v>1</v>
      </c>
    </row>
    <row r="4595" spans="1:7">
      <c r="A4595" s="509" t="s">
        <v>1727</v>
      </c>
      <c r="B4595" s="509" t="s">
        <v>2233</v>
      </c>
      <c r="C4595" s="509" t="s">
        <v>1697</v>
      </c>
      <c r="D4595" s="509" t="s">
        <v>1728</v>
      </c>
      <c r="E4595" s="509" t="s">
        <v>12671</v>
      </c>
      <c r="F4595" s="509">
        <v>8</v>
      </c>
      <c r="G4595" s="509">
        <v>1</v>
      </c>
    </row>
    <row r="4596" spans="1:7">
      <c r="A4596" s="509" t="s">
        <v>1727</v>
      </c>
      <c r="B4596" s="509" t="s">
        <v>2233</v>
      </c>
      <c r="C4596" s="509" t="s">
        <v>1697</v>
      </c>
      <c r="D4596" s="509" t="s">
        <v>1728</v>
      </c>
      <c r="E4596" s="509" t="s">
        <v>12673</v>
      </c>
      <c r="F4596" s="509">
        <v>8</v>
      </c>
      <c r="G4596" s="509">
        <v>1</v>
      </c>
    </row>
    <row r="4597" spans="1:7">
      <c r="A4597" s="509" t="s">
        <v>1727</v>
      </c>
      <c r="B4597" s="509" t="s">
        <v>2233</v>
      </c>
      <c r="C4597" s="509" t="s">
        <v>1697</v>
      </c>
      <c r="D4597" s="509" t="s">
        <v>1728</v>
      </c>
      <c r="E4597" s="509" t="s">
        <v>12674</v>
      </c>
      <c r="F4597" s="509">
        <v>6</v>
      </c>
      <c r="G4597" s="509">
        <v>1</v>
      </c>
    </row>
    <row r="4598" spans="1:7">
      <c r="A4598" s="509" t="s">
        <v>1727</v>
      </c>
      <c r="B4598" s="509" t="s">
        <v>2233</v>
      </c>
      <c r="C4598" s="509" t="s">
        <v>1697</v>
      </c>
      <c r="D4598" s="509" t="s">
        <v>1728</v>
      </c>
      <c r="E4598" s="509" t="s">
        <v>12672</v>
      </c>
      <c r="F4598" s="509">
        <v>4</v>
      </c>
      <c r="G4598" s="509">
        <v>1</v>
      </c>
    </row>
    <row r="4599" spans="1:7">
      <c r="A4599" s="509" t="s">
        <v>1727</v>
      </c>
      <c r="B4599" s="509" t="s">
        <v>2233</v>
      </c>
      <c r="C4599" s="509" t="s">
        <v>1697</v>
      </c>
      <c r="D4599" s="509" t="s">
        <v>1728</v>
      </c>
      <c r="E4599" s="509" t="s">
        <v>12675</v>
      </c>
      <c r="F4599" s="509">
        <v>4</v>
      </c>
      <c r="G4599" s="509">
        <v>1</v>
      </c>
    </row>
    <row r="4600" spans="1:7">
      <c r="A4600" s="509" t="s">
        <v>1727</v>
      </c>
      <c r="B4600" s="509" t="s">
        <v>2233</v>
      </c>
      <c r="C4600" s="509" t="s">
        <v>1697</v>
      </c>
      <c r="D4600" s="509" t="s">
        <v>1728</v>
      </c>
      <c r="E4600" s="509" t="s">
        <v>12676</v>
      </c>
      <c r="F4600" s="509">
        <v>1</v>
      </c>
      <c r="G4600" s="509">
        <v>1</v>
      </c>
    </row>
    <row r="4601" spans="1:7">
      <c r="A4601" s="509" t="s">
        <v>1729</v>
      </c>
      <c r="B4601" s="509" t="s">
        <v>2233</v>
      </c>
      <c r="C4601" s="509" t="s">
        <v>1697</v>
      </c>
      <c r="D4601" s="509" t="s">
        <v>1730</v>
      </c>
      <c r="E4601" s="509" t="s">
        <v>15796</v>
      </c>
      <c r="F4601" s="509">
        <v>6</v>
      </c>
      <c r="G4601" s="509">
        <v>1</v>
      </c>
    </row>
    <row r="4602" spans="1:7">
      <c r="A4602" s="509" t="s">
        <v>1729</v>
      </c>
      <c r="B4602" s="509" t="s">
        <v>2233</v>
      </c>
      <c r="C4602" s="509" t="s">
        <v>1697</v>
      </c>
      <c r="D4602" s="509" t="s">
        <v>1730</v>
      </c>
      <c r="E4602" s="509" t="s">
        <v>15797</v>
      </c>
      <c r="F4602" s="509">
        <v>6</v>
      </c>
      <c r="G4602" s="509">
        <v>1</v>
      </c>
    </row>
    <row r="4603" spans="1:7">
      <c r="A4603" s="509" t="s">
        <v>1729</v>
      </c>
      <c r="B4603" s="509" t="s">
        <v>2233</v>
      </c>
      <c r="C4603" s="509" t="s">
        <v>1697</v>
      </c>
      <c r="D4603" s="509" t="s">
        <v>1730</v>
      </c>
      <c r="E4603" s="509" t="s">
        <v>15795</v>
      </c>
      <c r="F4603" s="509">
        <v>2</v>
      </c>
      <c r="G4603" s="509">
        <v>1</v>
      </c>
    </row>
    <row r="4604" spans="1:7">
      <c r="A4604" s="509" t="s">
        <v>1729</v>
      </c>
      <c r="B4604" s="509" t="s">
        <v>2233</v>
      </c>
      <c r="C4604" s="509" t="s">
        <v>1697</v>
      </c>
      <c r="D4604" s="509" t="s">
        <v>1730</v>
      </c>
      <c r="E4604" s="509" t="s">
        <v>15799</v>
      </c>
      <c r="F4604" s="509">
        <v>2</v>
      </c>
      <c r="G4604" s="509">
        <v>1</v>
      </c>
    </row>
    <row r="4605" spans="1:7">
      <c r="A4605" s="509" t="s">
        <v>1729</v>
      </c>
      <c r="B4605" s="509" t="s">
        <v>2233</v>
      </c>
      <c r="C4605" s="509" t="s">
        <v>1697</v>
      </c>
      <c r="D4605" s="509" t="s">
        <v>1730</v>
      </c>
      <c r="E4605" s="509" t="s">
        <v>15798</v>
      </c>
      <c r="F4605" s="509">
        <v>1</v>
      </c>
      <c r="G4605" s="509">
        <v>1</v>
      </c>
    </row>
    <row r="4606" spans="1:7">
      <c r="A4606" s="509" t="s">
        <v>1731</v>
      </c>
      <c r="B4606" s="509" t="s">
        <v>2233</v>
      </c>
      <c r="C4606" s="509" t="s">
        <v>1697</v>
      </c>
      <c r="D4606" s="509" t="s">
        <v>1732</v>
      </c>
      <c r="E4606" s="509" t="s">
        <v>15856</v>
      </c>
      <c r="F4606" s="509">
        <v>5</v>
      </c>
      <c r="G4606" s="509">
        <v>1</v>
      </c>
    </row>
    <row r="4607" spans="1:7">
      <c r="A4607" s="509" t="s">
        <v>1731</v>
      </c>
      <c r="B4607" s="509" t="s">
        <v>2233</v>
      </c>
      <c r="C4607" s="509" t="s">
        <v>1697</v>
      </c>
      <c r="D4607" s="509" t="s">
        <v>1732</v>
      </c>
      <c r="E4607" s="509" t="s">
        <v>15857</v>
      </c>
      <c r="F4607" s="509">
        <v>3</v>
      </c>
      <c r="G4607" s="509">
        <v>1</v>
      </c>
    </row>
    <row r="4608" spans="1:7">
      <c r="A4608" s="509" t="s">
        <v>1731</v>
      </c>
      <c r="B4608" s="509" t="s">
        <v>2233</v>
      </c>
      <c r="C4608" s="509" t="s">
        <v>1697</v>
      </c>
      <c r="D4608" s="509" t="s">
        <v>1732</v>
      </c>
      <c r="E4608" s="509" t="s">
        <v>15858</v>
      </c>
      <c r="F4608" s="509">
        <v>1</v>
      </c>
      <c r="G4608" s="509">
        <v>1</v>
      </c>
    </row>
    <row r="4609" spans="1:7">
      <c r="A4609" s="509" t="s">
        <v>1733</v>
      </c>
      <c r="B4609" s="509" t="s">
        <v>2233</v>
      </c>
      <c r="C4609" s="509" t="s">
        <v>1697</v>
      </c>
      <c r="D4609" s="509" t="s">
        <v>1734</v>
      </c>
      <c r="E4609" s="509" t="s">
        <v>15859</v>
      </c>
      <c r="F4609" s="509">
        <v>6</v>
      </c>
      <c r="G4609" s="509">
        <v>1</v>
      </c>
    </row>
    <row r="4610" spans="1:7">
      <c r="A4610" s="509" t="s">
        <v>1733</v>
      </c>
      <c r="B4610" s="509" t="s">
        <v>2233</v>
      </c>
      <c r="C4610" s="509" t="s">
        <v>1697</v>
      </c>
      <c r="D4610" s="509" t="s">
        <v>1734</v>
      </c>
      <c r="E4610" s="509" t="s">
        <v>15860</v>
      </c>
      <c r="F4610" s="509">
        <v>6</v>
      </c>
      <c r="G4610" s="509">
        <v>1</v>
      </c>
    </row>
    <row r="4611" spans="1:7">
      <c r="A4611" s="509" t="s">
        <v>1735</v>
      </c>
      <c r="B4611" s="509" t="s">
        <v>2233</v>
      </c>
      <c r="C4611" s="509" t="s">
        <v>1697</v>
      </c>
      <c r="D4611" s="509" t="s">
        <v>1736</v>
      </c>
      <c r="E4611" s="509" t="s">
        <v>15861</v>
      </c>
      <c r="F4611" s="509">
        <v>8</v>
      </c>
      <c r="G4611" s="509">
        <v>1</v>
      </c>
    </row>
    <row r="4612" spans="1:7">
      <c r="A4612" s="509" t="s">
        <v>1735</v>
      </c>
      <c r="B4612" s="509" t="s">
        <v>2233</v>
      </c>
      <c r="C4612" s="509" t="s">
        <v>1697</v>
      </c>
      <c r="D4612" s="509" t="s">
        <v>1736</v>
      </c>
      <c r="E4612" s="509" t="s">
        <v>15862</v>
      </c>
      <c r="F4612" s="509">
        <v>4</v>
      </c>
      <c r="G4612" s="509">
        <v>1</v>
      </c>
    </row>
    <row r="4613" spans="1:7">
      <c r="A4613" s="509" t="s">
        <v>1737</v>
      </c>
      <c r="B4613" s="509" t="s">
        <v>2233</v>
      </c>
      <c r="C4613" s="509" t="s">
        <v>1697</v>
      </c>
      <c r="D4613" s="509" t="s">
        <v>1738</v>
      </c>
      <c r="E4613" s="509" t="s">
        <v>15866</v>
      </c>
      <c r="F4613" s="509">
        <v>7</v>
      </c>
      <c r="G4613" s="509">
        <v>1</v>
      </c>
    </row>
    <row r="4614" spans="1:7">
      <c r="A4614" s="509" t="s">
        <v>1737</v>
      </c>
      <c r="B4614" s="509" t="s">
        <v>2233</v>
      </c>
      <c r="C4614" s="509" t="s">
        <v>1697</v>
      </c>
      <c r="D4614" s="509" t="s">
        <v>1738</v>
      </c>
      <c r="E4614" s="509" t="s">
        <v>15865</v>
      </c>
      <c r="F4614" s="509">
        <v>6</v>
      </c>
      <c r="G4614" s="509">
        <v>1</v>
      </c>
    </row>
    <row r="4615" spans="1:7">
      <c r="A4615" s="509" t="s">
        <v>1737</v>
      </c>
      <c r="B4615" s="509" t="s">
        <v>2233</v>
      </c>
      <c r="C4615" s="509" t="s">
        <v>1697</v>
      </c>
      <c r="D4615" s="509" t="s">
        <v>1738</v>
      </c>
      <c r="E4615" s="509" t="s">
        <v>15864</v>
      </c>
      <c r="F4615" s="509">
        <v>3</v>
      </c>
      <c r="G4615" s="509">
        <v>1</v>
      </c>
    </row>
    <row r="4616" spans="1:7">
      <c r="A4616" s="509" t="s">
        <v>1737</v>
      </c>
      <c r="B4616" s="509" t="s">
        <v>2233</v>
      </c>
      <c r="C4616" s="509" t="s">
        <v>1697</v>
      </c>
      <c r="D4616" s="509" t="s">
        <v>1738</v>
      </c>
      <c r="E4616" s="509" t="s">
        <v>15863</v>
      </c>
      <c r="F4616" s="509">
        <v>2</v>
      </c>
      <c r="G4616" s="509">
        <v>1</v>
      </c>
    </row>
    <row r="4617" spans="1:7">
      <c r="A4617" s="509" t="s">
        <v>1737</v>
      </c>
      <c r="B4617" s="509" t="s">
        <v>2233</v>
      </c>
      <c r="C4617" s="509" t="s">
        <v>1697</v>
      </c>
      <c r="D4617" s="509" t="s">
        <v>1738</v>
      </c>
      <c r="E4617" s="509" t="s">
        <v>15867</v>
      </c>
      <c r="F4617" s="509">
        <v>2</v>
      </c>
      <c r="G4617" s="509">
        <v>1</v>
      </c>
    </row>
    <row r="4618" spans="1:7">
      <c r="A4618" s="509" t="s">
        <v>1737</v>
      </c>
      <c r="B4618" s="509" t="s">
        <v>2233</v>
      </c>
      <c r="C4618" s="509" t="s">
        <v>1697</v>
      </c>
      <c r="D4618" s="509" t="s">
        <v>1738</v>
      </c>
      <c r="E4618" s="509" t="s">
        <v>15868</v>
      </c>
      <c r="F4618" s="509">
        <v>1</v>
      </c>
      <c r="G4618" s="509">
        <v>1</v>
      </c>
    </row>
    <row r="4619" spans="1:7">
      <c r="A4619" s="509" t="s">
        <v>1737</v>
      </c>
      <c r="B4619" s="509" t="s">
        <v>2233</v>
      </c>
      <c r="C4619" s="509" t="s">
        <v>1697</v>
      </c>
      <c r="D4619" s="509" t="s">
        <v>1738</v>
      </c>
      <c r="E4619" s="509" t="s">
        <v>15869</v>
      </c>
      <c r="F4619" s="509">
        <v>1</v>
      </c>
      <c r="G4619" s="509">
        <v>1</v>
      </c>
    </row>
    <row r="4620" spans="1:7">
      <c r="A4620" s="509" t="s">
        <v>1739</v>
      </c>
      <c r="B4620" s="509" t="s">
        <v>2233</v>
      </c>
      <c r="C4620" s="509" t="s">
        <v>1697</v>
      </c>
      <c r="D4620" s="509" t="s">
        <v>1740</v>
      </c>
      <c r="E4620" s="509" t="s">
        <v>15800</v>
      </c>
      <c r="F4620" s="509">
        <v>3</v>
      </c>
      <c r="G4620" s="509">
        <v>1</v>
      </c>
    </row>
    <row r="4621" spans="1:7">
      <c r="A4621" s="509" t="s">
        <v>1739</v>
      </c>
      <c r="B4621" s="509" t="s">
        <v>2233</v>
      </c>
      <c r="C4621" s="509" t="s">
        <v>1697</v>
      </c>
      <c r="D4621" s="509" t="s">
        <v>1740</v>
      </c>
      <c r="E4621" s="509" t="s">
        <v>15801</v>
      </c>
      <c r="F4621" s="509">
        <v>2</v>
      </c>
      <c r="G4621" s="509">
        <v>1</v>
      </c>
    </row>
    <row r="4622" spans="1:7">
      <c r="A4622" s="509" t="s">
        <v>1741</v>
      </c>
      <c r="B4622" s="509" t="s">
        <v>2233</v>
      </c>
      <c r="C4622" s="509" t="s">
        <v>1697</v>
      </c>
      <c r="D4622" s="509" t="s">
        <v>1742</v>
      </c>
      <c r="E4622" s="509" t="s">
        <v>15871</v>
      </c>
      <c r="F4622" s="509">
        <v>5</v>
      </c>
      <c r="G4622" s="509">
        <v>1</v>
      </c>
    </row>
    <row r="4623" spans="1:7">
      <c r="A4623" s="509" t="s">
        <v>1741</v>
      </c>
      <c r="B4623" s="509" t="s">
        <v>2233</v>
      </c>
      <c r="C4623" s="509" t="s">
        <v>1697</v>
      </c>
      <c r="D4623" s="509" t="s">
        <v>1742</v>
      </c>
      <c r="E4623" s="509" t="s">
        <v>15870</v>
      </c>
      <c r="F4623" s="509">
        <v>4</v>
      </c>
      <c r="G4623" s="509">
        <v>1</v>
      </c>
    </row>
    <row r="4624" spans="1:7">
      <c r="A4624" s="509" t="s">
        <v>1743</v>
      </c>
      <c r="B4624" s="509" t="s">
        <v>2233</v>
      </c>
      <c r="C4624" s="509" t="s">
        <v>1697</v>
      </c>
      <c r="D4624" s="509" t="s">
        <v>1744</v>
      </c>
      <c r="E4624" s="509" t="s">
        <v>15817</v>
      </c>
      <c r="F4624" s="509">
        <v>5</v>
      </c>
      <c r="G4624" s="509">
        <v>1</v>
      </c>
    </row>
    <row r="4625" spans="1:7">
      <c r="A4625" s="509" t="s">
        <v>1743</v>
      </c>
      <c r="B4625" s="509" t="s">
        <v>2233</v>
      </c>
      <c r="C4625" s="509" t="s">
        <v>1697</v>
      </c>
      <c r="D4625" s="509" t="s">
        <v>1744</v>
      </c>
      <c r="E4625" s="509" t="s">
        <v>15818</v>
      </c>
      <c r="F4625" s="509">
        <v>3</v>
      </c>
      <c r="G4625" s="509">
        <v>1</v>
      </c>
    </row>
    <row r="4626" spans="1:7">
      <c r="A4626" s="509" t="s">
        <v>1743</v>
      </c>
      <c r="B4626" s="509" t="s">
        <v>2233</v>
      </c>
      <c r="C4626" s="509" t="s">
        <v>1697</v>
      </c>
      <c r="D4626" s="509" t="s">
        <v>1744</v>
      </c>
      <c r="E4626" s="509" t="s">
        <v>15819</v>
      </c>
      <c r="F4626" s="509">
        <v>2</v>
      </c>
      <c r="G4626" s="509">
        <v>1</v>
      </c>
    </row>
    <row r="4627" spans="1:7">
      <c r="A4627" s="509" t="s">
        <v>1745</v>
      </c>
      <c r="B4627" s="509" t="s">
        <v>2233</v>
      </c>
      <c r="C4627" s="509" t="s">
        <v>1697</v>
      </c>
      <c r="D4627" s="509" t="s">
        <v>1746</v>
      </c>
      <c r="E4627" s="509" t="s">
        <v>15872</v>
      </c>
      <c r="F4627" s="509">
        <v>7</v>
      </c>
      <c r="G4627" s="509">
        <v>1</v>
      </c>
    </row>
    <row r="4628" spans="1:7">
      <c r="A4628" s="509" t="s">
        <v>1745</v>
      </c>
      <c r="B4628" s="509" t="s">
        <v>2233</v>
      </c>
      <c r="C4628" s="509" t="s">
        <v>1697</v>
      </c>
      <c r="D4628" s="509" t="s">
        <v>1746</v>
      </c>
      <c r="E4628" s="509" t="s">
        <v>15873</v>
      </c>
      <c r="F4628" s="509">
        <v>5</v>
      </c>
      <c r="G4628" s="509">
        <v>1</v>
      </c>
    </row>
    <row r="4629" spans="1:7">
      <c r="A4629" s="509" t="s">
        <v>1747</v>
      </c>
      <c r="B4629" s="509" t="s">
        <v>2233</v>
      </c>
      <c r="C4629" s="509" t="s">
        <v>1697</v>
      </c>
      <c r="D4629" s="509" t="s">
        <v>1748</v>
      </c>
      <c r="E4629" s="509" t="s">
        <v>15874</v>
      </c>
      <c r="F4629" s="509">
        <v>5</v>
      </c>
      <c r="G4629" s="509">
        <v>1</v>
      </c>
    </row>
    <row r="4630" spans="1:7">
      <c r="A4630" s="509" t="s">
        <v>1747</v>
      </c>
      <c r="B4630" s="509" t="s">
        <v>2233</v>
      </c>
      <c r="C4630" s="509" t="s">
        <v>1697</v>
      </c>
      <c r="D4630" s="509" t="s">
        <v>1748</v>
      </c>
      <c r="E4630" s="509" t="s">
        <v>15875</v>
      </c>
      <c r="F4630" s="509">
        <v>2</v>
      </c>
      <c r="G4630" s="509">
        <v>1</v>
      </c>
    </row>
    <row r="4631" spans="1:7">
      <c r="A4631" s="509" t="s">
        <v>1747</v>
      </c>
      <c r="B4631" s="509" t="s">
        <v>2233</v>
      </c>
      <c r="C4631" s="509" t="s">
        <v>1697</v>
      </c>
      <c r="D4631" s="509" t="s">
        <v>1748</v>
      </c>
      <c r="E4631" s="509" t="s">
        <v>15876</v>
      </c>
      <c r="F4631" s="509">
        <v>1</v>
      </c>
      <c r="G4631" s="509">
        <v>1</v>
      </c>
    </row>
    <row r="4632" spans="1:7">
      <c r="A4632" s="509" t="s">
        <v>1749</v>
      </c>
      <c r="B4632" s="509" t="s">
        <v>2233</v>
      </c>
      <c r="C4632" s="509" t="s">
        <v>1697</v>
      </c>
      <c r="D4632" s="509" t="s">
        <v>1750</v>
      </c>
      <c r="E4632" s="509" t="s">
        <v>15878</v>
      </c>
      <c r="F4632" s="509">
        <v>7</v>
      </c>
      <c r="G4632" s="509">
        <v>1</v>
      </c>
    </row>
    <row r="4633" spans="1:7">
      <c r="A4633" s="509" t="s">
        <v>1749</v>
      </c>
      <c r="B4633" s="509" t="s">
        <v>2233</v>
      </c>
      <c r="C4633" s="509" t="s">
        <v>1697</v>
      </c>
      <c r="D4633" s="509" t="s">
        <v>1750</v>
      </c>
      <c r="E4633" s="509" t="s">
        <v>15877</v>
      </c>
      <c r="F4633" s="509">
        <v>6</v>
      </c>
      <c r="G4633" s="509">
        <v>1</v>
      </c>
    </row>
    <row r="4634" spans="1:7">
      <c r="A4634" s="509" t="s">
        <v>1751</v>
      </c>
      <c r="B4634" s="509" t="s">
        <v>2233</v>
      </c>
      <c r="C4634" s="509" t="s">
        <v>1697</v>
      </c>
      <c r="D4634" s="509" t="s">
        <v>1752</v>
      </c>
      <c r="E4634" s="509" t="s">
        <v>12743</v>
      </c>
      <c r="F4634" s="509">
        <v>7</v>
      </c>
      <c r="G4634" s="509">
        <v>1</v>
      </c>
    </row>
    <row r="4635" spans="1:7">
      <c r="A4635" s="509" t="s">
        <v>1751</v>
      </c>
      <c r="B4635" s="509" t="s">
        <v>2233</v>
      </c>
      <c r="C4635" s="509" t="s">
        <v>1697</v>
      </c>
      <c r="D4635" s="509" t="s">
        <v>1752</v>
      </c>
      <c r="E4635" s="509" t="s">
        <v>12742</v>
      </c>
      <c r="F4635" s="509">
        <v>6</v>
      </c>
      <c r="G4635" s="509">
        <v>1</v>
      </c>
    </row>
    <row r="4636" spans="1:7">
      <c r="A4636" s="509" t="s">
        <v>1751</v>
      </c>
      <c r="B4636" s="509" t="s">
        <v>2233</v>
      </c>
      <c r="C4636" s="509" t="s">
        <v>1697</v>
      </c>
      <c r="D4636" s="509" t="s">
        <v>1752</v>
      </c>
      <c r="E4636" s="509" t="s">
        <v>12740</v>
      </c>
      <c r="F4636" s="509">
        <v>5</v>
      </c>
      <c r="G4636" s="509">
        <v>1</v>
      </c>
    </row>
    <row r="4637" spans="1:7">
      <c r="A4637" s="509" t="s">
        <v>1751</v>
      </c>
      <c r="B4637" s="509" t="s">
        <v>2233</v>
      </c>
      <c r="C4637" s="509" t="s">
        <v>1697</v>
      </c>
      <c r="D4637" s="509" t="s">
        <v>1752</v>
      </c>
      <c r="E4637" s="509" t="s">
        <v>12741</v>
      </c>
      <c r="F4637" s="509">
        <v>5</v>
      </c>
      <c r="G4637" s="509">
        <v>1</v>
      </c>
    </row>
    <row r="4638" spans="1:7">
      <c r="A4638" s="509" t="s">
        <v>1751</v>
      </c>
      <c r="B4638" s="509" t="s">
        <v>2233</v>
      </c>
      <c r="C4638" s="509" t="s">
        <v>1697</v>
      </c>
      <c r="D4638" s="509" t="s">
        <v>1752</v>
      </c>
      <c r="E4638" s="509" t="s">
        <v>12746</v>
      </c>
      <c r="F4638" s="509">
        <v>5</v>
      </c>
      <c r="G4638" s="509">
        <v>1</v>
      </c>
    </row>
    <row r="4639" spans="1:7">
      <c r="A4639" s="509" t="s">
        <v>1751</v>
      </c>
      <c r="B4639" s="509" t="s">
        <v>2233</v>
      </c>
      <c r="C4639" s="509" t="s">
        <v>1697</v>
      </c>
      <c r="D4639" s="509" t="s">
        <v>1752</v>
      </c>
      <c r="E4639" s="509" t="s">
        <v>12744</v>
      </c>
      <c r="F4639" s="509">
        <v>4</v>
      </c>
      <c r="G4639" s="509">
        <v>1</v>
      </c>
    </row>
    <row r="4640" spans="1:7">
      <c r="A4640" s="509" t="s">
        <v>1751</v>
      </c>
      <c r="B4640" s="509" t="s">
        <v>2233</v>
      </c>
      <c r="C4640" s="509" t="s">
        <v>1697</v>
      </c>
      <c r="D4640" s="509" t="s">
        <v>1752</v>
      </c>
      <c r="E4640" s="509" t="s">
        <v>12745</v>
      </c>
      <c r="F4640" s="509">
        <v>4</v>
      </c>
      <c r="G4640" s="509">
        <v>1</v>
      </c>
    </row>
    <row r="4641" spans="1:7">
      <c r="A4641" s="509" t="s">
        <v>1751</v>
      </c>
      <c r="B4641" s="509" t="s">
        <v>2233</v>
      </c>
      <c r="C4641" s="509" t="s">
        <v>1697</v>
      </c>
      <c r="D4641" s="509" t="s">
        <v>1752</v>
      </c>
      <c r="E4641" s="509" t="s">
        <v>12747</v>
      </c>
      <c r="F4641" s="509">
        <v>4</v>
      </c>
      <c r="G4641" s="509">
        <v>1</v>
      </c>
    </row>
    <row r="4642" spans="1:7">
      <c r="A4642" s="509" t="s">
        <v>1751</v>
      </c>
      <c r="B4642" s="509" t="s">
        <v>2233</v>
      </c>
      <c r="C4642" s="509" t="s">
        <v>1697</v>
      </c>
      <c r="D4642" s="509" t="s">
        <v>1752</v>
      </c>
      <c r="E4642" s="509" t="s">
        <v>12739</v>
      </c>
      <c r="F4642" s="509">
        <v>3</v>
      </c>
      <c r="G4642" s="509">
        <v>1</v>
      </c>
    </row>
    <row r="4643" spans="1:7">
      <c r="A4643" s="509" t="s">
        <v>1751</v>
      </c>
      <c r="B4643" s="509" t="s">
        <v>2233</v>
      </c>
      <c r="C4643" s="509" t="s">
        <v>1697</v>
      </c>
      <c r="D4643" s="509" t="s">
        <v>1752</v>
      </c>
      <c r="E4643" s="509" t="s">
        <v>12748</v>
      </c>
      <c r="F4643" s="509">
        <v>1</v>
      </c>
      <c r="G4643" s="509">
        <v>1</v>
      </c>
    </row>
    <row r="4644" spans="1:7">
      <c r="A4644" s="509" t="s">
        <v>1753</v>
      </c>
      <c r="B4644" s="509" t="s">
        <v>2233</v>
      </c>
      <c r="C4644" s="509" t="s">
        <v>1697</v>
      </c>
      <c r="D4644" s="509" t="s">
        <v>1754</v>
      </c>
      <c r="E4644" s="509" t="s">
        <v>13325</v>
      </c>
      <c r="F4644" s="509">
        <v>12</v>
      </c>
      <c r="G4644" s="509">
        <v>1</v>
      </c>
    </row>
    <row r="4645" spans="1:7">
      <c r="A4645" s="509" t="s">
        <v>1753</v>
      </c>
      <c r="B4645" s="509" t="s">
        <v>2233</v>
      </c>
      <c r="C4645" s="509" t="s">
        <v>1697</v>
      </c>
      <c r="D4645" s="509" t="s">
        <v>1754</v>
      </c>
      <c r="E4645" s="509" t="s">
        <v>13323</v>
      </c>
      <c r="F4645" s="509">
        <v>11</v>
      </c>
      <c r="G4645" s="509">
        <v>1</v>
      </c>
    </row>
    <row r="4646" spans="1:7">
      <c r="A4646" s="509" t="s">
        <v>1753</v>
      </c>
      <c r="B4646" s="509" t="s">
        <v>2233</v>
      </c>
      <c r="C4646" s="509" t="s">
        <v>1697</v>
      </c>
      <c r="D4646" s="509" t="s">
        <v>1754</v>
      </c>
      <c r="E4646" s="509" t="s">
        <v>13320</v>
      </c>
      <c r="F4646" s="509">
        <v>10</v>
      </c>
      <c r="G4646" s="509">
        <v>1</v>
      </c>
    </row>
    <row r="4647" spans="1:7">
      <c r="A4647" s="509" t="s">
        <v>1753</v>
      </c>
      <c r="B4647" s="509" t="s">
        <v>2233</v>
      </c>
      <c r="C4647" s="509" t="s">
        <v>1697</v>
      </c>
      <c r="D4647" s="509" t="s">
        <v>1754</v>
      </c>
      <c r="E4647" s="509" t="s">
        <v>13326</v>
      </c>
      <c r="F4647" s="509">
        <v>10</v>
      </c>
      <c r="G4647" s="509">
        <v>1</v>
      </c>
    </row>
    <row r="4648" spans="1:7">
      <c r="A4648" s="509" t="s">
        <v>1753</v>
      </c>
      <c r="B4648" s="509" t="s">
        <v>2233</v>
      </c>
      <c r="C4648" s="509" t="s">
        <v>1697</v>
      </c>
      <c r="D4648" s="509" t="s">
        <v>1754</v>
      </c>
      <c r="E4648" s="509" t="s">
        <v>13322</v>
      </c>
      <c r="F4648" s="509">
        <v>5</v>
      </c>
      <c r="G4648" s="509">
        <v>1</v>
      </c>
    </row>
    <row r="4649" spans="1:7">
      <c r="A4649" s="509" t="s">
        <v>1753</v>
      </c>
      <c r="B4649" s="509" t="s">
        <v>2233</v>
      </c>
      <c r="C4649" s="509" t="s">
        <v>1697</v>
      </c>
      <c r="D4649" s="509" t="s">
        <v>1754</v>
      </c>
      <c r="E4649" s="509" t="s">
        <v>13321</v>
      </c>
      <c r="F4649" s="509">
        <v>4</v>
      </c>
      <c r="G4649" s="509">
        <v>1</v>
      </c>
    </row>
    <row r="4650" spans="1:7">
      <c r="A4650" s="509" t="s">
        <v>1753</v>
      </c>
      <c r="B4650" s="509" t="s">
        <v>2233</v>
      </c>
      <c r="C4650" s="509" t="s">
        <v>1697</v>
      </c>
      <c r="D4650" s="509" t="s">
        <v>1754</v>
      </c>
      <c r="E4650" s="509" t="s">
        <v>13324</v>
      </c>
      <c r="F4650" s="509">
        <v>4</v>
      </c>
      <c r="G4650" s="509">
        <v>1</v>
      </c>
    </row>
    <row r="4651" spans="1:7">
      <c r="A4651" s="509" t="s">
        <v>1753</v>
      </c>
      <c r="B4651" s="509" t="s">
        <v>2233</v>
      </c>
      <c r="C4651" s="509" t="s">
        <v>1697</v>
      </c>
      <c r="D4651" s="509" t="s">
        <v>1754</v>
      </c>
      <c r="E4651" s="509" t="s">
        <v>13327</v>
      </c>
      <c r="F4651" s="509">
        <v>2</v>
      </c>
      <c r="G4651" s="509">
        <v>1</v>
      </c>
    </row>
    <row r="4652" spans="1:7">
      <c r="A4652" s="509" t="s">
        <v>1755</v>
      </c>
      <c r="B4652" s="509" t="s">
        <v>2233</v>
      </c>
      <c r="C4652" s="509" t="s">
        <v>1697</v>
      </c>
      <c r="D4652" s="509" t="s">
        <v>1756</v>
      </c>
      <c r="E4652" s="509" t="s">
        <v>12523</v>
      </c>
      <c r="F4652" s="509">
        <v>6</v>
      </c>
      <c r="G4652" s="509">
        <v>1</v>
      </c>
    </row>
    <row r="4653" spans="1:7">
      <c r="A4653" s="509" t="s">
        <v>1755</v>
      </c>
      <c r="B4653" s="509" t="s">
        <v>2233</v>
      </c>
      <c r="C4653" s="509" t="s">
        <v>1697</v>
      </c>
      <c r="D4653" s="509" t="s">
        <v>1756</v>
      </c>
      <c r="E4653" s="509" t="s">
        <v>12524</v>
      </c>
      <c r="F4653" s="509">
        <v>6</v>
      </c>
      <c r="G4653" s="509">
        <v>1</v>
      </c>
    </row>
    <row r="4654" spans="1:7">
      <c r="A4654" s="509" t="s">
        <v>1755</v>
      </c>
      <c r="B4654" s="509" t="s">
        <v>2233</v>
      </c>
      <c r="C4654" s="509" t="s">
        <v>1697</v>
      </c>
      <c r="D4654" s="509" t="s">
        <v>1756</v>
      </c>
      <c r="E4654" s="509" t="s">
        <v>12525</v>
      </c>
      <c r="F4654" s="509">
        <v>6</v>
      </c>
      <c r="G4654" s="509">
        <v>1</v>
      </c>
    </row>
    <row r="4655" spans="1:7">
      <c r="A4655" s="509" t="s">
        <v>1755</v>
      </c>
      <c r="B4655" s="509" t="s">
        <v>2233</v>
      </c>
      <c r="C4655" s="509" t="s">
        <v>1697</v>
      </c>
      <c r="D4655" s="509" t="s">
        <v>1756</v>
      </c>
      <c r="E4655" s="509" t="s">
        <v>12526</v>
      </c>
      <c r="F4655" s="509">
        <v>5</v>
      </c>
      <c r="G4655" s="509">
        <v>1</v>
      </c>
    </row>
    <row r="4656" spans="1:7">
      <c r="A4656" s="509" t="s">
        <v>1755</v>
      </c>
      <c r="B4656" s="509" t="s">
        <v>2233</v>
      </c>
      <c r="C4656" s="509" t="s">
        <v>1697</v>
      </c>
      <c r="D4656" s="509" t="s">
        <v>1756</v>
      </c>
      <c r="E4656" s="509" t="s">
        <v>12527</v>
      </c>
      <c r="F4656" s="509">
        <v>4</v>
      </c>
      <c r="G4656" s="509">
        <v>1</v>
      </c>
    </row>
    <row r="4657" spans="1:7">
      <c r="A4657" s="509" t="s">
        <v>1755</v>
      </c>
      <c r="B4657" s="509" t="s">
        <v>2233</v>
      </c>
      <c r="C4657" s="509" t="s">
        <v>1697</v>
      </c>
      <c r="D4657" s="509" t="s">
        <v>1756</v>
      </c>
      <c r="E4657" s="509" t="s">
        <v>12522</v>
      </c>
      <c r="F4657" s="509">
        <v>1</v>
      </c>
      <c r="G4657" s="509">
        <v>1</v>
      </c>
    </row>
    <row r="4658" spans="1:7">
      <c r="A4658" s="509" t="s">
        <v>1757</v>
      </c>
      <c r="B4658" s="509" t="s">
        <v>2233</v>
      </c>
      <c r="C4658" s="509" t="s">
        <v>1697</v>
      </c>
      <c r="D4658" s="509" t="s">
        <v>1758</v>
      </c>
      <c r="E4658" s="509" t="s">
        <v>15804</v>
      </c>
      <c r="F4658" s="509">
        <v>11</v>
      </c>
      <c r="G4658" s="509">
        <v>1</v>
      </c>
    </row>
    <row r="4659" spans="1:7">
      <c r="A4659" s="509" t="s">
        <v>1757</v>
      </c>
      <c r="B4659" s="509" t="s">
        <v>2233</v>
      </c>
      <c r="C4659" s="509" t="s">
        <v>1697</v>
      </c>
      <c r="D4659" s="509" t="s">
        <v>1758</v>
      </c>
      <c r="E4659" s="509" t="s">
        <v>15803</v>
      </c>
      <c r="F4659" s="509">
        <v>10</v>
      </c>
      <c r="G4659" s="509">
        <v>1</v>
      </c>
    </row>
    <row r="4660" spans="1:7">
      <c r="A4660" s="509" t="s">
        <v>1757</v>
      </c>
      <c r="B4660" s="509" t="s">
        <v>2233</v>
      </c>
      <c r="C4660" s="509" t="s">
        <v>1697</v>
      </c>
      <c r="D4660" s="509" t="s">
        <v>1758</v>
      </c>
      <c r="E4660" s="509" t="s">
        <v>15802</v>
      </c>
      <c r="F4660" s="509">
        <v>9</v>
      </c>
      <c r="G4660" s="509">
        <v>1</v>
      </c>
    </row>
    <row r="4661" spans="1:7">
      <c r="A4661" s="509" t="s">
        <v>1757</v>
      </c>
      <c r="B4661" s="509" t="s">
        <v>2233</v>
      </c>
      <c r="C4661" s="509" t="s">
        <v>1697</v>
      </c>
      <c r="D4661" s="509" t="s">
        <v>1758</v>
      </c>
      <c r="E4661" s="509" t="s">
        <v>15805</v>
      </c>
      <c r="F4661" s="509">
        <v>4</v>
      </c>
      <c r="G4661" s="509">
        <v>1</v>
      </c>
    </row>
    <row r="4662" spans="1:7">
      <c r="A4662" s="509" t="s">
        <v>1759</v>
      </c>
      <c r="B4662" s="509" t="s">
        <v>2233</v>
      </c>
      <c r="C4662" s="509" t="s">
        <v>1697</v>
      </c>
      <c r="D4662" s="509" t="s">
        <v>1760</v>
      </c>
      <c r="E4662" s="509" t="s">
        <v>13201</v>
      </c>
      <c r="F4662" s="509">
        <v>11</v>
      </c>
      <c r="G4662" s="509">
        <v>1</v>
      </c>
    </row>
    <row r="4663" spans="1:7">
      <c r="A4663" s="509" t="s">
        <v>1759</v>
      </c>
      <c r="B4663" s="509" t="s">
        <v>2233</v>
      </c>
      <c r="C4663" s="509" t="s">
        <v>1697</v>
      </c>
      <c r="D4663" s="509" t="s">
        <v>1760</v>
      </c>
      <c r="E4663" s="509" t="s">
        <v>13204</v>
      </c>
      <c r="F4663" s="509">
        <v>6</v>
      </c>
      <c r="G4663" s="509">
        <v>1</v>
      </c>
    </row>
    <row r="4664" spans="1:7">
      <c r="A4664" s="509" t="s">
        <v>1759</v>
      </c>
      <c r="B4664" s="509" t="s">
        <v>2233</v>
      </c>
      <c r="C4664" s="509" t="s">
        <v>1697</v>
      </c>
      <c r="D4664" s="509" t="s">
        <v>1760</v>
      </c>
      <c r="E4664" s="509" t="s">
        <v>13205</v>
      </c>
      <c r="F4664" s="509">
        <v>4</v>
      </c>
      <c r="G4664" s="509">
        <v>1</v>
      </c>
    </row>
    <row r="4665" spans="1:7">
      <c r="A4665" s="509" t="s">
        <v>1759</v>
      </c>
      <c r="B4665" s="509" t="s">
        <v>2233</v>
      </c>
      <c r="C4665" s="509" t="s">
        <v>1697</v>
      </c>
      <c r="D4665" s="509" t="s">
        <v>1760</v>
      </c>
      <c r="E4665" s="509" t="s">
        <v>13202</v>
      </c>
      <c r="F4665" s="509">
        <v>3</v>
      </c>
      <c r="G4665" s="509">
        <v>1</v>
      </c>
    </row>
    <row r="4666" spans="1:7">
      <c r="A4666" s="509" t="s">
        <v>1759</v>
      </c>
      <c r="B4666" s="509" t="s">
        <v>2233</v>
      </c>
      <c r="C4666" s="509" t="s">
        <v>1697</v>
      </c>
      <c r="D4666" s="509" t="s">
        <v>1760</v>
      </c>
      <c r="E4666" s="509" t="s">
        <v>13203</v>
      </c>
      <c r="F4666" s="509">
        <v>3</v>
      </c>
      <c r="G4666" s="509">
        <v>1</v>
      </c>
    </row>
    <row r="4667" spans="1:7">
      <c r="A4667" s="509" t="s">
        <v>1759</v>
      </c>
      <c r="B4667" s="509" t="s">
        <v>2233</v>
      </c>
      <c r="C4667" s="509" t="s">
        <v>1697</v>
      </c>
      <c r="D4667" s="509" t="s">
        <v>1760</v>
      </c>
      <c r="E4667" s="509" t="s">
        <v>13206</v>
      </c>
      <c r="F4667" s="509">
        <v>2</v>
      </c>
      <c r="G4667" s="509">
        <v>1</v>
      </c>
    </row>
    <row r="4668" spans="1:7">
      <c r="A4668" s="509" t="s">
        <v>1779</v>
      </c>
      <c r="B4668" s="509" t="s">
        <v>2233</v>
      </c>
      <c r="C4668" s="509" t="s">
        <v>1697</v>
      </c>
      <c r="D4668" s="509" t="s">
        <v>1780</v>
      </c>
      <c r="E4668" s="509" t="s">
        <v>12949</v>
      </c>
      <c r="F4668" s="509">
        <v>9</v>
      </c>
      <c r="G4668" s="509">
        <v>1</v>
      </c>
    </row>
    <row r="4669" spans="1:7">
      <c r="A4669" s="509" t="s">
        <v>1779</v>
      </c>
      <c r="B4669" s="509" t="s">
        <v>2233</v>
      </c>
      <c r="C4669" s="509" t="s">
        <v>1697</v>
      </c>
      <c r="D4669" s="509" t="s">
        <v>1780</v>
      </c>
      <c r="E4669" s="509" t="s">
        <v>12943</v>
      </c>
      <c r="F4669" s="509">
        <v>5</v>
      </c>
      <c r="G4669" s="509">
        <v>1</v>
      </c>
    </row>
    <row r="4670" spans="1:7">
      <c r="A4670" s="509" t="s">
        <v>1779</v>
      </c>
      <c r="B4670" s="509" t="s">
        <v>2233</v>
      </c>
      <c r="C4670" s="509" t="s">
        <v>1697</v>
      </c>
      <c r="D4670" s="509" t="s">
        <v>1780</v>
      </c>
      <c r="E4670" s="509" t="s">
        <v>12946</v>
      </c>
      <c r="F4670" s="509">
        <v>5</v>
      </c>
      <c r="G4670" s="509">
        <v>1</v>
      </c>
    </row>
    <row r="4671" spans="1:7">
      <c r="A4671" s="509" t="s">
        <v>1779</v>
      </c>
      <c r="B4671" s="509" t="s">
        <v>2233</v>
      </c>
      <c r="C4671" s="509" t="s">
        <v>1697</v>
      </c>
      <c r="D4671" s="509" t="s">
        <v>1780</v>
      </c>
      <c r="E4671" s="509" t="s">
        <v>12947</v>
      </c>
      <c r="F4671" s="509">
        <v>5</v>
      </c>
      <c r="G4671" s="509">
        <v>1</v>
      </c>
    </row>
    <row r="4672" spans="1:7">
      <c r="A4672" s="509" t="s">
        <v>1779</v>
      </c>
      <c r="B4672" s="509" t="s">
        <v>2233</v>
      </c>
      <c r="C4672" s="509" t="s">
        <v>1697</v>
      </c>
      <c r="D4672" s="509" t="s">
        <v>1780</v>
      </c>
      <c r="E4672" s="509" t="s">
        <v>12945</v>
      </c>
      <c r="F4672" s="509">
        <v>4</v>
      </c>
      <c r="G4672" s="509">
        <v>1</v>
      </c>
    </row>
    <row r="4673" spans="1:7">
      <c r="A4673" s="509" t="s">
        <v>1779</v>
      </c>
      <c r="B4673" s="509" t="s">
        <v>2233</v>
      </c>
      <c r="C4673" s="509" t="s">
        <v>1697</v>
      </c>
      <c r="D4673" s="509" t="s">
        <v>1780</v>
      </c>
      <c r="E4673" s="509" t="s">
        <v>12942</v>
      </c>
      <c r="F4673" s="509">
        <v>3</v>
      </c>
      <c r="G4673" s="509">
        <v>1</v>
      </c>
    </row>
    <row r="4674" spans="1:7">
      <c r="A4674" s="509" t="s">
        <v>1779</v>
      </c>
      <c r="B4674" s="509" t="s">
        <v>2233</v>
      </c>
      <c r="C4674" s="509" t="s">
        <v>1697</v>
      </c>
      <c r="D4674" s="509" t="s">
        <v>1780</v>
      </c>
      <c r="E4674" s="509" t="s">
        <v>12944</v>
      </c>
      <c r="F4674" s="509">
        <v>2</v>
      </c>
      <c r="G4674" s="509">
        <v>1</v>
      </c>
    </row>
    <row r="4675" spans="1:7">
      <c r="A4675" s="509" t="s">
        <v>1779</v>
      </c>
      <c r="B4675" s="509" t="s">
        <v>2233</v>
      </c>
      <c r="C4675" s="509" t="s">
        <v>1697</v>
      </c>
      <c r="D4675" s="509" t="s">
        <v>1780</v>
      </c>
      <c r="E4675" s="509" t="s">
        <v>12948</v>
      </c>
      <c r="F4675" s="509">
        <v>1</v>
      </c>
      <c r="G4675" s="509">
        <v>1</v>
      </c>
    </row>
    <row r="4676" spans="1:7">
      <c r="A4676" s="509" t="s">
        <v>1761</v>
      </c>
      <c r="B4676" s="509" t="s">
        <v>2233</v>
      </c>
      <c r="C4676" s="509" t="s">
        <v>1697</v>
      </c>
      <c r="D4676" s="509" t="s">
        <v>1762</v>
      </c>
      <c r="E4676" s="509" t="s">
        <v>15884</v>
      </c>
      <c r="F4676" s="509">
        <v>6</v>
      </c>
      <c r="G4676" s="509">
        <v>1</v>
      </c>
    </row>
    <row r="4677" spans="1:7">
      <c r="A4677" s="509" t="s">
        <v>1761</v>
      </c>
      <c r="B4677" s="509" t="s">
        <v>2233</v>
      </c>
      <c r="C4677" s="509" t="s">
        <v>1697</v>
      </c>
      <c r="D4677" s="509" t="s">
        <v>1762</v>
      </c>
      <c r="E4677" s="509" t="s">
        <v>15886</v>
      </c>
      <c r="F4677" s="509">
        <v>4</v>
      </c>
      <c r="G4677" s="509">
        <v>1</v>
      </c>
    </row>
    <row r="4678" spans="1:7">
      <c r="A4678" s="509" t="s">
        <v>1761</v>
      </c>
      <c r="B4678" s="509" t="s">
        <v>2233</v>
      </c>
      <c r="C4678" s="509" t="s">
        <v>1697</v>
      </c>
      <c r="D4678" s="509" t="s">
        <v>1762</v>
      </c>
      <c r="E4678" s="509" t="s">
        <v>15885</v>
      </c>
      <c r="F4678" s="509">
        <v>3</v>
      </c>
      <c r="G4678" s="509">
        <v>1</v>
      </c>
    </row>
    <row r="4679" spans="1:7">
      <c r="A4679" s="509" t="s">
        <v>1761</v>
      </c>
      <c r="B4679" s="509" t="s">
        <v>2233</v>
      </c>
      <c r="C4679" s="509" t="s">
        <v>1697</v>
      </c>
      <c r="D4679" s="509" t="s">
        <v>1762</v>
      </c>
      <c r="E4679" s="509" t="s">
        <v>15887</v>
      </c>
      <c r="F4679" s="509">
        <v>3</v>
      </c>
      <c r="G4679" s="509">
        <v>1</v>
      </c>
    </row>
    <row r="4680" spans="1:7">
      <c r="A4680" s="509" t="s">
        <v>1763</v>
      </c>
      <c r="B4680" s="509" t="s">
        <v>2233</v>
      </c>
      <c r="C4680" s="509" t="s">
        <v>1697</v>
      </c>
      <c r="D4680" s="509" t="s">
        <v>1764</v>
      </c>
      <c r="E4680" s="509" t="s">
        <v>15810</v>
      </c>
      <c r="F4680" s="509">
        <v>9</v>
      </c>
      <c r="G4680" s="509">
        <v>1</v>
      </c>
    </row>
    <row r="4681" spans="1:7">
      <c r="A4681" s="509" t="s">
        <v>1763</v>
      </c>
      <c r="B4681" s="509" t="s">
        <v>2233</v>
      </c>
      <c r="C4681" s="509" t="s">
        <v>1697</v>
      </c>
      <c r="D4681" s="509" t="s">
        <v>1764</v>
      </c>
      <c r="E4681" s="509" t="s">
        <v>15806</v>
      </c>
      <c r="F4681" s="509">
        <v>7</v>
      </c>
      <c r="G4681" s="509">
        <v>1</v>
      </c>
    </row>
    <row r="4682" spans="1:7">
      <c r="A4682" s="509" t="s">
        <v>1763</v>
      </c>
      <c r="B4682" s="509" t="s">
        <v>2233</v>
      </c>
      <c r="C4682" s="509" t="s">
        <v>1697</v>
      </c>
      <c r="D4682" s="509" t="s">
        <v>1764</v>
      </c>
      <c r="E4682" s="509" t="s">
        <v>15807</v>
      </c>
      <c r="F4682" s="509">
        <v>7</v>
      </c>
      <c r="G4682" s="509">
        <v>1</v>
      </c>
    </row>
    <row r="4683" spans="1:7">
      <c r="A4683" s="509" t="s">
        <v>1763</v>
      </c>
      <c r="B4683" s="509" t="s">
        <v>2233</v>
      </c>
      <c r="C4683" s="509" t="s">
        <v>1697</v>
      </c>
      <c r="D4683" s="509" t="s">
        <v>1764</v>
      </c>
      <c r="E4683" s="509" t="s">
        <v>15808</v>
      </c>
      <c r="F4683" s="509">
        <v>7</v>
      </c>
      <c r="G4683" s="509">
        <v>1</v>
      </c>
    </row>
    <row r="4684" spans="1:7">
      <c r="A4684" s="509" t="s">
        <v>1763</v>
      </c>
      <c r="B4684" s="509" t="s">
        <v>2233</v>
      </c>
      <c r="C4684" s="509" t="s">
        <v>1697</v>
      </c>
      <c r="D4684" s="509" t="s">
        <v>1764</v>
      </c>
      <c r="E4684" s="509" t="s">
        <v>15809</v>
      </c>
      <c r="F4684" s="509">
        <v>2</v>
      </c>
      <c r="G4684" s="509">
        <v>1</v>
      </c>
    </row>
    <row r="4685" spans="1:7">
      <c r="A4685" s="509" t="s">
        <v>1763</v>
      </c>
      <c r="B4685" s="509" t="s">
        <v>2233</v>
      </c>
      <c r="C4685" s="509" t="s">
        <v>1697</v>
      </c>
      <c r="D4685" s="509" t="s">
        <v>1764</v>
      </c>
      <c r="E4685" s="509" t="s">
        <v>15811</v>
      </c>
      <c r="F4685" s="509">
        <v>1</v>
      </c>
      <c r="G4685" s="509">
        <v>1</v>
      </c>
    </row>
    <row r="4686" spans="1:7">
      <c r="A4686" s="509" t="s">
        <v>1765</v>
      </c>
      <c r="B4686" s="509" t="s">
        <v>2233</v>
      </c>
      <c r="C4686" s="509" t="s">
        <v>1697</v>
      </c>
      <c r="D4686" s="509" t="s">
        <v>1766</v>
      </c>
      <c r="E4686" s="509" t="s">
        <v>15882</v>
      </c>
      <c r="F4686" s="509">
        <v>9</v>
      </c>
      <c r="G4686" s="509">
        <v>1</v>
      </c>
    </row>
    <row r="4687" spans="1:7">
      <c r="A4687" s="509" t="s">
        <v>1765</v>
      </c>
      <c r="B4687" s="509" t="s">
        <v>2233</v>
      </c>
      <c r="C4687" s="509" t="s">
        <v>1697</v>
      </c>
      <c r="D4687" s="509" t="s">
        <v>1766</v>
      </c>
      <c r="E4687" s="509" t="s">
        <v>15881</v>
      </c>
      <c r="F4687" s="509">
        <v>5</v>
      </c>
      <c r="G4687" s="509">
        <v>1</v>
      </c>
    </row>
    <row r="4688" spans="1:7">
      <c r="A4688" s="509" t="s">
        <v>1765</v>
      </c>
      <c r="B4688" s="509" t="s">
        <v>2233</v>
      </c>
      <c r="C4688" s="509" t="s">
        <v>1697</v>
      </c>
      <c r="D4688" s="509" t="s">
        <v>1766</v>
      </c>
      <c r="E4688" s="509" t="s">
        <v>15879</v>
      </c>
      <c r="F4688" s="509">
        <v>3</v>
      </c>
      <c r="G4688" s="509">
        <v>1</v>
      </c>
    </row>
    <row r="4689" spans="1:7">
      <c r="A4689" s="509" t="s">
        <v>1765</v>
      </c>
      <c r="B4689" s="509" t="s">
        <v>2233</v>
      </c>
      <c r="C4689" s="509" t="s">
        <v>1697</v>
      </c>
      <c r="D4689" s="509" t="s">
        <v>1766</v>
      </c>
      <c r="E4689" s="509" t="s">
        <v>15883</v>
      </c>
      <c r="F4689" s="509">
        <v>3</v>
      </c>
      <c r="G4689" s="509">
        <v>1</v>
      </c>
    </row>
    <row r="4690" spans="1:7">
      <c r="A4690" s="509" t="s">
        <v>1765</v>
      </c>
      <c r="B4690" s="509" t="s">
        <v>2233</v>
      </c>
      <c r="C4690" s="509" t="s">
        <v>1697</v>
      </c>
      <c r="D4690" s="509" t="s">
        <v>1766</v>
      </c>
      <c r="E4690" s="509" t="s">
        <v>15880</v>
      </c>
      <c r="F4690" s="509">
        <v>2</v>
      </c>
      <c r="G4690" s="509">
        <v>1</v>
      </c>
    </row>
    <row r="4691" spans="1:7">
      <c r="A4691" s="509" t="s">
        <v>1767</v>
      </c>
      <c r="B4691" s="509" t="s">
        <v>2233</v>
      </c>
      <c r="C4691" s="509" t="s">
        <v>1697</v>
      </c>
      <c r="D4691" s="509" t="s">
        <v>1768</v>
      </c>
      <c r="E4691" s="509" t="s">
        <v>15889</v>
      </c>
      <c r="F4691" s="509">
        <v>5</v>
      </c>
      <c r="G4691" s="509">
        <v>1</v>
      </c>
    </row>
    <row r="4692" spans="1:7">
      <c r="A4692" s="509" t="s">
        <v>1767</v>
      </c>
      <c r="B4692" s="509" t="s">
        <v>2233</v>
      </c>
      <c r="C4692" s="509" t="s">
        <v>1697</v>
      </c>
      <c r="D4692" s="509" t="s">
        <v>1768</v>
      </c>
      <c r="E4692" s="509" t="s">
        <v>15891</v>
      </c>
      <c r="F4692" s="509">
        <v>4</v>
      </c>
      <c r="G4692" s="509">
        <v>1</v>
      </c>
    </row>
    <row r="4693" spans="1:7">
      <c r="A4693" s="509" t="s">
        <v>1767</v>
      </c>
      <c r="B4693" s="509" t="s">
        <v>2233</v>
      </c>
      <c r="C4693" s="509" t="s">
        <v>1697</v>
      </c>
      <c r="D4693" s="509" t="s">
        <v>1768</v>
      </c>
      <c r="E4693" s="509" t="s">
        <v>15890</v>
      </c>
      <c r="F4693" s="509">
        <v>3</v>
      </c>
      <c r="G4693" s="509">
        <v>1</v>
      </c>
    </row>
    <row r="4694" spans="1:7">
      <c r="A4694" s="509" t="s">
        <v>1767</v>
      </c>
      <c r="B4694" s="509" t="s">
        <v>2233</v>
      </c>
      <c r="C4694" s="509" t="s">
        <v>1697</v>
      </c>
      <c r="D4694" s="509" t="s">
        <v>1768</v>
      </c>
      <c r="E4694" s="509" t="s">
        <v>15888</v>
      </c>
      <c r="F4694" s="509">
        <v>2</v>
      </c>
      <c r="G4694" s="509">
        <v>1</v>
      </c>
    </row>
    <row r="4695" spans="1:7">
      <c r="A4695" s="509" t="s">
        <v>1767</v>
      </c>
      <c r="B4695" s="509" t="s">
        <v>2233</v>
      </c>
      <c r="C4695" s="509" t="s">
        <v>1697</v>
      </c>
      <c r="D4695" s="509" t="s">
        <v>1768</v>
      </c>
      <c r="E4695" s="509" t="s">
        <v>15892</v>
      </c>
      <c r="F4695" s="509">
        <v>2</v>
      </c>
      <c r="G4695" s="509">
        <v>1</v>
      </c>
    </row>
    <row r="4696" spans="1:7">
      <c r="A4696" s="509" t="s">
        <v>1767</v>
      </c>
      <c r="B4696" s="509" t="s">
        <v>2233</v>
      </c>
      <c r="C4696" s="509" t="s">
        <v>1697</v>
      </c>
      <c r="D4696" s="509" t="s">
        <v>1768</v>
      </c>
      <c r="E4696" s="509" t="s">
        <v>15893</v>
      </c>
      <c r="F4696" s="509">
        <v>1</v>
      </c>
      <c r="G4696" s="509">
        <v>1</v>
      </c>
    </row>
    <row r="4697" spans="1:7">
      <c r="A4697" s="509" t="s">
        <v>1769</v>
      </c>
      <c r="B4697" s="509" t="s">
        <v>2233</v>
      </c>
      <c r="C4697" s="509" t="s">
        <v>1697</v>
      </c>
      <c r="D4697" s="509" t="s">
        <v>1770</v>
      </c>
      <c r="E4697" s="509" t="s">
        <v>15895</v>
      </c>
      <c r="F4697" s="509">
        <v>7</v>
      </c>
      <c r="G4697" s="509">
        <v>1</v>
      </c>
    </row>
    <row r="4698" spans="1:7">
      <c r="A4698" s="509" t="s">
        <v>1769</v>
      </c>
      <c r="B4698" s="509" t="s">
        <v>2233</v>
      </c>
      <c r="C4698" s="509" t="s">
        <v>1697</v>
      </c>
      <c r="D4698" s="509" t="s">
        <v>1770</v>
      </c>
      <c r="E4698" s="509" t="s">
        <v>15894</v>
      </c>
      <c r="F4698" s="509">
        <v>2</v>
      </c>
      <c r="G4698" s="509">
        <v>1</v>
      </c>
    </row>
    <row r="4699" spans="1:7">
      <c r="A4699" s="509" t="s">
        <v>1771</v>
      </c>
      <c r="B4699" s="509" t="s">
        <v>2233</v>
      </c>
      <c r="C4699" s="509" t="s">
        <v>1697</v>
      </c>
      <c r="D4699" s="509" t="s">
        <v>1772</v>
      </c>
      <c r="E4699" s="509" t="s">
        <v>15898</v>
      </c>
      <c r="F4699" s="509">
        <v>6</v>
      </c>
      <c r="G4699" s="509">
        <v>1</v>
      </c>
    </row>
    <row r="4700" spans="1:7">
      <c r="A4700" s="509" t="s">
        <v>1771</v>
      </c>
      <c r="B4700" s="509" t="s">
        <v>2233</v>
      </c>
      <c r="C4700" s="509" t="s">
        <v>1697</v>
      </c>
      <c r="D4700" s="509" t="s">
        <v>1772</v>
      </c>
      <c r="E4700" s="509" t="s">
        <v>15897</v>
      </c>
      <c r="F4700" s="509">
        <v>5</v>
      </c>
      <c r="G4700" s="509">
        <v>1</v>
      </c>
    </row>
    <row r="4701" spans="1:7">
      <c r="A4701" s="509" t="s">
        <v>1771</v>
      </c>
      <c r="B4701" s="509" t="s">
        <v>2233</v>
      </c>
      <c r="C4701" s="509" t="s">
        <v>1697</v>
      </c>
      <c r="D4701" s="509" t="s">
        <v>1772</v>
      </c>
      <c r="E4701" s="509" t="s">
        <v>15896</v>
      </c>
      <c r="F4701" s="509">
        <v>4</v>
      </c>
      <c r="G4701" s="509">
        <v>1</v>
      </c>
    </row>
    <row r="4702" spans="1:7">
      <c r="A4702" s="509" t="s">
        <v>1773</v>
      </c>
      <c r="B4702" s="509" t="s">
        <v>2233</v>
      </c>
      <c r="C4702" s="509" t="s">
        <v>1697</v>
      </c>
      <c r="D4702" s="509" t="s">
        <v>1774</v>
      </c>
      <c r="E4702" s="509" t="s">
        <v>15900</v>
      </c>
      <c r="F4702" s="509">
        <v>5</v>
      </c>
      <c r="G4702" s="509">
        <v>1</v>
      </c>
    </row>
    <row r="4703" spans="1:7">
      <c r="A4703" s="509" t="s">
        <v>1773</v>
      </c>
      <c r="B4703" s="509" t="s">
        <v>2233</v>
      </c>
      <c r="C4703" s="509" t="s">
        <v>1697</v>
      </c>
      <c r="D4703" s="509" t="s">
        <v>1774</v>
      </c>
      <c r="E4703" s="509" t="s">
        <v>15899</v>
      </c>
      <c r="F4703" s="509">
        <v>4</v>
      </c>
      <c r="G4703" s="509">
        <v>1</v>
      </c>
    </row>
    <row r="4704" spans="1:7">
      <c r="A4704" s="509" t="s">
        <v>1773</v>
      </c>
      <c r="B4704" s="509" t="s">
        <v>2233</v>
      </c>
      <c r="C4704" s="509" t="s">
        <v>1697</v>
      </c>
      <c r="D4704" s="509" t="s">
        <v>1774</v>
      </c>
      <c r="E4704" s="509" t="s">
        <v>15901</v>
      </c>
      <c r="F4704" s="509">
        <v>4</v>
      </c>
      <c r="G4704" s="509">
        <v>1</v>
      </c>
    </row>
    <row r="4705" spans="1:7">
      <c r="A4705" s="509" t="s">
        <v>1773</v>
      </c>
      <c r="B4705" s="509" t="s">
        <v>2233</v>
      </c>
      <c r="C4705" s="509" t="s">
        <v>1697</v>
      </c>
      <c r="D4705" s="509" t="s">
        <v>1774</v>
      </c>
      <c r="E4705" s="509" t="s">
        <v>15902</v>
      </c>
      <c r="F4705" s="509">
        <v>2</v>
      </c>
      <c r="G4705" s="509">
        <v>1</v>
      </c>
    </row>
    <row r="4706" spans="1:7">
      <c r="A4706" s="509" t="s">
        <v>1775</v>
      </c>
      <c r="B4706" s="509" t="s">
        <v>2233</v>
      </c>
      <c r="C4706" s="509" t="s">
        <v>1697</v>
      </c>
      <c r="D4706" s="509" t="s">
        <v>1776</v>
      </c>
      <c r="E4706" s="509" t="s">
        <v>15821</v>
      </c>
      <c r="F4706" s="509">
        <v>6</v>
      </c>
      <c r="G4706" s="509">
        <v>1</v>
      </c>
    </row>
    <row r="4707" spans="1:7">
      <c r="A4707" s="509" t="s">
        <v>1775</v>
      </c>
      <c r="B4707" s="509" t="s">
        <v>2233</v>
      </c>
      <c r="C4707" s="509" t="s">
        <v>1697</v>
      </c>
      <c r="D4707" s="509" t="s">
        <v>1776</v>
      </c>
      <c r="E4707" s="509" t="s">
        <v>15820</v>
      </c>
      <c r="F4707" s="509">
        <v>2</v>
      </c>
      <c r="G4707" s="509">
        <v>1</v>
      </c>
    </row>
    <row r="4708" spans="1:7">
      <c r="A4708" s="509" t="s">
        <v>1775</v>
      </c>
      <c r="B4708" s="509" t="s">
        <v>2233</v>
      </c>
      <c r="C4708" s="509" t="s">
        <v>1697</v>
      </c>
      <c r="D4708" s="509" t="s">
        <v>1776</v>
      </c>
      <c r="E4708" s="509" t="s">
        <v>15822</v>
      </c>
      <c r="F4708" s="509">
        <v>2</v>
      </c>
      <c r="G4708" s="509">
        <v>1</v>
      </c>
    </row>
    <row r="4709" spans="1:7">
      <c r="A4709" s="509" t="s">
        <v>1775</v>
      </c>
      <c r="B4709" s="509" t="s">
        <v>2233</v>
      </c>
      <c r="C4709" s="509" t="s">
        <v>1697</v>
      </c>
      <c r="D4709" s="509" t="s">
        <v>1776</v>
      </c>
      <c r="E4709" s="509" t="s">
        <v>15823</v>
      </c>
      <c r="F4709" s="509">
        <v>2</v>
      </c>
      <c r="G4709" s="509">
        <v>1</v>
      </c>
    </row>
    <row r="4710" spans="1:7">
      <c r="A4710" s="509" t="s">
        <v>1775</v>
      </c>
      <c r="B4710" s="509" t="s">
        <v>2233</v>
      </c>
      <c r="C4710" s="509" t="s">
        <v>1697</v>
      </c>
      <c r="D4710" s="509" t="s">
        <v>1776</v>
      </c>
      <c r="E4710" s="509" t="s">
        <v>15824</v>
      </c>
      <c r="F4710" s="509">
        <v>2</v>
      </c>
      <c r="G4710" s="509">
        <v>1</v>
      </c>
    </row>
    <row r="4711" spans="1:7">
      <c r="A4711" s="509" t="s">
        <v>1775</v>
      </c>
      <c r="B4711" s="509" t="s">
        <v>2233</v>
      </c>
      <c r="C4711" s="509" t="s">
        <v>1697</v>
      </c>
      <c r="D4711" s="509" t="s">
        <v>1776</v>
      </c>
      <c r="E4711" s="509" t="s">
        <v>15825</v>
      </c>
      <c r="F4711" s="509">
        <v>1</v>
      </c>
      <c r="G4711" s="509">
        <v>1</v>
      </c>
    </row>
    <row r="4712" spans="1:7">
      <c r="A4712" s="509" t="s">
        <v>1777</v>
      </c>
      <c r="B4712" s="509" t="s">
        <v>2233</v>
      </c>
      <c r="C4712" s="509" t="s">
        <v>1697</v>
      </c>
      <c r="D4712" s="509" t="s">
        <v>1778</v>
      </c>
      <c r="E4712" s="509" t="s">
        <v>15904</v>
      </c>
      <c r="F4712" s="509">
        <v>7</v>
      </c>
      <c r="G4712" s="509">
        <v>1</v>
      </c>
    </row>
    <row r="4713" spans="1:7">
      <c r="A4713" s="509" t="s">
        <v>1777</v>
      </c>
      <c r="B4713" s="509" t="s">
        <v>2233</v>
      </c>
      <c r="C4713" s="509" t="s">
        <v>1697</v>
      </c>
      <c r="D4713" s="509" t="s">
        <v>1778</v>
      </c>
      <c r="E4713" s="509" t="s">
        <v>15903</v>
      </c>
      <c r="F4713" s="509">
        <v>4</v>
      </c>
      <c r="G4713" s="509">
        <v>1</v>
      </c>
    </row>
    <row r="4714" spans="1:7">
      <c r="A4714" s="509" t="s">
        <v>1781</v>
      </c>
      <c r="B4714" s="509" t="s">
        <v>2233</v>
      </c>
      <c r="C4714" s="509" t="s">
        <v>1697</v>
      </c>
      <c r="D4714" s="509" t="s">
        <v>1782</v>
      </c>
      <c r="E4714" s="509" t="s">
        <v>15905</v>
      </c>
      <c r="F4714" s="509">
        <v>7</v>
      </c>
      <c r="G4714" s="509">
        <v>1</v>
      </c>
    </row>
    <row r="4715" spans="1:7">
      <c r="A4715" s="509" t="s">
        <v>1781</v>
      </c>
      <c r="B4715" s="509" t="s">
        <v>2233</v>
      </c>
      <c r="C4715" s="509" t="s">
        <v>1697</v>
      </c>
      <c r="D4715" s="509" t="s">
        <v>1782</v>
      </c>
      <c r="E4715" s="509" t="s">
        <v>15906</v>
      </c>
      <c r="F4715" s="509">
        <v>5</v>
      </c>
      <c r="G4715" s="509">
        <v>1</v>
      </c>
    </row>
    <row r="4716" spans="1:7">
      <c r="A4716" s="509" t="s">
        <v>1783</v>
      </c>
      <c r="B4716" s="509" t="s">
        <v>2233</v>
      </c>
      <c r="C4716" s="509" t="s">
        <v>1784</v>
      </c>
      <c r="D4716" s="509" t="s">
        <v>1785</v>
      </c>
      <c r="E4716" s="509" t="s">
        <v>13516</v>
      </c>
      <c r="F4716" s="509">
        <v>6</v>
      </c>
      <c r="G4716" s="509">
        <v>1</v>
      </c>
    </row>
    <row r="4717" spans="1:7">
      <c r="A4717" s="509" t="s">
        <v>1783</v>
      </c>
      <c r="B4717" s="509" t="s">
        <v>2233</v>
      </c>
      <c r="C4717" s="509" t="s">
        <v>1784</v>
      </c>
      <c r="D4717" s="509" t="s">
        <v>1785</v>
      </c>
      <c r="E4717" s="509" t="s">
        <v>13517</v>
      </c>
      <c r="F4717" s="509">
        <v>4</v>
      </c>
      <c r="G4717" s="509">
        <v>1</v>
      </c>
    </row>
    <row r="4718" spans="1:7">
      <c r="A4718" s="509" t="s">
        <v>1786</v>
      </c>
      <c r="B4718" s="509" t="s">
        <v>2233</v>
      </c>
      <c r="C4718" s="509" t="s">
        <v>1784</v>
      </c>
      <c r="D4718" s="509" t="s">
        <v>1787</v>
      </c>
      <c r="E4718" s="509" t="s">
        <v>13430</v>
      </c>
      <c r="F4718" s="509">
        <v>6</v>
      </c>
      <c r="G4718" s="509">
        <v>1</v>
      </c>
    </row>
    <row r="4719" spans="1:7">
      <c r="A4719" s="509" t="s">
        <v>1786</v>
      </c>
      <c r="B4719" s="509" t="s">
        <v>2233</v>
      </c>
      <c r="C4719" s="509" t="s">
        <v>1784</v>
      </c>
      <c r="D4719" s="509" t="s">
        <v>1787</v>
      </c>
      <c r="E4719" s="509" t="s">
        <v>13432</v>
      </c>
      <c r="F4719" s="509">
        <v>6</v>
      </c>
      <c r="G4719" s="509">
        <v>1</v>
      </c>
    </row>
    <row r="4720" spans="1:7">
      <c r="A4720" s="509" t="s">
        <v>1786</v>
      </c>
      <c r="B4720" s="509" t="s">
        <v>2233</v>
      </c>
      <c r="C4720" s="509" t="s">
        <v>1784</v>
      </c>
      <c r="D4720" s="509" t="s">
        <v>1787</v>
      </c>
      <c r="E4720" s="509" t="s">
        <v>13429</v>
      </c>
      <c r="F4720" s="509">
        <v>5</v>
      </c>
      <c r="G4720" s="509">
        <v>1</v>
      </c>
    </row>
    <row r="4721" spans="1:7">
      <c r="A4721" s="509" t="s">
        <v>1786</v>
      </c>
      <c r="B4721" s="509" t="s">
        <v>2233</v>
      </c>
      <c r="C4721" s="509" t="s">
        <v>1784</v>
      </c>
      <c r="D4721" s="509" t="s">
        <v>1787</v>
      </c>
      <c r="E4721" s="509" t="s">
        <v>13431</v>
      </c>
      <c r="F4721" s="509">
        <v>4</v>
      </c>
      <c r="G4721" s="509">
        <v>1</v>
      </c>
    </row>
    <row r="4722" spans="1:7">
      <c r="A4722" s="509" t="s">
        <v>1788</v>
      </c>
      <c r="B4722" s="509" t="s">
        <v>2233</v>
      </c>
      <c r="C4722" s="509" t="s">
        <v>1784</v>
      </c>
      <c r="D4722" s="509" t="s">
        <v>1789</v>
      </c>
      <c r="E4722" s="509" t="s">
        <v>12932</v>
      </c>
      <c r="F4722" s="509">
        <v>7</v>
      </c>
      <c r="G4722" s="509">
        <v>1</v>
      </c>
    </row>
    <row r="4723" spans="1:7">
      <c r="A4723" s="509" t="s">
        <v>1788</v>
      </c>
      <c r="B4723" s="509" t="s">
        <v>2233</v>
      </c>
      <c r="C4723" s="509" t="s">
        <v>1784</v>
      </c>
      <c r="D4723" s="509" t="s">
        <v>1789</v>
      </c>
      <c r="E4723" s="509" t="s">
        <v>12935</v>
      </c>
      <c r="F4723" s="509">
        <v>7</v>
      </c>
      <c r="G4723" s="509">
        <v>1</v>
      </c>
    </row>
    <row r="4724" spans="1:7">
      <c r="A4724" s="509" t="s">
        <v>1788</v>
      </c>
      <c r="B4724" s="509" t="s">
        <v>2233</v>
      </c>
      <c r="C4724" s="509" t="s">
        <v>1784</v>
      </c>
      <c r="D4724" s="509" t="s">
        <v>1789</v>
      </c>
      <c r="E4724" s="509" t="s">
        <v>12933</v>
      </c>
      <c r="F4724" s="509">
        <v>5</v>
      </c>
      <c r="G4724" s="509">
        <v>1</v>
      </c>
    </row>
    <row r="4725" spans="1:7">
      <c r="A4725" s="509" t="s">
        <v>1788</v>
      </c>
      <c r="B4725" s="509" t="s">
        <v>2233</v>
      </c>
      <c r="C4725" s="509" t="s">
        <v>1784</v>
      </c>
      <c r="D4725" s="509" t="s">
        <v>1789</v>
      </c>
      <c r="E4725" s="509" t="s">
        <v>12936</v>
      </c>
      <c r="F4725" s="509">
        <v>4</v>
      </c>
      <c r="G4725" s="509">
        <v>1</v>
      </c>
    </row>
    <row r="4726" spans="1:7">
      <c r="A4726" s="509" t="s">
        <v>1788</v>
      </c>
      <c r="B4726" s="509" t="s">
        <v>2233</v>
      </c>
      <c r="C4726" s="509" t="s">
        <v>1784</v>
      </c>
      <c r="D4726" s="509" t="s">
        <v>1789</v>
      </c>
      <c r="E4726" s="509" t="s">
        <v>12934</v>
      </c>
      <c r="F4726" s="509">
        <v>3</v>
      </c>
      <c r="G4726" s="509">
        <v>1</v>
      </c>
    </row>
    <row r="4727" spans="1:7">
      <c r="A4727" s="509" t="s">
        <v>1790</v>
      </c>
      <c r="B4727" s="509" t="s">
        <v>2233</v>
      </c>
      <c r="C4727" s="509" t="s">
        <v>1784</v>
      </c>
      <c r="D4727" s="509" t="s">
        <v>1791</v>
      </c>
      <c r="E4727" s="509" t="s">
        <v>13518</v>
      </c>
      <c r="F4727" s="509">
        <v>8</v>
      </c>
      <c r="G4727" s="509">
        <v>1</v>
      </c>
    </row>
    <row r="4728" spans="1:7">
      <c r="A4728" s="509" t="s">
        <v>1790</v>
      </c>
      <c r="B4728" s="509" t="s">
        <v>2233</v>
      </c>
      <c r="C4728" s="509" t="s">
        <v>1784</v>
      </c>
      <c r="D4728" s="509" t="s">
        <v>1791</v>
      </c>
      <c r="E4728" s="509" t="s">
        <v>13519</v>
      </c>
      <c r="F4728" s="509">
        <v>6</v>
      </c>
      <c r="G4728" s="509">
        <v>1</v>
      </c>
    </row>
    <row r="4729" spans="1:7">
      <c r="A4729" s="509" t="s">
        <v>1790</v>
      </c>
      <c r="B4729" s="509" t="s">
        <v>2233</v>
      </c>
      <c r="C4729" s="509" t="s">
        <v>1784</v>
      </c>
      <c r="D4729" s="509" t="s">
        <v>1791</v>
      </c>
      <c r="E4729" s="509" t="s">
        <v>13520</v>
      </c>
      <c r="F4729" s="509">
        <v>2</v>
      </c>
      <c r="G4729" s="509">
        <v>1</v>
      </c>
    </row>
    <row r="4730" spans="1:7">
      <c r="A4730" s="509" t="s">
        <v>1792</v>
      </c>
      <c r="B4730" s="509" t="s">
        <v>2233</v>
      </c>
      <c r="C4730" s="509" t="s">
        <v>1784</v>
      </c>
      <c r="D4730" s="509" t="s">
        <v>1793</v>
      </c>
      <c r="E4730" s="509" t="s">
        <v>13522</v>
      </c>
      <c r="F4730" s="509">
        <v>8</v>
      </c>
      <c r="G4730" s="509">
        <v>1</v>
      </c>
    </row>
    <row r="4731" spans="1:7">
      <c r="A4731" s="509" t="s">
        <v>1792</v>
      </c>
      <c r="B4731" s="509" t="s">
        <v>2233</v>
      </c>
      <c r="C4731" s="509" t="s">
        <v>1784</v>
      </c>
      <c r="D4731" s="509" t="s">
        <v>1793</v>
      </c>
      <c r="E4731" s="509" t="s">
        <v>13521</v>
      </c>
      <c r="F4731" s="509">
        <v>4</v>
      </c>
      <c r="G4731" s="509">
        <v>1</v>
      </c>
    </row>
    <row r="4732" spans="1:7">
      <c r="A4732" s="509" t="s">
        <v>1794</v>
      </c>
      <c r="B4732" s="509" t="s">
        <v>2233</v>
      </c>
      <c r="C4732" s="509" t="s">
        <v>1784</v>
      </c>
      <c r="D4732" s="509" t="s">
        <v>1795</v>
      </c>
      <c r="E4732" s="509" t="s">
        <v>13524</v>
      </c>
      <c r="F4732" s="509">
        <v>4</v>
      </c>
      <c r="G4732" s="509">
        <v>1</v>
      </c>
    </row>
    <row r="4733" spans="1:7">
      <c r="A4733" s="509" t="s">
        <v>1794</v>
      </c>
      <c r="B4733" s="509" t="s">
        <v>2233</v>
      </c>
      <c r="C4733" s="509" t="s">
        <v>1784</v>
      </c>
      <c r="D4733" s="509" t="s">
        <v>1795</v>
      </c>
      <c r="E4733" s="509" t="s">
        <v>13525</v>
      </c>
      <c r="F4733" s="509">
        <v>3</v>
      </c>
      <c r="G4733" s="509">
        <v>1</v>
      </c>
    </row>
    <row r="4734" spans="1:7">
      <c r="A4734" s="509" t="s">
        <v>1794</v>
      </c>
      <c r="B4734" s="509" t="s">
        <v>2233</v>
      </c>
      <c r="C4734" s="509" t="s">
        <v>1784</v>
      </c>
      <c r="D4734" s="509" t="s">
        <v>1795</v>
      </c>
      <c r="E4734" s="509" t="s">
        <v>13523</v>
      </c>
      <c r="F4734" s="509">
        <v>1</v>
      </c>
      <c r="G4734" s="509">
        <v>1</v>
      </c>
    </row>
    <row r="4735" spans="1:7">
      <c r="A4735" s="509" t="s">
        <v>1794</v>
      </c>
      <c r="B4735" s="509" t="s">
        <v>2233</v>
      </c>
      <c r="C4735" s="509" t="s">
        <v>1784</v>
      </c>
      <c r="D4735" s="509" t="s">
        <v>1795</v>
      </c>
      <c r="E4735" s="509" t="s">
        <v>13526</v>
      </c>
      <c r="F4735" s="509">
        <v>1</v>
      </c>
      <c r="G4735" s="509">
        <v>1</v>
      </c>
    </row>
    <row r="4736" spans="1:7">
      <c r="A4736" s="509" t="s">
        <v>1796</v>
      </c>
      <c r="B4736" s="509" t="s">
        <v>2233</v>
      </c>
      <c r="C4736" s="509" t="s">
        <v>1784</v>
      </c>
      <c r="D4736" s="509" t="s">
        <v>1797</v>
      </c>
      <c r="E4736" s="509" t="s">
        <v>13283</v>
      </c>
      <c r="F4736" s="509">
        <v>3</v>
      </c>
      <c r="G4736" s="509">
        <v>1</v>
      </c>
    </row>
    <row r="4737" spans="1:7">
      <c r="A4737" s="509" t="s">
        <v>1796</v>
      </c>
      <c r="B4737" s="509" t="s">
        <v>2233</v>
      </c>
      <c r="C4737" s="509" t="s">
        <v>1784</v>
      </c>
      <c r="D4737" s="509" t="s">
        <v>1797</v>
      </c>
      <c r="E4737" s="509" t="s">
        <v>13282</v>
      </c>
      <c r="F4737" s="509">
        <v>1</v>
      </c>
      <c r="G4737" s="509">
        <v>1</v>
      </c>
    </row>
    <row r="4738" spans="1:7">
      <c r="A4738" s="509" t="s">
        <v>1796</v>
      </c>
      <c r="B4738" s="509" t="s">
        <v>2233</v>
      </c>
      <c r="C4738" s="509" t="s">
        <v>1784</v>
      </c>
      <c r="D4738" s="509" t="s">
        <v>1797</v>
      </c>
      <c r="E4738" s="509" t="s">
        <v>13284</v>
      </c>
      <c r="F4738" s="509">
        <v>1</v>
      </c>
      <c r="G4738" s="509">
        <v>1</v>
      </c>
    </row>
    <row r="4739" spans="1:7">
      <c r="A4739" s="509" t="s">
        <v>1798</v>
      </c>
      <c r="B4739" s="509" t="s">
        <v>2233</v>
      </c>
      <c r="C4739" s="509" t="s">
        <v>1784</v>
      </c>
      <c r="D4739" s="509" t="s">
        <v>1799</v>
      </c>
      <c r="E4739" s="509" t="s">
        <v>12459</v>
      </c>
      <c r="F4739" s="509">
        <v>11</v>
      </c>
      <c r="G4739" s="509">
        <v>1</v>
      </c>
    </row>
    <row r="4740" spans="1:7">
      <c r="A4740" s="509" t="s">
        <v>1798</v>
      </c>
      <c r="B4740" s="509" t="s">
        <v>2233</v>
      </c>
      <c r="C4740" s="509" t="s">
        <v>1784</v>
      </c>
      <c r="D4740" s="509" t="s">
        <v>1799</v>
      </c>
      <c r="E4740" s="509" t="s">
        <v>12460</v>
      </c>
      <c r="F4740" s="509">
        <v>10</v>
      </c>
      <c r="G4740" s="509">
        <v>1</v>
      </c>
    </row>
    <row r="4741" spans="1:7">
      <c r="A4741" s="509" t="s">
        <v>1798</v>
      </c>
      <c r="B4741" s="509" t="s">
        <v>2233</v>
      </c>
      <c r="C4741" s="509" t="s">
        <v>1784</v>
      </c>
      <c r="D4741" s="509" t="s">
        <v>1799</v>
      </c>
      <c r="E4741" s="509" t="s">
        <v>12461</v>
      </c>
      <c r="F4741" s="509">
        <v>9</v>
      </c>
      <c r="G4741" s="509">
        <v>1</v>
      </c>
    </row>
    <row r="4742" spans="1:7">
      <c r="A4742" s="509" t="s">
        <v>1798</v>
      </c>
      <c r="B4742" s="509" t="s">
        <v>2233</v>
      </c>
      <c r="C4742" s="509" t="s">
        <v>1784</v>
      </c>
      <c r="D4742" s="509" t="s">
        <v>1799</v>
      </c>
      <c r="E4742" s="509" t="s">
        <v>12458</v>
      </c>
      <c r="F4742" s="509">
        <v>4</v>
      </c>
      <c r="G4742" s="509">
        <v>1</v>
      </c>
    </row>
    <row r="4743" spans="1:7">
      <c r="A4743" s="509" t="s">
        <v>1798</v>
      </c>
      <c r="B4743" s="509" t="s">
        <v>2233</v>
      </c>
      <c r="C4743" s="509" t="s">
        <v>1784</v>
      </c>
      <c r="D4743" s="509" t="s">
        <v>1799</v>
      </c>
      <c r="E4743" s="509" t="s">
        <v>12462</v>
      </c>
      <c r="F4743" s="509">
        <v>1</v>
      </c>
      <c r="G4743" s="509">
        <v>1</v>
      </c>
    </row>
    <row r="4744" spans="1:7">
      <c r="A4744" s="509" t="s">
        <v>1798</v>
      </c>
      <c r="B4744" s="509" t="s">
        <v>2233</v>
      </c>
      <c r="C4744" s="509" t="s">
        <v>1784</v>
      </c>
      <c r="D4744" s="509" t="s">
        <v>1799</v>
      </c>
      <c r="E4744" s="509" t="s">
        <v>12463</v>
      </c>
      <c r="F4744" s="509">
        <v>1</v>
      </c>
      <c r="G4744" s="509">
        <v>1</v>
      </c>
    </row>
    <row r="4745" spans="1:7">
      <c r="A4745" s="509" t="s">
        <v>1800</v>
      </c>
      <c r="B4745" s="509" t="s">
        <v>2233</v>
      </c>
      <c r="C4745" s="509" t="s">
        <v>1784</v>
      </c>
      <c r="D4745" s="509" t="s">
        <v>1801</v>
      </c>
      <c r="E4745" s="509" t="s">
        <v>13355</v>
      </c>
      <c r="F4745" s="509">
        <v>8</v>
      </c>
      <c r="G4745" s="509">
        <v>1</v>
      </c>
    </row>
    <row r="4746" spans="1:7">
      <c r="A4746" s="509" t="s">
        <v>1800</v>
      </c>
      <c r="B4746" s="509" t="s">
        <v>2233</v>
      </c>
      <c r="C4746" s="509" t="s">
        <v>1784</v>
      </c>
      <c r="D4746" s="509" t="s">
        <v>1801</v>
      </c>
      <c r="E4746" s="509" t="s">
        <v>13354</v>
      </c>
      <c r="F4746" s="509">
        <v>7</v>
      </c>
      <c r="G4746" s="509">
        <v>1</v>
      </c>
    </row>
    <row r="4747" spans="1:7">
      <c r="A4747" s="509" t="s">
        <v>1802</v>
      </c>
      <c r="B4747" s="509" t="s">
        <v>2233</v>
      </c>
      <c r="C4747" s="509" t="s">
        <v>1784</v>
      </c>
      <c r="D4747" s="509" t="s">
        <v>1803</v>
      </c>
      <c r="E4747" s="509" t="s">
        <v>13528</v>
      </c>
      <c r="F4747" s="509">
        <v>8</v>
      </c>
      <c r="G4747" s="509">
        <v>1</v>
      </c>
    </row>
    <row r="4748" spans="1:7">
      <c r="A4748" s="509" t="s">
        <v>1802</v>
      </c>
      <c r="B4748" s="509" t="s">
        <v>2233</v>
      </c>
      <c r="C4748" s="509" t="s">
        <v>1784</v>
      </c>
      <c r="D4748" s="509" t="s">
        <v>1803</v>
      </c>
      <c r="E4748" s="509" t="s">
        <v>13529</v>
      </c>
      <c r="F4748" s="509">
        <v>4</v>
      </c>
      <c r="G4748" s="509">
        <v>1</v>
      </c>
    </row>
    <row r="4749" spans="1:7">
      <c r="A4749" s="509" t="s">
        <v>1802</v>
      </c>
      <c r="B4749" s="509" t="s">
        <v>2233</v>
      </c>
      <c r="C4749" s="509" t="s">
        <v>1784</v>
      </c>
      <c r="D4749" s="509" t="s">
        <v>1803</v>
      </c>
      <c r="E4749" s="509" t="s">
        <v>13527</v>
      </c>
      <c r="F4749" s="509">
        <v>3</v>
      </c>
      <c r="G4749" s="509">
        <v>1</v>
      </c>
    </row>
    <row r="4750" spans="1:7">
      <c r="A4750" s="509" t="s">
        <v>1802</v>
      </c>
      <c r="B4750" s="509" t="s">
        <v>2233</v>
      </c>
      <c r="C4750" s="509" t="s">
        <v>1784</v>
      </c>
      <c r="D4750" s="509" t="s">
        <v>1803</v>
      </c>
      <c r="E4750" s="509" t="s">
        <v>13530</v>
      </c>
      <c r="F4750" s="509">
        <v>2</v>
      </c>
      <c r="G4750" s="509">
        <v>1</v>
      </c>
    </row>
    <row r="4751" spans="1:7">
      <c r="A4751" s="509" t="s">
        <v>1804</v>
      </c>
      <c r="B4751" s="509" t="s">
        <v>2233</v>
      </c>
      <c r="C4751" s="509" t="s">
        <v>1784</v>
      </c>
      <c r="D4751" s="509" t="s">
        <v>1805</v>
      </c>
      <c r="E4751" s="509" t="s">
        <v>13531</v>
      </c>
      <c r="F4751" s="509">
        <v>4</v>
      </c>
      <c r="G4751" s="509">
        <v>1</v>
      </c>
    </row>
    <row r="4752" spans="1:7">
      <c r="A4752" s="509" t="s">
        <v>1804</v>
      </c>
      <c r="B4752" s="509" t="s">
        <v>2233</v>
      </c>
      <c r="C4752" s="509" t="s">
        <v>1784</v>
      </c>
      <c r="D4752" s="509" t="s">
        <v>1805</v>
      </c>
      <c r="E4752" s="509" t="s">
        <v>13532</v>
      </c>
      <c r="F4752" s="509">
        <v>3</v>
      </c>
      <c r="G4752" s="509">
        <v>1</v>
      </c>
    </row>
    <row r="4753" spans="1:7">
      <c r="A4753" s="509" t="s">
        <v>1806</v>
      </c>
      <c r="B4753" s="509" t="s">
        <v>2233</v>
      </c>
      <c r="C4753" s="509" t="s">
        <v>1784</v>
      </c>
      <c r="D4753" s="509" t="s">
        <v>1807</v>
      </c>
      <c r="E4753" s="509" t="s">
        <v>12468</v>
      </c>
      <c r="F4753" s="509">
        <v>12</v>
      </c>
      <c r="G4753" s="509">
        <v>1</v>
      </c>
    </row>
    <row r="4754" spans="1:7">
      <c r="A4754" s="509" t="s">
        <v>1806</v>
      </c>
      <c r="B4754" s="509" t="s">
        <v>2233</v>
      </c>
      <c r="C4754" s="509" t="s">
        <v>1784</v>
      </c>
      <c r="D4754" s="509" t="s">
        <v>1807</v>
      </c>
      <c r="E4754" s="509" t="s">
        <v>12465</v>
      </c>
      <c r="F4754" s="509">
        <v>8</v>
      </c>
      <c r="G4754" s="509">
        <v>1</v>
      </c>
    </row>
    <row r="4755" spans="1:7">
      <c r="A4755" s="509" t="s">
        <v>1806</v>
      </c>
      <c r="B4755" s="509" t="s">
        <v>2233</v>
      </c>
      <c r="C4755" s="509" t="s">
        <v>1784</v>
      </c>
      <c r="D4755" s="509" t="s">
        <v>1807</v>
      </c>
      <c r="E4755" s="509" t="s">
        <v>12467</v>
      </c>
      <c r="F4755" s="509">
        <v>8</v>
      </c>
      <c r="G4755" s="509">
        <v>1</v>
      </c>
    </row>
    <row r="4756" spans="1:7">
      <c r="A4756" s="509" t="s">
        <v>1806</v>
      </c>
      <c r="B4756" s="509" t="s">
        <v>2233</v>
      </c>
      <c r="C4756" s="509" t="s">
        <v>1784</v>
      </c>
      <c r="D4756" s="509" t="s">
        <v>1807</v>
      </c>
      <c r="E4756" s="509" t="s">
        <v>12469</v>
      </c>
      <c r="F4756" s="509">
        <v>7</v>
      </c>
      <c r="G4756" s="509">
        <v>1</v>
      </c>
    </row>
    <row r="4757" spans="1:7">
      <c r="A4757" s="509" t="s">
        <v>1806</v>
      </c>
      <c r="B4757" s="509" t="s">
        <v>2233</v>
      </c>
      <c r="C4757" s="509" t="s">
        <v>1784</v>
      </c>
      <c r="D4757" s="509" t="s">
        <v>1807</v>
      </c>
      <c r="E4757" s="509" t="s">
        <v>12464</v>
      </c>
      <c r="F4757" s="509">
        <v>6</v>
      </c>
      <c r="G4757" s="509">
        <v>1</v>
      </c>
    </row>
    <row r="4758" spans="1:7">
      <c r="A4758" s="509" t="s">
        <v>1806</v>
      </c>
      <c r="B4758" s="509" t="s">
        <v>2233</v>
      </c>
      <c r="C4758" s="509" t="s">
        <v>1784</v>
      </c>
      <c r="D4758" s="509" t="s">
        <v>1807</v>
      </c>
      <c r="E4758" s="509" t="s">
        <v>12466</v>
      </c>
      <c r="F4758" s="509">
        <v>6</v>
      </c>
      <c r="G4758" s="509">
        <v>1</v>
      </c>
    </row>
    <row r="4759" spans="1:7">
      <c r="A4759" s="509" t="s">
        <v>1806</v>
      </c>
      <c r="B4759" s="509" t="s">
        <v>2233</v>
      </c>
      <c r="C4759" s="509" t="s">
        <v>1784</v>
      </c>
      <c r="D4759" s="509" t="s">
        <v>1807</v>
      </c>
      <c r="E4759" s="509" t="s">
        <v>12470</v>
      </c>
      <c r="F4759" s="509">
        <v>6</v>
      </c>
      <c r="G4759" s="509">
        <v>1</v>
      </c>
    </row>
    <row r="4760" spans="1:7">
      <c r="A4760" s="509" t="s">
        <v>1806</v>
      </c>
      <c r="B4760" s="509" t="s">
        <v>2233</v>
      </c>
      <c r="C4760" s="509" t="s">
        <v>1784</v>
      </c>
      <c r="D4760" s="509" t="s">
        <v>1807</v>
      </c>
      <c r="E4760" s="509" t="s">
        <v>12471</v>
      </c>
      <c r="F4760" s="509">
        <v>1</v>
      </c>
      <c r="G4760" s="509">
        <v>1</v>
      </c>
    </row>
    <row r="4761" spans="1:7">
      <c r="A4761" s="509" t="s">
        <v>1808</v>
      </c>
      <c r="B4761" s="509" t="s">
        <v>2233</v>
      </c>
      <c r="C4761" s="509" t="s">
        <v>1784</v>
      </c>
      <c r="D4761" s="509" t="s">
        <v>1809</v>
      </c>
      <c r="E4761" s="509" t="s">
        <v>13357</v>
      </c>
      <c r="F4761" s="509">
        <v>8</v>
      </c>
      <c r="G4761" s="509">
        <v>1</v>
      </c>
    </row>
    <row r="4762" spans="1:7">
      <c r="A4762" s="509" t="s">
        <v>1808</v>
      </c>
      <c r="B4762" s="509" t="s">
        <v>2233</v>
      </c>
      <c r="C4762" s="509" t="s">
        <v>1784</v>
      </c>
      <c r="D4762" s="509" t="s">
        <v>1809</v>
      </c>
      <c r="E4762" s="509" t="s">
        <v>13358</v>
      </c>
      <c r="F4762" s="509">
        <v>8</v>
      </c>
      <c r="G4762" s="509">
        <v>1</v>
      </c>
    </row>
    <row r="4763" spans="1:7">
      <c r="A4763" s="509" t="s">
        <v>1808</v>
      </c>
      <c r="B4763" s="509" t="s">
        <v>2233</v>
      </c>
      <c r="C4763" s="509" t="s">
        <v>1784</v>
      </c>
      <c r="D4763" s="509" t="s">
        <v>1809</v>
      </c>
      <c r="E4763" s="509" t="s">
        <v>13356</v>
      </c>
      <c r="F4763" s="509">
        <v>6</v>
      </c>
      <c r="G4763" s="509">
        <v>1</v>
      </c>
    </row>
    <row r="4764" spans="1:7">
      <c r="A4764" s="509" t="s">
        <v>1810</v>
      </c>
      <c r="B4764" s="509" t="s">
        <v>2233</v>
      </c>
      <c r="C4764" s="509" t="s">
        <v>1784</v>
      </c>
      <c r="D4764" s="509" t="s">
        <v>1811</v>
      </c>
      <c r="E4764" s="509" t="s">
        <v>13534</v>
      </c>
      <c r="F4764" s="509">
        <v>6</v>
      </c>
      <c r="G4764" s="509">
        <v>1</v>
      </c>
    </row>
    <row r="4765" spans="1:7">
      <c r="A4765" s="509" t="s">
        <v>1810</v>
      </c>
      <c r="B4765" s="509" t="s">
        <v>2233</v>
      </c>
      <c r="C4765" s="509" t="s">
        <v>1784</v>
      </c>
      <c r="D4765" s="509" t="s">
        <v>1811</v>
      </c>
      <c r="E4765" s="509" t="s">
        <v>13533</v>
      </c>
      <c r="F4765" s="509">
        <v>5</v>
      </c>
      <c r="G4765" s="509">
        <v>1</v>
      </c>
    </row>
    <row r="4766" spans="1:7">
      <c r="A4766" s="509" t="s">
        <v>1810</v>
      </c>
      <c r="B4766" s="509" t="s">
        <v>2233</v>
      </c>
      <c r="C4766" s="509" t="s">
        <v>1784</v>
      </c>
      <c r="D4766" s="509" t="s">
        <v>1811</v>
      </c>
      <c r="E4766" s="509" t="s">
        <v>13535</v>
      </c>
      <c r="F4766" s="509">
        <v>4</v>
      </c>
      <c r="G4766" s="509">
        <v>1</v>
      </c>
    </row>
    <row r="4767" spans="1:7">
      <c r="A4767" s="509" t="s">
        <v>1812</v>
      </c>
      <c r="B4767" s="509" t="s">
        <v>2233</v>
      </c>
      <c r="C4767" s="509" t="s">
        <v>1784</v>
      </c>
      <c r="D4767" s="509" t="s">
        <v>1813</v>
      </c>
      <c r="E4767" s="509" t="s">
        <v>13536</v>
      </c>
      <c r="F4767" s="509">
        <v>7</v>
      </c>
      <c r="G4767" s="509">
        <v>1</v>
      </c>
    </row>
    <row r="4768" spans="1:7">
      <c r="A4768" s="509" t="s">
        <v>1812</v>
      </c>
      <c r="B4768" s="509" t="s">
        <v>2233</v>
      </c>
      <c r="C4768" s="509" t="s">
        <v>1784</v>
      </c>
      <c r="D4768" s="509" t="s">
        <v>1813</v>
      </c>
      <c r="E4768" s="509" t="s">
        <v>13537</v>
      </c>
      <c r="F4768" s="509">
        <v>2</v>
      </c>
      <c r="G4768" s="509">
        <v>1</v>
      </c>
    </row>
    <row r="4769" spans="1:7">
      <c r="A4769" s="509" t="s">
        <v>1812</v>
      </c>
      <c r="B4769" s="509" t="s">
        <v>2233</v>
      </c>
      <c r="C4769" s="509" t="s">
        <v>1784</v>
      </c>
      <c r="D4769" s="509" t="s">
        <v>1813</v>
      </c>
      <c r="E4769" s="509" t="s">
        <v>13538</v>
      </c>
      <c r="F4769" s="509">
        <v>1</v>
      </c>
      <c r="G4769" s="509">
        <v>1</v>
      </c>
    </row>
    <row r="4770" spans="1:7">
      <c r="A4770" s="509" t="s">
        <v>1814</v>
      </c>
      <c r="B4770" s="509" t="s">
        <v>2233</v>
      </c>
      <c r="C4770" s="509" t="s">
        <v>1784</v>
      </c>
      <c r="D4770" s="509" t="s">
        <v>1815</v>
      </c>
      <c r="E4770" s="509" t="s">
        <v>12662</v>
      </c>
      <c r="F4770" s="509">
        <v>11</v>
      </c>
      <c r="G4770" s="509">
        <v>1</v>
      </c>
    </row>
    <row r="4771" spans="1:7">
      <c r="A4771" s="509" t="s">
        <v>1814</v>
      </c>
      <c r="B4771" s="509" t="s">
        <v>2233</v>
      </c>
      <c r="C4771" s="509" t="s">
        <v>1784</v>
      </c>
      <c r="D4771" s="509" t="s">
        <v>1815</v>
      </c>
      <c r="E4771" s="509" t="s">
        <v>12664</v>
      </c>
      <c r="F4771" s="509">
        <v>7</v>
      </c>
      <c r="G4771" s="509">
        <v>1</v>
      </c>
    </row>
    <row r="4772" spans="1:7">
      <c r="A4772" s="509" t="s">
        <v>1814</v>
      </c>
      <c r="B4772" s="509" t="s">
        <v>2233</v>
      </c>
      <c r="C4772" s="509" t="s">
        <v>1784</v>
      </c>
      <c r="D4772" s="509" t="s">
        <v>1815</v>
      </c>
      <c r="E4772" s="509" t="s">
        <v>12665</v>
      </c>
      <c r="F4772" s="509">
        <v>7</v>
      </c>
      <c r="G4772" s="509">
        <v>1</v>
      </c>
    </row>
    <row r="4773" spans="1:7">
      <c r="A4773" s="509" t="s">
        <v>1814</v>
      </c>
      <c r="B4773" s="509" t="s">
        <v>2233</v>
      </c>
      <c r="C4773" s="509" t="s">
        <v>1784</v>
      </c>
      <c r="D4773" s="509" t="s">
        <v>1815</v>
      </c>
      <c r="E4773" s="509" t="s">
        <v>12666</v>
      </c>
      <c r="F4773" s="509">
        <v>6</v>
      </c>
      <c r="G4773" s="509">
        <v>1</v>
      </c>
    </row>
    <row r="4774" spans="1:7">
      <c r="A4774" s="509" t="s">
        <v>1814</v>
      </c>
      <c r="B4774" s="509" t="s">
        <v>2233</v>
      </c>
      <c r="C4774" s="509" t="s">
        <v>1784</v>
      </c>
      <c r="D4774" s="509" t="s">
        <v>1815</v>
      </c>
      <c r="E4774" s="509" t="s">
        <v>12668</v>
      </c>
      <c r="F4774" s="509">
        <v>6</v>
      </c>
      <c r="G4774" s="509">
        <v>1</v>
      </c>
    </row>
    <row r="4775" spans="1:7">
      <c r="A4775" s="509" t="s">
        <v>1814</v>
      </c>
      <c r="B4775" s="509" t="s">
        <v>2233</v>
      </c>
      <c r="C4775" s="509" t="s">
        <v>1784</v>
      </c>
      <c r="D4775" s="509" t="s">
        <v>1815</v>
      </c>
      <c r="E4775" s="509" t="s">
        <v>12661</v>
      </c>
      <c r="F4775" s="509">
        <v>5</v>
      </c>
      <c r="G4775" s="509">
        <v>1</v>
      </c>
    </row>
    <row r="4776" spans="1:7">
      <c r="A4776" s="509" t="s">
        <v>1814</v>
      </c>
      <c r="B4776" s="509" t="s">
        <v>2233</v>
      </c>
      <c r="C4776" s="509" t="s">
        <v>1784</v>
      </c>
      <c r="D4776" s="509" t="s">
        <v>1815</v>
      </c>
      <c r="E4776" s="509" t="s">
        <v>12663</v>
      </c>
      <c r="F4776" s="509">
        <v>5</v>
      </c>
      <c r="G4776" s="509">
        <v>1</v>
      </c>
    </row>
    <row r="4777" spans="1:7">
      <c r="A4777" s="509" t="s">
        <v>1814</v>
      </c>
      <c r="B4777" s="509" t="s">
        <v>2233</v>
      </c>
      <c r="C4777" s="509" t="s">
        <v>1784</v>
      </c>
      <c r="D4777" s="509" t="s">
        <v>1815</v>
      </c>
      <c r="E4777" s="509" t="s">
        <v>12667</v>
      </c>
      <c r="F4777" s="509">
        <v>5</v>
      </c>
      <c r="G4777" s="509">
        <v>1</v>
      </c>
    </row>
    <row r="4778" spans="1:7">
      <c r="A4778" s="509" t="s">
        <v>1814</v>
      </c>
      <c r="B4778" s="509" t="s">
        <v>2233</v>
      </c>
      <c r="C4778" s="509" t="s">
        <v>1784</v>
      </c>
      <c r="D4778" s="509" t="s">
        <v>1815</v>
      </c>
      <c r="E4778" s="509" t="s">
        <v>12669</v>
      </c>
      <c r="F4778" s="509">
        <v>5</v>
      </c>
      <c r="G4778" s="509">
        <v>1</v>
      </c>
    </row>
    <row r="4779" spans="1:7">
      <c r="A4779" s="509" t="s">
        <v>1814</v>
      </c>
      <c r="B4779" s="509" t="s">
        <v>2233</v>
      </c>
      <c r="C4779" s="509" t="s">
        <v>1784</v>
      </c>
      <c r="D4779" s="509" t="s">
        <v>1815</v>
      </c>
      <c r="E4779" s="509" t="s">
        <v>12670</v>
      </c>
      <c r="F4779" s="509">
        <v>3</v>
      </c>
      <c r="G4779" s="509">
        <v>1</v>
      </c>
    </row>
    <row r="4780" spans="1:7">
      <c r="A4780" s="509" t="s">
        <v>1814</v>
      </c>
      <c r="B4780" s="509" t="s">
        <v>2233</v>
      </c>
      <c r="C4780" s="509" t="s">
        <v>1784</v>
      </c>
      <c r="D4780" s="509" t="s">
        <v>1815</v>
      </c>
      <c r="E4780" s="509" t="s">
        <v>12660</v>
      </c>
      <c r="F4780" s="509">
        <v>1</v>
      </c>
      <c r="G4780" s="509">
        <v>1</v>
      </c>
    </row>
    <row r="4781" spans="1:7">
      <c r="A4781" s="509" t="s">
        <v>1816</v>
      </c>
      <c r="B4781" s="509" t="s">
        <v>2233</v>
      </c>
      <c r="C4781" s="509" t="s">
        <v>1784</v>
      </c>
      <c r="D4781" s="509" t="s">
        <v>1817</v>
      </c>
      <c r="E4781" s="509" t="s">
        <v>13435</v>
      </c>
      <c r="F4781" s="509">
        <v>11</v>
      </c>
      <c r="G4781" s="509">
        <v>1</v>
      </c>
    </row>
    <row r="4782" spans="1:7">
      <c r="A4782" s="509" t="s">
        <v>1816</v>
      </c>
      <c r="B4782" s="509" t="s">
        <v>2233</v>
      </c>
      <c r="C4782" s="509" t="s">
        <v>1784</v>
      </c>
      <c r="D4782" s="509" t="s">
        <v>1817</v>
      </c>
      <c r="E4782" s="509" t="s">
        <v>13433</v>
      </c>
      <c r="F4782" s="509">
        <v>9</v>
      </c>
      <c r="G4782" s="509">
        <v>1</v>
      </c>
    </row>
    <row r="4783" spans="1:7">
      <c r="A4783" s="509" t="s">
        <v>1816</v>
      </c>
      <c r="B4783" s="509" t="s">
        <v>2233</v>
      </c>
      <c r="C4783" s="509" t="s">
        <v>1784</v>
      </c>
      <c r="D4783" s="509" t="s">
        <v>1817</v>
      </c>
      <c r="E4783" s="509" t="s">
        <v>13434</v>
      </c>
      <c r="F4783" s="509">
        <v>9</v>
      </c>
      <c r="G4783" s="509">
        <v>1</v>
      </c>
    </row>
    <row r="4784" spans="1:7">
      <c r="A4784" s="509" t="s">
        <v>1816</v>
      </c>
      <c r="B4784" s="509" t="s">
        <v>2233</v>
      </c>
      <c r="C4784" s="509" t="s">
        <v>1784</v>
      </c>
      <c r="D4784" s="509" t="s">
        <v>1817</v>
      </c>
      <c r="E4784" s="509" t="s">
        <v>13436</v>
      </c>
      <c r="F4784" s="509">
        <v>1</v>
      </c>
      <c r="G4784" s="509">
        <v>1</v>
      </c>
    </row>
    <row r="4785" spans="1:7">
      <c r="A4785" s="509" t="s">
        <v>1818</v>
      </c>
      <c r="B4785" s="509" t="s">
        <v>2233</v>
      </c>
      <c r="C4785" s="509" t="s">
        <v>1784</v>
      </c>
      <c r="D4785" s="509" t="s">
        <v>1819</v>
      </c>
      <c r="E4785" s="509" t="s">
        <v>13177</v>
      </c>
      <c r="F4785" s="509">
        <v>15</v>
      </c>
      <c r="G4785" s="509">
        <v>1</v>
      </c>
    </row>
    <row r="4786" spans="1:7">
      <c r="A4786" s="509" t="s">
        <v>1818</v>
      </c>
      <c r="B4786" s="509" t="s">
        <v>2233</v>
      </c>
      <c r="C4786" s="509" t="s">
        <v>1784</v>
      </c>
      <c r="D4786" s="509" t="s">
        <v>1819</v>
      </c>
      <c r="E4786" s="509" t="s">
        <v>13178</v>
      </c>
      <c r="F4786" s="509">
        <v>13</v>
      </c>
      <c r="G4786" s="509">
        <v>1</v>
      </c>
    </row>
    <row r="4787" spans="1:7">
      <c r="A4787" s="509" t="s">
        <v>1818</v>
      </c>
      <c r="B4787" s="509" t="s">
        <v>2233</v>
      </c>
      <c r="C4787" s="509" t="s">
        <v>1784</v>
      </c>
      <c r="D4787" s="509" t="s">
        <v>1819</v>
      </c>
      <c r="E4787" s="509" t="s">
        <v>13168</v>
      </c>
      <c r="F4787" s="509">
        <v>12</v>
      </c>
      <c r="G4787" s="509">
        <v>1</v>
      </c>
    </row>
    <row r="4788" spans="1:7">
      <c r="A4788" s="509" t="s">
        <v>1818</v>
      </c>
      <c r="B4788" s="509" t="s">
        <v>2233</v>
      </c>
      <c r="C4788" s="509" t="s">
        <v>1784</v>
      </c>
      <c r="D4788" s="509" t="s">
        <v>1819</v>
      </c>
      <c r="E4788" s="509" t="s">
        <v>13169</v>
      </c>
      <c r="F4788" s="509">
        <v>12</v>
      </c>
      <c r="G4788" s="509">
        <v>1</v>
      </c>
    </row>
    <row r="4789" spans="1:7">
      <c r="A4789" s="509" t="s">
        <v>1818</v>
      </c>
      <c r="B4789" s="509" t="s">
        <v>2233</v>
      </c>
      <c r="C4789" s="509" t="s">
        <v>1784</v>
      </c>
      <c r="D4789" s="509" t="s">
        <v>1819</v>
      </c>
      <c r="E4789" s="509" t="s">
        <v>13181</v>
      </c>
      <c r="F4789" s="509">
        <v>11</v>
      </c>
      <c r="G4789" s="509">
        <v>1</v>
      </c>
    </row>
    <row r="4790" spans="1:7">
      <c r="A4790" s="509" t="s">
        <v>1818</v>
      </c>
      <c r="B4790" s="509" t="s">
        <v>2233</v>
      </c>
      <c r="C4790" s="509" t="s">
        <v>1784</v>
      </c>
      <c r="D4790" s="509" t="s">
        <v>1819</v>
      </c>
      <c r="E4790" s="509" t="s">
        <v>13170</v>
      </c>
      <c r="F4790" s="509">
        <v>10</v>
      </c>
      <c r="G4790" s="509">
        <v>1</v>
      </c>
    </row>
    <row r="4791" spans="1:7">
      <c r="A4791" s="509" t="s">
        <v>1818</v>
      </c>
      <c r="B4791" s="509" t="s">
        <v>2233</v>
      </c>
      <c r="C4791" s="509" t="s">
        <v>1784</v>
      </c>
      <c r="D4791" s="509" t="s">
        <v>1819</v>
      </c>
      <c r="E4791" s="509" t="s">
        <v>13171</v>
      </c>
      <c r="F4791" s="509">
        <v>10</v>
      </c>
      <c r="G4791" s="509">
        <v>1</v>
      </c>
    </row>
    <row r="4792" spans="1:7">
      <c r="A4792" s="509" t="s">
        <v>1818</v>
      </c>
      <c r="B4792" s="509" t="s">
        <v>2233</v>
      </c>
      <c r="C4792" s="509" t="s">
        <v>1784</v>
      </c>
      <c r="D4792" s="509" t="s">
        <v>1819</v>
      </c>
      <c r="E4792" s="509" t="s">
        <v>13173</v>
      </c>
      <c r="F4792" s="509">
        <v>9</v>
      </c>
      <c r="G4792" s="509">
        <v>1</v>
      </c>
    </row>
    <row r="4793" spans="1:7">
      <c r="A4793" s="509" t="s">
        <v>1818</v>
      </c>
      <c r="B4793" s="509" t="s">
        <v>2233</v>
      </c>
      <c r="C4793" s="509" t="s">
        <v>1784</v>
      </c>
      <c r="D4793" s="509" t="s">
        <v>1819</v>
      </c>
      <c r="E4793" s="509" t="s">
        <v>13174</v>
      </c>
      <c r="F4793" s="509">
        <v>9</v>
      </c>
      <c r="G4793" s="509">
        <v>1</v>
      </c>
    </row>
    <row r="4794" spans="1:7">
      <c r="A4794" s="509" t="s">
        <v>1818</v>
      </c>
      <c r="B4794" s="509" t="s">
        <v>2233</v>
      </c>
      <c r="C4794" s="509" t="s">
        <v>1784</v>
      </c>
      <c r="D4794" s="509" t="s">
        <v>1819</v>
      </c>
      <c r="E4794" s="509" t="s">
        <v>13183</v>
      </c>
      <c r="F4794" s="509">
        <v>9</v>
      </c>
      <c r="G4794" s="509">
        <v>1</v>
      </c>
    </row>
    <row r="4795" spans="1:7">
      <c r="A4795" s="509" t="s">
        <v>1818</v>
      </c>
      <c r="B4795" s="509" t="s">
        <v>2233</v>
      </c>
      <c r="C4795" s="509" t="s">
        <v>1784</v>
      </c>
      <c r="D4795" s="509" t="s">
        <v>1819</v>
      </c>
      <c r="E4795" s="509" t="s">
        <v>13172</v>
      </c>
      <c r="F4795" s="509">
        <v>8</v>
      </c>
      <c r="G4795" s="509">
        <v>1</v>
      </c>
    </row>
    <row r="4796" spans="1:7">
      <c r="A4796" s="509" t="s">
        <v>1818</v>
      </c>
      <c r="B4796" s="509" t="s">
        <v>2233</v>
      </c>
      <c r="C4796" s="509" t="s">
        <v>1784</v>
      </c>
      <c r="D4796" s="509" t="s">
        <v>1819</v>
      </c>
      <c r="E4796" s="509" t="s">
        <v>13176</v>
      </c>
      <c r="F4796" s="509">
        <v>5</v>
      </c>
      <c r="G4796" s="509">
        <v>1</v>
      </c>
    </row>
    <row r="4797" spans="1:7">
      <c r="A4797" s="509" t="s">
        <v>1818</v>
      </c>
      <c r="B4797" s="509" t="s">
        <v>2233</v>
      </c>
      <c r="C4797" s="509" t="s">
        <v>1784</v>
      </c>
      <c r="D4797" s="509" t="s">
        <v>1819</v>
      </c>
      <c r="E4797" s="509" t="s">
        <v>13179</v>
      </c>
      <c r="F4797" s="509">
        <v>4</v>
      </c>
      <c r="G4797" s="509">
        <v>1</v>
      </c>
    </row>
    <row r="4798" spans="1:7">
      <c r="A4798" s="509" t="s">
        <v>1818</v>
      </c>
      <c r="B4798" s="509" t="s">
        <v>2233</v>
      </c>
      <c r="C4798" s="509" t="s">
        <v>1784</v>
      </c>
      <c r="D4798" s="509" t="s">
        <v>1819</v>
      </c>
      <c r="E4798" s="509" t="s">
        <v>13184</v>
      </c>
      <c r="F4798" s="509">
        <v>4</v>
      </c>
      <c r="G4798" s="509">
        <v>1</v>
      </c>
    </row>
    <row r="4799" spans="1:7">
      <c r="A4799" s="509" t="s">
        <v>1818</v>
      </c>
      <c r="B4799" s="509" t="s">
        <v>2233</v>
      </c>
      <c r="C4799" s="509" t="s">
        <v>1784</v>
      </c>
      <c r="D4799" s="509" t="s">
        <v>1819</v>
      </c>
      <c r="E4799" s="509" t="s">
        <v>13182</v>
      </c>
      <c r="F4799" s="509">
        <v>3</v>
      </c>
      <c r="G4799" s="509">
        <v>1</v>
      </c>
    </row>
    <row r="4800" spans="1:7">
      <c r="A4800" s="509" t="s">
        <v>1818</v>
      </c>
      <c r="B4800" s="509" t="s">
        <v>2233</v>
      </c>
      <c r="C4800" s="509" t="s">
        <v>1784</v>
      </c>
      <c r="D4800" s="509" t="s">
        <v>1819</v>
      </c>
      <c r="E4800" s="509" t="s">
        <v>13175</v>
      </c>
      <c r="F4800" s="509">
        <v>2</v>
      </c>
      <c r="G4800" s="509">
        <v>1</v>
      </c>
    </row>
    <row r="4801" spans="1:7">
      <c r="A4801" s="509" t="s">
        <v>1818</v>
      </c>
      <c r="B4801" s="509" t="s">
        <v>2233</v>
      </c>
      <c r="C4801" s="509" t="s">
        <v>1784</v>
      </c>
      <c r="D4801" s="509" t="s">
        <v>1819</v>
      </c>
      <c r="E4801" s="509" t="s">
        <v>13180</v>
      </c>
      <c r="F4801" s="509">
        <v>1</v>
      </c>
      <c r="G4801" s="509">
        <v>1</v>
      </c>
    </row>
    <row r="4802" spans="1:7">
      <c r="A4802" s="509" t="s">
        <v>1820</v>
      </c>
      <c r="B4802" s="509" t="s">
        <v>2233</v>
      </c>
      <c r="C4802" s="509" t="s">
        <v>1784</v>
      </c>
      <c r="D4802" s="509" t="s">
        <v>1821</v>
      </c>
      <c r="E4802" s="509" t="s">
        <v>13195</v>
      </c>
      <c r="F4802" s="509">
        <v>8</v>
      </c>
      <c r="G4802" s="509">
        <v>1</v>
      </c>
    </row>
    <row r="4803" spans="1:7">
      <c r="A4803" s="509" t="s">
        <v>1820</v>
      </c>
      <c r="B4803" s="509" t="s">
        <v>2233</v>
      </c>
      <c r="C4803" s="509" t="s">
        <v>1784</v>
      </c>
      <c r="D4803" s="509" t="s">
        <v>1821</v>
      </c>
      <c r="E4803" s="509" t="s">
        <v>13186</v>
      </c>
      <c r="F4803" s="509">
        <v>6</v>
      </c>
      <c r="G4803" s="509">
        <v>1</v>
      </c>
    </row>
    <row r="4804" spans="1:7">
      <c r="A4804" s="509" t="s">
        <v>1820</v>
      </c>
      <c r="B4804" s="509" t="s">
        <v>2233</v>
      </c>
      <c r="C4804" s="509" t="s">
        <v>1784</v>
      </c>
      <c r="D4804" s="509" t="s">
        <v>1821</v>
      </c>
      <c r="E4804" s="509" t="s">
        <v>13188</v>
      </c>
      <c r="F4804" s="509">
        <v>6</v>
      </c>
      <c r="G4804" s="509">
        <v>1</v>
      </c>
    </row>
    <row r="4805" spans="1:7">
      <c r="A4805" s="509" t="s">
        <v>1820</v>
      </c>
      <c r="B4805" s="509" t="s">
        <v>2233</v>
      </c>
      <c r="C4805" s="509" t="s">
        <v>1784</v>
      </c>
      <c r="D4805" s="509" t="s">
        <v>1821</v>
      </c>
      <c r="E4805" s="509" t="s">
        <v>13189</v>
      </c>
      <c r="F4805" s="509">
        <v>6</v>
      </c>
      <c r="G4805" s="509">
        <v>1</v>
      </c>
    </row>
    <row r="4806" spans="1:7">
      <c r="A4806" s="509" t="s">
        <v>1820</v>
      </c>
      <c r="B4806" s="509" t="s">
        <v>2233</v>
      </c>
      <c r="C4806" s="509" t="s">
        <v>1784</v>
      </c>
      <c r="D4806" s="509" t="s">
        <v>1821</v>
      </c>
      <c r="E4806" s="509" t="s">
        <v>13197</v>
      </c>
      <c r="F4806" s="509">
        <v>5</v>
      </c>
      <c r="G4806" s="509">
        <v>1</v>
      </c>
    </row>
    <row r="4807" spans="1:7">
      <c r="A4807" s="509" t="s">
        <v>1820</v>
      </c>
      <c r="B4807" s="509" t="s">
        <v>2233</v>
      </c>
      <c r="C4807" s="509" t="s">
        <v>1784</v>
      </c>
      <c r="D4807" s="509" t="s">
        <v>1821</v>
      </c>
      <c r="E4807" s="509" t="s">
        <v>13192</v>
      </c>
      <c r="F4807" s="509">
        <v>4</v>
      </c>
      <c r="G4807" s="509">
        <v>1</v>
      </c>
    </row>
    <row r="4808" spans="1:7">
      <c r="A4808" s="509" t="s">
        <v>1820</v>
      </c>
      <c r="B4808" s="509" t="s">
        <v>2233</v>
      </c>
      <c r="C4808" s="509" t="s">
        <v>1784</v>
      </c>
      <c r="D4808" s="509" t="s">
        <v>1821</v>
      </c>
      <c r="E4808" s="509" t="s">
        <v>13193</v>
      </c>
      <c r="F4808" s="509">
        <v>4</v>
      </c>
      <c r="G4808" s="509">
        <v>1</v>
      </c>
    </row>
    <row r="4809" spans="1:7">
      <c r="A4809" s="509" t="s">
        <v>1820</v>
      </c>
      <c r="B4809" s="509" t="s">
        <v>2233</v>
      </c>
      <c r="C4809" s="509" t="s">
        <v>1784</v>
      </c>
      <c r="D4809" s="509" t="s">
        <v>1821</v>
      </c>
      <c r="E4809" s="509" t="s">
        <v>13191</v>
      </c>
      <c r="F4809" s="509">
        <v>3</v>
      </c>
      <c r="G4809" s="509">
        <v>1</v>
      </c>
    </row>
    <row r="4810" spans="1:7">
      <c r="A4810" s="509" t="s">
        <v>1820</v>
      </c>
      <c r="B4810" s="509" t="s">
        <v>2233</v>
      </c>
      <c r="C4810" s="509" t="s">
        <v>1784</v>
      </c>
      <c r="D4810" s="509" t="s">
        <v>1821</v>
      </c>
      <c r="E4810" s="509" t="s">
        <v>13185</v>
      </c>
      <c r="F4810" s="509">
        <v>2</v>
      </c>
      <c r="G4810" s="509">
        <v>1</v>
      </c>
    </row>
    <row r="4811" spans="1:7">
      <c r="A4811" s="509" t="s">
        <v>1820</v>
      </c>
      <c r="B4811" s="509" t="s">
        <v>2233</v>
      </c>
      <c r="C4811" s="509" t="s">
        <v>1784</v>
      </c>
      <c r="D4811" s="509" t="s">
        <v>1821</v>
      </c>
      <c r="E4811" s="509" t="s">
        <v>13187</v>
      </c>
      <c r="F4811" s="509">
        <v>2</v>
      </c>
      <c r="G4811" s="509">
        <v>1</v>
      </c>
    </row>
    <row r="4812" spans="1:7">
      <c r="A4812" s="509" t="s">
        <v>1820</v>
      </c>
      <c r="B4812" s="509" t="s">
        <v>2233</v>
      </c>
      <c r="C4812" s="509" t="s">
        <v>1784</v>
      </c>
      <c r="D4812" s="509" t="s">
        <v>1821</v>
      </c>
      <c r="E4812" s="509" t="s">
        <v>13190</v>
      </c>
      <c r="F4812" s="509">
        <v>2</v>
      </c>
      <c r="G4812" s="509">
        <v>1</v>
      </c>
    </row>
    <row r="4813" spans="1:7">
      <c r="A4813" s="509" t="s">
        <v>1820</v>
      </c>
      <c r="B4813" s="509" t="s">
        <v>2233</v>
      </c>
      <c r="C4813" s="509" t="s">
        <v>1784</v>
      </c>
      <c r="D4813" s="509" t="s">
        <v>1821</v>
      </c>
      <c r="E4813" s="509" t="s">
        <v>13194</v>
      </c>
      <c r="F4813" s="509">
        <v>2</v>
      </c>
      <c r="G4813" s="509">
        <v>1</v>
      </c>
    </row>
    <row r="4814" spans="1:7">
      <c r="A4814" s="509" t="s">
        <v>1820</v>
      </c>
      <c r="B4814" s="509" t="s">
        <v>2233</v>
      </c>
      <c r="C4814" s="509" t="s">
        <v>1784</v>
      </c>
      <c r="D4814" s="509" t="s">
        <v>1821</v>
      </c>
      <c r="E4814" s="509" t="s">
        <v>13196</v>
      </c>
      <c r="F4814" s="509">
        <v>1</v>
      </c>
      <c r="G4814" s="509">
        <v>1</v>
      </c>
    </row>
    <row r="4815" spans="1:7">
      <c r="A4815" s="509" t="s">
        <v>1822</v>
      </c>
      <c r="B4815" s="509" t="s">
        <v>2233</v>
      </c>
      <c r="C4815" s="509" t="s">
        <v>1784</v>
      </c>
      <c r="D4815" s="509" t="s">
        <v>1823</v>
      </c>
      <c r="E4815" s="509" t="s">
        <v>13541</v>
      </c>
      <c r="F4815" s="509">
        <v>11</v>
      </c>
      <c r="G4815" s="509">
        <v>1</v>
      </c>
    </row>
    <row r="4816" spans="1:7">
      <c r="A4816" s="509" t="s">
        <v>1822</v>
      </c>
      <c r="B4816" s="509" t="s">
        <v>2233</v>
      </c>
      <c r="C4816" s="509" t="s">
        <v>1784</v>
      </c>
      <c r="D4816" s="509" t="s">
        <v>1823</v>
      </c>
      <c r="E4816" s="509" t="s">
        <v>13546</v>
      </c>
      <c r="F4816" s="509">
        <v>5</v>
      </c>
      <c r="G4816" s="509">
        <v>1</v>
      </c>
    </row>
    <row r="4817" spans="1:7">
      <c r="A4817" s="509" t="s">
        <v>1822</v>
      </c>
      <c r="B4817" s="509" t="s">
        <v>2233</v>
      </c>
      <c r="C4817" s="509" t="s">
        <v>1784</v>
      </c>
      <c r="D4817" s="509" t="s">
        <v>1823</v>
      </c>
      <c r="E4817" s="509" t="s">
        <v>13540</v>
      </c>
      <c r="F4817" s="509">
        <v>4</v>
      </c>
      <c r="G4817" s="509">
        <v>1</v>
      </c>
    </row>
    <row r="4818" spans="1:7">
      <c r="A4818" s="509" t="s">
        <v>1822</v>
      </c>
      <c r="B4818" s="509" t="s">
        <v>2233</v>
      </c>
      <c r="C4818" s="509" t="s">
        <v>1784</v>
      </c>
      <c r="D4818" s="509" t="s">
        <v>1823</v>
      </c>
      <c r="E4818" s="509" t="s">
        <v>13542</v>
      </c>
      <c r="F4818" s="509">
        <v>4</v>
      </c>
      <c r="G4818" s="509">
        <v>1</v>
      </c>
    </row>
    <row r="4819" spans="1:7">
      <c r="A4819" s="509" t="s">
        <v>1822</v>
      </c>
      <c r="B4819" s="509" t="s">
        <v>2233</v>
      </c>
      <c r="C4819" s="509" t="s">
        <v>1784</v>
      </c>
      <c r="D4819" s="509" t="s">
        <v>1823</v>
      </c>
      <c r="E4819" s="509" t="s">
        <v>13539</v>
      </c>
      <c r="F4819" s="509">
        <v>3</v>
      </c>
      <c r="G4819" s="509">
        <v>1</v>
      </c>
    </row>
    <row r="4820" spans="1:7">
      <c r="A4820" s="509" t="s">
        <v>1822</v>
      </c>
      <c r="B4820" s="509" t="s">
        <v>2233</v>
      </c>
      <c r="C4820" s="509" t="s">
        <v>1784</v>
      </c>
      <c r="D4820" s="509" t="s">
        <v>1823</v>
      </c>
      <c r="E4820" s="509" t="s">
        <v>13544</v>
      </c>
      <c r="F4820" s="509">
        <v>3</v>
      </c>
      <c r="G4820" s="509">
        <v>1</v>
      </c>
    </row>
    <row r="4821" spans="1:7">
      <c r="A4821" s="509" t="s">
        <v>1822</v>
      </c>
      <c r="B4821" s="509" t="s">
        <v>2233</v>
      </c>
      <c r="C4821" s="509" t="s">
        <v>1784</v>
      </c>
      <c r="D4821" s="509" t="s">
        <v>1823</v>
      </c>
      <c r="E4821" s="509" t="s">
        <v>13545</v>
      </c>
      <c r="F4821" s="509">
        <v>3</v>
      </c>
      <c r="G4821" s="509">
        <v>1</v>
      </c>
    </row>
    <row r="4822" spans="1:7">
      <c r="A4822" s="509" t="s">
        <v>1822</v>
      </c>
      <c r="B4822" s="509" t="s">
        <v>2233</v>
      </c>
      <c r="C4822" s="509" t="s">
        <v>1784</v>
      </c>
      <c r="D4822" s="509" t="s">
        <v>1823</v>
      </c>
      <c r="E4822" s="509" t="s">
        <v>13547</v>
      </c>
      <c r="F4822" s="509">
        <v>3</v>
      </c>
      <c r="G4822" s="509">
        <v>1</v>
      </c>
    </row>
    <row r="4823" spans="1:7">
      <c r="A4823" s="509" t="s">
        <v>1822</v>
      </c>
      <c r="B4823" s="509" t="s">
        <v>2233</v>
      </c>
      <c r="C4823" s="509" t="s">
        <v>1784</v>
      </c>
      <c r="D4823" s="509" t="s">
        <v>1823</v>
      </c>
      <c r="E4823" s="509" t="s">
        <v>13543</v>
      </c>
      <c r="F4823" s="509">
        <v>2</v>
      </c>
      <c r="G4823" s="509">
        <v>1</v>
      </c>
    </row>
    <row r="4824" spans="1:7">
      <c r="A4824" s="509" t="s">
        <v>1824</v>
      </c>
      <c r="B4824" s="509" t="s">
        <v>2233</v>
      </c>
      <c r="C4824" s="509" t="s">
        <v>1784</v>
      </c>
      <c r="D4824" s="509" t="s">
        <v>1825</v>
      </c>
      <c r="E4824" s="509" t="s">
        <v>13548</v>
      </c>
      <c r="F4824" s="509">
        <v>9</v>
      </c>
      <c r="G4824" s="509">
        <v>1</v>
      </c>
    </row>
    <row r="4825" spans="1:7">
      <c r="A4825" s="509" t="s">
        <v>1824</v>
      </c>
      <c r="B4825" s="509" t="s">
        <v>2233</v>
      </c>
      <c r="C4825" s="509" t="s">
        <v>1784</v>
      </c>
      <c r="D4825" s="509" t="s">
        <v>1825</v>
      </c>
      <c r="E4825" s="509" t="s">
        <v>13552</v>
      </c>
      <c r="F4825" s="509">
        <v>9</v>
      </c>
      <c r="G4825" s="509">
        <v>1</v>
      </c>
    </row>
    <row r="4826" spans="1:7">
      <c r="A4826" s="509" t="s">
        <v>1824</v>
      </c>
      <c r="B4826" s="509" t="s">
        <v>2233</v>
      </c>
      <c r="C4826" s="509" t="s">
        <v>1784</v>
      </c>
      <c r="D4826" s="509" t="s">
        <v>1825</v>
      </c>
      <c r="E4826" s="509" t="s">
        <v>13551</v>
      </c>
      <c r="F4826" s="509">
        <v>7</v>
      </c>
      <c r="G4826" s="509">
        <v>1</v>
      </c>
    </row>
    <row r="4827" spans="1:7">
      <c r="A4827" s="509" t="s">
        <v>1824</v>
      </c>
      <c r="B4827" s="509" t="s">
        <v>2233</v>
      </c>
      <c r="C4827" s="509" t="s">
        <v>1784</v>
      </c>
      <c r="D4827" s="509" t="s">
        <v>1825</v>
      </c>
      <c r="E4827" s="509" t="s">
        <v>13550</v>
      </c>
      <c r="F4827" s="509">
        <v>5</v>
      </c>
      <c r="G4827" s="509">
        <v>1</v>
      </c>
    </row>
    <row r="4828" spans="1:7">
      <c r="A4828" s="509" t="s">
        <v>1824</v>
      </c>
      <c r="B4828" s="509" t="s">
        <v>2233</v>
      </c>
      <c r="C4828" s="509" t="s">
        <v>1784</v>
      </c>
      <c r="D4828" s="509" t="s">
        <v>1825</v>
      </c>
      <c r="E4828" s="509" t="s">
        <v>13554</v>
      </c>
      <c r="F4828" s="509">
        <v>5</v>
      </c>
      <c r="G4828" s="509">
        <v>1</v>
      </c>
    </row>
    <row r="4829" spans="1:7">
      <c r="A4829" s="509" t="s">
        <v>1824</v>
      </c>
      <c r="B4829" s="509" t="s">
        <v>2233</v>
      </c>
      <c r="C4829" s="509" t="s">
        <v>1784</v>
      </c>
      <c r="D4829" s="509" t="s">
        <v>1825</v>
      </c>
      <c r="E4829" s="509" t="s">
        <v>13549</v>
      </c>
      <c r="F4829" s="509">
        <v>4</v>
      </c>
      <c r="G4829" s="509">
        <v>1</v>
      </c>
    </row>
    <row r="4830" spans="1:7">
      <c r="A4830" s="509" t="s">
        <v>1824</v>
      </c>
      <c r="B4830" s="509" t="s">
        <v>2233</v>
      </c>
      <c r="C4830" s="509" t="s">
        <v>1784</v>
      </c>
      <c r="D4830" s="509" t="s">
        <v>1825</v>
      </c>
      <c r="E4830" s="509" t="s">
        <v>13553</v>
      </c>
      <c r="F4830" s="509">
        <v>3</v>
      </c>
      <c r="G4830" s="509">
        <v>1</v>
      </c>
    </row>
    <row r="4831" spans="1:7">
      <c r="A4831" s="509" t="s">
        <v>1824</v>
      </c>
      <c r="B4831" s="509" t="s">
        <v>2233</v>
      </c>
      <c r="C4831" s="509" t="s">
        <v>1784</v>
      </c>
      <c r="D4831" s="509" t="s">
        <v>1825</v>
      </c>
      <c r="E4831" s="509" t="s">
        <v>13555</v>
      </c>
      <c r="F4831" s="509">
        <v>2</v>
      </c>
      <c r="G4831" s="509">
        <v>1</v>
      </c>
    </row>
    <row r="4832" spans="1:7">
      <c r="A4832" s="509" t="s">
        <v>1826</v>
      </c>
      <c r="B4832" s="509" t="s">
        <v>2233</v>
      </c>
      <c r="C4832" s="509" t="s">
        <v>1784</v>
      </c>
      <c r="D4832" s="509" t="s">
        <v>1827</v>
      </c>
      <c r="E4832" s="509" t="s">
        <v>13556</v>
      </c>
      <c r="F4832" s="509">
        <v>6</v>
      </c>
      <c r="G4832" s="509">
        <v>1</v>
      </c>
    </row>
    <row r="4833" spans="1:7">
      <c r="A4833" s="509" t="s">
        <v>1826</v>
      </c>
      <c r="B4833" s="509" t="s">
        <v>2233</v>
      </c>
      <c r="C4833" s="509" t="s">
        <v>1784</v>
      </c>
      <c r="D4833" s="509" t="s">
        <v>1827</v>
      </c>
      <c r="E4833" s="509" t="s">
        <v>13557</v>
      </c>
      <c r="F4833" s="509">
        <v>1</v>
      </c>
      <c r="G4833" s="509">
        <v>1</v>
      </c>
    </row>
    <row r="4834" spans="1:7">
      <c r="A4834" s="509" t="s">
        <v>1828</v>
      </c>
      <c r="B4834" s="509" t="s">
        <v>2233</v>
      </c>
      <c r="C4834" s="509" t="s">
        <v>1784</v>
      </c>
      <c r="D4834" s="509" t="s">
        <v>1829</v>
      </c>
      <c r="E4834" s="509" t="s">
        <v>13560</v>
      </c>
      <c r="F4834" s="509">
        <v>7</v>
      </c>
      <c r="G4834" s="509">
        <v>1</v>
      </c>
    </row>
    <row r="4835" spans="1:7">
      <c r="A4835" s="509" t="s">
        <v>1828</v>
      </c>
      <c r="B4835" s="509" t="s">
        <v>2233</v>
      </c>
      <c r="C4835" s="509" t="s">
        <v>1784</v>
      </c>
      <c r="D4835" s="509" t="s">
        <v>1829</v>
      </c>
      <c r="E4835" s="509" t="s">
        <v>13558</v>
      </c>
      <c r="F4835" s="509">
        <v>4</v>
      </c>
      <c r="G4835" s="509">
        <v>1</v>
      </c>
    </row>
    <row r="4836" spans="1:7">
      <c r="A4836" s="509" t="s">
        <v>1828</v>
      </c>
      <c r="B4836" s="509" t="s">
        <v>2233</v>
      </c>
      <c r="C4836" s="509" t="s">
        <v>1784</v>
      </c>
      <c r="D4836" s="509" t="s">
        <v>1829</v>
      </c>
      <c r="E4836" s="509" t="s">
        <v>13561</v>
      </c>
      <c r="F4836" s="509">
        <v>4</v>
      </c>
      <c r="G4836" s="509">
        <v>1</v>
      </c>
    </row>
    <row r="4837" spans="1:7">
      <c r="A4837" s="509" t="s">
        <v>1828</v>
      </c>
      <c r="B4837" s="509" t="s">
        <v>2233</v>
      </c>
      <c r="C4837" s="509" t="s">
        <v>1784</v>
      </c>
      <c r="D4837" s="509" t="s">
        <v>1829</v>
      </c>
      <c r="E4837" s="509" t="s">
        <v>13559</v>
      </c>
      <c r="F4837" s="509">
        <v>1</v>
      </c>
      <c r="G4837" s="509">
        <v>1</v>
      </c>
    </row>
    <row r="4838" spans="1:7">
      <c r="A4838" s="509" t="s">
        <v>1828</v>
      </c>
      <c r="B4838" s="509" t="s">
        <v>2233</v>
      </c>
      <c r="C4838" s="509" t="s">
        <v>1784</v>
      </c>
      <c r="D4838" s="509" t="s">
        <v>1829</v>
      </c>
      <c r="E4838" s="509" t="s">
        <v>13562</v>
      </c>
      <c r="F4838" s="509">
        <v>1</v>
      </c>
      <c r="G4838" s="509">
        <v>1</v>
      </c>
    </row>
    <row r="4839" spans="1:7">
      <c r="A4839" s="509" t="s">
        <v>1830</v>
      </c>
      <c r="B4839" s="509" t="s">
        <v>2233</v>
      </c>
      <c r="C4839" s="509" t="s">
        <v>1784</v>
      </c>
      <c r="D4839" s="509" t="s">
        <v>1831</v>
      </c>
      <c r="E4839" s="509" t="s">
        <v>12511</v>
      </c>
      <c r="F4839" s="509">
        <v>8</v>
      </c>
      <c r="G4839" s="509">
        <v>1</v>
      </c>
    </row>
    <row r="4840" spans="1:7">
      <c r="A4840" s="509" t="s">
        <v>1830</v>
      </c>
      <c r="B4840" s="509" t="s">
        <v>2233</v>
      </c>
      <c r="C4840" s="509" t="s">
        <v>1784</v>
      </c>
      <c r="D4840" s="509" t="s">
        <v>1831</v>
      </c>
      <c r="E4840" s="509" t="s">
        <v>12513</v>
      </c>
      <c r="F4840" s="509">
        <v>5</v>
      </c>
      <c r="G4840" s="509">
        <v>1</v>
      </c>
    </row>
    <row r="4841" spans="1:7">
      <c r="A4841" s="509" t="s">
        <v>1830</v>
      </c>
      <c r="B4841" s="509" t="s">
        <v>2233</v>
      </c>
      <c r="C4841" s="509" t="s">
        <v>1784</v>
      </c>
      <c r="D4841" s="509" t="s">
        <v>1831</v>
      </c>
      <c r="E4841" s="509" t="s">
        <v>12514</v>
      </c>
      <c r="F4841" s="509">
        <v>5</v>
      </c>
      <c r="G4841" s="509">
        <v>1</v>
      </c>
    </row>
    <row r="4842" spans="1:7">
      <c r="A4842" s="509" t="s">
        <v>1830</v>
      </c>
      <c r="B4842" s="509" t="s">
        <v>2233</v>
      </c>
      <c r="C4842" s="509" t="s">
        <v>1784</v>
      </c>
      <c r="D4842" s="509" t="s">
        <v>1831</v>
      </c>
      <c r="E4842" s="509" t="s">
        <v>12512</v>
      </c>
      <c r="F4842" s="509">
        <v>4</v>
      </c>
      <c r="G4842" s="509">
        <v>1</v>
      </c>
    </row>
    <row r="4843" spans="1:7">
      <c r="A4843" s="509" t="s">
        <v>1830</v>
      </c>
      <c r="B4843" s="509" t="s">
        <v>2233</v>
      </c>
      <c r="C4843" s="509" t="s">
        <v>1784</v>
      </c>
      <c r="D4843" s="509" t="s">
        <v>1831</v>
      </c>
      <c r="E4843" s="509" t="s">
        <v>12515</v>
      </c>
      <c r="F4843" s="509">
        <v>3</v>
      </c>
      <c r="G4843" s="509">
        <v>1</v>
      </c>
    </row>
    <row r="4844" spans="1:7">
      <c r="A4844" s="509" t="s">
        <v>1832</v>
      </c>
      <c r="B4844" s="509" t="s">
        <v>2233</v>
      </c>
      <c r="C4844" s="509" t="s">
        <v>1784</v>
      </c>
      <c r="D4844" s="509" t="s">
        <v>1833</v>
      </c>
      <c r="E4844" s="509" t="s">
        <v>13361</v>
      </c>
      <c r="F4844" s="509">
        <v>8</v>
      </c>
      <c r="G4844" s="509">
        <v>1</v>
      </c>
    </row>
    <row r="4845" spans="1:7">
      <c r="A4845" s="509" t="s">
        <v>1832</v>
      </c>
      <c r="B4845" s="509" t="s">
        <v>2233</v>
      </c>
      <c r="C4845" s="509" t="s">
        <v>1784</v>
      </c>
      <c r="D4845" s="509" t="s">
        <v>1833</v>
      </c>
      <c r="E4845" s="509" t="s">
        <v>13362</v>
      </c>
      <c r="F4845" s="509">
        <v>7</v>
      </c>
      <c r="G4845" s="509">
        <v>1</v>
      </c>
    </row>
    <row r="4846" spans="1:7">
      <c r="A4846" s="509" t="s">
        <v>1832</v>
      </c>
      <c r="B4846" s="509" t="s">
        <v>2233</v>
      </c>
      <c r="C4846" s="509" t="s">
        <v>1784</v>
      </c>
      <c r="D4846" s="509" t="s">
        <v>1833</v>
      </c>
      <c r="E4846" s="509" t="s">
        <v>13359</v>
      </c>
      <c r="F4846" s="509">
        <v>4</v>
      </c>
      <c r="G4846" s="509">
        <v>1</v>
      </c>
    </row>
    <row r="4847" spans="1:7">
      <c r="A4847" s="509" t="s">
        <v>1832</v>
      </c>
      <c r="B4847" s="509" t="s">
        <v>2233</v>
      </c>
      <c r="C4847" s="509" t="s">
        <v>1784</v>
      </c>
      <c r="D4847" s="509" t="s">
        <v>1833</v>
      </c>
      <c r="E4847" s="509" t="s">
        <v>13360</v>
      </c>
      <c r="F4847" s="509">
        <v>3</v>
      </c>
      <c r="G4847" s="509">
        <v>1</v>
      </c>
    </row>
    <row r="4848" spans="1:7">
      <c r="A4848" s="509" t="s">
        <v>1834</v>
      </c>
      <c r="B4848" s="509" t="s">
        <v>2233</v>
      </c>
      <c r="C4848" s="509" t="s">
        <v>1784</v>
      </c>
      <c r="D4848" s="509" t="s">
        <v>1835</v>
      </c>
      <c r="E4848" s="509" t="s">
        <v>13564</v>
      </c>
      <c r="F4848" s="509">
        <v>9</v>
      </c>
      <c r="G4848" s="509">
        <v>1</v>
      </c>
    </row>
    <row r="4849" spans="1:7">
      <c r="A4849" s="509" t="s">
        <v>1834</v>
      </c>
      <c r="B4849" s="509" t="s">
        <v>2233</v>
      </c>
      <c r="C4849" s="509" t="s">
        <v>1784</v>
      </c>
      <c r="D4849" s="509" t="s">
        <v>1835</v>
      </c>
      <c r="E4849" s="509" t="s">
        <v>13565</v>
      </c>
      <c r="F4849" s="509">
        <v>8</v>
      </c>
      <c r="G4849" s="509">
        <v>1</v>
      </c>
    </row>
    <row r="4850" spans="1:7">
      <c r="A4850" s="509" t="s">
        <v>1834</v>
      </c>
      <c r="B4850" s="509" t="s">
        <v>2233</v>
      </c>
      <c r="C4850" s="509" t="s">
        <v>1784</v>
      </c>
      <c r="D4850" s="509" t="s">
        <v>1835</v>
      </c>
      <c r="E4850" s="509" t="s">
        <v>13568</v>
      </c>
      <c r="F4850" s="509">
        <v>7</v>
      </c>
      <c r="G4850" s="509">
        <v>1</v>
      </c>
    </row>
    <row r="4851" spans="1:7">
      <c r="A4851" s="509" t="s">
        <v>1834</v>
      </c>
      <c r="B4851" s="509" t="s">
        <v>2233</v>
      </c>
      <c r="C4851" s="509" t="s">
        <v>1784</v>
      </c>
      <c r="D4851" s="509" t="s">
        <v>1835</v>
      </c>
      <c r="E4851" s="509" t="s">
        <v>13569</v>
      </c>
      <c r="F4851" s="509">
        <v>6</v>
      </c>
      <c r="G4851" s="509">
        <v>1</v>
      </c>
    </row>
    <row r="4852" spans="1:7">
      <c r="A4852" s="509" t="s">
        <v>1834</v>
      </c>
      <c r="B4852" s="509" t="s">
        <v>2233</v>
      </c>
      <c r="C4852" s="509" t="s">
        <v>1784</v>
      </c>
      <c r="D4852" s="509" t="s">
        <v>1835</v>
      </c>
      <c r="E4852" s="509" t="s">
        <v>13566</v>
      </c>
      <c r="F4852" s="509">
        <v>5</v>
      </c>
      <c r="G4852" s="509">
        <v>1</v>
      </c>
    </row>
    <row r="4853" spans="1:7">
      <c r="A4853" s="509" t="s">
        <v>1834</v>
      </c>
      <c r="B4853" s="509" t="s">
        <v>2233</v>
      </c>
      <c r="C4853" s="509" t="s">
        <v>1784</v>
      </c>
      <c r="D4853" s="509" t="s">
        <v>1835</v>
      </c>
      <c r="E4853" s="509" t="s">
        <v>13563</v>
      </c>
      <c r="F4853" s="509">
        <v>4</v>
      </c>
      <c r="G4853" s="509">
        <v>1</v>
      </c>
    </row>
    <row r="4854" spans="1:7">
      <c r="A4854" s="509" t="s">
        <v>1834</v>
      </c>
      <c r="B4854" s="509" t="s">
        <v>2233</v>
      </c>
      <c r="C4854" s="509" t="s">
        <v>1784</v>
      </c>
      <c r="D4854" s="509" t="s">
        <v>1835</v>
      </c>
      <c r="E4854" s="509" t="s">
        <v>13567</v>
      </c>
      <c r="F4854" s="509">
        <v>4</v>
      </c>
      <c r="G4854" s="509">
        <v>1</v>
      </c>
    </row>
    <row r="4855" spans="1:7">
      <c r="A4855" s="509" t="s">
        <v>1836</v>
      </c>
      <c r="B4855" s="509" t="s">
        <v>2233</v>
      </c>
      <c r="C4855" s="509" t="s">
        <v>1784</v>
      </c>
      <c r="D4855" s="509" t="s">
        <v>1837</v>
      </c>
      <c r="E4855" s="509" t="s">
        <v>13819</v>
      </c>
      <c r="F4855" s="509">
        <v>11</v>
      </c>
      <c r="G4855" s="509">
        <v>1</v>
      </c>
    </row>
    <row r="4856" spans="1:7">
      <c r="A4856" s="509" t="s">
        <v>1836</v>
      </c>
      <c r="B4856" s="509" t="s">
        <v>2233</v>
      </c>
      <c r="C4856" s="509" t="s">
        <v>1784</v>
      </c>
      <c r="D4856" s="509" t="s">
        <v>1837</v>
      </c>
      <c r="E4856" s="509" t="s">
        <v>13821</v>
      </c>
      <c r="F4856" s="509">
        <v>10</v>
      </c>
      <c r="G4856" s="509">
        <v>1</v>
      </c>
    </row>
    <row r="4857" spans="1:7">
      <c r="A4857" s="509" t="s">
        <v>1836</v>
      </c>
      <c r="B4857" s="509" t="s">
        <v>2233</v>
      </c>
      <c r="C4857" s="509" t="s">
        <v>1784</v>
      </c>
      <c r="D4857" s="509" t="s">
        <v>1837</v>
      </c>
      <c r="E4857" s="509" t="s">
        <v>13817</v>
      </c>
      <c r="F4857" s="509">
        <v>7</v>
      </c>
      <c r="G4857" s="509">
        <v>1</v>
      </c>
    </row>
    <row r="4858" spans="1:7">
      <c r="A4858" s="509" t="s">
        <v>1836</v>
      </c>
      <c r="B4858" s="509" t="s">
        <v>2233</v>
      </c>
      <c r="C4858" s="509" t="s">
        <v>1784</v>
      </c>
      <c r="D4858" s="509" t="s">
        <v>1837</v>
      </c>
      <c r="E4858" s="509" t="s">
        <v>13820</v>
      </c>
      <c r="F4858" s="509">
        <v>6</v>
      </c>
      <c r="G4858" s="509">
        <v>1</v>
      </c>
    </row>
    <row r="4859" spans="1:7">
      <c r="A4859" s="509" t="s">
        <v>1836</v>
      </c>
      <c r="B4859" s="509" t="s">
        <v>2233</v>
      </c>
      <c r="C4859" s="509" t="s">
        <v>1784</v>
      </c>
      <c r="D4859" s="509" t="s">
        <v>1837</v>
      </c>
      <c r="E4859" s="509" t="s">
        <v>13822</v>
      </c>
      <c r="F4859" s="509">
        <v>5</v>
      </c>
      <c r="G4859" s="509">
        <v>1</v>
      </c>
    </row>
    <row r="4860" spans="1:7">
      <c r="A4860" s="509" t="s">
        <v>1836</v>
      </c>
      <c r="B4860" s="509" t="s">
        <v>2233</v>
      </c>
      <c r="C4860" s="509" t="s">
        <v>1784</v>
      </c>
      <c r="D4860" s="509" t="s">
        <v>1837</v>
      </c>
      <c r="E4860" s="509" t="s">
        <v>13818</v>
      </c>
      <c r="F4860" s="509">
        <v>1</v>
      </c>
      <c r="G4860" s="509">
        <v>1</v>
      </c>
    </row>
    <row r="4861" spans="1:7">
      <c r="A4861" s="509" t="s">
        <v>1838</v>
      </c>
      <c r="B4861" s="509" t="s">
        <v>2233</v>
      </c>
      <c r="C4861" s="509" t="s">
        <v>1784</v>
      </c>
      <c r="D4861" s="509" t="s">
        <v>1839</v>
      </c>
      <c r="E4861" s="509" t="s">
        <v>13570</v>
      </c>
      <c r="F4861" s="509">
        <v>5</v>
      </c>
      <c r="G4861" s="509">
        <v>1</v>
      </c>
    </row>
    <row r="4862" spans="1:7">
      <c r="A4862" s="509" t="s">
        <v>1838</v>
      </c>
      <c r="B4862" s="509" t="s">
        <v>2233</v>
      </c>
      <c r="C4862" s="509" t="s">
        <v>1784</v>
      </c>
      <c r="D4862" s="509" t="s">
        <v>1839</v>
      </c>
      <c r="E4862" s="509" t="s">
        <v>13572</v>
      </c>
      <c r="F4862" s="509">
        <v>5</v>
      </c>
      <c r="G4862" s="509">
        <v>1</v>
      </c>
    </row>
    <row r="4863" spans="1:7">
      <c r="A4863" s="509" t="s">
        <v>1838</v>
      </c>
      <c r="B4863" s="509" t="s">
        <v>2233</v>
      </c>
      <c r="C4863" s="509" t="s">
        <v>1784</v>
      </c>
      <c r="D4863" s="509" t="s">
        <v>1839</v>
      </c>
      <c r="E4863" s="509" t="s">
        <v>13571</v>
      </c>
      <c r="F4863" s="509">
        <v>4</v>
      </c>
      <c r="G4863" s="509">
        <v>1</v>
      </c>
    </row>
    <row r="4864" spans="1:7">
      <c r="A4864" s="509" t="s">
        <v>1840</v>
      </c>
      <c r="B4864" s="509" t="s">
        <v>2233</v>
      </c>
      <c r="C4864" s="509" t="s">
        <v>1784</v>
      </c>
      <c r="D4864" s="509" t="s">
        <v>1841</v>
      </c>
      <c r="E4864" s="509" t="s">
        <v>13573</v>
      </c>
      <c r="F4864" s="509">
        <v>4</v>
      </c>
      <c r="G4864" s="509">
        <v>1</v>
      </c>
    </row>
    <row r="4865" spans="1:7">
      <c r="A4865" s="509" t="s">
        <v>1840</v>
      </c>
      <c r="B4865" s="509" t="s">
        <v>2233</v>
      </c>
      <c r="C4865" s="509" t="s">
        <v>1784</v>
      </c>
      <c r="D4865" s="509" t="s">
        <v>1841</v>
      </c>
      <c r="E4865" s="509" t="s">
        <v>13574</v>
      </c>
      <c r="F4865" s="509">
        <v>4</v>
      </c>
      <c r="G4865" s="509">
        <v>1</v>
      </c>
    </row>
    <row r="4866" spans="1:7">
      <c r="A4866" s="509" t="s">
        <v>1842</v>
      </c>
      <c r="B4866" s="509" t="s">
        <v>2233</v>
      </c>
      <c r="C4866" s="509" t="s">
        <v>1784</v>
      </c>
      <c r="D4866" s="509" t="s">
        <v>1843</v>
      </c>
      <c r="E4866" s="509" t="s">
        <v>13575</v>
      </c>
      <c r="F4866" s="509">
        <v>8</v>
      </c>
      <c r="G4866" s="509">
        <v>1</v>
      </c>
    </row>
    <row r="4867" spans="1:7">
      <c r="A4867" s="509" t="s">
        <v>1842</v>
      </c>
      <c r="B4867" s="509" t="s">
        <v>2233</v>
      </c>
      <c r="C4867" s="509" t="s">
        <v>1784</v>
      </c>
      <c r="D4867" s="509" t="s">
        <v>1843</v>
      </c>
      <c r="E4867" s="509" t="s">
        <v>13576</v>
      </c>
      <c r="F4867" s="509">
        <v>6</v>
      </c>
      <c r="G4867" s="509">
        <v>1</v>
      </c>
    </row>
    <row r="4868" spans="1:7">
      <c r="A4868" s="509" t="s">
        <v>1842</v>
      </c>
      <c r="B4868" s="509" t="s">
        <v>2233</v>
      </c>
      <c r="C4868" s="509" t="s">
        <v>1784</v>
      </c>
      <c r="D4868" s="509" t="s">
        <v>1843</v>
      </c>
      <c r="E4868" s="509" t="s">
        <v>13577</v>
      </c>
      <c r="F4868" s="509">
        <v>6</v>
      </c>
      <c r="G4868" s="509">
        <v>1</v>
      </c>
    </row>
    <row r="4869" spans="1:7">
      <c r="A4869" s="509" t="s">
        <v>1842</v>
      </c>
      <c r="B4869" s="509" t="s">
        <v>2233</v>
      </c>
      <c r="C4869" s="509" t="s">
        <v>1784</v>
      </c>
      <c r="D4869" s="509" t="s">
        <v>1843</v>
      </c>
      <c r="E4869" s="509" t="s">
        <v>13578</v>
      </c>
      <c r="F4869" s="509">
        <v>5</v>
      </c>
      <c r="G4869" s="509">
        <v>1</v>
      </c>
    </row>
    <row r="4870" spans="1:7">
      <c r="A4870" s="509" t="s">
        <v>1842</v>
      </c>
      <c r="B4870" s="509" t="s">
        <v>2233</v>
      </c>
      <c r="C4870" s="509" t="s">
        <v>1784</v>
      </c>
      <c r="D4870" s="509" t="s">
        <v>1843</v>
      </c>
      <c r="E4870" s="509" t="s">
        <v>13579</v>
      </c>
      <c r="F4870" s="509">
        <v>3</v>
      </c>
      <c r="G4870" s="509">
        <v>1</v>
      </c>
    </row>
    <row r="4871" spans="1:7">
      <c r="A4871" s="509" t="s">
        <v>1844</v>
      </c>
      <c r="B4871" s="509" t="s">
        <v>2233</v>
      </c>
      <c r="C4871" s="509" t="s">
        <v>1784</v>
      </c>
      <c r="D4871" s="509" t="s">
        <v>1845</v>
      </c>
      <c r="E4871" s="509" t="s">
        <v>13580</v>
      </c>
      <c r="F4871" s="509">
        <v>5</v>
      </c>
      <c r="G4871" s="509">
        <v>1</v>
      </c>
    </row>
    <row r="4872" spans="1:7">
      <c r="A4872" s="509" t="s">
        <v>1844</v>
      </c>
      <c r="B4872" s="509" t="s">
        <v>2233</v>
      </c>
      <c r="C4872" s="509" t="s">
        <v>1784</v>
      </c>
      <c r="D4872" s="509" t="s">
        <v>1845</v>
      </c>
      <c r="E4872" s="509" t="s">
        <v>13581</v>
      </c>
      <c r="F4872" s="509">
        <v>3</v>
      </c>
      <c r="G4872" s="509">
        <v>1</v>
      </c>
    </row>
    <row r="4873" spans="1:7">
      <c r="A4873" s="509" t="s">
        <v>1846</v>
      </c>
      <c r="B4873" s="509" t="s">
        <v>2233</v>
      </c>
      <c r="C4873" s="509" t="s">
        <v>1784</v>
      </c>
      <c r="D4873" s="509" t="s">
        <v>1847</v>
      </c>
      <c r="E4873" s="509" t="s">
        <v>13582</v>
      </c>
      <c r="F4873" s="509">
        <v>6</v>
      </c>
      <c r="G4873" s="509">
        <v>1</v>
      </c>
    </row>
    <row r="4874" spans="1:7">
      <c r="A4874" s="509" t="s">
        <v>1846</v>
      </c>
      <c r="B4874" s="509" t="s">
        <v>2233</v>
      </c>
      <c r="C4874" s="509" t="s">
        <v>1784</v>
      </c>
      <c r="D4874" s="509" t="s">
        <v>1847</v>
      </c>
      <c r="E4874" s="509" t="s">
        <v>13583</v>
      </c>
      <c r="F4874" s="509">
        <v>4</v>
      </c>
      <c r="G4874" s="509">
        <v>1</v>
      </c>
    </row>
    <row r="4875" spans="1:7">
      <c r="A4875" s="509" t="s">
        <v>1848</v>
      </c>
      <c r="B4875" s="509" t="s">
        <v>2233</v>
      </c>
      <c r="C4875" s="509" t="s">
        <v>1784</v>
      </c>
      <c r="D4875" s="509" t="s">
        <v>1849</v>
      </c>
      <c r="E4875" s="509" t="s">
        <v>13834</v>
      </c>
      <c r="F4875" s="509">
        <v>12</v>
      </c>
      <c r="G4875" s="509">
        <v>1</v>
      </c>
    </row>
    <row r="4876" spans="1:7">
      <c r="A4876" s="509" t="s">
        <v>1848</v>
      </c>
      <c r="B4876" s="509" t="s">
        <v>2233</v>
      </c>
      <c r="C4876" s="509" t="s">
        <v>1784</v>
      </c>
      <c r="D4876" s="509" t="s">
        <v>1849</v>
      </c>
      <c r="E4876" s="509" t="s">
        <v>13833</v>
      </c>
      <c r="F4876" s="509">
        <v>11</v>
      </c>
      <c r="G4876" s="509">
        <v>1</v>
      </c>
    </row>
    <row r="4877" spans="1:7">
      <c r="A4877" s="509" t="s">
        <v>1848</v>
      </c>
      <c r="B4877" s="509" t="s">
        <v>2233</v>
      </c>
      <c r="C4877" s="509" t="s">
        <v>1784</v>
      </c>
      <c r="D4877" s="509" t="s">
        <v>1849</v>
      </c>
      <c r="E4877" s="509" t="s">
        <v>13835</v>
      </c>
      <c r="F4877" s="509">
        <v>8</v>
      </c>
      <c r="G4877" s="509">
        <v>1</v>
      </c>
    </row>
    <row r="4878" spans="1:7">
      <c r="A4878" s="509" t="s">
        <v>1848</v>
      </c>
      <c r="B4878" s="509" t="s">
        <v>2233</v>
      </c>
      <c r="C4878" s="509" t="s">
        <v>1784</v>
      </c>
      <c r="D4878" s="509" t="s">
        <v>1849</v>
      </c>
      <c r="E4878" s="509" t="s">
        <v>13832</v>
      </c>
      <c r="F4878" s="509">
        <v>5</v>
      </c>
      <c r="G4878" s="509">
        <v>1</v>
      </c>
    </row>
    <row r="4879" spans="1:7">
      <c r="A4879" s="509" t="s">
        <v>1848</v>
      </c>
      <c r="B4879" s="509" t="s">
        <v>2233</v>
      </c>
      <c r="C4879" s="509" t="s">
        <v>1784</v>
      </c>
      <c r="D4879" s="509" t="s">
        <v>1849</v>
      </c>
      <c r="E4879" s="509" t="s">
        <v>13836</v>
      </c>
      <c r="F4879" s="509">
        <v>2</v>
      </c>
      <c r="G4879" s="509">
        <v>1</v>
      </c>
    </row>
    <row r="4880" spans="1:7">
      <c r="A4880" s="509" t="s">
        <v>1850</v>
      </c>
      <c r="B4880" s="509" t="s">
        <v>2233</v>
      </c>
      <c r="C4880" s="509" t="s">
        <v>1784</v>
      </c>
      <c r="D4880" s="509" t="s">
        <v>1851</v>
      </c>
      <c r="E4880" s="509" t="s">
        <v>13593</v>
      </c>
      <c r="F4880" s="509">
        <v>9</v>
      </c>
      <c r="G4880" s="509">
        <v>1</v>
      </c>
    </row>
    <row r="4881" spans="1:7">
      <c r="A4881" s="509" t="s">
        <v>1850</v>
      </c>
      <c r="B4881" s="509" t="s">
        <v>2233</v>
      </c>
      <c r="C4881" s="509" t="s">
        <v>1784</v>
      </c>
      <c r="D4881" s="509" t="s">
        <v>1851</v>
      </c>
      <c r="E4881" s="509" t="s">
        <v>13594</v>
      </c>
      <c r="F4881" s="509">
        <v>9</v>
      </c>
      <c r="G4881" s="509">
        <v>1</v>
      </c>
    </row>
    <row r="4882" spans="1:7">
      <c r="A4882" s="509" t="s">
        <v>1850</v>
      </c>
      <c r="B4882" s="509" t="s">
        <v>2233</v>
      </c>
      <c r="C4882" s="509" t="s">
        <v>1784</v>
      </c>
      <c r="D4882" s="509" t="s">
        <v>1851</v>
      </c>
      <c r="E4882" s="509" t="s">
        <v>13595</v>
      </c>
      <c r="F4882" s="509">
        <v>4</v>
      </c>
      <c r="G4882" s="509">
        <v>1</v>
      </c>
    </row>
    <row r="4883" spans="1:7">
      <c r="A4883" s="509" t="s">
        <v>1852</v>
      </c>
      <c r="B4883" s="509" t="s">
        <v>2233</v>
      </c>
      <c r="C4883" s="509" t="s">
        <v>1784</v>
      </c>
      <c r="D4883" s="509" t="s">
        <v>1853</v>
      </c>
      <c r="E4883" s="509" t="s">
        <v>13600</v>
      </c>
      <c r="F4883" s="509">
        <v>5</v>
      </c>
      <c r="G4883" s="509">
        <v>1</v>
      </c>
    </row>
    <row r="4884" spans="1:7">
      <c r="A4884" s="509" t="s">
        <v>1852</v>
      </c>
      <c r="B4884" s="509" t="s">
        <v>2233</v>
      </c>
      <c r="C4884" s="509" t="s">
        <v>1784</v>
      </c>
      <c r="D4884" s="509" t="s">
        <v>1853</v>
      </c>
      <c r="E4884" s="509" t="s">
        <v>13597</v>
      </c>
      <c r="F4884" s="509">
        <v>4</v>
      </c>
      <c r="G4884" s="509">
        <v>1</v>
      </c>
    </row>
    <row r="4885" spans="1:7">
      <c r="A4885" s="509" t="s">
        <v>1852</v>
      </c>
      <c r="B4885" s="509" t="s">
        <v>2233</v>
      </c>
      <c r="C4885" s="509" t="s">
        <v>1784</v>
      </c>
      <c r="D4885" s="509" t="s">
        <v>1853</v>
      </c>
      <c r="E4885" s="509" t="s">
        <v>13596</v>
      </c>
      <c r="F4885" s="509">
        <v>3</v>
      </c>
      <c r="G4885" s="509">
        <v>1</v>
      </c>
    </row>
    <row r="4886" spans="1:7">
      <c r="A4886" s="509" t="s">
        <v>1852</v>
      </c>
      <c r="B4886" s="509" t="s">
        <v>2233</v>
      </c>
      <c r="C4886" s="509" t="s">
        <v>1784</v>
      </c>
      <c r="D4886" s="509" t="s">
        <v>1853</v>
      </c>
      <c r="E4886" s="509" t="s">
        <v>13599</v>
      </c>
      <c r="F4886" s="509">
        <v>3</v>
      </c>
      <c r="G4886" s="509">
        <v>1</v>
      </c>
    </row>
    <row r="4887" spans="1:7">
      <c r="A4887" s="509" t="s">
        <v>1852</v>
      </c>
      <c r="B4887" s="509" t="s">
        <v>2233</v>
      </c>
      <c r="C4887" s="509" t="s">
        <v>1784</v>
      </c>
      <c r="D4887" s="509" t="s">
        <v>1853</v>
      </c>
      <c r="E4887" s="509" t="s">
        <v>13598</v>
      </c>
      <c r="F4887" s="509">
        <v>2</v>
      </c>
      <c r="G4887" s="509">
        <v>1</v>
      </c>
    </row>
    <row r="4888" spans="1:7">
      <c r="A4888" s="509" t="s">
        <v>1854</v>
      </c>
      <c r="B4888" s="509" t="s">
        <v>2233</v>
      </c>
      <c r="C4888" s="509" t="s">
        <v>1784</v>
      </c>
      <c r="D4888" s="509" t="s">
        <v>1855</v>
      </c>
      <c r="E4888" s="509" t="s">
        <v>13601</v>
      </c>
      <c r="F4888" s="509">
        <v>4</v>
      </c>
      <c r="G4888" s="509">
        <v>1</v>
      </c>
    </row>
    <row r="4889" spans="1:7">
      <c r="A4889" s="509" t="s">
        <v>1854</v>
      </c>
      <c r="B4889" s="509" t="s">
        <v>2233</v>
      </c>
      <c r="C4889" s="509" t="s">
        <v>1784</v>
      </c>
      <c r="D4889" s="509" t="s">
        <v>1855</v>
      </c>
      <c r="E4889" s="509" t="s">
        <v>13602</v>
      </c>
      <c r="F4889" s="509">
        <v>2</v>
      </c>
      <c r="G4889" s="509">
        <v>1</v>
      </c>
    </row>
    <row r="4890" spans="1:7">
      <c r="A4890" s="509" t="s">
        <v>1854</v>
      </c>
      <c r="B4890" s="509" t="s">
        <v>2233</v>
      </c>
      <c r="C4890" s="509" t="s">
        <v>1784</v>
      </c>
      <c r="D4890" s="509" t="s">
        <v>1855</v>
      </c>
      <c r="E4890" s="509" t="s">
        <v>13603</v>
      </c>
      <c r="F4890" s="509">
        <v>2</v>
      </c>
      <c r="G4890" s="509">
        <v>1</v>
      </c>
    </row>
    <row r="4891" spans="1:7">
      <c r="A4891" s="509" t="s">
        <v>1856</v>
      </c>
      <c r="B4891" s="509" t="s">
        <v>2233</v>
      </c>
      <c r="C4891" s="509" t="s">
        <v>1784</v>
      </c>
      <c r="D4891" s="509" t="s">
        <v>1857</v>
      </c>
      <c r="E4891" s="509" t="s">
        <v>13605</v>
      </c>
      <c r="F4891" s="509">
        <v>5</v>
      </c>
      <c r="G4891" s="509">
        <v>1</v>
      </c>
    </row>
    <row r="4892" spans="1:7">
      <c r="A4892" s="509" t="s">
        <v>1856</v>
      </c>
      <c r="B4892" s="509" t="s">
        <v>2233</v>
      </c>
      <c r="C4892" s="509" t="s">
        <v>1784</v>
      </c>
      <c r="D4892" s="509" t="s">
        <v>1857</v>
      </c>
      <c r="E4892" s="509" t="s">
        <v>13604</v>
      </c>
      <c r="F4892" s="509">
        <v>4</v>
      </c>
      <c r="G4892" s="509">
        <v>1</v>
      </c>
    </row>
    <row r="4893" spans="1:7">
      <c r="A4893" s="509" t="s">
        <v>1856</v>
      </c>
      <c r="B4893" s="509" t="s">
        <v>2233</v>
      </c>
      <c r="C4893" s="509" t="s">
        <v>1784</v>
      </c>
      <c r="D4893" s="509" t="s">
        <v>1857</v>
      </c>
      <c r="E4893" s="509" t="s">
        <v>13606</v>
      </c>
      <c r="F4893" s="509">
        <v>1</v>
      </c>
      <c r="G4893" s="509">
        <v>1</v>
      </c>
    </row>
    <row r="4894" spans="1:7">
      <c r="A4894" s="509" t="s">
        <v>1856</v>
      </c>
      <c r="B4894" s="509" t="s">
        <v>2233</v>
      </c>
      <c r="C4894" s="509" t="s">
        <v>1784</v>
      </c>
      <c r="D4894" s="509" t="s">
        <v>1857</v>
      </c>
      <c r="E4894" s="509" t="s">
        <v>13607</v>
      </c>
      <c r="F4894" s="509">
        <v>1</v>
      </c>
      <c r="G4894" s="509">
        <v>1</v>
      </c>
    </row>
    <row r="4895" spans="1:7">
      <c r="A4895" s="509" t="s">
        <v>1858</v>
      </c>
      <c r="B4895" s="509" t="s">
        <v>2233</v>
      </c>
      <c r="C4895" s="509" t="s">
        <v>1784</v>
      </c>
      <c r="D4895" s="509" t="s">
        <v>1859</v>
      </c>
      <c r="E4895" s="509" t="s">
        <v>13609</v>
      </c>
      <c r="F4895" s="509">
        <v>7</v>
      </c>
      <c r="G4895" s="509">
        <v>1</v>
      </c>
    </row>
    <row r="4896" spans="1:7">
      <c r="A4896" s="509" t="s">
        <v>1858</v>
      </c>
      <c r="B4896" s="509" t="s">
        <v>2233</v>
      </c>
      <c r="C4896" s="509" t="s">
        <v>1784</v>
      </c>
      <c r="D4896" s="509" t="s">
        <v>1859</v>
      </c>
      <c r="E4896" s="509" t="s">
        <v>13608</v>
      </c>
      <c r="F4896" s="509">
        <v>3</v>
      </c>
      <c r="G4896" s="509">
        <v>1</v>
      </c>
    </row>
    <row r="4897" spans="1:7">
      <c r="A4897" s="509" t="s">
        <v>1860</v>
      </c>
      <c r="B4897" s="509" t="s">
        <v>2233</v>
      </c>
      <c r="C4897" s="509" t="s">
        <v>1784</v>
      </c>
      <c r="D4897" s="509" t="s">
        <v>1861</v>
      </c>
      <c r="E4897" s="509" t="s">
        <v>13610</v>
      </c>
      <c r="F4897" s="509">
        <v>7</v>
      </c>
      <c r="G4897" s="509">
        <v>1</v>
      </c>
    </row>
    <row r="4898" spans="1:7">
      <c r="A4898" s="509" t="s">
        <v>1860</v>
      </c>
      <c r="B4898" s="509" t="s">
        <v>2233</v>
      </c>
      <c r="C4898" s="509" t="s">
        <v>1784</v>
      </c>
      <c r="D4898" s="509" t="s">
        <v>1861</v>
      </c>
      <c r="E4898" s="509" t="s">
        <v>13611</v>
      </c>
      <c r="F4898" s="509">
        <v>6</v>
      </c>
      <c r="G4898" s="509">
        <v>1</v>
      </c>
    </row>
    <row r="4899" spans="1:7">
      <c r="A4899" s="509" t="s">
        <v>1862</v>
      </c>
      <c r="B4899" s="509" t="s">
        <v>2233</v>
      </c>
      <c r="C4899" s="509" t="s">
        <v>1784</v>
      </c>
      <c r="D4899" s="509" t="s">
        <v>1863</v>
      </c>
      <c r="E4899" s="509" t="s">
        <v>13363</v>
      </c>
      <c r="F4899" s="509">
        <v>11</v>
      </c>
      <c r="G4899" s="509">
        <v>1</v>
      </c>
    </row>
    <row r="4900" spans="1:7">
      <c r="A4900" s="509" t="s">
        <v>1862</v>
      </c>
      <c r="B4900" s="509" t="s">
        <v>2233</v>
      </c>
      <c r="C4900" s="509" t="s">
        <v>1784</v>
      </c>
      <c r="D4900" s="509" t="s">
        <v>1863</v>
      </c>
      <c r="E4900" s="509" t="s">
        <v>13364</v>
      </c>
      <c r="F4900" s="509">
        <v>7</v>
      </c>
      <c r="G4900" s="509">
        <v>1</v>
      </c>
    </row>
    <row r="4901" spans="1:7">
      <c r="A4901" s="509" t="s">
        <v>1864</v>
      </c>
      <c r="B4901" s="509" t="s">
        <v>2233</v>
      </c>
      <c r="C4901" s="509" t="s">
        <v>1784</v>
      </c>
      <c r="D4901" s="509" t="s">
        <v>1865</v>
      </c>
      <c r="E4901" s="509" t="s">
        <v>13614</v>
      </c>
      <c r="F4901" s="509">
        <v>7</v>
      </c>
      <c r="G4901" s="509">
        <v>1</v>
      </c>
    </row>
    <row r="4902" spans="1:7">
      <c r="A4902" s="509" t="s">
        <v>1864</v>
      </c>
      <c r="B4902" s="509" t="s">
        <v>2233</v>
      </c>
      <c r="C4902" s="509" t="s">
        <v>1784</v>
      </c>
      <c r="D4902" s="509" t="s">
        <v>1865</v>
      </c>
      <c r="E4902" s="509" t="s">
        <v>13615</v>
      </c>
      <c r="F4902" s="509">
        <v>7</v>
      </c>
      <c r="G4902" s="509">
        <v>1</v>
      </c>
    </row>
    <row r="4903" spans="1:7">
      <c r="A4903" s="509" t="s">
        <v>1864</v>
      </c>
      <c r="B4903" s="509" t="s">
        <v>2233</v>
      </c>
      <c r="C4903" s="509" t="s">
        <v>1784</v>
      </c>
      <c r="D4903" s="509" t="s">
        <v>1865</v>
      </c>
      <c r="E4903" s="509" t="s">
        <v>13616</v>
      </c>
      <c r="F4903" s="509">
        <v>6</v>
      </c>
      <c r="G4903" s="509">
        <v>1</v>
      </c>
    </row>
    <row r="4904" spans="1:7">
      <c r="A4904" s="509" t="s">
        <v>1864</v>
      </c>
      <c r="B4904" s="509" t="s">
        <v>2233</v>
      </c>
      <c r="C4904" s="509" t="s">
        <v>1784</v>
      </c>
      <c r="D4904" s="509" t="s">
        <v>1865</v>
      </c>
      <c r="E4904" s="509" t="s">
        <v>13613</v>
      </c>
      <c r="F4904" s="509">
        <v>3</v>
      </c>
      <c r="G4904" s="509">
        <v>1</v>
      </c>
    </row>
    <row r="4905" spans="1:7">
      <c r="A4905" s="509" t="s">
        <v>1864</v>
      </c>
      <c r="B4905" s="509" t="s">
        <v>2233</v>
      </c>
      <c r="C4905" s="509" t="s">
        <v>1784</v>
      </c>
      <c r="D4905" s="509" t="s">
        <v>1865</v>
      </c>
      <c r="E4905" s="509" t="s">
        <v>13617</v>
      </c>
      <c r="F4905" s="509">
        <v>2</v>
      </c>
      <c r="G4905" s="509">
        <v>1</v>
      </c>
    </row>
    <row r="4906" spans="1:7">
      <c r="A4906" s="509" t="s">
        <v>1864</v>
      </c>
      <c r="B4906" s="509" t="s">
        <v>2233</v>
      </c>
      <c r="C4906" s="509" t="s">
        <v>1784</v>
      </c>
      <c r="D4906" s="509" t="s">
        <v>1865</v>
      </c>
      <c r="E4906" s="509" t="s">
        <v>13612</v>
      </c>
      <c r="F4906" s="509">
        <v>1</v>
      </c>
      <c r="G4906" s="509">
        <v>1</v>
      </c>
    </row>
    <row r="4907" spans="1:7">
      <c r="A4907" s="509" t="s">
        <v>1866</v>
      </c>
      <c r="B4907" s="509" t="s">
        <v>2233</v>
      </c>
      <c r="C4907" s="509" t="s">
        <v>1784</v>
      </c>
      <c r="D4907" s="509" t="s">
        <v>1867</v>
      </c>
      <c r="E4907" s="509" t="s">
        <v>13618</v>
      </c>
      <c r="F4907" s="509">
        <v>9</v>
      </c>
      <c r="G4907" s="509">
        <v>1</v>
      </c>
    </row>
    <row r="4908" spans="1:7">
      <c r="A4908" s="509" t="s">
        <v>1868</v>
      </c>
      <c r="B4908" s="509" t="s">
        <v>2233</v>
      </c>
      <c r="C4908" s="509" t="s">
        <v>1784</v>
      </c>
      <c r="D4908" s="509" t="s">
        <v>1869</v>
      </c>
      <c r="E4908" s="509" t="s">
        <v>13366</v>
      </c>
      <c r="F4908" s="509">
        <v>5</v>
      </c>
      <c r="G4908" s="509">
        <v>1</v>
      </c>
    </row>
    <row r="4909" spans="1:7">
      <c r="A4909" s="509" t="s">
        <v>1868</v>
      </c>
      <c r="B4909" s="509" t="s">
        <v>2233</v>
      </c>
      <c r="C4909" s="509" t="s">
        <v>1784</v>
      </c>
      <c r="D4909" s="509" t="s">
        <v>1869</v>
      </c>
      <c r="E4909" s="509" t="s">
        <v>13367</v>
      </c>
      <c r="F4909" s="509">
        <v>4</v>
      </c>
      <c r="G4909" s="509">
        <v>1</v>
      </c>
    </row>
    <row r="4910" spans="1:7">
      <c r="A4910" s="509" t="s">
        <v>1868</v>
      </c>
      <c r="B4910" s="509" t="s">
        <v>2233</v>
      </c>
      <c r="C4910" s="509" t="s">
        <v>1784</v>
      </c>
      <c r="D4910" s="509" t="s">
        <v>1869</v>
      </c>
      <c r="E4910" s="509" t="s">
        <v>13365</v>
      </c>
      <c r="F4910" s="509">
        <v>3</v>
      </c>
      <c r="G4910" s="509">
        <v>1</v>
      </c>
    </row>
    <row r="4911" spans="1:7">
      <c r="A4911" s="509" t="s">
        <v>1870</v>
      </c>
      <c r="B4911" s="509" t="s">
        <v>2233</v>
      </c>
      <c r="C4911" s="509" t="s">
        <v>1784</v>
      </c>
      <c r="D4911" s="509" t="s">
        <v>1871</v>
      </c>
      <c r="E4911" s="509" t="s">
        <v>13619</v>
      </c>
      <c r="F4911" s="509">
        <v>7</v>
      </c>
      <c r="G4911" s="509">
        <v>1</v>
      </c>
    </row>
    <row r="4912" spans="1:7">
      <c r="A4912" s="509" t="s">
        <v>1870</v>
      </c>
      <c r="B4912" s="509" t="s">
        <v>2233</v>
      </c>
      <c r="C4912" s="509" t="s">
        <v>1784</v>
      </c>
      <c r="D4912" s="509" t="s">
        <v>1871</v>
      </c>
      <c r="E4912" s="509" t="s">
        <v>13620</v>
      </c>
      <c r="F4912" s="509">
        <v>4</v>
      </c>
      <c r="G4912" s="509">
        <v>1</v>
      </c>
    </row>
    <row r="4913" spans="1:7">
      <c r="A4913" s="509" t="s">
        <v>1870</v>
      </c>
      <c r="B4913" s="509" t="s">
        <v>2233</v>
      </c>
      <c r="C4913" s="509" t="s">
        <v>1784</v>
      </c>
      <c r="D4913" s="509" t="s">
        <v>1871</v>
      </c>
      <c r="E4913" s="509" t="s">
        <v>13621</v>
      </c>
      <c r="F4913" s="509">
        <v>3</v>
      </c>
      <c r="G4913" s="509">
        <v>1</v>
      </c>
    </row>
    <row r="4914" spans="1:7">
      <c r="A4914" s="509" t="s">
        <v>1872</v>
      </c>
      <c r="B4914" s="509" t="s">
        <v>2233</v>
      </c>
      <c r="C4914" s="509" t="s">
        <v>1784</v>
      </c>
      <c r="D4914" s="509" t="s">
        <v>1873</v>
      </c>
      <c r="E4914" s="509" t="s">
        <v>13438</v>
      </c>
      <c r="F4914" s="509">
        <v>9</v>
      </c>
      <c r="G4914" s="509">
        <v>1</v>
      </c>
    </row>
    <row r="4915" spans="1:7">
      <c r="A4915" s="509" t="s">
        <v>1872</v>
      </c>
      <c r="B4915" s="509" t="s">
        <v>2233</v>
      </c>
      <c r="C4915" s="509" t="s">
        <v>1784</v>
      </c>
      <c r="D4915" s="509" t="s">
        <v>1873</v>
      </c>
      <c r="E4915" s="509" t="s">
        <v>13440</v>
      </c>
      <c r="F4915" s="509">
        <v>9</v>
      </c>
      <c r="G4915" s="509">
        <v>1</v>
      </c>
    </row>
    <row r="4916" spans="1:7">
      <c r="A4916" s="509" t="s">
        <v>1872</v>
      </c>
      <c r="B4916" s="509" t="s">
        <v>2233</v>
      </c>
      <c r="C4916" s="509" t="s">
        <v>1784</v>
      </c>
      <c r="D4916" s="509" t="s">
        <v>1873</v>
      </c>
      <c r="E4916" s="509" t="s">
        <v>13439</v>
      </c>
      <c r="F4916" s="509">
        <v>8</v>
      </c>
      <c r="G4916" s="509">
        <v>1</v>
      </c>
    </row>
    <row r="4917" spans="1:7">
      <c r="A4917" s="509" t="s">
        <v>1872</v>
      </c>
      <c r="B4917" s="509" t="s">
        <v>2233</v>
      </c>
      <c r="C4917" s="509" t="s">
        <v>1784</v>
      </c>
      <c r="D4917" s="509" t="s">
        <v>1873</v>
      </c>
      <c r="E4917" s="509" t="s">
        <v>13441</v>
      </c>
      <c r="F4917" s="509">
        <v>3</v>
      </c>
      <c r="G4917" s="509">
        <v>1</v>
      </c>
    </row>
    <row r="4918" spans="1:7">
      <c r="A4918" s="509" t="s">
        <v>1872</v>
      </c>
      <c r="B4918" s="509" t="s">
        <v>2233</v>
      </c>
      <c r="C4918" s="509" t="s">
        <v>1784</v>
      </c>
      <c r="D4918" s="509" t="s">
        <v>1873</v>
      </c>
      <c r="E4918" s="509" t="s">
        <v>13437</v>
      </c>
      <c r="F4918" s="509">
        <v>2</v>
      </c>
      <c r="G4918" s="509">
        <v>1</v>
      </c>
    </row>
    <row r="4919" spans="1:7">
      <c r="A4919" s="509" t="s">
        <v>1872</v>
      </c>
      <c r="B4919" s="509" t="s">
        <v>2233</v>
      </c>
      <c r="C4919" s="509" t="s">
        <v>1784</v>
      </c>
      <c r="D4919" s="509" t="s">
        <v>1873</v>
      </c>
      <c r="E4919" s="509" t="s">
        <v>13442</v>
      </c>
      <c r="F4919" s="509">
        <v>1</v>
      </c>
      <c r="G4919" s="509">
        <v>1</v>
      </c>
    </row>
    <row r="4920" spans="1:7">
      <c r="A4920" s="509" t="s">
        <v>1876</v>
      </c>
      <c r="B4920" s="509" t="s">
        <v>2233</v>
      </c>
      <c r="C4920" s="509" t="s">
        <v>1784</v>
      </c>
      <c r="D4920" s="509" t="s">
        <v>1877</v>
      </c>
      <c r="E4920" s="509" t="s">
        <v>13998</v>
      </c>
      <c r="F4920" s="509">
        <v>11</v>
      </c>
      <c r="G4920" s="509">
        <v>1</v>
      </c>
    </row>
    <row r="4921" spans="1:7">
      <c r="A4921" s="509" t="s">
        <v>1876</v>
      </c>
      <c r="B4921" s="509" t="s">
        <v>2233</v>
      </c>
      <c r="C4921" s="509" t="s">
        <v>1784</v>
      </c>
      <c r="D4921" s="509" t="s">
        <v>1877</v>
      </c>
      <c r="E4921" s="509" t="s">
        <v>14000</v>
      </c>
      <c r="F4921" s="509">
        <v>8</v>
      </c>
      <c r="G4921" s="509">
        <v>1</v>
      </c>
    </row>
    <row r="4922" spans="1:7">
      <c r="A4922" s="509" t="s">
        <v>1876</v>
      </c>
      <c r="B4922" s="509" t="s">
        <v>2233</v>
      </c>
      <c r="C4922" s="509" t="s">
        <v>1784</v>
      </c>
      <c r="D4922" s="509" t="s">
        <v>1877</v>
      </c>
      <c r="E4922" s="509" t="s">
        <v>14002</v>
      </c>
      <c r="F4922" s="509">
        <v>8</v>
      </c>
      <c r="G4922" s="509">
        <v>1</v>
      </c>
    </row>
    <row r="4923" spans="1:7">
      <c r="A4923" s="509" t="s">
        <v>1876</v>
      </c>
      <c r="B4923" s="509" t="s">
        <v>2233</v>
      </c>
      <c r="C4923" s="509" t="s">
        <v>1784</v>
      </c>
      <c r="D4923" s="509" t="s">
        <v>1877</v>
      </c>
      <c r="E4923" s="509" t="s">
        <v>14004</v>
      </c>
      <c r="F4923" s="509">
        <v>8</v>
      </c>
      <c r="G4923" s="509">
        <v>1</v>
      </c>
    </row>
    <row r="4924" spans="1:7">
      <c r="A4924" s="509" t="s">
        <v>1876</v>
      </c>
      <c r="B4924" s="509" t="s">
        <v>2233</v>
      </c>
      <c r="C4924" s="509" t="s">
        <v>1784</v>
      </c>
      <c r="D4924" s="509" t="s">
        <v>1877</v>
      </c>
      <c r="E4924" s="509" t="s">
        <v>13997</v>
      </c>
      <c r="F4924" s="509">
        <v>7</v>
      </c>
      <c r="G4924" s="509">
        <v>1</v>
      </c>
    </row>
    <row r="4925" spans="1:7">
      <c r="A4925" s="509" t="s">
        <v>1876</v>
      </c>
      <c r="B4925" s="509" t="s">
        <v>2233</v>
      </c>
      <c r="C4925" s="509" t="s">
        <v>1784</v>
      </c>
      <c r="D4925" s="509" t="s">
        <v>1877</v>
      </c>
      <c r="E4925" s="509" t="s">
        <v>14001</v>
      </c>
      <c r="F4925" s="509">
        <v>7</v>
      </c>
      <c r="G4925" s="509">
        <v>1</v>
      </c>
    </row>
    <row r="4926" spans="1:7">
      <c r="A4926" s="509" t="s">
        <v>1876</v>
      </c>
      <c r="B4926" s="509" t="s">
        <v>2233</v>
      </c>
      <c r="C4926" s="509" t="s">
        <v>1784</v>
      </c>
      <c r="D4926" s="509" t="s">
        <v>1877</v>
      </c>
      <c r="E4926" s="509" t="s">
        <v>14003</v>
      </c>
      <c r="F4926" s="509">
        <v>7</v>
      </c>
      <c r="G4926" s="509">
        <v>1</v>
      </c>
    </row>
    <row r="4927" spans="1:7">
      <c r="A4927" s="509" t="s">
        <v>1876</v>
      </c>
      <c r="B4927" s="509" t="s">
        <v>2233</v>
      </c>
      <c r="C4927" s="509" t="s">
        <v>1784</v>
      </c>
      <c r="D4927" s="509" t="s">
        <v>1877</v>
      </c>
      <c r="E4927" s="509" t="s">
        <v>14005</v>
      </c>
      <c r="F4927" s="509">
        <v>7</v>
      </c>
      <c r="G4927" s="509">
        <v>1</v>
      </c>
    </row>
    <row r="4928" spans="1:7">
      <c r="A4928" s="509" t="s">
        <v>1876</v>
      </c>
      <c r="B4928" s="509" t="s">
        <v>2233</v>
      </c>
      <c r="C4928" s="509" t="s">
        <v>1784</v>
      </c>
      <c r="D4928" s="509" t="s">
        <v>1877</v>
      </c>
      <c r="E4928" s="509" t="s">
        <v>13999</v>
      </c>
      <c r="F4928" s="509">
        <v>5</v>
      </c>
      <c r="G4928" s="509">
        <v>1</v>
      </c>
    </row>
    <row r="4929" spans="1:7">
      <c r="A4929" s="509" t="s">
        <v>1876</v>
      </c>
      <c r="B4929" s="509" t="s">
        <v>2233</v>
      </c>
      <c r="C4929" s="509" t="s">
        <v>1784</v>
      </c>
      <c r="D4929" s="509" t="s">
        <v>1877</v>
      </c>
      <c r="E4929" s="509" t="s">
        <v>14008</v>
      </c>
      <c r="F4929" s="509">
        <v>4</v>
      </c>
      <c r="G4929" s="509">
        <v>1</v>
      </c>
    </row>
    <row r="4930" spans="1:7">
      <c r="A4930" s="509" t="s">
        <v>1876</v>
      </c>
      <c r="B4930" s="509" t="s">
        <v>2233</v>
      </c>
      <c r="C4930" s="509" t="s">
        <v>1784</v>
      </c>
      <c r="D4930" s="509" t="s">
        <v>1877</v>
      </c>
      <c r="E4930" s="509" t="s">
        <v>13996</v>
      </c>
      <c r="F4930" s="509">
        <v>2</v>
      </c>
      <c r="G4930" s="509">
        <v>1</v>
      </c>
    </row>
    <row r="4931" spans="1:7">
      <c r="A4931" s="509" t="s">
        <v>1876</v>
      </c>
      <c r="B4931" s="509" t="s">
        <v>2233</v>
      </c>
      <c r="C4931" s="509" t="s">
        <v>1784</v>
      </c>
      <c r="D4931" s="509" t="s">
        <v>1877</v>
      </c>
      <c r="E4931" s="509" t="s">
        <v>14007</v>
      </c>
      <c r="F4931" s="509">
        <v>2</v>
      </c>
      <c r="G4931" s="509">
        <v>1</v>
      </c>
    </row>
    <row r="4932" spans="1:7">
      <c r="A4932" s="509" t="s">
        <v>1876</v>
      </c>
      <c r="B4932" s="509" t="s">
        <v>2233</v>
      </c>
      <c r="C4932" s="509" t="s">
        <v>1784</v>
      </c>
      <c r="D4932" s="509" t="s">
        <v>1877</v>
      </c>
      <c r="E4932" s="509" t="s">
        <v>14006</v>
      </c>
      <c r="F4932" s="509">
        <v>1</v>
      </c>
      <c r="G4932" s="509">
        <v>1</v>
      </c>
    </row>
    <row r="4933" spans="1:7">
      <c r="A4933" s="509" t="s">
        <v>1878</v>
      </c>
      <c r="B4933" s="509" t="s">
        <v>2233</v>
      </c>
      <c r="C4933" s="509" t="s">
        <v>1784</v>
      </c>
      <c r="D4933" s="509" t="s">
        <v>1879</v>
      </c>
      <c r="E4933" s="509" t="s">
        <v>13891</v>
      </c>
      <c r="F4933" s="509">
        <v>12</v>
      </c>
      <c r="G4933" s="509">
        <v>1</v>
      </c>
    </row>
    <row r="4934" spans="1:7">
      <c r="A4934" s="509" t="s">
        <v>1878</v>
      </c>
      <c r="B4934" s="509" t="s">
        <v>2233</v>
      </c>
      <c r="C4934" s="509" t="s">
        <v>1784</v>
      </c>
      <c r="D4934" s="509" t="s">
        <v>1879</v>
      </c>
      <c r="E4934" s="509" t="s">
        <v>13892</v>
      </c>
      <c r="F4934" s="509">
        <v>12</v>
      </c>
      <c r="G4934" s="509">
        <v>1</v>
      </c>
    </row>
    <row r="4935" spans="1:7">
      <c r="A4935" s="509" t="s">
        <v>1878</v>
      </c>
      <c r="B4935" s="509" t="s">
        <v>2233</v>
      </c>
      <c r="C4935" s="509" t="s">
        <v>1784</v>
      </c>
      <c r="D4935" s="509" t="s">
        <v>1879</v>
      </c>
      <c r="E4935" s="509" t="s">
        <v>13889</v>
      </c>
      <c r="F4935" s="509">
        <v>9</v>
      </c>
      <c r="G4935" s="509">
        <v>1</v>
      </c>
    </row>
    <row r="4936" spans="1:7">
      <c r="A4936" s="509" t="s">
        <v>1878</v>
      </c>
      <c r="B4936" s="509" t="s">
        <v>2233</v>
      </c>
      <c r="C4936" s="509" t="s">
        <v>1784</v>
      </c>
      <c r="D4936" s="509" t="s">
        <v>1879</v>
      </c>
      <c r="E4936" s="509" t="s">
        <v>13890</v>
      </c>
      <c r="F4936" s="509">
        <v>9</v>
      </c>
      <c r="G4936" s="509">
        <v>1</v>
      </c>
    </row>
    <row r="4937" spans="1:7">
      <c r="A4937" s="509" t="s">
        <v>1878</v>
      </c>
      <c r="B4937" s="509" t="s">
        <v>2233</v>
      </c>
      <c r="C4937" s="509" t="s">
        <v>1784</v>
      </c>
      <c r="D4937" s="509" t="s">
        <v>1879</v>
      </c>
      <c r="E4937" s="509" t="s">
        <v>13893</v>
      </c>
      <c r="F4937" s="509">
        <v>2</v>
      </c>
      <c r="G4937" s="509">
        <v>1</v>
      </c>
    </row>
    <row r="4938" spans="1:7">
      <c r="A4938" s="509" t="s">
        <v>1878</v>
      </c>
      <c r="B4938" s="509" t="s">
        <v>2233</v>
      </c>
      <c r="C4938" s="509" t="s">
        <v>1784</v>
      </c>
      <c r="D4938" s="509" t="s">
        <v>1879</v>
      </c>
      <c r="E4938" s="509" t="s">
        <v>13894</v>
      </c>
      <c r="F4938" s="509">
        <v>2</v>
      </c>
      <c r="G4938" s="509">
        <v>1</v>
      </c>
    </row>
    <row r="4939" spans="1:7">
      <c r="A4939" s="509" t="s">
        <v>1880</v>
      </c>
      <c r="B4939" s="509" t="s">
        <v>2233</v>
      </c>
      <c r="C4939" s="509" t="s">
        <v>1784</v>
      </c>
      <c r="D4939" s="509" t="s">
        <v>1881</v>
      </c>
      <c r="E4939" s="509" t="s">
        <v>13883</v>
      </c>
      <c r="F4939" s="509">
        <v>13</v>
      </c>
      <c r="G4939" s="509">
        <v>1</v>
      </c>
    </row>
    <row r="4940" spans="1:7">
      <c r="A4940" s="509" t="s">
        <v>1880</v>
      </c>
      <c r="B4940" s="509" t="s">
        <v>2233</v>
      </c>
      <c r="C4940" s="509" t="s">
        <v>1784</v>
      </c>
      <c r="D4940" s="509" t="s">
        <v>1881</v>
      </c>
      <c r="E4940" s="509" t="s">
        <v>13887</v>
      </c>
      <c r="F4940" s="509">
        <v>12</v>
      </c>
      <c r="G4940" s="509">
        <v>1</v>
      </c>
    </row>
    <row r="4941" spans="1:7">
      <c r="A4941" s="509" t="s">
        <v>1880</v>
      </c>
      <c r="B4941" s="509" t="s">
        <v>2233</v>
      </c>
      <c r="C4941" s="509" t="s">
        <v>1784</v>
      </c>
      <c r="D4941" s="509" t="s">
        <v>1881</v>
      </c>
      <c r="E4941" s="509" t="s">
        <v>13884</v>
      </c>
      <c r="F4941" s="509">
        <v>10</v>
      </c>
      <c r="G4941" s="509">
        <v>1</v>
      </c>
    </row>
    <row r="4942" spans="1:7">
      <c r="A4942" s="509" t="s">
        <v>1880</v>
      </c>
      <c r="B4942" s="509" t="s">
        <v>2233</v>
      </c>
      <c r="C4942" s="509" t="s">
        <v>1784</v>
      </c>
      <c r="D4942" s="509" t="s">
        <v>1881</v>
      </c>
      <c r="E4942" s="509" t="s">
        <v>13888</v>
      </c>
      <c r="F4942" s="509">
        <v>9</v>
      </c>
      <c r="G4942" s="509">
        <v>1</v>
      </c>
    </row>
    <row r="4943" spans="1:7">
      <c r="A4943" s="509" t="s">
        <v>1880</v>
      </c>
      <c r="B4943" s="509" t="s">
        <v>2233</v>
      </c>
      <c r="C4943" s="509" t="s">
        <v>1784</v>
      </c>
      <c r="D4943" s="509" t="s">
        <v>1881</v>
      </c>
      <c r="E4943" s="509" t="s">
        <v>13882</v>
      </c>
      <c r="F4943" s="509">
        <v>8</v>
      </c>
      <c r="G4943" s="509">
        <v>1</v>
      </c>
    </row>
    <row r="4944" spans="1:7">
      <c r="A4944" s="509" t="s">
        <v>1880</v>
      </c>
      <c r="B4944" s="509" t="s">
        <v>2233</v>
      </c>
      <c r="C4944" s="509" t="s">
        <v>1784</v>
      </c>
      <c r="D4944" s="509" t="s">
        <v>1881</v>
      </c>
      <c r="E4944" s="509" t="s">
        <v>13886</v>
      </c>
      <c r="F4944" s="509">
        <v>4</v>
      </c>
      <c r="G4944" s="509">
        <v>1</v>
      </c>
    </row>
    <row r="4945" spans="1:7">
      <c r="A4945" s="509" t="s">
        <v>1880</v>
      </c>
      <c r="B4945" s="509" t="s">
        <v>2233</v>
      </c>
      <c r="C4945" s="509" t="s">
        <v>1784</v>
      </c>
      <c r="D4945" s="509" t="s">
        <v>1881</v>
      </c>
      <c r="E4945" s="509" t="s">
        <v>13885</v>
      </c>
      <c r="F4945" s="509">
        <v>2</v>
      </c>
      <c r="G4945" s="509">
        <v>1</v>
      </c>
    </row>
    <row r="4946" spans="1:7">
      <c r="A4946" s="509" t="s">
        <v>1882</v>
      </c>
      <c r="B4946" s="509" t="s">
        <v>2233</v>
      </c>
      <c r="C4946" s="509" t="s">
        <v>1784</v>
      </c>
      <c r="D4946" s="509" t="s">
        <v>1883</v>
      </c>
      <c r="E4946" s="509" t="s">
        <v>13970</v>
      </c>
      <c r="F4946" s="509">
        <v>12</v>
      </c>
      <c r="G4946" s="509">
        <v>1</v>
      </c>
    </row>
    <row r="4947" spans="1:7">
      <c r="A4947" s="509" t="s">
        <v>1882</v>
      </c>
      <c r="B4947" s="509" t="s">
        <v>2233</v>
      </c>
      <c r="C4947" s="509" t="s">
        <v>1784</v>
      </c>
      <c r="D4947" s="509" t="s">
        <v>1883</v>
      </c>
      <c r="E4947" s="509" t="s">
        <v>13968</v>
      </c>
      <c r="F4947" s="509">
        <v>11</v>
      </c>
      <c r="G4947" s="509">
        <v>1</v>
      </c>
    </row>
    <row r="4948" spans="1:7">
      <c r="A4948" s="509" t="s">
        <v>1882</v>
      </c>
      <c r="B4948" s="509" t="s">
        <v>2233</v>
      </c>
      <c r="C4948" s="509" t="s">
        <v>1784</v>
      </c>
      <c r="D4948" s="509" t="s">
        <v>1883</v>
      </c>
      <c r="E4948" s="509" t="s">
        <v>13971</v>
      </c>
      <c r="F4948" s="509">
        <v>9</v>
      </c>
      <c r="G4948" s="509">
        <v>1</v>
      </c>
    </row>
    <row r="4949" spans="1:7">
      <c r="A4949" s="509" t="s">
        <v>1882</v>
      </c>
      <c r="B4949" s="509" t="s">
        <v>2233</v>
      </c>
      <c r="C4949" s="509" t="s">
        <v>1784</v>
      </c>
      <c r="D4949" s="509" t="s">
        <v>1883</v>
      </c>
      <c r="E4949" s="509" t="s">
        <v>13969</v>
      </c>
      <c r="F4949" s="509">
        <v>2</v>
      </c>
      <c r="G4949" s="509">
        <v>1</v>
      </c>
    </row>
    <row r="4950" spans="1:7">
      <c r="A4950" s="509" t="s">
        <v>1884</v>
      </c>
      <c r="B4950" s="509" t="s">
        <v>2233</v>
      </c>
      <c r="C4950" s="509" t="s">
        <v>1784</v>
      </c>
      <c r="D4950" s="509" t="s">
        <v>1885</v>
      </c>
      <c r="E4950" s="509" t="s">
        <v>12755</v>
      </c>
      <c r="F4950" s="509">
        <v>11</v>
      </c>
      <c r="G4950" s="509">
        <v>1</v>
      </c>
    </row>
    <row r="4951" spans="1:7">
      <c r="A4951" s="509" t="s">
        <v>1884</v>
      </c>
      <c r="B4951" s="509" t="s">
        <v>2233</v>
      </c>
      <c r="C4951" s="509" t="s">
        <v>1784</v>
      </c>
      <c r="D4951" s="509" t="s">
        <v>1885</v>
      </c>
      <c r="E4951" s="509" t="s">
        <v>12758</v>
      </c>
      <c r="F4951" s="509">
        <v>7</v>
      </c>
      <c r="G4951" s="509">
        <v>1</v>
      </c>
    </row>
    <row r="4952" spans="1:7">
      <c r="A4952" s="509" t="s">
        <v>1884</v>
      </c>
      <c r="B4952" s="509" t="s">
        <v>2233</v>
      </c>
      <c r="C4952" s="509" t="s">
        <v>1784</v>
      </c>
      <c r="D4952" s="509" t="s">
        <v>1885</v>
      </c>
      <c r="E4952" s="509" t="s">
        <v>12759</v>
      </c>
      <c r="F4952" s="509">
        <v>6</v>
      </c>
      <c r="G4952" s="509">
        <v>1</v>
      </c>
    </row>
    <row r="4953" spans="1:7">
      <c r="A4953" s="509" t="s">
        <v>1884</v>
      </c>
      <c r="B4953" s="509" t="s">
        <v>2233</v>
      </c>
      <c r="C4953" s="509" t="s">
        <v>1784</v>
      </c>
      <c r="D4953" s="509" t="s">
        <v>1885</v>
      </c>
      <c r="E4953" s="509" t="s">
        <v>12760</v>
      </c>
      <c r="F4953" s="509">
        <v>6</v>
      </c>
      <c r="G4953" s="509">
        <v>1</v>
      </c>
    </row>
    <row r="4954" spans="1:7">
      <c r="A4954" s="509" t="s">
        <v>1884</v>
      </c>
      <c r="B4954" s="509" t="s">
        <v>2233</v>
      </c>
      <c r="C4954" s="509" t="s">
        <v>1784</v>
      </c>
      <c r="D4954" s="509" t="s">
        <v>1885</v>
      </c>
      <c r="E4954" s="509" t="s">
        <v>12762</v>
      </c>
      <c r="F4954" s="509">
        <v>6</v>
      </c>
      <c r="G4954" s="509">
        <v>1</v>
      </c>
    </row>
    <row r="4955" spans="1:7">
      <c r="A4955" s="509" t="s">
        <v>1884</v>
      </c>
      <c r="B4955" s="509" t="s">
        <v>2233</v>
      </c>
      <c r="C4955" s="509" t="s">
        <v>1784</v>
      </c>
      <c r="D4955" s="509" t="s">
        <v>1885</v>
      </c>
      <c r="E4955" s="509" t="s">
        <v>12764</v>
      </c>
      <c r="F4955" s="509">
        <v>6</v>
      </c>
      <c r="G4955" s="509">
        <v>1</v>
      </c>
    </row>
    <row r="4956" spans="1:7">
      <c r="A4956" s="509" t="s">
        <v>1884</v>
      </c>
      <c r="B4956" s="509" t="s">
        <v>2233</v>
      </c>
      <c r="C4956" s="509" t="s">
        <v>1784</v>
      </c>
      <c r="D4956" s="509" t="s">
        <v>1885</v>
      </c>
      <c r="E4956" s="509" t="s">
        <v>12757</v>
      </c>
      <c r="F4956" s="509">
        <v>5</v>
      </c>
      <c r="G4956" s="509">
        <v>1</v>
      </c>
    </row>
    <row r="4957" spans="1:7">
      <c r="A4957" s="509" t="s">
        <v>1884</v>
      </c>
      <c r="B4957" s="509" t="s">
        <v>2233</v>
      </c>
      <c r="C4957" s="509" t="s">
        <v>1784</v>
      </c>
      <c r="D4957" s="509" t="s">
        <v>1885</v>
      </c>
      <c r="E4957" s="509" t="s">
        <v>12763</v>
      </c>
      <c r="F4957" s="509">
        <v>5</v>
      </c>
      <c r="G4957" s="509">
        <v>1</v>
      </c>
    </row>
    <row r="4958" spans="1:7">
      <c r="A4958" s="509" t="s">
        <v>1884</v>
      </c>
      <c r="B4958" s="509" t="s">
        <v>2233</v>
      </c>
      <c r="C4958" s="509" t="s">
        <v>1784</v>
      </c>
      <c r="D4958" s="509" t="s">
        <v>1885</v>
      </c>
      <c r="E4958" s="509" t="s">
        <v>12756</v>
      </c>
      <c r="F4958" s="509">
        <v>4</v>
      </c>
      <c r="G4958" s="509">
        <v>1</v>
      </c>
    </row>
    <row r="4959" spans="1:7">
      <c r="A4959" s="509" t="s">
        <v>1884</v>
      </c>
      <c r="B4959" s="509" t="s">
        <v>2233</v>
      </c>
      <c r="C4959" s="509" t="s">
        <v>1784</v>
      </c>
      <c r="D4959" s="509" t="s">
        <v>1885</v>
      </c>
      <c r="E4959" s="509" t="s">
        <v>12761</v>
      </c>
      <c r="F4959" s="509">
        <v>4</v>
      </c>
      <c r="G4959" s="509">
        <v>1</v>
      </c>
    </row>
    <row r="4960" spans="1:7">
      <c r="A4960" s="509" t="s">
        <v>1886</v>
      </c>
      <c r="B4960" s="509" t="s">
        <v>2233</v>
      </c>
      <c r="C4960" s="509" t="s">
        <v>1784</v>
      </c>
      <c r="D4960" s="509" t="s">
        <v>1887</v>
      </c>
      <c r="E4960" s="509" t="s">
        <v>12833</v>
      </c>
      <c r="F4960" s="509">
        <v>12</v>
      </c>
      <c r="G4960" s="509">
        <v>1</v>
      </c>
    </row>
    <row r="4961" spans="1:7">
      <c r="A4961" s="509" t="s">
        <v>1886</v>
      </c>
      <c r="B4961" s="509" t="s">
        <v>2233</v>
      </c>
      <c r="C4961" s="509" t="s">
        <v>1784</v>
      </c>
      <c r="D4961" s="509" t="s">
        <v>1887</v>
      </c>
      <c r="E4961" s="509" t="s">
        <v>12848</v>
      </c>
      <c r="F4961" s="509">
        <v>11</v>
      </c>
      <c r="G4961" s="509">
        <v>1</v>
      </c>
    </row>
    <row r="4962" spans="1:7">
      <c r="A4962" s="509" t="s">
        <v>1886</v>
      </c>
      <c r="B4962" s="509" t="s">
        <v>2233</v>
      </c>
      <c r="C4962" s="509" t="s">
        <v>1784</v>
      </c>
      <c r="D4962" s="509" t="s">
        <v>1887</v>
      </c>
      <c r="E4962" s="509" t="s">
        <v>12837</v>
      </c>
      <c r="F4962" s="509">
        <v>9</v>
      </c>
      <c r="G4962" s="509">
        <v>1</v>
      </c>
    </row>
    <row r="4963" spans="1:7">
      <c r="A4963" s="509" t="s">
        <v>1886</v>
      </c>
      <c r="B4963" s="509" t="s">
        <v>2233</v>
      </c>
      <c r="C4963" s="509" t="s">
        <v>1784</v>
      </c>
      <c r="D4963" s="509" t="s">
        <v>1887</v>
      </c>
      <c r="E4963" s="509" t="s">
        <v>12835</v>
      </c>
      <c r="F4963" s="509">
        <v>8</v>
      </c>
      <c r="G4963" s="509">
        <v>1</v>
      </c>
    </row>
    <row r="4964" spans="1:7">
      <c r="A4964" s="509" t="s">
        <v>1886</v>
      </c>
      <c r="B4964" s="509" t="s">
        <v>2233</v>
      </c>
      <c r="C4964" s="509" t="s">
        <v>1784</v>
      </c>
      <c r="D4964" s="509" t="s">
        <v>1887</v>
      </c>
      <c r="E4964" s="509" t="s">
        <v>12836</v>
      </c>
      <c r="F4964" s="509">
        <v>8</v>
      </c>
      <c r="G4964" s="509">
        <v>1</v>
      </c>
    </row>
    <row r="4965" spans="1:7">
      <c r="A4965" s="509" t="s">
        <v>1886</v>
      </c>
      <c r="B4965" s="509" t="s">
        <v>2233</v>
      </c>
      <c r="C4965" s="509" t="s">
        <v>1784</v>
      </c>
      <c r="D4965" s="509" t="s">
        <v>1887</v>
      </c>
      <c r="E4965" s="509" t="s">
        <v>12839</v>
      </c>
      <c r="F4965" s="509">
        <v>8</v>
      </c>
      <c r="G4965" s="509">
        <v>1</v>
      </c>
    </row>
    <row r="4966" spans="1:7">
      <c r="A4966" s="509" t="s">
        <v>1886</v>
      </c>
      <c r="B4966" s="509" t="s">
        <v>2233</v>
      </c>
      <c r="C4966" s="509" t="s">
        <v>1784</v>
      </c>
      <c r="D4966" s="509" t="s">
        <v>1887</v>
      </c>
      <c r="E4966" s="509" t="s">
        <v>12845</v>
      </c>
      <c r="F4966" s="509">
        <v>8</v>
      </c>
      <c r="G4966" s="509">
        <v>1</v>
      </c>
    </row>
    <row r="4967" spans="1:7">
      <c r="A4967" s="509" t="s">
        <v>1886</v>
      </c>
      <c r="B4967" s="509" t="s">
        <v>2233</v>
      </c>
      <c r="C4967" s="509" t="s">
        <v>1784</v>
      </c>
      <c r="D4967" s="509" t="s">
        <v>1887</v>
      </c>
      <c r="E4967" s="509" t="s">
        <v>12849</v>
      </c>
      <c r="F4967" s="509">
        <v>8</v>
      </c>
      <c r="G4967" s="509">
        <v>1</v>
      </c>
    </row>
    <row r="4968" spans="1:7">
      <c r="A4968" s="509" t="s">
        <v>1886</v>
      </c>
      <c r="B4968" s="509" t="s">
        <v>2233</v>
      </c>
      <c r="C4968" s="509" t="s">
        <v>1784</v>
      </c>
      <c r="D4968" s="509" t="s">
        <v>1887</v>
      </c>
      <c r="E4968" s="509" t="s">
        <v>12838</v>
      </c>
      <c r="F4968" s="509">
        <v>7</v>
      </c>
      <c r="G4968" s="509">
        <v>1</v>
      </c>
    </row>
    <row r="4969" spans="1:7">
      <c r="A4969" s="509" t="s">
        <v>1886</v>
      </c>
      <c r="B4969" s="509" t="s">
        <v>2233</v>
      </c>
      <c r="C4969" s="509" t="s">
        <v>1784</v>
      </c>
      <c r="D4969" s="509" t="s">
        <v>1887</v>
      </c>
      <c r="E4969" s="509" t="s">
        <v>12847</v>
      </c>
      <c r="F4969" s="509">
        <v>7</v>
      </c>
      <c r="G4969" s="509">
        <v>1</v>
      </c>
    </row>
    <row r="4970" spans="1:7">
      <c r="A4970" s="509" t="s">
        <v>1886</v>
      </c>
      <c r="B4970" s="509" t="s">
        <v>2233</v>
      </c>
      <c r="C4970" s="509" t="s">
        <v>1784</v>
      </c>
      <c r="D4970" s="509" t="s">
        <v>1887</v>
      </c>
      <c r="E4970" s="509" t="s">
        <v>12846</v>
      </c>
      <c r="F4970" s="509">
        <v>6</v>
      </c>
      <c r="G4970" s="509">
        <v>1</v>
      </c>
    </row>
    <row r="4971" spans="1:7">
      <c r="A4971" s="509" t="s">
        <v>1886</v>
      </c>
      <c r="B4971" s="509" t="s">
        <v>2233</v>
      </c>
      <c r="C4971" s="509" t="s">
        <v>1784</v>
      </c>
      <c r="D4971" s="509" t="s">
        <v>1887</v>
      </c>
      <c r="E4971" s="509" t="s">
        <v>12840</v>
      </c>
      <c r="F4971" s="509">
        <v>5</v>
      </c>
      <c r="G4971" s="509">
        <v>1</v>
      </c>
    </row>
    <row r="4972" spans="1:7">
      <c r="A4972" s="509" t="s">
        <v>1886</v>
      </c>
      <c r="B4972" s="509" t="s">
        <v>2233</v>
      </c>
      <c r="C4972" s="509" t="s">
        <v>1784</v>
      </c>
      <c r="D4972" s="509" t="s">
        <v>1887</v>
      </c>
      <c r="E4972" s="509" t="s">
        <v>12843</v>
      </c>
      <c r="F4972" s="509">
        <v>4</v>
      </c>
      <c r="G4972" s="509">
        <v>1</v>
      </c>
    </row>
    <row r="4973" spans="1:7">
      <c r="A4973" s="509" t="s">
        <v>1886</v>
      </c>
      <c r="B4973" s="509" t="s">
        <v>2233</v>
      </c>
      <c r="C4973" s="509" t="s">
        <v>1784</v>
      </c>
      <c r="D4973" s="509" t="s">
        <v>1887</v>
      </c>
      <c r="E4973" s="509" t="s">
        <v>12844</v>
      </c>
      <c r="F4973" s="509">
        <v>4</v>
      </c>
      <c r="G4973" s="509">
        <v>1</v>
      </c>
    </row>
    <row r="4974" spans="1:7">
      <c r="A4974" s="509" t="s">
        <v>1886</v>
      </c>
      <c r="B4974" s="509" t="s">
        <v>2233</v>
      </c>
      <c r="C4974" s="509" t="s">
        <v>1784</v>
      </c>
      <c r="D4974" s="509" t="s">
        <v>1887</v>
      </c>
      <c r="E4974" s="509" t="s">
        <v>12834</v>
      </c>
      <c r="F4974" s="509">
        <v>2</v>
      </c>
      <c r="G4974" s="509">
        <v>1</v>
      </c>
    </row>
    <row r="4975" spans="1:7">
      <c r="A4975" s="509" t="s">
        <v>1886</v>
      </c>
      <c r="B4975" s="509" t="s">
        <v>2233</v>
      </c>
      <c r="C4975" s="509" t="s">
        <v>1784</v>
      </c>
      <c r="D4975" s="509" t="s">
        <v>1887</v>
      </c>
      <c r="E4975" s="509" t="s">
        <v>12842</v>
      </c>
      <c r="F4975" s="509">
        <v>2</v>
      </c>
      <c r="G4975" s="509">
        <v>1</v>
      </c>
    </row>
    <row r="4976" spans="1:7">
      <c r="A4976" s="509" t="s">
        <v>1886</v>
      </c>
      <c r="B4976" s="509" t="s">
        <v>2233</v>
      </c>
      <c r="C4976" s="509" t="s">
        <v>1784</v>
      </c>
      <c r="D4976" s="509" t="s">
        <v>1887</v>
      </c>
      <c r="E4976" s="509" t="s">
        <v>12841</v>
      </c>
      <c r="F4976" s="509">
        <v>1</v>
      </c>
      <c r="G4976" s="509">
        <v>1</v>
      </c>
    </row>
    <row r="4977" spans="1:7">
      <c r="A4977" s="509" t="s">
        <v>1886</v>
      </c>
      <c r="B4977" s="509" t="s">
        <v>2233</v>
      </c>
      <c r="C4977" s="509" t="s">
        <v>1784</v>
      </c>
      <c r="D4977" s="509" t="s">
        <v>1887</v>
      </c>
      <c r="E4977" s="509" t="s">
        <v>12850</v>
      </c>
      <c r="F4977" s="509">
        <v>1</v>
      </c>
      <c r="G4977" s="509">
        <v>1</v>
      </c>
    </row>
    <row r="4978" spans="1:7">
      <c r="A4978" s="509" t="s">
        <v>1888</v>
      </c>
      <c r="B4978" s="509" t="s">
        <v>2233</v>
      </c>
      <c r="C4978" s="509" t="s">
        <v>1784</v>
      </c>
      <c r="D4978" s="509" t="s">
        <v>1889</v>
      </c>
      <c r="E4978" s="509" t="s">
        <v>13628</v>
      </c>
      <c r="F4978" s="509">
        <v>9</v>
      </c>
      <c r="G4978" s="509">
        <v>1</v>
      </c>
    </row>
    <row r="4979" spans="1:7">
      <c r="A4979" s="509" t="s">
        <v>1888</v>
      </c>
      <c r="B4979" s="509" t="s">
        <v>2233</v>
      </c>
      <c r="C4979" s="509" t="s">
        <v>1784</v>
      </c>
      <c r="D4979" s="509" t="s">
        <v>1889</v>
      </c>
      <c r="E4979" s="509" t="s">
        <v>13630</v>
      </c>
      <c r="F4979" s="509">
        <v>3</v>
      </c>
      <c r="G4979" s="509">
        <v>1</v>
      </c>
    </row>
    <row r="4980" spans="1:7">
      <c r="A4980" s="509" t="s">
        <v>1888</v>
      </c>
      <c r="B4980" s="509" t="s">
        <v>2233</v>
      </c>
      <c r="C4980" s="509" t="s">
        <v>1784</v>
      </c>
      <c r="D4980" s="509" t="s">
        <v>1889</v>
      </c>
      <c r="E4980" s="509" t="s">
        <v>13632</v>
      </c>
      <c r="F4980" s="509">
        <v>3</v>
      </c>
      <c r="G4980" s="509">
        <v>1</v>
      </c>
    </row>
    <row r="4981" spans="1:7">
      <c r="A4981" s="509" t="s">
        <v>1888</v>
      </c>
      <c r="B4981" s="509" t="s">
        <v>2233</v>
      </c>
      <c r="C4981" s="509" t="s">
        <v>1784</v>
      </c>
      <c r="D4981" s="509" t="s">
        <v>1889</v>
      </c>
      <c r="E4981" s="509" t="s">
        <v>13629</v>
      </c>
      <c r="F4981" s="509">
        <v>2</v>
      </c>
      <c r="G4981" s="509">
        <v>1</v>
      </c>
    </row>
    <row r="4982" spans="1:7">
      <c r="A4982" s="509" t="s">
        <v>1888</v>
      </c>
      <c r="B4982" s="509" t="s">
        <v>2233</v>
      </c>
      <c r="C4982" s="509" t="s">
        <v>1784</v>
      </c>
      <c r="D4982" s="509" t="s">
        <v>1889</v>
      </c>
      <c r="E4982" s="509" t="s">
        <v>13631</v>
      </c>
      <c r="F4982" s="509">
        <v>1</v>
      </c>
      <c r="G4982" s="509">
        <v>1</v>
      </c>
    </row>
    <row r="4983" spans="1:7">
      <c r="A4983" s="509" t="s">
        <v>1890</v>
      </c>
      <c r="B4983" s="509" t="s">
        <v>2233</v>
      </c>
      <c r="C4983" s="509" t="s">
        <v>1784</v>
      </c>
      <c r="D4983" s="509" t="s">
        <v>1891</v>
      </c>
      <c r="E4983" s="509" t="s">
        <v>13637</v>
      </c>
      <c r="F4983" s="509">
        <v>9</v>
      </c>
      <c r="G4983" s="509">
        <v>1</v>
      </c>
    </row>
    <row r="4984" spans="1:7">
      <c r="A4984" s="509" t="s">
        <v>1890</v>
      </c>
      <c r="B4984" s="509" t="s">
        <v>2233</v>
      </c>
      <c r="C4984" s="509" t="s">
        <v>1784</v>
      </c>
      <c r="D4984" s="509" t="s">
        <v>1891</v>
      </c>
      <c r="E4984" s="509" t="s">
        <v>13638</v>
      </c>
      <c r="F4984" s="509">
        <v>9</v>
      </c>
      <c r="G4984" s="509">
        <v>1</v>
      </c>
    </row>
    <row r="4985" spans="1:7">
      <c r="A4985" s="509" t="s">
        <v>1890</v>
      </c>
      <c r="B4985" s="509" t="s">
        <v>2233</v>
      </c>
      <c r="C4985" s="509" t="s">
        <v>1784</v>
      </c>
      <c r="D4985" s="509" t="s">
        <v>1891</v>
      </c>
      <c r="E4985" s="509" t="s">
        <v>13642</v>
      </c>
      <c r="F4985" s="509">
        <v>6</v>
      </c>
      <c r="G4985" s="509">
        <v>1</v>
      </c>
    </row>
    <row r="4986" spans="1:7">
      <c r="A4986" s="509" t="s">
        <v>1890</v>
      </c>
      <c r="B4986" s="509" t="s">
        <v>2233</v>
      </c>
      <c r="C4986" s="509" t="s">
        <v>1784</v>
      </c>
      <c r="D4986" s="509" t="s">
        <v>1891</v>
      </c>
      <c r="E4986" s="509" t="s">
        <v>13633</v>
      </c>
      <c r="F4986" s="509">
        <v>5</v>
      </c>
      <c r="G4986" s="509">
        <v>1</v>
      </c>
    </row>
    <row r="4987" spans="1:7">
      <c r="A4987" s="509" t="s">
        <v>1890</v>
      </c>
      <c r="B4987" s="509" t="s">
        <v>2233</v>
      </c>
      <c r="C4987" s="509" t="s">
        <v>1784</v>
      </c>
      <c r="D4987" s="509" t="s">
        <v>1891</v>
      </c>
      <c r="E4987" s="509" t="s">
        <v>13640</v>
      </c>
      <c r="F4987" s="509">
        <v>5</v>
      </c>
      <c r="G4987" s="509">
        <v>1</v>
      </c>
    </row>
    <row r="4988" spans="1:7">
      <c r="A4988" s="509" t="s">
        <v>1890</v>
      </c>
      <c r="B4988" s="509" t="s">
        <v>2233</v>
      </c>
      <c r="C4988" s="509" t="s">
        <v>1784</v>
      </c>
      <c r="D4988" s="509" t="s">
        <v>1891</v>
      </c>
      <c r="E4988" s="509" t="s">
        <v>13635</v>
      </c>
      <c r="F4988" s="509">
        <v>4</v>
      </c>
      <c r="G4988" s="509">
        <v>1</v>
      </c>
    </row>
    <row r="4989" spans="1:7">
      <c r="A4989" s="509" t="s">
        <v>1890</v>
      </c>
      <c r="B4989" s="509" t="s">
        <v>2233</v>
      </c>
      <c r="C4989" s="509" t="s">
        <v>1784</v>
      </c>
      <c r="D4989" s="509" t="s">
        <v>1891</v>
      </c>
      <c r="E4989" s="509" t="s">
        <v>13634</v>
      </c>
      <c r="F4989" s="509">
        <v>3</v>
      </c>
      <c r="G4989" s="509">
        <v>1</v>
      </c>
    </row>
    <row r="4990" spans="1:7">
      <c r="A4990" s="509" t="s">
        <v>1890</v>
      </c>
      <c r="B4990" s="509" t="s">
        <v>2233</v>
      </c>
      <c r="C4990" s="509" t="s">
        <v>1784</v>
      </c>
      <c r="D4990" s="509" t="s">
        <v>1891</v>
      </c>
      <c r="E4990" s="509" t="s">
        <v>13639</v>
      </c>
      <c r="F4990" s="509">
        <v>3</v>
      </c>
      <c r="G4990" s="509">
        <v>1</v>
      </c>
    </row>
    <row r="4991" spans="1:7">
      <c r="A4991" s="509" t="s">
        <v>1890</v>
      </c>
      <c r="B4991" s="509" t="s">
        <v>2233</v>
      </c>
      <c r="C4991" s="509" t="s">
        <v>1784</v>
      </c>
      <c r="D4991" s="509" t="s">
        <v>1891</v>
      </c>
      <c r="E4991" s="509" t="s">
        <v>13636</v>
      </c>
      <c r="F4991" s="509">
        <v>2</v>
      </c>
      <c r="G4991" s="509">
        <v>1</v>
      </c>
    </row>
    <row r="4992" spans="1:7">
      <c r="A4992" s="509" t="s">
        <v>1890</v>
      </c>
      <c r="B4992" s="509" t="s">
        <v>2233</v>
      </c>
      <c r="C4992" s="509" t="s">
        <v>1784</v>
      </c>
      <c r="D4992" s="509" t="s">
        <v>1891</v>
      </c>
      <c r="E4992" s="509" t="s">
        <v>13641</v>
      </c>
      <c r="F4992" s="509">
        <v>2</v>
      </c>
      <c r="G4992" s="509">
        <v>1</v>
      </c>
    </row>
    <row r="4993" spans="1:7">
      <c r="A4993" s="509" t="s">
        <v>1892</v>
      </c>
      <c r="B4993" s="509" t="s">
        <v>2233</v>
      </c>
      <c r="C4993" s="509" t="s">
        <v>1784</v>
      </c>
      <c r="D4993" s="509" t="s">
        <v>1893</v>
      </c>
      <c r="E4993" s="509" t="s">
        <v>13299</v>
      </c>
      <c r="F4993" s="509">
        <v>7</v>
      </c>
      <c r="G4993" s="509">
        <v>1</v>
      </c>
    </row>
    <row r="4994" spans="1:7">
      <c r="A4994" s="509" t="s">
        <v>1892</v>
      </c>
      <c r="B4994" s="509" t="s">
        <v>2233</v>
      </c>
      <c r="C4994" s="509" t="s">
        <v>1784</v>
      </c>
      <c r="D4994" s="509" t="s">
        <v>1893</v>
      </c>
      <c r="E4994" s="509" t="s">
        <v>13300</v>
      </c>
      <c r="F4994" s="509">
        <v>7</v>
      </c>
      <c r="G4994" s="509">
        <v>1</v>
      </c>
    </row>
    <row r="4995" spans="1:7">
      <c r="A4995" s="509" t="s">
        <v>1892</v>
      </c>
      <c r="B4995" s="509" t="s">
        <v>2233</v>
      </c>
      <c r="C4995" s="509" t="s">
        <v>1784</v>
      </c>
      <c r="D4995" s="509" t="s">
        <v>1893</v>
      </c>
      <c r="E4995" s="509" t="s">
        <v>13302</v>
      </c>
      <c r="F4995" s="509">
        <v>7</v>
      </c>
      <c r="G4995" s="509">
        <v>1</v>
      </c>
    </row>
    <row r="4996" spans="1:7">
      <c r="A4996" s="509" t="s">
        <v>1892</v>
      </c>
      <c r="B4996" s="509" t="s">
        <v>2233</v>
      </c>
      <c r="C4996" s="509" t="s">
        <v>1784</v>
      </c>
      <c r="D4996" s="509" t="s">
        <v>1893</v>
      </c>
      <c r="E4996" s="509" t="s">
        <v>13301</v>
      </c>
      <c r="F4996" s="509">
        <v>6</v>
      </c>
      <c r="G4996" s="509">
        <v>1</v>
      </c>
    </row>
    <row r="4997" spans="1:7">
      <c r="A4997" s="509" t="s">
        <v>1892</v>
      </c>
      <c r="B4997" s="509" t="s">
        <v>2233</v>
      </c>
      <c r="C4997" s="509" t="s">
        <v>1784</v>
      </c>
      <c r="D4997" s="509" t="s">
        <v>1893</v>
      </c>
      <c r="E4997" s="509" t="s">
        <v>13303</v>
      </c>
      <c r="F4997" s="509">
        <v>3</v>
      </c>
      <c r="G4997" s="509">
        <v>1</v>
      </c>
    </row>
    <row r="4998" spans="1:7">
      <c r="A4998" s="509" t="s">
        <v>1894</v>
      </c>
      <c r="B4998" s="509" t="s">
        <v>2233</v>
      </c>
      <c r="C4998" s="509" t="s">
        <v>1784</v>
      </c>
      <c r="D4998" s="509" t="s">
        <v>1895</v>
      </c>
      <c r="E4998" s="509" t="s">
        <v>14013</v>
      </c>
      <c r="F4998" s="509">
        <v>11</v>
      </c>
      <c r="G4998" s="509">
        <v>1</v>
      </c>
    </row>
    <row r="4999" spans="1:7">
      <c r="A4999" s="509" t="s">
        <v>1894</v>
      </c>
      <c r="B4999" s="509" t="s">
        <v>2233</v>
      </c>
      <c r="C4999" s="509" t="s">
        <v>1784</v>
      </c>
      <c r="D4999" s="509" t="s">
        <v>1895</v>
      </c>
      <c r="E4999" s="509" t="s">
        <v>14012</v>
      </c>
      <c r="F4999" s="509">
        <v>10</v>
      </c>
      <c r="G4999" s="509">
        <v>1</v>
      </c>
    </row>
    <row r="5000" spans="1:7">
      <c r="A5000" s="509" t="s">
        <v>1894</v>
      </c>
      <c r="B5000" s="509" t="s">
        <v>2233</v>
      </c>
      <c r="C5000" s="509" t="s">
        <v>1784</v>
      </c>
      <c r="D5000" s="509" t="s">
        <v>1895</v>
      </c>
      <c r="E5000" s="509" t="s">
        <v>14015</v>
      </c>
      <c r="F5000" s="509">
        <v>9</v>
      </c>
      <c r="G5000" s="509">
        <v>1</v>
      </c>
    </row>
    <row r="5001" spans="1:7">
      <c r="A5001" s="509" t="s">
        <v>1894</v>
      </c>
      <c r="B5001" s="509" t="s">
        <v>2233</v>
      </c>
      <c r="C5001" s="509" t="s">
        <v>1784</v>
      </c>
      <c r="D5001" s="509" t="s">
        <v>1895</v>
      </c>
      <c r="E5001" s="509" t="s">
        <v>14017</v>
      </c>
      <c r="F5001" s="509">
        <v>9</v>
      </c>
      <c r="G5001" s="509">
        <v>1</v>
      </c>
    </row>
    <row r="5002" spans="1:7">
      <c r="A5002" s="509" t="s">
        <v>1894</v>
      </c>
      <c r="B5002" s="509" t="s">
        <v>2233</v>
      </c>
      <c r="C5002" s="509" t="s">
        <v>1784</v>
      </c>
      <c r="D5002" s="509" t="s">
        <v>1895</v>
      </c>
      <c r="E5002" s="509" t="s">
        <v>14011</v>
      </c>
      <c r="F5002" s="509">
        <v>8</v>
      </c>
      <c r="G5002" s="509">
        <v>1</v>
      </c>
    </row>
    <row r="5003" spans="1:7">
      <c r="A5003" s="509" t="s">
        <v>1894</v>
      </c>
      <c r="B5003" s="509" t="s">
        <v>2233</v>
      </c>
      <c r="C5003" s="509" t="s">
        <v>1784</v>
      </c>
      <c r="D5003" s="509" t="s">
        <v>1895</v>
      </c>
      <c r="E5003" s="509" t="s">
        <v>14014</v>
      </c>
      <c r="F5003" s="509">
        <v>8</v>
      </c>
      <c r="G5003" s="509">
        <v>1</v>
      </c>
    </row>
    <row r="5004" spans="1:7">
      <c r="A5004" s="509" t="s">
        <v>1894</v>
      </c>
      <c r="B5004" s="509" t="s">
        <v>2233</v>
      </c>
      <c r="C5004" s="509" t="s">
        <v>1784</v>
      </c>
      <c r="D5004" s="509" t="s">
        <v>1895</v>
      </c>
      <c r="E5004" s="509" t="s">
        <v>14016</v>
      </c>
      <c r="F5004" s="509">
        <v>8</v>
      </c>
      <c r="G5004" s="509">
        <v>1</v>
      </c>
    </row>
    <row r="5005" spans="1:7">
      <c r="A5005" s="509" t="s">
        <v>1894</v>
      </c>
      <c r="B5005" s="509" t="s">
        <v>2233</v>
      </c>
      <c r="C5005" s="509" t="s">
        <v>1784</v>
      </c>
      <c r="D5005" s="509" t="s">
        <v>1895</v>
      </c>
      <c r="E5005" s="509" t="s">
        <v>14019</v>
      </c>
      <c r="F5005" s="509">
        <v>8</v>
      </c>
      <c r="G5005" s="509">
        <v>1</v>
      </c>
    </row>
    <row r="5006" spans="1:7">
      <c r="A5006" s="509" t="s">
        <v>1894</v>
      </c>
      <c r="B5006" s="509" t="s">
        <v>2233</v>
      </c>
      <c r="C5006" s="509" t="s">
        <v>1784</v>
      </c>
      <c r="D5006" s="509" t="s">
        <v>1895</v>
      </c>
      <c r="E5006" s="509" t="s">
        <v>14018</v>
      </c>
      <c r="F5006" s="509">
        <v>7</v>
      </c>
      <c r="G5006" s="509">
        <v>1</v>
      </c>
    </row>
    <row r="5007" spans="1:7">
      <c r="A5007" s="509" t="s">
        <v>1894</v>
      </c>
      <c r="B5007" s="509" t="s">
        <v>2233</v>
      </c>
      <c r="C5007" s="509" t="s">
        <v>1784</v>
      </c>
      <c r="D5007" s="509" t="s">
        <v>1895</v>
      </c>
      <c r="E5007" s="509" t="s">
        <v>14010</v>
      </c>
      <c r="F5007" s="509">
        <v>6</v>
      </c>
      <c r="G5007" s="509">
        <v>1</v>
      </c>
    </row>
    <row r="5008" spans="1:7">
      <c r="A5008" s="509" t="s">
        <v>1894</v>
      </c>
      <c r="B5008" s="509" t="s">
        <v>2233</v>
      </c>
      <c r="C5008" s="509" t="s">
        <v>1784</v>
      </c>
      <c r="D5008" s="509" t="s">
        <v>1895</v>
      </c>
      <c r="E5008" s="509" t="s">
        <v>14009</v>
      </c>
      <c r="F5008" s="509">
        <v>4</v>
      </c>
      <c r="G5008" s="509">
        <v>1</v>
      </c>
    </row>
    <row r="5009" spans="1:7">
      <c r="A5009" s="509" t="s">
        <v>1896</v>
      </c>
      <c r="B5009" s="509" t="s">
        <v>2233</v>
      </c>
      <c r="C5009" s="509" t="s">
        <v>1784</v>
      </c>
      <c r="D5009" s="509" t="s">
        <v>1897</v>
      </c>
      <c r="E5009" s="509" t="s">
        <v>13908</v>
      </c>
      <c r="F5009" s="509">
        <v>9</v>
      </c>
      <c r="G5009" s="509">
        <v>1</v>
      </c>
    </row>
    <row r="5010" spans="1:7">
      <c r="A5010" s="509" t="s">
        <v>1896</v>
      </c>
      <c r="B5010" s="509" t="s">
        <v>2233</v>
      </c>
      <c r="C5010" s="509" t="s">
        <v>1784</v>
      </c>
      <c r="D5010" s="509" t="s">
        <v>1897</v>
      </c>
      <c r="E5010" s="509" t="s">
        <v>13907</v>
      </c>
      <c r="F5010" s="509">
        <v>7</v>
      </c>
      <c r="G5010" s="509">
        <v>1</v>
      </c>
    </row>
    <row r="5011" spans="1:7">
      <c r="A5011" s="509" t="s">
        <v>1896</v>
      </c>
      <c r="B5011" s="509" t="s">
        <v>2233</v>
      </c>
      <c r="C5011" s="509" t="s">
        <v>1784</v>
      </c>
      <c r="D5011" s="509" t="s">
        <v>1897</v>
      </c>
      <c r="E5011" s="509" t="s">
        <v>13909</v>
      </c>
      <c r="F5011" s="509">
        <v>7</v>
      </c>
      <c r="G5011" s="509">
        <v>1</v>
      </c>
    </row>
    <row r="5012" spans="1:7">
      <c r="A5012" s="509" t="s">
        <v>1896</v>
      </c>
      <c r="B5012" s="509" t="s">
        <v>2233</v>
      </c>
      <c r="C5012" s="509" t="s">
        <v>1784</v>
      </c>
      <c r="D5012" s="509" t="s">
        <v>1897</v>
      </c>
      <c r="E5012" s="509" t="s">
        <v>13910</v>
      </c>
      <c r="F5012" s="509">
        <v>7</v>
      </c>
      <c r="G5012" s="509">
        <v>1</v>
      </c>
    </row>
    <row r="5013" spans="1:7">
      <c r="A5013" s="509" t="s">
        <v>1896</v>
      </c>
      <c r="B5013" s="509" t="s">
        <v>2233</v>
      </c>
      <c r="C5013" s="509" t="s">
        <v>1784</v>
      </c>
      <c r="D5013" s="509" t="s">
        <v>1897</v>
      </c>
      <c r="E5013" s="509" t="s">
        <v>13906</v>
      </c>
      <c r="F5013" s="509">
        <v>6</v>
      </c>
      <c r="G5013" s="509">
        <v>1</v>
      </c>
    </row>
    <row r="5014" spans="1:7">
      <c r="A5014" s="509" t="s">
        <v>1896</v>
      </c>
      <c r="B5014" s="509" t="s">
        <v>2233</v>
      </c>
      <c r="C5014" s="509" t="s">
        <v>1784</v>
      </c>
      <c r="D5014" s="509" t="s">
        <v>1897</v>
      </c>
      <c r="E5014" s="509" t="s">
        <v>13905</v>
      </c>
      <c r="F5014" s="509">
        <v>3</v>
      </c>
      <c r="G5014" s="509">
        <v>1</v>
      </c>
    </row>
    <row r="5015" spans="1:7">
      <c r="A5015" s="509" t="s">
        <v>1898</v>
      </c>
      <c r="B5015" s="509" t="s">
        <v>2233</v>
      </c>
      <c r="C5015" s="509" t="s">
        <v>1784</v>
      </c>
      <c r="D5015" s="509" t="s">
        <v>1899</v>
      </c>
      <c r="E5015" s="509" t="s">
        <v>13863</v>
      </c>
      <c r="F5015" s="509">
        <v>10</v>
      </c>
      <c r="G5015" s="509">
        <v>1</v>
      </c>
    </row>
    <row r="5016" spans="1:7">
      <c r="A5016" s="509" t="s">
        <v>1898</v>
      </c>
      <c r="B5016" s="509" t="s">
        <v>2233</v>
      </c>
      <c r="C5016" s="509" t="s">
        <v>1784</v>
      </c>
      <c r="D5016" s="509" t="s">
        <v>1899</v>
      </c>
      <c r="E5016" s="509" t="s">
        <v>13864</v>
      </c>
      <c r="F5016" s="509">
        <v>7</v>
      </c>
      <c r="G5016" s="509">
        <v>1</v>
      </c>
    </row>
    <row r="5017" spans="1:7">
      <c r="A5017" s="509" t="s">
        <v>1898</v>
      </c>
      <c r="B5017" s="509" t="s">
        <v>2233</v>
      </c>
      <c r="C5017" s="509" t="s">
        <v>1784</v>
      </c>
      <c r="D5017" s="509" t="s">
        <v>1899</v>
      </c>
      <c r="E5017" s="509" t="s">
        <v>13865</v>
      </c>
      <c r="F5017" s="509">
        <v>7</v>
      </c>
      <c r="G5017" s="509">
        <v>1</v>
      </c>
    </row>
    <row r="5018" spans="1:7">
      <c r="A5018" s="509" t="s">
        <v>1898</v>
      </c>
      <c r="B5018" s="509" t="s">
        <v>2233</v>
      </c>
      <c r="C5018" s="509" t="s">
        <v>1784</v>
      </c>
      <c r="D5018" s="509" t="s">
        <v>1899</v>
      </c>
      <c r="E5018" s="509" t="s">
        <v>13867</v>
      </c>
      <c r="F5018" s="509">
        <v>7</v>
      </c>
      <c r="G5018" s="509">
        <v>1</v>
      </c>
    </row>
    <row r="5019" spans="1:7">
      <c r="A5019" s="509" t="s">
        <v>1898</v>
      </c>
      <c r="B5019" s="509" t="s">
        <v>2233</v>
      </c>
      <c r="C5019" s="509" t="s">
        <v>1784</v>
      </c>
      <c r="D5019" s="509" t="s">
        <v>1899</v>
      </c>
      <c r="E5019" s="509" t="s">
        <v>13866</v>
      </c>
      <c r="F5019" s="509">
        <v>2</v>
      </c>
      <c r="G5019" s="509">
        <v>1</v>
      </c>
    </row>
    <row r="5020" spans="1:7">
      <c r="A5020" s="509" t="s">
        <v>1900</v>
      </c>
      <c r="B5020" s="509" t="s">
        <v>2233</v>
      </c>
      <c r="C5020" s="509" t="s">
        <v>1784</v>
      </c>
      <c r="D5020" s="509" t="s">
        <v>1901</v>
      </c>
      <c r="E5020" s="509" t="s">
        <v>12974</v>
      </c>
      <c r="F5020" s="509">
        <v>11</v>
      </c>
      <c r="G5020" s="509">
        <v>1</v>
      </c>
    </row>
    <row r="5021" spans="1:7">
      <c r="A5021" s="509" t="s">
        <v>1900</v>
      </c>
      <c r="B5021" s="509" t="s">
        <v>2233</v>
      </c>
      <c r="C5021" s="509" t="s">
        <v>1784</v>
      </c>
      <c r="D5021" s="509" t="s">
        <v>1901</v>
      </c>
      <c r="E5021" s="509" t="s">
        <v>12975</v>
      </c>
      <c r="F5021" s="509">
        <v>9</v>
      </c>
      <c r="G5021" s="509">
        <v>1</v>
      </c>
    </row>
    <row r="5022" spans="1:7">
      <c r="A5022" s="509" t="s">
        <v>1900</v>
      </c>
      <c r="B5022" s="509" t="s">
        <v>2233</v>
      </c>
      <c r="C5022" s="509" t="s">
        <v>1784</v>
      </c>
      <c r="D5022" s="509" t="s">
        <v>1901</v>
      </c>
      <c r="E5022" s="509" t="s">
        <v>12973</v>
      </c>
      <c r="F5022" s="509">
        <v>8</v>
      </c>
      <c r="G5022" s="509">
        <v>1</v>
      </c>
    </row>
    <row r="5023" spans="1:7">
      <c r="A5023" s="509" t="s">
        <v>1900</v>
      </c>
      <c r="B5023" s="509" t="s">
        <v>2233</v>
      </c>
      <c r="C5023" s="509" t="s">
        <v>1784</v>
      </c>
      <c r="D5023" s="509" t="s">
        <v>1901</v>
      </c>
      <c r="E5023" s="509" t="s">
        <v>12971</v>
      </c>
      <c r="F5023" s="509">
        <v>5</v>
      </c>
      <c r="G5023" s="509">
        <v>1</v>
      </c>
    </row>
    <row r="5024" spans="1:7">
      <c r="A5024" s="509" t="s">
        <v>1900</v>
      </c>
      <c r="B5024" s="509" t="s">
        <v>2233</v>
      </c>
      <c r="C5024" s="509" t="s">
        <v>1784</v>
      </c>
      <c r="D5024" s="509" t="s">
        <v>1901</v>
      </c>
      <c r="E5024" s="509" t="s">
        <v>12972</v>
      </c>
      <c r="F5024" s="509">
        <v>5</v>
      </c>
      <c r="G5024" s="509">
        <v>1</v>
      </c>
    </row>
    <row r="5025" spans="1:7">
      <c r="A5025" s="509" t="s">
        <v>1900</v>
      </c>
      <c r="B5025" s="509" t="s">
        <v>2233</v>
      </c>
      <c r="C5025" s="509" t="s">
        <v>1784</v>
      </c>
      <c r="D5025" s="509" t="s">
        <v>1901</v>
      </c>
      <c r="E5025" s="509" t="s">
        <v>12976</v>
      </c>
      <c r="F5025" s="509">
        <v>5</v>
      </c>
      <c r="G5025" s="509">
        <v>1</v>
      </c>
    </row>
    <row r="5026" spans="1:7">
      <c r="A5026" s="509" t="s">
        <v>1900</v>
      </c>
      <c r="B5026" s="509" t="s">
        <v>2233</v>
      </c>
      <c r="C5026" s="509" t="s">
        <v>1784</v>
      </c>
      <c r="D5026" s="509" t="s">
        <v>1901</v>
      </c>
      <c r="E5026" s="509" t="s">
        <v>12970</v>
      </c>
      <c r="F5026" s="509">
        <v>2</v>
      </c>
      <c r="G5026" s="509">
        <v>1</v>
      </c>
    </row>
    <row r="5027" spans="1:7">
      <c r="A5027" s="509" t="s">
        <v>1900</v>
      </c>
      <c r="B5027" s="509" t="s">
        <v>2233</v>
      </c>
      <c r="C5027" s="509" t="s">
        <v>1784</v>
      </c>
      <c r="D5027" s="509" t="s">
        <v>1901</v>
      </c>
      <c r="E5027" s="509" t="s">
        <v>12977</v>
      </c>
      <c r="F5027" s="509">
        <v>2</v>
      </c>
      <c r="G5027" s="509">
        <v>1</v>
      </c>
    </row>
    <row r="5028" spans="1:7">
      <c r="A5028" s="509" t="s">
        <v>1902</v>
      </c>
      <c r="B5028" s="509" t="s">
        <v>2233</v>
      </c>
      <c r="C5028" s="509" t="s">
        <v>1784</v>
      </c>
      <c r="D5028" s="509" t="s">
        <v>1903</v>
      </c>
      <c r="E5028" s="509" t="s">
        <v>13397</v>
      </c>
      <c r="F5028" s="509">
        <v>7</v>
      </c>
      <c r="G5028" s="509">
        <v>1</v>
      </c>
    </row>
    <row r="5029" spans="1:7">
      <c r="A5029" s="509" t="s">
        <v>1902</v>
      </c>
      <c r="B5029" s="509" t="s">
        <v>2233</v>
      </c>
      <c r="C5029" s="509" t="s">
        <v>1784</v>
      </c>
      <c r="D5029" s="509" t="s">
        <v>1903</v>
      </c>
      <c r="E5029" s="509" t="s">
        <v>13398</v>
      </c>
      <c r="F5029" s="509">
        <v>7</v>
      </c>
      <c r="G5029" s="509">
        <v>1</v>
      </c>
    </row>
    <row r="5030" spans="1:7">
      <c r="A5030" s="509" t="s">
        <v>1902</v>
      </c>
      <c r="B5030" s="509" t="s">
        <v>2233</v>
      </c>
      <c r="C5030" s="509" t="s">
        <v>1784</v>
      </c>
      <c r="D5030" s="509" t="s">
        <v>1903</v>
      </c>
      <c r="E5030" s="509" t="s">
        <v>13401</v>
      </c>
      <c r="F5030" s="509">
        <v>7</v>
      </c>
      <c r="G5030" s="509">
        <v>1</v>
      </c>
    </row>
    <row r="5031" spans="1:7">
      <c r="A5031" s="509" t="s">
        <v>1902</v>
      </c>
      <c r="B5031" s="509" t="s">
        <v>2233</v>
      </c>
      <c r="C5031" s="509" t="s">
        <v>1784</v>
      </c>
      <c r="D5031" s="509" t="s">
        <v>1903</v>
      </c>
      <c r="E5031" s="509" t="s">
        <v>13402</v>
      </c>
      <c r="F5031" s="509">
        <v>5</v>
      </c>
      <c r="G5031" s="509">
        <v>1</v>
      </c>
    </row>
    <row r="5032" spans="1:7">
      <c r="A5032" s="509" t="s">
        <v>1902</v>
      </c>
      <c r="B5032" s="509" t="s">
        <v>2233</v>
      </c>
      <c r="C5032" s="509" t="s">
        <v>1784</v>
      </c>
      <c r="D5032" s="509" t="s">
        <v>1903</v>
      </c>
      <c r="E5032" s="509" t="s">
        <v>13396</v>
      </c>
      <c r="F5032" s="509">
        <v>4</v>
      </c>
      <c r="G5032" s="509">
        <v>1</v>
      </c>
    </row>
    <row r="5033" spans="1:7">
      <c r="A5033" s="509" t="s">
        <v>1902</v>
      </c>
      <c r="B5033" s="509" t="s">
        <v>2233</v>
      </c>
      <c r="C5033" s="509" t="s">
        <v>1784</v>
      </c>
      <c r="D5033" s="509" t="s">
        <v>1903</v>
      </c>
      <c r="E5033" s="509" t="s">
        <v>13399</v>
      </c>
      <c r="F5033" s="509">
        <v>4</v>
      </c>
      <c r="G5033" s="509">
        <v>1</v>
      </c>
    </row>
    <row r="5034" spans="1:7">
      <c r="A5034" s="509" t="s">
        <v>1902</v>
      </c>
      <c r="B5034" s="509" t="s">
        <v>2233</v>
      </c>
      <c r="C5034" s="509" t="s">
        <v>1784</v>
      </c>
      <c r="D5034" s="509" t="s">
        <v>1903</v>
      </c>
      <c r="E5034" s="509" t="s">
        <v>13400</v>
      </c>
      <c r="F5034" s="509">
        <v>4</v>
      </c>
      <c r="G5034" s="509">
        <v>1</v>
      </c>
    </row>
    <row r="5035" spans="1:7">
      <c r="A5035" s="509" t="s">
        <v>1904</v>
      </c>
      <c r="B5035" s="509" t="s">
        <v>2233</v>
      </c>
      <c r="C5035" s="509" t="s">
        <v>1784</v>
      </c>
      <c r="D5035" s="509" t="s">
        <v>1905</v>
      </c>
      <c r="E5035" s="509" t="s">
        <v>13508</v>
      </c>
      <c r="F5035" s="509">
        <v>4</v>
      </c>
      <c r="G5035" s="509">
        <v>1</v>
      </c>
    </row>
    <row r="5036" spans="1:7">
      <c r="A5036" s="509" t="s">
        <v>1906</v>
      </c>
      <c r="B5036" s="509" t="s">
        <v>2233</v>
      </c>
      <c r="C5036" s="509" t="s">
        <v>1784</v>
      </c>
      <c r="D5036" s="509" t="s">
        <v>1907</v>
      </c>
      <c r="E5036" s="509" t="s">
        <v>13647</v>
      </c>
      <c r="F5036" s="509">
        <v>7</v>
      </c>
      <c r="G5036" s="509">
        <v>1</v>
      </c>
    </row>
    <row r="5037" spans="1:7">
      <c r="A5037" s="509" t="s">
        <v>1906</v>
      </c>
      <c r="B5037" s="509" t="s">
        <v>2233</v>
      </c>
      <c r="C5037" s="509" t="s">
        <v>1784</v>
      </c>
      <c r="D5037" s="509" t="s">
        <v>1907</v>
      </c>
      <c r="E5037" s="509" t="s">
        <v>13646</v>
      </c>
      <c r="F5037" s="509">
        <v>5</v>
      </c>
      <c r="G5037" s="509">
        <v>1</v>
      </c>
    </row>
    <row r="5038" spans="1:7">
      <c r="A5038" s="509" t="s">
        <v>1906</v>
      </c>
      <c r="B5038" s="509" t="s">
        <v>2233</v>
      </c>
      <c r="C5038" s="509" t="s">
        <v>1784</v>
      </c>
      <c r="D5038" s="509" t="s">
        <v>1907</v>
      </c>
      <c r="E5038" s="509" t="s">
        <v>13643</v>
      </c>
      <c r="F5038" s="509">
        <v>3</v>
      </c>
      <c r="G5038" s="509">
        <v>1</v>
      </c>
    </row>
    <row r="5039" spans="1:7">
      <c r="A5039" s="509" t="s">
        <v>1906</v>
      </c>
      <c r="B5039" s="509" t="s">
        <v>2233</v>
      </c>
      <c r="C5039" s="509" t="s">
        <v>1784</v>
      </c>
      <c r="D5039" s="509" t="s">
        <v>1907</v>
      </c>
      <c r="E5039" s="509" t="s">
        <v>13644</v>
      </c>
      <c r="F5039" s="509">
        <v>3</v>
      </c>
      <c r="G5039" s="509">
        <v>1</v>
      </c>
    </row>
    <row r="5040" spans="1:7">
      <c r="A5040" s="509" t="s">
        <v>1906</v>
      </c>
      <c r="B5040" s="509" t="s">
        <v>2233</v>
      </c>
      <c r="C5040" s="509" t="s">
        <v>1784</v>
      </c>
      <c r="D5040" s="509" t="s">
        <v>1907</v>
      </c>
      <c r="E5040" s="509" t="s">
        <v>13645</v>
      </c>
      <c r="F5040" s="509">
        <v>3</v>
      </c>
      <c r="G5040" s="509">
        <v>1</v>
      </c>
    </row>
    <row r="5041" spans="1:7">
      <c r="A5041" s="509" t="s">
        <v>1906</v>
      </c>
      <c r="B5041" s="509" t="s">
        <v>2233</v>
      </c>
      <c r="C5041" s="509" t="s">
        <v>1784</v>
      </c>
      <c r="D5041" s="509" t="s">
        <v>1907</v>
      </c>
      <c r="E5041" s="509" t="s">
        <v>13648</v>
      </c>
      <c r="F5041" s="509">
        <v>3</v>
      </c>
      <c r="G5041" s="509">
        <v>1</v>
      </c>
    </row>
    <row r="5042" spans="1:7">
      <c r="A5042" s="509" t="s">
        <v>1906</v>
      </c>
      <c r="B5042" s="509" t="s">
        <v>2233</v>
      </c>
      <c r="C5042" s="509" t="s">
        <v>1784</v>
      </c>
      <c r="D5042" s="509" t="s">
        <v>1907</v>
      </c>
      <c r="E5042" s="509" t="s">
        <v>13650</v>
      </c>
      <c r="F5042" s="509">
        <v>3</v>
      </c>
      <c r="G5042" s="509">
        <v>1</v>
      </c>
    </row>
    <row r="5043" spans="1:7">
      <c r="A5043" s="509" t="s">
        <v>1906</v>
      </c>
      <c r="B5043" s="509" t="s">
        <v>2233</v>
      </c>
      <c r="C5043" s="509" t="s">
        <v>1784</v>
      </c>
      <c r="D5043" s="509" t="s">
        <v>1907</v>
      </c>
      <c r="E5043" s="509" t="s">
        <v>13649</v>
      </c>
      <c r="F5043" s="509">
        <v>1</v>
      </c>
      <c r="G5043" s="509">
        <v>1</v>
      </c>
    </row>
    <row r="5044" spans="1:7">
      <c r="A5044" s="509" t="s">
        <v>1906</v>
      </c>
      <c r="B5044" s="509" t="s">
        <v>2233</v>
      </c>
      <c r="C5044" s="509" t="s">
        <v>1784</v>
      </c>
      <c r="D5044" s="509" t="s">
        <v>1907</v>
      </c>
      <c r="E5044" s="509" t="s">
        <v>13651</v>
      </c>
      <c r="F5044" s="509">
        <v>1</v>
      </c>
      <c r="G5044" s="509">
        <v>1</v>
      </c>
    </row>
    <row r="5045" spans="1:7">
      <c r="A5045" s="509" t="s">
        <v>1908</v>
      </c>
      <c r="B5045" s="509" t="s">
        <v>2233</v>
      </c>
      <c r="C5045" s="509" t="s">
        <v>1784</v>
      </c>
      <c r="D5045" s="509" t="s">
        <v>1909</v>
      </c>
      <c r="E5045" s="509" t="s">
        <v>13463</v>
      </c>
      <c r="F5045" s="509">
        <v>9</v>
      </c>
      <c r="G5045" s="509">
        <v>1</v>
      </c>
    </row>
    <row r="5046" spans="1:7">
      <c r="A5046" s="509" t="s">
        <v>1908</v>
      </c>
      <c r="B5046" s="509" t="s">
        <v>2233</v>
      </c>
      <c r="C5046" s="509" t="s">
        <v>1784</v>
      </c>
      <c r="D5046" s="509" t="s">
        <v>1909</v>
      </c>
      <c r="E5046" s="509" t="s">
        <v>13467</v>
      </c>
      <c r="F5046" s="509">
        <v>8</v>
      </c>
      <c r="G5046" s="509">
        <v>1</v>
      </c>
    </row>
    <row r="5047" spans="1:7">
      <c r="A5047" s="509" t="s">
        <v>1908</v>
      </c>
      <c r="B5047" s="509" t="s">
        <v>2233</v>
      </c>
      <c r="C5047" s="509" t="s">
        <v>1784</v>
      </c>
      <c r="D5047" s="509" t="s">
        <v>1909</v>
      </c>
      <c r="E5047" s="509" t="s">
        <v>13462</v>
      </c>
      <c r="F5047" s="509">
        <v>7</v>
      </c>
      <c r="G5047" s="509">
        <v>1</v>
      </c>
    </row>
    <row r="5048" spans="1:7">
      <c r="A5048" s="509" t="s">
        <v>1908</v>
      </c>
      <c r="B5048" s="509" t="s">
        <v>2233</v>
      </c>
      <c r="C5048" s="509" t="s">
        <v>1784</v>
      </c>
      <c r="D5048" s="509" t="s">
        <v>1909</v>
      </c>
      <c r="E5048" s="509" t="s">
        <v>13465</v>
      </c>
      <c r="F5048" s="509">
        <v>7</v>
      </c>
      <c r="G5048" s="509">
        <v>1</v>
      </c>
    </row>
    <row r="5049" spans="1:7">
      <c r="A5049" s="509" t="s">
        <v>1908</v>
      </c>
      <c r="B5049" s="509" t="s">
        <v>2233</v>
      </c>
      <c r="C5049" s="509" t="s">
        <v>1784</v>
      </c>
      <c r="D5049" s="509" t="s">
        <v>1909</v>
      </c>
      <c r="E5049" s="509" t="s">
        <v>13468</v>
      </c>
      <c r="F5049" s="509">
        <v>7</v>
      </c>
      <c r="G5049" s="509">
        <v>1</v>
      </c>
    </row>
    <row r="5050" spans="1:7">
      <c r="A5050" s="509" t="s">
        <v>1908</v>
      </c>
      <c r="B5050" s="509" t="s">
        <v>2233</v>
      </c>
      <c r="C5050" s="509" t="s">
        <v>1784</v>
      </c>
      <c r="D5050" s="509" t="s">
        <v>1909</v>
      </c>
      <c r="E5050" s="509" t="s">
        <v>13464</v>
      </c>
      <c r="F5050" s="509">
        <v>5</v>
      </c>
      <c r="G5050" s="509">
        <v>1</v>
      </c>
    </row>
    <row r="5051" spans="1:7">
      <c r="A5051" s="509" t="s">
        <v>1908</v>
      </c>
      <c r="B5051" s="509" t="s">
        <v>2233</v>
      </c>
      <c r="C5051" s="509" t="s">
        <v>1784</v>
      </c>
      <c r="D5051" s="509" t="s">
        <v>1909</v>
      </c>
      <c r="E5051" s="509" t="s">
        <v>13466</v>
      </c>
      <c r="F5051" s="509">
        <v>5</v>
      </c>
      <c r="G5051" s="509">
        <v>1</v>
      </c>
    </row>
    <row r="5052" spans="1:7">
      <c r="A5052" s="509" t="s">
        <v>1908</v>
      </c>
      <c r="B5052" s="509" t="s">
        <v>2233</v>
      </c>
      <c r="C5052" s="509" t="s">
        <v>1784</v>
      </c>
      <c r="D5052" s="509" t="s">
        <v>1909</v>
      </c>
      <c r="E5052" s="509" t="s">
        <v>13470</v>
      </c>
      <c r="F5052" s="509">
        <v>4</v>
      </c>
      <c r="G5052" s="509">
        <v>1</v>
      </c>
    </row>
    <row r="5053" spans="1:7">
      <c r="A5053" s="509" t="s">
        <v>1908</v>
      </c>
      <c r="B5053" s="509" t="s">
        <v>2233</v>
      </c>
      <c r="C5053" s="509" t="s">
        <v>1784</v>
      </c>
      <c r="D5053" s="509" t="s">
        <v>1909</v>
      </c>
      <c r="E5053" s="509" t="s">
        <v>13469</v>
      </c>
      <c r="F5053" s="509">
        <v>2</v>
      </c>
      <c r="G5053" s="509">
        <v>1</v>
      </c>
    </row>
    <row r="5054" spans="1:7">
      <c r="A5054" s="509" t="s">
        <v>1910</v>
      </c>
      <c r="B5054" s="509" t="s">
        <v>2233</v>
      </c>
      <c r="C5054" s="509" t="s">
        <v>1784</v>
      </c>
      <c r="D5054" s="509" t="s">
        <v>1911</v>
      </c>
      <c r="E5054" s="509" t="s">
        <v>13785</v>
      </c>
      <c r="F5054" s="509">
        <v>7</v>
      </c>
      <c r="G5054" s="509">
        <v>1</v>
      </c>
    </row>
    <row r="5055" spans="1:7">
      <c r="A5055" s="509" t="s">
        <v>1910</v>
      </c>
      <c r="B5055" s="509" t="s">
        <v>2233</v>
      </c>
      <c r="C5055" s="509" t="s">
        <v>1784</v>
      </c>
      <c r="D5055" s="509" t="s">
        <v>1911</v>
      </c>
      <c r="E5055" s="509" t="s">
        <v>13786</v>
      </c>
      <c r="F5055" s="509">
        <v>7</v>
      </c>
      <c r="G5055" s="509">
        <v>1</v>
      </c>
    </row>
    <row r="5056" spans="1:7">
      <c r="A5056" s="509" t="s">
        <v>1910</v>
      </c>
      <c r="B5056" s="509" t="s">
        <v>2233</v>
      </c>
      <c r="C5056" s="509" t="s">
        <v>1784</v>
      </c>
      <c r="D5056" s="509" t="s">
        <v>1911</v>
      </c>
      <c r="E5056" s="509" t="s">
        <v>13788</v>
      </c>
      <c r="F5056" s="509">
        <v>7</v>
      </c>
      <c r="G5056" s="509">
        <v>1</v>
      </c>
    </row>
    <row r="5057" spans="1:7">
      <c r="A5057" s="509" t="s">
        <v>1910</v>
      </c>
      <c r="B5057" s="509" t="s">
        <v>2233</v>
      </c>
      <c r="C5057" s="509" t="s">
        <v>1784</v>
      </c>
      <c r="D5057" s="509" t="s">
        <v>1911</v>
      </c>
      <c r="E5057" s="509" t="s">
        <v>13789</v>
      </c>
      <c r="F5057" s="509">
        <v>7</v>
      </c>
      <c r="G5057" s="509">
        <v>1</v>
      </c>
    </row>
    <row r="5058" spans="1:7">
      <c r="A5058" s="509" t="s">
        <v>1910</v>
      </c>
      <c r="B5058" s="509" t="s">
        <v>2233</v>
      </c>
      <c r="C5058" s="509" t="s">
        <v>1784</v>
      </c>
      <c r="D5058" s="509" t="s">
        <v>1911</v>
      </c>
      <c r="E5058" s="509" t="s">
        <v>13787</v>
      </c>
      <c r="F5058" s="509">
        <v>5</v>
      </c>
      <c r="G5058" s="509">
        <v>1</v>
      </c>
    </row>
    <row r="5059" spans="1:7">
      <c r="A5059" s="509" t="s">
        <v>1910</v>
      </c>
      <c r="B5059" s="509" t="s">
        <v>2233</v>
      </c>
      <c r="C5059" s="509" t="s">
        <v>1784</v>
      </c>
      <c r="D5059" s="509" t="s">
        <v>1911</v>
      </c>
      <c r="E5059" s="509" t="s">
        <v>13782</v>
      </c>
      <c r="F5059" s="509">
        <v>4</v>
      </c>
      <c r="G5059" s="509">
        <v>1</v>
      </c>
    </row>
    <row r="5060" spans="1:7">
      <c r="A5060" s="509" t="s">
        <v>1910</v>
      </c>
      <c r="B5060" s="509" t="s">
        <v>2233</v>
      </c>
      <c r="C5060" s="509" t="s">
        <v>1784</v>
      </c>
      <c r="D5060" s="509" t="s">
        <v>1911</v>
      </c>
      <c r="E5060" s="509" t="s">
        <v>13783</v>
      </c>
      <c r="F5060" s="509">
        <v>4</v>
      </c>
      <c r="G5060" s="509">
        <v>1</v>
      </c>
    </row>
    <row r="5061" spans="1:7">
      <c r="A5061" s="509" t="s">
        <v>1910</v>
      </c>
      <c r="B5061" s="509" t="s">
        <v>2233</v>
      </c>
      <c r="C5061" s="509" t="s">
        <v>1784</v>
      </c>
      <c r="D5061" s="509" t="s">
        <v>1911</v>
      </c>
      <c r="E5061" s="509" t="s">
        <v>13791</v>
      </c>
      <c r="F5061" s="509">
        <v>4</v>
      </c>
      <c r="G5061" s="509">
        <v>1</v>
      </c>
    </row>
    <row r="5062" spans="1:7">
      <c r="A5062" s="509" t="s">
        <v>1910</v>
      </c>
      <c r="B5062" s="509" t="s">
        <v>2233</v>
      </c>
      <c r="C5062" s="509" t="s">
        <v>1784</v>
      </c>
      <c r="D5062" s="509" t="s">
        <v>1911</v>
      </c>
      <c r="E5062" s="509" t="s">
        <v>13781</v>
      </c>
      <c r="F5062" s="509">
        <v>3</v>
      </c>
      <c r="G5062" s="509">
        <v>1</v>
      </c>
    </row>
    <row r="5063" spans="1:7">
      <c r="A5063" s="509" t="s">
        <v>1910</v>
      </c>
      <c r="B5063" s="509" t="s">
        <v>2233</v>
      </c>
      <c r="C5063" s="509" t="s">
        <v>1784</v>
      </c>
      <c r="D5063" s="509" t="s">
        <v>1911</v>
      </c>
      <c r="E5063" s="509" t="s">
        <v>13790</v>
      </c>
      <c r="F5063" s="509">
        <v>3</v>
      </c>
      <c r="G5063" s="509">
        <v>1</v>
      </c>
    </row>
    <row r="5064" spans="1:7">
      <c r="A5064" s="509" t="s">
        <v>1910</v>
      </c>
      <c r="B5064" s="509" t="s">
        <v>2233</v>
      </c>
      <c r="C5064" s="509" t="s">
        <v>1784</v>
      </c>
      <c r="D5064" s="509" t="s">
        <v>1911</v>
      </c>
      <c r="E5064" s="509" t="s">
        <v>13784</v>
      </c>
      <c r="F5064" s="509">
        <v>2</v>
      </c>
      <c r="G5064" s="509">
        <v>1</v>
      </c>
    </row>
    <row r="5065" spans="1:7">
      <c r="A5065" s="509" t="s">
        <v>1912</v>
      </c>
      <c r="B5065" s="509" t="s">
        <v>2233</v>
      </c>
      <c r="C5065" s="509" t="s">
        <v>1784</v>
      </c>
      <c r="D5065" s="509" t="s">
        <v>1913</v>
      </c>
      <c r="E5065" s="509" t="s">
        <v>13653</v>
      </c>
      <c r="F5065" s="509">
        <v>6</v>
      </c>
      <c r="G5065" s="509">
        <v>1</v>
      </c>
    </row>
    <row r="5066" spans="1:7">
      <c r="A5066" s="509" t="s">
        <v>1912</v>
      </c>
      <c r="B5066" s="509" t="s">
        <v>2233</v>
      </c>
      <c r="C5066" s="509" t="s">
        <v>1784</v>
      </c>
      <c r="D5066" s="509" t="s">
        <v>1913</v>
      </c>
      <c r="E5066" s="509" t="s">
        <v>13658</v>
      </c>
      <c r="F5066" s="509">
        <v>6</v>
      </c>
      <c r="G5066" s="509">
        <v>1</v>
      </c>
    </row>
    <row r="5067" spans="1:7">
      <c r="A5067" s="509" t="s">
        <v>1912</v>
      </c>
      <c r="B5067" s="509" t="s">
        <v>2233</v>
      </c>
      <c r="C5067" s="509" t="s">
        <v>1784</v>
      </c>
      <c r="D5067" s="509" t="s">
        <v>1913</v>
      </c>
      <c r="E5067" s="509" t="s">
        <v>13655</v>
      </c>
      <c r="F5067" s="509">
        <v>4</v>
      </c>
      <c r="G5067" s="509">
        <v>1</v>
      </c>
    </row>
    <row r="5068" spans="1:7">
      <c r="A5068" s="509" t="s">
        <v>1912</v>
      </c>
      <c r="B5068" s="509" t="s">
        <v>2233</v>
      </c>
      <c r="C5068" s="509" t="s">
        <v>1784</v>
      </c>
      <c r="D5068" s="509" t="s">
        <v>1913</v>
      </c>
      <c r="E5068" s="509" t="s">
        <v>13656</v>
      </c>
      <c r="F5068" s="509">
        <v>4</v>
      </c>
      <c r="G5068" s="509">
        <v>1</v>
      </c>
    </row>
    <row r="5069" spans="1:7">
      <c r="A5069" s="509" t="s">
        <v>1912</v>
      </c>
      <c r="B5069" s="509" t="s">
        <v>2233</v>
      </c>
      <c r="C5069" s="509" t="s">
        <v>1784</v>
      </c>
      <c r="D5069" s="509" t="s">
        <v>1913</v>
      </c>
      <c r="E5069" s="509" t="s">
        <v>13654</v>
      </c>
      <c r="F5069" s="509">
        <v>3</v>
      </c>
      <c r="G5069" s="509">
        <v>1</v>
      </c>
    </row>
    <row r="5070" spans="1:7">
      <c r="A5070" s="509" t="s">
        <v>1912</v>
      </c>
      <c r="B5070" s="509" t="s">
        <v>2233</v>
      </c>
      <c r="C5070" s="509" t="s">
        <v>1784</v>
      </c>
      <c r="D5070" s="509" t="s">
        <v>1913</v>
      </c>
      <c r="E5070" s="509" t="s">
        <v>13657</v>
      </c>
      <c r="F5070" s="509">
        <v>3</v>
      </c>
      <c r="G5070" s="509">
        <v>1</v>
      </c>
    </row>
    <row r="5071" spans="1:7">
      <c r="A5071" s="509" t="s">
        <v>1912</v>
      </c>
      <c r="B5071" s="509" t="s">
        <v>2233</v>
      </c>
      <c r="C5071" s="509" t="s">
        <v>1784</v>
      </c>
      <c r="D5071" s="509" t="s">
        <v>1913</v>
      </c>
      <c r="E5071" s="509" t="s">
        <v>13652</v>
      </c>
      <c r="F5071" s="509">
        <v>2</v>
      </c>
      <c r="G5071" s="509">
        <v>1</v>
      </c>
    </row>
    <row r="5072" spans="1:7">
      <c r="A5072" s="509" t="s">
        <v>1914</v>
      </c>
      <c r="B5072" s="509" t="s">
        <v>2233</v>
      </c>
      <c r="C5072" s="509" t="s">
        <v>1784</v>
      </c>
      <c r="D5072" s="509" t="s">
        <v>1915</v>
      </c>
      <c r="E5072" s="509" t="s">
        <v>13369</v>
      </c>
      <c r="F5072" s="509">
        <v>9</v>
      </c>
      <c r="G5072" s="509">
        <v>1</v>
      </c>
    </row>
    <row r="5073" spans="1:7">
      <c r="A5073" s="509" t="s">
        <v>1914</v>
      </c>
      <c r="B5073" s="509" t="s">
        <v>2233</v>
      </c>
      <c r="C5073" s="509" t="s">
        <v>1784</v>
      </c>
      <c r="D5073" s="509" t="s">
        <v>1915</v>
      </c>
      <c r="E5073" s="509" t="s">
        <v>13371</v>
      </c>
      <c r="F5073" s="509">
        <v>9</v>
      </c>
      <c r="G5073" s="509">
        <v>1</v>
      </c>
    </row>
    <row r="5074" spans="1:7">
      <c r="A5074" s="509" t="s">
        <v>1914</v>
      </c>
      <c r="B5074" s="509" t="s">
        <v>2233</v>
      </c>
      <c r="C5074" s="509" t="s">
        <v>1784</v>
      </c>
      <c r="D5074" s="509" t="s">
        <v>1915</v>
      </c>
      <c r="E5074" s="509" t="s">
        <v>13370</v>
      </c>
      <c r="F5074" s="509">
        <v>7</v>
      </c>
      <c r="G5074" s="509">
        <v>1</v>
      </c>
    </row>
    <row r="5075" spans="1:7">
      <c r="A5075" s="509" t="s">
        <v>1914</v>
      </c>
      <c r="B5075" s="509" t="s">
        <v>2233</v>
      </c>
      <c r="C5075" s="509" t="s">
        <v>1784</v>
      </c>
      <c r="D5075" s="509" t="s">
        <v>1915</v>
      </c>
      <c r="E5075" s="509" t="s">
        <v>13372</v>
      </c>
      <c r="F5075" s="509">
        <v>4</v>
      </c>
      <c r="G5075" s="509">
        <v>1</v>
      </c>
    </row>
    <row r="5076" spans="1:7">
      <c r="A5076" s="509" t="s">
        <v>1914</v>
      </c>
      <c r="B5076" s="509" t="s">
        <v>2233</v>
      </c>
      <c r="C5076" s="509" t="s">
        <v>1784</v>
      </c>
      <c r="D5076" s="509" t="s">
        <v>1915</v>
      </c>
      <c r="E5076" s="509" t="s">
        <v>13368</v>
      </c>
      <c r="F5076" s="509">
        <v>3</v>
      </c>
      <c r="G5076" s="509">
        <v>1</v>
      </c>
    </row>
    <row r="5077" spans="1:7">
      <c r="A5077" s="509" t="s">
        <v>1916</v>
      </c>
      <c r="B5077" s="509" t="s">
        <v>2233</v>
      </c>
      <c r="C5077" s="509" t="s">
        <v>1784</v>
      </c>
      <c r="D5077" s="509" t="s">
        <v>1917</v>
      </c>
      <c r="E5077" s="509" t="s">
        <v>13659</v>
      </c>
      <c r="F5077" s="509">
        <v>10</v>
      </c>
      <c r="G5077" s="509">
        <v>1</v>
      </c>
    </row>
    <row r="5078" spans="1:7">
      <c r="A5078" s="509" t="s">
        <v>1916</v>
      </c>
      <c r="B5078" s="509" t="s">
        <v>2233</v>
      </c>
      <c r="C5078" s="509" t="s">
        <v>1784</v>
      </c>
      <c r="D5078" s="509" t="s">
        <v>1917</v>
      </c>
      <c r="E5078" s="509" t="s">
        <v>13660</v>
      </c>
      <c r="F5078" s="509">
        <v>9</v>
      </c>
      <c r="G5078" s="509">
        <v>1</v>
      </c>
    </row>
    <row r="5079" spans="1:7">
      <c r="A5079" s="509" t="s">
        <v>1916</v>
      </c>
      <c r="B5079" s="509" t="s">
        <v>2233</v>
      </c>
      <c r="C5079" s="509" t="s">
        <v>1784</v>
      </c>
      <c r="D5079" s="509" t="s">
        <v>1917</v>
      </c>
      <c r="E5079" s="509" t="s">
        <v>13661</v>
      </c>
      <c r="F5079" s="509">
        <v>9</v>
      </c>
      <c r="G5079" s="509">
        <v>1</v>
      </c>
    </row>
    <row r="5080" spans="1:7">
      <c r="A5080" s="509" t="s">
        <v>1916</v>
      </c>
      <c r="B5080" s="509" t="s">
        <v>2233</v>
      </c>
      <c r="C5080" s="509" t="s">
        <v>1784</v>
      </c>
      <c r="D5080" s="509" t="s">
        <v>1917</v>
      </c>
      <c r="E5080" s="509" t="s">
        <v>13667</v>
      </c>
      <c r="F5080" s="509">
        <v>6</v>
      </c>
      <c r="G5080" s="509">
        <v>1</v>
      </c>
    </row>
    <row r="5081" spans="1:7">
      <c r="A5081" s="509" t="s">
        <v>1916</v>
      </c>
      <c r="B5081" s="509" t="s">
        <v>2233</v>
      </c>
      <c r="C5081" s="509" t="s">
        <v>1784</v>
      </c>
      <c r="D5081" s="509" t="s">
        <v>1917</v>
      </c>
      <c r="E5081" s="509" t="s">
        <v>13662</v>
      </c>
      <c r="F5081" s="509">
        <v>5</v>
      </c>
      <c r="G5081" s="509">
        <v>1</v>
      </c>
    </row>
    <row r="5082" spans="1:7">
      <c r="A5082" s="509" t="s">
        <v>1916</v>
      </c>
      <c r="B5082" s="509" t="s">
        <v>2233</v>
      </c>
      <c r="C5082" s="509" t="s">
        <v>1784</v>
      </c>
      <c r="D5082" s="509" t="s">
        <v>1917</v>
      </c>
      <c r="E5082" s="509" t="s">
        <v>13665</v>
      </c>
      <c r="F5082" s="509">
        <v>5</v>
      </c>
      <c r="G5082" s="509">
        <v>1</v>
      </c>
    </row>
    <row r="5083" spans="1:7">
      <c r="A5083" s="509" t="s">
        <v>1916</v>
      </c>
      <c r="B5083" s="509" t="s">
        <v>2233</v>
      </c>
      <c r="C5083" s="509" t="s">
        <v>1784</v>
      </c>
      <c r="D5083" s="509" t="s">
        <v>1917</v>
      </c>
      <c r="E5083" s="509" t="s">
        <v>13671</v>
      </c>
      <c r="F5083" s="509">
        <v>4</v>
      </c>
      <c r="G5083" s="509">
        <v>1</v>
      </c>
    </row>
    <row r="5084" spans="1:7">
      <c r="A5084" s="509" t="s">
        <v>1916</v>
      </c>
      <c r="B5084" s="509" t="s">
        <v>2233</v>
      </c>
      <c r="C5084" s="509" t="s">
        <v>1784</v>
      </c>
      <c r="D5084" s="509" t="s">
        <v>1917</v>
      </c>
      <c r="E5084" s="509" t="s">
        <v>13663</v>
      </c>
      <c r="F5084" s="509">
        <v>3</v>
      </c>
      <c r="G5084" s="509">
        <v>1</v>
      </c>
    </row>
    <row r="5085" spans="1:7">
      <c r="A5085" s="509" t="s">
        <v>1916</v>
      </c>
      <c r="B5085" s="509" t="s">
        <v>2233</v>
      </c>
      <c r="C5085" s="509" t="s">
        <v>1784</v>
      </c>
      <c r="D5085" s="509" t="s">
        <v>1917</v>
      </c>
      <c r="E5085" s="509" t="s">
        <v>13666</v>
      </c>
      <c r="F5085" s="509">
        <v>3</v>
      </c>
      <c r="G5085" s="509">
        <v>1</v>
      </c>
    </row>
    <row r="5086" spans="1:7">
      <c r="A5086" s="509" t="s">
        <v>1916</v>
      </c>
      <c r="B5086" s="509" t="s">
        <v>2233</v>
      </c>
      <c r="C5086" s="509" t="s">
        <v>1784</v>
      </c>
      <c r="D5086" s="509" t="s">
        <v>1917</v>
      </c>
      <c r="E5086" s="509" t="s">
        <v>13669</v>
      </c>
      <c r="F5086" s="509">
        <v>3</v>
      </c>
      <c r="G5086" s="509">
        <v>1</v>
      </c>
    </row>
    <row r="5087" spans="1:7">
      <c r="A5087" s="509" t="s">
        <v>1916</v>
      </c>
      <c r="B5087" s="509" t="s">
        <v>2233</v>
      </c>
      <c r="C5087" s="509" t="s">
        <v>1784</v>
      </c>
      <c r="D5087" s="509" t="s">
        <v>1917</v>
      </c>
      <c r="E5087" s="509" t="s">
        <v>13670</v>
      </c>
      <c r="F5087" s="509">
        <v>3</v>
      </c>
      <c r="G5087" s="509">
        <v>1</v>
      </c>
    </row>
    <row r="5088" spans="1:7">
      <c r="A5088" s="509" t="s">
        <v>1916</v>
      </c>
      <c r="B5088" s="509" t="s">
        <v>2233</v>
      </c>
      <c r="C5088" s="509" t="s">
        <v>1784</v>
      </c>
      <c r="D5088" s="509" t="s">
        <v>1917</v>
      </c>
      <c r="E5088" s="509" t="s">
        <v>13664</v>
      </c>
      <c r="F5088" s="509">
        <v>2</v>
      </c>
      <c r="G5088" s="509">
        <v>1</v>
      </c>
    </row>
    <row r="5089" spans="1:7">
      <c r="A5089" s="509" t="s">
        <v>1916</v>
      </c>
      <c r="B5089" s="509" t="s">
        <v>2233</v>
      </c>
      <c r="C5089" s="509" t="s">
        <v>1784</v>
      </c>
      <c r="D5089" s="509" t="s">
        <v>1917</v>
      </c>
      <c r="E5089" s="509" t="s">
        <v>13668</v>
      </c>
      <c r="F5089" s="509">
        <v>1</v>
      </c>
      <c r="G5089" s="509">
        <v>1</v>
      </c>
    </row>
    <row r="5090" spans="1:7">
      <c r="A5090" s="509" t="s">
        <v>1918</v>
      </c>
      <c r="B5090" s="509" t="s">
        <v>2233</v>
      </c>
      <c r="C5090" s="509" t="s">
        <v>1784</v>
      </c>
      <c r="D5090" s="509" t="s">
        <v>1919</v>
      </c>
      <c r="E5090" s="509" t="s">
        <v>13673</v>
      </c>
      <c r="F5090" s="509">
        <v>5</v>
      </c>
      <c r="G5090" s="509">
        <v>1</v>
      </c>
    </row>
    <row r="5091" spans="1:7">
      <c r="A5091" s="509" t="s">
        <v>1918</v>
      </c>
      <c r="B5091" s="509" t="s">
        <v>2233</v>
      </c>
      <c r="C5091" s="509" t="s">
        <v>1784</v>
      </c>
      <c r="D5091" s="509" t="s">
        <v>1919</v>
      </c>
      <c r="E5091" s="509" t="s">
        <v>13674</v>
      </c>
      <c r="F5091" s="509">
        <v>3</v>
      </c>
      <c r="G5091" s="509">
        <v>1</v>
      </c>
    </row>
    <row r="5092" spans="1:7">
      <c r="A5092" s="509" t="s">
        <v>1918</v>
      </c>
      <c r="B5092" s="509" t="s">
        <v>2233</v>
      </c>
      <c r="C5092" s="509" t="s">
        <v>1784</v>
      </c>
      <c r="D5092" s="509" t="s">
        <v>1919</v>
      </c>
      <c r="E5092" s="509" t="s">
        <v>13675</v>
      </c>
      <c r="F5092" s="509">
        <v>3</v>
      </c>
      <c r="G5092" s="509">
        <v>1</v>
      </c>
    </row>
    <row r="5093" spans="1:7">
      <c r="A5093" s="509" t="s">
        <v>1918</v>
      </c>
      <c r="B5093" s="509" t="s">
        <v>2233</v>
      </c>
      <c r="C5093" s="509" t="s">
        <v>1784</v>
      </c>
      <c r="D5093" s="509" t="s">
        <v>1919</v>
      </c>
      <c r="E5093" s="509" t="s">
        <v>13676</v>
      </c>
      <c r="F5093" s="509">
        <v>3</v>
      </c>
      <c r="G5093" s="509">
        <v>1</v>
      </c>
    </row>
    <row r="5094" spans="1:7">
      <c r="A5094" s="509" t="s">
        <v>1918</v>
      </c>
      <c r="B5094" s="509" t="s">
        <v>2233</v>
      </c>
      <c r="C5094" s="509" t="s">
        <v>1784</v>
      </c>
      <c r="D5094" s="509" t="s">
        <v>1919</v>
      </c>
      <c r="E5094" s="509" t="s">
        <v>13672</v>
      </c>
      <c r="F5094" s="509">
        <v>2</v>
      </c>
      <c r="G5094" s="509">
        <v>1</v>
      </c>
    </row>
    <row r="5095" spans="1:7">
      <c r="A5095" s="509" t="s">
        <v>1920</v>
      </c>
      <c r="B5095" s="509" t="s">
        <v>2233</v>
      </c>
      <c r="C5095" s="509" t="s">
        <v>1784</v>
      </c>
      <c r="D5095" s="509" t="s">
        <v>1921</v>
      </c>
      <c r="E5095" s="509" t="s">
        <v>13376</v>
      </c>
      <c r="F5095" s="509">
        <v>10</v>
      </c>
      <c r="G5095" s="509">
        <v>1</v>
      </c>
    </row>
    <row r="5096" spans="1:7">
      <c r="A5096" s="509" t="s">
        <v>1920</v>
      </c>
      <c r="B5096" s="509" t="s">
        <v>2233</v>
      </c>
      <c r="C5096" s="509" t="s">
        <v>1784</v>
      </c>
      <c r="D5096" s="509" t="s">
        <v>1921</v>
      </c>
      <c r="E5096" s="509" t="s">
        <v>13377</v>
      </c>
      <c r="F5096" s="509">
        <v>8</v>
      </c>
      <c r="G5096" s="509">
        <v>1</v>
      </c>
    </row>
    <row r="5097" spans="1:7">
      <c r="A5097" s="509" t="s">
        <v>1920</v>
      </c>
      <c r="B5097" s="509" t="s">
        <v>2233</v>
      </c>
      <c r="C5097" s="509" t="s">
        <v>1784</v>
      </c>
      <c r="D5097" s="509" t="s">
        <v>1921</v>
      </c>
      <c r="E5097" s="509" t="s">
        <v>13373</v>
      </c>
      <c r="F5097" s="509">
        <v>7</v>
      </c>
      <c r="G5097" s="509">
        <v>1</v>
      </c>
    </row>
    <row r="5098" spans="1:7">
      <c r="A5098" s="509" t="s">
        <v>1920</v>
      </c>
      <c r="B5098" s="509" t="s">
        <v>2233</v>
      </c>
      <c r="C5098" s="509" t="s">
        <v>1784</v>
      </c>
      <c r="D5098" s="509" t="s">
        <v>1921</v>
      </c>
      <c r="E5098" s="509" t="s">
        <v>13380</v>
      </c>
      <c r="F5098" s="509">
        <v>7</v>
      </c>
      <c r="G5098" s="509">
        <v>1</v>
      </c>
    </row>
    <row r="5099" spans="1:7">
      <c r="A5099" s="509" t="s">
        <v>1920</v>
      </c>
      <c r="B5099" s="509" t="s">
        <v>2233</v>
      </c>
      <c r="C5099" s="509" t="s">
        <v>1784</v>
      </c>
      <c r="D5099" s="509" t="s">
        <v>1921</v>
      </c>
      <c r="E5099" s="509" t="s">
        <v>13374</v>
      </c>
      <c r="F5099" s="509">
        <v>4</v>
      </c>
      <c r="G5099" s="509">
        <v>1</v>
      </c>
    </row>
    <row r="5100" spans="1:7">
      <c r="A5100" s="509" t="s">
        <v>1920</v>
      </c>
      <c r="B5100" s="509" t="s">
        <v>2233</v>
      </c>
      <c r="C5100" s="509" t="s">
        <v>1784</v>
      </c>
      <c r="D5100" s="509" t="s">
        <v>1921</v>
      </c>
      <c r="E5100" s="509" t="s">
        <v>13375</v>
      </c>
      <c r="F5100" s="509">
        <v>1</v>
      </c>
      <c r="G5100" s="509">
        <v>1</v>
      </c>
    </row>
    <row r="5101" spans="1:7">
      <c r="A5101" s="509" t="s">
        <v>1920</v>
      </c>
      <c r="B5101" s="509" t="s">
        <v>2233</v>
      </c>
      <c r="C5101" s="509" t="s">
        <v>1784</v>
      </c>
      <c r="D5101" s="509" t="s">
        <v>1921</v>
      </c>
      <c r="E5101" s="509" t="s">
        <v>13378</v>
      </c>
      <c r="F5101" s="509">
        <v>1</v>
      </c>
      <c r="G5101" s="509">
        <v>1</v>
      </c>
    </row>
    <row r="5102" spans="1:7">
      <c r="A5102" s="509" t="s">
        <v>1920</v>
      </c>
      <c r="B5102" s="509" t="s">
        <v>2233</v>
      </c>
      <c r="C5102" s="509" t="s">
        <v>1784</v>
      </c>
      <c r="D5102" s="509" t="s">
        <v>1921</v>
      </c>
      <c r="E5102" s="509" t="s">
        <v>13379</v>
      </c>
      <c r="F5102" s="509">
        <v>1</v>
      </c>
      <c r="G5102" s="509">
        <v>1</v>
      </c>
    </row>
    <row r="5103" spans="1:7">
      <c r="A5103" s="509" t="s">
        <v>1922</v>
      </c>
      <c r="B5103" s="509" t="s">
        <v>2233</v>
      </c>
      <c r="C5103" s="509" t="s">
        <v>1784</v>
      </c>
      <c r="D5103" s="509" t="s">
        <v>1923</v>
      </c>
      <c r="E5103" s="509" t="s">
        <v>13721</v>
      </c>
      <c r="F5103" s="509">
        <v>11</v>
      </c>
      <c r="G5103" s="509">
        <v>1</v>
      </c>
    </row>
    <row r="5104" spans="1:7">
      <c r="A5104" s="509" t="s">
        <v>1922</v>
      </c>
      <c r="B5104" s="509" t="s">
        <v>2233</v>
      </c>
      <c r="C5104" s="509" t="s">
        <v>1784</v>
      </c>
      <c r="D5104" s="509" t="s">
        <v>1923</v>
      </c>
      <c r="E5104" s="509" t="s">
        <v>13722</v>
      </c>
      <c r="F5104" s="509">
        <v>10</v>
      </c>
      <c r="G5104" s="509">
        <v>1</v>
      </c>
    </row>
    <row r="5105" spans="1:7">
      <c r="A5105" s="509" t="s">
        <v>1922</v>
      </c>
      <c r="B5105" s="509" t="s">
        <v>2233</v>
      </c>
      <c r="C5105" s="509" t="s">
        <v>1784</v>
      </c>
      <c r="D5105" s="509" t="s">
        <v>1923</v>
      </c>
      <c r="E5105" s="509" t="s">
        <v>13724</v>
      </c>
      <c r="F5105" s="509">
        <v>7</v>
      </c>
      <c r="G5105" s="509">
        <v>1</v>
      </c>
    </row>
    <row r="5106" spans="1:7">
      <c r="A5106" s="509" t="s">
        <v>1922</v>
      </c>
      <c r="B5106" s="509" t="s">
        <v>2233</v>
      </c>
      <c r="C5106" s="509" t="s">
        <v>1784</v>
      </c>
      <c r="D5106" s="509" t="s">
        <v>1923</v>
      </c>
      <c r="E5106" s="509" t="s">
        <v>13725</v>
      </c>
      <c r="F5106" s="509">
        <v>6</v>
      </c>
      <c r="G5106" s="509">
        <v>1</v>
      </c>
    </row>
    <row r="5107" spans="1:7">
      <c r="A5107" s="509" t="s">
        <v>1922</v>
      </c>
      <c r="B5107" s="509" t="s">
        <v>2233</v>
      </c>
      <c r="C5107" s="509" t="s">
        <v>1784</v>
      </c>
      <c r="D5107" s="509" t="s">
        <v>1923</v>
      </c>
      <c r="E5107" s="509" t="s">
        <v>13723</v>
      </c>
      <c r="F5107" s="509">
        <v>4</v>
      </c>
      <c r="G5107" s="509">
        <v>1</v>
      </c>
    </row>
    <row r="5108" spans="1:7">
      <c r="A5108" s="509" t="s">
        <v>1922</v>
      </c>
      <c r="B5108" s="509" t="s">
        <v>2233</v>
      </c>
      <c r="C5108" s="509" t="s">
        <v>1784</v>
      </c>
      <c r="D5108" s="509" t="s">
        <v>1923</v>
      </c>
      <c r="E5108" s="509" t="s">
        <v>13729</v>
      </c>
      <c r="F5108" s="509">
        <v>3</v>
      </c>
      <c r="G5108" s="509">
        <v>1</v>
      </c>
    </row>
    <row r="5109" spans="1:7">
      <c r="A5109" s="509" t="s">
        <v>1922</v>
      </c>
      <c r="B5109" s="509" t="s">
        <v>2233</v>
      </c>
      <c r="C5109" s="509" t="s">
        <v>1784</v>
      </c>
      <c r="D5109" s="509" t="s">
        <v>1923</v>
      </c>
      <c r="E5109" s="509" t="s">
        <v>13726</v>
      </c>
      <c r="F5109" s="509">
        <v>2</v>
      </c>
      <c r="G5109" s="509">
        <v>1</v>
      </c>
    </row>
    <row r="5110" spans="1:7">
      <c r="A5110" s="509" t="s">
        <v>1922</v>
      </c>
      <c r="B5110" s="509" t="s">
        <v>2233</v>
      </c>
      <c r="C5110" s="509" t="s">
        <v>1784</v>
      </c>
      <c r="D5110" s="509" t="s">
        <v>1923</v>
      </c>
      <c r="E5110" s="509" t="s">
        <v>13727</v>
      </c>
      <c r="F5110" s="509">
        <v>2</v>
      </c>
      <c r="G5110" s="509">
        <v>1</v>
      </c>
    </row>
    <row r="5111" spans="1:7">
      <c r="A5111" s="509" t="s">
        <v>1922</v>
      </c>
      <c r="B5111" s="509" t="s">
        <v>2233</v>
      </c>
      <c r="C5111" s="509" t="s">
        <v>1784</v>
      </c>
      <c r="D5111" s="509" t="s">
        <v>1923</v>
      </c>
      <c r="E5111" s="509" t="s">
        <v>13728</v>
      </c>
      <c r="F5111" s="509">
        <v>1</v>
      </c>
      <c r="G5111" s="509">
        <v>1</v>
      </c>
    </row>
    <row r="5112" spans="1:7">
      <c r="A5112" s="509" t="s">
        <v>1924</v>
      </c>
      <c r="B5112" s="509" t="s">
        <v>2233</v>
      </c>
      <c r="C5112" s="509" t="s">
        <v>1784</v>
      </c>
      <c r="D5112" s="509" t="s">
        <v>1925</v>
      </c>
      <c r="E5112" s="509" t="s">
        <v>13731</v>
      </c>
      <c r="F5112" s="509">
        <v>7</v>
      </c>
      <c r="G5112" s="509">
        <v>1</v>
      </c>
    </row>
    <row r="5113" spans="1:7">
      <c r="A5113" s="509" t="s">
        <v>1924</v>
      </c>
      <c r="B5113" s="509" t="s">
        <v>2233</v>
      </c>
      <c r="C5113" s="509" t="s">
        <v>1784</v>
      </c>
      <c r="D5113" s="509" t="s">
        <v>1925</v>
      </c>
      <c r="E5113" s="509" t="s">
        <v>13734</v>
      </c>
      <c r="F5113" s="509">
        <v>7</v>
      </c>
      <c r="G5113" s="509">
        <v>1</v>
      </c>
    </row>
    <row r="5114" spans="1:7">
      <c r="A5114" s="509" t="s">
        <v>1924</v>
      </c>
      <c r="B5114" s="509" t="s">
        <v>2233</v>
      </c>
      <c r="C5114" s="509" t="s">
        <v>1784</v>
      </c>
      <c r="D5114" s="509" t="s">
        <v>1925</v>
      </c>
      <c r="E5114" s="509" t="s">
        <v>13732</v>
      </c>
      <c r="F5114" s="509">
        <v>6</v>
      </c>
      <c r="G5114" s="509">
        <v>1</v>
      </c>
    </row>
    <row r="5115" spans="1:7">
      <c r="A5115" s="509" t="s">
        <v>1924</v>
      </c>
      <c r="B5115" s="509" t="s">
        <v>2233</v>
      </c>
      <c r="C5115" s="509" t="s">
        <v>1784</v>
      </c>
      <c r="D5115" s="509" t="s">
        <v>1925</v>
      </c>
      <c r="E5115" s="509" t="s">
        <v>13730</v>
      </c>
      <c r="F5115" s="509">
        <v>1</v>
      </c>
      <c r="G5115" s="509">
        <v>1</v>
      </c>
    </row>
    <row r="5116" spans="1:7">
      <c r="A5116" s="509" t="s">
        <v>1924</v>
      </c>
      <c r="B5116" s="509" t="s">
        <v>2233</v>
      </c>
      <c r="C5116" s="509" t="s">
        <v>1784</v>
      </c>
      <c r="D5116" s="509" t="s">
        <v>1925</v>
      </c>
      <c r="E5116" s="509" t="s">
        <v>13733</v>
      </c>
      <c r="F5116" s="509">
        <v>1</v>
      </c>
      <c r="G5116" s="509">
        <v>1</v>
      </c>
    </row>
    <row r="5117" spans="1:7">
      <c r="A5117" s="509" t="s">
        <v>1926</v>
      </c>
      <c r="B5117" s="509" t="s">
        <v>2233</v>
      </c>
      <c r="C5117" s="509" t="s">
        <v>1784</v>
      </c>
      <c r="D5117" s="509" t="s">
        <v>1927</v>
      </c>
      <c r="E5117" s="509" t="s">
        <v>13386</v>
      </c>
      <c r="F5117" s="509">
        <v>5</v>
      </c>
      <c r="G5117" s="509">
        <v>1</v>
      </c>
    </row>
    <row r="5118" spans="1:7">
      <c r="A5118" s="509" t="s">
        <v>1926</v>
      </c>
      <c r="B5118" s="509" t="s">
        <v>2233</v>
      </c>
      <c r="C5118" s="509" t="s">
        <v>1784</v>
      </c>
      <c r="D5118" s="509" t="s">
        <v>1927</v>
      </c>
      <c r="E5118" s="509" t="s">
        <v>13388</v>
      </c>
      <c r="F5118" s="509">
        <v>4</v>
      </c>
      <c r="G5118" s="509">
        <v>1</v>
      </c>
    </row>
    <row r="5119" spans="1:7">
      <c r="A5119" s="509" t="s">
        <v>1926</v>
      </c>
      <c r="B5119" s="509" t="s">
        <v>2233</v>
      </c>
      <c r="C5119" s="509" t="s">
        <v>1784</v>
      </c>
      <c r="D5119" s="509" t="s">
        <v>1927</v>
      </c>
      <c r="E5119" s="509" t="s">
        <v>13381</v>
      </c>
      <c r="F5119" s="509">
        <v>3</v>
      </c>
      <c r="G5119" s="509">
        <v>1</v>
      </c>
    </row>
    <row r="5120" spans="1:7">
      <c r="A5120" s="509" t="s">
        <v>1926</v>
      </c>
      <c r="B5120" s="509" t="s">
        <v>2233</v>
      </c>
      <c r="C5120" s="509" t="s">
        <v>1784</v>
      </c>
      <c r="D5120" s="509" t="s">
        <v>1927</v>
      </c>
      <c r="E5120" s="509" t="s">
        <v>13382</v>
      </c>
      <c r="F5120" s="509">
        <v>3</v>
      </c>
      <c r="G5120" s="509">
        <v>1</v>
      </c>
    </row>
    <row r="5121" spans="1:7">
      <c r="A5121" s="509" t="s">
        <v>1926</v>
      </c>
      <c r="B5121" s="509" t="s">
        <v>2233</v>
      </c>
      <c r="C5121" s="509" t="s">
        <v>1784</v>
      </c>
      <c r="D5121" s="509" t="s">
        <v>1927</v>
      </c>
      <c r="E5121" s="509" t="s">
        <v>13383</v>
      </c>
      <c r="F5121" s="509">
        <v>3</v>
      </c>
      <c r="G5121" s="509">
        <v>1</v>
      </c>
    </row>
    <row r="5122" spans="1:7">
      <c r="A5122" s="509" t="s">
        <v>1926</v>
      </c>
      <c r="B5122" s="509" t="s">
        <v>2233</v>
      </c>
      <c r="C5122" s="509" t="s">
        <v>1784</v>
      </c>
      <c r="D5122" s="509" t="s">
        <v>1927</v>
      </c>
      <c r="E5122" s="509" t="s">
        <v>13384</v>
      </c>
      <c r="F5122" s="509">
        <v>3</v>
      </c>
      <c r="G5122" s="509">
        <v>1</v>
      </c>
    </row>
    <row r="5123" spans="1:7">
      <c r="A5123" s="509" t="s">
        <v>1926</v>
      </c>
      <c r="B5123" s="509" t="s">
        <v>2233</v>
      </c>
      <c r="C5123" s="509" t="s">
        <v>1784</v>
      </c>
      <c r="D5123" s="509" t="s">
        <v>1927</v>
      </c>
      <c r="E5123" s="509" t="s">
        <v>13385</v>
      </c>
      <c r="F5123" s="509">
        <v>3</v>
      </c>
      <c r="G5123" s="509">
        <v>1</v>
      </c>
    </row>
    <row r="5124" spans="1:7">
      <c r="A5124" s="509" t="s">
        <v>1926</v>
      </c>
      <c r="B5124" s="509" t="s">
        <v>2233</v>
      </c>
      <c r="C5124" s="509" t="s">
        <v>1784</v>
      </c>
      <c r="D5124" s="509" t="s">
        <v>1927</v>
      </c>
      <c r="E5124" s="509" t="s">
        <v>13389</v>
      </c>
      <c r="F5124" s="509">
        <v>2</v>
      </c>
      <c r="G5124" s="509">
        <v>1</v>
      </c>
    </row>
    <row r="5125" spans="1:7">
      <c r="A5125" s="509" t="s">
        <v>1926</v>
      </c>
      <c r="B5125" s="509" t="s">
        <v>2233</v>
      </c>
      <c r="C5125" s="509" t="s">
        <v>1784</v>
      </c>
      <c r="D5125" s="509" t="s">
        <v>1927</v>
      </c>
      <c r="E5125" s="509" t="s">
        <v>13387</v>
      </c>
      <c r="F5125" s="509">
        <v>1</v>
      </c>
      <c r="G5125" s="509">
        <v>1</v>
      </c>
    </row>
    <row r="5126" spans="1:7">
      <c r="A5126" s="509" t="s">
        <v>1928</v>
      </c>
      <c r="B5126" s="509" t="s">
        <v>2233</v>
      </c>
      <c r="C5126" s="509" t="s">
        <v>1784</v>
      </c>
      <c r="D5126" s="509" t="s">
        <v>1929</v>
      </c>
      <c r="E5126" s="509" t="s">
        <v>13268</v>
      </c>
      <c r="F5126" s="509">
        <v>11</v>
      </c>
      <c r="G5126" s="509">
        <v>1</v>
      </c>
    </row>
    <row r="5127" spans="1:7">
      <c r="A5127" s="509" t="s">
        <v>1928</v>
      </c>
      <c r="B5127" s="509" t="s">
        <v>2233</v>
      </c>
      <c r="C5127" s="509" t="s">
        <v>1784</v>
      </c>
      <c r="D5127" s="509" t="s">
        <v>1929</v>
      </c>
      <c r="E5127" s="509" t="s">
        <v>13265</v>
      </c>
      <c r="F5127" s="509">
        <v>10</v>
      </c>
      <c r="G5127" s="509">
        <v>1</v>
      </c>
    </row>
    <row r="5128" spans="1:7">
      <c r="A5128" s="509" t="s">
        <v>1928</v>
      </c>
      <c r="B5128" s="509" t="s">
        <v>2233</v>
      </c>
      <c r="C5128" s="509" t="s">
        <v>1784</v>
      </c>
      <c r="D5128" s="509" t="s">
        <v>1929</v>
      </c>
      <c r="E5128" s="509" t="s">
        <v>13269</v>
      </c>
      <c r="F5128" s="509">
        <v>9</v>
      </c>
      <c r="G5128" s="509">
        <v>1</v>
      </c>
    </row>
    <row r="5129" spans="1:7">
      <c r="A5129" s="509" t="s">
        <v>1928</v>
      </c>
      <c r="B5129" s="509" t="s">
        <v>2233</v>
      </c>
      <c r="C5129" s="509" t="s">
        <v>1784</v>
      </c>
      <c r="D5129" s="509" t="s">
        <v>1929</v>
      </c>
      <c r="E5129" s="509" t="s">
        <v>13264</v>
      </c>
      <c r="F5129" s="509">
        <v>8</v>
      </c>
      <c r="G5129" s="509">
        <v>1</v>
      </c>
    </row>
    <row r="5130" spans="1:7">
      <c r="A5130" s="509" t="s">
        <v>1928</v>
      </c>
      <c r="B5130" s="509" t="s">
        <v>2233</v>
      </c>
      <c r="C5130" s="509" t="s">
        <v>1784</v>
      </c>
      <c r="D5130" s="509" t="s">
        <v>1929</v>
      </c>
      <c r="E5130" s="509" t="s">
        <v>13266</v>
      </c>
      <c r="F5130" s="509">
        <v>8</v>
      </c>
      <c r="G5130" s="509">
        <v>1</v>
      </c>
    </row>
    <row r="5131" spans="1:7">
      <c r="A5131" s="509" t="s">
        <v>1928</v>
      </c>
      <c r="B5131" s="509" t="s">
        <v>2233</v>
      </c>
      <c r="C5131" s="509" t="s">
        <v>1784</v>
      </c>
      <c r="D5131" s="509" t="s">
        <v>1929</v>
      </c>
      <c r="E5131" s="509" t="s">
        <v>13267</v>
      </c>
      <c r="F5131" s="509">
        <v>8</v>
      </c>
      <c r="G5131" s="509">
        <v>1</v>
      </c>
    </row>
    <row r="5132" spans="1:7">
      <c r="A5132" s="509" t="s">
        <v>1928</v>
      </c>
      <c r="B5132" s="509" t="s">
        <v>2233</v>
      </c>
      <c r="C5132" s="509" t="s">
        <v>1784</v>
      </c>
      <c r="D5132" s="509" t="s">
        <v>1929</v>
      </c>
      <c r="E5132" s="509" t="s">
        <v>13270</v>
      </c>
      <c r="F5132" s="509">
        <v>3</v>
      </c>
      <c r="G5132" s="509">
        <v>1</v>
      </c>
    </row>
    <row r="5133" spans="1:7">
      <c r="A5133" s="509" t="s">
        <v>1928</v>
      </c>
      <c r="B5133" s="509" t="s">
        <v>2233</v>
      </c>
      <c r="C5133" s="509" t="s">
        <v>1784</v>
      </c>
      <c r="D5133" s="509" t="s">
        <v>1929</v>
      </c>
      <c r="E5133" s="509" t="s">
        <v>13271</v>
      </c>
      <c r="F5133" s="509">
        <v>3</v>
      </c>
      <c r="G5133" s="509">
        <v>1</v>
      </c>
    </row>
    <row r="5134" spans="1:7">
      <c r="A5134" s="509" t="s">
        <v>1928</v>
      </c>
      <c r="B5134" s="509" t="s">
        <v>2233</v>
      </c>
      <c r="C5134" s="509" t="s">
        <v>1784</v>
      </c>
      <c r="D5134" s="509" t="s">
        <v>1929</v>
      </c>
      <c r="E5134" s="509" t="s">
        <v>13272</v>
      </c>
      <c r="F5134" s="509">
        <v>2</v>
      </c>
      <c r="G5134" s="509">
        <v>1</v>
      </c>
    </row>
    <row r="5135" spans="1:7">
      <c r="A5135" s="509" t="s">
        <v>1928</v>
      </c>
      <c r="B5135" s="509" t="s">
        <v>2233</v>
      </c>
      <c r="C5135" s="509" t="s">
        <v>1784</v>
      </c>
      <c r="D5135" s="509" t="s">
        <v>1929</v>
      </c>
      <c r="E5135" s="509" t="s">
        <v>13273</v>
      </c>
      <c r="F5135" s="509">
        <v>2</v>
      </c>
      <c r="G5135" s="509">
        <v>1</v>
      </c>
    </row>
    <row r="5136" spans="1:7">
      <c r="A5136" s="509" t="s">
        <v>1928</v>
      </c>
      <c r="B5136" s="509" t="s">
        <v>2233</v>
      </c>
      <c r="C5136" s="509" t="s">
        <v>1784</v>
      </c>
      <c r="D5136" s="509" t="s">
        <v>1929</v>
      </c>
      <c r="E5136" s="509" t="s">
        <v>13274</v>
      </c>
      <c r="F5136" s="509">
        <v>1</v>
      </c>
      <c r="G5136" s="509">
        <v>1</v>
      </c>
    </row>
    <row r="5137" spans="1:7">
      <c r="A5137" s="509" t="s">
        <v>1930</v>
      </c>
      <c r="B5137" s="509" t="s">
        <v>2233</v>
      </c>
      <c r="C5137" s="509" t="s">
        <v>1784</v>
      </c>
      <c r="D5137" s="509" t="s">
        <v>1931</v>
      </c>
      <c r="E5137" s="509" t="s">
        <v>13346</v>
      </c>
      <c r="F5137" s="509">
        <v>11</v>
      </c>
      <c r="G5137" s="509">
        <v>1</v>
      </c>
    </row>
    <row r="5138" spans="1:7">
      <c r="A5138" s="509" t="s">
        <v>1930</v>
      </c>
      <c r="B5138" s="509" t="s">
        <v>2233</v>
      </c>
      <c r="C5138" s="509" t="s">
        <v>1784</v>
      </c>
      <c r="D5138" s="509" t="s">
        <v>1931</v>
      </c>
      <c r="E5138" s="509" t="s">
        <v>13350</v>
      </c>
      <c r="F5138" s="509">
        <v>9</v>
      </c>
      <c r="G5138" s="509">
        <v>1</v>
      </c>
    </row>
    <row r="5139" spans="1:7">
      <c r="A5139" s="509" t="s">
        <v>1930</v>
      </c>
      <c r="B5139" s="509" t="s">
        <v>2233</v>
      </c>
      <c r="C5139" s="509" t="s">
        <v>1784</v>
      </c>
      <c r="D5139" s="509" t="s">
        <v>1931</v>
      </c>
      <c r="E5139" s="509" t="s">
        <v>13348</v>
      </c>
      <c r="F5139" s="509">
        <v>8</v>
      </c>
      <c r="G5139" s="509">
        <v>1</v>
      </c>
    </row>
    <row r="5140" spans="1:7">
      <c r="A5140" s="509" t="s">
        <v>1930</v>
      </c>
      <c r="B5140" s="509" t="s">
        <v>2233</v>
      </c>
      <c r="C5140" s="509" t="s">
        <v>1784</v>
      </c>
      <c r="D5140" s="509" t="s">
        <v>1931</v>
      </c>
      <c r="E5140" s="509" t="s">
        <v>13351</v>
      </c>
      <c r="F5140" s="509">
        <v>7</v>
      </c>
      <c r="G5140" s="509">
        <v>1</v>
      </c>
    </row>
    <row r="5141" spans="1:7">
      <c r="A5141" s="509" t="s">
        <v>1930</v>
      </c>
      <c r="B5141" s="509" t="s">
        <v>2233</v>
      </c>
      <c r="C5141" s="509" t="s">
        <v>1784</v>
      </c>
      <c r="D5141" s="509" t="s">
        <v>1931</v>
      </c>
      <c r="E5141" s="509" t="s">
        <v>13349</v>
      </c>
      <c r="F5141" s="509">
        <v>6</v>
      </c>
      <c r="G5141" s="509">
        <v>1</v>
      </c>
    </row>
    <row r="5142" spans="1:7">
      <c r="A5142" s="509" t="s">
        <v>1930</v>
      </c>
      <c r="B5142" s="509" t="s">
        <v>2233</v>
      </c>
      <c r="C5142" s="509" t="s">
        <v>1784</v>
      </c>
      <c r="D5142" s="509" t="s">
        <v>1931</v>
      </c>
      <c r="E5142" s="509" t="s">
        <v>13347</v>
      </c>
      <c r="F5142" s="509">
        <v>4</v>
      </c>
      <c r="G5142" s="509">
        <v>1</v>
      </c>
    </row>
    <row r="5143" spans="1:7">
      <c r="A5143" s="509" t="s">
        <v>1930</v>
      </c>
      <c r="B5143" s="509" t="s">
        <v>2233</v>
      </c>
      <c r="C5143" s="509" t="s">
        <v>1784</v>
      </c>
      <c r="D5143" s="509" t="s">
        <v>1931</v>
      </c>
      <c r="E5143" s="509" t="s">
        <v>13345</v>
      </c>
      <c r="F5143" s="509">
        <v>2</v>
      </c>
      <c r="G5143" s="509">
        <v>1</v>
      </c>
    </row>
    <row r="5144" spans="1:7">
      <c r="A5144" s="509" t="s">
        <v>1930</v>
      </c>
      <c r="B5144" s="509" t="s">
        <v>2233</v>
      </c>
      <c r="C5144" s="509" t="s">
        <v>1784</v>
      </c>
      <c r="D5144" s="509" t="s">
        <v>1931</v>
      </c>
      <c r="E5144" s="509" t="s">
        <v>13353</v>
      </c>
      <c r="F5144" s="509">
        <v>2</v>
      </c>
      <c r="G5144" s="509">
        <v>1</v>
      </c>
    </row>
    <row r="5145" spans="1:7">
      <c r="A5145" s="509" t="s">
        <v>1930</v>
      </c>
      <c r="B5145" s="509" t="s">
        <v>2233</v>
      </c>
      <c r="C5145" s="509" t="s">
        <v>1784</v>
      </c>
      <c r="D5145" s="509" t="s">
        <v>1931</v>
      </c>
      <c r="E5145" s="509" t="s">
        <v>13352</v>
      </c>
      <c r="F5145" s="509">
        <v>1</v>
      </c>
      <c r="G5145" s="509">
        <v>1</v>
      </c>
    </row>
    <row r="5146" spans="1:7">
      <c r="A5146" s="509" t="s">
        <v>1932</v>
      </c>
      <c r="B5146" s="509" t="s">
        <v>2233</v>
      </c>
      <c r="C5146" s="509" t="s">
        <v>1784</v>
      </c>
      <c r="D5146" s="509" t="s">
        <v>1933</v>
      </c>
      <c r="E5146" s="509" t="s">
        <v>13491</v>
      </c>
      <c r="F5146" s="509">
        <v>12</v>
      </c>
      <c r="G5146" s="509">
        <v>1</v>
      </c>
    </row>
    <row r="5147" spans="1:7">
      <c r="A5147" s="509" t="s">
        <v>1932</v>
      </c>
      <c r="B5147" s="509" t="s">
        <v>2233</v>
      </c>
      <c r="C5147" s="509" t="s">
        <v>1784</v>
      </c>
      <c r="D5147" s="509" t="s">
        <v>1933</v>
      </c>
      <c r="E5147" s="509" t="s">
        <v>13493</v>
      </c>
      <c r="F5147" s="509">
        <v>10</v>
      </c>
      <c r="G5147" s="509">
        <v>1</v>
      </c>
    </row>
    <row r="5148" spans="1:7">
      <c r="A5148" s="509" t="s">
        <v>1932</v>
      </c>
      <c r="B5148" s="509" t="s">
        <v>2233</v>
      </c>
      <c r="C5148" s="509" t="s">
        <v>1784</v>
      </c>
      <c r="D5148" s="509" t="s">
        <v>1933</v>
      </c>
      <c r="E5148" s="509" t="s">
        <v>13487</v>
      </c>
      <c r="F5148" s="509">
        <v>8</v>
      </c>
      <c r="G5148" s="509">
        <v>1</v>
      </c>
    </row>
    <row r="5149" spans="1:7">
      <c r="A5149" s="509" t="s">
        <v>1932</v>
      </c>
      <c r="B5149" s="509" t="s">
        <v>2233</v>
      </c>
      <c r="C5149" s="509" t="s">
        <v>1784</v>
      </c>
      <c r="D5149" s="509" t="s">
        <v>1933</v>
      </c>
      <c r="E5149" s="509" t="s">
        <v>13494</v>
      </c>
      <c r="F5149" s="509">
        <v>7</v>
      </c>
      <c r="G5149" s="509">
        <v>1</v>
      </c>
    </row>
    <row r="5150" spans="1:7">
      <c r="A5150" s="509" t="s">
        <v>1932</v>
      </c>
      <c r="B5150" s="509" t="s">
        <v>2233</v>
      </c>
      <c r="C5150" s="509" t="s">
        <v>1784</v>
      </c>
      <c r="D5150" s="509" t="s">
        <v>1933</v>
      </c>
      <c r="E5150" s="509" t="s">
        <v>13489</v>
      </c>
      <c r="F5150" s="509">
        <v>6</v>
      </c>
      <c r="G5150" s="509">
        <v>1</v>
      </c>
    </row>
    <row r="5151" spans="1:7">
      <c r="A5151" s="509" t="s">
        <v>1932</v>
      </c>
      <c r="B5151" s="509" t="s">
        <v>2233</v>
      </c>
      <c r="C5151" s="509" t="s">
        <v>1784</v>
      </c>
      <c r="D5151" s="509" t="s">
        <v>1933</v>
      </c>
      <c r="E5151" s="509" t="s">
        <v>13492</v>
      </c>
      <c r="F5151" s="509">
        <v>6</v>
      </c>
      <c r="G5151" s="509">
        <v>1</v>
      </c>
    </row>
    <row r="5152" spans="1:7">
      <c r="A5152" s="509" t="s">
        <v>1932</v>
      </c>
      <c r="B5152" s="509" t="s">
        <v>2233</v>
      </c>
      <c r="C5152" s="509" t="s">
        <v>1784</v>
      </c>
      <c r="D5152" s="509" t="s">
        <v>1933</v>
      </c>
      <c r="E5152" s="509" t="s">
        <v>13495</v>
      </c>
      <c r="F5152" s="509">
        <v>6</v>
      </c>
      <c r="G5152" s="509">
        <v>1</v>
      </c>
    </row>
    <row r="5153" spans="1:7">
      <c r="A5153" s="509" t="s">
        <v>1932</v>
      </c>
      <c r="B5153" s="509" t="s">
        <v>2233</v>
      </c>
      <c r="C5153" s="509" t="s">
        <v>1784</v>
      </c>
      <c r="D5153" s="509" t="s">
        <v>1933</v>
      </c>
      <c r="E5153" s="509" t="s">
        <v>13490</v>
      </c>
      <c r="F5153" s="509">
        <v>5</v>
      </c>
      <c r="G5153" s="509">
        <v>1</v>
      </c>
    </row>
    <row r="5154" spans="1:7">
      <c r="A5154" s="509" t="s">
        <v>1932</v>
      </c>
      <c r="B5154" s="509" t="s">
        <v>2233</v>
      </c>
      <c r="C5154" s="509" t="s">
        <v>1784</v>
      </c>
      <c r="D5154" s="509" t="s">
        <v>1933</v>
      </c>
      <c r="E5154" s="509" t="s">
        <v>13488</v>
      </c>
      <c r="F5154" s="509">
        <v>4</v>
      </c>
      <c r="G5154" s="509">
        <v>1</v>
      </c>
    </row>
    <row r="5155" spans="1:7">
      <c r="A5155" s="509" t="s">
        <v>1934</v>
      </c>
      <c r="B5155" s="509" t="s">
        <v>2233</v>
      </c>
      <c r="C5155" s="509" t="s">
        <v>1784</v>
      </c>
      <c r="D5155" s="509" t="s">
        <v>1935</v>
      </c>
      <c r="E5155" s="509" t="s">
        <v>13948</v>
      </c>
      <c r="F5155" s="509">
        <v>12</v>
      </c>
      <c r="G5155" s="509">
        <v>1</v>
      </c>
    </row>
    <row r="5156" spans="1:7">
      <c r="A5156" s="509" t="s">
        <v>1934</v>
      </c>
      <c r="B5156" s="509" t="s">
        <v>2233</v>
      </c>
      <c r="C5156" s="509" t="s">
        <v>1784</v>
      </c>
      <c r="D5156" s="509" t="s">
        <v>1935</v>
      </c>
      <c r="E5156" s="509" t="s">
        <v>13947</v>
      </c>
      <c r="F5156" s="509">
        <v>11</v>
      </c>
      <c r="G5156" s="509">
        <v>1</v>
      </c>
    </row>
    <row r="5157" spans="1:7">
      <c r="A5157" s="509" t="s">
        <v>1934</v>
      </c>
      <c r="B5157" s="509" t="s">
        <v>2233</v>
      </c>
      <c r="C5157" s="509" t="s">
        <v>1784</v>
      </c>
      <c r="D5157" s="509" t="s">
        <v>1935</v>
      </c>
      <c r="E5157" s="509" t="s">
        <v>13946</v>
      </c>
      <c r="F5157" s="509">
        <v>8</v>
      </c>
      <c r="G5157" s="509">
        <v>1</v>
      </c>
    </row>
    <row r="5158" spans="1:7">
      <c r="A5158" s="509" t="s">
        <v>1934</v>
      </c>
      <c r="B5158" s="509" t="s">
        <v>2233</v>
      </c>
      <c r="C5158" s="509" t="s">
        <v>1784</v>
      </c>
      <c r="D5158" s="509" t="s">
        <v>1935</v>
      </c>
      <c r="E5158" s="509" t="s">
        <v>13949</v>
      </c>
      <c r="F5158" s="509">
        <v>8</v>
      </c>
      <c r="G5158" s="509">
        <v>1</v>
      </c>
    </row>
    <row r="5159" spans="1:7">
      <c r="A5159" s="509" t="s">
        <v>1934</v>
      </c>
      <c r="B5159" s="509" t="s">
        <v>2233</v>
      </c>
      <c r="C5159" s="509" t="s">
        <v>1784</v>
      </c>
      <c r="D5159" s="509" t="s">
        <v>1935</v>
      </c>
      <c r="E5159" s="509" t="s">
        <v>13950</v>
      </c>
      <c r="F5159" s="509">
        <v>2</v>
      </c>
      <c r="G5159" s="509">
        <v>1</v>
      </c>
    </row>
    <row r="5160" spans="1:7">
      <c r="A5160" s="509" t="s">
        <v>1936</v>
      </c>
      <c r="B5160" s="509" t="s">
        <v>2233</v>
      </c>
      <c r="C5160" s="509" t="s">
        <v>1784</v>
      </c>
      <c r="D5160" s="509" t="s">
        <v>1937</v>
      </c>
      <c r="E5160" s="509" t="s">
        <v>13916</v>
      </c>
      <c r="F5160" s="509">
        <v>12</v>
      </c>
      <c r="G5160" s="509">
        <v>1</v>
      </c>
    </row>
    <row r="5161" spans="1:7">
      <c r="A5161" s="509" t="s">
        <v>1936</v>
      </c>
      <c r="B5161" s="509" t="s">
        <v>2233</v>
      </c>
      <c r="C5161" s="509" t="s">
        <v>1784</v>
      </c>
      <c r="D5161" s="509" t="s">
        <v>1937</v>
      </c>
      <c r="E5161" s="509" t="s">
        <v>13911</v>
      </c>
      <c r="F5161" s="509">
        <v>11</v>
      </c>
      <c r="G5161" s="509">
        <v>1</v>
      </c>
    </row>
    <row r="5162" spans="1:7">
      <c r="A5162" s="509" t="s">
        <v>1936</v>
      </c>
      <c r="B5162" s="509" t="s">
        <v>2233</v>
      </c>
      <c r="C5162" s="509" t="s">
        <v>1784</v>
      </c>
      <c r="D5162" s="509" t="s">
        <v>1937</v>
      </c>
      <c r="E5162" s="509" t="s">
        <v>13915</v>
      </c>
      <c r="F5162" s="509">
        <v>11</v>
      </c>
      <c r="G5162" s="509">
        <v>1</v>
      </c>
    </row>
    <row r="5163" spans="1:7">
      <c r="A5163" s="509" t="s">
        <v>1936</v>
      </c>
      <c r="B5163" s="509" t="s">
        <v>2233</v>
      </c>
      <c r="C5163" s="509" t="s">
        <v>1784</v>
      </c>
      <c r="D5163" s="509" t="s">
        <v>1937</v>
      </c>
      <c r="E5163" s="509" t="s">
        <v>13913</v>
      </c>
      <c r="F5163" s="509">
        <v>9</v>
      </c>
      <c r="G5163" s="509">
        <v>1</v>
      </c>
    </row>
    <row r="5164" spans="1:7">
      <c r="A5164" s="509" t="s">
        <v>1936</v>
      </c>
      <c r="B5164" s="509" t="s">
        <v>2233</v>
      </c>
      <c r="C5164" s="509" t="s">
        <v>1784</v>
      </c>
      <c r="D5164" s="509" t="s">
        <v>1937</v>
      </c>
      <c r="E5164" s="509" t="s">
        <v>13923</v>
      </c>
      <c r="F5164" s="509">
        <v>7</v>
      </c>
      <c r="G5164" s="509">
        <v>1</v>
      </c>
    </row>
    <row r="5165" spans="1:7">
      <c r="A5165" s="509" t="s">
        <v>1936</v>
      </c>
      <c r="B5165" s="509" t="s">
        <v>2233</v>
      </c>
      <c r="C5165" s="509" t="s">
        <v>1784</v>
      </c>
      <c r="D5165" s="509" t="s">
        <v>1937</v>
      </c>
      <c r="E5165" s="509" t="s">
        <v>13912</v>
      </c>
      <c r="F5165" s="509">
        <v>5</v>
      </c>
      <c r="G5165" s="509">
        <v>1</v>
      </c>
    </row>
    <row r="5166" spans="1:7">
      <c r="A5166" s="509" t="s">
        <v>1936</v>
      </c>
      <c r="B5166" s="509" t="s">
        <v>2233</v>
      </c>
      <c r="C5166" s="509" t="s">
        <v>1784</v>
      </c>
      <c r="D5166" s="509" t="s">
        <v>1937</v>
      </c>
      <c r="E5166" s="509" t="s">
        <v>13918</v>
      </c>
      <c r="F5166" s="509">
        <v>4</v>
      </c>
      <c r="G5166" s="509">
        <v>1</v>
      </c>
    </row>
    <row r="5167" spans="1:7">
      <c r="A5167" s="509" t="s">
        <v>1936</v>
      </c>
      <c r="B5167" s="509" t="s">
        <v>2233</v>
      </c>
      <c r="C5167" s="509" t="s">
        <v>1784</v>
      </c>
      <c r="D5167" s="509" t="s">
        <v>1937</v>
      </c>
      <c r="E5167" s="509" t="s">
        <v>13919</v>
      </c>
      <c r="F5167" s="509">
        <v>4</v>
      </c>
      <c r="G5167" s="509">
        <v>1</v>
      </c>
    </row>
    <row r="5168" spans="1:7">
      <c r="A5168" s="509" t="s">
        <v>1936</v>
      </c>
      <c r="B5168" s="509" t="s">
        <v>2233</v>
      </c>
      <c r="C5168" s="509" t="s">
        <v>1784</v>
      </c>
      <c r="D5168" s="509" t="s">
        <v>1937</v>
      </c>
      <c r="E5168" s="509" t="s">
        <v>13920</v>
      </c>
      <c r="F5168" s="509">
        <v>4</v>
      </c>
      <c r="G5168" s="509">
        <v>1</v>
      </c>
    </row>
    <row r="5169" spans="1:7">
      <c r="A5169" s="509" t="s">
        <v>1936</v>
      </c>
      <c r="B5169" s="509" t="s">
        <v>2233</v>
      </c>
      <c r="C5169" s="509" t="s">
        <v>1784</v>
      </c>
      <c r="D5169" s="509" t="s">
        <v>1937</v>
      </c>
      <c r="E5169" s="509" t="s">
        <v>13921</v>
      </c>
      <c r="F5169" s="509">
        <v>4</v>
      </c>
      <c r="G5169" s="509">
        <v>1</v>
      </c>
    </row>
    <row r="5170" spans="1:7">
      <c r="A5170" s="509" t="s">
        <v>1936</v>
      </c>
      <c r="B5170" s="509" t="s">
        <v>2233</v>
      </c>
      <c r="C5170" s="509" t="s">
        <v>1784</v>
      </c>
      <c r="D5170" s="509" t="s">
        <v>1937</v>
      </c>
      <c r="E5170" s="509" t="s">
        <v>13922</v>
      </c>
      <c r="F5170" s="509">
        <v>4</v>
      </c>
      <c r="G5170" s="509">
        <v>1</v>
      </c>
    </row>
    <row r="5171" spans="1:7">
      <c r="A5171" s="509" t="s">
        <v>1936</v>
      </c>
      <c r="B5171" s="509" t="s">
        <v>2233</v>
      </c>
      <c r="C5171" s="509" t="s">
        <v>1784</v>
      </c>
      <c r="D5171" s="509" t="s">
        <v>1937</v>
      </c>
      <c r="E5171" s="509" t="s">
        <v>13914</v>
      </c>
      <c r="F5171" s="509">
        <v>2</v>
      </c>
      <c r="G5171" s="509">
        <v>1</v>
      </c>
    </row>
    <row r="5172" spans="1:7">
      <c r="A5172" s="509" t="s">
        <v>1936</v>
      </c>
      <c r="B5172" s="509" t="s">
        <v>2233</v>
      </c>
      <c r="C5172" s="509" t="s">
        <v>1784</v>
      </c>
      <c r="D5172" s="509" t="s">
        <v>1937</v>
      </c>
      <c r="E5172" s="509" t="s">
        <v>13917</v>
      </c>
      <c r="F5172" s="509">
        <v>2</v>
      </c>
      <c r="G5172" s="509">
        <v>1</v>
      </c>
    </row>
    <row r="5173" spans="1:7">
      <c r="A5173" s="509" t="s">
        <v>1938</v>
      </c>
      <c r="B5173" s="509" t="s">
        <v>2233</v>
      </c>
      <c r="C5173" s="509" t="s">
        <v>1784</v>
      </c>
      <c r="D5173" s="509" t="s">
        <v>1939</v>
      </c>
      <c r="E5173" s="509" t="s">
        <v>13841</v>
      </c>
      <c r="F5173" s="509">
        <v>12</v>
      </c>
      <c r="G5173" s="509">
        <v>1</v>
      </c>
    </row>
    <row r="5174" spans="1:7">
      <c r="A5174" s="509" t="s">
        <v>1938</v>
      </c>
      <c r="B5174" s="509" t="s">
        <v>2233</v>
      </c>
      <c r="C5174" s="509" t="s">
        <v>1784</v>
      </c>
      <c r="D5174" s="509" t="s">
        <v>1939</v>
      </c>
      <c r="E5174" s="509" t="s">
        <v>13840</v>
      </c>
      <c r="F5174" s="509">
        <v>11</v>
      </c>
      <c r="G5174" s="509">
        <v>1</v>
      </c>
    </row>
    <row r="5175" spans="1:7">
      <c r="A5175" s="509" t="s">
        <v>1938</v>
      </c>
      <c r="B5175" s="509" t="s">
        <v>2233</v>
      </c>
      <c r="C5175" s="509" t="s">
        <v>1784</v>
      </c>
      <c r="D5175" s="509" t="s">
        <v>1939</v>
      </c>
      <c r="E5175" s="509" t="s">
        <v>13838</v>
      </c>
      <c r="F5175" s="509">
        <v>9</v>
      </c>
      <c r="G5175" s="509">
        <v>1</v>
      </c>
    </row>
    <row r="5176" spans="1:7">
      <c r="A5176" s="509" t="s">
        <v>1938</v>
      </c>
      <c r="B5176" s="509" t="s">
        <v>2233</v>
      </c>
      <c r="C5176" s="509" t="s">
        <v>1784</v>
      </c>
      <c r="D5176" s="509" t="s">
        <v>1939</v>
      </c>
      <c r="E5176" s="509" t="s">
        <v>13839</v>
      </c>
      <c r="F5176" s="509">
        <v>7</v>
      </c>
      <c r="G5176" s="509">
        <v>1</v>
      </c>
    </row>
    <row r="5177" spans="1:7">
      <c r="A5177" s="509" t="s">
        <v>1938</v>
      </c>
      <c r="B5177" s="509" t="s">
        <v>2233</v>
      </c>
      <c r="C5177" s="509" t="s">
        <v>1784</v>
      </c>
      <c r="D5177" s="509" t="s">
        <v>1939</v>
      </c>
      <c r="E5177" s="509" t="s">
        <v>13837</v>
      </c>
      <c r="F5177" s="509">
        <v>4</v>
      </c>
      <c r="G5177" s="509">
        <v>1</v>
      </c>
    </row>
    <row r="5178" spans="1:7">
      <c r="A5178" s="509" t="s">
        <v>1940</v>
      </c>
      <c r="B5178" s="509" t="s">
        <v>2233</v>
      </c>
      <c r="C5178" s="509" t="s">
        <v>1784</v>
      </c>
      <c r="D5178" s="509" t="s">
        <v>1941</v>
      </c>
      <c r="E5178" s="509" t="s">
        <v>13224</v>
      </c>
      <c r="F5178" s="509">
        <v>8</v>
      </c>
      <c r="G5178" s="509">
        <v>1</v>
      </c>
    </row>
    <row r="5179" spans="1:7">
      <c r="A5179" s="509" t="s">
        <v>1940</v>
      </c>
      <c r="B5179" s="509" t="s">
        <v>2233</v>
      </c>
      <c r="C5179" s="509" t="s">
        <v>1784</v>
      </c>
      <c r="D5179" s="509" t="s">
        <v>1941</v>
      </c>
      <c r="E5179" s="509" t="s">
        <v>13228</v>
      </c>
      <c r="F5179" s="509">
        <v>8</v>
      </c>
      <c r="G5179" s="509">
        <v>1</v>
      </c>
    </row>
    <row r="5180" spans="1:7">
      <c r="A5180" s="509" t="s">
        <v>1940</v>
      </c>
      <c r="B5180" s="509" t="s">
        <v>2233</v>
      </c>
      <c r="C5180" s="509" t="s">
        <v>1784</v>
      </c>
      <c r="D5180" s="509" t="s">
        <v>1941</v>
      </c>
      <c r="E5180" s="509" t="s">
        <v>13226</v>
      </c>
      <c r="F5180" s="509">
        <v>7</v>
      </c>
      <c r="G5180" s="509">
        <v>1</v>
      </c>
    </row>
    <row r="5181" spans="1:7">
      <c r="A5181" s="509" t="s">
        <v>1940</v>
      </c>
      <c r="B5181" s="509" t="s">
        <v>2233</v>
      </c>
      <c r="C5181" s="509" t="s">
        <v>1784</v>
      </c>
      <c r="D5181" s="509" t="s">
        <v>1941</v>
      </c>
      <c r="E5181" s="509" t="s">
        <v>13225</v>
      </c>
      <c r="F5181" s="509">
        <v>6</v>
      </c>
      <c r="G5181" s="509">
        <v>1</v>
      </c>
    </row>
    <row r="5182" spans="1:7">
      <c r="A5182" s="509" t="s">
        <v>1940</v>
      </c>
      <c r="B5182" s="509" t="s">
        <v>2233</v>
      </c>
      <c r="C5182" s="509" t="s">
        <v>1784</v>
      </c>
      <c r="D5182" s="509" t="s">
        <v>1941</v>
      </c>
      <c r="E5182" s="509" t="s">
        <v>13229</v>
      </c>
      <c r="F5182" s="509">
        <v>6</v>
      </c>
      <c r="G5182" s="509">
        <v>1</v>
      </c>
    </row>
    <row r="5183" spans="1:7">
      <c r="A5183" s="509" t="s">
        <v>1940</v>
      </c>
      <c r="B5183" s="509" t="s">
        <v>2233</v>
      </c>
      <c r="C5183" s="509" t="s">
        <v>1784</v>
      </c>
      <c r="D5183" s="509" t="s">
        <v>1941</v>
      </c>
      <c r="E5183" s="509" t="s">
        <v>13227</v>
      </c>
      <c r="F5183" s="509">
        <v>5</v>
      </c>
      <c r="G5183" s="509">
        <v>1</v>
      </c>
    </row>
    <row r="5184" spans="1:7">
      <c r="A5184" s="509" t="s">
        <v>1940</v>
      </c>
      <c r="B5184" s="509" t="s">
        <v>2233</v>
      </c>
      <c r="C5184" s="509" t="s">
        <v>1784</v>
      </c>
      <c r="D5184" s="509" t="s">
        <v>1941</v>
      </c>
      <c r="E5184" s="509" t="s">
        <v>13232</v>
      </c>
      <c r="F5184" s="509">
        <v>4</v>
      </c>
      <c r="G5184" s="509">
        <v>1</v>
      </c>
    </row>
    <row r="5185" spans="1:7">
      <c r="A5185" s="509" t="s">
        <v>1940</v>
      </c>
      <c r="B5185" s="509" t="s">
        <v>2233</v>
      </c>
      <c r="C5185" s="509" t="s">
        <v>1784</v>
      </c>
      <c r="D5185" s="509" t="s">
        <v>1941</v>
      </c>
      <c r="E5185" s="509" t="s">
        <v>13230</v>
      </c>
      <c r="F5185" s="509">
        <v>3</v>
      </c>
      <c r="G5185" s="509">
        <v>1</v>
      </c>
    </row>
    <row r="5186" spans="1:7">
      <c r="A5186" s="509" t="s">
        <v>1940</v>
      </c>
      <c r="B5186" s="509" t="s">
        <v>2233</v>
      </c>
      <c r="C5186" s="509" t="s">
        <v>1784</v>
      </c>
      <c r="D5186" s="509" t="s">
        <v>1941</v>
      </c>
      <c r="E5186" s="509" t="s">
        <v>13231</v>
      </c>
      <c r="F5186" s="509">
        <v>3</v>
      </c>
      <c r="G5186" s="509">
        <v>1</v>
      </c>
    </row>
    <row r="5187" spans="1:7">
      <c r="A5187" s="509" t="s">
        <v>1940</v>
      </c>
      <c r="B5187" s="509" t="s">
        <v>2233</v>
      </c>
      <c r="C5187" s="509" t="s">
        <v>1784</v>
      </c>
      <c r="D5187" s="509" t="s">
        <v>1941</v>
      </c>
      <c r="E5187" s="509" t="s">
        <v>13223</v>
      </c>
      <c r="F5187" s="509">
        <v>1</v>
      </c>
      <c r="G5187" s="509">
        <v>1</v>
      </c>
    </row>
    <row r="5188" spans="1:7">
      <c r="A5188" s="509" t="s">
        <v>1942</v>
      </c>
      <c r="B5188" s="509" t="s">
        <v>2233</v>
      </c>
      <c r="C5188" s="509" t="s">
        <v>1784</v>
      </c>
      <c r="D5188" s="509" t="s">
        <v>1943</v>
      </c>
      <c r="E5188" s="509" t="s">
        <v>13870</v>
      </c>
      <c r="F5188" s="509">
        <v>11</v>
      </c>
      <c r="G5188" s="509">
        <v>1</v>
      </c>
    </row>
    <row r="5189" spans="1:7">
      <c r="A5189" s="509" t="s">
        <v>1942</v>
      </c>
      <c r="B5189" s="509" t="s">
        <v>2233</v>
      </c>
      <c r="C5189" s="509" t="s">
        <v>1784</v>
      </c>
      <c r="D5189" s="509" t="s">
        <v>1943</v>
      </c>
      <c r="E5189" s="509" t="s">
        <v>13871</v>
      </c>
      <c r="F5189" s="509">
        <v>11</v>
      </c>
      <c r="G5189" s="509">
        <v>1</v>
      </c>
    </row>
    <row r="5190" spans="1:7">
      <c r="A5190" s="509" t="s">
        <v>1942</v>
      </c>
      <c r="B5190" s="509" t="s">
        <v>2233</v>
      </c>
      <c r="C5190" s="509" t="s">
        <v>1784</v>
      </c>
      <c r="D5190" s="509" t="s">
        <v>1943</v>
      </c>
      <c r="E5190" s="509" t="s">
        <v>13872</v>
      </c>
      <c r="F5190" s="509">
        <v>10</v>
      </c>
      <c r="G5190" s="509">
        <v>1</v>
      </c>
    </row>
    <row r="5191" spans="1:7">
      <c r="A5191" s="509" t="s">
        <v>1942</v>
      </c>
      <c r="B5191" s="509" t="s">
        <v>2233</v>
      </c>
      <c r="C5191" s="509" t="s">
        <v>1784</v>
      </c>
      <c r="D5191" s="509" t="s">
        <v>1943</v>
      </c>
      <c r="E5191" s="509" t="s">
        <v>13869</v>
      </c>
      <c r="F5191" s="509">
        <v>6</v>
      </c>
      <c r="G5191" s="509">
        <v>1</v>
      </c>
    </row>
    <row r="5192" spans="1:7">
      <c r="A5192" s="509" t="s">
        <v>1942</v>
      </c>
      <c r="B5192" s="509" t="s">
        <v>2233</v>
      </c>
      <c r="C5192" s="509" t="s">
        <v>1784</v>
      </c>
      <c r="D5192" s="509" t="s">
        <v>1943</v>
      </c>
      <c r="E5192" s="509" t="s">
        <v>13868</v>
      </c>
      <c r="F5192" s="509">
        <v>5</v>
      </c>
      <c r="G5192" s="509">
        <v>1</v>
      </c>
    </row>
    <row r="5193" spans="1:7">
      <c r="A5193" s="509" t="s">
        <v>1942</v>
      </c>
      <c r="B5193" s="509" t="s">
        <v>2233</v>
      </c>
      <c r="C5193" s="509" t="s">
        <v>1784</v>
      </c>
      <c r="D5193" s="509" t="s">
        <v>1943</v>
      </c>
      <c r="E5193" s="509" t="s">
        <v>13873</v>
      </c>
      <c r="F5193" s="509">
        <v>3</v>
      </c>
      <c r="G5193" s="509">
        <v>1</v>
      </c>
    </row>
    <row r="5194" spans="1:7">
      <c r="A5194" s="509" t="s">
        <v>1942</v>
      </c>
      <c r="B5194" s="509" t="s">
        <v>2233</v>
      </c>
      <c r="C5194" s="509" t="s">
        <v>1784</v>
      </c>
      <c r="D5194" s="509" t="s">
        <v>1943</v>
      </c>
      <c r="E5194" s="509" t="s">
        <v>13874</v>
      </c>
      <c r="F5194" s="509">
        <v>1</v>
      </c>
      <c r="G5194" s="509">
        <v>1</v>
      </c>
    </row>
    <row r="5195" spans="1:7">
      <c r="A5195" s="509" t="s">
        <v>1942</v>
      </c>
      <c r="B5195" s="509" t="s">
        <v>2233</v>
      </c>
      <c r="C5195" s="509" t="s">
        <v>1784</v>
      </c>
      <c r="D5195" s="509" t="s">
        <v>1943</v>
      </c>
      <c r="E5195" s="509" t="s">
        <v>13875</v>
      </c>
      <c r="F5195" s="509">
        <v>1</v>
      </c>
      <c r="G5195" s="509">
        <v>1</v>
      </c>
    </row>
    <row r="5196" spans="1:7">
      <c r="A5196" s="509" t="s">
        <v>1944</v>
      </c>
      <c r="B5196" s="509" t="s">
        <v>2233</v>
      </c>
      <c r="C5196" s="509" t="s">
        <v>1784</v>
      </c>
      <c r="D5196" s="509" t="s">
        <v>1945</v>
      </c>
      <c r="E5196" s="509" t="s">
        <v>13879</v>
      </c>
      <c r="F5196" s="509">
        <v>12</v>
      </c>
      <c r="G5196" s="509">
        <v>1</v>
      </c>
    </row>
    <row r="5197" spans="1:7">
      <c r="A5197" s="509" t="s">
        <v>1944</v>
      </c>
      <c r="B5197" s="509" t="s">
        <v>2233</v>
      </c>
      <c r="C5197" s="509" t="s">
        <v>1784</v>
      </c>
      <c r="D5197" s="509" t="s">
        <v>1945</v>
      </c>
      <c r="E5197" s="509" t="s">
        <v>13880</v>
      </c>
      <c r="F5197" s="509">
        <v>12</v>
      </c>
      <c r="G5197" s="509">
        <v>1</v>
      </c>
    </row>
    <row r="5198" spans="1:7">
      <c r="A5198" s="509" t="s">
        <v>1944</v>
      </c>
      <c r="B5198" s="509" t="s">
        <v>2233</v>
      </c>
      <c r="C5198" s="509" t="s">
        <v>1784</v>
      </c>
      <c r="D5198" s="509" t="s">
        <v>1945</v>
      </c>
      <c r="E5198" s="509" t="s">
        <v>13876</v>
      </c>
      <c r="F5198" s="509">
        <v>11</v>
      </c>
      <c r="G5198" s="509">
        <v>1</v>
      </c>
    </row>
    <row r="5199" spans="1:7">
      <c r="A5199" s="509" t="s">
        <v>1944</v>
      </c>
      <c r="B5199" s="509" t="s">
        <v>2233</v>
      </c>
      <c r="C5199" s="509" t="s">
        <v>1784</v>
      </c>
      <c r="D5199" s="509" t="s">
        <v>1945</v>
      </c>
      <c r="E5199" s="509" t="s">
        <v>13878</v>
      </c>
      <c r="F5199" s="509">
        <v>9</v>
      </c>
      <c r="G5199" s="509">
        <v>1</v>
      </c>
    </row>
    <row r="5200" spans="1:7">
      <c r="A5200" s="509" t="s">
        <v>1944</v>
      </c>
      <c r="B5200" s="509" t="s">
        <v>2233</v>
      </c>
      <c r="C5200" s="509" t="s">
        <v>1784</v>
      </c>
      <c r="D5200" s="509" t="s">
        <v>1945</v>
      </c>
      <c r="E5200" s="509" t="s">
        <v>13881</v>
      </c>
      <c r="F5200" s="509">
        <v>9</v>
      </c>
      <c r="G5200" s="509">
        <v>1</v>
      </c>
    </row>
    <row r="5201" spans="1:7">
      <c r="A5201" s="509" t="s">
        <v>1944</v>
      </c>
      <c r="B5201" s="509" t="s">
        <v>2233</v>
      </c>
      <c r="C5201" s="509" t="s">
        <v>1784</v>
      </c>
      <c r="D5201" s="509" t="s">
        <v>1945</v>
      </c>
      <c r="E5201" s="509" t="s">
        <v>13877</v>
      </c>
      <c r="F5201" s="509">
        <v>8</v>
      </c>
      <c r="G5201" s="509">
        <v>1</v>
      </c>
    </row>
    <row r="5202" spans="1:7">
      <c r="A5202" s="509" t="s">
        <v>1946</v>
      </c>
      <c r="B5202" s="509" t="s">
        <v>2233</v>
      </c>
      <c r="C5202" s="509" t="s">
        <v>1784</v>
      </c>
      <c r="D5202" s="509" t="s">
        <v>1947</v>
      </c>
      <c r="E5202" s="509" t="s">
        <v>13498</v>
      </c>
      <c r="F5202" s="509">
        <v>11</v>
      </c>
      <c r="G5202" s="509">
        <v>1</v>
      </c>
    </row>
    <row r="5203" spans="1:7">
      <c r="A5203" s="509" t="s">
        <v>1946</v>
      </c>
      <c r="B5203" s="509" t="s">
        <v>2233</v>
      </c>
      <c r="C5203" s="509" t="s">
        <v>1784</v>
      </c>
      <c r="D5203" s="509" t="s">
        <v>1947</v>
      </c>
      <c r="E5203" s="509" t="s">
        <v>13499</v>
      </c>
      <c r="F5203" s="509">
        <v>10</v>
      </c>
      <c r="G5203" s="509">
        <v>1</v>
      </c>
    </row>
    <row r="5204" spans="1:7">
      <c r="A5204" s="509" t="s">
        <v>1946</v>
      </c>
      <c r="B5204" s="509" t="s">
        <v>2233</v>
      </c>
      <c r="C5204" s="509" t="s">
        <v>1784</v>
      </c>
      <c r="D5204" s="509" t="s">
        <v>1947</v>
      </c>
      <c r="E5204" s="509" t="s">
        <v>13496</v>
      </c>
      <c r="F5204" s="509">
        <v>8</v>
      </c>
      <c r="G5204" s="509">
        <v>1</v>
      </c>
    </row>
    <row r="5205" spans="1:7">
      <c r="A5205" s="509" t="s">
        <v>1946</v>
      </c>
      <c r="B5205" s="509" t="s">
        <v>2233</v>
      </c>
      <c r="C5205" s="509" t="s">
        <v>1784</v>
      </c>
      <c r="D5205" s="509" t="s">
        <v>1947</v>
      </c>
      <c r="E5205" s="509" t="s">
        <v>13497</v>
      </c>
      <c r="F5205" s="509">
        <v>8</v>
      </c>
      <c r="G5205" s="509">
        <v>1</v>
      </c>
    </row>
    <row r="5206" spans="1:7">
      <c r="A5206" s="509" t="s">
        <v>1946</v>
      </c>
      <c r="B5206" s="509" t="s">
        <v>2233</v>
      </c>
      <c r="C5206" s="509" t="s">
        <v>1784</v>
      </c>
      <c r="D5206" s="509" t="s">
        <v>1947</v>
      </c>
      <c r="E5206" s="509" t="s">
        <v>13500</v>
      </c>
      <c r="F5206" s="509">
        <v>8</v>
      </c>
      <c r="G5206" s="509">
        <v>1</v>
      </c>
    </row>
    <row r="5207" spans="1:7">
      <c r="A5207" s="509" t="s">
        <v>1948</v>
      </c>
      <c r="B5207" s="509" t="s">
        <v>2233</v>
      </c>
      <c r="C5207" s="509" t="s">
        <v>1784</v>
      </c>
      <c r="D5207" s="509" t="s">
        <v>1949</v>
      </c>
      <c r="E5207" s="509" t="s">
        <v>13444</v>
      </c>
      <c r="F5207" s="509">
        <v>12</v>
      </c>
      <c r="G5207" s="509">
        <v>1</v>
      </c>
    </row>
    <row r="5208" spans="1:7">
      <c r="A5208" s="509" t="s">
        <v>1948</v>
      </c>
      <c r="B5208" s="509" t="s">
        <v>2233</v>
      </c>
      <c r="C5208" s="509" t="s">
        <v>1784</v>
      </c>
      <c r="D5208" s="509" t="s">
        <v>1949</v>
      </c>
      <c r="E5208" s="509" t="s">
        <v>13445</v>
      </c>
      <c r="F5208" s="509">
        <v>11</v>
      </c>
      <c r="G5208" s="509">
        <v>1</v>
      </c>
    </row>
    <row r="5209" spans="1:7">
      <c r="A5209" s="509" t="s">
        <v>1948</v>
      </c>
      <c r="B5209" s="509" t="s">
        <v>2233</v>
      </c>
      <c r="C5209" s="509" t="s">
        <v>1784</v>
      </c>
      <c r="D5209" s="509" t="s">
        <v>1949</v>
      </c>
      <c r="E5209" s="509" t="s">
        <v>13446</v>
      </c>
      <c r="F5209" s="509">
        <v>10</v>
      </c>
      <c r="G5209" s="509">
        <v>1</v>
      </c>
    </row>
    <row r="5210" spans="1:7">
      <c r="A5210" s="509" t="s">
        <v>1948</v>
      </c>
      <c r="B5210" s="509" t="s">
        <v>2233</v>
      </c>
      <c r="C5210" s="509" t="s">
        <v>1784</v>
      </c>
      <c r="D5210" s="509" t="s">
        <v>1949</v>
      </c>
      <c r="E5210" s="509" t="s">
        <v>13447</v>
      </c>
      <c r="F5210" s="509">
        <v>4</v>
      </c>
      <c r="G5210" s="509">
        <v>1</v>
      </c>
    </row>
    <row r="5211" spans="1:7">
      <c r="A5211" s="509" t="s">
        <v>1948</v>
      </c>
      <c r="B5211" s="509" t="s">
        <v>2233</v>
      </c>
      <c r="C5211" s="509" t="s">
        <v>1784</v>
      </c>
      <c r="D5211" s="509" t="s">
        <v>1949</v>
      </c>
      <c r="E5211" s="509" t="s">
        <v>13443</v>
      </c>
      <c r="F5211" s="509">
        <v>3</v>
      </c>
      <c r="G5211" s="509">
        <v>1</v>
      </c>
    </row>
    <row r="5212" spans="1:7">
      <c r="A5212" s="509" t="s">
        <v>1948</v>
      </c>
      <c r="B5212" s="509" t="s">
        <v>2233</v>
      </c>
      <c r="C5212" s="509" t="s">
        <v>1784</v>
      </c>
      <c r="D5212" s="509" t="s">
        <v>1949</v>
      </c>
      <c r="E5212" s="509" t="s">
        <v>13448</v>
      </c>
      <c r="F5212" s="509">
        <v>2</v>
      </c>
      <c r="G5212" s="509">
        <v>1</v>
      </c>
    </row>
    <row r="5213" spans="1:7">
      <c r="A5213" s="509" t="s">
        <v>1950</v>
      </c>
      <c r="B5213" s="509" t="s">
        <v>2233</v>
      </c>
      <c r="C5213" s="509" t="s">
        <v>1784</v>
      </c>
      <c r="D5213" s="509" t="s">
        <v>1951</v>
      </c>
      <c r="E5213" s="509" t="s">
        <v>13678</v>
      </c>
      <c r="F5213" s="509">
        <v>7</v>
      </c>
      <c r="G5213" s="509">
        <v>1</v>
      </c>
    </row>
    <row r="5214" spans="1:7">
      <c r="A5214" s="509" t="s">
        <v>1950</v>
      </c>
      <c r="B5214" s="509" t="s">
        <v>2233</v>
      </c>
      <c r="C5214" s="509" t="s">
        <v>1784</v>
      </c>
      <c r="D5214" s="509" t="s">
        <v>1951</v>
      </c>
      <c r="E5214" s="509" t="s">
        <v>13680</v>
      </c>
      <c r="F5214" s="509">
        <v>7</v>
      </c>
      <c r="G5214" s="509">
        <v>1</v>
      </c>
    </row>
    <row r="5215" spans="1:7">
      <c r="A5215" s="509" t="s">
        <v>1950</v>
      </c>
      <c r="B5215" s="509" t="s">
        <v>2233</v>
      </c>
      <c r="C5215" s="509" t="s">
        <v>1784</v>
      </c>
      <c r="D5215" s="509" t="s">
        <v>1951</v>
      </c>
      <c r="E5215" s="509" t="s">
        <v>13682</v>
      </c>
      <c r="F5215" s="509">
        <v>6</v>
      </c>
      <c r="G5215" s="509">
        <v>1</v>
      </c>
    </row>
    <row r="5216" spans="1:7">
      <c r="A5216" s="509" t="s">
        <v>1950</v>
      </c>
      <c r="B5216" s="509" t="s">
        <v>2233</v>
      </c>
      <c r="C5216" s="509" t="s">
        <v>1784</v>
      </c>
      <c r="D5216" s="509" t="s">
        <v>1951</v>
      </c>
      <c r="E5216" s="509" t="s">
        <v>13679</v>
      </c>
      <c r="F5216" s="509">
        <v>5</v>
      </c>
      <c r="G5216" s="509">
        <v>1</v>
      </c>
    </row>
    <row r="5217" spans="1:7">
      <c r="A5217" s="509" t="s">
        <v>1950</v>
      </c>
      <c r="B5217" s="509" t="s">
        <v>2233</v>
      </c>
      <c r="C5217" s="509" t="s">
        <v>1784</v>
      </c>
      <c r="D5217" s="509" t="s">
        <v>1951</v>
      </c>
      <c r="E5217" s="509" t="s">
        <v>13681</v>
      </c>
      <c r="F5217" s="509">
        <v>5</v>
      </c>
      <c r="G5217" s="509">
        <v>1</v>
      </c>
    </row>
    <row r="5218" spans="1:7">
      <c r="A5218" s="509" t="s">
        <v>1950</v>
      </c>
      <c r="B5218" s="509" t="s">
        <v>2233</v>
      </c>
      <c r="C5218" s="509" t="s">
        <v>1784</v>
      </c>
      <c r="D5218" s="509" t="s">
        <v>1951</v>
      </c>
      <c r="E5218" s="509" t="s">
        <v>13683</v>
      </c>
      <c r="F5218" s="509">
        <v>5</v>
      </c>
      <c r="G5218" s="509">
        <v>1</v>
      </c>
    </row>
    <row r="5219" spans="1:7">
      <c r="A5219" s="509" t="s">
        <v>1950</v>
      </c>
      <c r="B5219" s="509" t="s">
        <v>2233</v>
      </c>
      <c r="C5219" s="509" t="s">
        <v>1784</v>
      </c>
      <c r="D5219" s="509" t="s">
        <v>1951</v>
      </c>
      <c r="E5219" s="509" t="s">
        <v>13677</v>
      </c>
      <c r="F5219" s="509">
        <v>3</v>
      </c>
      <c r="G5219" s="509">
        <v>1</v>
      </c>
    </row>
    <row r="5220" spans="1:7">
      <c r="A5220" s="509" t="s">
        <v>1952</v>
      </c>
      <c r="B5220" s="509" t="s">
        <v>2233</v>
      </c>
      <c r="C5220" s="509" t="s">
        <v>1784</v>
      </c>
      <c r="D5220" s="509" t="s">
        <v>1953</v>
      </c>
      <c r="E5220" s="509" t="s">
        <v>13456</v>
      </c>
      <c r="F5220" s="509">
        <v>11</v>
      </c>
      <c r="G5220" s="509">
        <v>1</v>
      </c>
    </row>
    <row r="5221" spans="1:7">
      <c r="A5221" s="509" t="s">
        <v>1952</v>
      </c>
      <c r="B5221" s="509" t="s">
        <v>2233</v>
      </c>
      <c r="C5221" s="509" t="s">
        <v>1784</v>
      </c>
      <c r="D5221" s="509" t="s">
        <v>1953</v>
      </c>
      <c r="E5221" s="509" t="s">
        <v>13457</v>
      </c>
      <c r="F5221" s="509">
        <v>8</v>
      </c>
      <c r="G5221" s="509">
        <v>1</v>
      </c>
    </row>
    <row r="5222" spans="1:7">
      <c r="A5222" s="509" t="s">
        <v>1952</v>
      </c>
      <c r="B5222" s="509" t="s">
        <v>2233</v>
      </c>
      <c r="C5222" s="509" t="s">
        <v>1784</v>
      </c>
      <c r="D5222" s="509" t="s">
        <v>1953</v>
      </c>
      <c r="E5222" s="509" t="s">
        <v>13459</v>
      </c>
      <c r="F5222" s="509">
        <v>8</v>
      </c>
      <c r="G5222" s="509">
        <v>1</v>
      </c>
    </row>
    <row r="5223" spans="1:7">
      <c r="A5223" s="509" t="s">
        <v>1952</v>
      </c>
      <c r="B5223" s="509" t="s">
        <v>2233</v>
      </c>
      <c r="C5223" s="509" t="s">
        <v>1784</v>
      </c>
      <c r="D5223" s="509" t="s">
        <v>1953</v>
      </c>
      <c r="E5223" s="509" t="s">
        <v>13458</v>
      </c>
      <c r="F5223" s="509">
        <v>7</v>
      </c>
      <c r="G5223" s="509">
        <v>1</v>
      </c>
    </row>
    <row r="5224" spans="1:7">
      <c r="A5224" s="509" t="s">
        <v>1952</v>
      </c>
      <c r="B5224" s="509" t="s">
        <v>2233</v>
      </c>
      <c r="C5224" s="509" t="s">
        <v>1784</v>
      </c>
      <c r="D5224" s="509" t="s">
        <v>1953</v>
      </c>
      <c r="E5224" s="509" t="s">
        <v>13460</v>
      </c>
      <c r="F5224" s="509">
        <v>6</v>
      </c>
      <c r="G5224" s="509">
        <v>1</v>
      </c>
    </row>
    <row r="5225" spans="1:7">
      <c r="A5225" s="509" t="s">
        <v>1952</v>
      </c>
      <c r="B5225" s="509" t="s">
        <v>2233</v>
      </c>
      <c r="C5225" s="509" t="s">
        <v>1784</v>
      </c>
      <c r="D5225" s="509" t="s">
        <v>1953</v>
      </c>
      <c r="E5225" s="509" t="s">
        <v>13461</v>
      </c>
      <c r="F5225" s="509">
        <v>1</v>
      </c>
      <c r="G5225" s="509">
        <v>1</v>
      </c>
    </row>
    <row r="5226" spans="1:7">
      <c r="A5226" s="509" t="s">
        <v>1954</v>
      </c>
      <c r="B5226" s="509" t="s">
        <v>2233</v>
      </c>
      <c r="C5226" s="509" t="s">
        <v>1784</v>
      </c>
      <c r="D5226" s="509" t="s">
        <v>1955</v>
      </c>
      <c r="E5226" s="509" t="s">
        <v>13964</v>
      </c>
      <c r="F5226" s="509">
        <v>9</v>
      </c>
      <c r="G5226" s="509">
        <v>1</v>
      </c>
    </row>
    <row r="5227" spans="1:7">
      <c r="A5227" s="509" t="s">
        <v>1954</v>
      </c>
      <c r="B5227" s="509" t="s">
        <v>2233</v>
      </c>
      <c r="C5227" s="509" t="s">
        <v>1784</v>
      </c>
      <c r="D5227" s="509" t="s">
        <v>1955</v>
      </c>
      <c r="E5227" s="509" t="s">
        <v>13967</v>
      </c>
      <c r="F5227" s="509">
        <v>9</v>
      </c>
      <c r="G5227" s="509">
        <v>1</v>
      </c>
    </row>
    <row r="5228" spans="1:7">
      <c r="A5228" s="509" t="s">
        <v>1954</v>
      </c>
      <c r="B5228" s="509" t="s">
        <v>2233</v>
      </c>
      <c r="C5228" s="509" t="s">
        <v>1784</v>
      </c>
      <c r="D5228" s="509" t="s">
        <v>1955</v>
      </c>
      <c r="E5228" s="509" t="s">
        <v>13961</v>
      </c>
      <c r="F5228" s="509">
        <v>8</v>
      </c>
      <c r="G5228" s="509">
        <v>1</v>
      </c>
    </row>
    <row r="5229" spans="1:7">
      <c r="A5229" s="509" t="s">
        <v>1954</v>
      </c>
      <c r="B5229" s="509" t="s">
        <v>2233</v>
      </c>
      <c r="C5229" s="509" t="s">
        <v>1784</v>
      </c>
      <c r="D5229" s="509" t="s">
        <v>1955</v>
      </c>
      <c r="E5229" s="509" t="s">
        <v>13962</v>
      </c>
      <c r="F5229" s="509">
        <v>7</v>
      </c>
      <c r="G5229" s="509">
        <v>1</v>
      </c>
    </row>
    <row r="5230" spans="1:7">
      <c r="A5230" s="509" t="s">
        <v>1954</v>
      </c>
      <c r="B5230" s="509" t="s">
        <v>2233</v>
      </c>
      <c r="C5230" s="509" t="s">
        <v>1784</v>
      </c>
      <c r="D5230" s="509" t="s">
        <v>1955</v>
      </c>
      <c r="E5230" s="509" t="s">
        <v>13963</v>
      </c>
      <c r="F5230" s="509">
        <v>7</v>
      </c>
      <c r="G5230" s="509">
        <v>1</v>
      </c>
    </row>
    <row r="5231" spans="1:7">
      <c r="A5231" s="509" t="s">
        <v>1954</v>
      </c>
      <c r="B5231" s="509" t="s">
        <v>2233</v>
      </c>
      <c r="C5231" s="509" t="s">
        <v>1784</v>
      </c>
      <c r="D5231" s="509" t="s">
        <v>1955</v>
      </c>
      <c r="E5231" s="509" t="s">
        <v>13965</v>
      </c>
      <c r="F5231" s="509">
        <v>7</v>
      </c>
      <c r="G5231" s="509">
        <v>1</v>
      </c>
    </row>
    <row r="5232" spans="1:7">
      <c r="A5232" s="509" t="s">
        <v>1954</v>
      </c>
      <c r="B5232" s="509" t="s">
        <v>2233</v>
      </c>
      <c r="C5232" s="509" t="s">
        <v>1784</v>
      </c>
      <c r="D5232" s="509" t="s">
        <v>1955</v>
      </c>
      <c r="E5232" s="509" t="s">
        <v>13966</v>
      </c>
      <c r="F5232" s="509">
        <v>7</v>
      </c>
      <c r="G5232" s="509">
        <v>1</v>
      </c>
    </row>
    <row r="5233" spans="1:7">
      <c r="A5233" s="509" t="s">
        <v>1954</v>
      </c>
      <c r="B5233" s="509" t="s">
        <v>2233</v>
      </c>
      <c r="C5233" s="509" t="s">
        <v>1784</v>
      </c>
      <c r="D5233" s="509" t="s">
        <v>1955</v>
      </c>
      <c r="E5233" s="509" t="s">
        <v>13960</v>
      </c>
      <c r="F5233" s="509">
        <v>5</v>
      </c>
      <c r="G5233" s="509">
        <v>1</v>
      </c>
    </row>
    <row r="5234" spans="1:7">
      <c r="A5234" s="509" t="s">
        <v>1956</v>
      </c>
      <c r="B5234" s="509" t="s">
        <v>2233</v>
      </c>
      <c r="C5234" s="509" t="s">
        <v>1784</v>
      </c>
      <c r="D5234" s="509" t="s">
        <v>1957</v>
      </c>
      <c r="E5234" s="509" t="s">
        <v>13404</v>
      </c>
      <c r="F5234" s="509">
        <v>9</v>
      </c>
      <c r="G5234" s="509">
        <v>1</v>
      </c>
    </row>
    <row r="5235" spans="1:7">
      <c r="A5235" s="509" t="s">
        <v>1956</v>
      </c>
      <c r="B5235" s="509" t="s">
        <v>2233</v>
      </c>
      <c r="C5235" s="509" t="s">
        <v>1784</v>
      </c>
      <c r="D5235" s="509" t="s">
        <v>1957</v>
      </c>
      <c r="E5235" s="509" t="s">
        <v>13405</v>
      </c>
      <c r="F5235" s="509">
        <v>7</v>
      </c>
      <c r="G5235" s="509">
        <v>1</v>
      </c>
    </row>
    <row r="5236" spans="1:7">
      <c r="A5236" s="509" t="s">
        <v>1956</v>
      </c>
      <c r="B5236" s="509" t="s">
        <v>2233</v>
      </c>
      <c r="C5236" s="509" t="s">
        <v>1784</v>
      </c>
      <c r="D5236" s="509" t="s">
        <v>1957</v>
      </c>
      <c r="E5236" s="509" t="s">
        <v>13406</v>
      </c>
      <c r="F5236" s="509">
        <v>5</v>
      </c>
      <c r="G5236" s="509">
        <v>1</v>
      </c>
    </row>
    <row r="5237" spans="1:7">
      <c r="A5237" s="509" t="s">
        <v>1956</v>
      </c>
      <c r="B5237" s="509" t="s">
        <v>2233</v>
      </c>
      <c r="C5237" s="509" t="s">
        <v>1784</v>
      </c>
      <c r="D5237" s="509" t="s">
        <v>1957</v>
      </c>
      <c r="E5237" s="509" t="s">
        <v>13407</v>
      </c>
      <c r="F5237" s="509">
        <v>5</v>
      </c>
      <c r="G5237" s="509">
        <v>1</v>
      </c>
    </row>
    <row r="5238" spans="1:7">
      <c r="A5238" s="509" t="s">
        <v>1956</v>
      </c>
      <c r="B5238" s="509" t="s">
        <v>2233</v>
      </c>
      <c r="C5238" s="509" t="s">
        <v>1784</v>
      </c>
      <c r="D5238" s="509" t="s">
        <v>1957</v>
      </c>
      <c r="E5238" s="509" t="s">
        <v>13403</v>
      </c>
      <c r="F5238" s="509">
        <v>4</v>
      </c>
      <c r="G5238" s="509">
        <v>1</v>
      </c>
    </row>
    <row r="5239" spans="1:7">
      <c r="A5239" s="509" t="s">
        <v>1956</v>
      </c>
      <c r="B5239" s="509" t="s">
        <v>2233</v>
      </c>
      <c r="C5239" s="509" t="s">
        <v>1784</v>
      </c>
      <c r="D5239" s="509" t="s">
        <v>1957</v>
      </c>
      <c r="E5239" s="509" t="s">
        <v>13408</v>
      </c>
      <c r="F5239" s="509">
        <v>4</v>
      </c>
      <c r="G5239" s="509">
        <v>1</v>
      </c>
    </row>
    <row r="5240" spans="1:7">
      <c r="A5240" s="509" t="s">
        <v>1956</v>
      </c>
      <c r="B5240" s="509" t="s">
        <v>2233</v>
      </c>
      <c r="C5240" s="509" t="s">
        <v>1784</v>
      </c>
      <c r="D5240" s="509" t="s">
        <v>1957</v>
      </c>
      <c r="E5240" s="509" t="s">
        <v>13409</v>
      </c>
      <c r="F5240" s="509">
        <v>2</v>
      </c>
      <c r="G5240" s="509">
        <v>1</v>
      </c>
    </row>
    <row r="5241" spans="1:7">
      <c r="A5241" s="509" t="s">
        <v>1956</v>
      </c>
      <c r="B5241" s="509" t="s">
        <v>2233</v>
      </c>
      <c r="C5241" s="509" t="s">
        <v>1784</v>
      </c>
      <c r="D5241" s="509" t="s">
        <v>1957</v>
      </c>
      <c r="E5241" s="509" t="s">
        <v>13410</v>
      </c>
      <c r="F5241" s="509">
        <v>1</v>
      </c>
      <c r="G5241" s="509">
        <v>1</v>
      </c>
    </row>
    <row r="5242" spans="1:7">
      <c r="A5242" s="509" t="s">
        <v>1958</v>
      </c>
      <c r="B5242" s="509" t="s">
        <v>2233</v>
      </c>
      <c r="C5242" s="509" t="s">
        <v>1784</v>
      </c>
      <c r="D5242" s="509" t="s">
        <v>1959</v>
      </c>
      <c r="E5242" s="509" t="s">
        <v>13690</v>
      </c>
      <c r="F5242" s="509">
        <v>6</v>
      </c>
      <c r="G5242" s="509">
        <v>1</v>
      </c>
    </row>
    <row r="5243" spans="1:7">
      <c r="A5243" s="509" t="s">
        <v>1958</v>
      </c>
      <c r="B5243" s="509" t="s">
        <v>2233</v>
      </c>
      <c r="C5243" s="509" t="s">
        <v>1784</v>
      </c>
      <c r="D5243" s="509" t="s">
        <v>1959</v>
      </c>
      <c r="E5243" s="509" t="s">
        <v>13691</v>
      </c>
      <c r="F5243" s="509">
        <v>6</v>
      </c>
      <c r="G5243" s="509">
        <v>1</v>
      </c>
    </row>
    <row r="5244" spans="1:7">
      <c r="A5244" s="509" t="s">
        <v>1958</v>
      </c>
      <c r="B5244" s="509" t="s">
        <v>2233</v>
      </c>
      <c r="C5244" s="509" t="s">
        <v>1784</v>
      </c>
      <c r="D5244" s="509" t="s">
        <v>1959</v>
      </c>
      <c r="E5244" s="509" t="s">
        <v>13684</v>
      </c>
      <c r="F5244" s="509">
        <v>5</v>
      </c>
      <c r="G5244" s="509">
        <v>1</v>
      </c>
    </row>
    <row r="5245" spans="1:7">
      <c r="A5245" s="509" t="s">
        <v>1958</v>
      </c>
      <c r="B5245" s="509" t="s">
        <v>2233</v>
      </c>
      <c r="C5245" s="509" t="s">
        <v>1784</v>
      </c>
      <c r="D5245" s="509" t="s">
        <v>1959</v>
      </c>
      <c r="E5245" s="509" t="s">
        <v>13692</v>
      </c>
      <c r="F5245" s="509">
        <v>5</v>
      </c>
      <c r="G5245" s="509">
        <v>1</v>
      </c>
    </row>
    <row r="5246" spans="1:7">
      <c r="A5246" s="509" t="s">
        <v>1958</v>
      </c>
      <c r="B5246" s="509" t="s">
        <v>2233</v>
      </c>
      <c r="C5246" s="509" t="s">
        <v>1784</v>
      </c>
      <c r="D5246" s="509" t="s">
        <v>1959</v>
      </c>
      <c r="E5246" s="509" t="s">
        <v>13687</v>
      </c>
      <c r="F5246" s="509">
        <v>4</v>
      </c>
      <c r="G5246" s="509">
        <v>1</v>
      </c>
    </row>
    <row r="5247" spans="1:7">
      <c r="A5247" s="509" t="s">
        <v>1958</v>
      </c>
      <c r="B5247" s="509" t="s">
        <v>2233</v>
      </c>
      <c r="C5247" s="509" t="s">
        <v>1784</v>
      </c>
      <c r="D5247" s="509" t="s">
        <v>1959</v>
      </c>
      <c r="E5247" s="509" t="s">
        <v>13689</v>
      </c>
      <c r="F5247" s="509">
        <v>4</v>
      </c>
      <c r="G5247" s="509">
        <v>1</v>
      </c>
    </row>
    <row r="5248" spans="1:7">
      <c r="A5248" s="509" t="s">
        <v>1958</v>
      </c>
      <c r="B5248" s="509" t="s">
        <v>2233</v>
      </c>
      <c r="C5248" s="509" t="s">
        <v>1784</v>
      </c>
      <c r="D5248" s="509" t="s">
        <v>1959</v>
      </c>
      <c r="E5248" s="509" t="s">
        <v>13685</v>
      </c>
      <c r="F5248" s="509">
        <v>3</v>
      </c>
      <c r="G5248" s="509">
        <v>1</v>
      </c>
    </row>
    <row r="5249" spans="1:7">
      <c r="A5249" s="509" t="s">
        <v>1958</v>
      </c>
      <c r="B5249" s="509" t="s">
        <v>2233</v>
      </c>
      <c r="C5249" s="509" t="s">
        <v>1784</v>
      </c>
      <c r="D5249" s="509" t="s">
        <v>1959</v>
      </c>
      <c r="E5249" s="509" t="s">
        <v>13688</v>
      </c>
      <c r="F5249" s="509">
        <v>3</v>
      </c>
      <c r="G5249" s="509">
        <v>1</v>
      </c>
    </row>
    <row r="5250" spans="1:7">
      <c r="A5250" s="509" t="s">
        <v>1958</v>
      </c>
      <c r="B5250" s="509" t="s">
        <v>2233</v>
      </c>
      <c r="C5250" s="509" t="s">
        <v>1784</v>
      </c>
      <c r="D5250" s="509" t="s">
        <v>1959</v>
      </c>
      <c r="E5250" s="509" t="s">
        <v>13686</v>
      </c>
      <c r="F5250" s="509">
        <v>1</v>
      </c>
      <c r="G5250" s="509">
        <v>1</v>
      </c>
    </row>
    <row r="5251" spans="1:7">
      <c r="A5251" s="509" t="s">
        <v>1960</v>
      </c>
      <c r="B5251" s="509" t="s">
        <v>2233</v>
      </c>
      <c r="C5251" s="509" t="s">
        <v>1784</v>
      </c>
      <c r="D5251" s="509" t="s">
        <v>1961</v>
      </c>
      <c r="E5251" s="509" t="s">
        <v>13509</v>
      </c>
      <c r="F5251" s="509">
        <v>9</v>
      </c>
      <c r="G5251" s="509">
        <v>1</v>
      </c>
    </row>
    <row r="5252" spans="1:7">
      <c r="A5252" s="509" t="s">
        <v>1960</v>
      </c>
      <c r="B5252" s="509" t="s">
        <v>2233</v>
      </c>
      <c r="C5252" s="509" t="s">
        <v>1784</v>
      </c>
      <c r="D5252" s="509" t="s">
        <v>1961</v>
      </c>
      <c r="E5252" s="509" t="s">
        <v>13511</v>
      </c>
      <c r="F5252" s="509">
        <v>6</v>
      </c>
      <c r="G5252" s="509">
        <v>1</v>
      </c>
    </row>
    <row r="5253" spans="1:7">
      <c r="A5253" s="509" t="s">
        <v>1960</v>
      </c>
      <c r="B5253" s="509" t="s">
        <v>2233</v>
      </c>
      <c r="C5253" s="509" t="s">
        <v>1784</v>
      </c>
      <c r="D5253" s="509" t="s">
        <v>1961</v>
      </c>
      <c r="E5253" s="509" t="s">
        <v>13512</v>
      </c>
      <c r="F5253" s="509">
        <v>5</v>
      </c>
      <c r="G5253" s="509">
        <v>1</v>
      </c>
    </row>
    <row r="5254" spans="1:7">
      <c r="A5254" s="509" t="s">
        <v>1960</v>
      </c>
      <c r="B5254" s="509" t="s">
        <v>2233</v>
      </c>
      <c r="C5254" s="509" t="s">
        <v>1784</v>
      </c>
      <c r="D5254" s="509" t="s">
        <v>1961</v>
      </c>
      <c r="E5254" s="509" t="s">
        <v>13513</v>
      </c>
      <c r="F5254" s="509">
        <v>5</v>
      </c>
      <c r="G5254" s="509">
        <v>1</v>
      </c>
    </row>
    <row r="5255" spans="1:7">
      <c r="A5255" s="509" t="s">
        <v>1960</v>
      </c>
      <c r="B5255" s="509" t="s">
        <v>2233</v>
      </c>
      <c r="C5255" s="509" t="s">
        <v>1784</v>
      </c>
      <c r="D5255" s="509" t="s">
        <v>1961</v>
      </c>
      <c r="E5255" s="509" t="s">
        <v>13514</v>
      </c>
      <c r="F5255" s="509">
        <v>5</v>
      </c>
      <c r="G5255" s="509">
        <v>1</v>
      </c>
    </row>
    <row r="5256" spans="1:7">
      <c r="A5256" s="509" t="s">
        <v>1960</v>
      </c>
      <c r="B5256" s="509" t="s">
        <v>2233</v>
      </c>
      <c r="C5256" s="509" t="s">
        <v>1784</v>
      </c>
      <c r="D5256" s="509" t="s">
        <v>1961</v>
      </c>
      <c r="E5256" s="509" t="s">
        <v>13515</v>
      </c>
      <c r="F5256" s="509">
        <v>5</v>
      </c>
      <c r="G5256" s="509">
        <v>1</v>
      </c>
    </row>
    <row r="5257" spans="1:7">
      <c r="A5257" s="509" t="s">
        <v>1960</v>
      </c>
      <c r="B5257" s="509" t="s">
        <v>2233</v>
      </c>
      <c r="C5257" s="509" t="s">
        <v>1784</v>
      </c>
      <c r="D5257" s="509" t="s">
        <v>1961</v>
      </c>
      <c r="E5257" s="509" t="s">
        <v>13510</v>
      </c>
      <c r="F5257" s="509">
        <v>3</v>
      </c>
      <c r="G5257" s="509">
        <v>1</v>
      </c>
    </row>
    <row r="5258" spans="1:7">
      <c r="A5258" s="509" t="s">
        <v>1962</v>
      </c>
      <c r="B5258" s="509" t="s">
        <v>2233</v>
      </c>
      <c r="C5258" s="509" t="s">
        <v>1784</v>
      </c>
      <c r="D5258" s="509" t="s">
        <v>1963</v>
      </c>
      <c r="E5258" s="509" t="s">
        <v>13034</v>
      </c>
      <c r="F5258" s="509">
        <v>10</v>
      </c>
      <c r="G5258" s="509">
        <v>1</v>
      </c>
    </row>
    <row r="5259" spans="1:7">
      <c r="A5259" s="509" t="s">
        <v>1962</v>
      </c>
      <c r="B5259" s="509" t="s">
        <v>2233</v>
      </c>
      <c r="C5259" s="509" t="s">
        <v>1784</v>
      </c>
      <c r="D5259" s="509" t="s">
        <v>1963</v>
      </c>
      <c r="E5259" s="509" t="s">
        <v>13035</v>
      </c>
      <c r="F5259" s="509">
        <v>10</v>
      </c>
      <c r="G5259" s="509">
        <v>1</v>
      </c>
    </row>
    <row r="5260" spans="1:7">
      <c r="A5260" s="509" t="s">
        <v>1962</v>
      </c>
      <c r="B5260" s="509" t="s">
        <v>2233</v>
      </c>
      <c r="C5260" s="509" t="s">
        <v>1784</v>
      </c>
      <c r="D5260" s="509" t="s">
        <v>1963</v>
      </c>
      <c r="E5260" s="509" t="s">
        <v>13033</v>
      </c>
      <c r="F5260" s="509">
        <v>7</v>
      </c>
      <c r="G5260" s="509">
        <v>1</v>
      </c>
    </row>
    <row r="5261" spans="1:7">
      <c r="A5261" s="509" t="s">
        <v>1962</v>
      </c>
      <c r="B5261" s="509" t="s">
        <v>2233</v>
      </c>
      <c r="C5261" s="509" t="s">
        <v>1784</v>
      </c>
      <c r="D5261" s="509" t="s">
        <v>1963</v>
      </c>
      <c r="E5261" s="509" t="s">
        <v>13037</v>
      </c>
      <c r="F5261" s="509">
        <v>6</v>
      </c>
      <c r="G5261" s="509">
        <v>1</v>
      </c>
    </row>
    <row r="5262" spans="1:7">
      <c r="A5262" s="509" t="s">
        <v>1962</v>
      </c>
      <c r="B5262" s="509" t="s">
        <v>2233</v>
      </c>
      <c r="C5262" s="509" t="s">
        <v>1784</v>
      </c>
      <c r="D5262" s="509" t="s">
        <v>1963</v>
      </c>
      <c r="E5262" s="509" t="s">
        <v>13038</v>
      </c>
      <c r="F5262" s="509">
        <v>6</v>
      </c>
      <c r="G5262" s="509">
        <v>1</v>
      </c>
    </row>
    <row r="5263" spans="1:7">
      <c r="A5263" s="509" t="s">
        <v>1962</v>
      </c>
      <c r="B5263" s="509" t="s">
        <v>2233</v>
      </c>
      <c r="C5263" s="509" t="s">
        <v>1784</v>
      </c>
      <c r="D5263" s="509" t="s">
        <v>1963</v>
      </c>
      <c r="E5263" s="509" t="s">
        <v>13036</v>
      </c>
      <c r="F5263" s="509">
        <v>4</v>
      </c>
      <c r="G5263" s="509">
        <v>1</v>
      </c>
    </row>
    <row r="5264" spans="1:7">
      <c r="A5264" s="509" t="s">
        <v>1962</v>
      </c>
      <c r="B5264" s="509" t="s">
        <v>2233</v>
      </c>
      <c r="C5264" s="509" t="s">
        <v>1784</v>
      </c>
      <c r="D5264" s="509" t="s">
        <v>1963</v>
      </c>
      <c r="E5264" s="509" t="s">
        <v>13039</v>
      </c>
      <c r="F5264" s="509">
        <v>1</v>
      </c>
      <c r="G5264" s="509">
        <v>1</v>
      </c>
    </row>
    <row r="5265" spans="1:7">
      <c r="A5265" s="509" t="s">
        <v>1962</v>
      </c>
      <c r="B5265" s="509" t="s">
        <v>2233</v>
      </c>
      <c r="C5265" s="509" t="s">
        <v>1784</v>
      </c>
      <c r="D5265" s="509" t="s">
        <v>1963</v>
      </c>
      <c r="E5265" s="509" t="s">
        <v>13040</v>
      </c>
      <c r="F5265" s="509">
        <v>1</v>
      </c>
      <c r="G5265" s="509">
        <v>1</v>
      </c>
    </row>
    <row r="5266" spans="1:7">
      <c r="A5266" s="509" t="s">
        <v>1964</v>
      </c>
      <c r="B5266" s="509" t="s">
        <v>2233</v>
      </c>
      <c r="C5266" s="509" t="s">
        <v>1784</v>
      </c>
      <c r="D5266" s="509" t="s">
        <v>1965</v>
      </c>
      <c r="E5266" s="509" t="s">
        <v>13503</v>
      </c>
      <c r="F5266" s="509">
        <v>12</v>
      </c>
      <c r="G5266" s="509">
        <v>1</v>
      </c>
    </row>
    <row r="5267" spans="1:7">
      <c r="A5267" s="509" t="s">
        <v>1964</v>
      </c>
      <c r="B5267" s="509" t="s">
        <v>2233</v>
      </c>
      <c r="C5267" s="509" t="s">
        <v>1784</v>
      </c>
      <c r="D5267" s="509" t="s">
        <v>1965</v>
      </c>
      <c r="E5267" s="509" t="s">
        <v>13501</v>
      </c>
      <c r="F5267" s="509">
        <v>11</v>
      </c>
      <c r="G5267" s="509">
        <v>1</v>
      </c>
    </row>
    <row r="5268" spans="1:7">
      <c r="A5268" s="509" t="s">
        <v>1964</v>
      </c>
      <c r="B5268" s="509" t="s">
        <v>2233</v>
      </c>
      <c r="C5268" s="509" t="s">
        <v>1784</v>
      </c>
      <c r="D5268" s="509" t="s">
        <v>1965</v>
      </c>
      <c r="E5268" s="509" t="s">
        <v>13502</v>
      </c>
      <c r="F5268" s="509">
        <v>10</v>
      </c>
      <c r="G5268" s="509">
        <v>1</v>
      </c>
    </row>
    <row r="5269" spans="1:7">
      <c r="A5269" s="509" t="s">
        <v>1964</v>
      </c>
      <c r="B5269" s="509" t="s">
        <v>2233</v>
      </c>
      <c r="C5269" s="509" t="s">
        <v>1784</v>
      </c>
      <c r="D5269" s="509" t="s">
        <v>1965</v>
      </c>
      <c r="E5269" s="509" t="s">
        <v>13507</v>
      </c>
      <c r="F5269" s="509">
        <v>4</v>
      </c>
      <c r="G5269" s="509">
        <v>1</v>
      </c>
    </row>
    <row r="5270" spans="1:7">
      <c r="A5270" s="509" t="s">
        <v>1964</v>
      </c>
      <c r="B5270" s="509" t="s">
        <v>2233</v>
      </c>
      <c r="C5270" s="509" t="s">
        <v>1784</v>
      </c>
      <c r="D5270" s="509" t="s">
        <v>1965</v>
      </c>
      <c r="E5270" s="509" t="s">
        <v>13504</v>
      </c>
      <c r="F5270" s="509">
        <v>3</v>
      </c>
      <c r="G5270" s="509">
        <v>1</v>
      </c>
    </row>
    <row r="5271" spans="1:7">
      <c r="A5271" s="509" t="s">
        <v>1964</v>
      </c>
      <c r="B5271" s="509" t="s">
        <v>2233</v>
      </c>
      <c r="C5271" s="509" t="s">
        <v>1784</v>
      </c>
      <c r="D5271" s="509" t="s">
        <v>1965</v>
      </c>
      <c r="E5271" s="509" t="s">
        <v>13506</v>
      </c>
      <c r="F5271" s="509">
        <v>2</v>
      </c>
      <c r="G5271" s="509">
        <v>1</v>
      </c>
    </row>
    <row r="5272" spans="1:7">
      <c r="A5272" s="509" t="s">
        <v>1964</v>
      </c>
      <c r="B5272" s="509" t="s">
        <v>2233</v>
      </c>
      <c r="C5272" s="509" t="s">
        <v>1784</v>
      </c>
      <c r="D5272" s="509" t="s">
        <v>1965</v>
      </c>
      <c r="E5272" s="509" t="s">
        <v>13505</v>
      </c>
      <c r="F5272" s="509">
        <v>1</v>
      </c>
      <c r="G5272" s="509">
        <v>1</v>
      </c>
    </row>
    <row r="5273" spans="1:7">
      <c r="A5273" s="509" t="s">
        <v>1966</v>
      </c>
      <c r="B5273" s="509" t="s">
        <v>2233</v>
      </c>
      <c r="C5273" s="509" t="s">
        <v>1784</v>
      </c>
      <c r="D5273" s="509" t="s">
        <v>1967</v>
      </c>
      <c r="E5273" s="509" t="s">
        <v>13473</v>
      </c>
      <c r="F5273" s="509">
        <v>10</v>
      </c>
      <c r="G5273" s="509">
        <v>1</v>
      </c>
    </row>
    <row r="5274" spans="1:7">
      <c r="A5274" s="509" t="s">
        <v>1966</v>
      </c>
      <c r="B5274" s="509" t="s">
        <v>2233</v>
      </c>
      <c r="C5274" s="509" t="s">
        <v>1784</v>
      </c>
      <c r="D5274" s="509" t="s">
        <v>1967</v>
      </c>
      <c r="E5274" s="509" t="s">
        <v>13475</v>
      </c>
      <c r="F5274" s="509">
        <v>10</v>
      </c>
      <c r="G5274" s="509">
        <v>1</v>
      </c>
    </row>
    <row r="5275" spans="1:7">
      <c r="A5275" s="509" t="s">
        <v>1966</v>
      </c>
      <c r="B5275" s="509" t="s">
        <v>2233</v>
      </c>
      <c r="C5275" s="509" t="s">
        <v>1784</v>
      </c>
      <c r="D5275" s="509" t="s">
        <v>1967</v>
      </c>
      <c r="E5275" s="509" t="s">
        <v>13477</v>
      </c>
      <c r="F5275" s="509">
        <v>10</v>
      </c>
      <c r="G5275" s="509">
        <v>1</v>
      </c>
    </row>
    <row r="5276" spans="1:7">
      <c r="A5276" s="509" t="s">
        <v>1966</v>
      </c>
      <c r="B5276" s="509" t="s">
        <v>2233</v>
      </c>
      <c r="C5276" s="509" t="s">
        <v>1784</v>
      </c>
      <c r="D5276" s="509" t="s">
        <v>1967</v>
      </c>
      <c r="E5276" s="509" t="s">
        <v>13471</v>
      </c>
      <c r="F5276" s="509">
        <v>4</v>
      </c>
      <c r="G5276" s="509">
        <v>1</v>
      </c>
    </row>
    <row r="5277" spans="1:7">
      <c r="A5277" s="509" t="s">
        <v>1966</v>
      </c>
      <c r="B5277" s="509" t="s">
        <v>2233</v>
      </c>
      <c r="C5277" s="509" t="s">
        <v>1784</v>
      </c>
      <c r="D5277" s="509" t="s">
        <v>1967</v>
      </c>
      <c r="E5277" s="509" t="s">
        <v>13472</v>
      </c>
      <c r="F5277" s="509">
        <v>3</v>
      </c>
      <c r="G5277" s="509">
        <v>1</v>
      </c>
    </row>
    <row r="5278" spans="1:7">
      <c r="A5278" s="509" t="s">
        <v>1966</v>
      </c>
      <c r="B5278" s="509" t="s">
        <v>2233</v>
      </c>
      <c r="C5278" s="509" t="s">
        <v>1784</v>
      </c>
      <c r="D5278" s="509" t="s">
        <v>1967</v>
      </c>
      <c r="E5278" s="509" t="s">
        <v>13474</v>
      </c>
      <c r="F5278" s="509">
        <v>3</v>
      </c>
      <c r="G5278" s="509">
        <v>1</v>
      </c>
    </row>
    <row r="5279" spans="1:7">
      <c r="A5279" s="509" t="s">
        <v>1966</v>
      </c>
      <c r="B5279" s="509" t="s">
        <v>2233</v>
      </c>
      <c r="C5279" s="509" t="s">
        <v>1784</v>
      </c>
      <c r="D5279" s="509" t="s">
        <v>1967</v>
      </c>
      <c r="E5279" s="509" t="s">
        <v>13476</v>
      </c>
      <c r="F5279" s="509">
        <v>3</v>
      </c>
      <c r="G5279" s="509">
        <v>1</v>
      </c>
    </row>
    <row r="5280" spans="1:7">
      <c r="A5280" s="509" t="s">
        <v>1966</v>
      </c>
      <c r="B5280" s="509" t="s">
        <v>2233</v>
      </c>
      <c r="C5280" s="509" t="s">
        <v>1784</v>
      </c>
      <c r="D5280" s="509" t="s">
        <v>1967</v>
      </c>
      <c r="E5280" s="509" t="s">
        <v>13478</v>
      </c>
      <c r="F5280" s="509">
        <v>3</v>
      </c>
      <c r="G5280" s="509">
        <v>1</v>
      </c>
    </row>
    <row r="5281" spans="1:7">
      <c r="A5281" s="509" t="s">
        <v>1966</v>
      </c>
      <c r="B5281" s="509" t="s">
        <v>2233</v>
      </c>
      <c r="C5281" s="509" t="s">
        <v>1784</v>
      </c>
      <c r="D5281" s="509" t="s">
        <v>1967</v>
      </c>
      <c r="E5281" s="509" t="s">
        <v>13479</v>
      </c>
      <c r="F5281" s="509">
        <v>3</v>
      </c>
      <c r="G5281" s="509">
        <v>1</v>
      </c>
    </row>
    <row r="5282" spans="1:7">
      <c r="A5282" s="509" t="s">
        <v>1966</v>
      </c>
      <c r="B5282" s="509" t="s">
        <v>2233</v>
      </c>
      <c r="C5282" s="509" t="s">
        <v>1784</v>
      </c>
      <c r="D5282" s="509" t="s">
        <v>1967</v>
      </c>
      <c r="E5282" s="509" t="s">
        <v>13480</v>
      </c>
      <c r="F5282" s="509">
        <v>3</v>
      </c>
      <c r="G5282" s="509">
        <v>1</v>
      </c>
    </row>
    <row r="5283" spans="1:7">
      <c r="A5283" s="509" t="s">
        <v>1968</v>
      </c>
      <c r="B5283" s="509" t="s">
        <v>2233</v>
      </c>
      <c r="C5283" s="509" t="s">
        <v>1784</v>
      </c>
      <c r="D5283" s="509" t="s">
        <v>1969</v>
      </c>
      <c r="E5283" s="509" t="s">
        <v>13695</v>
      </c>
      <c r="F5283" s="509">
        <v>12</v>
      </c>
      <c r="G5283" s="509">
        <v>1</v>
      </c>
    </row>
    <row r="5284" spans="1:7">
      <c r="A5284" s="509" t="s">
        <v>1968</v>
      </c>
      <c r="B5284" s="509" t="s">
        <v>2233</v>
      </c>
      <c r="C5284" s="509" t="s">
        <v>1784</v>
      </c>
      <c r="D5284" s="509" t="s">
        <v>1969</v>
      </c>
      <c r="E5284" s="509" t="s">
        <v>13693</v>
      </c>
      <c r="F5284" s="509">
        <v>10</v>
      </c>
      <c r="G5284" s="509">
        <v>1</v>
      </c>
    </row>
    <row r="5285" spans="1:7">
      <c r="A5285" s="509" t="s">
        <v>1968</v>
      </c>
      <c r="B5285" s="509" t="s">
        <v>2233</v>
      </c>
      <c r="C5285" s="509" t="s">
        <v>1784</v>
      </c>
      <c r="D5285" s="509" t="s">
        <v>1969</v>
      </c>
      <c r="E5285" s="509" t="s">
        <v>13696</v>
      </c>
      <c r="F5285" s="509">
        <v>10</v>
      </c>
      <c r="G5285" s="509">
        <v>1</v>
      </c>
    </row>
    <row r="5286" spans="1:7">
      <c r="A5286" s="509" t="s">
        <v>1968</v>
      </c>
      <c r="B5286" s="509" t="s">
        <v>2233</v>
      </c>
      <c r="C5286" s="509" t="s">
        <v>1784</v>
      </c>
      <c r="D5286" s="509" t="s">
        <v>1969</v>
      </c>
      <c r="E5286" s="509" t="s">
        <v>13694</v>
      </c>
      <c r="F5286" s="509">
        <v>4</v>
      </c>
      <c r="G5286" s="509">
        <v>1</v>
      </c>
    </row>
    <row r="5287" spans="1:7">
      <c r="A5287" s="509" t="s">
        <v>1968</v>
      </c>
      <c r="B5287" s="509" t="s">
        <v>2233</v>
      </c>
      <c r="C5287" s="509" t="s">
        <v>1784</v>
      </c>
      <c r="D5287" s="509" t="s">
        <v>1969</v>
      </c>
      <c r="E5287" s="509" t="s">
        <v>13697</v>
      </c>
      <c r="F5287" s="509">
        <v>1</v>
      </c>
      <c r="G5287" s="509">
        <v>1</v>
      </c>
    </row>
    <row r="5288" spans="1:7">
      <c r="A5288" s="509" t="s">
        <v>1972</v>
      </c>
      <c r="B5288" s="509" t="s">
        <v>2233</v>
      </c>
      <c r="C5288" s="509" t="s">
        <v>1784</v>
      </c>
      <c r="D5288" s="509" t="s">
        <v>1973</v>
      </c>
      <c r="E5288" s="509" t="s">
        <v>13586</v>
      </c>
      <c r="F5288" s="509">
        <v>11</v>
      </c>
      <c r="G5288" s="509">
        <v>1</v>
      </c>
    </row>
    <row r="5289" spans="1:7">
      <c r="A5289" s="509" t="s">
        <v>1972</v>
      </c>
      <c r="B5289" s="509" t="s">
        <v>2233</v>
      </c>
      <c r="C5289" s="509" t="s">
        <v>1784</v>
      </c>
      <c r="D5289" s="509" t="s">
        <v>1973</v>
      </c>
      <c r="E5289" s="509" t="s">
        <v>13585</v>
      </c>
      <c r="F5289" s="509">
        <v>10</v>
      </c>
      <c r="G5289" s="509">
        <v>1</v>
      </c>
    </row>
    <row r="5290" spans="1:7">
      <c r="A5290" s="509" t="s">
        <v>1972</v>
      </c>
      <c r="B5290" s="509" t="s">
        <v>2233</v>
      </c>
      <c r="C5290" s="509" t="s">
        <v>1784</v>
      </c>
      <c r="D5290" s="509" t="s">
        <v>1973</v>
      </c>
      <c r="E5290" s="509" t="s">
        <v>13584</v>
      </c>
      <c r="F5290" s="509">
        <v>9</v>
      </c>
      <c r="G5290" s="509">
        <v>1</v>
      </c>
    </row>
    <row r="5291" spans="1:7">
      <c r="A5291" s="509" t="s">
        <v>1972</v>
      </c>
      <c r="B5291" s="509" t="s">
        <v>2233</v>
      </c>
      <c r="C5291" s="509" t="s">
        <v>1784</v>
      </c>
      <c r="D5291" s="509" t="s">
        <v>1973</v>
      </c>
      <c r="E5291" s="509" t="s">
        <v>13588</v>
      </c>
      <c r="F5291" s="509">
        <v>9</v>
      </c>
      <c r="G5291" s="509">
        <v>1</v>
      </c>
    </row>
    <row r="5292" spans="1:7">
      <c r="A5292" s="509" t="s">
        <v>1972</v>
      </c>
      <c r="B5292" s="509" t="s">
        <v>2233</v>
      </c>
      <c r="C5292" s="509" t="s">
        <v>1784</v>
      </c>
      <c r="D5292" s="509" t="s">
        <v>1973</v>
      </c>
      <c r="E5292" s="509" t="s">
        <v>13589</v>
      </c>
      <c r="F5292" s="509">
        <v>6</v>
      </c>
      <c r="G5292" s="509">
        <v>1</v>
      </c>
    </row>
    <row r="5293" spans="1:7">
      <c r="A5293" s="509" t="s">
        <v>1972</v>
      </c>
      <c r="B5293" s="509" t="s">
        <v>2233</v>
      </c>
      <c r="C5293" s="509" t="s">
        <v>1784</v>
      </c>
      <c r="D5293" s="509" t="s">
        <v>1973</v>
      </c>
      <c r="E5293" s="509" t="s">
        <v>13587</v>
      </c>
      <c r="F5293" s="509">
        <v>4</v>
      </c>
      <c r="G5293" s="509">
        <v>1</v>
      </c>
    </row>
    <row r="5294" spans="1:7">
      <c r="A5294" s="509" t="s">
        <v>1972</v>
      </c>
      <c r="B5294" s="509" t="s">
        <v>2233</v>
      </c>
      <c r="C5294" s="509" t="s">
        <v>1784</v>
      </c>
      <c r="D5294" s="509" t="s">
        <v>1973</v>
      </c>
      <c r="E5294" s="509" t="s">
        <v>13590</v>
      </c>
      <c r="F5294" s="509">
        <v>3</v>
      </c>
      <c r="G5294" s="509">
        <v>1</v>
      </c>
    </row>
    <row r="5295" spans="1:7">
      <c r="A5295" s="509" t="s">
        <v>1972</v>
      </c>
      <c r="B5295" s="509" t="s">
        <v>2233</v>
      </c>
      <c r="C5295" s="509" t="s">
        <v>1784</v>
      </c>
      <c r="D5295" s="509" t="s">
        <v>1973</v>
      </c>
      <c r="E5295" s="509" t="s">
        <v>13591</v>
      </c>
      <c r="F5295" s="509">
        <v>3</v>
      </c>
      <c r="G5295" s="509">
        <v>1</v>
      </c>
    </row>
    <row r="5296" spans="1:7">
      <c r="A5296" s="509" t="s">
        <v>1972</v>
      </c>
      <c r="B5296" s="509" t="s">
        <v>2233</v>
      </c>
      <c r="C5296" s="509" t="s">
        <v>1784</v>
      </c>
      <c r="D5296" s="509" t="s">
        <v>1973</v>
      </c>
      <c r="E5296" s="509" t="s">
        <v>13592</v>
      </c>
      <c r="F5296" s="509">
        <v>2</v>
      </c>
      <c r="G5296" s="509">
        <v>1</v>
      </c>
    </row>
    <row r="5297" spans="1:7">
      <c r="A5297" s="509" t="s">
        <v>1974</v>
      </c>
      <c r="B5297" s="509" t="s">
        <v>2233</v>
      </c>
      <c r="C5297" s="509" t="s">
        <v>1784</v>
      </c>
      <c r="D5297" s="509" t="s">
        <v>1975</v>
      </c>
      <c r="E5297" s="509" t="s">
        <v>13700</v>
      </c>
      <c r="F5297" s="509">
        <v>6</v>
      </c>
      <c r="G5297" s="509">
        <v>1</v>
      </c>
    </row>
    <row r="5298" spans="1:7">
      <c r="A5298" s="509" t="s">
        <v>1974</v>
      </c>
      <c r="B5298" s="509" t="s">
        <v>2233</v>
      </c>
      <c r="C5298" s="509" t="s">
        <v>1784</v>
      </c>
      <c r="D5298" s="509" t="s">
        <v>1975</v>
      </c>
      <c r="E5298" s="509" t="s">
        <v>13698</v>
      </c>
      <c r="F5298" s="509">
        <v>4</v>
      </c>
      <c r="G5298" s="509">
        <v>1</v>
      </c>
    </row>
    <row r="5299" spans="1:7">
      <c r="A5299" s="509" t="s">
        <v>1974</v>
      </c>
      <c r="B5299" s="509" t="s">
        <v>2233</v>
      </c>
      <c r="C5299" s="509" t="s">
        <v>1784</v>
      </c>
      <c r="D5299" s="509" t="s">
        <v>1975</v>
      </c>
      <c r="E5299" s="509" t="s">
        <v>13702</v>
      </c>
      <c r="F5299" s="509">
        <v>3</v>
      </c>
      <c r="G5299" s="509">
        <v>1</v>
      </c>
    </row>
    <row r="5300" spans="1:7">
      <c r="A5300" s="509" t="s">
        <v>1974</v>
      </c>
      <c r="B5300" s="509" t="s">
        <v>2233</v>
      </c>
      <c r="C5300" s="509" t="s">
        <v>1784</v>
      </c>
      <c r="D5300" s="509" t="s">
        <v>1975</v>
      </c>
      <c r="E5300" s="509" t="s">
        <v>13699</v>
      </c>
      <c r="F5300" s="509">
        <v>2</v>
      </c>
      <c r="G5300" s="509">
        <v>1</v>
      </c>
    </row>
    <row r="5301" spans="1:7">
      <c r="A5301" s="509" t="s">
        <v>1974</v>
      </c>
      <c r="B5301" s="509" t="s">
        <v>2233</v>
      </c>
      <c r="C5301" s="509" t="s">
        <v>1784</v>
      </c>
      <c r="D5301" s="509" t="s">
        <v>1975</v>
      </c>
      <c r="E5301" s="509" t="s">
        <v>13701</v>
      </c>
      <c r="F5301" s="509">
        <v>1</v>
      </c>
      <c r="G5301" s="509">
        <v>1</v>
      </c>
    </row>
    <row r="5302" spans="1:7">
      <c r="A5302" s="509" t="s">
        <v>1976</v>
      </c>
      <c r="B5302" s="509" t="s">
        <v>2233</v>
      </c>
      <c r="C5302" s="509" t="s">
        <v>1784</v>
      </c>
      <c r="D5302" s="509" t="s">
        <v>1977</v>
      </c>
      <c r="E5302" s="509" t="s">
        <v>12998</v>
      </c>
      <c r="F5302" s="509">
        <v>12</v>
      </c>
      <c r="G5302" s="509">
        <v>1</v>
      </c>
    </row>
    <row r="5303" spans="1:7">
      <c r="A5303" s="509" t="s">
        <v>1976</v>
      </c>
      <c r="B5303" s="509" t="s">
        <v>2233</v>
      </c>
      <c r="C5303" s="509" t="s">
        <v>1784</v>
      </c>
      <c r="D5303" s="509" t="s">
        <v>1977</v>
      </c>
      <c r="E5303" s="509" t="s">
        <v>12999</v>
      </c>
      <c r="F5303" s="509">
        <v>12</v>
      </c>
      <c r="G5303" s="509">
        <v>1</v>
      </c>
    </row>
    <row r="5304" spans="1:7">
      <c r="A5304" s="509" t="s">
        <v>1976</v>
      </c>
      <c r="B5304" s="509" t="s">
        <v>2233</v>
      </c>
      <c r="C5304" s="509" t="s">
        <v>1784</v>
      </c>
      <c r="D5304" s="509" t="s">
        <v>1977</v>
      </c>
      <c r="E5304" s="509" t="s">
        <v>13000</v>
      </c>
      <c r="F5304" s="509">
        <v>11</v>
      </c>
      <c r="G5304" s="509">
        <v>1</v>
      </c>
    </row>
    <row r="5305" spans="1:7">
      <c r="A5305" s="509" t="s">
        <v>1976</v>
      </c>
      <c r="B5305" s="509" t="s">
        <v>2233</v>
      </c>
      <c r="C5305" s="509" t="s">
        <v>1784</v>
      </c>
      <c r="D5305" s="509" t="s">
        <v>1977</v>
      </c>
      <c r="E5305" s="509" t="s">
        <v>13003</v>
      </c>
      <c r="F5305" s="509">
        <v>10</v>
      </c>
      <c r="G5305" s="509">
        <v>1</v>
      </c>
    </row>
    <row r="5306" spans="1:7">
      <c r="A5306" s="509" t="s">
        <v>1976</v>
      </c>
      <c r="B5306" s="509" t="s">
        <v>2233</v>
      </c>
      <c r="C5306" s="509" t="s">
        <v>1784</v>
      </c>
      <c r="D5306" s="509" t="s">
        <v>1977</v>
      </c>
      <c r="E5306" s="509" t="s">
        <v>12997</v>
      </c>
      <c r="F5306" s="509">
        <v>9</v>
      </c>
      <c r="G5306" s="509">
        <v>1</v>
      </c>
    </row>
    <row r="5307" spans="1:7">
      <c r="A5307" s="509" t="s">
        <v>1976</v>
      </c>
      <c r="B5307" s="509" t="s">
        <v>2233</v>
      </c>
      <c r="C5307" s="509" t="s">
        <v>1784</v>
      </c>
      <c r="D5307" s="509" t="s">
        <v>1977</v>
      </c>
      <c r="E5307" s="509" t="s">
        <v>13006</v>
      </c>
      <c r="F5307" s="509">
        <v>7</v>
      </c>
      <c r="G5307" s="509">
        <v>1</v>
      </c>
    </row>
    <row r="5308" spans="1:7">
      <c r="A5308" s="509" t="s">
        <v>1976</v>
      </c>
      <c r="B5308" s="509" t="s">
        <v>2233</v>
      </c>
      <c r="C5308" s="509" t="s">
        <v>1784</v>
      </c>
      <c r="D5308" s="509" t="s">
        <v>1977</v>
      </c>
      <c r="E5308" s="509" t="s">
        <v>13001</v>
      </c>
      <c r="F5308" s="509">
        <v>6</v>
      </c>
      <c r="G5308" s="509">
        <v>1</v>
      </c>
    </row>
    <row r="5309" spans="1:7">
      <c r="A5309" s="509" t="s">
        <v>1976</v>
      </c>
      <c r="B5309" s="509" t="s">
        <v>2233</v>
      </c>
      <c r="C5309" s="509" t="s">
        <v>1784</v>
      </c>
      <c r="D5309" s="509" t="s">
        <v>1977</v>
      </c>
      <c r="E5309" s="509" t="s">
        <v>13005</v>
      </c>
      <c r="F5309" s="509">
        <v>6</v>
      </c>
      <c r="G5309" s="509">
        <v>1</v>
      </c>
    </row>
    <row r="5310" spans="1:7">
      <c r="A5310" s="509" t="s">
        <v>1976</v>
      </c>
      <c r="B5310" s="509" t="s">
        <v>2233</v>
      </c>
      <c r="C5310" s="509" t="s">
        <v>1784</v>
      </c>
      <c r="D5310" s="509" t="s">
        <v>1977</v>
      </c>
      <c r="E5310" s="509" t="s">
        <v>13002</v>
      </c>
      <c r="F5310" s="509">
        <v>5</v>
      </c>
      <c r="G5310" s="509">
        <v>1</v>
      </c>
    </row>
    <row r="5311" spans="1:7">
      <c r="A5311" s="509" t="s">
        <v>1976</v>
      </c>
      <c r="B5311" s="509" t="s">
        <v>2233</v>
      </c>
      <c r="C5311" s="509" t="s">
        <v>1784</v>
      </c>
      <c r="D5311" s="509" t="s">
        <v>1977</v>
      </c>
      <c r="E5311" s="509" t="s">
        <v>13004</v>
      </c>
      <c r="F5311" s="509">
        <v>2</v>
      </c>
      <c r="G5311" s="509">
        <v>1</v>
      </c>
    </row>
    <row r="5312" spans="1:7">
      <c r="A5312" s="509" t="s">
        <v>1978</v>
      </c>
      <c r="B5312" s="509" t="s">
        <v>2233</v>
      </c>
      <c r="C5312" s="509" t="s">
        <v>1784</v>
      </c>
      <c r="D5312" s="509" t="s">
        <v>1979</v>
      </c>
      <c r="E5312" s="509" t="s">
        <v>13391</v>
      </c>
      <c r="F5312" s="509">
        <v>11</v>
      </c>
      <c r="G5312" s="509">
        <v>1</v>
      </c>
    </row>
    <row r="5313" spans="1:7">
      <c r="A5313" s="509" t="s">
        <v>1978</v>
      </c>
      <c r="B5313" s="509" t="s">
        <v>2233</v>
      </c>
      <c r="C5313" s="509" t="s">
        <v>1784</v>
      </c>
      <c r="D5313" s="509" t="s">
        <v>1979</v>
      </c>
      <c r="E5313" s="509" t="s">
        <v>13392</v>
      </c>
      <c r="F5313" s="509">
        <v>11</v>
      </c>
      <c r="G5313" s="509">
        <v>1</v>
      </c>
    </row>
    <row r="5314" spans="1:7">
      <c r="A5314" s="509" t="s">
        <v>1978</v>
      </c>
      <c r="B5314" s="509" t="s">
        <v>2233</v>
      </c>
      <c r="C5314" s="509" t="s">
        <v>1784</v>
      </c>
      <c r="D5314" s="509" t="s">
        <v>1979</v>
      </c>
      <c r="E5314" s="509" t="s">
        <v>13393</v>
      </c>
      <c r="F5314" s="509">
        <v>11</v>
      </c>
      <c r="G5314" s="509">
        <v>1</v>
      </c>
    </row>
    <row r="5315" spans="1:7">
      <c r="A5315" s="509" t="s">
        <v>1978</v>
      </c>
      <c r="B5315" s="509" t="s">
        <v>2233</v>
      </c>
      <c r="C5315" s="509" t="s">
        <v>1784</v>
      </c>
      <c r="D5315" s="509" t="s">
        <v>1979</v>
      </c>
      <c r="E5315" s="509" t="s">
        <v>13390</v>
      </c>
      <c r="F5315" s="509">
        <v>8</v>
      </c>
      <c r="G5315" s="509">
        <v>1</v>
      </c>
    </row>
    <row r="5316" spans="1:7">
      <c r="A5316" s="509" t="s">
        <v>1978</v>
      </c>
      <c r="B5316" s="509" t="s">
        <v>2233</v>
      </c>
      <c r="C5316" s="509" t="s">
        <v>1784</v>
      </c>
      <c r="D5316" s="509" t="s">
        <v>1979</v>
      </c>
      <c r="E5316" s="509" t="s">
        <v>13394</v>
      </c>
      <c r="F5316" s="509">
        <v>7</v>
      </c>
      <c r="G5316" s="509">
        <v>1</v>
      </c>
    </row>
    <row r="5317" spans="1:7">
      <c r="A5317" s="509" t="s">
        <v>1978</v>
      </c>
      <c r="B5317" s="509" t="s">
        <v>2233</v>
      </c>
      <c r="C5317" s="509" t="s">
        <v>1784</v>
      </c>
      <c r="D5317" s="509" t="s">
        <v>1979</v>
      </c>
      <c r="E5317" s="509" t="s">
        <v>13395</v>
      </c>
      <c r="F5317" s="509">
        <v>6</v>
      </c>
      <c r="G5317" s="509">
        <v>1</v>
      </c>
    </row>
    <row r="5318" spans="1:7">
      <c r="A5318" s="509" t="s">
        <v>1980</v>
      </c>
      <c r="B5318" s="509" t="s">
        <v>2233</v>
      </c>
      <c r="C5318" s="509" t="s">
        <v>1784</v>
      </c>
      <c r="D5318" s="509" t="s">
        <v>1981</v>
      </c>
      <c r="E5318" s="509" t="s">
        <v>13704</v>
      </c>
      <c r="F5318" s="509">
        <v>9</v>
      </c>
      <c r="G5318" s="509">
        <v>1</v>
      </c>
    </row>
    <row r="5319" spans="1:7">
      <c r="A5319" s="509" t="s">
        <v>1980</v>
      </c>
      <c r="B5319" s="509" t="s">
        <v>2233</v>
      </c>
      <c r="C5319" s="509" t="s">
        <v>1784</v>
      </c>
      <c r="D5319" s="509" t="s">
        <v>1981</v>
      </c>
      <c r="E5319" s="509" t="s">
        <v>13705</v>
      </c>
      <c r="F5319" s="509">
        <v>9</v>
      </c>
      <c r="G5319" s="509">
        <v>1</v>
      </c>
    </row>
    <row r="5320" spans="1:7">
      <c r="A5320" s="509" t="s">
        <v>1980</v>
      </c>
      <c r="B5320" s="509" t="s">
        <v>2233</v>
      </c>
      <c r="C5320" s="509" t="s">
        <v>1784</v>
      </c>
      <c r="D5320" s="509" t="s">
        <v>1981</v>
      </c>
      <c r="E5320" s="509" t="s">
        <v>13707</v>
      </c>
      <c r="F5320" s="509">
        <v>8</v>
      </c>
      <c r="G5320" s="509">
        <v>1</v>
      </c>
    </row>
    <row r="5321" spans="1:7">
      <c r="A5321" s="509" t="s">
        <v>1980</v>
      </c>
      <c r="B5321" s="509" t="s">
        <v>2233</v>
      </c>
      <c r="C5321" s="509" t="s">
        <v>1784</v>
      </c>
      <c r="D5321" s="509" t="s">
        <v>1981</v>
      </c>
      <c r="E5321" s="509" t="s">
        <v>13703</v>
      </c>
      <c r="F5321" s="509">
        <v>7</v>
      </c>
      <c r="G5321" s="509">
        <v>1</v>
      </c>
    </row>
    <row r="5322" spans="1:7">
      <c r="A5322" s="509" t="s">
        <v>1980</v>
      </c>
      <c r="B5322" s="509" t="s">
        <v>2233</v>
      </c>
      <c r="C5322" s="509" t="s">
        <v>1784</v>
      </c>
      <c r="D5322" s="509" t="s">
        <v>1981</v>
      </c>
      <c r="E5322" s="509" t="s">
        <v>13708</v>
      </c>
      <c r="F5322" s="509">
        <v>6</v>
      </c>
      <c r="G5322" s="509">
        <v>1</v>
      </c>
    </row>
    <row r="5323" spans="1:7">
      <c r="A5323" s="509" t="s">
        <v>1980</v>
      </c>
      <c r="B5323" s="509" t="s">
        <v>2233</v>
      </c>
      <c r="C5323" s="509" t="s">
        <v>1784</v>
      </c>
      <c r="D5323" s="509" t="s">
        <v>1981</v>
      </c>
      <c r="E5323" s="509" t="s">
        <v>13709</v>
      </c>
      <c r="F5323" s="509">
        <v>3</v>
      </c>
      <c r="G5323" s="509">
        <v>1</v>
      </c>
    </row>
    <row r="5324" spans="1:7">
      <c r="A5324" s="509" t="s">
        <v>1980</v>
      </c>
      <c r="B5324" s="509" t="s">
        <v>2233</v>
      </c>
      <c r="C5324" s="509" t="s">
        <v>1784</v>
      </c>
      <c r="D5324" s="509" t="s">
        <v>1981</v>
      </c>
      <c r="E5324" s="509" t="s">
        <v>13706</v>
      </c>
      <c r="F5324" s="509">
        <v>2</v>
      </c>
      <c r="G5324" s="509">
        <v>1</v>
      </c>
    </row>
    <row r="5325" spans="1:7">
      <c r="A5325" s="509" t="s">
        <v>1982</v>
      </c>
      <c r="B5325" s="509" t="s">
        <v>2233</v>
      </c>
      <c r="C5325" s="509" t="s">
        <v>1784</v>
      </c>
      <c r="D5325" s="509" t="s">
        <v>1983</v>
      </c>
      <c r="E5325" s="509" t="s">
        <v>13843</v>
      </c>
      <c r="F5325" s="509">
        <v>12</v>
      </c>
      <c r="G5325" s="509">
        <v>1</v>
      </c>
    </row>
    <row r="5326" spans="1:7">
      <c r="A5326" s="509" t="s">
        <v>1982</v>
      </c>
      <c r="B5326" s="509" t="s">
        <v>2233</v>
      </c>
      <c r="C5326" s="509" t="s">
        <v>1784</v>
      </c>
      <c r="D5326" s="509" t="s">
        <v>1983</v>
      </c>
      <c r="E5326" s="509" t="s">
        <v>13845</v>
      </c>
      <c r="F5326" s="509">
        <v>11</v>
      </c>
      <c r="G5326" s="509">
        <v>1</v>
      </c>
    </row>
    <row r="5327" spans="1:7">
      <c r="A5327" s="509" t="s">
        <v>1982</v>
      </c>
      <c r="B5327" s="509" t="s">
        <v>2233</v>
      </c>
      <c r="C5327" s="509" t="s">
        <v>1784</v>
      </c>
      <c r="D5327" s="509" t="s">
        <v>1983</v>
      </c>
      <c r="E5327" s="509" t="s">
        <v>13844</v>
      </c>
      <c r="F5327" s="509">
        <v>6</v>
      </c>
      <c r="G5327" s="509">
        <v>1</v>
      </c>
    </row>
    <row r="5328" spans="1:7">
      <c r="A5328" s="509" t="s">
        <v>1982</v>
      </c>
      <c r="B5328" s="509" t="s">
        <v>2233</v>
      </c>
      <c r="C5328" s="509" t="s">
        <v>1784</v>
      </c>
      <c r="D5328" s="509" t="s">
        <v>1983</v>
      </c>
      <c r="E5328" s="509" t="s">
        <v>13847</v>
      </c>
      <c r="F5328" s="509">
        <v>5</v>
      </c>
      <c r="G5328" s="509">
        <v>1</v>
      </c>
    </row>
    <row r="5329" spans="1:7">
      <c r="A5329" s="509" t="s">
        <v>1982</v>
      </c>
      <c r="B5329" s="509" t="s">
        <v>2233</v>
      </c>
      <c r="C5329" s="509" t="s">
        <v>1784</v>
      </c>
      <c r="D5329" s="509" t="s">
        <v>1983</v>
      </c>
      <c r="E5329" s="509" t="s">
        <v>13842</v>
      </c>
      <c r="F5329" s="509">
        <v>2</v>
      </c>
      <c r="G5329" s="509">
        <v>1</v>
      </c>
    </row>
    <row r="5330" spans="1:7">
      <c r="A5330" s="509" t="s">
        <v>1982</v>
      </c>
      <c r="B5330" s="509" t="s">
        <v>2233</v>
      </c>
      <c r="C5330" s="509" t="s">
        <v>1784</v>
      </c>
      <c r="D5330" s="509" t="s">
        <v>1983</v>
      </c>
      <c r="E5330" s="509" t="s">
        <v>13846</v>
      </c>
      <c r="F5330" s="509">
        <v>1</v>
      </c>
      <c r="G5330" s="509">
        <v>1</v>
      </c>
    </row>
    <row r="5331" spans="1:7">
      <c r="A5331" s="509" t="s">
        <v>1982</v>
      </c>
      <c r="B5331" s="509" t="s">
        <v>2233</v>
      </c>
      <c r="C5331" s="509" t="s">
        <v>1784</v>
      </c>
      <c r="D5331" s="509" t="s">
        <v>1983</v>
      </c>
      <c r="E5331" s="509" t="s">
        <v>13848</v>
      </c>
      <c r="F5331" s="509">
        <v>1</v>
      </c>
      <c r="G5331" s="509">
        <v>1</v>
      </c>
    </row>
    <row r="5332" spans="1:7">
      <c r="A5332" s="509" t="s">
        <v>1984</v>
      </c>
      <c r="B5332" s="509" t="s">
        <v>2233</v>
      </c>
      <c r="C5332" s="509" t="s">
        <v>1784</v>
      </c>
      <c r="D5332" s="509" t="s">
        <v>1985</v>
      </c>
      <c r="E5332" s="509" t="s">
        <v>13937</v>
      </c>
      <c r="F5332" s="509">
        <v>11</v>
      </c>
      <c r="G5332" s="509">
        <v>1</v>
      </c>
    </row>
    <row r="5333" spans="1:7">
      <c r="A5333" s="509" t="s">
        <v>1984</v>
      </c>
      <c r="B5333" s="509" t="s">
        <v>2233</v>
      </c>
      <c r="C5333" s="509" t="s">
        <v>1784</v>
      </c>
      <c r="D5333" s="509" t="s">
        <v>1985</v>
      </c>
      <c r="E5333" s="509" t="s">
        <v>13939</v>
      </c>
      <c r="F5333" s="509">
        <v>11</v>
      </c>
      <c r="G5333" s="509">
        <v>1</v>
      </c>
    </row>
    <row r="5334" spans="1:7">
      <c r="A5334" s="509" t="s">
        <v>1984</v>
      </c>
      <c r="B5334" s="509" t="s">
        <v>2233</v>
      </c>
      <c r="C5334" s="509" t="s">
        <v>1784</v>
      </c>
      <c r="D5334" s="509" t="s">
        <v>1985</v>
      </c>
      <c r="E5334" s="509" t="s">
        <v>13942</v>
      </c>
      <c r="F5334" s="509">
        <v>11</v>
      </c>
      <c r="G5334" s="509">
        <v>1</v>
      </c>
    </row>
    <row r="5335" spans="1:7">
      <c r="A5335" s="509" t="s">
        <v>1984</v>
      </c>
      <c r="B5335" s="509" t="s">
        <v>2233</v>
      </c>
      <c r="C5335" s="509" t="s">
        <v>1784</v>
      </c>
      <c r="D5335" s="509" t="s">
        <v>1985</v>
      </c>
      <c r="E5335" s="509" t="s">
        <v>13944</v>
      </c>
      <c r="F5335" s="509">
        <v>11</v>
      </c>
      <c r="G5335" s="509">
        <v>1</v>
      </c>
    </row>
    <row r="5336" spans="1:7">
      <c r="A5336" s="509" t="s">
        <v>1984</v>
      </c>
      <c r="B5336" s="509" t="s">
        <v>2233</v>
      </c>
      <c r="C5336" s="509" t="s">
        <v>1784</v>
      </c>
      <c r="D5336" s="509" t="s">
        <v>1985</v>
      </c>
      <c r="E5336" s="509" t="s">
        <v>13940</v>
      </c>
      <c r="F5336" s="509">
        <v>8</v>
      </c>
      <c r="G5336" s="509">
        <v>1</v>
      </c>
    </row>
    <row r="5337" spans="1:7">
      <c r="A5337" s="509" t="s">
        <v>1984</v>
      </c>
      <c r="B5337" s="509" t="s">
        <v>2233</v>
      </c>
      <c r="C5337" s="509" t="s">
        <v>1784</v>
      </c>
      <c r="D5337" s="509" t="s">
        <v>1985</v>
      </c>
      <c r="E5337" s="509" t="s">
        <v>13945</v>
      </c>
      <c r="F5337" s="509">
        <v>8</v>
      </c>
      <c r="G5337" s="509">
        <v>1</v>
      </c>
    </row>
    <row r="5338" spans="1:7">
      <c r="A5338" s="509" t="s">
        <v>1984</v>
      </c>
      <c r="B5338" s="509" t="s">
        <v>2233</v>
      </c>
      <c r="C5338" s="509" t="s">
        <v>1784</v>
      </c>
      <c r="D5338" s="509" t="s">
        <v>1985</v>
      </c>
      <c r="E5338" s="509" t="s">
        <v>13938</v>
      </c>
      <c r="F5338" s="509">
        <v>7</v>
      </c>
      <c r="G5338" s="509">
        <v>1</v>
      </c>
    </row>
    <row r="5339" spans="1:7">
      <c r="A5339" s="509" t="s">
        <v>1984</v>
      </c>
      <c r="B5339" s="509" t="s">
        <v>2233</v>
      </c>
      <c r="C5339" s="509" t="s">
        <v>1784</v>
      </c>
      <c r="D5339" s="509" t="s">
        <v>1985</v>
      </c>
      <c r="E5339" s="509" t="s">
        <v>13936</v>
      </c>
      <c r="F5339" s="509">
        <v>6</v>
      </c>
      <c r="G5339" s="509">
        <v>1</v>
      </c>
    </row>
    <row r="5340" spans="1:7">
      <c r="A5340" s="509" t="s">
        <v>1984</v>
      </c>
      <c r="B5340" s="509" t="s">
        <v>2233</v>
      </c>
      <c r="C5340" s="509" t="s">
        <v>1784</v>
      </c>
      <c r="D5340" s="509" t="s">
        <v>1985</v>
      </c>
      <c r="E5340" s="509" t="s">
        <v>13943</v>
      </c>
      <c r="F5340" s="509">
        <v>6</v>
      </c>
      <c r="G5340" s="509">
        <v>1</v>
      </c>
    </row>
    <row r="5341" spans="1:7">
      <c r="A5341" s="509" t="s">
        <v>1984</v>
      </c>
      <c r="B5341" s="509" t="s">
        <v>2233</v>
      </c>
      <c r="C5341" s="509" t="s">
        <v>1784</v>
      </c>
      <c r="D5341" s="509" t="s">
        <v>1985</v>
      </c>
      <c r="E5341" s="509" t="s">
        <v>13941</v>
      </c>
      <c r="F5341" s="509">
        <v>4</v>
      </c>
      <c r="G5341" s="509">
        <v>1</v>
      </c>
    </row>
    <row r="5342" spans="1:7">
      <c r="A5342" s="509" t="s">
        <v>1986</v>
      </c>
      <c r="B5342" s="509" t="s">
        <v>2233</v>
      </c>
      <c r="C5342" s="509" t="s">
        <v>1784</v>
      </c>
      <c r="D5342" s="509" t="s">
        <v>1987</v>
      </c>
      <c r="E5342" s="509" t="s">
        <v>13085</v>
      </c>
      <c r="F5342" s="509">
        <v>8</v>
      </c>
      <c r="G5342" s="509">
        <v>1</v>
      </c>
    </row>
    <row r="5343" spans="1:7">
      <c r="A5343" s="509" t="s">
        <v>1986</v>
      </c>
      <c r="B5343" s="509" t="s">
        <v>2233</v>
      </c>
      <c r="C5343" s="509" t="s">
        <v>1784</v>
      </c>
      <c r="D5343" s="509" t="s">
        <v>1987</v>
      </c>
      <c r="E5343" s="509" t="s">
        <v>13086</v>
      </c>
      <c r="F5343" s="509">
        <v>8</v>
      </c>
      <c r="G5343" s="509">
        <v>1</v>
      </c>
    </row>
    <row r="5344" spans="1:7">
      <c r="A5344" s="509" t="s">
        <v>1986</v>
      </c>
      <c r="B5344" s="509" t="s">
        <v>2233</v>
      </c>
      <c r="C5344" s="509" t="s">
        <v>1784</v>
      </c>
      <c r="D5344" s="509" t="s">
        <v>1987</v>
      </c>
      <c r="E5344" s="509" t="s">
        <v>13083</v>
      </c>
      <c r="F5344" s="509">
        <v>7</v>
      </c>
      <c r="G5344" s="509">
        <v>1</v>
      </c>
    </row>
    <row r="5345" spans="1:7">
      <c r="A5345" s="509" t="s">
        <v>1986</v>
      </c>
      <c r="B5345" s="509" t="s">
        <v>2233</v>
      </c>
      <c r="C5345" s="509" t="s">
        <v>1784</v>
      </c>
      <c r="D5345" s="509" t="s">
        <v>1987</v>
      </c>
      <c r="E5345" s="509" t="s">
        <v>13087</v>
      </c>
      <c r="F5345" s="509">
        <v>7</v>
      </c>
      <c r="G5345" s="509">
        <v>1</v>
      </c>
    </row>
    <row r="5346" spans="1:7">
      <c r="A5346" s="509" t="s">
        <v>1986</v>
      </c>
      <c r="B5346" s="509" t="s">
        <v>2233</v>
      </c>
      <c r="C5346" s="509" t="s">
        <v>1784</v>
      </c>
      <c r="D5346" s="509" t="s">
        <v>1987</v>
      </c>
      <c r="E5346" s="509" t="s">
        <v>13082</v>
      </c>
      <c r="F5346" s="509">
        <v>6</v>
      </c>
      <c r="G5346" s="509">
        <v>1</v>
      </c>
    </row>
    <row r="5347" spans="1:7">
      <c r="A5347" s="509" t="s">
        <v>1986</v>
      </c>
      <c r="B5347" s="509" t="s">
        <v>2233</v>
      </c>
      <c r="C5347" s="509" t="s">
        <v>1784</v>
      </c>
      <c r="D5347" s="509" t="s">
        <v>1987</v>
      </c>
      <c r="E5347" s="509" t="s">
        <v>13084</v>
      </c>
      <c r="F5347" s="509">
        <v>6</v>
      </c>
      <c r="G5347" s="509">
        <v>1</v>
      </c>
    </row>
    <row r="5348" spans="1:7">
      <c r="A5348" s="509" t="s">
        <v>1988</v>
      </c>
      <c r="B5348" s="509" t="s">
        <v>2233</v>
      </c>
      <c r="C5348" s="509" t="s">
        <v>1784</v>
      </c>
      <c r="D5348" s="509" t="s">
        <v>1989</v>
      </c>
      <c r="E5348" s="509" t="s">
        <v>13710</v>
      </c>
      <c r="F5348" s="509">
        <v>5</v>
      </c>
      <c r="G5348" s="509">
        <v>1</v>
      </c>
    </row>
    <row r="5349" spans="1:7">
      <c r="A5349" s="509" t="s">
        <v>1988</v>
      </c>
      <c r="B5349" s="509" t="s">
        <v>2233</v>
      </c>
      <c r="C5349" s="509" t="s">
        <v>1784</v>
      </c>
      <c r="D5349" s="509" t="s">
        <v>1989</v>
      </c>
      <c r="E5349" s="509" t="s">
        <v>13711</v>
      </c>
      <c r="F5349" s="509">
        <v>4</v>
      </c>
      <c r="G5349" s="509">
        <v>1</v>
      </c>
    </row>
    <row r="5350" spans="1:7">
      <c r="A5350" s="509" t="s">
        <v>1988</v>
      </c>
      <c r="B5350" s="509" t="s">
        <v>2233</v>
      </c>
      <c r="C5350" s="509" t="s">
        <v>1784</v>
      </c>
      <c r="D5350" s="509" t="s">
        <v>1989</v>
      </c>
      <c r="E5350" s="509" t="s">
        <v>13712</v>
      </c>
      <c r="F5350" s="509">
        <v>3</v>
      </c>
      <c r="G5350" s="509">
        <v>1</v>
      </c>
    </row>
    <row r="5351" spans="1:7">
      <c r="A5351" s="509" t="s">
        <v>1988</v>
      </c>
      <c r="B5351" s="509" t="s">
        <v>2233</v>
      </c>
      <c r="C5351" s="509" t="s">
        <v>1784</v>
      </c>
      <c r="D5351" s="509" t="s">
        <v>1989</v>
      </c>
      <c r="E5351" s="509" t="s">
        <v>13713</v>
      </c>
      <c r="F5351" s="509">
        <v>2</v>
      </c>
      <c r="G5351" s="509">
        <v>1</v>
      </c>
    </row>
    <row r="5352" spans="1:7">
      <c r="A5352" s="509" t="s">
        <v>1990</v>
      </c>
      <c r="B5352" s="509" t="s">
        <v>2233</v>
      </c>
      <c r="C5352" s="509" t="s">
        <v>1784</v>
      </c>
      <c r="D5352" s="509" t="s">
        <v>1991</v>
      </c>
      <c r="E5352" s="509" t="s">
        <v>12567</v>
      </c>
      <c r="F5352" s="509">
        <v>8</v>
      </c>
      <c r="G5352" s="509">
        <v>1</v>
      </c>
    </row>
    <row r="5353" spans="1:7">
      <c r="A5353" s="509" t="s">
        <v>1990</v>
      </c>
      <c r="B5353" s="509" t="s">
        <v>2233</v>
      </c>
      <c r="C5353" s="509" t="s">
        <v>1784</v>
      </c>
      <c r="D5353" s="509" t="s">
        <v>1991</v>
      </c>
      <c r="E5353" s="509" t="s">
        <v>12570</v>
      </c>
      <c r="F5353" s="509">
        <v>8</v>
      </c>
      <c r="G5353" s="509">
        <v>1</v>
      </c>
    </row>
    <row r="5354" spans="1:7">
      <c r="A5354" s="509" t="s">
        <v>1990</v>
      </c>
      <c r="B5354" s="509" t="s">
        <v>2233</v>
      </c>
      <c r="C5354" s="509" t="s">
        <v>1784</v>
      </c>
      <c r="D5354" s="509" t="s">
        <v>1991</v>
      </c>
      <c r="E5354" s="509" t="s">
        <v>12559</v>
      </c>
      <c r="F5354" s="509">
        <v>7</v>
      </c>
      <c r="G5354" s="509">
        <v>1</v>
      </c>
    </row>
    <row r="5355" spans="1:7">
      <c r="A5355" s="509" t="s">
        <v>1990</v>
      </c>
      <c r="B5355" s="509" t="s">
        <v>2233</v>
      </c>
      <c r="C5355" s="509" t="s">
        <v>1784</v>
      </c>
      <c r="D5355" s="509" t="s">
        <v>1991</v>
      </c>
      <c r="E5355" s="509" t="s">
        <v>12561</v>
      </c>
      <c r="F5355" s="509">
        <v>7</v>
      </c>
      <c r="G5355" s="509">
        <v>1</v>
      </c>
    </row>
    <row r="5356" spans="1:7">
      <c r="A5356" s="509" t="s">
        <v>1990</v>
      </c>
      <c r="B5356" s="509" t="s">
        <v>2233</v>
      </c>
      <c r="C5356" s="509" t="s">
        <v>1784</v>
      </c>
      <c r="D5356" s="509" t="s">
        <v>1991</v>
      </c>
      <c r="E5356" s="509" t="s">
        <v>12562</v>
      </c>
      <c r="F5356" s="509">
        <v>6</v>
      </c>
      <c r="G5356" s="509">
        <v>1</v>
      </c>
    </row>
    <row r="5357" spans="1:7">
      <c r="A5357" s="509" t="s">
        <v>1990</v>
      </c>
      <c r="B5357" s="509" t="s">
        <v>2233</v>
      </c>
      <c r="C5357" s="509" t="s">
        <v>1784</v>
      </c>
      <c r="D5357" s="509" t="s">
        <v>1991</v>
      </c>
      <c r="E5357" s="509" t="s">
        <v>12568</v>
      </c>
      <c r="F5357" s="509">
        <v>5</v>
      </c>
      <c r="G5357" s="509">
        <v>1</v>
      </c>
    </row>
    <row r="5358" spans="1:7">
      <c r="A5358" s="509" t="s">
        <v>1990</v>
      </c>
      <c r="B5358" s="509" t="s">
        <v>2233</v>
      </c>
      <c r="C5358" s="509" t="s">
        <v>1784</v>
      </c>
      <c r="D5358" s="509" t="s">
        <v>1991</v>
      </c>
      <c r="E5358" s="509" t="s">
        <v>12564</v>
      </c>
      <c r="F5358" s="509">
        <v>3</v>
      </c>
      <c r="G5358" s="509">
        <v>1</v>
      </c>
    </row>
    <row r="5359" spans="1:7">
      <c r="A5359" s="509" t="s">
        <v>1990</v>
      </c>
      <c r="B5359" s="509" t="s">
        <v>2233</v>
      </c>
      <c r="C5359" s="509" t="s">
        <v>1784</v>
      </c>
      <c r="D5359" s="509" t="s">
        <v>1991</v>
      </c>
      <c r="E5359" s="509" t="s">
        <v>12569</v>
      </c>
      <c r="F5359" s="509">
        <v>3</v>
      </c>
      <c r="G5359" s="509">
        <v>1</v>
      </c>
    </row>
    <row r="5360" spans="1:7">
      <c r="A5360" s="509" t="s">
        <v>1990</v>
      </c>
      <c r="B5360" s="509" t="s">
        <v>2233</v>
      </c>
      <c r="C5360" s="509" t="s">
        <v>1784</v>
      </c>
      <c r="D5360" s="509" t="s">
        <v>1991</v>
      </c>
      <c r="E5360" s="509" t="s">
        <v>12560</v>
      </c>
      <c r="F5360" s="509">
        <v>2</v>
      </c>
      <c r="G5360" s="509">
        <v>1</v>
      </c>
    </row>
    <row r="5361" spans="1:7">
      <c r="A5361" s="509" t="s">
        <v>1990</v>
      </c>
      <c r="B5361" s="509" t="s">
        <v>2233</v>
      </c>
      <c r="C5361" s="509" t="s">
        <v>1784</v>
      </c>
      <c r="D5361" s="509" t="s">
        <v>1991</v>
      </c>
      <c r="E5361" s="509" t="s">
        <v>12563</v>
      </c>
      <c r="F5361" s="509">
        <v>2</v>
      </c>
      <c r="G5361" s="509">
        <v>1</v>
      </c>
    </row>
    <row r="5362" spans="1:7">
      <c r="A5362" s="509" t="s">
        <v>1990</v>
      </c>
      <c r="B5362" s="509" t="s">
        <v>2233</v>
      </c>
      <c r="C5362" s="509" t="s">
        <v>1784</v>
      </c>
      <c r="D5362" s="509" t="s">
        <v>1991</v>
      </c>
      <c r="E5362" s="509" t="s">
        <v>12565</v>
      </c>
      <c r="F5362" s="509">
        <v>2</v>
      </c>
      <c r="G5362" s="509">
        <v>1</v>
      </c>
    </row>
    <row r="5363" spans="1:7">
      <c r="A5363" s="509" t="s">
        <v>1990</v>
      </c>
      <c r="B5363" s="509" t="s">
        <v>2233</v>
      </c>
      <c r="C5363" s="509" t="s">
        <v>1784</v>
      </c>
      <c r="D5363" s="509" t="s">
        <v>1991</v>
      </c>
      <c r="E5363" s="509" t="s">
        <v>12566</v>
      </c>
      <c r="F5363" s="509">
        <v>2</v>
      </c>
      <c r="G5363" s="509">
        <v>1</v>
      </c>
    </row>
    <row r="5364" spans="1:7">
      <c r="A5364" s="509" t="s">
        <v>1992</v>
      </c>
      <c r="B5364" s="509" t="s">
        <v>2233</v>
      </c>
      <c r="C5364" s="509" t="s">
        <v>1784</v>
      </c>
      <c r="D5364" s="509" t="s">
        <v>1993</v>
      </c>
      <c r="E5364" s="509" t="s">
        <v>12863</v>
      </c>
      <c r="F5364" s="509">
        <v>11</v>
      </c>
      <c r="G5364" s="509">
        <v>1</v>
      </c>
    </row>
    <row r="5365" spans="1:7">
      <c r="A5365" s="509" t="s">
        <v>1992</v>
      </c>
      <c r="B5365" s="509" t="s">
        <v>2233</v>
      </c>
      <c r="C5365" s="509" t="s">
        <v>1784</v>
      </c>
      <c r="D5365" s="509" t="s">
        <v>1993</v>
      </c>
      <c r="E5365" s="509" t="s">
        <v>12864</v>
      </c>
      <c r="F5365" s="509">
        <v>11</v>
      </c>
      <c r="G5365" s="509">
        <v>1</v>
      </c>
    </row>
    <row r="5366" spans="1:7">
      <c r="A5366" s="509" t="s">
        <v>1992</v>
      </c>
      <c r="B5366" s="509" t="s">
        <v>2233</v>
      </c>
      <c r="C5366" s="509" t="s">
        <v>1784</v>
      </c>
      <c r="D5366" s="509" t="s">
        <v>1993</v>
      </c>
      <c r="E5366" s="509" t="s">
        <v>12862</v>
      </c>
      <c r="F5366" s="509">
        <v>10</v>
      </c>
      <c r="G5366" s="509">
        <v>1</v>
      </c>
    </row>
    <row r="5367" spans="1:7">
      <c r="A5367" s="509" t="s">
        <v>1992</v>
      </c>
      <c r="B5367" s="509" t="s">
        <v>2233</v>
      </c>
      <c r="C5367" s="509" t="s">
        <v>1784</v>
      </c>
      <c r="D5367" s="509" t="s">
        <v>1993</v>
      </c>
      <c r="E5367" s="509" t="s">
        <v>12866</v>
      </c>
      <c r="F5367" s="509">
        <v>10</v>
      </c>
      <c r="G5367" s="509">
        <v>1</v>
      </c>
    </row>
    <row r="5368" spans="1:7">
      <c r="A5368" s="509" t="s">
        <v>1992</v>
      </c>
      <c r="B5368" s="509" t="s">
        <v>2233</v>
      </c>
      <c r="C5368" s="509" t="s">
        <v>1784</v>
      </c>
      <c r="D5368" s="509" t="s">
        <v>1993</v>
      </c>
      <c r="E5368" s="509" t="s">
        <v>12868</v>
      </c>
      <c r="F5368" s="509">
        <v>7</v>
      </c>
      <c r="G5368" s="509">
        <v>1</v>
      </c>
    </row>
    <row r="5369" spans="1:7">
      <c r="A5369" s="509" t="s">
        <v>1992</v>
      </c>
      <c r="B5369" s="509" t="s">
        <v>2233</v>
      </c>
      <c r="C5369" s="509" t="s">
        <v>1784</v>
      </c>
      <c r="D5369" s="509" t="s">
        <v>1993</v>
      </c>
      <c r="E5369" s="509" t="s">
        <v>12865</v>
      </c>
      <c r="F5369" s="509">
        <v>5</v>
      </c>
      <c r="G5369" s="509">
        <v>1</v>
      </c>
    </row>
    <row r="5370" spans="1:7">
      <c r="A5370" s="509" t="s">
        <v>1992</v>
      </c>
      <c r="B5370" s="509" t="s">
        <v>2233</v>
      </c>
      <c r="C5370" s="509" t="s">
        <v>1784</v>
      </c>
      <c r="D5370" s="509" t="s">
        <v>1993</v>
      </c>
      <c r="E5370" s="509" t="s">
        <v>12867</v>
      </c>
      <c r="F5370" s="509">
        <v>5</v>
      </c>
      <c r="G5370" s="509">
        <v>1</v>
      </c>
    </row>
    <row r="5371" spans="1:7">
      <c r="A5371" s="509" t="s">
        <v>1992</v>
      </c>
      <c r="B5371" s="509" t="s">
        <v>2233</v>
      </c>
      <c r="C5371" s="509" t="s">
        <v>1784</v>
      </c>
      <c r="D5371" s="509" t="s">
        <v>1993</v>
      </c>
      <c r="E5371" s="509" t="s">
        <v>12860</v>
      </c>
      <c r="F5371" s="509">
        <v>4</v>
      </c>
      <c r="G5371" s="509">
        <v>1</v>
      </c>
    </row>
    <row r="5372" spans="1:7">
      <c r="A5372" s="509" t="s">
        <v>1992</v>
      </c>
      <c r="B5372" s="509" t="s">
        <v>2233</v>
      </c>
      <c r="C5372" s="509" t="s">
        <v>1784</v>
      </c>
      <c r="D5372" s="509" t="s">
        <v>1993</v>
      </c>
      <c r="E5372" s="509" t="s">
        <v>12861</v>
      </c>
      <c r="F5372" s="509">
        <v>3</v>
      </c>
      <c r="G5372" s="509">
        <v>1</v>
      </c>
    </row>
    <row r="5373" spans="1:7">
      <c r="A5373" s="509" t="s">
        <v>1992</v>
      </c>
      <c r="B5373" s="509" t="s">
        <v>2233</v>
      </c>
      <c r="C5373" s="509" t="s">
        <v>1784</v>
      </c>
      <c r="D5373" s="509" t="s">
        <v>1993</v>
      </c>
      <c r="E5373" s="509" t="s">
        <v>12869</v>
      </c>
      <c r="F5373" s="509">
        <v>3</v>
      </c>
      <c r="G5373" s="509">
        <v>1</v>
      </c>
    </row>
    <row r="5374" spans="1:7">
      <c r="A5374" s="509" t="s">
        <v>1992</v>
      </c>
      <c r="B5374" s="509" t="s">
        <v>2233</v>
      </c>
      <c r="C5374" s="509" t="s">
        <v>1784</v>
      </c>
      <c r="D5374" s="509" t="s">
        <v>1993</v>
      </c>
      <c r="E5374" s="509" t="s">
        <v>12870</v>
      </c>
      <c r="F5374" s="509">
        <v>2</v>
      </c>
      <c r="G5374" s="509">
        <v>1</v>
      </c>
    </row>
    <row r="5375" spans="1:7">
      <c r="A5375" s="509" t="s">
        <v>1992</v>
      </c>
      <c r="B5375" s="509" t="s">
        <v>2233</v>
      </c>
      <c r="C5375" s="509" t="s">
        <v>1784</v>
      </c>
      <c r="D5375" s="509" t="s">
        <v>1993</v>
      </c>
      <c r="E5375" s="509" t="s">
        <v>12871</v>
      </c>
      <c r="F5375" s="509">
        <v>2</v>
      </c>
      <c r="G5375" s="509">
        <v>1</v>
      </c>
    </row>
    <row r="5376" spans="1:7">
      <c r="A5376" s="509" t="s">
        <v>1994</v>
      </c>
      <c r="B5376" s="509" t="s">
        <v>2233</v>
      </c>
      <c r="C5376" s="509" t="s">
        <v>1784</v>
      </c>
      <c r="D5376" s="509" t="s">
        <v>1995</v>
      </c>
      <c r="E5376" s="509" t="s">
        <v>13412</v>
      </c>
      <c r="F5376" s="509">
        <v>8</v>
      </c>
      <c r="G5376" s="509">
        <v>1</v>
      </c>
    </row>
    <row r="5377" spans="1:7">
      <c r="A5377" s="509" t="s">
        <v>1994</v>
      </c>
      <c r="B5377" s="509" t="s">
        <v>2233</v>
      </c>
      <c r="C5377" s="509" t="s">
        <v>1784</v>
      </c>
      <c r="D5377" s="509" t="s">
        <v>1995</v>
      </c>
      <c r="E5377" s="509" t="s">
        <v>13418</v>
      </c>
      <c r="F5377" s="509">
        <v>8</v>
      </c>
      <c r="G5377" s="509">
        <v>1</v>
      </c>
    </row>
    <row r="5378" spans="1:7">
      <c r="A5378" s="509" t="s">
        <v>1994</v>
      </c>
      <c r="B5378" s="509" t="s">
        <v>2233</v>
      </c>
      <c r="C5378" s="509" t="s">
        <v>1784</v>
      </c>
      <c r="D5378" s="509" t="s">
        <v>1995</v>
      </c>
      <c r="E5378" s="509" t="s">
        <v>13415</v>
      </c>
      <c r="F5378" s="509">
        <v>7</v>
      </c>
      <c r="G5378" s="509">
        <v>1</v>
      </c>
    </row>
    <row r="5379" spans="1:7">
      <c r="A5379" s="509" t="s">
        <v>1994</v>
      </c>
      <c r="B5379" s="509" t="s">
        <v>2233</v>
      </c>
      <c r="C5379" s="509" t="s">
        <v>1784</v>
      </c>
      <c r="D5379" s="509" t="s">
        <v>1995</v>
      </c>
      <c r="E5379" s="509" t="s">
        <v>13417</v>
      </c>
      <c r="F5379" s="509">
        <v>7</v>
      </c>
      <c r="G5379" s="509">
        <v>1</v>
      </c>
    </row>
    <row r="5380" spans="1:7">
      <c r="A5380" s="509" t="s">
        <v>1994</v>
      </c>
      <c r="B5380" s="509" t="s">
        <v>2233</v>
      </c>
      <c r="C5380" s="509" t="s">
        <v>1784</v>
      </c>
      <c r="D5380" s="509" t="s">
        <v>1995</v>
      </c>
      <c r="E5380" s="509" t="s">
        <v>13413</v>
      </c>
      <c r="F5380" s="509">
        <v>6</v>
      </c>
      <c r="G5380" s="509">
        <v>1</v>
      </c>
    </row>
    <row r="5381" spans="1:7">
      <c r="A5381" s="509" t="s">
        <v>1994</v>
      </c>
      <c r="B5381" s="509" t="s">
        <v>2233</v>
      </c>
      <c r="C5381" s="509" t="s">
        <v>1784</v>
      </c>
      <c r="D5381" s="509" t="s">
        <v>1995</v>
      </c>
      <c r="E5381" s="509" t="s">
        <v>13420</v>
      </c>
      <c r="F5381" s="509">
        <v>6</v>
      </c>
      <c r="G5381" s="509">
        <v>1</v>
      </c>
    </row>
    <row r="5382" spans="1:7">
      <c r="A5382" s="509" t="s">
        <v>1994</v>
      </c>
      <c r="B5382" s="509" t="s">
        <v>2233</v>
      </c>
      <c r="C5382" s="509" t="s">
        <v>1784</v>
      </c>
      <c r="D5382" s="509" t="s">
        <v>1995</v>
      </c>
      <c r="E5382" s="509" t="s">
        <v>13419</v>
      </c>
      <c r="F5382" s="509">
        <v>2</v>
      </c>
      <c r="G5382" s="509">
        <v>1</v>
      </c>
    </row>
    <row r="5383" spans="1:7">
      <c r="A5383" s="509" t="s">
        <v>1994</v>
      </c>
      <c r="B5383" s="509" t="s">
        <v>2233</v>
      </c>
      <c r="C5383" s="509" t="s">
        <v>1784</v>
      </c>
      <c r="D5383" s="509" t="s">
        <v>1995</v>
      </c>
      <c r="E5383" s="509" t="s">
        <v>13411</v>
      </c>
      <c r="F5383" s="509">
        <v>1</v>
      </c>
      <c r="G5383" s="509">
        <v>1</v>
      </c>
    </row>
    <row r="5384" spans="1:7">
      <c r="A5384" s="509" t="s">
        <v>1994</v>
      </c>
      <c r="B5384" s="509" t="s">
        <v>2233</v>
      </c>
      <c r="C5384" s="509" t="s">
        <v>1784</v>
      </c>
      <c r="D5384" s="509" t="s">
        <v>1995</v>
      </c>
      <c r="E5384" s="509" t="s">
        <v>13414</v>
      </c>
      <c r="F5384" s="509">
        <v>1</v>
      </c>
      <c r="G5384" s="509">
        <v>1</v>
      </c>
    </row>
    <row r="5385" spans="1:7">
      <c r="A5385" s="509" t="s">
        <v>1994</v>
      </c>
      <c r="B5385" s="509" t="s">
        <v>2233</v>
      </c>
      <c r="C5385" s="509" t="s">
        <v>1784</v>
      </c>
      <c r="D5385" s="509" t="s">
        <v>1995</v>
      </c>
      <c r="E5385" s="509" t="s">
        <v>13416</v>
      </c>
      <c r="F5385" s="509">
        <v>1</v>
      </c>
      <c r="G5385" s="509">
        <v>1</v>
      </c>
    </row>
    <row r="5386" spans="1:7">
      <c r="A5386" s="509" t="s">
        <v>1996</v>
      </c>
      <c r="B5386" s="509" t="s">
        <v>2233</v>
      </c>
      <c r="C5386" s="509" t="s">
        <v>1784</v>
      </c>
      <c r="D5386" s="509" t="s">
        <v>1997</v>
      </c>
      <c r="E5386" s="509" t="s">
        <v>13075</v>
      </c>
      <c r="F5386" s="509">
        <v>10</v>
      </c>
      <c r="G5386" s="509">
        <v>1</v>
      </c>
    </row>
    <row r="5387" spans="1:7">
      <c r="A5387" s="509" t="s">
        <v>1996</v>
      </c>
      <c r="B5387" s="509" t="s">
        <v>2233</v>
      </c>
      <c r="C5387" s="509" t="s">
        <v>1784</v>
      </c>
      <c r="D5387" s="509" t="s">
        <v>1997</v>
      </c>
      <c r="E5387" s="509" t="s">
        <v>13067</v>
      </c>
      <c r="F5387" s="509">
        <v>9</v>
      </c>
      <c r="G5387" s="509">
        <v>1</v>
      </c>
    </row>
    <row r="5388" spans="1:7">
      <c r="A5388" s="509" t="s">
        <v>1996</v>
      </c>
      <c r="B5388" s="509" t="s">
        <v>2233</v>
      </c>
      <c r="C5388" s="509" t="s">
        <v>1784</v>
      </c>
      <c r="D5388" s="509" t="s">
        <v>1997</v>
      </c>
      <c r="E5388" s="509" t="s">
        <v>13073</v>
      </c>
      <c r="F5388" s="509">
        <v>9</v>
      </c>
      <c r="G5388" s="509">
        <v>1</v>
      </c>
    </row>
    <row r="5389" spans="1:7">
      <c r="A5389" s="509" t="s">
        <v>1996</v>
      </c>
      <c r="B5389" s="509" t="s">
        <v>2233</v>
      </c>
      <c r="C5389" s="509" t="s">
        <v>1784</v>
      </c>
      <c r="D5389" s="509" t="s">
        <v>1997</v>
      </c>
      <c r="E5389" s="509" t="s">
        <v>13071</v>
      </c>
      <c r="F5389" s="509">
        <v>8</v>
      </c>
      <c r="G5389" s="509">
        <v>1</v>
      </c>
    </row>
    <row r="5390" spans="1:7">
      <c r="A5390" s="509" t="s">
        <v>1996</v>
      </c>
      <c r="B5390" s="509" t="s">
        <v>2233</v>
      </c>
      <c r="C5390" s="509" t="s">
        <v>1784</v>
      </c>
      <c r="D5390" s="509" t="s">
        <v>1997</v>
      </c>
      <c r="E5390" s="509" t="s">
        <v>13072</v>
      </c>
      <c r="F5390" s="509">
        <v>8</v>
      </c>
      <c r="G5390" s="509">
        <v>1</v>
      </c>
    </row>
    <row r="5391" spans="1:7">
      <c r="A5391" s="509" t="s">
        <v>1996</v>
      </c>
      <c r="B5391" s="509" t="s">
        <v>2233</v>
      </c>
      <c r="C5391" s="509" t="s">
        <v>1784</v>
      </c>
      <c r="D5391" s="509" t="s">
        <v>1997</v>
      </c>
      <c r="E5391" s="509" t="s">
        <v>13070</v>
      </c>
      <c r="F5391" s="509">
        <v>7</v>
      </c>
      <c r="G5391" s="509">
        <v>1</v>
      </c>
    </row>
    <row r="5392" spans="1:7">
      <c r="A5392" s="509" t="s">
        <v>1996</v>
      </c>
      <c r="B5392" s="509" t="s">
        <v>2233</v>
      </c>
      <c r="C5392" s="509" t="s">
        <v>1784</v>
      </c>
      <c r="D5392" s="509" t="s">
        <v>1997</v>
      </c>
      <c r="E5392" s="509" t="s">
        <v>13074</v>
      </c>
      <c r="F5392" s="509">
        <v>6</v>
      </c>
      <c r="G5392" s="509">
        <v>1</v>
      </c>
    </row>
    <row r="5393" spans="1:7">
      <c r="A5393" s="509" t="s">
        <v>1996</v>
      </c>
      <c r="B5393" s="509" t="s">
        <v>2233</v>
      </c>
      <c r="C5393" s="509" t="s">
        <v>1784</v>
      </c>
      <c r="D5393" s="509" t="s">
        <v>1997</v>
      </c>
      <c r="E5393" s="509" t="s">
        <v>13076</v>
      </c>
      <c r="F5393" s="509">
        <v>6</v>
      </c>
      <c r="G5393" s="509">
        <v>1</v>
      </c>
    </row>
    <row r="5394" spans="1:7">
      <c r="A5394" s="509" t="s">
        <v>1996</v>
      </c>
      <c r="B5394" s="509" t="s">
        <v>2233</v>
      </c>
      <c r="C5394" s="509" t="s">
        <v>1784</v>
      </c>
      <c r="D5394" s="509" t="s">
        <v>1997</v>
      </c>
      <c r="E5394" s="509" t="s">
        <v>13069</v>
      </c>
      <c r="F5394" s="509">
        <v>4</v>
      </c>
      <c r="G5394" s="509">
        <v>1</v>
      </c>
    </row>
    <row r="5395" spans="1:7">
      <c r="A5395" s="509" t="s">
        <v>1996</v>
      </c>
      <c r="B5395" s="509" t="s">
        <v>2233</v>
      </c>
      <c r="C5395" s="509" t="s">
        <v>1784</v>
      </c>
      <c r="D5395" s="509" t="s">
        <v>1997</v>
      </c>
      <c r="E5395" s="509" t="s">
        <v>13068</v>
      </c>
      <c r="F5395" s="509">
        <v>3</v>
      </c>
      <c r="G5395" s="509">
        <v>1</v>
      </c>
    </row>
    <row r="5396" spans="1:7">
      <c r="A5396" s="509" t="s">
        <v>1998</v>
      </c>
      <c r="B5396" s="509" t="s">
        <v>2233</v>
      </c>
      <c r="C5396" s="509" t="s">
        <v>1784</v>
      </c>
      <c r="D5396" s="509" t="s">
        <v>1999</v>
      </c>
      <c r="E5396" s="509" t="s">
        <v>13450</v>
      </c>
      <c r="F5396" s="509">
        <v>12</v>
      </c>
      <c r="G5396" s="509">
        <v>1</v>
      </c>
    </row>
    <row r="5397" spans="1:7">
      <c r="A5397" s="509" t="s">
        <v>1998</v>
      </c>
      <c r="B5397" s="509" t="s">
        <v>2233</v>
      </c>
      <c r="C5397" s="509" t="s">
        <v>1784</v>
      </c>
      <c r="D5397" s="509" t="s">
        <v>1999</v>
      </c>
      <c r="E5397" s="509" t="s">
        <v>13453</v>
      </c>
      <c r="F5397" s="509">
        <v>12</v>
      </c>
      <c r="G5397" s="509">
        <v>1</v>
      </c>
    </row>
    <row r="5398" spans="1:7">
      <c r="A5398" s="509" t="s">
        <v>1998</v>
      </c>
      <c r="B5398" s="509" t="s">
        <v>2233</v>
      </c>
      <c r="C5398" s="509" t="s">
        <v>1784</v>
      </c>
      <c r="D5398" s="509" t="s">
        <v>1999</v>
      </c>
      <c r="E5398" s="509" t="s">
        <v>13451</v>
      </c>
      <c r="F5398" s="509">
        <v>8</v>
      </c>
      <c r="G5398" s="509">
        <v>1</v>
      </c>
    </row>
    <row r="5399" spans="1:7">
      <c r="A5399" s="509" t="s">
        <v>1998</v>
      </c>
      <c r="B5399" s="509" t="s">
        <v>2233</v>
      </c>
      <c r="C5399" s="509" t="s">
        <v>1784</v>
      </c>
      <c r="D5399" s="509" t="s">
        <v>1999</v>
      </c>
      <c r="E5399" s="509" t="s">
        <v>13452</v>
      </c>
      <c r="F5399" s="509">
        <v>7</v>
      </c>
      <c r="G5399" s="509">
        <v>1</v>
      </c>
    </row>
    <row r="5400" spans="1:7">
      <c r="A5400" s="509" t="s">
        <v>1998</v>
      </c>
      <c r="B5400" s="509" t="s">
        <v>2233</v>
      </c>
      <c r="C5400" s="509" t="s">
        <v>1784</v>
      </c>
      <c r="D5400" s="509" t="s">
        <v>1999</v>
      </c>
      <c r="E5400" s="509" t="s">
        <v>13449</v>
      </c>
      <c r="F5400" s="509">
        <v>5</v>
      </c>
      <c r="G5400" s="509">
        <v>1</v>
      </c>
    </row>
    <row r="5401" spans="1:7">
      <c r="A5401" s="509" t="s">
        <v>1998</v>
      </c>
      <c r="B5401" s="509" t="s">
        <v>2233</v>
      </c>
      <c r="C5401" s="509" t="s">
        <v>1784</v>
      </c>
      <c r="D5401" s="509" t="s">
        <v>1999</v>
      </c>
      <c r="E5401" s="509" t="s">
        <v>13455</v>
      </c>
      <c r="F5401" s="509">
        <v>3</v>
      </c>
      <c r="G5401" s="509">
        <v>1</v>
      </c>
    </row>
    <row r="5402" spans="1:7">
      <c r="A5402" s="509" t="s">
        <v>1998</v>
      </c>
      <c r="B5402" s="509" t="s">
        <v>2233</v>
      </c>
      <c r="C5402" s="509" t="s">
        <v>1784</v>
      </c>
      <c r="D5402" s="509" t="s">
        <v>1999</v>
      </c>
      <c r="E5402" s="509" t="s">
        <v>13454</v>
      </c>
      <c r="F5402" s="509">
        <v>2</v>
      </c>
      <c r="G5402" s="509">
        <v>1</v>
      </c>
    </row>
    <row r="5403" spans="1:7">
      <c r="A5403" s="509" t="s">
        <v>2000</v>
      </c>
      <c r="B5403" s="509" t="s">
        <v>2233</v>
      </c>
      <c r="C5403" s="509" t="s">
        <v>1784</v>
      </c>
      <c r="D5403" s="509" t="s">
        <v>2001</v>
      </c>
      <c r="E5403" s="509" t="s">
        <v>13796</v>
      </c>
      <c r="F5403" s="509">
        <v>13</v>
      </c>
      <c r="G5403" s="509">
        <v>1</v>
      </c>
    </row>
    <row r="5404" spans="1:7">
      <c r="A5404" s="509" t="s">
        <v>2000</v>
      </c>
      <c r="B5404" s="509" t="s">
        <v>2233</v>
      </c>
      <c r="C5404" s="509" t="s">
        <v>1784</v>
      </c>
      <c r="D5404" s="509" t="s">
        <v>2001</v>
      </c>
      <c r="E5404" s="509" t="s">
        <v>13792</v>
      </c>
      <c r="F5404" s="509">
        <v>8</v>
      </c>
      <c r="G5404" s="509">
        <v>1</v>
      </c>
    </row>
    <row r="5405" spans="1:7">
      <c r="A5405" s="509" t="s">
        <v>2000</v>
      </c>
      <c r="B5405" s="509" t="s">
        <v>2233</v>
      </c>
      <c r="C5405" s="509" t="s">
        <v>1784</v>
      </c>
      <c r="D5405" s="509" t="s">
        <v>2001</v>
      </c>
      <c r="E5405" s="509" t="s">
        <v>13797</v>
      </c>
      <c r="F5405" s="509">
        <v>8</v>
      </c>
      <c r="G5405" s="509">
        <v>1</v>
      </c>
    </row>
    <row r="5406" spans="1:7">
      <c r="A5406" s="509" t="s">
        <v>2000</v>
      </c>
      <c r="B5406" s="509" t="s">
        <v>2233</v>
      </c>
      <c r="C5406" s="509" t="s">
        <v>1784</v>
      </c>
      <c r="D5406" s="509" t="s">
        <v>2001</v>
      </c>
      <c r="E5406" s="509" t="s">
        <v>13795</v>
      </c>
      <c r="F5406" s="509">
        <v>7</v>
      </c>
      <c r="G5406" s="509">
        <v>1</v>
      </c>
    </row>
    <row r="5407" spans="1:7">
      <c r="A5407" s="509" t="s">
        <v>2000</v>
      </c>
      <c r="B5407" s="509" t="s">
        <v>2233</v>
      </c>
      <c r="C5407" s="509" t="s">
        <v>1784</v>
      </c>
      <c r="D5407" s="509" t="s">
        <v>2001</v>
      </c>
      <c r="E5407" s="509" t="s">
        <v>13794</v>
      </c>
      <c r="F5407" s="509">
        <v>5</v>
      </c>
      <c r="G5407" s="509">
        <v>1</v>
      </c>
    </row>
    <row r="5408" spans="1:7">
      <c r="A5408" s="509" t="s">
        <v>2000</v>
      </c>
      <c r="B5408" s="509" t="s">
        <v>2233</v>
      </c>
      <c r="C5408" s="509" t="s">
        <v>1784</v>
      </c>
      <c r="D5408" s="509" t="s">
        <v>2001</v>
      </c>
      <c r="E5408" s="509" t="s">
        <v>13793</v>
      </c>
      <c r="F5408" s="509">
        <v>3</v>
      </c>
      <c r="G5408" s="509">
        <v>1</v>
      </c>
    </row>
    <row r="5409" spans="1:7">
      <c r="A5409" s="509" t="s">
        <v>2002</v>
      </c>
      <c r="B5409" s="509" t="s">
        <v>2233</v>
      </c>
      <c r="C5409" s="509" t="s">
        <v>1784</v>
      </c>
      <c r="D5409" s="509" t="s">
        <v>2003</v>
      </c>
      <c r="E5409" s="509" t="s">
        <v>13483</v>
      </c>
      <c r="F5409" s="509">
        <v>6</v>
      </c>
      <c r="G5409" s="509">
        <v>1</v>
      </c>
    </row>
    <row r="5410" spans="1:7">
      <c r="A5410" s="509" t="s">
        <v>2002</v>
      </c>
      <c r="B5410" s="509" t="s">
        <v>2233</v>
      </c>
      <c r="C5410" s="509" t="s">
        <v>1784</v>
      </c>
      <c r="D5410" s="509" t="s">
        <v>2003</v>
      </c>
      <c r="E5410" s="509" t="s">
        <v>13486</v>
      </c>
      <c r="F5410" s="509">
        <v>6</v>
      </c>
      <c r="G5410" s="509">
        <v>1</v>
      </c>
    </row>
    <row r="5411" spans="1:7">
      <c r="A5411" s="509" t="s">
        <v>2002</v>
      </c>
      <c r="B5411" s="509" t="s">
        <v>2233</v>
      </c>
      <c r="C5411" s="509" t="s">
        <v>1784</v>
      </c>
      <c r="D5411" s="509" t="s">
        <v>2003</v>
      </c>
      <c r="E5411" s="509" t="s">
        <v>13485</v>
      </c>
      <c r="F5411" s="509">
        <v>5</v>
      </c>
      <c r="G5411" s="509">
        <v>1</v>
      </c>
    </row>
    <row r="5412" spans="1:7">
      <c r="A5412" s="509" t="s">
        <v>2002</v>
      </c>
      <c r="B5412" s="509" t="s">
        <v>2233</v>
      </c>
      <c r="C5412" s="509" t="s">
        <v>1784</v>
      </c>
      <c r="D5412" s="509" t="s">
        <v>2003</v>
      </c>
      <c r="E5412" s="509" t="s">
        <v>13481</v>
      </c>
      <c r="F5412" s="509">
        <v>2</v>
      </c>
      <c r="G5412" s="509">
        <v>1</v>
      </c>
    </row>
    <row r="5413" spans="1:7">
      <c r="A5413" s="509" t="s">
        <v>2002</v>
      </c>
      <c r="B5413" s="509" t="s">
        <v>2233</v>
      </c>
      <c r="C5413" s="509" t="s">
        <v>1784</v>
      </c>
      <c r="D5413" s="509" t="s">
        <v>2003</v>
      </c>
      <c r="E5413" s="509" t="s">
        <v>13484</v>
      </c>
      <c r="F5413" s="509">
        <v>2</v>
      </c>
      <c r="G5413" s="509">
        <v>1</v>
      </c>
    </row>
    <row r="5414" spans="1:7">
      <c r="A5414" s="509" t="s">
        <v>2002</v>
      </c>
      <c r="B5414" s="509" t="s">
        <v>2233</v>
      </c>
      <c r="C5414" s="509" t="s">
        <v>1784</v>
      </c>
      <c r="D5414" s="509" t="s">
        <v>2003</v>
      </c>
      <c r="E5414" s="509" t="s">
        <v>13482</v>
      </c>
      <c r="F5414" s="509">
        <v>1</v>
      </c>
      <c r="G5414" s="509">
        <v>1</v>
      </c>
    </row>
    <row r="5415" spans="1:7">
      <c r="A5415" s="509" t="s">
        <v>2004</v>
      </c>
      <c r="B5415" s="509" t="s">
        <v>2233</v>
      </c>
      <c r="C5415" s="509" t="s">
        <v>1784</v>
      </c>
      <c r="D5415" s="509" t="s">
        <v>2005</v>
      </c>
      <c r="E5415" s="509" t="s">
        <v>13828</v>
      </c>
      <c r="F5415" s="509">
        <v>10</v>
      </c>
      <c r="G5415" s="509">
        <v>1</v>
      </c>
    </row>
    <row r="5416" spans="1:7">
      <c r="A5416" s="509" t="s">
        <v>2004</v>
      </c>
      <c r="B5416" s="509" t="s">
        <v>2233</v>
      </c>
      <c r="C5416" s="509" t="s">
        <v>1784</v>
      </c>
      <c r="D5416" s="509" t="s">
        <v>2005</v>
      </c>
      <c r="E5416" s="509" t="s">
        <v>13826</v>
      </c>
      <c r="F5416" s="509">
        <v>8</v>
      </c>
      <c r="G5416" s="509">
        <v>1</v>
      </c>
    </row>
    <row r="5417" spans="1:7">
      <c r="A5417" s="509" t="s">
        <v>2004</v>
      </c>
      <c r="B5417" s="509" t="s">
        <v>2233</v>
      </c>
      <c r="C5417" s="509" t="s">
        <v>1784</v>
      </c>
      <c r="D5417" s="509" t="s">
        <v>2005</v>
      </c>
      <c r="E5417" s="509" t="s">
        <v>13825</v>
      </c>
      <c r="F5417" s="509">
        <v>7</v>
      </c>
      <c r="G5417" s="509">
        <v>1</v>
      </c>
    </row>
    <row r="5418" spans="1:7">
      <c r="A5418" s="509" t="s">
        <v>2004</v>
      </c>
      <c r="B5418" s="509" t="s">
        <v>2233</v>
      </c>
      <c r="C5418" s="509" t="s">
        <v>1784</v>
      </c>
      <c r="D5418" s="509" t="s">
        <v>2005</v>
      </c>
      <c r="E5418" s="509" t="s">
        <v>13829</v>
      </c>
      <c r="F5418" s="509">
        <v>7</v>
      </c>
      <c r="G5418" s="509">
        <v>1</v>
      </c>
    </row>
    <row r="5419" spans="1:7">
      <c r="A5419" s="509" t="s">
        <v>2004</v>
      </c>
      <c r="B5419" s="509" t="s">
        <v>2233</v>
      </c>
      <c r="C5419" s="509" t="s">
        <v>1784</v>
      </c>
      <c r="D5419" s="509" t="s">
        <v>2005</v>
      </c>
      <c r="E5419" s="509" t="s">
        <v>13827</v>
      </c>
      <c r="F5419" s="509">
        <v>6</v>
      </c>
      <c r="G5419" s="509">
        <v>1</v>
      </c>
    </row>
    <row r="5420" spans="1:7">
      <c r="A5420" s="509" t="s">
        <v>2004</v>
      </c>
      <c r="B5420" s="509" t="s">
        <v>2233</v>
      </c>
      <c r="C5420" s="509" t="s">
        <v>1784</v>
      </c>
      <c r="D5420" s="509" t="s">
        <v>2005</v>
      </c>
      <c r="E5420" s="509" t="s">
        <v>13823</v>
      </c>
      <c r="F5420" s="509">
        <v>5</v>
      </c>
      <c r="G5420" s="509">
        <v>1</v>
      </c>
    </row>
    <row r="5421" spans="1:7">
      <c r="A5421" s="509" t="s">
        <v>2004</v>
      </c>
      <c r="B5421" s="509" t="s">
        <v>2233</v>
      </c>
      <c r="C5421" s="509" t="s">
        <v>1784</v>
      </c>
      <c r="D5421" s="509" t="s">
        <v>2005</v>
      </c>
      <c r="E5421" s="509" t="s">
        <v>13824</v>
      </c>
      <c r="F5421" s="509">
        <v>3</v>
      </c>
      <c r="G5421" s="509">
        <v>1</v>
      </c>
    </row>
    <row r="5422" spans="1:7">
      <c r="A5422" s="509" t="s">
        <v>2004</v>
      </c>
      <c r="B5422" s="509" t="s">
        <v>2233</v>
      </c>
      <c r="C5422" s="509" t="s">
        <v>1784</v>
      </c>
      <c r="D5422" s="509" t="s">
        <v>2005</v>
      </c>
      <c r="E5422" s="509" t="s">
        <v>13830</v>
      </c>
      <c r="F5422" s="509">
        <v>3</v>
      </c>
      <c r="G5422" s="509">
        <v>1</v>
      </c>
    </row>
    <row r="5423" spans="1:7">
      <c r="A5423" s="509" t="s">
        <v>2004</v>
      </c>
      <c r="B5423" s="509" t="s">
        <v>2233</v>
      </c>
      <c r="C5423" s="509" t="s">
        <v>1784</v>
      </c>
      <c r="D5423" s="509" t="s">
        <v>2005</v>
      </c>
      <c r="E5423" s="509" t="s">
        <v>13831</v>
      </c>
      <c r="F5423" s="509">
        <v>1</v>
      </c>
      <c r="G5423" s="509">
        <v>1</v>
      </c>
    </row>
    <row r="5424" spans="1:7">
      <c r="A5424" s="509" t="s">
        <v>2006</v>
      </c>
      <c r="B5424" s="509" t="s">
        <v>2233</v>
      </c>
      <c r="C5424" s="509" t="s">
        <v>1784</v>
      </c>
      <c r="D5424" s="509" t="s">
        <v>2007</v>
      </c>
      <c r="E5424" s="509" t="s">
        <v>13778</v>
      </c>
      <c r="F5424" s="509">
        <v>13</v>
      </c>
      <c r="G5424" s="509">
        <v>1</v>
      </c>
    </row>
    <row r="5425" spans="1:7">
      <c r="A5425" s="509" t="s">
        <v>2006</v>
      </c>
      <c r="B5425" s="509" t="s">
        <v>2233</v>
      </c>
      <c r="C5425" s="509" t="s">
        <v>1784</v>
      </c>
      <c r="D5425" s="509" t="s">
        <v>2007</v>
      </c>
      <c r="E5425" s="509" t="s">
        <v>13780</v>
      </c>
      <c r="F5425" s="509">
        <v>10</v>
      </c>
      <c r="G5425" s="509">
        <v>1</v>
      </c>
    </row>
    <row r="5426" spans="1:7">
      <c r="A5426" s="509" t="s">
        <v>2006</v>
      </c>
      <c r="B5426" s="509" t="s">
        <v>2233</v>
      </c>
      <c r="C5426" s="509" t="s">
        <v>1784</v>
      </c>
      <c r="D5426" s="509" t="s">
        <v>2007</v>
      </c>
      <c r="E5426" s="509" t="s">
        <v>13777</v>
      </c>
      <c r="F5426" s="509">
        <v>9</v>
      </c>
      <c r="G5426" s="509">
        <v>1</v>
      </c>
    </row>
    <row r="5427" spans="1:7">
      <c r="A5427" s="509" t="s">
        <v>2006</v>
      </c>
      <c r="B5427" s="509" t="s">
        <v>2233</v>
      </c>
      <c r="C5427" s="509" t="s">
        <v>1784</v>
      </c>
      <c r="D5427" s="509" t="s">
        <v>2007</v>
      </c>
      <c r="E5427" s="509" t="s">
        <v>13779</v>
      </c>
      <c r="F5427" s="509">
        <v>9</v>
      </c>
      <c r="G5427" s="509">
        <v>1</v>
      </c>
    </row>
    <row r="5428" spans="1:7">
      <c r="A5428" s="509" t="s">
        <v>2006</v>
      </c>
      <c r="B5428" s="509" t="s">
        <v>2233</v>
      </c>
      <c r="C5428" s="509" t="s">
        <v>1784</v>
      </c>
      <c r="D5428" s="509" t="s">
        <v>2007</v>
      </c>
      <c r="E5428" s="509" t="s">
        <v>13776</v>
      </c>
      <c r="F5428" s="509">
        <v>6</v>
      </c>
      <c r="G5428" s="509">
        <v>1</v>
      </c>
    </row>
    <row r="5429" spans="1:7">
      <c r="A5429" s="509" t="s">
        <v>2008</v>
      </c>
      <c r="B5429" s="509" t="s">
        <v>2233</v>
      </c>
      <c r="C5429" s="509" t="s">
        <v>1784</v>
      </c>
      <c r="D5429" s="509" t="s">
        <v>2009</v>
      </c>
      <c r="E5429" s="509" t="s">
        <v>13806</v>
      </c>
      <c r="F5429" s="509">
        <v>6</v>
      </c>
      <c r="G5429" s="509">
        <v>1</v>
      </c>
    </row>
    <row r="5430" spans="1:7">
      <c r="A5430" s="509" t="s">
        <v>2008</v>
      </c>
      <c r="B5430" s="509" t="s">
        <v>2233</v>
      </c>
      <c r="C5430" s="509" t="s">
        <v>1784</v>
      </c>
      <c r="D5430" s="509" t="s">
        <v>2009</v>
      </c>
      <c r="E5430" s="509" t="s">
        <v>13808</v>
      </c>
      <c r="F5430" s="509">
        <v>6</v>
      </c>
      <c r="G5430" s="509">
        <v>1</v>
      </c>
    </row>
    <row r="5431" spans="1:7">
      <c r="A5431" s="509" t="s">
        <v>2008</v>
      </c>
      <c r="B5431" s="509" t="s">
        <v>2233</v>
      </c>
      <c r="C5431" s="509" t="s">
        <v>1784</v>
      </c>
      <c r="D5431" s="509" t="s">
        <v>2009</v>
      </c>
      <c r="E5431" s="509" t="s">
        <v>13810</v>
      </c>
      <c r="F5431" s="509">
        <v>6</v>
      </c>
      <c r="G5431" s="509">
        <v>1</v>
      </c>
    </row>
    <row r="5432" spans="1:7">
      <c r="A5432" s="509" t="s">
        <v>2008</v>
      </c>
      <c r="B5432" s="509" t="s">
        <v>2233</v>
      </c>
      <c r="C5432" s="509" t="s">
        <v>1784</v>
      </c>
      <c r="D5432" s="509" t="s">
        <v>2009</v>
      </c>
      <c r="E5432" s="509" t="s">
        <v>13812</v>
      </c>
      <c r="F5432" s="509">
        <v>6</v>
      </c>
      <c r="G5432" s="509">
        <v>1</v>
      </c>
    </row>
    <row r="5433" spans="1:7">
      <c r="A5433" s="509" t="s">
        <v>2008</v>
      </c>
      <c r="B5433" s="509" t="s">
        <v>2233</v>
      </c>
      <c r="C5433" s="509" t="s">
        <v>1784</v>
      </c>
      <c r="D5433" s="509" t="s">
        <v>2009</v>
      </c>
      <c r="E5433" s="509" t="s">
        <v>13814</v>
      </c>
      <c r="F5433" s="509">
        <v>6</v>
      </c>
      <c r="G5433" s="509">
        <v>1</v>
      </c>
    </row>
    <row r="5434" spans="1:7">
      <c r="A5434" s="509" t="s">
        <v>2008</v>
      </c>
      <c r="B5434" s="509" t="s">
        <v>2233</v>
      </c>
      <c r="C5434" s="509" t="s">
        <v>1784</v>
      </c>
      <c r="D5434" s="509" t="s">
        <v>2009</v>
      </c>
      <c r="E5434" s="509" t="s">
        <v>13811</v>
      </c>
      <c r="F5434" s="509">
        <v>5</v>
      </c>
      <c r="G5434" s="509">
        <v>1</v>
      </c>
    </row>
    <row r="5435" spans="1:7">
      <c r="A5435" s="509" t="s">
        <v>2008</v>
      </c>
      <c r="B5435" s="509" t="s">
        <v>2233</v>
      </c>
      <c r="C5435" s="509" t="s">
        <v>1784</v>
      </c>
      <c r="D5435" s="509" t="s">
        <v>2009</v>
      </c>
      <c r="E5435" s="509" t="s">
        <v>13816</v>
      </c>
      <c r="F5435" s="509">
        <v>4</v>
      </c>
      <c r="G5435" s="509">
        <v>1</v>
      </c>
    </row>
    <row r="5436" spans="1:7">
      <c r="A5436" s="509" t="s">
        <v>2008</v>
      </c>
      <c r="B5436" s="509" t="s">
        <v>2233</v>
      </c>
      <c r="C5436" s="509" t="s">
        <v>1784</v>
      </c>
      <c r="D5436" s="509" t="s">
        <v>2009</v>
      </c>
      <c r="E5436" s="509" t="s">
        <v>13809</v>
      </c>
      <c r="F5436" s="509">
        <v>3</v>
      </c>
      <c r="G5436" s="509">
        <v>1</v>
      </c>
    </row>
    <row r="5437" spans="1:7">
      <c r="A5437" s="509" t="s">
        <v>2008</v>
      </c>
      <c r="B5437" s="509" t="s">
        <v>2233</v>
      </c>
      <c r="C5437" s="509" t="s">
        <v>1784</v>
      </c>
      <c r="D5437" s="509" t="s">
        <v>2009</v>
      </c>
      <c r="E5437" s="509" t="s">
        <v>13813</v>
      </c>
      <c r="F5437" s="509">
        <v>3</v>
      </c>
      <c r="G5437" s="509">
        <v>1</v>
      </c>
    </row>
    <row r="5438" spans="1:7">
      <c r="A5438" s="509" t="s">
        <v>2008</v>
      </c>
      <c r="B5438" s="509" t="s">
        <v>2233</v>
      </c>
      <c r="C5438" s="509" t="s">
        <v>1784</v>
      </c>
      <c r="D5438" s="509" t="s">
        <v>2009</v>
      </c>
      <c r="E5438" s="509" t="s">
        <v>13815</v>
      </c>
      <c r="F5438" s="509">
        <v>3</v>
      </c>
      <c r="G5438" s="509">
        <v>1</v>
      </c>
    </row>
    <row r="5439" spans="1:7">
      <c r="A5439" s="509" t="s">
        <v>2008</v>
      </c>
      <c r="B5439" s="509" t="s">
        <v>2233</v>
      </c>
      <c r="C5439" s="509" t="s">
        <v>1784</v>
      </c>
      <c r="D5439" s="509" t="s">
        <v>2009</v>
      </c>
      <c r="E5439" s="509" t="s">
        <v>13807</v>
      </c>
      <c r="F5439" s="509">
        <v>1</v>
      </c>
      <c r="G5439" s="509">
        <v>1</v>
      </c>
    </row>
    <row r="5440" spans="1:7">
      <c r="A5440" s="509" t="s">
        <v>2010</v>
      </c>
      <c r="B5440" s="509" t="s">
        <v>2233</v>
      </c>
      <c r="C5440" s="509" t="s">
        <v>1784</v>
      </c>
      <c r="D5440" s="509" t="s">
        <v>2011</v>
      </c>
      <c r="E5440" s="509" t="s">
        <v>13736</v>
      </c>
      <c r="F5440" s="509">
        <v>10</v>
      </c>
      <c r="G5440" s="509">
        <v>1</v>
      </c>
    </row>
    <row r="5441" spans="1:7">
      <c r="A5441" s="509" t="s">
        <v>2010</v>
      </c>
      <c r="B5441" s="509" t="s">
        <v>2233</v>
      </c>
      <c r="C5441" s="509" t="s">
        <v>1784</v>
      </c>
      <c r="D5441" s="509" t="s">
        <v>2011</v>
      </c>
      <c r="E5441" s="509" t="s">
        <v>13738</v>
      </c>
      <c r="F5441" s="509">
        <v>10</v>
      </c>
      <c r="G5441" s="509">
        <v>1</v>
      </c>
    </row>
    <row r="5442" spans="1:7">
      <c r="A5442" s="509" t="s">
        <v>2010</v>
      </c>
      <c r="B5442" s="509" t="s">
        <v>2233</v>
      </c>
      <c r="C5442" s="509" t="s">
        <v>1784</v>
      </c>
      <c r="D5442" s="509" t="s">
        <v>2011</v>
      </c>
      <c r="E5442" s="509" t="s">
        <v>13735</v>
      </c>
      <c r="F5442" s="509">
        <v>9</v>
      </c>
      <c r="G5442" s="509">
        <v>1</v>
      </c>
    </row>
    <row r="5443" spans="1:7">
      <c r="A5443" s="509" t="s">
        <v>2010</v>
      </c>
      <c r="B5443" s="509" t="s">
        <v>2233</v>
      </c>
      <c r="C5443" s="509" t="s">
        <v>1784</v>
      </c>
      <c r="D5443" s="509" t="s">
        <v>2011</v>
      </c>
      <c r="E5443" s="509" t="s">
        <v>13737</v>
      </c>
      <c r="F5443" s="509">
        <v>9</v>
      </c>
      <c r="G5443" s="509">
        <v>1</v>
      </c>
    </row>
    <row r="5444" spans="1:7">
      <c r="A5444" s="509" t="s">
        <v>2010</v>
      </c>
      <c r="B5444" s="509" t="s">
        <v>2233</v>
      </c>
      <c r="C5444" s="509" t="s">
        <v>1784</v>
      </c>
      <c r="D5444" s="509" t="s">
        <v>2011</v>
      </c>
      <c r="E5444" s="509" t="s">
        <v>13739</v>
      </c>
      <c r="F5444" s="509">
        <v>2</v>
      </c>
      <c r="G5444" s="509">
        <v>1</v>
      </c>
    </row>
    <row r="5445" spans="1:7">
      <c r="A5445" s="509" t="s">
        <v>2012</v>
      </c>
      <c r="B5445" s="509" t="s">
        <v>2233</v>
      </c>
      <c r="C5445" s="509" t="s">
        <v>1784</v>
      </c>
      <c r="D5445" s="509" t="s">
        <v>2013</v>
      </c>
      <c r="E5445" s="509" t="s">
        <v>12980</v>
      </c>
      <c r="F5445" s="509">
        <v>22</v>
      </c>
      <c r="G5445" s="509">
        <v>1</v>
      </c>
    </row>
    <row r="5446" spans="1:7">
      <c r="A5446" s="509" t="s">
        <v>2012</v>
      </c>
      <c r="B5446" s="509" t="s">
        <v>2233</v>
      </c>
      <c r="C5446" s="509" t="s">
        <v>1784</v>
      </c>
      <c r="D5446" s="509" t="s">
        <v>2013</v>
      </c>
      <c r="E5446" s="509" t="s">
        <v>12978</v>
      </c>
      <c r="F5446" s="509">
        <v>20</v>
      </c>
      <c r="G5446" s="509">
        <v>1</v>
      </c>
    </row>
    <row r="5447" spans="1:7">
      <c r="A5447" s="509" t="s">
        <v>2012</v>
      </c>
      <c r="B5447" s="509" t="s">
        <v>2233</v>
      </c>
      <c r="C5447" s="509" t="s">
        <v>1784</v>
      </c>
      <c r="D5447" s="509" t="s">
        <v>2013</v>
      </c>
      <c r="E5447" s="509" t="s">
        <v>12982</v>
      </c>
      <c r="F5447" s="509">
        <v>18</v>
      </c>
      <c r="G5447" s="509">
        <v>1</v>
      </c>
    </row>
    <row r="5448" spans="1:7">
      <c r="A5448" s="509" t="s">
        <v>2012</v>
      </c>
      <c r="B5448" s="509" t="s">
        <v>2233</v>
      </c>
      <c r="C5448" s="509" t="s">
        <v>1784</v>
      </c>
      <c r="D5448" s="509" t="s">
        <v>2013</v>
      </c>
      <c r="E5448" s="509" t="s">
        <v>12983</v>
      </c>
      <c r="F5448" s="509">
        <v>18</v>
      </c>
      <c r="G5448" s="509">
        <v>1</v>
      </c>
    </row>
    <row r="5449" spans="1:7">
      <c r="A5449" s="509" t="s">
        <v>2012</v>
      </c>
      <c r="B5449" s="509" t="s">
        <v>2233</v>
      </c>
      <c r="C5449" s="509" t="s">
        <v>1784</v>
      </c>
      <c r="D5449" s="509" t="s">
        <v>2013</v>
      </c>
      <c r="E5449" s="509" t="s">
        <v>12979</v>
      </c>
      <c r="F5449" s="509">
        <v>10</v>
      </c>
      <c r="G5449" s="509">
        <v>1</v>
      </c>
    </row>
    <row r="5450" spans="1:7">
      <c r="A5450" s="509" t="s">
        <v>2012</v>
      </c>
      <c r="B5450" s="509" t="s">
        <v>2233</v>
      </c>
      <c r="C5450" s="509" t="s">
        <v>1784</v>
      </c>
      <c r="D5450" s="509" t="s">
        <v>2013</v>
      </c>
      <c r="E5450" s="509" t="s">
        <v>12981</v>
      </c>
      <c r="F5450" s="509">
        <v>10</v>
      </c>
      <c r="G5450" s="509">
        <v>1</v>
      </c>
    </row>
    <row r="5451" spans="1:7">
      <c r="A5451" s="509" t="s">
        <v>2012</v>
      </c>
      <c r="B5451" s="509" t="s">
        <v>2233</v>
      </c>
      <c r="C5451" s="509" t="s">
        <v>1784</v>
      </c>
      <c r="D5451" s="509" t="s">
        <v>2013</v>
      </c>
      <c r="E5451" s="509" t="s">
        <v>12985</v>
      </c>
      <c r="F5451" s="509">
        <v>8</v>
      </c>
      <c r="G5451" s="509">
        <v>1</v>
      </c>
    </row>
    <row r="5452" spans="1:7">
      <c r="A5452" s="509" t="s">
        <v>2012</v>
      </c>
      <c r="B5452" s="509" t="s">
        <v>2233</v>
      </c>
      <c r="C5452" s="509" t="s">
        <v>1784</v>
      </c>
      <c r="D5452" s="509" t="s">
        <v>2013</v>
      </c>
      <c r="E5452" s="509" t="s">
        <v>12988</v>
      </c>
      <c r="F5452" s="509">
        <v>6</v>
      </c>
      <c r="G5452" s="509">
        <v>1</v>
      </c>
    </row>
    <row r="5453" spans="1:7">
      <c r="A5453" s="509" t="s">
        <v>2012</v>
      </c>
      <c r="B5453" s="509" t="s">
        <v>2233</v>
      </c>
      <c r="C5453" s="509" t="s">
        <v>1784</v>
      </c>
      <c r="D5453" s="509" t="s">
        <v>2013</v>
      </c>
      <c r="E5453" s="509" t="s">
        <v>12989</v>
      </c>
      <c r="F5453" s="509">
        <v>4</v>
      </c>
      <c r="G5453" s="509">
        <v>1</v>
      </c>
    </row>
    <row r="5454" spans="1:7">
      <c r="A5454" s="509" t="s">
        <v>2012</v>
      </c>
      <c r="B5454" s="509" t="s">
        <v>2233</v>
      </c>
      <c r="C5454" s="509" t="s">
        <v>1784</v>
      </c>
      <c r="D5454" s="509" t="s">
        <v>2013</v>
      </c>
      <c r="E5454" s="509" t="s">
        <v>12984</v>
      </c>
      <c r="F5454" s="509">
        <v>2</v>
      </c>
      <c r="G5454" s="509">
        <v>1</v>
      </c>
    </row>
    <row r="5455" spans="1:7">
      <c r="A5455" s="509" t="s">
        <v>2012</v>
      </c>
      <c r="B5455" s="509" t="s">
        <v>2233</v>
      </c>
      <c r="C5455" s="509" t="s">
        <v>1784</v>
      </c>
      <c r="D5455" s="509" t="s">
        <v>2013</v>
      </c>
      <c r="E5455" s="509" t="s">
        <v>12986</v>
      </c>
      <c r="F5455" s="509">
        <v>2</v>
      </c>
      <c r="G5455" s="509">
        <v>1</v>
      </c>
    </row>
    <row r="5456" spans="1:7">
      <c r="A5456" s="509" t="s">
        <v>2012</v>
      </c>
      <c r="B5456" s="509" t="s">
        <v>2233</v>
      </c>
      <c r="C5456" s="509" t="s">
        <v>1784</v>
      </c>
      <c r="D5456" s="509" t="s">
        <v>2013</v>
      </c>
      <c r="E5456" s="509" t="s">
        <v>12987</v>
      </c>
      <c r="F5456" s="509">
        <v>2</v>
      </c>
      <c r="G5456" s="509">
        <v>1</v>
      </c>
    </row>
    <row r="5457" spans="1:7">
      <c r="A5457" s="509" t="s">
        <v>2014</v>
      </c>
      <c r="B5457" s="509" t="s">
        <v>2233</v>
      </c>
      <c r="C5457" s="509" t="s">
        <v>1784</v>
      </c>
      <c r="D5457" s="509" t="s">
        <v>2015</v>
      </c>
      <c r="E5457" s="509" t="s">
        <v>13861</v>
      </c>
      <c r="F5457" s="509">
        <v>11</v>
      </c>
      <c r="G5457" s="509">
        <v>1</v>
      </c>
    </row>
    <row r="5458" spans="1:7">
      <c r="A5458" s="509" t="s">
        <v>2014</v>
      </c>
      <c r="B5458" s="509" t="s">
        <v>2233</v>
      </c>
      <c r="C5458" s="509" t="s">
        <v>1784</v>
      </c>
      <c r="D5458" s="509" t="s">
        <v>2015</v>
      </c>
      <c r="E5458" s="509" t="s">
        <v>13862</v>
      </c>
      <c r="F5458" s="509">
        <v>11</v>
      </c>
      <c r="G5458" s="509">
        <v>1</v>
      </c>
    </row>
    <row r="5459" spans="1:7">
      <c r="A5459" s="509" t="s">
        <v>2014</v>
      </c>
      <c r="B5459" s="509" t="s">
        <v>2233</v>
      </c>
      <c r="C5459" s="509" t="s">
        <v>1784</v>
      </c>
      <c r="D5459" s="509" t="s">
        <v>2015</v>
      </c>
      <c r="E5459" s="509" t="s">
        <v>13860</v>
      </c>
      <c r="F5459" s="509">
        <v>10</v>
      </c>
      <c r="G5459" s="509">
        <v>1</v>
      </c>
    </row>
    <row r="5460" spans="1:7">
      <c r="A5460" s="509" t="s">
        <v>2014</v>
      </c>
      <c r="B5460" s="509" t="s">
        <v>2233</v>
      </c>
      <c r="C5460" s="509" t="s">
        <v>1784</v>
      </c>
      <c r="D5460" s="509" t="s">
        <v>2015</v>
      </c>
      <c r="E5460" s="509" t="s">
        <v>13858</v>
      </c>
      <c r="F5460" s="509">
        <v>8</v>
      </c>
      <c r="G5460" s="509">
        <v>1</v>
      </c>
    </row>
    <row r="5461" spans="1:7">
      <c r="A5461" s="509" t="s">
        <v>2014</v>
      </c>
      <c r="B5461" s="509" t="s">
        <v>2233</v>
      </c>
      <c r="C5461" s="509" t="s">
        <v>1784</v>
      </c>
      <c r="D5461" s="509" t="s">
        <v>2015</v>
      </c>
      <c r="E5461" s="509" t="s">
        <v>13859</v>
      </c>
      <c r="F5461" s="509">
        <v>4</v>
      </c>
      <c r="G5461" s="509">
        <v>1</v>
      </c>
    </row>
    <row r="5462" spans="1:7">
      <c r="A5462" s="509" t="s">
        <v>2016</v>
      </c>
      <c r="B5462" s="509" t="s">
        <v>2233</v>
      </c>
      <c r="C5462" s="509" t="s">
        <v>1784</v>
      </c>
      <c r="D5462" s="509" t="s">
        <v>2017</v>
      </c>
      <c r="E5462" s="509" t="s">
        <v>13741</v>
      </c>
      <c r="F5462" s="509">
        <v>16</v>
      </c>
      <c r="G5462" s="509">
        <v>1</v>
      </c>
    </row>
    <row r="5463" spans="1:7">
      <c r="A5463" s="509" t="s">
        <v>2016</v>
      </c>
      <c r="B5463" s="509" t="s">
        <v>2233</v>
      </c>
      <c r="C5463" s="509" t="s">
        <v>1784</v>
      </c>
      <c r="D5463" s="509" t="s">
        <v>2017</v>
      </c>
      <c r="E5463" s="509" t="s">
        <v>13744</v>
      </c>
      <c r="F5463" s="509">
        <v>15</v>
      </c>
      <c r="G5463" s="509">
        <v>1</v>
      </c>
    </row>
    <row r="5464" spans="1:7">
      <c r="A5464" s="509" t="s">
        <v>2016</v>
      </c>
      <c r="B5464" s="509" t="s">
        <v>2233</v>
      </c>
      <c r="C5464" s="509" t="s">
        <v>1784</v>
      </c>
      <c r="D5464" s="509" t="s">
        <v>2017</v>
      </c>
      <c r="E5464" s="509" t="s">
        <v>13745</v>
      </c>
      <c r="F5464" s="509">
        <v>15</v>
      </c>
      <c r="G5464" s="509">
        <v>1</v>
      </c>
    </row>
    <row r="5465" spans="1:7">
      <c r="A5465" s="509" t="s">
        <v>2016</v>
      </c>
      <c r="B5465" s="509" t="s">
        <v>2233</v>
      </c>
      <c r="C5465" s="509" t="s">
        <v>1784</v>
      </c>
      <c r="D5465" s="509" t="s">
        <v>2017</v>
      </c>
      <c r="E5465" s="509" t="s">
        <v>13740</v>
      </c>
      <c r="F5465" s="509">
        <v>13</v>
      </c>
      <c r="G5465" s="509">
        <v>1</v>
      </c>
    </row>
    <row r="5466" spans="1:7">
      <c r="A5466" s="509" t="s">
        <v>2016</v>
      </c>
      <c r="B5466" s="509" t="s">
        <v>2233</v>
      </c>
      <c r="C5466" s="509" t="s">
        <v>1784</v>
      </c>
      <c r="D5466" s="509" t="s">
        <v>2017</v>
      </c>
      <c r="E5466" s="509" t="s">
        <v>13747</v>
      </c>
      <c r="F5466" s="509">
        <v>11</v>
      </c>
      <c r="G5466" s="509">
        <v>1</v>
      </c>
    </row>
    <row r="5467" spans="1:7">
      <c r="A5467" s="509" t="s">
        <v>2016</v>
      </c>
      <c r="B5467" s="509" t="s">
        <v>2233</v>
      </c>
      <c r="C5467" s="509" t="s">
        <v>1784</v>
      </c>
      <c r="D5467" s="509" t="s">
        <v>2017</v>
      </c>
      <c r="E5467" s="509" t="s">
        <v>13742</v>
      </c>
      <c r="F5467" s="509">
        <v>9</v>
      </c>
      <c r="G5467" s="509">
        <v>1</v>
      </c>
    </row>
    <row r="5468" spans="1:7">
      <c r="A5468" s="509" t="s">
        <v>2016</v>
      </c>
      <c r="B5468" s="509" t="s">
        <v>2233</v>
      </c>
      <c r="C5468" s="509" t="s">
        <v>1784</v>
      </c>
      <c r="D5468" s="509" t="s">
        <v>2017</v>
      </c>
      <c r="E5468" s="509" t="s">
        <v>13746</v>
      </c>
      <c r="F5468" s="509">
        <v>8</v>
      </c>
      <c r="G5468" s="509">
        <v>1</v>
      </c>
    </row>
    <row r="5469" spans="1:7">
      <c r="A5469" s="509" t="s">
        <v>2016</v>
      </c>
      <c r="B5469" s="509" t="s">
        <v>2233</v>
      </c>
      <c r="C5469" s="509" t="s">
        <v>1784</v>
      </c>
      <c r="D5469" s="509" t="s">
        <v>2017</v>
      </c>
      <c r="E5469" s="509" t="s">
        <v>13743</v>
      </c>
      <c r="F5469" s="509">
        <v>7</v>
      </c>
      <c r="G5469" s="509">
        <v>1</v>
      </c>
    </row>
    <row r="5470" spans="1:7">
      <c r="A5470" s="509" t="s">
        <v>2016</v>
      </c>
      <c r="B5470" s="509" t="s">
        <v>2233</v>
      </c>
      <c r="C5470" s="509" t="s">
        <v>1784</v>
      </c>
      <c r="D5470" s="509" t="s">
        <v>2017</v>
      </c>
      <c r="E5470" s="509" t="s">
        <v>13748</v>
      </c>
      <c r="F5470" s="509">
        <v>5</v>
      </c>
      <c r="G5470" s="509">
        <v>1</v>
      </c>
    </row>
    <row r="5471" spans="1:7">
      <c r="A5471" s="509" t="s">
        <v>2018</v>
      </c>
      <c r="B5471" s="509" t="s">
        <v>2233</v>
      </c>
      <c r="C5471" s="509" t="s">
        <v>1784</v>
      </c>
      <c r="D5471" s="509" t="s">
        <v>2019</v>
      </c>
      <c r="E5471" s="509" t="s">
        <v>12884</v>
      </c>
      <c r="F5471" s="509">
        <v>10</v>
      </c>
      <c r="G5471" s="509">
        <v>1</v>
      </c>
    </row>
    <row r="5472" spans="1:7">
      <c r="A5472" s="509" t="s">
        <v>2018</v>
      </c>
      <c r="B5472" s="509" t="s">
        <v>2233</v>
      </c>
      <c r="C5472" s="509" t="s">
        <v>1784</v>
      </c>
      <c r="D5472" s="509" t="s">
        <v>2019</v>
      </c>
      <c r="E5472" s="509" t="s">
        <v>12885</v>
      </c>
      <c r="F5472" s="509">
        <v>7</v>
      </c>
      <c r="G5472" s="509">
        <v>1</v>
      </c>
    </row>
    <row r="5473" spans="1:7">
      <c r="A5473" s="509" t="s">
        <v>2018</v>
      </c>
      <c r="B5473" s="509" t="s">
        <v>2233</v>
      </c>
      <c r="C5473" s="509" t="s">
        <v>1784</v>
      </c>
      <c r="D5473" s="509" t="s">
        <v>2019</v>
      </c>
      <c r="E5473" s="509" t="s">
        <v>12883</v>
      </c>
      <c r="F5473" s="509">
        <v>6</v>
      </c>
      <c r="G5473" s="509">
        <v>1</v>
      </c>
    </row>
    <row r="5474" spans="1:7">
      <c r="A5474" s="509" t="s">
        <v>2018</v>
      </c>
      <c r="B5474" s="509" t="s">
        <v>2233</v>
      </c>
      <c r="C5474" s="509" t="s">
        <v>1784</v>
      </c>
      <c r="D5474" s="509" t="s">
        <v>2019</v>
      </c>
      <c r="E5474" s="509" t="s">
        <v>12881</v>
      </c>
      <c r="F5474" s="509">
        <v>2</v>
      </c>
      <c r="G5474" s="509">
        <v>1</v>
      </c>
    </row>
    <row r="5475" spans="1:7">
      <c r="A5475" s="509" t="s">
        <v>2018</v>
      </c>
      <c r="B5475" s="509" t="s">
        <v>2233</v>
      </c>
      <c r="C5475" s="509" t="s">
        <v>1784</v>
      </c>
      <c r="D5475" s="509" t="s">
        <v>2019</v>
      </c>
      <c r="E5475" s="509" t="s">
        <v>12882</v>
      </c>
      <c r="F5475" s="509">
        <v>2</v>
      </c>
      <c r="G5475" s="509">
        <v>1</v>
      </c>
    </row>
    <row r="5476" spans="1:7">
      <c r="A5476" s="509" t="s">
        <v>2020</v>
      </c>
      <c r="B5476" s="509" t="s">
        <v>2233</v>
      </c>
      <c r="C5476" s="509" t="s">
        <v>1784</v>
      </c>
      <c r="D5476" s="509" t="s">
        <v>2021</v>
      </c>
      <c r="E5476" s="509" t="s">
        <v>13715</v>
      </c>
      <c r="F5476" s="509">
        <v>7</v>
      </c>
      <c r="G5476" s="509">
        <v>1</v>
      </c>
    </row>
    <row r="5477" spans="1:7">
      <c r="A5477" s="509" t="s">
        <v>2020</v>
      </c>
      <c r="B5477" s="509" t="s">
        <v>2233</v>
      </c>
      <c r="C5477" s="509" t="s">
        <v>1784</v>
      </c>
      <c r="D5477" s="509" t="s">
        <v>2021</v>
      </c>
      <c r="E5477" s="509" t="s">
        <v>13714</v>
      </c>
      <c r="F5477" s="509">
        <v>3</v>
      </c>
      <c r="G5477" s="509">
        <v>1</v>
      </c>
    </row>
    <row r="5478" spans="1:7">
      <c r="A5478" s="509" t="s">
        <v>2022</v>
      </c>
      <c r="B5478" s="509" t="s">
        <v>2233</v>
      </c>
      <c r="C5478" s="509" t="s">
        <v>1784</v>
      </c>
      <c r="D5478" s="509" t="s">
        <v>2023</v>
      </c>
      <c r="E5478" s="509" t="s">
        <v>13116</v>
      </c>
      <c r="F5478" s="509">
        <v>15</v>
      </c>
      <c r="G5478" s="509">
        <v>1</v>
      </c>
    </row>
    <row r="5479" spans="1:7">
      <c r="A5479" s="509" t="s">
        <v>2022</v>
      </c>
      <c r="B5479" s="509" t="s">
        <v>2233</v>
      </c>
      <c r="C5479" s="509" t="s">
        <v>1784</v>
      </c>
      <c r="D5479" s="509" t="s">
        <v>2023</v>
      </c>
      <c r="E5479" s="509" t="s">
        <v>13114</v>
      </c>
      <c r="F5479" s="509">
        <v>14</v>
      </c>
      <c r="G5479" s="509">
        <v>1</v>
      </c>
    </row>
    <row r="5480" spans="1:7">
      <c r="A5480" s="509" t="s">
        <v>2022</v>
      </c>
      <c r="B5480" s="509" t="s">
        <v>2233</v>
      </c>
      <c r="C5480" s="509" t="s">
        <v>1784</v>
      </c>
      <c r="D5480" s="509" t="s">
        <v>2023</v>
      </c>
      <c r="E5480" s="509" t="s">
        <v>13119</v>
      </c>
      <c r="F5480" s="509">
        <v>11</v>
      </c>
      <c r="G5480" s="509">
        <v>1</v>
      </c>
    </row>
    <row r="5481" spans="1:7">
      <c r="A5481" s="509" t="s">
        <v>2022</v>
      </c>
      <c r="B5481" s="509" t="s">
        <v>2233</v>
      </c>
      <c r="C5481" s="509" t="s">
        <v>1784</v>
      </c>
      <c r="D5481" s="509" t="s">
        <v>2023</v>
      </c>
      <c r="E5481" s="509" t="s">
        <v>13115</v>
      </c>
      <c r="F5481" s="509">
        <v>7</v>
      </c>
      <c r="G5481" s="509">
        <v>1</v>
      </c>
    </row>
    <row r="5482" spans="1:7">
      <c r="A5482" s="509" t="s">
        <v>2022</v>
      </c>
      <c r="B5482" s="509" t="s">
        <v>2233</v>
      </c>
      <c r="C5482" s="509" t="s">
        <v>1784</v>
      </c>
      <c r="D5482" s="509" t="s">
        <v>2023</v>
      </c>
      <c r="E5482" s="509" t="s">
        <v>13117</v>
      </c>
      <c r="F5482" s="509">
        <v>7</v>
      </c>
      <c r="G5482" s="509">
        <v>1</v>
      </c>
    </row>
    <row r="5483" spans="1:7">
      <c r="A5483" s="509" t="s">
        <v>2022</v>
      </c>
      <c r="B5483" s="509" t="s">
        <v>2233</v>
      </c>
      <c r="C5483" s="509" t="s">
        <v>1784</v>
      </c>
      <c r="D5483" s="509" t="s">
        <v>2023</v>
      </c>
      <c r="E5483" s="509" t="s">
        <v>13121</v>
      </c>
      <c r="F5483" s="509">
        <v>6</v>
      </c>
      <c r="G5483" s="509">
        <v>1</v>
      </c>
    </row>
    <row r="5484" spans="1:7">
      <c r="A5484" s="509" t="s">
        <v>2022</v>
      </c>
      <c r="B5484" s="509" t="s">
        <v>2233</v>
      </c>
      <c r="C5484" s="509" t="s">
        <v>1784</v>
      </c>
      <c r="D5484" s="509" t="s">
        <v>2023</v>
      </c>
      <c r="E5484" s="509" t="s">
        <v>13118</v>
      </c>
      <c r="F5484" s="509">
        <v>3</v>
      </c>
      <c r="G5484" s="509">
        <v>1</v>
      </c>
    </row>
    <row r="5485" spans="1:7">
      <c r="A5485" s="509" t="s">
        <v>2022</v>
      </c>
      <c r="B5485" s="509" t="s">
        <v>2233</v>
      </c>
      <c r="C5485" s="509" t="s">
        <v>1784</v>
      </c>
      <c r="D5485" s="509" t="s">
        <v>2023</v>
      </c>
      <c r="E5485" s="509" t="s">
        <v>13120</v>
      </c>
      <c r="F5485" s="509">
        <v>3</v>
      </c>
      <c r="G5485" s="509">
        <v>1</v>
      </c>
    </row>
    <row r="5486" spans="1:7">
      <c r="A5486" s="509" t="s">
        <v>2024</v>
      </c>
      <c r="B5486" s="509" t="s">
        <v>2233</v>
      </c>
      <c r="C5486" s="509" t="s">
        <v>1784</v>
      </c>
      <c r="D5486" s="509" t="s">
        <v>2025</v>
      </c>
      <c r="E5486" s="509" t="s">
        <v>12578</v>
      </c>
      <c r="F5486" s="509">
        <v>10</v>
      </c>
      <c r="G5486" s="509">
        <v>1</v>
      </c>
    </row>
    <row r="5487" spans="1:7">
      <c r="A5487" s="509" t="s">
        <v>2024</v>
      </c>
      <c r="B5487" s="509" t="s">
        <v>2233</v>
      </c>
      <c r="C5487" s="509" t="s">
        <v>1784</v>
      </c>
      <c r="D5487" s="509" t="s">
        <v>2025</v>
      </c>
      <c r="E5487" s="509" t="s">
        <v>12574</v>
      </c>
      <c r="F5487" s="509">
        <v>9</v>
      </c>
      <c r="G5487" s="509">
        <v>1</v>
      </c>
    </row>
    <row r="5488" spans="1:7">
      <c r="A5488" s="509" t="s">
        <v>2024</v>
      </c>
      <c r="B5488" s="509" t="s">
        <v>2233</v>
      </c>
      <c r="C5488" s="509" t="s">
        <v>1784</v>
      </c>
      <c r="D5488" s="509" t="s">
        <v>2025</v>
      </c>
      <c r="E5488" s="509" t="s">
        <v>12573</v>
      </c>
      <c r="F5488" s="509">
        <v>7</v>
      </c>
      <c r="G5488" s="509">
        <v>1</v>
      </c>
    </row>
    <row r="5489" spans="1:7">
      <c r="A5489" s="509" t="s">
        <v>2024</v>
      </c>
      <c r="B5489" s="509" t="s">
        <v>2233</v>
      </c>
      <c r="C5489" s="509" t="s">
        <v>1784</v>
      </c>
      <c r="D5489" s="509" t="s">
        <v>2025</v>
      </c>
      <c r="E5489" s="509" t="s">
        <v>12575</v>
      </c>
      <c r="F5489" s="509">
        <v>7</v>
      </c>
      <c r="G5489" s="509">
        <v>1</v>
      </c>
    </row>
    <row r="5490" spans="1:7">
      <c r="A5490" s="509" t="s">
        <v>2024</v>
      </c>
      <c r="B5490" s="509" t="s">
        <v>2233</v>
      </c>
      <c r="C5490" s="509" t="s">
        <v>1784</v>
      </c>
      <c r="D5490" s="509" t="s">
        <v>2025</v>
      </c>
      <c r="E5490" s="509" t="s">
        <v>12576</v>
      </c>
      <c r="F5490" s="509">
        <v>7</v>
      </c>
      <c r="G5490" s="509">
        <v>1</v>
      </c>
    </row>
    <row r="5491" spans="1:7">
      <c r="A5491" s="509" t="s">
        <v>2024</v>
      </c>
      <c r="B5491" s="509" t="s">
        <v>2233</v>
      </c>
      <c r="C5491" s="509" t="s">
        <v>1784</v>
      </c>
      <c r="D5491" s="509" t="s">
        <v>2025</v>
      </c>
      <c r="E5491" s="509" t="s">
        <v>12579</v>
      </c>
      <c r="F5491" s="509">
        <v>7</v>
      </c>
      <c r="G5491" s="509">
        <v>1</v>
      </c>
    </row>
    <row r="5492" spans="1:7">
      <c r="A5492" s="509" t="s">
        <v>2024</v>
      </c>
      <c r="B5492" s="509" t="s">
        <v>2233</v>
      </c>
      <c r="C5492" s="509" t="s">
        <v>1784</v>
      </c>
      <c r="D5492" s="509" t="s">
        <v>2025</v>
      </c>
      <c r="E5492" s="509" t="s">
        <v>12571</v>
      </c>
      <c r="F5492" s="509">
        <v>5</v>
      </c>
      <c r="G5492" s="509">
        <v>1</v>
      </c>
    </row>
    <row r="5493" spans="1:7">
      <c r="A5493" s="509" t="s">
        <v>2024</v>
      </c>
      <c r="B5493" s="509" t="s">
        <v>2233</v>
      </c>
      <c r="C5493" s="509" t="s">
        <v>1784</v>
      </c>
      <c r="D5493" s="509" t="s">
        <v>2025</v>
      </c>
      <c r="E5493" s="509" t="s">
        <v>12572</v>
      </c>
      <c r="F5493" s="509">
        <v>3</v>
      </c>
      <c r="G5493" s="509">
        <v>1</v>
      </c>
    </row>
    <row r="5494" spans="1:7">
      <c r="A5494" s="509" t="s">
        <v>2024</v>
      </c>
      <c r="B5494" s="509" t="s">
        <v>2233</v>
      </c>
      <c r="C5494" s="509" t="s">
        <v>1784</v>
      </c>
      <c r="D5494" s="509" t="s">
        <v>2025</v>
      </c>
      <c r="E5494" s="509" t="s">
        <v>12577</v>
      </c>
      <c r="F5494" s="509">
        <v>2</v>
      </c>
      <c r="G5494" s="509">
        <v>1</v>
      </c>
    </row>
    <row r="5495" spans="1:7">
      <c r="A5495" s="509" t="s">
        <v>2026</v>
      </c>
      <c r="B5495" s="509" t="s">
        <v>2233</v>
      </c>
      <c r="C5495" s="509" t="s">
        <v>1784</v>
      </c>
      <c r="D5495" s="509" t="s">
        <v>2027</v>
      </c>
      <c r="E5495" s="509" t="s">
        <v>13424</v>
      </c>
      <c r="F5495" s="509">
        <v>8</v>
      </c>
      <c r="G5495" s="509">
        <v>1</v>
      </c>
    </row>
    <row r="5496" spans="1:7">
      <c r="A5496" s="509" t="s">
        <v>2026</v>
      </c>
      <c r="B5496" s="509" t="s">
        <v>2233</v>
      </c>
      <c r="C5496" s="509" t="s">
        <v>1784</v>
      </c>
      <c r="D5496" s="509" t="s">
        <v>2027</v>
      </c>
      <c r="E5496" s="509" t="s">
        <v>13423</v>
      </c>
      <c r="F5496" s="509">
        <v>7</v>
      </c>
      <c r="G5496" s="509">
        <v>1</v>
      </c>
    </row>
    <row r="5497" spans="1:7">
      <c r="A5497" s="509" t="s">
        <v>2026</v>
      </c>
      <c r="B5497" s="509" t="s">
        <v>2233</v>
      </c>
      <c r="C5497" s="509" t="s">
        <v>1784</v>
      </c>
      <c r="D5497" s="509" t="s">
        <v>2027</v>
      </c>
      <c r="E5497" s="509" t="s">
        <v>13426</v>
      </c>
      <c r="F5497" s="509">
        <v>6</v>
      </c>
      <c r="G5497" s="509">
        <v>1</v>
      </c>
    </row>
    <row r="5498" spans="1:7">
      <c r="A5498" s="509" t="s">
        <v>2026</v>
      </c>
      <c r="B5498" s="509" t="s">
        <v>2233</v>
      </c>
      <c r="C5498" s="509" t="s">
        <v>1784</v>
      </c>
      <c r="D5498" s="509" t="s">
        <v>2027</v>
      </c>
      <c r="E5498" s="509" t="s">
        <v>13427</v>
      </c>
      <c r="F5498" s="509">
        <v>5</v>
      </c>
      <c r="G5498" s="509">
        <v>1</v>
      </c>
    </row>
    <row r="5499" spans="1:7">
      <c r="A5499" s="509" t="s">
        <v>2026</v>
      </c>
      <c r="B5499" s="509" t="s">
        <v>2233</v>
      </c>
      <c r="C5499" s="509" t="s">
        <v>1784</v>
      </c>
      <c r="D5499" s="509" t="s">
        <v>2027</v>
      </c>
      <c r="E5499" s="509" t="s">
        <v>13428</v>
      </c>
      <c r="F5499" s="509">
        <v>5</v>
      </c>
      <c r="G5499" s="509">
        <v>1</v>
      </c>
    </row>
    <row r="5500" spans="1:7">
      <c r="A5500" s="509" t="s">
        <v>2026</v>
      </c>
      <c r="B5500" s="509" t="s">
        <v>2233</v>
      </c>
      <c r="C5500" s="509" t="s">
        <v>1784</v>
      </c>
      <c r="D5500" s="509" t="s">
        <v>2027</v>
      </c>
      <c r="E5500" s="509" t="s">
        <v>13421</v>
      </c>
      <c r="F5500" s="509">
        <v>4</v>
      </c>
      <c r="G5500" s="509">
        <v>1</v>
      </c>
    </row>
    <row r="5501" spans="1:7">
      <c r="A5501" s="509" t="s">
        <v>2026</v>
      </c>
      <c r="B5501" s="509" t="s">
        <v>2233</v>
      </c>
      <c r="C5501" s="509" t="s">
        <v>1784</v>
      </c>
      <c r="D5501" s="509" t="s">
        <v>2027</v>
      </c>
      <c r="E5501" s="509" t="s">
        <v>13425</v>
      </c>
      <c r="F5501" s="509">
        <v>4</v>
      </c>
      <c r="G5501" s="509">
        <v>1</v>
      </c>
    </row>
    <row r="5502" spans="1:7">
      <c r="A5502" s="509" t="s">
        <v>2026</v>
      </c>
      <c r="B5502" s="509" t="s">
        <v>2233</v>
      </c>
      <c r="C5502" s="509" t="s">
        <v>1784</v>
      </c>
      <c r="D5502" s="509" t="s">
        <v>2027</v>
      </c>
      <c r="E5502" s="509" t="s">
        <v>13422</v>
      </c>
      <c r="F5502" s="509">
        <v>3</v>
      </c>
      <c r="G5502" s="509">
        <v>1</v>
      </c>
    </row>
    <row r="5503" spans="1:7">
      <c r="A5503" s="509" t="s">
        <v>2028</v>
      </c>
      <c r="B5503" s="509" t="s">
        <v>2233</v>
      </c>
      <c r="C5503" s="509" t="s">
        <v>1784</v>
      </c>
      <c r="D5503" s="509" t="s">
        <v>2029</v>
      </c>
      <c r="E5503" s="509" t="s">
        <v>13925</v>
      </c>
      <c r="F5503" s="509">
        <v>11</v>
      </c>
      <c r="G5503" s="509">
        <v>1</v>
      </c>
    </row>
    <row r="5504" spans="1:7">
      <c r="A5504" s="509" t="s">
        <v>2028</v>
      </c>
      <c r="B5504" s="509" t="s">
        <v>2233</v>
      </c>
      <c r="C5504" s="509" t="s">
        <v>1784</v>
      </c>
      <c r="D5504" s="509" t="s">
        <v>2029</v>
      </c>
      <c r="E5504" s="509" t="s">
        <v>13931</v>
      </c>
      <c r="F5504" s="509">
        <v>10</v>
      </c>
      <c r="G5504" s="509">
        <v>1</v>
      </c>
    </row>
    <row r="5505" spans="1:7">
      <c r="A5505" s="509" t="s">
        <v>2028</v>
      </c>
      <c r="B5505" s="509" t="s">
        <v>2233</v>
      </c>
      <c r="C5505" s="509" t="s">
        <v>1784</v>
      </c>
      <c r="D5505" s="509" t="s">
        <v>2029</v>
      </c>
      <c r="E5505" s="509" t="s">
        <v>13927</v>
      </c>
      <c r="F5505" s="509">
        <v>9</v>
      </c>
      <c r="G5505" s="509">
        <v>1</v>
      </c>
    </row>
    <row r="5506" spans="1:7">
      <c r="A5506" s="509" t="s">
        <v>2028</v>
      </c>
      <c r="B5506" s="509" t="s">
        <v>2233</v>
      </c>
      <c r="C5506" s="509" t="s">
        <v>1784</v>
      </c>
      <c r="D5506" s="509" t="s">
        <v>2029</v>
      </c>
      <c r="E5506" s="509" t="s">
        <v>13928</v>
      </c>
      <c r="F5506" s="509">
        <v>7</v>
      </c>
      <c r="G5506" s="509">
        <v>1</v>
      </c>
    </row>
    <row r="5507" spans="1:7">
      <c r="A5507" s="509" t="s">
        <v>2028</v>
      </c>
      <c r="B5507" s="509" t="s">
        <v>2233</v>
      </c>
      <c r="C5507" s="509" t="s">
        <v>1784</v>
      </c>
      <c r="D5507" s="509" t="s">
        <v>2029</v>
      </c>
      <c r="E5507" s="509" t="s">
        <v>13930</v>
      </c>
      <c r="F5507" s="509">
        <v>7</v>
      </c>
      <c r="G5507" s="509">
        <v>1</v>
      </c>
    </row>
    <row r="5508" spans="1:7">
      <c r="A5508" s="509" t="s">
        <v>2028</v>
      </c>
      <c r="B5508" s="509" t="s">
        <v>2233</v>
      </c>
      <c r="C5508" s="509" t="s">
        <v>1784</v>
      </c>
      <c r="D5508" s="509" t="s">
        <v>2029</v>
      </c>
      <c r="E5508" s="509" t="s">
        <v>13924</v>
      </c>
      <c r="F5508" s="509">
        <v>5</v>
      </c>
      <c r="G5508" s="509">
        <v>1</v>
      </c>
    </row>
    <row r="5509" spans="1:7">
      <c r="A5509" s="509" t="s">
        <v>2028</v>
      </c>
      <c r="B5509" s="509" t="s">
        <v>2233</v>
      </c>
      <c r="C5509" s="509" t="s">
        <v>1784</v>
      </c>
      <c r="D5509" s="509" t="s">
        <v>2029</v>
      </c>
      <c r="E5509" s="509" t="s">
        <v>13933</v>
      </c>
      <c r="F5509" s="509">
        <v>5</v>
      </c>
      <c r="G5509" s="509">
        <v>1</v>
      </c>
    </row>
    <row r="5510" spans="1:7">
      <c r="A5510" s="509" t="s">
        <v>2028</v>
      </c>
      <c r="B5510" s="509" t="s">
        <v>2233</v>
      </c>
      <c r="C5510" s="509" t="s">
        <v>1784</v>
      </c>
      <c r="D5510" s="509" t="s">
        <v>2029</v>
      </c>
      <c r="E5510" s="509" t="s">
        <v>13935</v>
      </c>
      <c r="F5510" s="509">
        <v>5</v>
      </c>
      <c r="G5510" s="509">
        <v>1</v>
      </c>
    </row>
    <row r="5511" spans="1:7">
      <c r="A5511" s="509" t="s">
        <v>2028</v>
      </c>
      <c r="B5511" s="509" t="s">
        <v>2233</v>
      </c>
      <c r="C5511" s="509" t="s">
        <v>1784</v>
      </c>
      <c r="D5511" s="509" t="s">
        <v>2029</v>
      </c>
      <c r="E5511" s="509" t="s">
        <v>13926</v>
      </c>
      <c r="F5511" s="509">
        <v>4</v>
      </c>
      <c r="G5511" s="509">
        <v>1</v>
      </c>
    </row>
    <row r="5512" spans="1:7">
      <c r="A5512" s="509" t="s">
        <v>2028</v>
      </c>
      <c r="B5512" s="509" t="s">
        <v>2233</v>
      </c>
      <c r="C5512" s="509" t="s">
        <v>1784</v>
      </c>
      <c r="D5512" s="509" t="s">
        <v>2029</v>
      </c>
      <c r="E5512" s="509" t="s">
        <v>13929</v>
      </c>
      <c r="F5512" s="509">
        <v>4</v>
      </c>
      <c r="G5512" s="509">
        <v>1</v>
      </c>
    </row>
    <row r="5513" spans="1:7">
      <c r="A5513" s="509" t="s">
        <v>2028</v>
      </c>
      <c r="B5513" s="509" t="s">
        <v>2233</v>
      </c>
      <c r="C5513" s="509" t="s">
        <v>1784</v>
      </c>
      <c r="D5513" s="509" t="s">
        <v>2029</v>
      </c>
      <c r="E5513" s="509" t="s">
        <v>13932</v>
      </c>
      <c r="F5513" s="509">
        <v>4</v>
      </c>
      <c r="G5513" s="509">
        <v>1</v>
      </c>
    </row>
    <row r="5514" spans="1:7">
      <c r="A5514" s="509" t="s">
        <v>2028</v>
      </c>
      <c r="B5514" s="509" t="s">
        <v>2233</v>
      </c>
      <c r="C5514" s="509" t="s">
        <v>1784</v>
      </c>
      <c r="D5514" s="509" t="s">
        <v>2029</v>
      </c>
      <c r="E5514" s="509" t="s">
        <v>13934</v>
      </c>
      <c r="F5514" s="509">
        <v>4</v>
      </c>
      <c r="G5514" s="509">
        <v>1</v>
      </c>
    </row>
    <row r="5515" spans="1:7">
      <c r="A5515" s="509" t="s">
        <v>2030</v>
      </c>
      <c r="B5515" s="509" t="s">
        <v>2233</v>
      </c>
      <c r="C5515" s="509" t="s">
        <v>1784</v>
      </c>
      <c r="D5515" s="509" t="s">
        <v>2031</v>
      </c>
      <c r="E5515" s="509" t="s">
        <v>13854</v>
      </c>
      <c r="F5515" s="509">
        <v>9</v>
      </c>
      <c r="G5515" s="509">
        <v>1</v>
      </c>
    </row>
    <row r="5516" spans="1:7">
      <c r="A5516" s="509" t="s">
        <v>2030</v>
      </c>
      <c r="B5516" s="509" t="s">
        <v>2233</v>
      </c>
      <c r="C5516" s="509" t="s">
        <v>1784</v>
      </c>
      <c r="D5516" s="509" t="s">
        <v>2031</v>
      </c>
      <c r="E5516" s="509" t="s">
        <v>13855</v>
      </c>
      <c r="F5516" s="509">
        <v>9</v>
      </c>
      <c r="G5516" s="509">
        <v>1</v>
      </c>
    </row>
    <row r="5517" spans="1:7">
      <c r="A5517" s="509" t="s">
        <v>2030</v>
      </c>
      <c r="B5517" s="509" t="s">
        <v>2233</v>
      </c>
      <c r="C5517" s="509" t="s">
        <v>1784</v>
      </c>
      <c r="D5517" s="509" t="s">
        <v>2031</v>
      </c>
      <c r="E5517" s="509" t="s">
        <v>13856</v>
      </c>
      <c r="F5517" s="509">
        <v>9</v>
      </c>
      <c r="G5517" s="509">
        <v>1</v>
      </c>
    </row>
    <row r="5518" spans="1:7">
      <c r="A5518" s="509" t="s">
        <v>2030</v>
      </c>
      <c r="B5518" s="509" t="s">
        <v>2233</v>
      </c>
      <c r="C5518" s="509" t="s">
        <v>1784</v>
      </c>
      <c r="D5518" s="509" t="s">
        <v>2031</v>
      </c>
      <c r="E5518" s="509" t="s">
        <v>13852</v>
      </c>
      <c r="F5518" s="509">
        <v>7</v>
      </c>
      <c r="G5518" s="509">
        <v>1</v>
      </c>
    </row>
    <row r="5519" spans="1:7">
      <c r="A5519" s="509" t="s">
        <v>2030</v>
      </c>
      <c r="B5519" s="509" t="s">
        <v>2233</v>
      </c>
      <c r="C5519" s="509" t="s">
        <v>1784</v>
      </c>
      <c r="D5519" s="509" t="s">
        <v>2031</v>
      </c>
      <c r="E5519" s="509" t="s">
        <v>13853</v>
      </c>
      <c r="F5519" s="509">
        <v>7</v>
      </c>
      <c r="G5519" s="509">
        <v>1</v>
      </c>
    </row>
    <row r="5520" spans="1:7">
      <c r="A5520" s="509" t="s">
        <v>2030</v>
      </c>
      <c r="B5520" s="509" t="s">
        <v>2233</v>
      </c>
      <c r="C5520" s="509" t="s">
        <v>1784</v>
      </c>
      <c r="D5520" s="509" t="s">
        <v>2031</v>
      </c>
      <c r="E5520" s="509" t="s">
        <v>13850</v>
      </c>
      <c r="F5520" s="509">
        <v>4</v>
      </c>
      <c r="G5520" s="509">
        <v>1</v>
      </c>
    </row>
    <row r="5521" spans="1:7">
      <c r="A5521" s="509" t="s">
        <v>2030</v>
      </c>
      <c r="B5521" s="509" t="s">
        <v>2233</v>
      </c>
      <c r="C5521" s="509" t="s">
        <v>1784</v>
      </c>
      <c r="D5521" s="509" t="s">
        <v>2031</v>
      </c>
      <c r="E5521" s="509" t="s">
        <v>13851</v>
      </c>
      <c r="F5521" s="509">
        <v>4</v>
      </c>
      <c r="G5521" s="509">
        <v>1</v>
      </c>
    </row>
    <row r="5522" spans="1:7">
      <c r="A5522" s="509" t="s">
        <v>2030</v>
      </c>
      <c r="B5522" s="509" t="s">
        <v>2233</v>
      </c>
      <c r="C5522" s="509" t="s">
        <v>1784</v>
      </c>
      <c r="D5522" s="509" t="s">
        <v>2031</v>
      </c>
      <c r="E5522" s="509" t="s">
        <v>13857</v>
      </c>
      <c r="F5522" s="509">
        <v>4</v>
      </c>
      <c r="G5522" s="509">
        <v>1</v>
      </c>
    </row>
    <row r="5523" spans="1:7">
      <c r="A5523" s="509" t="s">
        <v>2030</v>
      </c>
      <c r="B5523" s="509" t="s">
        <v>2233</v>
      </c>
      <c r="C5523" s="509" t="s">
        <v>1784</v>
      </c>
      <c r="D5523" s="509" t="s">
        <v>2031</v>
      </c>
      <c r="E5523" s="509" t="s">
        <v>13849</v>
      </c>
      <c r="F5523" s="509">
        <v>1</v>
      </c>
      <c r="G5523" s="509">
        <v>1</v>
      </c>
    </row>
    <row r="5524" spans="1:7">
      <c r="A5524" s="509" t="s">
        <v>2032</v>
      </c>
      <c r="B5524" s="509" t="s">
        <v>2233</v>
      </c>
      <c r="C5524" s="509" t="s">
        <v>1784</v>
      </c>
      <c r="D5524" s="509" t="s">
        <v>2033</v>
      </c>
      <c r="E5524" s="509" t="s">
        <v>13802</v>
      </c>
      <c r="F5524" s="509">
        <v>12</v>
      </c>
      <c r="G5524" s="509">
        <v>1</v>
      </c>
    </row>
    <row r="5525" spans="1:7">
      <c r="A5525" s="509" t="s">
        <v>2032</v>
      </c>
      <c r="B5525" s="509" t="s">
        <v>2233</v>
      </c>
      <c r="C5525" s="509" t="s">
        <v>1784</v>
      </c>
      <c r="D5525" s="509" t="s">
        <v>2033</v>
      </c>
      <c r="E5525" s="509" t="s">
        <v>13798</v>
      </c>
      <c r="F5525" s="509">
        <v>9</v>
      </c>
      <c r="G5525" s="509">
        <v>1</v>
      </c>
    </row>
    <row r="5526" spans="1:7">
      <c r="A5526" s="509" t="s">
        <v>2032</v>
      </c>
      <c r="B5526" s="509" t="s">
        <v>2233</v>
      </c>
      <c r="C5526" s="509" t="s">
        <v>1784</v>
      </c>
      <c r="D5526" s="509" t="s">
        <v>2033</v>
      </c>
      <c r="E5526" s="509" t="s">
        <v>13800</v>
      </c>
      <c r="F5526" s="509">
        <v>8</v>
      </c>
      <c r="G5526" s="509">
        <v>1</v>
      </c>
    </row>
    <row r="5527" spans="1:7">
      <c r="A5527" s="509" t="s">
        <v>2032</v>
      </c>
      <c r="B5527" s="509" t="s">
        <v>2233</v>
      </c>
      <c r="C5527" s="509" t="s">
        <v>1784</v>
      </c>
      <c r="D5527" s="509" t="s">
        <v>2033</v>
      </c>
      <c r="E5527" s="509" t="s">
        <v>13803</v>
      </c>
      <c r="F5527" s="509">
        <v>4</v>
      </c>
      <c r="G5527" s="509">
        <v>1</v>
      </c>
    </row>
    <row r="5528" spans="1:7">
      <c r="A5528" s="509" t="s">
        <v>2032</v>
      </c>
      <c r="B5528" s="509" t="s">
        <v>2233</v>
      </c>
      <c r="C5528" s="509" t="s">
        <v>1784</v>
      </c>
      <c r="D5528" s="509" t="s">
        <v>2033</v>
      </c>
      <c r="E5528" s="509" t="s">
        <v>13805</v>
      </c>
      <c r="F5528" s="509">
        <v>4</v>
      </c>
      <c r="G5528" s="509">
        <v>1</v>
      </c>
    </row>
    <row r="5529" spans="1:7">
      <c r="A5529" s="509" t="s">
        <v>2032</v>
      </c>
      <c r="B5529" s="509" t="s">
        <v>2233</v>
      </c>
      <c r="C5529" s="509" t="s">
        <v>1784</v>
      </c>
      <c r="D5529" s="509" t="s">
        <v>2033</v>
      </c>
      <c r="E5529" s="509" t="s">
        <v>13799</v>
      </c>
      <c r="F5529" s="509">
        <v>1</v>
      </c>
      <c r="G5529" s="509">
        <v>1</v>
      </c>
    </row>
    <row r="5530" spans="1:7">
      <c r="A5530" s="509" t="s">
        <v>2032</v>
      </c>
      <c r="B5530" s="509" t="s">
        <v>2233</v>
      </c>
      <c r="C5530" s="509" t="s">
        <v>1784</v>
      </c>
      <c r="D5530" s="509" t="s">
        <v>2033</v>
      </c>
      <c r="E5530" s="509" t="s">
        <v>13801</v>
      </c>
      <c r="F5530" s="509">
        <v>1</v>
      </c>
      <c r="G5530" s="509">
        <v>1</v>
      </c>
    </row>
    <row r="5531" spans="1:7">
      <c r="A5531" s="509" t="s">
        <v>2032</v>
      </c>
      <c r="B5531" s="509" t="s">
        <v>2233</v>
      </c>
      <c r="C5531" s="509" t="s">
        <v>1784</v>
      </c>
      <c r="D5531" s="509" t="s">
        <v>2033</v>
      </c>
      <c r="E5531" s="509" t="s">
        <v>13804</v>
      </c>
      <c r="F5531" s="509">
        <v>1</v>
      </c>
      <c r="G5531" s="509">
        <v>1</v>
      </c>
    </row>
    <row r="5532" spans="1:7">
      <c r="A5532" s="509" t="s">
        <v>2034</v>
      </c>
      <c r="B5532" s="509" t="s">
        <v>2233</v>
      </c>
      <c r="C5532" s="509" t="s">
        <v>1784</v>
      </c>
      <c r="D5532" s="509" t="s">
        <v>2035</v>
      </c>
      <c r="E5532" s="509" t="s">
        <v>13146</v>
      </c>
      <c r="F5532" s="509">
        <v>13</v>
      </c>
      <c r="G5532" s="509">
        <v>1</v>
      </c>
    </row>
    <row r="5533" spans="1:7">
      <c r="A5533" s="509" t="s">
        <v>2034</v>
      </c>
      <c r="B5533" s="509" t="s">
        <v>2233</v>
      </c>
      <c r="C5533" s="509" t="s">
        <v>1784</v>
      </c>
      <c r="D5533" s="509" t="s">
        <v>2035</v>
      </c>
      <c r="E5533" s="509" t="s">
        <v>13145</v>
      </c>
      <c r="F5533" s="509">
        <v>12</v>
      </c>
      <c r="G5533" s="509">
        <v>1</v>
      </c>
    </row>
    <row r="5534" spans="1:7">
      <c r="A5534" s="509" t="s">
        <v>2034</v>
      </c>
      <c r="B5534" s="509" t="s">
        <v>2233</v>
      </c>
      <c r="C5534" s="509" t="s">
        <v>1784</v>
      </c>
      <c r="D5534" s="509" t="s">
        <v>2035</v>
      </c>
      <c r="E5534" s="509" t="s">
        <v>13147</v>
      </c>
      <c r="F5534" s="509">
        <v>10</v>
      </c>
      <c r="G5534" s="509">
        <v>1</v>
      </c>
    </row>
    <row r="5535" spans="1:7">
      <c r="A5535" s="509" t="s">
        <v>2034</v>
      </c>
      <c r="B5535" s="509" t="s">
        <v>2233</v>
      </c>
      <c r="C5535" s="509" t="s">
        <v>1784</v>
      </c>
      <c r="D5535" s="509" t="s">
        <v>2035</v>
      </c>
      <c r="E5535" s="509" t="s">
        <v>13144</v>
      </c>
      <c r="F5535" s="509">
        <v>9</v>
      </c>
      <c r="G5535" s="509">
        <v>1</v>
      </c>
    </row>
    <row r="5536" spans="1:7">
      <c r="A5536" s="509" t="s">
        <v>2034</v>
      </c>
      <c r="B5536" s="509" t="s">
        <v>2233</v>
      </c>
      <c r="C5536" s="509" t="s">
        <v>1784</v>
      </c>
      <c r="D5536" s="509" t="s">
        <v>2035</v>
      </c>
      <c r="E5536" s="509" t="s">
        <v>13143</v>
      </c>
      <c r="F5536" s="509">
        <v>5</v>
      </c>
      <c r="G5536" s="509">
        <v>1</v>
      </c>
    </row>
    <row r="5537" spans="1:7">
      <c r="A5537" s="509" t="s">
        <v>2034</v>
      </c>
      <c r="B5537" s="509" t="s">
        <v>2233</v>
      </c>
      <c r="C5537" s="509" t="s">
        <v>1784</v>
      </c>
      <c r="D5537" s="509" t="s">
        <v>2035</v>
      </c>
      <c r="E5537" s="509" t="s">
        <v>13148</v>
      </c>
      <c r="F5537" s="509">
        <v>5</v>
      </c>
      <c r="G5537" s="509">
        <v>1</v>
      </c>
    </row>
    <row r="5538" spans="1:7">
      <c r="A5538" s="509" t="s">
        <v>2034</v>
      </c>
      <c r="B5538" s="509" t="s">
        <v>2233</v>
      </c>
      <c r="C5538" s="509" t="s">
        <v>1784</v>
      </c>
      <c r="D5538" s="509" t="s">
        <v>2035</v>
      </c>
      <c r="E5538" s="509" t="s">
        <v>13149</v>
      </c>
      <c r="F5538" s="509">
        <v>3</v>
      </c>
      <c r="G5538" s="509">
        <v>1</v>
      </c>
    </row>
    <row r="5539" spans="1:7">
      <c r="A5539" s="509" t="s">
        <v>2034</v>
      </c>
      <c r="B5539" s="509" t="s">
        <v>2233</v>
      </c>
      <c r="C5539" s="509" t="s">
        <v>1784</v>
      </c>
      <c r="D5539" s="509" t="s">
        <v>2035</v>
      </c>
      <c r="E5539" s="509" t="s">
        <v>13150</v>
      </c>
      <c r="F5539" s="509">
        <v>1</v>
      </c>
      <c r="G5539" s="509">
        <v>1</v>
      </c>
    </row>
    <row r="5540" spans="1:7">
      <c r="A5540" s="509" t="s">
        <v>2036</v>
      </c>
      <c r="B5540" s="509" t="s">
        <v>2233</v>
      </c>
      <c r="C5540" s="509" t="s">
        <v>1784</v>
      </c>
      <c r="D5540" s="509" t="s">
        <v>2037</v>
      </c>
      <c r="E5540" s="509" t="s">
        <v>13716</v>
      </c>
      <c r="F5540" s="509">
        <v>8</v>
      </c>
      <c r="G5540" s="509">
        <v>1</v>
      </c>
    </row>
    <row r="5541" spans="1:7">
      <c r="A5541" s="509" t="s">
        <v>2036</v>
      </c>
      <c r="B5541" s="509" t="s">
        <v>2233</v>
      </c>
      <c r="C5541" s="509" t="s">
        <v>1784</v>
      </c>
      <c r="D5541" s="509" t="s">
        <v>2037</v>
      </c>
      <c r="E5541" s="509" t="s">
        <v>13718</v>
      </c>
      <c r="F5541" s="509">
        <v>7</v>
      </c>
      <c r="G5541" s="509">
        <v>1</v>
      </c>
    </row>
    <row r="5542" spans="1:7">
      <c r="A5542" s="509" t="s">
        <v>2036</v>
      </c>
      <c r="B5542" s="509" t="s">
        <v>2233</v>
      </c>
      <c r="C5542" s="509" t="s">
        <v>1784</v>
      </c>
      <c r="D5542" s="509" t="s">
        <v>2037</v>
      </c>
      <c r="E5542" s="509" t="s">
        <v>13719</v>
      </c>
      <c r="F5542" s="509">
        <v>6</v>
      </c>
      <c r="G5542" s="509">
        <v>1</v>
      </c>
    </row>
    <row r="5543" spans="1:7">
      <c r="A5543" s="509" t="s">
        <v>2036</v>
      </c>
      <c r="B5543" s="509" t="s">
        <v>2233</v>
      </c>
      <c r="C5543" s="509" t="s">
        <v>1784</v>
      </c>
      <c r="D5543" s="509" t="s">
        <v>2037</v>
      </c>
      <c r="E5543" s="509" t="s">
        <v>13717</v>
      </c>
      <c r="F5543" s="509">
        <v>4</v>
      </c>
      <c r="G5543" s="509">
        <v>1</v>
      </c>
    </row>
    <row r="5544" spans="1:7">
      <c r="A5544" s="509" t="s">
        <v>2036</v>
      </c>
      <c r="B5544" s="509" t="s">
        <v>2233</v>
      </c>
      <c r="C5544" s="509" t="s">
        <v>1784</v>
      </c>
      <c r="D5544" s="509" t="s">
        <v>2037</v>
      </c>
      <c r="E5544" s="509" t="s">
        <v>13720</v>
      </c>
      <c r="F5544" s="509">
        <v>1</v>
      </c>
      <c r="G5544" s="509">
        <v>1</v>
      </c>
    </row>
    <row r="5545" spans="1:7">
      <c r="A5545" s="509" t="s">
        <v>2038</v>
      </c>
      <c r="B5545" s="509" t="s">
        <v>2233</v>
      </c>
      <c r="C5545" s="509" t="s">
        <v>1784</v>
      </c>
      <c r="D5545" s="509" t="s">
        <v>2039</v>
      </c>
      <c r="E5545" s="509" t="s">
        <v>13622</v>
      </c>
      <c r="F5545" s="509">
        <v>7</v>
      </c>
      <c r="G5545" s="509">
        <v>1</v>
      </c>
    </row>
    <row r="5546" spans="1:7">
      <c r="A5546" s="509" t="s">
        <v>2038</v>
      </c>
      <c r="B5546" s="509" t="s">
        <v>2233</v>
      </c>
      <c r="C5546" s="509" t="s">
        <v>1784</v>
      </c>
      <c r="D5546" s="509" t="s">
        <v>2039</v>
      </c>
      <c r="E5546" s="509" t="s">
        <v>13626</v>
      </c>
      <c r="F5546" s="509">
        <v>7</v>
      </c>
      <c r="G5546" s="509">
        <v>1</v>
      </c>
    </row>
    <row r="5547" spans="1:7">
      <c r="A5547" s="509" t="s">
        <v>2038</v>
      </c>
      <c r="B5547" s="509" t="s">
        <v>2233</v>
      </c>
      <c r="C5547" s="509" t="s">
        <v>1784</v>
      </c>
      <c r="D5547" s="509" t="s">
        <v>2039</v>
      </c>
      <c r="E5547" s="509" t="s">
        <v>13624</v>
      </c>
      <c r="F5547" s="509">
        <v>5</v>
      </c>
      <c r="G5547" s="509">
        <v>1</v>
      </c>
    </row>
    <row r="5548" spans="1:7">
      <c r="A5548" s="509" t="s">
        <v>2038</v>
      </c>
      <c r="B5548" s="509" t="s">
        <v>2233</v>
      </c>
      <c r="C5548" s="509" t="s">
        <v>1784</v>
      </c>
      <c r="D5548" s="509" t="s">
        <v>2039</v>
      </c>
      <c r="E5548" s="509" t="s">
        <v>13623</v>
      </c>
      <c r="F5548" s="509">
        <v>4</v>
      </c>
      <c r="G5548" s="509">
        <v>1</v>
      </c>
    </row>
    <row r="5549" spans="1:7">
      <c r="A5549" s="509" t="s">
        <v>2038</v>
      </c>
      <c r="B5549" s="509" t="s">
        <v>2233</v>
      </c>
      <c r="C5549" s="509" t="s">
        <v>1784</v>
      </c>
      <c r="D5549" s="509" t="s">
        <v>2039</v>
      </c>
      <c r="E5549" s="509" t="s">
        <v>13625</v>
      </c>
      <c r="F5549" s="509">
        <v>3</v>
      </c>
      <c r="G5549" s="509">
        <v>1</v>
      </c>
    </row>
    <row r="5550" spans="1:7">
      <c r="A5550" s="509" t="s">
        <v>2038</v>
      </c>
      <c r="B5550" s="509" t="s">
        <v>2233</v>
      </c>
      <c r="C5550" s="509" t="s">
        <v>1784</v>
      </c>
      <c r="D5550" s="509" t="s">
        <v>2039</v>
      </c>
      <c r="E5550" s="509" t="s">
        <v>13627</v>
      </c>
      <c r="F5550" s="509">
        <v>2</v>
      </c>
      <c r="G5550" s="509">
        <v>1</v>
      </c>
    </row>
    <row r="5551" spans="1:7">
      <c r="A5551" s="509" t="s">
        <v>2040</v>
      </c>
      <c r="B5551" s="509" t="s">
        <v>2233</v>
      </c>
      <c r="C5551" s="509" t="s">
        <v>1784</v>
      </c>
      <c r="D5551" s="509" t="s">
        <v>2041</v>
      </c>
      <c r="E5551" s="509" t="s">
        <v>13951</v>
      </c>
      <c r="F5551" s="509">
        <v>12</v>
      </c>
      <c r="G5551" s="509">
        <v>1</v>
      </c>
    </row>
    <row r="5552" spans="1:7">
      <c r="A5552" s="509" t="s">
        <v>2040</v>
      </c>
      <c r="B5552" s="509" t="s">
        <v>2233</v>
      </c>
      <c r="C5552" s="509" t="s">
        <v>1784</v>
      </c>
      <c r="D5552" s="509" t="s">
        <v>2041</v>
      </c>
      <c r="E5552" s="509" t="s">
        <v>13952</v>
      </c>
      <c r="F5552" s="509">
        <v>12</v>
      </c>
      <c r="G5552" s="509">
        <v>1</v>
      </c>
    </row>
    <row r="5553" spans="1:7">
      <c r="A5553" s="509" t="s">
        <v>2040</v>
      </c>
      <c r="B5553" s="509" t="s">
        <v>2233</v>
      </c>
      <c r="C5553" s="509" t="s">
        <v>1784</v>
      </c>
      <c r="D5553" s="509" t="s">
        <v>2041</v>
      </c>
      <c r="E5553" s="509" t="s">
        <v>13953</v>
      </c>
      <c r="F5553" s="509">
        <v>12</v>
      </c>
      <c r="G5553" s="509">
        <v>1</v>
      </c>
    </row>
    <row r="5554" spans="1:7">
      <c r="A5554" s="509" t="s">
        <v>2040</v>
      </c>
      <c r="B5554" s="509" t="s">
        <v>2233</v>
      </c>
      <c r="C5554" s="509" t="s">
        <v>1784</v>
      </c>
      <c r="D5554" s="509" t="s">
        <v>2041</v>
      </c>
      <c r="E5554" s="509" t="s">
        <v>13956</v>
      </c>
      <c r="F5554" s="509">
        <v>4</v>
      </c>
      <c r="G5554" s="509">
        <v>1</v>
      </c>
    </row>
    <row r="5555" spans="1:7">
      <c r="A5555" s="509" t="s">
        <v>2040</v>
      </c>
      <c r="B5555" s="509" t="s">
        <v>2233</v>
      </c>
      <c r="C5555" s="509" t="s">
        <v>1784</v>
      </c>
      <c r="D5555" s="509" t="s">
        <v>2041</v>
      </c>
      <c r="E5555" s="509" t="s">
        <v>13954</v>
      </c>
      <c r="F5555" s="509">
        <v>3</v>
      </c>
      <c r="G5555" s="509">
        <v>1</v>
      </c>
    </row>
    <row r="5556" spans="1:7">
      <c r="A5556" s="509" t="s">
        <v>2040</v>
      </c>
      <c r="B5556" s="509" t="s">
        <v>2233</v>
      </c>
      <c r="C5556" s="509" t="s">
        <v>1784</v>
      </c>
      <c r="D5556" s="509" t="s">
        <v>2041</v>
      </c>
      <c r="E5556" s="509" t="s">
        <v>13958</v>
      </c>
      <c r="F5556" s="509">
        <v>3</v>
      </c>
      <c r="G5556" s="509">
        <v>1</v>
      </c>
    </row>
    <row r="5557" spans="1:7">
      <c r="A5557" s="509" t="s">
        <v>2040</v>
      </c>
      <c r="B5557" s="509" t="s">
        <v>2233</v>
      </c>
      <c r="C5557" s="509" t="s">
        <v>1784</v>
      </c>
      <c r="D5557" s="509" t="s">
        <v>2041</v>
      </c>
      <c r="E5557" s="509" t="s">
        <v>13955</v>
      </c>
      <c r="F5557" s="509">
        <v>2</v>
      </c>
      <c r="G5557" s="509">
        <v>1</v>
      </c>
    </row>
    <row r="5558" spans="1:7">
      <c r="A5558" s="509" t="s">
        <v>2040</v>
      </c>
      <c r="B5558" s="509" t="s">
        <v>2233</v>
      </c>
      <c r="C5558" s="509" t="s">
        <v>1784</v>
      </c>
      <c r="D5558" s="509" t="s">
        <v>2041</v>
      </c>
      <c r="E5558" s="509" t="s">
        <v>13957</v>
      </c>
      <c r="F5558" s="509">
        <v>2</v>
      </c>
      <c r="G5558" s="509">
        <v>1</v>
      </c>
    </row>
    <row r="5559" spans="1:7">
      <c r="A5559" s="509" t="s">
        <v>2040</v>
      </c>
      <c r="B5559" s="509" t="s">
        <v>2233</v>
      </c>
      <c r="C5559" s="509" t="s">
        <v>1784</v>
      </c>
      <c r="D5559" s="509" t="s">
        <v>2041</v>
      </c>
      <c r="E5559" s="509" t="s">
        <v>13959</v>
      </c>
      <c r="F5559" s="509">
        <v>1</v>
      </c>
      <c r="G5559" s="509">
        <v>1</v>
      </c>
    </row>
    <row r="5560" spans="1:7">
      <c r="A5560" s="509" t="s">
        <v>2042</v>
      </c>
      <c r="B5560" s="509" t="s">
        <v>2233</v>
      </c>
      <c r="C5560" s="509" t="s">
        <v>1784</v>
      </c>
      <c r="D5560" s="509" t="s">
        <v>2043</v>
      </c>
      <c r="E5560" s="509" t="s">
        <v>13988</v>
      </c>
      <c r="F5560" s="509">
        <v>12</v>
      </c>
      <c r="G5560" s="509">
        <v>1</v>
      </c>
    </row>
    <row r="5561" spans="1:7">
      <c r="A5561" s="509" t="s">
        <v>2042</v>
      </c>
      <c r="B5561" s="509" t="s">
        <v>2233</v>
      </c>
      <c r="C5561" s="509" t="s">
        <v>1784</v>
      </c>
      <c r="D5561" s="509" t="s">
        <v>2043</v>
      </c>
      <c r="E5561" s="509" t="s">
        <v>13986</v>
      </c>
      <c r="F5561" s="509">
        <v>11</v>
      </c>
      <c r="G5561" s="509">
        <v>1</v>
      </c>
    </row>
    <row r="5562" spans="1:7">
      <c r="A5562" s="509" t="s">
        <v>2042</v>
      </c>
      <c r="B5562" s="509" t="s">
        <v>2233</v>
      </c>
      <c r="C5562" s="509" t="s">
        <v>1784</v>
      </c>
      <c r="D5562" s="509" t="s">
        <v>2043</v>
      </c>
      <c r="E5562" s="509" t="s">
        <v>13987</v>
      </c>
      <c r="F5562" s="509">
        <v>10</v>
      </c>
      <c r="G5562" s="509">
        <v>1</v>
      </c>
    </row>
    <row r="5563" spans="1:7">
      <c r="A5563" s="509" t="s">
        <v>2042</v>
      </c>
      <c r="B5563" s="509" t="s">
        <v>2233</v>
      </c>
      <c r="C5563" s="509" t="s">
        <v>1784</v>
      </c>
      <c r="D5563" s="509" t="s">
        <v>2043</v>
      </c>
      <c r="E5563" s="509" t="s">
        <v>13989</v>
      </c>
      <c r="F5563" s="509">
        <v>9</v>
      </c>
      <c r="G5563" s="509">
        <v>1</v>
      </c>
    </row>
    <row r="5564" spans="1:7">
      <c r="A5564" s="509" t="s">
        <v>2042</v>
      </c>
      <c r="B5564" s="509" t="s">
        <v>2233</v>
      </c>
      <c r="C5564" s="509" t="s">
        <v>1784</v>
      </c>
      <c r="D5564" s="509" t="s">
        <v>2043</v>
      </c>
      <c r="E5564" s="509" t="s">
        <v>13995</v>
      </c>
      <c r="F5564" s="509">
        <v>4</v>
      </c>
      <c r="G5564" s="509">
        <v>1</v>
      </c>
    </row>
    <row r="5565" spans="1:7">
      <c r="A5565" s="509" t="s">
        <v>2042</v>
      </c>
      <c r="B5565" s="509" t="s">
        <v>2233</v>
      </c>
      <c r="C5565" s="509" t="s">
        <v>1784</v>
      </c>
      <c r="D5565" s="509" t="s">
        <v>2043</v>
      </c>
      <c r="E5565" s="509" t="s">
        <v>13990</v>
      </c>
      <c r="F5565" s="509">
        <v>3</v>
      </c>
      <c r="G5565" s="509">
        <v>1</v>
      </c>
    </row>
    <row r="5566" spans="1:7">
      <c r="A5566" s="509" t="s">
        <v>2042</v>
      </c>
      <c r="B5566" s="509" t="s">
        <v>2233</v>
      </c>
      <c r="C5566" s="509" t="s">
        <v>1784</v>
      </c>
      <c r="D5566" s="509" t="s">
        <v>2043</v>
      </c>
      <c r="E5566" s="509" t="s">
        <v>13992</v>
      </c>
      <c r="F5566" s="509">
        <v>2</v>
      </c>
      <c r="G5566" s="509">
        <v>1</v>
      </c>
    </row>
    <row r="5567" spans="1:7">
      <c r="A5567" s="509" t="s">
        <v>2042</v>
      </c>
      <c r="B5567" s="509" t="s">
        <v>2233</v>
      </c>
      <c r="C5567" s="509" t="s">
        <v>1784</v>
      </c>
      <c r="D5567" s="509" t="s">
        <v>2043</v>
      </c>
      <c r="E5567" s="509" t="s">
        <v>13993</v>
      </c>
      <c r="F5567" s="509">
        <v>2</v>
      </c>
      <c r="G5567" s="509">
        <v>1</v>
      </c>
    </row>
    <row r="5568" spans="1:7">
      <c r="A5568" s="509" t="s">
        <v>2042</v>
      </c>
      <c r="B5568" s="509" t="s">
        <v>2233</v>
      </c>
      <c r="C5568" s="509" t="s">
        <v>1784</v>
      </c>
      <c r="D5568" s="509" t="s">
        <v>2043</v>
      </c>
      <c r="E5568" s="509" t="s">
        <v>13994</v>
      </c>
      <c r="F5568" s="509">
        <v>2</v>
      </c>
      <c r="G5568" s="509">
        <v>1</v>
      </c>
    </row>
    <row r="5569" spans="1:7">
      <c r="A5569" s="509" t="s">
        <v>2042</v>
      </c>
      <c r="B5569" s="509" t="s">
        <v>2233</v>
      </c>
      <c r="C5569" s="509" t="s">
        <v>1784</v>
      </c>
      <c r="D5569" s="509" t="s">
        <v>2043</v>
      </c>
      <c r="E5569" s="509" t="s">
        <v>13991</v>
      </c>
      <c r="F5569" s="509">
        <v>1</v>
      </c>
      <c r="G5569" s="509">
        <v>1</v>
      </c>
    </row>
    <row r="5570" spans="1:7">
      <c r="A5570" s="509" t="s">
        <v>2044</v>
      </c>
      <c r="B5570" s="509" t="s">
        <v>2233</v>
      </c>
      <c r="C5570" s="509" t="s">
        <v>1784</v>
      </c>
      <c r="D5570" s="509" t="s">
        <v>2045</v>
      </c>
      <c r="E5570" s="509" t="s">
        <v>13975</v>
      </c>
      <c r="F5570" s="509">
        <v>12</v>
      </c>
      <c r="G5570" s="509">
        <v>1</v>
      </c>
    </row>
    <row r="5571" spans="1:7">
      <c r="A5571" s="509" t="s">
        <v>2044</v>
      </c>
      <c r="B5571" s="509" t="s">
        <v>2233</v>
      </c>
      <c r="C5571" s="509" t="s">
        <v>1784</v>
      </c>
      <c r="D5571" s="509" t="s">
        <v>2045</v>
      </c>
      <c r="E5571" s="509" t="s">
        <v>13976</v>
      </c>
      <c r="F5571" s="509">
        <v>12</v>
      </c>
      <c r="G5571" s="509">
        <v>1</v>
      </c>
    </row>
    <row r="5572" spans="1:7">
      <c r="A5572" s="509" t="s">
        <v>2044</v>
      </c>
      <c r="B5572" s="509" t="s">
        <v>2233</v>
      </c>
      <c r="C5572" s="509" t="s">
        <v>1784</v>
      </c>
      <c r="D5572" s="509" t="s">
        <v>2045</v>
      </c>
      <c r="E5572" s="509" t="s">
        <v>13972</v>
      </c>
      <c r="F5572" s="509">
        <v>6</v>
      </c>
      <c r="G5572" s="509">
        <v>1</v>
      </c>
    </row>
    <row r="5573" spans="1:7">
      <c r="A5573" s="509" t="s">
        <v>2044</v>
      </c>
      <c r="B5573" s="509" t="s">
        <v>2233</v>
      </c>
      <c r="C5573" s="509" t="s">
        <v>1784</v>
      </c>
      <c r="D5573" s="509" t="s">
        <v>2045</v>
      </c>
      <c r="E5573" s="509" t="s">
        <v>13973</v>
      </c>
      <c r="F5573" s="509">
        <v>6</v>
      </c>
      <c r="G5573" s="509">
        <v>1</v>
      </c>
    </row>
    <row r="5574" spans="1:7">
      <c r="A5574" s="509" t="s">
        <v>2044</v>
      </c>
      <c r="B5574" s="509" t="s">
        <v>2233</v>
      </c>
      <c r="C5574" s="509" t="s">
        <v>1784</v>
      </c>
      <c r="D5574" s="509" t="s">
        <v>2045</v>
      </c>
      <c r="E5574" s="509" t="s">
        <v>13974</v>
      </c>
      <c r="F5574" s="509">
        <v>6</v>
      </c>
      <c r="G5574" s="509">
        <v>1</v>
      </c>
    </row>
    <row r="5575" spans="1:7">
      <c r="A5575" s="509" t="s">
        <v>2044</v>
      </c>
      <c r="B5575" s="509" t="s">
        <v>2233</v>
      </c>
      <c r="C5575" s="509" t="s">
        <v>1784</v>
      </c>
      <c r="D5575" s="509" t="s">
        <v>2045</v>
      </c>
      <c r="E5575" s="509" t="s">
        <v>13978</v>
      </c>
      <c r="F5575" s="509">
        <v>6</v>
      </c>
      <c r="G5575" s="509">
        <v>1</v>
      </c>
    </row>
    <row r="5576" spans="1:7">
      <c r="A5576" s="509" t="s">
        <v>2044</v>
      </c>
      <c r="B5576" s="509" t="s">
        <v>2233</v>
      </c>
      <c r="C5576" s="509" t="s">
        <v>1784</v>
      </c>
      <c r="D5576" s="509" t="s">
        <v>2045</v>
      </c>
      <c r="E5576" s="509" t="s">
        <v>13977</v>
      </c>
      <c r="F5576" s="509">
        <v>4</v>
      </c>
      <c r="G5576" s="509">
        <v>1</v>
      </c>
    </row>
    <row r="5577" spans="1:7">
      <c r="A5577" s="509" t="s">
        <v>2044</v>
      </c>
      <c r="B5577" s="509" t="s">
        <v>2233</v>
      </c>
      <c r="C5577" s="509" t="s">
        <v>1784</v>
      </c>
      <c r="D5577" s="509" t="s">
        <v>2045</v>
      </c>
      <c r="E5577" s="509" t="s">
        <v>13980</v>
      </c>
      <c r="F5577" s="509">
        <v>3</v>
      </c>
      <c r="G5577" s="509">
        <v>1</v>
      </c>
    </row>
    <row r="5578" spans="1:7">
      <c r="A5578" s="509" t="s">
        <v>2044</v>
      </c>
      <c r="B5578" s="509" t="s">
        <v>2233</v>
      </c>
      <c r="C5578" s="509" t="s">
        <v>1784</v>
      </c>
      <c r="D5578" s="509" t="s">
        <v>2045</v>
      </c>
      <c r="E5578" s="509" t="s">
        <v>13982</v>
      </c>
      <c r="F5578" s="509">
        <v>3</v>
      </c>
      <c r="G5578" s="509">
        <v>1</v>
      </c>
    </row>
    <row r="5579" spans="1:7">
      <c r="A5579" s="509" t="s">
        <v>2044</v>
      </c>
      <c r="B5579" s="509" t="s">
        <v>2233</v>
      </c>
      <c r="C5579" s="509" t="s">
        <v>1784</v>
      </c>
      <c r="D5579" s="509" t="s">
        <v>2045</v>
      </c>
      <c r="E5579" s="509" t="s">
        <v>13984</v>
      </c>
      <c r="F5579" s="509">
        <v>3</v>
      </c>
      <c r="G5579" s="509">
        <v>1</v>
      </c>
    </row>
    <row r="5580" spans="1:7">
      <c r="A5580" s="509" t="s">
        <v>2044</v>
      </c>
      <c r="B5580" s="509" t="s">
        <v>2233</v>
      </c>
      <c r="C5580" s="509" t="s">
        <v>1784</v>
      </c>
      <c r="D5580" s="509" t="s">
        <v>2045</v>
      </c>
      <c r="E5580" s="509" t="s">
        <v>13985</v>
      </c>
      <c r="F5580" s="509">
        <v>3</v>
      </c>
      <c r="G5580" s="509">
        <v>1</v>
      </c>
    </row>
    <row r="5581" spans="1:7">
      <c r="A5581" s="509" t="s">
        <v>2044</v>
      </c>
      <c r="B5581" s="509" t="s">
        <v>2233</v>
      </c>
      <c r="C5581" s="509" t="s">
        <v>1784</v>
      </c>
      <c r="D5581" s="509" t="s">
        <v>2045</v>
      </c>
      <c r="E5581" s="509" t="s">
        <v>13979</v>
      </c>
      <c r="F5581" s="509">
        <v>2</v>
      </c>
      <c r="G5581" s="509">
        <v>1</v>
      </c>
    </row>
    <row r="5582" spans="1:7">
      <c r="A5582" s="509" t="s">
        <v>2044</v>
      </c>
      <c r="B5582" s="509" t="s">
        <v>2233</v>
      </c>
      <c r="C5582" s="509" t="s">
        <v>1784</v>
      </c>
      <c r="D5582" s="509" t="s">
        <v>2045</v>
      </c>
      <c r="E5582" s="509" t="s">
        <v>13983</v>
      </c>
      <c r="F5582" s="509">
        <v>2</v>
      </c>
      <c r="G5582" s="509">
        <v>1</v>
      </c>
    </row>
    <row r="5583" spans="1:7">
      <c r="A5583" s="509" t="s">
        <v>2044</v>
      </c>
      <c r="B5583" s="509" t="s">
        <v>2233</v>
      </c>
      <c r="C5583" s="509" t="s">
        <v>1784</v>
      </c>
      <c r="D5583" s="509" t="s">
        <v>2045</v>
      </c>
      <c r="E5583" s="509" t="s">
        <v>13981</v>
      </c>
      <c r="F5583" s="509">
        <v>1</v>
      </c>
      <c r="G5583" s="509">
        <v>1</v>
      </c>
    </row>
    <row r="5584" spans="1:7">
      <c r="A5584" s="509" t="s">
        <v>2046</v>
      </c>
      <c r="B5584" s="509" t="s">
        <v>2233</v>
      </c>
      <c r="C5584" s="509" t="s">
        <v>1784</v>
      </c>
      <c r="D5584" s="509" t="s">
        <v>2047</v>
      </c>
      <c r="E5584" s="509" t="s">
        <v>12585</v>
      </c>
      <c r="F5584" s="509">
        <v>8</v>
      </c>
      <c r="G5584" s="509">
        <v>1</v>
      </c>
    </row>
    <row r="5585" spans="1:7">
      <c r="A5585" s="509" t="s">
        <v>2046</v>
      </c>
      <c r="B5585" s="509" t="s">
        <v>2233</v>
      </c>
      <c r="C5585" s="509" t="s">
        <v>1784</v>
      </c>
      <c r="D5585" s="509" t="s">
        <v>2047</v>
      </c>
      <c r="E5585" s="509" t="s">
        <v>12584</v>
      </c>
      <c r="F5585" s="509">
        <v>7</v>
      </c>
      <c r="G5585" s="509">
        <v>1</v>
      </c>
    </row>
    <row r="5586" spans="1:7">
      <c r="A5586" s="509" t="s">
        <v>2046</v>
      </c>
      <c r="B5586" s="509" t="s">
        <v>2233</v>
      </c>
      <c r="C5586" s="509" t="s">
        <v>1784</v>
      </c>
      <c r="D5586" s="509" t="s">
        <v>2047</v>
      </c>
      <c r="E5586" s="509" t="s">
        <v>12586</v>
      </c>
      <c r="F5586" s="509">
        <v>7</v>
      </c>
      <c r="G5586" s="509">
        <v>1</v>
      </c>
    </row>
    <row r="5587" spans="1:7">
      <c r="A5587" s="509" t="s">
        <v>2046</v>
      </c>
      <c r="B5587" s="509" t="s">
        <v>2233</v>
      </c>
      <c r="C5587" s="509" t="s">
        <v>1784</v>
      </c>
      <c r="D5587" s="509" t="s">
        <v>2047</v>
      </c>
      <c r="E5587" s="509" t="s">
        <v>12589</v>
      </c>
      <c r="F5587" s="509">
        <v>7</v>
      </c>
      <c r="G5587" s="509">
        <v>1</v>
      </c>
    </row>
    <row r="5588" spans="1:7">
      <c r="A5588" s="509" t="s">
        <v>2046</v>
      </c>
      <c r="B5588" s="509" t="s">
        <v>2233</v>
      </c>
      <c r="C5588" s="509" t="s">
        <v>1784</v>
      </c>
      <c r="D5588" s="509" t="s">
        <v>2047</v>
      </c>
      <c r="E5588" s="509" t="s">
        <v>12588</v>
      </c>
      <c r="F5588" s="509">
        <v>6</v>
      </c>
      <c r="G5588" s="509">
        <v>1</v>
      </c>
    </row>
    <row r="5589" spans="1:7">
      <c r="A5589" s="509" t="s">
        <v>2046</v>
      </c>
      <c r="B5589" s="509" t="s">
        <v>2233</v>
      </c>
      <c r="C5589" s="509" t="s">
        <v>1784</v>
      </c>
      <c r="D5589" s="509" t="s">
        <v>2047</v>
      </c>
      <c r="E5589" s="509" t="s">
        <v>12587</v>
      </c>
      <c r="F5589" s="509">
        <v>5</v>
      </c>
      <c r="G5589" s="509">
        <v>1</v>
      </c>
    </row>
    <row r="5590" spans="1:7">
      <c r="A5590" s="509" t="s">
        <v>2046</v>
      </c>
      <c r="B5590" s="509" t="s">
        <v>2233</v>
      </c>
      <c r="C5590" s="509" t="s">
        <v>1784</v>
      </c>
      <c r="D5590" s="509" t="s">
        <v>2047</v>
      </c>
      <c r="E5590" s="509" t="s">
        <v>12592</v>
      </c>
      <c r="F5590" s="509">
        <v>3</v>
      </c>
      <c r="G5590" s="509">
        <v>1</v>
      </c>
    </row>
    <row r="5591" spans="1:7">
      <c r="A5591" s="509" t="s">
        <v>2046</v>
      </c>
      <c r="B5591" s="509" t="s">
        <v>2233</v>
      </c>
      <c r="C5591" s="509" t="s">
        <v>1784</v>
      </c>
      <c r="D5591" s="509" t="s">
        <v>2047</v>
      </c>
      <c r="E5591" s="509" t="s">
        <v>12590</v>
      </c>
      <c r="F5591" s="509">
        <v>2</v>
      </c>
      <c r="G5591" s="509">
        <v>1</v>
      </c>
    </row>
    <row r="5592" spans="1:7">
      <c r="A5592" s="509" t="s">
        <v>2046</v>
      </c>
      <c r="B5592" s="509" t="s">
        <v>2233</v>
      </c>
      <c r="C5592" s="509" t="s">
        <v>1784</v>
      </c>
      <c r="D5592" s="509" t="s">
        <v>2047</v>
      </c>
      <c r="E5592" s="509" t="s">
        <v>12593</v>
      </c>
      <c r="F5592" s="509">
        <v>2</v>
      </c>
      <c r="G5592" s="509">
        <v>1</v>
      </c>
    </row>
    <row r="5593" spans="1:7">
      <c r="A5593" s="509" t="s">
        <v>2046</v>
      </c>
      <c r="B5593" s="509" t="s">
        <v>2233</v>
      </c>
      <c r="C5593" s="509" t="s">
        <v>1784</v>
      </c>
      <c r="D5593" s="509" t="s">
        <v>2047</v>
      </c>
      <c r="E5593" s="509" t="s">
        <v>12591</v>
      </c>
      <c r="F5593" s="509">
        <v>1</v>
      </c>
      <c r="G5593" s="509">
        <v>1</v>
      </c>
    </row>
    <row r="5594" spans="1:7">
      <c r="A5594" s="509" t="s">
        <v>2046</v>
      </c>
      <c r="B5594" s="509" t="s">
        <v>2233</v>
      </c>
      <c r="C5594" s="509" t="s">
        <v>1784</v>
      </c>
      <c r="D5594" s="509" t="s">
        <v>2047</v>
      </c>
      <c r="E5594" s="509" t="s">
        <v>12594</v>
      </c>
      <c r="F5594" s="509">
        <v>1</v>
      </c>
      <c r="G5594" s="509">
        <v>1</v>
      </c>
    </row>
    <row r="5595" spans="1:7">
      <c r="A5595" s="509" t="s">
        <v>2048</v>
      </c>
      <c r="B5595" s="509" t="s">
        <v>2233</v>
      </c>
      <c r="C5595" s="509" t="s">
        <v>1784</v>
      </c>
      <c r="D5595" s="509" t="s">
        <v>2049</v>
      </c>
      <c r="E5595" s="509" t="s">
        <v>13749</v>
      </c>
      <c r="F5595" s="509">
        <v>10</v>
      </c>
      <c r="G5595" s="509">
        <v>1</v>
      </c>
    </row>
    <row r="5596" spans="1:7">
      <c r="A5596" s="509" t="s">
        <v>2048</v>
      </c>
      <c r="B5596" s="509" t="s">
        <v>2233</v>
      </c>
      <c r="C5596" s="509" t="s">
        <v>1784</v>
      </c>
      <c r="D5596" s="509" t="s">
        <v>2049</v>
      </c>
      <c r="E5596" s="509" t="s">
        <v>13755</v>
      </c>
      <c r="F5596" s="509">
        <v>5</v>
      </c>
      <c r="G5596" s="509">
        <v>1</v>
      </c>
    </row>
    <row r="5597" spans="1:7">
      <c r="A5597" s="509" t="s">
        <v>2048</v>
      </c>
      <c r="B5597" s="509" t="s">
        <v>2233</v>
      </c>
      <c r="C5597" s="509" t="s">
        <v>1784</v>
      </c>
      <c r="D5597" s="509" t="s">
        <v>2049</v>
      </c>
      <c r="E5597" s="509" t="s">
        <v>13760</v>
      </c>
      <c r="F5597" s="509">
        <v>5</v>
      </c>
      <c r="G5597" s="509">
        <v>1</v>
      </c>
    </row>
    <row r="5598" spans="1:7">
      <c r="A5598" s="509" t="s">
        <v>2048</v>
      </c>
      <c r="B5598" s="509" t="s">
        <v>2233</v>
      </c>
      <c r="C5598" s="509" t="s">
        <v>1784</v>
      </c>
      <c r="D5598" s="509" t="s">
        <v>2049</v>
      </c>
      <c r="E5598" s="509" t="s">
        <v>13753</v>
      </c>
      <c r="F5598" s="509">
        <v>4</v>
      </c>
      <c r="G5598" s="509">
        <v>1</v>
      </c>
    </row>
    <row r="5599" spans="1:7">
      <c r="A5599" s="509" t="s">
        <v>2048</v>
      </c>
      <c r="B5599" s="509" t="s">
        <v>2233</v>
      </c>
      <c r="C5599" s="509" t="s">
        <v>1784</v>
      </c>
      <c r="D5599" s="509" t="s">
        <v>2049</v>
      </c>
      <c r="E5599" s="509" t="s">
        <v>13756</v>
      </c>
      <c r="F5599" s="509">
        <v>3</v>
      </c>
      <c r="G5599" s="509">
        <v>1</v>
      </c>
    </row>
    <row r="5600" spans="1:7">
      <c r="A5600" s="509" t="s">
        <v>2048</v>
      </c>
      <c r="B5600" s="509" t="s">
        <v>2233</v>
      </c>
      <c r="C5600" s="509" t="s">
        <v>1784</v>
      </c>
      <c r="D5600" s="509" t="s">
        <v>2049</v>
      </c>
      <c r="E5600" s="509" t="s">
        <v>13757</v>
      </c>
      <c r="F5600" s="509">
        <v>3</v>
      </c>
      <c r="G5600" s="509">
        <v>1</v>
      </c>
    </row>
    <row r="5601" spans="1:7">
      <c r="A5601" s="509" t="s">
        <v>2048</v>
      </c>
      <c r="B5601" s="509" t="s">
        <v>2233</v>
      </c>
      <c r="C5601" s="509" t="s">
        <v>1784</v>
      </c>
      <c r="D5601" s="509" t="s">
        <v>2049</v>
      </c>
      <c r="E5601" s="509" t="s">
        <v>13758</v>
      </c>
      <c r="F5601" s="509">
        <v>3</v>
      </c>
      <c r="G5601" s="509">
        <v>1</v>
      </c>
    </row>
    <row r="5602" spans="1:7">
      <c r="A5602" s="509" t="s">
        <v>2048</v>
      </c>
      <c r="B5602" s="509" t="s">
        <v>2233</v>
      </c>
      <c r="C5602" s="509" t="s">
        <v>1784</v>
      </c>
      <c r="D5602" s="509" t="s">
        <v>2049</v>
      </c>
      <c r="E5602" s="509" t="s">
        <v>13759</v>
      </c>
      <c r="F5602" s="509">
        <v>3</v>
      </c>
      <c r="G5602" s="509">
        <v>1</v>
      </c>
    </row>
    <row r="5603" spans="1:7">
      <c r="A5603" s="509" t="s">
        <v>2048</v>
      </c>
      <c r="B5603" s="509" t="s">
        <v>2233</v>
      </c>
      <c r="C5603" s="509" t="s">
        <v>1784</v>
      </c>
      <c r="D5603" s="509" t="s">
        <v>2049</v>
      </c>
      <c r="E5603" s="509" t="s">
        <v>13752</v>
      </c>
      <c r="F5603" s="509">
        <v>2</v>
      </c>
      <c r="G5603" s="509">
        <v>1</v>
      </c>
    </row>
    <row r="5604" spans="1:7">
      <c r="A5604" s="509" t="s">
        <v>2048</v>
      </c>
      <c r="B5604" s="509" t="s">
        <v>2233</v>
      </c>
      <c r="C5604" s="509" t="s">
        <v>1784</v>
      </c>
      <c r="D5604" s="509" t="s">
        <v>2049</v>
      </c>
      <c r="E5604" s="509" t="s">
        <v>13750</v>
      </c>
      <c r="F5604" s="509">
        <v>1</v>
      </c>
      <c r="G5604" s="509">
        <v>1</v>
      </c>
    </row>
    <row r="5605" spans="1:7">
      <c r="A5605" s="509" t="s">
        <v>2048</v>
      </c>
      <c r="B5605" s="509" t="s">
        <v>2233</v>
      </c>
      <c r="C5605" s="509" t="s">
        <v>1784</v>
      </c>
      <c r="D5605" s="509" t="s">
        <v>2049</v>
      </c>
      <c r="E5605" s="509" t="s">
        <v>13751</v>
      </c>
      <c r="F5605" s="509">
        <v>1</v>
      </c>
      <c r="G5605" s="509">
        <v>1</v>
      </c>
    </row>
    <row r="5606" spans="1:7">
      <c r="A5606" s="509" t="s">
        <v>2048</v>
      </c>
      <c r="B5606" s="509" t="s">
        <v>2233</v>
      </c>
      <c r="C5606" s="509" t="s">
        <v>1784</v>
      </c>
      <c r="D5606" s="509" t="s">
        <v>2049</v>
      </c>
      <c r="E5606" s="509" t="s">
        <v>13754</v>
      </c>
      <c r="F5606" s="509">
        <v>1</v>
      </c>
      <c r="G5606" s="509">
        <v>1</v>
      </c>
    </row>
    <row r="5607" spans="1:7">
      <c r="A5607" s="509" t="s">
        <v>2050</v>
      </c>
      <c r="B5607" s="509" t="s">
        <v>2233</v>
      </c>
      <c r="C5607" s="509" t="s">
        <v>1784</v>
      </c>
      <c r="D5607" s="509" t="s">
        <v>2051</v>
      </c>
      <c r="E5607" s="509" t="s">
        <v>13761</v>
      </c>
      <c r="F5607" s="509">
        <v>3</v>
      </c>
      <c r="G5607" s="509">
        <v>1</v>
      </c>
    </row>
    <row r="5608" spans="1:7">
      <c r="A5608" s="509" t="s">
        <v>2050</v>
      </c>
      <c r="B5608" s="509" t="s">
        <v>2233</v>
      </c>
      <c r="C5608" s="509" t="s">
        <v>1784</v>
      </c>
      <c r="D5608" s="509" t="s">
        <v>2051</v>
      </c>
      <c r="E5608" s="509" t="s">
        <v>13762</v>
      </c>
      <c r="F5608" s="509">
        <v>3</v>
      </c>
      <c r="G5608" s="509">
        <v>1</v>
      </c>
    </row>
    <row r="5609" spans="1:7">
      <c r="A5609" s="509" t="s">
        <v>2050</v>
      </c>
      <c r="B5609" s="509" t="s">
        <v>2233</v>
      </c>
      <c r="C5609" s="509" t="s">
        <v>1784</v>
      </c>
      <c r="D5609" s="509" t="s">
        <v>2051</v>
      </c>
      <c r="E5609" s="509" t="s">
        <v>13763</v>
      </c>
      <c r="F5609" s="509">
        <v>3</v>
      </c>
      <c r="G5609" s="509">
        <v>1</v>
      </c>
    </row>
    <row r="5610" spans="1:7">
      <c r="A5610" s="509" t="s">
        <v>2050</v>
      </c>
      <c r="B5610" s="509" t="s">
        <v>2233</v>
      </c>
      <c r="C5610" s="509" t="s">
        <v>1784</v>
      </c>
      <c r="D5610" s="509" t="s">
        <v>2051</v>
      </c>
      <c r="E5610" s="509" t="s">
        <v>13764</v>
      </c>
      <c r="F5610" s="509">
        <v>2</v>
      </c>
      <c r="G5610" s="509">
        <v>1</v>
      </c>
    </row>
    <row r="5611" spans="1:7">
      <c r="A5611" s="509" t="s">
        <v>2052</v>
      </c>
      <c r="B5611" s="509" t="s">
        <v>2233</v>
      </c>
      <c r="C5611" s="509" t="s">
        <v>1784</v>
      </c>
      <c r="D5611" s="509" t="s">
        <v>2053</v>
      </c>
      <c r="E5611" s="509" t="s">
        <v>13899</v>
      </c>
      <c r="F5611" s="509">
        <v>7</v>
      </c>
      <c r="G5611" s="509">
        <v>1</v>
      </c>
    </row>
    <row r="5612" spans="1:7">
      <c r="A5612" s="509" t="s">
        <v>2052</v>
      </c>
      <c r="B5612" s="509" t="s">
        <v>2233</v>
      </c>
      <c r="C5612" s="509" t="s">
        <v>1784</v>
      </c>
      <c r="D5612" s="509" t="s">
        <v>2053</v>
      </c>
      <c r="E5612" s="509" t="s">
        <v>13901</v>
      </c>
      <c r="F5612" s="509">
        <v>7</v>
      </c>
      <c r="G5612" s="509">
        <v>1</v>
      </c>
    </row>
    <row r="5613" spans="1:7">
      <c r="A5613" s="509" t="s">
        <v>2052</v>
      </c>
      <c r="B5613" s="509" t="s">
        <v>2233</v>
      </c>
      <c r="C5613" s="509" t="s">
        <v>1784</v>
      </c>
      <c r="D5613" s="509" t="s">
        <v>2053</v>
      </c>
      <c r="E5613" s="509" t="s">
        <v>13898</v>
      </c>
      <c r="F5613" s="509">
        <v>6</v>
      </c>
      <c r="G5613" s="509">
        <v>1</v>
      </c>
    </row>
    <row r="5614" spans="1:7">
      <c r="A5614" s="509" t="s">
        <v>2052</v>
      </c>
      <c r="B5614" s="509" t="s">
        <v>2233</v>
      </c>
      <c r="C5614" s="509" t="s">
        <v>1784</v>
      </c>
      <c r="D5614" s="509" t="s">
        <v>2053</v>
      </c>
      <c r="E5614" s="509" t="s">
        <v>13900</v>
      </c>
      <c r="F5614" s="509">
        <v>6</v>
      </c>
      <c r="G5614" s="509">
        <v>1</v>
      </c>
    </row>
    <row r="5615" spans="1:7">
      <c r="A5615" s="509" t="s">
        <v>2052</v>
      </c>
      <c r="B5615" s="509" t="s">
        <v>2233</v>
      </c>
      <c r="C5615" s="509" t="s">
        <v>1784</v>
      </c>
      <c r="D5615" s="509" t="s">
        <v>2053</v>
      </c>
      <c r="E5615" s="509" t="s">
        <v>13897</v>
      </c>
      <c r="F5615" s="509">
        <v>4</v>
      </c>
      <c r="G5615" s="509">
        <v>1</v>
      </c>
    </row>
    <row r="5616" spans="1:7">
      <c r="A5616" s="509" t="s">
        <v>2052</v>
      </c>
      <c r="B5616" s="509" t="s">
        <v>2233</v>
      </c>
      <c r="C5616" s="509" t="s">
        <v>1784</v>
      </c>
      <c r="D5616" s="509" t="s">
        <v>2053</v>
      </c>
      <c r="E5616" s="509" t="s">
        <v>13902</v>
      </c>
      <c r="F5616" s="509">
        <v>3</v>
      </c>
      <c r="G5616" s="509">
        <v>1</v>
      </c>
    </row>
    <row r="5617" spans="1:7">
      <c r="A5617" s="509" t="s">
        <v>2052</v>
      </c>
      <c r="B5617" s="509" t="s">
        <v>2233</v>
      </c>
      <c r="C5617" s="509" t="s">
        <v>1784</v>
      </c>
      <c r="D5617" s="509" t="s">
        <v>2053</v>
      </c>
      <c r="E5617" s="509" t="s">
        <v>13903</v>
      </c>
      <c r="F5617" s="509">
        <v>3</v>
      </c>
      <c r="G5617" s="509">
        <v>1</v>
      </c>
    </row>
    <row r="5618" spans="1:7">
      <c r="A5618" s="509" t="s">
        <v>2052</v>
      </c>
      <c r="B5618" s="509" t="s">
        <v>2233</v>
      </c>
      <c r="C5618" s="509" t="s">
        <v>1784</v>
      </c>
      <c r="D5618" s="509" t="s">
        <v>2053</v>
      </c>
      <c r="E5618" s="509" t="s">
        <v>13904</v>
      </c>
      <c r="F5618" s="509">
        <v>3</v>
      </c>
      <c r="G5618" s="509">
        <v>1</v>
      </c>
    </row>
    <row r="5619" spans="1:7">
      <c r="A5619" s="509" t="s">
        <v>2052</v>
      </c>
      <c r="B5619" s="509" t="s">
        <v>2233</v>
      </c>
      <c r="C5619" s="509" t="s">
        <v>1784</v>
      </c>
      <c r="D5619" s="509" t="s">
        <v>2053</v>
      </c>
      <c r="E5619" s="509" t="s">
        <v>13895</v>
      </c>
      <c r="F5619" s="509">
        <v>1</v>
      </c>
      <c r="G5619" s="509">
        <v>1</v>
      </c>
    </row>
    <row r="5620" spans="1:7">
      <c r="A5620" s="509" t="s">
        <v>2052</v>
      </c>
      <c r="B5620" s="509" t="s">
        <v>2233</v>
      </c>
      <c r="C5620" s="509" t="s">
        <v>1784</v>
      </c>
      <c r="D5620" s="509" t="s">
        <v>2053</v>
      </c>
      <c r="E5620" s="509" t="s">
        <v>13896</v>
      </c>
      <c r="F5620" s="509">
        <v>1</v>
      </c>
      <c r="G5620" s="509">
        <v>1</v>
      </c>
    </row>
    <row r="5621" spans="1:7">
      <c r="A5621" s="509" t="s">
        <v>2054</v>
      </c>
      <c r="B5621" s="509" t="s">
        <v>2233</v>
      </c>
      <c r="C5621" s="509" t="s">
        <v>1784</v>
      </c>
      <c r="D5621" s="509" t="s">
        <v>2055</v>
      </c>
      <c r="E5621" s="509" t="s">
        <v>13771</v>
      </c>
      <c r="F5621" s="509">
        <v>11</v>
      </c>
      <c r="G5621" s="509">
        <v>1</v>
      </c>
    </row>
    <row r="5622" spans="1:7">
      <c r="A5622" s="509" t="s">
        <v>2054</v>
      </c>
      <c r="B5622" s="509" t="s">
        <v>2233</v>
      </c>
      <c r="C5622" s="509" t="s">
        <v>1784</v>
      </c>
      <c r="D5622" s="509" t="s">
        <v>2055</v>
      </c>
      <c r="E5622" s="509" t="s">
        <v>13769</v>
      </c>
      <c r="F5622" s="509">
        <v>9</v>
      </c>
      <c r="G5622" s="509">
        <v>1</v>
      </c>
    </row>
    <row r="5623" spans="1:7">
      <c r="A5623" s="509" t="s">
        <v>2054</v>
      </c>
      <c r="B5623" s="509" t="s">
        <v>2233</v>
      </c>
      <c r="C5623" s="509" t="s">
        <v>1784</v>
      </c>
      <c r="D5623" s="509" t="s">
        <v>2055</v>
      </c>
      <c r="E5623" s="509" t="s">
        <v>13765</v>
      </c>
      <c r="F5623" s="509">
        <v>8</v>
      </c>
      <c r="G5623" s="509">
        <v>1</v>
      </c>
    </row>
    <row r="5624" spans="1:7">
      <c r="A5624" s="509" t="s">
        <v>2054</v>
      </c>
      <c r="B5624" s="509" t="s">
        <v>2233</v>
      </c>
      <c r="C5624" s="509" t="s">
        <v>1784</v>
      </c>
      <c r="D5624" s="509" t="s">
        <v>2055</v>
      </c>
      <c r="E5624" s="509" t="s">
        <v>13770</v>
      </c>
      <c r="F5624" s="509">
        <v>8</v>
      </c>
      <c r="G5624" s="509">
        <v>1</v>
      </c>
    </row>
    <row r="5625" spans="1:7">
      <c r="A5625" s="509" t="s">
        <v>2054</v>
      </c>
      <c r="B5625" s="509" t="s">
        <v>2233</v>
      </c>
      <c r="C5625" s="509" t="s">
        <v>1784</v>
      </c>
      <c r="D5625" s="509" t="s">
        <v>2055</v>
      </c>
      <c r="E5625" s="509" t="s">
        <v>13775</v>
      </c>
      <c r="F5625" s="509">
        <v>8</v>
      </c>
      <c r="G5625" s="509">
        <v>1</v>
      </c>
    </row>
    <row r="5626" spans="1:7">
      <c r="A5626" s="509" t="s">
        <v>2054</v>
      </c>
      <c r="B5626" s="509" t="s">
        <v>2233</v>
      </c>
      <c r="C5626" s="509" t="s">
        <v>1784</v>
      </c>
      <c r="D5626" s="509" t="s">
        <v>2055</v>
      </c>
      <c r="E5626" s="509" t="s">
        <v>13766</v>
      </c>
      <c r="F5626" s="509">
        <v>6</v>
      </c>
      <c r="G5626" s="509">
        <v>1</v>
      </c>
    </row>
    <row r="5627" spans="1:7">
      <c r="A5627" s="509" t="s">
        <v>2054</v>
      </c>
      <c r="B5627" s="509" t="s">
        <v>2233</v>
      </c>
      <c r="C5627" s="509" t="s">
        <v>1784</v>
      </c>
      <c r="D5627" s="509" t="s">
        <v>2055</v>
      </c>
      <c r="E5627" s="509" t="s">
        <v>13767</v>
      </c>
      <c r="F5627" s="509">
        <v>6</v>
      </c>
      <c r="G5627" s="509">
        <v>1</v>
      </c>
    </row>
    <row r="5628" spans="1:7">
      <c r="A5628" s="509" t="s">
        <v>2054</v>
      </c>
      <c r="B5628" s="509" t="s">
        <v>2233</v>
      </c>
      <c r="C5628" s="509" t="s">
        <v>1784</v>
      </c>
      <c r="D5628" s="509" t="s">
        <v>2055</v>
      </c>
      <c r="E5628" s="509" t="s">
        <v>13768</v>
      </c>
      <c r="F5628" s="509">
        <v>4</v>
      </c>
      <c r="G5628" s="509">
        <v>1</v>
      </c>
    </row>
    <row r="5629" spans="1:7">
      <c r="A5629" s="509" t="s">
        <v>2054</v>
      </c>
      <c r="B5629" s="509" t="s">
        <v>2233</v>
      </c>
      <c r="C5629" s="509" t="s">
        <v>1784</v>
      </c>
      <c r="D5629" s="509" t="s">
        <v>2055</v>
      </c>
      <c r="E5629" s="509" t="s">
        <v>13773</v>
      </c>
      <c r="F5629" s="509">
        <v>4</v>
      </c>
      <c r="G5629" s="509">
        <v>1</v>
      </c>
    </row>
    <row r="5630" spans="1:7">
      <c r="A5630" s="509" t="s">
        <v>2054</v>
      </c>
      <c r="B5630" s="509" t="s">
        <v>2233</v>
      </c>
      <c r="C5630" s="509" t="s">
        <v>1784</v>
      </c>
      <c r="D5630" s="509" t="s">
        <v>2055</v>
      </c>
      <c r="E5630" s="509" t="s">
        <v>13774</v>
      </c>
      <c r="F5630" s="509">
        <v>4</v>
      </c>
      <c r="G5630" s="509">
        <v>1</v>
      </c>
    </row>
    <row r="5631" spans="1:7">
      <c r="A5631" s="509" t="s">
        <v>2054</v>
      </c>
      <c r="B5631" s="509" t="s">
        <v>2233</v>
      </c>
      <c r="C5631" s="509" t="s">
        <v>1784</v>
      </c>
      <c r="D5631" s="509" t="s">
        <v>2055</v>
      </c>
      <c r="E5631" s="509" t="s">
        <v>13772</v>
      </c>
      <c r="F5631" s="509">
        <v>3</v>
      </c>
      <c r="G5631" s="509">
        <v>1</v>
      </c>
    </row>
    <row r="5632" spans="1:7">
      <c r="A5632" s="509" t="s">
        <v>2056</v>
      </c>
      <c r="B5632" s="509" t="s">
        <v>2233</v>
      </c>
      <c r="C5632" s="509" t="s">
        <v>2057</v>
      </c>
      <c r="D5632" s="509" t="s">
        <v>2058</v>
      </c>
      <c r="E5632" s="509" t="s">
        <v>15597</v>
      </c>
      <c r="F5632" s="509">
        <v>6</v>
      </c>
      <c r="G5632" s="509">
        <v>1</v>
      </c>
    </row>
    <row r="5633" spans="1:7">
      <c r="A5633" s="509" t="s">
        <v>2056</v>
      </c>
      <c r="B5633" s="509" t="s">
        <v>2233</v>
      </c>
      <c r="C5633" s="509" t="s">
        <v>2057</v>
      </c>
      <c r="D5633" s="509" t="s">
        <v>2058</v>
      </c>
      <c r="E5633" s="509" t="s">
        <v>15596</v>
      </c>
      <c r="F5633" s="509">
        <v>3</v>
      </c>
      <c r="G5633" s="509">
        <v>1</v>
      </c>
    </row>
    <row r="5634" spans="1:7">
      <c r="A5634" s="509" t="s">
        <v>2056</v>
      </c>
      <c r="B5634" s="509" t="s">
        <v>2233</v>
      </c>
      <c r="C5634" s="509" t="s">
        <v>2057</v>
      </c>
      <c r="D5634" s="509" t="s">
        <v>2058</v>
      </c>
      <c r="E5634" s="509" t="s">
        <v>15598</v>
      </c>
      <c r="F5634" s="509">
        <v>1</v>
      </c>
      <c r="G5634" s="509">
        <v>1</v>
      </c>
    </row>
    <row r="5635" spans="1:7">
      <c r="A5635" s="509" t="s">
        <v>2059</v>
      </c>
      <c r="B5635" s="509" t="s">
        <v>2233</v>
      </c>
      <c r="C5635" s="509" t="s">
        <v>2057</v>
      </c>
      <c r="D5635" s="509" t="s">
        <v>2060</v>
      </c>
      <c r="E5635" s="509" t="s">
        <v>15599</v>
      </c>
      <c r="F5635" s="509">
        <v>3</v>
      </c>
      <c r="G5635" s="509">
        <v>1</v>
      </c>
    </row>
    <row r="5636" spans="1:7">
      <c r="A5636" s="509" t="s">
        <v>2059</v>
      </c>
      <c r="B5636" s="509" t="s">
        <v>2233</v>
      </c>
      <c r="C5636" s="509" t="s">
        <v>2057</v>
      </c>
      <c r="D5636" s="509" t="s">
        <v>2060</v>
      </c>
      <c r="E5636" s="509" t="s">
        <v>15600</v>
      </c>
      <c r="F5636" s="509">
        <v>3</v>
      </c>
      <c r="G5636" s="509">
        <v>1</v>
      </c>
    </row>
    <row r="5637" spans="1:7">
      <c r="A5637" s="509" t="s">
        <v>2059</v>
      </c>
      <c r="B5637" s="509" t="s">
        <v>2233</v>
      </c>
      <c r="C5637" s="509" t="s">
        <v>2057</v>
      </c>
      <c r="D5637" s="509" t="s">
        <v>2060</v>
      </c>
      <c r="E5637" s="509" t="s">
        <v>15601</v>
      </c>
      <c r="F5637" s="509">
        <v>1</v>
      </c>
      <c r="G5637" s="509">
        <v>1</v>
      </c>
    </row>
    <row r="5638" spans="1:7">
      <c r="A5638" s="509" t="s">
        <v>2061</v>
      </c>
      <c r="B5638" s="509" t="s">
        <v>2233</v>
      </c>
      <c r="C5638" s="509" t="s">
        <v>2057</v>
      </c>
      <c r="D5638" s="509" t="s">
        <v>2062</v>
      </c>
      <c r="E5638" s="509" t="s">
        <v>15591</v>
      </c>
      <c r="F5638" s="509">
        <v>4</v>
      </c>
      <c r="G5638" s="509">
        <v>1</v>
      </c>
    </row>
    <row r="5639" spans="1:7">
      <c r="A5639" s="509" t="s">
        <v>2061</v>
      </c>
      <c r="B5639" s="509" t="s">
        <v>2233</v>
      </c>
      <c r="C5639" s="509" t="s">
        <v>2057</v>
      </c>
      <c r="D5639" s="509" t="s">
        <v>2062</v>
      </c>
      <c r="E5639" s="509" t="s">
        <v>15589</v>
      </c>
      <c r="F5639" s="509">
        <v>3</v>
      </c>
      <c r="G5639" s="509">
        <v>1</v>
      </c>
    </row>
    <row r="5640" spans="1:7">
      <c r="A5640" s="509" t="s">
        <v>2061</v>
      </c>
      <c r="B5640" s="509" t="s">
        <v>2233</v>
      </c>
      <c r="C5640" s="509" t="s">
        <v>2057</v>
      </c>
      <c r="D5640" s="509" t="s">
        <v>2062</v>
      </c>
      <c r="E5640" s="509" t="s">
        <v>15590</v>
      </c>
      <c r="F5640" s="509">
        <v>3</v>
      </c>
      <c r="G5640" s="509">
        <v>1</v>
      </c>
    </row>
    <row r="5641" spans="1:7">
      <c r="A5641" s="509" t="s">
        <v>2063</v>
      </c>
      <c r="B5641" s="509" t="s">
        <v>2233</v>
      </c>
      <c r="C5641" s="509" t="s">
        <v>2057</v>
      </c>
      <c r="D5641" s="509" t="s">
        <v>2064</v>
      </c>
      <c r="E5641" s="509" t="s">
        <v>15602</v>
      </c>
      <c r="F5641" s="509">
        <v>5</v>
      </c>
      <c r="G5641" s="509">
        <v>1</v>
      </c>
    </row>
    <row r="5642" spans="1:7">
      <c r="A5642" s="509" t="s">
        <v>2063</v>
      </c>
      <c r="B5642" s="509" t="s">
        <v>2233</v>
      </c>
      <c r="C5642" s="509" t="s">
        <v>2057</v>
      </c>
      <c r="D5642" s="509" t="s">
        <v>2064</v>
      </c>
      <c r="E5642" s="509" t="s">
        <v>15603</v>
      </c>
      <c r="F5642" s="509">
        <v>4</v>
      </c>
      <c r="G5642" s="509">
        <v>1</v>
      </c>
    </row>
    <row r="5643" spans="1:7">
      <c r="A5643" s="509" t="s">
        <v>2063</v>
      </c>
      <c r="B5643" s="509" t="s">
        <v>2233</v>
      </c>
      <c r="C5643" s="509" t="s">
        <v>2057</v>
      </c>
      <c r="D5643" s="509" t="s">
        <v>2064</v>
      </c>
      <c r="E5643" s="509" t="s">
        <v>15604</v>
      </c>
      <c r="F5643" s="509">
        <v>3</v>
      </c>
      <c r="G5643" s="509">
        <v>1</v>
      </c>
    </row>
    <row r="5644" spans="1:7">
      <c r="A5644" s="509" t="s">
        <v>2065</v>
      </c>
      <c r="B5644" s="509" t="s">
        <v>2233</v>
      </c>
      <c r="C5644" s="509" t="s">
        <v>2057</v>
      </c>
      <c r="D5644" s="509" t="s">
        <v>2066</v>
      </c>
      <c r="E5644" s="509" t="s">
        <v>15606</v>
      </c>
      <c r="F5644" s="509">
        <v>4</v>
      </c>
      <c r="G5644" s="509">
        <v>1</v>
      </c>
    </row>
    <row r="5645" spans="1:7">
      <c r="A5645" s="509" t="s">
        <v>2065</v>
      </c>
      <c r="B5645" s="509" t="s">
        <v>2233</v>
      </c>
      <c r="C5645" s="509" t="s">
        <v>2057</v>
      </c>
      <c r="D5645" s="509" t="s">
        <v>2066</v>
      </c>
      <c r="E5645" s="509" t="s">
        <v>15605</v>
      </c>
      <c r="F5645" s="509">
        <v>2</v>
      </c>
      <c r="G5645" s="509">
        <v>1</v>
      </c>
    </row>
    <row r="5646" spans="1:7">
      <c r="A5646" s="509" t="s">
        <v>2067</v>
      </c>
      <c r="B5646" s="509" t="s">
        <v>2233</v>
      </c>
      <c r="C5646" s="509" t="s">
        <v>2057</v>
      </c>
      <c r="D5646" s="509" t="s">
        <v>2068</v>
      </c>
      <c r="E5646" s="509" t="s">
        <v>15609</v>
      </c>
      <c r="F5646" s="509">
        <v>7</v>
      </c>
      <c r="G5646" s="509">
        <v>1</v>
      </c>
    </row>
    <row r="5647" spans="1:7">
      <c r="A5647" s="509" t="s">
        <v>2067</v>
      </c>
      <c r="B5647" s="509" t="s">
        <v>2233</v>
      </c>
      <c r="C5647" s="509" t="s">
        <v>2057</v>
      </c>
      <c r="D5647" s="509" t="s">
        <v>2068</v>
      </c>
      <c r="E5647" s="509" t="s">
        <v>15607</v>
      </c>
      <c r="F5647" s="509">
        <v>3</v>
      </c>
      <c r="G5647" s="509">
        <v>1</v>
      </c>
    </row>
    <row r="5648" spans="1:7">
      <c r="A5648" s="509" t="s">
        <v>2067</v>
      </c>
      <c r="B5648" s="509" t="s">
        <v>2233</v>
      </c>
      <c r="C5648" s="509" t="s">
        <v>2057</v>
      </c>
      <c r="D5648" s="509" t="s">
        <v>2068</v>
      </c>
      <c r="E5648" s="509" t="s">
        <v>15608</v>
      </c>
      <c r="F5648" s="509">
        <v>2</v>
      </c>
      <c r="G5648" s="509">
        <v>1</v>
      </c>
    </row>
    <row r="5649" spans="1:7">
      <c r="A5649" s="509" t="s">
        <v>2069</v>
      </c>
      <c r="B5649" s="509" t="s">
        <v>2233</v>
      </c>
      <c r="C5649" s="509" t="s">
        <v>2057</v>
      </c>
      <c r="D5649" s="509" t="s">
        <v>2070</v>
      </c>
      <c r="E5649" s="509" t="s">
        <v>15611</v>
      </c>
      <c r="F5649" s="509">
        <v>8</v>
      </c>
      <c r="G5649" s="509">
        <v>1</v>
      </c>
    </row>
    <row r="5650" spans="1:7">
      <c r="A5650" s="509" t="s">
        <v>2069</v>
      </c>
      <c r="B5650" s="509" t="s">
        <v>2233</v>
      </c>
      <c r="C5650" s="509" t="s">
        <v>2057</v>
      </c>
      <c r="D5650" s="509" t="s">
        <v>2070</v>
      </c>
      <c r="E5650" s="509" t="s">
        <v>15610</v>
      </c>
      <c r="F5650" s="509">
        <v>3</v>
      </c>
      <c r="G5650" s="509">
        <v>1</v>
      </c>
    </row>
    <row r="5651" spans="1:7">
      <c r="A5651" s="509" t="s">
        <v>2071</v>
      </c>
      <c r="B5651" s="509" t="s">
        <v>2233</v>
      </c>
      <c r="C5651" s="509" t="s">
        <v>2057</v>
      </c>
      <c r="D5651" s="509" t="s">
        <v>2072</v>
      </c>
      <c r="E5651" s="509" t="s">
        <v>13220</v>
      </c>
      <c r="F5651" s="509">
        <v>8</v>
      </c>
      <c r="G5651" s="509">
        <v>1</v>
      </c>
    </row>
    <row r="5652" spans="1:7">
      <c r="A5652" s="509" t="s">
        <v>2071</v>
      </c>
      <c r="B5652" s="509" t="s">
        <v>2233</v>
      </c>
      <c r="C5652" s="509" t="s">
        <v>2057</v>
      </c>
      <c r="D5652" s="509" t="s">
        <v>2072</v>
      </c>
      <c r="E5652" s="509" t="s">
        <v>13221</v>
      </c>
      <c r="F5652" s="509">
        <v>6</v>
      </c>
      <c r="G5652" s="509">
        <v>1</v>
      </c>
    </row>
    <row r="5653" spans="1:7">
      <c r="A5653" s="509" t="s">
        <v>2071</v>
      </c>
      <c r="B5653" s="509" t="s">
        <v>2233</v>
      </c>
      <c r="C5653" s="509" t="s">
        <v>2057</v>
      </c>
      <c r="D5653" s="509" t="s">
        <v>2072</v>
      </c>
      <c r="E5653" s="509" t="s">
        <v>13219</v>
      </c>
      <c r="F5653" s="509">
        <v>5</v>
      </c>
      <c r="G5653" s="509">
        <v>1</v>
      </c>
    </row>
    <row r="5654" spans="1:7">
      <c r="A5654" s="509" t="s">
        <v>2071</v>
      </c>
      <c r="B5654" s="509" t="s">
        <v>2233</v>
      </c>
      <c r="C5654" s="509" t="s">
        <v>2057</v>
      </c>
      <c r="D5654" s="509" t="s">
        <v>2072</v>
      </c>
      <c r="E5654" s="509" t="s">
        <v>13218</v>
      </c>
      <c r="F5654" s="509">
        <v>2</v>
      </c>
      <c r="G5654" s="509">
        <v>1</v>
      </c>
    </row>
    <row r="5655" spans="1:7">
      <c r="A5655" s="509" t="s">
        <v>2071</v>
      </c>
      <c r="B5655" s="509" t="s">
        <v>2233</v>
      </c>
      <c r="C5655" s="509" t="s">
        <v>2057</v>
      </c>
      <c r="D5655" s="509" t="s">
        <v>2072</v>
      </c>
      <c r="E5655" s="509" t="s">
        <v>13222</v>
      </c>
      <c r="F5655" s="509">
        <v>1</v>
      </c>
      <c r="G5655" s="509">
        <v>1</v>
      </c>
    </row>
    <row r="5656" spans="1:7">
      <c r="A5656" s="509" t="s">
        <v>2075</v>
      </c>
      <c r="B5656" s="509" t="s">
        <v>2233</v>
      </c>
      <c r="C5656" s="509" t="s">
        <v>2057</v>
      </c>
      <c r="D5656" s="509" t="s">
        <v>2076</v>
      </c>
      <c r="E5656" s="509" t="s">
        <v>15612</v>
      </c>
      <c r="F5656" s="509">
        <v>6</v>
      </c>
      <c r="G5656" s="509">
        <v>1</v>
      </c>
    </row>
    <row r="5657" spans="1:7">
      <c r="A5657" s="509" t="s">
        <v>2075</v>
      </c>
      <c r="B5657" s="509" t="s">
        <v>2233</v>
      </c>
      <c r="C5657" s="509" t="s">
        <v>2057</v>
      </c>
      <c r="D5657" s="509" t="s">
        <v>2076</v>
      </c>
      <c r="E5657" s="509" t="s">
        <v>15613</v>
      </c>
      <c r="F5657" s="509">
        <v>4</v>
      </c>
      <c r="G5657" s="509">
        <v>1</v>
      </c>
    </row>
    <row r="5658" spans="1:7">
      <c r="A5658" s="509" t="s">
        <v>2075</v>
      </c>
      <c r="B5658" s="509" t="s">
        <v>2233</v>
      </c>
      <c r="C5658" s="509" t="s">
        <v>2057</v>
      </c>
      <c r="D5658" s="509" t="s">
        <v>2076</v>
      </c>
      <c r="E5658" s="509" t="s">
        <v>15614</v>
      </c>
      <c r="F5658" s="509">
        <v>4</v>
      </c>
      <c r="G5658" s="509">
        <v>1</v>
      </c>
    </row>
    <row r="5659" spans="1:7">
      <c r="A5659" s="509" t="s">
        <v>2075</v>
      </c>
      <c r="B5659" s="509" t="s">
        <v>2233</v>
      </c>
      <c r="C5659" s="509" t="s">
        <v>2057</v>
      </c>
      <c r="D5659" s="509" t="s">
        <v>2076</v>
      </c>
      <c r="E5659" s="509" t="s">
        <v>15615</v>
      </c>
      <c r="F5659" s="509">
        <v>2</v>
      </c>
      <c r="G5659" s="509">
        <v>1</v>
      </c>
    </row>
    <row r="5660" spans="1:7">
      <c r="A5660" s="509" t="s">
        <v>2077</v>
      </c>
      <c r="B5660" s="509" t="s">
        <v>2233</v>
      </c>
      <c r="C5660" s="509" t="s">
        <v>2057</v>
      </c>
      <c r="D5660" s="509" t="s">
        <v>2078</v>
      </c>
      <c r="E5660" s="509" t="s">
        <v>15617</v>
      </c>
      <c r="F5660" s="509">
        <v>6</v>
      </c>
      <c r="G5660" s="509">
        <v>1</v>
      </c>
    </row>
    <row r="5661" spans="1:7">
      <c r="A5661" s="509" t="s">
        <v>2077</v>
      </c>
      <c r="B5661" s="509" t="s">
        <v>2233</v>
      </c>
      <c r="C5661" s="509" t="s">
        <v>2057</v>
      </c>
      <c r="D5661" s="509" t="s">
        <v>2078</v>
      </c>
      <c r="E5661" s="509" t="s">
        <v>15616</v>
      </c>
      <c r="F5661" s="509">
        <v>3</v>
      </c>
      <c r="G5661" s="509">
        <v>1</v>
      </c>
    </row>
    <row r="5662" spans="1:7">
      <c r="A5662" s="509" t="s">
        <v>2077</v>
      </c>
      <c r="B5662" s="509" t="s">
        <v>2233</v>
      </c>
      <c r="C5662" s="509" t="s">
        <v>2057</v>
      </c>
      <c r="D5662" s="509" t="s">
        <v>2078</v>
      </c>
      <c r="E5662" s="509" t="s">
        <v>15618</v>
      </c>
      <c r="F5662" s="509">
        <v>2</v>
      </c>
      <c r="G5662" s="509">
        <v>1</v>
      </c>
    </row>
    <row r="5663" spans="1:7">
      <c r="A5663" s="509" t="s">
        <v>2079</v>
      </c>
      <c r="B5663" s="509" t="s">
        <v>2233</v>
      </c>
      <c r="C5663" s="509" t="s">
        <v>2057</v>
      </c>
      <c r="D5663" s="509" t="s">
        <v>2080</v>
      </c>
      <c r="E5663" s="509" t="s">
        <v>15619</v>
      </c>
      <c r="F5663" s="509">
        <v>8</v>
      </c>
      <c r="G5663" s="509">
        <v>1</v>
      </c>
    </row>
    <row r="5664" spans="1:7">
      <c r="A5664" s="509" t="s">
        <v>2081</v>
      </c>
      <c r="B5664" s="509" t="s">
        <v>2233</v>
      </c>
      <c r="C5664" s="509" t="s">
        <v>2057</v>
      </c>
      <c r="D5664" s="509" t="s">
        <v>2082</v>
      </c>
      <c r="E5664" s="509" t="s">
        <v>15593</v>
      </c>
      <c r="F5664" s="509">
        <v>5</v>
      </c>
      <c r="G5664" s="509">
        <v>1</v>
      </c>
    </row>
    <row r="5665" spans="1:7">
      <c r="A5665" s="509" t="s">
        <v>2081</v>
      </c>
      <c r="B5665" s="509" t="s">
        <v>2233</v>
      </c>
      <c r="C5665" s="509" t="s">
        <v>2057</v>
      </c>
      <c r="D5665" s="509" t="s">
        <v>2082</v>
      </c>
      <c r="E5665" s="509" t="s">
        <v>15594</v>
      </c>
      <c r="F5665" s="509">
        <v>4</v>
      </c>
      <c r="G5665" s="509">
        <v>1</v>
      </c>
    </row>
    <row r="5666" spans="1:7">
      <c r="A5666" s="509" t="s">
        <v>2081</v>
      </c>
      <c r="B5666" s="509" t="s">
        <v>2233</v>
      </c>
      <c r="C5666" s="509" t="s">
        <v>2057</v>
      </c>
      <c r="D5666" s="509" t="s">
        <v>2082</v>
      </c>
      <c r="E5666" s="509" t="s">
        <v>15592</v>
      </c>
      <c r="F5666" s="509">
        <v>3</v>
      </c>
      <c r="G5666" s="509">
        <v>1</v>
      </c>
    </row>
    <row r="5667" spans="1:7">
      <c r="A5667" s="509" t="s">
        <v>2081</v>
      </c>
      <c r="B5667" s="509" t="s">
        <v>2233</v>
      </c>
      <c r="C5667" s="509" t="s">
        <v>2057</v>
      </c>
      <c r="D5667" s="509" t="s">
        <v>2082</v>
      </c>
      <c r="E5667" s="509" t="s">
        <v>15595</v>
      </c>
      <c r="F5667" s="509">
        <v>1</v>
      </c>
      <c r="G5667" s="509">
        <v>1</v>
      </c>
    </row>
    <row r="5668" spans="1:7">
      <c r="A5668" s="509" t="s">
        <v>2083</v>
      </c>
      <c r="B5668" s="509" t="s">
        <v>2233</v>
      </c>
      <c r="C5668" s="509" t="s">
        <v>2057</v>
      </c>
      <c r="D5668" s="509" t="s">
        <v>2084</v>
      </c>
      <c r="E5668" s="509" t="s">
        <v>13166</v>
      </c>
      <c r="F5668" s="509">
        <v>9</v>
      </c>
      <c r="G5668" s="509">
        <v>1</v>
      </c>
    </row>
    <row r="5669" spans="1:7">
      <c r="A5669" s="509" t="s">
        <v>2083</v>
      </c>
      <c r="B5669" s="509" t="s">
        <v>2233</v>
      </c>
      <c r="C5669" s="509" t="s">
        <v>2057</v>
      </c>
      <c r="D5669" s="509" t="s">
        <v>2084</v>
      </c>
      <c r="E5669" s="509" t="s">
        <v>13165</v>
      </c>
      <c r="F5669" s="509">
        <v>6</v>
      </c>
      <c r="G5669" s="509">
        <v>1</v>
      </c>
    </row>
    <row r="5670" spans="1:7">
      <c r="A5670" s="509" t="s">
        <v>2083</v>
      </c>
      <c r="B5670" s="509" t="s">
        <v>2233</v>
      </c>
      <c r="C5670" s="509" t="s">
        <v>2057</v>
      </c>
      <c r="D5670" s="509" t="s">
        <v>2084</v>
      </c>
      <c r="E5670" s="509" t="s">
        <v>13167</v>
      </c>
      <c r="F5670" s="509">
        <v>6</v>
      </c>
      <c r="G5670" s="509">
        <v>1</v>
      </c>
    </row>
    <row r="5671" spans="1:7">
      <c r="A5671" s="509" t="s">
        <v>2083</v>
      </c>
      <c r="B5671" s="509" t="s">
        <v>2233</v>
      </c>
      <c r="C5671" s="509" t="s">
        <v>2057</v>
      </c>
      <c r="D5671" s="509" t="s">
        <v>2084</v>
      </c>
      <c r="E5671" s="509" t="s">
        <v>13162</v>
      </c>
      <c r="F5671" s="509">
        <v>5</v>
      </c>
      <c r="G5671" s="509">
        <v>1</v>
      </c>
    </row>
    <row r="5672" spans="1:7">
      <c r="A5672" s="509" t="s">
        <v>2083</v>
      </c>
      <c r="B5672" s="509" t="s">
        <v>2233</v>
      </c>
      <c r="C5672" s="509" t="s">
        <v>2057</v>
      </c>
      <c r="D5672" s="509" t="s">
        <v>2084</v>
      </c>
      <c r="E5672" s="509" t="s">
        <v>13164</v>
      </c>
      <c r="F5672" s="509">
        <v>4</v>
      </c>
      <c r="G5672" s="509">
        <v>1</v>
      </c>
    </row>
    <row r="5673" spans="1:7">
      <c r="A5673" s="509" t="s">
        <v>2083</v>
      </c>
      <c r="B5673" s="509" t="s">
        <v>2233</v>
      </c>
      <c r="C5673" s="509" t="s">
        <v>2057</v>
      </c>
      <c r="D5673" s="509" t="s">
        <v>2084</v>
      </c>
      <c r="E5673" s="509" t="s">
        <v>13163</v>
      </c>
      <c r="F5673" s="509">
        <v>1</v>
      </c>
      <c r="G5673" s="509">
        <v>1</v>
      </c>
    </row>
    <row r="5674" spans="1:7">
      <c r="A5674" s="509" t="s">
        <v>2085</v>
      </c>
      <c r="B5674" s="509" t="s">
        <v>2233</v>
      </c>
      <c r="C5674" s="509" t="s">
        <v>2057</v>
      </c>
      <c r="D5674" s="509" t="s">
        <v>2086</v>
      </c>
      <c r="E5674" s="509" t="s">
        <v>15588</v>
      </c>
      <c r="F5674" s="509">
        <v>9</v>
      </c>
      <c r="G5674" s="509">
        <v>1</v>
      </c>
    </row>
    <row r="5675" spans="1:7">
      <c r="A5675" s="509" t="s">
        <v>2085</v>
      </c>
      <c r="B5675" s="509" t="s">
        <v>2233</v>
      </c>
      <c r="C5675" s="509" t="s">
        <v>2057</v>
      </c>
      <c r="D5675" s="509" t="s">
        <v>2086</v>
      </c>
      <c r="E5675" s="509" t="s">
        <v>15587</v>
      </c>
      <c r="F5675" s="509">
        <v>5</v>
      </c>
      <c r="G5675" s="509">
        <v>1</v>
      </c>
    </row>
    <row r="5676" spans="1:7">
      <c r="A5676" s="509" t="s">
        <v>2087</v>
      </c>
      <c r="B5676" s="509" t="s">
        <v>2233</v>
      </c>
      <c r="C5676" s="509" t="s">
        <v>2057</v>
      </c>
      <c r="D5676" s="509" t="s">
        <v>2088</v>
      </c>
      <c r="E5676" s="509" t="s">
        <v>15624</v>
      </c>
      <c r="F5676" s="509">
        <v>6</v>
      </c>
      <c r="G5676" s="509">
        <v>1</v>
      </c>
    </row>
    <row r="5677" spans="1:7">
      <c r="A5677" s="509" t="s">
        <v>2087</v>
      </c>
      <c r="B5677" s="509" t="s">
        <v>2233</v>
      </c>
      <c r="C5677" s="509" t="s">
        <v>2057</v>
      </c>
      <c r="D5677" s="509" t="s">
        <v>2088</v>
      </c>
      <c r="E5677" s="509" t="s">
        <v>15620</v>
      </c>
      <c r="F5677" s="509">
        <v>5</v>
      </c>
      <c r="G5677" s="509">
        <v>1</v>
      </c>
    </row>
    <row r="5678" spans="1:7">
      <c r="A5678" s="509" t="s">
        <v>2087</v>
      </c>
      <c r="B5678" s="509" t="s">
        <v>2233</v>
      </c>
      <c r="C5678" s="509" t="s">
        <v>2057</v>
      </c>
      <c r="D5678" s="509" t="s">
        <v>2088</v>
      </c>
      <c r="E5678" s="509" t="s">
        <v>15622</v>
      </c>
      <c r="F5678" s="509">
        <v>5</v>
      </c>
      <c r="G5678" s="509">
        <v>1</v>
      </c>
    </row>
    <row r="5679" spans="1:7">
      <c r="A5679" s="509" t="s">
        <v>2087</v>
      </c>
      <c r="B5679" s="509" t="s">
        <v>2233</v>
      </c>
      <c r="C5679" s="509" t="s">
        <v>2057</v>
      </c>
      <c r="D5679" s="509" t="s">
        <v>2088</v>
      </c>
      <c r="E5679" s="509" t="s">
        <v>15621</v>
      </c>
      <c r="F5679" s="509">
        <v>4</v>
      </c>
      <c r="G5679" s="509">
        <v>1</v>
      </c>
    </row>
    <row r="5680" spans="1:7">
      <c r="A5680" s="509" t="s">
        <v>2087</v>
      </c>
      <c r="B5680" s="509" t="s">
        <v>2233</v>
      </c>
      <c r="C5680" s="509" t="s">
        <v>2057</v>
      </c>
      <c r="D5680" s="509" t="s">
        <v>2088</v>
      </c>
      <c r="E5680" s="509" t="s">
        <v>15623</v>
      </c>
      <c r="F5680" s="509">
        <v>3</v>
      </c>
      <c r="G5680" s="509">
        <v>1</v>
      </c>
    </row>
    <row r="5681" spans="1:7">
      <c r="A5681" s="509" t="s">
        <v>2087</v>
      </c>
      <c r="B5681" s="509" t="s">
        <v>2233</v>
      </c>
      <c r="C5681" s="509" t="s">
        <v>2057</v>
      </c>
      <c r="D5681" s="509" t="s">
        <v>2088</v>
      </c>
      <c r="E5681" s="509" t="s">
        <v>15625</v>
      </c>
      <c r="F5681" s="509">
        <v>3</v>
      </c>
      <c r="G5681" s="509">
        <v>1</v>
      </c>
    </row>
    <row r="5682" spans="1:7">
      <c r="A5682" s="509" t="s">
        <v>2089</v>
      </c>
      <c r="B5682" s="509" t="s">
        <v>2233</v>
      </c>
      <c r="C5682" s="509" t="s">
        <v>2057</v>
      </c>
      <c r="D5682" s="509" t="s">
        <v>2090</v>
      </c>
      <c r="E5682" s="509" t="s">
        <v>15626</v>
      </c>
      <c r="F5682" s="509">
        <v>5</v>
      </c>
      <c r="G5682" s="509">
        <v>1</v>
      </c>
    </row>
    <row r="5683" spans="1:7">
      <c r="A5683" s="509" t="s">
        <v>2089</v>
      </c>
      <c r="B5683" s="509" t="s">
        <v>2233</v>
      </c>
      <c r="C5683" s="509" t="s">
        <v>2057</v>
      </c>
      <c r="D5683" s="509" t="s">
        <v>2090</v>
      </c>
      <c r="E5683" s="509" t="s">
        <v>15627</v>
      </c>
      <c r="F5683" s="509">
        <v>3</v>
      </c>
      <c r="G5683" s="509">
        <v>1</v>
      </c>
    </row>
    <row r="5684" spans="1:7">
      <c r="A5684" s="509" t="s">
        <v>2089</v>
      </c>
      <c r="B5684" s="509" t="s">
        <v>2233</v>
      </c>
      <c r="C5684" s="509" t="s">
        <v>2057</v>
      </c>
      <c r="D5684" s="509" t="s">
        <v>2090</v>
      </c>
      <c r="E5684" s="509" t="s">
        <v>15628</v>
      </c>
      <c r="F5684" s="509">
        <v>1</v>
      </c>
      <c r="G5684" s="509">
        <v>1</v>
      </c>
    </row>
    <row r="5685" spans="1:7">
      <c r="A5685" s="509" t="s">
        <v>2091</v>
      </c>
      <c r="B5685" s="509" t="s">
        <v>2233</v>
      </c>
      <c r="C5685" s="509" t="s">
        <v>2092</v>
      </c>
      <c r="D5685" s="509" t="s">
        <v>2093</v>
      </c>
      <c r="E5685" s="509" t="s">
        <v>15939</v>
      </c>
      <c r="F5685" s="509">
        <v>8</v>
      </c>
      <c r="G5685" s="509">
        <v>1</v>
      </c>
    </row>
    <row r="5686" spans="1:7">
      <c r="A5686" s="509" t="s">
        <v>2094</v>
      </c>
      <c r="B5686" s="509" t="s">
        <v>2233</v>
      </c>
      <c r="C5686" s="509" t="s">
        <v>2092</v>
      </c>
      <c r="D5686" s="509" t="s">
        <v>2095</v>
      </c>
      <c r="E5686" s="509" t="s">
        <v>15907</v>
      </c>
      <c r="F5686" s="509">
        <v>11</v>
      </c>
      <c r="G5686" s="509">
        <v>1</v>
      </c>
    </row>
    <row r="5687" spans="1:7">
      <c r="A5687" s="509" t="s">
        <v>2094</v>
      </c>
      <c r="B5687" s="509" t="s">
        <v>2233</v>
      </c>
      <c r="C5687" s="509" t="s">
        <v>2092</v>
      </c>
      <c r="D5687" s="509" t="s">
        <v>2095</v>
      </c>
      <c r="E5687" s="509" t="s">
        <v>15908</v>
      </c>
      <c r="F5687" s="509">
        <v>3</v>
      </c>
      <c r="G5687" s="509">
        <v>1</v>
      </c>
    </row>
    <row r="5688" spans="1:7">
      <c r="A5688" s="509" t="s">
        <v>2094</v>
      </c>
      <c r="B5688" s="509" t="s">
        <v>2233</v>
      </c>
      <c r="C5688" s="509" t="s">
        <v>2092</v>
      </c>
      <c r="D5688" s="509" t="s">
        <v>2095</v>
      </c>
      <c r="E5688" s="509" t="s">
        <v>15909</v>
      </c>
      <c r="F5688" s="509">
        <v>1</v>
      </c>
      <c r="G5688" s="509">
        <v>1</v>
      </c>
    </row>
    <row r="5689" spans="1:7">
      <c r="A5689" s="509" t="s">
        <v>2096</v>
      </c>
      <c r="B5689" s="509" t="s">
        <v>2233</v>
      </c>
      <c r="C5689" s="509" t="s">
        <v>2092</v>
      </c>
      <c r="D5689" s="509" t="s">
        <v>2097</v>
      </c>
      <c r="E5689" s="509" t="s">
        <v>15940</v>
      </c>
      <c r="F5689" s="509">
        <v>2</v>
      </c>
      <c r="G5689" s="509">
        <v>1</v>
      </c>
    </row>
    <row r="5690" spans="1:7">
      <c r="A5690" s="509" t="s">
        <v>2096</v>
      </c>
      <c r="B5690" s="509" t="s">
        <v>2233</v>
      </c>
      <c r="C5690" s="509" t="s">
        <v>2092</v>
      </c>
      <c r="D5690" s="509" t="s">
        <v>2097</v>
      </c>
      <c r="E5690" s="509" t="s">
        <v>15941</v>
      </c>
      <c r="F5690" s="509">
        <v>2</v>
      </c>
      <c r="G5690" s="509">
        <v>1</v>
      </c>
    </row>
    <row r="5691" spans="1:7">
      <c r="A5691" s="509" t="s">
        <v>2096</v>
      </c>
      <c r="B5691" s="509" t="s">
        <v>2233</v>
      </c>
      <c r="C5691" s="509" t="s">
        <v>2092</v>
      </c>
      <c r="D5691" s="509" t="s">
        <v>2097</v>
      </c>
      <c r="E5691" s="509" t="s">
        <v>15942</v>
      </c>
      <c r="F5691" s="509">
        <v>2</v>
      </c>
      <c r="G5691" s="509">
        <v>1</v>
      </c>
    </row>
    <row r="5692" spans="1:7">
      <c r="A5692" s="509" t="s">
        <v>2098</v>
      </c>
      <c r="B5692" s="509" t="s">
        <v>2233</v>
      </c>
      <c r="C5692" s="509" t="s">
        <v>2092</v>
      </c>
      <c r="D5692" s="509" t="s">
        <v>2099</v>
      </c>
      <c r="E5692" s="509" t="s">
        <v>15928</v>
      </c>
      <c r="F5692" s="509">
        <v>7</v>
      </c>
      <c r="G5692" s="509">
        <v>1</v>
      </c>
    </row>
    <row r="5693" spans="1:7">
      <c r="A5693" s="509" t="s">
        <v>2098</v>
      </c>
      <c r="B5693" s="509" t="s">
        <v>2233</v>
      </c>
      <c r="C5693" s="509" t="s">
        <v>2092</v>
      </c>
      <c r="D5693" s="509" t="s">
        <v>2099</v>
      </c>
      <c r="E5693" s="509" t="s">
        <v>15929</v>
      </c>
      <c r="F5693" s="509">
        <v>7</v>
      </c>
      <c r="G5693" s="509">
        <v>1</v>
      </c>
    </row>
    <row r="5694" spans="1:7">
      <c r="A5694" s="509" t="s">
        <v>2098</v>
      </c>
      <c r="B5694" s="509" t="s">
        <v>2233</v>
      </c>
      <c r="C5694" s="509" t="s">
        <v>2092</v>
      </c>
      <c r="D5694" s="509" t="s">
        <v>2099</v>
      </c>
      <c r="E5694" s="509" t="s">
        <v>15927</v>
      </c>
      <c r="F5694" s="509">
        <v>2</v>
      </c>
      <c r="G5694" s="509">
        <v>1</v>
      </c>
    </row>
    <row r="5695" spans="1:7">
      <c r="A5695" s="509" t="s">
        <v>2100</v>
      </c>
      <c r="B5695" s="509" t="s">
        <v>2233</v>
      </c>
      <c r="C5695" s="509" t="s">
        <v>2092</v>
      </c>
      <c r="D5695" s="509" t="s">
        <v>2101</v>
      </c>
      <c r="E5695" s="509" t="s">
        <v>15943</v>
      </c>
      <c r="F5695" s="509">
        <v>4</v>
      </c>
      <c r="G5695" s="509">
        <v>1</v>
      </c>
    </row>
    <row r="5696" spans="1:7">
      <c r="A5696" s="509" t="s">
        <v>2100</v>
      </c>
      <c r="B5696" s="509" t="s">
        <v>2233</v>
      </c>
      <c r="C5696" s="509" t="s">
        <v>2092</v>
      </c>
      <c r="D5696" s="509" t="s">
        <v>2101</v>
      </c>
      <c r="E5696" s="509" t="s">
        <v>15944</v>
      </c>
      <c r="F5696" s="509">
        <v>2</v>
      </c>
      <c r="G5696" s="509">
        <v>1</v>
      </c>
    </row>
    <row r="5697" spans="1:7">
      <c r="A5697" s="509" t="s">
        <v>2100</v>
      </c>
      <c r="B5697" s="509" t="s">
        <v>2233</v>
      </c>
      <c r="C5697" s="509" t="s">
        <v>2092</v>
      </c>
      <c r="D5697" s="509" t="s">
        <v>2101</v>
      </c>
      <c r="E5697" s="509" t="s">
        <v>15945</v>
      </c>
      <c r="F5697" s="509">
        <v>2</v>
      </c>
      <c r="G5697" s="509">
        <v>1</v>
      </c>
    </row>
    <row r="5698" spans="1:7">
      <c r="A5698" s="509" t="s">
        <v>2102</v>
      </c>
      <c r="B5698" s="509" t="s">
        <v>2233</v>
      </c>
      <c r="C5698" s="509" t="s">
        <v>2092</v>
      </c>
      <c r="D5698" s="509" t="s">
        <v>2103</v>
      </c>
      <c r="E5698" s="509" t="s">
        <v>15946</v>
      </c>
      <c r="F5698" s="509">
        <v>5</v>
      </c>
      <c r="G5698" s="509">
        <v>1</v>
      </c>
    </row>
    <row r="5699" spans="1:7">
      <c r="A5699" s="509" t="s">
        <v>2102</v>
      </c>
      <c r="B5699" s="509" t="s">
        <v>2233</v>
      </c>
      <c r="C5699" s="509" t="s">
        <v>2092</v>
      </c>
      <c r="D5699" s="509" t="s">
        <v>2103</v>
      </c>
      <c r="E5699" s="509" t="s">
        <v>15947</v>
      </c>
      <c r="F5699" s="509">
        <v>5</v>
      </c>
      <c r="G5699" s="509">
        <v>1</v>
      </c>
    </row>
    <row r="5700" spans="1:7">
      <c r="A5700" s="509" t="s">
        <v>2104</v>
      </c>
      <c r="B5700" s="509" t="s">
        <v>2233</v>
      </c>
      <c r="C5700" s="509" t="s">
        <v>2092</v>
      </c>
      <c r="D5700" s="509" t="s">
        <v>2105</v>
      </c>
      <c r="E5700" s="509" t="s">
        <v>12455</v>
      </c>
      <c r="F5700" s="509">
        <v>6</v>
      </c>
      <c r="G5700" s="509">
        <v>1</v>
      </c>
    </row>
    <row r="5701" spans="1:7">
      <c r="A5701" s="509" t="s">
        <v>2104</v>
      </c>
      <c r="B5701" s="509" t="s">
        <v>2233</v>
      </c>
      <c r="C5701" s="509" t="s">
        <v>2092</v>
      </c>
      <c r="D5701" s="509" t="s">
        <v>2105</v>
      </c>
      <c r="E5701" s="509" t="s">
        <v>12454</v>
      </c>
      <c r="F5701" s="509">
        <v>5</v>
      </c>
      <c r="G5701" s="509">
        <v>1</v>
      </c>
    </row>
    <row r="5702" spans="1:7">
      <c r="A5702" s="509" t="s">
        <v>2104</v>
      </c>
      <c r="B5702" s="509" t="s">
        <v>2233</v>
      </c>
      <c r="C5702" s="509" t="s">
        <v>2092</v>
      </c>
      <c r="D5702" s="509" t="s">
        <v>2105</v>
      </c>
      <c r="E5702" s="509" t="s">
        <v>12456</v>
      </c>
      <c r="F5702" s="509">
        <v>1</v>
      </c>
      <c r="G5702" s="509">
        <v>1</v>
      </c>
    </row>
    <row r="5703" spans="1:7">
      <c r="A5703" s="509" t="s">
        <v>2104</v>
      </c>
      <c r="B5703" s="509" t="s">
        <v>2233</v>
      </c>
      <c r="C5703" s="509" t="s">
        <v>2092</v>
      </c>
      <c r="D5703" s="509" t="s">
        <v>2105</v>
      </c>
      <c r="E5703" s="509" t="s">
        <v>12457</v>
      </c>
      <c r="F5703" s="509">
        <v>1</v>
      </c>
      <c r="G5703" s="509">
        <v>1</v>
      </c>
    </row>
    <row r="5704" spans="1:7">
      <c r="A5704" s="509" t="s">
        <v>2106</v>
      </c>
      <c r="B5704" s="509" t="s">
        <v>2233</v>
      </c>
      <c r="C5704" s="509" t="s">
        <v>2092</v>
      </c>
      <c r="D5704" s="509" t="s">
        <v>2107</v>
      </c>
      <c r="E5704" s="509" t="s">
        <v>15910</v>
      </c>
      <c r="F5704" s="509">
        <v>4</v>
      </c>
      <c r="G5704" s="509">
        <v>1</v>
      </c>
    </row>
    <row r="5705" spans="1:7">
      <c r="A5705" s="509" t="s">
        <v>2106</v>
      </c>
      <c r="B5705" s="509" t="s">
        <v>2233</v>
      </c>
      <c r="C5705" s="509" t="s">
        <v>2092</v>
      </c>
      <c r="D5705" s="509" t="s">
        <v>2107</v>
      </c>
      <c r="E5705" s="509" t="s">
        <v>15911</v>
      </c>
      <c r="F5705" s="509">
        <v>4</v>
      </c>
      <c r="G5705" s="509">
        <v>1</v>
      </c>
    </row>
    <row r="5706" spans="1:7">
      <c r="A5706" s="509" t="s">
        <v>2108</v>
      </c>
      <c r="B5706" s="509" t="s">
        <v>2233</v>
      </c>
      <c r="C5706" s="509" t="s">
        <v>2092</v>
      </c>
      <c r="D5706" s="509" t="s">
        <v>2109</v>
      </c>
      <c r="E5706" s="509" t="s">
        <v>15949</v>
      </c>
      <c r="F5706" s="509">
        <v>6</v>
      </c>
      <c r="G5706" s="509">
        <v>1</v>
      </c>
    </row>
    <row r="5707" spans="1:7">
      <c r="A5707" s="509" t="s">
        <v>2108</v>
      </c>
      <c r="B5707" s="509" t="s">
        <v>2233</v>
      </c>
      <c r="C5707" s="509" t="s">
        <v>2092</v>
      </c>
      <c r="D5707" s="509" t="s">
        <v>2109</v>
      </c>
      <c r="E5707" s="509" t="s">
        <v>15948</v>
      </c>
      <c r="F5707" s="509">
        <v>4</v>
      </c>
      <c r="G5707" s="509">
        <v>1</v>
      </c>
    </row>
    <row r="5708" spans="1:7">
      <c r="A5708" s="509" t="s">
        <v>2108</v>
      </c>
      <c r="B5708" s="509" t="s">
        <v>2233</v>
      </c>
      <c r="C5708" s="509" t="s">
        <v>2092</v>
      </c>
      <c r="D5708" s="509" t="s">
        <v>2109</v>
      </c>
      <c r="E5708" s="509" t="s">
        <v>15950</v>
      </c>
      <c r="F5708" s="509">
        <v>3</v>
      </c>
      <c r="G5708" s="509">
        <v>1</v>
      </c>
    </row>
    <row r="5709" spans="1:7">
      <c r="A5709" s="509" t="s">
        <v>2110</v>
      </c>
      <c r="B5709" s="509" t="s">
        <v>2233</v>
      </c>
      <c r="C5709" s="509" t="s">
        <v>2092</v>
      </c>
      <c r="D5709" s="509" t="s">
        <v>2111</v>
      </c>
      <c r="E5709" s="509" t="s">
        <v>15951</v>
      </c>
      <c r="F5709" s="509">
        <v>8</v>
      </c>
      <c r="G5709" s="509">
        <v>1</v>
      </c>
    </row>
    <row r="5710" spans="1:7">
      <c r="A5710" s="509" t="s">
        <v>2110</v>
      </c>
      <c r="B5710" s="509" t="s">
        <v>2233</v>
      </c>
      <c r="C5710" s="509" t="s">
        <v>2092</v>
      </c>
      <c r="D5710" s="509" t="s">
        <v>2111</v>
      </c>
      <c r="E5710" s="509" t="s">
        <v>15952</v>
      </c>
      <c r="F5710" s="509">
        <v>2</v>
      </c>
      <c r="G5710" s="509">
        <v>1</v>
      </c>
    </row>
    <row r="5711" spans="1:7">
      <c r="A5711" s="509" t="s">
        <v>2110</v>
      </c>
      <c r="B5711" s="509" t="s">
        <v>2233</v>
      </c>
      <c r="C5711" s="509" t="s">
        <v>2092</v>
      </c>
      <c r="D5711" s="509" t="s">
        <v>2111</v>
      </c>
      <c r="E5711" s="509" t="s">
        <v>15953</v>
      </c>
      <c r="F5711" s="509">
        <v>1</v>
      </c>
      <c r="G5711" s="509">
        <v>1</v>
      </c>
    </row>
    <row r="5712" spans="1:7">
      <c r="A5712" s="509" t="s">
        <v>2112</v>
      </c>
      <c r="B5712" s="509" t="s">
        <v>2233</v>
      </c>
      <c r="C5712" s="509" t="s">
        <v>2092</v>
      </c>
      <c r="D5712" s="509" t="s">
        <v>2113</v>
      </c>
      <c r="E5712" s="509" t="s">
        <v>15932</v>
      </c>
      <c r="F5712" s="509">
        <v>7</v>
      </c>
      <c r="G5712" s="509">
        <v>1</v>
      </c>
    </row>
    <row r="5713" spans="1:7">
      <c r="A5713" s="509" t="s">
        <v>2112</v>
      </c>
      <c r="B5713" s="509" t="s">
        <v>2233</v>
      </c>
      <c r="C5713" s="509" t="s">
        <v>2092</v>
      </c>
      <c r="D5713" s="509" t="s">
        <v>2113</v>
      </c>
      <c r="E5713" s="509" t="s">
        <v>15936</v>
      </c>
      <c r="F5713" s="509">
        <v>6</v>
      </c>
      <c r="G5713" s="509">
        <v>1</v>
      </c>
    </row>
    <row r="5714" spans="1:7">
      <c r="A5714" s="509" t="s">
        <v>2112</v>
      </c>
      <c r="B5714" s="509" t="s">
        <v>2233</v>
      </c>
      <c r="C5714" s="509" t="s">
        <v>2092</v>
      </c>
      <c r="D5714" s="509" t="s">
        <v>2113</v>
      </c>
      <c r="E5714" s="509" t="s">
        <v>15934</v>
      </c>
      <c r="F5714" s="509">
        <v>5</v>
      </c>
      <c r="G5714" s="509">
        <v>1</v>
      </c>
    </row>
    <row r="5715" spans="1:7">
      <c r="A5715" s="509" t="s">
        <v>2112</v>
      </c>
      <c r="B5715" s="509" t="s">
        <v>2233</v>
      </c>
      <c r="C5715" s="509" t="s">
        <v>2092</v>
      </c>
      <c r="D5715" s="509" t="s">
        <v>2113</v>
      </c>
      <c r="E5715" s="509" t="s">
        <v>15935</v>
      </c>
      <c r="F5715" s="509">
        <v>5</v>
      </c>
      <c r="G5715" s="509">
        <v>1</v>
      </c>
    </row>
    <row r="5716" spans="1:7">
      <c r="A5716" s="509" t="s">
        <v>2112</v>
      </c>
      <c r="B5716" s="509" t="s">
        <v>2233</v>
      </c>
      <c r="C5716" s="509" t="s">
        <v>2092</v>
      </c>
      <c r="D5716" s="509" t="s">
        <v>2113</v>
      </c>
      <c r="E5716" s="509" t="s">
        <v>15937</v>
      </c>
      <c r="F5716" s="509">
        <v>5</v>
      </c>
      <c r="G5716" s="509">
        <v>1</v>
      </c>
    </row>
    <row r="5717" spans="1:7">
      <c r="A5717" s="509" t="s">
        <v>2112</v>
      </c>
      <c r="B5717" s="509" t="s">
        <v>2233</v>
      </c>
      <c r="C5717" s="509" t="s">
        <v>2092</v>
      </c>
      <c r="D5717" s="509" t="s">
        <v>2113</v>
      </c>
      <c r="E5717" s="509" t="s">
        <v>15931</v>
      </c>
      <c r="F5717" s="509">
        <v>3</v>
      </c>
      <c r="G5717" s="509">
        <v>1</v>
      </c>
    </row>
    <row r="5718" spans="1:7">
      <c r="A5718" s="509" t="s">
        <v>2112</v>
      </c>
      <c r="B5718" s="509" t="s">
        <v>2233</v>
      </c>
      <c r="C5718" s="509" t="s">
        <v>2092</v>
      </c>
      <c r="D5718" s="509" t="s">
        <v>2113</v>
      </c>
      <c r="E5718" s="509" t="s">
        <v>15930</v>
      </c>
      <c r="F5718" s="509">
        <v>2</v>
      </c>
      <c r="G5718" s="509">
        <v>1</v>
      </c>
    </row>
    <row r="5719" spans="1:7">
      <c r="A5719" s="509" t="s">
        <v>2112</v>
      </c>
      <c r="B5719" s="509" t="s">
        <v>2233</v>
      </c>
      <c r="C5719" s="509" t="s">
        <v>2092</v>
      </c>
      <c r="D5719" s="509" t="s">
        <v>2113</v>
      </c>
      <c r="E5719" s="509" t="s">
        <v>15933</v>
      </c>
      <c r="F5719" s="509">
        <v>2</v>
      </c>
      <c r="G5719" s="509">
        <v>1</v>
      </c>
    </row>
    <row r="5720" spans="1:7">
      <c r="A5720" s="509" t="s">
        <v>2112</v>
      </c>
      <c r="B5720" s="509" t="s">
        <v>2233</v>
      </c>
      <c r="C5720" s="509" t="s">
        <v>2092</v>
      </c>
      <c r="D5720" s="509" t="s">
        <v>2113</v>
      </c>
      <c r="E5720" s="509" t="s">
        <v>15938</v>
      </c>
      <c r="F5720" s="509">
        <v>2</v>
      </c>
      <c r="G5720" s="509">
        <v>1</v>
      </c>
    </row>
    <row r="5721" spans="1:7">
      <c r="A5721" s="509" t="s">
        <v>2114</v>
      </c>
      <c r="B5721" s="509" t="s">
        <v>2233</v>
      </c>
      <c r="C5721" s="509" t="s">
        <v>2092</v>
      </c>
      <c r="D5721" s="509" t="s">
        <v>2115</v>
      </c>
      <c r="E5721" s="509" t="s">
        <v>15954</v>
      </c>
      <c r="F5721" s="509">
        <v>4</v>
      </c>
      <c r="G5721" s="509">
        <v>1</v>
      </c>
    </row>
    <row r="5722" spans="1:7">
      <c r="A5722" s="509" t="s">
        <v>2114</v>
      </c>
      <c r="B5722" s="509" t="s">
        <v>2233</v>
      </c>
      <c r="C5722" s="509" t="s">
        <v>2092</v>
      </c>
      <c r="D5722" s="509" t="s">
        <v>2115</v>
      </c>
      <c r="E5722" s="509" t="s">
        <v>15955</v>
      </c>
      <c r="F5722" s="509">
        <v>1</v>
      </c>
      <c r="G5722" s="509">
        <v>1</v>
      </c>
    </row>
    <row r="5723" spans="1:7">
      <c r="A5723" s="509" t="s">
        <v>2116</v>
      </c>
      <c r="B5723" s="509" t="s">
        <v>2233</v>
      </c>
      <c r="C5723" s="509" t="s">
        <v>2092</v>
      </c>
      <c r="D5723" s="509" t="s">
        <v>2117</v>
      </c>
      <c r="E5723" s="509" t="s">
        <v>15957</v>
      </c>
      <c r="F5723" s="509">
        <v>5</v>
      </c>
      <c r="G5723" s="509">
        <v>1</v>
      </c>
    </row>
    <row r="5724" spans="1:7">
      <c r="A5724" s="509" t="s">
        <v>2116</v>
      </c>
      <c r="B5724" s="509" t="s">
        <v>2233</v>
      </c>
      <c r="C5724" s="509" t="s">
        <v>2092</v>
      </c>
      <c r="D5724" s="509" t="s">
        <v>2117</v>
      </c>
      <c r="E5724" s="509" t="s">
        <v>15958</v>
      </c>
      <c r="F5724" s="509">
        <v>3</v>
      </c>
      <c r="G5724" s="509">
        <v>1</v>
      </c>
    </row>
    <row r="5725" spans="1:7">
      <c r="A5725" s="509" t="s">
        <v>2116</v>
      </c>
      <c r="B5725" s="509" t="s">
        <v>2233</v>
      </c>
      <c r="C5725" s="509" t="s">
        <v>2092</v>
      </c>
      <c r="D5725" s="509" t="s">
        <v>2117</v>
      </c>
      <c r="E5725" s="509" t="s">
        <v>15956</v>
      </c>
      <c r="F5725" s="509">
        <v>1</v>
      </c>
      <c r="G5725" s="509">
        <v>1</v>
      </c>
    </row>
    <row r="5726" spans="1:7">
      <c r="A5726" s="509" t="s">
        <v>2118</v>
      </c>
      <c r="B5726" s="509" t="s">
        <v>2233</v>
      </c>
      <c r="C5726" s="509" t="s">
        <v>2092</v>
      </c>
      <c r="D5726" s="509" t="s">
        <v>2119</v>
      </c>
      <c r="E5726" s="509" t="s">
        <v>15960</v>
      </c>
      <c r="F5726" s="509">
        <v>6</v>
      </c>
      <c r="G5726" s="509">
        <v>1</v>
      </c>
    </row>
    <row r="5727" spans="1:7">
      <c r="A5727" s="509" t="s">
        <v>2118</v>
      </c>
      <c r="B5727" s="509" t="s">
        <v>2233</v>
      </c>
      <c r="C5727" s="509" t="s">
        <v>2092</v>
      </c>
      <c r="D5727" s="509" t="s">
        <v>2119</v>
      </c>
      <c r="E5727" s="509" t="s">
        <v>15959</v>
      </c>
      <c r="F5727" s="509">
        <v>2</v>
      </c>
      <c r="G5727" s="509">
        <v>1</v>
      </c>
    </row>
    <row r="5728" spans="1:7">
      <c r="A5728" s="509" t="s">
        <v>2118</v>
      </c>
      <c r="B5728" s="509" t="s">
        <v>2233</v>
      </c>
      <c r="C5728" s="509" t="s">
        <v>2092</v>
      </c>
      <c r="D5728" s="509" t="s">
        <v>2119</v>
      </c>
      <c r="E5728" s="509" t="s">
        <v>15962</v>
      </c>
      <c r="F5728" s="509">
        <v>2</v>
      </c>
      <c r="G5728" s="509">
        <v>1</v>
      </c>
    </row>
    <row r="5729" spans="1:7">
      <c r="A5729" s="509" t="s">
        <v>2118</v>
      </c>
      <c r="B5729" s="509" t="s">
        <v>2233</v>
      </c>
      <c r="C5729" s="509" t="s">
        <v>2092</v>
      </c>
      <c r="D5729" s="509" t="s">
        <v>2119</v>
      </c>
      <c r="E5729" s="509" t="s">
        <v>15961</v>
      </c>
      <c r="F5729" s="509">
        <v>1</v>
      </c>
      <c r="G5729" s="509">
        <v>1</v>
      </c>
    </row>
    <row r="5730" spans="1:7">
      <c r="A5730" s="509" t="s">
        <v>2120</v>
      </c>
      <c r="B5730" s="509" t="s">
        <v>2233</v>
      </c>
      <c r="C5730" s="509" t="s">
        <v>2092</v>
      </c>
      <c r="D5730" s="509" t="s">
        <v>2121</v>
      </c>
      <c r="E5730" s="509" t="s">
        <v>15964</v>
      </c>
      <c r="F5730" s="509">
        <v>3</v>
      </c>
      <c r="G5730" s="509">
        <v>1</v>
      </c>
    </row>
    <row r="5731" spans="1:7">
      <c r="A5731" s="509" t="s">
        <v>2120</v>
      </c>
      <c r="B5731" s="509" t="s">
        <v>2233</v>
      </c>
      <c r="C5731" s="509" t="s">
        <v>2092</v>
      </c>
      <c r="D5731" s="509" t="s">
        <v>2121</v>
      </c>
      <c r="E5731" s="509" t="s">
        <v>15963</v>
      </c>
      <c r="F5731" s="509">
        <v>2</v>
      </c>
      <c r="G5731" s="509">
        <v>1</v>
      </c>
    </row>
    <row r="5732" spans="1:7">
      <c r="A5732" s="509" t="s">
        <v>2120</v>
      </c>
      <c r="B5732" s="509" t="s">
        <v>2233</v>
      </c>
      <c r="C5732" s="509" t="s">
        <v>2092</v>
      </c>
      <c r="D5732" s="509" t="s">
        <v>2121</v>
      </c>
      <c r="E5732" s="509" t="s">
        <v>15965</v>
      </c>
      <c r="F5732" s="509">
        <v>1</v>
      </c>
      <c r="G5732" s="509">
        <v>1</v>
      </c>
    </row>
    <row r="5733" spans="1:7">
      <c r="A5733" s="509" t="s">
        <v>2122</v>
      </c>
      <c r="B5733" s="509" t="s">
        <v>2233</v>
      </c>
      <c r="C5733" s="509" t="s">
        <v>2092</v>
      </c>
      <c r="D5733" s="509" t="s">
        <v>2123</v>
      </c>
      <c r="E5733" s="509" t="s">
        <v>12516</v>
      </c>
      <c r="F5733" s="509">
        <v>4</v>
      </c>
      <c r="G5733" s="509">
        <v>1</v>
      </c>
    </row>
    <row r="5734" spans="1:7">
      <c r="A5734" s="509" t="s">
        <v>2122</v>
      </c>
      <c r="B5734" s="509" t="s">
        <v>2233</v>
      </c>
      <c r="C5734" s="509" t="s">
        <v>2092</v>
      </c>
      <c r="D5734" s="509" t="s">
        <v>2123</v>
      </c>
      <c r="E5734" s="509" t="s">
        <v>12517</v>
      </c>
      <c r="F5734" s="509">
        <v>4</v>
      </c>
      <c r="G5734" s="509">
        <v>1</v>
      </c>
    </row>
    <row r="5735" spans="1:7">
      <c r="A5735" s="509" t="s">
        <v>2122</v>
      </c>
      <c r="B5735" s="509" t="s">
        <v>2233</v>
      </c>
      <c r="C5735" s="509" t="s">
        <v>2092</v>
      </c>
      <c r="D5735" s="509" t="s">
        <v>2123</v>
      </c>
      <c r="E5735" s="509" t="s">
        <v>12518</v>
      </c>
      <c r="F5735" s="509">
        <v>4</v>
      </c>
      <c r="G5735" s="509">
        <v>1</v>
      </c>
    </row>
    <row r="5736" spans="1:7">
      <c r="A5736" s="509" t="s">
        <v>2122</v>
      </c>
      <c r="B5736" s="509" t="s">
        <v>2233</v>
      </c>
      <c r="C5736" s="509" t="s">
        <v>2092</v>
      </c>
      <c r="D5736" s="509" t="s">
        <v>2123</v>
      </c>
      <c r="E5736" s="509" t="s">
        <v>12519</v>
      </c>
      <c r="F5736" s="509">
        <v>2</v>
      </c>
      <c r="G5736" s="509">
        <v>1</v>
      </c>
    </row>
    <row r="5737" spans="1:7">
      <c r="A5737" s="509" t="s">
        <v>2122</v>
      </c>
      <c r="B5737" s="509" t="s">
        <v>2233</v>
      </c>
      <c r="C5737" s="509" t="s">
        <v>2092</v>
      </c>
      <c r="D5737" s="509" t="s">
        <v>2123</v>
      </c>
      <c r="E5737" s="509" t="s">
        <v>12520</v>
      </c>
      <c r="F5737" s="509">
        <v>2</v>
      </c>
      <c r="G5737" s="509">
        <v>1</v>
      </c>
    </row>
    <row r="5738" spans="1:7">
      <c r="A5738" s="509" t="s">
        <v>2122</v>
      </c>
      <c r="B5738" s="509" t="s">
        <v>2233</v>
      </c>
      <c r="C5738" s="509" t="s">
        <v>2092</v>
      </c>
      <c r="D5738" s="509" t="s">
        <v>2123</v>
      </c>
      <c r="E5738" s="509" t="s">
        <v>12521</v>
      </c>
      <c r="F5738" s="509">
        <v>2</v>
      </c>
      <c r="G5738" s="509">
        <v>1</v>
      </c>
    </row>
    <row r="5739" spans="1:7">
      <c r="A5739" s="509" t="s">
        <v>2124</v>
      </c>
      <c r="B5739" s="509" t="s">
        <v>2233</v>
      </c>
      <c r="C5739" s="509" t="s">
        <v>2092</v>
      </c>
      <c r="D5739" s="509" t="s">
        <v>2125</v>
      </c>
      <c r="E5739" s="509" t="s">
        <v>15914</v>
      </c>
      <c r="F5739" s="509">
        <v>5</v>
      </c>
      <c r="G5739" s="509">
        <v>1</v>
      </c>
    </row>
    <row r="5740" spans="1:7">
      <c r="A5740" s="509" t="s">
        <v>2124</v>
      </c>
      <c r="B5740" s="509" t="s">
        <v>2233</v>
      </c>
      <c r="C5740" s="509" t="s">
        <v>2092</v>
      </c>
      <c r="D5740" s="509" t="s">
        <v>2125</v>
      </c>
      <c r="E5740" s="509" t="s">
        <v>15913</v>
      </c>
      <c r="F5740" s="509">
        <v>4</v>
      </c>
      <c r="G5740" s="509">
        <v>1</v>
      </c>
    </row>
    <row r="5741" spans="1:7">
      <c r="A5741" s="509" t="s">
        <v>2124</v>
      </c>
      <c r="B5741" s="509" t="s">
        <v>2233</v>
      </c>
      <c r="C5741" s="509" t="s">
        <v>2092</v>
      </c>
      <c r="D5741" s="509" t="s">
        <v>2125</v>
      </c>
      <c r="E5741" s="509" t="s">
        <v>15912</v>
      </c>
      <c r="F5741" s="509">
        <v>3</v>
      </c>
      <c r="G5741" s="509">
        <v>1</v>
      </c>
    </row>
    <row r="5742" spans="1:7">
      <c r="A5742" s="509" t="s">
        <v>2124</v>
      </c>
      <c r="B5742" s="509" t="s">
        <v>2233</v>
      </c>
      <c r="C5742" s="509" t="s">
        <v>2092</v>
      </c>
      <c r="D5742" s="509" t="s">
        <v>2125</v>
      </c>
      <c r="E5742" s="509" t="s">
        <v>15916</v>
      </c>
      <c r="F5742" s="509">
        <v>3</v>
      </c>
      <c r="G5742" s="509">
        <v>1</v>
      </c>
    </row>
    <row r="5743" spans="1:7">
      <c r="A5743" s="509" t="s">
        <v>2124</v>
      </c>
      <c r="B5743" s="509" t="s">
        <v>2233</v>
      </c>
      <c r="C5743" s="509" t="s">
        <v>2092</v>
      </c>
      <c r="D5743" s="509" t="s">
        <v>2125</v>
      </c>
      <c r="E5743" s="509" t="s">
        <v>15915</v>
      </c>
      <c r="F5743" s="509">
        <v>1</v>
      </c>
      <c r="G5743" s="509">
        <v>1</v>
      </c>
    </row>
    <row r="5744" spans="1:7">
      <c r="A5744" s="509" t="s">
        <v>2126</v>
      </c>
      <c r="B5744" s="509" t="s">
        <v>2233</v>
      </c>
      <c r="C5744" s="509" t="s">
        <v>2092</v>
      </c>
      <c r="D5744" s="509" t="s">
        <v>2127</v>
      </c>
      <c r="E5744" s="509" t="s">
        <v>15968</v>
      </c>
      <c r="F5744" s="509">
        <v>3</v>
      </c>
      <c r="G5744" s="509">
        <v>1</v>
      </c>
    </row>
    <row r="5745" spans="1:7">
      <c r="A5745" s="509" t="s">
        <v>2126</v>
      </c>
      <c r="B5745" s="509" t="s">
        <v>2233</v>
      </c>
      <c r="C5745" s="509" t="s">
        <v>2092</v>
      </c>
      <c r="D5745" s="509" t="s">
        <v>2127</v>
      </c>
      <c r="E5745" s="509" t="s">
        <v>15966</v>
      </c>
      <c r="F5745" s="509">
        <v>2</v>
      </c>
      <c r="G5745" s="509">
        <v>1</v>
      </c>
    </row>
    <row r="5746" spans="1:7">
      <c r="A5746" s="509" t="s">
        <v>2126</v>
      </c>
      <c r="B5746" s="509" t="s">
        <v>2233</v>
      </c>
      <c r="C5746" s="509" t="s">
        <v>2092</v>
      </c>
      <c r="D5746" s="509" t="s">
        <v>2127</v>
      </c>
      <c r="E5746" s="509" t="s">
        <v>15967</v>
      </c>
      <c r="F5746" s="509">
        <v>1</v>
      </c>
      <c r="G5746" s="509">
        <v>1</v>
      </c>
    </row>
    <row r="5747" spans="1:7">
      <c r="A5747" s="509" t="s">
        <v>2128</v>
      </c>
      <c r="B5747" s="509" t="s">
        <v>2233</v>
      </c>
      <c r="C5747" s="509" t="s">
        <v>2092</v>
      </c>
      <c r="D5747" s="509" t="s">
        <v>2129</v>
      </c>
      <c r="E5747" s="509" t="s">
        <v>15970</v>
      </c>
      <c r="F5747" s="509">
        <v>5</v>
      </c>
      <c r="G5747" s="509">
        <v>1</v>
      </c>
    </row>
    <row r="5748" spans="1:7">
      <c r="A5748" s="509" t="s">
        <v>2128</v>
      </c>
      <c r="B5748" s="509" t="s">
        <v>2233</v>
      </c>
      <c r="C5748" s="509" t="s">
        <v>2092</v>
      </c>
      <c r="D5748" s="509" t="s">
        <v>2129</v>
      </c>
      <c r="E5748" s="509" t="s">
        <v>15969</v>
      </c>
      <c r="F5748" s="509">
        <v>4</v>
      </c>
      <c r="G5748" s="509">
        <v>1</v>
      </c>
    </row>
    <row r="5749" spans="1:7">
      <c r="A5749" s="509" t="s">
        <v>2128</v>
      </c>
      <c r="B5749" s="509" t="s">
        <v>2233</v>
      </c>
      <c r="C5749" s="509" t="s">
        <v>2092</v>
      </c>
      <c r="D5749" s="509" t="s">
        <v>2129</v>
      </c>
      <c r="E5749" s="509" t="s">
        <v>15971</v>
      </c>
      <c r="F5749" s="509">
        <v>1</v>
      </c>
      <c r="G5749" s="509">
        <v>1</v>
      </c>
    </row>
    <row r="5750" spans="1:7">
      <c r="A5750" s="509" t="s">
        <v>2130</v>
      </c>
      <c r="B5750" s="509" t="s">
        <v>2233</v>
      </c>
      <c r="C5750" s="509" t="s">
        <v>2092</v>
      </c>
      <c r="D5750" s="509" t="s">
        <v>2131</v>
      </c>
      <c r="E5750" s="509" t="s">
        <v>15974</v>
      </c>
      <c r="F5750" s="509">
        <v>4</v>
      </c>
      <c r="G5750" s="509">
        <v>1</v>
      </c>
    </row>
    <row r="5751" spans="1:7">
      <c r="A5751" s="509" t="s">
        <v>2130</v>
      </c>
      <c r="B5751" s="509" t="s">
        <v>2233</v>
      </c>
      <c r="C5751" s="509" t="s">
        <v>2092</v>
      </c>
      <c r="D5751" s="509" t="s">
        <v>2131</v>
      </c>
      <c r="E5751" s="509" t="s">
        <v>15972</v>
      </c>
      <c r="F5751" s="509">
        <v>3</v>
      </c>
      <c r="G5751" s="509">
        <v>1</v>
      </c>
    </row>
    <row r="5752" spans="1:7">
      <c r="A5752" s="509" t="s">
        <v>2130</v>
      </c>
      <c r="B5752" s="509" t="s">
        <v>2233</v>
      </c>
      <c r="C5752" s="509" t="s">
        <v>2092</v>
      </c>
      <c r="D5752" s="509" t="s">
        <v>2131</v>
      </c>
      <c r="E5752" s="509" t="s">
        <v>15973</v>
      </c>
      <c r="F5752" s="509">
        <v>1</v>
      </c>
      <c r="G5752" s="509">
        <v>1</v>
      </c>
    </row>
    <row r="5753" spans="1:7">
      <c r="A5753" s="509" t="s">
        <v>2132</v>
      </c>
      <c r="B5753" s="509" t="s">
        <v>2233</v>
      </c>
      <c r="C5753" s="509" t="s">
        <v>2092</v>
      </c>
      <c r="D5753" s="509" t="s">
        <v>2133</v>
      </c>
      <c r="E5753" s="509" t="s">
        <v>15918</v>
      </c>
      <c r="F5753" s="509">
        <v>9</v>
      </c>
      <c r="G5753" s="509">
        <v>1</v>
      </c>
    </row>
    <row r="5754" spans="1:7">
      <c r="A5754" s="509" t="s">
        <v>2132</v>
      </c>
      <c r="B5754" s="509" t="s">
        <v>2233</v>
      </c>
      <c r="C5754" s="509" t="s">
        <v>2092</v>
      </c>
      <c r="D5754" s="509" t="s">
        <v>2133</v>
      </c>
      <c r="E5754" s="509" t="s">
        <v>15919</v>
      </c>
      <c r="F5754" s="509">
        <v>5</v>
      </c>
      <c r="G5754" s="509">
        <v>1</v>
      </c>
    </row>
    <row r="5755" spans="1:7">
      <c r="A5755" s="509" t="s">
        <v>2132</v>
      </c>
      <c r="B5755" s="509" t="s">
        <v>2233</v>
      </c>
      <c r="C5755" s="509" t="s">
        <v>2092</v>
      </c>
      <c r="D5755" s="509" t="s">
        <v>2133</v>
      </c>
      <c r="E5755" s="509" t="s">
        <v>15917</v>
      </c>
      <c r="F5755" s="509">
        <v>3</v>
      </c>
      <c r="G5755" s="509">
        <v>1</v>
      </c>
    </row>
    <row r="5756" spans="1:7">
      <c r="A5756" s="509" t="s">
        <v>2132</v>
      </c>
      <c r="B5756" s="509" t="s">
        <v>2233</v>
      </c>
      <c r="C5756" s="509" t="s">
        <v>2092</v>
      </c>
      <c r="D5756" s="509" t="s">
        <v>2133</v>
      </c>
      <c r="E5756" s="509" t="s">
        <v>15920</v>
      </c>
      <c r="F5756" s="509">
        <v>3</v>
      </c>
      <c r="G5756" s="509">
        <v>1</v>
      </c>
    </row>
    <row r="5757" spans="1:7">
      <c r="A5757" s="509" t="s">
        <v>2132</v>
      </c>
      <c r="B5757" s="509" t="s">
        <v>2233</v>
      </c>
      <c r="C5757" s="509" t="s">
        <v>2092</v>
      </c>
      <c r="D5757" s="509" t="s">
        <v>2133</v>
      </c>
      <c r="E5757" s="509" t="s">
        <v>15921</v>
      </c>
      <c r="F5757" s="509">
        <v>2</v>
      </c>
      <c r="G5757" s="509">
        <v>1</v>
      </c>
    </row>
    <row r="5758" spans="1:7">
      <c r="A5758" s="509" t="s">
        <v>2134</v>
      </c>
      <c r="B5758" s="509" t="s">
        <v>2233</v>
      </c>
      <c r="C5758" s="509" t="s">
        <v>2092</v>
      </c>
      <c r="D5758" s="509" t="s">
        <v>2135</v>
      </c>
      <c r="E5758" s="509" t="s">
        <v>15976</v>
      </c>
      <c r="F5758" s="509">
        <v>8</v>
      </c>
      <c r="G5758" s="509">
        <v>1</v>
      </c>
    </row>
    <row r="5759" spans="1:7">
      <c r="A5759" s="509" t="s">
        <v>2134</v>
      </c>
      <c r="B5759" s="509" t="s">
        <v>2233</v>
      </c>
      <c r="C5759" s="509" t="s">
        <v>2092</v>
      </c>
      <c r="D5759" s="509" t="s">
        <v>2135</v>
      </c>
      <c r="E5759" s="509" t="s">
        <v>15975</v>
      </c>
      <c r="F5759" s="509">
        <v>5</v>
      </c>
      <c r="G5759" s="509">
        <v>1</v>
      </c>
    </row>
    <row r="5760" spans="1:7">
      <c r="A5760" s="509" t="s">
        <v>2136</v>
      </c>
      <c r="B5760" s="509" t="s">
        <v>2233</v>
      </c>
      <c r="C5760" s="509" t="s">
        <v>2092</v>
      </c>
      <c r="D5760" s="509" t="s">
        <v>2137</v>
      </c>
      <c r="E5760" s="509" t="s">
        <v>15986</v>
      </c>
      <c r="F5760" s="509">
        <v>3</v>
      </c>
      <c r="G5760" s="509">
        <v>1</v>
      </c>
    </row>
    <row r="5761" spans="1:7">
      <c r="A5761" s="509" t="s">
        <v>2138</v>
      </c>
      <c r="B5761" s="509" t="s">
        <v>2233</v>
      </c>
      <c r="C5761" s="509" t="s">
        <v>2092</v>
      </c>
      <c r="D5761" s="509" t="s">
        <v>2139</v>
      </c>
      <c r="E5761" s="509" t="s">
        <v>15978</v>
      </c>
      <c r="F5761" s="509">
        <v>5</v>
      </c>
      <c r="G5761" s="509">
        <v>1</v>
      </c>
    </row>
    <row r="5762" spans="1:7">
      <c r="A5762" s="509" t="s">
        <v>2138</v>
      </c>
      <c r="B5762" s="509" t="s">
        <v>2233</v>
      </c>
      <c r="C5762" s="509" t="s">
        <v>2092</v>
      </c>
      <c r="D5762" s="509" t="s">
        <v>2139</v>
      </c>
      <c r="E5762" s="509" t="s">
        <v>15977</v>
      </c>
      <c r="F5762" s="509">
        <v>2</v>
      </c>
      <c r="G5762" s="509">
        <v>1</v>
      </c>
    </row>
    <row r="5763" spans="1:7">
      <c r="A5763" s="509" t="s">
        <v>2138</v>
      </c>
      <c r="B5763" s="509" t="s">
        <v>2233</v>
      </c>
      <c r="C5763" s="509" t="s">
        <v>2092</v>
      </c>
      <c r="D5763" s="509" t="s">
        <v>2139</v>
      </c>
      <c r="E5763" s="509" t="s">
        <v>15979</v>
      </c>
      <c r="F5763" s="509">
        <v>1</v>
      </c>
      <c r="G5763" s="509">
        <v>1</v>
      </c>
    </row>
    <row r="5764" spans="1:7">
      <c r="A5764" s="509" t="s">
        <v>2140</v>
      </c>
      <c r="B5764" s="509" t="s">
        <v>2233</v>
      </c>
      <c r="C5764" s="509" t="s">
        <v>2092</v>
      </c>
      <c r="D5764" s="509" t="s">
        <v>2141</v>
      </c>
      <c r="E5764" s="509" t="s">
        <v>12604</v>
      </c>
      <c r="F5764" s="509">
        <v>12</v>
      </c>
      <c r="G5764" s="509">
        <v>1</v>
      </c>
    </row>
    <row r="5765" spans="1:7">
      <c r="A5765" s="509" t="s">
        <v>2140</v>
      </c>
      <c r="B5765" s="509" t="s">
        <v>2233</v>
      </c>
      <c r="C5765" s="509" t="s">
        <v>2092</v>
      </c>
      <c r="D5765" s="509" t="s">
        <v>2141</v>
      </c>
      <c r="E5765" s="509" t="s">
        <v>12605</v>
      </c>
      <c r="F5765" s="509">
        <v>12</v>
      </c>
      <c r="G5765" s="509">
        <v>1</v>
      </c>
    </row>
    <row r="5766" spans="1:7">
      <c r="A5766" s="509" t="s">
        <v>2140</v>
      </c>
      <c r="B5766" s="509" t="s">
        <v>2233</v>
      </c>
      <c r="C5766" s="509" t="s">
        <v>2092</v>
      </c>
      <c r="D5766" s="509" t="s">
        <v>2141</v>
      </c>
      <c r="E5766" s="509" t="s">
        <v>12603</v>
      </c>
      <c r="F5766" s="509">
        <v>10</v>
      </c>
      <c r="G5766" s="509">
        <v>1</v>
      </c>
    </row>
    <row r="5767" spans="1:7">
      <c r="A5767" s="509" t="s">
        <v>2140</v>
      </c>
      <c r="B5767" s="509" t="s">
        <v>2233</v>
      </c>
      <c r="C5767" s="509" t="s">
        <v>2092</v>
      </c>
      <c r="D5767" s="509" t="s">
        <v>2141</v>
      </c>
      <c r="E5767" s="509" t="s">
        <v>12606</v>
      </c>
      <c r="F5767" s="509">
        <v>2</v>
      </c>
      <c r="G5767" s="509">
        <v>1</v>
      </c>
    </row>
    <row r="5768" spans="1:7">
      <c r="A5768" s="509" t="s">
        <v>2140</v>
      </c>
      <c r="B5768" s="509" t="s">
        <v>2233</v>
      </c>
      <c r="C5768" s="509" t="s">
        <v>2092</v>
      </c>
      <c r="D5768" s="509" t="s">
        <v>2141</v>
      </c>
      <c r="E5768" s="509" t="s">
        <v>12607</v>
      </c>
      <c r="F5768" s="509">
        <v>2</v>
      </c>
      <c r="G5768" s="509">
        <v>1</v>
      </c>
    </row>
    <row r="5769" spans="1:7">
      <c r="A5769" s="509" t="s">
        <v>2142</v>
      </c>
      <c r="B5769" s="509" t="s">
        <v>2233</v>
      </c>
      <c r="C5769" s="509" t="s">
        <v>2092</v>
      </c>
      <c r="D5769" s="509" t="s">
        <v>2143</v>
      </c>
      <c r="E5769" s="509" t="s">
        <v>12914</v>
      </c>
      <c r="F5769" s="509">
        <v>10</v>
      </c>
      <c r="G5769" s="509">
        <v>1</v>
      </c>
    </row>
    <row r="5770" spans="1:7">
      <c r="A5770" s="509" t="s">
        <v>2142</v>
      </c>
      <c r="B5770" s="509" t="s">
        <v>2233</v>
      </c>
      <c r="C5770" s="509" t="s">
        <v>2092</v>
      </c>
      <c r="D5770" s="509" t="s">
        <v>2143</v>
      </c>
      <c r="E5770" s="509" t="s">
        <v>12918</v>
      </c>
      <c r="F5770" s="509">
        <v>7</v>
      </c>
      <c r="G5770" s="509">
        <v>1</v>
      </c>
    </row>
    <row r="5771" spans="1:7">
      <c r="A5771" s="509" t="s">
        <v>2142</v>
      </c>
      <c r="B5771" s="509" t="s">
        <v>2233</v>
      </c>
      <c r="C5771" s="509" t="s">
        <v>2092</v>
      </c>
      <c r="D5771" s="509" t="s">
        <v>2143</v>
      </c>
      <c r="E5771" s="509" t="s">
        <v>12913</v>
      </c>
      <c r="F5771" s="509">
        <v>5</v>
      </c>
      <c r="G5771" s="509">
        <v>1</v>
      </c>
    </row>
    <row r="5772" spans="1:7">
      <c r="A5772" s="509" t="s">
        <v>2142</v>
      </c>
      <c r="B5772" s="509" t="s">
        <v>2233</v>
      </c>
      <c r="C5772" s="509" t="s">
        <v>2092</v>
      </c>
      <c r="D5772" s="509" t="s">
        <v>2143</v>
      </c>
      <c r="E5772" s="509" t="s">
        <v>12909</v>
      </c>
      <c r="F5772" s="509">
        <v>4</v>
      </c>
      <c r="G5772" s="509">
        <v>1</v>
      </c>
    </row>
    <row r="5773" spans="1:7">
      <c r="A5773" s="509" t="s">
        <v>2142</v>
      </c>
      <c r="B5773" s="509" t="s">
        <v>2233</v>
      </c>
      <c r="C5773" s="509" t="s">
        <v>2092</v>
      </c>
      <c r="D5773" s="509" t="s">
        <v>2143</v>
      </c>
      <c r="E5773" s="509" t="s">
        <v>12911</v>
      </c>
      <c r="F5773" s="509">
        <v>4</v>
      </c>
      <c r="G5773" s="509">
        <v>1</v>
      </c>
    </row>
    <row r="5774" spans="1:7">
      <c r="A5774" s="509" t="s">
        <v>2142</v>
      </c>
      <c r="B5774" s="509" t="s">
        <v>2233</v>
      </c>
      <c r="C5774" s="509" t="s">
        <v>2092</v>
      </c>
      <c r="D5774" s="509" t="s">
        <v>2143</v>
      </c>
      <c r="E5774" s="509" t="s">
        <v>12912</v>
      </c>
      <c r="F5774" s="509">
        <v>4</v>
      </c>
      <c r="G5774" s="509">
        <v>1</v>
      </c>
    </row>
    <row r="5775" spans="1:7">
      <c r="A5775" s="509" t="s">
        <v>2142</v>
      </c>
      <c r="B5775" s="509" t="s">
        <v>2233</v>
      </c>
      <c r="C5775" s="509" t="s">
        <v>2092</v>
      </c>
      <c r="D5775" s="509" t="s">
        <v>2143</v>
      </c>
      <c r="E5775" s="509" t="s">
        <v>12916</v>
      </c>
      <c r="F5775" s="509">
        <v>4</v>
      </c>
      <c r="G5775" s="509">
        <v>1</v>
      </c>
    </row>
    <row r="5776" spans="1:7">
      <c r="A5776" s="509" t="s">
        <v>2142</v>
      </c>
      <c r="B5776" s="509" t="s">
        <v>2233</v>
      </c>
      <c r="C5776" s="509" t="s">
        <v>2092</v>
      </c>
      <c r="D5776" s="509" t="s">
        <v>2143</v>
      </c>
      <c r="E5776" s="509" t="s">
        <v>12910</v>
      </c>
      <c r="F5776" s="509">
        <v>3</v>
      </c>
      <c r="G5776" s="509">
        <v>1</v>
      </c>
    </row>
    <row r="5777" spans="1:7">
      <c r="A5777" s="509" t="s">
        <v>2142</v>
      </c>
      <c r="B5777" s="509" t="s">
        <v>2233</v>
      </c>
      <c r="C5777" s="509" t="s">
        <v>2092</v>
      </c>
      <c r="D5777" s="509" t="s">
        <v>2143</v>
      </c>
      <c r="E5777" s="509" t="s">
        <v>12915</v>
      </c>
      <c r="F5777" s="509">
        <v>3</v>
      </c>
      <c r="G5777" s="509">
        <v>1</v>
      </c>
    </row>
    <row r="5778" spans="1:7">
      <c r="A5778" s="509" t="s">
        <v>2142</v>
      </c>
      <c r="B5778" s="509" t="s">
        <v>2233</v>
      </c>
      <c r="C5778" s="509" t="s">
        <v>2092</v>
      </c>
      <c r="D5778" s="509" t="s">
        <v>2143</v>
      </c>
      <c r="E5778" s="509" t="s">
        <v>12917</v>
      </c>
      <c r="F5778" s="509">
        <v>3</v>
      </c>
      <c r="G5778" s="509">
        <v>1</v>
      </c>
    </row>
    <row r="5779" spans="1:7">
      <c r="A5779" s="509" t="s">
        <v>2142</v>
      </c>
      <c r="B5779" s="509" t="s">
        <v>2233</v>
      </c>
      <c r="C5779" s="509" t="s">
        <v>2092</v>
      </c>
      <c r="D5779" s="509" t="s">
        <v>2143</v>
      </c>
      <c r="E5779" s="509" t="s">
        <v>12920</v>
      </c>
      <c r="F5779" s="509">
        <v>2</v>
      </c>
      <c r="G5779" s="509">
        <v>1</v>
      </c>
    </row>
    <row r="5780" spans="1:7">
      <c r="A5780" s="509" t="s">
        <v>2142</v>
      </c>
      <c r="B5780" s="509" t="s">
        <v>2233</v>
      </c>
      <c r="C5780" s="509" t="s">
        <v>2092</v>
      </c>
      <c r="D5780" s="509" t="s">
        <v>2143</v>
      </c>
      <c r="E5780" s="509" t="s">
        <v>12921</v>
      </c>
      <c r="F5780" s="509">
        <v>2</v>
      </c>
      <c r="G5780" s="509">
        <v>1</v>
      </c>
    </row>
    <row r="5781" spans="1:7">
      <c r="A5781" s="509" t="s">
        <v>2142</v>
      </c>
      <c r="B5781" s="509" t="s">
        <v>2233</v>
      </c>
      <c r="C5781" s="509" t="s">
        <v>2092</v>
      </c>
      <c r="D5781" s="509" t="s">
        <v>2143</v>
      </c>
      <c r="E5781" s="509" t="s">
        <v>12923</v>
      </c>
      <c r="F5781" s="509">
        <v>2</v>
      </c>
      <c r="G5781" s="509">
        <v>1</v>
      </c>
    </row>
    <row r="5782" spans="1:7">
      <c r="A5782" s="509" t="s">
        <v>2142</v>
      </c>
      <c r="B5782" s="509" t="s">
        <v>2233</v>
      </c>
      <c r="C5782" s="509" t="s">
        <v>2092</v>
      </c>
      <c r="D5782" s="509" t="s">
        <v>2143</v>
      </c>
      <c r="E5782" s="509" t="s">
        <v>12908</v>
      </c>
      <c r="F5782" s="509">
        <v>1</v>
      </c>
      <c r="G5782" s="509">
        <v>1</v>
      </c>
    </row>
    <row r="5783" spans="1:7">
      <c r="A5783" s="509" t="s">
        <v>2142</v>
      </c>
      <c r="B5783" s="509" t="s">
        <v>2233</v>
      </c>
      <c r="C5783" s="509" t="s">
        <v>2092</v>
      </c>
      <c r="D5783" s="509" t="s">
        <v>2143</v>
      </c>
      <c r="E5783" s="509" t="s">
        <v>12919</v>
      </c>
      <c r="F5783" s="509">
        <v>1</v>
      </c>
      <c r="G5783" s="509">
        <v>1</v>
      </c>
    </row>
    <row r="5784" spans="1:7">
      <c r="A5784" s="509" t="s">
        <v>2142</v>
      </c>
      <c r="B5784" s="509" t="s">
        <v>2233</v>
      </c>
      <c r="C5784" s="509" t="s">
        <v>2092</v>
      </c>
      <c r="D5784" s="509" t="s">
        <v>2143</v>
      </c>
      <c r="E5784" s="509" t="s">
        <v>12922</v>
      </c>
      <c r="F5784" s="509">
        <v>1</v>
      </c>
      <c r="G5784" s="509">
        <v>1</v>
      </c>
    </row>
    <row r="5785" spans="1:7">
      <c r="A5785" s="509" t="s">
        <v>2144</v>
      </c>
      <c r="B5785" s="509" t="s">
        <v>2233</v>
      </c>
      <c r="C5785" s="509" t="s">
        <v>2092</v>
      </c>
      <c r="D5785" s="509" t="s">
        <v>2145</v>
      </c>
      <c r="E5785" s="509" t="s">
        <v>15923</v>
      </c>
      <c r="F5785" s="509">
        <v>12</v>
      </c>
      <c r="G5785" s="509">
        <v>1</v>
      </c>
    </row>
    <row r="5786" spans="1:7">
      <c r="A5786" s="509" t="s">
        <v>2144</v>
      </c>
      <c r="B5786" s="509" t="s">
        <v>2233</v>
      </c>
      <c r="C5786" s="509" t="s">
        <v>2092</v>
      </c>
      <c r="D5786" s="509" t="s">
        <v>2145</v>
      </c>
      <c r="E5786" s="509" t="s">
        <v>15925</v>
      </c>
      <c r="F5786" s="509">
        <v>6</v>
      </c>
      <c r="G5786" s="509">
        <v>1</v>
      </c>
    </row>
    <row r="5787" spans="1:7">
      <c r="A5787" s="509" t="s">
        <v>2144</v>
      </c>
      <c r="B5787" s="509" t="s">
        <v>2233</v>
      </c>
      <c r="C5787" s="509" t="s">
        <v>2092</v>
      </c>
      <c r="D5787" s="509" t="s">
        <v>2145</v>
      </c>
      <c r="E5787" s="509" t="s">
        <v>15926</v>
      </c>
      <c r="F5787" s="509">
        <v>6</v>
      </c>
      <c r="G5787" s="509">
        <v>1</v>
      </c>
    </row>
    <row r="5788" spans="1:7">
      <c r="A5788" s="509" t="s">
        <v>2144</v>
      </c>
      <c r="B5788" s="509" t="s">
        <v>2233</v>
      </c>
      <c r="C5788" s="509" t="s">
        <v>2092</v>
      </c>
      <c r="D5788" s="509" t="s">
        <v>2145</v>
      </c>
      <c r="E5788" s="509" t="s">
        <v>15922</v>
      </c>
      <c r="F5788" s="509">
        <v>5</v>
      </c>
      <c r="G5788" s="509">
        <v>1</v>
      </c>
    </row>
    <row r="5789" spans="1:7">
      <c r="A5789" s="509" t="s">
        <v>2144</v>
      </c>
      <c r="B5789" s="509" t="s">
        <v>2233</v>
      </c>
      <c r="C5789" s="509" t="s">
        <v>2092</v>
      </c>
      <c r="D5789" s="509" t="s">
        <v>2145</v>
      </c>
      <c r="E5789" s="509" t="s">
        <v>15924</v>
      </c>
      <c r="F5789" s="509">
        <v>4</v>
      </c>
      <c r="G5789" s="509">
        <v>1</v>
      </c>
    </row>
    <row r="5790" spans="1:7">
      <c r="A5790" s="509" t="s">
        <v>2150</v>
      </c>
      <c r="B5790" s="509" t="s">
        <v>2233</v>
      </c>
      <c r="C5790" s="509" t="s">
        <v>2092</v>
      </c>
      <c r="D5790" s="509" t="s">
        <v>2151</v>
      </c>
      <c r="E5790" s="509" t="s">
        <v>15981</v>
      </c>
      <c r="F5790" s="509">
        <v>4</v>
      </c>
      <c r="G5790" s="509">
        <v>1</v>
      </c>
    </row>
    <row r="5791" spans="1:7">
      <c r="A5791" s="509" t="s">
        <v>2150</v>
      </c>
      <c r="B5791" s="509" t="s">
        <v>2233</v>
      </c>
      <c r="C5791" s="509" t="s">
        <v>2092</v>
      </c>
      <c r="D5791" s="509" t="s">
        <v>2151</v>
      </c>
      <c r="E5791" s="509" t="s">
        <v>15983</v>
      </c>
      <c r="F5791" s="509">
        <v>4</v>
      </c>
      <c r="G5791" s="509">
        <v>1</v>
      </c>
    </row>
    <row r="5792" spans="1:7">
      <c r="A5792" s="509" t="s">
        <v>2150</v>
      </c>
      <c r="B5792" s="509" t="s">
        <v>2233</v>
      </c>
      <c r="C5792" s="509" t="s">
        <v>2092</v>
      </c>
      <c r="D5792" s="509" t="s">
        <v>2151</v>
      </c>
      <c r="E5792" s="509" t="s">
        <v>15982</v>
      </c>
      <c r="F5792" s="509">
        <v>3</v>
      </c>
      <c r="G5792" s="509">
        <v>1</v>
      </c>
    </row>
    <row r="5793" spans="1:7">
      <c r="A5793" s="509" t="s">
        <v>2150</v>
      </c>
      <c r="B5793" s="509" t="s">
        <v>2233</v>
      </c>
      <c r="C5793" s="509" t="s">
        <v>2092</v>
      </c>
      <c r="D5793" s="509" t="s">
        <v>2151</v>
      </c>
      <c r="E5793" s="509" t="s">
        <v>15985</v>
      </c>
      <c r="F5793" s="509">
        <v>3</v>
      </c>
      <c r="G5793" s="509">
        <v>1</v>
      </c>
    </row>
    <row r="5794" spans="1:7">
      <c r="A5794" s="509" t="s">
        <v>2150</v>
      </c>
      <c r="B5794" s="509" t="s">
        <v>2233</v>
      </c>
      <c r="C5794" s="509" t="s">
        <v>2092</v>
      </c>
      <c r="D5794" s="509" t="s">
        <v>2151</v>
      </c>
      <c r="E5794" s="509" t="s">
        <v>15980</v>
      </c>
      <c r="F5794" s="509">
        <v>1</v>
      </c>
      <c r="G5794" s="509">
        <v>1</v>
      </c>
    </row>
    <row r="5795" spans="1:7">
      <c r="A5795" s="509" t="s">
        <v>2150</v>
      </c>
      <c r="B5795" s="509" t="s">
        <v>2233</v>
      </c>
      <c r="C5795" s="509" t="s">
        <v>2092</v>
      </c>
      <c r="D5795" s="509" t="s">
        <v>2151</v>
      </c>
      <c r="E5795" s="509" t="s">
        <v>15984</v>
      </c>
      <c r="F5795" s="509">
        <v>1</v>
      </c>
      <c r="G5795" s="509">
        <v>1</v>
      </c>
    </row>
    <row r="5796" spans="1:7">
      <c r="A5796" s="509" t="s">
        <v>2152</v>
      </c>
      <c r="B5796" s="509" t="s">
        <v>2233</v>
      </c>
      <c r="C5796" s="509" t="s">
        <v>2153</v>
      </c>
      <c r="D5796" s="509" t="s">
        <v>2154</v>
      </c>
      <c r="E5796" s="509" t="s">
        <v>12367</v>
      </c>
      <c r="F5796" s="509">
        <v>5</v>
      </c>
      <c r="G5796" s="509">
        <v>1</v>
      </c>
    </row>
    <row r="5797" spans="1:7">
      <c r="A5797" s="509" t="s">
        <v>2152</v>
      </c>
      <c r="B5797" s="509" t="s">
        <v>2233</v>
      </c>
      <c r="C5797" s="509" t="s">
        <v>2153</v>
      </c>
      <c r="D5797" s="509" t="s">
        <v>2154</v>
      </c>
      <c r="E5797" s="509" t="s">
        <v>12363</v>
      </c>
      <c r="F5797" s="509">
        <v>4</v>
      </c>
      <c r="G5797" s="509">
        <v>1</v>
      </c>
    </row>
    <row r="5798" spans="1:7">
      <c r="A5798" s="509" t="s">
        <v>2152</v>
      </c>
      <c r="B5798" s="509" t="s">
        <v>2233</v>
      </c>
      <c r="C5798" s="509" t="s">
        <v>2153</v>
      </c>
      <c r="D5798" s="509" t="s">
        <v>2154</v>
      </c>
      <c r="E5798" s="509" t="s">
        <v>12364</v>
      </c>
      <c r="F5798" s="509">
        <v>4</v>
      </c>
      <c r="G5798" s="509">
        <v>1</v>
      </c>
    </row>
    <row r="5799" spans="1:7">
      <c r="A5799" s="509" t="s">
        <v>2152</v>
      </c>
      <c r="B5799" s="509" t="s">
        <v>2233</v>
      </c>
      <c r="C5799" s="509" t="s">
        <v>2153</v>
      </c>
      <c r="D5799" s="509" t="s">
        <v>2154</v>
      </c>
      <c r="E5799" s="509" t="s">
        <v>12365</v>
      </c>
      <c r="F5799" s="509">
        <v>1</v>
      </c>
      <c r="G5799" s="509">
        <v>1</v>
      </c>
    </row>
    <row r="5800" spans="1:7">
      <c r="A5800" s="509" t="s">
        <v>2152</v>
      </c>
      <c r="B5800" s="509" t="s">
        <v>2233</v>
      </c>
      <c r="C5800" s="509" t="s">
        <v>2153</v>
      </c>
      <c r="D5800" s="509" t="s">
        <v>2154</v>
      </c>
      <c r="E5800" s="509" t="s">
        <v>12366</v>
      </c>
      <c r="F5800" s="509">
        <v>1</v>
      </c>
      <c r="G5800" s="509">
        <v>1</v>
      </c>
    </row>
    <row r="5801" spans="1:7">
      <c r="A5801" s="509" t="s">
        <v>2155</v>
      </c>
      <c r="B5801" s="509" t="s">
        <v>2233</v>
      </c>
      <c r="C5801" s="509" t="s">
        <v>2153</v>
      </c>
      <c r="D5801" s="509" t="s">
        <v>2156</v>
      </c>
      <c r="E5801" s="509" t="s">
        <v>15629</v>
      </c>
      <c r="F5801" s="509">
        <v>2</v>
      </c>
      <c r="G5801" s="509">
        <v>1</v>
      </c>
    </row>
    <row r="5802" spans="1:7">
      <c r="A5802" s="509" t="s">
        <v>2157</v>
      </c>
      <c r="B5802" s="509" t="s">
        <v>2233</v>
      </c>
      <c r="C5802" s="509" t="s">
        <v>2153</v>
      </c>
      <c r="D5802" s="509" t="s">
        <v>2158</v>
      </c>
      <c r="E5802" s="509" t="s">
        <v>15666</v>
      </c>
      <c r="F5802" s="509">
        <v>7</v>
      </c>
      <c r="G5802" s="509">
        <v>1</v>
      </c>
    </row>
    <row r="5803" spans="1:7">
      <c r="A5803" s="509" t="s">
        <v>2157</v>
      </c>
      <c r="B5803" s="509" t="s">
        <v>2233</v>
      </c>
      <c r="C5803" s="509" t="s">
        <v>2153</v>
      </c>
      <c r="D5803" s="509" t="s">
        <v>2158</v>
      </c>
      <c r="E5803" s="509" t="s">
        <v>15667</v>
      </c>
      <c r="F5803" s="509">
        <v>2</v>
      </c>
      <c r="G5803" s="509">
        <v>1</v>
      </c>
    </row>
    <row r="5804" spans="1:7">
      <c r="A5804" s="509" t="s">
        <v>2157</v>
      </c>
      <c r="B5804" s="509" t="s">
        <v>2233</v>
      </c>
      <c r="C5804" s="509" t="s">
        <v>2153</v>
      </c>
      <c r="D5804" s="509" t="s">
        <v>2158</v>
      </c>
      <c r="E5804" s="509" t="s">
        <v>15668</v>
      </c>
      <c r="F5804" s="509">
        <v>1</v>
      </c>
      <c r="G5804" s="509">
        <v>1</v>
      </c>
    </row>
    <row r="5805" spans="1:7">
      <c r="A5805" s="509" t="s">
        <v>2159</v>
      </c>
      <c r="B5805" s="509" t="s">
        <v>2233</v>
      </c>
      <c r="C5805" s="509" t="s">
        <v>2153</v>
      </c>
      <c r="D5805" s="509" t="s">
        <v>2160</v>
      </c>
      <c r="E5805" s="509" t="s">
        <v>15669</v>
      </c>
      <c r="F5805" s="509">
        <v>7</v>
      </c>
      <c r="G5805" s="509">
        <v>1</v>
      </c>
    </row>
    <row r="5806" spans="1:7">
      <c r="A5806" s="509" t="s">
        <v>2159</v>
      </c>
      <c r="B5806" s="509" t="s">
        <v>2233</v>
      </c>
      <c r="C5806" s="509" t="s">
        <v>2153</v>
      </c>
      <c r="D5806" s="509" t="s">
        <v>2160</v>
      </c>
      <c r="E5806" s="509" t="s">
        <v>15670</v>
      </c>
      <c r="F5806" s="509">
        <v>5</v>
      </c>
      <c r="G5806" s="509">
        <v>1</v>
      </c>
    </row>
    <row r="5807" spans="1:7">
      <c r="A5807" s="509" t="s">
        <v>2159</v>
      </c>
      <c r="B5807" s="509" t="s">
        <v>2233</v>
      </c>
      <c r="C5807" s="509" t="s">
        <v>2153</v>
      </c>
      <c r="D5807" s="509" t="s">
        <v>2160</v>
      </c>
      <c r="E5807" s="509" t="s">
        <v>15671</v>
      </c>
      <c r="F5807" s="509">
        <v>1</v>
      </c>
      <c r="G5807" s="509">
        <v>1</v>
      </c>
    </row>
    <row r="5808" spans="1:7">
      <c r="A5808" s="509" t="s">
        <v>2159</v>
      </c>
      <c r="B5808" s="509" t="s">
        <v>2233</v>
      </c>
      <c r="C5808" s="509" t="s">
        <v>2153</v>
      </c>
      <c r="D5808" s="509" t="s">
        <v>2160</v>
      </c>
      <c r="E5808" s="509" t="s">
        <v>15672</v>
      </c>
      <c r="F5808" s="509">
        <v>1</v>
      </c>
      <c r="G5808" s="509">
        <v>1</v>
      </c>
    </row>
    <row r="5809" spans="1:7">
      <c r="A5809" s="509" t="s">
        <v>2161</v>
      </c>
      <c r="B5809" s="509" t="s">
        <v>2233</v>
      </c>
      <c r="C5809" s="509" t="s">
        <v>2153</v>
      </c>
      <c r="D5809" s="509" t="s">
        <v>2162</v>
      </c>
      <c r="E5809" s="509" t="s">
        <v>15630</v>
      </c>
      <c r="F5809" s="509">
        <v>9</v>
      </c>
      <c r="G5809" s="509">
        <v>1</v>
      </c>
    </row>
    <row r="5810" spans="1:7">
      <c r="A5810" s="509" t="s">
        <v>2161</v>
      </c>
      <c r="B5810" s="509" t="s">
        <v>2233</v>
      </c>
      <c r="C5810" s="509" t="s">
        <v>2153</v>
      </c>
      <c r="D5810" s="509" t="s">
        <v>2162</v>
      </c>
      <c r="E5810" s="509" t="s">
        <v>15631</v>
      </c>
      <c r="F5810" s="509">
        <v>7</v>
      </c>
      <c r="G5810" s="509">
        <v>1</v>
      </c>
    </row>
    <row r="5811" spans="1:7">
      <c r="A5811" s="509" t="s">
        <v>2163</v>
      </c>
      <c r="B5811" s="509" t="s">
        <v>2233</v>
      </c>
      <c r="C5811" s="509" t="s">
        <v>2153</v>
      </c>
      <c r="D5811" s="509" t="s">
        <v>2164</v>
      </c>
      <c r="E5811" s="509" t="s">
        <v>15772</v>
      </c>
      <c r="F5811" s="509">
        <v>11</v>
      </c>
      <c r="G5811" s="509">
        <v>1</v>
      </c>
    </row>
    <row r="5812" spans="1:7">
      <c r="A5812" s="509" t="s">
        <v>2163</v>
      </c>
      <c r="B5812" s="509" t="s">
        <v>2233</v>
      </c>
      <c r="C5812" s="509" t="s">
        <v>2153</v>
      </c>
      <c r="D5812" s="509" t="s">
        <v>2164</v>
      </c>
      <c r="E5812" s="509" t="s">
        <v>15773</v>
      </c>
      <c r="F5812" s="509">
        <v>6</v>
      </c>
      <c r="G5812" s="509">
        <v>1</v>
      </c>
    </row>
    <row r="5813" spans="1:7">
      <c r="A5813" s="509" t="s">
        <v>2163</v>
      </c>
      <c r="B5813" s="509" t="s">
        <v>2233</v>
      </c>
      <c r="C5813" s="509" t="s">
        <v>2153</v>
      </c>
      <c r="D5813" s="509" t="s">
        <v>2164</v>
      </c>
      <c r="E5813" s="509" t="s">
        <v>15771</v>
      </c>
      <c r="F5813" s="509">
        <v>3</v>
      </c>
      <c r="G5813" s="509">
        <v>1</v>
      </c>
    </row>
    <row r="5814" spans="1:7">
      <c r="A5814" s="509" t="s">
        <v>2165</v>
      </c>
      <c r="B5814" s="509" t="s">
        <v>2233</v>
      </c>
      <c r="C5814" s="509" t="s">
        <v>2153</v>
      </c>
      <c r="D5814" s="509" t="s">
        <v>2166</v>
      </c>
      <c r="E5814" s="509" t="s">
        <v>15675</v>
      </c>
      <c r="F5814" s="509">
        <v>4</v>
      </c>
      <c r="G5814" s="509">
        <v>1</v>
      </c>
    </row>
    <row r="5815" spans="1:7">
      <c r="A5815" s="509" t="s">
        <v>2165</v>
      </c>
      <c r="B5815" s="509" t="s">
        <v>2233</v>
      </c>
      <c r="C5815" s="509" t="s">
        <v>2153</v>
      </c>
      <c r="D5815" s="509" t="s">
        <v>2166</v>
      </c>
      <c r="E5815" s="509" t="s">
        <v>15673</v>
      </c>
      <c r="F5815" s="509">
        <v>3</v>
      </c>
      <c r="G5815" s="509">
        <v>1</v>
      </c>
    </row>
    <row r="5816" spans="1:7">
      <c r="A5816" s="509" t="s">
        <v>2165</v>
      </c>
      <c r="B5816" s="509" t="s">
        <v>2233</v>
      </c>
      <c r="C5816" s="509" t="s">
        <v>2153</v>
      </c>
      <c r="D5816" s="509" t="s">
        <v>2166</v>
      </c>
      <c r="E5816" s="509" t="s">
        <v>15674</v>
      </c>
      <c r="F5816" s="509">
        <v>3</v>
      </c>
      <c r="G5816" s="509">
        <v>1</v>
      </c>
    </row>
    <row r="5817" spans="1:7">
      <c r="A5817" s="509" t="s">
        <v>2165</v>
      </c>
      <c r="B5817" s="509" t="s">
        <v>2233</v>
      </c>
      <c r="C5817" s="509" t="s">
        <v>2153</v>
      </c>
      <c r="D5817" s="509" t="s">
        <v>2166</v>
      </c>
      <c r="E5817" s="509" t="s">
        <v>15676</v>
      </c>
      <c r="F5817" s="509">
        <v>1</v>
      </c>
      <c r="G5817" s="509">
        <v>1</v>
      </c>
    </row>
    <row r="5818" spans="1:7">
      <c r="A5818" s="509" t="s">
        <v>2167</v>
      </c>
      <c r="B5818" s="509" t="s">
        <v>2233</v>
      </c>
      <c r="C5818" s="509" t="s">
        <v>2153</v>
      </c>
      <c r="D5818" s="509" t="s">
        <v>2168</v>
      </c>
      <c r="E5818" s="509" t="s">
        <v>15678</v>
      </c>
      <c r="F5818" s="509">
        <v>6</v>
      </c>
      <c r="G5818" s="509">
        <v>1</v>
      </c>
    </row>
    <row r="5819" spans="1:7">
      <c r="A5819" s="509" t="s">
        <v>2167</v>
      </c>
      <c r="B5819" s="509" t="s">
        <v>2233</v>
      </c>
      <c r="C5819" s="509" t="s">
        <v>2153</v>
      </c>
      <c r="D5819" s="509" t="s">
        <v>2168</v>
      </c>
      <c r="E5819" s="509" t="s">
        <v>15677</v>
      </c>
      <c r="F5819" s="509">
        <v>5</v>
      </c>
      <c r="G5819" s="509">
        <v>1</v>
      </c>
    </row>
    <row r="5820" spans="1:7">
      <c r="A5820" s="509" t="s">
        <v>2169</v>
      </c>
      <c r="B5820" s="509" t="s">
        <v>2233</v>
      </c>
      <c r="C5820" s="509" t="s">
        <v>2153</v>
      </c>
      <c r="D5820" s="509" t="s">
        <v>2170</v>
      </c>
      <c r="E5820" s="509" t="s">
        <v>15632</v>
      </c>
      <c r="F5820" s="509">
        <v>9</v>
      </c>
      <c r="G5820" s="509">
        <v>1</v>
      </c>
    </row>
    <row r="5821" spans="1:7">
      <c r="A5821" s="509" t="s">
        <v>2169</v>
      </c>
      <c r="B5821" s="509" t="s">
        <v>2233</v>
      </c>
      <c r="C5821" s="509" t="s">
        <v>2153</v>
      </c>
      <c r="D5821" s="509" t="s">
        <v>2170</v>
      </c>
      <c r="E5821" s="509" t="s">
        <v>15634</v>
      </c>
      <c r="F5821" s="509">
        <v>5</v>
      </c>
      <c r="G5821" s="509">
        <v>1</v>
      </c>
    </row>
    <row r="5822" spans="1:7">
      <c r="A5822" s="509" t="s">
        <v>2169</v>
      </c>
      <c r="B5822" s="509" t="s">
        <v>2233</v>
      </c>
      <c r="C5822" s="509" t="s">
        <v>2153</v>
      </c>
      <c r="D5822" s="509" t="s">
        <v>2170</v>
      </c>
      <c r="E5822" s="509" t="s">
        <v>15633</v>
      </c>
      <c r="F5822" s="509">
        <v>1</v>
      </c>
      <c r="G5822" s="509">
        <v>1</v>
      </c>
    </row>
    <row r="5823" spans="1:7">
      <c r="A5823" s="509" t="s">
        <v>2171</v>
      </c>
      <c r="B5823" s="509" t="s">
        <v>2233</v>
      </c>
      <c r="C5823" s="509" t="s">
        <v>2153</v>
      </c>
      <c r="D5823" s="509" t="s">
        <v>2172</v>
      </c>
      <c r="E5823" s="509" t="s">
        <v>15679</v>
      </c>
      <c r="F5823" s="509">
        <v>3</v>
      </c>
      <c r="G5823" s="509">
        <v>1</v>
      </c>
    </row>
    <row r="5824" spans="1:7">
      <c r="A5824" s="509" t="s">
        <v>2171</v>
      </c>
      <c r="B5824" s="509" t="s">
        <v>2233</v>
      </c>
      <c r="C5824" s="509" t="s">
        <v>2153</v>
      </c>
      <c r="D5824" s="509" t="s">
        <v>2172</v>
      </c>
      <c r="E5824" s="509" t="s">
        <v>15680</v>
      </c>
      <c r="F5824" s="509">
        <v>2</v>
      </c>
      <c r="G5824" s="509">
        <v>1</v>
      </c>
    </row>
    <row r="5825" spans="1:7">
      <c r="A5825" s="509" t="s">
        <v>2171</v>
      </c>
      <c r="B5825" s="509" t="s">
        <v>2233</v>
      </c>
      <c r="C5825" s="509" t="s">
        <v>2153</v>
      </c>
      <c r="D5825" s="509" t="s">
        <v>2172</v>
      </c>
      <c r="E5825" s="509" t="s">
        <v>15681</v>
      </c>
      <c r="F5825" s="509">
        <v>1</v>
      </c>
      <c r="G5825" s="509">
        <v>1</v>
      </c>
    </row>
    <row r="5826" spans="1:7">
      <c r="A5826" s="509" t="s">
        <v>2171</v>
      </c>
      <c r="B5826" s="509" t="s">
        <v>2233</v>
      </c>
      <c r="C5826" s="509" t="s">
        <v>2153</v>
      </c>
      <c r="D5826" s="509" t="s">
        <v>2172</v>
      </c>
      <c r="E5826" s="509" t="s">
        <v>15682</v>
      </c>
      <c r="F5826" s="509">
        <v>1</v>
      </c>
      <c r="G5826" s="509">
        <v>1</v>
      </c>
    </row>
    <row r="5827" spans="1:7">
      <c r="A5827" s="509" t="s">
        <v>2173</v>
      </c>
      <c r="B5827" s="509" t="s">
        <v>2233</v>
      </c>
      <c r="C5827" s="509" t="s">
        <v>2153</v>
      </c>
      <c r="D5827" s="509" t="s">
        <v>2174</v>
      </c>
      <c r="E5827" s="509" t="s">
        <v>15752</v>
      </c>
      <c r="F5827" s="509">
        <v>16</v>
      </c>
      <c r="G5827" s="509">
        <v>1</v>
      </c>
    </row>
    <row r="5828" spans="1:7">
      <c r="A5828" s="509" t="s">
        <v>2173</v>
      </c>
      <c r="B5828" s="509" t="s">
        <v>2233</v>
      </c>
      <c r="C5828" s="509" t="s">
        <v>2153</v>
      </c>
      <c r="D5828" s="509" t="s">
        <v>2174</v>
      </c>
      <c r="E5828" s="509" t="s">
        <v>15753</v>
      </c>
      <c r="F5828" s="509">
        <v>15</v>
      </c>
      <c r="G5828" s="509">
        <v>1</v>
      </c>
    </row>
    <row r="5829" spans="1:7">
      <c r="A5829" s="509" t="s">
        <v>2173</v>
      </c>
      <c r="B5829" s="509" t="s">
        <v>2233</v>
      </c>
      <c r="C5829" s="509" t="s">
        <v>2153</v>
      </c>
      <c r="D5829" s="509" t="s">
        <v>2174</v>
      </c>
      <c r="E5829" s="509" t="s">
        <v>15747</v>
      </c>
      <c r="F5829" s="509">
        <v>12</v>
      </c>
      <c r="G5829" s="509">
        <v>1</v>
      </c>
    </row>
    <row r="5830" spans="1:7">
      <c r="A5830" s="509" t="s">
        <v>2173</v>
      </c>
      <c r="B5830" s="509" t="s">
        <v>2233</v>
      </c>
      <c r="C5830" s="509" t="s">
        <v>2153</v>
      </c>
      <c r="D5830" s="509" t="s">
        <v>2174</v>
      </c>
      <c r="E5830" s="509" t="s">
        <v>15749</v>
      </c>
      <c r="F5830" s="509">
        <v>12</v>
      </c>
      <c r="G5830" s="509">
        <v>1</v>
      </c>
    </row>
    <row r="5831" spans="1:7">
      <c r="A5831" s="509" t="s">
        <v>2173</v>
      </c>
      <c r="B5831" s="509" t="s">
        <v>2233</v>
      </c>
      <c r="C5831" s="509" t="s">
        <v>2153</v>
      </c>
      <c r="D5831" s="509" t="s">
        <v>2174</v>
      </c>
      <c r="E5831" s="509" t="s">
        <v>15748</v>
      </c>
      <c r="F5831" s="509">
        <v>11</v>
      </c>
      <c r="G5831" s="509">
        <v>1</v>
      </c>
    </row>
    <row r="5832" spans="1:7">
      <c r="A5832" s="509" t="s">
        <v>2173</v>
      </c>
      <c r="B5832" s="509" t="s">
        <v>2233</v>
      </c>
      <c r="C5832" s="509" t="s">
        <v>2153</v>
      </c>
      <c r="D5832" s="509" t="s">
        <v>2174</v>
      </c>
      <c r="E5832" s="509" t="s">
        <v>15754</v>
      </c>
      <c r="F5832" s="509">
        <v>10</v>
      </c>
      <c r="G5832" s="509">
        <v>1</v>
      </c>
    </row>
    <row r="5833" spans="1:7">
      <c r="A5833" s="509" t="s">
        <v>2173</v>
      </c>
      <c r="B5833" s="509" t="s">
        <v>2233</v>
      </c>
      <c r="C5833" s="509" t="s">
        <v>2153</v>
      </c>
      <c r="D5833" s="509" t="s">
        <v>2174</v>
      </c>
      <c r="E5833" s="509" t="s">
        <v>15746</v>
      </c>
      <c r="F5833" s="509">
        <v>3</v>
      </c>
      <c r="G5833" s="509">
        <v>1</v>
      </c>
    </row>
    <row r="5834" spans="1:7">
      <c r="A5834" s="509" t="s">
        <v>2173</v>
      </c>
      <c r="B5834" s="509" t="s">
        <v>2233</v>
      </c>
      <c r="C5834" s="509" t="s">
        <v>2153</v>
      </c>
      <c r="D5834" s="509" t="s">
        <v>2174</v>
      </c>
      <c r="E5834" s="509" t="s">
        <v>15750</v>
      </c>
      <c r="F5834" s="509">
        <v>3</v>
      </c>
      <c r="G5834" s="509">
        <v>1</v>
      </c>
    </row>
    <row r="5835" spans="1:7">
      <c r="A5835" s="509" t="s">
        <v>2173</v>
      </c>
      <c r="B5835" s="509" t="s">
        <v>2233</v>
      </c>
      <c r="C5835" s="509" t="s">
        <v>2153</v>
      </c>
      <c r="D5835" s="509" t="s">
        <v>2174</v>
      </c>
      <c r="E5835" s="509" t="s">
        <v>15751</v>
      </c>
      <c r="F5835" s="509">
        <v>3</v>
      </c>
      <c r="G5835" s="509">
        <v>1</v>
      </c>
    </row>
    <row r="5836" spans="1:7">
      <c r="A5836" s="509" t="s">
        <v>2173</v>
      </c>
      <c r="B5836" s="509" t="s">
        <v>2233</v>
      </c>
      <c r="C5836" s="509" t="s">
        <v>2153</v>
      </c>
      <c r="D5836" s="509" t="s">
        <v>2174</v>
      </c>
      <c r="E5836" s="509" t="s">
        <v>15755</v>
      </c>
      <c r="F5836" s="509">
        <v>3</v>
      </c>
      <c r="G5836" s="509">
        <v>1</v>
      </c>
    </row>
    <row r="5837" spans="1:7">
      <c r="A5837" s="509" t="s">
        <v>2175</v>
      </c>
      <c r="B5837" s="509" t="s">
        <v>2233</v>
      </c>
      <c r="C5837" s="509" t="s">
        <v>2153</v>
      </c>
      <c r="D5837" s="509" t="s">
        <v>2176</v>
      </c>
      <c r="E5837" s="509" t="s">
        <v>15761</v>
      </c>
      <c r="F5837" s="509">
        <v>10</v>
      </c>
      <c r="G5837" s="509">
        <v>1</v>
      </c>
    </row>
    <row r="5838" spans="1:7">
      <c r="A5838" s="509" t="s">
        <v>2175</v>
      </c>
      <c r="B5838" s="509" t="s">
        <v>2233</v>
      </c>
      <c r="C5838" s="509" t="s">
        <v>2153</v>
      </c>
      <c r="D5838" s="509" t="s">
        <v>2176</v>
      </c>
      <c r="E5838" s="509" t="s">
        <v>15762</v>
      </c>
      <c r="F5838" s="509">
        <v>10</v>
      </c>
      <c r="G5838" s="509">
        <v>1</v>
      </c>
    </row>
    <row r="5839" spans="1:7">
      <c r="A5839" s="509" t="s">
        <v>2175</v>
      </c>
      <c r="B5839" s="509" t="s">
        <v>2233</v>
      </c>
      <c r="C5839" s="509" t="s">
        <v>2153</v>
      </c>
      <c r="D5839" s="509" t="s">
        <v>2176</v>
      </c>
      <c r="E5839" s="509" t="s">
        <v>15757</v>
      </c>
      <c r="F5839" s="509">
        <v>9</v>
      </c>
      <c r="G5839" s="509">
        <v>1</v>
      </c>
    </row>
    <row r="5840" spans="1:7">
      <c r="A5840" s="509" t="s">
        <v>2175</v>
      </c>
      <c r="B5840" s="509" t="s">
        <v>2233</v>
      </c>
      <c r="C5840" s="509" t="s">
        <v>2153</v>
      </c>
      <c r="D5840" s="509" t="s">
        <v>2176</v>
      </c>
      <c r="E5840" s="509" t="s">
        <v>15760</v>
      </c>
      <c r="F5840" s="509">
        <v>8</v>
      </c>
      <c r="G5840" s="509">
        <v>1</v>
      </c>
    </row>
    <row r="5841" spans="1:7">
      <c r="A5841" s="509" t="s">
        <v>2175</v>
      </c>
      <c r="B5841" s="509" t="s">
        <v>2233</v>
      </c>
      <c r="C5841" s="509" t="s">
        <v>2153</v>
      </c>
      <c r="D5841" s="509" t="s">
        <v>2176</v>
      </c>
      <c r="E5841" s="509" t="s">
        <v>15758</v>
      </c>
      <c r="F5841" s="509">
        <v>7</v>
      </c>
      <c r="G5841" s="509">
        <v>1</v>
      </c>
    </row>
    <row r="5842" spans="1:7">
      <c r="A5842" s="509" t="s">
        <v>2175</v>
      </c>
      <c r="B5842" s="509" t="s">
        <v>2233</v>
      </c>
      <c r="C5842" s="509" t="s">
        <v>2153</v>
      </c>
      <c r="D5842" s="509" t="s">
        <v>2176</v>
      </c>
      <c r="E5842" s="509" t="s">
        <v>15759</v>
      </c>
      <c r="F5842" s="509">
        <v>7</v>
      </c>
      <c r="G5842" s="509">
        <v>1</v>
      </c>
    </row>
    <row r="5843" spans="1:7">
      <c r="A5843" s="509" t="s">
        <v>2175</v>
      </c>
      <c r="B5843" s="509" t="s">
        <v>2233</v>
      </c>
      <c r="C5843" s="509" t="s">
        <v>2153</v>
      </c>
      <c r="D5843" s="509" t="s">
        <v>2176</v>
      </c>
      <c r="E5843" s="509" t="s">
        <v>15763</v>
      </c>
      <c r="F5843" s="509">
        <v>6</v>
      </c>
      <c r="G5843" s="509">
        <v>1</v>
      </c>
    </row>
    <row r="5844" spans="1:7">
      <c r="A5844" s="509" t="s">
        <v>2175</v>
      </c>
      <c r="B5844" s="509" t="s">
        <v>2233</v>
      </c>
      <c r="C5844" s="509" t="s">
        <v>2153</v>
      </c>
      <c r="D5844" s="509" t="s">
        <v>2176</v>
      </c>
      <c r="E5844" s="509" t="s">
        <v>15764</v>
      </c>
      <c r="F5844" s="509">
        <v>6</v>
      </c>
      <c r="G5844" s="509">
        <v>1</v>
      </c>
    </row>
    <row r="5845" spans="1:7">
      <c r="A5845" s="509" t="s">
        <v>2175</v>
      </c>
      <c r="B5845" s="509" t="s">
        <v>2233</v>
      </c>
      <c r="C5845" s="509" t="s">
        <v>2153</v>
      </c>
      <c r="D5845" s="509" t="s">
        <v>2176</v>
      </c>
      <c r="E5845" s="509" t="s">
        <v>15765</v>
      </c>
      <c r="F5845" s="509">
        <v>4</v>
      </c>
      <c r="G5845" s="509">
        <v>1</v>
      </c>
    </row>
    <row r="5846" spans="1:7">
      <c r="A5846" s="509" t="s">
        <v>2175</v>
      </c>
      <c r="B5846" s="509" t="s">
        <v>2233</v>
      </c>
      <c r="C5846" s="509" t="s">
        <v>2153</v>
      </c>
      <c r="D5846" s="509" t="s">
        <v>2176</v>
      </c>
      <c r="E5846" s="509" t="s">
        <v>15767</v>
      </c>
      <c r="F5846" s="509">
        <v>4</v>
      </c>
      <c r="G5846" s="509">
        <v>1</v>
      </c>
    </row>
    <row r="5847" spans="1:7">
      <c r="A5847" s="509" t="s">
        <v>2175</v>
      </c>
      <c r="B5847" s="509" t="s">
        <v>2233</v>
      </c>
      <c r="C5847" s="509" t="s">
        <v>2153</v>
      </c>
      <c r="D5847" s="509" t="s">
        <v>2176</v>
      </c>
      <c r="E5847" s="509" t="s">
        <v>15770</v>
      </c>
      <c r="F5847" s="509">
        <v>4</v>
      </c>
      <c r="G5847" s="509">
        <v>1</v>
      </c>
    </row>
    <row r="5848" spans="1:7">
      <c r="A5848" s="509" t="s">
        <v>2175</v>
      </c>
      <c r="B5848" s="509" t="s">
        <v>2233</v>
      </c>
      <c r="C5848" s="509" t="s">
        <v>2153</v>
      </c>
      <c r="D5848" s="509" t="s">
        <v>2176</v>
      </c>
      <c r="E5848" s="509" t="s">
        <v>15766</v>
      </c>
      <c r="F5848" s="509">
        <v>3</v>
      </c>
      <c r="G5848" s="509">
        <v>1</v>
      </c>
    </row>
    <row r="5849" spans="1:7">
      <c r="A5849" s="509" t="s">
        <v>2175</v>
      </c>
      <c r="B5849" s="509" t="s">
        <v>2233</v>
      </c>
      <c r="C5849" s="509" t="s">
        <v>2153</v>
      </c>
      <c r="D5849" s="509" t="s">
        <v>2176</v>
      </c>
      <c r="E5849" s="509" t="s">
        <v>15768</v>
      </c>
      <c r="F5849" s="509">
        <v>3</v>
      </c>
      <c r="G5849" s="509">
        <v>1</v>
      </c>
    </row>
    <row r="5850" spans="1:7">
      <c r="A5850" s="509" t="s">
        <v>2175</v>
      </c>
      <c r="B5850" s="509" t="s">
        <v>2233</v>
      </c>
      <c r="C5850" s="509" t="s">
        <v>2153</v>
      </c>
      <c r="D5850" s="509" t="s">
        <v>2176</v>
      </c>
      <c r="E5850" s="509" t="s">
        <v>15769</v>
      </c>
      <c r="F5850" s="509">
        <v>3</v>
      </c>
      <c r="G5850" s="509">
        <v>1</v>
      </c>
    </row>
    <row r="5851" spans="1:7">
      <c r="A5851" s="509" t="s">
        <v>2175</v>
      </c>
      <c r="B5851" s="509" t="s">
        <v>2233</v>
      </c>
      <c r="C5851" s="509" t="s">
        <v>2153</v>
      </c>
      <c r="D5851" s="509" t="s">
        <v>2176</v>
      </c>
      <c r="E5851" s="509" t="s">
        <v>15756</v>
      </c>
      <c r="F5851" s="509">
        <v>1</v>
      </c>
      <c r="G5851" s="509">
        <v>1</v>
      </c>
    </row>
    <row r="5852" spans="1:7">
      <c r="A5852" s="509" t="s">
        <v>2177</v>
      </c>
      <c r="B5852" s="509" t="s">
        <v>2233</v>
      </c>
      <c r="C5852" s="509" t="s">
        <v>2153</v>
      </c>
      <c r="D5852" s="509" t="s">
        <v>2178</v>
      </c>
      <c r="E5852" s="509" t="s">
        <v>15684</v>
      </c>
      <c r="F5852" s="509">
        <v>5</v>
      </c>
      <c r="G5852" s="509">
        <v>1</v>
      </c>
    </row>
    <row r="5853" spans="1:7">
      <c r="A5853" s="509" t="s">
        <v>2177</v>
      </c>
      <c r="B5853" s="509" t="s">
        <v>2233</v>
      </c>
      <c r="C5853" s="509" t="s">
        <v>2153</v>
      </c>
      <c r="D5853" s="509" t="s">
        <v>2178</v>
      </c>
      <c r="E5853" s="509" t="s">
        <v>15685</v>
      </c>
      <c r="F5853" s="509">
        <v>2</v>
      </c>
      <c r="G5853" s="509">
        <v>1</v>
      </c>
    </row>
    <row r="5854" spans="1:7">
      <c r="A5854" s="509" t="s">
        <v>2177</v>
      </c>
      <c r="B5854" s="509" t="s">
        <v>2233</v>
      </c>
      <c r="C5854" s="509" t="s">
        <v>2153</v>
      </c>
      <c r="D5854" s="509" t="s">
        <v>2178</v>
      </c>
      <c r="E5854" s="509" t="s">
        <v>15686</v>
      </c>
      <c r="F5854" s="509">
        <v>2</v>
      </c>
      <c r="G5854" s="509">
        <v>1</v>
      </c>
    </row>
    <row r="5855" spans="1:7">
      <c r="A5855" s="509" t="s">
        <v>2177</v>
      </c>
      <c r="B5855" s="509" t="s">
        <v>2233</v>
      </c>
      <c r="C5855" s="509" t="s">
        <v>2153</v>
      </c>
      <c r="D5855" s="509" t="s">
        <v>2178</v>
      </c>
      <c r="E5855" s="509" t="s">
        <v>15683</v>
      </c>
      <c r="F5855" s="509">
        <v>1</v>
      </c>
      <c r="G5855" s="509">
        <v>1</v>
      </c>
    </row>
    <row r="5856" spans="1:7">
      <c r="A5856" s="509" t="s">
        <v>2179</v>
      </c>
      <c r="B5856" s="509" t="s">
        <v>2233</v>
      </c>
      <c r="C5856" s="509" t="s">
        <v>2153</v>
      </c>
      <c r="D5856" s="509" t="s">
        <v>2180</v>
      </c>
      <c r="E5856" s="509" t="s">
        <v>15690</v>
      </c>
      <c r="F5856" s="509">
        <v>6</v>
      </c>
      <c r="G5856" s="509">
        <v>1</v>
      </c>
    </row>
    <row r="5857" spans="1:7">
      <c r="A5857" s="509" t="s">
        <v>2179</v>
      </c>
      <c r="B5857" s="509" t="s">
        <v>2233</v>
      </c>
      <c r="C5857" s="509" t="s">
        <v>2153</v>
      </c>
      <c r="D5857" s="509" t="s">
        <v>2180</v>
      </c>
      <c r="E5857" s="509" t="s">
        <v>15687</v>
      </c>
      <c r="F5857" s="509">
        <v>3</v>
      </c>
      <c r="G5857" s="509">
        <v>1</v>
      </c>
    </row>
    <row r="5858" spans="1:7">
      <c r="A5858" s="509" t="s">
        <v>2179</v>
      </c>
      <c r="B5858" s="509" t="s">
        <v>2233</v>
      </c>
      <c r="C5858" s="509" t="s">
        <v>2153</v>
      </c>
      <c r="D5858" s="509" t="s">
        <v>2180</v>
      </c>
      <c r="E5858" s="509" t="s">
        <v>15688</v>
      </c>
      <c r="F5858" s="509">
        <v>3</v>
      </c>
      <c r="G5858" s="509">
        <v>1</v>
      </c>
    </row>
    <row r="5859" spans="1:7">
      <c r="A5859" s="509" t="s">
        <v>2179</v>
      </c>
      <c r="B5859" s="509" t="s">
        <v>2233</v>
      </c>
      <c r="C5859" s="509" t="s">
        <v>2153</v>
      </c>
      <c r="D5859" s="509" t="s">
        <v>2180</v>
      </c>
      <c r="E5859" s="509" t="s">
        <v>15689</v>
      </c>
      <c r="F5859" s="509">
        <v>1</v>
      </c>
      <c r="G5859" s="509">
        <v>1</v>
      </c>
    </row>
    <row r="5860" spans="1:7">
      <c r="A5860" s="509" t="s">
        <v>2181</v>
      </c>
      <c r="B5860" s="509" t="s">
        <v>2233</v>
      </c>
      <c r="C5860" s="509" t="s">
        <v>2153</v>
      </c>
      <c r="D5860" s="509" t="s">
        <v>2182</v>
      </c>
      <c r="E5860" s="509" t="s">
        <v>15692</v>
      </c>
      <c r="F5860" s="509">
        <v>6</v>
      </c>
      <c r="G5860" s="509">
        <v>1</v>
      </c>
    </row>
    <row r="5861" spans="1:7">
      <c r="A5861" s="509" t="s">
        <v>2181</v>
      </c>
      <c r="B5861" s="509" t="s">
        <v>2233</v>
      </c>
      <c r="C5861" s="509" t="s">
        <v>2153</v>
      </c>
      <c r="D5861" s="509" t="s">
        <v>2182</v>
      </c>
      <c r="E5861" s="509" t="s">
        <v>15691</v>
      </c>
      <c r="F5861" s="509">
        <v>3</v>
      </c>
      <c r="G5861" s="509">
        <v>1</v>
      </c>
    </row>
    <row r="5862" spans="1:7">
      <c r="A5862" s="509" t="s">
        <v>2181</v>
      </c>
      <c r="B5862" s="509" t="s">
        <v>2233</v>
      </c>
      <c r="C5862" s="509" t="s">
        <v>2153</v>
      </c>
      <c r="D5862" s="509" t="s">
        <v>2182</v>
      </c>
      <c r="E5862" s="509" t="s">
        <v>15693</v>
      </c>
      <c r="F5862" s="509">
        <v>2</v>
      </c>
      <c r="G5862" s="509">
        <v>1</v>
      </c>
    </row>
    <row r="5863" spans="1:7">
      <c r="A5863" s="509" t="s">
        <v>2181</v>
      </c>
      <c r="B5863" s="509" t="s">
        <v>2233</v>
      </c>
      <c r="C5863" s="509" t="s">
        <v>2153</v>
      </c>
      <c r="D5863" s="509" t="s">
        <v>2182</v>
      </c>
      <c r="E5863" s="509" t="s">
        <v>15694</v>
      </c>
      <c r="F5863" s="509">
        <v>1</v>
      </c>
      <c r="G5863" s="509">
        <v>1</v>
      </c>
    </row>
    <row r="5864" spans="1:7">
      <c r="A5864" s="509" t="s">
        <v>2181</v>
      </c>
      <c r="B5864" s="509" t="s">
        <v>2233</v>
      </c>
      <c r="C5864" s="509" t="s">
        <v>2153</v>
      </c>
      <c r="D5864" s="509" t="s">
        <v>2182</v>
      </c>
      <c r="E5864" s="509" t="s">
        <v>15695</v>
      </c>
      <c r="F5864" s="509">
        <v>1</v>
      </c>
      <c r="G5864" s="509">
        <v>1</v>
      </c>
    </row>
    <row r="5865" spans="1:7">
      <c r="A5865" s="509" t="s">
        <v>2183</v>
      </c>
      <c r="B5865" s="509" t="s">
        <v>2233</v>
      </c>
      <c r="C5865" s="509" t="s">
        <v>2153</v>
      </c>
      <c r="D5865" s="509" t="s">
        <v>2184</v>
      </c>
      <c r="E5865" s="509" t="s">
        <v>12697</v>
      </c>
      <c r="F5865" s="509">
        <v>8</v>
      </c>
      <c r="G5865" s="509">
        <v>1</v>
      </c>
    </row>
    <row r="5866" spans="1:7">
      <c r="A5866" s="509" t="s">
        <v>2183</v>
      </c>
      <c r="B5866" s="509" t="s">
        <v>2233</v>
      </c>
      <c r="C5866" s="509" t="s">
        <v>2153</v>
      </c>
      <c r="D5866" s="509" t="s">
        <v>2184</v>
      </c>
      <c r="E5866" s="509" t="s">
        <v>12698</v>
      </c>
      <c r="F5866" s="509">
        <v>4</v>
      </c>
      <c r="G5866" s="509">
        <v>1</v>
      </c>
    </row>
    <row r="5867" spans="1:7">
      <c r="A5867" s="509" t="s">
        <v>2183</v>
      </c>
      <c r="B5867" s="509" t="s">
        <v>2233</v>
      </c>
      <c r="C5867" s="509" t="s">
        <v>2153</v>
      </c>
      <c r="D5867" s="509" t="s">
        <v>2184</v>
      </c>
      <c r="E5867" s="509" t="s">
        <v>12700</v>
      </c>
      <c r="F5867" s="509">
        <v>4</v>
      </c>
      <c r="G5867" s="509">
        <v>1</v>
      </c>
    </row>
    <row r="5868" spans="1:7">
      <c r="A5868" s="509" t="s">
        <v>2183</v>
      </c>
      <c r="B5868" s="509" t="s">
        <v>2233</v>
      </c>
      <c r="C5868" s="509" t="s">
        <v>2153</v>
      </c>
      <c r="D5868" s="509" t="s">
        <v>2184</v>
      </c>
      <c r="E5868" s="509" t="s">
        <v>12694</v>
      </c>
      <c r="F5868" s="509">
        <v>3</v>
      </c>
      <c r="G5868" s="509">
        <v>1</v>
      </c>
    </row>
    <row r="5869" spans="1:7">
      <c r="A5869" s="509" t="s">
        <v>2183</v>
      </c>
      <c r="B5869" s="509" t="s">
        <v>2233</v>
      </c>
      <c r="C5869" s="509" t="s">
        <v>2153</v>
      </c>
      <c r="D5869" s="509" t="s">
        <v>2184</v>
      </c>
      <c r="E5869" s="509" t="s">
        <v>12695</v>
      </c>
      <c r="F5869" s="509">
        <v>1</v>
      </c>
      <c r="G5869" s="509">
        <v>1</v>
      </c>
    </row>
    <row r="5870" spans="1:7">
      <c r="A5870" s="509" t="s">
        <v>2183</v>
      </c>
      <c r="B5870" s="509" t="s">
        <v>2233</v>
      </c>
      <c r="C5870" s="509" t="s">
        <v>2153</v>
      </c>
      <c r="D5870" s="509" t="s">
        <v>2184</v>
      </c>
      <c r="E5870" s="509" t="s">
        <v>12696</v>
      </c>
      <c r="F5870" s="509">
        <v>1</v>
      </c>
      <c r="G5870" s="509">
        <v>1</v>
      </c>
    </row>
    <row r="5871" spans="1:7">
      <c r="A5871" s="509" t="s">
        <v>2183</v>
      </c>
      <c r="B5871" s="509" t="s">
        <v>2233</v>
      </c>
      <c r="C5871" s="509" t="s">
        <v>2153</v>
      </c>
      <c r="D5871" s="509" t="s">
        <v>2184</v>
      </c>
      <c r="E5871" s="509" t="s">
        <v>12699</v>
      </c>
      <c r="F5871" s="509">
        <v>1</v>
      </c>
      <c r="G5871" s="509">
        <v>1</v>
      </c>
    </row>
    <row r="5872" spans="1:7">
      <c r="A5872" s="509" t="s">
        <v>2185</v>
      </c>
      <c r="B5872" s="509" t="s">
        <v>2233</v>
      </c>
      <c r="C5872" s="509" t="s">
        <v>2153</v>
      </c>
      <c r="D5872" s="509" t="s">
        <v>2186</v>
      </c>
      <c r="E5872" s="509" t="s">
        <v>15658</v>
      </c>
      <c r="F5872" s="509">
        <v>2</v>
      </c>
      <c r="G5872" s="509">
        <v>1</v>
      </c>
    </row>
    <row r="5873" spans="1:7">
      <c r="A5873" s="509" t="s">
        <v>2185</v>
      </c>
      <c r="B5873" s="509" t="s">
        <v>2233</v>
      </c>
      <c r="C5873" s="509" t="s">
        <v>2153</v>
      </c>
      <c r="D5873" s="509" t="s">
        <v>2186</v>
      </c>
      <c r="E5873" s="509" t="s">
        <v>15659</v>
      </c>
      <c r="F5873" s="509">
        <v>2</v>
      </c>
      <c r="G5873" s="509">
        <v>1</v>
      </c>
    </row>
    <row r="5874" spans="1:7">
      <c r="A5874" s="509" t="s">
        <v>2185</v>
      </c>
      <c r="B5874" s="509" t="s">
        <v>2233</v>
      </c>
      <c r="C5874" s="509" t="s">
        <v>2153</v>
      </c>
      <c r="D5874" s="509" t="s">
        <v>2186</v>
      </c>
      <c r="E5874" s="509" t="s">
        <v>15660</v>
      </c>
      <c r="F5874" s="509">
        <v>1</v>
      </c>
      <c r="G5874" s="509">
        <v>1</v>
      </c>
    </row>
    <row r="5875" spans="1:7">
      <c r="A5875" s="509" t="s">
        <v>2187</v>
      </c>
      <c r="B5875" s="509" t="s">
        <v>2233</v>
      </c>
      <c r="C5875" s="509" t="s">
        <v>2153</v>
      </c>
      <c r="D5875" s="509" t="s">
        <v>2188</v>
      </c>
      <c r="E5875" s="509" t="s">
        <v>15697</v>
      </c>
      <c r="F5875" s="509">
        <v>4</v>
      </c>
      <c r="G5875" s="509">
        <v>1</v>
      </c>
    </row>
    <row r="5876" spans="1:7">
      <c r="A5876" s="509" t="s">
        <v>2187</v>
      </c>
      <c r="B5876" s="509" t="s">
        <v>2233</v>
      </c>
      <c r="C5876" s="509" t="s">
        <v>2153</v>
      </c>
      <c r="D5876" s="509" t="s">
        <v>2188</v>
      </c>
      <c r="E5876" s="509" t="s">
        <v>15696</v>
      </c>
      <c r="F5876" s="509">
        <v>3</v>
      </c>
      <c r="G5876" s="509">
        <v>1</v>
      </c>
    </row>
    <row r="5877" spans="1:7">
      <c r="A5877" s="509" t="s">
        <v>2189</v>
      </c>
      <c r="B5877" s="509" t="s">
        <v>2233</v>
      </c>
      <c r="C5877" s="509" t="s">
        <v>2153</v>
      </c>
      <c r="D5877" s="509" t="s">
        <v>2190</v>
      </c>
      <c r="E5877" s="509" t="s">
        <v>15699</v>
      </c>
      <c r="F5877" s="509">
        <v>6</v>
      </c>
      <c r="G5877" s="509">
        <v>1</v>
      </c>
    </row>
    <row r="5878" spans="1:7">
      <c r="A5878" s="509" t="s">
        <v>2189</v>
      </c>
      <c r="B5878" s="509" t="s">
        <v>2233</v>
      </c>
      <c r="C5878" s="509" t="s">
        <v>2153</v>
      </c>
      <c r="D5878" s="509" t="s">
        <v>2190</v>
      </c>
      <c r="E5878" s="509" t="s">
        <v>15698</v>
      </c>
      <c r="F5878" s="509">
        <v>4</v>
      </c>
      <c r="G5878" s="509">
        <v>1</v>
      </c>
    </row>
    <row r="5879" spans="1:7">
      <c r="A5879" s="509" t="s">
        <v>2189</v>
      </c>
      <c r="B5879" s="509" t="s">
        <v>2233</v>
      </c>
      <c r="C5879" s="509" t="s">
        <v>2153</v>
      </c>
      <c r="D5879" s="509" t="s">
        <v>2190</v>
      </c>
      <c r="E5879" s="509" t="s">
        <v>15700</v>
      </c>
      <c r="F5879" s="509">
        <v>1</v>
      </c>
      <c r="G5879" s="509">
        <v>1</v>
      </c>
    </row>
    <row r="5880" spans="1:7">
      <c r="A5880" s="509" t="s">
        <v>2191</v>
      </c>
      <c r="B5880" s="509" t="s">
        <v>2233</v>
      </c>
      <c r="C5880" s="509" t="s">
        <v>2153</v>
      </c>
      <c r="D5880" s="509" t="s">
        <v>2192</v>
      </c>
      <c r="E5880" s="509" t="s">
        <v>15701</v>
      </c>
      <c r="F5880" s="509">
        <v>7</v>
      </c>
      <c r="G5880" s="509">
        <v>1</v>
      </c>
    </row>
    <row r="5881" spans="1:7">
      <c r="A5881" s="509" t="s">
        <v>2191</v>
      </c>
      <c r="B5881" s="509" t="s">
        <v>2233</v>
      </c>
      <c r="C5881" s="509" t="s">
        <v>2153</v>
      </c>
      <c r="D5881" s="509" t="s">
        <v>2192</v>
      </c>
      <c r="E5881" s="509" t="s">
        <v>15702</v>
      </c>
      <c r="F5881" s="509">
        <v>5</v>
      </c>
      <c r="G5881" s="509">
        <v>1</v>
      </c>
    </row>
    <row r="5882" spans="1:7">
      <c r="A5882" s="509" t="s">
        <v>2191</v>
      </c>
      <c r="B5882" s="509" t="s">
        <v>2233</v>
      </c>
      <c r="C5882" s="509" t="s">
        <v>2153</v>
      </c>
      <c r="D5882" s="509" t="s">
        <v>2192</v>
      </c>
      <c r="E5882" s="509" t="s">
        <v>15703</v>
      </c>
      <c r="F5882" s="509">
        <v>1</v>
      </c>
      <c r="G5882" s="509">
        <v>1</v>
      </c>
    </row>
    <row r="5883" spans="1:7">
      <c r="A5883" s="509" t="s">
        <v>2191</v>
      </c>
      <c r="B5883" s="509" t="s">
        <v>2233</v>
      </c>
      <c r="C5883" s="509" t="s">
        <v>2153</v>
      </c>
      <c r="D5883" s="509" t="s">
        <v>2192</v>
      </c>
      <c r="E5883" s="509" t="s">
        <v>15704</v>
      </c>
      <c r="F5883" s="509">
        <v>1</v>
      </c>
      <c r="G5883" s="509">
        <v>1</v>
      </c>
    </row>
    <row r="5884" spans="1:7">
      <c r="A5884" s="509" t="s">
        <v>2193</v>
      </c>
      <c r="B5884" s="509" t="s">
        <v>2233</v>
      </c>
      <c r="C5884" s="509" t="s">
        <v>2153</v>
      </c>
      <c r="D5884" s="509" t="s">
        <v>2194</v>
      </c>
      <c r="E5884" s="509" t="s">
        <v>15706</v>
      </c>
      <c r="F5884" s="509">
        <v>3</v>
      </c>
      <c r="G5884" s="509">
        <v>1</v>
      </c>
    </row>
    <row r="5885" spans="1:7">
      <c r="A5885" s="509" t="s">
        <v>2193</v>
      </c>
      <c r="B5885" s="509" t="s">
        <v>2233</v>
      </c>
      <c r="C5885" s="509" t="s">
        <v>2153</v>
      </c>
      <c r="D5885" s="509" t="s">
        <v>2194</v>
      </c>
      <c r="E5885" s="509" t="s">
        <v>15707</v>
      </c>
      <c r="F5885" s="509">
        <v>3</v>
      </c>
      <c r="G5885" s="509">
        <v>1</v>
      </c>
    </row>
    <row r="5886" spans="1:7">
      <c r="A5886" s="509" t="s">
        <v>2193</v>
      </c>
      <c r="B5886" s="509" t="s">
        <v>2233</v>
      </c>
      <c r="C5886" s="509" t="s">
        <v>2153</v>
      </c>
      <c r="D5886" s="509" t="s">
        <v>2194</v>
      </c>
      <c r="E5886" s="509" t="s">
        <v>15708</v>
      </c>
      <c r="F5886" s="509">
        <v>2</v>
      </c>
      <c r="G5886" s="509">
        <v>1</v>
      </c>
    </row>
    <row r="5887" spans="1:7">
      <c r="A5887" s="509" t="s">
        <v>2193</v>
      </c>
      <c r="B5887" s="509" t="s">
        <v>2233</v>
      </c>
      <c r="C5887" s="509" t="s">
        <v>2153</v>
      </c>
      <c r="D5887" s="509" t="s">
        <v>2194</v>
      </c>
      <c r="E5887" s="509" t="s">
        <v>15709</v>
      </c>
      <c r="F5887" s="509">
        <v>2</v>
      </c>
      <c r="G5887" s="509">
        <v>1</v>
      </c>
    </row>
    <row r="5888" spans="1:7">
      <c r="A5888" s="509" t="s">
        <v>2193</v>
      </c>
      <c r="B5888" s="509" t="s">
        <v>2233</v>
      </c>
      <c r="C5888" s="509" t="s">
        <v>2153</v>
      </c>
      <c r="D5888" s="509" t="s">
        <v>2194</v>
      </c>
      <c r="E5888" s="509" t="s">
        <v>15705</v>
      </c>
      <c r="F5888" s="509">
        <v>1</v>
      </c>
      <c r="G5888" s="509">
        <v>1</v>
      </c>
    </row>
    <row r="5889" spans="1:7">
      <c r="A5889" s="509" t="s">
        <v>2195</v>
      </c>
      <c r="B5889" s="509" t="s">
        <v>2233</v>
      </c>
      <c r="C5889" s="509" t="s">
        <v>2153</v>
      </c>
      <c r="D5889" s="509" t="s">
        <v>2196</v>
      </c>
      <c r="E5889" s="509" t="s">
        <v>15710</v>
      </c>
      <c r="F5889" s="509">
        <v>4</v>
      </c>
      <c r="G5889" s="509">
        <v>1</v>
      </c>
    </row>
    <row r="5890" spans="1:7">
      <c r="A5890" s="509" t="s">
        <v>2195</v>
      </c>
      <c r="B5890" s="509" t="s">
        <v>2233</v>
      </c>
      <c r="C5890" s="509" t="s">
        <v>2153</v>
      </c>
      <c r="D5890" s="509" t="s">
        <v>2196</v>
      </c>
      <c r="E5890" s="509" t="s">
        <v>15711</v>
      </c>
      <c r="F5890" s="509">
        <v>2</v>
      </c>
      <c r="G5890" s="509">
        <v>1</v>
      </c>
    </row>
    <row r="5891" spans="1:7">
      <c r="A5891" s="509" t="s">
        <v>2195</v>
      </c>
      <c r="B5891" s="509" t="s">
        <v>2233</v>
      </c>
      <c r="C5891" s="509" t="s">
        <v>2153</v>
      </c>
      <c r="D5891" s="509" t="s">
        <v>2196</v>
      </c>
      <c r="E5891" s="509" t="s">
        <v>15712</v>
      </c>
      <c r="F5891" s="509">
        <v>1</v>
      </c>
      <c r="G5891" s="509">
        <v>1</v>
      </c>
    </row>
    <row r="5892" spans="1:7">
      <c r="A5892" s="509" t="s">
        <v>2197</v>
      </c>
      <c r="B5892" s="509" t="s">
        <v>2233</v>
      </c>
      <c r="C5892" s="509" t="s">
        <v>2153</v>
      </c>
      <c r="D5892" s="509" t="s">
        <v>2198</v>
      </c>
      <c r="E5892" s="509" t="s">
        <v>13308</v>
      </c>
      <c r="F5892" s="509">
        <v>7</v>
      </c>
      <c r="G5892" s="509">
        <v>1</v>
      </c>
    </row>
    <row r="5893" spans="1:7">
      <c r="A5893" s="509" t="s">
        <v>2197</v>
      </c>
      <c r="B5893" s="509" t="s">
        <v>2233</v>
      </c>
      <c r="C5893" s="509" t="s">
        <v>2153</v>
      </c>
      <c r="D5893" s="509" t="s">
        <v>2198</v>
      </c>
      <c r="E5893" s="509" t="s">
        <v>13304</v>
      </c>
      <c r="F5893" s="509">
        <v>5</v>
      </c>
      <c r="G5893" s="509">
        <v>1</v>
      </c>
    </row>
    <row r="5894" spans="1:7">
      <c r="A5894" s="509" t="s">
        <v>2197</v>
      </c>
      <c r="B5894" s="509" t="s">
        <v>2233</v>
      </c>
      <c r="C5894" s="509" t="s">
        <v>2153</v>
      </c>
      <c r="D5894" s="509" t="s">
        <v>2198</v>
      </c>
      <c r="E5894" s="509" t="s">
        <v>13306</v>
      </c>
      <c r="F5894" s="509">
        <v>5</v>
      </c>
      <c r="G5894" s="509">
        <v>1</v>
      </c>
    </row>
    <row r="5895" spans="1:7">
      <c r="A5895" s="509" t="s">
        <v>2197</v>
      </c>
      <c r="B5895" s="509" t="s">
        <v>2233</v>
      </c>
      <c r="C5895" s="509" t="s">
        <v>2153</v>
      </c>
      <c r="D5895" s="509" t="s">
        <v>2198</v>
      </c>
      <c r="E5895" s="509" t="s">
        <v>13307</v>
      </c>
      <c r="F5895" s="509">
        <v>4</v>
      </c>
      <c r="G5895" s="509">
        <v>1</v>
      </c>
    </row>
    <row r="5896" spans="1:7">
      <c r="A5896" s="509" t="s">
        <v>2197</v>
      </c>
      <c r="B5896" s="509" t="s">
        <v>2233</v>
      </c>
      <c r="C5896" s="509" t="s">
        <v>2153</v>
      </c>
      <c r="D5896" s="509" t="s">
        <v>2198</v>
      </c>
      <c r="E5896" s="509" t="s">
        <v>13305</v>
      </c>
      <c r="F5896" s="509">
        <v>3</v>
      </c>
      <c r="G5896" s="509">
        <v>1</v>
      </c>
    </row>
    <row r="5897" spans="1:7">
      <c r="A5897" s="509" t="s">
        <v>2201</v>
      </c>
      <c r="B5897" s="509" t="s">
        <v>2233</v>
      </c>
      <c r="C5897" s="509" t="s">
        <v>2153</v>
      </c>
      <c r="D5897" s="509" t="s">
        <v>2202</v>
      </c>
      <c r="E5897" s="509" t="s">
        <v>13313</v>
      </c>
      <c r="F5897" s="509">
        <v>7</v>
      </c>
      <c r="G5897" s="509">
        <v>1</v>
      </c>
    </row>
    <row r="5898" spans="1:7">
      <c r="A5898" s="509" t="s">
        <v>2201</v>
      </c>
      <c r="B5898" s="509" t="s">
        <v>2233</v>
      </c>
      <c r="C5898" s="509" t="s">
        <v>2153</v>
      </c>
      <c r="D5898" s="509" t="s">
        <v>2202</v>
      </c>
      <c r="E5898" s="509" t="s">
        <v>13312</v>
      </c>
      <c r="F5898" s="509">
        <v>4</v>
      </c>
      <c r="G5898" s="509">
        <v>1</v>
      </c>
    </row>
    <row r="5899" spans="1:7">
      <c r="A5899" s="509" t="s">
        <v>2203</v>
      </c>
      <c r="B5899" s="509" t="s">
        <v>2233</v>
      </c>
      <c r="C5899" s="509" t="s">
        <v>2153</v>
      </c>
      <c r="D5899" s="509" t="s">
        <v>2204</v>
      </c>
      <c r="E5899" s="509" t="s">
        <v>15779</v>
      </c>
      <c r="F5899" s="509">
        <v>18</v>
      </c>
      <c r="G5899" s="509">
        <v>1</v>
      </c>
    </row>
    <row r="5900" spans="1:7">
      <c r="A5900" s="509" t="s">
        <v>2203</v>
      </c>
      <c r="B5900" s="509" t="s">
        <v>2233</v>
      </c>
      <c r="C5900" s="509" t="s">
        <v>2153</v>
      </c>
      <c r="D5900" s="509" t="s">
        <v>2204</v>
      </c>
      <c r="E5900" s="509" t="s">
        <v>15780</v>
      </c>
      <c r="F5900" s="509">
        <v>18</v>
      </c>
      <c r="G5900" s="509">
        <v>1</v>
      </c>
    </row>
    <row r="5901" spans="1:7">
      <c r="A5901" s="509" t="s">
        <v>2203</v>
      </c>
      <c r="B5901" s="509" t="s">
        <v>2233</v>
      </c>
      <c r="C5901" s="509" t="s">
        <v>2153</v>
      </c>
      <c r="D5901" s="509" t="s">
        <v>2204</v>
      </c>
      <c r="E5901" s="509" t="s">
        <v>15775</v>
      </c>
      <c r="F5901" s="509">
        <v>13</v>
      </c>
      <c r="G5901" s="509">
        <v>1</v>
      </c>
    </row>
    <row r="5902" spans="1:7">
      <c r="A5902" s="509" t="s">
        <v>2203</v>
      </c>
      <c r="B5902" s="509" t="s">
        <v>2233</v>
      </c>
      <c r="C5902" s="509" t="s">
        <v>2153</v>
      </c>
      <c r="D5902" s="509" t="s">
        <v>2204</v>
      </c>
      <c r="E5902" s="509" t="s">
        <v>15774</v>
      </c>
      <c r="F5902" s="509">
        <v>9</v>
      </c>
      <c r="G5902" s="509">
        <v>1</v>
      </c>
    </row>
    <row r="5903" spans="1:7">
      <c r="A5903" s="509" t="s">
        <v>2203</v>
      </c>
      <c r="B5903" s="509" t="s">
        <v>2233</v>
      </c>
      <c r="C5903" s="509" t="s">
        <v>2153</v>
      </c>
      <c r="D5903" s="509" t="s">
        <v>2204</v>
      </c>
      <c r="E5903" s="509" t="s">
        <v>15776</v>
      </c>
      <c r="F5903" s="509">
        <v>5</v>
      </c>
      <c r="G5903" s="509">
        <v>1</v>
      </c>
    </row>
    <row r="5904" spans="1:7">
      <c r="A5904" s="509" t="s">
        <v>2203</v>
      </c>
      <c r="B5904" s="509" t="s">
        <v>2233</v>
      </c>
      <c r="C5904" s="509" t="s">
        <v>2153</v>
      </c>
      <c r="D5904" s="509" t="s">
        <v>2204</v>
      </c>
      <c r="E5904" s="509" t="s">
        <v>15777</v>
      </c>
      <c r="F5904" s="509">
        <v>4</v>
      </c>
      <c r="G5904" s="509">
        <v>1</v>
      </c>
    </row>
    <row r="5905" spans="1:7">
      <c r="A5905" s="509" t="s">
        <v>2203</v>
      </c>
      <c r="B5905" s="509" t="s">
        <v>2233</v>
      </c>
      <c r="C5905" s="509" t="s">
        <v>2153</v>
      </c>
      <c r="D5905" s="509" t="s">
        <v>2204</v>
      </c>
      <c r="E5905" s="509" t="s">
        <v>15778</v>
      </c>
      <c r="F5905" s="509">
        <v>3</v>
      </c>
      <c r="G5905" s="509">
        <v>1</v>
      </c>
    </row>
    <row r="5906" spans="1:7">
      <c r="A5906" s="509" t="s">
        <v>2205</v>
      </c>
      <c r="B5906" s="509" t="s">
        <v>2233</v>
      </c>
      <c r="C5906" s="509" t="s">
        <v>2153</v>
      </c>
      <c r="D5906" s="509" t="s">
        <v>2206</v>
      </c>
      <c r="E5906" s="509" t="s">
        <v>15713</v>
      </c>
      <c r="F5906" s="509">
        <v>10</v>
      </c>
      <c r="G5906" s="509">
        <v>1</v>
      </c>
    </row>
    <row r="5907" spans="1:7">
      <c r="A5907" s="509" t="s">
        <v>2205</v>
      </c>
      <c r="B5907" s="509" t="s">
        <v>2233</v>
      </c>
      <c r="C5907" s="509" t="s">
        <v>2153</v>
      </c>
      <c r="D5907" s="509" t="s">
        <v>2206</v>
      </c>
      <c r="E5907" s="509" t="s">
        <v>15718</v>
      </c>
      <c r="F5907" s="509">
        <v>9</v>
      </c>
      <c r="G5907" s="509">
        <v>1</v>
      </c>
    </row>
    <row r="5908" spans="1:7">
      <c r="A5908" s="509" t="s">
        <v>2205</v>
      </c>
      <c r="B5908" s="509" t="s">
        <v>2233</v>
      </c>
      <c r="C5908" s="509" t="s">
        <v>2153</v>
      </c>
      <c r="D5908" s="509" t="s">
        <v>2206</v>
      </c>
      <c r="E5908" s="509" t="s">
        <v>15715</v>
      </c>
      <c r="F5908" s="509">
        <v>8</v>
      </c>
      <c r="G5908" s="509">
        <v>1</v>
      </c>
    </row>
    <row r="5909" spans="1:7">
      <c r="A5909" s="509" t="s">
        <v>2205</v>
      </c>
      <c r="B5909" s="509" t="s">
        <v>2233</v>
      </c>
      <c r="C5909" s="509" t="s">
        <v>2153</v>
      </c>
      <c r="D5909" s="509" t="s">
        <v>2206</v>
      </c>
      <c r="E5909" s="509" t="s">
        <v>15719</v>
      </c>
      <c r="F5909" s="509">
        <v>8</v>
      </c>
      <c r="G5909" s="509">
        <v>1</v>
      </c>
    </row>
    <row r="5910" spans="1:7">
      <c r="A5910" s="509" t="s">
        <v>2205</v>
      </c>
      <c r="B5910" s="509" t="s">
        <v>2233</v>
      </c>
      <c r="C5910" s="509" t="s">
        <v>2153</v>
      </c>
      <c r="D5910" s="509" t="s">
        <v>2206</v>
      </c>
      <c r="E5910" s="509" t="s">
        <v>15717</v>
      </c>
      <c r="F5910" s="509">
        <v>6</v>
      </c>
      <c r="G5910" s="509">
        <v>1</v>
      </c>
    </row>
    <row r="5911" spans="1:7">
      <c r="A5911" s="509" t="s">
        <v>2205</v>
      </c>
      <c r="B5911" s="509" t="s">
        <v>2233</v>
      </c>
      <c r="C5911" s="509" t="s">
        <v>2153</v>
      </c>
      <c r="D5911" s="509" t="s">
        <v>2206</v>
      </c>
      <c r="E5911" s="509" t="s">
        <v>15714</v>
      </c>
      <c r="F5911" s="509">
        <v>4</v>
      </c>
      <c r="G5911" s="509">
        <v>1</v>
      </c>
    </row>
    <row r="5912" spans="1:7">
      <c r="A5912" s="509" t="s">
        <v>2205</v>
      </c>
      <c r="B5912" s="509" t="s">
        <v>2233</v>
      </c>
      <c r="C5912" s="509" t="s">
        <v>2153</v>
      </c>
      <c r="D5912" s="509" t="s">
        <v>2206</v>
      </c>
      <c r="E5912" s="509" t="s">
        <v>15716</v>
      </c>
      <c r="F5912" s="509">
        <v>2</v>
      </c>
      <c r="G5912" s="509">
        <v>1</v>
      </c>
    </row>
    <row r="5913" spans="1:7">
      <c r="A5913" s="509" t="s">
        <v>2205</v>
      </c>
      <c r="B5913" s="509" t="s">
        <v>2233</v>
      </c>
      <c r="C5913" s="509" t="s">
        <v>2153</v>
      </c>
      <c r="D5913" s="509" t="s">
        <v>2206</v>
      </c>
      <c r="E5913" s="509" t="s">
        <v>15720</v>
      </c>
      <c r="F5913" s="509">
        <v>1</v>
      </c>
      <c r="G5913" s="509">
        <v>1</v>
      </c>
    </row>
    <row r="5914" spans="1:7">
      <c r="A5914" s="509" t="s">
        <v>2207</v>
      </c>
      <c r="B5914" s="509" t="s">
        <v>2233</v>
      </c>
      <c r="C5914" s="509" t="s">
        <v>2153</v>
      </c>
      <c r="D5914" s="509" t="s">
        <v>2208</v>
      </c>
      <c r="E5914" s="509" t="s">
        <v>15636</v>
      </c>
      <c r="F5914" s="509">
        <v>11</v>
      </c>
      <c r="G5914" s="509">
        <v>1</v>
      </c>
    </row>
    <row r="5915" spans="1:7">
      <c r="A5915" s="509" t="s">
        <v>2207</v>
      </c>
      <c r="B5915" s="509" t="s">
        <v>2233</v>
      </c>
      <c r="C5915" s="509" t="s">
        <v>2153</v>
      </c>
      <c r="D5915" s="509" t="s">
        <v>2208</v>
      </c>
      <c r="E5915" s="509" t="s">
        <v>15637</v>
      </c>
      <c r="F5915" s="509">
        <v>4</v>
      </c>
      <c r="G5915" s="509">
        <v>1</v>
      </c>
    </row>
    <row r="5916" spans="1:7">
      <c r="A5916" s="509" t="s">
        <v>2207</v>
      </c>
      <c r="B5916" s="509" t="s">
        <v>2233</v>
      </c>
      <c r="C5916" s="509" t="s">
        <v>2153</v>
      </c>
      <c r="D5916" s="509" t="s">
        <v>2208</v>
      </c>
      <c r="E5916" s="509" t="s">
        <v>15635</v>
      </c>
      <c r="F5916" s="509">
        <v>3</v>
      </c>
      <c r="G5916" s="509">
        <v>1</v>
      </c>
    </row>
    <row r="5917" spans="1:7">
      <c r="A5917" s="509" t="s">
        <v>2207</v>
      </c>
      <c r="B5917" s="509" t="s">
        <v>2233</v>
      </c>
      <c r="C5917" s="509" t="s">
        <v>2153</v>
      </c>
      <c r="D5917" s="509" t="s">
        <v>2208</v>
      </c>
      <c r="E5917" s="509" t="s">
        <v>15638</v>
      </c>
      <c r="F5917" s="509">
        <v>1</v>
      </c>
      <c r="G5917" s="509">
        <v>1</v>
      </c>
    </row>
    <row r="5918" spans="1:7">
      <c r="A5918" s="509" t="s">
        <v>2207</v>
      </c>
      <c r="B5918" s="509" t="s">
        <v>2233</v>
      </c>
      <c r="C5918" s="509" t="s">
        <v>2153</v>
      </c>
      <c r="D5918" s="509" t="s">
        <v>2208</v>
      </c>
      <c r="E5918" s="509" t="s">
        <v>15639</v>
      </c>
      <c r="F5918" s="509">
        <v>1</v>
      </c>
      <c r="G5918" s="509">
        <v>1</v>
      </c>
    </row>
    <row r="5919" spans="1:7">
      <c r="A5919" s="509" t="s">
        <v>2209</v>
      </c>
      <c r="B5919" s="509" t="s">
        <v>2233</v>
      </c>
      <c r="C5919" s="509" t="s">
        <v>2153</v>
      </c>
      <c r="D5919" s="509" t="s">
        <v>2210</v>
      </c>
      <c r="E5919" s="509" t="s">
        <v>15724</v>
      </c>
      <c r="F5919" s="509">
        <v>6</v>
      </c>
      <c r="G5919" s="509">
        <v>1</v>
      </c>
    </row>
    <row r="5920" spans="1:7">
      <c r="A5920" s="509" t="s">
        <v>2209</v>
      </c>
      <c r="B5920" s="509" t="s">
        <v>2233</v>
      </c>
      <c r="C5920" s="509" t="s">
        <v>2153</v>
      </c>
      <c r="D5920" s="509" t="s">
        <v>2210</v>
      </c>
      <c r="E5920" s="509" t="s">
        <v>15726</v>
      </c>
      <c r="F5920" s="509">
        <v>5</v>
      </c>
      <c r="G5920" s="509">
        <v>1</v>
      </c>
    </row>
    <row r="5921" spans="1:7">
      <c r="A5921" s="509" t="s">
        <v>2209</v>
      </c>
      <c r="B5921" s="509" t="s">
        <v>2233</v>
      </c>
      <c r="C5921" s="509" t="s">
        <v>2153</v>
      </c>
      <c r="D5921" s="509" t="s">
        <v>2210</v>
      </c>
      <c r="E5921" s="509" t="s">
        <v>15721</v>
      </c>
      <c r="F5921" s="509">
        <v>4</v>
      </c>
      <c r="G5921" s="509">
        <v>1</v>
      </c>
    </row>
    <row r="5922" spans="1:7">
      <c r="A5922" s="509" t="s">
        <v>2209</v>
      </c>
      <c r="B5922" s="509" t="s">
        <v>2233</v>
      </c>
      <c r="C5922" s="509" t="s">
        <v>2153</v>
      </c>
      <c r="D5922" s="509" t="s">
        <v>2210</v>
      </c>
      <c r="E5922" s="509" t="s">
        <v>15723</v>
      </c>
      <c r="F5922" s="509">
        <v>4</v>
      </c>
      <c r="G5922" s="509">
        <v>1</v>
      </c>
    </row>
    <row r="5923" spans="1:7">
      <c r="A5923" s="509" t="s">
        <v>2209</v>
      </c>
      <c r="B5923" s="509" t="s">
        <v>2233</v>
      </c>
      <c r="C5923" s="509" t="s">
        <v>2153</v>
      </c>
      <c r="D5923" s="509" t="s">
        <v>2210</v>
      </c>
      <c r="E5923" s="509" t="s">
        <v>15725</v>
      </c>
      <c r="F5923" s="509">
        <v>2</v>
      </c>
      <c r="G5923" s="509">
        <v>1</v>
      </c>
    </row>
    <row r="5924" spans="1:7">
      <c r="A5924" s="509" t="s">
        <v>2209</v>
      </c>
      <c r="B5924" s="509" t="s">
        <v>2233</v>
      </c>
      <c r="C5924" s="509" t="s">
        <v>2153</v>
      </c>
      <c r="D5924" s="509" t="s">
        <v>2210</v>
      </c>
      <c r="E5924" s="509" t="s">
        <v>15722</v>
      </c>
      <c r="F5924" s="509">
        <v>1</v>
      </c>
      <c r="G5924" s="509">
        <v>1</v>
      </c>
    </row>
    <row r="5925" spans="1:7">
      <c r="A5925" s="509" t="s">
        <v>2211</v>
      </c>
      <c r="B5925" s="509" t="s">
        <v>2233</v>
      </c>
      <c r="C5925" s="509" t="s">
        <v>2153</v>
      </c>
      <c r="D5925" s="509" t="s">
        <v>2212</v>
      </c>
      <c r="E5925" s="509" t="s">
        <v>15736</v>
      </c>
      <c r="F5925" s="509">
        <v>16</v>
      </c>
      <c r="G5925" s="509">
        <v>1</v>
      </c>
    </row>
    <row r="5926" spans="1:7">
      <c r="A5926" s="509" t="s">
        <v>2211</v>
      </c>
      <c r="B5926" s="509" t="s">
        <v>2233</v>
      </c>
      <c r="C5926" s="509" t="s">
        <v>2153</v>
      </c>
      <c r="D5926" s="509" t="s">
        <v>2212</v>
      </c>
      <c r="E5926" s="509" t="s">
        <v>15735</v>
      </c>
      <c r="F5926" s="509">
        <v>12</v>
      </c>
      <c r="G5926" s="509">
        <v>1</v>
      </c>
    </row>
    <row r="5927" spans="1:7">
      <c r="A5927" s="509" t="s">
        <v>2211</v>
      </c>
      <c r="B5927" s="509" t="s">
        <v>2233</v>
      </c>
      <c r="C5927" s="509" t="s">
        <v>2153</v>
      </c>
      <c r="D5927" s="509" t="s">
        <v>2212</v>
      </c>
      <c r="E5927" s="509" t="s">
        <v>15727</v>
      </c>
      <c r="F5927" s="509">
        <v>10</v>
      </c>
      <c r="G5927" s="509">
        <v>1</v>
      </c>
    </row>
    <row r="5928" spans="1:7">
      <c r="A5928" s="509" t="s">
        <v>2211</v>
      </c>
      <c r="B5928" s="509" t="s">
        <v>2233</v>
      </c>
      <c r="C5928" s="509" t="s">
        <v>2153</v>
      </c>
      <c r="D5928" s="509" t="s">
        <v>2212</v>
      </c>
      <c r="E5928" s="509" t="s">
        <v>15728</v>
      </c>
      <c r="F5928" s="509">
        <v>10</v>
      </c>
      <c r="G5928" s="509">
        <v>1</v>
      </c>
    </row>
    <row r="5929" spans="1:7">
      <c r="A5929" s="509" t="s">
        <v>2211</v>
      </c>
      <c r="B5929" s="509" t="s">
        <v>2233</v>
      </c>
      <c r="C5929" s="509" t="s">
        <v>2153</v>
      </c>
      <c r="D5929" s="509" t="s">
        <v>2212</v>
      </c>
      <c r="E5929" s="509" t="s">
        <v>15729</v>
      </c>
      <c r="F5929" s="509">
        <v>10</v>
      </c>
      <c r="G5929" s="509">
        <v>1</v>
      </c>
    </row>
    <row r="5930" spans="1:7">
      <c r="A5930" s="509" t="s">
        <v>2211</v>
      </c>
      <c r="B5930" s="509" t="s">
        <v>2233</v>
      </c>
      <c r="C5930" s="509" t="s">
        <v>2153</v>
      </c>
      <c r="D5930" s="509" t="s">
        <v>2212</v>
      </c>
      <c r="E5930" s="509" t="s">
        <v>15731</v>
      </c>
      <c r="F5930" s="509">
        <v>10</v>
      </c>
      <c r="G5930" s="509">
        <v>1</v>
      </c>
    </row>
    <row r="5931" spans="1:7">
      <c r="A5931" s="509" t="s">
        <v>2211</v>
      </c>
      <c r="B5931" s="509" t="s">
        <v>2233</v>
      </c>
      <c r="C5931" s="509" t="s">
        <v>2153</v>
      </c>
      <c r="D5931" s="509" t="s">
        <v>2212</v>
      </c>
      <c r="E5931" s="509" t="s">
        <v>15734</v>
      </c>
      <c r="F5931" s="509">
        <v>10</v>
      </c>
      <c r="G5931" s="509">
        <v>1</v>
      </c>
    </row>
    <row r="5932" spans="1:7">
      <c r="A5932" s="509" t="s">
        <v>2211</v>
      </c>
      <c r="B5932" s="509" t="s">
        <v>2233</v>
      </c>
      <c r="C5932" s="509" t="s">
        <v>2153</v>
      </c>
      <c r="D5932" s="509" t="s">
        <v>2212</v>
      </c>
      <c r="E5932" s="509" t="s">
        <v>15732</v>
      </c>
      <c r="F5932" s="509">
        <v>8</v>
      </c>
      <c r="G5932" s="509">
        <v>1</v>
      </c>
    </row>
    <row r="5933" spans="1:7">
      <c r="A5933" s="509" t="s">
        <v>2211</v>
      </c>
      <c r="B5933" s="509" t="s">
        <v>2233</v>
      </c>
      <c r="C5933" s="509" t="s">
        <v>2153</v>
      </c>
      <c r="D5933" s="509" t="s">
        <v>2212</v>
      </c>
      <c r="E5933" s="509" t="s">
        <v>15733</v>
      </c>
      <c r="F5933" s="509">
        <v>7</v>
      </c>
      <c r="G5933" s="509">
        <v>1</v>
      </c>
    </row>
    <row r="5934" spans="1:7">
      <c r="A5934" s="509" t="s">
        <v>2211</v>
      </c>
      <c r="B5934" s="509" t="s">
        <v>2233</v>
      </c>
      <c r="C5934" s="509" t="s">
        <v>2153</v>
      </c>
      <c r="D5934" s="509" t="s">
        <v>2212</v>
      </c>
      <c r="E5934" s="509" t="s">
        <v>15730</v>
      </c>
      <c r="F5934" s="509">
        <v>1</v>
      </c>
      <c r="G5934" s="509">
        <v>1</v>
      </c>
    </row>
    <row r="5935" spans="1:7">
      <c r="A5935" s="509" t="s">
        <v>2213</v>
      </c>
      <c r="B5935" s="509" t="s">
        <v>2233</v>
      </c>
      <c r="C5935" s="509" t="s">
        <v>2153</v>
      </c>
      <c r="D5935" s="509" t="s">
        <v>2214</v>
      </c>
      <c r="E5935" s="509" t="s">
        <v>12610</v>
      </c>
      <c r="F5935" s="509">
        <v>14</v>
      </c>
      <c r="G5935" s="509">
        <v>1</v>
      </c>
    </row>
    <row r="5936" spans="1:7">
      <c r="A5936" s="509" t="s">
        <v>2213</v>
      </c>
      <c r="B5936" s="509" t="s">
        <v>2233</v>
      </c>
      <c r="C5936" s="509" t="s">
        <v>2153</v>
      </c>
      <c r="D5936" s="509" t="s">
        <v>2214</v>
      </c>
      <c r="E5936" s="509" t="s">
        <v>12612</v>
      </c>
      <c r="F5936" s="509">
        <v>11</v>
      </c>
      <c r="G5936" s="509">
        <v>1</v>
      </c>
    </row>
    <row r="5937" spans="1:7">
      <c r="A5937" s="509" t="s">
        <v>2213</v>
      </c>
      <c r="B5937" s="509" t="s">
        <v>2233</v>
      </c>
      <c r="C5937" s="509" t="s">
        <v>2153</v>
      </c>
      <c r="D5937" s="509" t="s">
        <v>2214</v>
      </c>
      <c r="E5937" s="509" t="s">
        <v>12609</v>
      </c>
      <c r="F5937" s="509">
        <v>10</v>
      </c>
      <c r="G5937" s="509">
        <v>1</v>
      </c>
    </row>
    <row r="5938" spans="1:7">
      <c r="A5938" s="509" t="s">
        <v>2213</v>
      </c>
      <c r="B5938" s="509" t="s">
        <v>2233</v>
      </c>
      <c r="C5938" s="509" t="s">
        <v>2153</v>
      </c>
      <c r="D5938" s="509" t="s">
        <v>2214</v>
      </c>
      <c r="E5938" s="509" t="s">
        <v>12608</v>
      </c>
      <c r="F5938" s="509">
        <v>7</v>
      </c>
      <c r="G5938" s="509">
        <v>1</v>
      </c>
    </row>
    <row r="5939" spans="1:7">
      <c r="A5939" s="509" t="s">
        <v>2213</v>
      </c>
      <c r="B5939" s="509" t="s">
        <v>2233</v>
      </c>
      <c r="C5939" s="509" t="s">
        <v>2153</v>
      </c>
      <c r="D5939" s="509" t="s">
        <v>2214</v>
      </c>
      <c r="E5939" s="509" t="s">
        <v>12611</v>
      </c>
      <c r="F5939" s="509">
        <v>7</v>
      </c>
      <c r="G5939" s="509">
        <v>1</v>
      </c>
    </row>
    <row r="5940" spans="1:7">
      <c r="A5940" s="509" t="s">
        <v>2213</v>
      </c>
      <c r="B5940" s="509" t="s">
        <v>2233</v>
      </c>
      <c r="C5940" s="509" t="s">
        <v>2153</v>
      </c>
      <c r="D5940" s="509" t="s">
        <v>2214</v>
      </c>
      <c r="E5940" s="509" t="s">
        <v>12614</v>
      </c>
      <c r="F5940" s="509">
        <v>5</v>
      </c>
      <c r="G5940" s="509">
        <v>1</v>
      </c>
    </row>
    <row r="5941" spans="1:7">
      <c r="A5941" s="509" t="s">
        <v>2213</v>
      </c>
      <c r="B5941" s="509" t="s">
        <v>2233</v>
      </c>
      <c r="C5941" s="509" t="s">
        <v>2153</v>
      </c>
      <c r="D5941" s="509" t="s">
        <v>2214</v>
      </c>
      <c r="E5941" s="509" t="s">
        <v>12616</v>
      </c>
      <c r="F5941" s="509">
        <v>5</v>
      </c>
      <c r="G5941" s="509">
        <v>1</v>
      </c>
    </row>
    <row r="5942" spans="1:7">
      <c r="A5942" s="509" t="s">
        <v>2213</v>
      </c>
      <c r="B5942" s="509" t="s">
        <v>2233</v>
      </c>
      <c r="C5942" s="509" t="s">
        <v>2153</v>
      </c>
      <c r="D5942" s="509" t="s">
        <v>2214</v>
      </c>
      <c r="E5942" s="509" t="s">
        <v>12613</v>
      </c>
      <c r="F5942" s="509">
        <v>3</v>
      </c>
      <c r="G5942" s="509">
        <v>1</v>
      </c>
    </row>
    <row r="5943" spans="1:7">
      <c r="A5943" s="509" t="s">
        <v>2213</v>
      </c>
      <c r="B5943" s="509" t="s">
        <v>2233</v>
      </c>
      <c r="C5943" s="509" t="s">
        <v>2153</v>
      </c>
      <c r="D5943" s="509" t="s">
        <v>2214</v>
      </c>
      <c r="E5943" s="509" t="s">
        <v>12615</v>
      </c>
      <c r="F5943" s="509">
        <v>3</v>
      </c>
      <c r="G5943" s="509">
        <v>1</v>
      </c>
    </row>
    <row r="5944" spans="1:7">
      <c r="A5944" s="509" t="s">
        <v>2215</v>
      </c>
      <c r="B5944" s="509" t="s">
        <v>2233</v>
      </c>
      <c r="C5944" s="509" t="s">
        <v>2153</v>
      </c>
      <c r="D5944" s="509" t="s">
        <v>2216</v>
      </c>
      <c r="E5944" s="509" t="s">
        <v>13007</v>
      </c>
      <c r="F5944" s="509">
        <v>8</v>
      </c>
      <c r="G5944" s="509">
        <v>1</v>
      </c>
    </row>
    <row r="5945" spans="1:7">
      <c r="A5945" s="509" t="s">
        <v>2215</v>
      </c>
      <c r="B5945" s="509" t="s">
        <v>2233</v>
      </c>
      <c r="C5945" s="509" t="s">
        <v>2153</v>
      </c>
      <c r="D5945" s="509" t="s">
        <v>2216</v>
      </c>
      <c r="E5945" s="509" t="s">
        <v>13008</v>
      </c>
      <c r="F5945" s="509">
        <v>7</v>
      </c>
      <c r="G5945" s="509">
        <v>1</v>
      </c>
    </row>
    <row r="5946" spans="1:7">
      <c r="A5946" s="509" t="s">
        <v>2215</v>
      </c>
      <c r="B5946" s="509" t="s">
        <v>2233</v>
      </c>
      <c r="C5946" s="509" t="s">
        <v>2153</v>
      </c>
      <c r="D5946" s="509" t="s">
        <v>2216</v>
      </c>
      <c r="E5946" s="509" t="s">
        <v>13010</v>
      </c>
      <c r="F5946" s="509">
        <v>2</v>
      </c>
      <c r="G5946" s="509">
        <v>1</v>
      </c>
    </row>
    <row r="5947" spans="1:7">
      <c r="A5947" s="509" t="s">
        <v>2215</v>
      </c>
      <c r="B5947" s="509" t="s">
        <v>2233</v>
      </c>
      <c r="C5947" s="509" t="s">
        <v>2153</v>
      </c>
      <c r="D5947" s="509" t="s">
        <v>2216</v>
      </c>
      <c r="E5947" s="509" t="s">
        <v>13011</v>
      </c>
      <c r="F5947" s="509">
        <v>2</v>
      </c>
      <c r="G5947" s="509">
        <v>1</v>
      </c>
    </row>
    <row r="5948" spans="1:7">
      <c r="A5948" s="509" t="s">
        <v>2215</v>
      </c>
      <c r="B5948" s="509" t="s">
        <v>2233</v>
      </c>
      <c r="C5948" s="509" t="s">
        <v>2153</v>
      </c>
      <c r="D5948" s="509" t="s">
        <v>2216</v>
      </c>
      <c r="E5948" s="509" t="s">
        <v>13012</v>
      </c>
      <c r="F5948" s="509">
        <v>2</v>
      </c>
      <c r="G5948" s="509">
        <v>1</v>
      </c>
    </row>
    <row r="5949" spans="1:7">
      <c r="A5949" s="509" t="s">
        <v>2215</v>
      </c>
      <c r="B5949" s="509" t="s">
        <v>2233</v>
      </c>
      <c r="C5949" s="509" t="s">
        <v>2153</v>
      </c>
      <c r="D5949" s="509" t="s">
        <v>2216</v>
      </c>
      <c r="E5949" s="509" t="s">
        <v>13013</v>
      </c>
      <c r="F5949" s="509">
        <v>2</v>
      </c>
      <c r="G5949" s="509">
        <v>1</v>
      </c>
    </row>
    <row r="5950" spans="1:7">
      <c r="A5950" s="509" t="s">
        <v>2215</v>
      </c>
      <c r="B5950" s="509" t="s">
        <v>2233</v>
      </c>
      <c r="C5950" s="509" t="s">
        <v>2153</v>
      </c>
      <c r="D5950" s="509" t="s">
        <v>2216</v>
      </c>
      <c r="E5950" s="509" t="s">
        <v>13009</v>
      </c>
      <c r="F5950" s="509">
        <v>1</v>
      </c>
      <c r="G5950" s="509">
        <v>1</v>
      </c>
    </row>
    <row r="5951" spans="1:7">
      <c r="A5951" s="509" t="s">
        <v>2217</v>
      </c>
      <c r="B5951" s="509" t="s">
        <v>2233</v>
      </c>
      <c r="C5951" s="509" t="s">
        <v>2153</v>
      </c>
      <c r="D5951" s="509" t="s">
        <v>2218</v>
      </c>
      <c r="E5951" s="509" t="s">
        <v>15641</v>
      </c>
      <c r="F5951" s="509">
        <v>2</v>
      </c>
      <c r="G5951" s="509">
        <v>1</v>
      </c>
    </row>
    <row r="5952" spans="1:7">
      <c r="A5952" s="509" t="s">
        <v>2217</v>
      </c>
      <c r="B5952" s="509" t="s">
        <v>2233</v>
      </c>
      <c r="C5952" s="509" t="s">
        <v>2153</v>
      </c>
      <c r="D5952" s="509" t="s">
        <v>2218</v>
      </c>
      <c r="E5952" s="509" t="s">
        <v>15640</v>
      </c>
      <c r="F5952" s="509">
        <v>1</v>
      </c>
      <c r="G5952" s="509">
        <v>1</v>
      </c>
    </row>
    <row r="5953" spans="1:7">
      <c r="A5953" s="509" t="s">
        <v>2219</v>
      </c>
      <c r="B5953" s="509" t="s">
        <v>2233</v>
      </c>
      <c r="C5953" s="509" t="s">
        <v>2153</v>
      </c>
      <c r="D5953" s="509" t="s">
        <v>2220</v>
      </c>
      <c r="E5953" s="509" t="s">
        <v>12627</v>
      </c>
      <c r="F5953" s="509">
        <v>16</v>
      </c>
      <c r="G5953" s="509">
        <v>1</v>
      </c>
    </row>
    <row r="5954" spans="1:7">
      <c r="A5954" s="509" t="s">
        <v>2219</v>
      </c>
      <c r="B5954" s="509" t="s">
        <v>2233</v>
      </c>
      <c r="C5954" s="509" t="s">
        <v>2153</v>
      </c>
      <c r="D5954" s="509" t="s">
        <v>2220</v>
      </c>
      <c r="E5954" s="509" t="s">
        <v>12628</v>
      </c>
      <c r="F5954" s="509">
        <v>14</v>
      </c>
      <c r="G5954" s="509">
        <v>1</v>
      </c>
    </row>
    <row r="5955" spans="1:7">
      <c r="A5955" s="509" t="s">
        <v>2219</v>
      </c>
      <c r="B5955" s="509" t="s">
        <v>2233</v>
      </c>
      <c r="C5955" s="509" t="s">
        <v>2153</v>
      </c>
      <c r="D5955" s="509" t="s">
        <v>2220</v>
      </c>
      <c r="E5955" s="509" t="s">
        <v>12630</v>
      </c>
      <c r="F5955" s="509">
        <v>14</v>
      </c>
      <c r="G5955" s="509">
        <v>1</v>
      </c>
    </row>
    <row r="5956" spans="1:7">
      <c r="A5956" s="509" t="s">
        <v>2219</v>
      </c>
      <c r="B5956" s="509" t="s">
        <v>2233</v>
      </c>
      <c r="C5956" s="509" t="s">
        <v>2153</v>
      </c>
      <c r="D5956" s="509" t="s">
        <v>2220</v>
      </c>
      <c r="E5956" s="509" t="s">
        <v>12629</v>
      </c>
      <c r="F5956" s="509">
        <v>9</v>
      </c>
      <c r="G5956" s="509">
        <v>1</v>
      </c>
    </row>
    <row r="5957" spans="1:7">
      <c r="A5957" s="509" t="s">
        <v>2219</v>
      </c>
      <c r="B5957" s="509" t="s">
        <v>2233</v>
      </c>
      <c r="C5957" s="509" t="s">
        <v>2153</v>
      </c>
      <c r="D5957" s="509" t="s">
        <v>2220</v>
      </c>
      <c r="E5957" s="509" t="s">
        <v>12618</v>
      </c>
      <c r="F5957" s="509">
        <v>8</v>
      </c>
      <c r="G5957" s="509">
        <v>1</v>
      </c>
    </row>
    <row r="5958" spans="1:7">
      <c r="A5958" s="509" t="s">
        <v>2219</v>
      </c>
      <c r="B5958" s="509" t="s">
        <v>2233</v>
      </c>
      <c r="C5958" s="509" t="s">
        <v>2153</v>
      </c>
      <c r="D5958" s="509" t="s">
        <v>2220</v>
      </c>
      <c r="E5958" s="509" t="s">
        <v>12617</v>
      </c>
      <c r="F5958" s="509">
        <v>7</v>
      </c>
      <c r="G5958" s="509">
        <v>1</v>
      </c>
    </row>
    <row r="5959" spans="1:7">
      <c r="A5959" s="509" t="s">
        <v>2219</v>
      </c>
      <c r="B5959" s="509" t="s">
        <v>2233</v>
      </c>
      <c r="C5959" s="509" t="s">
        <v>2153</v>
      </c>
      <c r="D5959" s="509" t="s">
        <v>2220</v>
      </c>
      <c r="E5959" s="509" t="s">
        <v>12619</v>
      </c>
      <c r="F5959" s="509">
        <v>7</v>
      </c>
      <c r="G5959" s="509">
        <v>1</v>
      </c>
    </row>
    <row r="5960" spans="1:7">
      <c r="A5960" s="509" t="s">
        <v>2219</v>
      </c>
      <c r="B5960" s="509" t="s">
        <v>2233</v>
      </c>
      <c r="C5960" s="509" t="s">
        <v>2153</v>
      </c>
      <c r="D5960" s="509" t="s">
        <v>2220</v>
      </c>
      <c r="E5960" s="509" t="s">
        <v>12620</v>
      </c>
      <c r="F5960" s="509">
        <v>6</v>
      </c>
      <c r="G5960" s="509">
        <v>1</v>
      </c>
    </row>
    <row r="5961" spans="1:7">
      <c r="A5961" s="509" t="s">
        <v>2219</v>
      </c>
      <c r="B5961" s="509" t="s">
        <v>2233</v>
      </c>
      <c r="C5961" s="509" t="s">
        <v>2153</v>
      </c>
      <c r="D5961" s="509" t="s">
        <v>2220</v>
      </c>
      <c r="E5961" s="509" t="s">
        <v>12621</v>
      </c>
      <c r="F5961" s="509">
        <v>4</v>
      </c>
      <c r="G5961" s="509">
        <v>1</v>
      </c>
    </row>
    <row r="5962" spans="1:7">
      <c r="A5962" s="509" t="s">
        <v>2219</v>
      </c>
      <c r="B5962" s="509" t="s">
        <v>2233</v>
      </c>
      <c r="C5962" s="509" t="s">
        <v>2153</v>
      </c>
      <c r="D5962" s="509" t="s">
        <v>2220</v>
      </c>
      <c r="E5962" s="509" t="s">
        <v>12622</v>
      </c>
      <c r="F5962" s="509">
        <v>4</v>
      </c>
      <c r="G5962" s="509">
        <v>1</v>
      </c>
    </row>
    <row r="5963" spans="1:7">
      <c r="A5963" s="509" t="s">
        <v>2219</v>
      </c>
      <c r="B5963" s="509" t="s">
        <v>2233</v>
      </c>
      <c r="C5963" s="509" t="s">
        <v>2153</v>
      </c>
      <c r="D5963" s="509" t="s">
        <v>2220</v>
      </c>
      <c r="E5963" s="509" t="s">
        <v>12623</v>
      </c>
      <c r="F5963" s="509">
        <v>2</v>
      </c>
      <c r="G5963" s="509">
        <v>1</v>
      </c>
    </row>
    <row r="5964" spans="1:7">
      <c r="A5964" s="509" t="s">
        <v>2219</v>
      </c>
      <c r="B5964" s="509" t="s">
        <v>2233</v>
      </c>
      <c r="C5964" s="509" t="s">
        <v>2153</v>
      </c>
      <c r="D5964" s="509" t="s">
        <v>2220</v>
      </c>
      <c r="E5964" s="509" t="s">
        <v>12626</v>
      </c>
      <c r="F5964" s="509">
        <v>2</v>
      </c>
      <c r="G5964" s="509">
        <v>1</v>
      </c>
    </row>
    <row r="5965" spans="1:7">
      <c r="A5965" s="509" t="s">
        <v>2219</v>
      </c>
      <c r="B5965" s="509" t="s">
        <v>2233</v>
      </c>
      <c r="C5965" s="509" t="s">
        <v>2153</v>
      </c>
      <c r="D5965" s="509" t="s">
        <v>2220</v>
      </c>
      <c r="E5965" s="509" t="s">
        <v>12624</v>
      </c>
      <c r="F5965" s="509">
        <v>1</v>
      </c>
      <c r="G5965" s="509">
        <v>1</v>
      </c>
    </row>
    <row r="5966" spans="1:7">
      <c r="A5966" s="509" t="s">
        <v>2219</v>
      </c>
      <c r="B5966" s="509" t="s">
        <v>2233</v>
      </c>
      <c r="C5966" s="509" t="s">
        <v>2153</v>
      </c>
      <c r="D5966" s="509" t="s">
        <v>2220</v>
      </c>
      <c r="E5966" s="509" t="s">
        <v>12625</v>
      </c>
      <c r="F5966" s="509">
        <v>1</v>
      </c>
      <c r="G5966" s="509">
        <v>1</v>
      </c>
    </row>
    <row r="5967" spans="1:7">
      <c r="A5967" s="509" t="s">
        <v>2221</v>
      </c>
      <c r="B5967" s="509" t="s">
        <v>2233</v>
      </c>
      <c r="C5967" s="509" t="s">
        <v>2153</v>
      </c>
      <c r="D5967" s="509" t="s">
        <v>2222</v>
      </c>
      <c r="E5967" s="509" t="s">
        <v>15644</v>
      </c>
      <c r="F5967" s="509">
        <v>8</v>
      </c>
      <c r="G5967" s="509">
        <v>1</v>
      </c>
    </row>
    <row r="5968" spans="1:7">
      <c r="A5968" s="509" t="s">
        <v>2221</v>
      </c>
      <c r="B5968" s="509" t="s">
        <v>2233</v>
      </c>
      <c r="C5968" s="509" t="s">
        <v>2153</v>
      </c>
      <c r="D5968" s="509" t="s">
        <v>2222</v>
      </c>
      <c r="E5968" s="509" t="s">
        <v>15642</v>
      </c>
      <c r="F5968" s="509">
        <v>7</v>
      </c>
      <c r="G5968" s="509">
        <v>1</v>
      </c>
    </row>
    <row r="5969" spans="1:7">
      <c r="A5969" s="509" t="s">
        <v>2221</v>
      </c>
      <c r="B5969" s="509" t="s">
        <v>2233</v>
      </c>
      <c r="C5969" s="509" t="s">
        <v>2153</v>
      </c>
      <c r="D5969" s="509" t="s">
        <v>2222</v>
      </c>
      <c r="E5969" s="509" t="s">
        <v>15643</v>
      </c>
      <c r="F5969" s="509">
        <v>7</v>
      </c>
      <c r="G5969" s="509">
        <v>1</v>
      </c>
    </row>
    <row r="5970" spans="1:7">
      <c r="A5970" s="509" t="s">
        <v>2221</v>
      </c>
      <c r="B5970" s="509" t="s">
        <v>2233</v>
      </c>
      <c r="C5970" s="509" t="s">
        <v>2153</v>
      </c>
      <c r="D5970" s="509" t="s">
        <v>2222</v>
      </c>
      <c r="E5970" s="509" t="s">
        <v>15647</v>
      </c>
      <c r="F5970" s="509">
        <v>7</v>
      </c>
      <c r="G5970" s="509">
        <v>1</v>
      </c>
    </row>
    <row r="5971" spans="1:7">
      <c r="A5971" s="509" t="s">
        <v>2221</v>
      </c>
      <c r="B5971" s="509" t="s">
        <v>2233</v>
      </c>
      <c r="C5971" s="509" t="s">
        <v>2153</v>
      </c>
      <c r="D5971" s="509" t="s">
        <v>2222</v>
      </c>
      <c r="E5971" s="509" t="s">
        <v>15646</v>
      </c>
      <c r="F5971" s="509">
        <v>5</v>
      </c>
      <c r="G5971" s="509">
        <v>1</v>
      </c>
    </row>
    <row r="5972" spans="1:7">
      <c r="A5972" s="509" t="s">
        <v>2221</v>
      </c>
      <c r="B5972" s="509" t="s">
        <v>2233</v>
      </c>
      <c r="C5972" s="509" t="s">
        <v>2153</v>
      </c>
      <c r="D5972" s="509" t="s">
        <v>2222</v>
      </c>
      <c r="E5972" s="509" t="s">
        <v>15651</v>
      </c>
      <c r="F5972" s="509">
        <v>5</v>
      </c>
      <c r="G5972" s="509">
        <v>1</v>
      </c>
    </row>
    <row r="5973" spans="1:7">
      <c r="A5973" s="509" t="s">
        <v>2221</v>
      </c>
      <c r="B5973" s="509" t="s">
        <v>2233</v>
      </c>
      <c r="C5973" s="509" t="s">
        <v>2153</v>
      </c>
      <c r="D5973" s="509" t="s">
        <v>2222</v>
      </c>
      <c r="E5973" s="509" t="s">
        <v>15645</v>
      </c>
      <c r="F5973" s="509">
        <v>4</v>
      </c>
      <c r="G5973" s="509">
        <v>1</v>
      </c>
    </row>
    <row r="5974" spans="1:7">
      <c r="A5974" s="509" t="s">
        <v>2221</v>
      </c>
      <c r="B5974" s="509" t="s">
        <v>2233</v>
      </c>
      <c r="C5974" s="509" t="s">
        <v>2153</v>
      </c>
      <c r="D5974" s="509" t="s">
        <v>2222</v>
      </c>
      <c r="E5974" s="509" t="s">
        <v>15650</v>
      </c>
      <c r="F5974" s="509">
        <v>4</v>
      </c>
      <c r="G5974" s="509">
        <v>1</v>
      </c>
    </row>
    <row r="5975" spans="1:7">
      <c r="A5975" s="509" t="s">
        <v>2221</v>
      </c>
      <c r="B5975" s="509" t="s">
        <v>2233</v>
      </c>
      <c r="C5975" s="509" t="s">
        <v>2153</v>
      </c>
      <c r="D5975" s="509" t="s">
        <v>2222</v>
      </c>
      <c r="E5975" s="509" t="s">
        <v>15648</v>
      </c>
      <c r="F5975" s="509">
        <v>1</v>
      </c>
      <c r="G5975" s="509">
        <v>1</v>
      </c>
    </row>
    <row r="5976" spans="1:7">
      <c r="A5976" s="509" t="s">
        <v>2221</v>
      </c>
      <c r="B5976" s="509" t="s">
        <v>2233</v>
      </c>
      <c r="C5976" s="509" t="s">
        <v>2153</v>
      </c>
      <c r="D5976" s="509" t="s">
        <v>2222</v>
      </c>
      <c r="E5976" s="509" t="s">
        <v>15649</v>
      </c>
      <c r="F5976" s="509">
        <v>1</v>
      </c>
      <c r="G5976" s="509">
        <v>1</v>
      </c>
    </row>
    <row r="5977" spans="1:7">
      <c r="A5977" s="509" t="s">
        <v>2223</v>
      </c>
      <c r="B5977" s="509" t="s">
        <v>2233</v>
      </c>
      <c r="C5977" s="509" t="s">
        <v>2153</v>
      </c>
      <c r="D5977" s="509" t="s">
        <v>2224</v>
      </c>
      <c r="E5977" s="509" t="s">
        <v>15653</v>
      </c>
      <c r="F5977" s="509">
        <v>7</v>
      </c>
      <c r="G5977" s="509">
        <v>1</v>
      </c>
    </row>
    <row r="5978" spans="1:7">
      <c r="A5978" s="509" t="s">
        <v>2223</v>
      </c>
      <c r="B5978" s="509" t="s">
        <v>2233</v>
      </c>
      <c r="C5978" s="509" t="s">
        <v>2153</v>
      </c>
      <c r="D5978" s="509" t="s">
        <v>2224</v>
      </c>
      <c r="E5978" s="509" t="s">
        <v>15654</v>
      </c>
      <c r="F5978" s="509">
        <v>4</v>
      </c>
      <c r="G5978" s="509">
        <v>1</v>
      </c>
    </row>
    <row r="5979" spans="1:7">
      <c r="A5979" s="509" t="s">
        <v>2223</v>
      </c>
      <c r="B5979" s="509" t="s">
        <v>2233</v>
      </c>
      <c r="C5979" s="509" t="s">
        <v>2153</v>
      </c>
      <c r="D5979" s="509" t="s">
        <v>2224</v>
      </c>
      <c r="E5979" s="509" t="s">
        <v>15656</v>
      </c>
      <c r="F5979" s="509">
        <v>4</v>
      </c>
      <c r="G5979" s="509">
        <v>1</v>
      </c>
    </row>
    <row r="5980" spans="1:7">
      <c r="A5980" s="509" t="s">
        <v>2223</v>
      </c>
      <c r="B5980" s="509" t="s">
        <v>2233</v>
      </c>
      <c r="C5980" s="509" t="s">
        <v>2153</v>
      </c>
      <c r="D5980" s="509" t="s">
        <v>2224</v>
      </c>
      <c r="E5980" s="509" t="s">
        <v>15652</v>
      </c>
      <c r="F5980" s="509">
        <v>1</v>
      </c>
      <c r="G5980" s="509">
        <v>1</v>
      </c>
    </row>
    <row r="5981" spans="1:7">
      <c r="A5981" s="509" t="s">
        <v>2223</v>
      </c>
      <c r="B5981" s="509" t="s">
        <v>2233</v>
      </c>
      <c r="C5981" s="509" t="s">
        <v>2153</v>
      </c>
      <c r="D5981" s="509" t="s">
        <v>2224</v>
      </c>
      <c r="E5981" s="509" t="s">
        <v>15655</v>
      </c>
      <c r="F5981" s="509">
        <v>1</v>
      </c>
      <c r="G5981" s="509">
        <v>1</v>
      </c>
    </row>
    <row r="5982" spans="1:7">
      <c r="A5982" s="509" t="s">
        <v>2223</v>
      </c>
      <c r="B5982" s="509" t="s">
        <v>2233</v>
      </c>
      <c r="C5982" s="509" t="s">
        <v>2153</v>
      </c>
      <c r="D5982" s="509" t="s">
        <v>2224</v>
      </c>
      <c r="E5982" s="509" t="s">
        <v>15657</v>
      </c>
      <c r="F5982" s="509">
        <v>1</v>
      </c>
      <c r="G5982" s="509">
        <v>1</v>
      </c>
    </row>
    <row r="5983" spans="1:7">
      <c r="A5983" s="509" t="s">
        <v>2225</v>
      </c>
      <c r="B5983" s="509" t="s">
        <v>2233</v>
      </c>
      <c r="C5983" s="509" t="s">
        <v>2153</v>
      </c>
      <c r="D5983" s="509" t="s">
        <v>2226</v>
      </c>
      <c r="E5983" s="509" t="s">
        <v>15739</v>
      </c>
      <c r="F5983" s="509">
        <v>7</v>
      </c>
      <c r="G5983" s="509">
        <v>1</v>
      </c>
    </row>
    <row r="5984" spans="1:7">
      <c r="A5984" s="509" t="s">
        <v>2225</v>
      </c>
      <c r="B5984" s="509" t="s">
        <v>2233</v>
      </c>
      <c r="C5984" s="509" t="s">
        <v>2153</v>
      </c>
      <c r="D5984" s="509" t="s">
        <v>2226</v>
      </c>
      <c r="E5984" s="509" t="s">
        <v>15738</v>
      </c>
      <c r="F5984" s="509">
        <v>6</v>
      </c>
      <c r="G5984" s="509">
        <v>1</v>
      </c>
    </row>
    <row r="5985" spans="1:7">
      <c r="A5985" s="509" t="s">
        <v>2225</v>
      </c>
      <c r="B5985" s="509" t="s">
        <v>2233</v>
      </c>
      <c r="C5985" s="509" t="s">
        <v>2153</v>
      </c>
      <c r="D5985" s="509" t="s">
        <v>2226</v>
      </c>
      <c r="E5985" s="509" t="s">
        <v>15737</v>
      </c>
      <c r="F5985" s="509">
        <v>5</v>
      </c>
      <c r="G5985" s="509">
        <v>1</v>
      </c>
    </row>
    <row r="5986" spans="1:7">
      <c r="A5986" s="509" t="s">
        <v>2225</v>
      </c>
      <c r="B5986" s="509" t="s">
        <v>2233</v>
      </c>
      <c r="C5986" s="509" t="s">
        <v>2153</v>
      </c>
      <c r="D5986" s="509" t="s">
        <v>2226</v>
      </c>
      <c r="E5986" s="509" t="s">
        <v>15743</v>
      </c>
      <c r="F5986" s="509">
        <v>5</v>
      </c>
      <c r="G5986" s="509">
        <v>1</v>
      </c>
    </row>
    <row r="5987" spans="1:7">
      <c r="A5987" s="509" t="s">
        <v>2225</v>
      </c>
      <c r="B5987" s="509" t="s">
        <v>2233</v>
      </c>
      <c r="C5987" s="509" t="s">
        <v>2153</v>
      </c>
      <c r="D5987" s="509" t="s">
        <v>2226</v>
      </c>
      <c r="E5987" s="509" t="s">
        <v>15744</v>
      </c>
      <c r="F5987" s="509">
        <v>5</v>
      </c>
      <c r="G5987" s="509">
        <v>1</v>
      </c>
    </row>
    <row r="5988" spans="1:7">
      <c r="A5988" s="509" t="s">
        <v>2225</v>
      </c>
      <c r="B5988" s="509" t="s">
        <v>2233</v>
      </c>
      <c r="C5988" s="509" t="s">
        <v>2153</v>
      </c>
      <c r="D5988" s="509" t="s">
        <v>2226</v>
      </c>
      <c r="E5988" s="509" t="s">
        <v>15742</v>
      </c>
      <c r="F5988" s="509">
        <v>3</v>
      </c>
      <c r="G5988" s="509">
        <v>1</v>
      </c>
    </row>
    <row r="5989" spans="1:7">
      <c r="A5989" s="509" t="s">
        <v>2225</v>
      </c>
      <c r="B5989" s="509" t="s">
        <v>2233</v>
      </c>
      <c r="C5989" s="509" t="s">
        <v>2153</v>
      </c>
      <c r="D5989" s="509" t="s">
        <v>2226</v>
      </c>
      <c r="E5989" s="509" t="s">
        <v>15745</v>
      </c>
      <c r="F5989" s="509">
        <v>3</v>
      </c>
      <c r="G5989" s="509">
        <v>1</v>
      </c>
    </row>
    <row r="5990" spans="1:7">
      <c r="A5990" s="509" t="s">
        <v>2225</v>
      </c>
      <c r="B5990" s="509" t="s">
        <v>2233</v>
      </c>
      <c r="C5990" s="509" t="s">
        <v>2153</v>
      </c>
      <c r="D5990" s="509" t="s">
        <v>2226</v>
      </c>
      <c r="E5990" s="509" t="s">
        <v>15740</v>
      </c>
      <c r="F5990" s="509">
        <v>2</v>
      </c>
      <c r="G5990" s="509">
        <v>1</v>
      </c>
    </row>
    <row r="5991" spans="1:7">
      <c r="A5991" s="509" t="s">
        <v>2225</v>
      </c>
      <c r="B5991" s="509" t="s">
        <v>2233</v>
      </c>
      <c r="C5991" s="509" t="s">
        <v>2153</v>
      </c>
      <c r="D5991" s="509" t="s">
        <v>2226</v>
      </c>
      <c r="E5991" s="509" t="s">
        <v>15741</v>
      </c>
      <c r="F5991" s="509">
        <v>2</v>
      </c>
      <c r="G5991" s="509">
        <v>1</v>
      </c>
    </row>
    <row r="5992" spans="1:7">
      <c r="A5992" s="509" t="s">
        <v>2227</v>
      </c>
      <c r="B5992" s="509" t="s">
        <v>2233</v>
      </c>
      <c r="C5992" s="509" t="s">
        <v>2153</v>
      </c>
      <c r="D5992" s="509" t="s">
        <v>2228</v>
      </c>
      <c r="E5992" s="509" t="s">
        <v>12788</v>
      </c>
      <c r="F5992" s="509">
        <v>11</v>
      </c>
      <c r="G5992" s="509">
        <v>1</v>
      </c>
    </row>
    <row r="5993" spans="1:7">
      <c r="A5993" s="509" t="s">
        <v>2227</v>
      </c>
      <c r="B5993" s="509" t="s">
        <v>2233</v>
      </c>
      <c r="C5993" s="509" t="s">
        <v>2153</v>
      </c>
      <c r="D5993" s="509" t="s">
        <v>2228</v>
      </c>
      <c r="E5993" s="509" t="s">
        <v>12787</v>
      </c>
      <c r="F5993" s="509">
        <v>9</v>
      </c>
      <c r="G5993" s="509">
        <v>1</v>
      </c>
    </row>
    <row r="5994" spans="1:7">
      <c r="A5994" s="509" t="s">
        <v>2227</v>
      </c>
      <c r="B5994" s="509" t="s">
        <v>2233</v>
      </c>
      <c r="C5994" s="509" t="s">
        <v>2153</v>
      </c>
      <c r="D5994" s="509" t="s">
        <v>2228</v>
      </c>
      <c r="E5994" s="509" t="s">
        <v>12790</v>
      </c>
      <c r="F5994" s="509">
        <v>8</v>
      </c>
      <c r="G5994" s="509">
        <v>1</v>
      </c>
    </row>
    <row r="5995" spans="1:7">
      <c r="A5995" s="509" t="s">
        <v>2227</v>
      </c>
      <c r="B5995" s="509" t="s">
        <v>2233</v>
      </c>
      <c r="C5995" s="509" t="s">
        <v>2153</v>
      </c>
      <c r="D5995" s="509" t="s">
        <v>2228</v>
      </c>
      <c r="E5995" s="509" t="s">
        <v>12789</v>
      </c>
      <c r="F5995" s="509">
        <v>5</v>
      </c>
      <c r="G5995" s="509">
        <v>1</v>
      </c>
    </row>
    <row r="5996" spans="1:7">
      <c r="A5996" s="509" t="s">
        <v>2227</v>
      </c>
      <c r="B5996" s="509" t="s">
        <v>2233</v>
      </c>
      <c r="C5996" s="509" t="s">
        <v>2153</v>
      </c>
      <c r="D5996" s="509" t="s">
        <v>2228</v>
      </c>
      <c r="E5996" s="509" t="s">
        <v>12785</v>
      </c>
      <c r="F5996" s="509">
        <v>2</v>
      </c>
      <c r="G5996" s="509">
        <v>1</v>
      </c>
    </row>
    <row r="5997" spans="1:7">
      <c r="A5997" s="509" t="s">
        <v>2227</v>
      </c>
      <c r="B5997" s="509" t="s">
        <v>2233</v>
      </c>
      <c r="C5997" s="509" t="s">
        <v>2153</v>
      </c>
      <c r="D5997" s="509" t="s">
        <v>2228</v>
      </c>
      <c r="E5997" s="509" t="s">
        <v>12786</v>
      </c>
      <c r="F5997" s="509">
        <v>1</v>
      </c>
      <c r="G5997" s="509">
        <v>1</v>
      </c>
    </row>
    <row r="5998" spans="1:7">
      <c r="A5998" s="509" t="s">
        <v>2229</v>
      </c>
      <c r="B5998" s="509" t="s">
        <v>2233</v>
      </c>
      <c r="C5998" s="509" t="s">
        <v>2153</v>
      </c>
      <c r="D5998" s="509" t="s">
        <v>2230</v>
      </c>
      <c r="E5998" s="509" t="s">
        <v>15662</v>
      </c>
      <c r="F5998" s="509">
        <v>9</v>
      </c>
      <c r="G5998" s="509">
        <v>1</v>
      </c>
    </row>
    <row r="5999" spans="1:7">
      <c r="A5999" s="509" t="s">
        <v>2229</v>
      </c>
      <c r="B5999" s="509" t="s">
        <v>2233</v>
      </c>
      <c r="C5999" s="509" t="s">
        <v>2153</v>
      </c>
      <c r="D5999" s="509" t="s">
        <v>2230</v>
      </c>
      <c r="E5999" s="509" t="s">
        <v>15661</v>
      </c>
      <c r="F5999" s="509">
        <v>8</v>
      </c>
      <c r="G5999" s="509">
        <v>1</v>
      </c>
    </row>
    <row r="6000" spans="1:7">
      <c r="A6000" s="509" t="s">
        <v>2229</v>
      </c>
      <c r="B6000" s="509" t="s">
        <v>2233</v>
      </c>
      <c r="C6000" s="509" t="s">
        <v>2153</v>
      </c>
      <c r="D6000" s="509" t="s">
        <v>2230</v>
      </c>
      <c r="E6000" s="509" t="s">
        <v>15665</v>
      </c>
      <c r="F6000" s="509">
        <v>6</v>
      </c>
      <c r="G6000" s="509">
        <v>1</v>
      </c>
    </row>
    <row r="6001" spans="1:7">
      <c r="A6001" s="509" t="s">
        <v>2229</v>
      </c>
      <c r="B6001" s="509" t="s">
        <v>2233</v>
      </c>
      <c r="C6001" s="509" t="s">
        <v>2153</v>
      </c>
      <c r="D6001" s="509" t="s">
        <v>2230</v>
      </c>
      <c r="E6001" s="509" t="s">
        <v>15663</v>
      </c>
      <c r="F6001" s="509">
        <v>3</v>
      </c>
      <c r="G6001" s="509">
        <v>1</v>
      </c>
    </row>
    <row r="6002" spans="1:7">
      <c r="A6002" s="509" t="s">
        <v>2229</v>
      </c>
      <c r="B6002" s="509" t="s">
        <v>2233</v>
      </c>
      <c r="C6002" s="509" t="s">
        <v>2153</v>
      </c>
      <c r="D6002" s="509" t="s">
        <v>2230</v>
      </c>
      <c r="E6002" s="509" t="s">
        <v>15664</v>
      </c>
      <c r="F6002" s="509">
        <v>1</v>
      </c>
      <c r="G6002" s="509">
        <v>1</v>
      </c>
    </row>
    <row r="6003" spans="1:7">
      <c r="A6003" s="509" t="s">
        <v>12444</v>
      </c>
      <c r="B6003" s="509"/>
      <c r="C6003" s="509"/>
      <c r="D6003" s="509"/>
      <c r="E6003" s="509" t="s">
        <v>12445</v>
      </c>
      <c r="F6003" s="509">
        <v>3</v>
      </c>
      <c r="G6003" s="509">
        <v>1</v>
      </c>
    </row>
    <row r="6004" spans="1:7">
      <c r="A6004" s="509" t="s">
        <v>12444</v>
      </c>
      <c r="B6004" s="509"/>
      <c r="C6004" s="509"/>
      <c r="D6004" s="509"/>
      <c r="E6004" s="509" t="s">
        <v>12446</v>
      </c>
      <c r="F6004" s="509">
        <v>1</v>
      </c>
      <c r="G6004" s="509">
        <v>1</v>
      </c>
    </row>
  </sheetData>
  <autoFilter ref="A1:G6004" xr:uid="{2EA68B4B-34A8-45EB-A22E-9DF0A335012D}">
    <filterColumn colId="1">
      <filters blank="1">
        <filter val="충남"/>
      </filters>
    </filterColumn>
    <sortState xmlns:xlrd2="http://schemas.microsoft.com/office/spreadsheetml/2017/richdata2" ref="A2:G6004">
      <sortCondition ref="B2:B6004"/>
      <sortCondition ref="C2:C6004"/>
      <sortCondition ref="D2:D6004"/>
      <sortCondition descending="1" ref="F2:F6004"/>
    </sortState>
  </autoFilter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2CD3-4252-4529-8A72-0EB3DBB7CB4C}">
  <sheetPr codeName="Sheet7">
    <tabColor theme="3"/>
  </sheetPr>
  <dimension ref="A1:BA934"/>
  <sheetViews>
    <sheetView zoomScaleNormal="100" workbookViewId="0">
      <pane xSplit="7" ySplit="4" topLeftCell="AF686" activePane="bottomRight" state="frozen"/>
      <selection pane="topRight" activeCell="H1" sqref="H1"/>
      <selection pane="bottomLeft" activeCell="A5" sqref="A5"/>
      <selection pane="bottomRight" activeCell="AS686" sqref="AS686"/>
    </sheetView>
  </sheetViews>
  <sheetFormatPr defaultColWidth="12.625" defaultRowHeight="15" customHeight="1"/>
  <cols>
    <col min="1" max="1" width="3.875" style="75" customWidth="1"/>
    <col min="2" max="2" width="13.5" style="75" customWidth="1"/>
    <col min="3" max="3" width="5" style="75" customWidth="1"/>
    <col min="4" max="4" width="6.25" style="75" customWidth="1"/>
    <col min="5" max="5" width="6.125" style="75" customWidth="1"/>
    <col min="6" max="6" width="2.5" style="75" customWidth="1"/>
    <col min="7" max="7" width="33.25" style="75" customWidth="1"/>
    <col min="8" max="8" width="11.125" style="297" customWidth="1"/>
    <col min="9" max="9" width="8.5" style="75" customWidth="1"/>
    <col min="10" max="10" width="9.625" style="75" customWidth="1"/>
    <col min="11" max="13" width="6.625" style="44" customWidth="1"/>
    <col min="14" max="14" width="7.625" style="44" customWidth="1"/>
    <col min="15" max="16" width="6.625" style="44" customWidth="1"/>
    <col min="17" max="17" width="8.75" style="44" bestFit="1" customWidth="1"/>
    <col min="18" max="18" width="5.875" style="44" customWidth="1"/>
    <col min="19" max="25" width="6.625" style="44" customWidth="1"/>
    <col min="26" max="27" width="7.625" style="44" customWidth="1"/>
    <col min="28" max="28" width="6.625" style="44" customWidth="1"/>
    <col min="29" max="29" width="7.625" style="44" customWidth="1"/>
    <col min="30" max="34" width="6.625" style="44" customWidth="1"/>
    <col min="35" max="35" width="5.875" style="44" customWidth="1"/>
    <col min="36" max="40" width="6.625" style="44" customWidth="1"/>
    <col min="41" max="42" width="8.625" style="44" customWidth="1"/>
    <col min="43" max="50" width="7.625" style="44" customWidth="1"/>
    <col min="51" max="16384" width="12.625" style="75"/>
  </cols>
  <sheetData>
    <row r="1" spans="1:52" ht="15" customHeight="1">
      <c r="J1" s="297" t="s">
        <v>8126</v>
      </c>
      <c r="K1" s="300">
        <f>SUBTOTAL(102,K$5:K$723)</f>
        <v>719</v>
      </c>
      <c r="L1" s="300">
        <f>COUNTIF(L5:L723, "&gt;=1")</f>
        <v>718</v>
      </c>
      <c r="M1" s="300">
        <f t="shared" ref="M1:AX1" si="0">COUNTIF(M5:M723, "&gt;=1")</f>
        <v>718</v>
      </c>
      <c r="N1" s="300">
        <f t="shared" si="0"/>
        <v>705</v>
      </c>
      <c r="O1" s="300">
        <f t="shared" si="0"/>
        <v>374</v>
      </c>
      <c r="P1" s="300">
        <f t="shared" si="0"/>
        <v>701</v>
      </c>
      <c r="Q1" s="300">
        <f t="shared" si="0"/>
        <v>412</v>
      </c>
      <c r="R1" s="300">
        <f t="shared" si="0"/>
        <v>106</v>
      </c>
      <c r="S1" s="300">
        <f t="shared" si="0"/>
        <v>35</v>
      </c>
      <c r="T1" s="300">
        <f t="shared" si="0"/>
        <v>197</v>
      </c>
      <c r="U1" s="300">
        <f t="shared" si="0"/>
        <v>90</v>
      </c>
      <c r="V1" s="300">
        <f t="shared" si="0"/>
        <v>14</v>
      </c>
      <c r="W1" s="300">
        <f t="shared" si="0"/>
        <v>209</v>
      </c>
      <c r="X1" s="300">
        <f t="shared" si="0"/>
        <v>130</v>
      </c>
      <c r="Y1" s="300">
        <f t="shared" si="0"/>
        <v>43</v>
      </c>
      <c r="Z1" s="300">
        <f t="shared" si="0"/>
        <v>711</v>
      </c>
      <c r="AA1" s="300">
        <f t="shared" si="0"/>
        <v>704</v>
      </c>
      <c r="AB1" s="300">
        <f t="shared" si="0"/>
        <v>43</v>
      </c>
      <c r="AC1" s="300">
        <f t="shared" si="0"/>
        <v>569</v>
      </c>
      <c r="AD1" s="300">
        <f t="shared" si="0"/>
        <v>372</v>
      </c>
      <c r="AE1" s="300">
        <f t="shared" si="0"/>
        <v>66</v>
      </c>
      <c r="AF1" s="300">
        <f t="shared" si="0"/>
        <v>186</v>
      </c>
      <c r="AG1" s="300">
        <f t="shared" si="0"/>
        <v>64</v>
      </c>
      <c r="AH1" s="300">
        <f t="shared" si="0"/>
        <v>4</v>
      </c>
      <c r="AI1" s="300">
        <f t="shared" si="0"/>
        <v>716</v>
      </c>
      <c r="AJ1" s="300">
        <f t="shared" si="0"/>
        <v>0</v>
      </c>
      <c r="AK1" s="300">
        <f t="shared" si="0"/>
        <v>712</v>
      </c>
      <c r="AL1" s="401">
        <f>COUNTIF(AL5:AL723, "&gt;=1")</f>
        <v>705</v>
      </c>
      <c r="AM1" s="401">
        <f>COUNTIF(AM5:AM723, "&gt;=1")</f>
        <v>135</v>
      </c>
      <c r="AN1" s="300">
        <f t="shared" si="0"/>
        <v>370</v>
      </c>
      <c r="AO1" s="300">
        <f t="shared" si="0"/>
        <v>671</v>
      </c>
      <c r="AP1" s="300">
        <f>COUNTIF(AP5:AP723, "&gt;=1")</f>
        <v>577</v>
      </c>
      <c r="AQ1" s="402">
        <f>COUNTIF(AQ5:AQ723, "&gt;=1")</f>
        <v>700</v>
      </c>
      <c r="AR1" s="401">
        <f>COUNTIF(AR5:AR723, "&gt;=1")</f>
        <v>705</v>
      </c>
      <c r="AS1" s="401">
        <f>COUNTIF(AS5:AS723, "&gt;=1")</f>
        <v>105</v>
      </c>
      <c r="AT1" s="300">
        <f t="shared" si="0"/>
        <v>587</v>
      </c>
      <c r="AU1" s="300">
        <f t="shared" si="0"/>
        <v>695</v>
      </c>
      <c r="AV1" s="300">
        <f t="shared" si="0"/>
        <v>653</v>
      </c>
      <c r="AW1" s="300">
        <f t="shared" si="0"/>
        <v>94</v>
      </c>
      <c r="AX1" s="300">
        <f t="shared" si="0"/>
        <v>6</v>
      </c>
    </row>
    <row r="2" spans="1:52" ht="15" customHeight="1">
      <c r="J2" s="297" t="s">
        <v>8125</v>
      </c>
      <c r="K2" s="300">
        <f>SUBTOTAL(109,K$5:K$723)</f>
        <v>1593</v>
      </c>
      <c r="L2" s="300">
        <f t="shared" ref="L2:AX2" si="1">SUBTOTAL(109,L$5:L$723)</f>
        <v>718</v>
      </c>
      <c r="M2" s="300">
        <f t="shared" si="1"/>
        <v>718</v>
      </c>
      <c r="N2" s="300">
        <f t="shared" si="1"/>
        <v>8731</v>
      </c>
      <c r="O2" s="300">
        <f t="shared" si="1"/>
        <v>1777</v>
      </c>
      <c r="P2" s="300">
        <f t="shared" si="1"/>
        <v>1389</v>
      </c>
      <c r="Q2" s="300">
        <f t="shared" si="1"/>
        <v>1770</v>
      </c>
      <c r="R2" s="300">
        <f t="shared" si="1"/>
        <v>196</v>
      </c>
      <c r="S2" s="300">
        <f t="shared" si="1"/>
        <v>107</v>
      </c>
      <c r="T2" s="300">
        <f t="shared" si="1"/>
        <v>1837</v>
      </c>
      <c r="U2" s="300">
        <f t="shared" si="1"/>
        <v>549</v>
      </c>
      <c r="V2" s="300">
        <f t="shared" si="1"/>
        <v>81</v>
      </c>
      <c r="W2" s="300">
        <f t="shared" si="1"/>
        <v>1866</v>
      </c>
      <c r="X2" s="300">
        <f t="shared" si="1"/>
        <v>754</v>
      </c>
      <c r="Y2" s="300">
        <f t="shared" si="1"/>
        <v>239</v>
      </c>
      <c r="Z2" s="300">
        <f t="shared" si="1"/>
        <v>8224</v>
      </c>
      <c r="AA2" s="300">
        <f t="shared" si="1"/>
        <v>2950</v>
      </c>
      <c r="AB2" s="300">
        <f t="shared" si="1"/>
        <v>190</v>
      </c>
      <c r="AC2" s="300">
        <f t="shared" si="1"/>
        <v>8667</v>
      </c>
      <c r="AD2" s="300">
        <f t="shared" si="1"/>
        <v>1425</v>
      </c>
      <c r="AE2" s="300">
        <f t="shared" si="1"/>
        <v>302</v>
      </c>
      <c r="AF2" s="300">
        <f t="shared" si="1"/>
        <v>1655</v>
      </c>
      <c r="AG2" s="300">
        <f t="shared" si="1"/>
        <v>141</v>
      </c>
      <c r="AH2" s="300">
        <f t="shared" si="1"/>
        <v>24</v>
      </c>
      <c r="AI2" s="300">
        <f t="shared" si="1"/>
        <v>716</v>
      </c>
      <c r="AJ2" s="300">
        <f t="shared" si="1"/>
        <v>0</v>
      </c>
      <c r="AK2" s="300">
        <f t="shared" si="1"/>
        <v>4149</v>
      </c>
      <c r="AL2" s="401">
        <f t="shared" si="1"/>
        <v>3949</v>
      </c>
      <c r="AM2" s="401">
        <f t="shared" si="1"/>
        <v>481</v>
      </c>
      <c r="AN2" s="300">
        <f t="shared" si="1"/>
        <v>6943</v>
      </c>
      <c r="AO2" s="300">
        <f t="shared" si="1"/>
        <v>12259</v>
      </c>
      <c r="AP2" s="300">
        <f t="shared" si="1"/>
        <v>7589</v>
      </c>
      <c r="AQ2" s="402">
        <f t="shared" si="1"/>
        <v>19018</v>
      </c>
      <c r="AR2" s="401">
        <f t="shared" si="1"/>
        <v>18750</v>
      </c>
      <c r="AS2" s="401">
        <f t="shared" si="1"/>
        <v>1231</v>
      </c>
      <c r="AT2" s="300">
        <f t="shared" si="1"/>
        <v>1610</v>
      </c>
      <c r="AU2" s="300">
        <f t="shared" si="1"/>
        <v>4089</v>
      </c>
      <c r="AV2" s="301">
        <f t="shared" si="1"/>
        <v>18052</v>
      </c>
      <c r="AW2" s="301">
        <f t="shared" si="1"/>
        <v>399</v>
      </c>
      <c r="AX2" s="301">
        <f t="shared" si="1"/>
        <v>17</v>
      </c>
    </row>
    <row r="3" spans="1:52" s="370" customFormat="1" ht="36.75" customHeight="1">
      <c r="A3" s="369"/>
      <c r="C3" s="370">
        <f>COUNTIF(C5:C723,"Y")</f>
        <v>719</v>
      </c>
      <c r="D3" s="371"/>
      <c r="E3" s="371"/>
      <c r="F3" s="371"/>
      <c r="J3" s="372"/>
      <c r="K3" s="392" t="s">
        <v>10152</v>
      </c>
      <c r="L3" s="592" t="s">
        <v>14</v>
      </c>
      <c r="M3" s="592"/>
      <c r="N3" s="592" t="s">
        <v>13</v>
      </c>
      <c r="O3" s="592"/>
      <c r="P3" s="592"/>
      <c r="Q3" s="592" t="s">
        <v>12</v>
      </c>
      <c r="R3" s="592"/>
      <c r="S3" s="592"/>
      <c r="T3" s="592" t="s">
        <v>11</v>
      </c>
      <c r="U3" s="592"/>
      <c r="V3" s="592"/>
      <c r="W3" s="592" t="s">
        <v>10</v>
      </c>
      <c r="X3" s="592"/>
      <c r="Y3" s="592"/>
      <c r="Z3" s="592" t="s">
        <v>9</v>
      </c>
      <c r="AA3" s="592"/>
      <c r="AB3" s="592"/>
      <c r="AC3" s="592" t="s">
        <v>8</v>
      </c>
      <c r="AD3" s="592"/>
      <c r="AE3" s="592"/>
      <c r="AF3" s="592" t="s">
        <v>7</v>
      </c>
      <c r="AG3" s="592"/>
      <c r="AH3" s="592"/>
      <c r="AI3" s="392" t="s">
        <v>10102</v>
      </c>
      <c r="AJ3" s="392" t="s">
        <v>10100</v>
      </c>
      <c r="AK3" s="392" t="s">
        <v>10101</v>
      </c>
      <c r="AL3" s="397" t="s">
        <v>10155</v>
      </c>
      <c r="AM3" s="397" t="s">
        <v>10158</v>
      </c>
      <c r="AN3" s="392" t="s">
        <v>695</v>
      </c>
      <c r="AO3" s="392" t="s">
        <v>10103</v>
      </c>
      <c r="AP3" s="392" t="s">
        <v>10104</v>
      </c>
      <c r="AQ3" s="400" t="s">
        <v>10161</v>
      </c>
      <c r="AR3" s="397" t="s">
        <v>10157</v>
      </c>
      <c r="AS3" s="397" t="s">
        <v>10153</v>
      </c>
      <c r="AT3" s="393" t="s">
        <v>6</v>
      </c>
      <c r="AU3" s="393" t="s">
        <v>5</v>
      </c>
      <c r="AV3" s="392" t="s">
        <v>10099</v>
      </c>
      <c r="AW3" s="392" t="s">
        <v>10116</v>
      </c>
      <c r="AX3" s="392" t="s">
        <v>10117</v>
      </c>
      <c r="AZ3" s="373"/>
    </row>
    <row r="4" spans="1:52" s="79" customFormat="1" ht="44.25" customHeight="1">
      <c r="A4" s="76" t="s">
        <v>2231</v>
      </c>
      <c r="B4" s="77" t="s">
        <v>17</v>
      </c>
      <c r="C4" s="394" t="s">
        <v>2232</v>
      </c>
      <c r="D4" s="78" t="s">
        <v>18</v>
      </c>
      <c r="E4" s="78" t="s">
        <v>19</v>
      </c>
      <c r="F4" s="78" t="s">
        <v>20</v>
      </c>
      <c r="G4" s="77" t="s">
        <v>16</v>
      </c>
      <c r="H4" s="77" t="s">
        <v>23</v>
      </c>
      <c r="I4" s="77" t="s">
        <v>24</v>
      </c>
      <c r="J4" s="77" t="s">
        <v>707</v>
      </c>
      <c r="K4" s="299" t="s">
        <v>4</v>
      </c>
      <c r="L4" s="374" t="s">
        <v>3</v>
      </c>
      <c r="M4" s="375" t="s">
        <v>2</v>
      </c>
      <c r="N4" s="374" t="s">
        <v>3</v>
      </c>
      <c r="O4" s="375" t="s">
        <v>2</v>
      </c>
      <c r="P4" s="376" t="s">
        <v>0</v>
      </c>
      <c r="Q4" s="374" t="s">
        <v>3</v>
      </c>
      <c r="R4" s="375" t="s">
        <v>2</v>
      </c>
      <c r="S4" s="376" t="s">
        <v>0</v>
      </c>
      <c r="T4" s="374" t="s">
        <v>3</v>
      </c>
      <c r="U4" s="375" t="s">
        <v>2</v>
      </c>
      <c r="V4" s="376" t="s">
        <v>0</v>
      </c>
      <c r="W4" s="374" t="s">
        <v>3</v>
      </c>
      <c r="X4" s="375" t="s">
        <v>2</v>
      </c>
      <c r="Y4" s="376" t="s">
        <v>0</v>
      </c>
      <c r="Z4" s="374" t="s">
        <v>3</v>
      </c>
      <c r="AA4" s="375" t="s">
        <v>2</v>
      </c>
      <c r="AB4" s="376" t="s">
        <v>0</v>
      </c>
      <c r="AC4" s="374" t="s">
        <v>3</v>
      </c>
      <c r="AD4" s="375" t="s">
        <v>2</v>
      </c>
      <c r="AE4" s="376" t="s">
        <v>0</v>
      </c>
      <c r="AF4" s="374" t="s">
        <v>3</v>
      </c>
      <c r="AG4" s="375" t="s">
        <v>2</v>
      </c>
      <c r="AH4" s="376" t="s">
        <v>0</v>
      </c>
      <c r="AI4" s="377" t="s">
        <v>1</v>
      </c>
      <c r="AJ4" s="377" t="s">
        <v>1</v>
      </c>
      <c r="AK4" s="377" t="s">
        <v>1</v>
      </c>
      <c r="AL4" s="377"/>
      <c r="AM4" s="377"/>
      <c r="AN4" s="377" t="s">
        <v>1</v>
      </c>
      <c r="AO4" s="377" t="s">
        <v>1</v>
      </c>
      <c r="AP4" s="377" t="s">
        <v>1</v>
      </c>
      <c r="AQ4" s="377"/>
      <c r="AR4" s="377"/>
      <c r="AS4" s="377" t="s">
        <v>10154</v>
      </c>
      <c r="AT4" s="377" t="s">
        <v>1</v>
      </c>
      <c r="AU4" s="377" t="s">
        <v>1</v>
      </c>
      <c r="AV4" s="377" t="s">
        <v>1</v>
      </c>
      <c r="AW4" s="377" t="s">
        <v>1</v>
      </c>
      <c r="AX4" s="377" t="s">
        <v>1</v>
      </c>
    </row>
    <row r="5" spans="1:52" ht="16.5" customHeight="1">
      <c r="A5" s="81">
        <v>1</v>
      </c>
      <c r="B5" s="82" t="s">
        <v>722</v>
      </c>
      <c r="C5" s="83" t="s">
        <v>28</v>
      </c>
      <c r="D5" s="82" t="s">
        <v>2233</v>
      </c>
      <c r="E5" s="82" t="s">
        <v>723</v>
      </c>
      <c r="F5" s="84" t="s">
        <v>724</v>
      </c>
      <c r="G5" s="85" t="s">
        <v>725</v>
      </c>
      <c r="H5" s="390" t="s">
        <v>26</v>
      </c>
      <c r="I5" s="390" t="s">
        <v>699</v>
      </c>
      <c r="J5" s="88" t="s">
        <v>5123</v>
      </c>
      <c r="K5" s="366">
        <v>2</v>
      </c>
      <c r="L5" s="367">
        <v>1</v>
      </c>
      <c r="M5" s="367">
        <v>1</v>
      </c>
      <c r="N5" s="368">
        <f>VLOOKUP($G5, SCHOOL_INFO!$D$5:$AS$749, 6, FALSE)</f>
        <v>15</v>
      </c>
      <c r="O5" s="368">
        <f>VLOOKUP($G5, SCHOOL_INFO!$D$5:$AS$749, 7, FALSE)</f>
        <v>7</v>
      </c>
      <c r="P5" s="368">
        <f>VLOOKUP($G5, SCHOOL_INFO!$D$5:$AS$749, 8, FALSE)</f>
        <v>1</v>
      </c>
      <c r="Q5" s="368">
        <f>VLOOKUP($G5, SCHOOL_INFO!$D$5:$AS$749, 10, FALSE)</f>
        <v>0</v>
      </c>
      <c r="R5" s="368">
        <f>VLOOKUP($G5, SCHOOL_INFO!$D$5:$AS$749, 11, FALSE)</f>
        <v>0</v>
      </c>
      <c r="S5" s="368">
        <f>VLOOKUP($G5, SCHOOL_INFO!$D$5:$AS$749, 12, FALSE)</f>
        <v>0</v>
      </c>
      <c r="T5" s="368">
        <f>VLOOKUP($G5, SCHOOL_INFO!$D$5:$AS$749, 13, FALSE)</f>
        <v>0</v>
      </c>
      <c r="U5" s="368">
        <f>VLOOKUP($G5, SCHOOL_INFO!$D$5:$AS$749, 14, FALSE)</f>
        <v>0</v>
      </c>
      <c r="V5" s="368">
        <f>VLOOKUP($G5, SCHOOL_INFO!$D$5:$AS$749, 15, FALSE)</f>
        <v>0</v>
      </c>
      <c r="W5" s="368">
        <f>VLOOKUP($G5, SCHOOL_INFO!$D$5:$AS$749, 17, FALSE)</f>
        <v>4</v>
      </c>
      <c r="X5" s="368">
        <f>VLOOKUP($G5, SCHOOL_INFO!$D$5:$AS$749, 18, FALSE)</f>
        <v>4</v>
      </c>
      <c r="Y5" s="368">
        <f>VLOOKUP($G5, SCHOOL_INFO!$D$5:$AS$749, 19, FALSE)</f>
        <v>0</v>
      </c>
      <c r="Z5" s="368">
        <f>VLOOKUP($G5, SCHOOL_INFO!$D$5:$AS$749, 21, FALSE)</f>
        <v>3</v>
      </c>
      <c r="AA5" s="368">
        <f>VLOOKUP($G5, SCHOOL_INFO!$D$5:$AS$749, 22, FALSE)</f>
        <v>3</v>
      </c>
      <c r="AB5" s="368">
        <f>VLOOKUP($G5, SCHOOL_INFO!$D$5:$AS$749, 23, FALSE)</f>
        <v>0</v>
      </c>
      <c r="AC5" s="368">
        <f>VLOOKUP($G5, SCHOOL_INFO!$D$5:$AS$749, 25, FALSE)</f>
        <v>20</v>
      </c>
      <c r="AD5" s="368">
        <f>VLOOKUP($G5, SCHOOL_INFO!$D$5:$AS$749, 26, FALSE)</f>
        <v>10</v>
      </c>
      <c r="AE5" s="368">
        <f>VLOOKUP($G5, SCHOOL_INFO!$D$5:$AS$749, 27, FALSE)</f>
        <v>0</v>
      </c>
      <c r="AF5" s="368">
        <f>VLOOKUP($G5, SCHOOL_INFO!$D$5:$AS$749, 29, FALSE)</f>
        <v>2</v>
      </c>
      <c r="AG5" s="368">
        <f>VLOOKUP($G5, SCHOOL_INFO!$D$5:$AS$749, 30, FALSE)</f>
        <v>1</v>
      </c>
      <c r="AH5" s="368">
        <f>VLOOKUP($G5, SCHOOL_INFO!$D$5:$AS$749, 31, FALSE)</f>
        <v>0</v>
      </c>
      <c r="AI5" s="368">
        <f>VLOOKUP($G5, SCHOOL_INFO!$D$5:$AS$749, 33, FALSE)</f>
        <v>1</v>
      </c>
      <c r="AJ5" s="368">
        <f>VLOOKUP($G5, SCHOOL_INFO!$D$5:$AS$749, 34, FALSE)</f>
        <v>0</v>
      </c>
      <c r="AK5" s="368">
        <f>VLOOKUP($G5, SCHOOL_INFO!$D$5:$AS$749, 35, FALSE)</f>
        <v>8</v>
      </c>
      <c r="AL5" s="368">
        <f>VLOOKUP($B5, '0.학교(충남+대전)'!$C$4:$AH$767, 31, FALSE)</f>
        <v>8</v>
      </c>
      <c r="AM5" s="368">
        <f>VLOOKUP($B5, '0.학교(충남+대전)'!$C$4:$AH$767, 32, FALSE)</f>
        <v>0</v>
      </c>
      <c r="AN5" s="368">
        <f>VLOOKUP($G5, SCHOOL_INFO!$D$5:$AS$749, 9, FALSE)</f>
        <v>0</v>
      </c>
      <c r="AO5" s="368">
        <f>VLOOKUP($G5, SCHOOL_INFO!$D$5:$AS$749, 36, FALSE)</f>
        <v>15</v>
      </c>
      <c r="AP5" s="368">
        <f>VLOOKUP($G5, SCHOOL_INFO!$D$5:$AS$749, 37, FALSE)</f>
        <v>24</v>
      </c>
      <c r="AQ5" s="368">
        <f>VLOOKUP($B5, '0.학교(충남+대전)'!$C$4:$AC$767, 27, FALSE)</f>
        <v>39</v>
      </c>
      <c r="AR5" s="368">
        <f>VLOOKUP($B5, '0.학교(충남+대전)'!$C$4:$AH$767, 29, FALSE)</f>
        <v>39</v>
      </c>
      <c r="AS5" s="368">
        <f>VLOOKUP($B5, '0.학교(충남+대전)'!$C$4:$AH$767, 30, FALSE)</f>
        <v>0</v>
      </c>
      <c r="AT5" s="368">
        <f>VLOOKUP($G5, SCHOOL_INFO!$D$5:$AS$749, 38, FALSE)</f>
        <v>1</v>
      </c>
      <c r="AU5" s="368">
        <f>VLOOKUP($G5, SCHOOL_INFO!$D$5:$AS$749, 39, FALSE)</f>
        <v>6</v>
      </c>
      <c r="AV5" s="368">
        <f>VLOOKUP($G5, SCHOOL_INFO!$D$5:$AS$749, 40, FALSE)</f>
        <v>39</v>
      </c>
      <c r="AW5" s="368">
        <f>VLOOKUP($G5, SCHOOL_INFO!$D$5:$AS$749, 41, FALSE)</f>
        <v>0</v>
      </c>
      <c r="AX5" s="368">
        <f>VLOOKUP($G5, SCHOOL_INFO!$D$5:$AS$749, 42, FALSE)</f>
        <v>0</v>
      </c>
    </row>
    <row r="6" spans="1:52" ht="16.5" customHeight="1">
      <c r="A6" s="80">
        <v>2</v>
      </c>
      <c r="B6" s="86" t="s">
        <v>729</v>
      </c>
      <c r="C6" s="88" t="s">
        <v>28</v>
      </c>
      <c r="D6" s="86" t="s">
        <v>2233</v>
      </c>
      <c r="E6" s="86" t="s">
        <v>723</v>
      </c>
      <c r="F6" s="89" t="s">
        <v>730</v>
      </c>
      <c r="G6" s="90" t="s">
        <v>731</v>
      </c>
      <c r="H6" s="390" t="s">
        <v>2353</v>
      </c>
      <c r="I6" s="390" t="s">
        <v>35</v>
      </c>
      <c r="J6" s="88" t="s">
        <v>5123</v>
      </c>
      <c r="K6" s="366">
        <v>3</v>
      </c>
      <c r="L6" s="367">
        <v>1</v>
      </c>
      <c r="M6" s="367">
        <v>1</v>
      </c>
      <c r="N6" s="368">
        <f>VLOOKUP($G6, SCHOOL_INFO!$D$5:$AS$749, 6, FALSE)</f>
        <v>12</v>
      </c>
      <c r="O6" s="368">
        <f>VLOOKUP($G6, SCHOOL_INFO!$D$5:$AS$749, 7, FALSE)</f>
        <v>4</v>
      </c>
      <c r="P6" s="368">
        <f>VLOOKUP($G6, SCHOOL_INFO!$D$5:$AS$749, 8, FALSE)</f>
        <v>1</v>
      </c>
      <c r="Q6" s="368">
        <f>VLOOKUP($G6, SCHOOL_INFO!$D$5:$AS$749, 10, FALSE)</f>
        <v>0</v>
      </c>
      <c r="R6" s="368">
        <f>VLOOKUP($G6, SCHOOL_INFO!$D$5:$AS$749, 11, FALSE)</f>
        <v>0</v>
      </c>
      <c r="S6" s="368">
        <f>VLOOKUP($G6, SCHOOL_INFO!$D$5:$AS$749, 12, FALSE)</f>
        <v>0</v>
      </c>
      <c r="T6" s="368">
        <f>VLOOKUP($G6, SCHOOL_INFO!$D$5:$AS$749, 13, FALSE)</f>
        <v>17</v>
      </c>
      <c r="U6" s="368">
        <f>VLOOKUP($G6, SCHOOL_INFO!$D$5:$AS$749, 14, FALSE)</f>
        <v>1</v>
      </c>
      <c r="V6" s="368">
        <f>VLOOKUP($G6, SCHOOL_INFO!$D$5:$AS$749, 15, FALSE)</f>
        <v>0</v>
      </c>
      <c r="W6" s="368">
        <f>VLOOKUP($G6, SCHOOL_INFO!$D$5:$AS$749, 17, FALSE)</f>
        <v>0</v>
      </c>
      <c r="X6" s="368">
        <f>VLOOKUP($G6, SCHOOL_INFO!$D$5:$AS$749, 18, FALSE)</f>
        <v>0</v>
      </c>
      <c r="Y6" s="368">
        <f>VLOOKUP($G6, SCHOOL_INFO!$D$5:$AS$749, 19, FALSE)</f>
        <v>0</v>
      </c>
      <c r="Z6" s="368">
        <f>VLOOKUP($G6, SCHOOL_INFO!$D$5:$AS$749, 21, FALSE)</f>
        <v>3</v>
      </c>
      <c r="AA6" s="368">
        <f>VLOOKUP($G6, SCHOOL_INFO!$D$5:$AS$749, 22, FALSE)</f>
        <v>3</v>
      </c>
      <c r="AB6" s="368">
        <f>VLOOKUP($G6, SCHOOL_INFO!$D$5:$AS$749, 23, FALSE)</f>
        <v>0</v>
      </c>
      <c r="AC6" s="368">
        <f>VLOOKUP($G6, SCHOOL_INFO!$D$5:$AS$749, 25, FALSE)</f>
        <v>9</v>
      </c>
      <c r="AD6" s="368">
        <f>VLOOKUP($G6, SCHOOL_INFO!$D$5:$AS$749, 26, FALSE)</f>
        <v>5</v>
      </c>
      <c r="AE6" s="368">
        <f>VLOOKUP($G6, SCHOOL_INFO!$D$5:$AS$749, 27, FALSE)</f>
        <v>0</v>
      </c>
      <c r="AF6" s="368">
        <f>VLOOKUP($G6, SCHOOL_INFO!$D$5:$AS$749, 29, FALSE)</f>
        <v>0</v>
      </c>
      <c r="AG6" s="368">
        <f>VLOOKUP($G6, SCHOOL_INFO!$D$5:$AS$749, 30, FALSE)</f>
        <v>0</v>
      </c>
      <c r="AH6" s="368">
        <f>VLOOKUP($G6, SCHOOL_INFO!$D$5:$AS$749, 31, FALSE)</f>
        <v>0</v>
      </c>
      <c r="AI6" s="368">
        <f>VLOOKUP($G6, SCHOOL_INFO!$D$5:$AS$749, 33, FALSE)</f>
        <v>1</v>
      </c>
      <c r="AJ6" s="368">
        <f>VLOOKUP($G6, SCHOOL_INFO!$D$5:$AS$749, 34, FALSE)</f>
        <v>0</v>
      </c>
      <c r="AK6" s="368">
        <f>VLOOKUP($G6, SCHOOL_INFO!$D$5:$AS$749, 35, FALSE)</f>
        <v>6</v>
      </c>
      <c r="AL6" s="368">
        <f>VLOOKUP($B6, '0.학교(충남+대전)'!$C$4:$AH$767, 31, FALSE)</f>
        <v>6</v>
      </c>
      <c r="AM6" s="368">
        <f>VLOOKUP($B6, '0.학교(충남+대전)'!$C$4:$AH$767, 32, FALSE)</f>
        <v>0</v>
      </c>
      <c r="AN6" s="368">
        <f>VLOOKUP($G6, SCHOOL_INFO!$D$5:$AS$749, 9, FALSE)</f>
        <v>0</v>
      </c>
      <c r="AO6" s="368">
        <f>VLOOKUP($G6, SCHOOL_INFO!$D$5:$AS$749, 36, FALSE)</f>
        <v>1</v>
      </c>
      <c r="AP6" s="368">
        <f>VLOOKUP($G6, SCHOOL_INFO!$D$5:$AS$749, 37, FALSE)</f>
        <v>29</v>
      </c>
      <c r="AQ6" s="368">
        <f>VLOOKUP($B6, '0.학교(충남+대전)'!$C$4:$AC$767, 27, FALSE)</f>
        <v>34</v>
      </c>
      <c r="AR6" s="368">
        <f>VLOOKUP($B6, '0.학교(충남+대전)'!$C$4:$AH$767, 29, FALSE)</f>
        <v>30</v>
      </c>
      <c r="AS6" s="368">
        <f>VLOOKUP($B6, '0.학교(충남+대전)'!$C$4:$AH$767, 30, FALSE)</f>
        <v>0</v>
      </c>
      <c r="AT6" s="368">
        <f>VLOOKUP($G6, SCHOOL_INFO!$D$5:$AS$749, 38, FALSE)</f>
        <v>1</v>
      </c>
      <c r="AU6" s="368">
        <f>VLOOKUP($G6, SCHOOL_INFO!$D$5:$AS$749, 39, FALSE)</f>
        <v>6</v>
      </c>
      <c r="AV6" s="368">
        <f>VLOOKUP($G6, SCHOOL_INFO!$D$5:$AS$749, 40, FALSE)</f>
        <v>30</v>
      </c>
      <c r="AW6" s="368">
        <f>VLOOKUP($G6, SCHOOL_INFO!$D$5:$AS$749, 41, FALSE)</f>
        <v>0</v>
      </c>
      <c r="AX6" s="368">
        <f>VLOOKUP($G6, SCHOOL_INFO!$D$5:$AS$749, 42, FALSE)</f>
        <v>0</v>
      </c>
    </row>
    <row r="7" spans="1:52" ht="16.5" customHeight="1">
      <c r="A7" s="80">
        <v>3</v>
      </c>
      <c r="B7" s="86" t="s">
        <v>732</v>
      </c>
      <c r="C7" s="88" t="s">
        <v>28</v>
      </c>
      <c r="D7" s="86" t="s">
        <v>2233</v>
      </c>
      <c r="E7" s="86" t="s">
        <v>723</v>
      </c>
      <c r="F7" s="87" t="s">
        <v>727</v>
      </c>
      <c r="G7" s="90" t="s">
        <v>733</v>
      </c>
      <c r="H7" s="390" t="s">
        <v>26</v>
      </c>
      <c r="I7" s="390" t="s">
        <v>35</v>
      </c>
      <c r="J7" s="88" t="s">
        <v>5123</v>
      </c>
      <c r="K7" s="366">
        <v>3</v>
      </c>
      <c r="L7" s="367">
        <v>1</v>
      </c>
      <c r="M7" s="367">
        <v>1</v>
      </c>
      <c r="N7" s="368">
        <f>VLOOKUP($G7, SCHOOL_INFO!$D$5:$AS$749, 6, FALSE)</f>
        <v>14</v>
      </c>
      <c r="O7" s="368">
        <f>VLOOKUP($G7, SCHOOL_INFO!$D$5:$AS$749, 7, FALSE)</f>
        <v>7</v>
      </c>
      <c r="P7" s="368">
        <f>VLOOKUP($G7, SCHOOL_INFO!$D$5:$AS$749, 8, FALSE)</f>
        <v>1</v>
      </c>
      <c r="Q7" s="368">
        <f>VLOOKUP($G7, SCHOOL_INFO!$D$5:$AS$749, 10, FALSE)</f>
        <v>0</v>
      </c>
      <c r="R7" s="368">
        <f>VLOOKUP($G7, SCHOOL_INFO!$D$5:$AS$749, 11, FALSE)</f>
        <v>0</v>
      </c>
      <c r="S7" s="368">
        <f>VLOOKUP($G7, SCHOOL_INFO!$D$5:$AS$749, 12, FALSE)</f>
        <v>0</v>
      </c>
      <c r="T7" s="368">
        <f>VLOOKUP($G7, SCHOOL_INFO!$D$5:$AS$749, 13, FALSE)</f>
        <v>11</v>
      </c>
      <c r="U7" s="368">
        <f>VLOOKUP($G7, SCHOOL_INFO!$D$5:$AS$749, 14, FALSE)</f>
        <v>1</v>
      </c>
      <c r="V7" s="368">
        <f>VLOOKUP($G7, SCHOOL_INFO!$D$5:$AS$749, 15, FALSE)</f>
        <v>0</v>
      </c>
      <c r="W7" s="368">
        <f>VLOOKUP($G7, SCHOOL_INFO!$D$5:$AS$749, 17, FALSE)</f>
        <v>2</v>
      </c>
      <c r="X7" s="368">
        <f>VLOOKUP($G7, SCHOOL_INFO!$D$5:$AS$749, 18, FALSE)</f>
        <v>0</v>
      </c>
      <c r="Y7" s="368">
        <f>VLOOKUP($G7, SCHOOL_INFO!$D$5:$AS$749, 19, FALSE)</f>
        <v>0</v>
      </c>
      <c r="Z7" s="368">
        <f>VLOOKUP($G7, SCHOOL_INFO!$D$5:$AS$749, 21, FALSE)</f>
        <v>2</v>
      </c>
      <c r="AA7" s="368">
        <f>VLOOKUP($G7, SCHOOL_INFO!$D$5:$AS$749, 22, FALSE)</f>
        <v>2</v>
      </c>
      <c r="AB7" s="368">
        <f>VLOOKUP($G7, SCHOOL_INFO!$D$5:$AS$749, 23, FALSE)</f>
        <v>0</v>
      </c>
      <c r="AC7" s="368">
        <f>VLOOKUP($G7, SCHOOL_INFO!$D$5:$AS$749, 25, FALSE)</f>
        <v>25</v>
      </c>
      <c r="AD7" s="368">
        <f>VLOOKUP($G7, SCHOOL_INFO!$D$5:$AS$749, 26, FALSE)</f>
        <v>9</v>
      </c>
      <c r="AE7" s="368">
        <f>VLOOKUP($G7, SCHOOL_INFO!$D$5:$AS$749, 27, FALSE)</f>
        <v>0</v>
      </c>
      <c r="AF7" s="368">
        <f>VLOOKUP($G7, SCHOOL_INFO!$D$5:$AS$749, 29, FALSE)</f>
        <v>0</v>
      </c>
      <c r="AG7" s="368">
        <f>VLOOKUP($G7, SCHOOL_INFO!$D$5:$AS$749, 30, FALSE)</f>
        <v>0</v>
      </c>
      <c r="AH7" s="368">
        <f>VLOOKUP($G7, SCHOOL_INFO!$D$5:$AS$749, 31, FALSE)</f>
        <v>0</v>
      </c>
      <c r="AI7" s="368">
        <f>VLOOKUP($G7, SCHOOL_INFO!$D$5:$AS$749, 33, FALSE)</f>
        <v>1</v>
      </c>
      <c r="AJ7" s="368">
        <f>VLOOKUP($G7, SCHOOL_INFO!$D$5:$AS$749, 34, FALSE)</f>
        <v>0</v>
      </c>
      <c r="AK7" s="368">
        <f>VLOOKUP($G7, SCHOOL_INFO!$D$5:$AS$749, 35, FALSE)</f>
        <v>6</v>
      </c>
      <c r="AL7" s="368">
        <f>VLOOKUP($B7, '0.학교(충남+대전)'!$C$4:$AH$767, 31, FALSE)</f>
        <v>6</v>
      </c>
      <c r="AM7" s="368">
        <f>VLOOKUP($B7, '0.학교(충남+대전)'!$C$4:$AH$767, 32, FALSE)</f>
        <v>0</v>
      </c>
      <c r="AN7" s="368">
        <f>VLOOKUP($G7, SCHOOL_INFO!$D$5:$AS$749, 9, FALSE)</f>
        <v>0</v>
      </c>
      <c r="AO7" s="368">
        <f>VLOOKUP($G7, SCHOOL_INFO!$D$5:$AS$749, 36, FALSE)</f>
        <v>7</v>
      </c>
      <c r="AP7" s="368">
        <f>VLOOKUP($G7, SCHOOL_INFO!$D$5:$AS$749, 37, FALSE)</f>
        <v>18</v>
      </c>
      <c r="AQ7" s="368">
        <f>VLOOKUP($B7, '0.학교(충남+대전)'!$C$4:$AC$767, 27, FALSE)</f>
        <v>29</v>
      </c>
      <c r="AR7" s="368">
        <f>VLOOKUP($B7, '0.학교(충남+대전)'!$C$4:$AH$767, 29, FALSE)</f>
        <v>25</v>
      </c>
      <c r="AS7" s="368">
        <f>VLOOKUP($B7, '0.학교(충남+대전)'!$C$4:$AH$767, 30, FALSE)</f>
        <v>0</v>
      </c>
      <c r="AT7" s="368">
        <f>VLOOKUP($G7, SCHOOL_INFO!$D$5:$AS$749, 38, FALSE)</f>
        <v>1</v>
      </c>
      <c r="AU7" s="368">
        <f>VLOOKUP($G7, SCHOOL_INFO!$D$5:$AS$749, 39, FALSE)</f>
        <v>5</v>
      </c>
      <c r="AV7" s="368">
        <f>VLOOKUP($G7, SCHOOL_INFO!$D$5:$AS$749, 40, FALSE)</f>
        <v>25</v>
      </c>
      <c r="AW7" s="368">
        <f>VLOOKUP($G7, SCHOOL_INFO!$D$5:$AS$749, 41, FALSE)</f>
        <v>0</v>
      </c>
      <c r="AX7" s="368">
        <f>VLOOKUP($G7, SCHOOL_INFO!$D$5:$AS$749, 42, FALSE)</f>
        <v>0</v>
      </c>
    </row>
    <row r="8" spans="1:52" ht="16.5" customHeight="1">
      <c r="A8" s="81">
        <v>4</v>
      </c>
      <c r="B8" s="86" t="s">
        <v>734</v>
      </c>
      <c r="C8" s="88" t="s">
        <v>28</v>
      </c>
      <c r="D8" s="86" t="s">
        <v>2233</v>
      </c>
      <c r="E8" s="86" t="s">
        <v>723</v>
      </c>
      <c r="F8" s="87" t="s">
        <v>727</v>
      </c>
      <c r="G8" s="90" t="s">
        <v>735</v>
      </c>
      <c r="H8" s="390" t="s">
        <v>26</v>
      </c>
      <c r="I8" s="390" t="s">
        <v>35</v>
      </c>
      <c r="J8" s="88" t="s">
        <v>5123</v>
      </c>
      <c r="K8" s="366">
        <v>3</v>
      </c>
      <c r="L8" s="367">
        <v>1</v>
      </c>
      <c r="M8" s="367">
        <v>1</v>
      </c>
      <c r="N8" s="368">
        <f>VLOOKUP($G8, SCHOOL_INFO!$D$5:$AS$749, 6, FALSE)</f>
        <v>14</v>
      </c>
      <c r="O8" s="368">
        <f>VLOOKUP($G8, SCHOOL_INFO!$D$5:$AS$749, 7, FALSE)</f>
        <v>0</v>
      </c>
      <c r="P8" s="368">
        <f>VLOOKUP($G8, SCHOOL_INFO!$D$5:$AS$749, 8, FALSE)</f>
        <v>1</v>
      </c>
      <c r="Q8" s="368">
        <f>VLOOKUP($G8, SCHOOL_INFO!$D$5:$AS$749, 10, FALSE)</f>
        <v>0</v>
      </c>
      <c r="R8" s="368">
        <f>VLOOKUP($G8, SCHOOL_INFO!$D$5:$AS$749, 11, FALSE)</f>
        <v>0</v>
      </c>
      <c r="S8" s="368">
        <f>VLOOKUP($G8, SCHOOL_INFO!$D$5:$AS$749, 12, FALSE)</f>
        <v>0</v>
      </c>
      <c r="T8" s="368">
        <f>VLOOKUP($G8, SCHOOL_INFO!$D$5:$AS$749, 13, FALSE)</f>
        <v>18</v>
      </c>
      <c r="U8" s="368">
        <f>VLOOKUP($G8, SCHOOL_INFO!$D$5:$AS$749, 14, FALSE)</f>
        <v>0</v>
      </c>
      <c r="V8" s="368">
        <f>VLOOKUP($G8, SCHOOL_INFO!$D$5:$AS$749, 15, FALSE)</f>
        <v>0</v>
      </c>
      <c r="W8" s="368">
        <f>VLOOKUP($G8, SCHOOL_INFO!$D$5:$AS$749, 17, FALSE)</f>
        <v>0</v>
      </c>
      <c r="X8" s="368">
        <f>VLOOKUP($G8, SCHOOL_INFO!$D$5:$AS$749, 18, FALSE)</f>
        <v>0</v>
      </c>
      <c r="Y8" s="368">
        <f>VLOOKUP($G8, SCHOOL_INFO!$D$5:$AS$749, 19, FALSE)</f>
        <v>0</v>
      </c>
      <c r="Z8" s="368">
        <f>VLOOKUP($G8, SCHOOL_INFO!$D$5:$AS$749, 21, FALSE)</f>
        <v>3</v>
      </c>
      <c r="AA8" s="368">
        <f>VLOOKUP($G8, SCHOOL_INFO!$D$5:$AS$749, 22, FALSE)</f>
        <v>3</v>
      </c>
      <c r="AB8" s="368">
        <f>VLOOKUP($G8, SCHOOL_INFO!$D$5:$AS$749, 23, FALSE)</f>
        <v>0</v>
      </c>
      <c r="AC8" s="368">
        <f>VLOOKUP($G8, SCHOOL_INFO!$D$5:$AS$749, 25, FALSE)</f>
        <v>9</v>
      </c>
      <c r="AD8" s="368">
        <f>VLOOKUP($G8, SCHOOL_INFO!$D$5:$AS$749, 26, FALSE)</f>
        <v>0</v>
      </c>
      <c r="AE8" s="368">
        <f>VLOOKUP($G8, SCHOOL_INFO!$D$5:$AS$749, 27, FALSE)</f>
        <v>0</v>
      </c>
      <c r="AF8" s="368">
        <f>VLOOKUP($G8, SCHOOL_INFO!$D$5:$AS$749, 29, FALSE)</f>
        <v>0</v>
      </c>
      <c r="AG8" s="368">
        <f>VLOOKUP($G8, SCHOOL_INFO!$D$5:$AS$749, 30, FALSE)</f>
        <v>0</v>
      </c>
      <c r="AH8" s="368">
        <f>VLOOKUP($G8, SCHOOL_INFO!$D$5:$AS$749, 31, FALSE)</f>
        <v>0</v>
      </c>
      <c r="AI8" s="368">
        <f>VLOOKUP($G8, SCHOOL_INFO!$D$5:$AS$749, 33, FALSE)</f>
        <v>1</v>
      </c>
      <c r="AJ8" s="368">
        <f>VLOOKUP($G8, SCHOOL_INFO!$D$5:$AS$749, 34, FALSE)</f>
        <v>0</v>
      </c>
      <c r="AK8" s="368">
        <f>VLOOKUP($G8, SCHOOL_INFO!$D$5:$AS$749, 35, FALSE)</f>
        <v>7</v>
      </c>
      <c r="AL8" s="368">
        <f>VLOOKUP($B8, '0.학교(충남+대전)'!$C$4:$AH$767, 31, FALSE)</f>
        <v>7</v>
      </c>
      <c r="AM8" s="368">
        <f>VLOOKUP($B8, '0.학교(충남+대전)'!$C$4:$AH$767, 32, FALSE)</f>
        <v>0</v>
      </c>
      <c r="AN8" s="368">
        <f>VLOOKUP($G8, SCHOOL_INFO!$D$5:$AS$749, 9, FALSE)</f>
        <v>0</v>
      </c>
      <c r="AO8" s="368">
        <f>VLOOKUP($G8, SCHOOL_INFO!$D$5:$AS$749, 36, FALSE)</f>
        <v>9</v>
      </c>
      <c r="AP8" s="368">
        <f>VLOOKUP($G8, SCHOOL_INFO!$D$5:$AS$749, 37, FALSE)</f>
        <v>24</v>
      </c>
      <c r="AQ8" s="368">
        <f>VLOOKUP($B8, '0.학교(충남+대전)'!$C$4:$AC$767, 27, FALSE)</f>
        <v>33</v>
      </c>
      <c r="AR8" s="368">
        <f>VLOOKUP($B8, '0.학교(충남+대전)'!$C$4:$AH$767, 29, FALSE)</f>
        <v>33</v>
      </c>
      <c r="AS8" s="368">
        <f>VLOOKUP($B8, '0.학교(충남+대전)'!$C$4:$AH$767, 30, FALSE)</f>
        <v>0</v>
      </c>
      <c r="AT8" s="368">
        <f>VLOOKUP($G8, SCHOOL_INFO!$D$5:$AS$749, 38, FALSE)</f>
        <v>1</v>
      </c>
      <c r="AU8" s="368">
        <f>VLOOKUP($G8, SCHOOL_INFO!$D$5:$AS$749, 39, FALSE)</f>
        <v>7</v>
      </c>
      <c r="AV8" s="368">
        <f>VLOOKUP($G8, SCHOOL_INFO!$D$5:$AS$749, 40, FALSE)</f>
        <v>33</v>
      </c>
      <c r="AW8" s="368">
        <f>VLOOKUP($G8, SCHOOL_INFO!$D$5:$AS$749, 41, FALSE)</f>
        <v>0</v>
      </c>
      <c r="AX8" s="368">
        <f>VLOOKUP($G8, SCHOOL_INFO!$D$5:$AS$749, 42, FALSE)</f>
        <v>0</v>
      </c>
    </row>
    <row r="9" spans="1:52" ht="16.5" customHeight="1">
      <c r="A9" s="80">
        <v>5</v>
      </c>
      <c r="B9" s="86" t="s">
        <v>736</v>
      </c>
      <c r="C9" s="88" t="s">
        <v>28</v>
      </c>
      <c r="D9" s="86" t="s">
        <v>2233</v>
      </c>
      <c r="E9" s="86" t="s">
        <v>723</v>
      </c>
      <c r="F9" s="87" t="s">
        <v>727</v>
      </c>
      <c r="G9" s="90" t="s">
        <v>737</v>
      </c>
      <c r="H9" s="390" t="s">
        <v>2353</v>
      </c>
      <c r="I9" s="390" t="s">
        <v>35</v>
      </c>
      <c r="J9" s="88" t="s">
        <v>5123</v>
      </c>
      <c r="K9" s="366">
        <v>3</v>
      </c>
      <c r="L9" s="367">
        <v>1</v>
      </c>
      <c r="M9" s="367">
        <v>1</v>
      </c>
      <c r="N9" s="368">
        <f>VLOOKUP($G9, SCHOOL_INFO!$D$5:$AS$749, 6, FALSE)</f>
        <v>10</v>
      </c>
      <c r="O9" s="368">
        <f>VLOOKUP($G9, SCHOOL_INFO!$D$5:$AS$749, 7, FALSE)</f>
        <v>1</v>
      </c>
      <c r="P9" s="368">
        <f>VLOOKUP($G9, SCHOOL_INFO!$D$5:$AS$749, 8, FALSE)</f>
        <v>1</v>
      </c>
      <c r="Q9" s="368">
        <f>VLOOKUP($G9, SCHOOL_INFO!$D$5:$AS$749, 10, FALSE)</f>
        <v>0</v>
      </c>
      <c r="R9" s="368">
        <f>VLOOKUP($G9, SCHOOL_INFO!$D$5:$AS$749, 11, FALSE)</f>
        <v>0</v>
      </c>
      <c r="S9" s="368">
        <f>VLOOKUP($G9, SCHOOL_INFO!$D$5:$AS$749, 12, FALSE)</f>
        <v>0</v>
      </c>
      <c r="T9" s="368">
        <f>VLOOKUP($G9, SCHOOL_INFO!$D$5:$AS$749, 13, FALSE)</f>
        <v>0</v>
      </c>
      <c r="U9" s="368">
        <f>VLOOKUP($G9, SCHOOL_INFO!$D$5:$AS$749, 14, FALSE)</f>
        <v>0</v>
      </c>
      <c r="V9" s="368">
        <f>VLOOKUP($G9, SCHOOL_INFO!$D$5:$AS$749, 15, FALSE)</f>
        <v>0</v>
      </c>
      <c r="W9" s="368">
        <f>VLOOKUP($G9, SCHOOL_INFO!$D$5:$AS$749, 17, FALSE)</f>
        <v>0</v>
      </c>
      <c r="X9" s="368">
        <f>VLOOKUP($G9, SCHOOL_INFO!$D$5:$AS$749, 18, FALSE)</f>
        <v>0</v>
      </c>
      <c r="Y9" s="368">
        <f>VLOOKUP($G9, SCHOOL_INFO!$D$5:$AS$749, 19, FALSE)</f>
        <v>0</v>
      </c>
      <c r="Z9" s="368">
        <f>VLOOKUP($G9, SCHOOL_INFO!$D$5:$AS$749, 21, FALSE)</f>
        <v>6</v>
      </c>
      <c r="AA9" s="368">
        <f>VLOOKUP($G9, SCHOOL_INFO!$D$5:$AS$749, 22, FALSE)</f>
        <v>2</v>
      </c>
      <c r="AB9" s="368">
        <f>VLOOKUP($G9, SCHOOL_INFO!$D$5:$AS$749, 23, FALSE)</f>
        <v>0</v>
      </c>
      <c r="AC9" s="368">
        <f>VLOOKUP($G9, SCHOOL_INFO!$D$5:$AS$749, 25, FALSE)</f>
        <v>14</v>
      </c>
      <c r="AD9" s="368">
        <f>VLOOKUP($G9, SCHOOL_INFO!$D$5:$AS$749, 26, FALSE)</f>
        <v>2</v>
      </c>
      <c r="AE9" s="368">
        <f>VLOOKUP($G9, SCHOOL_INFO!$D$5:$AS$749, 27, FALSE)</f>
        <v>0</v>
      </c>
      <c r="AF9" s="368">
        <f>VLOOKUP($G9, SCHOOL_INFO!$D$5:$AS$749, 29, FALSE)</f>
        <v>0</v>
      </c>
      <c r="AG9" s="368">
        <f>VLOOKUP($G9, SCHOOL_INFO!$D$5:$AS$749, 30, FALSE)</f>
        <v>0</v>
      </c>
      <c r="AH9" s="368">
        <f>VLOOKUP($G9, SCHOOL_INFO!$D$5:$AS$749, 31, FALSE)</f>
        <v>0</v>
      </c>
      <c r="AI9" s="368">
        <f>VLOOKUP($G9, SCHOOL_INFO!$D$5:$AS$749, 33, FALSE)</f>
        <v>1</v>
      </c>
      <c r="AJ9" s="368">
        <f>VLOOKUP($G9, SCHOOL_INFO!$D$5:$AS$749, 34, FALSE)</f>
        <v>0</v>
      </c>
      <c r="AK9" s="368">
        <f>VLOOKUP($G9, SCHOOL_INFO!$D$5:$AS$749, 35, FALSE)</f>
        <v>9</v>
      </c>
      <c r="AL9" s="368">
        <f>VLOOKUP($B9, '0.학교(충남+대전)'!$C$4:$AH$767, 31, FALSE)</f>
        <v>9</v>
      </c>
      <c r="AM9" s="368">
        <f>VLOOKUP($B9, '0.학교(충남+대전)'!$C$4:$AH$767, 32, FALSE)</f>
        <v>0</v>
      </c>
      <c r="AN9" s="368">
        <f>VLOOKUP($G9, SCHOOL_INFO!$D$5:$AS$749, 9, FALSE)</f>
        <v>0</v>
      </c>
      <c r="AO9" s="368">
        <f>VLOOKUP($G9, SCHOOL_INFO!$D$5:$AS$749, 36, FALSE)</f>
        <v>15</v>
      </c>
      <c r="AP9" s="368">
        <f>VLOOKUP($G9, SCHOOL_INFO!$D$5:$AS$749, 37, FALSE)</f>
        <v>11</v>
      </c>
      <c r="AQ9" s="368">
        <f>VLOOKUP($B9, '0.학교(충남+대전)'!$C$4:$AC$767, 27, FALSE)</f>
        <v>29</v>
      </c>
      <c r="AR9" s="368">
        <f>VLOOKUP($B9, '0.학교(충남+대전)'!$C$4:$AH$767, 29, FALSE)</f>
        <v>26</v>
      </c>
      <c r="AS9" s="368">
        <f>VLOOKUP($B9, '0.학교(충남+대전)'!$C$4:$AH$767, 30, FALSE)</f>
        <v>0</v>
      </c>
      <c r="AT9" s="368">
        <f>VLOOKUP($G9, SCHOOL_INFO!$D$5:$AS$749, 38, FALSE)</f>
        <v>1</v>
      </c>
      <c r="AU9" s="368">
        <f>VLOOKUP($G9, SCHOOL_INFO!$D$5:$AS$749, 39, FALSE)</f>
        <v>7</v>
      </c>
      <c r="AV9" s="368">
        <f>VLOOKUP($G9, SCHOOL_INFO!$D$5:$AS$749, 40, FALSE)</f>
        <v>26</v>
      </c>
      <c r="AW9" s="368">
        <f>VLOOKUP($G9, SCHOOL_INFO!$D$5:$AS$749, 41, FALSE)</f>
        <v>0</v>
      </c>
      <c r="AX9" s="368">
        <f>VLOOKUP($G9, SCHOOL_INFO!$D$5:$AS$749, 42, FALSE)</f>
        <v>0</v>
      </c>
    </row>
    <row r="10" spans="1:52" ht="16.5" customHeight="1">
      <c r="A10" s="80">
        <v>6</v>
      </c>
      <c r="B10" s="86" t="s">
        <v>738</v>
      </c>
      <c r="C10" s="88" t="s">
        <v>28</v>
      </c>
      <c r="D10" s="86" t="s">
        <v>2233</v>
      </c>
      <c r="E10" s="86" t="s">
        <v>723</v>
      </c>
      <c r="F10" s="89" t="s">
        <v>730</v>
      </c>
      <c r="G10" s="90" t="s">
        <v>739</v>
      </c>
      <c r="H10" s="390" t="s">
        <v>26</v>
      </c>
      <c r="I10" s="390" t="s">
        <v>35</v>
      </c>
      <c r="J10" s="88" t="s">
        <v>5123</v>
      </c>
      <c r="K10" s="366">
        <v>3</v>
      </c>
      <c r="L10" s="367">
        <v>1</v>
      </c>
      <c r="M10" s="367">
        <v>1</v>
      </c>
      <c r="N10" s="368">
        <f>VLOOKUP($G10, SCHOOL_INFO!$D$5:$AS$749, 6, FALSE)</f>
        <v>10</v>
      </c>
      <c r="O10" s="368">
        <f>VLOOKUP($G10, SCHOOL_INFO!$D$5:$AS$749, 7, FALSE)</f>
        <v>2</v>
      </c>
      <c r="P10" s="368">
        <f>VLOOKUP($G10, SCHOOL_INFO!$D$5:$AS$749, 8, FALSE)</f>
        <v>1</v>
      </c>
      <c r="Q10" s="368">
        <f>VLOOKUP($G10, SCHOOL_INFO!$D$5:$AS$749, 10, FALSE)</f>
        <v>0</v>
      </c>
      <c r="R10" s="368">
        <f>VLOOKUP($G10, SCHOOL_INFO!$D$5:$AS$749, 11, FALSE)</f>
        <v>0</v>
      </c>
      <c r="S10" s="368">
        <f>VLOOKUP($G10, SCHOOL_INFO!$D$5:$AS$749, 12, FALSE)</f>
        <v>0</v>
      </c>
      <c r="T10" s="368">
        <f>VLOOKUP($G10, SCHOOL_INFO!$D$5:$AS$749, 13, FALSE)</f>
        <v>2</v>
      </c>
      <c r="U10" s="368">
        <f>VLOOKUP($G10, SCHOOL_INFO!$D$5:$AS$749, 14, FALSE)</f>
        <v>0</v>
      </c>
      <c r="V10" s="368">
        <f>VLOOKUP($G10, SCHOOL_INFO!$D$5:$AS$749, 15, FALSE)</f>
        <v>0</v>
      </c>
      <c r="W10" s="368">
        <f>VLOOKUP($G10, SCHOOL_INFO!$D$5:$AS$749, 17, FALSE)</f>
        <v>0</v>
      </c>
      <c r="X10" s="368">
        <f>VLOOKUP($G10, SCHOOL_INFO!$D$5:$AS$749, 18, FALSE)</f>
        <v>0</v>
      </c>
      <c r="Y10" s="368">
        <f>VLOOKUP($G10, SCHOOL_INFO!$D$5:$AS$749, 19, FALSE)</f>
        <v>0</v>
      </c>
      <c r="Z10" s="368">
        <f>VLOOKUP($G10, SCHOOL_INFO!$D$5:$AS$749, 21, FALSE)</f>
        <v>2</v>
      </c>
      <c r="AA10" s="368">
        <f>VLOOKUP($G10, SCHOOL_INFO!$D$5:$AS$749, 22, FALSE)</f>
        <v>4</v>
      </c>
      <c r="AB10" s="368">
        <f>VLOOKUP($G10, SCHOOL_INFO!$D$5:$AS$749, 23, FALSE)</f>
        <v>0</v>
      </c>
      <c r="AC10" s="368">
        <f>VLOOKUP($G10, SCHOOL_INFO!$D$5:$AS$749, 25, FALSE)</f>
        <v>18</v>
      </c>
      <c r="AD10" s="368">
        <f>VLOOKUP($G10, SCHOOL_INFO!$D$5:$AS$749, 26, FALSE)</f>
        <v>2</v>
      </c>
      <c r="AE10" s="368">
        <f>VLOOKUP($G10, SCHOOL_INFO!$D$5:$AS$749, 27, FALSE)</f>
        <v>0</v>
      </c>
      <c r="AF10" s="368">
        <f>VLOOKUP($G10, SCHOOL_INFO!$D$5:$AS$749, 29, FALSE)</f>
        <v>0</v>
      </c>
      <c r="AG10" s="368">
        <f>VLOOKUP($G10, SCHOOL_INFO!$D$5:$AS$749, 30, FALSE)</f>
        <v>0</v>
      </c>
      <c r="AH10" s="368">
        <f>VLOOKUP($G10, SCHOOL_INFO!$D$5:$AS$749, 31, FALSE)</f>
        <v>0</v>
      </c>
      <c r="AI10" s="368">
        <f>VLOOKUP($G10, SCHOOL_INFO!$D$5:$AS$749, 33, FALSE)</f>
        <v>1</v>
      </c>
      <c r="AJ10" s="368">
        <f>VLOOKUP($G10, SCHOOL_INFO!$D$5:$AS$749, 34, FALSE)</f>
        <v>0</v>
      </c>
      <c r="AK10" s="368">
        <f>VLOOKUP($G10, SCHOOL_INFO!$D$5:$AS$749, 35, FALSE)</f>
        <v>8</v>
      </c>
      <c r="AL10" s="368">
        <f>VLOOKUP($B10, '0.학교(충남+대전)'!$C$4:$AH$767, 31, FALSE)</f>
        <v>8</v>
      </c>
      <c r="AM10" s="368">
        <f>VLOOKUP($B10, '0.학교(충남+대전)'!$C$4:$AH$767, 32, FALSE)</f>
        <v>0</v>
      </c>
      <c r="AN10" s="368">
        <f>VLOOKUP($G10, SCHOOL_INFO!$D$5:$AS$749, 9, FALSE)</f>
        <v>0</v>
      </c>
      <c r="AO10" s="368">
        <f>VLOOKUP($G10, SCHOOL_INFO!$D$5:$AS$749, 36, FALSE)</f>
        <v>6</v>
      </c>
      <c r="AP10" s="368">
        <f>VLOOKUP($G10, SCHOOL_INFO!$D$5:$AS$749, 37, FALSE)</f>
        <v>32</v>
      </c>
      <c r="AQ10" s="368">
        <f>VLOOKUP($B10, '0.학교(충남+대전)'!$C$4:$AC$767, 27, FALSE)</f>
        <v>41</v>
      </c>
      <c r="AR10" s="368">
        <f>VLOOKUP($B10, '0.학교(충남+대전)'!$C$4:$AH$767, 29, FALSE)</f>
        <v>38</v>
      </c>
      <c r="AS10" s="368">
        <f>VLOOKUP($B10, '0.학교(충남+대전)'!$C$4:$AH$767, 30, FALSE)</f>
        <v>0</v>
      </c>
      <c r="AT10" s="368">
        <f>VLOOKUP($G10, SCHOOL_INFO!$D$5:$AS$749, 38, FALSE)</f>
        <v>1</v>
      </c>
      <c r="AU10" s="368">
        <f>VLOOKUP($G10, SCHOOL_INFO!$D$5:$AS$749, 39, FALSE)</f>
        <v>8</v>
      </c>
      <c r="AV10" s="368">
        <f>VLOOKUP($G10, SCHOOL_INFO!$D$5:$AS$749, 40, FALSE)</f>
        <v>38</v>
      </c>
      <c r="AW10" s="368">
        <f>VLOOKUP($G10, SCHOOL_INFO!$D$5:$AS$749, 41, FALSE)</f>
        <v>0</v>
      </c>
      <c r="AX10" s="368">
        <f>VLOOKUP($G10, SCHOOL_INFO!$D$5:$AS$749, 42, FALSE)</f>
        <v>0</v>
      </c>
    </row>
    <row r="11" spans="1:52" ht="16.5" customHeight="1">
      <c r="A11" s="81">
        <v>7</v>
      </c>
      <c r="B11" s="86" t="s">
        <v>740</v>
      </c>
      <c r="C11" s="88" t="s">
        <v>28</v>
      </c>
      <c r="D11" s="86" t="s">
        <v>2233</v>
      </c>
      <c r="E11" s="86" t="s">
        <v>723</v>
      </c>
      <c r="F11" s="87" t="s">
        <v>727</v>
      </c>
      <c r="G11" s="90" t="s">
        <v>741</v>
      </c>
      <c r="H11" s="390" t="s">
        <v>26</v>
      </c>
      <c r="I11" s="390" t="s">
        <v>699</v>
      </c>
      <c r="J11" s="88" t="s">
        <v>5123</v>
      </c>
      <c r="K11" s="366">
        <v>2</v>
      </c>
      <c r="L11" s="367">
        <v>1</v>
      </c>
      <c r="M11" s="367">
        <v>1</v>
      </c>
      <c r="N11" s="368">
        <f>VLOOKUP($G11, SCHOOL_INFO!$D$5:$AS$749, 6, FALSE)</f>
        <v>8</v>
      </c>
      <c r="O11" s="368">
        <f>VLOOKUP($G11, SCHOOL_INFO!$D$5:$AS$749, 7, FALSE)</f>
        <v>1</v>
      </c>
      <c r="P11" s="368">
        <f>VLOOKUP($G11, SCHOOL_INFO!$D$5:$AS$749, 8, FALSE)</f>
        <v>1</v>
      </c>
      <c r="Q11" s="368">
        <f>VLOOKUP($G11, SCHOOL_INFO!$D$5:$AS$749, 10, FALSE)</f>
        <v>0</v>
      </c>
      <c r="R11" s="368">
        <f>VLOOKUP($G11, SCHOOL_INFO!$D$5:$AS$749, 11, FALSE)</f>
        <v>0</v>
      </c>
      <c r="S11" s="368">
        <f>VLOOKUP($G11, SCHOOL_INFO!$D$5:$AS$749, 12, FALSE)</f>
        <v>0</v>
      </c>
      <c r="T11" s="368">
        <f>VLOOKUP($G11, SCHOOL_INFO!$D$5:$AS$749, 13, FALSE)</f>
        <v>0</v>
      </c>
      <c r="U11" s="368">
        <f>VLOOKUP($G11, SCHOOL_INFO!$D$5:$AS$749, 14, FALSE)</f>
        <v>0</v>
      </c>
      <c r="V11" s="368">
        <f>VLOOKUP($G11, SCHOOL_INFO!$D$5:$AS$749, 15, FALSE)</f>
        <v>0</v>
      </c>
      <c r="W11" s="368">
        <f>VLOOKUP($G11, SCHOOL_INFO!$D$5:$AS$749, 17, FALSE)</f>
        <v>0</v>
      </c>
      <c r="X11" s="368">
        <f>VLOOKUP($G11, SCHOOL_INFO!$D$5:$AS$749, 18, FALSE)</f>
        <v>0</v>
      </c>
      <c r="Y11" s="368">
        <f>VLOOKUP($G11, SCHOOL_INFO!$D$5:$AS$749, 19, FALSE)</f>
        <v>0</v>
      </c>
      <c r="Z11" s="368">
        <f>VLOOKUP($G11, SCHOOL_INFO!$D$5:$AS$749, 21, FALSE)</f>
        <v>8</v>
      </c>
      <c r="AA11" s="368">
        <f>VLOOKUP($G11, SCHOOL_INFO!$D$5:$AS$749, 22, FALSE)</f>
        <v>2</v>
      </c>
      <c r="AB11" s="368">
        <f>VLOOKUP($G11, SCHOOL_INFO!$D$5:$AS$749, 23, FALSE)</f>
        <v>0</v>
      </c>
      <c r="AC11" s="368">
        <f>VLOOKUP($G11, SCHOOL_INFO!$D$5:$AS$749, 25, FALSE)</f>
        <v>9</v>
      </c>
      <c r="AD11" s="368">
        <f>VLOOKUP($G11, SCHOOL_INFO!$D$5:$AS$749, 26, FALSE)</f>
        <v>1</v>
      </c>
      <c r="AE11" s="368">
        <f>VLOOKUP($G11, SCHOOL_INFO!$D$5:$AS$749, 27, FALSE)</f>
        <v>0</v>
      </c>
      <c r="AF11" s="368">
        <f>VLOOKUP($G11, SCHOOL_INFO!$D$5:$AS$749, 29, FALSE)</f>
        <v>0</v>
      </c>
      <c r="AG11" s="368">
        <f>VLOOKUP($G11, SCHOOL_INFO!$D$5:$AS$749, 30, FALSE)</f>
        <v>0</v>
      </c>
      <c r="AH11" s="368">
        <f>VLOOKUP($G11, SCHOOL_INFO!$D$5:$AS$749, 31, FALSE)</f>
        <v>0</v>
      </c>
      <c r="AI11" s="368">
        <f>VLOOKUP($G11, SCHOOL_INFO!$D$5:$AS$749, 33, FALSE)</f>
        <v>1</v>
      </c>
      <c r="AJ11" s="368">
        <f>VLOOKUP($G11, SCHOOL_INFO!$D$5:$AS$749, 34, FALSE)</f>
        <v>0</v>
      </c>
      <c r="AK11" s="368">
        <f>VLOOKUP($G11, SCHOOL_INFO!$D$5:$AS$749, 35, FALSE)</f>
        <v>10</v>
      </c>
      <c r="AL11" s="368">
        <f>VLOOKUP($B11, '0.학교(충남+대전)'!$C$4:$AH$767, 31, FALSE)</f>
        <v>10</v>
      </c>
      <c r="AM11" s="368">
        <f>VLOOKUP($B11, '0.학교(충남+대전)'!$C$4:$AH$767, 32, FALSE)</f>
        <v>0</v>
      </c>
      <c r="AN11" s="368">
        <f>VLOOKUP($G11, SCHOOL_INFO!$D$5:$AS$749, 9, FALSE)</f>
        <v>0</v>
      </c>
      <c r="AO11" s="368">
        <f>VLOOKUP($G11, SCHOOL_INFO!$D$5:$AS$749, 36, FALSE)</f>
        <v>4</v>
      </c>
      <c r="AP11" s="368">
        <f>VLOOKUP($G11, SCHOOL_INFO!$D$5:$AS$749, 37, FALSE)</f>
        <v>26</v>
      </c>
      <c r="AQ11" s="368">
        <f>VLOOKUP($B11, '0.학교(충남+대전)'!$C$4:$AC$767, 27, FALSE)</f>
        <v>30</v>
      </c>
      <c r="AR11" s="368">
        <f>VLOOKUP($B11, '0.학교(충남+대전)'!$C$4:$AH$767, 29, FALSE)</f>
        <v>30</v>
      </c>
      <c r="AS11" s="368">
        <f>VLOOKUP($B11, '0.학교(충남+대전)'!$C$4:$AH$767, 30, FALSE)</f>
        <v>0</v>
      </c>
      <c r="AT11" s="368">
        <f>VLOOKUP($G11, SCHOOL_INFO!$D$5:$AS$749, 38, FALSE)</f>
        <v>1</v>
      </c>
      <c r="AU11" s="368">
        <f>VLOOKUP($G11, SCHOOL_INFO!$D$5:$AS$749, 39, FALSE)</f>
        <v>9</v>
      </c>
      <c r="AV11" s="368">
        <f>VLOOKUP($G11, SCHOOL_INFO!$D$5:$AS$749, 40, FALSE)</f>
        <v>30</v>
      </c>
      <c r="AW11" s="368">
        <f>VLOOKUP($G11, SCHOOL_INFO!$D$5:$AS$749, 41, FALSE)</f>
        <v>0</v>
      </c>
      <c r="AX11" s="368">
        <f>VLOOKUP($G11, SCHOOL_INFO!$D$5:$AS$749, 42, FALSE)</f>
        <v>0</v>
      </c>
    </row>
    <row r="12" spans="1:52" ht="16.5" customHeight="1">
      <c r="A12" s="80">
        <v>8</v>
      </c>
      <c r="B12" s="86" t="s">
        <v>742</v>
      </c>
      <c r="C12" s="88" t="s">
        <v>28</v>
      </c>
      <c r="D12" s="86" t="s">
        <v>2233</v>
      </c>
      <c r="E12" s="86" t="s">
        <v>723</v>
      </c>
      <c r="F12" s="91" t="s">
        <v>724</v>
      </c>
      <c r="G12" s="90" t="s">
        <v>743</v>
      </c>
      <c r="H12" s="390" t="s">
        <v>26</v>
      </c>
      <c r="I12" s="390" t="s">
        <v>35</v>
      </c>
      <c r="J12" s="88" t="s">
        <v>5123</v>
      </c>
      <c r="K12" s="366">
        <v>3</v>
      </c>
      <c r="L12" s="367">
        <v>1</v>
      </c>
      <c r="M12" s="367">
        <v>1</v>
      </c>
      <c r="N12" s="368">
        <f>VLOOKUP($G12, SCHOOL_INFO!$D$5:$AS$749, 6, FALSE)</f>
        <v>10</v>
      </c>
      <c r="O12" s="368">
        <f>VLOOKUP($G12, SCHOOL_INFO!$D$5:$AS$749, 7, FALSE)</f>
        <v>2</v>
      </c>
      <c r="P12" s="368">
        <f>VLOOKUP($G12, SCHOOL_INFO!$D$5:$AS$749, 8, FALSE)</f>
        <v>1</v>
      </c>
      <c r="Q12" s="368">
        <f>VLOOKUP($G12, SCHOOL_INFO!$D$5:$AS$749, 10, FALSE)</f>
        <v>0</v>
      </c>
      <c r="R12" s="368">
        <f>VLOOKUP($G12, SCHOOL_INFO!$D$5:$AS$749, 11, FALSE)</f>
        <v>0</v>
      </c>
      <c r="S12" s="368">
        <f>VLOOKUP($G12, SCHOOL_INFO!$D$5:$AS$749, 12, FALSE)</f>
        <v>0</v>
      </c>
      <c r="T12" s="368">
        <f>VLOOKUP($G12, SCHOOL_INFO!$D$5:$AS$749, 13, FALSE)</f>
        <v>0</v>
      </c>
      <c r="U12" s="368">
        <f>VLOOKUP($G12, SCHOOL_INFO!$D$5:$AS$749, 14, FALSE)</f>
        <v>0</v>
      </c>
      <c r="V12" s="368">
        <f>VLOOKUP($G12, SCHOOL_INFO!$D$5:$AS$749, 15, FALSE)</f>
        <v>0</v>
      </c>
      <c r="W12" s="368">
        <f>VLOOKUP($G12, SCHOOL_INFO!$D$5:$AS$749, 17, FALSE)</f>
        <v>0</v>
      </c>
      <c r="X12" s="368">
        <f>VLOOKUP($G12, SCHOOL_INFO!$D$5:$AS$749, 18, FALSE)</f>
        <v>0</v>
      </c>
      <c r="Y12" s="368">
        <f>VLOOKUP($G12, SCHOOL_INFO!$D$5:$AS$749, 19, FALSE)</f>
        <v>0</v>
      </c>
      <c r="Z12" s="368">
        <f>VLOOKUP($G12, SCHOOL_INFO!$D$5:$AS$749, 21, FALSE)</f>
        <v>3</v>
      </c>
      <c r="AA12" s="368">
        <f>VLOOKUP($G12, SCHOOL_INFO!$D$5:$AS$749, 22, FALSE)</f>
        <v>2</v>
      </c>
      <c r="AB12" s="368">
        <f>VLOOKUP($G12, SCHOOL_INFO!$D$5:$AS$749, 23, FALSE)</f>
        <v>0</v>
      </c>
      <c r="AC12" s="368">
        <f>VLOOKUP($G12, SCHOOL_INFO!$D$5:$AS$749, 25, FALSE)</f>
        <v>13</v>
      </c>
      <c r="AD12" s="368">
        <f>VLOOKUP($G12, SCHOOL_INFO!$D$5:$AS$749, 26, FALSE)</f>
        <v>7</v>
      </c>
      <c r="AE12" s="368">
        <f>VLOOKUP($G12, SCHOOL_INFO!$D$5:$AS$749, 27, FALSE)</f>
        <v>0</v>
      </c>
      <c r="AF12" s="368">
        <f>VLOOKUP($G12, SCHOOL_INFO!$D$5:$AS$749, 29, FALSE)</f>
        <v>0</v>
      </c>
      <c r="AG12" s="368">
        <f>VLOOKUP($G12, SCHOOL_INFO!$D$5:$AS$749, 30, FALSE)</f>
        <v>0</v>
      </c>
      <c r="AH12" s="368">
        <f>VLOOKUP($G12, SCHOOL_INFO!$D$5:$AS$749, 31, FALSE)</f>
        <v>0</v>
      </c>
      <c r="AI12" s="368">
        <f>VLOOKUP($G12, SCHOOL_INFO!$D$5:$AS$749, 33, FALSE)</f>
        <v>1</v>
      </c>
      <c r="AJ12" s="368">
        <f>VLOOKUP($G12, SCHOOL_INFO!$D$5:$AS$749, 34, FALSE)</f>
        <v>0</v>
      </c>
      <c r="AK12" s="368">
        <f>VLOOKUP($G12, SCHOOL_INFO!$D$5:$AS$749, 35, FALSE)</f>
        <v>6</v>
      </c>
      <c r="AL12" s="368">
        <f>VLOOKUP($B12, '0.학교(충남+대전)'!$C$4:$AH$767, 31, FALSE)</f>
        <v>6</v>
      </c>
      <c r="AM12" s="368">
        <f>VLOOKUP($B12, '0.학교(충남+대전)'!$C$4:$AH$767, 32, FALSE)</f>
        <v>0</v>
      </c>
      <c r="AN12" s="368">
        <f>VLOOKUP($G12, SCHOOL_INFO!$D$5:$AS$749, 9, FALSE)</f>
        <v>0</v>
      </c>
      <c r="AO12" s="368">
        <f>VLOOKUP($G12, SCHOOL_INFO!$D$5:$AS$749, 36, FALSE)</f>
        <v>8</v>
      </c>
      <c r="AP12" s="368">
        <f>VLOOKUP($G12, SCHOOL_INFO!$D$5:$AS$749, 37, FALSE)</f>
        <v>46</v>
      </c>
      <c r="AQ12" s="368">
        <f>VLOOKUP($B12, '0.학교(충남+대전)'!$C$4:$AC$767, 27, FALSE)</f>
        <v>54</v>
      </c>
      <c r="AR12" s="368">
        <f>VLOOKUP($B12, '0.학교(충남+대전)'!$C$4:$AH$767, 29, FALSE)</f>
        <v>54</v>
      </c>
      <c r="AS12" s="368">
        <f>VLOOKUP($B12, '0.학교(충남+대전)'!$C$4:$AH$767, 30, FALSE)</f>
        <v>0</v>
      </c>
      <c r="AT12" s="368">
        <f>VLOOKUP($G12, SCHOOL_INFO!$D$5:$AS$749, 38, FALSE)</f>
        <v>1</v>
      </c>
      <c r="AU12" s="368">
        <f>VLOOKUP($G12, SCHOOL_INFO!$D$5:$AS$749, 39, FALSE)</f>
        <v>6</v>
      </c>
      <c r="AV12" s="368">
        <f>VLOOKUP($G12, SCHOOL_INFO!$D$5:$AS$749, 40, FALSE)</f>
        <v>54</v>
      </c>
      <c r="AW12" s="368">
        <f>VLOOKUP($G12, SCHOOL_INFO!$D$5:$AS$749, 41, FALSE)</f>
        <v>0</v>
      </c>
      <c r="AX12" s="368">
        <f>VLOOKUP($G12, SCHOOL_INFO!$D$5:$AS$749, 42, FALSE)</f>
        <v>0</v>
      </c>
    </row>
    <row r="13" spans="1:52" ht="16.5" customHeight="1">
      <c r="A13" s="80">
        <v>9</v>
      </c>
      <c r="B13" s="86" t="s">
        <v>744</v>
      </c>
      <c r="C13" s="88" t="s">
        <v>28</v>
      </c>
      <c r="D13" s="86" t="s">
        <v>2233</v>
      </c>
      <c r="E13" s="86" t="s">
        <v>723</v>
      </c>
      <c r="F13" s="89" t="s">
        <v>730</v>
      </c>
      <c r="G13" s="90" t="s">
        <v>745</v>
      </c>
      <c r="H13" s="390" t="s">
        <v>26</v>
      </c>
      <c r="I13" s="390" t="s">
        <v>35</v>
      </c>
      <c r="J13" s="88" t="s">
        <v>5123</v>
      </c>
      <c r="K13" s="366">
        <v>3</v>
      </c>
      <c r="L13" s="367">
        <v>1</v>
      </c>
      <c r="M13" s="367">
        <v>1</v>
      </c>
      <c r="N13" s="368">
        <f>VLOOKUP($G13, SCHOOL_INFO!$D$5:$AS$749, 6, FALSE)</f>
        <v>8</v>
      </c>
      <c r="O13" s="368">
        <f>VLOOKUP($G13, SCHOOL_INFO!$D$5:$AS$749, 7, FALSE)</f>
        <v>1</v>
      </c>
      <c r="P13" s="368">
        <f>VLOOKUP($G13, SCHOOL_INFO!$D$5:$AS$749, 8, FALSE)</f>
        <v>1</v>
      </c>
      <c r="Q13" s="368">
        <f>VLOOKUP($G13, SCHOOL_INFO!$D$5:$AS$749, 10, FALSE)</f>
        <v>0</v>
      </c>
      <c r="R13" s="368">
        <f>VLOOKUP($G13, SCHOOL_INFO!$D$5:$AS$749, 11, FALSE)</f>
        <v>1</v>
      </c>
      <c r="S13" s="368">
        <f>VLOOKUP($G13, SCHOOL_INFO!$D$5:$AS$749, 12, FALSE)</f>
        <v>0</v>
      </c>
      <c r="T13" s="368">
        <f>VLOOKUP($G13, SCHOOL_INFO!$D$5:$AS$749, 13, FALSE)</f>
        <v>0</v>
      </c>
      <c r="U13" s="368">
        <f>VLOOKUP($G13, SCHOOL_INFO!$D$5:$AS$749, 14, FALSE)</f>
        <v>0</v>
      </c>
      <c r="V13" s="368">
        <f>VLOOKUP($G13, SCHOOL_INFO!$D$5:$AS$749, 15, FALSE)</f>
        <v>0</v>
      </c>
      <c r="W13" s="368">
        <f>VLOOKUP($G13, SCHOOL_INFO!$D$5:$AS$749, 17, FALSE)</f>
        <v>1</v>
      </c>
      <c r="X13" s="368">
        <f>VLOOKUP($G13, SCHOOL_INFO!$D$5:$AS$749, 18, FALSE)</f>
        <v>1</v>
      </c>
      <c r="Y13" s="368">
        <f>VLOOKUP($G13, SCHOOL_INFO!$D$5:$AS$749, 19, FALSE)</f>
        <v>0</v>
      </c>
      <c r="Z13" s="368">
        <f>VLOOKUP($G13, SCHOOL_INFO!$D$5:$AS$749, 21, FALSE)</f>
        <v>8</v>
      </c>
      <c r="AA13" s="368">
        <f>VLOOKUP($G13, SCHOOL_INFO!$D$5:$AS$749, 22, FALSE)</f>
        <v>4</v>
      </c>
      <c r="AB13" s="368">
        <f>VLOOKUP($G13, SCHOOL_INFO!$D$5:$AS$749, 23, FALSE)</f>
        <v>0</v>
      </c>
      <c r="AC13" s="368">
        <f>VLOOKUP($G13, SCHOOL_INFO!$D$5:$AS$749, 25, FALSE)</f>
        <v>9</v>
      </c>
      <c r="AD13" s="368">
        <f>VLOOKUP($G13, SCHOOL_INFO!$D$5:$AS$749, 26, FALSE)</f>
        <v>3</v>
      </c>
      <c r="AE13" s="368">
        <f>VLOOKUP($G13, SCHOOL_INFO!$D$5:$AS$749, 27, FALSE)</f>
        <v>0</v>
      </c>
      <c r="AF13" s="368">
        <f>VLOOKUP($G13, SCHOOL_INFO!$D$5:$AS$749, 29, FALSE)</f>
        <v>0</v>
      </c>
      <c r="AG13" s="368">
        <f>VLOOKUP($G13, SCHOOL_INFO!$D$5:$AS$749, 30, FALSE)</f>
        <v>0</v>
      </c>
      <c r="AH13" s="368">
        <f>VLOOKUP($G13, SCHOOL_INFO!$D$5:$AS$749, 31, FALSE)</f>
        <v>0</v>
      </c>
      <c r="AI13" s="368">
        <f>VLOOKUP($G13, SCHOOL_INFO!$D$5:$AS$749, 33, FALSE)</f>
        <v>1</v>
      </c>
      <c r="AJ13" s="368">
        <f>VLOOKUP($G13, SCHOOL_INFO!$D$5:$AS$749, 34, FALSE)</f>
        <v>0</v>
      </c>
      <c r="AK13" s="368">
        <f>VLOOKUP($G13, SCHOOL_INFO!$D$5:$AS$749, 35, FALSE)</f>
        <v>7</v>
      </c>
      <c r="AL13" s="368">
        <f>VLOOKUP($B13, '0.학교(충남+대전)'!$C$4:$AH$767, 31, FALSE)</f>
        <v>7</v>
      </c>
      <c r="AM13" s="368">
        <f>VLOOKUP($B13, '0.학교(충남+대전)'!$C$4:$AH$767, 32, FALSE)</f>
        <v>0</v>
      </c>
      <c r="AN13" s="368">
        <f>VLOOKUP($G13, SCHOOL_INFO!$D$5:$AS$749, 9, FALSE)</f>
        <v>0</v>
      </c>
      <c r="AO13" s="368">
        <f>VLOOKUP($G13, SCHOOL_INFO!$D$5:$AS$749, 36, FALSE)</f>
        <v>32</v>
      </c>
      <c r="AP13" s="368">
        <f>VLOOKUP($G13, SCHOOL_INFO!$D$5:$AS$749, 37, FALSE)</f>
        <v>0</v>
      </c>
      <c r="AQ13" s="368">
        <f>VLOOKUP($B13, '0.학교(충남+대전)'!$C$4:$AC$767, 27, FALSE)</f>
        <v>35</v>
      </c>
      <c r="AR13" s="368">
        <f>VLOOKUP($B13, '0.학교(충남+대전)'!$C$4:$AH$767, 29, FALSE)</f>
        <v>32</v>
      </c>
      <c r="AS13" s="368">
        <f>VLOOKUP($B13, '0.학교(충남+대전)'!$C$4:$AH$767, 30, FALSE)</f>
        <v>0</v>
      </c>
      <c r="AT13" s="368">
        <f>VLOOKUP($G13, SCHOOL_INFO!$D$5:$AS$749, 38, FALSE)</f>
        <v>1</v>
      </c>
      <c r="AU13" s="368">
        <f>VLOOKUP($G13, SCHOOL_INFO!$D$5:$AS$749, 39, FALSE)</f>
        <v>5</v>
      </c>
      <c r="AV13" s="368">
        <f>VLOOKUP($G13, SCHOOL_INFO!$D$5:$AS$749, 40, FALSE)</f>
        <v>32</v>
      </c>
      <c r="AW13" s="368">
        <f>VLOOKUP($G13, SCHOOL_INFO!$D$5:$AS$749, 41, FALSE)</f>
        <v>0</v>
      </c>
      <c r="AX13" s="368">
        <f>VLOOKUP($G13, SCHOOL_INFO!$D$5:$AS$749, 42, FALSE)</f>
        <v>0</v>
      </c>
    </row>
    <row r="14" spans="1:52" ht="16.5" customHeight="1">
      <c r="A14" s="81">
        <v>10</v>
      </c>
      <c r="B14" s="86" t="s">
        <v>746</v>
      </c>
      <c r="C14" s="88" t="s">
        <v>28</v>
      </c>
      <c r="D14" s="86" t="s">
        <v>2233</v>
      </c>
      <c r="E14" s="86" t="s">
        <v>723</v>
      </c>
      <c r="F14" s="87" t="s">
        <v>727</v>
      </c>
      <c r="G14" s="90" t="s">
        <v>747</v>
      </c>
      <c r="H14" s="390" t="s">
        <v>26</v>
      </c>
      <c r="I14" s="391" t="s">
        <v>35</v>
      </c>
      <c r="J14" s="88" t="s">
        <v>5123</v>
      </c>
      <c r="K14" s="366">
        <v>3</v>
      </c>
      <c r="L14" s="367">
        <v>1</v>
      </c>
      <c r="M14" s="367">
        <v>1</v>
      </c>
      <c r="N14" s="368">
        <f>VLOOKUP($G14, SCHOOL_INFO!$D$5:$AS$749, 6, FALSE)</f>
        <v>6</v>
      </c>
      <c r="O14" s="368">
        <f>VLOOKUP($G14, SCHOOL_INFO!$D$5:$AS$749, 7, FALSE)</f>
        <v>4</v>
      </c>
      <c r="P14" s="368">
        <f>VLOOKUP($G14, SCHOOL_INFO!$D$5:$AS$749, 8, FALSE)</f>
        <v>1</v>
      </c>
      <c r="Q14" s="368">
        <f>VLOOKUP($G14, SCHOOL_INFO!$D$5:$AS$749, 10, FALSE)</f>
        <v>2</v>
      </c>
      <c r="R14" s="368">
        <f>VLOOKUP($G14, SCHOOL_INFO!$D$5:$AS$749, 11, FALSE)</f>
        <v>4</v>
      </c>
      <c r="S14" s="368">
        <f>VLOOKUP($G14, SCHOOL_INFO!$D$5:$AS$749, 12, FALSE)</f>
        <v>0</v>
      </c>
      <c r="T14" s="368">
        <f>VLOOKUP($G14, SCHOOL_INFO!$D$5:$AS$749, 13, FALSE)</f>
        <v>0</v>
      </c>
      <c r="U14" s="368">
        <f>VLOOKUP($G14, SCHOOL_INFO!$D$5:$AS$749, 14, FALSE)</f>
        <v>0</v>
      </c>
      <c r="V14" s="368">
        <f>VLOOKUP($G14, SCHOOL_INFO!$D$5:$AS$749, 15, FALSE)</f>
        <v>0</v>
      </c>
      <c r="W14" s="368">
        <f>VLOOKUP($G14, SCHOOL_INFO!$D$5:$AS$749, 17, FALSE)</f>
        <v>0</v>
      </c>
      <c r="X14" s="368">
        <f>VLOOKUP($G14, SCHOOL_INFO!$D$5:$AS$749, 18, FALSE)</f>
        <v>0</v>
      </c>
      <c r="Y14" s="368">
        <f>VLOOKUP($G14, SCHOOL_INFO!$D$5:$AS$749, 19, FALSE)</f>
        <v>0</v>
      </c>
      <c r="Z14" s="368">
        <f>VLOOKUP($G14, SCHOOL_INFO!$D$5:$AS$749, 21, FALSE)</f>
        <v>5</v>
      </c>
      <c r="AA14" s="368">
        <f>VLOOKUP($G14, SCHOOL_INFO!$D$5:$AS$749, 22, FALSE)</f>
        <v>5</v>
      </c>
      <c r="AB14" s="368">
        <f>VLOOKUP($G14, SCHOOL_INFO!$D$5:$AS$749, 23, FALSE)</f>
        <v>0</v>
      </c>
      <c r="AC14" s="368">
        <f>VLOOKUP($G14, SCHOOL_INFO!$D$5:$AS$749, 25, FALSE)</f>
        <v>17</v>
      </c>
      <c r="AD14" s="368">
        <f>VLOOKUP($G14, SCHOOL_INFO!$D$5:$AS$749, 26, FALSE)</f>
        <v>10</v>
      </c>
      <c r="AE14" s="368">
        <f>VLOOKUP($G14, SCHOOL_INFO!$D$5:$AS$749, 27, FALSE)</f>
        <v>0</v>
      </c>
      <c r="AF14" s="368">
        <f>VLOOKUP($G14, SCHOOL_INFO!$D$5:$AS$749, 29, FALSE)</f>
        <v>0</v>
      </c>
      <c r="AG14" s="368">
        <f>VLOOKUP($G14, SCHOOL_INFO!$D$5:$AS$749, 30, FALSE)</f>
        <v>0</v>
      </c>
      <c r="AH14" s="368">
        <f>VLOOKUP($G14, SCHOOL_INFO!$D$5:$AS$749, 31, FALSE)</f>
        <v>0</v>
      </c>
      <c r="AI14" s="368">
        <f>VLOOKUP($G14, SCHOOL_INFO!$D$5:$AS$749, 33, FALSE)</f>
        <v>1</v>
      </c>
      <c r="AJ14" s="368">
        <f>VLOOKUP($G14, SCHOOL_INFO!$D$5:$AS$749, 34, FALSE)</f>
        <v>0</v>
      </c>
      <c r="AK14" s="368">
        <f>VLOOKUP($G14, SCHOOL_INFO!$D$5:$AS$749, 35, FALSE)</f>
        <v>6</v>
      </c>
      <c r="AL14" s="368">
        <f>VLOOKUP($B14, '0.학교(충남+대전)'!$C$4:$AH$767, 31, FALSE)</f>
        <v>6</v>
      </c>
      <c r="AM14" s="368">
        <f>VLOOKUP($B14, '0.학교(충남+대전)'!$C$4:$AH$767, 32, FALSE)</f>
        <v>0</v>
      </c>
      <c r="AN14" s="368">
        <f>VLOOKUP($G14, SCHOOL_INFO!$D$5:$AS$749, 9, FALSE)</f>
        <v>0</v>
      </c>
      <c r="AO14" s="368">
        <f>VLOOKUP($G14, SCHOOL_INFO!$D$5:$AS$749, 36, FALSE)</f>
        <v>8</v>
      </c>
      <c r="AP14" s="368">
        <f>VLOOKUP($G14, SCHOOL_INFO!$D$5:$AS$749, 37, FALSE)</f>
        <v>36</v>
      </c>
      <c r="AQ14" s="368">
        <f>VLOOKUP($B14, '0.학교(충남+대전)'!$C$4:$AC$767, 27, FALSE)</f>
        <v>51</v>
      </c>
      <c r="AR14" s="368">
        <f>VLOOKUP($B14, '0.학교(충남+대전)'!$C$4:$AH$767, 29, FALSE)</f>
        <v>44</v>
      </c>
      <c r="AS14" s="368">
        <f>VLOOKUP($B14, '0.학교(충남+대전)'!$C$4:$AH$767, 30, FALSE)</f>
        <v>0</v>
      </c>
      <c r="AT14" s="368">
        <f>VLOOKUP($G14, SCHOOL_INFO!$D$5:$AS$749, 38, FALSE)</f>
        <v>1</v>
      </c>
      <c r="AU14" s="368">
        <f>VLOOKUP($G14, SCHOOL_INFO!$D$5:$AS$749, 39, FALSE)</f>
        <v>6</v>
      </c>
      <c r="AV14" s="368">
        <f>VLOOKUP($G14, SCHOOL_INFO!$D$5:$AS$749, 40, FALSE)</f>
        <v>44</v>
      </c>
      <c r="AW14" s="368">
        <f>VLOOKUP($G14, SCHOOL_INFO!$D$5:$AS$749, 41, FALSE)</f>
        <v>0</v>
      </c>
      <c r="AX14" s="368">
        <f>VLOOKUP($G14, SCHOOL_INFO!$D$5:$AS$749, 42, FALSE)</f>
        <v>0</v>
      </c>
    </row>
    <row r="15" spans="1:52" ht="16.5" customHeight="1">
      <c r="A15" s="80">
        <v>11</v>
      </c>
      <c r="B15" s="86" t="s">
        <v>748</v>
      </c>
      <c r="C15" s="88" t="s">
        <v>28</v>
      </c>
      <c r="D15" s="86" t="s">
        <v>2233</v>
      </c>
      <c r="E15" s="86" t="s">
        <v>749</v>
      </c>
      <c r="F15" s="89" t="s">
        <v>730</v>
      </c>
      <c r="G15" s="90" t="s">
        <v>750</v>
      </c>
      <c r="H15" s="390" t="s">
        <v>2353</v>
      </c>
      <c r="I15" s="390" t="s">
        <v>699</v>
      </c>
      <c r="J15" s="88" t="s">
        <v>5123</v>
      </c>
      <c r="K15" s="366">
        <v>2</v>
      </c>
      <c r="L15" s="367">
        <v>1</v>
      </c>
      <c r="M15" s="367">
        <v>1</v>
      </c>
      <c r="N15" s="368">
        <f>VLOOKUP($G15, SCHOOL_INFO!$D$5:$AS$749, 6, FALSE)</f>
        <v>9</v>
      </c>
      <c r="O15" s="368">
        <f>VLOOKUP($G15, SCHOOL_INFO!$D$5:$AS$749, 7, FALSE)</f>
        <v>0</v>
      </c>
      <c r="P15" s="368">
        <f>VLOOKUP($G15, SCHOOL_INFO!$D$5:$AS$749, 8, FALSE)</f>
        <v>1</v>
      </c>
      <c r="Q15" s="368">
        <f>VLOOKUP($G15, SCHOOL_INFO!$D$5:$AS$749, 10, FALSE)</f>
        <v>4</v>
      </c>
      <c r="R15" s="368">
        <f>VLOOKUP($G15, SCHOOL_INFO!$D$5:$AS$749, 11, FALSE)</f>
        <v>0</v>
      </c>
      <c r="S15" s="368">
        <f>VLOOKUP($G15, SCHOOL_INFO!$D$5:$AS$749, 12, FALSE)</f>
        <v>0</v>
      </c>
      <c r="T15" s="368">
        <f>VLOOKUP($G15, SCHOOL_INFO!$D$5:$AS$749, 13, FALSE)</f>
        <v>0</v>
      </c>
      <c r="U15" s="368">
        <f>VLOOKUP($G15, SCHOOL_INFO!$D$5:$AS$749, 14, FALSE)</f>
        <v>0</v>
      </c>
      <c r="V15" s="368">
        <f>VLOOKUP($G15, SCHOOL_INFO!$D$5:$AS$749, 15, FALSE)</f>
        <v>0</v>
      </c>
      <c r="W15" s="368">
        <f>VLOOKUP($G15, SCHOOL_INFO!$D$5:$AS$749, 17, FALSE)</f>
        <v>0</v>
      </c>
      <c r="X15" s="368">
        <f>VLOOKUP($G15, SCHOOL_INFO!$D$5:$AS$749, 18, FALSE)</f>
        <v>0</v>
      </c>
      <c r="Y15" s="368">
        <f>VLOOKUP($G15, SCHOOL_INFO!$D$5:$AS$749, 19, FALSE)</f>
        <v>0</v>
      </c>
      <c r="Z15" s="368">
        <f>VLOOKUP($G15, SCHOOL_INFO!$D$5:$AS$749, 21, FALSE)</f>
        <v>5</v>
      </c>
      <c r="AA15" s="368">
        <f>VLOOKUP($G15, SCHOOL_INFO!$D$5:$AS$749, 22, FALSE)</f>
        <v>2</v>
      </c>
      <c r="AB15" s="368">
        <f>VLOOKUP($G15, SCHOOL_INFO!$D$5:$AS$749, 23, FALSE)</f>
        <v>0</v>
      </c>
      <c r="AC15" s="368">
        <f>VLOOKUP($G15, SCHOOL_INFO!$D$5:$AS$749, 25, FALSE)</f>
        <v>12</v>
      </c>
      <c r="AD15" s="368">
        <f>VLOOKUP($G15, SCHOOL_INFO!$D$5:$AS$749, 26, FALSE)</f>
        <v>5</v>
      </c>
      <c r="AE15" s="368">
        <f>VLOOKUP($G15, SCHOOL_INFO!$D$5:$AS$749, 27, FALSE)</f>
        <v>0</v>
      </c>
      <c r="AF15" s="368">
        <f>VLOOKUP($G15, SCHOOL_INFO!$D$5:$AS$749, 29, FALSE)</f>
        <v>0</v>
      </c>
      <c r="AG15" s="368">
        <f>VLOOKUP($G15, SCHOOL_INFO!$D$5:$AS$749, 30, FALSE)</f>
        <v>0</v>
      </c>
      <c r="AH15" s="368">
        <f>VLOOKUP($G15, SCHOOL_INFO!$D$5:$AS$749, 31, FALSE)</f>
        <v>0</v>
      </c>
      <c r="AI15" s="368">
        <f>VLOOKUP($G15, SCHOOL_INFO!$D$5:$AS$749, 33, FALSE)</f>
        <v>1</v>
      </c>
      <c r="AJ15" s="368">
        <f>VLOOKUP($G15, SCHOOL_INFO!$D$5:$AS$749, 34, FALSE)</f>
        <v>0</v>
      </c>
      <c r="AK15" s="368">
        <f>VLOOKUP($G15, SCHOOL_INFO!$D$5:$AS$749, 35, FALSE)</f>
        <v>4</v>
      </c>
      <c r="AL15" s="368">
        <f>VLOOKUP($B15, '0.학교(충남+대전)'!$C$4:$AH$767, 31, FALSE)</f>
        <v>4</v>
      </c>
      <c r="AM15" s="368">
        <f>VLOOKUP($B15, '0.학교(충남+대전)'!$C$4:$AH$767, 32, FALSE)</f>
        <v>0</v>
      </c>
      <c r="AN15" s="368">
        <f>VLOOKUP($G15, SCHOOL_INFO!$D$5:$AS$749, 9, FALSE)</f>
        <v>0</v>
      </c>
      <c r="AO15" s="368">
        <f>VLOOKUP($G15, SCHOOL_INFO!$D$5:$AS$749, 36, FALSE)</f>
        <v>0</v>
      </c>
      <c r="AP15" s="368">
        <f>VLOOKUP($G15, SCHOOL_INFO!$D$5:$AS$749, 37, FALSE)</f>
        <v>9</v>
      </c>
      <c r="AQ15" s="368">
        <f>VLOOKUP($B15, '0.학교(충남+대전)'!$C$4:$AC$767, 27, FALSE)</f>
        <v>8</v>
      </c>
      <c r="AR15" s="368">
        <f>VLOOKUP($B15, '0.학교(충남+대전)'!$C$4:$AH$767, 29, FALSE)</f>
        <v>9</v>
      </c>
      <c r="AS15" s="368">
        <f>VLOOKUP($B15, '0.학교(충남+대전)'!$C$4:$AH$767, 30, FALSE)</f>
        <v>0</v>
      </c>
      <c r="AT15" s="368">
        <f>VLOOKUP($G15, SCHOOL_INFO!$D$5:$AS$749, 38, FALSE)</f>
        <v>8</v>
      </c>
      <c r="AU15" s="368">
        <f>VLOOKUP($G15, SCHOOL_INFO!$D$5:$AS$749, 39, FALSE)</f>
        <v>3</v>
      </c>
      <c r="AV15" s="368">
        <f>VLOOKUP($G15, SCHOOL_INFO!$D$5:$AS$749, 40, FALSE)</f>
        <v>7</v>
      </c>
      <c r="AW15" s="368">
        <f>VLOOKUP($G15, SCHOOL_INFO!$D$5:$AS$749, 41, FALSE)</f>
        <v>0</v>
      </c>
      <c r="AX15" s="368">
        <f>VLOOKUP($G15, SCHOOL_INFO!$D$5:$AS$749, 42, FALSE)</f>
        <v>0</v>
      </c>
    </row>
    <row r="16" spans="1:52" ht="16.5" customHeight="1">
      <c r="A16" s="80">
        <v>12</v>
      </c>
      <c r="B16" s="86" t="s">
        <v>751</v>
      </c>
      <c r="C16" s="88" t="s">
        <v>28</v>
      </c>
      <c r="D16" s="86" t="s">
        <v>2233</v>
      </c>
      <c r="E16" s="86" t="s">
        <v>749</v>
      </c>
      <c r="F16" s="87" t="s">
        <v>727</v>
      </c>
      <c r="G16" s="90" t="s">
        <v>752</v>
      </c>
      <c r="H16" s="390" t="s">
        <v>2353</v>
      </c>
      <c r="I16" s="390" t="s">
        <v>699</v>
      </c>
      <c r="J16" s="88" t="s">
        <v>5123</v>
      </c>
      <c r="K16" s="366">
        <v>2</v>
      </c>
      <c r="L16" s="367">
        <v>1</v>
      </c>
      <c r="M16" s="367">
        <v>1</v>
      </c>
      <c r="N16" s="368">
        <f>VLOOKUP($G16, SCHOOL_INFO!$D$5:$AS$749, 6, FALSE)</f>
        <v>13</v>
      </c>
      <c r="O16" s="368">
        <f>VLOOKUP($G16, SCHOOL_INFO!$D$5:$AS$749, 7, FALSE)</f>
        <v>0</v>
      </c>
      <c r="P16" s="368">
        <f>VLOOKUP($G16, SCHOOL_INFO!$D$5:$AS$749, 8, FALSE)</f>
        <v>1</v>
      </c>
      <c r="Q16" s="368">
        <f>VLOOKUP($G16, SCHOOL_INFO!$D$5:$AS$749, 10, FALSE)</f>
        <v>10</v>
      </c>
      <c r="R16" s="368">
        <f>VLOOKUP($G16, SCHOOL_INFO!$D$5:$AS$749, 11, FALSE)</f>
        <v>0</v>
      </c>
      <c r="S16" s="368">
        <f>VLOOKUP($G16, SCHOOL_INFO!$D$5:$AS$749, 12, FALSE)</f>
        <v>0</v>
      </c>
      <c r="T16" s="368">
        <f>VLOOKUP($G16, SCHOOL_INFO!$D$5:$AS$749, 13, FALSE)</f>
        <v>0</v>
      </c>
      <c r="U16" s="368">
        <f>VLOOKUP($G16, SCHOOL_INFO!$D$5:$AS$749, 14, FALSE)</f>
        <v>0</v>
      </c>
      <c r="V16" s="368">
        <f>VLOOKUP($G16, SCHOOL_INFO!$D$5:$AS$749, 15, FALSE)</f>
        <v>0</v>
      </c>
      <c r="W16" s="368">
        <f>VLOOKUP($G16, SCHOOL_INFO!$D$5:$AS$749, 17, FALSE)</f>
        <v>0</v>
      </c>
      <c r="X16" s="368">
        <f>VLOOKUP($G16, SCHOOL_INFO!$D$5:$AS$749, 18, FALSE)</f>
        <v>0</v>
      </c>
      <c r="Y16" s="368">
        <f>VLOOKUP($G16, SCHOOL_INFO!$D$5:$AS$749, 19, FALSE)</f>
        <v>0</v>
      </c>
      <c r="Z16" s="368">
        <f>VLOOKUP($G16, SCHOOL_INFO!$D$5:$AS$749, 21, FALSE)</f>
        <v>3</v>
      </c>
      <c r="AA16" s="368">
        <f>VLOOKUP($G16, SCHOOL_INFO!$D$5:$AS$749, 22, FALSE)</f>
        <v>3</v>
      </c>
      <c r="AB16" s="368">
        <f>VLOOKUP($G16, SCHOOL_INFO!$D$5:$AS$749, 23, FALSE)</f>
        <v>0</v>
      </c>
      <c r="AC16" s="368">
        <f>VLOOKUP($G16, SCHOOL_INFO!$D$5:$AS$749, 25, FALSE)</f>
        <v>6</v>
      </c>
      <c r="AD16" s="368">
        <f>VLOOKUP($G16, SCHOOL_INFO!$D$5:$AS$749, 26, FALSE)</f>
        <v>0</v>
      </c>
      <c r="AE16" s="368">
        <f>VLOOKUP($G16, SCHOOL_INFO!$D$5:$AS$749, 27, FALSE)</f>
        <v>0</v>
      </c>
      <c r="AF16" s="368">
        <f>VLOOKUP($G16, SCHOOL_INFO!$D$5:$AS$749, 29, FALSE)</f>
        <v>41</v>
      </c>
      <c r="AG16" s="368">
        <f>VLOOKUP($G16, SCHOOL_INFO!$D$5:$AS$749, 30, FALSE)</f>
        <v>0</v>
      </c>
      <c r="AH16" s="368">
        <f>VLOOKUP($G16, SCHOOL_INFO!$D$5:$AS$749, 31, FALSE)</f>
        <v>0</v>
      </c>
      <c r="AI16" s="368">
        <f>VLOOKUP($G16, SCHOOL_INFO!$D$5:$AS$749, 33, FALSE)</f>
        <v>1</v>
      </c>
      <c r="AJ16" s="368">
        <f>VLOOKUP($G16, SCHOOL_INFO!$D$5:$AS$749, 34, FALSE)</f>
        <v>0</v>
      </c>
      <c r="AK16" s="368">
        <f>VLOOKUP($G16, SCHOOL_INFO!$D$5:$AS$749, 35, FALSE)</f>
        <v>2</v>
      </c>
      <c r="AL16" s="368">
        <f>VLOOKUP($B16, '0.학교(충남+대전)'!$C$4:$AH$767, 31, FALSE)</f>
        <v>1</v>
      </c>
      <c r="AM16" s="368">
        <f>VLOOKUP($B16, '0.학교(충남+대전)'!$C$4:$AH$767, 32, FALSE)</f>
        <v>0</v>
      </c>
      <c r="AN16" s="368">
        <f>VLOOKUP($G16, SCHOOL_INFO!$D$5:$AS$749, 9, FALSE)</f>
        <v>0</v>
      </c>
      <c r="AO16" s="368">
        <f>VLOOKUP($G16, SCHOOL_INFO!$D$5:$AS$749, 36, FALSE)</f>
        <v>5</v>
      </c>
      <c r="AP16" s="368">
        <f>VLOOKUP($G16, SCHOOL_INFO!$D$5:$AS$749, 37, FALSE)</f>
        <v>3</v>
      </c>
      <c r="AQ16" s="368">
        <f>VLOOKUP($B16, '0.학교(충남+대전)'!$C$4:$AC$767, 27, FALSE)</f>
        <v>12</v>
      </c>
      <c r="AR16" s="368">
        <f>VLOOKUP($B16, '0.학교(충남+대전)'!$C$4:$AH$767, 29, FALSE)</f>
        <v>6</v>
      </c>
      <c r="AS16" s="368">
        <f>VLOOKUP($B16, '0.학교(충남+대전)'!$C$4:$AH$767, 30, FALSE)</f>
        <v>0</v>
      </c>
      <c r="AT16" s="368">
        <f>VLOOKUP($G16, SCHOOL_INFO!$D$5:$AS$749, 38, FALSE)</f>
        <v>4</v>
      </c>
      <c r="AU16" s="368">
        <f>VLOOKUP($G16, SCHOOL_INFO!$D$5:$AS$749, 39, FALSE)</f>
        <v>1</v>
      </c>
      <c r="AV16" s="368">
        <f>VLOOKUP($G16, SCHOOL_INFO!$D$5:$AS$749, 40, FALSE)</f>
        <v>4</v>
      </c>
      <c r="AW16" s="368">
        <f>VLOOKUP($G16, SCHOOL_INFO!$D$5:$AS$749, 41, FALSE)</f>
        <v>2</v>
      </c>
      <c r="AX16" s="368">
        <f>VLOOKUP($G16, SCHOOL_INFO!$D$5:$AS$749, 42, FALSE)</f>
        <v>0</v>
      </c>
    </row>
    <row r="17" spans="1:53" ht="16.5" customHeight="1">
      <c r="A17" s="81">
        <v>13</v>
      </c>
      <c r="B17" s="86" t="s">
        <v>753</v>
      </c>
      <c r="C17" s="88" t="s">
        <v>28</v>
      </c>
      <c r="D17" s="86" t="s">
        <v>2233</v>
      </c>
      <c r="E17" s="86" t="s">
        <v>749</v>
      </c>
      <c r="F17" s="87" t="s">
        <v>727</v>
      </c>
      <c r="G17" s="90" t="s">
        <v>754</v>
      </c>
      <c r="H17" s="390" t="s">
        <v>2353</v>
      </c>
      <c r="I17" s="390" t="s">
        <v>699</v>
      </c>
      <c r="J17" s="88" t="s">
        <v>5123</v>
      </c>
      <c r="K17" s="366">
        <v>2</v>
      </c>
      <c r="L17" s="367">
        <v>1</v>
      </c>
      <c r="M17" s="367">
        <v>1</v>
      </c>
      <c r="N17" s="368">
        <f>VLOOKUP($G17, SCHOOL_INFO!$D$5:$AS$749, 6, FALSE)</f>
        <v>13</v>
      </c>
      <c r="O17" s="368">
        <f>VLOOKUP($G17, SCHOOL_INFO!$D$5:$AS$749, 7, FALSE)</f>
        <v>0</v>
      </c>
      <c r="P17" s="368">
        <f>VLOOKUP($G17, SCHOOL_INFO!$D$5:$AS$749, 8, FALSE)</f>
        <v>1</v>
      </c>
      <c r="Q17" s="368">
        <f>VLOOKUP($G17, SCHOOL_INFO!$D$5:$AS$749, 10, FALSE)</f>
        <v>3</v>
      </c>
      <c r="R17" s="368">
        <f>VLOOKUP($G17, SCHOOL_INFO!$D$5:$AS$749, 11, FALSE)</f>
        <v>0</v>
      </c>
      <c r="S17" s="368">
        <f>VLOOKUP($G17, SCHOOL_INFO!$D$5:$AS$749, 12, FALSE)</f>
        <v>0</v>
      </c>
      <c r="T17" s="368">
        <f>VLOOKUP($G17, SCHOOL_INFO!$D$5:$AS$749, 13, FALSE)</f>
        <v>0</v>
      </c>
      <c r="U17" s="368">
        <f>VLOOKUP($G17, SCHOOL_INFO!$D$5:$AS$749, 14, FALSE)</f>
        <v>0</v>
      </c>
      <c r="V17" s="368">
        <f>VLOOKUP($G17, SCHOOL_INFO!$D$5:$AS$749, 15, FALSE)</f>
        <v>0</v>
      </c>
      <c r="W17" s="368">
        <f>VLOOKUP($G17, SCHOOL_INFO!$D$5:$AS$749, 17, FALSE)</f>
        <v>0</v>
      </c>
      <c r="X17" s="368">
        <f>VLOOKUP($G17, SCHOOL_INFO!$D$5:$AS$749, 18, FALSE)</f>
        <v>0</v>
      </c>
      <c r="Y17" s="368">
        <f>VLOOKUP($G17, SCHOOL_INFO!$D$5:$AS$749, 19, FALSE)</f>
        <v>0</v>
      </c>
      <c r="Z17" s="368">
        <f>VLOOKUP($G17, SCHOOL_INFO!$D$5:$AS$749, 21, FALSE)</f>
        <v>4</v>
      </c>
      <c r="AA17" s="368">
        <f>VLOOKUP($G17, SCHOOL_INFO!$D$5:$AS$749, 22, FALSE)</f>
        <v>2</v>
      </c>
      <c r="AB17" s="368">
        <f>VLOOKUP($G17, SCHOOL_INFO!$D$5:$AS$749, 23, FALSE)</f>
        <v>0</v>
      </c>
      <c r="AC17" s="368">
        <f>VLOOKUP($G17, SCHOOL_INFO!$D$5:$AS$749, 25, FALSE)</f>
        <v>16</v>
      </c>
      <c r="AD17" s="368">
        <f>VLOOKUP($G17, SCHOOL_INFO!$D$5:$AS$749, 26, FALSE)</f>
        <v>0</v>
      </c>
      <c r="AE17" s="368">
        <f>VLOOKUP($G17, SCHOOL_INFO!$D$5:$AS$749, 27, FALSE)</f>
        <v>0</v>
      </c>
      <c r="AF17" s="368">
        <f>VLOOKUP($G17, SCHOOL_INFO!$D$5:$AS$749, 29, FALSE)</f>
        <v>5</v>
      </c>
      <c r="AG17" s="368">
        <f>VLOOKUP($G17, SCHOOL_INFO!$D$5:$AS$749, 30, FALSE)</f>
        <v>0</v>
      </c>
      <c r="AH17" s="368">
        <f>VLOOKUP($G17, SCHOOL_INFO!$D$5:$AS$749, 31, FALSE)</f>
        <v>0</v>
      </c>
      <c r="AI17" s="368">
        <f>VLOOKUP($G17, SCHOOL_INFO!$D$5:$AS$749, 33, FALSE)</f>
        <v>1</v>
      </c>
      <c r="AJ17" s="368">
        <f>VLOOKUP($G17, SCHOOL_INFO!$D$5:$AS$749, 34, FALSE)</f>
        <v>0</v>
      </c>
      <c r="AK17" s="368">
        <f>VLOOKUP($G17, SCHOOL_INFO!$D$5:$AS$749, 35, FALSE)</f>
        <v>4</v>
      </c>
      <c r="AL17" s="368">
        <f>VLOOKUP($B17, '0.학교(충남+대전)'!$C$4:$AH$767, 31, FALSE)</f>
        <v>4</v>
      </c>
      <c r="AM17" s="368">
        <f>VLOOKUP($B17, '0.학교(충남+대전)'!$C$4:$AH$767, 32, FALSE)</f>
        <v>0</v>
      </c>
      <c r="AN17" s="368">
        <f>VLOOKUP($G17, SCHOOL_INFO!$D$5:$AS$749, 9, FALSE)</f>
        <v>0</v>
      </c>
      <c r="AO17" s="368">
        <f>VLOOKUP($G17, SCHOOL_INFO!$D$5:$AS$749, 36, FALSE)</f>
        <v>1</v>
      </c>
      <c r="AP17" s="368">
        <f>VLOOKUP($G17, SCHOOL_INFO!$D$5:$AS$749, 37, FALSE)</f>
        <v>10</v>
      </c>
      <c r="AQ17" s="368">
        <f>VLOOKUP($B17, '0.학교(충남+대전)'!$C$4:$AC$767, 27, FALSE)</f>
        <v>10</v>
      </c>
      <c r="AR17" s="368">
        <f>VLOOKUP($B17, '0.학교(충남+대전)'!$C$4:$AH$767, 29, FALSE)</f>
        <v>10</v>
      </c>
      <c r="AS17" s="368">
        <f>VLOOKUP($B17, '0.학교(충남+대전)'!$C$4:$AH$767, 30, FALSE)</f>
        <v>0</v>
      </c>
      <c r="AT17" s="368">
        <f>VLOOKUP($G17, SCHOOL_INFO!$D$5:$AS$749, 38, FALSE)</f>
        <v>4</v>
      </c>
      <c r="AU17" s="368">
        <f>VLOOKUP($G17, SCHOOL_INFO!$D$5:$AS$749, 39, FALSE)</f>
        <v>0</v>
      </c>
      <c r="AV17" s="368">
        <f>VLOOKUP($G17, SCHOOL_INFO!$D$5:$AS$749, 40, FALSE)</f>
        <v>10</v>
      </c>
      <c r="AW17" s="368">
        <f>VLOOKUP($G17, SCHOOL_INFO!$D$5:$AS$749, 41, FALSE)</f>
        <v>0</v>
      </c>
      <c r="AX17" s="368">
        <f>VLOOKUP($G17, SCHOOL_INFO!$D$5:$AS$749, 42, FALSE)</f>
        <v>0</v>
      </c>
    </row>
    <row r="18" spans="1:53" ht="16.5" customHeight="1">
      <c r="A18" s="80">
        <v>14</v>
      </c>
      <c r="B18" s="86" t="s">
        <v>755</v>
      </c>
      <c r="C18" s="88" t="s">
        <v>28</v>
      </c>
      <c r="D18" s="86" t="s">
        <v>2233</v>
      </c>
      <c r="E18" s="86" t="s">
        <v>749</v>
      </c>
      <c r="F18" s="91" t="s">
        <v>724</v>
      </c>
      <c r="G18" s="90" t="s">
        <v>756</v>
      </c>
      <c r="H18" s="390" t="s">
        <v>26</v>
      </c>
      <c r="I18" s="390" t="s">
        <v>699</v>
      </c>
      <c r="J18" s="88" t="s">
        <v>5123</v>
      </c>
      <c r="K18" s="366">
        <v>2</v>
      </c>
      <c r="L18" s="367">
        <v>1</v>
      </c>
      <c r="M18" s="367">
        <v>1</v>
      </c>
      <c r="N18" s="368">
        <f>VLOOKUP($G18, SCHOOL_INFO!$D$5:$AS$749, 6, FALSE)</f>
        <v>26</v>
      </c>
      <c r="O18" s="368">
        <f>VLOOKUP($G18, SCHOOL_INFO!$D$5:$AS$749, 7, FALSE)</f>
        <v>0</v>
      </c>
      <c r="P18" s="368">
        <f>VLOOKUP($G18, SCHOOL_INFO!$D$5:$AS$749, 8, FALSE)</f>
        <v>1</v>
      </c>
      <c r="Q18" s="368">
        <f>VLOOKUP($G18, SCHOOL_INFO!$D$5:$AS$749, 10, FALSE)</f>
        <v>0</v>
      </c>
      <c r="R18" s="368">
        <f>VLOOKUP($G18, SCHOOL_INFO!$D$5:$AS$749, 11, FALSE)</f>
        <v>0</v>
      </c>
      <c r="S18" s="368">
        <f>VLOOKUP($G18, SCHOOL_INFO!$D$5:$AS$749, 12, FALSE)</f>
        <v>0</v>
      </c>
      <c r="T18" s="368">
        <f>VLOOKUP($G18, SCHOOL_INFO!$D$5:$AS$749, 13, FALSE)</f>
        <v>15</v>
      </c>
      <c r="U18" s="368">
        <f>VLOOKUP($G18, SCHOOL_INFO!$D$5:$AS$749, 14, FALSE)</f>
        <v>0</v>
      </c>
      <c r="V18" s="368">
        <f>VLOOKUP($G18, SCHOOL_INFO!$D$5:$AS$749, 15, FALSE)</f>
        <v>0</v>
      </c>
      <c r="W18" s="368">
        <f>VLOOKUP($G18, SCHOOL_INFO!$D$5:$AS$749, 17, FALSE)</f>
        <v>4</v>
      </c>
      <c r="X18" s="368">
        <f>VLOOKUP($G18, SCHOOL_INFO!$D$5:$AS$749, 18, FALSE)</f>
        <v>0</v>
      </c>
      <c r="Y18" s="368">
        <f>VLOOKUP($G18, SCHOOL_INFO!$D$5:$AS$749, 19, FALSE)</f>
        <v>0</v>
      </c>
      <c r="Z18" s="368">
        <f>VLOOKUP($G18, SCHOOL_INFO!$D$5:$AS$749, 21, FALSE)</f>
        <v>23</v>
      </c>
      <c r="AA18" s="368">
        <f>VLOOKUP($G18, SCHOOL_INFO!$D$5:$AS$749, 22, FALSE)</f>
        <v>4</v>
      </c>
      <c r="AB18" s="368">
        <f>VLOOKUP($G18, SCHOOL_INFO!$D$5:$AS$749, 23, FALSE)</f>
        <v>0</v>
      </c>
      <c r="AC18" s="368">
        <f>VLOOKUP($G18, SCHOOL_INFO!$D$5:$AS$749, 25, FALSE)</f>
        <v>11</v>
      </c>
      <c r="AD18" s="368">
        <f>VLOOKUP($G18, SCHOOL_INFO!$D$5:$AS$749, 26, FALSE)</f>
        <v>0</v>
      </c>
      <c r="AE18" s="368">
        <f>VLOOKUP($G18, SCHOOL_INFO!$D$5:$AS$749, 27, FALSE)</f>
        <v>0</v>
      </c>
      <c r="AF18" s="368">
        <f>VLOOKUP($G18, SCHOOL_INFO!$D$5:$AS$749, 29, FALSE)</f>
        <v>2</v>
      </c>
      <c r="AG18" s="368">
        <f>VLOOKUP($G18, SCHOOL_INFO!$D$5:$AS$749, 30, FALSE)</f>
        <v>0</v>
      </c>
      <c r="AH18" s="368">
        <f>VLOOKUP($G18, SCHOOL_INFO!$D$5:$AS$749, 31, FALSE)</f>
        <v>0</v>
      </c>
      <c r="AI18" s="368">
        <f>VLOOKUP($G18, SCHOOL_INFO!$D$5:$AS$749, 33, FALSE)</f>
        <v>1</v>
      </c>
      <c r="AJ18" s="368">
        <f>VLOOKUP($G18, SCHOOL_INFO!$D$5:$AS$749, 34, FALSE)</f>
        <v>0</v>
      </c>
      <c r="AK18" s="368">
        <f>VLOOKUP($G18, SCHOOL_INFO!$D$5:$AS$749, 35, FALSE)</f>
        <v>7</v>
      </c>
      <c r="AL18" s="368">
        <f>VLOOKUP($B18, '0.학교(충남+대전)'!$C$4:$AH$767, 31, FALSE)</f>
        <v>7</v>
      </c>
      <c r="AM18" s="368">
        <f>VLOOKUP($B18, '0.학교(충남+대전)'!$C$4:$AH$767, 32, FALSE)</f>
        <v>0</v>
      </c>
      <c r="AN18" s="368">
        <f>VLOOKUP($G18, SCHOOL_INFO!$D$5:$AS$749, 9, FALSE)</f>
        <v>0</v>
      </c>
      <c r="AO18" s="368">
        <f>VLOOKUP($G18, SCHOOL_INFO!$D$5:$AS$749, 36, FALSE)</f>
        <v>15</v>
      </c>
      <c r="AP18" s="368">
        <f>VLOOKUP($G18, SCHOOL_INFO!$D$5:$AS$749, 37, FALSE)</f>
        <v>26</v>
      </c>
      <c r="AQ18" s="368">
        <f>VLOOKUP($B18, '0.학교(충남+대전)'!$C$4:$AC$767, 27, FALSE)</f>
        <v>53</v>
      </c>
      <c r="AR18" s="368">
        <f>VLOOKUP($B18, '0.학교(충남+대전)'!$C$4:$AH$767, 29, FALSE)</f>
        <v>41</v>
      </c>
      <c r="AS18" s="368">
        <f>VLOOKUP($B18, '0.학교(충남+대전)'!$C$4:$AH$767, 30, FALSE)</f>
        <v>0</v>
      </c>
      <c r="AT18" s="368">
        <f>VLOOKUP($G18, SCHOOL_INFO!$D$5:$AS$749, 38, FALSE)</f>
        <v>12</v>
      </c>
      <c r="AU18" s="368">
        <f>VLOOKUP($G18, SCHOOL_INFO!$D$5:$AS$749, 39, FALSE)</f>
        <v>5</v>
      </c>
      <c r="AV18" s="368">
        <f>VLOOKUP($G18, SCHOOL_INFO!$D$5:$AS$749, 40, FALSE)</f>
        <v>41</v>
      </c>
      <c r="AW18" s="368">
        <f>VLOOKUP($G18, SCHOOL_INFO!$D$5:$AS$749, 41, FALSE)</f>
        <v>0</v>
      </c>
      <c r="AX18" s="368">
        <f>VLOOKUP($G18, SCHOOL_INFO!$D$5:$AS$749, 42, FALSE)</f>
        <v>0</v>
      </c>
    </row>
    <row r="19" spans="1:53" ht="16.5" customHeight="1">
      <c r="A19" s="80">
        <v>15</v>
      </c>
      <c r="B19" s="86" t="s">
        <v>757</v>
      </c>
      <c r="C19" s="88" t="s">
        <v>28</v>
      </c>
      <c r="D19" s="86" t="s">
        <v>2233</v>
      </c>
      <c r="E19" s="86" t="s">
        <v>749</v>
      </c>
      <c r="F19" s="87" t="s">
        <v>727</v>
      </c>
      <c r="G19" s="90" t="s">
        <v>758</v>
      </c>
      <c r="H19" s="390" t="s">
        <v>26</v>
      </c>
      <c r="I19" s="390" t="s">
        <v>699</v>
      </c>
      <c r="J19" s="88" t="s">
        <v>5123</v>
      </c>
      <c r="K19" s="366">
        <v>2</v>
      </c>
      <c r="L19" s="367">
        <v>1</v>
      </c>
      <c r="M19" s="367">
        <v>1</v>
      </c>
      <c r="N19" s="368">
        <f>VLOOKUP($G19, SCHOOL_INFO!$D$5:$AS$749, 6, FALSE)</f>
        <v>11</v>
      </c>
      <c r="O19" s="368">
        <f>VLOOKUP($G19, SCHOOL_INFO!$D$5:$AS$749, 7, FALSE)</f>
        <v>0</v>
      </c>
      <c r="P19" s="368">
        <f>VLOOKUP($G19, SCHOOL_INFO!$D$5:$AS$749, 8, FALSE)</f>
        <v>1</v>
      </c>
      <c r="Q19" s="368">
        <f>VLOOKUP($G19, SCHOOL_INFO!$D$5:$AS$749, 10, FALSE)</f>
        <v>0</v>
      </c>
      <c r="R19" s="368">
        <f>VLOOKUP($G19, SCHOOL_INFO!$D$5:$AS$749, 11, FALSE)</f>
        <v>0</v>
      </c>
      <c r="S19" s="368">
        <f>VLOOKUP($G19, SCHOOL_INFO!$D$5:$AS$749, 12, FALSE)</f>
        <v>0</v>
      </c>
      <c r="T19" s="368">
        <f>VLOOKUP($G19, SCHOOL_INFO!$D$5:$AS$749, 13, FALSE)</f>
        <v>0</v>
      </c>
      <c r="U19" s="368">
        <f>VLOOKUP($G19, SCHOOL_INFO!$D$5:$AS$749, 14, FALSE)</f>
        <v>1</v>
      </c>
      <c r="V19" s="368">
        <f>VLOOKUP($G19, SCHOOL_INFO!$D$5:$AS$749, 15, FALSE)</f>
        <v>0</v>
      </c>
      <c r="W19" s="368">
        <f>VLOOKUP($G19, SCHOOL_INFO!$D$5:$AS$749, 17, FALSE)</f>
        <v>4</v>
      </c>
      <c r="X19" s="368">
        <f>VLOOKUP($G19, SCHOOL_INFO!$D$5:$AS$749, 18, FALSE)</f>
        <v>1</v>
      </c>
      <c r="Y19" s="368">
        <f>VLOOKUP($G19, SCHOOL_INFO!$D$5:$AS$749, 19, FALSE)</f>
        <v>0</v>
      </c>
      <c r="Z19" s="368">
        <f>VLOOKUP($G19, SCHOOL_INFO!$D$5:$AS$749, 21, FALSE)</f>
        <v>8</v>
      </c>
      <c r="AA19" s="368">
        <f>VLOOKUP($G19, SCHOOL_INFO!$D$5:$AS$749, 22, FALSE)</f>
        <v>2</v>
      </c>
      <c r="AB19" s="368">
        <f>VLOOKUP($G19, SCHOOL_INFO!$D$5:$AS$749, 23, FALSE)</f>
        <v>0</v>
      </c>
      <c r="AC19" s="368">
        <f>VLOOKUP($G19, SCHOOL_INFO!$D$5:$AS$749, 25, FALSE)</f>
        <v>11</v>
      </c>
      <c r="AD19" s="368">
        <f>VLOOKUP($G19, SCHOOL_INFO!$D$5:$AS$749, 26, FALSE)</f>
        <v>1</v>
      </c>
      <c r="AE19" s="368">
        <f>VLOOKUP($G19, SCHOOL_INFO!$D$5:$AS$749, 27, FALSE)</f>
        <v>0</v>
      </c>
      <c r="AF19" s="368">
        <f>VLOOKUP($G19, SCHOOL_INFO!$D$5:$AS$749, 29, FALSE)</f>
        <v>1</v>
      </c>
      <c r="AG19" s="368">
        <f>VLOOKUP($G19, SCHOOL_INFO!$D$5:$AS$749, 30, FALSE)</f>
        <v>0</v>
      </c>
      <c r="AH19" s="368">
        <f>VLOOKUP($G19, SCHOOL_INFO!$D$5:$AS$749, 31, FALSE)</f>
        <v>0</v>
      </c>
      <c r="AI19" s="368">
        <f>VLOOKUP($G19, SCHOOL_INFO!$D$5:$AS$749, 33, FALSE)</f>
        <v>1</v>
      </c>
      <c r="AJ19" s="368">
        <f>VLOOKUP($G19, SCHOOL_INFO!$D$5:$AS$749, 34, FALSE)</f>
        <v>0</v>
      </c>
      <c r="AK19" s="368">
        <f>VLOOKUP($G19, SCHOOL_INFO!$D$5:$AS$749, 35, FALSE)</f>
        <v>8</v>
      </c>
      <c r="AL19" s="368">
        <f>VLOOKUP($B19, '0.학교(충남+대전)'!$C$4:$AH$767, 31, FALSE)</f>
        <v>8</v>
      </c>
      <c r="AM19" s="368">
        <f>VLOOKUP($B19, '0.학교(충남+대전)'!$C$4:$AH$767, 32, FALSE)</f>
        <v>0</v>
      </c>
      <c r="AN19" s="368">
        <f>VLOOKUP($G19, SCHOOL_INFO!$D$5:$AS$749, 9, FALSE)</f>
        <v>0</v>
      </c>
      <c r="AO19" s="368">
        <f>VLOOKUP($G19, SCHOOL_INFO!$D$5:$AS$749, 36, FALSE)</f>
        <v>0</v>
      </c>
      <c r="AP19" s="368">
        <f>VLOOKUP($G19, SCHOOL_INFO!$D$5:$AS$749, 37, FALSE)</f>
        <v>25</v>
      </c>
      <c r="AQ19" s="368">
        <f>VLOOKUP($B19, '0.학교(충남+대전)'!$C$4:$AC$767, 27, FALSE)</f>
        <v>31</v>
      </c>
      <c r="AR19" s="368">
        <f>VLOOKUP($B19, '0.학교(충남+대전)'!$C$4:$AH$767, 29, FALSE)</f>
        <v>25</v>
      </c>
      <c r="AS19" s="368">
        <f>VLOOKUP($B19, '0.학교(충남+대전)'!$C$4:$AH$767, 30, FALSE)</f>
        <v>0</v>
      </c>
      <c r="AT19" s="368">
        <f>VLOOKUP($G19, SCHOOL_INFO!$D$5:$AS$749, 38, FALSE)</f>
        <v>16</v>
      </c>
      <c r="AU19" s="368">
        <f>VLOOKUP($G19, SCHOOL_INFO!$D$5:$AS$749, 39, FALSE)</f>
        <v>7</v>
      </c>
      <c r="AV19" s="368">
        <f>VLOOKUP($G19, SCHOOL_INFO!$D$5:$AS$749, 40, FALSE)</f>
        <v>21</v>
      </c>
      <c r="AW19" s="368">
        <f>VLOOKUP($G19, SCHOOL_INFO!$D$5:$AS$749, 41, FALSE)</f>
        <v>4</v>
      </c>
      <c r="AX19" s="368">
        <f>VLOOKUP($G19, SCHOOL_INFO!$D$5:$AS$749, 42, FALSE)</f>
        <v>0</v>
      </c>
    </row>
    <row r="20" spans="1:53" ht="16.5" customHeight="1">
      <c r="A20" s="81">
        <v>16</v>
      </c>
      <c r="B20" s="86" t="s">
        <v>759</v>
      </c>
      <c r="C20" s="88" t="s">
        <v>28</v>
      </c>
      <c r="D20" s="86" t="s">
        <v>2233</v>
      </c>
      <c r="E20" s="86" t="s">
        <v>749</v>
      </c>
      <c r="F20" s="87" t="s">
        <v>727</v>
      </c>
      <c r="G20" s="90" t="s">
        <v>10108</v>
      </c>
      <c r="H20" s="390" t="s">
        <v>26</v>
      </c>
      <c r="I20" s="390" t="s">
        <v>699</v>
      </c>
      <c r="J20" s="88" t="s">
        <v>8027</v>
      </c>
      <c r="K20" s="366">
        <v>2</v>
      </c>
      <c r="L20" s="367">
        <v>1</v>
      </c>
      <c r="M20" s="367">
        <v>1</v>
      </c>
      <c r="N20" s="368">
        <f>VLOOKUP($G20, SCHOOL_INFO!$D$5:$AS$749, 6, FALSE)</f>
        <v>13</v>
      </c>
      <c r="O20" s="368">
        <f>VLOOKUP($G20, SCHOOL_INFO!$D$5:$AS$749, 7, FALSE)</f>
        <v>0</v>
      </c>
      <c r="P20" s="368">
        <f>VLOOKUP($G20, SCHOOL_INFO!$D$5:$AS$749, 8, FALSE)</f>
        <v>1</v>
      </c>
      <c r="Q20" s="368">
        <f>VLOOKUP($G20, SCHOOL_INFO!$D$5:$AS$749, 10, FALSE)</f>
        <v>0</v>
      </c>
      <c r="R20" s="368">
        <f>VLOOKUP($G20, SCHOOL_INFO!$D$5:$AS$749, 11, FALSE)</f>
        <v>0</v>
      </c>
      <c r="S20" s="368">
        <f>VLOOKUP($G20, SCHOOL_INFO!$D$5:$AS$749, 12, FALSE)</f>
        <v>0</v>
      </c>
      <c r="T20" s="368">
        <f>VLOOKUP($G20, SCHOOL_INFO!$D$5:$AS$749, 13, FALSE)</f>
        <v>3</v>
      </c>
      <c r="U20" s="368">
        <f>VLOOKUP($G20, SCHOOL_INFO!$D$5:$AS$749, 14, FALSE)</f>
        <v>0</v>
      </c>
      <c r="V20" s="368">
        <f>VLOOKUP($G20, SCHOOL_INFO!$D$5:$AS$749, 15, FALSE)</f>
        <v>0</v>
      </c>
      <c r="W20" s="368">
        <f>VLOOKUP($G20, SCHOOL_INFO!$D$5:$AS$749, 17, FALSE)</f>
        <v>3</v>
      </c>
      <c r="X20" s="368">
        <f>VLOOKUP($G20, SCHOOL_INFO!$D$5:$AS$749, 18, FALSE)</f>
        <v>0</v>
      </c>
      <c r="Y20" s="368">
        <f>VLOOKUP($G20, SCHOOL_INFO!$D$5:$AS$749, 19, FALSE)</f>
        <v>0</v>
      </c>
      <c r="Z20" s="368">
        <f>VLOOKUP($G20, SCHOOL_INFO!$D$5:$AS$749, 21, FALSE)</f>
        <v>2</v>
      </c>
      <c r="AA20" s="368">
        <f>VLOOKUP($G20, SCHOOL_INFO!$D$5:$AS$749, 22, FALSE)</f>
        <v>1</v>
      </c>
      <c r="AB20" s="368">
        <f>VLOOKUP($G20, SCHOOL_INFO!$D$5:$AS$749, 23, FALSE)</f>
        <v>0</v>
      </c>
      <c r="AC20" s="368">
        <f>VLOOKUP($G20, SCHOOL_INFO!$D$5:$AS$749, 25, FALSE)</f>
        <v>16</v>
      </c>
      <c r="AD20" s="368">
        <f>VLOOKUP($G20, SCHOOL_INFO!$D$5:$AS$749, 26, FALSE)</f>
        <v>1</v>
      </c>
      <c r="AE20" s="368">
        <f>VLOOKUP($G20, SCHOOL_INFO!$D$5:$AS$749, 27, FALSE)</f>
        <v>0</v>
      </c>
      <c r="AF20" s="368">
        <f>VLOOKUP($G20, SCHOOL_INFO!$D$5:$AS$749, 29, FALSE)</f>
        <v>5</v>
      </c>
      <c r="AG20" s="368">
        <f>VLOOKUP($G20, SCHOOL_INFO!$D$5:$AS$749, 30, FALSE)</f>
        <v>0</v>
      </c>
      <c r="AH20" s="368">
        <f>VLOOKUP($G20, SCHOOL_INFO!$D$5:$AS$749, 31, FALSE)</f>
        <v>0</v>
      </c>
      <c r="AI20" s="368">
        <f>VLOOKUP($G20, SCHOOL_INFO!$D$5:$AS$749, 33, FALSE)</f>
        <v>1</v>
      </c>
      <c r="AJ20" s="368">
        <f>VLOOKUP($G20, SCHOOL_INFO!$D$5:$AS$749, 34, FALSE)</f>
        <v>0</v>
      </c>
      <c r="AK20" s="368">
        <f>VLOOKUP($G20, SCHOOL_INFO!$D$5:$AS$749, 35, FALSE)</f>
        <v>0</v>
      </c>
      <c r="AL20" s="368">
        <f>VLOOKUP($B20, '0.학교(충남+대전)'!$C$4:$AH$767, 31, FALSE)</f>
        <v>0</v>
      </c>
      <c r="AM20" s="368">
        <f>VLOOKUP($B20, '0.학교(충남+대전)'!$C$4:$AH$767, 32, FALSE)</f>
        <v>7</v>
      </c>
      <c r="AN20" s="368">
        <f>VLOOKUP($G20, SCHOOL_INFO!$D$5:$AS$749, 9, FALSE)</f>
        <v>0</v>
      </c>
      <c r="AO20" s="368">
        <f>VLOOKUP($G20, SCHOOL_INFO!$D$5:$AS$749, 36, FALSE)</f>
        <v>36</v>
      </c>
      <c r="AP20" s="368">
        <f>VLOOKUP($G20, SCHOOL_INFO!$D$5:$AS$749, 37, FALSE)</f>
        <v>33</v>
      </c>
      <c r="AQ20" s="368">
        <f>VLOOKUP($B20, '0.학교(충남+대전)'!$C$4:$AC$767, 27, FALSE)</f>
        <v>0</v>
      </c>
      <c r="AR20" s="368">
        <f>VLOOKUP($B20, '0.학교(충남+대전)'!$C$4:$AH$767, 29, FALSE)</f>
        <v>0</v>
      </c>
      <c r="AS20" s="368">
        <f>VLOOKUP($B20, '0.학교(충남+대전)'!$C$4:$AH$767, 30, FALSE)</f>
        <v>69</v>
      </c>
      <c r="AT20" s="368">
        <f>VLOOKUP($G20, SCHOOL_INFO!$D$5:$AS$749, 38, FALSE)</f>
        <v>1</v>
      </c>
      <c r="AU20" s="368">
        <f>VLOOKUP($G20, SCHOOL_INFO!$D$5:$AS$749, 39, FALSE)</f>
        <v>0</v>
      </c>
      <c r="AV20" s="368">
        <f>VLOOKUP($G20, SCHOOL_INFO!$D$5:$AS$749, 40, FALSE)</f>
        <v>4</v>
      </c>
      <c r="AW20" s="368">
        <f>VLOOKUP($G20, SCHOOL_INFO!$D$5:$AS$749, 41, FALSE)</f>
        <v>0</v>
      </c>
      <c r="AX20" s="368">
        <f>VLOOKUP($G20, SCHOOL_INFO!$D$5:$AS$749, 42, FALSE)</f>
        <v>0</v>
      </c>
    </row>
    <row r="21" spans="1:53" ht="16.5" customHeight="1">
      <c r="A21" s="80">
        <v>17</v>
      </c>
      <c r="B21" s="86" t="s">
        <v>761</v>
      </c>
      <c r="C21" s="88" t="s">
        <v>28</v>
      </c>
      <c r="D21" s="86" t="s">
        <v>2233</v>
      </c>
      <c r="E21" s="86" t="s">
        <v>749</v>
      </c>
      <c r="F21" s="91" t="s">
        <v>724</v>
      </c>
      <c r="G21" s="90" t="s">
        <v>762</v>
      </c>
      <c r="H21" s="390" t="s">
        <v>26</v>
      </c>
      <c r="I21" s="390" t="s">
        <v>699</v>
      </c>
      <c r="J21" s="88" t="s">
        <v>5123</v>
      </c>
      <c r="K21" s="366">
        <v>2</v>
      </c>
      <c r="L21" s="367">
        <v>1</v>
      </c>
      <c r="M21" s="367">
        <v>1</v>
      </c>
      <c r="N21" s="368">
        <f>VLOOKUP($G21, SCHOOL_INFO!$D$5:$AS$749, 6, FALSE)</f>
        <v>19</v>
      </c>
      <c r="O21" s="368">
        <f>VLOOKUP($G21, SCHOOL_INFO!$D$5:$AS$749, 7, FALSE)</f>
        <v>0</v>
      </c>
      <c r="P21" s="368">
        <f>VLOOKUP($G21, SCHOOL_INFO!$D$5:$AS$749, 8, FALSE)</f>
        <v>1</v>
      </c>
      <c r="Q21" s="368">
        <f>VLOOKUP($G21, SCHOOL_INFO!$D$5:$AS$749, 10, FALSE)</f>
        <v>1</v>
      </c>
      <c r="R21" s="368">
        <f>VLOOKUP($G21, SCHOOL_INFO!$D$5:$AS$749, 11, FALSE)</f>
        <v>0</v>
      </c>
      <c r="S21" s="368">
        <f>VLOOKUP($G21, SCHOOL_INFO!$D$5:$AS$749, 12, FALSE)</f>
        <v>0</v>
      </c>
      <c r="T21" s="368">
        <f>VLOOKUP($G21, SCHOOL_INFO!$D$5:$AS$749, 13, FALSE)</f>
        <v>0</v>
      </c>
      <c r="U21" s="368">
        <f>VLOOKUP($G21, SCHOOL_INFO!$D$5:$AS$749, 14, FALSE)</f>
        <v>0</v>
      </c>
      <c r="V21" s="368">
        <f>VLOOKUP($G21, SCHOOL_INFO!$D$5:$AS$749, 15, FALSE)</f>
        <v>0</v>
      </c>
      <c r="W21" s="368">
        <f>VLOOKUP($G21, SCHOOL_INFO!$D$5:$AS$749, 17, FALSE)</f>
        <v>0</v>
      </c>
      <c r="X21" s="368">
        <f>VLOOKUP($G21, SCHOOL_INFO!$D$5:$AS$749, 18, FALSE)</f>
        <v>0</v>
      </c>
      <c r="Y21" s="368">
        <f>VLOOKUP($G21, SCHOOL_INFO!$D$5:$AS$749, 19, FALSE)</f>
        <v>0</v>
      </c>
      <c r="Z21" s="368">
        <f>VLOOKUP($G21, SCHOOL_INFO!$D$5:$AS$749, 21, FALSE)</f>
        <v>6</v>
      </c>
      <c r="AA21" s="368">
        <f>VLOOKUP($G21, SCHOOL_INFO!$D$5:$AS$749, 22, FALSE)</f>
        <v>3</v>
      </c>
      <c r="AB21" s="368">
        <f>VLOOKUP($G21, SCHOOL_INFO!$D$5:$AS$749, 23, FALSE)</f>
        <v>0</v>
      </c>
      <c r="AC21" s="368">
        <f>VLOOKUP($G21, SCHOOL_INFO!$D$5:$AS$749, 25, FALSE)</f>
        <v>28</v>
      </c>
      <c r="AD21" s="368">
        <f>VLOOKUP($G21, SCHOOL_INFO!$D$5:$AS$749, 26, FALSE)</f>
        <v>0</v>
      </c>
      <c r="AE21" s="368">
        <f>VLOOKUP($G21, SCHOOL_INFO!$D$5:$AS$749, 27, FALSE)</f>
        <v>0</v>
      </c>
      <c r="AF21" s="368">
        <f>VLOOKUP($G21, SCHOOL_INFO!$D$5:$AS$749, 29, FALSE)</f>
        <v>9</v>
      </c>
      <c r="AG21" s="368">
        <f>VLOOKUP($G21, SCHOOL_INFO!$D$5:$AS$749, 30, FALSE)</f>
        <v>0</v>
      </c>
      <c r="AH21" s="368">
        <f>VLOOKUP($G21, SCHOOL_INFO!$D$5:$AS$749, 31, FALSE)</f>
        <v>0</v>
      </c>
      <c r="AI21" s="368">
        <f>VLOOKUP($G21, SCHOOL_INFO!$D$5:$AS$749, 33, FALSE)</f>
        <v>1</v>
      </c>
      <c r="AJ21" s="368">
        <f>VLOOKUP($G21, SCHOOL_INFO!$D$5:$AS$749, 34, FALSE)</f>
        <v>0</v>
      </c>
      <c r="AK21" s="368">
        <f>VLOOKUP($G21, SCHOOL_INFO!$D$5:$AS$749, 35, FALSE)</f>
        <v>11</v>
      </c>
      <c r="AL21" s="368">
        <f>VLOOKUP($B21, '0.학교(충남+대전)'!$C$4:$AH$767, 31, FALSE)</f>
        <v>11</v>
      </c>
      <c r="AM21" s="368">
        <f>VLOOKUP($B21, '0.학교(충남+대전)'!$C$4:$AH$767, 32, FALSE)</f>
        <v>0</v>
      </c>
      <c r="AN21" s="368">
        <f>VLOOKUP($G21, SCHOOL_INFO!$D$5:$AS$749, 9, FALSE)</f>
        <v>0</v>
      </c>
      <c r="AO21" s="368">
        <f>VLOOKUP($G21, SCHOOL_INFO!$D$5:$AS$749, 36, FALSE)</f>
        <v>9</v>
      </c>
      <c r="AP21" s="368">
        <f>VLOOKUP($G21, SCHOOL_INFO!$D$5:$AS$749, 37, FALSE)</f>
        <v>26</v>
      </c>
      <c r="AQ21" s="368">
        <f>VLOOKUP($B21, '0.학교(충남+대전)'!$C$4:$AC$767, 27, FALSE)</f>
        <v>36</v>
      </c>
      <c r="AR21" s="368">
        <f>VLOOKUP($B21, '0.학교(충남+대전)'!$C$4:$AH$767, 29, FALSE)</f>
        <v>35</v>
      </c>
      <c r="AS21" s="368">
        <f>VLOOKUP($B21, '0.학교(충남+대전)'!$C$4:$AH$767, 30, FALSE)</f>
        <v>0</v>
      </c>
      <c r="AT21" s="368">
        <f>VLOOKUP($G21, SCHOOL_INFO!$D$5:$AS$749, 38, FALSE)</f>
        <v>24</v>
      </c>
      <c r="AU21" s="368">
        <f>VLOOKUP($G21, SCHOOL_INFO!$D$5:$AS$749, 39, FALSE)</f>
        <v>11</v>
      </c>
      <c r="AV21" s="368">
        <f>VLOOKUP($G21, SCHOOL_INFO!$D$5:$AS$749, 40, FALSE)</f>
        <v>29</v>
      </c>
      <c r="AW21" s="368">
        <f>VLOOKUP($G21, SCHOOL_INFO!$D$5:$AS$749, 41, FALSE)</f>
        <v>6</v>
      </c>
      <c r="AX21" s="368">
        <f>VLOOKUP($G21, SCHOOL_INFO!$D$5:$AS$749, 42, FALSE)</f>
        <v>0</v>
      </c>
    </row>
    <row r="22" spans="1:53" ht="16.5" customHeight="1">
      <c r="A22" s="80">
        <v>18</v>
      </c>
      <c r="B22" s="86" t="s">
        <v>763</v>
      </c>
      <c r="C22" s="88" t="s">
        <v>28</v>
      </c>
      <c r="D22" s="86" t="s">
        <v>2233</v>
      </c>
      <c r="E22" s="86" t="s">
        <v>749</v>
      </c>
      <c r="F22" s="87" t="s">
        <v>727</v>
      </c>
      <c r="G22" s="90" t="s">
        <v>764</v>
      </c>
      <c r="H22" s="390" t="s">
        <v>2353</v>
      </c>
      <c r="I22" s="390" t="s">
        <v>699</v>
      </c>
      <c r="J22" s="88" t="s">
        <v>5123</v>
      </c>
      <c r="K22" s="366">
        <v>2</v>
      </c>
      <c r="L22" s="367">
        <v>1</v>
      </c>
      <c r="M22" s="367">
        <v>1</v>
      </c>
      <c r="N22" s="368">
        <f>VLOOKUP($G22, SCHOOL_INFO!$D$5:$AS$749, 6, FALSE)</f>
        <v>6</v>
      </c>
      <c r="O22" s="368">
        <f>VLOOKUP($G22, SCHOOL_INFO!$D$5:$AS$749, 7, FALSE)</f>
        <v>0</v>
      </c>
      <c r="P22" s="368">
        <f>VLOOKUP($G22, SCHOOL_INFO!$D$5:$AS$749, 8, FALSE)</f>
        <v>1</v>
      </c>
      <c r="Q22" s="368">
        <f>VLOOKUP($G22, SCHOOL_INFO!$D$5:$AS$749, 10, FALSE)</f>
        <v>0</v>
      </c>
      <c r="R22" s="368">
        <f>VLOOKUP($G22, SCHOOL_INFO!$D$5:$AS$749, 11, FALSE)</f>
        <v>0</v>
      </c>
      <c r="S22" s="368">
        <f>VLOOKUP($G22, SCHOOL_INFO!$D$5:$AS$749, 12, FALSE)</f>
        <v>0</v>
      </c>
      <c r="T22" s="368">
        <f>VLOOKUP($G22, SCHOOL_INFO!$D$5:$AS$749, 13, FALSE)</f>
        <v>0</v>
      </c>
      <c r="U22" s="368">
        <f>VLOOKUP($G22, SCHOOL_INFO!$D$5:$AS$749, 14, FALSE)</f>
        <v>0</v>
      </c>
      <c r="V22" s="368">
        <f>VLOOKUP($G22, SCHOOL_INFO!$D$5:$AS$749, 15, FALSE)</f>
        <v>0</v>
      </c>
      <c r="W22" s="368">
        <f>VLOOKUP($G22, SCHOOL_INFO!$D$5:$AS$749, 17, FALSE)</f>
        <v>0</v>
      </c>
      <c r="X22" s="368">
        <f>VLOOKUP($G22, SCHOOL_INFO!$D$5:$AS$749, 18, FALSE)</f>
        <v>0</v>
      </c>
      <c r="Y22" s="368">
        <f>VLOOKUP($G22, SCHOOL_INFO!$D$5:$AS$749, 19, FALSE)</f>
        <v>0</v>
      </c>
      <c r="Z22" s="368">
        <f>VLOOKUP($G22, SCHOOL_INFO!$D$5:$AS$749, 21, FALSE)</f>
        <v>2</v>
      </c>
      <c r="AA22" s="368">
        <f>VLOOKUP($G22, SCHOOL_INFO!$D$5:$AS$749, 22, FALSE)</f>
        <v>2</v>
      </c>
      <c r="AB22" s="368">
        <f>VLOOKUP($G22, SCHOOL_INFO!$D$5:$AS$749, 23, FALSE)</f>
        <v>0</v>
      </c>
      <c r="AC22" s="368">
        <f>VLOOKUP($G22, SCHOOL_INFO!$D$5:$AS$749, 25, FALSE)</f>
        <v>12</v>
      </c>
      <c r="AD22" s="368">
        <f>VLOOKUP($G22, SCHOOL_INFO!$D$5:$AS$749, 26, FALSE)</f>
        <v>0</v>
      </c>
      <c r="AE22" s="368">
        <f>VLOOKUP($G22, SCHOOL_INFO!$D$5:$AS$749, 27, FALSE)</f>
        <v>0</v>
      </c>
      <c r="AF22" s="368">
        <f>VLOOKUP($G22, SCHOOL_INFO!$D$5:$AS$749, 29, FALSE)</f>
        <v>0</v>
      </c>
      <c r="AG22" s="368">
        <f>VLOOKUP($G22, SCHOOL_INFO!$D$5:$AS$749, 30, FALSE)</f>
        <v>1</v>
      </c>
      <c r="AH22" s="368">
        <f>VLOOKUP($G22, SCHOOL_INFO!$D$5:$AS$749, 31, FALSE)</f>
        <v>0</v>
      </c>
      <c r="AI22" s="368">
        <f>VLOOKUP($G22, SCHOOL_INFO!$D$5:$AS$749, 33, FALSE)</f>
        <v>1</v>
      </c>
      <c r="AJ22" s="368">
        <f>VLOOKUP($G22, SCHOOL_INFO!$D$5:$AS$749, 34, FALSE)</f>
        <v>0</v>
      </c>
      <c r="AK22" s="368">
        <f>VLOOKUP($G22, SCHOOL_INFO!$D$5:$AS$749, 35, FALSE)</f>
        <v>4</v>
      </c>
      <c r="AL22" s="368">
        <f>VLOOKUP($B22, '0.학교(충남+대전)'!$C$4:$AH$767, 31, FALSE)</f>
        <v>4</v>
      </c>
      <c r="AM22" s="368">
        <f>VLOOKUP($B22, '0.학교(충남+대전)'!$C$4:$AH$767, 32, FALSE)</f>
        <v>0</v>
      </c>
      <c r="AN22" s="368">
        <f>VLOOKUP($G22, SCHOOL_INFO!$D$5:$AS$749, 9, FALSE)</f>
        <v>0</v>
      </c>
      <c r="AO22" s="368">
        <f>VLOOKUP($G22, SCHOOL_INFO!$D$5:$AS$749, 36, FALSE)</f>
        <v>7</v>
      </c>
      <c r="AP22" s="368">
        <f>VLOOKUP($G22, SCHOOL_INFO!$D$5:$AS$749, 37, FALSE)</f>
        <v>8</v>
      </c>
      <c r="AQ22" s="368">
        <f>VLOOKUP($B22, '0.학교(충남+대전)'!$C$4:$AC$767, 27, FALSE)</f>
        <v>13</v>
      </c>
      <c r="AR22" s="368">
        <f>VLOOKUP($B22, '0.학교(충남+대전)'!$C$4:$AH$767, 29, FALSE)</f>
        <v>13</v>
      </c>
      <c r="AS22" s="368">
        <f>VLOOKUP($B22, '0.학교(충남+대전)'!$C$4:$AH$767, 30, FALSE)</f>
        <v>0</v>
      </c>
      <c r="AT22" s="368">
        <f>VLOOKUP($G22, SCHOOL_INFO!$D$5:$AS$749, 38, FALSE)</f>
        <v>5</v>
      </c>
      <c r="AU22" s="368">
        <f>VLOOKUP($G22, SCHOOL_INFO!$D$5:$AS$749, 39, FALSE)</f>
        <v>3</v>
      </c>
      <c r="AV22" s="368">
        <f>VLOOKUP($G22, SCHOOL_INFO!$D$5:$AS$749, 40, FALSE)</f>
        <v>13</v>
      </c>
      <c r="AW22" s="368">
        <f>VLOOKUP($G22, SCHOOL_INFO!$D$5:$AS$749, 41, FALSE)</f>
        <v>2</v>
      </c>
      <c r="AX22" s="368">
        <f>VLOOKUP($G22, SCHOOL_INFO!$D$5:$AS$749, 42, FALSE)</f>
        <v>0</v>
      </c>
    </row>
    <row r="23" spans="1:53" ht="16.5" customHeight="1">
      <c r="A23" s="81">
        <v>19</v>
      </c>
      <c r="B23" s="86" t="s">
        <v>765</v>
      </c>
      <c r="C23" s="88" t="s">
        <v>28</v>
      </c>
      <c r="D23" s="86" t="s">
        <v>2233</v>
      </c>
      <c r="E23" s="86" t="s">
        <v>749</v>
      </c>
      <c r="F23" s="91" t="s">
        <v>724</v>
      </c>
      <c r="G23" s="90" t="s">
        <v>766</v>
      </c>
      <c r="H23" s="390" t="s">
        <v>26</v>
      </c>
      <c r="I23" s="390" t="s">
        <v>699</v>
      </c>
      <c r="J23" s="88" t="s">
        <v>5123</v>
      </c>
      <c r="K23" s="366">
        <v>2</v>
      </c>
      <c r="L23" s="367">
        <v>1</v>
      </c>
      <c r="M23" s="367">
        <v>1</v>
      </c>
      <c r="N23" s="368">
        <f>VLOOKUP($G23, SCHOOL_INFO!$D$5:$AS$749, 6, FALSE)</f>
        <v>38</v>
      </c>
      <c r="O23" s="368">
        <f>VLOOKUP($G23, SCHOOL_INFO!$D$5:$AS$749, 7, FALSE)</f>
        <v>29</v>
      </c>
      <c r="P23" s="368">
        <f>VLOOKUP($G23, SCHOOL_INFO!$D$5:$AS$749, 8, FALSE)</f>
        <v>2</v>
      </c>
      <c r="Q23" s="368">
        <f>VLOOKUP($G23, SCHOOL_INFO!$D$5:$AS$749, 10, FALSE)</f>
        <v>0</v>
      </c>
      <c r="R23" s="368">
        <f>VLOOKUP($G23, SCHOOL_INFO!$D$5:$AS$749, 11, FALSE)</f>
        <v>0</v>
      </c>
      <c r="S23" s="368">
        <f>VLOOKUP($G23, SCHOOL_INFO!$D$5:$AS$749, 12, FALSE)</f>
        <v>0</v>
      </c>
      <c r="T23" s="368">
        <f>VLOOKUP($G23, SCHOOL_INFO!$D$5:$AS$749, 13, FALSE)</f>
        <v>6</v>
      </c>
      <c r="U23" s="368">
        <f>VLOOKUP($G23, SCHOOL_INFO!$D$5:$AS$749, 14, FALSE)</f>
        <v>5</v>
      </c>
      <c r="V23" s="368">
        <f>VLOOKUP($G23, SCHOOL_INFO!$D$5:$AS$749, 15, FALSE)</f>
        <v>0</v>
      </c>
      <c r="W23" s="368">
        <f>VLOOKUP($G23, SCHOOL_INFO!$D$5:$AS$749, 17, FALSE)</f>
        <v>3</v>
      </c>
      <c r="X23" s="368">
        <f>VLOOKUP($G23, SCHOOL_INFO!$D$5:$AS$749, 18, FALSE)</f>
        <v>3</v>
      </c>
      <c r="Y23" s="368">
        <f>VLOOKUP($G23, SCHOOL_INFO!$D$5:$AS$749, 19, FALSE)</f>
        <v>0</v>
      </c>
      <c r="Z23" s="368">
        <f>VLOOKUP($G23, SCHOOL_INFO!$D$5:$AS$749, 21, FALSE)</f>
        <v>33</v>
      </c>
      <c r="AA23" s="368">
        <f>VLOOKUP($G23, SCHOOL_INFO!$D$5:$AS$749, 22, FALSE)</f>
        <v>41</v>
      </c>
      <c r="AB23" s="368">
        <f>VLOOKUP($G23, SCHOOL_INFO!$D$5:$AS$749, 23, FALSE)</f>
        <v>0</v>
      </c>
      <c r="AC23" s="368">
        <f>VLOOKUP($G23, SCHOOL_INFO!$D$5:$AS$749, 25, FALSE)</f>
        <v>18</v>
      </c>
      <c r="AD23" s="368">
        <f>VLOOKUP($G23, SCHOOL_INFO!$D$5:$AS$749, 26, FALSE)</f>
        <v>10</v>
      </c>
      <c r="AE23" s="368">
        <f>VLOOKUP($G23, SCHOOL_INFO!$D$5:$AS$749, 27, FALSE)</f>
        <v>0</v>
      </c>
      <c r="AF23" s="368">
        <f>VLOOKUP($G23, SCHOOL_INFO!$D$5:$AS$749, 29, FALSE)</f>
        <v>0</v>
      </c>
      <c r="AG23" s="368">
        <f>VLOOKUP($G23, SCHOOL_INFO!$D$5:$AS$749, 30, FALSE)</f>
        <v>0</v>
      </c>
      <c r="AH23" s="368">
        <f>VLOOKUP($G23, SCHOOL_INFO!$D$5:$AS$749, 31, FALSE)</f>
        <v>0</v>
      </c>
      <c r="AI23" s="368">
        <f>VLOOKUP($G23, SCHOOL_INFO!$D$5:$AS$749, 33, FALSE)</f>
        <v>1</v>
      </c>
      <c r="AJ23" s="368">
        <f>VLOOKUP($G23, SCHOOL_INFO!$D$5:$AS$749, 34, FALSE)</f>
        <v>0</v>
      </c>
      <c r="AK23" s="368">
        <f>VLOOKUP($G23, SCHOOL_INFO!$D$5:$AS$749, 35, FALSE)</f>
        <v>12</v>
      </c>
      <c r="AL23" s="368">
        <f>VLOOKUP($B23, '0.학교(충남+대전)'!$C$4:$AH$767, 31, FALSE)</f>
        <v>12</v>
      </c>
      <c r="AM23" s="368">
        <f>VLOOKUP($B23, '0.학교(충남+대전)'!$C$4:$AH$767, 32, FALSE)</f>
        <v>0</v>
      </c>
      <c r="AN23" s="368">
        <f>VLOOKUP($G23, SCHOOL_INFO!$D$5:$AS$749, 9, FALSE)</f>
        <v>0</v>
      </c>
      <c r="AO23" s="368">
        <f>VLOOKUP($G23, SCHOOL_INFO!$D$5:$AS$749, 36, FALSE)</f>
        <v>17</v>
      </c>
      <c r="AP23" s="368">
        <f>VLOOKUP($G23, SCHOOL_INFO!$D$5:$AS$749, 37, FALSE)</f>
        <v>20</v>
      </c>
      <c r="AQ23" s="368">
        <f>VLOOKUP($B23, '0.학교(충남+대전)'!$C$4:$AC$767, 27, FALSE)</f>
        <v>42</v>
      </c>
      <c r="AR23" s="368">
        <f>VLOOKUP($B23, '0.학교(충남+대전)'!$C$4:$AH$767, 29, FALSE)</f>
        <v>37</v>
      </c>
      <c r="AS23" s="368">
        <f>VLOOKUP($B23, '0.학교(충남+대전)'!$C$4:$AH$767, 30, FALSE)</f>
        <v>0</v>
      </c>
      <c r="AT23" s="368">
        <f>VLOOKUP($G23, SCHOOL_INFO!$D$5:$AS$749, 38, FALSE)</f>
        <v>12</v>
      </c>
      <c r="AU23" s="368">
        <f>VLOOKUP($G23, SCHOOL_INFO!$D$5:$AS$749, 39, FALSE)</f>
        <v>5</v>
      </c>
      <c r="AV23" s="368">
        <f>VLOOKUP($G23, SCHOOL_INFO!$D$5:$AS$749, 40, FALSE)</f>
        <v>38</v>
      </c>
      <c r="AW23" s="368">
        <f>VLOOKUP($G23, SCHOOL_INFO!$D$5:$AS$749, 41, FALSE)</f>
        <v>0</v>
      </c>
      <c r="AX23" s="368">
        <f>VLOOKUP($G23, SCHOOL_INFO!$D$5:$AS$749, 42, FALSE)</f>
        <v>0</v>
      </c>
    </row>
    <row r="24" spans="1:53" ht="16.5" customHeight="1">
      <c r="A24" s="80">
        <v>20</v>
      </c>
      <c r="B24" s="86" t="s">
        <v>767</v>
      </c>
      <c r="C24" s="88" t="s">
        <v>28</v>
      </c>
      <c r="D24" s="86" t="s">
        <v>2233</v>
      </c>
      <c r="E24" s="86" t="s">
        <v>749</v>
      </c>
      <c r="F24" s="87" t="s">
        <v>727</v>
      </c>
      <c r="G24" s="90" t="s">
        <v>768</v>
      </c>
      <c r="H24" s="390" t="s">
        <v>2353</v>
      </c>
      <c r="I24" s="390" t="s">
        <v>699</v>
      </c>
      <c r="J24" s="88" t="s">
        <v>5123</v>
      </c>
      <c r="K24" s="366">
        <v>2</v>
      </c>
      <c r="L24" s="367">
        <v>1</v>
      </c>
      <c r="M24" s="367">
        <v>1</v>
      </c>
      <c r="N24" s="368">
        <f>VLOOKUP($G24, SCHOOL_INFO!$D$5:$AS$749, 6, FALSE)</f>
        <v>6</v>
      </c>
      <c r="O24" s="368">
        <f>VLOOKUP($G24, SCHOOL_INFO!$D$5:$AS$749, 7, FALSE)</f>
        <v>0</v>
      </c>
      <c r="P24" s="368">
        <f>VLOOKUP($G24, SCHOOL_INFO!$D$5:$AS$749, 8, FALSE)</f>
        <v>1</v>
      </c>
      <c r="Q24" s="368">
        <f>VLOOKUP($G24, SCHOOL_INFO!$D$5:$AS$749, 10, FALSE)</f>
        <v>0</v>
      </c>
      <c r="R24" s="368">
        <f>VLOOKUP($G24, SCHOOL_INFO!$D$5:$AS$749, 11, FALSE)</f>
        <v>0</v>
      </c>
      <c r="S24" s="368">
        <f>VLOOKUP($G24, SCHOOL_INFO!$D$5:$AS$749, 12, FALSE)</f>
        <v>0</v>
      </c>
      <c r="T24" s="368">
        <f>VLOOKUP($G24, SCHOOL_INFO!$D$5:$AS$749, 13, FALSE)</f>
        <v>0</v>
      </c>
      <c r="U24" s="368">
        <f>VLOOKUP($G24, SCHOOL_INFO!$D$5:$AS$749, 14, FALSE)</f>
        <v>0</v>
      </c>
      <c r="V24" s="368">
        <f>VLOOKUP($G24, SCHOOL_INFO!$D$5:$AS$749, 15, FALSE)</f>
        <v>0</v>
      </c>
      <c r="W24" s="368">
        <f>VLOOKUP($G24, SCHOOL_INFO!$D$5:$AS$749, 17, FALSE)</f>
        <v>0</v>
      </c>
      <c r="X24" s="368">
        <f>VLOOKUP($G24, SCHOOL_INFO!$D$5:$AS$749, 18, FALSE)</f>
        <v>0</v>
      </c>
      <c r="Y24" s="368">
        <f>VLOOKUP($G24, SCHOOL_INFO!$D$5:$AS$749, 19, FALSE)</f>
        <v>0</v>
      </c>
      <c r="Z24" s="368">
        <f>VLOOKUP($G24, SCHOOL_INFO!$D$5:$AS$749, 21, FALSE)</f>
        <v>2</v>
      </c>
      <c r="AA24" s="368">
        <f>VLOOKUP($G24, SCHOOL_INFO!$D$5:$AS$749, 22, FALSE)</f>
        <v>2</v>
      </c>
      <c r="AB24" s="368">
        <f>VLOOKUP($G24, SCHOOL_INFO!$D$5:$AS$749, 23, FALSE)</f>
        <v>0</v>
      </c>
      <c r="AC24" s="368">
        <f>VLOOKUP($G24, SCHOOL_INFO!$D$5:$AS$749, 25, FALSE)</f>
        <v>10</v>
      </c>
      <c r="AD24" s="368">
        <f>VLOOKUP($G24, SCHOOL_INFO!$D$5:$AS$749, 26, FALSE)</f>
        <v>1</v>
      </c>
      <c r="AE24" s="368">
        <f>VLOOKUP($G24, SCHOOL_INFO!$D$5:$AS$749, 27, FALSE)</f>
        <v>0</v>
      </c>
      <c r="AF24" s="368">
        <f>VLOOKUP($G24, SCHOOL_INFO!$D$5:$AS$749, 29, FALSE)</f>
        <v>3</v>
      </c>
      <c r="AG24" s="368">
        <f>VLOOKUP($G24, SCHOOL_INFO!$D$5:$AS$749, 30, FALSE)</f>
        <v>1</v>
      </c>
      <c r="AH24" s="368">
        <f>VLOOKUP($G24, SCHOOL_INFO!$D$5:$AS$749, 31, FALSE)</f>
        <v>0</v>
      </c>
      <c r="AI24" s="368">
        <f>VLOOKUP($G24, SCHOOL_INFO!$D$5:$AS$749, 33, FALSE)</f>
        <v>1</v>
      </c>
      <c r="AJ24" s="368">
        <f>VLOOKUP($G24, SCHOOL_INFO!$D$5:$AS$749, 34, FALSE)</f>
        <v>0</v>
      </c>
      <c r="AK24" s="368">
        <f>VLOOKUP($G24, SCHOOL_INFO!$D$5:$AS$749, 35, FALSE)</f>
        <v>3</v>
      </c>
      <c r="AL24" s="368">
        <f>VLOOKUP($B24, '0.학교(충남+대전)'!$C$4:$AH$767, 31, FALSE)</f>
        <v>3</v>
      </c>
      <c r="AM24" s="368">
        <f>VLOOKUP($B24, '0.학교(충남+대전)'!$C$4:$AH$767, 32, FALSE)</f>
        <v>0</v>
      </c>
      <c r="AN24" s="368">
        <f>VLOOKUP($G24, SCHOOL_INFO!$D$5:$AS$749, 9, FALSE)</f>
        <v>0</v>
      </c>
      <c r="AO24" s="368">
        <f>VLOOKUP($G24, SCHOOL_INFO!$D$5:$AS$749, 36, FALSE)</f>
        <v>1</v>
      </c>
      <c r="AP24" s="368">
        <f>VLOOKUP($G24, SCHOOL_INFO!$D$5:$AS$749, 37, FALSE)</f>
        <v>9</v>
      </c>
      <c r="AQ24" s="368">
        <f>VLOOKUP($B24, '0.학교(충남+대전)'!$C$4:$AC$767, 27, FALSE)</f>
        <v>10</v>
      </c>
      <c r="AR24" s="368">
        <f>VLOOKUP($B24, '0.학교(충남+대전)'!$C$4:$AH$767, 29, FALSE)</f>
        <v>10</v>
      </c>
      <c r="AS24" s="368">
        <f>VLOOKUP($B24, '0.학교(충남+대전)'!$C$4:$AH$767, 30, FALSE)</f>
        <v>0</v>
      </c>
      <c r="AT24" s="368">
        <f>VLOOKUP($G24, SCHOOL_INFO!$D$5:$AS$749, 38, FALSE)</f>
        <v>7</v>
      </c>
      <c r="AU24" s="368">
        <f>VLOOKUP($G24, SCHOOL_INFO!$D$5:$AS$749, 39, FALSE)</f>
        <v>4</v>
      </c>
      <c r="AV24" s="368">
        <f>VLOOKUP($G24, SCHOOL_INFO!$D$5:$AS$749, 40, FALSE)</f>
        <v>8</v>
      </c>
      <c r="AW24" s="368">
        <f>VLOOKUP($G24, SCHOOL_INFO!$D$5:$AS$749, 41, FALSE)</f>
        <v>2</v>
      </c>
      <c r="AX24" s="368">
        <f>VLOOKUP($G24, SCHOOL_INFO!$D$5:$AS$749, 42, FALSE)</f>
        <v>0</v>
      </c>
      <c r="BA24" s="75" t="s">
        <v>2270</v>
      </c>
    </row>
    <row r="25" spans="1:53" ht="16.5" customHeight="1">
      <c r="A25" s="80">
        <v>21</v>
      </c>
      <c r="B25" s="86" t="s">
        <v>769</v>
      </c>
      <c r="C25" s="88" t="s">
        <v>28</v>
      </c>
      <c r="D25" s="86" t="s">
        <v>2233</v>
      </c>
      <c r="E25" s="86" t="s">
        <v>749</v>
      </c>
      <c r="F25" s="89" t="s">
        <v>730</v>
      </c>
      <c r="G25" s="90" t="s">
        <v>770</v>
      </c>
      <c r="H25" s="390" t="s">
        <v>26</v>
      </c>
      <c r="I25" s="390" t="s">
        <v>699</v>
      </c>
      <c r="J25" s="88" t="s">
        <v>5123</v>
      </c>
      <c r="K25" s="366">
        <v>2</v>
      </c>
      <c r="L25" s="367">
        <v>1</v>
      </c>
      <c r="M25" s="367">
        <v>1</v>
      </c>
      <c r="N25" s="368">
        <f>VLOOKUP($G25, SCHOOL_INFO!$D$5:$AS$749, 6, FALSE)</f>
        <v>6</v>
      </c>
      <c r="O25" s="368">
        <f>VLOOKUP($G25, SCHOOL_INFO!$D$5:$AS$749, 7, FALSE)</f>
        <v>2</v>
      </c>
      <c r="P25" s="368">
        <f>VLOOKUP($G25, SCHOOL_INFO!$D$5:$AS$749, 8, FALSE)</f>
        <v>1</v>
      </c>
      <c r="Q25" s="368">
        <f>VLOOKUP($G25, SCHOOL_INFO!$D$5:$AS$749, 10, FALSE)</f>
        <v>0</v>
      </c>
      <c r="R25" s="368">
        <f>VLOOKUP($G25, SCHOOL_INFO!$D$5:$AS$749, 11, FALSE)</f>
        <v>0</v>
      </c>
      <c r="S25" s="368">
        <f>VLOOKUP($G25, SCHOOL_INFO!$D$5:$AS$749, 12, FALSE)</f>
        <v>0</v>
      </c>
      <c r="T25" s="368">
        <f>VLOOKUP($G25, SCHOOL_INFO!$D$5:$AS$749, 13, FALSE)</f>
        <v>2</v>
      </c>
      <c r="U25" s="368">
        <f>VLOOKUP($G25, SCHOOL_INFO!$D$5:$AS$749, 14, FALSE)</f>
        <v>2</v>
      </c>
      <c r="V25" s="368">
        <f>VLOOKUP($G25, SCHOOL_INFO!$D$5:$AS$749, 15, FALSE)</f>
        <v>0</v>
      </c>
      <c r="W25" s="368">
        <f>VLOOKUP($G25, SCHOOL_INFO!$D$5:$AS$749, 17, FALSE)</f>
        <v>0</v>
      </c>
      <c r="X25" s="368">
        <f>VLOOKUP($G25, SCHOOL_INFO!$D$5:$AS$749, 18, FALSE)</f>
        <v>0</v>
      </c>
      <c r="Y25" s="368">
        <f>VLOOKUP($G25, SCHOOL_INFO!$D$5:$AS$749, 19, FALSE)</f>
        <v>0</v>
      </c>
      <c r="Z25" s="368">
        <f>VLOOKUP($G25, SCHOOL_INFO!$D$5:$AS$749, 21, FALSE)</f>
        <v>2</v>
      </c>
      <c r="AA25" s="368">
        <f>VLOOKUP($G25, SCHOOL_INFO!$D$5:$AS$749, 22, FALSE)</f>
        <v>2</v>
      </c>
      <c r="AB25" s="368">
        <f>VLOOKUP($G25, SCHOOL_INFO!$D$5:$AS$749, 23, FALSE)</f>
        <v>0</v>
      </c>
      <c r="AC25" s="368">
        <f>VLOOKUP($G25, SCHOOL_INFO!$D$5:$AS$749, 25, FALSE)</f>
        <v>12</v>
      </c>
      <c r="AD25" s="368">
        <f>VLOOKUP($G25, SCHOOL_INFO!$D$5:$AS$749, 26, FALSE)</f>
        <v>1</v>
      </c>
      <c r="AE25" s="368">
        <f>VLOOKUP($G25, SCHOOL_INFO!$D$5:$AS$749, 27, FALSE)</f>
        <v>0</v>
      </c>
      <c r="AF25" s="368">
        <f>VLOOKUP($G25, SCHOOL_INFO!$D$5:$AS$749, 29, FALSE)</f>
        <v>0</v>
      </c>
      <c r="AG25" s="368">
        <f>VLOOKUP($G25, SCHOOL_INFO!$D$5:$AS$749, 30, FALSE)</f>
        <v>0</v>
      </c>
      <c r="AH25" s="368">
        <f>VLOOKUP($G25, SCHOOL_INFO!$D$5:$AS$749, 31, FALSE)</f>
        <v>0</v>
      </c>
      <c r="AI25" s="368">
        <f>VLOOKUP($G25, SCHOOL_INFO!$D$5:$AS$749, 33, FALSE)</f>
        <v>1</v>
      </c>
      <c r="AJ25" s="368">
        <f>VLOOKUP($G25, SCHOOL_INFO!$D$5:$AS$749, 34, FALSE)</f>
        <v>0</v>
      </c>
      <c r="AK25" s="368">
        <f>VLOOKUP($G25, SCHOOL_INFO!$D$5:$AS$749, 35, FALSE)</f>
        <v>5</v>
      </c>
      <c r="AL25" s="368">
        <f>VLOOKUP($B25, '0.학교(충남+대전)'!$C$4:$AH$767, 31, FALSE)</f>
        <v>5</v>
      </c>
      <c r="AM25" s="368">
        <f>VLOOKUP($B25, '0.학교(충남+대전)'!$C$4:$AH$767, 32, FALSE)</f>
        <v>0</v>
      </c>
      <c r="AN25" s="368">
        <f>VLOOKUP($G25, SCHOOL_INFO!$D$5:$AS$749, 9, FALSE)</f>
        <v>0</v>
      </c>
      <c r="AO25" s="368">
        <f>VLOOKUP($G25, SCHOOL_INFO!$D$5:$AS$749, 36, FALSE)</f>
        <v>0</v>
      </c>
      <c r="AP25" s="368">
        <f>VLOOKUP($G25, SCHOOL_INFO!$D$5:$AS$749, 37, FALSE)</f>
        <v>16</v>
      </c>
      <c r="AQ25" s="368">
        <f>VLOOKUP($B25, '0.학교(충남+대전)'!$C$4:$AC$767, 27, FALSE)</f>
        <v>16</v>
      </c>
      <c r="AR25" s="368">
        <f>VLOOKUP($B25, '0.학교(충남+대전)'!$C$4:$AH$767, 29, FALSE)</f>
        <v>16</v>
      </c>
      <c r="AS25" s="368">
        <f>VLOOKUP($B25, '0.학교(충남+대전)'!$C$4:$AH$767, 30, FALSE)</f>
        <v>0</v>
      </c>
      <c r="AT25" s="368">
        <f>VLOOKUP($G25, SCHOOL_INFO!$D$5:$AS$749, 38, FALSE)</f>
        <v>12</v>
      </c>
      <c r="AU25" s="368">
        <f>VLOOKUP($G25, SCHOOL_INFO!$D$5:$AS$749, 39, FALSE)</f>
        <v>5</v>
      </c>
      <c r="AV25" s="368">
        <f>VLOOKUP($G25, SCHOOL_INFO!$D$5:$AS$749, 40, FALSE)</f>
        <v>14</v>
      </c>
      <c r="AW25" s="368">
        <f>VLOOKUP($G25, SCHOOL_INFO!$D$5:$AS$749, 41, FALSE)</f>
        <v>2</v>
      </c>
      <c r="AX25" s="368">
        <f>VLOOKUP($G25, SCHOOL_INFO!$D$5:$AS$749, 42, FALSE)</f>
        <v>0</v>
      </c>
    </row>
    <row r="26" spans="1:53" ht="16.5" customHeight="1">
      <c r="A26" s="81">
        <v>22</v>
      </c>
      <c r="B26" s="86" t="s">
        <v>771</v>
      </c>
      <c r="C26" s="88" t="s">
        <v>28</v>
      </c>
      <c r="D26" s="86" t="s">
        <v>2233</v>
      </c>
      <c r="E26" s="86" t="s">
        <v>749</v>
      </c>
      <c r="F26" s="91" t="s">
        <v>724</v>
      </c>
      <c r="G26" s="90" t="s">
        <v>772</v>
      </c>
      <c r="H26" s="390" t="s">
        <v>26</v>
      </c>
      <c r="I26" s="390" t="s">
        <v>699</v>
      </c>
      <c r="J26" s="88" t="s">
        <v>5123</v>
      </c>
      <c r="K26" s="366">
        <v>2</v>
      </c>
      <c r="L26" s="367">
        <v>1</v>
      </c>
      <c r="M26" s="367">
        <v>1</v>
      </c>
      <c r="N26" s="368">
        <f>VLOOKUP($G26, SCHOOL_INFO!$D$5:$AS$749, 6, FALSE)</f>
        <v>35</v>
      </c>
      <c r="O26" s="368">
        <f>VLOOKUP($G26, SCHOOL_INFO!$D$5:$AS$749, 7, FALSE)</f>
        <v>0</v>
      </c>
      <c r="P26" s="368">
        <f>VLOOKUP($G26, SCHOOL_INFO!$D$5:$AS$749, 8, FALSE)</f>
        <v>1</v>
      </c>
      <c r="Q26" s="368">
        <f>VLOOKUP($G26, SCHOOL_INFO!$D$5:$AS$749, 10, FALSE)</f>
        <v>2</v>
      </c>
      <c r="R26" s="368">
        <f>VLOOKUP($G26, SCHOOL_INFO!$D$5:$AS$749, 11, FALSE)</f>
        <v>0</v>
      </c>
      <c r="S26" s="368">
        <f>VLOOKUP($G26, SCHOOL_INFO!$D$5:$AS$749, 12, FALSE)</f>
        <v>0</v>
      </c>
      <c r="T26" s="368">
        <f>VLOOKUP($G26, SCHOOL_INFO!$D$5:$AS$749, 13, FALSE)</f>
        <v>15</v>
      </c>
      <c r="U26" s="368">
        <f>VLOOKUP($G26, SCHOOL_INFO!$D$5:$AS$749, 14, FALSE)</f>
        <v>0</v>
      </c>
      <c r="V26" s="368">
        <f>VLOOKUP($G26, SCHOOL_INFO!$D$5:$AS$749, 15, FALSE)</f>
        <v>0</v>
      </c>
      <c r="W26" s="368">
        <f>VLOOKUP($G26, SCHOOL_INFO!$D$5:$AS$749, 17, FALSE)</f>
        <v>0</v>
      </c>
      <c r="X26" s="368">
        <f>VLOOKUP($G26, SCHOOL_INFO!$D$5:$AS$749, 18, FALSE)</f>
        <v>0</v>
      </c>
      <c r="Y26" s="368">
        <f>VLOOKUP($G26, SCHOOL_INFO!$D$5:$AS$749, 19, FALSE)</f>
        <v>0</v>
      </c>
      <c r="Z26" s="368">
        <f>VLOOKUP($G26, SCHOOL_INFO!$D$5:$AS$749, 21, FALSE)</f>
        <v>12</v>
      </c>
      <c r="AA26" s="368">
        <f>VLOOKUP($G26, SCHOOL_INFO!$D$5:$AS$749, 22, FALSE)</f>
        <v>3</v>
      </c>
      <c r="AB26" s="368">
        <f>VLOOKUP($G26, SCHOOL_INFO!$D$5:$AS$749, 23, FALSE)</f>
        <v>0</v>
      </c>
      <c r="AC26" s="368">
        <f>VLOOKUP($G26, SCHOOL_INFO!$D$5:$AS$749, 25, FALSE)</f>
        <v>41</v>
      </c>
      <c r="AD26" s="368">
        <f>VLOOKUP($G26, SCHOOL_INFO!$D$5:$AS$749, 26, FALSE)</f>
        <v>0</v>
      </c>
      <c r="AE26" s="368">
        <f>VLOOKUP($G26, SCHOOL_INFO!$D$5:$AS$749, 27, FALSE)</f>
        <v>0</v>
      </c>
      <c r="AF26" s="368">
        <f>VLOOKUP($G26, SCHOOL_INFO!$D$5:$AS$749, 29, FALSE)</f>
        <v>12</v>
      </c>
      <c r="AG26" s="368">
        <f>VLOOKUP($G26, SCHOOL_INFO!$D$5:$AS$749, 30, FALSE)</f>
        <v>0</v>
      </c>
      <c r="AH26" s="368">
        <f>VLOOKUP($G26, SCHOOL_INFO!$D$5:$AS$749, 31, FALSE)</f>
        <v>0</v>
      </c>
      <c r="AI26" s="368">
        <f>VLOOKUP($G26, SCHOOL_INFO!$D$5:$AS$749, 33, FALSE)</f>
        <v>1</v>
      </c>
      <c r="AJ26" s="368">
        <f>VLOOKUP($G26, SCHOOL_INFO!$D$5:$AS$749, 34, FALSE)</f>
        <v>0</v>
      </c>
      <c r="AK26" s="368">
        <f>VLOOKUP($G26, SCHOOL_INFO!$D$5:$AS$749, 35, FALSE)</f>
        <v>20</v>
      </c>
      <c r="AL26" s="368">
        <f>VLOOKUP($B26, '0.학교(충남+대전)'!$C$4:$AH$767, 31, FALSE)</f>
        <v>20</v>
      </c>
      <c r="AM26" s="368">
        <f>VLOOKUP($B26, '0.학교(충남+대전)'!$C$4:$AH$767, 32, FALSE)</f>
        <v>0</v>
      </c>
      <c r="AN26" s="368">
        <f>VLOOKUP($G26, SCHOOL_INFO!$D$5:$AS$749, 9, FALSE)</f>
        <v>0</v>
      </c>
      <c r="AO26" s="368">
        <f>VLOOKUP($G26, SCHOOL_INFO!$D$5:$AS$749, 36, FALSE)</f>
        <v>3</v>
      </c>
      <c r="AP26" s="368">
        <f>VLOOKUP($G26, SCHOOL_INFO!$D$5:$AS$749, 37, FALSE)</f>
        <v>50</v>
      </c>
      <c r="AQ26" s="368">
        <f>VLOOKUP($B26, '0.학교(충남+대전)'!$C$4:$AC$767, 27, FALSE)</f>
        <v>55</v>
      </c>
      <c r="AR26" s="368">
        <f>VLOOKUP($B26, '0.학교(충남+대전)'!$C$4:$AH$767, 29, FALSE)</f>
        <v>53</v>
      </c>
      <c r="AS26" s="368">
        <f>VLOOKUP($B26, '0.학교(충남+대전)'!$C$4:$AH$767, 30, FALSE)</f>
        <v>0</v>
      </c>
      <c r="AT26" s="368">
        <f>VLOOKUP($G26, SCHOOL_INFO!$D$5:$AS$749, 38, FALSE)</f>
        <v>42</v>
      </c>
      <c r="AU26" s="368">
        <f>VLOOKUP($G26, SCHOOL_INFO!$D$5:$AS$749, 39, FALSE)</f>
        <v>20</v>
      </c>
      <c r="AV26" s="368">
        <f>VLOOKUP($G26, SCHOOL_INFO!$D$5:$AS$749, 40, FALSE)</f>
        <v>51</v>
      </c>
      <c r="AW26" s="368">
        <f>VLOOKUP($G26, SCHOOL_INFO!$D$5:$AS$749, 41, FALSE)</f>
        <v>2</v>
      </c>
      <c r="AX26" s="368">
        <f>VLOOKUP($G26, SCHOOL_INFO!$D$5:$AS$749, 42, FALSE)</f>
        <v>0</v>
      </c>
    </row>
    <row r="27" spans="1:53" ht="16.5" customHeight="1">
      <c r="A27" s="80">
        <v>23</v>
      </c>
      <c r="B27" s="86" t="s">
        <v>773</v>
      </c>
      <c r="C27" s="88" t="s">
        <v>28</v>
      </c>
      <c r="D27" s="86" t="s">
        <v>2233</v>
      </c>
      <c r="E27" s="86" t="s">
        <v>749</v>
      </c>
      <c r="F27" s="87" t="s">
        <v>727</v>
      </c>
      <c r="G27" s="90" t="s">
        <v>774</v>
      </c>
      <c r="H27" s="390" t="s">
        <v>26</v>
      </c>
      <c r="I27" s="391" t="s">
        <v>35</v>
      </c>
      <c r="J27" s="88" t="s">
        <v>5123</v>
      </c>
      <c r="K27" s="366">
        <v>3</v>
      </c>
      <c r="L27" s="367">
        <v>1</v>
      </c>
      <c r="M27" s="367">
        <v>1</v>
      </c>
      <c r="N27" s="368">
        <f>VLOOKUP($G27, SCHOOL_INFO!$D$5:$AS$749, 6, FALSE)</f>
        <v>19</v>
      </c>
      <c r="O27" s="368">
        <f>VLOOKUP($G27, SCHOOL_INFO!$D$5:$AS$749, 7, FALSE)</f>
        <v>4</v>
      </c>
      <c r="P27" s="368">
        <f>VLOOKUP($G27, SCHOOL_INFO!$D$5:$AS$749, 8, FALSE)</f>
        <v>13</v>
      </c>
      <c r="Q27" s="368">
        <f>VLOOKUP($G27, SCHOOL_INFO!$D$5:$AS$749, 10, FALSE)</f>
        <v>0</v>
      </c>
      <c r="R27" s="368">
        <f>VLOOKUP($G27, SCHOOL_INFO!$D$5:$AS$749, 11, FALSE)</f>
        <v>0</v>
      </c>
      <c r="S27" s="368">
        <f>VLOOKUP($G27, SCHOOL_INFO!$D$5:$AS$749, 12, FALSE)</f>
        <v>0</v>
      </c>
      <c r="T27" s="368">
        <f>VLOOKUP($G27, SCHOOL_INFO!$D$5:$AS$749, 13, FALSE)</f>
        <v>12</v>
      </c>
      <c r="U27" s="368">
        <f>VLOOKUP($G27, SCHOOL_INFO!$D$5:$AS$749, 14, FALSE)</f>
        <v>0</v>
      </c>
      <c r="V27" s="368">
        <f>VLOOKUP($G27, SCHOOL_INFO!$D$5:$AS$749, 15, FALSE)</f>
        <v>0</v>
      </c>
      <c r="W27" s="368">
        <f>VLOOKUP($G27, SCHOOL_INFO!$D$5:$AS$749, 17, FALSE)</f>
        <v>0</v>
      </c>
      <c r="X27" s="368">
        <f>VLOOKUP($G27, SCHOOL_INFO!$D$5:$AS$749, 18, FALSE)</f>
        <v>3</v>
      </c>
      <c r="Y27" s="368">
        <f>VLOOKUP($G27, SCHOOL_INFO!$D$5:$AS$749, 19, FALSE)</f>
        <v>3</v>
      </c>
      <c r="Z27" s="368">
        <f>VLOOKUP($G27, SCHOOL_INFO!$D$5:$AS$749, 21, FALSE)</f>
        <v>25</v>
      </c>
      <c r="AA27" s="368">
        <f>VLOOKUP($G27, SCHOOL_INFO!$D$5:$AS$749, 22, FALSE)</f>
        <v>4</v>
      </c>
      <c r="AB27" s="368">
        <f>VLOOKUP($G27, SCHOOL_INFO!$D$5:$AS$749, 23, FALSE)</f>
        <v>3</v>
      </c>
      <c r="AC27" s="368">
        <f>VLOOKUP($G27, SCHOOL_INFO!$D$5:$AS$749, 25, FALSE)</f>
        <v>4</v>
      </c>
      <c r="AD27" s="368">
        <f>VLOOKUP($G27, SCHOOL_INFO!$D$5:$AS$749, 26, FALSE)</f>
        <v>4</v>
      </c>
      <c r="AE27" s="368">
        <f>VLOOKUP($G27, SCHOOL_INFO!$D$5:$AS$749, 27, FALSE)</f>
        <v>1</v>
      </c>
      <c r="AF27" s="368">
        <f>VLOOKUP($G27, SCHOOL_INFO!$D$5:$AS$749, 29, FALSE)</f>
        <v>1</v>
      </c>
      <c r="AG27" s="368">
        <f>VLOOKUP($G27, SCHOOL_INFO!$D$5:$AS$749, 30, FALSE)</f>
        <v>0</v>
      </c>
      <c r="AH27" s="368">
        <f>VLOOKUP($G27, SCHOOL_INFO!$D$5:$AS$749, 31, FALSE)</f>
        <v>17</v>
      </c>
      <c r="AI27" s="368">
        <f>VLOOKUP($G27, SCHOOL_INFO!$D$5:$AS$749, 33, FALSE)</f>
        <v>1</v>
      </c>
      <c r="AJ27" s="368">
        <f>VLOOKUP($G27, SCHOOL_INFO!$D$5:$AS$749, 34, FALSE)</f>
        <v>0</v>
      </c>
      <c r="AK27" s="368">
        <f>VLOOKUP($G27, SCHOOL_INFO!$D$5:$AS$749, 35, FALSE)</f>
        <v>10</v>
      </c>
      <c r="AL27" s="368">
        <f>VLOOKUP($B27, '0.학교(충남+대전)'!$C$4:$AH$767, 31, FALSE)</f>
        <v>10</v>
      </c>
      <c r="AM27" s="368">
        <f>VLOOKUP($B27, '0.학교(충남+대전)'!$C$4:$AH$767, 32, FALSE)</f>
        <v>0</v>
      </c>
      <c r="AN27" s="368">
        <f>VLOOKUP($G27, SCHOOL_INFO!$D$5:$AS$749, 9, FALSE)</f>
        <v>0</v>
      </c>
      <c r="AO27" s="368">
        <f>VLOOKUP($G27, SCHOOL_INFO!$D$5:$AS$749, 36, FALSE)</f>
        <v>10</v>
      </c>
      <c r="AP27" s="368">
        <f>VLOOKUP($G27, SCHOOL_INFO!$D$5:$AS$749, 37, FALSE)</f>
        <v>49</v>
      </c>
      <c r="AQ27" s="368">
        <f>VLOOKUP($B27, '0.학교(충남+대전)'!$C$4:$AC$767, 27, FALSE)</f>
        <v>59</v>
      </c>
      <c r="AR27" s="368">
        <f>VLOOKUP($B27, '0.학교(충남+대전)'!$C$4:$AH$767, 29, FALSE)</f>
        <v>59</v>
      </c>
      <c r="AS27" s="368">
        <f>VLOOKUP($B27, '0.학교(충남+대전)'!$C$4:$AH$767, 30, FALSE)</f>
        <v>0</v>
      </c>
      <c r="AT27" s="368">
        <f>VLOOKUP($G27, SCHOOL_INFO!$D$5:$AS$749, 38, FALSE)</f>
        <v>1</v>
      </c>
      <c r="AU27" s="368">
        <f>VLOOKUP($G27, SCHOOL_INFO!$D$5:$AS$749, 39, FALSE)</f>
        <v>9</v>
      </c>
      <c r="AV27" s="368">
        <f>VLOOKUP($G27, SCHOOL_INFO!$D$5:$AS$749, 40, FALSE)</f>
        <v>59</v>
      </c>
      <c r="AW27" s="368">
        <f>VLOOKUP($G27, SCHOOL_INFO!$D$5:$AS$749, 41, FALSE)</f>
        <v>0</v>
      </c>
      <c r="AX27" s="368">
        <f>VLOOKUP($G27, SCHOOL_INFO!$D$5:$AS$749, 42, FALSE)</f>
        <v>0</v>
      </c>
    </row>
    <row r="28" spans="1:53" ht="16.5" customHeight="1">
      <c r="A28" s="80">
        <v>24</v>
      </c>
      <c r="B28" s="86" t="s">
        <v>775</v>
      </c>
      <c r="C28" s="88" t="s">
        <v>28</v>
      </c>
      <c r="D28" s="86" t="s">
        <v>2233</v>
      </c>
      <c r="E28" s="86" t="s">
        <v>749</v>
      </c>
      <c r="F28" s="91" t="s">
        <v>724</v>
      </c>
      <c r="G28" s="90" t="s">
        <v>776</v>
      </c>
      <c r="H28" s="390" t="s">
        <v>26</v>
      </c>
      <c r="I28" s="390" t="s">
        <v>699</v>
      </c>
      <c r="J28" s="88" t="s">
        <v>5123</v>
      </c>
      <c r="K28" s="366">
        <v>2</v>
      </c>
      <c r="L28" s="367">
        <v>1</v>
      </c>
      <c r="M28" s="367">
        <v>1</v>
      </c>
      <c r="N28" s="368">
        <f>VLOOKUP($G28, SCHOOL_INFO!$D$5:$AS$749, 6, FALSE)</f>
        <v>20</v>
      </c>
      <c r="O28" s="368">
        <f>VLOOKUP($G28, SCHOOL_INFO!$D$5:$AS$749, 7, FALSE)</f>
        <v>0</v>
      </c>
      <c r="P28" s="368">
        <f>VLOOKUP($G28, SCHOOL_INFO!$D$5:$AS$749, 8, FALSE)</f>
        <v>1</v>
      </c>
      <c r="Q28" s="368">
        <f>VLOOKUP($G28, SCHOOL_INFO!$D$5:$AS$749, 10, FALSE)</f>
        <v>1</v>
      </c>
      <c r="R28" s="368">
        <f>VLOOKUP($G28, SCHOOL_INFO!$D$5:$AS$749, 11, FALSE)</f>
        <v>0</v>
      </c>
      <c r="S28" s="368">
        <f>VLOOKUP($G28, SCHOOL_INFO!$D$5:$AS$749, 12, FALSE)</f>
        <v>0</v>
      </c>
      <c r="T28" s="368">
        <f>VLOOKUP($G28, SCHOOL_INFO!$D$5:$AS$749, 13, FALSE)</f>
        <v>0</v>
      </c>
      <c r="U28" s="368">
        <f>VLOOKUP($G28, SCHOOL_INFO!$D$5:$AS$749, 14, FALSE)</f>
        <v>0</v>
      </c>
      <c r="V28" s="368">
        <f>VLOOKUP($G28, SCHOOL_INFO!$D$5:$AS$749, 15, FALSE)</f>
        <v>0</v>
      </c>
      <c r="W28" s="368">
        <f>VLOOKUP($G28, SCHOOL_INFO!$D$5:$AS$749, 17, FALSE)</f>
        <v>0</v>
      </c>
      <c r="X28" s="368">
        <f>VLOOKUP($G28, SCHOOL_INFO!$D$5:$AS$749, 18, FALSE)</f>
        <v>0</v>
      </c>
      <c r="Y28" s="368">
        <f>VLOOKUP($G28, SCHOOL_INFO!$D$5:$AS$749, 19, FALSE)</f>
        <v>0</v>
      </c>
      <c r="Z28" s="368">
        <f>VLOOKUP($G28, SCHOOL_INFO!$D$5:$AS$749, 21, FALSE)</f>
        <v>8</v>
      </c>
      <c r="AA28" s="368">
        <f>VLOOKUP($G28, SCHOOL_INFO!$D$5:$AS$749, 22, FALSE)</f>
        <v>7</v>
      </c>
      <c r="AB28" s="368">
        <f>VLOOKUP($G28, SCHOOL_INFO!$D$5:$AS$749, 23, FALSE)</f>
        <v>0</v>
      </c>
      <c r="AC28" s="368">
        <f>VLOOKUP($G28, SCHOOL_INFO!$D$5:$AS$749, 25, FALSE)</f>
        <v>31</v>
      </c>
      <c r="AD28" s="368">
        <f>VLOOKUP($G28, SCHOOL_INFO!$D$5:$AS$749, 26, FALSE)</f>
        <v>1</v>
      </c>
      <c r="AE28" s="368">
        <f>VLOOKUP($G28, SCHOOL_INFO!$D$5:$AS$749, 27, FALSE)</f>
        <v>0</v>
      </c>
      <c r="AF28" s="368">
        <f>VLOOKUP($G28, SCHOOL_INFO!$D$5:$AS$749, 29, FALSE)</f>
        <v>3</v>
      </c>
      <c r="AG28" s="368">
        <f>VLOOKUP($G28, SCHOOL_INFO!$D$5:$AS$749, 30, FALSE)</f>
        <v>0</v>
      </c>
      <c r="AH28" s="368">
        <f>VLOOKUP($G28, SCHOOL_INFO!$D$5:$AS$749, 31, FALSE)</f>
        <v>0</v>
      </c>
      <c r="AI28" s="368">
        <f>VLOOKUP($G28, SCHOOL_INFO!$D$5:$AS$749, 33, FALSE)</f>
        <v>1</v>
      </c>
      <c r="AJ28" s="368">
        <f>VLOOKUP($G28, SCHOOL_INFO!$D$5:$AS$749, 34, FALSE)</f>
        <v>0</v>
      </c>
      <c r="AK28" s="368">
        <f>VLOOKUP($G28, SCHOOL_INFO!$D$5:$AS$749, 35, FALSE)</f>
        <v>11</v>
      </c>
      <c r="AL28" s="368">
        <f>VLOOKUP($B28, '0.학교(충남+대전)'!$C$4:$AH$767, 31, FALSE)</f>
        <v>11</v>
      </c>
      <c r="AM28" s="368">
        <f>VLOOKUP($B28, '0.학교(충남+대전)'!$C$4:$AH$767, 32, FALSE)</f>
        <v>0</v>
      </c>
      <c r="AN28" s="368">
        <f>VLOOKUP($G28, SCHOOL_INFO!$D$5:$AS$749, 9, FALSE)</f>
        <v>0</v>
      </c>
      <c r="AO28" s="368">
        <f>VLOOKUP($G28, SCHOOL_INFO!$D$5:$AS$749, 36, FALSE)</f>
        <v>6</v>
      </c>
      <c r="AP28" s="368">
        <f>VLOOKUP($G28, SCHOOL_INFO!$D$5:$AS$749, 37, FALSE)</f>
        <v>29</v>
      </c>
      <c r="AQ28" s="368">
        <f>VLOOKUP($B28, '0.학교(충남+대전)'!$C$4:$AC$767, 27, FALSE)</f>
        <v>35</v>
      </c>
      <c r="AR28" s="368">
        <f>VLOOKUP($B28, '0.학교(충남+대전)'!$C$4:$AH$767, 29, FALSE)</f>
        <v>35</v>
      </c>
      <c r="AS28" s="368">
        <f>VLOOKUP($B28, '0.학교(충남+대전)'!$C$4:$AH$767, 30, FALSE)</f>
        <v>0</v>
      </c>
      <c r="AT28" s="368">
        <f>VLOOKUP($G28, SCHOOL_INFO!$D$5:$AS$749, 38, FALSE)</f>
        <v>22</v>
      </c>
      <c r="AU28" s="368">
        <f>VLOOKUP($G28, SCHOOL_INFO!$D$5:$AS$749, 39, FALSE)</f>
        <v>10</v>
      </c>
      <c r="AV28" s="368">
        <f>VLOOKUP($G28, SCHOOL_INFO!$D$5:$AS$749, 40, FALSE)</f>
        <v>35</v>
      </c>
      <c r="AW28" s="368">
        <f>VLOOKUP($G28, SCHOOL_INFO!$D$5:$AS$749, 41, FALSE)</f>
        <v>0</v>
      </c>
      <c r="AX28" s="368">
        <f>VLOOKUP($G28, SCHOOL_INFO!$D$5:$AS$749, 42, FALSE)</f>
        <v>0</v>
      </c>
    </row>
    <row r="29" spans="1:53" ht="16.5" customHeight="1">
      <c r="A29" s="81">
        <v>25</v>
      </c>
      <c r="B29" s="86" t="s">
        <v>777</v>
      </c>
      <c r="C29" s="88" t="s">
        <v>28</v>
      </c>
      <c r="D29" s="86" t="s">
        <v>2233</v>
      </c>
      <c r="E29" s="86" t="s">
        <v>749</v>
      </c>
      <c r="F29" s="89" t="s">
        <v>730</v>
      </c>
      <c r="G29" s="90" t="s">
        <v>778</v>
      </c>
      <c r="H29" s="390" t="s">
        <v>26</v>
      </c>
      <c r="I29" s="390" t="s">
        <v>35</v>
      </c>
      <c r="J29" s="88" t="s">
        <v>5123</v>
      </c>
      <c r="K29" s="366">
        <v>3</v>
      </c>
      <c r="L29" s="367">
        <v>1</v>
      </c>
      <c r="M29" s="367">
        <v>1</v>
      </c>
      <c r="N29" s="368">
        <f>VLOOKUP($G29, SCHOOL_INFO!$D$5:$AS$749, 6, FALSE)</f>
        <v>13</v>
      </c>
      <c r="O29" s="368">
        <f>VLOOKUP($G29, SCHOOL_INFO!$D$5:$AS$749, 7, FALSE)</f>
        <v>6</v>
      </c>
      <c r="P29" s="368">
        <f>VLOOKUP($G29, SCHOOL_INFO!$D$5:$AS$749, 8, FALSE)</f>
        <v>5</v>
      </c>
      <c r="Q29" s="368">
        <f>VLOOKUP($G29, SCHOOL_INFO!$D$5:$AS$749, 10, FALSE)</f>
        <v>0</v>
      </c>
      <c r="R29" s="368">
        <f>VLOOKUP($G29, SCHOOL_INFO!$D$5:$AS$749, 11, FALSE)</f>
        <v>0</v>
      </c>
      <c r="S29" s="368">
        <f>VLOOKUP($G29, SCHOOL_INFO!$D$5:$AS$749, 12, FALSE)</f>
        <v>0</v>
      </c>
      <c r="T29" s="368">
        <f>VLOOKUP($G29, SCHOOL_INFO!$D$5:$AS$749, 13, FALSE)</f>
        <v>0</v>
      </c>
      <c r="U29" s="368">
        <f>VLOOKUP($G29, SCHOOL_INFO!$D$5:$AS$749, 14, FALSE)</f>
        <v>0</v>
      </c>
      <c r="V29" s="368">
        <f>VLOOKUP($G29, SCHOOL_INFO!$D$5:$AS$749, 15, FALSE)</f>
        <v>0</v>
      </c>
      <c r="W29" s="368">
        <f>VLOOKUP($G29, SCHOOL_INFO!$D$5:$AS$749, 17, FALSE)</f>
        <v>0</v>
      </c>
      <c r="X29" s="368">
        <f>VLOOKUP($G29, SCHOOL_INFO!$D$5:$AS$749, 18, FALSE)</f>
        <v>0</v>
      </c>
      <c r="Y29" s="368">
        <f>VLOOKUP($G29, SCHOOL_INFO!$D$5:$AS$749, 19, FALSE)</f>
        <v>0</v>
      </c>
      <c r="Z29" s="368">
        <f>VLOOKUP($G29, SCHOOL_INFO!$D$5:$AS$749, 21, FALSE)</f>
        <v>1</v>
      </c>
      <c r="AA29" s="368">
        <f>VLOOKUP($G29, SCHOOL_INFO!$D$5:$AS$749, 22, FALSE)</f>
        <v>1</v>
      </c>
      <c r="AB29" s="368">
        <f>VLOOKUP($G29, SCHOOL_INFO!$D$5:$AS$749, 23, FALSE)</f>
        <v>2</v>
      </c>
      <c r="AC29" s="368">
        <f>VLOOKUP($G29, SCHOOL_INFO!$D$5:$AS$749, 25, FALSE)</f>
        <v>27</v>
      </c>
      <c r="AD29" s="368">
        <f>VLOOKUP($G29, SCHOOL_INFO!$D$5:$AS$749, 26, FALSE)</f>
        <v>12</v>
      </c>
      <c r="AE29" s="368">
        <f>VLOOKUP($G29, SCHOOL_INFO!$D$5:$AS$749, 27, FALSE)</f>
        <v>4</v>
      </c>
      <c r="AF29" s="368">
        <f>VLOOKUP($G29, SCHOOL_INFO!$D$5:$AS$749, 29, FALSE)</f>
        <v>0</v>
      </c>
      <c r="AG29" s="368">
        <f>VLOOKUP($G29, SCHOOL_INFO!$D$5:$AS$749, 30, FALSE)</f>
        <v>0</v>
      </c>
      <c r="AH29" s="368">
        <f>VLOOKUP($G29, SCHOOL_INFO!$D$5:$AS$749, 31, FALSE)</f>
        <v>0</v>
      </c>
      <c r="AI29" s="368">
        <f>VLOOKUP($G29, SCHOOL_INFO!$D$5:$AS$749, 33, FALSE)</f>
        <v>1</v>
      </c>
      <c r="AJ29" s="368">
        <f>VLOOKUP($G29, SCHOOL_INFO!$D$5:$AS$749, 34, FALSE)</f>
        <v>0</v>
      </c>
      <c r="AK29" s="368">
        <f>VLOOKUP($G29, SCHOOL_INFO!$D$5:$AS$749, 35, FALSE)</f>
        <v>6</v>
      </c>
      <c r="AL29" s="368">
        <f>VLOOKUP($B29, '0.학교(충남+대전)'!$C$4:$AH$767, 31, FALSE)</f>
        <v>6</v>
      </c>
      <c r="AM29" s="368">
        <f>VLOOKUP($B29, '0.학교(충남+대전)'!$C$4:$AH$767, 32, FALSE)</f>
        <v>0</v>
      </c>
      <c r="AN29" s="368">
        <f>VLOOKUP($G29, SCHOOL_INFO!$D$5:$AS$749, 9, FALSE)</f>
        <v>0</v>
      </c>
      <c r="AO29" s="368">
        <f>VLOOKUP($G29, SCHOOL_INFO!$D$5:$AS$749, 36, FALSE)</f>
        <v>10</v>
      </c>
      <c r="AP29" s="368">
        <f>VLOOKUP($G29, SCHOOL_INFO!$D$5:$AS$749, 37, FALSE)</f>
        <v>25</v>
      </c>
      <c r="AQ29" s="368">
        <f>VLOOKUP($B29, '0.학교(충남+대전)'!$C$4:$AC$767, 27, FALSE)</f>
        <v>35</v>
      </c>
      <c r="AR29" s="368">
        <f>VLOOKUP($B29, '0.학교(충남+대전)'!$C$4:$AH$767, 29, FALSE)</f>
        <v>35</v>
      </c>
      <c r="AS29" s="368">
        <f>VLOOKUP($B29, '0.학교(충남+대전)'!$C$4:$AH$767, 30, FALSE)</f>
        <v>0</v>
      </c>
      <c r="AT29" s="368">
        <f>VLOOKUP($G29, SCHOOL_INFO!$D$5:$AS$749, 38, FALSE)</f>
        <v>8</v>
      </c>
      <c r="AU29" s="368">
        <f>VLOOKUP($G29, SCHOOL_INFO!$D$5:$AS$749, 39, FALSE)</f>
        <v>7</v>
      </c>
      <c r="AV29" s="368">
        <f>VLOOKUP($G29, SCHOOL_INFO!$D$5:$AS$749, 40, FALSE)</f>
        <v>35</v>
      </c>
      <c r="AW29" s="368">
        <f>VLOOKUP($G29, SCHOOL_INFO!$D$5:$AS$749, 41, FALSE)</f>
        <v>0</v>
      </c>
      <c r="AX29" s="368">
        <f>VLOOKUP($G29, SCHOOL_INFO!$D$5:$AS$749, 42, FALSE)</f>
        <v>0</v>
      </c>
    </row>
    <row r="30" spans="1:53" ht="16.5" customHeight="1">
      <c r="A30" s="80">
        <v>26</v>
      </c>
      <c r="B30" s="86" t="s">
        <v>779</v>
      </c>
      <c r="C30" s="88" t="s">
        <v>28</v>
      </c>
      <c r="D30" s="86" t="s">
        <v>2233</v>
      </c>
      <c r="E30" s="86" t="s">
        <v>749</v>
      </c>
      <c r="F30" s="91" t="s">
        <v>724</v>
      </c>
      <c r="G30" s="90" t="s">
        <v>780</v>
      </c>
      <c r="H30" s="390" t="s">
        <v>26</v>
      </c>
      <c r="I30" s="390" t="s">
        <v>699</v>
      </c>
      <c r="J30" s="88" t="s">
        <v>8027</v>
      </c>
      <c r="K30" s="366">
        <v>2</v>
      </c>
      <c r="L30" s="367">
        <v>1</v>
      </c>
      <c r="M30" s="367">
        <v>1</v>
      </c>
      <c r="N30" s="368">
        <f>VLOOKUP($G30, SCHOOL_INFO!$D$5:$AS$749, 6, FALSE)</f>
        <v>15</v>
      </c>
      <c r="O30" s="368">
        <f>VLOOKUP($G30, SCHOOL_INFO!$D$5:$AS$749, 7, FALSE)</f>
        <v>0</v>
      </c>
      <c r="P30" s="368">
        <f>VLOOKUP($G30, SCHOOL_INFO!$D$5:$AS$749, 8, FALSE)</f>
        <v>1</v>
      </c>
      <c r="Q30" s="368">
        <f>VLOOKUP($G30, SCHOOL_INFO!$D$5:$AS$749, 10, FALSE)</f>
        <v>0</v>
      </c>
      <c r="R30" s="368">
        <f>VLOOKUP($G30, SCHOOL_INFO!$D$5:$AS$749, 11, FALSE)</f>
        <v>0</v>
      </c>
      <c r="S30" s="368">
        <f>VLOOKUP($G30, SCHOOL_INFO!$D$5:$AS$749, 12, FALSE)</f>
        <v>0</v>
      </c>
      <c r="T30" s="368">
        <f>VLOOKUP($G30, SCHOOL_INFO!$D$5:$AS$749, 13, FALSE)</f>
        <v>3</v>
      </c>
      <c r="U30" s="368">
        <f>VLOOKUP($G30, SCHOOL_INFO!$D$5:$AS$749, 14, FALSE)</f>
        <v>0</v>
      </c>
      <c r="V30" s="368">
        <f>VLOOKUP($G30, SCHOOL_INFO!$D$5:$AS$749, 15, FALSE)</f>
        <v>0</v>
      </c>
      <c r="W30" s="368">
        <f>VLOOKUP($G30, SCHOOL_INFO!$D$5:$AS$749, 17, FALSE)</f>
        <v>7</v>
      </c>
      <c r="X30" s="368">
        <f>VLOOKUP($G30, SCHOOL_INFO!$D$5:$AS$749, 18, FALSE)</f>
        <v>0</v>
      </c>
      <c r="Y30" s="368">
        <f>VLOOKUP($G30, SCHOOL_INFO!$D$5:$AS$749, 19, FALSE)</f>
        <v>0</v>
      </c>
      <c r="Z30" s="368">
        <f>VLOOKUP($G30, SCHOOL_INFO!$D$5:$AS$749, 21, FALSE)</f>
        <v>3</v>
      </c>
      <c r="AA30" s="368">
        <f>VLOOKUP($G30, SCHOOL_INFO!$D$5:$AS$749, 22, FALSE)</f>
        <v>2</v>
      </c>
      <c r="AB30" s="368">
        <f>VLOOKUP($G30, SCHOOL_INFO!$D$5:$AS$749, 23, FALSE)</f>
        <v>0</v>
      </c>
      <c r="AC30" s="368">
        <f>VLOOKUP($G30, SCHOOL_INFO!$D$5:$AS$749, 25, FALSE)</f>
        <v>18</v>
      </c>
      <c r="AD30" s="368">
        <f>VLOOKUP($G30, SCHOOL_INFO!$D$5:$AS$749, 26, FALSE)</f>
        <v>2</v>
      </c>
      <c r="AE30" s="368">
        <f>VLOOKUP($G30, SCHOOL_INFO!$D$5:$AS$749, 27, FALSE)</f>
        <v>0</v>
      </c>
      <c r="AF30" s="368">
        <f>VLOOKUP($G30, SCHOOL_INFO!$D$5:$AS$749, 29, FALSE)</f>
        <v>0</v>
      </c>
      <c r="AG30" s="368">
        <f>VLOOKUP($G30, SCHOOL_INFO!$D$5:$AS$749, 30, FALSE)</f>
        <v>0</v>
      </c>
      <c r="AH30" s="368">
        <f>VLOOKUP($G30, SCHOOL_INFO!$D$5:$AS$749, 31, FALSE)</f>
        <v>0</v>
      </c>
      <c r="AI30" s="368">
        <f>VLOOKUP($G30, SCHOOL_INFO!$D$5:$AS$749, 33, FALSE)</f>
        <v>1</v>
      </c>
      <c r="AJ30" s="368">
        <f>VLOOKUP($G30, SCHOOL_INFO!$D$5:$AS$749, 34, FALSE)</f>
        <v>0</v>
      </c>
      <c r="AK30" s="368">
        <f>VLOOKUP($G30, SCHOOL_INFO!$D$5:$AS$749, 35, FALSE)</f>
        <v>7</v>
      </c>
      <c r="AL30" s="368">
        <f>VLOOKUP($B30, '0.학교(충남+대전)'!$C$4:$AH$767, 31, FALSE)</f>
        <v>7</v>
      </c>
      <c r="AM30" s="368">
        <f>VLOOKUP($B30, '0.학교(충남+대전)'!$C$4:$AH$767, 32, FALSE)</f>
        <v>0</v>
      </c>
      <c r="AN30" s="368">
        <f>VLOOKUP($G30, SCHOOL_INFO!$D$5:$AS$749, 9, FALSE)</f>
        <v>0</v>
      </c>
      <c r="AO30" s="368">
        <f>VLOOKUP($G30, SCHOOL_INFO!$D$5:$AS$749, 36, FALSE)</f>
        <v>5</v>
      </c>
      <c r="AP30" s="368">
        <f>VLOOKUP($G30, SCHOOL_INFO!$D$5:$AS$749, 37, FALSE)</f>
        <v>28</v>
      </c>
      <c r="AQ30" s="368">
        <f>VLOOKUP($B30, '0.학교(충남+대전)'!$C$4:$AC$767, 27, FALSE)</f>
        <v>34</v>
      </c>
      <c r="AR30" s="368">
        <f>VLOOKUP($B30, '0.학교(충남+대전)'!$C$4:$AH$767, 29, FALSE)</f>
        <v>33</v>
      </c>
      <c r="AS30" s="368">
        <f>VLOOKUP($B30, '0.학교(충남+대전)'!$C$4:$AH$767, 30, FALSE)</f>
        <v>0</v>
      </c>
      <c r="AT30" s="368">
        <f>VLOOKUP($G30, SCHOOL_INFO!$D$5:$AS$749, 38, FALSE)</f>
        <v>4</v>
      </c>
      <c r="AU30" s="368">
        <f>VLOOKUP($G30, SCHOOL_INFO!$D$5:$AS$749, 39, FALSE)</f>
        <v>5</v>
      </c>
      <c r="AV30" s="368">
        <f>VLOOKUP($G30, SCHOOL_INFO!$D$5:$AS$749, 40, FALSE)</f>
        <v>33</v>
      </c>
      <c r="AW30" s="368">
        <f>VLOOKUP($G30, SCHOOL_INFO!$D$5:$AS$749, 41, FALSE)</f>
        <v>0</v>
      </c>
      <c r="AX30" s="368">
        <f>VLOOKUP($G30, SCHOOL_INFO!$D$5:$AS$749, 42, FALSE)</f>
        <v>0</v>
      </c>
    </row>
    <row r="31" spans="1:53" ht="16.5" customHeight="1">
      <c r="A31" s="80">
        <v>27</v>
      </c>
      <c r="B31" s="86" t="s">
        <v>781</v>
      </c>
      <c r="C31" s="88" t="s">
        <v>28</v>
      </c>
      <c r="D31" s="86" t="s">
        <v>2233</v>
      </c>
      <c r="E31" s="86" t="s">
        <v>749</v>
      </c>
      <c r="F31" s="89" t="s">
        <v>730</v>
      </c>
      <c r="G31" s="90" t="s">
        <v>782</v>
      </c>
      <c r="H31" s="390" t="s">
        <v>2536</v>
      </c>
      <c r="I31" s="390" t="s">
        <v>699</v>
      </c>
      <c r="J31" s="88" t="s">
        <v>5123</v>
      </c>
      <c r="K31" s="366">
        <v>2</v>
      </c>
      <c r="L31" s="367">
        <v>1</v>
      </c>
      <c r="M31" s="367">
        <v>1</v>
      </c>
      <c r="N31" s="368">
        <f>VLOOKUP($G31, SCHOOL_INFO!$D$5:$AS$749, 6, FALSE)</f>
        <v>5</v>
      </c>
      <c r="O31" s="368">
        <f>VLOOKUP($G31, SCHOOL_INFO!$D$5:$AS$749, 7, FALSE)</f>
        <v>0</v>
      </c>
      <c r="P31" s="368">
        <f>VLOOKUP($G31, SCHOOL_INFO!$D$5:$AS$749, 8, FALSE)</f>
        <v>1</v>
      </c>
      <c r="Q31" s="368">
        <f>VLOOKUP($G31, SCHOOL_INFO!$D$5:$AS$749, 10, FALSE)</f>
        <v>0</v>
      </c>
      <c r="R31" s="368">
        <f>VLOOKUP($G31, SCHOOL_INFO!$D$5:$AS$749, 11, FALSE)</f>
        <v>0</v>
      </c>
      <c r="S31" s="368">
        <f>VLOOKUP($G31, SCHOOL_INFO!$D$5:$AS$749, 12, FALSE)</f>
        <v>0</v>
      </c>
      <c r="T31" s="368">
        <f>VLOOKUP($G31, SCHOOL_INFO!$D$5:$AS$749, 13, FALSE)</f>
        <v>0</v>
      </c>
      <c r="U31" s="368">
        <f>VLOOKUP($G31, SCHOOL_INFO!$D$5:$AS$749, 14, FALSE)</f>
        <v>0</v>
      </c>
      <c r="V31" s="368">
        <f>VLOOKUP($G31, SCHOOL_INFO!$D$5:$AS$749, 15, FALSE)</f>
        <v>0</v>
      </c>
      <c r="W31" s="368">
        <f>VLOOKUP($G31, SCHOOL_INFO!$D$5:$AS$749, 17, FALSE)</f>
        <v>0</v>
      </c>
      <c r="X31" s="368">
        <f>VLOOKUP($G31, SCHOOL_INFO!$D$5:$AS$749, 18, FALSE)</f>
        <v>0</v>
      </c>
      <c r="Y31" s="368">
        <f>VLOOKUP($G31, SCHOOL_INFO!$D$5:$AS$749, 19, FALSE)</f>
        <v>0</v>
      </c>
      <c r="Z31" s="368">
        <f>VLOOKUP($G31, SCHOOL_INFO!$D$5:$AS$749, 21, FALSE)</f>
        <v>5</v>
      </c>
      <c r="AA31" s="368">
        <f>VLOOKUP($G31, SCHOOL_INFO!$D$5:$AS$749, 22, FALSE)</f>
        <v>2</v>
      </c>
      <c r="AB31" s="368">
        <f>VLOOKUP($G31, SCHOOL_INFO!$D$5:$AS$749, 23, FALSE)</f>
        <v>0</v>
      </c>
      <c r="AC31" s="368">
        <f>VLOOKUP($G31, SCHOOL_INFO!$D$5:$AS$749, 25, FALSE)</f>
        <v>7</v>
      </c>
      <c r="AD31" s="368">
        <f>VLOOKUP($G31, SCHOOL_INFO!$D$5:$AS$749, 26, FALSE)</f>
        <v>1</v>
      </c>
      <c r="AE31" s="368">
        <f>VLOOKUP($G31, SCHOOL_INFO!$D$5:$AS$749, 27, FALSE)</f>
        <v>0</v>
      </c>
      <c r="AF31" s="368">
        <f>VLOOKUP($G31, SCHOOL_INFO!$D$5:$AS$749, 29, FALSE)</f>
        <v>0</v>
      </c>
      <c r="AG31" s="368">
        <f>VLOOKUP($G31, SCHOOL_INFO!$D$5:$AS$749, 30, FALSE)</f>
        <v>0</v>
      </c>
      <c r="AH31" s="368">
        <f>VLOOKUP($G31, SCHOOL_INFO!$D$5:$AS$749, 31, FALSE)</f>
        <v>0</v>
      </c>
      <c r="AI31" s="368">
        <f>VLOOKUP($G31, SCHOOL_INFO!$D$5:$AS$749, 33, FALSE)</f>
        <v>1</v>
      </c>
      <c r="AJ31" s="368">
        <f>VLOOKUP($G31, SCHOOL_INFO!$D$5:$AS$749, 34, FALSE)</f>
        <v>0</v>
      </c>
      <c r="AK31" s="368">
        <f>VLOOKUP($G31, SCHOOL_INFO!$D$5:$AS$749, 35, FALSE)</f>
        <v>4</v>
      </c>
      <c r="AL31" s="368">
        <f>VLOOKUP($B31, '0.학교(충남+대전)'!$C$4:$AH$767, 31, FALSE)</f>
        <v>4</v>
      </c>
      <c r="AM31" s="368">
        <f>VLOOKUP($B31, '0.학교(충남+대전)'!$C$4:$AH$767, 32, FALSE)</f>
        <v>0</v>
      </c>
      <c r="AN31" s="368">
        <f>VLOOKUP($G31, SCHOOL_INFO!$D$5:$AS$749, 9, FALSE)</f>
        <v>0</v>
      </c>
      <c r="AO31" s="368">
        <f>VLOOKUP($G31, SCHOOL_INFO!$D$5:$AS$749, 36, FALSE)</f>
        <v>8</v>
      </c>
      <c r="AP31" s="368">
        <f>VLOOKUP($G31, SCHOOL_INFO!$D$5:$AS$749, 37, FALSE)</f>
        <v>6</v>
      </c>
      <c r="AQ31" s="368">
        <f>VLOOKUP($B31, '0.학교(충남+대전)'!$C$4:$AC$767, 27, FALSE)</f>
        <v>15</v>
      </c>
      <c r="AR31" s="368">
        <f>VLOOKUP($B31, '0.학교(충남+대전)'!$C$4:$AH$767, 29, FALSE)</f>
        <v>14</v>
      </c>
      <c r="AS31" s="368">
        <f>VLOOKUP($B31, '0.학교(충남+대전)'!$C$4:$AH$767, 30, FALSE)</f>
        <v>0</v>
      </c>
      <c r="AT31" s="368">
        <f>VLOOKUP($G31, SCHOOL_INFO!$D$5:$AS$749, 38, FALSE)</f>
        <v>6</v>
      </c>
      <c r="AU31" s="368">
        <f>VLOOKUP($G31, SCHOOL_INFO!$D$5:$AS$749, 39, FALSE)</f>
        <v>4</v>
      </c>
      <c r="AV31" s="368">
        <f>VLOOKUP($G31, SCHOOL_INFO!$D$5:$AS$749, 40, FALSE)</f>
        <v>12</v>
      </c>
      <c r="AW31" s="368">
        <f>VLOOKUP($G31, SCHOOL_INFO!$D$5:$AS$749, 41, FALSE)</f>
        <v>2</v>
      </c>
      <c r="AX31" s="368">
        <f>VLOOKUP($G31, SCHOOL_INFO!$D$5:$AS$749, 42, FALSE)</f>
        <v>0</v>
      </c>
    </row>
    <row r="32" spans="1:53" ht="16.5" customHeight="1">
      <c r="A32" s="81">
        <v>28</v>
      </c>
      <c r="B32" s="86" t="s">
        <v>783</v>
      </c>
      <c r="C32" s="88" t="s">
        <v>28</v>
      </c>
      <c r="D32" s="86" t="s">
        <v>2233</v>
      </c>
      <c r="E32" s="86" t="s">
        <v>749</v>
      </c>
      <c r="F32" s="92" t="s">
        <v>784</v>
      </c>
      <c r="G32" s="90" t="s">
        <v>785</v>
      </c>
      <c r="H32" s="390" t="s">
        <v>26</v>
      </c>
      <c r="I32" s="390" t="s">
        <v>699</v>
      </c>
      <c r="J32" s="88" t="s">
        <v>5123</v>
      </c>
      <c r="K32" s="366">
        <v>2</v>
      </c>
      <c r="L32" s="367">
        <v>1</v>
      </c>
      <c r="M32" s="367">
        <v>1</v>
      </c>
      <c r="N32" s="368">
        <f>VLOOKUP($G32, SCHOOL_INFO!$D$5:$AS$749, 6, FALSE)</f>
        <v>13</v>
      </c>
      <c r="O32" s="368">
        <f>VLOOKUP($G32, SCHOOL_INFO!$D$5:$AS$749, 7, FALSE)</f>
        <v>0</v>
      </c>
      <c r="P32" s="368">
        <f>VLOOKUP($G32, SCHOOL_INFO!$D$5:$AS$749, 8, FALSE)</f>
        <v>1</v>
      </c>
      <c r="Q32" s="368">
        <f>VLOOKUP($G32, SCHOOL_INFO!$D$5:$AS$749, 10, FALSE)</f>
        <v>0</v>
      </c>
      <c r="R32" s="368">
        <f>VLOOKUP($G32, SCHOOL_INFO!$D$5:$AS$749, 11, FALSE)</f>
        <v>0</v>
      </c>
      <c r="S32" s="368">
        <f>VLOOKUP($G32, SCHOOL_INFO!$D$5:$AS$749, 12, FALSE)</f>
        <v>0</v>
      </c>
      <c r="T32" s="368">
        <f>VLOOKUP($G32, SCHOOL_INFO!$D$5:$AS$749, 13, FALSE)</f>
        <v>0</v>
      </c>
      <c r="U32" s="368">
        <f>VLOOKUP($G32, SCHOOL_INFO!$D$5:$AS$749, 14, FALSE)</f>
        <v>0</v>
      </c>
      <c r="V32" s="368">
        <f>VLOOKUP($G32, SCHOOL_INFO!$D$5:$AS$749, 15, FALSE)</f>
        <v>0</v>
      </c>
      <c r="W32" s="368">
        <f>VLOOKUP($G32, SCHOOL_INFO!$D$5:$AS$749, 17, FALSE)</f>
        <v>2</v>
      </c>
      <c r="X32" s="368">
        <f>VLOOKUP($G32, SCHOOL_INFO!$D$5:$AS$749, 18, FALSE)</f>
        <v>0</v>
      </c>
      <c r="Y32" s="368">
        <f>VLOOKUP($G32, SCHOOL_INFO!$D$5:$AS$749, 19, FALSE)</f>
        <v>0</v>
      </c>
      <c r="Z32" s="368">
        <f>VLOOKUP($G32, SCHOOL_INFO!$D$5:$AS$749, 21, FALSE)</f>
        <v>2</v>
      </c>
      <c r="AA32" s="368">
        <f>VLOOKUP($G32, SCHOOL_INFO!$D$5:$AS$749, 22, FALSE)</f>
        <v>2</v>
      </c>
      <c r="AB32" s="368">
        <f>VLOOKUP($G32, SCHOOL_INFO!$D$5:$AS$749, 23, FALSE)</f>
        <v>0</v>
      </c>
      <c r="AC32" s="368">
        <f>VLOOKUP($G32, SCHOOL_INFO!$D$5:$AS$749, 25, FALSE)</f>
        <v>19</v>
      </c>
      <c r="AD32" s="368">
        <f>VLOOKUP($G32, SCHOOL_INFO!$D$5:$AS$749, 26, FALSE)</f>
        <v>2</v>
      </c>
      <c r="AE32" s="368">
        <f>VLOOKUP($G32, SCHOOL_INFO!$D$5:$AS$749, 27, FALSE)</f>
        <v>0</v>
      </c>
      <c r="AF32" s="368">
        <f>VLOOKUP($G32, SCHOOL_INFO!$D$5:$AS$749, 29, FALSE)</f>
        <v>6</v>
      </c>
      <c r="AG32" s="368">
        <f>VLOOKUP($G32, SCHOOL_INFO!$D$5:$AS$749, 30, FALSE)</f>
        <v>0</v>
      </c>
      <c r="AH32" s="368">
        <f>VLOOKUP($G32, SCHOOL_INFO!$D$5:$AS$749, 31, FALSE)</f>
        <v>0</v>
      </c>
      <c r="AI32" s="368">
        <f>VLOOKUP($G32, SCHOOL_INFO!$D$5:$AS$749, 33, FALSE)</f>
        <v>1</v>
      </c>
      <c r="AJ32" s="368">
        <f>VLOOKUP($G32, SCHOOL_INFO!$D$5:$AS$749, 34, FALSE)</f>
        <v>0</v>
      </c>
      <c r="AK32" s="368">
        <f>VLOOKUP($G32, SCHOOL_INFO!$D$5:$AS$749, 35, FALSE)</f>
        <v>9</v>
      </c>
      <c r="AL32" s="368">
        <f>VLOOKUP($B32, '0.학교(충남+대전)'!$C$4:$AH$767, 31, FALSE)</f>
        <v>9</v>
      </c>
      <c r="AM32" s="368">
        <f>VLOOKUP($B32, '0.학교(충남+대전)'!$C$4:$AH$767, 32, FALSE)</f>
        <v>0</v>
      </c>
      <c r="AN32" s="368">
        <f>VLOOKUP($G32, SCHOOL_INFO!$D$5:$AS$749, 9, FALSE)</f>
        <v>0</v>
      </c>
      <c r="AO32" s="368">
        <f>VLOOKUP($G32, SCHOOL_INFO!$D$5:$AS$749, 36, FALSE)</f>
        <v>0</v>
      </c>
      <c r="AP32" s="368">
        <f>VLOOKUP($G32, SCHOOL_INFO!$D$5:$AS$749, 37, FALSE)</f>
        <v>38</v>
      </c>
      <c r="AQ32" s="368">
        <f>VLOOKUP($B32, '0.학교(충남+대전)'!$C$4:$AC$767, 27, FALSE)</f>
        <v>38</v>
      </c>
      <c r="AR32" s="368">
        <f>VLOOKUP($B32, '0.학교(충남+대전)'!$C$4:$AH$767, 29, FALSE)</f>
        <v>38</v>
      </c>
      <c r="AS32" s="368">
        <f>VLOOKUP($B32, '0.학교(충남+대전)'!$C$4:$AH$767, 30, FALSE)</f>
        <v>0</v>
      </c>
      <c r="AT32" s="368">
        <f>VLOOKUP($G32, SCHOOL_INFO!$D$5:$AS$749, 38, FALSE)</f>
        <v>20</v>
      </c>
      <c r="AU32" s="368">
        <f>VLOOKUP($G32, SCHOOL_INFO!$D$5:$AS$749, 39, FALSE)</f>
        <v>9</v>
      </c>
      <c r="AV32" s="368">
        <f>VLOOKUP($G32, SCHOOL_INFO!$D$5:$AS$749, 40, FALSE)</f>
        <v>34</v>
      </c>
      <c r="AW32" s="368">
        <f>VLOOKUP($G32, SCHOOL_INFO!$D$5:$AS$749, 41, FALSE)</f>
        <v>4</v>
      </c>
      <c r="AX32" s="368">
        <f>VLOOKUP($G32, SCHOOL_INFO!$D$5:$AS$749, 42, FALSE)</f>
        <v>0</v>
      </c>
    </row>
    <row r="33" spans="1:50" ht="16.5" customHeight="1">
      <c r="A33" s="80">
        <v>29</v>
      </c>
      <c r="B33" s="86" t="s">
        <v>786</v>
      </c>
      <c r="C33" s="88" t="s">
        <v>28</v>
      </c>
      <c r="D33" s="86" t="s">
        <v>2233</v>
      </c>
      <c r="E33" s="86" t="s">
        <v>749</v>
      </c>
      <c r="F33" s="91" t="s">
        <v>724</v>
      </c>
      <c r="G33" s="90" t="s">
        <v>787</v>
      </c>
      <c r="H33" s="390" t="s">
        <v>26</v>
      </c>
      <c r="I33" s="390" t="s">
        <v>699</v>
      </c>
      <c r="J33" s="88" t="s">
        <v>5123</v>
      </c>
      <c r="K33" s="366">
        <v>2</v>
      </c>
      <c r="L33" s="367">
        <v>1</v>
      </c>
      <c r="M33" s="367">
        <v>1</v>
      </c>
      <c r="N33" s="368">
        <f>VLOOKUP($G33, SCHOOL_INFO!$D$5:$AS$749, 6, FALSE)</f>
        <v>13</v>
      </c>
      <c r="O33" s="368">
        <f>VLOOKUP($G33, SCHOOL_INFO!$D$5:$AS$749, 7, FALSE)</f>
        <v>0</v>
      </c>
      <c r="P33" s="368">
        <f>VLOOKUP($G33, SCHOOL_INFO!$D$5:$AS$749, 8, FALSE)</f>
        <v>1</v>
      </c>
      <c r="Q33" s="368">
        <f>VLOOKUP($G33, SCHOOL_INFO!$D$5:$AS$749, 10, FALSE)</f>
        <v>3</v>
      </c>
      <c r="R33" s="368">
        <f>VLOOKUP($G33, SCHOOL_INFO!$D$5:$AS$749, 11, FALSE)</f>
        <v>0</v>
      </c>
      <c r="S33" s="368">
        <f>VLOOKUP($G33, SCHOOL_INFO!$D$5:$AS$749, 12, FALSE)</f>
        <v>0</v>
      </c>
      <c r="T33" s="368">
        <f>VLOOKUP($G33, SCHOOL_INFO!$D$5:$AS$749, 13, FALSE)</f>
        <v>0</v>
      </c>
      <c r="U33" s="368">
        <f>VLOOKUP($G33, SCHOOL_INFO!$D$5:$AS$749, 14, FALSE)</f>
        <v>0</v>
      </c>
      <c r="V33" s="368">
        <f>VLOOKUP($G33, SCHOOL_INFO!$D$5:$AS$749, 15, FALSE)</f>
        <v>0</v>
      </c>
      <c r="W33" s="368">
        <f>VLOOKUP($G33, SCHOOL_INFO!$D$5:$AS$749, 17, FALSE)</f>
        <v>0</v>
      </c>
      <c r="X33" s="368">
        <f>VLOOKUP($G33, SCHOOL_INFO!$D$5:$AS$749, 18, FALSE)</f>
        <v>0</v>
      </c>
      <c r="Y33" s="368">
        <f>VLOOKUP($G33, SCHOOL_INFO!$D$5:$AS$749, 19, FALSE)</f>
        <v>0</v>
      </c>
      <c r="Z33" s="368">
        <f>VLOOKUP($G33, SCHOOL_INFO!$D$5:$AS$749, 21, FALSE)</f>
        <v>5</v>
      </c>
      <c r="AA33" s="368">
        <f>VLOOKUP($G33, SCHOOL_INFO!$D$5:$AS$749, 22, FALSE)</f>
        <v>3</v>
      </c>
      <c r="AB33" s="368">
        <f>VLOOKUP($G33, SCHOOL_INFO!$D$5:$AS$749, 23, FALSE)</f>
        <v>0</v>
      </c>
      <c r="AC33" s="368">
        <f>VLOOKUP($G33, SCHOOL_INFO!$D$5:$AS$749, 25, FALSE)</f>
        <v>29</v>
      </c>
      <c r="AD33" s="368">
        <f>VLOOKUP($G33, SCHOOL_INFO!$D$5:$AS$749, 26, FALSE)</f>
        <v>0</v>
      </c>
      <c r="AE33" s="368">
        <f>VLOOKUP($G33, SCHOOL_INFO!$D$5:$AS$749, 27, FALSE)</f>
        <v>0</v>
      </c>
      <c r="AF33" s="368">
        <f>VLOOKUP($G33, SCHOOL_INFO!$D$5:$AS$749, 29, FALSE)</f>
        <v>2</v>
      </c>
      <c r="AG33" s="368">
        <f>VLOOKUP($G33, SCHOOL_INFO!$D$5:$AS$749, 30, FALSE)</f>
        <v>0</v>
      </c>
      <c r="AH33" s="368">
        <f>VLOOKUP($G33, SCHOOL_INFO!$D$5:$AS$749, 31, FALSE)</f>
        <v>0</v>
      </c>
      <c r="AI33" s="368">
        <f>VLOOKUP($G33, SCHOOL_INFO!$D$5:$AS$749, 33, FALSE)</f>
        <v>1</v>
      </c>
      <c r="AJ33" s="368">
        <f>VLOOKUP($G33, SCHOOL_INFO!$D$5:$AS$749, 34, FALSE)</f>
        <v>0</v>
      </c>
      <c r="AK33" s="368">
        <f>VLOOKUP($G33, SCHOOL_INFO!$D$5:$AS$749, 35, FALSE)</f>
        <v>6</v>
      </c>
      <c r="AL33" s="368">
        <f>VLOOKUP($B33, '0.학교(충남+대전)'!$C$4:$AH$767, 31, FALSE)</f>
        <v>6</v>
      </c>
      <c r="AM33" s="368">
        <f>VLOOKUP($B33, '0.학교(충남+대전)'!$C$4:$AH$767, 32, FALSE)</f>
        <v>0</v>
      </c>
      <c r="AN33" s="368">
        <f>VLOOKUP($G33, SCHOOL_INFO!$D$5:$AS$749, 9, FALSE)</f>
        <v>0</v>
      </c>
      <c r="AO33" s="368">
        <f>VLOOKUP($G33, SCHOOL_INFO!$D$5:$AS$749, 36, FALSE)</f>
        <v>0</v>
      </c>
      <c r="AP33" s="368">
        <f>VLOOKUP($G33, SCHOOL_INFO!$D$5:$AS$749, 37, FALSE)</f>
        <v>27</v>
      </c>
      <c r="AQ33" s="368">
        <f>VLOOKUP($B33, '0.학교(충남+대전)'!$C$4:$AC$767, 27, FALSE)</f>
        <v>28</v>
      </c>
      <c r="AR33" s="368">
        <f>VLOOKUP($B33, '0.학교(충남+대전)'!$C$4:$AH$767, 29, FALSE)</f>
        <v>27</v>
      </c>
      <c r="AS33" s="368">
        <f>VLOOKUP($B33, '0.학교(충남+대전)'!$C$4:$AH$767, 30, FALSE)</f>
        <v>0</v>
      </c>
      <c r="AT33" s="368">
        <f>VLOOKUP($G33, SCHOOL_INFO!$D$5:$AS$749, 38, FALSE)</f>
        <v>14</v>
      </c>
      <c r="AU33" s="368">
        <f>VLOOKUP($G33, SCHOOL_INFO!$D$5:$AS$749, 39, FALSE)</f>
        <v>6</v>
      </c>
      <c r="AV33" s="368">
        <f>VLOOKUP($G33, SCHOOL_INFO!$D$5:$AS$749, 40, FALSE)</f>
        <v>23</v>
      </c>
      <c r="AW33" s="368">
        <f>VLOOKUP($G33, SCHOOL_INFO!$D$5:$AS$749, 41, FALSE)</f>
        <v>4</v>
      </c>
      <c r="AX33" s="368">
        <f>VLOOKUP($G33, SCHOOL_INFO!$D$5:$AS$749, 42, FALSE)</f>
        <v>0</v>
      </c>
    </row>
    <row r="34" spans="1:50" ht="16.5" customHeight="1">
      <c r="A34" s="80">
        <v>30</v>
      </c>
      <c r="B34" s="86" t="s">
        <v>788</v>
      </c>
      <c r="C34" s="88" t="s">
        <v>28</v>
      </c>
      <c r="D34" s="86" t="s">
        <v>2233</v>
      </c>
      <c r="E34" s="86" t="s">
        <v>749</v>
      </c>
      <c r="F34" s="87" t="s">
        <v>727</v>
      </c>
      <c r="G34" s="90" t="s">
        <v>789</v>
      </c>
      <c r="H34" s="390" t="s">
        <v>26</v>
      </c>
      <c r="I34" s="390" t="s">
        <v>699</v>
      </c>
      <c r="J34" s="88" t="s">
        <v>5123</v>
      </c>
      <c r="K34" s="366">
        <v>2</v>
      </c>
      <c r="L34" s="367">
        <v>1</v>
      </c>
      <c r="M34" s="367">
        <v>1</v>
      </c>
      <c r="N34" s="368">
        <f>VLOOKUP($G34, SCHOOL_INFO!$D$5:$AS$749, 6, FALSE)</f>
        <v>9</v>
      </c>
      <c r="O34" s="368">
        <f>VLOOKUP($G34, SCHOOL_INFO!$D$5:$AS$749, 7, FALSE)</f>
        <v>0</v>
      </c>
      <c r="P34" s="368">
        <f>VLOOKUP($G34, SCHOOL_INFO!$D$5:$AS$749, 8, FALSE)</f>
        <v>1</v>
      </c>
      <c r="Q34" s="368">
        <f>VLOOKUP($G34, SCHOOL_INFO!$D$5:$AS$749, 10, FALSE)</f>
        <v>4</v>
      </c>
      <c r="R34" s="368">
        <f>VLOOKUP($G34, SCHOOL_INFO!$D$5:$AS$749, 11, FALSE)</f>
        <v>0</v>
      </c>
      <c r="S34" s="368">
        <f>VLOOKUP($G34, SCHOOL_INFO!$D$5:$AS$749, 12, FALSE)</f>
        <v>0</v>
      </c>
      <c r="T34" s="368">
        <f>VLOOKUP($G34, SCHOOL_INFO!$D$5:$AS$749, 13, FALSE)</f>
        <v>0</v>
      </c>
      <c r="U34" s="368">
        <f>VLOOKUP($G34, SCHOOL_INFO!$D$5:$AS$749, 14, FALSE)</f>
        <v>0</v>
      </c>
      <c r="V34" s="368">
        <f>VLOOKUP($G34, SCHOOL_INFO!$D$5:$AS$749, 15, FALSE)</f>
        <v>0</v>
      </c>
      <c r="W34" s="368">
        <f>VLOOKUP($G34, SCHOOL_INFO!$D$5:$AS$749, 17, FALSE)</f>
        <v>2</v>
      </c>
      <c r="X34" s="368">
        <f>VLOOKUP($G34, SCHOOL_INFO!$D$5:$AS$749, 18, FALSE)</f>
        <v>0</v>
      </c>
      <c r="Y34" s="368">
        <f>VLOOKUP($G34, SCHOOL_INFO!$D$5:$AS$749, 19, FALSE)</f>
        <v>0</v>
      </c>
      <c r="Z34" s="368">
        <f>VLOOKUP($G34, SCHOOL_INFO!$D$5:$AS$749, 21, FALSE)</f>
        <v>2</v>
      </c>
      <c r="AA34" s="368">
        <f>VLOOKUP($G34, SCHOOL_INFO!$D$5:$AS$749, 22, FALSE)</f>
        <v>2</v>
      </c>
      <c r="AB34" s="368">
        <f>VLOOKUP($G34, SCHOOL_INFO!$D$5:$AS$749, 23, FALSE)</f>
        <v>0</v>
      </c>
      <c r="AC34" s="368">
        <f>VLOOKUP($G34, SCHOOL_INFO!$D$5:$AS$749, 25, FALSE)</f>
        <v>17</v>
      </c>
      <c r="AD34" s="368">
        <f>VLOOKUP($G34, SCHOOL_INFO!$D$5:$AS$749, 26, FALSE)</f>
        <v>1</v>
      </c>
      <c r="AE34" s="368">
        <f>VLOOKUP($G34, SCHOOL_INFO!$D$5:$AS$749, 27, FALSE)</f>
        <v>0</v>
      </c>
      <c r="AF34" s="368">
        <f>VLOOKUP($G34, SCHOOL_INFO!$D$5:$AS$749, 29, FALSE)</f>
        <v>7</v>
      </c>
      <c r="AG34" s="368">
        <f>VLOOKUP($G34, SCHOOL_INFO!$D$5:$AS$749, 30, FALSE)</f>
        <v>0</v>
      </c>
      <c r="AH34" s="368">
        <f>VLOOKUP($G34, SCHOOL_INFO!$D$5:$AS$749, 31, FALSE)</f>
        <v>0</v>
      </c>
      <c r="AI34" s="368">
        <f>VLOOKUP($G34, SCHOOL_INFO!$D$5:$AS$749, 33, FALSE)</f>
        <v>1</v>
      </c>
      <c r="AJ34" s="368">
        <f>VLOOKUP($G34, SCHOOL_INFO!$D$5:$AS$749, 34, FALSE)</f>
        <v>0</v>
      </c>
      <c r="AK34" s="368">
        <f>VLOOKUP($G34, SCHOOL_INFO!$D$5:$AS$749, 35, FALSE)</f>
        <v>9</v>
      </c>
      <c r="AL34" s="368">
        <f>VLOOKUP($B34, '0.학교(충남+대전)'!$C$4:$AH$767, 31, FALSE)</f>
        <v>8</v>
      </c>
      <c r="AM34" s="368">
        <f>VLOOKUP($B34, '0.학교(충남+대전)'!$C$4:$AH$767, 32, FALSE)</f>
        <v>0</v>
      </c>
      <c r="AN34" s="368">
        <f>VLOOKUP($G34, SCHOOL_INFO!$D$5:$AS$749, 9, FALSE)</f>
        <v>0</v>
      </c>
      <c r="AO34" s="368">
        <f>VLOOKUP($G34, SCHOOL_INFO!$D$5:$AS$749, 36, FALSE)</f>
        <v>0</v>
      </c>
      <c r="AP34" s="368">
        <f>VLOOKUP($G34, SCHOOL_INFO!$D$5:$AS$749, 37, FALSE)</f>
        <v>18</v>
      </c>
      <c r="AQ34" s="368">
        <f>VLOOKUP($B34, '0.학교(충남+대전)'!$C$4:$AC$767, 27, FALSE)</f>
        <v>18</v>
      </c>
      <c r="AR34" s="368">
        <f>VLOOKUP($B34, '0.학교(충남+대전)'!$C$4:$AH$767, 29, FALSE)</f>
        <v>18</v>
      </c>
      <c r="AS34" s="368">
        <f>VLOOKUP($B34, '0.학교(충남+대전)'!$C$4:$AH$767, 30, FALSE)</f>
        <v>0</v>
      </c>
      <c r="AT34" s="368">
        <f>VLOOKUP($G34, SCHOOL_INFO!$D$5:$AS$749, 38, FALSE)</f>
        <v>2</v>
      </c>
      <c r="AU34" s="368">
        <f>VLOOKUP($G34, SCHOOL_INFO!$D$5:$AS$749, 39, FALSE)</f>
        <v>8</v>
      </c>
      <c r="AV34" s="368">
        <f>VLOOKUP($G34, SCHOOL_INFO!$D$5:$AS$749, 40, FALSE)</f>
        <v>18</v>
      </c>
      <c r="AW34" s="368">
        <f>VLOOKUP($G34, SCHOOL_INFO!$D$5:$AS$749, 41, FALSE)</f>
        <v>0</v>
      </c>
      <c r="AX34" s="368">
        <f>VLOOKUP($G34, SCHOOL_INFO!$D$5:$AS$749, 42, FALSE)</f>
        <v>0</v>
      </c>
    </row>
    <row r="35" spans="1:50" ht="16.5" customHeight="1">
      <c r="A35" s="81">
        <v>31</v>
      </c>
      <c r="B35" s="86" t="s">
        <v>790</v>
      </c>
      <c r="C35" s="88" t="s">
        <v>28</v>
      </c>
      <c r="D35" s="86" t="s">
        <v>2233</v>
      </c>
      <c r="E35" s="86" t="s">
        <v>749</v>
      </c>
      <c r="F35" s="89" t="s">
        <v>730</v>
      </c>
      <c r="G35" s="90" t="s">
        <v>791</v>
      </c>
      <c r="H35" s="390" t="s">
        <v>26</v>
      </c>
      <c r="I35" s="390" t="s">
        <v>699</v>
      </c>
      <c r="J35" s="88" t="s">
        <v>5123</v>
      </c>
      <c r="K35" s="366">
        <v>2</v>
      </c>
      <c r="L35" s="367">
        <v>1</v>
      </c>
      <c r="M35" s="367">
        <v>1</v>
      </c>
      <c r="N35" s="368">
        <f>VLOOKUP($G35, SCHOOL_INFO!$D$5:$AS$749, 6, FALSE)</f>
        <v>22</v>
      </c>
      <c r="O35" s="368">
        <f>VLOOKUP($G35, SCHOOL_INFO!$D$5:$AS$749, 7, FALSE)</f>
        <v>0</v>
      </c>
      <c r="P35" s="368">
        <f>VLOOKUP($G35, SCHOOL_INFO!$D$5:$AS$749, 8, FALSE)</f>
        <v>1</v>
      </c>
      <c r="Q35" s="368">
        <f>VLOOKUP($G35, SCHOOL_INFO!$D$5:$AS$749, 10, FALSE)</f>
        <v>0</v>
      </c>
      <c r="R35" s="368">
        <f>VLOOKUP($G35, SCHOOL_INFO!$D$5:$AS$749, 11, FALSE)</f>
        <v>0</v>
      </c>
      <c r="S35" s="368">
        <f>VLOOKUP($G35, SCHOOL_INFO!$D$5:$AS$749, 12, FALSE)</f>
        <v>0</v>
      </c>
      <c r="T35" s="368">
        <f>VLOOKUP($G35, SCHOOL_INFO!$D$5:$AS$749, 13, FALSE)</f>
        <v>2</v>
      </c>
      <c r="U35" s="368">
        <f>VLOOKUP($G35, SCHOOL_INFO!$D$5:$AS$749, 14, FALSE)</f>
        <v>0</v>
      </c>
      <c r="V35" s="368">
        <f>VLOOKUP($G35, SCHOOL_INFO!$D$5:$AS$749, 15, FALSE)</f>
        <v>0</v>
      </c>
      <c r="W35" s="368">
        <f>VLOOKUP($G35, SCHOOL_INFO!$D$5:$AS$749, 17, FALSE)</f>
        <v>2</v>
      </c>
      <c r="X35" s="368">
        <f>VLOOKUP($G35, SCHOOL_INFO!$D$5:$AS$749, 18, FALSE)</f>
        <v>0</v>
      </c>
      <c r="Y35" s="368">
        <f>VLOOKUP($G35, SCHOOL_INFO!$D$5:$AS$749, 19, FALSE)</f>
        <v>0</v>
      </c>
      <c r="Z35" s="368">
        <f>VLOOKUP($G35, SCHOOL_INFO!$D$5:$AS$749, 21, FALSE)</f>
        <v>20</v>
      </c>
      <c r="AA35" s="368">
        <f>VLOOKUP($G35, SCHOOL_INFO!$D$5:$AS$749, 22, FALSE)</f>
        <v>5</v>
      </c>
      <c r="AB35" s="368">
        <f>VLOOKUP($G35, SCHOOL_INFO!$D$5:$AS$749, 23, FALSE)</f>
        <v>0</v>
      </c>
      <c r="AC35" s="368">
        <f>VLOOKUP($G35, SCHOOL_INFO!$D$5:$AS$749, 25, FALSE)</f>
        <v>6</v>
      </c>
      <c r="AD35" s="368">
        <f>VLOOKUP($G35, SCHOOL_INFO!$D$5:$AS$749, 26, FALSE)</f>
        <v>0</v>
      </c>
      <c r="AE35" s="368">
        <f>VLOOKUP($G35, SCHOOL_INFO!$D$5:$AS$749, 27, FALSE)</f>
        <v>0</v>
      </c>
      <c r="AF35" s="368">
        <f>VLOOKUP($G35, SCHOOL_INFO!$D$5:$AS$749, 29, FALSE)</f>
        <v>0</v>
      </c>
      <c r="AG35" s="368">
        <f>VLOOKUP($G35, SCHOOL_INFO!$D$5:$AS$749, 30, FALSE)</f>
        <v>0</v>
      </c>
      <c r="AH35" s="368">
        <f>VLOOKUP($G35, SCHOOL_INFO!$D$5:$AS$749, 31, FALSE)</f>
        <v>0</v>
      </c>
      <c r="AI35" s="368">
        <f>VLOOKUP($G35, SCHOOL_INFO!$D$5:$AS$749, 33, FALSE)</f>
        <v>1</v>
      </c>
      <c r="AJ35" s="368">
        <f>VLOOKUP($G35, SCHOOL_INFO!$D$5:$AS$749, 34, FALSE)</f>
        <v>0</v>
      </c>
      <c r="AK35" s="368">
        <f>VLOOKUP($G35, SCHOOL_INFO!$D$5:$AS$749, 35, FALSE)</f>
        <v>8</v>
      </c>
      <c r="AL35" s="368">
        <f>VLOOKUP($B35, '0.학교(충남+대전)'!$C$4:$AH$767, 31, FALSE)</f>
        <v>8</v>
      </c>
      <c r="AM35" s="368">
        <f>VLOOKUP($B35, '0.학교(충남+대전)'!$C$4:$AH$767, 32, FALSE)</f>
        <v>0</v>
      </c>
      <c r="AN35" s="368">
        <f>VLOOKUP($G35, SCHOOL_INFO!$D$5:$AS$749, 9, FALSE)</f>
        <v>0</v>
      </c>
      <c r="AO35" s="368">
        <f>VLOOKUP($G35, SCHOOL_INFO!$D$5:$AS$749, 36, FALSE)</f>
        <v>13</v>
      </c>
      <c r="AP35" s="368">
        <f>VLOOKUP($G35, SCHOOL_INFO!$D$5:$AS$749, 37, FALSE)</f>
        <v>24</v>
      </c>
      <c r="AQ35" s="368">
        <f>VLOOKUP($B35, '0.학교(충남+대전)'!$C$4:$AC$767, 27, FALSE)</f>
        <v>37</v>
      </c>
      <c r="AR35" s="368">
        <f>VLOOKUP($B35, '0.학교(충남+대전)'!$C$4:$AH$767, 29, FALSE)</f>
        <v>37</v>
      </c>
      <c r="AS35" s="368">
        <f>VLOOKUP($B35, '0.학교(충남+대전)'!$C$4:$AH$767, 30, FALSE)</f>
        <v>0</v>
      </c>
      <c r="AT35" s="368">
        <f>VLOOKUP($G35, SCHOOL_INFO!$D$5:$AS$749, 38, FALSE)</f>
        <v>18</v>
      </c>
      <c r="AU35" s="368">
        <f>VLOOKUP($G35, SCHOOL_INFO!$D$5:$AS$749, 39, FALSE)</f>
        <v>8</v>
      </c>
      <c r="AV35" s="368">
        <f>VLOOKUP($G35, SCHOOL_INFO!$D$5:$AS$749, 40, FALSE)</f>
        <v>31</v>
      </c>
      <c r="AW35" s="368">
        <f>VLOOKUP($G35, SCHOOL_INFO!$D$5:$AS$749, 41, FALSE)</f>
        <v>6</v>
      </c>
      <c r="AX35" s="368">
        <f>VLOOKUP($G35, SCHOOL_INFO!$D$5:$AS$749, 42, FALSE)</f>
        <v>0</v>
      </c>
    </row>
    <row r="36" spans="1:50" ht="16.5" customHeight="1">
      <c r="A36" s="80">
        <v>32</v>
      </c>
      <c r="B36" s="86" t="s">
        <v>792</v>
      </c>
      <c r="C36" s="88" t="s">
        <v>28</v>
      </c>
      <c r="D36" s="86" t="s">
        <v>2233</v>
      </c>
      <c r="E36" s="86" t="s">
        <v>749</v>
      </c>
      <c r="F36" s="87" t="s">
        <v>727</v>
      </c>
      <c r="G36" s="90" t="s">
        <v>793</v>
      </c>
      <c r="H36" s="390" t="s">
        <v>2353</v>
      </c>
      <c r="I36" s="390" t="s">
        <v>699</v>
      </c>
      <c r="J36" s="88" t="s">
        <v>5123</v>
      </c>
      <c r="K36" s="366">
        <v>2</v>
      </c>
      <c r="L36" s="367">
        <v>1</v>
      </c>
      <c r="M36" s="367">
        <v>1</v>
      </c>
      <c r="N36" s="368">
        <f>VLOOKUP($G36, SCHOOL_INFO!$D$5:$AS$749, 6, FALSE)</f>
        <v>7</v>
      </c>
      <c r="O36" s="368">
        <f>VLOOKUP($G36, SCHOOL_INFO!$D$5:$AS$749, 7, FALSE)</f>
        <v>0</v>
      </c>
      <c r="P36" s="368">
        <f>VLOOKUP($G36, SCHOOL_INFO!$D$5:$AS$749, 8, FALSE)</f>
        <v>1</v>
      </c>
      <c r="Q36" s="368">
        <f>VLOOKUP($G36, SCHOOL_INFO!$D$5:$AS$749, 10, FALSE)</f>
        <v>0</v>
      </c>
      <c r="R36" s="368">
        <f>VLOOKUP($G36, SCHOOL_INFO!$D$5:$AS$749, 11, FALSE)</f>
        <v>0</v>
      </c>
      <c r="S36" s="368">
        <f>VLOOKUP($G36, SCHOOL_INFO!$D$5:$AS$749, 12, FALSE)</f>
        <v>0</v>
      </c>
      <c r="T36" s="368">
        <f>VLOOKUP($G36, SCHOOL_INFO!$D$5:$AS$749, 13, FALSE)</f>
        <v>0</v>
      </c>
      <c r="U36" s="368">
        <f>VLOOKUP($G36, SCHOOL_INFO!$D$5:$AS$749, 14, FALSE)</f>
        <v>0</v>
      </c>
      <c r="V36" s="368">
        <f>VLOOKUP($G36, SCHOOL_INFO!$D$5:$AS$749, 15, FALSE)</f>
        <v>0</v>
      </c>
      <c r="W36" s="368">
        <f>VLOOKUP($G36, SCHOOL_INFO!$D$5:$AS$749, 17, FALSE)</f>
        <v>0</v>
      </c>
      <c r="X36" s="368">
        <f>VLOOKUP($G36, SCHOOL_INFO!$D$5:$AS$749, 18, FALSE)</f>
        <v>0</v>
      </c>
      <c r="Y36" s="368">
        <f>VLOOKUP($G36, SCHOOL_INFO!$D$5:$AS$749, 19, FALSE)</f>
        <v>0</v>
      </c>
      <c r="Z36" s="368">
        <f>VLOOKUP($G36, SCHOOL_INFO!$D$5:$AS$749, 21, FALSE)</f>
        <v>3</v>
      </c>
      <c r="AA36" s="368">
        <f>VLOOKUP($G36, SCHOOL_INFO!$D$5:$AS$749, 22, FALSE)</f>
        <v>2</v>
      </c>
      <c r="AB36" s="368">
        <f>VLOOKUP($G36, SCHOOL_INFO!$D$5:$AS$749, 23, FALSE)</f>
        <v>0</v>
      </c>
      <c r="AC36" s="368">
        <f>VLOOKUP($G36, SCHOOL_INFO!$D$5:$AS$749, 25, FALSE)</f>
        <v>10</v>
      </c>
      <c r="AD36" s="368">
        <f>VLOOKUP($G36, SCHOOL_INFO!$D$5:$AS$749, 26, FALSE)</f>
        <v>1</v>
      </c>
      <c r="AE36" s="368">
        <f>VLOOKUP($G36, SCHOOL_INFO!$D$5:$AS$749, 27, FALSE)</f>
        <v>0</v>
      </c>
      <c r="AF36" s="368">
        <f>VLOOKUP($G36, SCHOOL_INFO!$D$5:$AS$749, 29, FALSE)</f>
        <v>4</v>
      </c>
      <c r="AG36" s="368">
        <f>VLOOKUP($G36, SCHOOL_INFO!$D$5:$AS$749, 30, FALSE)</f>
        <v>0</v>
      </c>
      <c r="AH36" s="368">
        <f>VLOOKUP($G36, SCHOOL_INFO!$D$5:$AS$749, 31, FALSE)</f>
        <v>0</v>
      </c>
      <c r="AI36" s="368">
        <f>VLOOKUP($G36, SCHOOL_INFO!$D$5:$AS$749, 33, FALSE)</f>
        <v>1</v>
      </c>
      <c r="AJ36" s="368">
        <f>VLOOKUP($G36, SCHOOL_INFO!$D$5:$AS$749, 34, FALSE)</f>
        <v>0</v>
      </c>
      <c r="AK36" s="368">
        <f>VLOOKUP($G36, SCHOOL_INFO!$D$5:$AS$749, 35, FALSE)</f>
        <v>2</v>
      </c>
      <c r="AL36" s="368">
        <f>VLOOKUP($B36, '0.학교(충남+대전)'!$C$4:$AH$767, 31, FALSE)</f>
        <v>2</v>
      </c>
      <c r="AM36" s="368">
        <f>VLOOKUP($B36, '0.학교(충남+대전)'!$C$4:$AH$767, 32, FALSE)</f>
        <v>0</v>
      </c>
      <c r="AN36" s="368">
        <f>VLOOKUP($G36, SCHOOL_INFO!$D$5:$AS$749, 9, FALSE)</f>
        <v>0</v>
      </c>
      <c r="AO36" s="368">
        <f>VLOOKUP($G36, SCHOOL_INFO!$D$5:$AS$749, 36, FALSE)</f>
        <v>6</v>
      </c>
      <c r="AP36" s="368">
        <f>VLOOKUP($G36, SCHOOL_INFO!$D$5:$AS$749, 37, FALSE)</f>
        <v>7</v>
      </c>
      <c r="AQ36" s="368">
        <f>VLOOKUP($B36, '0.학교(충남+대전)'!$C$4:$AC$767, 27, FALSE)</f>
        <v>13</v>
      </c>
      <c r="AR36" s="368">
        <f>VLOOKUP($B36, '0.학교(충남+대전)'!$C$4:$AH$767, 29, FALSE)</f>
        <v>13</v>
      </c>
      <c r="AS36" s="368">
        <f>VLOOKUP($B36, '0.학교(충남+대전)'!$C$4:$AH$767, 30, FALSE)</f>
        <v>0</v>
      </c>
      <c r="AT36" s="368">
        <f>VLOOKUP($G36, SCHOOL_INFO!$D$5:$AS$749, 38, FALSE)</f>
        <v>4</v>
      </c>
      <c r="AU36" s="368">
        <f>VLOOKUP($G36, SCHOOL_INFO!$D$5:$AS$749, 39, FALSE)</f>
        <v>1</v>
      </c>
      <c r="AV36" s="368">
        <f>VLOOKUP($G36, SCHOOL_INFO!$D$5:$AS$749, 40, FALSE)</f>
        <v>11</v>
      </c>
      <c r="AW36" s="368">
        <f>VLOOKUP($G36, SCHOOL_INFO!$D$5:$AS$749, 41, FALSE)</f>
        <v>2</v>
      </c>
      <c r="AX36" s="368">
        <f>VLOOKUP($G36, SCHOOL_INFO!$D$5:$AS$749, 42, FALSE)</f>
        <v>0</v>
      </c>
    </row>
    <row r="37" spans="1:50" ht="16.5" customHeight="1">
      <c r="A37" s="80">
        <v>33</v>
      </c>
      <c r="B37" s="86" t="s">
        <v>794</v>
      </c>
      <c r="C37" s="88" t="s">
        <v>28</v>
      </c>
      <c r="D37" s="86" t="s">
        <v>2233</v>
      </c>
      <c r="E37" s="86" t="s">
        <v>749</v>
      </c>
      <c r="F37" s="91" t="s">
        <v>724</v>
      </c>
      <c r="G37" s="90" t="s">
        <v>795</v>
      </c>
      <c r="H37" s="390" t="s">
        <v>26</v>
      </c>
      <c r="I37" s="390" t="s">
        <v>699</v>
      </c>
      <c r="J37" s="88" t="s">
        <v>5123</v>
      </c>
      <c r="K37" s="366">
        <v>2</v>
      </c>
      <c r="L37" s="367">
        <v>1</v>
      </c>
      <c r="M37" s="367">
        <v>1</v>
      </c>
      <c r="N37" s="368">
        <f>VLOOKUP($G37, SCHOOL_INFO!$D$5:$AS$749, 6, FALSE)</f>
        <v>16</v>
      </c>
      <c r="O37" s="368">
        <f>VLOOKUP($G37, SCHOOL_INFO!$D$5:$AS$749, 7, FALSE)</f>
        <v>0</v>
      </c>
      <c r="P37" s="368">
        <f>VLOOKUP($G37, SCHOOL_INFO!$D$5:$AS$749, 8, FALSE)</f>
        <v>3</v>
      </c>
      <c r="Q37" s="368">
        <f>VLOOKUP($G37, SCHOOL_INFO!$D$5:$AS$749, 10, FALSE)</f>
        <v>1</v>
      </c>
      <c r="R37" s="368">
        <f>VLOOKUP($G37, SCHOOL_INFO!$D$5:$AS$749, 11, FALSE)</f>
        <v>0</v>
      </c>
      <c r="S37" s="368">
        <f>VLOOKUP($G37, SCHOOL_INFO!$D$5:$AS$749, 12, FALSE)</f>
        <v>0</v>
      </c>
      <c r="T37" s="368">
        <f>VLOOKUP($G37, SCHOOL_INFO!$D$5:$AS$749, 13, FALSE)</f>
        <v>0</v>
      </c>
      <c r="U37" s="368">
        <f>VLOOKUP($G37, SCHOOL_INFO!$D$5:$AS$749, 14, FALSE)</f>
        <v>0</v>
      </c>
      <c r="V37" s="368">
        <f>VLOOKUP($G37, SCHOOL_INFO!$D$5:$AS$749, 15, FALSE)</f>
        <v>0</v>
      </c>
      <c r="W37" s="368">
        <f>VLOOKUP($G37, SCHOOL_INFO!$D$5:$AS$749, 17, FALSE)</f>
        <v>0</v>
      </c>
      <c r="X37" s="368">
        <f>VLOOKUP($G37, SCHOOL_INFO!$D$5:$AS$749, 18, FALSE)</f>
        <v>0</v>
      </c>
      <c r="Y37" s="368">
        <f>VLOOKUP($G37, SCHOOL_INFO!$D$5:$AS$749, 19, FALSE)</f>
        <v>0</v>
      </c>
      <c r="Z37" s="368">
        <f>VLOOKUP($G37, SCHOOL_INFO!$D$5:$AS$749, 21, FALSE)</f>
        <v>0</v>
      </c>
      <c r="AA37" s="368">
        <f>VLOOKUP($G37, SCHOOL_INFO!$D$5:$AS$749, 22, FALSE)</f>
        <v>0</v>
      </c>
      <c r="AB37" s="368">
        <f>VLOOKUP($G37, SCHOOL_INFO!$D$5:$AS$749, 23, FALSE)</f>
        <v>0</v>
      </c>
      <c r="AC37" s="368">
        <f>VLOOKUP($G37, SCHOOL_INFO!$D$5:$AS$749, 25, FALSE)</f>
        <v>0</v>
      </c>
      <c r="AD37" s="368">
        <f>VLOOKUP($G37, SCHOOL_INFO!$D$5:$AS$749, 26, FALSE)</f>
        <v>0</v>
      </c>
      <c r="AE37" s="368">
        <f>VLOOKUP($G37, SCHOOL_INFO!$D$5:$AS$749, 27, FALSE)</f>
        <v>0</v>
      </c>
      <c r="AF37" s="368">
        <f>VLOOKUP($G37, SCHOOL_INFO!$D$5:$AS$749, 29, FALSE)</f>
        <v>0</v>
      </c>
      <c r="AG37" s="368">
        <f>VLOOKUP($G37, SCHOOL_INFO!$D$5:$AS$749, 30, FALSE)</f>
        <v>0</v>
      </c>
      <c r="AH37" s="368">
        <f>VLOOKUP($G37, SCHOOL_INFO!$D$5:$AS$749, 31, FALSE)</f>
        <v>0</v>
      </c>
      <c r="AI37" s="368">
        <f>VLOOKUP($G37, SCHOOL_INFO!$D$5:$AS$749, 33, FALSE)</f>
        <v>1</v>
      </c>
      <c r="AJ37" s="368">
        <f>VLOOKUP($G37, SCHOOL_INFO!$D$5:$AS$749, 34, FALSE)</f>
        <v>0</v>
      </c>
      <c r="AK37" s="368">
        <f>VLOOKUP($G37, SCHOOL_INFO!$D$5:$AS$749, 35, FALSE)</f>
        <v>0</v>
      </c>
      <c r="AL37" s="368">
        <f>VLOOKUP($B37, '0.학교(충남+대전)'!$C$4:$AH$767, 31, FALSE)</f>
        <v>0</v>
      </c>
      <c r="AM37" s="368">
        <f>VLOOKUP($B37, '0.학교(충남+대전)'!$C$4:$AH$767, 32, FALSE)</f>
        <v>0</v>
      </c>
      <c r="AN37" s="368">
        <f>VLOOKUP($G37, SCHOOL_INFO!$D$5:$AS$749, 9, FALSE)</f>
        <v>0</v>
      </c>
      <c r="AO37" s="368">
        <f>VLOOKUP($G37, SCHOOL_INFO!$D$5:$AS$749, 36, FALSE)</f>
        <v>36</v>
      </c>
      <c r="AP37" s="368">
        <f>VLOOKUP($G37, SCHOOL_INFO!$D$5:$AS$749, 37, FALSE)</f>
        <v>0</v>
      </c>
      <c r="AQ37" s="368">
        <f>VLOOKUP($B37, '0.학교(충남+대전)'!$C$4:$AC$767, 27, FALSE)</f>
        <v>0</v>
      </c>
      <c r="AR37" s="368">
        <f>VLOOKUP($B37, '0.학교(충남+대전)'!$C$4:$AH$767, 29, FALSE)</f>
        <v>0</v>
      </c>
      <c r="AS37" s="368">
        <f>VLOOKUP($B37, '0.학교(충남+대전)'!$C$4:$AH$767, 30, FALSE)</f>
        <v>36</v>
      </c>
      <c r="AT37" s="368">
        <f>VLOOKUP($G37, SCHOOL_INFO!$D$5:$AS$749, 38, FALSE)</f>
        <v>0</v>
      </c>
      <c r="AU37" s="368">
        <f>VLOOKUP($G37, SCHOOL_INFO!$D$5:$AS$749, 39, FALSE)</f>
        <v>0</v>
      </c>
      <c r="AV37" s="368">
        <f>VLOOKUP($G37, SCHOOL_INFO!$D$5:$AS$749, 40, FALSE)</f>
        <v>0</v>
      </c>
      <c r="AW37" s="368">
        <f>VLOOKUP($G37, SCHOOL_INFO!$D$5:$AS$749, 41, FALSE)</f>
        <v>0</v>
      </c>
      <c r="AX37" s="368">
        <f>VLOOKUP($G37, SCHOOL_INFO!$D$5:$AS$749, 42, FALSE)</f>
        <v>0</v>
      </c>
    </row>
    <row r="38" spans="1:50" ht="16.5" customHeight="1">
      <c r="A38" s="81">
        <v>34</v>
      </c>
      <c r="B38" s="86" t="s">
        <v>796</v>
      </c>
      <c r="C38" s="88" t="s">
        <v>28</v>
      </c>
      <c r="D38" s="86" t="s">
        <v>2233</v>
      </c>
      <c r="E38" s="86" t="s">
        <v>749</v>
      </c>
      <c r="F38" s="89" t="s">
        <v>730</v>
      </c>
      <c r="G38" s="90" t="s">
        <v>797</v>
      </c>
      <c r="H38" s="390" t="s">
        <v>2579</v>
      </c>
      <c r="I38" s="390" t="s">
        <v>699</v>
      </c>
      <c r="J38" s="88" t="s">
        <v>5123</v>
      </c>
      <c r="K38" s="366">
        <v>2</v>
      </c>
      <c r="L38" s="367">
        <v>1</v>
      </c>
      <c r="M38" s="367">
        <v>1</v>
      </c>
      <c r="N38" s="368">
        <f>VLOOKUP($G38, SCHOOL_INFO!$D$5:$AS$749, 6, FALSE)</f>
        <v>8</v>
      </c>
      <c r="O38" s="368">
        <f>VLOOKUP($G38, SCHOOL_INFO!$D$5:$AS$749, 7, FALSE)</f>
        <v>0</v>
      </c>
      <c r="P38" s="368">
        <f>VLOOKUP($G38, SCHOOL_INFO!$D$5:$AS$749, 8, FALSE)</f>
        <v>1</v>
      </c>
      <c r="Q38" s="368">
        <f>VLOOKUP($G38, SCHOOL_INFO!$D$5:$AS$749, 10, FALSE)</f>
        <v>0</v>
      </c>
      <c r="R38" s="368">
        <f>VLOOKUP($G38, SCHOOL_INFO!$D$5:$AS$749, 11, FALSE)</f>
        <v>0</v>
      </c>
      <c r="S38" s="368">
        <f>VLOOKUP($G38, SCHOOL_INFO!$D$5:$AS$749, 12, FALSE)</f>
        <v>0</v>
      </c>
      <c r="T38" s="368">
        <f>VLOOKUP($G38, SCHOOL_INFO!$D$5:$AS$749, 13, FALSE)</f>
        <v>0</v>
      </c>
      <c r="U38" s="368">
        <f>VLOOKUP($G38, SCHOOL_INFO!$D$5:$AS$749, 14, FALSE)</f>
        <v>0</v>
      </c>
      <c r="V38" s="368">
        <f>VLOOKUP($G38, SCHOOL_INFO!$D$5:$AS$749, 15, FALSE)</f>
        <v>0</v>
      </c>
      <c r="W38" s="368">
        <f>VLOOKUP($G38, SCHOOL_INFO!$D$5:$AS$749, 17, FALSE)</f>
        <v>0</v>
      </c>
      <c r="X38" s="368">
        <f>VLOOKUP($G38, SCHOOL_INFO!$D$5:$AS$749, 18, FALSE)</f>
        <v>0</v>
      </c>
      <c r="Y38" s="368">
        <f>VLOOKUP($G38, SCHOOL_INFO!$D$5:$AS$749, 19, FALSE)</f>
        <v>0</v>
      </c>
      <c r="Z38" s="368">
        <f>VLOOKUP($G38, SCHOOL_INFO!$D$5:$AS$749, 21, FALSE)</f>
        <v>0</v>
      </c>
      <c r="AA38" s="368">
        <f>VLOOKUP($G38, SCHOOL_INFO!$D$5:$AS$749, 22, FALSE)</f>
        <v>0</v>
      </c>
      <c r="AB38" s="368">
        <f>VLOOKUP($G38, SCHOOL_INFO!$D$5:$AS$749, 23, FALSE)</f>
        <v>0</v>
      </c>
      <c r="AC38" s="368">
        <f>VLOOKUP($G38, SCHOOL_INFO!$D$5:$AS$749, 25, FALSE)</f>
        <v>0</v>
      </c>
      <c r="AD38" s="368">
        <f>VLOOKUP($G38, SCHOOL_INFO!$D$5:$AS$749, 26, FALSE)</f>
        <v>0</v>
      </c>
      <c r="AE38" s="368">
        <f>VLOOKUP($G38, SCHOOL_INFO!$D$5:$AS$749, 27, FALSE)</f>
        <v>0</v>
      </c>
      <c r="AF38" s="368">
        <f>VLOOKUP($G38, SCHOOL_INFO!$D$5:$AS$749, 29, FALSE)</f>
        <v>0</v>
      </c>
      <c r="AG38" s="368">
        <f>VLOOKUP($G38, SCHOOL_INFO!$D$5:$AS$749, 30, FALSE)</f>
        <v>0</v>
      </c>
      <c r="AH38" s="368">
        <f>VLOOKUP($G38, SCHOOL_INFO!$D$5:$AS$749, 31, FALSE)</f>
        <v>0</v>
      </c>
      <c r="AI38" s="368">
        <f>VLOOKUP($G38, SCHOOL_INFO!$D$5:$AS$749, 33, FALSE)</f>
        <v>1</v>
      </c>
      <c r="AJ38" s="368">
        <f>VLOOKUP($G38, SCHOOL_INFO!$D$5:$AS$749, 34, FALSE)</f>
        <v>0</v>
      </c>
      <c r="AK38" s="368">
        <f>VLOOKUP($G38, SCHOOL_INFO!$D$5:$AS$749, 35, FALSE)</f>
        <v>0</v>
      </c>
      <c r="AL38" s="368">
        <f>VLOOKUP($B38, '0.학교(충남+대전)'!$C$4:$AH$767, 31, FALSE)</f>
        <v>0</v>
      </c>
      <c r="AM38" s="368">
        <f>VLOOKUP($B38, '0.학교(충남+대전)'!$C$4:$AH$767, 32, FALSE)</f>
        <v>2</v>
      </c>
      <c r="AN38" s="368">
        <f>VLOOKUP($G38, SCHOOL_INFO!$D$5:$AS$749, 9, FALSE)</f>
        <v>0</v>
      </c>
      <c r="AO38" s="368">
        <f>VLOOKUP($G38, SCHOOL_INFO!$D$5:$AS$749, 36, FALSE)</f>
        <v>23</v>
      </c>
      <c r="AP38" s="368">
        <f>VLOOKUP($G38, SCHOOL_INFO!$D$5:$AS$749, 37, FALSE)</f>
        <v>0</v>
      </c>
      <c r="AQ38" s="368">
        <f>VLOOKUP($B38, '0.학교(충남+대전)'!$C$4:$AC$767, 27, FALSE)</f>
        <v>0</v>
      </c>
      <c r="AR38" s="368">
        <f>VLOOKUP($B38, '0.학교(충남+대전)'!$C$4:$AH$767, 29, FALSE)</f>
        <v>0</v>
      </c>
      <c r="AS38" s="368">
        <f>VLOOKUP($B38, '0.학교(충남+대전)'!$C$4:$AH$767, 30, FALSE)</f>
        <v>23</v>
      </c>
      <c r="AT38" s="368">
        <f>VLOOKUP($G38, SCHOOL_INFO!$D$5:$AS$749, 38, FALSE)</f>
        <v>0</v>
      </c>
      <c r="AU38" s="368">
        <f>VLOOKUP($G38, SCHOOL_INFO!$D$5:$AS$749, 39, FALSE)</f>
        <v>0</v>
      </c>
      <c r="AV38" s="368">
        <f>VLOOKUP($G38, SCHOOL_INFO!$D$5:$AS$749, 40, FALSE)</f>
        <v>0</v>
      </c>
      <c r="AW38" s="368">
        <f>VLOOKUP($G38, SCHOOL_INFO!$D$5:$AS$749, 41, FALSE)</f>
        <v>0</v>
      </c>
      <c r="AX38" s="368">
        <f>VLOOKUP($G38, SCHOOL_INFO!$D$5:$AS$749, 42, FALSE)</f>
        <v>0</v>
      </c>
    </row>
    <row r="39" spans="1:50" ht="16.5" customHeight="1">
      <c r="A39" s="80">
        <v>35</v>
      </c>
      <c r="B39" s="86" t="s">
        <v>798</v>
      </c>
      <c r="C39" s="88" t="s">
        <v>28</v>
      </c>
      <c r="D39" s="86" t="s">
        <v>2233</v>
      </c>
      <c r="E39" s="86" t="s">
        <v>749</v>
      </c>
      <c r="F39" s="92" t="s">
        <v>784</v>
      </c>
      <c r="G39" s="90" t="s">
        <v>799</v>
      </c>
      <c r="H39" s="390" t="s">
        <v>26</v>
      </c>
      <c r="I39" s="390" t="s">
        <v>699</v>
      </c>
      <c r="J39" s="88" t="s">
        <v>5123</v>
      </c>
      <c r="K39" s="366">
        <v>2</v>
      </c>
      <c r="L39" s="367">
        <v>1</v>
      </c>
      <c r="M39" s="367">
        <v>1</v>
      </c>
      <c r="N39" s="368">
        <f>VLOOKUP($G39, SCHOOL_INFO!$D$5:$AS$749, 6, FALSE)</f>
        <v>25</v>
      </c>
      <c r="O39" s="368">
        <f>VLOOKUP($G39, SCHOOL_INFO!$D$5:$AS$749, 7, FALSE)</f>
        <v>11</v>
      </c>
      <c r="P39" s="368">
        <f>VLOOKUP($G39, SCHOOL_INFO!$D$5:$AS$749, 8, FALSE)</f>
        <v>51</v>
      </c>
      <c r="Q39" s="368">
        <f>VLOOKUP($G39, SCHOOL_INFO!$D$5:$AS$749, 10, FALSE)</f>
        <v>0</v>
      </c>
      <c r="R39" s="368">
        <f>VLOOKUP($G39, SCHOOL_INFO!$D$5:$AS$749, 11, FALSE)</f>
        <v>0</v>
      </c>
      <c r="S39" s="368">
        <f>VLOOKUP($G39, SCHOOL_INFO!$D$5:$AS$749, 12, FALSE)</f>
        <v>0</v>
      </c>
      <c r="T39" s="368">
        <f>VLOOKUP($G39, SCHOOL_INFO!$D$5:$AS$749, 13, FALSE)</f>
        <v>0</v>
      </c>
      <c r="U39" s="368">
        <f>VLOOKUP($G39, SCHOOL_INFO!$D$5:$AS$749, 14, FALSE)</f>
        <v>0</v>
      </c>
      <c r="V39" s="368">
        <f>VLOOKUP($G39, SCHOOL_INFO!$D$5:$AS$749, 15, FALSE)</f>
        <v>0</v>
      </c>
      <c r="W39" s="368">
        <f>VLOOKUP($G39, SCHOOL_INFO!$D$5:$AS$749, 17, FALSE)</f>
        <v>0</v>
      </c>
      <c r="X39" s="368">
        <f>VLOOKUP($G39, SCHOOL_INFO!$D$5:$AS$749, 18, FALSE)</f>
        <v>0</v>
      </c>
      <c r="Y39" s="368">
        <f>VLOOKUP($G39, SCHOOL_INFO!$D$5:$AS$749, 19, FALSE)</f>
        <v>0</v>
      </c>
      <c r="Z39" s="368">
        <f>VLOOKUP($G39, SCHOOL_INFO!$D$5:$AS$749, 21, FALSE)</f>
        <v>0</v>
      </c>
      <c r="AA39" s="368">
        <f>VLOOKUP($G39, SCHOOL_INFO!$D$5:$AS$749, 22, FALSE)</f>
        <v>0</v>
      </c>
      <c r="AB39" s="368">
        <f>VLOOKUP($G39, SCHOOL_INFO!$D$5:$AS$749, 23, FALSE)</f>
        <v>0</v>
      </c>
      <c r="AC39" s="368">
        <f>VLOOKUP($G39, SCHOOL_INFO!$D$5:$AS$749, 25, FALSE)</f>
        <v>0</v>
      </c>
      <c r="AD39" s="368">
        <f>VLOOKUP($G39, SCHOOL_INFO!$D$5:$AS$749, 26, FALSE)</f>
        <v>0</v>
      </c>
      <c r="AE39" s="368">
        <f>VLOOKUP($G39, SCHOOL_INFO!$D$5:$AS$749, 27, FALSE)</f>
        <v>0</v>
      </c>
      <c r="AF39" s="368">
        <f>VLOOKUP($G39, SCHOOL_INFO!$D$5:$AS$749, 29, FALSE)</f>
        <v>0</v>
      </c>
      <c r="AG39" s="368">
        <f>VLOOKUP($G39, SCHOOL_INFO!$D$5:$AS$749, 30, FALSE)</f>
        <v>0</v>
      </c>
      <c r="AH39" s="368">
        <f>VLOOKUP($G39, SCHOOL_INFO!$D$5:$AS$749, 31, FALSE)</f>
        <v>0</v>
      </c>
      <c r="AI39" s="368">
        <f>VLOOKUP($G39, SCHOOL_INFO!$D$5:$AS$749, 33, FALSE)</f>
        <v>1</v>
      </c>
      <c r="AJ39" s="368">
        <f>VLOOKUP($G39, SCHOOL_INFO!$D$5:$AS$749, 34, FALSE)</f>
        <v>0</v>
      </c>
      <c r="AK39" s="368">
        <f>VLOOKUP($G39, SCHOOL_INFO!$D$5:$AS$749, 35, FALSE)</f>
        <v>3</v>
      </c>
      <c r="AL39" s="368">
        <f>VLOOKUP($B39, '0.학교(충남+대전)'!$C$4:$AH$767, 31, FALSE)</f>
        <v>0</v>
      </c>
      <c r="AM39" s="368">
        <f>VLOOKUP($B39, '0.학교(충남+대전)'!$C$4:$AH$767, 32, FALSE)</f>
        <v>7</v>
      </c>
      <c r="AN39" s="368">
        <f>VLOOKUP($G39, SCHOOL_INFO!$D$5:$AS$749, 9, FALSE)</f>
        <v>0</v>
      </c>
      <c r="AO39" s="368">
        <f>VLOOKUP($G39, SCHOOL_INFO!$D$5:$AS$749, 36, FALSE)</f>
        <v>42</v>
      </c>
      <c r="AP39" s="368">
        <f>VLOOKUP($G39, SCHOOL_INFO!$D$5:$AS$749, 37, FALSE)</f>
        <v>0</v>
      </c>
      <c r="AQ39" s="368">
        <f>VLOOKUP($B39, '0.학교(충남+대전)'!$C$4:$AC$767, 27, FALSE)</f>
        <v>0</v>
      </c>
      <c r="AR39" s="368">
        <f>VLOOKUP($B39, '0.학교(충남+대전)'!$C$4:$AH$767, 29, FALSE)</f>
        <v>0</v>
      </c>
      <c r="AS39" s="368">
        <f>VLOOKUP($B39, '0.학교(충남+대전)'!$C$4:$AH$767, 30, FALSE)</f>
        <v>69</v>
      </c>
      <c r="AT39" s="368">
        <f>VLOOKUP($G39, SCHOOL_INFO!$D$5:$AS$749, 38, FALSE)</f>
        <v>0</v>
      </c>
      <c r="AU39" s="368">
        <f>VLOOKUP($G39, SCHOOL_INFO!$D$5:$AS$749, 39, FALSE)</f>
        <v>0</v>
      </c>
      <c r="AV39" s="368">
        <f>VLOOKUP($G39, SCHOOL_INFO!$D$5:$AS$749, 40, FALSE)</f>
        <v>0</v>
      </c>
      <c r="AW39" s="368">
        <f>VLOOKUP($G39, SCHOOL_INFO!$D$5:$AS$749, 41, FALSE)</f>
        <v>0</v>
      </c>
      <c r="AX39" s="368">
        <f>VLOOKUP($G39, SCHOOL_INFO!$D$5:$AS$749, 42, FALSE)</f>
        <v>0</v>
      </c>
    </row>
    <row r="40" spans="1:50" ht="16.5" customHeight="1">
      <c r="A40" s="80">
        <v>36</v>
      </c>
      <c r="B40" s="86" t="s">
        <v>800</v>
      </c>
      <c r="C40" s="88" t="s">
        <v>28</v>
      </c>
      <c r="D40" s="86" t="s">
        <v>2233</v>
      </c>
      <c r="E40" s="86" t="s">
        <v>749</v>
      </c>
      <c r="F40" s="87" t="s">
        <v>727</v>
      </c>
      <c r="G40" s="90" t="s">
        <v>801</v>
      </c>
      <c r="H40" s="390" t="s">
        <v>2353</v>
      </c>
      <c r="I40" s="390" t="s">
        <v>699</v>
      </c>
      <c r="J40" s="88" t="s">
        <v>5123</v>
      </c>
      <c r="K40" s="366">
        <v>2</v>
      </c>
      <c r="L40" s="367">
        <v>1</v>
      </c>
      <c r="M40" s="367">
        <v>1</v>
      </c>
      <c r="N40" s="368">
        <f>VLOOKUP($G40, SCHOOL_INFO!$D$5:$AS$749, 6, FALSE)</f>
        <v>12</v>
      </c>
      <c r="O40" s="368">
        <f>VLOOKUP($G40, SCHOOL_INFO!$D$5:$AS$749, 7, FALSE)</f>
        <v>0</v>
      </c>
      <c r="P40" s="368">
        <f>VLOOKUP($G40, SCHOOL_INFO!$D$5:$AS$749, 8, FALSE)</f>
        <v>2</v>
      </c>
      <c r="Q40" s="368">
        <f>VLOOKUP($G40, SCHOOL_INFO!$D$5:$AS$749, 10, FALSE)</f>
        <v>4</v>
      </c>
      <c r="R40" s="368">
        <f>VLOOKUP($G40, SCHOOL_INFO!$D$5:$AS$749, 11, FALSE)</f>
        <v>0</v>
      </c>
      <c r="S40" s="368">
        <f>VLOOKUP($G40, SCHOOL_INFO!$D$5:$AS$749, 12, FALSE)</f>
        <v>0</v>
      </c>
      <c r="T40" s="368">
        <f>VLOOKUP($G40, SCHOOL_INFO!$D$5:$AS$749, 13, FALSE)</f>
        <v>0</v>
      </c>
      <c r="U40" s="368">
        <f>VLOOKUP($G40, SCHOOL_INFO!$D$5:$AS$749, 14, FALSE)</f>
        <v>0</v>
      </c>
      <c r="V40" s="368">
        <f>VLOOKUP($G40, SCHOOL_INFO!$D$5:$AS$749, 15, FALSE)</f>
        <v>0</v>
      </c>
      <c r="W40" s="368">
        <f>VLOOKUP($G40, SCHOOL_INFO!$D$5:$AS$749, 17, FALSE)</f>
        <v>0</v>
      </c>
      <c r="X40" s="368">
        <f>VLOOKUP($G40, SCHOOL_INFO!$D$5:$AS$749, 18, FALSE)</f>
        <v>0</v>
      </c>
      <c r="Y40" s="368">
        <f>VLOOKUP($G40, SCHOOL_INFO!$D$5:$AS$749, 19, FALSE)</f>
        <v>0</v>
      </c>
      <c r="Z40" s="368">
        <f>VLOOKUP($G40, SCHOOL_INFO!$D$5:$AS$749, 21, FALSE)</f>
        <v>7</v>
      </c>
      <c r="AA40" s="368">
        <f>VLOOKUP($G40, SCHOOL_INFO!$D$5:$AS$749, 22, FALSE)</f>
        <v>3</v>
      </c>
      <c r="AB40" s="368">
        <f>VLOOKUP($G40, SCHOOL_INFO!$D$5:$AS$749, 23, FALSE)</f>
        <v>0</v>
      </c>
      <c r="AC40" s="368">
        <f>VLOOKUP($G40, SCHOOL_INFO!$D$5:$AS$749, 25, FALSE)</f>
        <v>14</v>
      </c>
      <c r="AD40" s="368">
        <f>VLOOKUP($G40, SCHOOL_INFO!$D$5:$AS$749, 26, FALSE)</f>
        <v>0</v>
      </c>
      <c r="AE40" s="368">
        <f>VLOOKUP($G40, SCHOOL_INFO!$D$5:$AS$749, 27, FALSE)</f>
        <v>1</v>
      </c>
      <c r="AF40" s="368">
        <f>VLOOKUP($G40, SCHOOL_INFO!$D$5:$AS$749, 29, FALSE)</f>
        <v>13</v>
      </c>
      <c r="AG40" s="368">
        <f>VLOOKUP($G40, SCHOOL_INFO!$D$5:$AS$749, 30, FALSE)</f>
        <v>0</v>
      </c>
      <c r="AH40" s="368">
        <f>VLOOKUP($G40, SCHOOL_INFO!$D$5:$AS$749, 31, FALSE)</f>
        <v>1</v>
      </c>
      <c r="AI40" s="368">
        <f>VLOOKUP($G40, SCHOOL_INFO!$D$5:$AS$749, 33, FALSE)</f>
        <v>1</v>
      </c>
      <c r="AJ40" s="368">
        <f>VLOOKUP($G40, SCHOOL_INFO!$D$5:$AS$749, 34, FALSE)</f>
        <v>0</v>
      </c>
      <c r="AK40" s="368">
        <f>VLOOKUP($G40, SCHOOL_INFO!$D$5:$AS$749, 35, FALSE)</f>
        <v>3</v>
      </c>
      <c r="AL40" s="368">
        <f>VLOOKUP($B40, '0.학교(충남+대전)'!$C$4:$AH$767, 31, FALSE)</f>
        <v>3</v>
      </c>
      <c r="AM40" s="368">
        <f>VLOOKUP($B40, '0.학교(충남+대전)'!$C$4:$AH$767, 32, FALSE)</f>
        <v>0</v>
      </c>
      <c r="AN40" s="368">
        <f>VLOOKUP($G40, SCHOOL_INFO!$D$5:$AS$749, 9, FALSE)</f>
        <v>0</v>
      </c>
      <c r="AO40" s="368">
        <f>VLOOKUP($G40, SCHOOL_INFO!$D$5:$AS$749, 36, FALSE)</f>
        <v>4</v>
      </c>
      <c r="AP40" s="368">
        <f>VLOOKUP($G40, SCHOOL_INFO!$D$5:$AS$749, 37, FALSE)</f>
        <v>9</v>
      </c>
      <c r="AQ40" s="368">
        <f>VLOOKUP($B40, '0.학교(충남+대전)'!$C$4:$AC$767, 27, FALSE)</f>
        <v>10</v>
      </c>
      <c r="AR40" s="368">
        <f>VLOOKUP($B40, '0.학교(충남+대전)'!$C$4:$AH$767, 29, FALSE)</f>
        <v>10</v>
      </c>
      <c r="AS40" s="368">
        <f>VLOOKUP($B40, '0.학교(충남+대전)'!$C$4:$AH$767, 30, FALSE)</f>
        <v>3</v>
      </c>
      <c r="AT40" s="368">
        <f>VLOOKUP($G40, SCHOOL_INFO!$D$5:$AS$749, 38, FALSE)</f>
        <v>6</v>
      </c>
      <c r="AU40" s="368">
        <f>VLOOKUP($G40, SCHOOL_INFO!$D$5:$AS$749, 39, FALSE)</f>
        <v>2</v>
      </c>
      <c r="AV40" s="368">
        <f>VLOOKUP($G40, SCHOOL_INFO!$D$5:$AS$749, 40, FALSE)</f>
        <v>8</v>
      </c>
      <c r="AW40" s="368">
        <f>VLOOKUP($G40, SCHOOL_INFO!$D$5:$AS$749, 41, FALSE)</f>
        <v>2</v>
      </c>
      <c r="AX40" s="368">
        <f>VLOOKUP($G40, SCHOOL_INFO!$D$5:$AS$749, 42, FALSE)</f>
        <v>0</v>
      </c>
    </row>
    <row r="41" spans="1:50" ht="16.5" customHeight="1">
      <c r="A41" s="81">
        <v>37</v>
      </c>
      <c r="B41" s="86" t="s">
        <v>802</v>
      </c>
      <c r="C41" s="88" t="s">
        <v>28</v>
      </c>
      <c r="D41" s="86" t="s">
        <v>2233</v>
      </c>
      <c r="E41" s="86" t="s">
        <v>749</v>
      </c>
      <c r="F41" s="87" t="s">
        <v>727</v>
      </c>
      <c r="G41" s="90" t="s">
        <v>803</v>
      </c>
      <c r="H41" s="390" t="s">
        <v>2353</v>
      </c>
      <c r="I41" s="390" t="s">
        <v>699</v>
      </c>
      <c r="J41" s="88" t="s">
        <v>5123</v>
      </c>
      <c r="K41" s="366">
        <v>2</v>
      </c>
      <c r="L41" s="367">
        <v>1</v>
      </c>
      <c r="M41" s="367">
        <v>1</v>
      </c>
      <c r="N41" s="368">
        <f>VLOOKUP($G41, SCHOOL_INFO!$D$5:$AS$749, 6, FALSE)</f>
        <v>7</v>
      </c>
      <c r="O41" s="368">
        <f>VLOOKUP($G41, SCHOOL_INFO!$D$5:$AS$749, 7, FALSE)</f>
        <v>0</v>
      </c>
      <c r="P41" s="368">
        <f>VLOOKUP($G41, SCHOOL_INFO!$D$5:$AS$749, 8, FALSE)</f>
        <v>1</v>
      </c>
      <c r="Q41" s="368">
        <f>VLOOKUP($G41, SCHOOL_INFO!$D$5:$AS$749, 10, FALSE)</f>
        <v>0</v>
      </c>
      <c r="R41" s="368">
        <f>VLOOKUP($G41, SCHOOL_INFO!$D$5:$AS$749, 11, FALSE)</f>
        <v>0</v>
      </c>
      <c r="S41" s="368">
        <f>VLOOKUP($G41, SCHOOL_INFO!$D$5:$AS$749, 12, FALSE)</f>
        <v>0</v>
      </c>
      <c r="T41" s="368">
        <f>VLOOKUP($G41, SCHOOL_INFO!$D$5:$AS$749, 13, FALSE)</f>
        <v>0</v>
      </c>
      <c r="U41" s="368">
        <f>VLOOKUP($G41, SCHOOL_INFO!$D$5:$AS$749, 14, FALSE)</f>
        <v>0</v>
      </c>
      <c r="V41" s="368">
        <f>VLOOKUP($G41, SCHOOL_INFO!$D$5:$AS$749, 15, FALSE)</f>
        <v>0</v>
      </c>
      <c r="W41" s="368">
        <f>VLOOKUP($G41, SCHOOL_INFO!$D$5:$AS$749, 17, FALSE)</f>
        <v>0</v>
      </c>
      <c r="X41" s="368">
        <f>VLOOKUP($G41, SCHOOL_INFO!$D$5:$AS$749, 18, FALSE)</f>
        <v>0</v>
      </c>
      <c r="Y41" s="368">
        <f>VLOOKUP($G41, SCHOOL_INFO!$D$5:$AS$749, 19, FALSE)</f>
        <v>0</v>
      </c>
      <c r="Z41" s="368">
        <f>VLOOKUP($G41, SCHOOL_INFO!$D$5:$AS$749, 21, FALSE)</f>
        <v>8</v>
      </c>
      <c r="AA41" s="368">
        <f>VLOOKUP($G41, SCHOOL_INFO!$D$5:$AS$749, 22, FALSE)</f>
        <v>4</v>
      </c>
      <c r="AB41" s="368">
        <f>VLOOKUP($G41, SCHOOL_INFO!$D$5:$AS$749, 23, FALSE)</f>
        <v>0</v>
      </c>
      <c r="AC41" s="368">
        <f>VLOOKUP($G41, SCHOOL_INFO!$D$5:$AS$749, 25, FALSE)</f>
        <v>8</v>
      </c>
      <c r="AD41" s="368">
        <f>VLOOKUP($G41, SCHOOL_INFO!$D$5:$AS$749, 26, FALSE)</f>
        <v>0</v>
      </c>
      <c r="AE41" s="368">
        <f>VLOOKUP($G41, SCHOOL_INFO!$D$5:$AS$749, 27, FALSE)</f>
        <v>0</v>
      </c>
      <c r="AF41" s="368">
        <f>VLOOKUP($G41, SCHOOL_INFO!$D$5:$AS$749, 29, FALSE)</f>
        <v>1</v>
      </c>
      <c r="AG41" s="368">
        <f>VLOOKUP($G41, SCHOOL_INFO!$D$5:$AS$749, 30, FALSE)</f>
        <v>1</v>
      </c>
      <c r="AH41" s="368">
        <f>VLOOKUP($G41, SCHOOL_INFO!$D$5:$AS$749, 31, FALSE)</f>
        <v>0</v>
      </c>
      <c r="AI41" s="368">
        <f>VLOOKUP($G41, SCHOOL_INFO!$D$5:$AS$749, 33, FALSE)</f>
        <v>1</v>
      </c>
      <c r="AJ41" s="368">
        <f>VLOOKUP($G41, SCHOOL_INFO!$D$5:$AS$749, 34, FALSE)</f>
        <v>0</v>
      </c>
      <c r="AK41" s="368">
        <f>VLOOKUP($G41, SCHOOL_INFO!$D$5:$AS$749, 35, FALSE)</f>
        <v>3</v>
      </c>
      <c r="AL41" s="368">
        <f>VLOOKUP($B41, '0.학교(충남+대전)'!$C$4:$AH$767, 31, FALSE)</f>
        <v>2</v>
      </c>
      <c r="AM41" s="368">
        <f>VLOOKUP($B41, '0.학교(충남+대전)'!$C$4:$AH$767, 32, FALSE)</f>
        <v>0</v>
      </c>
      <c r="AN41" s="368">
        <f>VLOOKUP($G41, SCHOOL_INFO!$D$5:$AS$749, 9, FALSE)</f>
        <v>0</v>
      </c>
      <c r="AO41" s="368">
        <f>VLOOKUP($G41, SCHOOL_INFO!$D$5:$AS$749, 36, FALSE)</f>
        <v>0</v>
      </c>
      <c r="AP41" s="368">
        <f>VLOOKUP($G41, SCHOOL_INFO!$D$5:$AS$749, 37, FALSE)</f>
        <v>10</v>
      </c>
      <c r="AQ41" s="368">
        <f>VLOOKUP($B41, '0.학교(충남+대전)'!$C$4:$AC$767, 27, FALSE)</f>
        <v>9</v>
      </c>
      <c r="AR41" s="368">
        <f>VLOOKUP($B41, '0.학교(충남+대전)'!$C$4:$AH$767, 29, FALSE)</f>
        <v>9</v>
      </c>
      <c r="AS41" s="368">
        <f>VLOOKUP($B41, '0.학교(충남+대전)'!$C$4:$AH$767, 30, FALSE)</f>
        <v>0</v>
      </c>
      <c r="AT41" s="368">
        <f>VLOOKUP($G41, SCHOOL_INFO!$D$5:$AS$749, 38, FALSE)</f>
        <v>8</v>
      </c>
      <c r="AU41" s="368">
        <f>VLOOKUP($G41, SCHOOL_INFO!$D$5:$AS$749, 39, FALSE)</f>
        <v>3</v>
      </c>
      <c r="AV41" s="368">
        <f>VLOOKUP($G41, SCHOOL_INFO!$D$5:$AS$749, 40, FALSE)</f>
        <v>8</v>
      </c>
      <c r="AW41" s="368">
        <f>VLOOKUP($G41, SCHOOL_INFO!$D$5:$AS$749, 41, FALSE)</f>
        <v>2</v>
      </c>
      <c r="AX41" s="368">
        <f>VLOOKUP($G41, SCHOOL_INFO!$D$5:$AS$749, 42, FALSE)</f>
        <v>0</v>
      </c>
    </row>
    <row r="42" spans="1:50" ht="16.5" customHeight="1">
      <c r="A42" s="80">
        <v>38</v>
      </c>
      <c r="B42" s="86" t="s">
        <v>804</v>
      </c>
      <c r="C42" s="88" t="s">
        <v>28</v>
      </c>
      <c r="D42" s="86" t="s">
        <v>2233</v>
      </c>
      <c r="E42" s="86" t="s">
        <v>749</v>
      </c>
      <c r="F42" s="87" t="s">
        <v>727</v>
      </c>
      <c r="G42" s="90" t="s">
        <v>805</v>
      </c>
      <c r="H42" s="390" t="s">
        <v>2353</v>
      </c>
      <c r="I42" s="390" t="s">
        <v>699</v>
      </c>
      <c r="J42" s="88" t="s">
        <v>5123</v>
      </c>
      <c r="K42" s="366">
        <v>2</v>
      </c>
      <c r="L42" s="367">
        <v>1</v>
      </c>
      <c r="M42" s="367">
        <v>1</v>
      </c>
      <c r="N42" s="368">
        <f>VLOOKUP($G42, SCHOOL_INFO!$D$5:$AS$749, 6, FALSE)</f>
        <v>3</v>
      </c>
      <c r="O42" s="368">
        <f>VLOOKUP($G42, SCHOOL_INFO!$D$5:$AS$749, 7, FALSE)</f>
        <v>0</v>
      </c>
      <c r="P42" s="368">
        <f>VLOOKUP($G42, SCHOOL_INFO!$D$5:$AS$749, 8, FALSE)</f>
        <v>1</v>
      </c>
      <c r="Q42" s="368">
        <f>VLOOKUP($G42, SCHOOL_INFO!$D$5:$AS$749, 10, FALSE)</f>
        <v>0</v>
      </c>
      <c r="R42" s="368">
        <f>VLOOKUP($G42, SCHOOL_INFO!$D$5:$AS$749, 11, FALSE)</f>
        <v>0</v>
      </c>
      <c r="S42" s="368">
        <f>VLOOKUP($G42, SCHOOL_INFO!$D$5:$AS$749, 12, FALSE)</f>
        <v>0</v>
      </c>
      <c r="T42" s="368">
        <f>VLOOKUP($G42, SCHOOL_INFO!$D$5:$AS$749, 13, FALSE)</f>
        <v>0</v>
      </c>
      <c r="U42" s="368">
        <f>VLOOKUP($G42, SCHOOL_INFO!$D$5:$AS$749, 14, FALSE)</f>
        <v>0</v>
      </c>
      <c r="V42" s="368">
        <f>VLOOKUP($G42, SCHOOL_INFO!$D$5:$AS$749, 15, FALSE)</f>
        <v>0</v>
      </c>
      <c r="W42" s="368">
        <f>VLOOKUP($G42, SCHOOL_INFO!$D$5:$AS$749, 17, FALSE)</f>
        <v>0</v>
      </c>
      <c r="X42" s="368">
        <f>VLOOKUP($G42, SCHOOL_INFO!$D$5:$AS$749, 18, FALSE)</f>
        <v>0</v>
      </c>
      <c r="Y42" s="368">
        <f>VLOOKUP($G42, SCHOOL_INFO!$D$5:$AS$749, 19, FALSE)</f>
        <v>0</v>
      </c>
      <c r="Z42" s="368">
        <f>VLOOKUP($G42, SCHOOL_INFO!$D$5:$AS$749, 21, FALSE)</f>
        <v>2</v>
      </c>
      <c r="AA42" s="368">
        <f>VLOOKUP($G42, SCHOOL_INFO!$D$5:$AS$749, 22, FALSE)</f>
        <v>2</v>
      </c>
      <c r="AB42" s="368">
        <f>VLOOKUP($G42, SCHOOL_INFO!$D$5:$AS$749, 23, FALSE)</f>
        <v>0</v>
      </c>
      <c r="AC42" s="368">
        <f>VLOOKUP($G42, SCHOOL_INFO!$D$5:$AS$749, 25, FALSE)</f>
        <v>5</v>
      </c>
      <c r="AD42" s="368">
        <f>VLOOKUP($G42, SCHOOL_INFO!$D$5:$AS$749, 26, FALSE)</f>
        <v>1</v>
      </c>
      <c r="AE42" s="368">
        <f>VLOOKUP($G42, SCHOOL_INFO!$D$5:$AS$749, 27, FALSE)</f>
        <v>0</v>
      </c>
      <c r="AF42" s="368">
        <f>VLOOKUP($G42, SCHOOL_INFO!$D$5:$AS$749, 29, FALSE)</f>
        <v>0</v>
      </c>
      <c r="AG42" s="368">
        <f>VLOOKUP($G42, SCHOOL_INFO!$D$5:$AS$749, 30, FALSE)</f>
        <v>0</v>
      </c>
      <c r="AH42" s="368">
        <f>VLOOKUP($G42, SCHOOL_INFO!$D$5:$AS$749, 31, FALSE)</f>
        <v>0</v>
      </c>
      <c r="AI42" s="368">
        <f>VLOOKUP($G42, SCHOOL_INFO!$D$5:$AS$749, 33, FALSE)</f>
        <v>1</v>
      </c>
      <c r="AJ42" s="368">
        <f>VLOOKUP($G42, SCHOOL_INFO!$D$5:$AS$749, 34, FALSE)</f>
        <v>0</v>
      </c>
      <c r="AK42" s="368">
        <f>VLOOKUP($G42, SCHOOL_INFO!$D$5:$AS$749, 35, FALSE)</f>
        <v>4</v>
      </c>
      <c r="AL42" s="368">
        <f>VLOOKUP($B42, '0.학교(충남+대전)'!$C$4:$AH$767, 31, FALSE)</f>
        <v>3</v>
      </c>
      <c r="AM42" s="368">
        <f>VLOOKUP($B42, '0.학교(충남+대전)'!$C$4:$AH$767, 32, FALSE)</f>
        <v>0</v>
      </c>
      <c r="AN42" s="368">
        <f>VLOOKUP($G42, SCHOOL_INFO!$D$5:$AS$749, 9, FALSE)</f>
        <v>0</v>
      </c>
      <c r="AO42" s="368">
        <f>VLOOKUP($G42, SCHOOL_INFO!$D$5:$AS$749, 36, FALSE)</f>
        <v>5</v>
      </c>
      <c r="AP42" s="368">
        <f>VLOOKUP($G42, SCHOOL_INFO!$D$5:$AS$749, 37, FALSE)</f>
        <v>8</v>
      </c>
      <c r="AQ42" s="368">
        <f>VLOOKUP($B42, '0.학교(충남+대전)'!$C$4:$AC$767, 27, FALSE)</f>
        <v>13</v>
      </c>
      <c r="AR42" s="368">
        <f>VLOOKUP($B42, '0.학교(충남+대전)'!$C$4:$AH$767, 29, FALSE)</f>
        <v>13</v>
      </c>
      <c r="AS42" s="368">
        <f>VLOOKUP($B42, '0.학교(충남+대전)'!$C$4:$AH$767, 30, FALSE)</f>
        <v>0</v>
      </c>
      <c r="AT42" s="368">
        <f>VLOOKUP($G42, SCHOOL_INFO!$D$5:$AS$749, 38, FALSE)</f>
        <v>6</v>
      </c>
      <c r="AU42" s="368">
        <f>VLOOKUP($G42, SCHOOL_INFO!$D$5:$AS$749, 39, FALSE)</f>
        <v>2</v>
      </c>
      <c r="AV42" s="368">
        <f>VLOOKUP($G42, SCHOOL_INFO!$D$5:$AS$749, 40, FALSE)</f>
        <v>12</v>
      </c>
      <c r="AW42" s="368">
        <f>VLOOKUP($G42, SCHOOL_INFO!$D$5:$AS$749, 41, FALSE)</f>
        <v>1</v>
      </c>
      <c r="AX42" s="368">
        <f>VLOOKUP($G42, SCHOOL_INFO!$D$5:$AS$749, 42, FALSE)</f>
        <v>0</v>
      </c>
    </row>
    <row r="43" spans="1:50" ht="16.5" customHeight="1">
      <c r="A43" s="80">
        <v>39</v>
      </c>
      <c r="B43" s="86" t="s">
        <v>806</v>
      </c>
      <c r="C43" s="88" t="s">
        <v>28</v>
      </c>
      <c r="D43" s="86" t="s">
        <v>2233</v>
      </c>
      <c r="E43" s="86" t="s">
        <v>749</v>
      </c>
      <c r="F43" s="89" t="s">
        <v>730</v>
      </c>
      <c r="G43" s="90" t="s">
        <v>807</v>
      </c>
      <c r="H43" s="390" t="s">
        <v>2353</v>
      </c>
      <c r="I43" s="390" t="s">
        <v>699</v>
      </c>
      <c r="J43" s="88" t="s">
        <v>5123</v>
      </c>
      <c r="K43" s="366">
        <v>2</v>
      </c>
      <c r="L43" s="367">
        <v>1</v>
      </c>
      <c r="M43" s="367">
        <v>1</v>
      </c>
      <c r="N43" s="368">
        <f>VLOOKUP($G43, SCHOOL_INFO!$D$5:$AS$749, 6, FALSE)</f>
        <v>11</v>
      </c>
      <c r="O43" s="368">
        <f>VLOOKUP($G43, SCHOOL_INFO!$D$5:$AS$749, 7, FALSE)</f>
        <v>0</v>
      </c>
      <c r="P43" s="368">
        <f>VLOOKUP($G43, SCHOOL_INFO!$D$5:$AS$749, 8, FALSE)</f>
        <v>0</v>
      </c>
      <c r="Q43" s="368">
        <f>VLOOKUP($G43, SCHOOL_INFO!$D$5:$AS$749, 10, FALSE)</f>
        <v>0</v>
      </c>
      <c r="R43" s="368">
        <f>VLOOKUP($G43, SCHOOL_INFO!$D$5:$AS$749, 11, FALSE)</f>
        <v>0</v>
      </c>
      <c r="S43" s="368">
        <f>VLOOKUP($G43, SCHOOL_INFO!$D$5:$AS$749, 12, FALSE)</f>
        <v>0</v>
      </c>
      <c r="T43" s="368">
        <f>VLOOKUP($G43, SCHOOL_INFO!$D$5:$AS$749, 13, FALSE)</f>
        <v>0</v>
      </c>
      <c r="U43" s="368">
        <f>VLOOKUP($G43, SCHOOL_INFO!$D$5:$AS$749, 14, FALSE)</f>
        <v>0</v>
      </c>
      <c r="V43" s="368">
        <f>VLOOKUP($G43, SCHOOL_INFO!$D$5:$AS$749, 15, FALSE)</f>
        <v>0</v>
      </c>
      <c r="W43" s="368">
        <f>VLOOKUP($G43, SCHOOL_INFO!$D$5:$AS$749, 17, FALSE)</f>
        <v>0</v>
      </c>
      <c r="X43" s="368">
        <f>VLOOKUP($G43, SCHOOL_INFO!$D$5:$AS$749, 18, FALSE)</f>
        <v>0</v>
      </c>
      <c r="Y43" s="368">
        <f>VLOOKUP($G43, SCHOOL_INFO!$D$5:$AS$749, 19, FALSE)</f>
        <v>0</v>
      </c>
      <c r="Z43" s="368">
        <f>VLOOKUP($G43, SCHOOL_INFO!$D$5:$AS$749, 21, FALSE)</f>
        <v>2</v>
      </c>
      <c r="AA43" s="368">
        <f>VLOOKUP($G43, SCHOOL_INFO!$D$5:$AS$749, 22, FALSE)</f>
        <v>2</v>
      </c>
      <c r="AB43" s="368">
        <f>VLOOKUP($G43, SCHOOL_INFO!$D$5:$AS$749, 23, FALSE)</f>
        <v>0</v>
      </c>
      <c r="AC43" s="368">
        <f>VLOOKUP($G43, SCHOOL_INFO!$D$5:$AS$749, 25, FALSE)</f>
        <v>24</v>
      </c>
      <c r="AD43" s="368">
        <f>VLOOKUP($G43, SCHOOL_INFO!$D$5:$AS$749, 26, FALSE)</f>
        <v>1</v>
      </c>
      <c r="AE43" s="368">
        <f>VLOOKUP($G43, SCHOOL_INFO!$D$5:$AS$749, 27, FALSE)</f>
        <v>0</v>
      </c>
      <c r="AF43" s="368">
        <f>VLOOKUP($G43, SCHOOL_INFO!$D$5:$AS$749, 29, FALSE)</f>
        <v>1</v>
      </c>
      <c r="AG43" s="368">
        <f>VLOOKUP($G43, SCHOOL_INFO!$D$5:$AS$749, 30, FALSE)</f>
        <v>0</v>
      </c>
      <c r="AH43" s="368">
        <f>VLOOKUP($G43, SCHOOL_INFO!$D$5:$AS$749, 31, FALSE)</f>
        <v>0</v>
      </c>
      <c r="AI43" s="368">
        <f>VLOOKUP($G43, SCHOOL_INFO!$D$5:$AS$749, 33, FALSE)</f>
        <v>1</v>
      </c>
      <c r="AJ43" s="368">
        <f>VLOOKUP($G43, SCHOOL_INFO!$D$5:$AS$749, 34, FALSE)</f>
        <v>0</v>
      </c>
      <c r="AK43" s="368">
        <f>VLOOKUP($G43, SCHOOL_INFO!$D$5:$AS$749, 35, FALSE)</f>
        <v>3</v>
      </c>
      <c r="AL43" s="368">
        <f>VLOOKUP($B43, '0.학교(충남+대전)'!$C$4:$AH$767, 31, FALSE)</f>
        <v>3</v>
      </c>
      <c r="AM43" s="368">
        <f>VLOOKUP($B43, '0.학교(충남+대전)'!$C$4:$AH$767, 32, FALSE)</f>
        <v>0</v>
      </c>
      <c r="AN43" s="368">
        <f>VLOOKUP($G43, SCHOOL_INFO!$D$5:$AS$749, 9, FALSE)</f>
        <v>0</v>
      </c>
      <c r="AO43" s="368">
        <f>VLOOKUP($G43, SCHOOL_INFO!$D$5:$AS$749, 36, FALSE)</f>
        <v>6</v>
      </c>
      <c r="AP43" s="368">
        <f>VLOOKUP($G43, SCHOOL_INFO!$D$5:$AS$749, 37, FALSE)</f>
        <v>6</v>
      </c>
      <c r="AQ43" s="368">
        <f>VLOOKUP($B43, '0.학교(충남+대전)'!$C$4:$AC$767, 27, FALSE)</f>
        <v>12</v>
      </c>
      <c r="AR43" s="368">
        <f>VLOOKUP($B43, '0.학교(충남+대전)'!$C$4:$AH$767, 29, FALSE)</f>
        <v>12</v>
      </c>
      <c r="AS43" s="368">
        <f>VLOOKUP($B43, '0.학교(충남+대전)'!$C$4:$AH$767, 30, FALSE)</f>
        <v>0</v>
      </c>
      <c r="AT43" s="368">
        <f>VLOOKUP($G43, SCHOOL_INFO!$D$5:$AS$749, 38, FALSE)</f>
        <v>4</v>
      </c>
      <c r="AU43" s="368">
        <f>VLOOKUP($G43, SCHOOL_INFO!$D$5:$AS$749, 39, FALSE)</f>
        <v>0</v>
      </c>
      <c r="AV43" s="368">
        <f>VLOOKUP($G43, SCHOOL_INFO!$D$5:$AS$749, 40, FALSE)</f>
        <v>10</v>
      </c>
      <c r="AW43" s="368">
        <f>VLOOKUP($G43, SCHOOL_INFO!$D$5:$AS$749, 41, FALSE)</f>
        <v>2</v>
      </c>
      <c r="AX43" s="368">
        <f>VLOOKUP($G43, SCHOOL_INFO!$D$5:$AS$749, 42, FALSE)</f>
        <v>0</v>
      </c>
    </row>
    <row r="44" spans="1:50" ht="16.5" customHeight="1">
      <c r="A44" s="81">
        <v>40</v>
      </c>
      <c r="B44" s="86" t="s">
        <v>808</v>
      </c>
      <c r="C44" s="88" t="s">
        <v>28</v>
      </c>
      <c r="D44" s="86" t="s">
        <v>2233</v>
      </c>
      <c r="E44" s="86" t="s">
        <v>749</v>
      </c>
      <c r="F44" s="87" t="s">
        <v>727</v>
      </c>
      <c r="G44" s="90" t="s">
        <v>809</v>
      </c>
      <c r="H44" s="390" t="s">
        <v>2353</v>
      </c>
      <c r="I44" s="390" t="s">
        <v>699</v>
      </c>
      <c r="J44" s="88" t="s">
        <v>5123</v>
      </c>
      <c r="K44" s="366">
        <v>2</v>
      </c>
      <c r="L44" s="367">
        <v>1</v>
      </c>
      <c r="M44" s="367">
        <v>1</v>
      </c>
      <c r="N44" s="368">
        <f>VLOOKUP($G44, SCHOOL_INFO!$D$5:$AS$749, 6, FALSE)</f>
        <v>11</v>
      </c>
      <c r="O44" s="368">
        <f>VLOOKUP($G44, SCHOOL_INFO!$D$5:$AS$749, 7, FALSE)</f>
        <v>0</v>
      </c>
      <c r="P44" s="368">
        <f>VLOOKUP($G44, SCHOOL_INFO!$D$5:$AS$749, 8, FALSE)</f>
        <v>0</v>
      </c>
      <c r="Q44" s="368">
        <f>VLOOKUP($G44, SCHOOL_INFO!$D$5:$AS$749, 10, FALSE)</f>
        <v>8</v>
      </c>
      <c r="R44" s="368">
        <f>VLOOKUP($G44, SCHOOL_INFO!$D$5:$AS$749, 11, FALSE)</f>
        <v>0</v>
      </c>
      <c r="S44" s="368">
        <f>VLOOKUP($G44, SCHOOL_INFO!$D$5:$AS$749, 12, FALSE)</f>
        <v>0</v>
      </c>
      <c r="T44" s="368">
        <f>VLOOKUP($G44, SCHOOL_INFO!$D$5:$AS$749, 13, FALSE)</f>
        <v>0</v>
      </c>
      <c r="U44" s="368">
        <f>VLOOKUP($G44, SCHOOL_INFO!$D$5:$AS$749, 14, FALSE)</f>
        <v>2</v>
      </c>
      <c r="V44" s="368">
        <f>VLOOKUP($G44, SCHOOL_INFO!$D$5:$AS$749, 15, FALSE)</f>
        <v>0</v>
      </c>
      <c r="W44" s="368">
        <f>VLOOKUP($G44, SCHOOL_INFO!$D$5:$AS$749, 17, FALSE)</f>
        <v>4</v>
      </c>
      <c r="X44" s="368">
        <f>VLOOKUP($G44, SCHOOL_INFO!$D$5:$AS$749, 18, FALSE)</f>
        <v>0</v>
      </c>
      <c r="Y44" s="368">
        <f>VLOOKUP($G44, SCHOOL_INFO!$D$5:$AS$749, 19, FALSE)</f>
        <v>0</v>
      </c>
      <c r="Z44" s="368">
        <f>VLOOKUP($G44, SCHOOL_INFO!$D$5:$AS$749, 21, FALSE)</f>
        <v>2</v>
      </c>
      <c r="AA44" s="368">
        <f>VLOOKUP($G44, SCHOOL_INFO!$D$5:$AS$749, 22, FALSE)</f>
        <v>0</v>
      </c>
      <c r="AB44" s="368">
        <f>VLOOKUP($G44, SCHOOL_INFO!$D$5:$AS$749, 23, FALSE)</f>
        <v>0</v>
      </c>
      <c r="AC44" s="368">
        <f>VLOOKUP($G44, SCHOOL_INFO!$D$5:$AS$749, 25, FALSE)</f>
        <v>24</v>
      </c>
      <c r="AD44" s="368">
        <f>VLOOKUP($G44, SCHOOL_INFO!$D$5:$AS$749, 26, FALSE)</f>
        <v>4</v>
      </c>
      <c r="AE44" s="368">
        <f>VLOOKUP($G44, SCHOOL_INFO!$D$5:$AS$749, 27, FALSE)</f>
        <v>0</v>
      </c>
      <c r="AF44" s="368">
        <f>VLOOKUP($G44, SCHOOL_INFO!$D$5:$AS$749, 29, FALSE)</f>
        <v>11</v>
      </c>
      <c r="AG44" s="368">
        <f>VLOOKUP($G44, SCHOOL_INFO!$D$5:$AS$749, 30, FALSE)</f>
        <v>0</v>
      </c>
      <c r="AH44" s="368">
        <f>VLOOKUP($G44, SCHOOL_INFO!$D$5:$AS$749, 31, FALSE)</f>
        <v>0</v>
      </c>
      <c r="AI44" s="368">
        <f>VLOOKUP($G44, SCHOOL_INFO!$D$5:$AS$749, 33, FALSE)</f>
        <v>1</v>
      </c>
      <c r="AJ44" s="368">
        <f>VLOOKUP($G44, SCHOOL_INFO!$D$5:$AS$749, 34, FALSE)</f>
        <v>0</v>
      </c>
      <c r="AK44" s="368">
        <f>VLOOKUP($G44, SCHOOL_INFO!$D$5:$AS$749, 35, FALSE)</f>
        <v>6</v>
      </c>
      <c r="AL44" s="368">
        <f>VLOOKUP($B44, '0.학교(충남+대전)'!$C$4:$AH$767, 31, FALSE)</f>
        <v>5</v>
      </c>
      <c r="AM44" s="368">
        <f>VLOOKUP($B44, '0.학교(충남+대전)'!$C$4:$AH$767, 32, FALSE)</f>
        <v>0</v>
      </c>
      <c r="AN44" s="368">
        <f>VLOOKUP($G44, SCHOOL_INFO!$D$5:$AS$749, 9, FALSE)</f>
        <v>0</v>
      </c>
      <c r="AO44" s="368">
        <f>VLOOKUP($G44, SCHOOL_INFO!$D$5:$AS$749, 36, FALSE)</f>
        <v>0</v>
      </c>
      <c r="AP44" s="368">
        <f>VLOOKUP($G44, SCHOOL_INFO!$D$5:$AS$749, 37, FALSE)</f>
        <v>10</v>
      </c>
      <c r="AQ44" s="368">
        <f>VLOOKUP($B44, '0.학교(충남+대전)'!$C$4:$AC$767, 27, FALSE)</f>
        <v>10</v>
      </c>
      <c r="AR44" s="368">
        <f>VLOOKUP($B44, '0.학교(충남+대전)'!$C$4:$AH$767, 29, FALSE)</f>
        <v>10</v>
      </c>
      <c r="AS44" s="368">
        <f>VLOOKUP($B44, '0.학교(충남+대전)'!$C$4:$AH$767, 30, FALSE)</f>
        <v>0</v>
      </c>
      <c r="AT44" s="368">
        <f>VLOOKUP($G44, SCHOOL_INFO!$D$5:$AS$749, 38, FALSE)</f>
        <v>10</v>
      </c>
      <c r="AU44" s="368">
        <f>VLOOKUP($G44, SCHOOL_INFO!$D$5:$AS$749, 39, FALSE)</f>
        <v>4</v>
      </c>
      <c r="AV44" s="368">
        <f>VLOOKUP($G44, SCHOOL_INFO!$D$5:$AS$749, 40, FALSE)</f>
        <v>9</v>
      </c>
      <c r="AW44" s="368">
        <f>VLOOKUP($G44, SCHOOL_INFO!$D$5:$AS$749, 41, FALSE)</f>
        <v>0</v>
      </c>
      <c r="AX44" s="368">
        <f>VLOOKUP($G44, SCHOOL_INFO!$D$5:$AS$749, 42, FALSE)</f>
        <v>0</v>
      </c>
    </row>
    <row r="45" spans="1:50" ht="16.5" customHeight="1">
      <c r="A45" s="80">
        <v>41</v>
      </c>
      <c r="B45" s="86" t="s">
        <v>810</v>
      </c>
      <c r="C45" s="88" t="s">
        <v>28</v>
      </c>
      <c r="D45" s="86" t="s">
        <v>2233</v>
      </c>
      <c r="E45" s="86" t="s">
        <v>749</v>
      </c>
      <c r="F45" s="89" t="s">
        <v>730</v>
      </c>
      <c r="G45" s="90" t="s">
        <v>811</v>
      </c>
      <c r="H45" s="390" t="s">
        <v>26</v>
      </c>
      <c r="I45" s="390" t="s">
        <v>699</v>
      </c>
      <c r="J45" s="88" t="s">
        <v>5123</v>
      </c>
      <c r="K45" s="366">
        <v>2</v>
      </c>
      <c r="L45" s="367">
        <v>1</v>
      </c>
      <c r="M45" s="367">
        <v>1</v>
      </c>
      <c r="N45" s="368">
        <f>VLOOKUP($G45, SCHOOL_INFO!$D$5:$AS$749, 6, FALSE)</f>
        <v>10</v>
      </c>
      <c r="O45" s="368">
        <f>VLOOKUP($G45, SCHOOL_INFO!$D$5:$AS$749, 7, FALSE)</f>
        <v>0</v>
      </c>
      <c r="P45" s="368">
        <f>VLOOKUP($G45, SCHOOL_INFO!$D$5:$AS$749, 8, FALSE)</f>
        <v>1</v>
      </c>
      <c r="Q45" s="368">
        <f>VLOOKUP($G45, SCHOOL_INFO!$D$5:$AS$749, 10, FALSE)</f>
        <v>1</v>
      </c>
      <c r="R45" s="368">
        <f>VLOOKUP($G45, SCHOOL_INFO!$D$5:$AS$749, 11, FALSE)</f>
        <v>0</v>
      </c>
      <c r="S45" s="368">
        <f>VLOOKUP($G45, SCHOOL_INFO!$D$5:$AS$749, 12, FALSE)</f>
        <v>0</v>
      </c>
      <c r="T45" s="368">
        <f>VLOOKUP($G45, SCHOOL_INFO!$D$5:$AS$749, 13, FALSE)</f>
        <v>0</v>
      </c>
      <c r="U45" s="368">
        <f>VLOOKUP($G45, SCHOOL_INFO!$D$5:$AS$749, 14, FALSE)</f>
        <v>0</v>
      </c>
      <c r="V45" s="368">
        <f>VLOOKUP($G45, SCHOOL_INFO!$D$5:$AS$749, 15, FALSE)</f>
        <v>0</v>
      </c>
      <c r="W45" s="368">
        <f>VLOOKUP($G45, SCHOOL_INFO!$D$5:$AS$749, 17, FALSE)</f>
        <v>0</v>
      </c>
      <c r="X45" s="368">
        <f>VLOOKUP($G45, SCHOOL_INFO!$D$5:$AS$749, 18, FALSE)</f>
        <v>0</v>
      </c>
      <c r="Y45" s="368">
        <f>VLOOKUP($G45, SCHOOL_INFO!$D$5:$AS$749, 19, FALSE)</f>
        <v>0</v>
      </c>
      <c r="Z45" s="368">
        <f>VLOOKUP($G45, SCHOOL_INFO!$D$5:$AS$749, 21, FALSE)</f>
        <v>7</v>
      </c>
      <c r="AA45" s="368">
        <f>VLOOKUP($G45, SCHOOL_INFO!$D$5:$AS$749, 22, FALSE)</f>
        <v>2</v>
      </c>
      <c r="AB45" s="368">
        <f>VLOOKUP($G45, SCHOOL_INFO!$D$5:$AS$749, 23, FALSE)</f>
        <v>0</v>
      </c>
      <c r="AC45" s="368">
        <f>VLOOKUP($G45, SCHOOL_INFO!$D$5:$AS$749, 25, FALSE)</f>
        <v>13</v>
      </c>
      <c r="AD45" s="368">
        <f>VLOOKUP($G45, SCHOOL_INFO!$D$5:$AS$749, 26, FALSE)</f>
        <v>0</v>
      </c>
      <c r="AE45" s="368">
        <f>VLOOKUP($G45, SCHOOL_INFO!$D$5:$AS$749, 27, FALSE)</f>
        <v>0</v>
      </c>
      <c r="AF45" s="368">
        <f>VLOOKUP($G45, SCHOOL_INFO!$D$5:$AS$749, 29, FALSE)</f>
        <v>6</v>
      </c>
      <c r="AG45" s="368">
        <f>VLOOKUP($G45, SCHOOL_INFO!$D$5:$AS$749, 30, FALSE)</f>
        <v>1</v>
      </c>
      <c r="AH45" s="368">
        <f>VLOOKUP($G45, SCHOOL_INFO!$D$5:$AS$749, 31, FALSE)</f>
        <v>0</v>
      </c>
      <c r="AI45" s="368">
        <f>VLOOKUP($G45, SCHOOL_INFO!$D$5:$AS$749, 33, FALSE)</f>
        <v>1</v>
      </c>
      <c r="AJ45" s="368">
        <f>VLOOKUP($G45, SCHOOL_INFO!$D$5:$AS$749, 34, FALSE)</f>
        <v>0</v>
      </c>
      <c r="AK45" s="368">
        <f>VLOOKUP($G45, SCHOOL_INFO!$D$5:$AS$749, 35, FALSE)</f>
        <v>7</v>
      </c>
      <c r="AL45" s="368">
        <f>VLOOKUP($B45, '0.학교(충남+대전)'!$C$4:$AH$767, 31, FALSE)</f>
        <v>6</v>
      </c>
      <c r="AM45" s="368">
        <f>VLOOKUP($B45, '0.학교(충남+대전)'!$C$4:$AH$767, 32, FALSE)</f>
        <v>0</v>
      </c>
      <c r="AN45" s="368">
        <f>VLOOKUP($G45, SCHOOL_INFO!$D$5:$AS$749, 9, FALSE)</f>
        <v>0</v>
      </c>
      <c r="AO45" s="368">
        <f>VLOOKUP($G45, SCHOOL_INFO!$D$5:$AS$749, 36, FALSE)</f>
        <v>5</v>
      </c>
      <c r="AP45" s="368">
        <f>VLOOKUP($G45, SCHOOL_INFO!$D$5:$AS$749, 37, FALSE)</f>
        <v>17</v>
      </c>
      <c r="AQ45" s="368">
        <f>VLOOKUP($B45, '0.학교(충남+대전)'!$C$4:$AC$767, 27, FALSE)</f>
        <v>30</v>
      </c>
      <c r="AR45" s="368">
        <f>VLOOKUP($B45, '0.학교(충남+대전)'!$C$4:$AH$767, 29, FALSE)</f>
        <v>22</v>
      </c>
      <c r="AS45" s="368">
        <f>VLOOKUP($B45, '0.학교(충남+대전)'!$C$4:$AH$767, 30, FALSE)</f>
        <v>0</v>
      </c>
      <c r="AT45" s="368">
        <f>VLOOKUP($G45, SCHOOL_INFO!$D$5:$AS$749, 38, FALSE)</f>
        <v>8</v>
      </c>
      <c r="AU45" s="368">
        <f>VLOOKUP($G45, SCHOOL_INFO!$D$5:$AS$749, 39, FALSE)</f>
        <v>6</v>
      </c>
      <c r="AV45" s="368">
        <f>VLOOKUP($G45, SCHOOL_INFO!$D$5:$AS$749, 40, FALSE)</f>
        <v>22</v>
      </c>
      <c r="AW45" s="368">
        <f>VLOOKUP($G45, SCHOOL_INFO!$D$5:$AS$749, 41, FALSE)</f>
        <v>0</v>
      </c>
      <c r="AX45" s="368">
        <f>VLOOKUP($G45, SCHOOL_INFO!$D$5:$AS$749, 42, FALSE)</f>
        <v>0</v>
      </c>
    </row>
    <row r="46" spans="1:50" ht="16.5" customHeight="1">
      <c r="A46" s="80">
        <v>42</v>
      </c>
      <c r="B46" s="86" t="s">
        <v>812</v>
      </c>
      <c r="C46" s="88" t="s">
        <v>28</v>
      </c>
      <c r="D46" s="86" t="s">
        <v>2233</v>
      </c>
      <c r="E46" s="86" t="s">
        <v>749</v>
      </c>
      <c r="F46" s="89" t="s">
        <v>730</v>
      </c>
      <c r="G46" s="90" t="s">
        <v>813</v>
      </c>
      <c r="H46" s="390" t="s">
        <v>2353</v>
      </c>
      <c r="I46" s="390" t="s">
        <v>699</v>
      </c>
      <c r="J46" s="88" t="s">
        <v>5123</v>
      </c>
      <c r="K46" s="366">
        <v>2</v>
      </c>
      <c r="L46" s="367">
        <v>1</v>
      </c>
      <c r="M46" s="367">
        <v>1</v>
      </c>
      <c r="N46" s="368">
        <f>VLOOKUP($G46, SCHOOL_INFO!$D$5:$AS$749, 6, FALSE)</f>
        <v>8</v>
      </c>
      <c r="O46" s="368">
        <f>VLOOKUP($G46, SCHOOL_INFO!$D$5:$AS$749, 7, FALSE)</f>
        <v>0</v>
      </c>
      <c r="P46" s="368">
        <f>VLOOKUP($G46, SCHOOL_INFO!$D$5:$AS$749, 8, FALSE)</f>
        <v>1</v>
      </c>
      <c r="Q46" s="368">
        <f>VLOOKUP($G46, SCHOOL_INFO!$D$5:$AS$749, 10, FALSE)</f>
        <v>0</v>
      </c>
      <c r="R46" s="368">
        <f>VLOOKUP($G46, SCHOOL_INFO!$D$5:$AS$749, 11, FALSE)</f>
        <v>0</v>
      </c>
      <c r="S46" s="368">
        <f>VLOOKUP($G46, SCHOOL_INFO!$D$5:$AS$749, 12, FALSE)</f>
        <v>0</v>
      </c>
      <c r="T46" s="368">
        <f>VLOOKUP($G46, SCHOOL_INFO!$D$5:$AS$749, 13, FALSE)</f>
        <v>0</v>
      </c>
      <c r="U46" s="368">
        <f>VLOOKUP($G46, SCHOOL_INFO!$D$5:$AS$749, 14, FALSE)</f>
        <v>0</v>
      </c>
      <c r="V46" s="368">
        <f>VLOOKUP($G46, SCHOOL_INFO!$D$5:$AS$749, 15, FALSE)</f>
        <v>0</v>
      </c>
      <c r="W46" s="368">
        <f>VLOOKUP($G46, SCHOOL_INFO!$D$5:$AS$749, 17, FALSE)</f>
        <v>0</v>
      </c>
      <c r="X46" s="368">
        <f>VLOOKUP($G46, SCHOOL_INFO!$D$5:$AS$749, 18, FALSE)</f>
        <v>0</v>
      </c>
      <c r="Y46" s="368">
        <f>VLOOKUP($G46, SCHOOL_INFO!$D$5:$AS$749, 19, FALSE)</f>
        <v>0</v>
      </c>
      <c r="Z46" s="368">
        <f>VLOOKUP($G46, SCHOOL_INFO!$D$5:$AS$749, 21, FALSE)</f>
        <v>2</v>
      </c>
      <c r="AA46" s="368">
        <f>VLOOKUP($G46, SCHOOL_INFO!$D$5:$AS$749, 22, FALSE)</f>
        <v>2</v>
      </c>
      <c r="AB46" s="368">
        <f>VLOOKUP($G46, SCHOOL_INFO!$D$5:$AS$749, 23, FALSE)</f>
        <v>0</v>
      </c>
      <c r="AC46" s="368">
        <f>VLOOKUP($G46, SCHOOL_INFO!$D$5:$AS$749, 25, FALSE)</f>
        <v>0</v>
      </c>
      <c r="AD46" s="368">
        <f>VLOOKUP($G46, SCHOOL_INFO!$D$5:$AS$749, 26, FALSE)</f>
        <v>1</v>
      </c>
      <c r="AE46" s="368">
        <f>VLOOKUP($G46, SCHOOL_INFO!$D$5:$AS$749, 27, FALSE)</f>
        <v>0</v>
      </c>
      <c r="AF46" s="368">
        <f>VLOOKUP($G46, SCHOOL_INFO!$D$5:$AS$749, 29, FALSE)</f>
        <v>17</v>
      </c>
      <c r="AG46" s="368">
        <f>VLOOKUP($G46, SCHOOL_INFO!$D$5:$AS$749, 30, FALSE)</f>
        <v>1</v>
      </c>
      <c r="AH46" s="368">
        <f>VLOOKUP($G46, SCHOOL_INFO!$D$5:$AS$749, 31, FALSE)</f>
        <v>0</v>
      </c>
      <c r="AI46" s="368">
        <f>VLOOKUP($G46, SCHOOL_INFO!$D$5:$AS$749, 33, FALSE)</f>
        <v>1</v>
      </c>
      <c r="AJ46" s="368">
        <f>VLOOKUP($G46, SCHOOL_INFO!$D$5:$AS$749, 34, FALSE)</f>
        <v>0</v>
      </c>
      <c r="AK46" s="368">
        <f>VLOOKUP($G46, SCHOOL_INFO!$D$5:$AS$749, 35, FALSE)</f>
        <v>4</v>
      </c>
      <c r="AL46" s="368">
        <f>VLOOKUP($B46, '0.학교(충남+대전)'!$C$4:$AH$767, 31, FALSE)</f>
        <v>3</v>
      </c>
      <c r="AM46" s="368">
        <f>VLOOKUP($B46, '0.학교(충남+대전)'!$C$4:$AH$767, 32, FALSE)</f>
        <v>0</v>
      </c>
      <c r="AN46" s="368">
        <f>VLOOKUP($G46, SCHOOL_INFO!$D$5:$AS$749, 9, FALSE)</f>
        <v>0</v>
      </c>
      <c r="AO46" s="368">
        <f>VLOOKUP($G46, SCHOOL_INFO!$D$5:$AS$749, 36, FALSE)</f>
        <v>6</v>
      </c>
      <c r="AP46" s="368">
        <f>VLOOKUP($G46, SCHOOL_INFO!$D$5:$AS$749, 37, FALSE)</f>
        <v>5</v>
      </c>
      <c r="AQ46" s="368">
        <f>VLOOKUP($B46, '0.학교(충남+대전)'!$C$4:$AC$767, 27, FALSE)</f>
        <v>11</v>
      </c>
      <c r="AR46" s="368">
        <f>VLOOKUP($B46, '0.학교(충남+대전)'!$C$4:$AH$767, 29, FALSE)</f>
        <v>11</v>
      </c>
      <c r="AS46" s="368">
        <f>VLOOKUP($B46, '0.학교(충남+대전)'!$C$4:$AH$767, 30, FALSE)</f>
        <v>0</v>
      </c>
      <c r="AT46" s="368">
        <f>VLOOKUP($G46, SCHOOL_INFO!$D$5:$AS$749, 38, FALSE)</f>
        <v>7</v>
      </c>
      <c r="AU46" s="368">
        <f>VLOOKUP($G46, SCHOOL_INFO!$D$5:$AS$749, 39, FALSE)</f>
        <v>4</v>
      </c>
      <c r="AV46" s="368">
        <f>VLOOKUP($G46, SCHOOL_INFO!$D$5:$AS$749, 40, FALSE)</f>
        <v>9</v>
      </c>
      <c r="AW46" s="368">
        <f>VLOOKUP($G46, SCHOOL_INFO!$D$5:$AS$749, 41, FALSE)</f>
        <v>2</v>
      </c>
      <c r="AX46" s="368">
        <f>VLOOKUP($G46, SCHOOL_INFO!$D$5:$AS$749, 42, FALSE)</f>
        <v>0</v>
      </c>
    </row>
    <row r="47" spans="1:50" ht="16.5" customHeight="1">
      <c r="A47" s="81">
        <v>43</v>
      </c>
      <c r="B47" s="86" t="s">
        <v>814</v>
      </c>
      <c r="C47" s="88" t="s">
        <v>28</v>
      </c>
      <c r="D47" s="86" t="s">
        <v>2233</v>
      </c>
      <c r="E47" s="86" t="s">
        <v>749</v>
      </c>
      <c r="F47" s="87" t="s">
        <v>727</v>
      </c>
      <c r="G47" s="90" t="s">
        <v>815</v>
      </c>
      <c r="H47" s="390" t="s">
        <v>2353</v>
      </c>
      <c r="I47" s="390" t="s">
        <v>699</v>
      </c>
      <c r="J47" s="88" t="s">
        <v>5123</v>
      </c>
      <c r="K47" s="366">
        <v>2</v>
      </c>
      <c r="L47" s="367">
        <v>1</v>
      </c>
      <c r="M47" s="367">
        <v>1</v>
      </c>
      <c r="N47" s="368">
        <f>VLOOKUP($G47, SCHOOL_INFO!$D$5:$AS$749, 6, FALSE)</f>
        <v>2</v>
      </c>
      <c r="O47" s="368">
        <f>VLOOKUP($G47, SCHOOL_INFO!$D$5:$AS$749, 7, FALSE)</f>
        <v>0</v>
      </c>
      <c r="P47" s="368">
        <f>VLOOKUP($G47, SCHOOL_INFO!$D$5:$AS$749, 8, FALSE)</f>
        <v>1</v>
      </c>
      <c r="Q47" s="368">
        <f>VLOOKUP($G47, SCHOOL_INFO!$D$5:$AS$749, 10, FALSE)</f>
        <v>0</v>
      </c>
      <c r="R47" s="368">
        <f>VLOOKUP($G47, SCHOOL_INFO!$D$5:$AS$749, 11, FALSE)</f>
        <v>0</v>
      </c>
      <c r="S47" s="368">
        <f>VLOOKUP($G47, SCHOOL_INFO!$D$5:$AS$749, 12, FALSE)</f>
        <v>0</v>
      </c>
      <c r="T47" s="368">
        <f>VLOOKUP($G47, SCHOOL_INFO!$D$5:$AS$749, 13, FALSE)</f>
        <v>0</v>
      </c>
      <c r="U47" s="368">
        <f>VLOOKUP($G47, SCHOOL_INFO!$D$5:$AS$749, 14, FALSE)</f>
        <v>0</v>
      </c>
      <c r="V47" s="368">
        <f>VLOOKUP($G47, SCHOOL_INFO!$D$5:$AS$749, 15, FALSE)</f>
        <v>0</v>
      </c>
      <c r="W47" s="368">
        <f>VLOOKUP($G47, SCHOOL_INFO!$D$5:$AS$749, 17, FALSE)</f>
        <v>0</v>
      </c>
      <c r="X47" s="368">
        <f>VLOOKUP($G47, SCHOOL_INFO!$D$5:$AS$749, 18, FALSE)</f>
        <v>0</v>
      </c>
      <c r="Y47" s="368">
        <f>VLOOKUP($G47, SCHOOL_INFO!$D$5:$AS$749, 19, FALSE)</f>
        <v>0</v>
      </c>
      <c r="Z47" s="368">
        <f>VLOOKUP($G47, SCHOOL_INFO!$D$5:$AS$749, 21, FALSE)</f>
        <v>2</v>
      </c>
      <c r="AA47" s="368">
        <f>VLOOKUP($G47, SCHOOL_INFO!$D$5:$AS$749, 22, FALSE)</f>
        <v>2</v>
      </c>
      <c r="AB47" s="368">
        <f>VLOOKUP($G47, SCHOOL_INFO!$D$5:$AS$749, 23, FALSE)</f>
        <v>0</v>
      </c>
      <c r="AC47" s="368">
        <f>VLOOKUP($G47, SCHOOL_INFO!$D$5:$AS$749, 25, FALSE)</f>
        <v>1</v>
      </c>
      <c r="AD47" s="368">
        <f>VLOOKUP($G47, SCHOOL_INFO!$D$5:$AS$749, 26, FALSE)</f>
        <v>1</v>
      </c>
      <c r="AE47" s="368">
        <f>VLOOKUP($G47, SCHOOL_INFO!$D$5:$AS$749, 27, FALSE)</f>
        <v>0</v>
      </c>
      <c r="AF47" s="368">
        <f>VLOOKUP($G47, SCHOOL_INFO!$D$5:$AS$749, 29, FALSE)</f>
        <v>4</v>
      </c>
      <c r="AG47" s="368">
        <f>VLOOKUP($G47, SCHOOL_INFO!$D$5:$AS$749, 30, FALSE)</f>
        <v>0</v>
      </c>
      <c r="AH47" s="368">
        <f>VLOOKUP($G47, SCHOOL_INFO!$D$5:$AS$749, 31, FALSE)</f>
        <v>0</v>
      </c>
      <c r="AI47" s="368">
        <f>VLOOKUP($G47, SCHOOL_INFO!$D$5:$AS$749, 33, FALSE)</f>
        <v>1</v>
      </c>
      <c r="AJ47" s="368">
        <f>VLOOKUP($G47, SCHOOL_INFO!$D$5:$AS$749, 34, FALSE)</f>
        <v>0</v>
      </c>
      <c r="AK47" s="368">
        <f>VLOOKUP($G47, SCHOOL_INFO!$D$5:$AS$749, 35, FALSE)</f>
        <v>2</v>
      </c>
      <c r="AL47" s="368">
        <f>VLOOKUP($B47, '0.학교(충남+대전)'!$C$4:$AH$767, 31, FALSE)</f>
        <v>2</v>
      </c>
      <c r="AM47" s="368">
        <f>VLOOKUP($B47, '0.학교(충남+대전)'!$C$4:$AH$767, 32, FALSE)</f>
        <v>0</v>
      </c>
      <c r="AN47" s="368">
        <f>VLOOKUP($G47, SCHOOL_INFO!$D$5:$AS$749, 9, FALSE)</f>
        <v>0</v>
      </c>
      <c r="AO47" s="368">
        <f>VLOOKUP($G47, SCHOOL_INFO!$D$5:$AS$749, 36, FALSE)</f>
        <v>1</v>
      </c>
      <c r="AP47" s="368">
        <f>VLOOKUP($G47, SCHOOL_INFO!$D$5:$AS$749, 37, FALSE)</f>
        <v>7</v>
      </c>
      <c r="AQ47" s="368">
        <f>VLOOKUP($B47, '0.학교(충남+대전)'!$C$4:$AC$767, 27, FALSE)</f>
        <v>8</v>
      </c>
      <c r="AR47" s="368">
        <f>VLOOKUP($B47, '0.학교(충남+대전)'!$C$4:$AH$767, 29, FALSE)</f>
        <v>8</v>
      </c>
      <c r="AS47" s="368">
        <f>VLOOKUP($B47, '0.학교(충남+대전)'!$C$4:$AH$767, 30, FALSE)</f>
        <v>0</v>
      </c>
      <c r="AT47" s="368">
        <f>VLOOKUP($G47, SCHOOL_INFO!$D$5:$AS$749, 38, FALSE)</f>
        <v>6</v>
      </c>
      <c r="AU47" s="368">
        <f>VLOOKUP($G47, SCHOOL_INFO!$D$5:$AS$749, 39, FALSE)</f>
        <v>2</v>
      </c>
      <c r="AV47" s="368">
        <f>VLOOKUP($G47, SCHOOL_INFO!$D$5:$AS$749, 40, FALSE)</f>
        <v>8</v>
      </c>
      <c r="AW47" s="368">
        <f>VLOOKUP($G47, SCHOOL_INFO!$D$5:$AS$749, 41, FALSE)</f>
        <v>0</v>
      </c>
      <c r="AX47" s="368">
        <f>VLOOKUP($G47, SCHOOL_INFO!$D$5:$AS$749, 42, FALSE)</f>
        <v>0</v>
      </c>
    </row>
    <row r="48" spans="1:50" ht="16.5" customHeight="1">
      <c r="A48" s="80">
        <v>44</v>
      </c>
      <c r="B48" s="86" t="s">
        <v>816</v>
      </c>
      <c r="C48" s="88" t="s">
        <v>28</v>
      </c>
      <c r="D48" s="86" t="s">
        <v>2233</v>
      </c>
      <c r="E48" s="86" t="s">
        <v>749</v>
      </c>
      <c r="F48" s="87" t="s">
        <v>727</v>
      </c>
      <c r="G48" s="90" t="s">
        <v>817</v>
      </c>
      <c r="H48" s="390" t="s">
        <v>2353</v>
      </c>
      <c r="I48" s="390" t="s">
        <v>699</v>
      </c>
      <c r="J48" s="88" t="s">
        <v>5123</v>
      </c>
      <c r="K48" s="366">
        <v>2</v>
      </c>
      <c r="L48" s="367">
        <v>1</v>
      </c>
      <c r="M48" s="367">
        <v>1</v>
      </c>
      <c r="N48" s="368">
        <f>VLOOKUP($G48, SCHOOL_INFO!$D$5:$AS$749, 6, FALSE)</f>
        <v>2</v>
      </c>
      <c r="O48" s="368">
        <f>VLOOKUP($G48, SCHOOL_INFO!$D$5:$AS$749, 7, FALSE)</f>
        <v>0</v>
      </c>
      <c r="P48" s="368">
        <f>VLOOKUP($G48, SCHOOL_INFO!$D$5:$AS$749, 8, FALSE)</f>
        <v>1</v>
      </c>
      <c r="Q48" s="368">
        <f>VLOOKUP($G48, SCHOOL_INFO!$D$5:$AS$749, 10, FALSE)</f>
        <v>0</v>
      </c>
      <c r="R48" s="368">
        <f>VLOOKUP($G48, SCHOOL_INFO!$D$5:$AS$749, 11, FALSE)</f>
        <v>0</v>
      </c>
      <c r="S48" s="368">
        <f>VLOOKUP($G48, SCHOOL_INFO!$D$5:$AS$749, 12, FALSE)</f>
        <v>0</v>
      </c>
      <c r="T48" s="368">
        <f>VLOOKUP($G48, SCHOOL_INFO!$D$5:$AS$749, 13, FALSE)</f>
        <v>0</v>
      </c>
      <c r="U48" s="368">
        <f>VLOOKUP($G48, SCHOOL_INFO!$D$5:$AS$749, 14, FALSE)</f>
        <v>0</v>
      </c>
      <c r="V48" s="368">
        <f>VLOOKUP($G48, SCHOOL_INFO!$D$5:$AS$749, 15, FALSE)</f>
        <v>0</v>
      </c>
      <c r="W48" s="368">
        <f>VLOOKUP($G48, SCHOOL_INFO!$D$5:$AS$749, 17, FALSE)</f>
        <v>0</v>
      </c>
      <c r="X48" s="368">
        <f>VLOOKUP($G48, SCHOOL_INFO!$D$5:$AS$749, 18, FALSE)</f>
        <v>0</v>
      </c>
      <c r="Y48" s="368">
        <f>VLOOKUP($G48, SCHOOL_INFO!$D$5:$AS$749, 19, FALSE)</f>
        <v>0</v>
      </c>
      <c r="Z48" s="368">
        <f>VLOOKUP($G48, SCHOOL_INFO!$D$5:$AS$749, 21, FALSE)</f>
        <v>2</v>
      </c>
      <c r="AA48" s="368">
        <f>VLOOKUP($G48, SCHOOL_INFO!$D$5:$AS$749, 22, FALSE)</f>
        <v>2</v>
      </c>
      <c r="AB48" s="368">
        <f>VLOOKUP($G48, SCHOOL_INFO!$D$5:$AS$749, 23, FALSE)</f>
        <v>0</v>
      </c>
      <c r="AC48" s="368">
        <f>VLOOKUP($G48, SCHOOL_INFO!$D$5:$AS$749, 25, FALSE)</f>
        <v>5</v>
      </c>
      <c r="AD48" s="368">
        <f>VLOOKUP($G48, SCHOOL_INFO!$D$5:$AS$749, 26, FALSE)</f>
        <v>2</v>
      </c>
      <c r="AE48" s="368">
        <f>VLOOKUP($G48, SCHOOL_INFO!$D$5:$AS$749, 27, FALSE)</f>
        <v>0</v>
      </c>
      <c r="AF48" s="368">
        <f>VLOOKUP($G48, SCHOOL_INFO!$D$5:$AS$749, 29, FALSE)</f>
        <v>0</v>
      </c>
      <c r="AG48" s="368">
        <f>VLOOKUP($G48, SCHOOL_INFO!$D$5:$AS$749, 30, FALSE)</f>
        <v>0</v>
      </c>
      <c r="AH48" s="368">
        <f>VLOOKUP($G48, SCHOOL_INFO!$D$5:$AS$749, 31, FALSE)</f>
        <v>0</v>
      </c>
      <c r="AI48" s="368">
        <f>VLOOKUP($G48, SCHOOL_INFO!$D$5:$AS$749, 33, FALSE)</f>
        <v>1</v>
      </c>
      <c r="AJ48" s="368">
        <f>VLOOKUP($G48, SCHOOL_INFO!$D$5:$AS$749, 34, FALSE)</f>
        <v>0</v>
      </c>
      <c r="AK48" s="368">
        <f>VLOOKUP($G48, SCHOOL_INFO!$D$5:$AS$749, 35, FALSE)</f>
        <v>2</v>
      </c>
      <c r="AL48" s="368">
        <f>VLOOKUP($B48, '0.학교(충남+대전)'!$C$4:$AH$767, 31, FALSE)</f>
        <v>2</v>
      </c>
      <c r="AM48" s="368">
        <f>VLOOKUP($B48, '0.학교(충남+대전)'!$C$4:$AH$767, 32, FALSE)</f>
        <v>0</v>
      </c>
      <c r="AN48" s="368">
        <f>VLOOKUP($G48, SCHOOL_INFO!$D$5:$AS$749, 9, FALSE)</f>
        <v>0</v>
      </c>
      <c r="AO48" s="368">
        <f>VLOOKUP($G48, SCHOOL_INFO!$D$5:$AS$749, 36, FALSE)</f>
        <v>0</v>
      </c>
      <c r="AP48" s="368">
        <f>VLOOKUP($G48, SCHOOL_INFO!$D$5:$AS$749, 37, FALSE)</f>
        <v>6</v>
      </c>
      <c r="AQ48" s="368">
        <f>VLOOKUP($B48, '0.학교(충남+대전)'!$C$4:$AC$767, 27, FALSE)</f>
        <v>5</v>
      </c>
      <c r="AR48" s="368">
        <f>VLOOKUP($B48, '0.학교(충남+대전)'!$C$4:$AH$767, 29, FALSE)</f>
        <v>6</v>
      </c>
      <c r="AS48" s="368">
        <f>VLOOKUP($B48, '0.학교(충남+대전)'!$C$4:$AH$767, 30, FALSE)</f>
        <v>0</v>
      </c>
      <c r="AT48" s="368">
        <f>VLOOKUP($G48, SCHOOL_INFO!$D$5:$AS$749, 38, FALSE)</f>
        <v>2</v>
      </c>
      <c r="AU48" s="368">
        <f>VLOOKUP($G48, SCHOOL_INFO!$D$5:$AS$749, 39, FALSE)</f>
        <v>2</v>
      </c>
      <c r="AV48" s="368">
        <f>VLOOKUP($G48, SCHOOL_INFO!$D$5:$AS$749, 40, FALSE)</f>
        <v>4</v>
      </c>
      <c r="AW48" s="368">
        <f>VLOOKUP($G48, SCHOOL_INFO!$D$5:$AS$749, 41, FALSE)</f>
        <v>2</v>
      </c>
      <c r="AX48" s="368">
        <f>VLOOKUP($G48, SCHOOL_INFO!$D$5:$AS$749, 42, FALSE)</f>
        <v>0</v>
      </c>
    </row>
    <row r="49" spans="1:50" ht="16.5" customHeight="1">
      <c r="A49" s="80">
        <v>45</v>
      </c>
      <c r="B49" s="86" t="s">
        <v>818</v>
      </c>
      <c r="C49" s="88" t="s">
        <v>28</v>
      </c>
      <c r="D49" s="86" t="s">
        <v>2233</v>
      </c>
      <c r="E49" s="86" t="s">
        <v>749</v>
      </c>
      <c r="F49" s="87" t="s">
        <v>727</v>
      </c>
      <c r="G49" s="90" t="s">
        <v>819</v>
      </c>
      <c r="H49" s="390" t="s">
        <v>2353</v>
      </c>
      <c r="I49" s="390" t="s">
        <v>699</v>
      </c>
      <c r="J49" s="88" t="s">
        <v>5123</v>
      </c>
      <c r="K49" s="366">
        <v>2</v>
      </c>
      <c r="L49" s="367">
        <v>1</v>
      </c>
      <c r="M49" s="367">
        <v>1</v>
      </c>
      <c r="N49" s="368">
        <f>VLOOKUP($G49, SCHOOL_INFO!$D$5:$AS$749, 6, FALSE)</f>
        <v>7</v>
      </c>
      <c r="O49" s="368">
        <f>VLOOKUP($G49, SCHOOL_INFO!$D$5:$AS$749, 7, FALSE)</f>
        <v>0</v>
      </c>
      <c r="P49" s="368">
        <f>VLOOKUP($G49, SCHOOL_INFO!$D$5:$AS$749, 8, FALSE)</f>
        <v>1</v>
      </c>
      <c r="Q49" s="368">
        <f>VLOOKUP($G49, SCHOOL_INFO!$D$5:$AS$749, 10, FALSE)</f>
        <v>7</v>
      </c>
      <c r="R49" s="368">
        <f>VLOOKUP($G49, SCHOOL_INFO!$D$5:$AS$749, 11, FALSE)</f>
        <v>0</v>
      </c>
      <c r="S49" s="368">
        <f>VLOOKUP($G49, SCHOOL_INFO!$D$5:$AS$749, 12, FALSE)</f>
        <v>0</v>
      </c>
      <c r="T49" s="368">
        <f>VLOOKUP($G49, SCHOOL_INFO!$D$5:$AS$749, 13, FALSE)</f>
        <v>0</v>
      </c>
      <c r="U49" s="368">
        <f>VLOOKUP($G49, SCHOOL_INFO!$D$5:$AS$749, 14, FALSE)</f>
        <v>0</v>
      </c>
      <c r="V49" s="368">
        <f>VLOOKUP($G49, SCHOOL_INFO!$D$5:$AS$749, 15, FALSE)</f>
        <v>0</v>
      </c>
      <c r="W49" s="368">
        <f>VLOOKUP($G49, SCHOOL_INFO!$D$5:$AS$749, 17, FALSE)</f>
        <v>0</v>
      </c>
      <c r="X49" s="368">
        <f>VLOOKUP($G49, SCHOOL_INFO!$D$5:$AS$749, 18, FALSE)</f>
        <v>0</v>
      </c>
      <c r="Y49" s="368">
        <f>VLOOKUP($G49, SCHOOL_INFO!$D$5:$AS$749, 19, FALSE)</f>
        <v>0</v>
      </c>
      <c r="Z49" s="368">
        <f>VLOOKUP($G49, SCHOOL_INFO!$D$5:$AS$749, 21, FALSE)</f>
        <v>2</v>
      </c>
      <c r="AA49" s="368">
        <f>VLOOKUP($G49, SCHOOL_INFO!$D$5:$AS$749, 22, FALSE)</f>
        <v>2</v>
      </c>
      <c r="AB49" s="368">
        <f>VLOOKUP($G49, SCHOOL_INFO!$D$5:$AS$749, 23, FALSE)</f>
        <v>0</v>
      </c>
      <c r="AC49" s="368">
        <f>VLOOKUP($G49, SCHOOL_INFO!$D$5:$AS$749, 25, FALSE)</f>
        <v>12</v>
      </c>
      <c r="AD49" s="368">
        <f>VLOOKUP($G49, SCHOOL_INFO!$D$5:$AS$749, 26, FALSE)</f>
        <v>1</v>
      </c>
      <c r="AE49" s="368">
        <f>VLOOKUP($G49, SCHOOL_INFO!$D$5:$AS$749, 27, FALSE)</f>
        <v>0</v>
      </c>
      <c r="AF49" s="368">
        <f>VLOOKUP($G49, SCHOOL_INFO!$D$5:$AS$749, 29, FALSE)</f>
        <v>17</v>
      </c>
      <c r="AG49" s="368">
        <f>VLOOKUP($G49, SCHOOL_INFO!$D$5:$AS$749, 30, FALSE)</f>
        <v>0</v>
      </c>
      <c r="AH49" s="368">
        <f>VLOOKUP($G49, SCHOOL_INFO!$D$5:$AS$749, 31, FALSE)</f>
        <v>0</v>
      </c>
      <c r="AI49" s="368">
        <f>VLOOKUP($G49, SCHOOL_INFO!$D$5:$AS$749, 33, FALSE)</f>
        <v>1</v>
      </c>
      <c r="AJ49" s="368">
        <f>VLOOKUP($G49, SCHOOL_INFO!$D$5:$AS$749, 34, FALSE)</f>
        <v>0</v>
      </c>
      <c r="AK49" s="368">
        <f>VLOOKUP($G49, SCHOOL_INFO!$D$5:$AS$749, 35, FALSE)</f>
        <v>4</v>
      </c>
      <c r="AL49" s="368">
        <f>VLOOKUP($B49, '0.학교(충남+대전)'!$C$4:$AH$767, 31, FALSE)</f>
        <v>3</v>
      </c>
      <c r="AM49" s="368">
        <f>VLOOKUP($B49, '0.학교(충남+대전)'!$C$4:$AH$767, 32, FALSE)</f>
        <v>0</v>
      </c>
      <c r="AN49" s="368">
        <f>VLOOKUP($G49, SCHOOL_INFO!$D$5:$AS$749, 9, FALSE)</f>
        <v>0</v>
      </c>
      <c r="AO49" s="368">
        <f>VLOOKUP($G49, SCHOOL_INFO!$D$5:$AS$749, 36, FALSE)</f>
        <v>3</v>
      </c>
      <c r="AP49" s="368">
        <f>VLOOKUP($G49, SCHOOL_INFO!$D$5:$AS$749, 37, FALSE)</f>
        <v>11</v>
      </c>
      <c r="AQ49" s="368">
        <f>VLOOKUP($B49, '0.학교(충남+대전)'!$C$4:$AC$767, 27, FALSE)</f>
        <v>14</v>
      </c>
      <c r="AR49" s="368">
        <f>VLOOKUP($B49, '0.학교(충남+대전)'!$C$4:$AH$767, 29, FALSE)</f>
        <v>14</v>
      </c>
      <c r="AS49" s="368">
        <f>VLOOKUP($B49, '0.학교(충남+대전)'!$C$4:$AH$767, 30, FALSE)</f>
        <v>0</v>
      </c>
      <c r="AT49" s="368">
        <f>VLOOKUP($G49, SCHOOL_INFO!$D$5:$AS$749, 38, FALSE)</f>
        <v>4</v>
      </c>
      <c r="AU49" s="368">
        <f>VLOOKUP($G49, SCHOOL_INFO!$D$5:$AS$749, 39, FALSE)</f>
        <v>1</v>
      </c>
      <c r="AV49" s="368">
        <f>VLOOKUP($G49, SCHOOL_INFO!$D$5:$AS$749, 40, FALSE)</f>
        <v>12</v>
      </c>
      <c r="AW49" s="368">
        <f>VLOOKUP($G49, SCHOOL_INFO!$D$5:$AS$749, 41, FALSE)</f>
        <v>2</v>
      </c>
      <c r="AX49" s="368">
        <f>VLOOKUP($G49, SCHOOL_INFO!$D$5:$AS$749, 42, FALSE)</f>
        <v>0</v>
      </c>
    </row>
    <row r="50" spans="1:50" ht="16.5" customHeight="1">
      <c r="A50" s="81">
        <v>46</v>
      </c>
      <c r="B50" s="86" t="s">
        <v>820</v>
      </c>
      <c r="C50" s="88" t="s">
        <v>28</v>
      </c>
      <c r="D50" s="86" t="s">
        <v>2233</v>
      </c>
      <c r="E50" s="86" t="s">
        <v>749</v>
      </c>
      <c r="F50" s="87" t="s">
        <v>727</v>
      </c>
      <c r="G50" s="90" t="s">
        <v>821</v>
      </c>
      <c r="H50" s="390" t="s">
        <v>26</v>
      </c>
      <c r="I50" s="390" t="s">
        <v>35</v>
      </c>
      <c r="J50" s="88" t="s">
        <v>5123</v>
      </c>
      <c r="K50" s="366">
        <v>3</v>
      </c>
      <c r="L50" s="367">
        <v>1</v>
      </c>
      <c r="M50" s="367">
        <v>1</v>
      </c>
      <c r="N50" s="368">
        <f>VLOOKUP($G50, SCHOOL_INFO!$D$5:$AS$749, 6, FALSE)</f>
        <v>13</v>
      </c>
      <c r="O50" s="368">
        <f>VLOOKUP($G50, SCHOOL_INFO!$D$5:$AS$749, 7, FALSE)</f>
        <v>0</v>
      </c>
      <c r="P50" s="368">
        <f>VLOOKUP($G50, SCHOOL_INFO!$D$5:$AS$749, 8, FALSE)</f>
        <v>2</v>
      </c>
      <c r="Q50" s="368">
        <f>VLOOKUP($G50, SCHOOL_INFO!$D$5:$AS$749, 10, FALSE)</f>
        <v>1</v>
      </c>
      <c r="R50" s="368">
        <f>VLOOKUP($G50, SCHOOL_INFO!$D$5:$AS$749, 11, FALSE)</f>
        <v>0</v>
      </c>
      <c r="S50" s="368">
        <f>VLOOKUP($G50, SCHOOL_INFO!$D$5:$AS$749, 12, FALSE)</f>
        <v>0</v>
      </c>
      <c r="T50" s="368">
        <f>VLOOKUP($G50, SCHOOL_INFO!$D$5:$AS$749, 13, FALSE)</f>
        <v>0</v>
      </c>
      <c r="U50" s="368">
        <f>VLOOKUP($G50, SCHOOL_INFO!$D$5:$AS$749, 14, FALSE)</f>
        <v>0</v>
      </c>
      <c r="V50" s="368">
        <f>VLOOKUP($G50, SCHOOL_INFO!$D$5:$AS$749, 15, FALSE)</f>
        <v>0</v>
      </c>
      <c r="W50" s="368">
        <f>VLOOKUP($G50, SCHOOL_INFO!$D$5:$AS$749, 17, FALSE)</f>
        <v>0</v>
      </c>
      <c r="X50" s="368">
        <f>VLOOKUP($G50, SCHOOL_INFO!$D$5:$AS$749, 18, FALSE)</f>
        <v>0</v>
      </c>
      <c r="Y50" s="368">
        <f>VLOOKUP($G50, SCHOOL_INFO!$D$5:$AS$749, 19, FALSE)</f>
        <v>0</v>
      </c>
      <c r="Z50" s="368">
        <f>VLOOKUP($G50, SCHOOL_INFO!$D$5:$AS$749, 21, FALSE)</f>
        <v>8</v>
      </c>
      <c r="AA50" s="368">
        <f>VLOOKUP($G50, SCHOOL_INFO!$D$5:$AS$749, 22, FALSE)</f>
        <v>2</v>
      </c>
      <c r="AB50" s="368">
        <f>VLOOKUP($G50, SCHOOL_INFO!$D$5:$AS$749, 23, FALSE)</f>
        <v>0</v>
      </c>
      <c r="AC50" s="368">
        <f>VLOOKUP($G50, SCHOOL_INFO!$D$5:$AS$749, 25, FALSE)</f>
        <v>26</v>
      </c>
      <c r="AD50" s="368">
        <f>VLOOKUP($G50, SCHOOL_INFO!$D$5:$AS$749, 26, FALSE)</f>
        <v>1</v>
      </c>
      <c r="AE50" s="368">
        <f>VLOOKUP($G50, SCHOOL_INFO!$D$5:$AS$749, 27, FALSE)</f>
        <v>2</v>
      </c>
      <c r="AF50" s="368">
        <f>VLOOKUP($G50, SCHOOL_INFO!$D$5:$AS$749, 29, FALSE)</f>
        <v>1</v>
      </c>
      <c r="AG50" s="368">
        <f>VLOOKUP($G50, SCHOOL_INFO!$D$5:$AS$749, 30, FALSE)</f>
        <v>0</v>
      </c>
      <c r="AH50" s="368">
        <f>VLOOKUP($G50, SCHOOL_INFO!$D$5:$AS$749, 31, FALSE)</f>
        <v>0</v>
      </c>
      <c r="AI50" s="368">
        <f>VLOOKUP($G50, SCHOOL_INFO!$D$5:$AS$749, 33, FALSE)</f>
        <v>1</v>
      </c>
      <c r="AJ50" s="368">
        <f>VLOOKUP($G50, SCHOOL_INFO!$D$5:$AS$749, 34, FALSE)</f>
        <v>0</v>
      </c>
      <c r="AK50" s="368">
        <f>VLOOKUP($G50, SCHOOL_INFO!$D$5:$AS$749, 35, FALSE)</f>
        <v>8</v>
      </c>
      <c r="AL50" s="368">
        <f>VLOOKUP($B50, '0.학교(충남+대전)'!$C$4:$AH$767, 31, FALSE)</f>
        <v>8</v>
      </c>
      <c r="AM50" s="368">
        <f>VLOOKUP($B50, '0.학교(충남+대전)'!$C$4:$AH$767, 32, FALSE)</f>
        <v>0</v>
      </c>
      <c r="AN50" s="368">
        <f>VLOOKUP($G50, SCHOOL_INFO!$D$5:$AS$749, 9, FALSE)</f>
        <v>0</v>
      </c>
      <c r="AO50" s="368">
        <f>VLOOKUP($G50, SCHOOL_INFO!$D$5:$AS$749, 36, FALSE)</f>
        <v>4</v>
      </c>
      <c r="AP50" s="368">
        <f>VLOOKUP($G50, SCHOOL_INFO!$D$5:$AS$749, 37, FALSE)</f>
        <v>39</v>
      </c>
      <c r="AQ50" s="368">
        <f>VLOOKUP($B50, '0.학교(충남+대전)'!$C$4:$AC$767, 27, FALSE)</f>
        <v>43</v>
      </c>
      <c r="AR50" s="368">
        <f>VLOOKUP($B50, '0.학교(충남+대전)'!$C$4:$AH$767, 29, FALSE)</f>
        <v>43</v>
      </c>
      <c r="AS50" s="368">
        <f>VLOOKUP($B50, '0.학교(충남+대전)'!$C$4:$AH$767, 30, FALSE)</f>
        <v>0</v>
      </c>
      <c r="AT50" s="368">
        <f>VLOOKUP($G50, SCHOOL_INFO!$D$5:$AS$749, 38, FALSE)</f>
        <v>1</v>
      </c>
      <c r="AU50" s="368">
        <f>VLOOKUP($G50, SCHOOL_INFO!$D$5:$AS$749, 39, FALSE)</f>
        <v>8</v>
      </c>
      <c r="AV50" s="368">
        <f>VLOOKUP($G50, SCHOOL_INFO!$D$5:$AS$749, 40, FALSE)</f>
        <v>37</v>
      </c>
      <c r="AW50" s="368">
        <f>VLOOKUP($G50, SCHOOL_INFO!$D$5:$AS$749, 41, FALSE)</f>
        <v>9</v>
      </c>
      <c r="AX50" s="368">
        <f>VLOOKUP($G50, SCHOOL_INFO!$D$5:$AS$749, 42, FALSE)</f>
        <v>0</v>
      </c>
    </row>
    <row r="51" spans="1:50" ht="16.5" customHeight="1">
      <c r="A51" s="80">
        <v>47</v>
      </c>
      <c r="B51" s="86" t="s">
        <v>822</v>
      </c>
      <c r="C51" s="88" t="s">
        <v>28</v>
      </c>
      <c r="D51" s="86" t="s">
        <v>2233</v>
      </c>
      <c r="E51" s="86" t="s">
        <v>749</v>
      </c>
      <c r="F51" s="87" t="s">
        <v>727</v>
      </c>
      <c r="G51" s="90" t="s">
        <v>823</v>
      </c>
      <c r="H51" s="390" t="s">
        <v>2353</v>
      </c>
      <c r="I51" s="390" t="s">
        <v>699</v>
      </c>
      <c r="J51" s="88" t="s">
        <v>5123</v>
      </c>
      <c r="K51" s="366">
        <v>2</v>
      </c>
      <c r="L51" s="367">
        <v>1</v>
      </c>
      <c r="M51" s="367">
        <v>1</v>
      </c>
      <c r="N51" s="368">
        <f>VLOOKUP($G51, SCHOOL_INFO!$D$5:$AS$749, 6, FALSE)</f>
        <v>4</v>
      </c>
      <c r="O51" s="368">
        <f>VLOOKUP($G51, SCHOOL_INFO!$D$5:$AS$749, 7, FALSE)</f>
        <v>0</v>
      </c>
      <c r="P51" s="368">
        <f>VLOOKUP($G51, SCHOOL_INFO!$D$5:$AS$749, 8, FALSE)</f>
        <v>1</v>
      </c>
      <c r="Q51" s="368">
        <f>VLOOKUP($G51, SCHOOL_INFO!$D$5:$AS$749, 10, FALSE)</f>
        <v>0</v>
      </c>
      <c r="R51" s="368">
        <f>VLOOKUP($G51, SCHOOL_INFO!$D$5:$AS$749, 11, FALSE)</f>
        <v>0</v>
      </c>
      <c r="S51" s="368">
        <f>VLOOKUP($G51, SCHOOL_INFO!$D$5:$AS$749, 12, FALSE)</f>
        <v>0</v>
      </c>
      <c r="T51" s="368">
        <f>VLOOKUP($G51, SCHOOL_INFO!$D$5:$AS$749, 13, FALSE)</f>
        <v>0</v>
      </c>
      <c r="U51" s="368">
        <f>VLOOKUP($G51, SCHOOL_INFO!$D$5:$AS$749, 14, FALSE)</f>
        <v>0</v>
      </c>
      <c r="V51" s="368">
        <f>VLOOKUP($G51, SCHOOL_INFO!$D$5:$AS$749, 15, FALSE)</f>
        <v>0</v>
      </c>
      <c r="W51" s="368">
        <f>VLOOKUP($G51, SCHOOL_INFO!$D$5:$AS$749, 17, FALSE)</f>
        <v>0</v>
      </c>
      <c r="X51" s="368">
        <f>VLOOKUP($G51, SCHOOL_INFO!$D$5:$AS$749, 18, FALSE)</f>
        <v>0</v>
      </c>
      <c r="Y51" s="368">
        <f>VLOOKUP($G51, SCHOOL_INFO!$D$5:$AS$749, 19, FALSE)</f>
        <v>0</v>
      </c>
      <c r="Z51" s="368">
        <f>VLOOKUP($G51, SCHOOL_INFO!$D$5:$AS$749, 21, FALSE)</f>
        <v>5</v>
      </c>
      <c r="AA51" s="368">
        <f>VLOOKUP($G51, SCHOOL_INFO!$D$5:$AS$749, 22, FALSE)</f>
        <v>3</v>
      </c>
      <c r="AB51" s="368">
        <f>VLOOKUP($G51, SCHOOL_INFO!$D$5:$AS$749, 23, FALSE)</f>
        <v>0</v>
      </c>
      <c r="AC51" s="368">
        <f>VLOOKUP($G51, SCHOOL_INFO!$D$5:$AS$749, 25, FALSE)</f>
        <v>6</v>
      </c>
      <c r="AD51" s="368">
        <f>VLOOKUP($G51, SCHOOL_INFO!$D$5:$AS$749, 26, FALSE)</f>
        <v>0</v>
      </c>
      <c r="AE51" s="368">
        <f>VLOOKUP($G51, SCHOOL_INFO!$D$5:$AS$749, 27, FALSE)</f>
        <v>0</v>
      </c>
      <c r="AF51" s="368">
        <f>VLOOKUP($G51, SCHOOL_INFO!$D$5:$AS$749, 29, FALSE)</f>
        <v>0</v>
      </c>
      <c r="AG51" s="368">
        <f>VLOOKUP($G51, SCHOOL_INFO!$D$5:$AS$749, 30, FALSE)</f>
        <v>0</v>
      </c>
      <c r="AH51" s="368">
        <f>VLOOKUP($G51, SCHOOL_INFO!$D$5:$AS$749, 31, FALSE)</f>
        <v>0</v>
      </c>
      <c r="AI51" s="368">
        <f>VLOOKUP($G51, SCHOOL_INFO!$D$5:$AS$749, 33, FALSE)</f>
        <v>1</v>
      </c>
      <c r="AJ51" s="368">
        <f>VLOOKUP($G51, SCHOOL_INFO!$D$5:$AS$749, 34, FALSE)</f>
        <v>0</v>
      </c>
      <c r="AK51" s="368">
        <f>VLOOKUP($G51, SCHOOL_INFO!$D$5:$AS$749, 35, FALSE)</f>
        <v>3</v>
      </c>
      <c r="AL51" s="368">
        <f>VLOOKUP($B51, '0.학교(충남+대전)'!$C$4:$AH$767, 31, FALSE)</f>
        <v>2</v>
      </c>
      <c r="AM51" s="368">
        <f>VLOOKUP($B51, '0.학교(충남+대전)'!$C$4:$AH$767, 32, FALSE)</f>
        <v>0</v>
      </c>
      <c r="AN51" s="368">
        <f>VLOOKUP($G51, SCHOOL_INFO!$D$5:$AS$749, 9, FALSE)</f>
        <v>0</v>
      </c>
      <c r="AO51" s="368">
        <f>VLOOKUP($G51, SCHOOL_INFO!$D$5:$AS$749, 36, FALSE)</f>
        <v>2</v>
      </c>
      <c r="AP51" s="368">
        <f>VLOOKUP($G51, SCHOOL_INFO!$D$5:$AS$749, 37, FALSE)</f>
        <v>8</v>
      </c>
      <c r="AQ51" s="368">
        <f>VLOOKUP($B51, '0.학교(충남+대전)'!$C$4:$AC$767, 27, FALSE)</f>
        <v>10</v>
      </c>
      <c r="AR51" s="368">
        <f>VLOOKUP($B51, '0.학교(충남+대전)'!$C$4:$AH$767, 29, FALSE)</f>
        <v>10</v>
      </c>
      <c r="AS51" s="368">
        <f>VLOOKUP($B51, '0.학교(충남+대전)'!$C$4:$AH$767, 30, FALSE)</f>
        <v>0</v>
      </c>
      <c r="AT51" s="368">
        <f>VLOOKUP($G51, SCHOOL_INFO!$D$5:$AS$749, 38, FALSE)</f>
        <v>4</v>
      </c>
      <c r="AU51" s="368">
        <f>VLOOKUP($G51, SCHOOL_INFO!$D$5:$AS$749, 39, FALSE)</f>
        <v>1</v>
      </c>
      <c r="AV51" s="368">
        <f>VLOOKUP($G51, SCHOOL_INFO!$D$5:$AS$749, 40, FALSE)</f>
        <v>9</v>
      </c>
      <c r="AW51" s="368">
        <f>VLOOKUP($G51, SCHOOL_INFO!$D$5:$AS$749, 41, FALSE)</f>
        <v>1</v>
      </c>
      <c r="AX51" s="368">
        <f>VLOOKUP($G51, SCHOOL_INFO!$D$5:$AS$749, 42, FALSE)</f>
        <v>0</v>
      </c>
    </row>
    <row r="52" spans="1:50" ht="16.5" customHeight="1">
      <c r="A52" s="80">
        <v>48</v>
      </c>
      <c r="B52" s="86" t="s">
        <v>824</v>
      </c>
      <c r="C52" s="88" t="s">
        <v>28</v>
      </c>
      <c r="D52" s="86" t="s">
        <v>2233</v>
      </c>
      <c r="E52" s="86" t="s">
        <v>749</v>
      </c>
      <c r="F52" s="89" t="s">
        <v>730</v>
      </c>
      <c r="G52" s="90" t="s">
        <v>825</v>
      </c>
      <c r="H52" s="390" t="s">
        <v>2353</v>
      </c>
      <c r="I52" s="390" t="s">
        <v>699</v>
      </c>
      <c r="J52" s="88" t="s">
        <v>5123</v>
      </c>
      <c r="K52" s="366">
        <v>2</v>
      </c>
      <c r="L52" s="367">
        <v>1</v>
      </c>
      <c r="M52" s="367">
        <v>1</v>
      </c>
      <c r="N52" s="368">
        <f>VLOOKUP($G52, SCHOOL_INFO!$D$5:$AS$749, 6, FALSE)</f>
        <v>21</v>
      </c>
      <c r="O52" s="368">
        <f>VLOOKUP($G52, SCHOOL_INFO!$D$5:$AS$749, 7, FALSE)</f>
        <v>0</v>
      </c>
      <c r="P52" s="368">
        <f>VLOOKUP($G52, SCHOOL_INFO!$D$5:$AS$749, 8, FALSE)</f>
        <v>1</v>
      </c>
      <c r="Q52" s="368">
        <f>VLOOKUP($G52, SCHOOL_INFO!$D$5:$AS$749, 10, FALSE)</f>
        <v>0</v>
      </c>
      <c r="R52" s="368">
        <f>VLOOKUP($G52, SCHOOL_INFO!$D$5:$AS$749, 11, FALSE)</f>
        <v>0</v>
      </c>
      <c r="S52" s="368">
        <f>VLOOKUP($G52, SCHOOL_INFO!$D$5:$AS$749, 12, FALSE)</f>
        <v>0</v>
      </c>
      <c r="T52" s="368">
        <f>VLOOKUP($G52, SCHOOL_INFO!$D$5:$AS$749, 13, FALSE)</f>
        <v>8</v>
      </c>
      <c r="U52" s="368">
        <f>VLOOKUP($G52, SCHOOL_INFO!$D$5:$AS$749, 14, FALSE)</f>
        <v>0</v>
      </c>
      <c r="V52" s="368">
        <f>VLOOKUP($G52, SCHOOL_INFO!$D$5:$AS$749, 15, FALSE)</f>
        <v>0</v>
      </c>
      <c r="W52" s="368">
        <f>VLOOKUP($G52, SCHOOL_INFO!$D$5:$AS$749, 17, FALSE)</f>
        <v>17</v>
      </c>
      <c r="X52" s="368">
        <f>VLOOKUP($G52, SCHOOL_INFO!$D$5:$AS$749, 18, FALSE)</f>
        <v>0</v>
      </c>
      <c r="Y52" s="368">
        <f>VLOOKUP($G52, SCHOOL_INFO!$D$5:$AS$749, 19, FALSE)</f>
        <v>0</v>
      </c>
      <c r="Z52" s="368">
        <f>VLOOKUP($G52, SCHOOL_INFO!$D$5:$AS$749, 21, FALSE)</f>
        <v>17</v>
      </c>
      <c r="AA52" s="368">
        <f>VLOOKUP($G52, SCHOOL_INFO!$D$5:$AS$749, 22, FALSE)</f>
        <v>2</v>
      </c>
      <c r="AB52" s="368">
        <f>VLOOKUP($G52, SCHOOL_INFO!$D$5:$AS$749, 23, FALSE)</f>
        <v>0</v>
      </c>
      <c r="AC52" s="368">
        <f>VLOOKUP($G52, SCHOOL_INFO!$D$5:$AS$749, 25, FALSE)</f>
        <v>3</v>
      </c>
      <c r="AD52" s="368">
        <f>VLOOKUP($G52, SCHOOL_INFO!$D$5:$AS$749, 26, FALSE)</f>
        <v>1</v>
      </c>
      <c r="AE52" s="368">
        <f>VLOOKUP($G52, SCHOOL_INFO!$D$5:$AS$749, 27, FALSE)</f>
        <v>0</v>
      </c>
      <c r="AF52" s="368">
        <f>VLOOKUP($G52, SCHOOL_INFO!$D$5:$AS$749, 29, FALSE)</f>
        <v>2</v>
      </c>
      <c r="AG52" s="368">
        <f>VLOOKUP($G52, SCHOOL_INFO!$D$5:$AS$749, 30, FALSE)</f>
        <v>0</v>
      </c>
      <c r="AH52" s="368">
        <f>VLOOKUP($G52, SCHOOL_INFO!$D$5:$AS$749, 31, FALSE)</f>
        <v>0</v>
      </c>
      <c r="AI52" s="368">
        <f>VLOOKUP($G52, SCHOOL_INFO!$D$5:$AS$749, 33, FALSE)</f>
        <v>1</v>
      </c>
      <c r="AJ52" s="368">
        <f>VLOOKUP($G52, SCHOOL_INFO!$D$5:$AS$749, 34, FALSE)</f>
        <v>0</v>
      </c>
      <c r="AK52" s="368">
        <f>VLOOKUP($G52, SCHOOL_INFO!$D$5:$AS$749, 35, FALSE)</f>
        <v>3</v>
      </c>
      <c r="AL52" s="368">
        <f>VLOOKUP($B52, '0.학교(충남+대전)'!$C$4:$AH$767, 31, FALSE)</f>
        <v>3</v>
      </c>
      <c r="AM52" s="368">
        <f>VLOOKUP($B52, '0.학교(충남+대전)'!$C$4:$AH$767, 32, FALSE)</f>
        <v>0</v>
      </c>
      <c r="AN52" s="368">
        <f>VLOOKUP($G52, SCHOOL_INFO!$D$5:$AS$749, 9, FALSE)</f>
        <v>0</v>
      </c>
      <c r="AO52" s="368">
        <f>VLOOKUP($G52, SCHOOL_INFO!$D$5:$AS$749, 36, FALSE)</f>
        <v>3</v>
      </c>
      <c r="AP52" s="368">
        <f>VLOOKUP($G52, SCHOOL_INFO!$D$5:$AS$749, 37, FALSE)</f>
        <v>18</v>
      </c>
      <c r="AQ52" s="368">
        <f>VLOOKUP($B52, '0.학교(충남+대전)'!$C$4:$AC$767, 27, FALSE)</f>
        <v>21</v>
      </c>
      <c r="AR52" s="368">
        <f>VLOOKUP($B52, '0.학교(충남+대전)'!$C$4:$AH$767, 29, FALSE)</f>
        <v>21</v>
      </c>
      <c r="AS52" s="368">
        <f>VLOOKUP($B52, '0.학교(충남+대전)'!$C$4:$AH$767, 30, FALSE)</f>
        <v>0</v>
      </c>
      <c r="AT52" s="368">
        <f>VLOOKUP($G52, SCHOOL_INFO!$D$5:$AS$749, 38, FALSE)</f>
        <v>5</v>
      </c>
      <c r="AU52" s="368">
        <f>VLOOKUP($G52, SCHOOL_INFO!$D$5:$AS$749, 39, FALSE)</f>
        <v>2</v>
      </c>
      <c r="AV52" s="368">
        <f>VLOOKUP($G52, SCHOOL_INFO!$D$5:$AS$749, 40, FALSE)</f>
        <v>21</v>
      </c>
      <c r="AW52" s="368">
        <f>VLOOKUP($G52, SCHOOL_INFO!$D$5:$AS$749, 41, FALSE)</f>
        <v>0</v>
      </c>
      <c r="AX52" s="368">
        <f>VLOOKUP($G52, SCHOOL_INFO!$D$5:$AS$749, 42, FALSE)</f>
        <v>0</v>
      </c>
    </row>
    <row r="53" spans="1:50" ht="16.5" customHeight="1">
      <c r="A53" s="81">
        <v>49</v>
      </c>
      <c r="B53" s="86" t="s">
        <v>826</v>
      </c>
      <c r="C53" s="88" t="s">
        <v>28</v>
      </c>
      <c r="D53" s="86" t="s">
        <v>2233</v>
      </c>
      <c r="E53" s="86" t="s">
        <v>749</v>
      </c>
      <c r="F53" s="87" t="s">
        <v>727</v>
      </c>
      <c r="G53" s="90" t="s">
        <v>827</v>
      </c>
      <c r="H53" s="390" t="s">
        <v>2353</v>
      </c>
      <c r="I53" s="390" t="s">
        <v>699</v>
      </c>
      <c r="J53" s="88" t="s">
        <v>5123</v>
      </c>
      <c r="K53" s="366">
        <v>2</v>
      </c>
      <c r="L53" s="367">
        <v>1</v>
      </c>
      <c r="M53" s="367">
        <v>1</v>
      </c>
      <c r="N53" s="368">
        <f>VLOOKUP($G53, SCHOOL_INFO!$D$5:$AS$749, 6, FALSE)</f>
        <v>6</v>
      </c>
      <c r="O53" s="368">
        <f>VLOOKUP($G53, SCHOOL_INFO!$D$5:$AS$749, 7, FALSE)</f>
        <v>0</v>
      </c>
      <c r="P53" s="368">
        <f>VLOOKUP($G53, SCHOOL_INFO!$D$5:$AS$749, 8, FALSE)</f>
        <v>1</v>
      </c>
      <c r="Q53" s="368">
        <f>VLOOKUP($G53, SCHOOL_INFO!$D$5:$AS$749, 10, FALSE)</f>
        <v>0</v>
      </c>
      <c r="R53" s="368">
        <f>VLOOKUP($G53, SCHOOL_INFO!$D$5:$AS$749, 11, FALSE)</f>
        <v>0</v>
      </c>
      <c r="S53" s="368">
        <f>VLOOKUP($G53, SCHOOL_INFO!$D$5:$AS$749, 12, FALSE)</f>
        <v>0</v>
      </c>
      <c r="T53" s="368">
        <f>VLOOKUP($G53, SCHOOL_INFO!$D$5:$AS$749, 13, FALSE)</f>
        <v>0</v>
      </c>
      <c r="U53" s="368">
        <f>VLOOKUP($G53, SCHOOL_INFO!$D$5:$AS$749, 14, FALSE)</f>
        <v>0</v>
      </c>
      <c r="V53" s="368">
        <f>VLOOKUP($G53, SCHOOL_INFO!$D$5:$AS$749, 15, FALSE)</f>
        <v>0</v>
      </c>
      <c r="W53" s="368">
        <f>VLOOKUP($G53, SCHOOL_INFO!$D$5:$AS$749, 17, FALSE)</f>
        <v>0</v>
      </c>
      <c r="X53" s="368">
        <f>VLOOKUP($G53, SCHOOL_INFO!$D$5:$AS$749, 18, FALSE)</f>
        <v>0</v>
      </c>
      <c r="Y53" s="368">
        <f>VLOOKUP($G53, SCHOOL_INFO!$D$5:$AS$749, 19, FALSE)</f>
        <v>0</v>
      </c>
      <c r="Z53" s="368">
        <f>VLOOKUP($G53, SCHOOL_INFO!$D$5:$AS$749, 21, FALSE)</f>
        <v>2</v>
      </c>
      <c r="AA53" s="368">
        <f>VLOOKUP($G53, SCHOOL_INFO!$D$5:$AS$749, 22, FALSE)</f>
        <v>2</v>
      </c>
      <c r="AB53" s="368">
        <f>VLOOKUP($G53, SCHOOL_INFO!$D$5:$AS$749, 23, FALSE)</f>
        <v>0</v>
      </c>
      <c r="AC53" s="368">
        <f>VLOOKUP($G53, SCHOOL_INFO!$D$5:$AS$749, 25, FALSE)</f>
        <v>3</v>
      </c>
      <c r="AD53" s="368">
        <f>VLOOKUP($G53, SCHOOL_INFO!$D$5:$AS$749, 26, FALSE)</f>
        <v>1</v>
      </c>
      <c r="AE53" s="368">
        <f>VLOOKUP($G53, SCHOOL_INFO!$D$5:$AS$749, 27, FALSE)</f>
        <v>0</v>
      </c>
      <c r="AF53" s="368">
        <f>VLOOKUP($G53, SCHOOL_INFO!$D$5:$AS$749, 29, FALSE)</f>
        <v>11</v>
      </c>
      <c r="AG53" s="368">
        <f>VLOOKUP($G53, SCHOOL_INFO!$D$5:$AS$749, 30, FALSE)</f>
        <v>0</v>
      </c>
      <c r="AH53" s="368">
        <f>VLOOKUP($G53, SCHOOL_INFO!$D$5:$AS$749, 31, FALSE)</f>
        <v>0</v>
      </c>
      <c r="AI53" s="368">
        <f>VLOOKUP($G53, SCHOOL_INFO!$D$5:$AS$749, 33, FALSE)</f>
        <v>1</v>
      </c>
      <c r="AJ53" s="368">
        <f>VLOOKUP($G53, SCHOOL_INFO!$D$5:$AS$749, 34, FALSE)</f>
        <v>0</v>
      </c>
      <c r="AK53" s="368">
        <f>VLOOKUP($G53, SCHOOL_INFO!$D$5:$AS$749, 35, FALSE)</f>
        <v>3</v>
      </c>
      <c r="AL53" s="368">
        <f>VLOOKUP($B53, '0.학교(충남+대전)'!$C$4:$AH$767, 31, FALSE)</f>
        <v>2</v>
      </c>
      <c r="AM53" s="368">
        <f>VLOOKUP($B53, '0.학교(충남+대전)'!$C$4:$AH$767, 32, FALSE)</f>
        <v>0</v>
      </c>
      <c r="AN53" s="368">
        <f>VLOOKUP($G53, SCHOOL_INFO!$D$5:$AS$749, 9, FALSE)</f>
        <v>0</v>
      </c>
      <c r="AO53" s="368">
        <f>VLOOKUP($G53, SCHOOL_INFO!$D$5:$AS$749, 36, FALSE)</f>
        <v>1</v>
      </c>
      <c r="AP53" s="368">
        <f>VLOOKUP($G53, SCHOOL_INFO!$D$5:$AS$749, 37, FALSE)</f>
        <v>12</v>
      </c>
      <c r="AQ53" s="368">
        <f>VLOOKUP($B53, '0.학교(충남+대전)'!$C$4:$AC$767, 27, FALSE)</f>
        <v>13</v>
      </c>
      <c r="AR53" s="368">
        <f>VLOOKUP($B53, '0.학교(충남+대전)'!$C$4:$AH$767, 29, FALSE)</f>
        <v>13</v>
      </c>
      <c r="AS53" s="368">
        <f>VLOOKUP($B53, '0.학교(충남+대전)'!$C$4:$AH$767, 30, FALSE)</f>
        <v>0</v>
      </c>
      <c r="AT53" s="368">
        <f>VLOOKUP($G53, SCHOOL_INFO!$D$5:$AS$749, 38, FALSE)</f>
        <v>4</v>
      </c>
      <c r="AU53" s="368">
        <f>VLOOKUP($G53, SCHOOL_INFO!$D$5:$AS$749, 39, FALSE)</f>
        <v>2</v>
      </c>
      <c r="AV53" s="368">
        <f>VLOOKUP($G53, SCHOOL_INFO!$D$5:$AS$749, 40, FALSE)</f>
        <v>12</v>
      </c>
      <c r="AW53" s="368">
        <f>VLOOKUP($G53, SCHOOL_INFO!$D$5:$AS$749, 41, FALSE)</f>
        <v>1</v>
      </c>
      <c r="AX53" s="368">
        <f>VLOOKUP($G53, SCHOOL_INFO!$D$5:$AS$749, 42, FALSE)</f>
        <v>0</v>
      </c>
    </row>
    <row r="54" spans="1:50" ht="16.5" customHeight="1">
      <c r="A54" s="80">
        <v>50</v>
      </c>
      <c r="B54" s="86" t="s">
        <v>828</v>
      </c>
      <c r="C54" s="88" t="s">
        <v>28</v>
      </c>
      <c r="D54" s="86" t="s">
        <v>2233</v>
      </c>
      <c r="E54" s="86" t="s">
        <v>749</v>
      </c>
      <c r="F54" s="89" t="s">
        <v>730</v>
      </c>
      <c r="G54" s="90" t="s">
        <v>829</v>
      </c>
      <c r="H54" s="390" t="s">
        <v>26</v>
      </c>
      <c r="I54" s="390" t="s">
        <v>699</v>
      </c>
      <c r="J54" s="88" t="s">
        <v>5123</v>
      </c>
      <c r="K54" s="366">
        <v>2</v>
      </c>
      <c r="L54" s="367">
        <v>1</v>
      </c>
      <c r="M54" s="367">
        <v>1</v>
      </c>
      <c r="N54" s="368">
        <f>VLOOKUP($G54, SCHOOL_INFO!$D$5:$AS$749, 6, FALSE)</f>
        <v>4</v>
      </c>
      <c r="O54" s="368">
        <f>VLOOKUP($G54, SCHOOL_INFO!$D$5:$AS$749, 7, FALSE)</f>
        <v>3</v>
      </c>
      <c r="P54" s="368">
        <f>VLOOKUP($G54, SCHOOL_INFO!$D$5:$AS$749, 8, FALSE)</f>
        <v>3</v>
      </c>
      <c r="Q54" s="368">
        <f>VLOOKUP($G54, SCHOOL_INFO!$D$5:$AS$749, 10, FALSE)</f>
        <v>0</v>
      </c>
      <c r="R54" s="368">
        <f>VLOOKUP($G54, SCHOOL_INFO!$D$5:$AS$749, 11, FALSE)</f>
        <v>0</v>
      </c>
      <c r="S54" s="368">
        <f>VLOOKUP($G54, SCHOOL_INFO!$D$5:$AS$749, 12, FALSE)</f>
        <v>0</v>
      </c>
      <c r="T54" s="368">
        <f>VLOOKUP($G54, SCHOOL_INFO!$D$5:$AS$749, 13, FALSE)</f>
        <v>2</v>
      </c>
      <c r="U54" s="368">
        <f>VLOOKUP($G54, SCHOOL_INFO!$D$5:$AS$749, 14, FALSE)</f>
        <v>0</v>
      </c>
      <c r="V54" s="368">
        <f>VLOOKUP($G54, SCHOOL_INFO!$D$5:$AS$749, 15, FALSE)</f>
        <v>0</v>
      </c>
      <c r="W54" s="368">
        <f>VLOOKUP($G54, SCHOOL_INFO!$D$5:$AS$749, 17, FALSE)</f>
        <v>0</v>
      </c>
      <c r="X54" s="368">
        <f>VLOOKUP($G54, SCHOOL_INFO!$D$5:$AS$749, 18, FALSE)</f>
        <v>0</v>
      </c>
      <c r="Y54" s="368">
        <f>VLOOKUP($G54, SCHOOL_INFO!$D$5:$AS$749, 19, FALSE)</f>
        <v>0</v>
      </c>
      <c r="Z54" s="368">
        <f>VLOOKUP($G54, SCHOOL_INFO!$D$5:$AS$749, 21, FALSE)</f>
        <v>8</v>
      </c>
      <c r="AA54" s="368">
        <f>VLOOKUP($G54, SCHOOL_INFO!$D$5:$AS$749, 22, FALSE)</f>
        <v>4</v>
      </c>
      <c r="AB54" s="368">
        <f>VLOOKUP($G54, SCHOOL_INFO!$D$5:$AS$749, 23, FALSE)</f>
        <v>0</v>
      </c>
      <c r="AC54" s="368">
        <f>VLOOKUP($G54, SCHOOL_INFO!$D$5:$AS$749, 25, FALSE)</f>
        <v>5</v>
      </c>
      <c r="AD54" s="368">
        <f>VLOOKUP($G54, SCHOOL_INFO!$D$5:$AS$749, 26, FALSE)</f>
        <v>2</v>
      </c>
      <c r="AE54" s="368">
        <f>VLOOKUP($G54, SCHOOL_INFO!$D$5:$AS$749, 27, FALSE)</f>
        <v>2</v>
      </c>
      <c r="AF54" s="368">
        <f>VLOOKUP($G54, SCHOOL_INFO!$D$5:$AS$749, 29, FALSE)</f>
        <v>0</v>
      </c>
      <c r="AG54" s="368">
        <f>VLOOKUP($G54, SCHOOL_INFO!$D$5:$AS$749, 30, FALSE)</f>
        <v>0</v>
      </c>
      <c r="AH54" s="368">
        <f>VLOOKUP($G54, SCHOOL_INFO!$D$5:$AS$749, 31, FALSE)</f>
        <v>0</v>
      </c>
      <c r="AI54" s="368">
        <f>VLOOKUP($G54, SCHOOL_INFO!$D$5:$AS$749, 33, FALSE)</f>
        <v>1</v>
      </c>
      <c r="AJ54" s="368">
        <f>VLOOKUP($G54, SCHOOL_INFO!$D$5:$AS$749, 34, FALSE)</f>
        <v>0</v>
      </c>
      <c r="AK54" s="368">
        <f>VLOOKUP($G54, SCHOOL_INFO!$D$5:$AS$749, 35, FALSE)</f>
        <v>3</v>
      </c>
      <c r="AL54" s="368">
        <f>VLOOKUP($B54, '0.학교(충남+대전)'!$C$4:$AH$767, 31, FALSE)</f>
        <v>3</v>
      </c>
      <c r="AM54" s="368">
        <f>VLOOKUP($B54, '0.학교(충남+대전)'!$C$4:$AH$767, 32, FALSE)</f>
        <v>0</v>
      </c>
      <c r="AN54" s="368">
        <f>VLOOKUP($G54, SCHOOL_INFO!$D$5:$AS$749, 9, FALSE)</f>
        <v>0</v>
      </c>
      <c r="AO54" s="368">
        <f>VLOOKUP($G54, SCHOOL_INFO!$D$5:$AS$749, 36, FALSE)</f>
        <v>5</v>
      </c>
      <c r="AP54" s="368">
        <f>VLOOKUP($G54, SCHOOL_INFO!$D$5:$AS$749, 37, FALSE)</f>
        <v>14</v>
      </c>
      <c r="AQ54" s="368">
        <f>VLOOKUP($B54, '0.학교(충남+대전)'!$C$4:$AC$767, 27, FALSE)</f>
        <v>19</v>
      </c>
      <c r="AR54" s="368">
        <f>VLOOKUP($B54, '0.학교(충남+대전)'!$C$4:$AH$767, 29, FALSE)</f>
        <v>19</v>
      </c>
      <c r="AS54" s="368">
        <f>VLOOKUP($B54, '0.학교(충남+대전)'!$C$4:$AH$767, 30, FALSE)</f>
        <v>0</v>
      </c>
      <c r="AT54" s="368">
        <f>VLOOKUP($G54, SCHOOL_INFO!$D$5:$AS$749, 38, FALSE)</f>
        <v>6</v>
      </c>
      <c r="AU54" s="368">
        <f>VLOOKUP($G54, SCHOOL_INFO!$D$5:$AS$749, 39, FALSE)</f>
        <v>1</v>
      </c>
      <c r="AV54" s="368">
        <f>VLOOKUP($G54, SCHOOL_INFO!$D$5:$AS$749, 40, FALSE)</f>
        <v>22</v>
      </c>
      <c r="AW54" s="368">
        <f>VLOOKUP($G54, SCHOOL_INFO!$D$5:$AS$749, 41, FALSE)</f>
        <v>1</v>
      </c>
      <c r="AX54" s="368">
        <f>VLOOKUP($G54, SCHOOL_INFO!$D$5:$AS$749, 42, FALSE)</f>
        <v>0</v>
      </c>
    </row>
    <row r="55" spans="1:50" ht="16.5" customHeight="1">
      <c r="A55" s="80">
        <v>51</v>
      </c>
      <c r="B55" s="86" t="s">
        <v>830</v>
      </c>
      <c r="C55" s="88" t="s">
        <v>28</v>
      </c>
      <c r="D55" s="86" t="s">
        <v>2233</v>
      </c>
      <c r="E55" s="86" t="s">
        <v>749</v>
      </c>
      <c r="F55" s="87" t="s">
        <v>727</v>
      </c>
      <c r="G55" s="90" t="s">
        <v>831</v>
      </c>
      <c r="H55" s="390" t="s">
        <v>2353</v>
      </c>
      <c r="I55" s="390" t="s">
        <v>699</v>
      </c>
      <c r="J55" s="88" t="s">
        <v>5123</v>
      </c>
      <c r="K55" s="366">
        <v>2</v>
      </c>
      <c r="L55" s="367">
        <v>1</v>
      </c>
      <c r="M55" s="367">
        <v>1</v>
      </c>
      <c r="N55" s="368">
        <f>VLOOKUP($G55, SCHOOL_INFO!$D$5:$AS$749, 6, FALSE)</f>
        <v>11</v>
      </c>
      <c r="O55" s="368">
        <f>VLOOKUP($G55, SCHOOL_INFO!$D$5:$AS$749, 7, FALSE)</f>
        <v>0</v>
      </c>
      <c r="P55" s="368">
        <f>VLOOKUP($G55, SCHOOL_INFO!$D$5:$AS$749, 8, FALSE)</f>
        <v>2</v>
      </c>
      <c r="Q55" s="368">
        <f>VLOOKUP($G55, SCHOOL_INFO!$D$5:$AS$749, 10, FALSE)</f>
        <v>0</v>
      </c>
      <c r="R55" s="368">
        <f>VLOOKUP($G55, SCHOOL_INFO!$D$5:$AS$749, 11, FALSE)</f>
        <v>0</v>
      </c>
      <c r="S55" s="368">
        <f>VLOOKUP($G55, SCHOOL_INFO!$D$5:$AS$749, 12, FALSE)</f>
        <v>0</v>
      </c>
      <c r="T55" s="368">
        <f>VLOOKUP($G55, SCHOOL_INFO!$D$5:$AS$749, 13, FALSE)</f>
        <v>8</v>
      </c>
      <c r="U55" s="368">
        <f>VLOOKUP($G55, SCHOOL_INFO!$D$5:$AS$749, 14, FALSE)</f>
        <v>0</v>
      </c>
      <c r="V55" s="368">
        <f>VLOOKUP($G55, SCHOOL_INFO!$D$5:$AS$749, 15, FALSE)</f>
        <v>0</v>
      </c>
      <c r="W55" s="368">
        <f>VLOOKUP($G55, SCHOOL_INFO!$D$5:$AS$749, 17, FALSE)</f>
        <v>0</v>
      </c>
      <c r="X55" s="368">
        <f>VLOOKUP($G55, SCHOOL_INFO!$D$5:$AS$749, 18, FALSE)</f>
        <v>0</v>
      </c>
      <c r="Y55" s="368">
        <f>VLOOKUP($G55, SCHOOL_INFO!$D$5:$AS$749, 19, FALSE)</f>
        <v>0</v>
      </c>
      <c r="Z55" s="368">
        <f>VLOOKUP($G55, SCHOOL_INFO!$D$5:$AS$749, 21, FALSE)</f>
        <v>8</v>
      </c>
      <c r="AA55" s="368">
        <f>VLOOKUP($G55, SCHOOL_INFO!$D$5:$AS$749, 22, FALSE)</f>
        <v>2</v>
      </c>
      <c r="AB55" s="368">
        <f>VLOOKUP($G55, SCHOOL_INFO!$D$5:$AS$749, 23, FALSE)</f>
        <v>0</v>
      </c>
      <c r="AC55" s="368">
        <f>VLOOKUP($G55, SCHOOL_INFO!$D$5:$AS$749, 25, FALSE)</f>
        <v>10</v>
      </c>
      <c r="AD55" s="368">
        <f>VLOOKUP($G55, SCHOOL_INFO!$D$5:$AS$749, 26, FALSE)</f>
        <v>1</v>
      </c>
      <c r="AE55" s="368">
        <f>VLOOKUP($G55, SCHOOL_INFO!$D$5:$AS$749, 27, FALSE)</f>
        <v>1</v>
      </c>
      <c r="AF55" s="368">
        <f>VLOOKUP($G55, SCHOOL_INFO!$D$5:$AS$749, 29, FALSE)</f>
        <v>0</v>
      </c>
      <c r="AG55" s="368">
        <f>VLOOKUP($G55, SCHOOL_INFO!$D$5:$AS$749, 30, FALSE)</f>
        <v>0</v>
      </c>
      <c r="AH55" s="368">
        <f>VLOOKUP($G55, SCHOOL_INFO!$D$5:$AS$749, 31, FALSE)</f>
        <v>0</v>
      </c>
      <c r="AI55" s="368">
        <f>VLOOKUP($G55, SCHOOL_INFO!$D$5:$AS$749, 33, FALSE)</f>
        <v>1</v>
      </c>
      <c r="AJ55" s="368">
        <f>VLOOKUP($G55, SCHOOL_INFO!$D$5:$AS$749, 34, FALSE)</f>
        <v>0</v>
      </c>
      <c r="AK55" s="368">
        <f>VLOOKUP($G55, SCHOOL_INFO!$D$5:$AS$749, 35, FALSE)</f>
        <v>6</v>
      </c>
      <c r="AL55" s="368">
        <f>VLOOKUP($B55, '0.학교(충남+대전)'!$C$4:$AH$767, 31, FALSE)</f>
        <v>6</v>
      </c>
      <c r="AM55" s="368">
        <f>VLOOKUP($B55, '0.학교(충남+대전)'!$C$4:$AH$767, 32, FALSE)</f>
        <v>0</v>
      </c>
      <c r="AN55" s="368">
        <f>VLOOKUP($G55, SCHOOL_INFO!$D$5:$AS$749, 9, FALSE)</f>
        <v>0</v>
      </c>
      <c r="AO55" s="368">
        <f>VLOOKUP($G55, SCHOOL_INFO!$D$5:$AS$749, 36, FALSE)</f>
        <v>5</v>
      </c>
      <c r="AP55" s="368">
        <f>VLOOKUP($G55, SCHOOL_INFO!$D$5:$AS$749, 37, FALSE)</f>
        <v>22</v>
      </c>
      <c r="AQ55" s="368">
        <f>VLOOKUP($B55, '0.학교(충남+대전)'!$C$4:$AC$767, 27, FALSE)</f>
        <v>25</v>
      </c>
      <c r="AR55" s="368">
        <f>VLOOKUP($B55, '0.학교(충남+대전)'!$C$4:$AH$767, 29, FALSE)</f>
        <v>25</v>
      </c>
      <c r="AS55" s="368">
        <f>VLOOKUP($B55, '0.학교(충남+대전)'!$C$4:$AH$767, 30, FALSE)</f>
        <v>0</v>
      </c>
      <c r="AT55" s="368">
        <f>VLOOKUP($G55, SCHOOL_INFO!$D$5:$AS$749, 38, FALSE)</f>
        <v>14</v>
      </c>
      <c r="AU55" s="368">
        <f>VLOOKUP($G55, SCHOOL_INFO!$D$5:$AS$749, 39, FALSE)</f>
        <v>6</v>
      </c>
      <c r="AV55" s="368">
        <f>VLOOKUP($G55, SCHOOL_INFO!$D$5:$AS$749, 40, FALSE)</f>
        <v>25</v>
      </c>
      <c r="AW55" s="368">
        <f>VLOOKUP($G55, SCHOOL_INFO!$D$5:$AS$749, 41, FALSE)</f>
        <v>2</v>
      </c>
      <c r="AX55" s="368">
        <f>VLOOKUP($G55, SCHOOL_INFO!$D$5:$AS$749, 42, FALSE)</f>
        <v>0</v>
      </c>
    </row>
    <row r="56" spans="1:50" ht="16.5" customHeight="1">
      <c r="A56" s="81">
        <v>52</v>
      </c>
      <c r="B56" s="86" t="s">
        <v>832</v>
      </c>
      <c r="C56" s="88" t="s">
        <v>28</v>
      </c>
      <c r="D56" s="86" t="s">
        <v>2233</v>
      </c>
      <c r="E56" s="86" t="s">
        <v>749</v>
      </c>
      <c r="F56" s="87" t="s">
        <v>727</v>
      </c>
      <c r="G56" s="90" t="s">
        <v>833</v>
      </c>
      <c r="H56" s="390" t="s">
        <v>2353</v>
      </c>
      <c r="I56" s="390" t="s">
        <v>699</v>
      </c>
      <c r="J56" s="88" t="s">
        <v>5123</v>
      </c>
      <c r="K56" s="366">
        <v>2</v>
      </c>
      <c r="L56" s="367">
        <v>1</v>
      </c>
      <c r="M56" s="367">
        <v>1</v>
      </c>
      <c r="N56" s="368">
        <f>VLOOKUP($G56, SCHOOL_INFO!$D$5:$AS$749, 6, FALSE)</f>
        <v>19</v>
      </c>
      <c r="O56" s="368">
        <f>VLOOKUP($G56, SCHOOL_INFO!$D$5:$AS$749, 7, FALSE)</f>
        <v>0</v>
      </c>
      <c r="P56" s="368">
        <f>VLOOKUP($G56, SCHOOL_INFO!$D$5:$AS$749, 8, FALSE)</f>
        <v>1</v>
      </c>
      <c r="Q56" s="368">
        <f>VLOOKUP($G56, SCHOOL_INFO!$D$5:$AS$749, 10, FALSE)</f>
        <v>3</v>
      </c>
      <c r="R56" s="368">
        <f>VLOOKUP($G56, SCHOOL_INFO!$D$5:$AS$749, 11, FALSE)</f>
        <v>0</v>
      </c>
      <c r="S56" s="368">
        <f>VLOOKUP($G56, SCHOOL_INFO!$D$5:$AS$749, 12, FALSE)</f>
        <v>0</v>
      </c>
      <c r="T56" s="368">
        <f>VLOOKUP($G56, SCHOOL_INFO!$D$5:$AS$749, 13, FALSE)</f>
        <v>0</v>
      </c>
      <c r="U56" s="368">
        <f>VLOOKUP($G56, SCHOOL_INFO!$D$5:$AS$749, 14, FALSE)</f>
        <v>0</v>
      </c>
      <c r="V56" s="368">
        <f>VLOOKUP($G56, SCHOOL_INFO!$D$5:$AS$749, 15, FALSE)</f>
        <v>0</v>
      </c>
      <c r="W56" s="368">
        <f>VLOOKUP($G56, SCHOOL_INFO!$D$5:$AS$749, 17, FALSE)</f>
        <v>0</v>
      </c>
      <c r="X56" s="368">
        <f>VLOOKUP($G56, SCHOOL_INFO!$D$5:$AS$749, 18, FALSE)</f>
        <v>0</v>
      </c>
      <c r="Y56" s="368">
        <f>VLOOKUP($G56, SCHOOL_INFO!$D$5:$AS$749, 19, FALSE)</f>
        <v>0</v>
      </c>
      <c r="Z56" s="368">
        <f>VLOOKUP($G56, SCHOOL_INFO!$D$5:$AS$749, 21, FALSE)</f>
        <v>6</v>
      </c>
      <c r="AA56" s="368">
        <f>VLOOKUP($G56, SCHOOL_INFO!$D$5:$AS$749, 22, FALSE)</f>
        <v>3</v>
      </c>
      <c r="AB56" s="368">
        <f>VLOOKUP($G56, SCHOOL_INFO!$D$5:$AS$749, 23, FALSE)</f>
        <v>0</v>
      </c>
      <c r="AC56" s="368">
        <f>VLOOKUP($G56, SCHOOL_INFO!$D$5:$AS$749, 25, FALSE)</f>
        <v>36</v>
      </c>
      <c r="AD56" s="368">
        <f>VLOOKUP($G56, SCHOOL_INFO!$D$5:$AS$749, 26, FALSE)</f>
        <v>1</v>
      </c>
      <c r="AE56" s="368">
        <f>VLOOKUP($G56, SCHOOL_INFO!$D$5:$AS$749, 27, FALSE)</f>
        <v>1</v>
      </c>
      <c r="AF56" s="368">
        <f>VLOOKUP($G56, SCHOOL_INFO!$D$5:$AS$749, 29, FALSE)</f>
        <v>2</v>
      </c>
      <c r="AG56" s="368">
        <f>VLOOKUP($G56, SCHOOL_INFO!$D$5:$AS$749, 30, FALSE)</f>
        <v>0</v>
      </c>
      <c r="AH56" s="368">
        <f>VLOOKUP($G56, SCHOOL_INFO!$D$5:$AS$749, 31, FALSE)</f>
        <v>0</v>
      </c>
      <c r="AI56" s="368">
        <f>VLOOKUP($G56, SCHOOL_INFO!$D$5:$AS$749, 33, FALSE)</f>
        <v>1</v>
      </c>
      <c r="AJ56" s="368">
        <f>VLOOKUP($G56, SCHOOL_INFO!$D$5:$AS$749, 34, FALSE)</f>
        <v>0</v>
      </c>
      <c r="AK56" s="368">
        <f>VLOOKUP($G56, SCHOOL_INFO!$D$5:$AS$749, 35, FALSE)</f>
        <v>1</v>
      </c>
      <c r="AL56" s="368">
        <f>VLOOKUP($B56, '0.학교(충남+대전)'!$C$4:$AH$767, 31, FALSE)</f>
        <v>2</v>
      </c>
      <c r="AM56" s="368">
        <f>VLOOKUP($B56, '0.학교(충남+대전)'!$C$4:$AH$767, 32, FALSE)</f>
        <v>0</v>
      </c>
      <c r="AN56" s="368">
        <f>VLOOKUP($G56, SCHOOL_INFO!$D$5:$AS$749, 9, FALSE)</f>
        <v>0</v>
      </c>
      <c r="AO56" s="368">
        <f>VLOOKUP($G56, SCHOOL_INFO!$D$5:$AS$749, 36, FALSE)</f>
        <v>5</v>
      </c>
      <c r="AP56" s="368">
        <f>VLOOKUP($G56, SCHOOL_INFO!$D$5:$AS$749, 37, FALSE)</f>
        <v>5</v>
      </c>
      <c r="AQ56" s="368">
        <f>VLOOKUP($B56, '0.학교(충남+대전)'!$C$4:$AC$767, 27, FALSE)</f>
        <v>9</v>
      </c>
      <c r="AR56" s="368">
        <f>VLOOKUP($B56, '0.학교(충남+대전)'!$C$4:$AH$767, 29, FALSE)</f>
        <v>3</v>
      </c>
      <c r="AS56" s="368">
        <f>VLOOKUP($B56, '0.학교(충남+대전)'!$C$4:$AH$767, 30, FALSE)</f>
        <v>7</v>
      </c>
      <c r="AT56" s="368">
        <f>VLOOKUP($G56, SCHOOL_INFO!$D$5:$AS$749, 38, FALSE)</f>
        <v>3</v>
      </c>
      <c r="AU56" s="368">
        <f>VLOOKUP($G56, SCHOOL_INFO!$D$5:$AS$749, 39, FALSE)</f>
        <v>0</v>
      </c>
      <c r="AV56" s="368">
        <f>VLOOKUP($G56, SCHOOL_INFO!$D$5:$AS$749, 40, FALSE)</f>
        <v>10</v>
      </c>
      <c r="AW56" s="368">
        <f>VLOOKUP($G56, SCHOOL_INFO!$D$5:$AS$749, 41, FALSE)</f>
        <v>0</v>
      </c>
      <c r="AX56" s="368">
        <f>VLOOKUP($G56, SCHOOL_INFO!$D$5:$AS$749, 42, FALSE)</f>
        <v>0</v>
      </c>
    </row>
    <row r="57" spans="1:50" ht="16.5" customHeight="1">
      <c r="A57" s="80">
        <v>53</v>
      </c>
      <c r="B57" s="86" t="s">
        <v>834</v>
      </c>
      <c r="C57" s="88" t="s">
        <v>28</v>
      </c>
      <c r="D57" s="86" t="s">
        <v>2233</v>
      </c>
      <c r="E57" s="86" t="s">
        <v>749</v>
      </c>
      <c r="F57" s="89" t="s">
        <v>730</v>
      </c>
      <c r="G57" s="90" t="s">
        <v>835</v>
      </c>
      <c r="H57" s="390" t="s">
        <v>2353</v>
      </c>
      <c r="I57" s="390" t="s">
        <v>699</v>
      </c>
      <c r="J57" s="88" t="s">
        <v>5123</v>
      </c>
      <c r="K57" s="366">
        <v>2</v>
      </c>
      <c r="L57" s="367">
        <v>1</v>
      </c>
      <c r="M57" s="367">
        <v>1</v>
      </c>
      <c r="N57" s="368">
        <f>VLOOKUP($G57, SCHOOL_INFO!$D$5:$AS$749, 6, FALSE)</f>
        <v>4</v>
      </c>
      <c r="O57" s="368">
        <f>VLOOKUP($G57, SCHOOL_INFO!$D$5:$AS$749, 7, FALSE)</f>
        <v>2</v>
      </c>
      <c r="P57" s="368">
        <f>VLOOKUP($G57, SCHOOL_INFO!$D$5:$AS$749, 8, FALSE)</f>
        <v>1</v>
      </c>
      <c r="Q57" s="368">
        <f>VLOOKUP($G57, SCHOOL_INFO!$D$5:$AS$749, 10, FALSE)</f>
        <v>0</v>
      </c>
      <c r="R57" s="368">
        <f>VLOOKUP($G57, SCHOOL_INFO!$D$5:$AS$749, 11, FALSE)</f>
        <v>0</v>
      </c>
      <c r="S57" s="368">
        <f>VLOOKUP($G57, SCHOOL_INFO!$D$5:$AS$749, 12, FALSE)</f>
        <v>0</v>
      </c>
      <c r="T57" s="368">
        <f>VLOOKUP($G57, SCHOOL_INFO!$D$5:$AS$749, 13, FALSE)</f>
        <v>0</v>
      </c>
      <c r="U57" s="368">
        <f>VLOOKUP($G57, SCHOOL_INFO!$D$5:$AS$749, 14, FALSE)</f>
        <v>0</v>
      </c>
      <c r="V57" s="368">
        <f>VLOOKUP($G57, SCHOOL_INFO!$D$5:$AS$749, 15, FALSE)</f>
        <v>0</v>
      </c>
      <c r="W57" s="368">
        <f>VLOOKUP($G57, SCHOOL_INFO!$D$5:$AS$749, 17, FALSE)</f>
        <v>0</v>
      </c>
      <c r="X57" s="368">
        <f>VLOOKUP($G57, SCHOOL_INFO!$D$5:$AS$749, 18, FALSE)</f>
        <v>0</v>
      </c>
      <c r="Y57" s="368">
        <f>VLOOKUP($G57, SCHOOL_INFO!$D$5:$AS$749, 19, FALSE)</f>
        <v>0</v>
      </c>
      <c r="Z57" s="368">
        <f>VLOOKUP($G57, SCHOOL_INFO!$D$5:$AS$749, 21, FALSE)</f>
        <v>6</v>
      </c>
      <c r="AA57" s="368">
        <f>VLOOKUP($G57, SCHOOL_INFO!$D$5:$AS$749, 22, FALSE)</f>
        <v>2</v>
      </c>
      <c r="AB57" s="368">
        <f>VLOOKUP($G57, SCHOOL_INFO!$D$5:$AS$749, 23, FALSE)</f>
        <v>0</v>
      </c>
      <c r="AC57" s="368">
        <f>VLOOKUP($G57, SCHOOL_INFO!$D$5:$AS$749, 25, FALSE)</f>
        <v>2</v>
      </c>
      <c r="AD57" s="368">
        <f>VLOOKUP($G57, SCHOOL_INFO!$D$5:$AS$749, 26, FALSE)</f>
        <v>4</v>
      </c>
      <c r="AE57" s="368">
        <f>VLOOKUP($G57, SCHOOL_INFO!$D$5:$AS$749, 27, FALSE)</f>
        <v>0</v>
      </c>
      <c r="AF57" s="368">
        <f>VLOOKUP($G57, SCHOOL_INFO!$D$5:$AS$749, 29, FALSE)</f>
        <v>2</v>
      </c>
      <c r="AG57" s="368">
        <f>VLOOKUP($G57, SCHOOL_INFO!$D$5:$AS$749, 30, FALSE)</f>
        <v>0</v>
      </c>
      <c r="AH57" s="368">
        <f>VLOOKUP($G57, SCHOOL_INFO!$D$5:$AS$749, 31, FALSE)</f>
        <v>0</v>
      </c>
      <c r="AI57" s="368">
        <f>VLOOKUP($G57, SCHOOL_INFO!$D$5:$AS$749, 33, FALSE)</f>
        <v>1</v>
      </c>
      <c r="AJ57" s="368">
        <f>VLOOKUP($G57, SCHOOL_INFO!$D$5:$AS$749, 34, FALSE)</f>
        <v>0</v>
      </c>
      <c r="AK57" s="368">
        <f>VLOOKUP($G57, SCHOOL_INFO!$D$5:$AS$749, 35, FALSE)</f>
        <v>3</v>
      </c>
      <c r="AL57" s="368">
        <f>VLOOKUP($B57, '0.학교(충남+대전)'!$C$4:$AH$767, 31, FALSE)</f>
        <v>2</v>
      </c>
      <c r="AM57" s="368">
        <f>VLOOKUP($B57, '0.학교(충남+대전)'!$C$4:$AH$767, 32, FALSE)</f>
        <v>0</v>
      </c>
      <c r="AN57" s="368">
        <f>VLOOKUP($G57, SCHOOL_INFO!$D$5:$AS$749, 9, FALSE)</f>
        <v>0</v>
      </c>
      <c r="AO57" s="368">
        <f>VLOOKUP($G57, SCHOOL_INFO!$D$5:$AS$749, 36, FALSE)</f>
        <v>1</v>
      </c>
      <c r="AP57" s="368">
        <f>VLOOKUP($G57, SCHOOL_INFO!$D$5:$AS$749, 37, FALSE)</f>
        <v>8</v>
      </c>
      <c r="AQ57" s="368">
        <f>VLOOKUP($B57, '0.학교(충남+대전)'!$C$4:$AC$767, 27, FALSE)</f>
        <v>9</v>
      </c>
      <c r="AR57" s="368">
        <f>VLOOKUP($B57, '0.학교(충남+대전)'!$C$4:$AH$767, 29, FALSE)</f>
        <v>9</v>
      </c>
      <c r="AS57" s="368">
        <f>VLOOKUP($B57, '0.학교(충남+대전)'!$C$4:$AH$767, 30, FALSE)</f>
        <v>0</v>
      </c>
      <c r="AT57" s="368">
        <f>VLOOKUP($G57, SCHOOL_INFO!$D$5:$AS$749, 38, FALSE)</f>
        <v>6</v>
      </c>
      <c r="AU57" s="368">
        <f>VLOOKUP($G57, SCHOOL_INFO!$D$5:$AS$749, 39, FALSE)</f>
        <v>2</v>
      </c>
      <c r="AV57" s="368">
        <f>VLOOKUP($G57, SCHOOL_INFO!$D$5:$AS$749, 40, FALSE)</f>
        <v>7</v>
      </c>
      <c r="AW57" s="368">
        <f>VLOOKUP($G57, SCHOOL_INFO!$D$5:$AS$749, 41, FALSE)</f>
        <v>2</v>
      </c>
      <c r="AX57" s="368">
        <f>VLOOKUP($G57, SCHOOL_INFO!$D$5:$AS$749, 42, FALSE)</f>
        <v>0</v>
      </c>
    </row>
    <row r="58" spans="1:50" ht="16.5" customHeight="1">
      <c r="A58" s="80">
        <v>54</v>
      </c>
      <c r="B58" s="86" t="s">
        <v>836</v>
      </c>
      <c r="C58" s="88" t="s">
        <v>28</v>
      </c>
      <c r="D58" s="86" t="s">
        <v>2233</v>
      </c>
      <c r="E58" s="86" t="s">
        <v>749</v>
      </c>
      <c r="F58" s="87" t="s">
        <v>727</v>
      </c>
      <c r="G58" s="90" t="s">
        <v>837</v>
      </c>
      <c r="H58" s="390" t="s">
        <v>2353</v>
      </c>
      <c r="I58" s="390" t="s">
        <v>699</v>
      </c>
      <c r="J58" s="88" t="s">
        <v>5123</v>
      </c>
      <c r="K58" s="366">
        <v>2</v>
      </c>
      <c r="L58" s="367">
        <v>1</v>
      </c>
      <c r="M58" s="367">
        <v>1</v>
      </c>
      <c r="N58" s="368">
        <f>VLOOKUP($G58, SCHOOL_INFO!$D$5:$AS$749, 6, FALSE)</f>
        <v>7</v>
      </c>
      <c r="O58" s="368">
        <f>VLOOKUP($G58, SCHOOL_INFO!$D$5:$AS$749, 7, FALSE)</f>
        <v>0</v>
      </c>
      <c r="P58" s="368">
        <f>VLOOKUP($G58, SCHOOL_INFO!$D$5:$AS$749, 8, FALSE)</f>
        <v>1</v>
      </c>
      <c r="Q58" s="368">
        <f>VLOOKUP($G58, SCHOOL_INFO!$D$5:$AS$749, 10, FALSE)</f>
        <v>0</v>
      </c>
      <c r="R58" s="368">
        <f>VLOOKUP($G58, SCHOOL_INFO!$D$5:$AS$749, 11, FALSE)</f>
        <v>0</v>
      </c>
      <c r="S58" s="368">
        <f>VLOOKUP($G58, SCHOOL_INFO!$D$5:$AS$749, 12, FALSE)</f>
        <v>0</v>
      </c>
      <c r="T58" s="368">
        <f>VLOOKUP($G58, SCHOOL_INFO!$D$5:$AS$749, 13, FALSE)</f>
        <v>0</v>
      </c>
      <c r="U58" s="368">
        <f>VLOOKUP($G58, SCHOOL_INFO!$D$5:$AS$749, 14, FALSE)</f>
        <v>0</v>
      </c>
      <c r="V58" s="368">
        <f>VLOOKUP($G58, SCHOOL_INFO!$D$5:$AS$749, 15, FALSE)</f>
        <v>0</v>
      </c>
      <c r="W58" s="368">
        <f>VLOOKUP($G58, SCHOOL_INFO!$D$5:$AS$749, 17, FALSE)</f>
        <v>0</v>
      </c>
      <c r="X58" s="368">
        <f>VLOOKUP($G58, SCHOOL_INFO!$D$5:$AS$749, 18, FALSE)</f>
        <v>0</v>
      </c>
      <c r="Y58" s="368">
        <f>VLOOKUP($G58, SCHOOL_INFO!$D$5:$AS$749, 19, FALSE)</f>
        <v>0</v>
      </c>
      <c r="Z58" s="368">
        <f>VLOOKUP($G58, SCHOOL_INFO!$D$5:$AS$749, 21, FALSE)</f>
        <v>3</v>
      </c>
      <c r="AA58" s="368">
        <f>VLOOKUP($G58, SCHOOL_INFO!$D$5:$AS$749, 22, FALSE)</f>
        <v>2</v>
      </c>
      <c r="AB58" s="368">
        <f>VLOOKUP($G58, SCHOOL_INFO!$D$5:$AS$749, 23, FALSE)</f>
        <v>0</v>
      </c>
      <c r="AC58" s="368">
        <f>VLOOKUP($G58, SCHOOL_INFO!$D$5:$AS$749, 25, FALSE)</f>
        <v>10</v>
      </c>
      <c r="AD58" s="368">
        <f>VLOOKUP($G58, SCHOOL_INFO!$D$5:$AS$749, 26, FALSE)</f>
        <v>2</v>
      </c>
      <c r="AE58" s="368">
        <f>VLOOKUP($G58, SCHOOL_INFO!$D$5:$AS$749, 27, FALSE)</f>
        <v>0</v>
      </c>
      <c r="AF58" s="368">
        <f>VLOOKUP($G58, SCHOOL_INFO!$D$5:$AS$749, 29, FALSE)</f>
        <v>0</v>
      </c>
      <c r="AG58" s="368">
        <f>VLOOKUP($G58, SCHOOL_INFO!$D$5:$AS$749, 30, FALSE)</f>
        <v>0</v>
      </c>
      <c r="AH58" s="368">
        <f>VLOOKUP($G58, SCHOOL_INFO!$D$5:$AS$749, 31, FALSE)</f>
        <v>0</v>
      </c>
      <c r="AI58" s="368">
        <f>VLOOKUP($G58, SCHOOL_INFO!$D$5:$AS$749, 33, FALSE)</f>
        <v>1</v>
      </c>
      <c r="AJ58" s="368">
        <f>VLOOKUP($G58, SCHOOL_INFO!$D$5:$AS$749, 34, FALSE)</f>
        <v>0</v>
      </c>
      <c r="AK58" s="368">
        <f>VLOOKUP($G58, SCHOOL_INFO!$D$5:$AS$749, 35, FALSE)</f>
        <v>4</v>
      </c>
      <c r="AL58" s="368">
        <f>VLOOKUP($B58, '0.학교(충남+대전)'!$C$4:$AH$767, 31, FALSE)</f>
        <v>4</v>
      </c>
      <c r="AM58" s="368">
        <f>VLOOKUP($B58, '0.학교(충남+대전)'!$C$4:$AH$767, 32, FALSE)</f>
        <v>0</v>
      </c>
      <c r="AN58" s="368">
        <f>VLOOKUP($G58, SCHOOL_INFO!$D$5:$AS$749, 9, FALSE)</f>
        <v>0</v>
      </c>
      <c r="AO58" s="368">
        <f>VLOOKUP($G58, SCHOOL_INFO!$D$5:$AS$749, 36, FALSE)</f>
        <v>6</v>
      </c>
      <c r="AP58" s="368">
        <f>VLOOKUP($G58, SCHOOL_INFO!$D$5:$AS$749, 37, FALSE)</f>
        <v>8</v>
      </c>
      <c r="AQ58" s="368">
        <f>VLOOKUP($B58, '0.학교(충남+대전)'!$C$4:$AC$767, 27, FALSE)</f>
        <v>14</v>
      </c>
      <c r="AR58" s="368">
        <f>VLOOKUP($B58, '0.학교(충남+대전)'!$C$4:$AH$767, 29, FALSE)</f>
        <v>14</v>
      </c>
      <c r="AS58" s="368">
        <f>VLOOKUP($B58, '0.학교(충남+대전)'!$C$4:$AH$767, 30, FALSE)</f>
        <v>0</v>
      </c>
      <c r="AT58" s="368">
        <f>VLOOKUP($G58, SCHOOL_INFO!$D$5:$AS$749, 38, FALSE)</f>
        <v>10</v>
      </c>
      <c r="AU58" s="368">
        <f>VLOOKUP($G58, SCHOOL_INFO!$D$5:$AS$749, 39, FALSE)</f>
        <v>4</v>
      </c>
      <c r="AV58" s="368">
        <f>VLOOKUP($G58, SCHOOL_INFO!$D$5:$AS$749, 40, FALSE)</f>
        <v>12</v>
      </c>
      <c r="AW58" s="368">
        <f>VLOOKUP($G58, SCHOOL_INFO!$D$5:$AS$749, 41, FALSE)</f>
        <v>2</v>
      </c>
      <c r="AX58" s="368">
        <f>VLOOKUP($G58, SCHOOL_INFO!$D$5:$AS$749, 42, FALSE)</f>
        <v>0</v>
      </c>
    </row>
    <row r="59" spans="1:50" ht="16.5" customHeight="1">
      <c r="A59" s="81">
        <v>55</v>
      </c>
      <c r="B59" s="86" t="s">
        <v>838</v>
      </c>
      <c r="C59" s="88" t="s">
        <v>28</v>
      </c>
      <c r="D59" s="86" t="s">
        <v>2233</v>
      </c>
      <c r="E59" s="86" t="s">
        <v>749</v>
      </c>
      <c r="F59" s="89" t="s">
        <v>730</v>
      </c>
      <c r="G59" s="90" t="s">
        <v>839</v>
      </c>
      <c r="H59" s="390" t="s">
        <v>2353</v>
      </c>
      <c r="I59" s="390" t="s">
        <v>699</v>
      </c>
      <c r="J59" s="88" t="s">
        <v>5123</v>
      </c>
      <c r="K59" s="366">
        <v>2</v>
      </c>
      <c r="L59" s="367">
        <v>1</v>
      </c>
      <c r="M59" s="367">
        <v>1</v>
      </c>
      <c r="N59" s="368">
        <f>VLOOKUP($G59, SCHOOL_INFO!$D$5:$AS$749, 6, FALSE)</f>
        <v>5</v>
      </c>
      <c r="O59" s="368">
        <f>VLOOKUP($G59, SCHOOL_INFO!$D$5:$AS$749, 7, FALSE)</f>
        <v>0</v>
      </c>
      <c r="P59" s="368">
        <f>VLOOKUP($G59, SCHOOL_INFO!$D$5:$AS$749, 8, FALSE)</f>
        <v>1</v>
      </c>
      <c r="Q59" s="368">
        <f>VLOOKUP($G59, SCHOOL_INFO!$D$5:$AS$749, 10, FALSE)</f>
        <v>0</v>
      </c>
      <c r="R59" s="368">
        <f>VLOOKUP($G59, SCHOOL_INFO!$D$5:$AS$749, 11, FALSE)</f>
        <v>0</v>
      </c>
      <c r="S59" s="368">
        <f>VLOOKUP($G59, SCHOOL_INFO!$D$5:$AS$749, 12, FALSE)</f>
        <v>0</v>
      </c>
      <c r="T59" s="368">
        <f>VLOOKUP($G59, SCHOOL_INFO!$D$5:$AS$749, 13, FALSE)</f>
        <v>0</v>
      </c>
      <c r="U59" s="368">
        <f>VLOOKUP($G59, SCHOOL_INFO!$D$5:$AS$749, 14, FALSE)</f>
        <v>0</v>
      </c>
      <c r="V59" s="368">
        <f>VLOOKUP($G59, SCHOOL_INFO!$D$5:$AS$749, 15, FALSE)</f>
        <v>0</v>
      </c>
      <c r="W59" s="368">
        <f>VLOOKUP($G59, SCHOOL_INFO!$D$5:$AS$749, 17, FALSE)</f>
        <v>0</v>
      </c>
      <c r="X59" s="368">
        <f>VLOOKUP($G59, SCHOOL_INFO!$D$5:$AS$749, 18, FALSE)</f>
        <v>0</v>
      </c>
      <c r="Y59" s="368">
        <f>VLOOKUP($G59, SCHOOL_INFO!$D$5:$AS$749, 19, FALSE)</f>
        <v>0</v>
      </c>
      <c r="Z59" s="368">
        <f>VLOOKUP($G59, SCHOOL_INFO!$D$5:$AS$749, 21, FALSE)</f>
        <v>5</v>
      </c>
      <c r="AA59" s="368">
        <f>VLOOKUP($G59, SCHOOL_INFO!$D$5:$AS$749, 22, FALSE)</f>
        <v>3</v>
      </c>
      <c r="AB59" s="368">
        <f>VLOOKUP($G59, SCHOOL_INFO!$D$5:$AS$749, 23, FALSE)</f>
        <v>0</v>
      </c>
      <c r="AC59" s="368">
        <f>VLOOKUP($G59, SCHOOL_INFO!$D$5:$AS$749, 25, FALSE)</f>
        <v>0</v>
      </c>
      <c r="AD59" s="368">
        <f>VLOOKUP($G59, SCHOOL_INFO!$D$5:$AS$749, 26, FALSE)</f>
        <v>0</v>
      </c>
      <c r="AE59" s="368">
        <f>VLOOKUP($G59, SCHOOL_INFO!$D$5:$AS$749, 27, FALSE)</f>
        <v>0</v>
      </c>
      <c r="AF59" s="368">
        <f>VLOOKUP($G59, SCHOOL_INFO!$D$5:$AS$749, 29, FALSE)</f>
        <v>9</v>
      </c>
      <c r="AG59" s="368">
        <f>VLOOKUP($G59, SCHOOL_INFO!$D$5:$AS$749, 30, FALSE)</f>
        <v>0</v>
      </c>
      <c r="AH59" s="368">
        <f>VLOOKUP($G59, SCHOOL_INFO!$D$5:$AS$749, 31, FALSE)</f>
        <v>0</v>
      </c>
      <c r="AI59" s="368">
        <f>VLOOKUP($G59, SCHOOL_INFO!$D$5:$AS$749, 33, FALSE)</f>
        <v>1</v>
      </c>
      <c r="AJ59" s="368">
        <f>VLOOKUP($G59, SCHOOL_INFO!$D$5:$AS$749, 34, FALSE)</f>
        <v>0</v>
      </c>
      <c r="AK59" s="368">
        <f>VLOOKUP($G59, SCHOOL_INFO!$D$5:$AS$749, 35, FALSE)</f>
        <v>2</v>
      </c>
      <c r="AL59" s="368">
        <f>VLOOKUP($B59, '0.학교(충남+대전)'!$C$4:$AH$767, 31, FALSE)</f>
        <v>2</v>
      </c>
      <c r="AM59" s="368">
        <f>VLOOKUP($B59, '0.학교(충남+대전)'!$C$4:$AH$767, 32, FALSE)</f>
        <v>0</v>
      </c>
      <c r="AN59" s="368">
        <f>VLOOKUP($G59, SCHOOL_INFO!$D$5:$AS$749, 9, FALSE)</f>
        <v>0</v>
      </c>
      <c r="AO59" s="368">
        <f>VLOOKUP($G59, SCHOOL_INFO!$D$5:$AS$749, 36, FALSE)</f>
        <v>0</v>
      </c>
      <c r="AP59" s="368">
        <f>VLOOKUP($G59, SCHOOL_INFO!$D$5:$AS$749, 37, FALSE)</f>
        <v>8</v>
      </c>
      <c r="AQ59" s="368">
        <f>VLOOKUP($B59, '0.학교(충남+대전)'!$C$4:$AC$767, 27, FALSE)</f>
        <v>8</v>
      </c>
      <c r="AR59" s="368">
        <f>VLOOKUP($B59, '0.학교(충남+대전)'!$C$4:$AH$767, 29, FALSE)</f>
        <v>8</v>
      </c>
      <c r="AS59" s="368">
        <f>VLOOKUP($B59, '0.학교(충남+대전)'!$C$4:$AH$767, 30, FALSE)</f>
        <v>0</v>
      </c>
      <c r="AT59" s="368">
        <f>VLOOKUP($G59, SCHOOL_INFO!$D$5:$AS$749, 38, FALSE)</f>
        <v>4</v>
      </c>
      <c r="AU59" s="368">
        <f>VLOOKUP($G59, SCHOOL_INFO!$D$5:$AS$749, 39, FALSE)</f>
        <v>2</v>
      </c>
      <c r="AV59" s="368">
        <f>VLOOKUP($G59, SCHOOL_INFO!$D$5:$AS$749, 40, FALSE)</f>
        <v>8</v>
      </c>
      <c r="AW59" s="368">
        <f>VLOOKUP($G59, SCHOOL_INFO!$D$5:$AS$749, 41, FALSE)</f>
        <v>0</v>
      </c>
      <c r="AX59" s="368">
        <f>VLOOKUP($G59, SCHOOL_INFO!$D$5:$AS$749, 42, FALSE)</f>
        <v>0</v>
      </c>
    </row>
    <row r="60" spans="1:50" ht="16.5" customHeight="1">
      <c r="A60" s="80">
        <v>56</v>
      </c>
      <c r="B60" s="86" t="s">
        <v>840</v>
      </c>
      <c r="C60" s="88" t="s">
        <v>28</v>
      </c>
      <c r="D60" s="86" t="s">
        <v>2233</v>
      </c>
      <c r="E60" s="86" t="s">
        <v>749</v>
      </c>
      <c r="F60" s="87" t="s">
        <v>727</v>
      </c>
      <c r="G60" s="90" t="s">
        <v>841</v>
      </c>
      <c r="H60" s="390" t="s">
        <v>2353</v>
      </c>
      <c r="I60" s="390" t="s">
        <v>699</v>
      </c>
      <c r="J60" s="88" t="s">
        <v>5123</v>
      </c>
      <c r="K60" s="366">
        <v>2</v>
      </c>
      <c r="L60" s="367">
        <v>1</v>
      </c>
      <c r="M60" s="367">
        <v>1</v>
      </c>
      <c r="N60" s="368">
        <f>VLOOKUP($G60, SCHOOL_INFO!$D$5:$AS$749, 6, FALSE)</f>
        <v>6</v>
      </c>
      <c r="O60" s="368">
        <f>VLOOKUP($G60, SCHOOL_INFO!$D$5:$AS$749, 7, FALSE)</f>
        <v>0</v>
      </c>
      <c r="P60" s="368">
        <f>VLOOKUP($G60, SCHOOL_INFO!$D$5:$AS$749, 8, FALSE)</f>
        <v>1</v>
      </c>
      <c r="Q60" s="368">
        <f>VLOOKUP($G60, SCHOOL_INFO!$D$5:$AS$749, 10, FALSE)</f>
        <v>0</v>
      </c>
      <c r="R60" s="368">
        <f>VLOOKUP($G60, SCHOOL_INFO!$D$5:$AS$749, 11, FALSE)</f>
        <v>0</v>
      </c>
      <c r="S60" s="368">
        <f>VLOOKUP($G60, SCHOOL_INFO!$D$5:$AS$749, 12, FALSE)</f>
        <v>0</v>
      </c>
      <c r="T60" s="368">
        <f>VLOOKUP($G60, SCHOOL_INFO!$D$5:$AS$749, 13, FALSE)</f>
        <v>0</v>
      </c>
      <c r="U60" s="368">
        <f>VLOOKUP($G60, SCHOOL_INFO!$D$5:$AS$749, 14, FALSE)</f>
        <v>0</v>
      </c>
      <c r="V60" s="368">
        <f>VLOOKUP($G60, SCHOOL_INFO!$D$5:$AS$749, 15, FALSE)</f>
        <v>0</v>
      </c>
      <c r="W60" s="368">
        <f>VLOOKUP($G60, SCHOOL_INFO!$D$5:$AS$749, 17, FALSE)</f>
        <v>0</v>
      </c>
      <c r="X60" s="368">
        <f>VLOOKUP($G60, SCHOOL_INFO!$D$5:$AS$749, 18, FALSE)</f>
        <v>0</v>
      </c>
      <c r="Y60" s="368">
        <f>VLOOKUP($G60, SCHOOL_INFO!$D$5:$AS$749, 19, FALSE)</f>
        <v>0</v>
      </c>
      <c r="Z60" s="368">
        <f>VLOOKUP($G60, SCHOOL_INFO!$D$5:$AS$749, 21, FALSE)</f>
        <v>2</v>
      </c>
      <c r="AA60" s="368">
        <f>VLOOKUP($G60, SCHOOL_INFO!$D$5:$AS$749, 22, FALSE)</f>
        <v>2</v>
      </c>
      <c r="AB60" s="368">
        <f>VLOOKUP($G60, SCHOOL_INFO!$D$5:$AS$749, 23, FALSE)</f>
        <v>0</v>
      </c>
      <c r="AC60" s="368">
        <f>VLOOKUP($G60, SCHOOL_INFO!$D$5:$AS$749, 25, FALSE)</f>
        <v>1</v>
      </c>
      <c r="AD60" s="368">
        <f>VLOOKUP($G60, SCHOOL_INFO!$D$5:$AS$749, 26, FALSE)</f>
        <v>1</v>
      </c>
      <c r="AE60" s="368">
        <f>VLOOKUP($G60, SCHOOL_INFO!$D$5:$AS$749, 27, FALSE)</f>
        <v>0</v>
      </c>
      <c r="AF60" s="368">
        <f>VLOOKUP($G60, SCHOOL_INFO!$D$5:$AS$749, 29, FALSE)</f>
        <v>11</v>
      </c>
      <c r="AG60" s="368">
        <f>VLOOKUP($G60, SCHOOL_INFO!$D$5:$AS$749, 30, FALSE)</f>
        <v>1</v>
      </c>
      <c r="AH60" s="368">
        <f>VLOOKUP($G60, SCHOOL_INFO!$D$5:$AS$749, 31, FALSE)</f>
        <v>0</v>
      </c>
      <c r="AI60" s="368">
        <f>VLOOKUP($G60, SCHOOL_INFO!$D$5:$AS$749, 33, FALSE)</f>
        <v>1</v>
      </c>
      <c r="AJ60" s="368">
        <f>VLOOKUP($G60, SCHOOL_INFO!$D$5:$AS$749, 34, FALSE)</f>
        <v>0</v>
      </c>
      <c r="AK60" s="368">
        <f>VLOOKUP($G60, SCHOOL_INFO!$D$5:$AS$749, 35, FALSE)</f>
        <v>4</v>
      </c>
      <c r="AL60" s="368">
        <f>VLOOKUP($B60, '0.학교(충남+대전)'!$C$4:$AH$767, 31, FALSE)</f>
        <v>3</v>
      </c>
      <c r="AM60" s="368">
        <f>VLOOKUP($B60, '0.학교(충남+대전)'!$C$4:$AH$767, 32, FALSE)</f>
        <v>0</v>
      </c>
      <c r="AN60" s="368">
        <f>VLOOKUP($G60, SCHOOL_INFO!$D$5:$AS$749, 9, FALSE)</f>
        <v>0</v>
      </c>
      <c r="AO60" s="368">
        <f>VLOOKUP($G60, SCHOOL_INFO!$D$5:$AS$749, 36, FALSE)</f>
        <v>0</v>
      </c>
      <c r="AP60" s="368">
        <f>VLOOKUP($G60, SCHOOL_INFO!$D$5:$AS$749, 37, FALSE)</f>
        <v>10</v>
      </c>
      <c r="AQ60" s="368">
        <f>VLOOKUP($B60, '0.학교(충남+대전)'!$C$4:$AC$767, 27, FALSE)</f>
        <v>10</v>
      </c>
      <c r="AR60" s="368">
        <f>VLOOKUP($B60, '0.학교(충남+대전)'!$C$4:$AH$767, 29, FALSE)</f>
        <v>10</v>
      </c>
      <c r="AS60" s="368">
        <f>VLOOKUP($B60, '0.학교(충남+대전)'!$C$4:$AH$767, 30, FALSE)</f>
        <v>0</v>
      </c>
      <c r="AT60" s="368">
        <f>VLOOKUP($G60, SCHOOL_INFO!$D$5:$AS$749, 38, FALSE)</f>
        <v>7</v>
      </c>
      <c r="AU60" s="368">
        <f>VLOOKUP($G60, SCHOOL_INFO!$D$5:$AS$749, 39, FALSE)</f>
        <v>4</v>
      </c>
      <c r="AV60" s="368">
        <f>VLOOKUP($G60, SCHOOL_INFO!$D$5:$AS$749, 40, FALSE)</f>
        <v>8</v>
      </c>
      <c r="AW60" s="368">
        <f>VLOOKUP($G60, SCHOOL_INFO!$D$5:$AS$749, 41, FALSE)</f>
        <v>2</v>
      </c>
      <c r="AX60" s="368">
        <f>VLOOKUP($G60, SCHOOL_INFO!$D$5:$AS$749, 42, FALSE)</f>
        <v>0</v>
      </c>
    </row>
    <row r="61" spans="1:50" ht="16.5" customHeight="1">
      <c r="A61" s="80">
        <v>57</v>
      </c>
      <c r="B61" s="86" t="s">
        <v>842</v>
      </c>
      <c r="C61" s="88" t="s">
        <v>28</v>
      </c>
      <c r="D61" s="86" t="s">
        <v>2233</v>
      </c>
      <c r="E61" s="86" t="s">
        <v>749</v>
      </c>
      <c r="F61" s="91" t="s">
        <v>724</v>
      </c>
      <c r="G61" s="90" t="s">
        <v>843</v>
      </c>
      <c r="H61" s="390" t="s">
        <v>26</v>
      </c>
      <c r="I61" s="390" t="s">
        <v>699</v>
      </c>
      <c r="J61" s="88" t="s">
        <v>5123</v>
      </c>
      <c r="K61" s="366">
        <v>2</v>
      </c>
      <c r="L61" s="367">
        <v>1</v>
      </c>
      <c r="M61" s="367">
        <v>1</v>
      </c>
      <c r="N61" s="368">
        <f>VLOOKUP($G61, SCHOOL_INFO!$D$5:$AS$749, 6, FALSE)</f>
        <v>18</v>
      </c>
      <c r="O61" s="368">
        <f>VLOOKUP($G61, SCHOOL_INFO!$D$5:$AS$749, 7, FALSE)</f>
        <v>10</v>
      </c>
      <c r="P61" s="368">
        <f>VLOOKUP($G61, SCHOOL_INFO!$D$5:$AS$749, 8, FALSE)</f>
        <v>1</v>
      </c>
      <c r="Q61" s="368">
        <f>VLOOKUP($G61, SCHOOL_INFO!$D$5:$AS$749, 10, FALSE)</f>
        <v>5</v>
      </c>
      <c r="R61" s="368">
        <f>VLOOKUP($G61, SCHOOL_INFO!$D$5:$AS$749, 11, FALSE)</f>
        <v>3</v>
      </c>
      <c r="S61" s="368">
        <f>VLOOKUP($G61, SCHOOL_INFO!$D$5:$AS$749, 12, FALSE)</f>
        <v>0</v>
      </c>
      <c r="T61" s="368">
        <f>VLOOKUP($G61, SCHOOL_INFO!$D$5:$AS$749, 13, FALSE)</f>
        <v>0</v>
      </c>
      <c r="U61" s="368">
        <f>VLOOKUP($G61, SCHOOL_INFO!$D$5:$AS$749, 14, FALSE)</f>
        <v>0</v>
      </c>
      <c r="V61" s="368">
        <f>VLOOKUP($G61, SCHOOL_INFO!$D$5:$AS$749, 15, FALSE)</f>
        <v>0</v>
      </c>
      <c r="W61" s="368">
        <f>VLOOKUP($G61, SCHOOL_INFO!$D$5:$AS$749, 17, FALSE)</f>
        <v>0</v>
      </c>
      <c r="X61" s="368">
        <f>VLOOKUP($G61, SCHOOL_INFO!$D$5:$AS$749, 18, FALSE)</f>
        <v>0</v>
      </c>
      <c r="Y61" s="368">
        <f>VLOOKUP($G61, SCHOOL_INFO!$D$5:$AS$749, 19, FALSE)</f>
        <v>0</v>
      </c>
      <c r="Z61" s="368">
        <f>VLOOKUP($G61, SCHOOL_INFO!$D$5:$AS$749, 21, FALSE)</f>
        <v>2</v>
      </c>
      <c r="AA61" s="368">
        <f>VLOOKUP($G61, SCHOOL_INFO!$D$5:$AS$749, 22, FALSE)</f>
        <v>2</v>
      </c>
      <c r="AB61" s="368">
        <f>VLOOKUP($G61, SCHOOL_INFO!$D$5:$AS$749, 23, FALSE)</f>
        <v>0</v>
      </c>
      <c r="AC61" s="368">
        <f>VLOOKUP($G61, SCHOOL_INFO!$D$5:$AS$749, 25, FALSE)</f>
        <v>34</v>
      </c>
      <c r="AD61" s="368">
        <f>VLOOKUP($G61, SCHOOL_INFO!$D$5:$AS$749, 26, FALSE)</f>
        <v>12</v>
      </c>
      <c r="AE61" s="368">
        <f>VLOOKUP($G61, SCHOOL_INFO!$D$5:$AS$749, 27, FALSE)</f>
        <v>0</v>
      </c>
      <c r="AF61" s="368">
        <f>VLOOKUP($G61, SCHOOL_INFO!$D$5:$AS$749, 29, FALSE)</f>
        <v>18</v>
      </c>
      <c r="AG61" s="368">
        <f>VLOOKUP($G61, SCHOOL_INFO!$D$5:$AS$749, 30, FALSE)</f>
        <v>11</v>
      </c>
      <c r="AH61" s="368">
        <f>VLOOKUP($G61, SCHOOL_INFO!$D$5:$AS$749, 31, FALSE)</f>
        <v>0</v>
      </c>
      <c r="AI61" s="368">
        <f>VLOOKUP($G61, SCHOOL_INFO!$D$5:$AS$749, 33, FALSE)</f>
        <v>1</v>
      </c>
      <c r="AJ61" s="368">
        <f>VLOOKUP($G61, SCHOOL_INFO!$D$5:$AS$749, 34, FALSE)</f>
        <v>0</v>
      </c>
      <c r="AK61" s="368">
        <f>VLOOKUP($G61, SCHOOL_INFO!$D$5:$AS$749, 35, FALSE)</f>
        <v>4</v>
      </c>
      <c r="AL61" s="368">
        <f>VLOOKUP($B61, '0.학교(충남+대전)'!$C$4:$AH$767, 31, FALSE)</f>
        <v>5</v>
      </c>
      <c r="AM61" s="368">
        <f>VLOOKUP($B61, '0.학교(충남+대전)'!$C$4:$AH$767, 32, FALSE)</f>
        <v>0</v>
      </c>
      <c r="AN61" s="368">
        <f>VLOOKUP($G61, SCHOOL_INFO!$D$5:$AS$749, 9, FALSE)</f>
        <v>0</v>
      </c>
      <c r="AO61" s="368">
        <f>VLOOKUP($G61, SCHOOL_INFO!$D$5:$AS$749, 36, FALSE)</f>
        <v>16</v>
      </c>
      <c r="AP61" s="368">
        <f>VLOOKUP($G61, SCHOOL_INFO!$D$5:$AS$749, 37, FALSE)</f>
        <v>21</v>
      </c>
      <c r="AQ61" s="368">
        <f>VLOOKUP($B61, '0.학교(충남+대전)'!$C$4:$AC$767, 27, FALSE)</f>
        <v>29</v>
      </c>
      <c r="AR61" s="368">
        <f>VLOOKUP($B61, '0.학교(충남+대전)'!$C$4:$AH$767, 29, FALSE)</f>
        <v>27</v>
      </c>
      <c r="AS61" s="368">
        <f>VLOOKUP($B61, '0.학교(충남+대전)'!$C$4:$AH$767, 30, FALSE)</f>
        <v>0</v>
      </c>
      <c r="AT61" s="368">
        <f>VLOOKUP($G61, SCHOOL_INFO!$D$5:$AS$749, 38, FALSE)</f>
        <v>10</v>
      </c>
      <c r="AU61" s="368">
        <f>VLOOKUP($G61, SCHOOL_INFO!$D$5:$AS$749, 39, FALSE)</f>
        <v>4</v>
      </c>
      <c r="AV61" s="368">
        <f>VLOOKUP($G61, SCHOOL_INFO!$D$5:$AS$749, 40, FALSE)</f>
        <v>23</v>
      </c>
      <c r="AW61" s="368">
        <f>VLOOKUP($G61, SCHOOL_INFO!$D$5:$AS$749, 41, FALSE)</f>
        <v>4</v>
      </c>
      <c r="AX61" s="368">
        <f>VLOOKUP($G61, SCHOOL_INFO!$D$5:$AS$749, 42, FALSE)</f>
        <v>0</v>
      </c>
    </row>
    <row r="62" spans="1:50" ht="16.5" customHeight="1">
      <c r="A62" s="81">
        <v>58</v>
      </c>
      <c r="B62" s="86" t="s">
        <v>844</v>
      </c>
      <c r="C62" s="88" t="s">
        <v>28</v>
      </c>
      <c r="D62" s="86" t="s">
        <v>2233</v>
      </c>
      <c r="E62" s="86" t="s">
        <v>749</v>
      </c>
      <c r="F62" s="89" t="s">
        <v>730</v>
      </c>
      <c r="G62" s="90" t="s">
        <v>845</v>
      </c>
      <c r="H62" s="390" t="s">
        <v>2711</v>
      </c>
      <c r="I62" s="390" t="s">
        <v>699</v>
      </c>
      <c r="J62" s="88" t="s">
        <v>5123</v>
      </c>
      <c r="K62" s="366">
        <v>0</v>
      </c>
      <c r="L62" s="367">
        <v>1</v>
      </c>
      <c r="M62" s="367">
        <v>1</v>
      </c>
      <c r="N62" s="368">
        <f>VLOOKUP($G62, SCHOOL_INFO!$D$5:$AS$749, 6, FALSE)</f>
        <v>1</v>
      </c>
      <c r="O62" s="368">
        <f>VLOOKUP($G62, SCHOOL_INFO!$D$5:$AS$749, 7, FALSE)</f>
        <v>0</v>
      </c>
      <c r="P62" s="368">
        <f>VLOOKUP($G62, SCHOOL_INFO!$D$5:$AS$749, 8, FALSE)</f>
        <v>1</v>
      </c>
      <c r="Q62" s="368">
        <f>VLOOKUP($G62, SCHOOL_INFO!$D$5:$AS$749, 10, FALSE)</f>
        <v>2</v>
      </c>
      <c r="R62" s="368">
        <f>VLOOKUP($G62, SCHOOL_INFO!$D$5:$AS$749, 11, FALSE)</f>
        <v>0</v>
      </c>
      <c r="S62" s="368">
        <f>VLOOKUP($G62, SCHOOL_INFO!$D$5:$AS$749, 12, FALSE)</f>
        <v>0</v>
      </c>
      <c r="T62" s="368">
        <f>VLOOKUP($G62, SCHOOL_INFO!$D$5:$AS$749, 13, FALSE)</f>
        <v>0</v>
      </c>
      <c r="U62" s="368">
        <f>VLOOKUP($G62, SCHOOL_INFO!$D$5:$AS$749, 14, FALSE)</f>
        <v>0</v>
      </c>
      <c r="V62" s="368">
        <f>VLOOKUP($G62, SCHOOL_INFO!$D$5:$AS$749, 15, FALSE)</f>
        <v>0</v>
      </c>
      <c r="W62" s="368">
        <f>VLOOKUP($G62, SCHOOL_INFO!$D$5:$AS$749, 17, FALSE)</f>
        <v>0</v>
      </c>
      <c r="X62" s="368">
        <f>VLOOKUP($G62, SCHOOL_INFO!$D$5:$AS$749, 18, FALSE)</f>
        <v>0</v>
      </c>
      <c r="Y62" s="368">
        <f>VLOOKUP($G62, SCHOOL_INFO!$D$5:$AS$749, 19, FALSE)</f>
        <v>0</v>
      </c>
      <c r="Z62" s="368">
        <f>VLOOKUP($G62, SCHOOL_INFO!$D$5:$AS$749, 21, FALSE)</f>
        <v>2</v>
      </c>
      <c r="AA62" s="368">
        <f>VLOOKUP($G62, SCHOOL_INFO!$D$5:$AS$749, 22, FALSE)</f>
        <v>2</v>
      </c>
      <c r="AB62" s="368">
        <f>VLOOKUP($G62, SCHOOL_INFO!$D$5:$AS$749, 23, FALSE)</f>
        <v>0</v>
      </c>
      <c r="AC62" s="368">
        <f>VLOOKUP($G62, SCHOOL_INFO!$D$5:$AS$749, 25, FALSE)</f>
        <v>6</v>
      </c>
      <c r="AD62" s="368">
        <f>VLOOKUP($G62, SCHOOL_INFO!$D$5:$AS$749, 26, FALSE)</f>
        <v>2</v>
      </c>
      <c r="AE62" s="368">
        <f>VLOOKUP($G62, SCHOOL_INFO!$D$5:$AS$749, 27, FALSE)</f>
        <v>0</v>
      </c>
      <c r="AF62" s="368">
        <f>VLOOKUP($G62, SCHOOL_INFO!$D$5:$AS$749, 29, FALSE)</f>
        <v>0</v>
      </c>
      <c r="AG62" s="368">
        <f>VLOOKUP($G62, SCHOOL_INFO!$D$5:$AS$749, 30, FALSE)</f>
        <v>0</v>
      </c>
      <c r="AH62" s="368">
        <f>VLOOKUP($G62, SCHOOL_INFO!$D$5:$AS$749, 31, FALSE)</f>
        <v>0</v>
      </c>
      <c r="AI62" s="368">
        <f>VLOOKUP($G62, SCHOOL_INFO!$D$5:$AS$749, 33, FALSE)</f>
        <v>1</v>
      </c>
      <c r="AJ62" s="368">
        <f>VLOOKUP($G62, SCHOOL_INFO!$D$5:$AS$749, 34, FALSE)</f>
        <v>0</v>
      </c>
      <c r="AK62" s="368">
        <f>VLOOKUP($G62, SCHOOL_INFO!$D$5:$AS$749, 35, FALSE)</f>
        <v>4</v>
      </c>
      <c r="AL62" s="368">
        <f>VLOOKUP($B62, '0.학교(충남+대전)'!$C$4:$AH$767, 31, FALSE)</f>
        <v>2</v>
      </c>
      <c r="AM62" s="368">
        <f>VLOOKUP($B62, '0.학교(충남+대전)'!$C$4:$AH$767, 32, FALSE)</f>
        <v>0</v>
      </c>
      <c r="AN62" s="368">
        <f>VLOOKUP($G62, SCHOOL_INFO!$D$5:$AS$749, 9, FALSE)</f>
        <v>0</v>
      </c>
      <c r="AO62" s="368">
        <f>VLOOKUP($G62, SCHOOL_INFO!$D$5:$AS$749, 36, FALSE)</f>
        <v>4</v>
      </c>
      <c r="AP62" s="368">
        <f>VLOOKUP($G62, SCHOOL_INFO!$D$5:$AS$749, 37, FALSE)</f>
        <v>8</v>
      </c>
      <c r="AQ62" s="368">
        <f>VLOOKUP($B62, '0.학교(충남+대전)'!$C$4:$AC$767, 27, FALSE)</f>
        <v>12</v>
      </c>
      <c r="AR62" s="368">
        <f>VLOOKUP($B62, '0.학교(충남+대전)'!$C$4:$AH$767, 29, FALSE)</f>
        <v>12</v>
      </c>
      <c r="AS62" s="368">
        <f>VLOOKUP($B62, '0.학교(충남+대전)'!$C$4:$AH$767, 30, FALSE)</f>
        <v>0</v>
      </c>
      <c r="AT62" s="368">
        <f>VLOOKUP($G62, SCHOOL_INFO!$D$5:$AS$749, 38, FALSE)</f>
        <v>6</v>
      </c>
      <c r="AU62" s="368">
        <f>VLOOKUP($G62, SCHOOL_INFO!$D$5:$AS$749, 39, FALSE)</f>
        <v>2</v>
      </c>
      <c r="AV62" s="368">
        <f>VLOOKUP($G62, SCHOOL_INFO!$D$5:$AS$749, 40, FALSE)</f>
        <v>10</v>
      </c>
      <c r="AW62" s="368">
        <f>VLOOKUP($G62, SCHOOL_INFO!$D$5:$AS$749, 41, FALSE)</f>
        <v>2</v>
      </c>
      <c r="AX62" s="368">
        <f>VLOOKUP($G62, SCHOOL_INFO!$D$5:$AS$749, 42, FALSE)</f>
        <v>0</v>
      </c>
    </row>
    <row r="63" spans="1:50" ht="16.5" customHeight="1">
      <c r="A63" s="80">
        <v>59</v>
      </c>
      <c r="B63" s="86" t="s">
        <v>846</v>
      </c>
      <c r="C63" s="88" t="s">
        <v>28</v>
      </c>
      <c r="D63" s="86" t="s">
        <v>2233</v>
      </c>
      <c r="E63" s="86" t="s">
        <v>749</v>
      </c>
      <c r="F63" s="87" t="s">
        <v>727</v>
      </c>
      <c r="G63" s="90" t="s">
        <v>847</v>
      </c>
      <c r="H63" s="390" t="s">
        <v>2353</v>
      </c>
      <c r="I63" s="390" t="s">
        <v>699</v>
      </c>
      <c r="J63" s="88" t="s">
        <v>5126</v>
      </c>
      <c r="K63" s="366">
        <v>2</v>
      </c>
      <c r="L63" s="367">
        <v>1</v>
      </c>
      <c r="M63" s="367">
        <v>1</v>
      </c>
      <c r="N63" s="368">
        <f>VLOOKUP($G63, SCHOOL_INFO!$D$5:$AS$749, 6, FALSE)</f>
        <v>4</v>
      </c>
      <c r="O63" s="368">
        <f>VLOOKUP($G63, SCHOOL_INFO!$D$5:$AS$749, 7, FALSE)</f>
        <v>0</v>
      </c>
      <c r="P63" s="368">
        <f>VLOOKUP($G63, SCHOOL_INFO!$D$5:$AS$749, 8, FALSE)</f>
        <v>1</v>
      </c>
      <c r="Q63" s="368">
        <f>VLOOKUP($G63, SCHOOL_INFO!$D$5:$AS$749, 10, FALSE)</f>
        <v>0</v>
      </c>
      <c r="R63" s="368">
        <f>VLOOKUP($G63, SCHOOL_INFO!$D$5:$AS$749, 11, FALSE)</f>
        <v>0</v>
      </c>
      <c r="S63" s="368">
        <f>VLOOKUP($G63, SCHOOL_INFO!$D$5:$AS$749, 12, FALSE)</f>
        <v>0</v>
      </c>
      <c r="T63" s="368">
        <f>VLOOKUP($G63, SCHOOL_INFO!$D$5:$AS$749, 13, FALSE)</f>
        <v>0</v>
      </c>
      <c r="U63" s="368">
        <f>VLOOKUP($G63, SCHOOL_INFO!$D$5:$AS$749, 14, FALSE)</f>
        <v>0</v>
      </c>
      <c r="V63" s="368">
        <f>VLOOKUP($G63, SCHOOL_INFO!$D$5:$AS$749, 15, FALSE)</f>
        <v>0</v>
      </c>
      <c r="W63" s="368">
        <f>VLOOKUP($G63, SCHOOL_INFO!$D$5:$AS$749, 17, FALSE)</f>
        <v>0</v>
      </c>
      <c r="X63" s="368">
        <f>VLOOKUP($G63, SCHOOL_INFO!$D$5:$AS$749, 18, FALSE)</f>
        <v>0</v>
      </c>
      <c r="Y63" s="368">
        <f>VLOOKUP($G63, SCHOOL_INFO!$D$5:$AS$749, 19, FALSE)</f>
        <v>0</v>
      </c>
      <c r="Z63" s="368">
        <f>VLOOKUP($G63, SCHOOL_INFO!$D$5:$AS$749, 21, FALSE)</f>
        <v>2</v>
      </c>
      <c r="AA63" s="368">
        <f>VLOOKUP($G63, SCHOOL_INFO!$D$5:$AS$749, 22, FALSE)</f>
        <v>2</v>
      </c>
      <c r="AB63" s="368">
        <f>VLOOKUP($G63, SCHOOL_INFO!$D$5:$AS$749, 23, FALSE)</f>
        <v>0</v>
      </c>
      <c r="AC63" s="368">
        <f>VLOOKUP($G63, SCHOOL_INFO!$D$5:$AS$749, 25, FALSE)</f>
        <v>7</v>
      </c>
      <c r="AD63" s="368">
        <f>VLOOKUP($G63, SCHOOL_INFO!$D$5:$AS$749, 26, FALSE)</f>
        <v>1</v>
      </c>
      <c r="AE63" s="368">
        <f>VLOOKUP($G63, SCHOOL_INFO!$D$5:$AS$749, 27, FALSE)</f>
        <v>0</v>
      </c>
      <c r="AF63" s="368">
        <f>VLOOKUP($G63, SCHOOL_INFO!$D$5:$AS$749, 29, FALSE)</f>
        <v>0</v>
      </c>
      <c r="AG63" s="368">
        <f>VLOOKUP($G63, SCHOOL_INFO!$D$5:$AS$749, 30, FALSE)</f>
        <v>0</v>
      </c>
      <c r="AH63" s="368">
        <f>VLOOKUP($G63, SCHOOL_INFO!$D$5:$AS$749, 31, FALSE)</f>
        <v>0</v>
      </c>
      <c r="AI63" s="368">
        <f>VLOOKUP($G63, SCHOOL_INFO!$D$5:$AS$749, 33, FALSE)</f>
        <v>1</v>
      </c>
      <c r="AJ63" s="368">
        <f>VLOOKUP($G63, SCHOOL_INFO!$D$5:$AS$749, 34, FALSE)</f>
        <v>0</v>
      </c>
      <c r="AK63" s="368">
        <f>VLOOKUP($G63, SCHOOL_INFO!$D$5:$AS$749, 35, FALSE)</f>
        <v>2</v>
      </c>
      <c r="AL63" s="368">
        <f>VLOOKUP($B63, '0.학교(충남+대전)'!$C$4:$AH$767, 31, FALSE)</f>
        <v>2</v>
      </c>
      <c r="AM63" s="368">
        <f>VLOOKUP($B63, '0.학교(충남+대전)'!$C$4:$AH$767, 32, FALSE)</f>
        <v>0</v>
      </c>
      <c r="AN63" s="368">
        <f>VLOOKUP($G63, SCHOOL_INFO!$D$5:$AS$749, 9, FALSE)</f>
        <v>0</v>
      </c>
      <c r="AO63" s="368">
        <f>VLOOKUP($G63, SCHOOL_INFO!$D$5:$AS$749, 36, FALSE)</f>
        <v>2</v>
      </c>
      <c r="AP63" s="368">
        <f>VLOOKUP($G63, SCHOOL_INFO!$D$5:$AS$749, 37, FALSE)</f>
        <v>6</v>
      </c>
      <c r="AQ63" s="368">
        <f>VLOOKUP($B63, '0.학교(충남+대전)'!$C$4:$AC$767, 27, FALSE)</f>
        <v>9</v>
      </c>
      <c r="AR63" s="368">
        <f>VLOOKUP($B63, '0.학교(충남+대전)'!$C$4:$AH$767, 29, FALSE)</f>
        <v>8</v>
      </c>
      <c r="AS63" s="368">
        <f>VLOOKUP($B63, '0.학교(충남+대전)'!$C$4:$AH$767, 30, FALSE)</f>
        <v>0</v>
      </c>
      <c r="AT63" s="368">
        <f>VLOOKUP($G63, SCHOOL_INFO!$D$5:$AS$749, 38, FALSE)</f>
        <v>3</v>
      </c>
      <c r="AU63" s="368">
        <f>VLOOKUP($G63, SCHOOL_INFO!$D$5:$AS$749, 39, FALSE)</f>
        <v>1</v>
      </c>
      <c r="AV63" s="368">
        <f>VLOOKUP($G63, SCHOOL_INFO!$D$5:$AS$749, 40, FALSE)</f>
        <v>7</v>
      </c>
      <c r="AW63" s="368">
        <f>VLOOKUP($G63, SCHOOL_INFO!$D$5:$AS$749, 41, FALSE)</f>
        <v>1</v>
      </c>
      <c r="AX63" s="368">
        <f>VLOOKUP($G63, SCHOOL_INFO!$D$5:$AS$749, 42, FALSE)</f>
        <v>0</v>
      </c>
    </row>
    <row r="64" spans="1:50" ht="16.5" customHeight="1">
      <c r="A64" s="80">
        <v>60</v>
      </c>
      <c r="B64" s="86" t="s">
        <v>850</v>
      </c>
      <c r="C64" s="88" t="s">
        <v>28</v>
      </c>
      <c r="D64" s="86" t="s">
        <v>2233</v>
      </c>
      <c r="E64" s="86" t="s">
        <v>749</v>
      </c>
      <c r="F64" s="87" t="s">
        <v>727</v>
      </c>
      <c r="G64" s="90" t="s">
        <v>851</v>
      </c>
      <c r="H64" s="390" t="s">
        <v>2353</v>
      </c>
      <c r="I64" s="390" t="s">
        <v>699</v>
      </c>
      <c r="J64" s="88" t="s">
        <v>5123</v>
      </c>
      <c r="K64" s="366">
        <v>2</v>
      </c>
      <c r="L64" s="367">
        <v>1</v>
      </c>
      <c r="M64" s="367">
        <v>1</v>
      </c>
      <c r="N64" s="368">
        <f>VLOOKUP($G64, SCHOOL_INFO!$D$5:$AS$749, 6, FALSE)</f>
        <v>5</v>
      </c>
      <c r="O64" s="368">
        <f>VLOOKUP($G64, SCHOOL_INFO!$D$5:$AS$749, 7, FALSE)</f>
        <v>2</v>
      </c>
      <c r="P64" s="368">
        <f>VLOOKUP($G64, SCHOOL_INFO!$D$5:$AS$749, 8, FALSE)</f>
        <v>1</v>
      </c>
      <c r="Q64" s="368">
        <f>VLOOKUP($G64, SCHOOL_INFO!$D$5:$AS$749, 10, FALSE)</f>
        <v>3</v>
      </c>
      <c r="R64" s="368">
        <f>VLOOKUP($G64, SCHOOL_INFO!$D$5:$AS$749, 11, FALSE)</f>
        <v>0</v>
      </c>
      <c r="S64" s="368">
        <f>VLOOKUP($G64, SCHOOL_INFO!$D$5:$AS$749, 12, FALSE)</f>
        <v>0</v>
      </c>
      <c r="T64" s="368">
        <f>VLOOKUP($G64, SCHOOL_INFO!$D$5:$AS$749, 13, FALSE)</f>
        <v>0</v>
      </c>
      <c r="U64" s="368">
        <f>VLOOKUP($G64, SCHOOL_INFO!$D$5:$AS$749, 14, FALSE)</f>
        <v>0</v>
      </c>
      <c r="V64" s="368">
        <f>VLOOKUP($G64, SCHOOL_INFO!$D$5:$AS$749, 15, FALSE)</f>
        <v>0</v>
      </c>
      <c r="W64" s="368">
        <f>VLOOKUP($G64, SCHOOL_INFO!$D$5:$AS$749, 17, FALSE)</f>
        <v>0</v>
      </c>
      <c r="X64" s="368">
        <f>VLOOKUP($G64, SCHOOL_INFO!$D$5:$AS$749, 18, FALSE)</f>
        <v>0</v>
      </c>
      <c r="Y64" s="368">
        <f>VLOOKUP($G64, SCHOOL_INFO!$D$5:$AS$749, 19, FALSE)</f>
        <v>0</v>
      </c>
      <c r="Z64" s="368">
        <f>VLOOKUP($G64, SCHOOL_INFO!$D$5:$AS$749, 21, FALSE)</f>
        <v>2</v>
      </c>
      <c r="AA64" s="368">
        <f>VLOOKUP($G64, SCHOOL_INFO!$D$5:$AS$749, 22, FALSE)</f>
        <v>2</v>
      </c>
      <c r="AB64" s="368">
        <f>VLOOKUP($G64, SCHOOL_INFO!$D$5:$AS$749, 23, FALSE)</f>
        <v>0</v>
      </c>
      <c r="AC64" s="368">
        <f>VLOOKUP($G64, SCHOOL_INFO!$D$5:$AS$749, 25, FALSE)</f>
        <v>15</v>
      </c>
      <c r="AD64" s="368">
        <f>VLOOKUP($G64, SCHOOL_INFO!$D$5:$AS$749, 26, FALSE)</f>
        <v>3</v>
      </c>
      <c r="AE64" s="368">
        <f>VLOOKUP($G64, SCHOOL_INFO!$D$5:$AS$749, 27, FALSE)</f>
        <v>0</v>
      </c>
      <c r="AF64" s="368">
        <f>VLOOKUP($G64, SCHOOL_INFO!$D$5:$AS$749, 29, FALSE)</f>
        <v>0</v>
      </c>
      <c r="AG64" s="368">
        <f>VLOOKUP($G64, SCHOOL_INFO!$D$5:$AS$749, 30, FALSE)</f>
        <v>0</v>
      </c>
      <c r="AH64" s="368">
        <f>VLOOKUP($G64, SCHOOL_INFO!$D$5:$AS$749, 31, FALSE)</f>
        <v>0</v>
      </c>
      <c r="AI64" s="368">
        <f>VLOOKUP($G64, SCHOOL_INFO!$D$5:$AS$749, 33, FALSE)</f>
        <v>1</v>
      </c>
      <c r="AJ64" s="368">
        <f>VLOOKUP($G64, SCHOOL_INFO!$D$5:$AS$749, 34, FALSE)</f>
        <v>0</v>
      </c>
      <c r="AK64" s="368">
        <f>VLOOKUP($G64, SCHOOL_INFO!$D$5:$AS$749, 35, FALSE)</f>
        <v>4</v>
      </c>
      <c r="AL64" s="368">
        <f>VLOOKUP($B64, '0.학교(충남+대전)'!$C$4:$AH$767, 31, FALSE)</f>
        <v>4</v>
      </c>
      <c r="AM64" s="368">
        <f>VLOOKUP($B64, '0.학교(충남+대전)'!$C$4:$AH$767, 32, FALSE)</f>
        <v>0</v>
      </c>
      <c r="AN64" s="368">
        <f>VLOOKUP($G64, SCHOOL_INFO!$D$5:$AS$749, 9, FALSE)</f>
        <v>0</v>
      </c>
      <c r="AO64" s="368">
        <f>VLOOKUP($G64, SCHOOL_INFO!$D$5:$AS$749, 36, FALSE)</f>
        <v>3</v>
      </c>
      <c r="AP64" s="368">
        <f>VLOOKUP($G64, SCHOOL_INFO!$D$5:$AS$749, 37, FALSE)</f>
        <v>10</v>
      </c>
      <c r="AQ64" s="368">
        <f>VLOOKUP($B64, '0.학교(충남+대전)'!$C$4:$AC$767, 27, FALSE)</f>
        <v>13</v>
      </c>
      <c r="AR64" s="368">
        <f>VLOOKUP($B64, '0.학교(충남+대전)'!$C$4:$AH$767, 29, FALSE)</f>
        <v>13</v>
      </c>
      <c r="AS64" s="368">
        <f>VLOOKUP($B64, '0.학교(충남+대전)'!$C$4:$AH$767, 30, FALSE)</f>
        <v>0</v>
      </c>
      <c r="AT64" s="368">
        <f>VLOOKUP($G64, SCHOOL_INFO!$D$5:$AS$749, 38, FALSE)</f>
        <v>8</v>
      </c>
      <c r="AU64" s="368">
        <f>VLOOKUP($G64, SCHOOL_INFO!$D$5:$AS$749, 39, FALSE)</f>
        <v>3</v>
      </c>
      <c r="AV64" s="368">
        <f>VLOOKUP($G64, SCHOOL_INFO!$D$5:$AS$749, 40, FALSE)</f>
        <v>13</v>
      </c>
      <c r="AW64" s="368">
        <f>VLOOKUP($G64, SCHOOL_INFO!$D$5:$AS$749, 41, FALSE)</f>
        <v>0</v>
      </c>
      <c r="AX64" s="368">
        <f>VLOOKUP($G64, SCHOOL_INFO!$D$5:$AS$749, 42, FALSE)</f>
        <v>0</v>
      </c>
    </row>
    <row r="65" spans="1:50" ht="16.5" customHeight="1">
      <c r="A65" s="81">
        <v>61</v>
      </c>
      <c r="B65" s="86" t="s">
        <v>852</v>
      </c>
      <c r="C65" s="88" t="s">
        <v>28</v>
      </c>
      <c r="D65" s="86" t="s">
        <v>2233</v>
      </c>
      <c r="E65" s="86" t="s">
        <v>749</v>
      </c>
      <c r="F65" s="91" t="s">
        <v>724</v>
      </c>
      <c r="G65" s="90" t="s">
        <v>853</v>
      </c>
      <c r="H65" s="390" t="s">
        <v>26</v>
      </c>
      <c r="I65" s="390" t="s">
        <v>699</v>
      </c>
      <c r="J65" s="88" t="s">
        <v>5123</v>
      </c>
      <c r="K65" s="366">
        <v>2</v>
      </c>
      <c r="L65" s="367">
        <v>1</v>
      </c>
      <c r="M65" s="367">
        <v>1</v>
      </c>
      <c r="N65" s="368">
        <f>VLOOKUP($G65, SCHOOL_INFO!$D$5:$AS$749, 6, FALSE)</f>
        <v>13</v>
      </c>
      <c r="O65" s="368">
        <f>VLOOKUP($G65, SCHOOL_INFO!$D$5:$AS$749, 7, FALSE)</f>
        <v>0</v>
      </c>
      <c r="P65" s="368">
        <f>VLOOKUP($G65, SCHOOL_INFO!$D$5:$AS$749, 8, FALSE)</f>
        <v>1</v>
      </c>
      <c r="Q65" s="368">
        <f>VLOOKUP($G65, SCHOOL_INFO!$D$5:$AS$749, 10, FALSE)</f>
        <v>0</v>
      </c>
      <c r="R65" s="368">
        <f>VLOOKUP($G65, SCHOOL_INFO!$D$5:$AS$749, 11, FALSE)</f>
        <v>0</v>
      </c>
      <c r="S65" s="368">
        <f>VLOOKUP($G65, SCHOOL_INFO!$D$5:$AS$749, 12, FALSE)</f>
        <v>0</v>
      </c>
      <c r="T65" s="368">
        <f>VLOOKUP($G65, SCHOOL_INFO!$D$5:$AS$749, 13, FALSE)</f>
        <v>4</v>
      </c>
      <c r="U65" s="368">
        <f>VLOOKUP($G65, SCHOOL_INFO!$D$5:$AS$749, 14, FALSE)</f>
        <v>0</v>
      </c>
      <c r="V65" s="368">
        <f>VLOOKUP($G65, SCHOOL_INFO!$D$5:$AS$749, 15, FALSE)</f>
        <v>0</v>
      </c>
      <c r="W65" s="368">
        <f>VLOOKUP($G65, SCHOOL_INFO!$D$5:$AS$749, 17, FALSE)</f>
        <v>3</v>
      </c>
      <c r="X65" s="368">
        <f>VLOOKUP($G65, SCHOOL_INFO!$D$5:$AS$749, 18, FALSE)</f>
        <v>2</v>
      </c>
      <c r="Y65" s="368">
        <f>VLOOKUP($G65, SCHOOL_INFO!$D$5:$AS$749, 19, FALSE)</f>
        <v>0</v>
      </c>
      <c r="Z65" s="368">
        <f>VLOOKUP($G65, SCHOOL_INFO!$D$5:$AS$749, 21, FALSE)</f>
        <v>4</v>
      </c>
      <c r="AA65" s="368">
        <f>VLOOKUP($G65, SCHOOL_INFO!$D$5:$AS$749, 22, FALSE)</f>
        <v>2</v>
      </c>
      <c r="AB65" s="368">
        <f>VLOOKUP($G65, SCHOOL_INFO!$D$5:$AS$749, 23, FALSE)</f>
        <v>0</v>
      </c>
      <c r="AC65" s="368">
        <f>VLOOKUP($G65, SCHOOL_INFO!$D$5:$AS$749, 25, FALSE)</f>
        <v>14</v>
      </c>
      <c r="AD65" s="368">
        <f>VLOOKUP($G65, SCHOOL_INFO!$D$5:$AS$749, 26, FALSE)</f>
        <v>0</v>
      </c>
      <c r="AE65" s="368">
        <f>VLOOKUP($G65, SCHOOL_INFO!$D$5:$AS$749, 27, FALSE)</f>
        <v>0</v>
      </c>
      <c r="AF65" s="368">
        <f>VLOOKUP($G65, SCHOOL_INFO!$D$5:$AS$749, 29, FALSE)</f>
        <v>4</v>
      </c>
      <c r="AG65" s="368">
        <f>VLOOKUP($G65, SCHOOL_INFO!$D$5:$AS$749, 30, FALSE)</f>
        <v>1</v>
      </c>
      <c r="AH65" s="368">
        <f>VLOOKUP($G65, SCHOOL_INFO!$D$5:$AS$749, 31, FALSE)</f>
        <v>0</v>
      </c>
      <c r="AI65" s="368">
        <f>VLOOKUP($G65, SCHOOL_INFO!$D$5:$AS$749, 33, FALSE)</f>
        <v>1</v>
      </c>
      <c r="AJ65" s="368">
        <f>VLOOKUP($G65, SCHOOL_INFO!$D$5:$AS$749, 34, FALSE)</f>
        <v>0</v>
      </c>
      <c r="AK65" s="368">
        <f>VLOOKUP($G65, SCHOOL_INFO!$D$5:$AS$749, 35, FALSE)</f>
        <v>9</v>
      </c>
      <c r="AL65" s="368">
        <f>VLOOKUP($B65, '0.학교(충남+대전)'!$C$4:$AH$767, 31, FALSE)</f>
        <v>6</v>
      </c>
      <c r="AM65" s="368">
        <f>VLOOKUP($B65, '0.학교(충남+대전)'!$C$4:$AH$767, 32, FALSE)</f>
        <v>0</v>
      </c>
      <c r="AN65" s="368">
        <f>VLOOKUP($G65, SCHOOL_INFO!$D$5:$AS$749, 9, FALSE)</f>
        <v>0</v>
      </c>
      <c r="AO65" s="368">
        <f>VLOOKUP($G65, SCHOOL_INFO!$D$5:$AS$749, 36, FALSE)</f>
        <v>3</v>
      </c>
      <c r="AP65" s="368">
        <f>VLOOKUP($G65, SCHOOL_INFO!$D$5:$AS$749, 37, FALSE)</f>
        <v>52</v>
      </c>
      <c r="AQ65" s="368">
        <f>VLOOKUP($B65, '0.학교(충남+대전)'!$C$4:$AC$767, 27, FALSE)</f>
        <v>57</v>
      </c>
      <c r="AR65" s="368">
        <f>VLOOKUP($B65, '0.학교(충남+대전)'!$C$4:$AH$767, 29, FALSE)</f>
        <v>55</v>
      </c>
      <c r="AS65" s="368">
        <f>VLOOKUP($B65, '0.학교(충남+대전)'!$C$4:$AH$767, 30, FALSE)</f>
        <v>0</v>
      </c>
      <c r="AT65" s="368">
        <f>VLOOKUP($G65, SCHOOL_INFO!$D$5:$AS$749, 38, FALSE)</f>
        <v>17</v>
      </c>
      <c r="AU65" s="368">
        <f>VLOOKUP($G65, SCHOOL_INFO!$D$5:$AS$749, 39, FALSE)</f>
        <v>8</v>
      </c>
      <c r="AV65" s="368">
        <f>VLOOKUP($G65, SCHOOL_INFO!$D$5:$AS$749, 40, FALSE)</f>
        <v>45</v>
      </c>
      <c r="AW65" s="368">
        <f>VLOOKUP($G65, SCHOOL_INFO!$D$5:$AS$749, 41, FALSE)</f>
        <v>10</v>
      </c>
      <c r="AX65" s="368">
        <f>VLOOKUP($G65, SCHOOL_INFO!$D$5:$AS$749, 42, FALSE)</f>
        <v>0</v>
      </c>
    </row>
    <row r="66" spans="1:50" ht="16.5" customHeight="1">
      <c r="A66" s="80">
        <v>62</v>
      </c>
      <c r="B66" s="86" t="s">
        <v>854</v>
      </c>
      <c r="C66" s="88" t="s">
        <v>28</v>
      </c>
      <c r="D66" s="86" t="s">
        <v>2233</v>
      </c>
      <c r="E66" s="86" t="s">
        <v>749</v>
      </c>
      <c r="F66" s="87" t="s">
        <v>727</v>
      </c>
      <c r="G66" s="90" t="s">
        <v>855</v>
      </c>
      <c r="H66" s="390" t="s">
        <v>2353</v>
      </c>
      <c r="I66" s="390" t="s">
        <v>699</v>
      </c>
      <c r="J66" s="88" t="s">
        <v>5123</v>
      </c>
      <c r="K66" s="366">
        <v>2</v>
      </c>
      <c r="L66" s="367">
        <v>1</v>
      </c>
      <c r="M66" s="367">
        <v>1</v>
      </c>
      <c r="N66" s="368">
        <f>VLOOKUP($G66, SCHOOL_INFO!$D$5:$AS$749, 6, FALSE)</f>
        <v>4</v>
      </c>
      <c r="O66" s="368">
        <f>VLOOKUP($G66, SCHOOL_INFO!$D$5:$AS$749, 7, FALSE)</f>
        <v>0</v>
      </c>
      <c r="P66" s="368">
        <f>VLOOKUP($G66, SCHOOL_INFO!$D$5:$AS$749, 8, FALSE)</f>
        <v>1</v>
      </c>
      <c r="Q66" s="368">
        <f>VLOOKUP($G66, SCHOOL_INFO!$D$5:$AS$749, 10, FALSE)</f>
        <v>0</v>
      </c>
      <c r="R66" s="368">
        <f>VLOOKUP($G66, SCHOOL_INFO!$D$5:$AS$749, 11, FALSE)</f>
        <v>0</v>
      </c>
      <c r="S66" s="368">
        <f>VLOOKUP($G66, SCHOOL_INFO!$D$5:$AS$749, 12, FALSE)</f>
        <v>0</v>
      </c>
      <c r="T66" s="368">
        <f>VLOOKUP($G66, SCHOOL_INFO!$D$5:$AS$749, 13, FALSE)</f>
        <v>0</v>
      </c>
      <c r="U66" s="368">
        <f>VLOOKUP($G66, SCHOOL_INFO!$D$5:$AS$749, 14, FALSE)</f>
        <v>0</v>
      </c>
      <c r="V66" s="368">
        <f>VLOOKUP($G66, SCHOOL_INFO!$D$5:$AS$749, 15, FALSE)</f>
        <v>0</v>
      </c>
      <c r="W66" s="368">
        <f>VLOOKUP($G66, SCHOOL_INFO!$D$5:$AS$749, 17, FALSE)</f>
        <v>0</v>
      </c>
      <c r="X66" s="368">
        <f>VLOOKUP($G66, SCHOOL_INFO!$D$5:$AS$749, 18, FALSE)</f>
        <v>0</v>
      </c>
      <c r="Y66" s="368">
        <f>VLOOKUP($G66, SCHOOL_INFO!$D$5:$AS$749, 19, FALSE)</f>
        <v>0</v>
      </c>
      <c r="Z66" s="368">
        <f>VLOOKUP($G66, SCHOOL_INFO!$D$5:$AS$749, 21, FALSE)</f>
        <v>2</v>
      </c>
      <c r="AA66" s="368">
        <f>VLOOKUP($G66, SCHOOL_INFO!$D$5:$AS$749, 22, FALSE)</f>
        <v>2</v>
      </c>
      <c r="AB66" s="368">
        <f>VLOOKUP($G66, SCHOOL_INFO!$D$5:$AS$749, 23, FALSE)</f>
        <v>0</v>
      </c>
      <c r="AC66" s="368">
        <f>VLOOKUP($G66, SCHOOL_INFO!$D$5:$AS$749, 25, FALSE)</f>
        <v>4</v>
      </c>
      <c r="AD66" s="368">
        <f>VLOOKUP($G66, SCHOOL_INFO!$D$5:$AS$749, 26, FALSE)</f>
        <v>0</v>
      </c>
      <c r="AE66" s="368">
        <f>VLOOKUP($G66, SCHOOL_INFO!$D$5:$AS$749, 27, FALSE)</f>
        <v>0</v>
      </c>
      <c r="AF66" s="368">
        <f>VLOOKUP($G66, SCHOOL_INFO!$D$5:$AS$749, 29, FALSE)</f>
        <v>6</v>
      </c>
      <c r="AG66" s="368">
        <f>VLOOKUP($G66, SCHOOL_INFO!$D$5:$AS$749, 30, FALSE)</f>
        <v>1</v>
      </c>
      <c r="AH66" s="368">
        <f>VLOOKUP($G66, SCHOOL_INFO!$D$5:$AS$749, 31, FALSE)</f>
        <v>0</v>
      </c>
      <c r="AI66" s="368">
        <f>VLOOKUP($G66, SCHOOL_INFO!$D$5:$AS$749, 33, FALSE)</f>
        <v>1</v>
      </c>
      <c r="AJ66" s="368">
        <f>VLOOKUP($G66, SCHOOL_INFO!$D$5:$AS$749, 34, FALSE)</f>
        <v>0</v>
      </c>
      <c r="AK66" s="368">
        <f>VLOOKUP($G66, SCHOOL_INFO!$D$5:$AS$749, 35, FALSE)</f>
        <v>4</v>
      </c>
      <c r="AL66" s="368">
        <f>VLOOKUP($B66, '0.학교(충남+대전)'!$C$4:$AH$767, 31, FALSE)</f>
        <v>2</v>
      </c>
      <c r="AM66" s="368">
        <f>VLOOKUP($B66, '0.학교(충남+대전)'!$C$4:$AH$767, 32, FALSE)</f>
        <v>0</v>
      </c>
      <c r="AN66" s="368">
        <f>VLOOKUP($G66, SCHOOL_INFO!$D$5:$AS$749, 9, FALSE)</f>
        <v>0</v>
      </c>
      <c r="AO66" s="368">
        <f>VLOOKUP($G66, SCHOOL_INFO!$D$5:$AS$749, 36, FALSE)</f>
        <v>3</v>
      </c>
      <c r="AP66" s="368">
        <f>VLOOKUP($G66, SCHOOL_INFO!$D$5:$AS$749, 37, FALSE)</f>
        <v>11</v>
      </c>
      <c r="AQ66" s="368">
        <f>VLOOKUP($B66, '0.학교(충남+대전)'!$C$4:$AC$767, 27, FALSE)</f>
        <v>14</v>
      </c>
      <c r="AR66" s="368">
        <f>VLOOKUP($B66, '0.학교(충남+대전)'!$C$4:$AH$767, 29, FALSE)</f>
        <v>14</v>
      </c>
      <c r="AS66" s="368">
        <f>VLOOKUP($B66, '0.학교(충남+대전)'!$C$4:$AH$767, 30, FALSE)</f>
        <v>0</v>
      </c>
      <c r="AT66" s="368">
        <f>VLOOKUP($G66, SCHOOL_INFO!$D$5:$AS$749, 38, FALSE)</f>
        <v>4</v>
      </c>
      <c r="AU66" s="368">
        <f>VLOOKUP($G66, SCHOOL_INFO!$D$5:$AS$749, 39, FALSE)</f>
        <v>2</v>
      </c>
      <c r="AV66" s="368">
        <f>VLOOKUP($G66, SCHOOL_INFO!$D$5:$AS$749, 40, FALSE)</f>
        <v>12</v>
      </c>
      <c r="AW66" s="368">
        <f>VLOOKUP($G66, SCHOOL_INFO!$D$5:$AS$749, 41, FALSE)</f>
        <v>2</v>
      </c>
      <c r="AX66" s="368">
        <f>VLOOKUP($G66, SCHOOL_INFO!$D$5:$AS$749, 42, FALSE)</f>
        <v>0</v>
      </c>
    </row>
    <row r="67" spans="1:50" ht="16.5" customHeight="1">
      <c r="A67" s="80">
        <v>63</v>
      </c>
      <c r="B67" s="86" t="s">
        <v>856</v>
      </c>
      <c r="C67" s="88" t="s">
        <v>28</v>
      </c>
      <c r="D67" s="86" t="s">
        <v>2233</v>
      </c>
      <c r="E67" s="86" t="s">
        <v>749</v>
      </c>
      <c r="F67" s="87" t="s">
        <v>727</v>
      </c>
      <c r="G67" s="90" t="s">
        <v>857</v>
      </c>
      <c r="H67" s="390" t="s">
        <v>2353</v>
      </c>
      <c r="I67" s="390" t="s">
        <v>699</v>
      </c>
      <c r="J67" s="88" t="s">
        <v>5123</v>
      </c>
      <c r="K67" s="366">
        <v>2</v>
      </c>
      <c r="L67" s="367">
        <v>1</v>
      </c>
      <c r="M67" s="367">
        <v>1</v>
      </c>
      <c r="N67" s="368">
        <f>VLOOKUP($G67, SCHOOL_INFO!$D$5:$AS$749, 6, FALSE)</f>
        <v>18</v>
      </c>
      <c r="O67" s="368">
        <f>VLOOKUP($G67, SCHOOL_INFO!$D$5:$AS$749, 7, FALSE)</f>
        <v>0</v>
      </c>
      <c r="P67" s="368">
        <f>VLOOKUP($G67, SCHOOL_INFO!$D$5:$AS$749, 8, FALSE)</f>
        <v>0</v>
      </c>
      <c r="Q67" s="368">
        <f>VLOOKUP($G67, SCHOOL_INFO!$D$5:$AS$749, 10, FALSE)</f>
        <v>3</v>
      </c>
      <c r="R67" s="368">
        <f>VLOOKUP($G67, SCHOOL_INFO!$D$5:$AS$749, 11, FALSE)</f>
        <v>0</v>
      </c>
      <c r="S67" s="368">
        <f>VLOOKUP($G67, SCHOOL_INFO!$D$5:$AS$749, 12, FALSE)</f>
        <v>0</v>
      </c>
      <c r="T67" s="368">
        <f>VLOOKUP($G67, SCHOOL_INFO!$D$5:$AS$749, 13, FALSE)</f>
        <v>6</v>
      </c>
      <c r="U67" s="368">
        <f>VLOOKUP($G67, SCHOOL_INFO!$D$5:$AS$749, 14, FALSE)</f>
        <v>0</v>
      </c>
      <c r="V67" s="368">
        <f>VLOOKUP($G67, SCHOOL_INFO!$D$5:$AS$749, 15, FALSE)</f>
        <v>0</v>
      </c>
      <c r="W67" s="368">
        <f>VLOOKUP($G67, SCHOOL_INFO!$D$5:$AS$749, 17, FALSE)</f>
        <v>0</v>
      </c>
      <c r="X67" s="368">
        <f>VLOOKUP($G67, SCHOOL_INFO!$D$5:$AS$749, 18, FALSE)</f>
        <v>0</v>
      </c>
      <c r="Y67" s="368">
        <f>VLOOKUP($G67, SCHOOL_INFO!$D$5:$AS$749, 19, FALSE)</f>
        <v>0</v>
      </c>
      <c r="Z67" s="368">
        <f>VLOOKUP($G67, SCHOOL_INFO!$D$5:$AS$749, 21, FALSE)</f>
        <v>39</v>
      </c>
      <c r="AA67" s="368">
        <f>VLOOKUP($G67, SCHOOL_INFO!$D$5:$AS$749, 22, FALSE)</f>
        <v>3</v>
      </c>
      <c r="AB67" s="368">
        <f>VLOOKUP($G67, SCHOOL_INFO!$D$5:$AS$749, 23, FALSE)</f>
        <v>0</v>
      </c>
      <c r="AC67" s="368">
        <f>VLOOKUP($G67, SCHOOL_INFO!$D$5:$AS$749, 25, FALSE)</f>
        <v>0</v>
      </c>
      <c r="AD67" s="368">
        <f>VLOOKUP($G67, SCHOOL_INFO!$D$5:$AS$749, 26, FALSE)</f>
        <v>0</v>
      </c>
      <c r="AE67" s="368">
        <f>VLOOKUP($G67, SCHOOL_INFO!$D$5:$AS$749, 27, FALSE)</f>
        <v>0</v>
      </c>
      <c r="AF67" s="368">
        <f>VLOOKUP($G67, SCHOOL_INFO!$D$5:$AS$749, 29, FALSE)</f>
        <v>0</v>
      </c>
      <c r="AG67" s="368">
        <f>VLOOKUP($G67, SCHOOL_INFO!$D$5:$AS$749, 30, FALSE)</f>
        <v>0</v>
      </c>
      <c r="AH67" s="368">
        <f>VLOOKUP($G67, SCHOOL_INFO!$D$5:$AS$749, 31, FALSE)</f>
        <v>0</v>
      </c>
      <c r="AI67" s="368">
        <f>VLOOKUP($G67, SCHOOL_INFO!$D$5:$AS$749, 33, FALSE)</f>
        <v>1</v>
      </c>
      <c r="AJ67" s="368">
        <f>VLOOKUP($G67, SCHOOL_INFO!$D$5:$AS$749, 34, FALSE)</f>
        <v>0</v>
      </c>
      <c r="AK67" s="368">
        <f>VLOOKUP($G67, SCHOOL_INFO!$D$5:$AS$749, 35, FALSE)</f>
        <v>3</v>
      </c>
      <c r="AL67" s="368">
        <f>VLOOKUP($B67, '0.학교(충남+대전)'!$C$4:$AH$767, 31, FALSE)</f>
        <v>4</v>
      </c>
      <c r="AM67" s="368">
        <f>VLOOKUP($B67, '0.학교(충남+대전)'!$C$4:$AH$767, 32, FALSE)</f>
        <v>0</v>
      </c>
      <c r="AN67" s="368">
        <f>VLOOKUP($G67, SCHOOL_INFO!$D$5:$AS$749, 9, FALSE)</f>
        <v>0</v>
      </c>
      <c r="AO67" s="368">
        <f>VLOOKUP($G67, SCHOOL_INFO!$D$5:$AS$749, 36, FALSE)</f>
        <v>10</v>
      </c>
      <c r="AP67" s="368">
        <f>VLOOKUP($G67, SCHOOL_INFO!$D$5:$AS$749, 37, FALSE)</f>
        <v>9</v>
      </c>
      <c r="AQ67" s="368">
        <f>VLOOKUP($B67, '0.학교(충남+대전)'!$C$4:$AC$767, 27, FALSE)</f>
        <v>17</v>
      </c>
      <c r="AR67" s="368">
        <f>VLOOKUP($B67, '0.학교(충남+대전)'!$C$4:$AH$767, 29, FALSE)</f>
        <v>10</v>
      </c>
      <c r="AS67" s="368">
        <f>VLOOKUP($B67, '0.학교(충남+대전)'!$C$4:$AH$767, 30, FALSE)</f>
        <v>0</v>
      </c>
      <c r="AT67" s="368">
        <f>VLOOKUP($G67, SCHOOL_INFO!$D$5:$AS$749, 38, FALSE)</f>
        <v>8</v>
      </c>
      <c r="AU67" s="368">
        <f>VLOOKUP($G67, SCHOOL_INFO!$D$5:$AS$749, 39, FALSE)</f>
        <v>3</v>
      </c>
      <c r="AV67" s="368">
        <f>VLOOKUP($G67, SCHOOL_INFO!$D$5:$AS$749, 40, FALSE)</f>
        <v>13</v>
      </c>
      <c r="AW67" s="368">
        <f>VLOOKUP($G67, SCHOOL_INFO!$D$5:$AS$749, 41, FALSE)</f>
        <v>2</v>
      </c>
      <c r="AX67" s="368">
        <f>VLOOKUP($G67, SCHOOL_INFO!$D$5:$AS$749, 42, FALSE)</f>
        <v>0</v>
      </c>
    </row>
    <row r="68" spans="1:50" ht="16.5" customHeight="1">
      <c r="A68" s="81">
        <v>64</v>
      </c>
      <c r="B68" s="86" t="s">
        <v>858</v>
      </c>
      <c r="C68" s="88" t="s">
        <v>28</v>
      </c>
      <c r="D68" s="86" t="s">
        <v>2233</v>
      </c>
      <c r="E68" s="86" t="s">
        <v>859</v>
      </c>
      <c r="F68" s="87" t="s">
        <v>727</v>
      </c>
      <c r="G68" s="90" t="s">
        <v>860</v>
      </c>
      <c r="H68" s="390" t="s">
        <v>2353</v>
      </c>
      <c r="I68" s="390" t="s">
        <v>699</v>
      </c>
      <c r="J68" s="88" t="s">
        <v>5123</v>
      </c>
      <c r="K68" s="366">
        <v>2</v>
      </c>
      <c r="L68" s="367">
        <v>1</v>
      </c>
      <c r="M68" s="367">
        <v>1</v>
      </c>
      <c r="N68" s="368">
        <f>VLOOKUP($G68, SCHOOL_INFO!$D$5:$AS$749, 6, FALSE)</f>
        <v>1</v>
      </c>
      <c r="O68" s="368">
        <f>VLOOKUP($G68, SCHOOL_INFO!$D$5:$AS$749, 7, FALSE)</f>
        <v>0</v>
      </c>
      <c r="P68" s="368">
        <f>VLOOKUP($G68, SCHOOL_INFO!$D$5:$AS$749, 8, FALSE)</f>
        <v>4</v>
      </c>
      <c r="Q68" s="368">
        <f>VLOOKUP($G68, SCHOOL_INFO!$D$5:$AS$749, 10, FALSE)</f>
        <v>3</v>
      </c>
      <c r="R68" s="368">
        <f>VLOOKUP($G68, SCHOOL_INFO!$D$5:$AS$749, 11, FALSE)</f>
        <v>1</v>
      </c>
      <c r="S68" s="368">
        <f>VLOOKUP($G68, SCHOOL_INFO!$D$5:$AS$749, 12, FALSE)</f>
        <v>0</v>
      </c>
      <c r="T68" s="368">
        <f>VLOOKUP($G68, SCHOOL_INFO!$D$5:$AS$749, 13, FALSE)</f>
        <v>0</v>
      </c>
      <c r="U68" s="368">
        <f>VLOOKUP($G68, SCHOOL_INFO!$D$5:$AS$749, 14, FALSE)</f>
        <v>0</v>
      </c>
      <c r="V68" s="368">
        <f>VLOOKUP($G68, SCHOOL_INFO!$D$5:$AS$749, 15, FALSE)</f>
        <v>0</v>
      </c>
      <c r="W68" s="368">
        <f>VLOOKUP($G68, SCHOOL_INFO!$D$5:$AS$749, 17, FALSE)</f>
        <v>0</v>
      </c>
      <c r="X68" s="368">
        <f>VLOOKUP($G68, SCHOOL_INFO!$D$5:$AS$749, 18, FALSE)</f>
        <v>0</v>
      </c>
      <c r="Y68" s="368">
        <f>VLOOKUP($G68, SCHOOL_INFO!$D$5:$AS$749, 19, FALSE)</f>
        <v>0</v>
      </c>
      <c r="Z68" s="368">
        <f>VLOOKUP($G68, SCHOOL_INFO!$D$5:$AS$749, 21, FALSE)</f>
        <v>10</v>
      </c>
      <c r="AA68" s="368">
        <f>VLOOKUP($G68, SCHOOL_INFO!$D$5:$AS$749, 22, FALSE)</f>
        <v>4</v>
      </c>
      <c r="AB68" s="368">
        <f>VLOOKUP($G68, SCHOOL_INFO!$D$5:$AS$749, 23, FALSE)</f>
        <v>0</v>
      </c>
      <c r="AC68" s="368">
        <f>VLOOKUP($G68, SCHOOL_INFO!$D$5:$AS$749, 25, FALSE)</f>
        <v>0</v>
      </c>
      <c r="AD68" s="368">
        <f>VLOOKUP($G68, SCHOOL_INFO!$D$5:$AS$749, 26, FALSE)</f>
        <v>0</v>
      </c>
      <c r="AE68" s="368">
        <f>VLOOKUP($G68, SCHOOL_INFO!$D$5:$AS$749, 27, FALSE)</f>
        <v>0</v>
      </c>
      <c r="AF68" s="368">
        <f>VLOOKUP($G68, SCHOOL_INFO!$D$5:$AS$749, 29, FALSE)</f>
        <v>0</v>
      </c>
      <c r="AG68" s="368">
        <f>VLOOKUP($G68, SCHOOL_INFO!$D$5:$AS$749, 30, FALSE)</f>
        <v>0</v>
      </c>
      <c r="AH68" s="368">
        <f>VLOOKUP($G68, SCHOOL_INFO!$D$5:$AS$749, 31, FALSE)</f>
        <v>0</v>
      </c>
      <c r="AI68" s="368">
        <f>VLOOKUP($G68, SCHOOL_INFO!$D$5:$AS$749, 33, FALSE)</f>
        <v>1</v>
      </c>
      <c r="AJ68" s="368">
        <f>VLOOKUP($G68, SCHOOL_INFO!$D$5:$AS$749, 34, FALSE)</f>
        <v>0</v>
      </c>
      <c r="AK68" s="368">
        <f>VLOOKUP($G68, SCHOOL_INFO!$D$5:$AS$749, 35, FALSE)</f>
        <v>2</v>
      </c>
      <c r="AL68" s="368">
        <f>VLOOKUP($B68, '0.학교(충남+대전)'!$C$4:$AH$767, 31, FALSE)</f>
        <v>3</v>
      </c>
      <c r="AM68" s="368">
        <f>VLOOKUP($B68, '0.학교(충남+대전)'!$C$4:$AH$767, 32, FALSE)</f>
        <v>0</v>
      </c>
      <c r="AN68" s="368">
        <f>VLOOKUP($G68, SCHOOL_INFO!$D$5:$AS$749, 9, FALSE)</f>
        <v>0</v>
      </c>
      <c r="AO68" s="368">
        <f>VLOOKUP($G68, SCHOOL_INFO!$D$5:$AS$749, 36, FALSE)</f>
        <v>12</v>
      </c>
      <c r="AP68" s="368">
        <f>VLOOKUP($G68, SCHOOL_INFO!$D$5:$AS$749, 37, FALSE)</f>
        <v>0</v>
      </c>
      <c r="AQ68" s="368">
        <f>VLOOKUP($B68, '0.학교(충남+대전)'!$C$4:$AC$767, 27, FALSE)</f>
        <v>6</v>
      </c>
      <c r="AR68" s="368">
        <f>VLOOKUP($B68, '0.학교(충남+대전)'!$C$4:$AH$767, 29, FALSE)</f>
        <v>6</v>
      </c>
      <c r="AS68" s="368">
        <f>VLOOKUP($B68, '0.학교(충남+대전)'!$C$4:$AH$767, 30, FALSE)</f>
        <v>0</v>
      </c>
      <c r="AT68" s="368">
        <f>VLOOKUP($G68, SCHOOL_INFO!$D$5:$AS$749, 38, FALSE)</f>
        <v>1</v>
      </c>
      <c r="AU68" s="368">
        <f>VLOOKUP($G68, SCHOOL_INFO!$D$5:$AS$749, 39, FALSE)</f>
        <v>3</v>
      </c>
      <c r="AV68" s="368">
        <f>VLOOKUP($G68, SCHOOL_INFO!$D$5:$AS$749, 40, FALSE)</f>
        <v>6</v>
      </c>
      <c r="AW68" s="368">
        <f>VLOOKUP($G68, SCHOOL_INFO!$D$5:$AS$749, 41, FALSE)</f>
        <v>0</v>
      </c>
      <c r="AX68" s="368">
        <f>VLOOKUP($G68, SCHOOL_INFO!$D$5:$AS$749, 42, FALSE)</f>
        <v>0</v>
      </c>
    </row>
    <row r="69" spans="1:50" ht="16.5" customHeight="1">
      <c r="A69" s="80">
        <v>65</v>
      </c>
      <c r="B69" s="86" t="s">
        <v>861</v>
      </c>
      <c r="C69" s="88" t="s">
        <v>28</v>
      </c>
      <c r="D69" s="86" t="s">
        <v>2233</v>
      </c>
      <c r="E69" s="86" t="s">
        <v>859</v>
      </c>
      <c r="F69" s="91" t="s">
        <v>724</v>
      </c>
      <c r="G69" s="90" t="s">
        <v>862</v>
      </c>
      <c r="H69" s="390" t="s">
        <v>26</v>
      </c>
      <c r="I69" s="390" t="s">
        <v>699</v>
      </c>
      <c r="J69" s="88" t="s">
        <v>5123</v>
      </c>
      <c r="K69" s="366">
        <v>2</v>
      </c>
      <c r="L69" s="367">
        <v>1</v>
      </c>
      <c r="M69" s="367">
        <v>1</v>
      </c>
      <c r="N69" s="368">
        <f>VLOOKUP($G69, SCHOOL_INFO!$D$5:$AS$749, 6, FALSE)</f>
        <v>28</v>
      </c>
      <c r="O69" s="368">
        <f>VLOOKUP($G69, SCHOOL_INFO!$D$5:$AS$749, 7, FALSE)</f>
        <v>0</v>
      </c>
      <c r="P69" s="368">
        <f>VLOOKUP($G69, SCHOOL_INFO!$D$5:$AS$749, 8, FALSE)</f>
        <v>4</v>
      </c>
      <c r="Q69" s="368">
        <f>VLOOKUP($G69, SCHOOL_INFO!$D$5:$AS$749, 10, FALSE)</f>
        <v>0</v>
      </c>
      <c r="R69" s="368">
        <f>VLOOKUP($G69, SCHOOL_INFO!$D$5:$AS$749, 11, FALSE)</f>
        <v>0</v>
      </c>
      <c r="S69" s="368">
        <f>VLOOKUP($G69, SCHOOL_INFO!$D$5:$AS$749, 12, FALSE)</f>
        <v>0</v>
      </c>
      <c r="T69" s="368">
        <f>VLOOKUP($G69, SCHOOL_INFO!$D$5:$AS$749, 13, FALSE)</f>
        <v>0</v>
      </c>
      <c r="U69" s="368">
        <f>VLOOKUP($G69, SCHOOL_INFO!$D$5:$AS$749, 14, FALSE)</f>
        <v>0</v>
      </c>
      <c r="V69" s="368">
        <f>VLOOKUP($G69, SCHOOL_INFO!$D$5:$AS$749, 15, FALSE)</f>
        <v>0</v>
      </c>
      <c r="W69" s="368">
        <f>VLOOKUP($G69, SCHOOL_INFO!$D$5:$AS$749, 17, FALSE)</f>
        <v>27</v>
      </c>
      <c r="X69" s="368">
        <f>VLOOKUP($G69, SCHOOL_INFO!$D$5:$AS$749, 18, FALSE)</f>
        <v>1</v>
      </c>
      <c r="Y69" s="368">
        <f>VLOOKUP($G69, SCHOOL_INFO!$D$5:$AS$749, 19, FALSE)</f>
        <v>0</v>
      </c>
      <c r="Z69" s="368">
        <f>VLOOKUP($G69, SCHOOL_INFO!$D$5:$AS$749, 21, FALSE)</f>
        <v>30</v>
      </c>
      <c r="AA69" s="368">
        <f>VLOOKUP($G69, SCHOOL_INFO!$D$5:$AS$749, 22, FALSE)</f>
        <v>2</v>
      </c>
      <c r="AB69" s="368">
        <f>VLOOKUP($G69, SCHOOL_INFO!$D$5:$AS$749, 23, FALSE)</f>
        <v>0</v>
      </c>
      <c r="AC69" s="368">
        <f>VLOOKUP($G69, SCHOOL_INFO!$D$5:$AS$749, 25, FALSE)</f>
        <v>0</v>
      </c>
      <c r="AD69" s="368">
        <f>VLOOKUP($G69, SCHOOL_INFO!$D$5:$AS$749, 26, FALSE)</f>
        <v>0</v>
      </c>
      <c r="AE69" s="368">
        <f>VLOOKUP($G69, SCHOOL_INFO!$D$5:$AS$749, 27, FALSE)</f>
        <v>0</v>
      </c>
      <c r="AF69" s="368">
        <f>VLOOKUP($G69, SCHOOL_INFO!$D$5:$AS$749, 29, FALSE)</f>
        <v>0</v>
      </c>
      <c r="AG69" s="368">
        <f>VLOOKUP($G69, SCHOOL_INFO!$D$5:$AS$749, 30, FALSE)</f>
        <v>0</v>
      </c>
      <c r="AH69" s="368">
        <f>VLOOKUP($G69, SCHOOL_INFO!$D$5:$AS$749, 31, FALSE)</f>
        <v>0</v>
      </c>
      <c r="AI69" s="368">
        <f>VLOOKUP($G69, SCHOOL_INFO!$D$5:$AS$749, 33, FALSE)</f>
        <v>1</v>
      </c>
      <c r="AJ69" s="368">
        <f>VLOOKUP($G69, SCHOOL_INFO!$D$5:$AS$749, 34, FALSE)</f>
        <v>0</v>
      </c>
      <c r="AK69" s="368">
        <f>VLOOKUP($G69, SCHOOL_INFO!$D$5:$AS$749, 35, FALSE)</f>
        <v>4</v>
      </c>
      <c r="AL69" s="368">
        <f>VLOOKUP($B69, '0.학교(충남+대전)'!$C$4:$AH$767, 31, FALSE)</f>
        <v>4</v>
      </c>
      <c r="AM69" s="368">
        <f>VLOOKUP($B69, '0.학교(충남+대전)'!$C$4:$AH$767, 32, FALSE)</f>
        <v>0</v>
      </c>
      <c r="AN69" s="368">
        <f>VLOOKUP($G69, SCHOOL_INFO!$D$5:$AS$749, 9, FALSE)</f>
        <v>0</v>
      </c>
      <c r="AO69" s="368">
        <f>VLOOKUP($G69, SCHOOL_INFO!$D$5:$AS$749, 36, FALSE)</f>
        <v>28</v>
      </c>
      <c r="AP69" s="368">
        <f>VLOOKUP($G69, SCHOOL_INFO!$D$5:$AS$749, 37, FALSE)</f>
        <v>0</v>
      </c>
      <c r="AQ69" s="368">
        <f>VLOOKUP($B69, '0.학교(충남+대전)'!$C$4:$AC$767, 27, FALSE)</f>
        <v>30</v>
      </c>
      <c r="AR69" s="368">
        <f>VLOOKUP($B69, '0.학교(충남+대전)'!$C$4:$AH$767, 29, FALSE)</f>
        <v>28</v>
      </c>
      <c r="AS69" s="368">
        <f>VLOOKUP($B69, '0.학교(충남+대전)'!$C$4:$AH$767, 30, FALSE)</f>
        <v>0</v>
      </c>
      <c r="AT69" s="368">
        <f>VLOOKUP($G69, SCHOOL_INFO!$D$5:$AS$749, 38, FALSE)</f>
        <v>1</v>
      </c>
      <c r="AU69" s="368">
        <f>VLOOKUP($G69, SCHOOL_INFO!$D$5:$AS$749, 39, FALSE)</f>
        <v>5</v>
      </c>
      <c r="AV69" s="368">
        <f>VLOOKUP($G69, SCHOOL_INFO!$D$5:$AS$749, 40, FALSE)</f>
        <v>28</v>
      </c>
      <c r="AW69" s="368">
        <f>VLOOKUP($G69, SCHOOL_INFO!$D$5:$AS$749, 41, FALSE)</f>
        <v>0</v>
      </c>
      <c r="AX69" s="368">
        <f>VLOOKUP($G69, SCHOOL_INFO!$D$5:$AS$749, 42, FALSE)</f>
        <v>0</v>
      </c>
    </row>
    <row r="70" spans="1:50" ht="16.5" customHeight="1">
      <c r="A70" s="80">
        <v>66</v>
      </c>
      <c r="B70" s="86" t="s">
        <v>863</v>
      </c>
      <c r="C70" s="88" t="s">
        <v>28</v>
      </c>
      <c r="D70" s="86" t="s">
        <v>2233</v>
      </c>
      <c r="E70" s="86" t="s">
        <v>859</v>
      </c>
      <c r="F70" s="89" t="s">
        <v>730</v>
      </c>
      <c r="G70" s="90" t="s">
        <v>864</v>
      </c>
      <c r="H70" s="390" t="s">
        <v>26</v>
      </c>
      <c r="I70" s="390" t="s">
        <v>699</v>
      </c>
      <c r="J70" s="88" t="s">
        <v>5123</v>
      </c>
      <c r="K70" s="366">
        <v>2</v>
      </c>
      <c r="L70" s="367">
        <v>1</v>
      </c>
      <c r="M70" s="367">
        <v>1</v>
      </c>
      <c r="N70" s="368">
        <f>VLOOKUP($G70, SCHOOL_INFO!$D$5:$AS$749, 6, FALSE)</f>
        <v>2</v>
      </c>
      <c r="O70" s="368">
        <f>VLOOKUP($G70, SCHOOL_INFO!$D$5:$AS$749, 7, FALSE)</f>
        <v>0</v>
      </c>
      <c r="P70" s="368">
        <f>VLOOKUP($G70, SCHOOL_INFO!$D$5:$AS$749, 8, FALSE)</f>
        <v>4</v>
      </c>
      <c r="Q70" s="368">
        <f>VLOOKUP($G70, SCHOOL_INFO!$D$5:$AS$749, 10, FALSE)</f>
        <v>8</v>
      </c>
      <c r="R70" s="368">
        <f>VLOOKUP($G70, SCHOOL_INFO!$D$5:$AS$749, 11, FALSE)</f>
        <v>2</v>
      </c>
      <c r="S70" s="368">
        <f>VLOOKUP($G70, SCHOOL_INFO!$D$5:$AS$749, 12, FALSE)</f>
        <v>0</v>
      </c>
      <c r="T70" s="368">
        <f>VLOOKUP($G70, SCHOOL_INFO!$D$5:$AS$749, 13, FALSE)</f>
        <v>0</v>
      </c>
      <c r="U70" s="368">
        <f>VLOOKUP($G70, SCHOOL_INFO!$D$5:$AS$749, 14, FALSE)</f>
        <v>0</v>
      </c>
      <c r="V70" s="368">
        <f>VLOOKUP($G70, SCHOOL_INFO!$D$5:$AS$749, 15, FALSE)</f>
        <v>0</v>
      </c>
      <c r="W70" s="368">
        <f>VLOOKUP($G70, SCHOOL_INFO!$D$5:$AS$749, 17, FALSE)</f>
        <v>0</v>
      </c>
      <c r="X70" s="368">
        <f>VLOOKUP($G70, SCHOOL_INFO!$D$5:$AS$749, 18, FALSE)</f>
        <v>0</v>
      </c>
      <c r="Y70" s="368">
        <f>VLOOKUP($G70, SCHOOL_INFO!$D$5:$AS$749, 19, FALSE)</f>
        <v>0</v>
      </c>
      <c r="Z70" s="368">
        <f>VLOOKUP($G70, SCHOOL_INFO!$D$5:$AS$749, 21, FALSE)</f>
        <v>22</v>
      </c>
      <c r="AA70" s="368">
        <f>VLOOKUP($G70, SCHOOL_INFO!$D$5:$AS$749, 22, FALSE)</f>
        <v>6</v>
      </c>
      <c r="AB70" s="368">
        <f>VLOOKUP($G70, SCHOOL_INFO!$D$5:$AS$749, 23, FALSE)</f>
        <v>0</v>
      </c>
      <c r="AC70" s="368">
        <f>VLOOKUP($G70, SCHOOL_INFO!$D$5:$AS$749, 25, FALSE)</f>
        <v>0</v>
      </c>
      <c r="AD70" s="368">
        <f>VLOOKUP($G70, SCHOOL_INFO!$D$5:$AS$749, 26, FALSE)</f>
        <v>0</v>
      </c>
      <c r="AE70" s="368">
        <f>VLOOKUP($G70, SCHOOL_INFO!$D$5:$AS$749, 27, FALSE)</f>
        <v>0</v>
      </c>
      <c r="AF70" s="368">
        <f>VLOOKUP($G70, SCHOOL_INFO!$D$5:$AS$749, 29, FALSE)</f>
        <v>0</v>
      </c>
      <c r="AG70" s="368">
        <f>VLOOKUP($G70, SCHOOL_INFO!$D$5:$AS$749, 30, FALSE)</f>
        <v>0</v>
      </c>
      <c r="AH70" s="368">
        <f>VLOOKUP($G70, SCHOOL_INFO!$D$5:$AS$749, 31, FALSE)</f>
        <v>0</v>
      </c>
      <c r="AI70" s="368">
        <f>VLOOKUP($G70, SCHOOL_INFO!$D$5:$AS$749, 33, FALSE)</f>
        <v>0</v>
      </c>
      <c r="AJ70" s="368">
        <f>VLOOKUP($G70, SCHOOL_INFO!$D$5:$AS$749, 34, FALSE)</f>
        <v>0</v>
      </c>
      <c r="AK70" s="368">
        <f>VLOOKUP($G70, SCHOOL_INFO!$D$5:$AS$749, 35, FALSE)</f>
        <v>4</v>
      </c>
      <c r="AL70" s="368">
        <f>VLOOKUP($B70, '0.학교(충남+대전)'!$C$4:$AH$767, 31, FALSE)</f>
        <v>4</v>
      </c>
      <c r="AM70" s="368">
        <f>VLOOKUP($B70, '0.학교(충남+대전)'!$C$4:$AH$767, 32, FALSE)</f>
        <v>0</v>
      </c>
      <c r="AN70" s="368">
        <f>VLOOKUP($G70, SCHOOL_INFO!$D$5:$AS$749, 9, FALSE)</f>
        <v>0</v>
      </c>
      <c r="AO70" s="368">
        <f>VLOOKUP($G70, SCHOOL_INFO!$D$5:$AS$749, 36, FALSE)</f>
        <v>11</v>
      </c>
      <c r="AP70" s="368">
        <f>VLOOKUP($G70, SCHOOL_INFO!$D$5:$AS$749, 37, FALSE)</f>
        <v>12</v>
      </c>
      <c r="AQ70" s="368">
        <f>VLOOKUP($B70, '0.학교(충남+대전)'!$C$4:$AC$767, 27, FALSE)</f>
        <v>34</v>
      </c>
      <c r="AR70" s="368">
        <f>VLOOKUP($B70, '0.학교(충남+대전)'!$C$4:$AH$767, 29, FALSE)</f>
        <v>23</v>
      </c>
      <c r="AS70" s="368">
        <f>VLOOKUP($B70, '0.학교(충남+대전)'!$C$4:$AH$767, 30, FALSE)</f>
        <v>0</v>
      </c>
      <c r="AT70" s="368">
        <f>VLOOKUP($G70, SCHOOL_INFO!$D$5:$AS$749, 38, FALSE)</f>
        <v>1</v>
      </c>
      <c r="AU70" s="368">
        <f>VLOOKUP($G70, SCHOOL_INFO!$D$5:$AS$749, 39, FALSE)</f>
        <v>5</v>
      </c>
      <c r="AV70" s="368">
        <f>VLOOKUP($G70, SCHOOL_INFO!$D$5:$AS$749, 40, FALSE)</f>
        <v>23</v>
      </c>
      <c r="AW70" s="368">
        <f>VLOOKUP($G70, SCHOOL_INFO!$D$5:$AS$749, 41, FALSE)</f>
        <v>0</v>
      </c>
      <c r="AX70" s="368">
        <f>VLOOKUP($G70, SCHOOL_INFO!$D$5:$AS$749, 42, FALSE)</f>
        <v>0</v>
      </c>
    </row>
    <row r="71" spans="1:50" ht="16.5" customHeight="1">
      <c r="A71" s="81">
        <v>67</v>
      </c>
      <c r="B71" s="86" t="s">
        <v>865</v>
      </c>
      <c r="C71" s="88" t="s">
        <v>28</v>
      </c>
      <c r="D71" s="86" t="s">
        <v>2233</v>
      </c>
      <c r="E71" s="86" t="s">
        <v>859</v>
      </c>
      <c r="F71" s="87" t="s">
        <v>727</v>
      </c>
      <c r="G71" s="90" t="s">
        <v>866</v>
      </c>
      <c r="H71" s="390" t="s">
        <v>2353</v>
      </c>
      <c r="I71" s="390" t="s">
        <v>699</v>
      </c>
      <c r="J71" s="88" t="s">
        <v>8027</v>
      </c>
      <c r="K71" s="366">
        <v>2</v>
      </c>
      <c r="L71" s="367">
        <v>1</v>
      </c>
      <c r="M71" s="367">
        <v>1</v>
      </c>
      <c r="N71" s="368">
        <f>VLOOKUP($G71, SCHOOL_INFO!$D$5:$AS$749, 6, FALSE)</f>
        <v>1</v>
      </c>
      <c r="O71" s="368">
        <f>VLOOKUP($G71, SCHOOL_INFO!$D$5:$AS$749, 7, FALSE)</f>
        <v>1</v>
      </c>
      <c r="P71" s="368">
        <f>VLOOKUP($G71, SCHOOL_INFO!$D$5:$AS$749, 8, FALSE)</f>
        <v>4</v>
      </c>
      <c r="Q71" s="368">
        <f>VLOOKUP($G71, SCHOOL_INFO!$D$5:$AS$749, 10, FALSE)</f>
        <v>4</v>
      </c>
      <c r="R71" s="368">
        <f>VLOOKUP($G71, SCHOOL_INFO!$D$5:$AS$749, 11, FALSE)</f>
        <v>3</v>
      </c>
      <c r="S71" s="368">
        <f>VLOOKUP($G71, SCHOOL_INFO!$D$5:$AS$749, 12, FALSE)</f>
        <v>0</v>
      </c>
      <c r="T71" s="368">
        <f>VLOOKUP($G71, SCHOOL_INFO!$D$5:$AS$749, 13, FALSE)</f>
        <v>0</v>
      </c>
      <c r="U71" s="368">
        <f>VLOOKUP($G71, SCHOOL_INFO!$D$5:$AS$749, 14, FALSE)</f>
        <v>0</v>
      </c>
      <c r="V71" s="368">
        <f>VLOOKUP($G71, SCHOOL_INFO!$D$5:$AS$749, 15, FALSE)</f>
        <v>0</v>
      </c>
      <c r="W71" s="368">
        <f>VLOOKUP($G71, SCHOOL_INFO!$D$5:$AS$749, 17, FALSE)</f>
        <v>0</v>
      </c>
      <c r="X71" s="368">
        <f>VLOOKUP($G71, SCHOOL_INFO!$D$5:$AS$749, 18, FALSE)</f>
        <v>0</v>
      </c>
      <c r="Y71" s="368">
        <f>VLOOKUP($G71, SCHOOL_INFO!$D$5:$AS$749, 19, FALSE)</f>
        <v>0</v>
      </c>
      <c r="Z71" s="368">
        <f>VLOOKUP($G71, SCHOOL_INFO!$D$5:$AS$749, 21, FALSE)</f>
        <v>12</v>
      </c>
      <c r="AA71" s="368">
        <f>VLOOKUP($G71, SCHOOL_INFO!$D$5:$AS$749, 22, FALSE)</f>
        <v>9</v>
      </c>
      <c r="AB71" s="368">
        <f>VLOOKUP($G71, SCHOOL_INFO!$D$5:$AS$749, 23, FALSE)</f>
        <v>0</v>
      </c>
      <c r="AC71" s="368">
        <f>VLOOKUP($G71, SCHOOL_INFO!$D$5:$AS$749, 25, FALSE)</f>
        <v>0</v>
      </c>
      <c r="AD71" s="368">
        <f>VLOOKUP($G71, SCHOOL_INFO!$D$5:$AS$749, 26, FALSE)</f>
        <v>0</v>
      </c>
      <c r="AE71" s="368">
        <f>VLOOKUP($G71, SCHOOL_INFO!$D$5:$AS$749, 27, FALSE)</f>
        <v>0</v>
      </c>
      <c r="AF71" s="368">
        <f>VLOOKUP($G71, SCHOOL_INFO!$D$5:$AS$749, 29, FALSE)</f>
        <v>0</v>
      </c>
      <c r="AG71" s="368">
        <f>VLOOKUP($G71, SCHOOL_INFO!$D$5:$AS$749, 30, FALSE)</f>
        <v>0</v>
      </c>
      <c r="AH71" s="368">
        <f>VLOOKUP($G71, SCHOOL_INFO!$D$5:$AS$749, 31, FALSE)</f>
        <v>0</v>
      </c>
      <c r="AI71" s="368">
        <f>VLOOKUP($G71, SCHOOL_INFO!$D$5:$AS$749, 33, FALSE)</f>
        <v>1</v>
      </c>
      <c r="AJ71" s="368">
        <f>VLOOKUP($G71, SCHOOL_INFO!$D$5:$AS$749, 34, FALSE)</f>
        <v>0</v>
      </c>
      <c r="AK71" s="368">
        <f>VLOOKUP($G71, SCHOOL_INFO!$D$5:$AS$749, 35, FALSE)</f>
        <v>3</v>
      </c>
      <c r="AL71" s="368">
        <f>VLOOKUP($B71, '0.학교(충남+대전)'!$C$4:$AH$767, 31, FALSE)</f>
        <v>3</v>
      </c>
      <c r="AM71" s="368">
        <f>VLOOKUP($B71, '0.학교(충남+대전)'!$C$4:$AH$767, 32, FALSE)</f>
        <v>0</v>
      </c>
      <c r="AN71" s="368">
        <f>VLOOKUP($G71, SCHOOL_INFO!$D$5:$AS$749, 9, FALSE)</f>
        <v>0</v>
      </c>
      <c r="AO71" s="368">
        <f>VLOOKUP($G71, SCHOOL_INFO!$D$5:$AS$749, 36, FALSE)</f>
        <v>9</v>
      </c>
      <c r="AP71" s="368">
        <f>VLOOKUP($G71, SCHOOL_INFO!$D$5:$AS$749, 37, FALSE)</f>
        <v>2</v>
      </c>
      <c r="AQ71" s="368">
        <f>VLOOKUP($B71, '0.학교(충남+대전)'!$C$4:$AC$767, 27, FALSE)</f>
        <v>6</v>
      </c>
      <c r="AR71" s="368">
        <f>VLOOKUP($B71, '0.학교(충남+대전)'!$C$4:$AH$767, 29, FALSE)</f>
        <v>11</v>
      </c>
      <c r="AS71" s="368">
        <f>VLOOKUP($B71, '0.학교(충남+대전)'!$C$4:$AH$767, 30, FALSE)</f>
        <v>0</v>
      </c>
      <c r="AT71" s="368">
        <f>VLOOKUP($G71, SCHOOL_INFO!$D$5:$AS$749, 38, FALSE)</f>
        <v>1</v>
      </c>
      <c r="AU71" s="368">
        <f>VLOOKUP($G71, SCHOOL_INFO!$D$5:$AS$749, 39, FALSE)</f>
        <v>2</v>
      </c>
      <c r="AV71" s="368">
        <f>VLOOKUP($G71, SCHOOL_INFO!$D$5:$AS$749, 40, FALSE)</f>
        <v>6</v>
      </c>
      <c r="AW71" s="368">
        <f>VLOOKUP($G71, SCHOOL_INFO!$D$5:$AS$749, 41, FALSE)</f>
        <v>0</v>
      </c>
      <c r="AX71" s="368">
        <f>VLOOKUP($G71, SCHOOL_INFO!$D$5:$AS$749, 42, FALSE)</f>
        <v>0</v>
      </c>
    </row>
    <row r="72" spans="1:50" ht="16.5" customHeight="1">
      <c r="A72" s="80">
        <v>68</v>
      </c>
      <c r="B72" s="86" t="s">
        <v>867</v>
      </c>
      <c r="C72" s="88" t="s">
        <v>28</v>
      </c>
      <c r="D72" s="86" t="s">
        <v>2233</v>
      </c>
      <c r="E72" s="86" t="s">
        <v>859</v>
      </c>
      <c r="F72" s="91" t="s">
        <v>724</v>
      </c>
      <c r="G72" s="90" t="s">
        <v>868</v>
      </c>
      <c r="H72" s="390" t="s">
        <v>26</v>
      </c>
      <c r="I72" s="390" t="s">
        <v>699</v>
      </c>
      <c r="J72" s="88" t="s">
        <v>5123</v>
      </c>
      <c r="K72" s="366">
        <v>2</v>
      </c>
      <c r="L72" s="367">
        <v>1</v>
      </c>
      <c r="M72" s="367">
        <v>1</v>
      </c>
      <c r="N72" s="368">
        <f>VLOOKUP($G72, SCHOOL_INFO!$D$5:$AS$749, 6, FALSE)</f>
        <v>11</v>
      </c>
      <c r="O72" s="368">
        <f>VLOOKUP($G72, SCHOOL_INFO!$D$5:$AS$749, 7, FALSE)</f>
        <v>20</v>
      </c>
      <c r="P72" s="368">
        <f>VLOOKUP($G72, SCHOOL_INFO!$D$5:$AS$749, 8, FALSE)</f>
        <v>13</v>
      </c>
      <c r="Q72" s="368">
        <f>VLOOKUP($G72, SCHOOL_INFO!$D$5:$AS$749, 10, FALSE)</f>
        <v>2</v>
      </c>
      <c r="R72" s="368">
        <f>VLOOKUP($G72, SCHOOL_INFO!$D$5:$AS$749, 11, FALSE)</f>
        <v>6</v>
      </c>
      <c r="S72" s="368">
        <f>VLOOKUP($G72, SCHOOL_INFO!$D$5:$AS$749, 12, FALSE)</f>
        <v>1</v>
      </c>
      <c r="T72" s="368">
        <f>VLOOKUP($G72, SCHOOL_INFO!$D$5:$AS$749, 13, FALSE)</f>
        <v>0</v>
      </c>
      <c r="U72" s="368">
        <f>VLOOKUP($G72, SCHOOL_INFO!$D$5:$AS$749, 14, FALSE)</f>
        <v>0</v>
      </c>
      <c r="V72" s="368">
        <f>VLOOKUP($G72, SCHOOL_INFO!$D$5:$AS$749, 15, FALSE)</f>
        <v>0</v>
      </c>
      <c r="W72" s="368">
        <f>VLOOKUP($G72, SCHOOL_INFO!$D$5:$AS$749, 17, FALSE)</f>
        <v>9</v>
      </c>
      <c r="X72" s="368">
        <f>VLOOKUP($G72, SCHOOL_INFO!$D$5:$AS$749, 18, FALSE)</f>
        <v>14</v>
      </c>
      <c r="Y72" s="368">
        <f>VLOOKUP($G72, SCHOOL_INFO!$D$5:$AS$749, 19, FALSE)</f>
        <v>2</v>
      </c>
      <c r="Z72" s="368">
        <f>VLOOKUP($G72, SCHOOL_INFO!$D$5:$AS$749, 21, FALSE)</f>
        <v>18</v>
      </c>
      <c r="AA72" s="368">
        <f>VLOOKUP($G72, SCHOOL_INFO!$D$5:$AS$749, 22, FALSE)</f>
        <v>44</v>
      </c>
      <c r="AB72" s="368">
        <f>VLOOKUP($G72, SCHOOL_INFO!$D$5:$AS$749, 23, FALSE)</f>
        <v>13</v>
      </c>
      <c r="AC72" s="368">
        <f>VLOOKUP($G72, SCHOOL_INFO!$D$5:$AS$749, 25, FALSE)</f>
        <v>0</v>
      </c>
      <c r="AD72" s="368">
        <f>VLOOKUP($G72, SCHOOL_INFO!$D$5:$AS$749, 26, FALSE)</f>
        <v>0</v>
      </c>
      <c r="AE72" s="368">
        <f>VLOOKUP($G72, SCHOOL_INFO!$D$5:$AS$749, 27, FALSE)</f>
        <v>0</v>
      </c>
      <c r="AF72" s="368">
        <f>VLOOKUP($G72, SCHOOL_INFO!$D$5:$AS$749, 29, FALSE)</f>
        <v>0</v>
      </c>
      <c r="AG72" s="368">
        <f>VLOOKUP($G72, SCHOOL_INFO!$D$5:$AS$749, 30, FALSE)</f>
        <v>0</v>
      </c>
      <c r="AH72" s="368">
        <f>VLOOKUP($G72, SCHOOL_INFO!$D$5:$AS$749, 31, FALSE)</f>
        <v>0</v>
      </c>
      <c r="AI72" s="368">
        <f>VLOOKUP($G72, SCHOOL_INFO!$D$5:$AS$749, 33, FALSE)</f>
        <v>1</v>
      </c>
      <c r="AJ72" s="368">
        <f>VLOOKUP($G72, SCHOOL_INFO!$D$5:$AS$749, 34, FALSE)</f>
        <v>0</v>
      </c>
      <c r="AK72" s="368">
        <f>VLOOKUP($G72, SCHOOL_INFO!$D$5:$AS$749, 35, FALSE)</f>
        <v>5</v>
      </c>
      <c r="AL72" s="368">
        <f>VLOOKUP($B72, '0.학교(충남+대전)'!$C$4:$AH$767, 31, FALSE)</f>
        <v>5</v>
      </c>
      <c r="AM72" s="368">
        <f>VLOOKUP($B72, '0.학교(충남+대전)'!$C$4:$AH$767, 32, FALSE)</f>
        <v>0</v>
      </c>
      <c r="AN72" s="368">
        <f>VLOOKUP($G72, SCHOOL_INFO!$D$5:$AS$749, 9, FALSE)</f>
        <v>0</v>
      </c>
      <c r="AO72" s="368">
        <f>VLOOKUP($G72, SCHOOL_INFO!$D$5:$AS$749, 36, FALSE)</f>
        <v>13</v>
      </c>
      <c r="AP72" s="368">
        <f>VLOOKUP($G72, SCHOOL_INFO!$D$5:$AS$749, 37, FALSE)</f>
        <v>24</v>
      </c>
      <c r="AQ72" s="368">
        <f>VLOOKUP($B72, '0.학교(충남+대전)'!$C$4:$AC$767, 27, FALSE)</f>
        <v>38</v>
      </c>
      <c r="AR72" s="368">
        <f>VLOOKUP($B72, '0.학교(충남+대전)'!$C$4:$AH$767, 29, FALSE)</f>
        <v>37</v>
      </c>
      <c r="AS72" s="368">
        <f>VLOOKUP($B72, '0.학교(충남+대전)'!$C$4:$AH$767, 30, FALSE)</f>
        <v>0</v>
      </c>
      <c r="AT72" s="368">
        <f>VLOOKUP($G72, SCHOOL_INFO!$D$5:$AS$749, 38, FALSE)</f>
        <v>1</v>
      </c>
      <c r="AU72" s="368">
        <f>VLOOKUP($G72, SCHOOL_INFO!$D$5:$AS$749, 39, FALSE)</f>
        <v>5</v>
      </c>
      <c r="AV72" s="368">
        <f>VLOOKUP($G72, SCHOOL_INFO!$D$5:$AS$749, 40, FALSE)</f>
        <v>37</v>
      </c>
      <c r="AW72" s="368">
        <f>VLOOKUP($G72, SCHOOL_INFO!$D$5:$AS$749, 41, FALSE)</f>
        <v>0</v>
      </c>
      <c r="AX72" s="368">
        <f>VLOOKUP($G72, SCHOOL_INFO!$D$5:$AS$749, 42, FALSE)</f>
        <v>0</v>
      </c>
    </row>
    <row r="73" spans="1:50" ht="16.5" customHeight="1">
      <c r="A73" s="80">
        <v>69</v>
      </c>
      <c r="B73" s="86" t="s">
        <v>869</v>
      </c>
      <c r="C73" s="88" t="s">
        <v>28</v>
      </c>
      <c r="D73" s="86" t="s">
        <v>2233</v>
      </c>
      <c r="E73" s="86" t="s">
        <v>859</v>
      </c>
      <c r="F73" s="91" t="s">
        <v>724</v>
      </c>
      <c r="G73" s="90" t="s">
        <v>870</v>
      </c>
      <c r="H73" s="390" t="s">
        <v>26</v>
      </c>
      <c r="I73" s="390" t="s">
        <v>699</v>
      </c>
      <c r="J73" s="88" t="s">
        <v>5123</v>
      </c>
      <c r="K73" s="366">
        <v>2</v>
      </c>
      <c r="L73" s="367">
        <v>1</v>
      </c>
      <c r="M73" s="367">
        <v>1</v>
      </c>
      <c r="N73" s="368">
        <f>VLOOKUP($G73, SCHOOL_INFO!$D$5:$AS$749, 6, FALSE)</f>
        <v>13</v>
      </c>
      <c r="O73" s="368">
        <f>VLOOKUP($G73, SCHOOL_INFO!$D$5:$AS$749, 7, FALSE)</f>
        <v>3</v>
      </c>
      <c r="P73" s="368">
        <f>VLOOKUP($G73, SCHOOL_INFO!$D$5:$AS$749, 8, FALSE)</f>
        <v>1</v>
      </c>
      <c r="Q73" s="368">
        <f>VLOOKUP($G73, SCHOOL_INFO!$D$5:$AS$749, 10, FALSE)</f>
        <v>5</v>
      </c>
      <c r="R73" s="368">
        <f>VLOOKUP($G73, SCHOOL_INFO!$D$5:$AS$749, 11, FALSE)</f>
        <v>0</v>
      </c>
      <c r="S73" s="368">
        <f>VLOOKUP($G73, SCHOOL_INFO!$D$5:$AS$749, 12, FALSE)</f>
        <v>0</v>
      </c>
      <c r="T73" s="368">
        <f>VLOOKUP($G73, SCHOOL_INFO!$D$5:$AS$749, 13, FALSE)</f>
        <v>0</v>
      </c>
      <c r="U73" s="368">
        <f>VLOOKUP($G73, SCHOOL_INFO!$D$5:$AS$749, 14, FALSE)</f>
        <v>0</v>
      </c>
      <c r="V73" s="368">
        <f>VLOOKUP($G73, SCHOOL_INFO!$D$5:$AS$749, 15, FALSE)</f>
        <v>0</v>
      </c>
      <c r="W73" s="368">
        <f>VLOOKUP($G73, SCHOOL_INFO!$D$5:$AS$749, 17, FALSE)</f>
        <v>2</v>
      </c>
      <c r="X73" s="368">
        <f>VLOOKUP($G73, SCHOOL_INFO!$D$5:$AS$749, 18, FALSE)</f>
        <v>2</v>
      </c>
      <c r="Y73" s="368">
        <f>VLOOKUP($G73, SCHOOL_INFO!$D$5:$AS$749, 19, FALSE)</f>
        <v>0</v>
      </c>
      <c r="Z73" s="368">
        <f>VLOOKUP($G73, SCHOOL_INFO!$D$5:$AS$749, 21, FALSE)</f>
        <v>36</v>
      </c>
      <c r="AA73" s="368">
        <f>VLOOKUP($G73, SCHOOL_INFO!$D$5:$AS$749, 22, FALSE)</f>
        <v>6</v>
      </c>
      <c r="AB73" s="368">
        <f>VLOOKUP($G73, SCHOOL_INFO!$D$5:$AS$749, 23, FALSE)</f>
        <v>0</v>
      </c>
      <c r="AC73" s="368">
        <f>VLOOKUP($G73, SCHOOL_INFO!$D$5:$AS$749, 25, FALSE)</f>
        <v>0</v>
      </c>
      <c r="AD73" s="368">
        <f>VLOOKUP($G73, SCHOOL_INFO!$D$5:$AS$749, 26, FALSE)</f>
        <v>0</v>
      </c>
      <c r="AE73" s="368">
        <f>VLOOKUP($G73, SCHOOL_INFO!$D$5:$AS$749, 27, FALSE)</f>
        <v>0</v>
      </c>
      <c r="AF73" s="368">
        <f>VLOOKUP($G73, SCHOOL_INFO!$D$5:$AS$749, 29, FALSE)</f>
        <v>0</v>
      </c>
      <c r="AG73" s="368">
        <f>VLOOKUP($G73, SCHOOL_INFO!$D$5:$AS$749, 30, FALSE)</f>
        <v>0</v>
      </c>
      <c r="AH73" s="368">
        <f>VLOOKUP($G73, SCHOOL_INFO!$D$5:$AS$749, 31, FALSE)</f>
        <v>0</v>
      </c>
      <c r="AI73" s="368">
        <f>VLOOKUP($G73, SCHOOL_INFO!$D$5:$AS$749, 33, FALSE)</f>
        <v>1</v>
      </c>
      <c r="AJ73" s="368">
        <f>VLOOKUP($G73, SCHOOL_INFO!$D$5:$AS$749, 34, FALSE)</f>
        <v>0</v>
      </c>
      <c r="AK73" s="368">
        <f>VLOOKUP($G73, SCHOOL_INFO!$D$5:$AS$749, 35, FALSE)</f>
        <v>9</v>
      </c>
      <c r="AL73" s="368">
        <f>VLOOKUP($B73, '0.학교(충남+대전)'!$C$4:$AH$767, 31, FALSE)</f>
        <v>9</v>
      </c>
      <c r="AM73" s="368">
        <f>VLOOKUP($B73, '0.학교(충남+대전)'!$C$4:$AH$767, 32, FALSE)</f>
        <v>0</v>
      </c>
      <c r="AN73" s="368">
        <f>VLOOKUP($G73, SCHOOL_INFO!$D$5:$AS$749, 9, FALSE)</f>
        <v>0</v>
      </c>
      <c r="AO73" s="368">
        <f>VLOOKUP($G73, SCHOOL_INFO!$D$5:$AS$749, 36, FALSE)</f>
        <v>32</v>
      </c>
      <c r="AP73" s="368">
        <f>VLOOKUP($G73, SCHOOL_INFO!$D$5:$AS$749, 37, FALSE)</f>
        <v>2</v>
      </c>
      <c r="AQ73" s="368">
        <f>VLOOKUP($B73, '0.학교(충남+대전)'!$C$4:$AC$767, 27, FALSE)</f>
        <v>34</v>
      </c>
      <c r="AR73" s="368">
        <f>VLOOKUP($B73, '0.학교(충남+대전)'!$C$4:$AH$767, 29, FALSE)</f>
        <v>34</v>
      </c>
      <c r="AS73" s="368">
        <f>VLOOKUP($B73, '0.학교(충남+대전)'!$C$4:$AH$767, 30, FALSE)</f>
        <v>0</v>
      </c>
      <c r="AT73" s="368">
        <f>VLOOKUP($G73, SCHOOL_INFO!$D$5:$AS$749, 38, FALSE)</f>
        <v>1</v>
      </c>
      <c r="AU73" s="368">
        <f>VLOOKUP($G73, SCHOOL_INFO!$D$5:$AS$749, 39, FALSE)</f>
        <v>9</v>
      </c>
      <c r="AV73" s="368">
        <f>VLOOKUP($G73, SCHOOL_INFO!$D$5:$AS$749, 40, FALSE)</f>
        <v>34</v>
      </c>
      <c r="AW73" s="368">
        <f>VLOOKUP($G73, SCHOOL_INFO!$D$5:$AS$749, 41, FALSE)</f>
        <v>0</v>
      </c>
      <c r="AX73" s="368">
        <f>VLOOKUP($G73, SCHOOL_INFO!$D$5:$AS$749, 42, FALSE)</f>
        <v>0</v>
      </c>
    </row>
    <row r="74" spans="1:50" ht="16.5" customHeight="1">
      <c r="A74" s="81">
        <v>70</v>
      </c>
      <c r="B74" s="86" t="s">
        <v>871</v>
      </c>
      <c r="C74" s="88" t="s">
        <v>28</v>
      </c>
      <c r="D74" s="86" t="s">
        <v>2233</v>
      </c>
      <c r="E74" s="86" t="s">
        <v>859</v>
      </c>
      <c r="F74" s="89" t="s">
        <v>730</v>
      </c>
      <c r="G74" s="90" t="s">
        <v>872</v>
      </c>
      <c r="H74" s="390" t="s">
        <v>26</v>
      </c>
      <c r="I74" s="390" t="s">
        <v>699</v>
      </c>
      <c r="J74" s="88" t="s">
        <v>5123</v>
      </c>
      <c r="K74" s="366">
        <v>2</v>
      </c>
      <c r="L74" s="367">
        <v>1</v>
      </c>
      <c r="M74" s="367">
        <v>1</v>
      </c>
      <c r="N74" s="368">
        <f>VLOOKUP($G74, SCHOOL_INFO!$D$5:$AS$749, 6, FALSE)</f>
        <v>4</v>
      </c>
      <c r="O74" s="368">
        <f>VLOOKUP($G74, SCHOOL_INFO!$D$5:$AS$749, 7, FALSE)</f>
        <v>4</v>
      </c>
      <c r="P74" s="368">
        <f>VLOOKUP($G74, SCHOOL_INFO!$D$5:$AS$749, 8, FALSE)</f>
        <v>4</v>
      </c>
      <c r="Q74" s="368">
        <f>VLOOKUP($G74, SCHOOL_INFO!$D$5:$AS$749, 10, FALSE)</f>
        <v>2</v>
      </c>
      <c r="R74" s="368">
        <f>VLOOKUP($G74, SCHOOL_INFO!$D$5:$AS$749, 11, FALSE)</f>
        <v>1</v>
      </c>
      <c r="S74" s="368">
        <f>VLOOKUP($G74, SCHOOL_INFO!$D$5:$AS$749, 12, FALSE)</f>
        <v>0</v>
      </c>
      <c r="T74" s="368">
        <f>VLOOKUP($G74, SCHOOL_INFO!$D$5:$AS$749, 13, FALSE)</f>
        <v>0</v>
      </c>
      <c r="U74" s="368">
        <f>VLOOKUP($G74, SCHOOL_INFO!$D$5:$AS$749, 14, FALSE)</f>
        <v>0</v>
      </c>
      <c r="V74" s="368">
        <f>VLOOKUP($G74, SCHOOL_INFO!$D$5:$AS$749, 15, FALSE)</f>
        <v>0</v>
      </c>
      <c r="W74" s="368">
        <f>VLOOKUP($G74, SCHOOL_INFO!$D$5:$AS$749, 17, FALSE)</f>
        <v>4</v>
      </c>
      <c r="X74" s="368">
        <f>VLOOKUP($G74, SCHOOL_INFO!$D$5:$AS$749, 18, FALSE)</f>
        <v>2</v>
      </c>
      <c r="Y74" s="368">
        <f>VLOOKUP($G74, SCHOOL_INFO!$D$5:$AS$749, 19, FALSE)</f>
        <v>0</v>
      </c>
      <c r="Z74" s="368">
        <f>VLOOKUP($G74, SCHOOL_INFO!$D$5:$AS$749, 21, FALSE)</f>
        <v>9</v>
      </c>
      <c r="AA74" s="368">
        <f>VLOOKUP($G74, SCHOOL_INFO!$D$5:$AS$749, 22, FALSE)</f>
        <v>11</v>
      </c>
      <c r="AB74" s="368">
        <f>VLOOKUP($G74, SCHOOL_INFO!$D$5:$AS$749, 23, FALSE)</f>
        <v>0</v>
      </c>
      <c r="AC74" s="368">
        <f>VLOOKUP($G74, SCHOOL_INFO!$D$5:$AS$749, 25, FALSE)</f>
        <v>0</v>
      </c>
      <c r="AD74" s="368">
        <f>VLOOKUP($G74, SCHOOL_INFO!$D$5:$AS$749, 26, FALSE)</f>
        <v>0</v>
      </c>
      <c r="AE74" s="368">
        <f>VLOOKUP($G74, SCHOOL_INFO!$D$5:$AS$749, 27, FALSE)</f>
        <v>0</v>
      </c>
      <c r="AF74" s="368">
        <f>VLOOKUP($G74, SCHOOL_INFO!$D$5:$AS$749, 29, FALSE)</f>
        <v>0</v>
      </c>
      <c r="AG74" s="368">
        <f>VLOOKUP($G74, SCHOOL_INFO!$D$5:$AS$749, 30, FALSE)</f>
        <v>0</v>
      </c>
      <c r="AH74" s="368">
        <f>VLOOKUP($G74, SCHOOL_INFO!$D$5:$AS$749, 31, FALSE)</f>
        <v>0</v>
      </c>
      <c r="AI74" s="368">
        <f>VLOOKUP($G74, SCHOOL_INFO!$D$5:$AS$749, 33, FALSE)</f>
        <v>1</v>
      </c>
      <c r="AJ74" s="368">
        <f>VLOOKUP($G74, SCHOOL_INFO!$D$5:$AS$749, 34, FALSE)</f>
        <v>0</v>
      </c>
      <c r="AK74" s="368">
        <f>VLOOKUP($G74, SCHOOL_INFO!$D$5:$AS$749, 35, FALSE)</f>
        <v>5</v>
      </c>
      <c r="AL74" s="368">
        <f>VLOOKUP($B74, '0.학교(충남+대전)'!$C$4:$AH$767, 31, FALSE)</f>
        <v>6</v>
      </c>
      <c r="AM74" s="368">
        <f>VLOOKUP($B74, '0.학교(충남+대전)'!$C$4:$AH$767, 32, FALSE)</f>
        <v>0</v>
      </c>
      <c r="AN74" s="368">
        <f>VLOOKUP($G74, SCHOOL_INFO!$D$5:$AS$749, 9, FALSE)</f>
        <v>0</v>
      </c>
      <c r="AO74" s="368">
        <f>VLOOKUP($G74, SCHOOL_INFO!$D$5:$AS$749, 36, FALSE)</f>
        <v>8</v>
      </c>
      <c r="AP74" s="368">
        <f>VLOOKUP($G74, SCHOOL_INFO!$D$5:$AS$749, 37, FALSE)</f>
        <v>24</v>
      </c>
      <c r="AQ74" s="368">
        <f>VLOOKUP($B74, '0.학교(충남+대전)'!$C$4:$AC$767, 27, FALSE)</f>
        <v>32</v>
      </c>
      <c r="AR74" s="368">
        <f>VLOOKUP($B74, '0.학교(충남+대전)'!$C$4:$AH$767, 29, FALSE)</f>
        <v>32</v>
      </c>
      <c r="AS74" s="368">
        <f>VLOOKUP($B74, '0.학교(충남+대전)'!$C$4:$AH$767, 30, FALSE)</f>
        <v>0</v>
      </c>
      <c r="AT74" s="368">
        <f>VLOOKUP($G74, SCHOOL_INFO!$D$5:$AS$749, 38, FALSE)</f>
        <v>1</v>
      </c>
      <c r="AU74" s="368">
        <f>VLOOKUP($G74, SCHOOL_INFO!$D$5:$AS$749, 39, FALSE)</f>
        <v>5</v>
      </c>
      <c r="AV74" s="368">
        <f>VLOOKUP($G74, SCHOOL_INFO!$D$5:$AS$749, 40, FALSE)</f>
        <v>31</v>
      </c>
      <c r="AW74" s="368">
        <f>VLOOKUP($G74, SCHOOL_INFO!$D$5:$AS$749, 41, FALSE)</f>
        <v>0</v>
      </c>
      <c r="AX74" s="368">
        <f>VLOOKUP($G74, SCHOOL_INFO!$D$5:$AS$749, 42, FALSE)</f>
        <v>0</v>
      </c>
    </row>
    <row r="75" spans="1:50" ht="16.5" customHeight="1">
      <c r="A75" s="80">
        <v>71</v>
      </c>
      <c r="B75" s="86" t="s">
        <v>873</v>
      </c>
      <c r="C75" s="88" t="s">
        <v>28</v>
      </c>
      <c r="D75" s="86" t="s">
        <v>2233</v>
      </c>
      <c r="E75" s="86" t="s">
        <v>859</v>
      </c>
      <c r="F75" s="87" t="s">
        <v>727</v>
      </c>
      <c r="G75" s="90" t="s">
        <v>874</v>
      </c>
      <c r="H75" s="390" t="s">
        <v>26</v>
      </c>
      <c r="I75" s="390" t="s">
        <v>35</v>
      </c>
      <c r="J75" s="88" t="s">
        <v>5123</v>
      </c>
      <c r="K75" s="366">
        <v>3</v>
      </c>
      <c r="L75" s="367">
        <v>1</v>
      </c>
      <c r="M75" s="367">
        <v>1</v>
      </c>
      <c r="N75" s="368">
        <f>VLOOKUP($G75, SCHOOL_INFO!$D$5:$AS$749, 6, FALSE)</f>
        <v>7</v>
      </c>
      <c r="O75" s="368">
        <f>VLOOKUP($G75, SCHOOL_INFO!$D$5:$AS$749, 7, FALSE)</f>
        <v>2</v>
      </c>
      <c r="P75" s="368">
        <f>VLOOKUP($G75, SCHOOL_INFO!$D$5:$AS$749, 8, FALSE)</f>
        <v>4</v>
      </c>
      <c r="Q75" s="368">
        <f>VLOOKUP($G75, SCHOOL_INFO!$D$5:$AS$749, 10, FALSE)</f>
        <v>5</v>
      </c>
      <c r="R75" s="368">
        <f>VLOOKUP($G75, SCHOOL_INFO!$D$5:$AS$749, 11, FALSE)</f>
        <v>0</v>
      </c>
      <c r="S75" s="368">
        <f>VLOOKUP($G75, SCHOOL_INFO!$D$5:$AS$749, 12, FALSE)</f>
        <v>0</v>
      </c>
      <c r="T75" s="368">
        <f>VLOOKUP($G75, SCHOOL_INFO!$D$5:$AS$749, 13, FALSE)</f>
        <v>0</v>
      </c>
      <c r="U75" s="368">
        <f>VLOOKUP($G75, SCHOOL_INFO!$D$5:$AS$749, 14, FALSE)</f>
        <v>0</v>
      </c>
      <c r="V75" s="368">
        <f>VLOOKUP($G75, SCHOOL_INFO!$D$5:$AS$749, 15, FALSE)</f>
        <v>0</v>
      </c>
      <c r="W75" s="368">
        <f>VLOOKUP($G75, SCHOOL_INFO!$D$5:$AS$749, 17, FALSE)</f>
        <v>1</v>
      </c>
      <c r="X75" s="368">
        <f>VLOOKUP($G75, SCHOOL_INFO!$D$5:$AS$749, 18, FALSE)</f>
        <v>0</v>
      </c>
      <c r="Y75" s="368">
        <f>VLOOKUP($G75, SCHOOL_INFO!$D$5:$AS$749, 19, FALSE)</f>
        <v>0</v>
      </c>
      <c r="Z75" s="368">
        <f>VLOOKUP($G75, SCHOOL_INFO!$D$5:$AS$749, 21, FALSE)</f>
        <v>23</v>
      </c>
      <c r="AA75" s="368">
        <f>VLOOKUP($G75, SCHOOL_INFO!$D$5:$AS$749, 22, FALSE)</f>
        <v>6</v>
      </c>
      <c r="AB75" s="368">
        <f>VLOOKUP($G75, SCHOOL_INFO!$D$5:$AS$749, 23, FALSE)</f>
        <v>0</v>
      </c>
      <c r="AC75" s="368">
        <f>VLOOKUP($G75, SCHOOL_INFO!$D$5:$AS$749, 25, FALSE)</f>
        <v>0</v>
      </c>
      <c r="AD75" s="368">
        <f>VLOOKUP($G75, SCHOOL_INFO!$D$5:$AS$749, 26, FALSE)</f>
        <v>0</v>
      </c>
      <c r="AE75" s="368">
        <f>VLOOKUP($G75, SCHOOL_INFO!$D$5:$AS$749, 27, FALSE)</f>
        <v>0</v>
      </c>
      <c r="AF75" s="368">
        <f>VLOOKUP($G75, SCHOOL_INFO!$D$5:$AS$749, 29, FALSE)</f>
        <v>0</v>
      </c>
      <c r="AG75" s="368">
        <f>VLOOKUP($G75, SCHOOL_INFO!$D$5:$AS$749, 30, FALSE)</f>
        <v>0</v>
      </c>
      <c r="AH75" s="368">
        <f>VLOOKUP($G75, SCHOOL_INFO!$D$5:$AS$749, 31, FALSE)</f>
        <v>0</v>
      </c>
      <c r="AI75" s="368">
        <f>VLOOKUP($G75, SCHOOL_INFO!$D$5:$AS$749, 33, FALSE)</f>
        <v>1</v>
      </c>
      <c r="AJ75" s="368">
        <f>VLOOKUP($G75, SCHOOL_INFO!$D$5:$AS$749, 34, FALSE)</f>
        <v>0</v>
      </c>
      <c r="AK75" s="368">
        <f>VLOOKUP($G75, SCHOOL_INFO!$D$5:$AS$749, 35, FALSE)</f>
        <v>6</v>
      </c>
      <c r="AL75" s="368">
        <f>VLOOKUP($B75, '0.학교(충남+대전)'!$C$4:$AH$767, 31, FALSE)</f>
        <v>6</v>
      </c>
      <c r="AM75" s="368">
        <f>VLOOKUP($B75, '0.학교(충남+대전)'!$C$4:$AH$767, 32, FALSE)</f>
        <v>0</v>
      </c>
      <c r="AN75" s="368">
        <f>VLOOKUP($G75, SCHOOL_INFO!$D$5:$AS$749, 9, FALSE)</f>
        <v>0</v>
      </c>
      <c r="AO75" s="368">
        <f>VLOOKUP($G75, SCHOOL_INFO!$D$5:$AS$749, 36, FALSE)</f>
        <v>10</v>
      </c>
      <c r="AP75" s="368">
        <f>VLOOKUP($G75, SCHOOL_INFO!$D$5:$AS$749, 37, FALSE)</f>
        <v>14</v>
      </c>
      <c r="AQ75" s="368">
        <f>VLOOKUP($B75, '0.학교(충남+대전)'!$C$4:$AC$767, 27, FALSE)</f>
        <v>29</v>
      </c>
      <c r="AR75" s="368">
        <f>VLOOKUP($B75, '0.학교(충남+대전)'!$C$4:$AH$767, 29, FALSE)</f>
        <v>24</v>
      </c>
      <c r="AS75" s="368">
        <f>VLOOKUP($B75, '0.학교(충남+대전)'!$C$4:$AH$767, 30, FALSE)</f>
        <v>0</v>
      </c>
      <c r="AT75" s="368">
        <f>VLOOKUP($G75, SCHOOL_INFO!$D$5:$AS$749, 38, FALSE)</f>
        <v>1</v>
      </c>
      <c r="AU75" s="368">
        <f>VLOOKUP($G75, SCHOOL_INFO!$D$5:$AS$749, 39, FALSE)</f>
        <v>5</v>
      </c>
      <c r="AV75" s="368">
        <f>VLOOKUP($G75, SCHOOL_INFO!$D$5:$AS$749, 40, FALSE)</f>
        <v>24</v>
      </c>
      <c r="AW75" s="368">
        <f>VLOOKUP($G75, SCHOOL_INFO!$D$5:$AS$749, 41, FALSE)</f>
        <v>0</v>
      </c>
      <c r="AX75" s="368">
        <f>VLOOKUP($G75, SCHOOL_INFO!$D$5:$AS$749, 42, FALSE)</f>
        <v>0</v>
      </c>
    </row>
    <row r="76" spans="1:50" ht="16.5" customHeight="1">
      <c r="A76" s="80">
        <v>72</v>
      </c>
      <c r="B76" s="86" t="s">
        <v>875</v>
      </c>
      <c r="C76" s="88" t="s">
        <v>28</v>
      </c>
      <c r="D76" s="86" t="s">
        <v>2233</v>
      </c>
      <c r="E76" s="86" t="s">
        <v>859</v>
      </c>
      <c r="F76" s="89" t="s">
        <v>730</v>
      </c>
      <c r="G76" s="90" t="s">
        <v>876</v>
      </c>
      <c r="H76" s="390" t="s">
        <v>2804</v>
      </c>
      <c r="I76" s="390" t="s">
        <v>699</v>
      </c>
      <c r="J76" s="88" t="s">
        <v>5123</v>
      </c>
      <c r="K76" s="366">
        <v>2</v>
      </c>
      <c r="L76" s="367">
        <v>1</v>
      </c>
      <c r="M76" s="367">
        <v>1</v>
      </c>
      <c r="N76" s="368">
        <f>VLOOKUP($G76, SCHOOL_INFO!$D$5:$AS$749, 6, FALSE)</f>
        <v>4</v>
      </c>
      <c r="O76" s="368">
        <f>VLOOKUP($G76, SCHOOL_INFO!$D$5:$AS$749, 7, FALSE)</f>
        <v>3</v>
      </c>
      <c r="P76" s="368">
        <f>VLOOKUP($G76, SCHOOL_INFO!$D$5:$AS$749, 8, FALSE)</f>
        <v>9</v>
      </c>
      <c r="Q76" s="368">
        <f>VLOOKUP($G76, SCHOOL_INFO!$D$5:$AS$749, 10, FALSE)</f>
        <v>1</v>
      </c>
      <c r="R76" s="368">
        <f>VLOOKUP($G76, SCHOOL_INFO!$D$5:$AS$749, 11, FALSE)</f>
        <v>0</v>
      </c>
      <c r="S76" s="368">
        <f>VLOOKUP($G76, SCHOOL_INFO!$D$5:$AS$749, 12, FALSE)</f>
        <v>0</v>
      </c>
      <c r="T76" s="368">
        <f>VLOOKUP($G76, SCHOOL_INFO!$D$5:$AS$749, 13, FALSE)</f>
        <v>0</v>
      </c>
      <c r="U76" s="368">
        <f>VLOOKUP($G76, SCHOOL_INFO!$D$5:$AS$749, 14, FALSE)</f>
        <v>0</v>
      </c>
      <c r="V76" s="368">
        <f>VLOOKUP($G76, SCHOOL_INFO!$D$5:$AS$749, 15, FALSE)</f>
        <v>0</v>
      </c>
      <c r="W76" s="368">
        <f>VLOOKUP($G76, SCHOOL_INFO!$D$5:$AS$749, 17, FALSE)</f>
        <v>7</v>
      </c>
      <c r="X76" s="368">
        <f>VLOOKUP($G76, SCHOOL_INFO!$D$5:$AS$749, 18, FALSE)</f>
        <v>8</v>
      </c>
      <c r="Y76" s="368">
        <f>VLOOKUP($G76, SCHOOL_INFO!$D$5:$AS$749, 19, FALSE)</f>
        <v>5</v>
      </c>
      <c r="Z76" s="368">
        <f>VLOOKUP($G76, SCHOOL_INFO!$D$5:$AS$749, 21, FALSE)</f>
        <v>4</v>
      </c>
      <c r="AA76" s="368">
        <f>VLOOKUP($G76, SCHOOL_INFO!$D$5:$AS$749, 22, FALSE)</f>
        <v>4</v>
      </c>
      <c r="AB76" s="368">
        <f>VLOOKUP($G76, SCHOOL_INFO!$D$5:$AS$749, 23, FALSE)</f>
        <v>4</v>
      </c>
      <c r="AC76" s="368">
        <f>VLOOKUP($G76, SCHOOL_INFO!$D$5:$AS$749, 25, FALSE)</f>
        <v>0</v>
      </c>
      <c r="AD76" s="368">
        <f>VLOOKUP($G76, SCHOOL_INFO!$D$5:$AS$749, 26, FALSE)</f>
        <v>0</v>
      </c>
      <c r="AE76" s="368">
        <f>VLOOKUP($G76, SCHOOL_INFO!$D$5:$AS$749, 27, FALSE)</f>
        <v>0</v>
      </c>
      <c r="AF76" s="368">
        <f>VLOOKUP($G76, SCHOOL_INFO!$D$5:$AS$749, 29, FALSE)</f>
        <v>0</v>
      </c>
      <c r="AG76" s="368">
        <f>VLOOKUP($G76, SCHOOL_INFO!$D$5:$AS$749, 30, FALSE)</f>
        <v>0</v>
      </c>
      <c r="AH76" s="368">
        <f>VLOOKUP($G76, SCHOOL_INFO!$D$5:$AS$749, 31, FALSE)</f>
        <v>0</v>
      </c>
      <c r="AI76" s="368">
        <f>VLOOKUP($G76, SCHOOL_INFO!$D$5:$AS$749, 33, FALSE)</f>
        <v>1</v>
      </c>
      <c r="AJ76" s="368">
        <f>VLOOKUP($G76, SCHOOL_INFO!$D$5:$AS$749, 34, FALSE)</f>
        <v>0</v>
      </c>
      <c r="AK76" s="368">
        <f>VLOOKUP($G76, SCHOOL_INFO!$D$5:$AS$749, 35, FALSE)</f>
        <v>5</v>
      </c>
      <c r="AL76" s="368">
        <f>VLOOKUP($B76, '0.학교(충남+대전)'!$C$4:$AH$767, 31, FALSE)</f>
        <v>4</v>
      </c>
      <c r="AM76" s="368">
        <f>VLOOKUP($B76, '0.학교(충남+대전)'!$C$4:$AH$767, 32, FALSE)</f>
        <v>0</v>
      </c>
      <c r="AN76" s="368">
        <f>VLOOKUP($G76, SCHOOL_INFO!$D$5:$AS$749, 9, FALSE)</f>
        <v>0</v>
      </c>
      <c r="AO76" s="368">
        <f>VLOOKUP($G76, SCHOOL_INFO!$D$5:$AS$749, 36, FALSE)</f>
        <v>15</v>
      </c>
      <c r="AP76" s="368">
        <f>VLOOKUP($G76, SCHOOL_INFO!$D$5:$AS$749, 37, FALSE)</f>
        <v>4</v>
      </c>
      <c r="AQ76" s="368">
        <f>VLOOKUP($B76, '0.학교(충남+대전)'!$C$4:$AC$767, 27, FALSE)</f>
        <v>15</v>
      </c>
      <c r="AR76" s="368">
        <f>VLOOKUP($B76, '0.학교(충남+대전)'!$C$4:$AH$767, 29, FALSE)</f>
        <v>19</v>
      </c>
      <c r="AS76" s="368">
        <f>VLOOKUP($B76, '0.학교(충남+대전)'!$C$4:$AH$767, 30, FALSE)</f>
        <v>0</v>
      </c>
      <c r="AT76" s="368">
        <f>VLOOKUP($G76, SCHOOL_INFO!$D$5:$AS$749, 38, FALSE)</f>
        <v>1</v>
      </c>
      <c r="AU76" s="368">
        <f>VLOOKUP($G76, SCHOOL_INFO!$D$5:$AS$749, 39, FALSE)</f>
        <v>5</v>
      </c>
      <c r="AV76" s="368">
        <f>VLOOKUP($G76, SCHOOL_INFO!$D$5:$AS$749, 40, FALSE)</f>
        <v>19</v>
      </c>
      <c r="AW76" s="368">
        <f>VLOOKUP($G76, SCHOOL_INFO!$D$5:$AS$749, 41, FALSE)</f>
        <v>0</v>
      </c>
      <c r="AX76" s="368">
        <f>VLOOKUP($G76, SCHOOL_INFO!$D$5:$AS$749, 42, FALSE)</f>
        <v>0</v>
      </c>
    </row>
    <row r="77" spans="1:50" ht="16.5" customHeight="1">
      <c r="A77" s="81">
        <v>73</v>
      </c>
      <c r="B77" s="86" t="s">
        <v>877</v>
      </c>
      <c r="C77" s="88" t="s">
        <v>28</v>
      </c>
      <c r="D77" s="86" t="s">
        <v>2233</v>
      </c>
      <c r="E77" s="86" t="s">
        <v>859</v>
      </c>
      <c r="F77" s="87" t="s">
        <v>727</v>
      </c>
      <c r="G77" s="90" t="s">
        <v>878</v>
      </c>
      <c r="H77" s="390" t="s">
        <v>2353</v>
      </c>
      <c r="I77" s="390" t="s">
        <v>35</v>
      </c>
      <c r="J77" s="88" t="s">
        <v>5123</v>
      </c>
      <c r="K77" s="366">
        <v>3</v>
      </c>
      <c r="L77" s="367">
        <v>1</v>
      </c>
      <c r="M77" s="367">
        <v>1</v>
      </c>
      <c r="N77" s="368">
        <f>VLOOKUP($G77, SCHOOL_INFO!$D$5:$AS$749, 6, FALSE)</f>
        <v>14</v>
      </c>
      <c r="O77" s="368">
        <f>VLOOKUP($G77, SCHOOL_INFO!$D$5:$AS$749, 7, FALSE)</f>
        <v>3</v>
      </c>
      <c r="P77" s="368">
        <f>VLOOKUP($G77, SCHOOL_INFO!$D$5:$AS$749, 8, FALSE)</f>
        <v>5</v>
      </c>
      <c r="Q77" s="368">
        <f>VLOOKUP($G77, SCHOOL_INFO!$D$5:$AS$749, 10, FALSE)</f>
        <v>6</v>
      </c>
      <c r="R77" s="368">
        <f>VLOOKUP($G77, SCHOOL_INFO!$D$5:$AS$749, 11, FALSE)</f>
        <v>3</v>
      </c>
      <c r="S77" s="368">
        <f>VLOOKUP($G77, SCHOOL_INFO!$D$5:$AS$749, 12, FALSE)</f>
        <v>1</v>
      </c>
      <c r="T77" s="368">
        <f>VLOOKUP($G77, SCHOOL_INFO!$D$5:$AS$749, 13, FALSE)</f>
        <v>0</v>
      </c>
      <c r="U77" s="368">
        <f>VLOOKUP($G77, SCHOOL_INFO!$D$5:$AS$749, 14, FALSE)</f>
        <v>0</v>
      </c>
      <c r="V77" s="368">
        <f>VLOOKUP($G77, SCHOOL_INFO!$D$5:$AS$749, 15, FALSE)</f>
        <v>0</v>
      </c>
      <c r="W77" s="368">
        <f>VLOOKUP($G77, SCHOOL_INFO!$D$5:$AS$749, 17, FALSE)</f>
        <v>2</v>
      </c>
      <c r="X77" s="368">
        <f>VLOOKUP($G77, SCHOOL_INFO!$D$5:$AS$749, 18, FALSE)</f>
        <v>0</v>
      </c>
      <c r="Y77" s="368">
        <f>VLOOKUP($G77, SCHOOL_INFO!$D$5:$AS$749, 19, FALSE)</f>
        <v>0</v>
      </c>
      <c r="Z77" s="368">
        <f>VLOOKUP($G77, SCHOOL_INFO!$D$5:$AS$749, 21, FALSE)</f>
        <v>42</v>
      </c>
      <c r="AA77" s="368">
        <f>VLOOKUP($G77, SCHOOL_INFO!$D$5:$AS$749, 22, FALSE)</f>
        <v>13</v>
      </c>
      <c r="AB77" s="368">
        <f>VLOOKUP($G77, SCHOOL_INFO!$D$5:$AS$749, 23, FALSE)</f>
        <v>3</v>
      </c>
      <c r="AC77" s="368">
        <f>VLOOKUP($G77, SCHOOL_INFO!$D$5:$AS$749, 25, FALSE)</f>
        <v>0</v>
      </c>
      <c r="AD77" s="368">
        <f>VLOOKUP($G77, SCHOOL_INFO!$D$5:$AS$749, 26, FALSE)</f>
        <v>0</v>
      </c>
      <c r="AE77" s="368">
        <f>VLOOKUP($G77, SCHOOL_INFO!$D$5:$AS$749, 27, FALSE)</f>
        <v>0</v>
      </c>
      <c r="AF77" s="368">
        <f>VLOOKUP($G77, SCHOOL_INFO!$D$5:$AS$749, 29, FALSE)</f>
        <v>0</v>
      </c>
      <c r="AG77" s="368">
        <f>VLOOKUP($G77, SCHOOL_INFO!$D$5:$AS$749, 30, FALSE)</f>
        <v>0</v>
      </c>
      <c r="AH77" s="368">
        <f>VLOOKUP($G77, SCHOOL_INFO!$D$5:$AS$749, 31, FALSE)</f>
        <v>0</v>
      </c>
      <c r="AI77" s="368">
        <f>VLOOKUP($G77, SCHOOL_INFO!$D$5:$AS$749, 33, FALSE)</f>
        <v>1</v>
      </c>
      <c r="AJ77" s="368">
        <f>VLOOKUP($G77, SCHOOL_INFO!$D$5:$AS$749, 34, FALSE)</f>
        <v>0</v>
      </c>
      <c r="AK77" s="368">
        <f>VLOOKUP($G77, SCHOOL_INFO!$D$5:$AS$749, 35, FALSE)</f>
        <v>7</v>
      </c>
      <c r="AL77" s="368">
        <f>VLOOKUP($B77, '0.학교(충남+대전)'!$C$4:$AH$767, 31, FALSE)</f>
        <v>7</v>
      </c>
      <c r="AM77" s="368">
        <f>VLOOKUP($B77, '0.학교(충남+대전)'!$C$4:$AH$767, 32, FALSE)</f>
        <v>0</v>
      </c>
      <c r="AN77" s="368">
        <f>VLOOKUP($G77, SCHOOL_INFO!$D$5:$AS$749, 9, FALSE)</f>
        <v>0</v>
      </c>
      <c r="AO77" s="368">
        <f>VLOOKUP($G77, SCHOOL_INFO!$D$5:$AS$749, 36, FALSE)</f>
        <v>37</v>
      </c>
      <c r="AP77" s="368">
        <f>VLOOKUP($G77, SCHOOL_INFO!$D$5:$AS$749, 37, FALSE)</f>
        <v>0</v>
      </c>
      <c r="AQ77" s="368">
        <f>VLOOKUP($B77, '0.학교(충남+대전)'!$C$4:$AC$767, 27, FALSE)</f>
        <v>37</v>
      </c>
      <c r="AR77" s="368">
        <f>VLOOKUP($B77, '0.학교(충남+대전)'!$C$4:$AH$767, 29, FALSE)</f>
        <v>37</v>
      </c>
      <c r="AS77" s="368">
        <f>VLOOKUP($B77, '0.학교(충남+대전)'!$C$4:$AH$767, 30, FALSE)</f>
        <v>0</v>
      </c>
      <c r="AT77" s="368">
        <f>VLOOKUP($G77, SCHOOL_INFO!$D$5:$AS$749, 38, FALSE)</f>
        <v>1</v>
      </c>
      <c r="AU77" s="368">
        <f>VLOOKUP($G77, SCHOOL_INFO!$D$5:$AS$749, 39, FALSE)</f>
        <v>0</v>
      </c>
      <c r="AV77" s="368">
        <f>VLOOKUP($G77, SCHOOL_INFO!$D$5:$AS$749, 40, FALSE)</f>
        <v>41</v>
      </c>
      <c r="AW77" s="368">
        <f>VLOOKUP($G77, SCHOOL_INFO!$D$5:$AS$749, 41, FALSE)</f>
        <v>0</v>
      </c>
      <c r="AX77" s="368">
        <f>VLOOKUP($G77, SCHOOL_INFO!$D$5:$AS$749, 42, FALSE)</f>
        <v>0</v>
      </c>
    </row>
    <row r="78" spans="1:50" ht="16.5" customHeight="1">
      <c r="A78" s="80">
        <v>74</v>
      </c>
      <c r="B78" s="86" t="s">
        <v>879</v>
      </c>
      <c r="C78" s="88" t="s">
        <v>28</v>
      </c>
      <c r="D78" s="86" t="s">
        <v>2233</v>
      </c>
      <c r="E78" s="86" t="s">
        <v>859</v>
      </c>
      <c r="F78" s="91" t="s">
        <v>724</v>
      </c>
      <c r="G78" s="90" t="s">
        <v>880</v>
      </c>
      <c r="H78" s="390" t="s">
        <v>26</v>
      </c>
      <c r="I78" s="390" t="s">
        <v>699</v>
      </c>
      <c r="J78" s="88" t="s">
        <v>5123</v>
      </c>
      <c r="K78" s="366">
        <v>2</v>
      </c>
      <c r="L78" s="367">
        <v>1</v>
      </c>
      <c r="M78" s="367">
        <v>1</v>
      </c>
      <c r="N78" s="368">
        <f>VLOOKUP($G78, SCHOOL_INFO!$D$5:$AS$749, 6, FALSE)</f>
        <v>12</v>
      </c>
      <c r="O78" s="368">
        <f>VLOOKUP($G78, SCHOOL_INFO!$D$5:$AS$749, 7, FALSE)</f>
        <v>8</v>
      </c>
      <c r="P78" s="368">
        <f>VLOOKUP($G78, SCHOOL_INFO!$D$5:$AS$749, 8, FALSE)</f>
        <v>4</v>
      </c>
      <c r="Q78" s="368">
        <f>VLOOKUP($G78, SCHOOL_INFO!$D$5:$AS$749, 10, FALSE)</f>
        <v>0</v>
      </c>
      <c r="R78" s="368">
        <f>VLOOKUP($G78, SCHOOL_INFO!$D$5:$AS$749, 11, FALSE)</f>
        <v>2</v>
      </c>
      <c r="S78" s="368">
        <f>VLOOKUP($G78, SCHOOL_INFO!$D$5:$AS$749, 12, FALSE)</f>
        <v>0</v>
      </c>
      <c r="T78" s="368">
        <f>VLOOKUP($G78, SCHOOL_INFO!$D$5:$AS$749, 13, FALSE)</f>
        <v>0</v>
      </c>
      <c r="U78" s="368">
        <f>VLOOKUP($G78, SCHOOL_INFO!$D$5:$AS$749, 14, FALSE)</f>
        <v>0</v>
      </c>
      <c r="V78" s="368">
        <f>VLOOKUP($G78, SCHOOL_INFO!$D$5:$AS$749, 15, FALSE)</f>
        <v>0</v>
      </c>
      <c r="W78" s="368">
        <f>VLOOKUP($G78, SCHOOL_INFO!$D$5:$AS$749, 17, FALSE)</f>
        <v>3</v>
      </c>
      <c r="X78" s="368">
        <f>VLOOKUP($G78, SCHOOL_INFO!$D$5:$AS$749, 18, FALSE)</f>
        <v>1</v>
      </c>
      <c r="Y78" s="368">
        <f>VLOOKUP($G78, SCHOOL_INFO!$D$5:$AS$749, 19, FALSE)</f>
        <v>0</v>
      </c>
      <c r="Z78" s="368">
        <f>VLOOKUP($G78, SCHOOL_INFO!$D$5:$AS$749, 21, FALSE)</f>
        <v>22</v>
      </c>
      <c r="AA78" s="368">
        <f>VLOOKUP($G78, SCHOOL_INFO!$D$5:$AS$749, 22, FALSE)</f>
        <v>22</v>
      </c>
      <c r="AB78" s="368">
        <f>VLOOKUP($G78, SCHOOL_INFO!$D$5:$AS$749, 23, FALSE)</f>
        <v>0</v>
      </c>
      <c r="AC78" s="368">
        <f>VLOOKUP($G78, SCHOOL_INFO!$D$5:$AS$749, 25, FALSE)</f>
        <v>0</v>
      </c>
      <c r="AD78" s="368">
        <f>VLOOKUP($G78, SCHOOL_INFO!$D$5:$AS$749, 26, FALSE)</f>
        <v>0</v>
      </c>
      <c r="AE78" s="368">
        <f>VLOOKUP($G78, SCHOOL_INFO!$D$5:$AS$749, 27, FALSE)</f>
        <v>0</v>
      </c>
      <c r="AF78" s="368">
        <f>VLOOKUP($G78, SCHOOL_INFO!$D$5:$AS$749, 29, FALSE)</f>
        <v>0</v>
      </c>
      <c r="AG78" s="368">
        <f>VLOOKUP($G78, SCHOOL_INFO!$D$5:$AS$749, 30, FALSE)</f>
        <v>0</v>
      </c>
      <c r="AH78" s="368">
        <f>VLOOKUP($G78, SCHOOL_INFO!$D$5:$AS$749, 31, FALSE)</f>
        <v>0</v>
      </c>
      <c r="AI78" s="368">
        <f>VLOOKUP($G78, SCHOOL_INFO!$D$5:$AS$749, 33, FALSE)</f>
        <v>1</v>
      </c>
      <c r="AJ78" s="368">
        <f>VLOOKUP($G78, SCHOOL_INFO!$D$5:$AS$749, 34, FALSE)</f>
        <v>0</v>
      </c>
      <c r="AK78" s="368">
        <f>VLOOKUP($G78, SCHOOL_INFO!$D$5:$AS$749, 35, FALSE)</f>
        <v>3</v>
      </c>
      <c r="AL78" s="368">
        <f>VLOOKUP($B78, '0.학교(충남+대전)'!$C$4:$AH$767, 31, FALSE)</f>
        <v>3</v>
      </c>
      <c r="AM78" s="368">
        <f>VLOOKUP($B78, '0.학교(충남+대전)'!$C$4:$AH$767, 32, FALSE)</f>
        <v>0</v>
      </c>
      <c r="AN78" s="368">
        <f>VLOOKUP($G78, SCHOOL_INFO!$D$5:$AS$749, 9, FALSE)</f>
        <v>0</v>
      </c>
      <c r="AO78" s="368">
        <f>VLOOKUP($G78, SCHOOL_INFO!$D$5:$AS$749, 36, FALSE)</f>
        <v>13</v>
      </c>
      <c r="AP78" s="368">
        <f>VLOOKUP($G78, SCHOOL_INFO!$D$5:$AS$749, 37, FALSE)</f>
        <v>0</v>
      </c>
      <c r="AQ78" s="368">
        <f>VLOOKUP($B78, '0.학교(충남+대전)'!$C$4:$AC$767, 27, FALSE)</f>
        <v>13</v>
      </c>
      <c r="AR78" s="368">
        <f>VLOOKUP($B78, '0.학교(충남+대전)'!$C$4:$AH$767, 29, FALSE)</f>
        <v>13</v>
      </c>
      <c r="AS78" s="368">
        <f>VLOOKUP($B78, '0.학교(충남+대전)'!$C$4:$AH$767, 30, FALSE)</f>
        <v>0</v>
      </c>
      <c r="AT78" s="368">
        <f>VLOOKUP($G78, SCHOOL_INFO!$D$5:$AS$749, 38, FALSE)</f>
        <v>1</v>
      </c>
      <c r="AU78" s="368">
        <f>VLOOKUP($G78, SCHOOL_INFO!$D$5:$AS$749, 39, FALSE)</f>
        <v>4</v>
      </c>
      <c r="AV78" s="368">
        <f>VLOOKUP($G78, SCHOOL_INFO!$D$5:$AS$749, 40, FALSE)</f>
        <v>13</v>
      </c>
      <c r="AW78" s="368">
        <f>VLOOKUP($G78, SCHOOL_INFO!$D$5:$AS$749, 41, FALSE)</f>
        <v>0</v>
      </c>
      <c r="AX78" s="368">
        <f>VLOOKUP($G78, SCHOOL_INFO!$D$5:$AS$749, 42, FALSE)</f>
        <v>0</v>
      </c>
    </row>
    <row r="79" spans="1:50" ht="16.5" customHeight="1">
      <c r="A79" s="80">
        <v>75</v>
      </c>
      <c r="B79" s="93" t="s">
        <v>881</v>
      </c>
      <c r="C79" s="88" t="s">
        <v>28</v>
      </c>
      <c r="D79" s="93" t="s">
        <v>2233</v>
      </c>
      <c r="E79" s="93" t="s">
        <v>859</v>
      </c>
      <c r="F79" s="87" t="s">
        <v>727</v>
      </c>
      <c r="G79" s="94" t="s">
        <v>882</v>
      </c>
      <c r="H79" s="390" t="s">
        <v>2353</v>
      </c>
      <c r="I79" s="390" t="s">
        <v>699</v>
      </c>
      <c r="J79" s="88" t="s">
        <v>5126</v>
      </c>
      <c r="K79" s="366">
        <v>2</v>
      </c>
      <c r="L79" s="367">
        <v>1</v>
      </c>
      <c r="M79" s="367">
        <v>1</v>
      </c>
      <c r="N79" s="368">
        <f>VLOOKUP($G79, SCHOOL_INFO!$D$5:$AS$749, 6, FALSE)</f>
        <v>3</v>
      </c>
      <c r="O79" s="368">
        <f>VLOOKUP($G79, SCHOOL_INFO!$D$5:$AS$749, 7, FALSE)</f>
        <v>1</v>
      </c>
      <c r="P79" s="368">
        <f>VLOOKUP($G79, SCHOOL_INFO!$D$5:$AS$749, 8, FALSE)</f>
        <v>4</v>
      </c>
      <c r="Q79" s="368">
        <f>VLOOKUP($G79, SCHOOL_INFO!$D$5:$AS$749, 10, FALSE)</f>
        <v>1</v>
      </c>
      <c r="R79" s="368">
        <f>VLOOKUP($G79, SCHOOL_INFO!$D$5:$AS$749, 11, FALSE)</f>
        <v>0</v>
      </c>
      <c r="S79" s="368">
        <f>VLOOKUP($G79, SCHOOL_INFO!$D$5:$AS$749, 12, FALSE)</f>
        <v>0</v>
      </c>
      <c r="T79" s="368">
        <f>VLOOKUP($G79, SCHOOL_INFO!$D$5:$AS$749, 13, FALSE)</f>
        <v>0</v>
      </c>
      <c r="U79" s="368">
        <f>VLOOKUP($G79, SCHOOL_INFO!$D$5:$AS$749, 14, FALSE)</f>
        <v>0</v>
      </c>
      <c r="V79" s="368">
        <f>VLOOKUP($G79, SCHOOL_INFO!$D$5:$AS$749, 15, FALSE)</f>
        <v>0</v>
      </c>
      <c r="W79" s="368">
        <f>VLOOKUP($G79, SCHOOL_INFO!$D$5:$AS$749, 17, FALSE)</f>
        <v>0</v>
      </c>
      <c r="X79" s="368">
        <f>VLOOKUP($G79, SCHOOL_INFO!$D$5:$AS$749, 18, FALSE)</f>
        <v>0</v>
      </c>
      <c r="Y79" s="368">
        <f>VLOOKUP($G79, SCHOOL_INFO!$D$5:$AS$749, 19, FALSE)</f>
        <v>0</v>
      </c>
      <c r="Z79" s="368">
        <f>VLOOKUP($G79, SCHOOL_INFO!$D$5:$AS$749, 21, FALSE)</f>
        <v>8</v>
      </c>
      <c r="AA79" s="368">
        <f>VLOOKUP($G79, SCHOOL_INFO!$D$5:$AS$749, 22, FALSE)</f>
        <v>4</v>
      </c>
      <c r="AB79" s="368">
        <f>VLOOKUP($G79, SCHOOL_INFO!$D$5:$AS$749, 23, FALSE)</f>
        <v>0</v>
      </c>
      <c r="AC79" s="368">
        <f>VLOOKUP($G79, SCHOOL_INFO!$D$5:$AS$749, 25, FALSE)</f>
        <v>0</v>
      </c>
      <c r="AD79" s="368">
        <f>VLOOKUP($G79, SCHOOL_INFO!$D$5:$AS$749, 26, FALSE)</f>
        <v>0</v>
      </c>
      <c r="AE79" s="368">
        <f>VLOOKUP($G79, SCHOOL_INFO!$D$5:$AS$749, 27, FALSE)</f>
        <v>0</v>
      </c>
      <c r="AF79" s="368">
        <f>VLOOKUP($G79, SCHOOL_INFO!$D$5:$AS$749, 29, FALSE)</f>
        <v>0</v>
      </c>
      <c r="AG79" s="368">
        <f>VLOOKUP($G79, SCHOOL_INFO!$D$5:$AS$749, 30, FALSE)</f>
        <v>0</v>
      </c>
      <c r="AH79" s="368">
        <f>VLOOKUP($G79, SCHOOL_INFO!$D$5:$AS$749, 31, FALSE)</f>
        <v>0</v>
      </c>
      <c r="AI79" s="368">
        <f>VLOOKUP($G79, SCHOOL_INFO!$D$5:$AS$749, 33, FALSE)</f>
        <v>1</v>
      </c>
      <c r="AJ79" s="368">
        <f>VLOOKUP($G79, SCHOOL_INFO!$D$5:$AS$749, 34, FALSE)</f>
        <v>0</v>
      </c>
      <c r="AK79" s="368">
        <f>VLOOKUP($G79, SCHOOL_INFO!$D$5:$AS$749, 35, FALSE)</f>
        <v>2</v>
      </c>
      <c r="AL79" s="368">
        <f>VLOOKUP($B79, '0.학교(충남+대전)'!$C$4:$AH$767, 31, FALSE)</f>
        <v>2</v>
      </c>
      <c r="AM79" s="368">
        <f>VLOOKUP($B79, '0.학교(충남+대전)'!$C$4:$AH$767, 32, FALSE)</f>
        <v>0</v>
      </c>
      <c r="AN79" s="368">
        <f>VLOOKUP($G79, SCHOOL_INFO!$D$5:$AS$749, 9, FALSE)</f>
        <v>0</v>
      </c>
      <c r="AO79" s="368">
        <f>VLOOKUP($G79, SCHOOL_INFO!$D$5:$AS$749, 36, FALSE)</f>
        <v>10</v>
      </c>
      <c r="AP79" s="368">
        <f>VLOOKUP($G79, SCHOOL_INFO!$D$5:$AS$749, 37, FALSE)</f>
        <v>2</v>
      </c>
      <c r="AQ79" s="368">
        <f>VLOOKUP($B79, '0.학교(충남+대전)'!$C$4:$AC$767, 27, FALSE)</f>
        <v>0</v>
      </c>
      <c r="AR79" s="368">
        <f>VLOOKUP($B79, '0.학교(충남+대전)'!$C$4:$AH$767, 29, FALSE)</f>
        <v>12</v>
      </c>
      <c r="AS79" s="368">
        <f>VLOOKUP($B79, '0.학교(충남+대전)'!$C$4:$AH$767, 30, FALSE)</f>
        <v>0</v>
      </c>
      <c r="AT79" s="368">
        <f>VLOOKUP($G79, SCHOOL_INFO!$D$5:$AS$749, 38, FALSE)</f>
        <v>0</v>
      </c>
      <c r="AU79" s="368">
        <f>VLOOKUP($G79, SCHOOL_INFO!$D$5:$AS$749, 39, FALSE)</f>
        <v>0</v>
      </c>
      <c r="AV79" s="368">
        <f>VLOOKUP($G79, SCHOOL_INFO!$D$5:$AS$749, 40, FALSE)</f>
        <v>16</v>
      </c>
      <c r="AW79" s="368">
        <f>VLOOKUP($G79, SCHOOL_INFO!$D$5:$AS$749, 41, FALSE)</f>
        <v>0</v>
      </c>
      <c r="AX79" s="368">
        <f>VLOOKUP($G79, SCHOOL_INFO!$D$5:$AS$749, 42, FALSE)</f>
        <v>0</v>
      </c>
    </row>
    <row r="80" spans="1:50" ht="16.5" customHeight="1">
      <c r="A80" s="81">
        <v>76</v>
      </c>
      <c r="B80" s="86" t="s">
        <v>883</v>
      </c>
      <c r="C80" s="88" t="s">
        <v>28</v>
      </c>
      <c r="D80" s="86" t="s">
        <v>2233</v>
      </c>
      <c r="E80" s="86" t="s">
        <v>859</v>
      </c>
      <c r="F80" s="87" t="s">
        <v>727</v>
      </c>
      <c r="G80" s="90" t="s">
        <v>884</v>
      </c>
      <c r="H80" s="390" t="s">
        <v>2353</v>
      </c>
      <c r="I80" s="390" t="s">
        <v>699</v>
      </c>
      <c r="J80" s="88" t="s">
        <v>5123</v>
      </c>
      <c r="K80" s="366">
        <v>2</v>
      </c>
      <c r="L80" s="367">
        <v>1</v>
      </c>
      <c r="M80" s="367">
        <v>1</v>
      </c>
      <c r="N80" s="368">
        <f>VLOOKUP($G80, SCHOOL_INFO!$D$5:$AS$749, 6, FALSE)</f>
        <v>2</v>
      </c>
      <c r="O80" s="368">
        <f>VLOOKUP($G80, SCHOOL_INFO!$D$5:$AS$749, 7, FALSE)</f>
        <v>0</v>
      </c>
      <c r="P80" s="368">
        <f>VLOOKUP($G80, SCHOOL_INFO!$D$5:$AS$749, 8, FALSE)</f>
        <v>4</v>
      </c>
      <c r="Q80" s="368">
        <f>VLOOKUP($G80, SCHOOL_INFO!$D$5:$AS$749, 10, FALSE)</f>
        <v>4</v>
      </c>
      <c r="R80" s="368">
        <f>VLOOKUP($G80, SCHOOL_INFO!$D$5:$AS$749, 11, FALSE)</f>
        <v>1</v>
      </c>
      <c r="S80" s="368">
        <f>VLOOKUP($G80, SCHOOL_INFO!$D$5:$AS$749, 12, FALSE)</f>
        <v>0</v>
      </c>
      <c r="T80" s="368">
        <f>VLOOKUP($G80, SCHOOL_INFO!$D$5:$AS$749, 13, FALSE)</f>
        <v>0</v>
      </c>
      <c r="U80" s="368">
        <f>VLOOKUP($G80, SCHOOL_INFO!$D$5:$AS$749, 14, FALSE)</f>
        <v>0</v>
      </c>
      <c r="V80" s="368">
        <f>VLOOKUP($G80, SCHOOL_INFO!$D$5:$AS$749, 15, FALSE)</f>
        <v>0</v>
      </c>
      <c r="W80" s="368">
        <f>VLOOKUP($G80, SCHOOL_INFO!$D$5:$AS$749, 17, FALSE)</f>
        <v>0</v>
      </c>
      <c r="X80" s="368">
        <f>VLOOKUP($G80, SCHOOL_INFO!$D$5:$AS$749, 18, FALSE)</f>
        <v>0</v>
      </c>
      <c r="Y80" s="368">
        <f>VLOOKUP($G80, SCHOOL_INFO!$D$5:$AS$749, 19, FALSE)</f>
        <v>0</v>
      </c>
      <c r="Z80" s="368">
        <f>VLOOKUP($G80, SCHOOL_INFO!$D$5:$AS$749, 21, FALSE)</f>
        <v>16</v>
      </c>
      <c r="AA80" s="368">
        <f>VLOOKUP($G80, SCHOOL_INFO!$D$5:$AS$749, 22, FALSE)</f>
        <v>4</v>
      </c>
      <c r="AB80" s="368">
        <f>VLOOKUP($G80, SCHOOL_INFO!$D$5:$AS$749, 23, FALSE)</f>
        <v>0</v>
      </c>
      <c r="AC80" s="368">
        <f>VLOOKUP($G80, SCHOOL_INFO!$D$5:$AS$749, 25, FALSE)</f>
        <v>0</v>
      </c>
      <c r="AD80" s="368">
        <f>VLOOKUP($G80, SCHOOL_INFO!$D$5:$AS$749, 26, FALSE)</f>
        <v>0</v>
      </c>
      <c r="AE80" s="368">
        <f>VLOOKUP($G80, SCHOOL_INFO!$D$5:$AS$749, 27, FALSE)</f>
        <v>0</v>
      </c>
      <c r="AF80" s="368">
        <f>VLOOKUP($G80, SCHOOL_INFO!$D$5:$AS$749, 29, FALSE)</f>
        <v>0</v>
      </c>
      <c r="AG80" s="368">
        <f>VLOOKUP($G80, SCHOOL_INFO!$D$5:$AS$749, 30, FALSE)</f>
        <v>0</v>
      </c>
      <c r="AH80" s="368">
        <f>VLOOKUP($G80, SCHOOL_INFO!$D$5:$AS$749, 31, FALSE)</f>
        <v>0</v>
      </c>
      <c r="AI80" s="368">
        <f>VLOOKUP($G80, SCHOOL_INFO!$D$5:$AS$749, 33, FALSE)</f>
        <v>1</v>
      </c>
      <c r="AJ80" s="368">
        <f>VLOOKUP($G80, SCHOOL_INFO!$D$5:$AS$749, 34, FALSE)</f>
        <v>0</v>
      </c>
      <c r="AK80" s="368">
        <f>VLOOKUP($G80, SCHOOL_INFO!$D$5:$AS$749, 35, FALSE)</f>
        <v>1</v>
      </c>
      <c r="AL80" s="368">
        <f>VLOOKUP($B80, '0.학교(충남+대전)'!$C$4:$AH$767, 31, FALSE)</f>
        <v>1</v>
      </c>
      <c r="AM80" s="368">
        <f>VLOOKUP($B80, '0.학교(충남+대전)'!$C$4:$AH$767, 32, FALSE)</f>
        <v>0</v>
      </c>
      <c r="AN80" s="368">
        <f>VLOOKUP($G80, SCHOOL_INFO!$D$5:$AS$749, 9, FALSE)</f>
        <v>0</v>
      </c>
      <c r="AO80" s="368">
        <f>VLOOKUP($G80, SCHOOL_INFO!$D$5:$AS$749, 36, FALSE)</f>
        <v>3</v>
      </c>
      <c r="AP80" s="368">
        <f>VLOOKUP($G80, SCHOOL_INFO!$D$5:$AS$749, 37, FALSE)</f>
        <v>0</v>
      </c>
      <c r="AQ80" s="368">
        <f>VLOOKUP($B80, '0.학교(충남+대전)'!$C$4:$AC$767, 27, FALSE)</f>
        <v>5</v>
      </c>
      <c r="AR80" s="368">
        <f>VLOOKUP($B80, '0.학교(충남+대전)'!$C$4:$AH$767, 29, FALSE)</f>
        <v>3</v>
      </c>
      <c r="AS80" s="368">
        <f>VLOOKUP($B80, '0.학교(충남+대전)'!$C$4:$AH$767, 30, FALSE)</f>
        <v>0</v>
      </c>
      <c r="AT80" s="368">
        <f>VLOOKUP($G80, SCHOOL_INFO!$D$5:$AS$749, 38, FALSE)</f>
        <v>1</v>
      </c>
      <c r="AU80" s="368">
        <f>VLOOKUP($G80, SCHOOL_INFO!$D$5:$AS$749, 39, FALSE)</f>
        <v>2</v>
      </c>
      <c r="AV80" s="368">
        <f>VLOOKUP($G80, SCHOOL_INFO!$D$5:$AS$749, 40, FALSE)</f>
        <v>3</v>
      </c>
      <c r="AW80" s="368">
        <f>VLOOKUP($G80, SCHOOL_INFO!$D$5:$AS$749, 41, FALSE)</f>
        <v>0</v>
      </c>
      <c r="AX80" s="368">
        <f>VLOOKUP($G80, SCHOOL_INFO!$D$5:$AS$749, 42, FALSE)</f>
        <v>0</v>
      </c>
    </row>
    <row r="81" spans="1:50" ht="16.5" customHeight="1">
      <c r="A81" s="80">
        <v>77</v>
      </c>
      <c r="B81" s="86" t="s">
        <v>885</v>
      </c>
      <c r="C81" s="88" t="s">
        <v>28</v>
      </c>
      <c r="D81" s="86" t="s">
        <v>2233</v>
      </c>
      <c r="E81" s="86" t="s">
        <v>859</v>
      </c>
      <c r="F81" s="87" t="s">
        <v>727</v>
      </c>
      <c r="G81" s="90" t="s">
        <v>886</v>
      </c>
      <c r="H81" s="390" t="s">
        <v>2353</v>
      </c>
      <c r="I81" s="390" t="s">
        <v>699</v>
      </c>
      <c r="J81" s="88" t="s">
        <v>5126</v>
      </c>
      <c r="K81" s="366">
        <v>2</v>
      </c>
      <c r="L81" s="367">
        <v>1</v>
      </c>
      <c r="M81" s="367">
        <v>1</v>
      </c>
      <c r="N81" s="368">
        <f>VLOOKUP($G81, SCHOOL_INFO!$D$5:$AS$749, 6, FALSE)</f>
        <v>1</v>
      </c>
      <c r="O81" s="368">
        <f>VLOOKUP($G81, SCHOOL_INFO!$D$5:$AS$749, 7, FALSE)</f>
        <v>1</v>
      </c>
      <c r="P81" s="368">
        <f>VLOOKUP($G81, SCHOOL_INFO!$D$5:$AS$749, 8, FALSE)</f>
        <v>6</v>
      </c>
      <c r="Q81" s="368">
        <f>VLOOKUP($G81, SCHOOL_INFO!$D$5:$AS$749, 10, FALSE)</f>
        <v>2</v>
      </c>
      <c r="R81" s="368">
        <f>VLOOKUP($G81, SCHOOL_INFO!$D$5:$AS$749, 11, FALSE)</f>
        <v>1</v>
      </c>
      <c r="S81" s="368">
        <f>VLOOKUP($G81, SCHOOL_INFO!$D$5:$AS$749, 12, FALSE)</f>
        <v>1</v>
      </c>
      <c r="T81" s="368">
        <f>VLOOKUP($G81, SCHOOL_INFO!$D$5:$AS$749, 13, FALSE)</f>
        <v>0</v>
      </c>
      <c r="U81" s="368">
        <f>VLOOKUP($G81, SCHOOL_INFO!$D$5:$AS$749, 14, FALSE)</f>
        <v>0</v>
      </c>
      <c r="V81" s="368">
        <f>VLOOKUP($G81, SCHOOL_INFO!$D$5:$AS$749, 15, FALSE)</f>
        <v>0</v>
      </c>
      <c r="W81" s="368">
        <f>VLOOKUP($G81, SCHOOL_INFO!$D$5:$AS$749, 17, FALSE)</f>
        <v>0</v>
      </c>
      <c r="X81" s="368">
        <f>VLOOKUP($G81, SCHOOL_INFO!$D$5:$AS$749, 18, FALSE)</f>
        <v>0</v>
      </c>
      <c r="Y81" s="368">
        <f>VLOOKUP($G81, SCHOOL_INFO!$D$5:$AS$749, 19, FALSE)</f>
        <v>0</v>
      </c>
      <c r="Z81" s="368">
        <f>VLOOKUP($G81, SCHOOL_INFO!$D$5:$AS$749, 21, FALSE)</f>
        <v>8</v>
      </c>
      <c r="AA81" s="368">
        <f>VLOOKUP($G81, SCHOOL_INFO!$D$5:$AS$749, 22, FALSE)</f>
        <v>7</v>
      </c>
      <c r="AB81" s="368">
        <f>VLOOKUP($G81, SCHOOL_INFO!$D$5:$AS$749, 23, FALSE)</f>
        <v>3</v>
      </c>
      <c r="AC81" s="368">
        <f>VLOOKUP($G81, SCHOOL_INFO!$D$5:$AS$749, 25, FALSE)</f>
        <v>0</v>
      </c>
      <c r="AD81" s="368">
        <f>VLOOKUP($G81, SCHOOL_INFO!$D$5:$AS$749, 26, FALSE)</f>
        <v>0</v>
      </c>
      <c r="AE81" s="368">
        <f>VLOOKUP($G81, SCHOOL_INFO!$D$5:$AS$749, 27, FALSE)</f>
        <v>0</v>
      </c>
      <c r="AF81" s="368">
        <f>VLOOKUP($G81, SCHOOL_INFO!$D$5:$AS$749, 29, FALSE)</f>
        <v>0</v>
      </c>
      <c r="AG81" s="368">
        <f>VLOOKUP($G81, SCHOOL_INFO!$D$5:$AS$749, 30, FALSE)</f>
        <v>0</v>
      </c>
      <c r="AH81" s="368">
        <f>VLOOKUP($G81, SCHOOL_INFO!$D$5:$AS$749, 31, FALSE)</f>
        <v>0</v>
      </c>
      <c r="AI81" s="368">
        <f>VLOOKUP($G81, SCHOOL_INFO!$D$5:$AS$749, 33, FALSE)</f>
        <v>1</v>
      </c>
      <c r="AJ81" s="368">
        <f>VLOOKUP($G81, SCHOOL_INFO!$D$5:$AS$749, 34, FALSE)</f>
        <v>0</v>
      </c>
      <c r="AK81" s="368">
        <f>VLOOKUP($G81, SCHOOL_INFO!$D$5:$AS$749, 35, FALSE)</f>
        <v>5</v>
      </c>
      <c r="AL81" s="368">
        <f>VLOOKUP($B81, '0.학교(충남+대전)'!$C$4:$AH$767, 31, FALSE)</f>
        <v>5</v>
      </c>
      <c r="AM81" s="368">
        <f>VLOOKUP($B81, '0.학교(충남+대전)'!$C$4:$AH$767, 32, FALSE)</f>
        <v>0</v>
      </c>
      <c r="AN81" s="368">
        <f>VLOOKUP($G81, SCHOOL_INFO!$D$5:$AS$749, 9, FALSE)</f>
        <v>0</v>
      </c>
      <c r="AO81" s="368">
        <f>VLOOKUP($G81, SCHOOL_INFO!$D$5:$AS$749, 36, FALSE)</f>
        <v>11</v>
      </c>
      <c r="AP81" s="368">
        <f>VLOOKUP($G81, SCHOOL_INFO!$D$5:$AS$749, 37, FALSE)</f>
        <v>1</v>
      </c>
      <c r="AQ81" s="368">
        <f>VLOOKUP($B81, '0.학교(충남+대전)'!$C$4:$AC$767, 27, FALSE)</f>
        <v>12</v>
      </c>
      <c r="AR81" s="368">
        <f>VLOOKUP($B81, '0.학교(충남+대전)'!$C$4:$AH$767, 29, FALSE)</f>
        <v>12</v>
      </c>
      <c r="AS81" s="368">
        <f>VLOOKUP($B81, '0.학교(충남+대전)'!$C$4:$AH$767, 30, FALSE)</f>
        <v>0</v>
      </c>
      <c r="AT81" s="368">
        <f>VLOOKUP($G81, SCHOOL_INFO!$D$5:$AS$749, 38, FALSE)</f>
        <v>1</v>
      </c>
      <c r="AU81" s="368">
        <f>VLOOKUP($G81, SCHOOL_INFO!$D$5:$AS$749, 39, FALSE)</f>
        <v>5</v>
      </c>
      <c r="AV81" s="368">
        <f>VLOOKUP($G81, SCHOOL_INFO!$D$5:$AS$749, 40, FALSE)</f>
        <v>12</v>
      </c>
      <c r="AW81" s="368">
        <f>VLOOKUP($G81, SCHOOL_INFO!$D$5:$AS$749, 41, FALSE)</f>
        <v>0</v>
      </c>
      <c r="AX81" s="368">
        <f>VLOOKUP($G81, SCHOOL_INFO!$D$5:$AS$749, 42, FALSE)</f>
        <v>0</v>
      </c>
    </row>
    <row r="82" spans="1:50" ht="16.5" customHeight="1">
      <c r="A82" s="80">
        <v>78</v>
      </c>
      <c r="B82" s="86" t="s">
        <v>887</v>
      </c>
      <c r="C82" s="88" t="s">
        <v>28</v>
      </c>
      <c r="D82" s="86" t="s">
        <v>2233</v>
      </c>
      <c r="E82" s="86" t="s">
        <v>859</v>
      </c>
      <c r="F82" s="87" t="s">
        <v>727</v>
      </c>
      <c r="G82" s="90" t="s">
        <v>888</v>
      </c>
      <c r="H82" s="390" t="s">
        <v>2353</v>
      </c>
      <c r="I82" s="390" t="s">
        <v>699</v>
      </c>
      <c r="J82" s="88" t="s">
        <v>5123</v>
      </c>
      <c r="K82" s="366">
        <v>2</v>
      </c>
      <c r="L82" s="367">
        <v>1</v>
      </c>
      <c r="M82" s="367">
        <v>1</v>
      </c>
      <c r="N82" s="368">
        <f>VLOOKUP($G82, SCHOOL_INFO!$D$5:$AS$749, 6, FALSE)</f>
        <v>11</v>
      </c>
      <c r="O82" s="368">
        <f>VLOOKUP($G82, SCHOOL_INFO!$D$5:$AS$749, 7, FALSE)</f>
        <v>0</v>
      </c>
      <c r="P82" s="368">
        <f>VLOOKUP($G82, SCHOOL_INFO!$D$5:$AS$749, 8, FALSE)</f>
        <v>4</v>
      </c>
      <c r="Q82" s="368">
        <f>VLOOKUP($G82, SCHOOL_INFO!$D$5:$AS$749, 10, FALSE)</f>
        <v>4</v>
      </c>
      <c r="R82" s="368">
        <f>VLOOKUP($G82, SCHOOL_INFO!$D$5:$AS$749, 11, FALSE)</f>
        <v>0</v>
      </c>
      <c r="S82" s="368">
        <f>VLOOKUP($G82, SCHOOL_INFO!$D$5:$AS$749, 12, FALSE)</f>
        <v>0</v>
      </c>
      <c r="T82" s="368">
        <f>VLOOKUP($G82, SCHOOL_INFO!$D$5:$AS$749, 13, FALSE)</f>
        <v>0</v>
      </c>
      <c r="U82" s="368">
        <f>VLOOKUP($G82, SCHOOL_INFO!$D$5:$AS$749, 14, FALSE)</f>
        <v>0</v>
      </c>
      <c r="V82" s="368">
        <f>VLOOKUP($G82, SCHOOL_INFO!$D$5:$AS$749, 15, FALSE)</f>
        <v>0</v>
      </c>
      <c r="W82" s="368">
        <f>VLOOKUP($G82, SCHOOL_INFO!$D$5:$AS$749, 17, FALSE)</f>
        <v>0</v>
      </c>
      <c r="X82" s="368">
        <f>VLOOKUP($G82, SCHOOL_INFO!$D$5:$AS$749, 18, FALSE)</f>
        <v>0</v>
      </c>
      <c r="Y82" s="368">
        <f>VLOOKUP($G82, SCHOOL_INFO!$D$5:$AS$749, 19, FALSE)</f>
        <v>0</v>
      </c>
      <c r="Z82" s="368">
        <f>VLOOKUP($G82, SCHOOL_INFO!$D$5:$AS$749, 21, FALSE)</f>
        <v>31</v>
      </c>
      <c r="AA82" s="368">
        <f>VLOOKUP($G82, SCHOOL_INFO!$D$5:$AS$749, 22, FALSE)</f>
        <v>3</v>
      </c>
      <c r="AB82" s="368">
        <f>VLOOKUP($G82, SCHOOL_INFO!$D$5:$AS$749, 23, FALSE)</f>
        <v>0</v>
      </c>
      <c r="AC82" s="368">
        <f>VLOOKUP($G82, SCHOOL_INFO!$D$5:$AS$749, 25, FALSE)</f>
        <v>0</v>
      </c>
      <c r="AD82" s="368">
        <f>VLOOKUP($G82, SCHOOL_INFO!$D$5:$AS$749, 26, FALSE)</f>
        <v>0</v>
      </c>
      <c r="AE82" s="368">
        <f>VLOOKUP($G82, SCHOOL_INFO!$D$5:$AS$749, 27, FALSE)</f>
        <v>0</v>
      </c>
      <c r="AF82" s="368">
        <f>VLOOKUP($G82, SCHOOL_INFO!$D$5:$AS$749, 29, FALSE)</f>
        <v>0</v>
      </c>
      <c r="AG82" s="368">
        <f>VLOOKUP($G82, SCHOOL_INFO!$D$5:$AS$749, 30, FALSE)</f>
        <v>0</v>
      </c>
      <c r="AH82" s="368">
        <f>VLOOKUP($G82, SCHOOL_INFO!$D$5:$AS$749, 31, FALSE)</f>
        <v>0</v>
      </c>
      <c r="AI82" s="368">
        <f>VLOOKUP($G82, SCHOOL_INFO!$D$5:$AS$749, 33, FALSE)</f>
        <v>1</v>
      </c>
      <c r="AJ82" s="368">
        <f>VLOOKUP($G82, SCHOOL_INFO!$D$5:$AS$749, 34, FALSE)</f>
        <v>0</v>
      </c>
      <c r="AK82" s="368">
        <f>VLOOKUP($G82, SCHOOL_INFO!$D$5:$AS$749, 35, FALSE)</f>
        <v>4</v>
      </c>
      <c r="AL82" s="368">
        <f>VLOOKUP($B82, '0.학교(충남+대전)'!$C$4:$AH$767, 31, FALSE)</f>
        <v>4</v>
      </c>
      <c r="AM82" s="368">
        <f>VLOOKUP($B82, '0.학교(충남+대전)'!$C$4:$AH$767, 32, FALSE)</f>
        <v>0</v>
      </c>
      <c r="AN82" s="368">
        <f>VLOOKUP($G82, SCHOOL_INFO!$D$5:$AS$749, 9, FALSE)</f>
        <v>0</v>
      </c>
      <c r="AO82" s="368">
        <f>VLOOKUP($G82, SCHOOL_INFO!$D$5:$AS$749, 36, FALSE)</f>
        <v>9</v>
      </c>
      <c r="AP82" s="368">
        <f>VLOOKUP($G82, SCHOOL_INFO!$D$5:$AS$749, 37, FALSE)</f>
        <v>1</v>
      </c>
      <c r="AQ82" s="368">
        <f>VLOOKUP($B82, '0.학교(충남+대전)'!$C$4:$AC$767, 27, FALSE)</f>
        <v>10</v>
      </c>
      <c r="AR82" s="368">
        <f>VLOOKUP($B82, '0.학교(충남+대전)'!$C$4:$AH$767, 29, FALSE)</f>
        <v>10</v>
      </c>
      <c r="AS82" s="368">
        <f>VLOOKUP($B82, '0.학교(충남+대전)'!$C$4:$AH$767, 30, FALSE)</f>
        <v>0</v>
      </c>
      <c r="AT82" s="368">
        <f>VLOOKUP($G82, SCHOOL_INFO!$D$5:$AS$749, 38, FALSE)</f>
        <v>1</v>
      </c>
      <c r="AU82" s="368">
        <f>VLOOKUP($G82, SCHOOL_INFO!$D$5:$AS$749, 39, FALSE)</f>
        <v>5</v>
      </c>
      <c r="AV82" s="368">
        <f>VLOOKUP($G82, SCHOOL_INFO!$D$5:$AS$749, 40, FALSE)</f>
        <v>10</v>
      </c>
      <c r="AW82" s="368">
        <f>VLOOKUP($G82, SCHOOL_INFO!$D$5:$AS$749, 41, FALSE)</f>
        <v>0</v>
      </c>
      <c r="AX82" s="368">
        <f>VLOOKUP($G82, SCHOOL_INFO!$D$5:$AS$749, 42, FALSE)</f>
        <v>0</v>
      </c>
    </row>
    <row r="83" spans="1:50" ht="16.5" customHeight="1">
      <c r="A83" s="81">
        <v>79</v>
      </c>
      <c r="B83" s="86" t="s">
        <v>889</v>
      </c>
      <c r="C83" s="88" t="s">
        <v>28</v>
      </c>
      <c r="D83" s="86" t="s">
        <v>2233</v>
      </c>
      <c r="E83" s="86" t="s">
        <v>859</v>
      </c>
      <c r="F83" s="89" t="s">
        <v>730</v>
      </c>
      <c r="G83" s="90" t="s">
        <v>890</v>
      </c>
      <c r="H83" s="390" t="s">
        <v>2353</v>
      </c>
      <c r="I83" s="390" t="s">
        <v>699</v>
      </c>
      <c r="J83" s="88" t="s">
        <v>5123</v>
      </c>
      <c r="K83" s="366">
        <v>2</v>
      </c>
      <c r="L83" s="367">
        <v>1</v>
      </c>
      <c r="M83" s="367">
        <v>1</v>
      </c>
      <c r="N83" s="368">
        <f>VLOOKUP($G83, SCHOOL_INFO!$D$5:$AS$749, 6, FALSE)</f>
        <v>4</v>
      </c>
      <c r="O83" s="368">
        <f>VLOOKUP($G83, SCHOOL_INFO!$D$5:$AS$749, 7, FALSE)</f>
        <v>0</v>
      </c>
      <c r="P83" s="368">
        <f>VLOOKUP($G83, SCHOOL_INFO!$D$5:$AS$749, 8, FALSE)</f>
        <v>4</v>
      </c>
      <c r="Q83" s="368">
        <f>VLOOKUP($G83, SCHOOL_INFO!$D$5:$AS$749, 10, FALSE)</f>
        <v>6</v>
      </c>
      <c r="R83" s="368">
        <f>VLOOKUP($G83, SCHOOL_INFO!$D$5:$AS$749, 11, FALSE)</f>
        <v>1</v>
      </c>
      <c r="S83" s="368">
        <f>VLOOKUP($G83, SCHOOL_INFO!$D$5:$AS$749, 12, FALSE)</f>
        <v>0</v>
      </c>
      <c r="T83" s="368">
        <f>VLOOKUP($G83, SCHOOL_INFO!$D$5:$AS$749, 13, FALSE)</f>
        <v>0</v>
      </c>
      <c r="U83" s="368">
        <f>VLOOKUP($G83, SCHOOL_INFO!$D$5:$AS$749, 14, FALSE)</f>
        <v>0</v>
      </c>
      <c r="V83" s="368">
        <f>VLOOKUP($G83, SCHOOL_INFO!$D$5:$AS$749, 15, FALSE)</f>
        <v>0</v>
      </c>
      <c r="W83" s="368">
        <f>VLOOKUP($G83, SCHOOL_INFO!$D$5:$AS$749, 17, FALSE)</f>
        <v>0</v>
      </c>
      <c r="X83" s="368">
        <f>VLOOKUP($G83, SCHOOL_INFO!$D$5:$AS$749, 18, FALSE)</f>
        <v>0</v>
      </c>
      <c r="Y83" s="368">
        <f>VLOOKUP($G83, SCHOOL_INFO!$D$5:$AS$749, 19, FALSE)</f>
        <v>0</v>
      </c>
      <c r="Z83" s="368">
        <f>VLOOKUP($G83, SCHOOL_INFO!$D$5:$AS$749, 21, FALSE)</f>
        <v>22</v>
      </c>
      <c r="AA83" s="368">
        <f>VLOOKUP($G83, SCHOOL_INFO!$D$5:$AS$749, 22, FALSE)</f>
        <v>4</v>
      </c>
      <c r="AB83" s="368">
        <f>VLOOKUP($G83, SCHOOL_INFO!$D$5:$AS$749, 23, FALSE)</f>
        <v>0</v>
      </c>
      <c r="AC83" s="368">
        <f>VLOOKUP($G83, SCHOOL_INFO!$D$5:$AS$749, 25, FALSE)</f>
        <v>0</v>
      </c>
      <c r="AD83" s="368">
        <f>VLOOKUP($G83, SCHOOL_INFO!$D$5:$AS$749, 26, FALSE)</f>
        <v>0</v>
      </c>
      <c r="AE83" s="368">
        <f>VLOOKUP($G83, SCHOOL_INFO!$D$5:$AS$749, 27, FALSE)</f>
        <v>0</v>
      </c>
      <c r="AF83" s="368">
        <f>VLOOKUP($G83, SCHOOL_INFO!$D$5:$AS$749, 29, FALSE)</f>
        <v>0</v>
      </c>
      <c r="AG83" s="368">
        <f>VLOOKUP($G83, SCHOOL_INFO!$D$5:$AS$749, 30, FALSE)</f>
        <v>0</v>
      </c>
      <c r="AH83" s="368">
        <f>VLOOKUP($G83, SCHOOL_INFO!$D$5:$AS$749, 31, FALSE)</f>
        <v>0</v>
      </c>
      <c r="AI83" s="368">
        <f>VLOOKUP($G83, SCHOOL_INFO!$D$5:$AS$749, 33, FALSE)</f>
        <v>1</v>
      </c>
      <c r="AJ83" s="368">
        <f>VLOOKUP($G83, SCHOOL_INFO!$D$5:$AS$749, 34, FALSE)</f>
        <v>0</v>
      </c>
      <c r="AK83" s="368">
        <f>VLOOKUP($G83, SCHOOL_INFO!$D$5:$AS$749, 35, FALSE)</f>
        <v>2</v>
      </c>
      <c r="AL83" s="368">
        <f>VLOOKUP($B83, '0.학교(충남+대전)'!$C$4:$AH$767, 31, FALSE)</f>
        <v>3</v>
      </c>
      <c r="AM83" s="368">
        <f>VLOOKUP($B83, '0.학교(충남+대전)'!$C$4:$AH$767, 32, FALSE)</f>
        <v>0</v>
      </c>
      <c r="AN83" s="368">
        <f>VLOOKUP($G83, SCHOOL_INFO!$D$5:$AS$749, 9, FALSE)</f>
        <v>0</v>
      </c>
      <c r="AO83" s="368">
        <f>VLOOKUP($G83, SCHOOL_INFO!$D$5:$AS$749, 36, FALSE)</f>
        <v>12</v>
      </c>
      <c r="AP83" s="368">
        <f>VLOOKUP($G83, SCHOOL_INFO!$D$5:$AS$749, 37, FALSE)</f>
        <v>0</v>
      </c>
      <c r="AQ83" s="368">
        <f>VLOOKUP($B83, '0.학교(충남+대전)'!$C$4:$AC$767, 27, FALSE)</f>
        <v>7</v>
      </c>
      <c r="AR83" s="368">
        <f>VLOOKUP($B83, '0.학교(충남+대전)'!$C$4:$AH$767, 29, FALSE)</f>
        <v>7</v>
      </c>
      <c r="AS83" s="368">
        <f>VLOOKUP($B83, '0.학교(충남+대전)'!$C$4:$AH$767, 30, FALSE)</f>
        <v>0</v>
      </c>
      <c r="AT83" s="368">
        <f>VLOOKUP($G83, SCHOOL_INFO!$D$5:$AS$749, 38, FALSE)</f>
        <v>1</v>
      </c>
      <c r="AU83" s="368">
        <f>VLOOKUP($G83, SCHOOL_INFO!$D$5:$AS$749, 39, FALSE)</f>
        <v>3</v>
      </c>
      <c r="AV83" s="368">
        <f>VLOOKUP($G83, SCHOOL_INFO!$D$5:$AS$749, 40, FALSE)</f>
        <v>7</v>
      </c>
      <c r="AW83" s="368">
        <f>VLOOKUP($G83, SCHOOL_INFO!$D$5:$AS$749, 41, FALSE)</f>
        <v>0</v>
      </c>
      <c r="AX83" s="368">
        <f>VLOOKUP($G83, SCHOOL_INFO!$D$5:$AS$749, 42, FALSE)</f>
        <v>0</v>
      </c>
    </row>
    <row r="84" spans="1:50" ht="16.5" customHeight="1">
      <c r="A84" s="80">
        <v>80</v>
      </c>
      <c r="B84" s="86" t="s">
        <v>891</v>
      </c>
      <c r="C84" s="88" t="s">
        <v>28</v>
      </c>
      <c r="D84" s="86" t="s">
        <v>2233</v>
      </c>
      <c r="E84" s="86" t="s">
        <v>859</v>
      </c>
      <c r="F84" s="87" t="s">
        <v>727</v>
      </c>
      <c r="G84" s="90" t="s">
        <v>892</v>
      </c>
      <c r="H84" s="390" t="s">
        <v>2353</v>
      </c>
      <c r="I84" s="390" t="s">
        <v>699</v>
      </c>
      <c r="J84" s="88" t="s">
        <v>8027</v>
      </c>
      <c r="K84" s="366">
        <v>2</v>
      </c>
      <c r="L84" s="367">
        <v>1</v>
      </c>
      <c r="M84" s="367">
        <v>1</v>
      </c>
      <c r="N84" s="368">
        <f>VLOOKUP($G84, SCHOOL_INFO!$D$5:$AS$749, 6, FALSE)</f>
        <v>3</v>
      </c>
      <c r="O84" s="368">
        <f>VLOOKUP($G84, SCHOOL_INFO!$D$5:$AS$749, 7, FALSE)</f>
        <v>2</v>
      </c>
      <c r="P84" s="368">
        <f>VLOOKUP($G84, SCHOOL_INFO!$D$5:$AS$749, 8, FALSE)</f>
        <v>4</v>
      </c>
      <c r="Q84" s="368">
        <f>VLOOKUP($G84, SCHOOL_INFO!$D$5:$AS$749, 10, FALSE)</f>
        <v>3</v>
      </c>
      <c r="R84" s="368">
        <f>VLOOKUP($G84, SCHOOL_INFO!$D$5:$AS$749, 11, FALSE)</f>
        <v>2</v>
      </c>
      <c r="S84" s="368">
        <f>VLOOKUP($G84, SCHOOL_INFO!$D$5:$AS$749, 12, FALSE)</f>
        <v>0</v>
      </c>
      <c r="T84" s="368">
        <f>VLOOKUP($G84, SCHOOL_INFO!$D$5:$AS$749, 13, FALSE)</f>
        <v>0</v>
      </c>
      <c r="U84" s="368">
        <f>VLOOKUP($G84, SCHOOL_INFO!$D$5:$AS$749, 14, FALSE)</f>
        <v>0</v>
      </c>
      <c r="V84" s="368">
        <f>VLOOKUP($G84, SCHOOL_INFO!$D$5:$AS$749, 15, FALSE)</f>
        <v>0</v>
      </c>
      <c r="W84" s="368">
        <f>VLOOKUP($G84, SCHOOL_INFO!$D$5:$AS$749, 17, FALSE)</f>
        <v>0</v>
      </c>
      <c r="X84" s="368">
        <f>VLOOKUP($G84, SCHOOL_INFO!$D$5:$AS$749, 18, FALSE)</f>
        <v>0</v>
      </c>
      <c r="Y84" s="368">
        <f>VLOOKUP($G84, SCHOOL_INFO!$D$5:$AS$749, 19, FALSE)</f>
        <v>0</v>
      </c>
      <c r="Z84" s="368">
        <f>VLOOKUP($G84, SCHOOL_INFO!$D$5:$AS$749, 21, FALSE)</f>
        <v>18</v>
      </c>
      <c r="AA84" s="368">
        <f>VLOOKUP($G84, SCHOOL_INFO!$D$5:$AS$749, 22, FALSE)</f>
        <v>8</v>
      </c>
      <c r="AB84" s="368">
        <f>VLOOKUP($G84, SCHOOL_INFO!$D$5:$AS$749, 23, FALSE)</f>
        <v>0</v>
      </c>
      <c r="AC84" s="368">
        <f>VLOOKUP($G84, SCHOOL_INFO!$D$5:$AS$749, 25, FALSE)</f>
        <v>0</v>
      </c>
      <c r="AD84" s="368">
        <f>VLOOKUP($G84, SCHOOL_INFO!$D$5:$AS$749, 26, FALSE)</f>
        <v>0</v>
      </c>
      <c r="AE84" s="368">
        <f>VLOOKUP($G84, SCHOOL_INFO!$D$5:$AS$749, 27, FALSE)</f>
        <v>0</v>
      </c>
      <c r="AF84" s="368">
        <f>VLOOKUP($G84, SCHOOL_INFO!$D$5:$AS$749, 29, FALSE)</f>
        <v>0</v>
      </c>
      <c r="AG84" s="368">
        <f>VLOOKUP($G84, SCHOOL_INFO!$D$5:$AS$749, 30, FALSE)</f>
        <v>0</v>
      </c>
      <c r="AH84" s="368">
        <f>VLOOKUP($G84, SCHOOL_INFO!$D$5:$AS$749, 31, FALSE)</f>
        <v>0</v>
      </c>
      <c r="AI84" s="368">
        <f>VLOOKUP($G84, SCHOOL_INFO!$D$5:$AS$749, 33, FALSE)</f>
        <v>1</v>
      </c>
      <c r="AJ84" s="368">
        <f>VLOOKUP($G84, SCHOOL_INFO!$D$5:$AS$749, 34, FALSE)</f>
        <v>0</v>
      </c>
      <c r="AK84" s="368">
        <f>VLOOKUP($G84, SCHOOL_INFO!$D$5:$AS$749, 35, FALSE)</f>
        <v>5</v>
      </c>
      <c r="AL84" s="368">
        <f>VLOOKUP($B84, '0.학교(충남+대전)'!$C$4:$AH$767, 31, FALSE)</f>
        <v>8</v>
      </c>
      <c r="AM84" s="368">
        <f>VLOOKUP($B84, '0.학교(충남+대전)'!$C$4:$AH$767, 32, FALSE)</f>
        <v>0</v>
      </c>
      <c r="AN84" s="368">
        <f>VLOOKUP($G84, SCHOOL_INFO!$D$5:$AS$749, 9, FALSE)</f>
        <v>0</v>
      </c>
      <c r="AO84" s="368">
        <f>VLOOKUP($G84, SCHOOL_INFO!$D$5:$AS$749, 36, FALSE)</f>
        <v>15</v>
      </c>
      <c r="AP84" s="368">
        <f>VLOOKUP($G84, SCHOOL_INFO!$D$5:$AS$749, 37, FALSE)</f>
        <v>0</v>
      </c>
      <c r="AQ84" s="368">
        <f>VLOOKUP($B84, '0.학교(충남+대전)'!$C$4:$AC$767, 27, FALSE)</f>
        <v>15</v>
      </c>
      <c r="AR84" s="368">
        <f>VLOOKUP($B84, '0.학교(충남+대전)'!$C$4:$AH$767, 29, FALSE)</f>
        <v>15</v>
      </c>
      <c r="AS84" s="368">
        <f>VLOOKUP($B84, '0.학교(충남+대전)'!$C$4:$AH$767, 30, FALSE)</f>
        <v>0</v>
      </c>
      <c r="AT84" s="368">
        <f>VLOOKUP($G84, SCHOOL_INFO!$D$5:$AS$749, 38, FALSE)</f>
        <v>1</v>
      </c>
      <c r="AU84" s="368">
        <f>VLOOKUP($G84, SCHOOL_INFO!$D$5:$AS$749, 39, FALSE)</f>
        <v>6</v>
      </c>
      <c r="AV84" s="368">
        <f>VLOOKUP($G84, SCHOOL_INFO!$D$5:$AS$749, 40, FALSE)</f>
        <v>15</v>
      </c>
      <c r="AW84" s="368">
        <f>VLOOKUP($G84, SCHOOL_INFO!$D$5:$AS$749, 41, FALSE)</f>
        <v>0</v>
      </c>
      <c r="AX84" s="368">
        <f>VLOOKUP($G84, SCHOOL_INFO!$D$5:$AS$749, 42, FALSE)</f>
        <v>0</v>
      </c>
    </row>
    <row r="85" spans="1:50" ht="16.5" customHeight="1">
      <c r="A85" s="80">
        <v>81</v>
      </c>
      <c r="B85" s="86" t="s">
        <v>893</v>
      </c>
      <c r="C85" s="88" t="s">
        <v>28</v>
      </c>
      <c r="D85" s="86" t="s">
        <v>2233</v>
      </c>
      <c r="E85" s="86" t="s">
        <v>859</v>
      </c>
      <c r="F85" s="89" t="s">
        <v>730</v>
      </c>
      <c r="G85" s="90" t="s">
        <v>894</v>
      </c>
      <c r="H85" s="390" t="s">
        <v>26</v>
      </c>
      <c r="I85" s="390" t="s">
        <v>699</v>
      </c>
      <c r="J85" s="88" t="s">
        <v>5123</v>
      </c>
      <c r="K85" s="366">
        <v>2</v>
      </c>
      <c r="L85" s="367">
        <v>1</v>
      </c>
      <c r="M85" s="367">
        <v>1</v>
      </c>
      <c r="N85" s="368">
        <f>VLOOKUP($G85, SCHOOL_INFO!$D$5:$AS$749, 6, FALSE)</f>
        <v>2</v>
      </c>
      <c r="O85" s="368">
        <f>VLOOKUP($G85, SCHOOL_INFO!$D$5:$AS$749, 7, FALSE)</f>
        <v>0</v>
      </c>
      <c r="P85" s="368">
        <f>VLOOKUP($G85, SCHOOL_INFO!$D$5:$AS$749, 8, FALSE)</f>
        <v>6</v>
      </c>
      <c r="Q85" s="368">
        <f>VLOOKUP($G85, SCHOOL_INFO!$D$5:$AS$749, 10, FALSE)</f>
        <v>5</v>
      </c>
      <c r="R85" s="368">
        <f>VLOOKUP($G85, SCHOOL_INFO!$D$5:$AS$749, 11, FALSE)</f>
        <v>2</v>
      </c>
      <c r="S85" s="368">
        <f>VLOOKUP($G85, SCHOOL_INFO!$D$5:$AS$749, 12, FALSE)</f>
        <v>0</v>
      </c>
      <c r="T85" s="368">
        <f>VLOOKUP($G85, SCHOOL_INFO!$D$5:$AS$749, 13, FALSE)</f>
        <v>0</v>
      </c>
      <c r="U85" s="368">
        <f>VLOOKUP($G85, SCHOOL_INFO!$D$5:$AS$749, 14, FALSE)</f>
        <v>0</v>
      </c>
      <c r="V85" s="368">
        <f>VLOOKUP($G85, SCHOOL_INFO!$D$5:$AS$749, 15, FALSE)</f>
        <v>0</v>
      </c>
      <c r="W85" s="368">
        <f>VLOOKUP($G85, SCHOOL_INFO!$D$5:$AS$749, 17, FALSE)</f>
        <v>0</v>
      </c>
      <c r="X85" s="368">
        <f>VLOOKUP($G85, SCHOOL_INFO!$D$5:$AS$749, 18, FALSE)</f>
        <v>0</v>
      </c>
      <c r="Y85" s="368">
        <f>VLOOKUP($G85, SCHOOL_INFO!$D$5:$AS$749, 19, FALSE)</f>
        <v>0</v>
      </c>
      <c r="Z85" s="368">
        <f>VLOOKUP($G85, SCHOOL_INFO!$D$5:$AS$749, 21, FALSE)</f>
        <v>17</v>
      </c>
      <c r="AA85" s="368">
        <f>VLOOKUP($G85, SCHOOL_INFO!$D$5:$AS$749, 22, FALSE)</f>
        <v>6</v>
      </c>
      <c r="AB85" s="368">
        <f>VLOOKUP($G85, SCHOOL_INFO!$D$5:$AS$749, 23, FALSE)</f>
        <v>3</v>
      </c>
      <c r="AC85" s="368">
        <f>VLOOKUP($G85, SCHOOL_INFO!$D$5:$AS$749, 25, FALSE)</f>
        <v>0</v>
      </c>
      <c r="AD85" s="368">
        <f>VLOOKUP($G85, SCHOOL_INFO!$D$5:$AS$749, 26, FALSE)</f>
        <v>0</v>
      </c>
      <c r="AE85" s="368">
        <f>VLOOKUP($G85, SCHOOL_INFO!$D$5:$AS$749, 27, FALSE)</f>
        <v>0</v>
      </c>
      <c r="AF85" s="368">
        <f>VLOOKUP($G85, SCHOOL_INFO!$D$5:$AS$749, 29, FALSE)</f>
        <v>0</v>
      </c>
      <c r="AG85" s="368">
        <f>VLOOKUP($G85, SCHOOL_INFO!$D$5:$AS$749, 30, FALSE)</f>
        <v>0</v>
      </c>
      <c r="AH85" s="368">
        <f>VLOOKUP($G85, SCHOOL_INFO!$D$5:$AS$749, 31, FALSE)</f>
        <v>0</v>
      </c>
      <c r="AI85" s="368">
        <f>VLOOKUP($G85, SCHOOL_INFO!$D$5:$AS$749, 33, FALSE)</f>
        <v>1</v>
      </c>
      <c r="AJ85" s="368">
        <f>VLOOKUP($G85, SCHOOL_INFO!$D$5:$AS$749, 34, FALSE)</f>
        <v>0</v>
      </c>
      <c r="AK85" s="368">
        <f>VLOOKUP($G85, SCHOOL_INFO!$D$5:$AS$749, 35, FALSE)</f>
        <v>2</v>
      </c>
      <c r="AL85" s="368">
        <f>VLOOKUP($B85, '0.학교(충남+대전)'!$C$4:$AH$767, 31, FALSE)</f>
        <v>3</v>
      </c>
      <c r="AM85" s="368">
        <f>VLOOKUP($B85, '0.학교(충남+대전)'!$C$4:$AH$767, 32, FALSE)</f>
        <v>0</v>
      </c>
      <c r="AN85" s="368">
        <f>VLOOKUP($G85, SCHOOL_INFO!$D$5:$AS$749, 9, FALSE)</f>
        <v>0</v>
      </c>
      <c r="AO85" s="368">
        <f>VLOOKUP($G85, SCHOOL_INFO!$D$5:$AS$749, 36, FALSE)</f>
        <v>11</v>
      </c>
      <c r="AP85" s="368">
        <f>VLOOKUP($G85, SCHOOL_INFO!$D$5:$AS$749, 37, FALSE)</f>
        <v>2</v>
      </c>
      <c r="AQ85" s="368">
        <f>VLOOKUP($B85, '0.학교(충남+대전)'!$C$4:$AC$767, 27, FALSE)</f>
        <v>11</v>
      </c>
      <c r="AR85" s="368">
        <f>VLOOKUP($B85, '0.학교(충남+대전)'!$C$4:$AH$767, 29, FALSE)</f>
        <v>11</v>
      </c>
      <c r="AS85" s="368">
        <f>VLOOKUP($B85, '0.학교(충남+대전)'!$C$4:$AH$767, 30, FALSE)</f>
        <v>2</v>
      </c>
      <c r="AT85" s="368">
        <f>VLOOKUP($G85, SCHOOL_INFO!$D$5:$AS$749, 38, FALSE)</f>
        <v>1</v>
      </c>
      <c r="AU85" s="368">
        <f>VLOOKUP($G85, SCHOOL_INFO!$D$5:$AS$749, 39, FALSE)</f>
        <v>3</v>
      </c>
      <c r="AV85" s="368">
        <f>VLOOKUP($G85, SCHOOL_INFO!$D$5:$AS$749, 40, FALSE)</f>
        <v>11</v>
      </c>
      <c r="AW85" s="368">
        <f>VLOOKUP($G85, SCHOOL_INFO!$D$5:$AS$749, 41, FALSE)</f>
        <v>0</v>
      </c>
      <c r="AX85" s="368">
        <f>VLOOKUP($G85, SCHOOL_INFO!$D$5:$AS$749, 42, FALSE)</f>
        <v>0</v>
      </c>
    </row>
    <row r="86" spans="1:50" ht="16.5" customHeight="1">
      <c r="A86" s="81">
        <v>82</v>
      </c>
      <c r="B86" s="86" t="s">
        <v>895</v>
      </c>
      <c r="C86" s="88" t="s">
        <v>28</v>
      </c>
      <c r="D86" s="86" t="s">
        <v>2233</v>
      </c>
      <c r="E86" s="86" t="s">
        <v>859</v>
      </c>
      <c r="F86" s="87" t="s">
        <v>727</v>
      </c>
      <c r="G86" s="90" t="s">
        <v>896</v>
      </c>
      <c r="H86" s="390" t="s">
        <v>2353</v>
      </c>
      <c r="I86" s="390" t="s">
        <v>699</v>
      </c>
      <c r="J86" s="88" t="s">
        <v>5123</v>
      </c>
      <c r="K86" s="366">
        <v>2</v>
      </c>
      <c r="L86" s="367">
        <v>1</v>
      </c>
      <c r="M86" s="367">
        <v>1</v>
      </c>
      <c r="N86" s="368">
        <f>VLOOKUP($G86, SCHOOL_INFO!$D$5:$AS$749, 6, FALSE)</f>
        <v>3</v>
      </c>
      <c r="O86" s="368">
        <f>VLOOKUP($G86, SCHOOL_INFO!$D$5:$AS$749, 7, FALSE)</f>
        <v>0</v>
      </c>
      <c r="P86" s="368">
        <f>VLOOKUP($G86, SCHOOL_INFO!$D$5:$AS$749, 8, FALSE)</f>
        <v>6</v>
      </c>
      <c r="Q86" s="368">
        <f>VLOOKUP($G86, SCHOOL_INFO!$D$5:$AS$749, 10, FALSE)</f>
        <v>2</v>
      </c>
      <c r="R86" s="368">
        <f>VLOOKUP($G86, SCHOOL_INFO!$D$5:$AS$749, 11, FALSE)</f>
        <v>2</v>
      </c>
      <c r="S86" s="368">
        <f>VLOOKUP($G86, SCHOOL_INFO!$D$5:$AS$749, 12, FALSE)</f>
        <v>0</v>
      </c>
      <c r="T86" s="368">
        <f>VLOOKUP($G86, SCHOOL_INFO!$D$5:$AS$749, 13, FALSE)</f>
        <v>0</v>
      </c>
      <c r="U86" s="368">
        <f>VLOOKUP($G86, SCHOOL_INFO!$D$5:$AS$749, 14, FALSE)</f>
        <v>0</v>
      </c>
      <c r="V86" s="368">
        <f>VLOOKUP($G86, SCHOOL_INFO!$D$5:$AS$749, 15, FALSE)</f>
        <v>0</v>
      </c>
      <c r="W86" s="368">
        <f>VLOOKUP($G86, SCHOOL_INFO!$D$5:$AS$749, 17, FALSE)</f>
        <v>0</v>
      </c>
      <c r="X86" s="368">
        <f>VLOOKUP($G86, SCHOOL_INFO!$D$5:$AS$749, 18, FALSE)</f>
        <v>0</v>
      </c>
      <c r="Y86" s="368">
        <f>VLOOKUP($G86, SCHOOL_INFO!$D$5:$AS$749, 19, FALSE)</f>
        <v>0</v>
      </c>
      <c r="Z86" s="368">
        <f>VLOOKUP($G86, SCHOOL_INFO!$D$5:$AS$749, 21, FALSE)</f>
        <v>13</v>
      </c>
      <c r="AA86" s="368">
        <f>VLOOKUP($G86, SCHOOL_INFO!$D$5:$AS$749, 22, FALSE)</f>
        <v>8</v>
      </c>
      <c r="AB86" s="368">
        <f>VLOOKUP($G86, SCHOOL_INFO!$D$5:$AS$749, 23, FALSE)</f>
        <v>5</v>
      </c>
      <c r="AC86" s="368">
        <f>VLOOKUP($G86, SCHOOL_INFO!$D$5:$AS$749, 25, FALSE)</f>
        <v>0</v>
      </c>
      <c r="AD86" s="368">
        <f>VLOOKUP($G86, SCHOOL_INFO!$D$5:$AS$749, 26, FALSE)</f>
        <v>0</v>
      </c>
      <c r="AE86" s="368">
        <f>VLOOKUP($G86, SCHOOL_INFO!$D$5:$AS$749, 27, FALSE)</f>
        <v>0</v>
      </c>
      <c r="AF86" s="368">
        <f>VLOOKUP($G86, SCHOOL_INFO!$D$5:$AS$749, 29, FALSE)</f>
        <v>0</v>
      </c>
      <c r="AG86" s="368">
        <f>VLOOKUP($G86, SCHOOL_INFO!$D$5:$AS$749, 30, FALSE)</f>
        <v>0</v>
      </c>
      <c r="AH86" s="368">
        <f>VLOOKUP($G86, SCHOOL_INFO!$D$5:$AS$749, 31, FALSE)</f>
        <v>0</v>
      </c>
      <c r="AI86" s="368">
        <f>VLOOKUP($G86, SCHOOL_INFO!$D$5:$AS$749, 33, FALSE)</f>
        <v>1</v>
      </c>
      <c r="AJ86" s="368">
        <f>VLOOKUP($G86, SCHOOL_INFO!$D$5:$AS$749, 34, FALSE)</f>
        <v>0</v>
      </c>
      <c r="AK86" s="368">
        <f>VLOOKUP($G86, SCHOOL_INFO!$D$5:$AS$749, 35, FALSE)</f>
        <v>3</v>
      </c>
      <c r="AL86" s="368">
        <f>VLOOKUP($B86, '0.학교(충남+대전)'!$C$4:$AH$767, 31, FALSE)</f>
        <v>3</v>
      </c>
      <c r="AM86" s="368">
        <f>VLOOKUP($B86, '0.학교(충남+대전)'!$C$4:$AH$767, 32, FALSE)</f>
        <v>1</v>
      </c>
      <c r="AN86" s="368">
        <f>VLOOKUP($G86, SCHOOL_INFO!$D$5:$AS$749, 9, FALSE)</f>
        <v>0</v>
      </c>
      <c r="AO86" s="368">
        <f>VLOOKUP($G86, SCHOOL_INFO!$D$5:$AS$749, 36, FALSE)</f>
        <v>14</v>
      </c>
      <c r="AP86" s="368">
        <f>VLOOKUP($G86, SCHOOL_INFO!$D$5:$AS$749, 37, FALSE)</f>
        <v>0</v>
      </c>
      <c r="AQ86" s="368">
        <f>VLOOKUP($B86, '0.학교(충남+대전)'!$C$4:$AC$767, 27, FALSE)</f>
        <v>16</v>
      </c>
      <c r="AR86" s="368">
        <f>VLOOKUP($B86, '0.학교(충남+대전)'!$C$4:$AH$767, 29, FALSE)</f>
        <v>14</v>
      </c>
      <c r="AS86" s="368">
        <f>VLOOKUP($B86, '0.학교(충남+대전)'!$C$4:$AH$767, 30, FALSE)</f>
        <v>0</v>
      </c>
      <c r="AT86" s="368">
        <f>VLOOKUP($G86, SCHOOL_INFO!$D$5:$AS$749, 38, FALSE)</f>
        <v>1</v>
      </c>
      <c r="AU86" s="368">
        <f>VLOOKUP($G86, SCHOOL_INFO!$D$5:$AS$749, 39, FALSE)</f>
        <v>4</v>
      </c>
      <c r="AV86" s="368">
        <f>VLOOKUP($G86, SCHOOL_INFO!$D$5:$AS$749, 40, FALSE)</f>
        <v>14</v>
      </c>
      <c r="AW86" s="368">
        <f>VLOOKUP($G86, SCHOOL_INFO!$D$5:$AS$749, 41, FALSE)</f>
        <v>0</v>
      </c>
      <c r="AX86" s="368">
        <f>VLOOKUP($G86, SCHOOL_INFO!$D$5:$AS$749, 42, FALSE)</f>
        <v>0</v>
      </c>
    </row>
    <row r="87" spans="1:50" ht="16.5" customHeight="1">
      <c r="A87" s="80">
        <v>83</v>
      </c>
      <c r="B87" s="86" t="s">
        <v>897</v>
      </c>
      <c r="C87" s="88" t="s">
        <v>28</v>
      </c>
      <c r="D87" s="86" t="s">
        <v>2233</v>
      </c>
      <c r="E87" s="86" t="s">
        <v>859</v>
      </c>
      <c r="F87" s="87" t="s">
        <v>727</v>
      </c>
      <c r="G87" s="90" t="s">
        <v>898</v>
      </c>
      <c r="H87" s="390" t="s">
        <v>2353</v>
      </c>
      <c r="I87" s="390" t="s">
        <v>699</v>
      </c>
      <c r="J87" s="88" t="s">
        <v>5123</v>
      </c>
      <c r="K87" s="366">
        <v>2</v>
      </c>
      <c r="L87" s="367">
        <v>1</v>
      </c>
      <c r="M87" s="367">
        <v>1</v>
      </c>
      <c r="N87" s="368">
        <f>VLOOKUP($G87, SCHOOL_INFO!$D$5:$AS$749, 6, FALSE)</f>
        <v>5</v>
      </c>
      <c r="O87" s="368">
        <f>VLOOKUP($G87, SCHOOL_INFO!$D$5:$AS$749, 7, FALSE)</f>
        <v>0</v>
      </c>
      <c r="P87" s="368">
        <f>VLOOKUP($G87, SCHOOL_INFO!$D$5:$AS$749, 8, FALSE)</f>
        <v>4</v>
      </c>
      <c r="Q87" s="368">
        <f>VLOOKUP($G87, SCHOOL_INFO!$D$5:$AS$749, 10, FALSE)</f>
        <v>1</v>
      </c>
      <c r="R87" s="368">
        <f>VLOOKUP($G87, SCHOOL_INFO!$D$5:$AS$749, 11, FALSE)</f>
        <v>1</v>
      </c>
      <c r="S87" s="368">
        <f>VLOOKUP($G87, SCHOOL_INFO!$D$5:$AS$749, 12, FALSE)</f>
        <v>0</v>
      </c>
      <c r="T87" s="368">
        <f>VLOOKUP($G87, SCHOOL_INFO!$D$5:$AS$749, 13, FALSE)</f>
        <v>0</v>
      </c>
      <c r="U87" s="368">
        <f>VLOOKUP($G87, SCHOOL_INFO!$D$5:$AS$749, 14, FALSE)</f>
        <v>0</v>
      </c>
      <c r="V87" s="368">
        <f>VLOOKUP($G87, SCHOOL_INFO!$D$5:$AS$749, 15, FALSE)</f>
        <v>0</v>
      </c>
      <c r="W87" s="368">
        <f>VLOOKUP($G87, SCHOOL_INFO!$D$5:$AS$749, 17, FALSE)</f>
        <v>1</v>
      </c>
      <c r="X87" s="368">
        <f>VLOOKUP($G87, SCHOOL_INFO!$D$5:$AS$749, 18, FALSE)</f>
        <v>0</v>
      </c>
      <c r="Y87" s="368">
        <f>VLOOKUP($G87, SCHOOL_INFO!$D$5:$AS$749, 19, FALSE)</f>
        <v>0</v>
      </c>
      <c r="Z87" s="368">
        <f>VLOOKUP($G87, SCHOOL_INFO!$D$5:$AS$749, 21, FALSE)</f>
        <v>15</v>
      </c>
      <c r="AA87" s="368">
        <f>VLOOKUP($G87, SCHOOL_INFO!$D$5:$AS$749, 22, FALSE)</f>
        <v>4</v>
      </c>
      <c r="AB87" s="368">
        <f>VLOOKUP($G87, SCHOOL_INFO!$D$5:$AS$749, 23, FALSE)</f>
        <v>0</v>
      </c>
      <c r="AC87" s="368">
        <f>VLOOKUP($G87, SCHOOL_INFO!$D$5:$AS$749, 25, FALSE)</f>
        <v>0</v>
      </c>
      <c r="AD87" s="368">
        <f>VLOOKUP($G87, SCHOOL_INFO!$D$5:$AS$749, 26, FALSE)</f>
        <v>0</v>
      </c>
      <c r="AE87" s="368">
        <f>VLOOKUP($G87, SCHOOL_INFO!$D$5:$AS$749, 27, FALSE)</f>
        <v>0</v>
      </c>
      <c r="AF87" s="368">
        <f>VLOOKUP($G87, SCHOOL_INFO!$D$5:$AS$749, 29, FALSE)</f>
        <v>0</v>
      </c>
      <c r="AG87" s="368">
        <f>VLOOKUP($G87, SCHOOL_INFO!$D$5:$AS$749, 30, FALSE)</f>
        <v>0</v>
      </c>
      <c r="AH87" s="368">
        <f>VLOOKUP($G87, SCHOOL_INFO!$D$5:$AS$749, 31, FALSE)</f>
        <v>0</v>
      </c>
      <c r="AI87" s="368">
        <f>VLOOKUP($G87, SCHOOL_INFO!$D$5:$AS$749, 33, FALSE)</f>
        <v>1</v>
      </c>
      <c r="AJ87" s="368">
        <f>VLOOKUP($G87, SCHOOL_INFO!$D$5:$AS$749, 34, FALSE)</f>
        <v>0</v>
      </c>
      <c r="AK87" s="368">
        <f>VLOOKUP($G87, SCHOOL_INFO!$D$5:$AS$749, 35, FALSE)</f>
        <v>3</v>
      </c>
      <c r="AL87" s="368">
        <f>VLOOKUP($B87, '0.학교(충남+대전)'!$C$4:$AH$767, 31, FALSE)</f>
        <v>3</v>
      </c>
      <c r="AM87" s="368">
        <f>VLOOKUP($B87, '0.학교(충남+대전)'!$C$4:$AH$767, 32, FALSE)</f>
        <v>0</v>
      </c>
      <c r="AN87" s="368">
        <f>VLOOKUP($G87, SCHOOL_INFO!$D$5:$AS$749, 9, FALSE)</f>
        <v>0</v>
      </c>
      <c r="AO87" s="368">
        <f>VLOOKUP($G87, SCHOOL_INFO!$D$5:$AS$749, 36, FALSE)</f>
        <v>8</v>
      </c>
      <c r="AP87" s="368">
        <f>VLOOKUP($G87, SCHOOL_INFO!$D$5:$AS$749, 37, FALSE)</f>
        <v>4</v>
      </c>
      <c r="AQ87" s="368">
        <f>VLOOKUP($B87, '0.학교(충남+대전)'!$C$4:$AC$767, 27, FALSE)</f>
        <v>12</v>
      </c>
      <c r="AR87" s="368">
        <f>VLOOKUP($B87, '0.학교(충남+대전)'!$C$4:$AH$767, 29, FALSE)</f>
        <v>12</v>
      </c>
      <c r="AS87" s="368">
        <f>VLOOKUP($B87, '0.학교(충남+대전)'!$C$4:$AH$767, 30, FALSE)</f>
        <v>0</v>
      </c>
      <c r="AT87" s="368">
        <f>VLOOKUP($G87, SCHOOL_INFO!$D$5:$AS$749, 38, FALSE)</f>
        <v>1</v>
      </c>
      <c r="AU87" s="368">
        <f>VLOOKUP($G87, SCHOOL_INFO!$D$5:$AS$749, 39, FALSE)</f>
        <v>4</v>
      </c>
      <c r="AV87" s="368">
        <f>VLOOKUP($G87, SCHOOL_INFO!$D$5:$AS$749, 40, FALSE)</f>
        <v>12</v>
      </c>
      <c r="AW87" s="368">
        <f>VLOOKUP($G87, SCHOOL_INFO!$D$5:$AS$749, 41, FALSE)</f>
        <v>0</v>
      </c>
      <c r="AX87" s="368">
        <f>VLOOKUP($G87, SCHOOL_INFO!$D$5:$AS$749, 42, FALSE)</f>
        <v>0</v>
      </c>
    </row>
    <row r="88" spans="1:50" ht="16.5" customHeight="1">
      <c r="A88" s="80">
        <v>84</v>
      </c>
      <c r="B88" s="86" t="s">
        <v>899</v>
      </c>
      <c r="C88" s="88" t="s">
        <v>28</v>
      </c>
      <c r="D88" s="86" t="s">
        <v>2233</v>
      </c>
      <c r="E88" s="86" t="s">
        <v>859</v>
      </c>
      <c r="F88" s="87" t="s">
        <v>727</v>
      </c>
      <c r="G88" s="90" t="s">
        <v>900</v>
      </c>
      <c r="H88" s="390" t="s">
        <v>2353</v>
      </c>
      <c r="I88" s="390" t="s">
        <v>699</v>
      </c>
      <c r="J88" s="88" t="s">
        <v>5123</v>
      </c>
      <c r="K88" s="366">
        <v>2</v>
      </c>
      <c r="L88" s="367">
        <v>1</v>
      </c>
      <c r="M88" s="367">
        <v>1</v>
      </c>
      <c r="N88" s="368">
        <f>VLOOKUP($G88, SCHOOL_INFO!$D$5:$AS$749, 6, FALSE)</f>
        <v>8</v>
      </c>
      <c r="O88" s="368">
        <f>VLOOKUP($G88, SCHOOL_INFO!$D$5:$AS$749, 7, FALSE)</f>
        <v>0</v>
      </c>
      <c r="P88" s="368">
        <f>VLOOKUP($G88, SCHOOL_INFO!$D$5:$AS$749, 8, FALSE)</f>
        <v>4</v>
      </c>
      <c r="Q88" s="368">
        <f>VLOOKUP($G88, SCHOOL_INFO!$D$5:$AS$749, 10, FALSE)</f>
        <v>1</v>
      </c>
      <c r="R88" s="368">
        <f>VLOOKUP($G88, SCHOOL_INFO!$D$5:$AS$749, 11, FALSE)</f>
        <v>1</v>
      </c>
      <c r="S88" s="368">
        <f>VLOOKUP($G88, SCHOOL_INFO!$D$5:$AS$749, 12, FALSE)</f>
        <v>0</v>
      </c>
      <c r="T88" s="368">
        <f>VLOOKUP($G88, SCHOOL_INFO!$D$5:$AS$749, 13, FALSE)</f>
        <v>0</v>
      </c>
      <c r="U88" s="368">
        <f>VLOOKUP($G88, SCHOOL_INFO!$D$5:$AS$749, 14, FALSE)</f>
        <v>0</v>
      </c>
      <c r="V88" s="368">
        <f>VLOOKUP($G88, SCHOOL_INFO!$D$5:$AS$749, 15, FALSE)</f>
        <v>0</v>
      </c>
      <c r="W88" s="368">
        <f>VLOOKUP($G88, SCHOOL_INFO!$D$5:$AS$749, 17, FALSE)</f>
        <v>0</v>
      </c>
      <c r="X88" s="368">
        <f>VLOOKUP($G88, SCHOOL_INFO!$D$5:$AS$749, 18, FALSE)</f>
        <v>0</v>
      </c>
      <c r="Y88" s="368">
        <f>VLOOKUP($G88, SCHOOL_INFO!$D$5:$AS$749, 19, FALSE)</f>
        <v>0</v>
      </c>
      <c r="Z88" s="368">
        <f>VLOOKUP($G88, SCHOOL_INFO!$D$5:$AS$749, 21, FALSE)</f>
        <v>20</v>
      </c>
      <c r="AA88" s="368">
        <f>VLOOKUP($G88, SCHOOL_INFO!$D$5:$AS$749, 22, FALSE)</f>
        <v>6</v>
      </c>
      <c r="AB88" s="368">
        <f>VLOOKUP($G88, SCHOOL_INFO!$D$5:$AS$749, 23, FALSE)</f>
        <v>0</v>
      </c>
      <c r="AC88" s="368">
        <f>VLOOKUP($G88, SCHOOL_INFO!$D$5:$AS$749, 25, FALSE)</f>
        <v>0</v>
      </c>
      <c r="AD88" s="368">
        <f>VLOOKUP($G88, SCHOOL_INFO!$D$5:$AS$749, 26, FALSE)</f>
        <v>0</v>
      </c>
      <c r="AE88" s="368">
        <f>VLOOKUP($G88, SCHOOL_INFO!$D$5:$AS$749, 27, FALSE)</f>
        <v>0</v>
      </c>
      <c r="AF88" s="368">
        <f>VLOOKUP($G88, SCHOOL_INFO!$D$5:$AS$749, 29, FALSE)</f>
        <v>0</v>
      </c>
      <c r="AG88" s="368">
        <f>VLOOKUP($G88, SCHOOL_INFO!$D$5:$AS$749, 30, FALSE)</f>
        <v>0</v>
      </c>
      <c r="AH88" s="368">
        <f>VLOOKUP($G88, SCHOOL_INFO!$D$5:$AS$749, 31, FALSE)</f>
        <v>0</v>
      </c>
      <c r="AI88" s="368">
        <f>VLOOKUP($G88, SCHOOL_INFO!$D$5:$AS$749, 33, FALSE)</f>
        <v>1</v>
      </c>
      <c r="AJ88" s="368">
        <f>VLOOKUP($G88, SCHOOL_INFO!$D$5:$AS$749, 34, FALSE)</f>
        <v>0</v>
      </c>
      <c r="AK88" s="368">
        <f>VLOOKUP($G88, SCHOOL_INFO!$D$5:$AS$749, 35, FALSE)</f>
        <v>2</v>
      </c>
      <c r="AL88" s="368">
        <f>VLOOKUP($B88, '0.학교(충남+대전)'!$C$4:$AH$767, 31, FALSE)</f>
        <v>3</v>
      </c>
      <c r="AM88" s="368">
        <f>VLOOKUP($B88, '0.학교(충남+대전)'!$C$4:$AH$767, 32, FALSE)</f>
        <v>0</v>
      </c>
      <c r="AN88" s="368">
        <f>VLOOKUP($G88, SCHOOL_INFO!$D$5:$AS$749, 9, FALSE)</f>
        <v>0</v>
      </c>
      <c r="AO88" s="368">
        <f>VLOOKUP($G88, SCHOOL_INFO!$D$5:$AS$749, 36, FALSE)</f>
        <v>8</v>
      </c>
      <c r="AP88" s="368">
        <f>VLOOKUP($G88, SCHOOL_INFO!$D$5:$AS$749, 37, FALSE)</f>
        <v>3</v>
      </c>
      <c r="AQ88" s="368">
        <f>VLOOKUP($B88, '0.학교(충남+대전)'!$C$4:$AC$767, 27, FALSE)</f>
        <v>12</v>
      </c>
      <c r="AR88" s="368">
        <f>VLOOKUP($B88, '0.학교(충남+대전)'!$C$4:$AH$767, 29, FALSE)</f>
        <v>11</v>
      </c>
      <c r="AS88" s="368">
        <f>VLOOKUP($B88, '0.학교(충남+대전)'!$C$4:$AH$767, 30, FALSE)</f>
        <v>0</v>
      </c>
      <c r="AT88" s="368">
        <f>VLOOKUP($G88, SCHOOL_INFO!$D$5:$AS$749, 38, FALSE)</f>
        <v>1</v>
      </c>
      <c r="AU88" s="368">
        <f>VLOOKUP($G88, SCHOOL_INFO!$D$5:$AS$749, 39, FALSE)</f>
        <v>3</v>
      </c>
      <c r="AV88" s="368">
        <f>VLOOKUP($G88, SCHOOL_INFO!$D$5:$AS$749, 40, FALSE)</f>
        <v>11</v>
      </c>
      <c r="AW88" s="368">
        <f>VLOOKUP($G88, SCHOOL_INFO!$D$5:$AS$749, 41, FALSE)</f>
        <v>0</v>
      </c>
      <c r="AX88" s="368">
        <f>VLOOKUP($G88, SCHOOL_INFO!$D$5:$AS$749, 42, FALSE)</f>
        <v>0</v>
      </c>
    </row>
    <row r="89" spans="1:50" ht="16.5" customHeight="1">
      <c r="A89" s="81">
        <v>85</v>
      </c>
      <c r="B89" s="86" t="s">
        <v>901</v>
      </c>
      <c r="C89" s="88" t="s">
        <v>28</v>
      </c>
      <c r="D89" s="86" t="s">
        <v>2233</v>
      </c>
      <c r="E89" s="86" t="s">
        <v>859</v>
      </c>
      <c r="F89" s="87" t="s">
        <v>727</v>
      </c>
      <c r="G89" s="90" t="s">
        <v>902</v>
      </c>
      <c r="H89" s="390" t="s">
        <v>2353</v>
      </c>
      <c r="I89" s="390" t="s">
        <v>699</v>
      </c>
      <c r="J89" s="88" t="s">
        <v>5123</v>
      </c>
      <c r="K89" s="366">
        <v>2</v>
      </c>
      <c r="L89" s="367">
        <v>1</v>
      </c>
      <c r="M89" s="367">
        <v>1</v>
      </c>
      <c r="N89" s="368">
        <f>VLOOKUP($G89, SCHOOL_INFO!$D$5:$AS$749, 6, FALSE)</f>
        <v>5</v>
      </c>
      <c r="O89" s="368">
        <f>VLOOKUP($G89, SCHOOL_INFO!$D$5:$AS$749, 7, FALSE)</f>
        <v>2</v>
      </c>
      <c r="P89" s="368">
        <f>VLOOKUP($G89, SCHOOL_INFO!$D$5:$AS$749, 8, FALSE)</f>
        <v>4</v>
      </c>
      <c r="Q89" s="368">
        <f>VLOOKUP($G89, SCHOOL_INFO!$D$5:$AS$749, 10, FALSE)</f>
        <v>0</v>
      </c>
      <c r="R89" s="368">
        <f>VLOOKUP($G89, SCHOOL_INFO!$D$5:$AS$749, 11, FALSE)</f>
        <v>0</v>
      </c>
      <c r="S89" s="368">
        <f>VLOOKUP($G89, SCHOOL_INFO!$D$5:$AS$749, 12, FALSE)</f>
        <v>0</v>
      </c>
      <c r="T89" s="368">
        <f>VLOOKUP($G89, SCHOOL_INFO!$D$5:$AS$749, 13, FALSE)</f>
        <v>0</v>
      </c>
      <c r="U89" s="368">
        <f>VLOOKUP($G89, SCHOOL_INFO!$D$5:$AS$749, 14, FALSE)</f>
        <v>0</v>
      </c>
      <c r="V89" s="368">
        <f>VLOOKUP($G89, SCHOOL_INFO!$D$5:$AS$749, 15, FALSE)</f>
        <v>0</v>
      </c>
      <c r="W89" s="368">
        <f>VLOOKUP($G89, SCHOOL_INFO!$D$5:$AS$749, 17, FALSE)</f>
        <v>0</v>
      </c>
      <c r="X89" s="368">
        <f>VLOOKUP($G89, SCHOOL_INFO!$D$5:$AS$749, 18, FALSE)</f>
        <v>0</v>
      </c>
      <c r="Y89" s="368">
        <f>VLOOKUP($G89, SCHOOL_INFO!$D$5:$AS$749, 19, FALSE)</f>
        <v>0</v>
      </c>
      <c r="Z89" s="368">
        <f>VLOOKUP($G89, SCHOOL_INFO!$D$5:$AS$749, 21, FALSE)</f>
        <v>11</v>
      </c>
      <c r="AA89" s="368">
        <f>VLOOKUP($G89, SCHOOL_INFO!$D$5:$AS$749, 22, FALSE)</f>
        <v>7</v>
      </c>
      <c r="AB89" s="368">
        <f>VLOOKUP($G89, SCHOOL_INFO!$D$5:$AS$749, 23, FALSE)</f>
        <v>0</v>
      </c>
      <c r="AC89" s="368">
        <f>VLOOKUP($G89, SCHOOL_INFO!$D$5:$AS$749, 25, FALSE)</f>
        <v>0</v>
      </c>
      <c r="AD89" s="368">
        <f>VLOOKUP($G89, SCHOOL_INFO!$D$5:$AS$749, 26, FALSE)</f>
        <v>0</v>
      </c>
      <c r="AE89" s="368">
        <f>VLOOKUP($G89, SCHOOL_INFO!$D$5:$AS$749, 27, FALSE)</f>
        <v>0</v>
      </c>
      <c r="AF89" s="368">
        <f>VLOOKUP($G89, SCHOOL_INFO!$D$5:$AS$749, 29, FALSE)</f>
        <v>0</v>
      </c>
      <c r="AG89" s="368">
        <f>VLOOKUP($G89, SCHOOL_INFO!$D$5:$AS$749, 30, FALSE)</f>
        <v>0</v>
      </c>
      <c r="AH89" s="368">
        <f>VLOOKUP($G89, SCHOOL_INFO!$D$5:$AS$749, 31, FALSE)</f>
        <v>0</v>
      </c>
      <c r="AI89" s="368">
        <f>VLOOKUP($G89, SCHOOL_INFO!$D$5:$AS$749, 33, FALSE)</f>
        <v>1</v>
      </c>
      <c r="AJ89" s="368">
        <f>VLOOKUP($G89, SCHOOL_INFO!$D$5:$AS$749, 34, FALSE)</f>
        <v>0</v>
      </c>
      <c r="AK89" s="368">
        <f>VLOOKUP($G89, SCHOOL_INFO!$D$5:$AS$749, 35, FALSE)</f>
        <v>3</v>
      </c>
      <c r="AL89" s="368">
        <f>VLOOKUP($B89, '0.학교(충남+대전)'!$C$4:$AH$767, 31, FALSE)</f>
        <v>3</v>
      </c>
      <c r="AM89" s="368">
        <f>VLOOKUP($B89, '0.학교(충남+대전)'!$C$4:$AH$767, 32, FALSE)</f>
        <v>0</v>
      </c>
      <c r="AN89" s="368">
        <f>VLOOKUP($G89, SCHOOL_INFO!$D$5:$AS$749, 9, FALSE)</f>
        <v>0</v>
      </c>
      <c r="AO89" s="368">
        <f>VLOOKUP($G89, SCHOOL_INFO!$D$5:$AS$749, 36, FALSE)</f>
        <v>9</v>
      </c>
      <c r="AP89" s="368">
        <f>VLOOKUP($G89, SCHOOL_INFO!$D$5:$AS$749, 37, FALSE)</f>
        <v>0</v>
      </c>
      <c r="AQ89" s="368">
        <f>VLOOKUP($B89, '0.학교(충남+대전)'!$C$4:$AC$767, 27, FALSE)</f>
        <v>9</v>
      </c>
      <c r="AR89" s="368">
        <f>VLOOKUP($B89, '0.학교(충남+대전)'!$C$4:$AH$767, 29, FALSE)</f>
        <v>9</v>
      </c>
      <c r="AS89" s="368">
        <f>VLOOKUP($B89, '0.학교(충남+대전)'!$C$4:$AH$767, 30, FALSE)</f>
        <v>0</v>
      </c>
      <c r="AT89" s="368">
        <f>VLOOKUP($G89, SCHOOL_INFO!$D$5:$AS$749, 38, FALSE)</f>
        <v>1</v>
      </c>
      <c r="AU89" s="368">
        <f>VLOOKUP($G89, SCHOOL_INFO!$D$5:$AS$749, 39, FALSE)</f>
        <v>4</v>
      </c>
      <c r="AV89" s="368">
        <f>VLOOKUP($G89, SCHOOL_INFO!$D$5:$AS$749, 40, FALSE)</f>
        <v>9</v>
      </c>
      <c r="AW89" s="368">
        <f>VLOOKUP($G89, SCHOOL_INFO!$D$5:$AS$749, 41, FALSE)</f>
        <v>0</v>
      </c>
      <c r="AX89" s="368">
        <f>VLOOKUP($G89, SCHOOL_INFO!$D$5:$AS$749, 42, FALSE)</f>
        <v>0</v>
      </c>
    </row>
    <row r="90" spans="1:50" ht="16.5" customHeight="1">
      <c r="A90" s="80">
        <v>86</v>
      </c>
      <c r="B90" s="86" t="s">
        <v>903</v>
      </c>
      <c r="C90" s="88" t="s">
        <v>28</v>
      </c>
      <c r="D90" s="86" t="s">
        <v>2233</v>
      </c>
      <c r="E90" s="86" t="s">
        <v>859</v>
      </c>
      <c r="F90" s="87" t="s">
        <v>727</v>
      </c>
      <c r="G90" s="90" t="s">
        <v>904</v>
      </c>
      <c r="H90" s="390" t="s">
        <v>2353</v>
      </c>
      <c r="I90" s="390" t="s">
        <v>699</v>
      </c>
      <c r="J90" s="88" t="s">
        <v>5123</v>
      </c>
      <c r="K90" s="366">
        <v>2</v>
      </c>
      <c r="L90" s="367">
        <v>1</v>
      </c>
      <c r="M90" s="367">
        <v>1</v>
      </c>
      <c r="N90" s="368">
        <f>VLOOKUP($G90, SCHOOL_INFO!$D$5:$AS$749, 6, FALSE)</f>
        <v>4</v>
      </c>
      <c r="O90" s="368">
        <f>VLOOKUP($G90, SCHOOL_INFO!$D$5:$AS$749, 7, FALSE)</f>
        <v>2</v>
      </c>
      <c r="P90" s="368">
        <f>VLOOKUP($G90, SCHOOL_INFO!$D$5:$AS$749, 8, FALSE)</f>
        <v>4</v>
      </c>
      <c r="Q90" s="368">
        <f>VLOOKUP($G90, SCHOOL_INFO!$D$5:$AS$749, 10, FALSE)</f>
        <v>1</v>
      </c>
      <c r="R90" s="368">
        <f>VLOOKUP($G90, SCHOOL_INFO!$D$5:$AS$749, 11, FALSE)</f>
        <v>1</v>
      </c>
      <c r="S90" s="368">
        <f>VLOOKUP($G90, SCHOOL_INFO!$D$5:$AS$749, 12, FALSE)</f>
        <v>0</v>
      </c>
      <c r="T90" s="368">
        <f>VLOOKUP($G90, SCHOOL_INFO!$D$5:$AS$749, 13, FALSE)</f>
        <v>0</v>
      </c>
      <c r="U90" s="368">
        <f>VLOOKUP($G90, SCHOOL_INFO!$D$5:$AS$749, 14, FALSE)</f>
        <v>0</v>
      </c>
      <c r="V90" s="368">
        <f>VLOOKUP($G90, SCHOOL_INFO!$D$5:$AS$749, 15, FALSE)</f>
        <v>0</v>
      </c>
      <c r="W90" s="368">
        <f>VLOOKUP($G90, SCHOOL_INFO!$D$5:$AS$749, 17, FALSE)</f>
        <v>0</v>
      </c>
      <c r="X90" s="368">
        <f>VLOOKUP($G90, SCHOOL_INFO!$D$5:$AS$749, 18, FALSE)</f>
        <v>0</v>
      </c>
      <c r="Y90" s="368">
        <f>VLOOKUP($G90, SCHOOL_INFO!$D$5:$AS$749, 19, FALSE)</f>
        <v>0</v>
      </c>
      <c r="Z90" s="368">
        <f>VLOOKUP($G90, SCHOOL_INFO!$D$5:$AS$749, 21, FALSE)</f>
        <v>13</v>
      </c>
      <c r="AA90" s="368">
        <f>VLOOKUP($G90, SCHOOL_INFO!$D$5:$AS$749, 22, FALSE)</f>
        <v>7</v>
      </c>
      <c r="AB90" s="368">
        <f>VLOOKUP($G90, SCHOOL_INFO!$D$5:$AS$749, 23, FALSE)</f>
        <v>0</v>
      </c>
      <c r="AC90" s="368">
        <f>VLOOKUP($G90, SCHOOL_INFO!$D$5:$AS$749, 25, FALSE)</f>
        <v>0</v>
      </c>
      <c r="AD90" s="368">
        <f>VLOOKUP($G90, SCHOOL_INFO!$D$5:$AS$749, 26, FALSE)</f>
        <v>0</v>
      </c>
      <c r="AE90" s="368">
        <f>VLOOKUP($G90, SCHOOL_INFO!$D$5:$AS$749, 27, FALSE)</f>
        <v>0</v>
      </c>
      <c r="AF90" s="368">
        <f>VLOOKUP($G90, SCHOOL_INFO!$D$5:$AS$749, 29, FALSE)</f>
        <v>0</v>
      </c>
      <c r="AG90" s="368">
        <f>VLOOKUP($G90, SCHOOL_INFO!$D$5:$AS$749, 30, FALSE)</f>
        <v>0</v>
      </c>
      <c r="AH90" s="368">
        <f>VLOOKUP($G90, SCHOOL_INFO!$D$5:$AS$749, 31, FALSE)</f>
        <v>0</v>
      </c>
      <c r="AI90" s="368">
        <f>VLOOKUP($G90, SCHOOL_INFO!$D$5:$AS$749, 33, FALSE)</f>
        <v>1</v>
      </c>
      <c r="AJ90" s="368">
        <f>VLOOKUP($G90, SCHOOL_INFO!$D$5:$AS$749, 34, FALSE)</f>
        <v>0</v>
      </c>
      <c r="AK90" s="368">
        <f>VLOOKUP($G90, SCHOOL_INFO!$D$5:$AS$749, 35, FALSE)</f>
        <v>7</v>
      </c>
      <c r="AL90" s="368">
        <f>VLOOKUP($B90, '0.학교(충남+대전)'!$C$4:$AH$767, 31, FALSE)</f>
        <v>8</v>
      </c>
      <c r="AM90" s="368">
        <f>VLOOKUP($B90, '0.학교(충남+대전)'!$C$4:$AH$767, 32, FALSE)</f>
        <v>0</v>
      </c>
      <c r="AN90" s="368">
        <f>VLOOKUP($G90, SCHOOL_INFO!$D$5:$AS$749, 9, FALSE)</f>
        <v>0</v>
      </c>
      <c r="AO90" s="368">
        <f>VLOOKUP($G90, SCHOOL_INFO!$D$5:$AS$749, 36, FALSE)</f>
        <v>10</v>
      </c>
      <c r="AP90" s="368">
        <f>VLOOKUP($G90, SCHOOL_INFO!$D$5:$AS$749, 37, FALSE)</f>
        <v>4</v>
      </c>
      <c r="AQ90" s="368">
        <f>VLOOKUP($B90, '0.학교(충남+대전)'!$C$4:$AC$767, 27, FALSE)</f>
        <v>14</v>
      </c>
      <c r="AR90" s="368">
        <f>VLOOKUP($B90, '0.학교(충남+대전)'!$C$4:$AH$767, 29, FALSE)</f>
        <v>14</v>
      </c>
      <c r="AS90" s="368">
        <f>VLOOKUP($B90, '0.학교(충남+대전)'!$C$4:$AH$767, 30, FALSE)</f>
        <v>0</v>
      </c>
      <c r="AT90" s="368">
        <f>VLOOKUP($G90, SCHOOL_INFO!$D$5:$AS$749, 38, FALSE)</f>
        <v>1</v>
      </c>
      <c r="AU90" s="368">
        <f>VLOOKUP($G90, SCHOOL_INFO!$D$5:$AS$749, 39, FALSE)</f>
        <v>5</v>
      </c>
      <c r="AV90" s="368">
        <f>VLOOKUP($G90, SCHOOL_INFO!$D$5:$AS$749, 40, FALSE)</f>
        <v>14</v>
      </c>
      <c r="AW90" s="368">
        <f>VLOOKUP($G90, SCHOOL_INFO!$D$5:$AS$749, 41, FALSE)</f>
        <v>0</v>
      </c>
      <c r="AX90" s="368">
        <f>VLOOKUP($G90, SCHOOL_INFO!$D$5:$AS$749, 42, FALSE)</f>
        <v>0</v>
      </c>
    </row>
    <row r="91" spans="1:50" ht="16.5" customHeight="1">
      <c r="A91" s="80">
        <v>87</v>
      </c>
      <c r="B91" s="86" t="s">
        <v>905</v>
      </c>
      <c r="C91" s="88" t="s">
        <v>28</v>
      </c>
      <c r="D91" s="86" t="s">
        <v>2233</v>
      </c>
      <c r="E91" s="86" t="s">
        <v>859</v>
      </c>
      <c r="F91" s="89" t="s">
        <v>730</v>
      </c>
      <c r="G91" s="90" t="s">
        <v>906</v>
      </c>
      <c r="H91" s="390" t="s">
        <v>2353</v>
      </c>
      <c r="I91" s="390" t="s">
        <v>699</v>
      </c>
      <c r="J91" s="88" t="s">
        <v>5123</v>
      </c>
      <c r="K91" s="366">
        <v>2</v>
      </c>
      <c r="L91" s="367">
        <v>1</v>
      </c>
      <c r="M91" s="367">
        <v>1</v>
      </c>
      <c r="N91" s="368">
        <f>VLOOKUP($G91, SCHOOL_INFO!$D$5:$AS$749, 6, FALSE)</f>
        <v>5</v>
      </c>
      <c r="O91" s="368">
        <f>VLOOKUP($G91, SCHOOL_INFO!$D$5:$AS$749, 7, FALSE)</f>
        <v>1</v>
      </c>
      <c r="P91" s="368">
        <f>VLOOKUP($G91, SCHOOL_INFO!$D$5:$AS$749, 8, FALSE)</f>
        <v>8</v>
      </c>
      <c r="Q91" s="368">
        <f>VLOOKUP($G91, SCHOOL_INFO!$D$5:$AS$749, 10, FALSE)</f>
        <v>1</v>
      </c>
      <c r="R91" s="368">
        <f>VLOOKUP($G91, SCHOOL_INFO!$D$5:$AS$749, 11, FALSE)</f>
        <v>1</v>
      </c>
      <c r="S91" s="368">
        <f>VLOOKUP($G91, SCHOOL_INFO!$D$5:$AS$749, 12, FALSE)</f>
        <v>0</v>
      </c>
      <c r="T91" s="368">
        <f>VLOOKUP($G91, SCHOOL_INFO!$D$5:$AS$749, 13, FALSE)</f>
        <v>0</v>
      </c>
      <c r="U91" s="368">
        <f>VLOOKUP($G91, SCHOOL_INFO!$D$5:$AS$749, 14, FALSE)</f>
        <v>0</v>
      </c>
      <c r="V91" s="368">
        <f>VLOOKUP($G91, SCHOOL_INFO!$D$5:$AS$749, 15, FALSE)</f>
        <v>0</v>
      </c>
      <c r="W91" s="368">
        <f>VLOOKUP($G91, SCHOOL_INFO!$D$5:$AS$749, 17, FALSE)</f>
        <v>0</v>
      </c>
      <c r="X91" s="368">
        <f>VLOOKUP($G91, SCHOOL_INFO!$D$5:$AS$749, 18, FALSE)</f>
        <v>0</v>
      </c>
      <c r="Y91" s="368">
        <f>VLOOKUP($G91, SCHOOL_INFO!$D$5:$AS$749, 19, FALSE)</f>
        <v>0</v>
      </c>
      <c r="Z91" s="368">
        <f>VLOOKUP($G91, SCHOOL_INFO!$D$5:$AS$749, 21, FALSE)</f>
        <v>13</v>
      </c>
      <c r="AA91" s="368">
        <f>VLOOKUP($G91, SCHOOL_INFO!$D$5:$AS$749, 22, FALSE)</f>
        <v>8</v>
      </c>
      <c r="AB91" s="368">
        <f>VLOOKUP($G91, SCHOOL_INFO!$D$5:$AS$749, 23, FALSE)</f>
        <v>7</v>
      </c>
      <c r="AC91" s="368">
        <f>VLOOKUP($G91, SCHOOL_INFO!$D$5:$AS$749, 25, FALSE)</f>
        <v>0</v>
      </c>
      <c r="AD91" s="368">
        <f>VLOOKUP($G91, SCHOOL_INFO!$D$5:$AS$749, 26, FALSE)</f>
        <v>0</v>
      </c>
      <c r="AE91" s="368">
        <f>VLOOKUP($G91, SCHOOL_INFO!$D$5:$AS$749, 27, FALSE)</f>
        <v>0</v>
      </c>
      <c r="AF91" s="368">
        <f>VLOOKUP($G91, SCHOOL_INFO!$D$5:$AS$749, 29, FALSE)</f>
        <v>0</v>
      </c>
      <c r="AG91" s="368">
        <f>VLOOKUP($G91, SCHOOL_INFO!$D$5:$AS$749, 30, FALSE)</f>
        <v>0</v>
      </c>
      <c r="AH91" s="368">
        <f>VLOOKUP($G91, SCHOOL_INFO!$D$5:$AS$749, 31, FALSE)</f>
        <v>0</v>
      </c>
      <c r="AI91" s="368">
        <f>VLOOKUP($G91, SCHOOL_INFO!$D$5:$AS$749, 33, FALSE)</f>
        <v>1</v>
      </c>
      <c r="AJ91" s="368">
        <f>VLOOKUP($G91, SCHOOL_INFO!$D$5:$AS$749, 34, FALSE)</f>
        <v>0</v>
      </c>
      <c r="AK91" s="368">
        <f>VLOOKUP($G91, SCHOOL_INFO!$D$5:$AS$749, 35, FALSE)</f>
        <v>5</v>
      </c>
      <c r="AL91" s="368">
        <f>VLOOKUP($B91, '0.학교(충남+대전)'!$C$4:$AH$767, 31, FALSE)</f>
        <v>5</v>
      </c>
      <c r="AM91" s="368">
        <f>VLOOKUP($B91, '0.학교(충남+대전)'!$C$4:$AH$767, 32, FALSE)</f>
        <v>0</v>
      </c>
      <c r="AN91" s="368">
        <f>VLOOKUP($G91, SCHOOL_INFO!$D$5:$AS$749, 9, FALSE)</f>
        <v>0</v>
      </c>
      <c r="AO91" s="368">
        <f>VLOOKUP($G91, SCHOOL_INFO!$D$5:$AS$749, 36, FALSE)</f>
        <v>10</v>
      </c>
      <c r="AP91" s="368">
        <f>VLOOKUP($G91, SCHOOL_INFO!$D$5:$AS$749, 37, FALSE)</f>
        <v>4</v>
      </c>
      <c r="AQ91" s="368">
        <f>VLOOKUP($B91, '0.학교(충남+대전)'!$C$4:$AC$767, 27, FALSE)</f>
        <v>14</v>
      </c>
      <c r="AR91" s="368">
        <f>VLOOKUP($B91, '0.학교(충남+대전)'!$C$4:$AH$767, 29, FALSE)</f>
        <v>14</v>
      </c>
      <c r="AS91" s="368">
        <f>VLOOKUP($B91, '0.학교(충남+대전)'!$C$4:$AH$767, 30, FALSE)</f>
        <v>0</v>
      </c>
      <c r="AT91" s="368">
        <f>VLOOKUP($G91, SCHOOL_INFO!$D$5:$AS$749, 38, FALSE)</f>
        <v>1</v>
      </c>
      <c r="AU91" s="368">
        <f>VLOOKUP($G91, SCHOOL_INFO!$D$5:$AS$749, 39, FALSE)</f>
        <v>5</v>
      </c>
      <c r="AV91" s="368">
        <f>VLOOKUP($G91, SCHOOL_INFO!$D$5:$AS$749, 40, FALSE)</f>
        <v>14</v>
      </c>
      <c r="AW91" s="368">
        <f>VLOOKUP($G91, SCHOOL_INFO!$D$5:$AS$749, 41, FALSE)</f>
        <v>0</v>
      </c>
      <c r="AX91" s="368">
        <f>VLOOKUP($G91, SCHOOL_INFO!$D$5:$AS$749, 42, FALSE)</f>
        <v>0</v>
      </c>
    </row>
    <row r="92" spans="1:50" ht="16.5" customHeight="1">
      <c r="A92" s="81">
        <v>88</v>
      </c>
      <c r="B92" s="86" t="s">
        <v>907</v>
      </c>
      <c r="C92" s="88" t="s">
        <v>28</v>
      </c>
      <c r="D92" s="86" t="s">
        <v>2233</v>
      </c>
      <c r="E92" s="86" t="s">
        <v>859</v>
      </c>
      <c r="F92" s="87" t="s">
        <v>727</v>
      </c>
      <c r="G92" s="90" t="s">
        <v>908</v>
      </c>
      <c r="H92" s="390" t="s">
        <v>2353</v>
      </c>
      <c r="I92" s="390" t="s">
        <v>699</v>
      </c>
      <c r="J92" s="88" t="s">
        <v>5123</v>
      </c>
      <c r="K92" s="366">
        <v>2</v>
      </c>
      <c r="L92" s="367">
        <v>1</v>
      </c>
      <c r="M92" s="367">
        <v>1</v>
      </c>
      <c r="N92" s="368">
        <f>VLOOKUP($G92, SCHOOL_INFO!$D$5:$AS$749, 6, FALSE)</f>
        <v>1</v>
      </c>
      <c r="O92" s="368">
        <f>VLOOKUP($G92, SCHOOL_INFO!$D$5:$AS$749, 7, FALSE)</f>
        <v>2</v>
      </c>
      <c r="P92" s="368">
        <f>VLOOKUP($G92, SCHOOL_INFO!$D$5:$AS$749, 8, FALSE)</f>
        <v>4</v>
      </c>
      <c r="Q92" s="368">
        <f>VLOOKUP($G92, SCHOOL_INFO!$D$5:$AS$749, 10, FALSE)</f>
        <v>1</v>
      </c>
      <c r="R92" s="368">
        <f>VLOOKUP($G92, SCHOOL_INFO!$D$5:$AS$749, 11, FALSE)</f>
        <v>1</v>
      </c>
      <c r="S92" s="368">
        <f>VLOOKUP($G92, SCHOOL_INFO!$D$5:$AS$749, 12, FALSE)</f>
        <v>0</v>
      </c>
      <c r="T92" s="368">
        <f>VLOOKUP($G92, SCHOOL_INFO!$D$5:$AS$749, 13, FALSE)</f>
        <v>0</v>
      </c>
      <c r="U92" s="368">
        <f>VLOOKUP($G92, SCHOOL_INFO!$D$5:$AS$749, 14, FALSE)</f>
        <v>0</v>
      </c>
      <c r="V92" s="368">
        <f>VLOOKUP($G92, SCHOOL_INFO!$D$5:$AS$749, 15, FALSE)</f>
        <v>0</v>
      </c>
      <c r="W92" s="368">
        <f>VLOOKUP($G92, SCHOOL_INFO!$D$5:$AS$749, 17, FALSE)</f>
        <v>0</v>
      </c>
      <c r="X92" s="368">
        <f>VLOOKUP($G92, SCHOOL_INFO!$D$5:$AS$749, 18, FALSE)</f>
        <v>0</v>
      </c>
      <c r="Y92" s="368">
        <f>VLOOKUP($G92, SCHOOL_INFO!$D$5:$AS$749, 19, FALSE)</f>
        <v>0</v>
      </c>
      <c r="Z92" s="368">
        <f>VLOOKUP($G92, SCHOOL_INFO!$D$5:$AS$749, 21, FALSE)</f>
        <v>6</v>
      </c>
      <c r="AA92" s="368">
        <f>VLOOKUP($G92, SCHOOL_INFO!$D$5:$AS$749, 22, FALSE)</f>
        <v>8</v>
      </c>
      <c r="AB92" s="368">
        <f>VLOOKUP($G92, SCHOOL_INFO!$D$5:$AS$749, 23, FALSE)</f>
        <v>0</v>
      </c>
      <c r="AC92" s="368">
        <f>VLOOKUP($G92, SCHOOL_INFO!$D$5:$AS$749, 25, FALSE)</f>
        <v>0</v>
      </c>
      <c r="AD92" s="368">
        <f>VLOOKUP($G92, SCHOOL_INFO!$D$5:$AS$749, 26, FALSE)</f>
        <v>0</v>
      </c>
      <c r="AE92" s="368">
        <f>VLOOKUP($G92, SCHOOL_INFO!$D$5:$AS$749, 27, FALSE)</f>
        <v>0</v>
      </c>
      <c r="AF92" s="368">
        <f>VLOOKUP($G92, SCHOOL_INFO!$D$5:$AS$749, 29, FALSE)</f>
        <v>0</v>
      </c>
      <c r="AG92" s="368">
        <f>VLOOKUP($G92, SCHOOL_INFO!$D$5:$AS$749, 30, FALSE)</f>
        <v>0</v>
      </c>
      <c r="AH92" s="368">
        <f>VLOOKUP($G92, SCHOOL_INFO!$D$5:$AS$749, 31, FALSE)</f>
        <v>0</v>
      </c>
      <c r="AI92" s="368">
        <f>VLOOKUP($G92, SCHOOL_INFO!$D$5:$AS$749, 33, FALSE)</f>
        <v>1</v>
      </c>
      <c r="AJ92" s="368">
        <f>VLOOKUP($G92, SCHOOL_INFO!$D$5:$AS$749, 34, FALSE)</f>
        <v>0</v>
      </c>
      <c r="AK92" s="368">
        <f>VLOOKUP($G92, SCHOOL_INFO!$D$5:$AS$749, 35, FALSE)</f>
        <v>4</v>
      </c>
      <c r="AL92" s="368">
        <f>VLOOKUP($B92, '0.학교(충남+대전)'!$C$4:$AH$767, 31, FALSE)</f>
        <v>4</v>
      </c>
      <c r="AM92" s="368">
        <f>VLOOKUP($B92, '0.학교(충남+대전)'!$C$4:$AH$767, 32, FALSE)</f>
        <v>0</v>
      </c>
      <c r="AN92" s="368">
        <f>VLOOKUP($G92, SCHOOL_INFO!$D$5:$AS$749, 9, FALSE)</f>
        <v>0</v>
      </c>
      <c r="AO92" s="368">
        <f>VLOOKUP($G92, SCHOOL_INFO!$D$5:$AS$749, 36, FALSE)</f>
        <v>11</v>
      </c>
      <c r="AP92" s="368">
        <f>VLOOKUP($G92, SCHOOL_INFO!$D$5:$AS$749, 37, FALSE)</f>
        <v>1</v>
      </c>
      <c r="AQ92" s="368">
        <f>VLOOKUP($B92, '0.학교(충남+대전)'!$C$4:$AC$767, 27, FALSE)</f>
        <v>12</v>
      </c>
      <c r="AR92" s="368">
        <f>VLOOKUP($B92, '0.학교(충남+대전)'!$C$4:$AH$767, 29, FALSE)</f>
        <v>12</v>
      </c>
      <c r="AS92" s="368">
        <f>VLOOKUP($B92, '0.학교(충남+대전)'!$C$4:$AH$767, 30, FALSE)</f>
        <v>0</v>
      </c>
      <c r="AT92" s="368">
        <f>VLOOKUP($G92, SCHOOL_INFO!$D$5:$AS$749, 38, FALSE)</f>
        <v>1</v>
      </c>
      <c r="AU92" s="368">
        <f>VLOOKUP($G92, SCHOOL_INFO!$D$5:$AS$749, 39, FALSE)</f>
        <v>4</v>
      </c>
      <c r="AV92" s="368">
        <f>VLOOKUP($G92, SCHOOL_INFO!$D$5:$AS$749, 40, FALSE)</f>
        <v>12</v>
      </c>
      <c r="AW92" s="368">
        <f>VLOOKUP($G92, SCHOOL_INFO!$D$5:$AS$749, 41, FALSE)</f>
        <v>0</v>
      </c>
      <c r="AX92" s="368">
        <f>VLOOKUP($G92, SCHOOL_INFO!$D$5:$AS$749, 42, FALSE)</f>
        <v>0</v>
      </c>
    </row>
    <row r="93" spans="1:50" ht="16.5" customHeight="1">
      <c r="A93" s="80">
        <v>89</v>
      </c>
      <c r="B93" s="86" t="s">
        <v>909</v>
      </c>
      <c r="C93" s="88" t="s">
        <v>28</v>
      </c>
      <c r="D93" s="86" t="s">
        <v>2233</v>
      </c>
      <c r="E93" s="86" t="s">
        <v>859</v>
      </c>
      <c r="F93" s="89" t="s">
        <v>730</v>
      </c>
      <c r="G93" s="90" t="s">
        <v>910</v>
      </c>
      <c r="H93" s="390" t="s">
        <v>2353</v>
      </c>
      <c r="I93" s="390" t="s">
        <v>699</v>
      </c>
      <c r="J93" s="88" t="s">
        <v>5123</v>
      </c>
      <c r="K93" s="366">
        <v>2</v>
      </c>
      <c r="L93" s="367">
        <v>1</v>
      </c>
      <c r="M93" s="367">
        <v>1</v>
      </c>
      <c r="N93" s="368">
        <f>VLOOKUP($G93, SCHOOL_INFO!$D$5:$AS$749, 6, FALSE)</f>
        <v>5</v>
      </c>
      <c r="O93" s="368">
        <f>VLOOKUP($G93, SCHOOL_INFO!$D$5:$AS$749, 7, FALSE)</f>
        <v>0</v>
      </c>
      <c r="P93" s="368">
        <f>VLOOKUP($G93, SCHOOL_INFO!$D$5:$AS$749, 8, FALSE)</f>
        <v>4</v>
      </c>
      <c r="Q93" s="368">
        <f>VLOOKUP($G93, SCHOOL_INFO!$D$5:$AS$749, 10, FALSE)</f>
        <v>3</v>
      </c>
      <c r="R93" s="368">
        <f>VLOOKUP($G93, SCHOOL_INFO!$D$5:$AS$749, 11, FALSE)</f>
        <v>1</v>
      </c>
      <c r="S93" s="368">
        <f>VLOOKUP($G93, SCHOOL_INFO!$D$5:$AS$749, 12, FALSE)</f>
        <v>0</v>
      </c>
      <c r="T93" s="368">
        <f>VLOOKUP($G93, SCHOOL_INFO!$D$5:$AS$749, 13, FALSE)</f>
        <v>0</v>
      </c>
      <c r="U93" s="368">
        <f>VLOOKUP($G93, SCHOOL_INFO!$D$5:$AS$749, 14, FALSE)</f>
        <v>0</v>
      </c>
      <c r="V93" s="368">
        <f>VLOOKUP($G93, SCHOOL_INFO!$D$5:$AS$749, 15, FALSE)</f>
        <v>0</v>
      </c>
      <c r="W93" s="368">
        <f>VLOOKUP($G93, SCHOOL_INFO!$D$5:$AS$749, 17, FALSE)</f>
        <v>0</v>
      </c>
      <c r="X93" s="368">
        <f>VLOOKUP($G93, SCHOOL_INFO!$D$5:$AS$749, 18, FALSE)</f>
        <v>0</v>
      </c>
      <c r="Y93" s="368">
        <f>VLOOKUP($G93, SCHOOL_INFO!$D$5:$AS$749, 19, FALSE)</f>
        <v>0</v>
      </c>
      <c r="Z93" s="368">
        <f>VLOOKUP($G93, SCHOOL_INFO!$D$5:$AS$749, 21, FALSE)</f>
        <v>18</v>
      </c>
      <c r="AA93" s="368">
        <f>VLOOKUP($G93, SCHOOL_INFO!$D$5:$AS$749, 22, FALSE)</f>
        <v>4</v>
      </c>
      <c r="AB93" s="368">
        <f>VLOOKUP($G93, SCHOOL_INFO!$D$5:$AS$749, 23, FALSE)</f>
        <v>0</v>
      </c>
      <c r="AC93" s="368">
        <f>VLOOKUP($G93, SCHOOL_INFO!$D$5:$AS$749, 25, FALSE)</f>
        <v>0</v>
      </c>
      <c r="AD93" s="368">
        <f>VLOOKUP($G93, SCHOOL_INFO!$D$5:$AS$749, 26, FALSE)</f>
        <v>0</v>
      </c>
      <c r="AE93" s="368">
        <f>VLOOKUP($G93, SCHOOL_INFO!$D$5:$AS$749, 27, FALSE)</f>
        <v>0</v>
      </c>
      <c r="AF93" s="368">
        <f>VLOOKUP($G93, SCHOOL_INFO!$D$5:$AS$749, 29, FALSE)</f>
        <v>0</v>
      </c>
      <c r="AG93" s="368">
        <f>VLOOKUP($G93, SCHOOL_INFO!$D$5:$AS$749, 30, FALSE)</f>
        <v>0</v>
      </c>
      <c r="AH93" s="368">
        <f>VLOOKUP($G93, SCHOOL_INFO!$D$5:$AS$749, 31, FALSE)</f>
        <v>0</v>
      </c>
      <c r="AI93" s="368">
        <f>VLOOKUP($G93, SCHOOL_INFO!$D$5:$AS$749, 33, FALSE)</f>
        <v>1</v>
      </c>
      <c r="AJ93" s="368">
        <f>VLOOKUP($G93, SCHOOL_INFO!$D$5:$AS$749, 34, FALSE)</f>
        <v>0</v>
      </c>
      <c r="AK93" s="368">
        <f>VLOOKUP($G93, SCHOOL_INFO!$D$5:$AS$749, 35, FALSE)</f>
        <v>3</v>
      </c>
      <c r="AL93" s="368">
        <f>VLOOKUP($B93, '0.학교(충남+대전)'!$C$4:$AH$767, 31, FALSE)</f>
        <v>3</v>
      </c>
      <c r="AM93" s="368">
        <f>VLOOKUP($B93, '0.학교(충남+대전)'!$C$4:$AH$767, 32, FALSE)</f>
        <v>0</v>
      </c>
      <c r="AN93" s="368">
        <f>VLOOKUP($G93, SCHOOL_INFO!$D$5:$AS$749, 9, FALSE)</f>
        <v>0</v>
      </c>
      <c r="AO93" s="368">
        <f>VLOOKUP($G93, SCHOOL_INFO!$D$5:$AS$749, 36, FALSE)</f>
        <v>14</v>
      </c>
      <c r="AP93" s="368">
        <f>VLOOKUP($G93, SCHOOL_INFO!$D$5:$AS$749, 37, FALSE)</f>
        <v>0</v>
      </c>
      <c r="AQ93" s="368">
        <f>VLOOKUP($B93, '0.학교(충남+대전)'!$C$4:$AC$767, 27, FALSE)</f>
        <v>14</v>
      </c>
      <c r="AR93" s="368">
        <f>VLOOKUP($B93, '0.학교(충남+대전)'!$C$4:$AH$767, 29, FALSE)</f>
        <v>14</v>
      </c>
      <c r="AS93" s="368">
        <f>VLOOKUP($B93, '0.학교(충남+대전)'!$C$4:$AH$767, 30, FALSE)</f>
        <v>0</v>
      </c>
      <c r="AT93" s="368">
        <f>VLOOKUP($G93, SCHOOL_INFO!$D$5:$AS$749, 38, FALSE)</f>
        <v>1</v>
      </c>
      <c r="AU93" s="368">
        <f>VLOOKUP($G93, SCHOOL_INFO!$D$5:$AS$749, 39, FALSE)</f>
        <v>4</v>
      </c>
      <c r="AV93" s="368">
        <f>VLOOKUP($G93, SCHOOL_INFO!$D$5:$AS$749, 40, FALSE)</f>
        <v>14</v>
      </c>
      <c r="AW93" s="368">
        <f>VLOOKUP($G93, SCHOOL_INFO!$D$5:$AS$749, 41, FALSE)</f>
        <v>0</v>
      </c>
      <c r="AX93" s="368">
        <f>VLOOKUP($G93, SCHOOL_INFO!$D$5:$AS$749, 42, FALSE)</f>
        <v>0</v>
      </c>
    </row>
    <row r="94" spans="1:50" ht="16.5" customHeight="1">
      <c r="A94" s="80">
        <v>90</v>
      </c>
      <c r="B94" s="86" t="s">
        <v>911</v>
      </c>
      <c r="C94" s="88" t="s">
        <v>28</v>
      </c>
      <c r="D94" s="86" t="s">
        <v>2233</v>
      </c>
      <c r="E94" s="86" t="s">
        <v>859</v>
      </c>
      <c r="F94" s="87" t="s">
        <v>727</v>
      </c>
      <c r="G94" s="90" t="s">
        <v>912</v>
      </c>
      <c r="H94" s="390" t="s">
        <v>2353</v>
      </c>
      <c r="I94" s="390" t="s">
        <v>699</v>
      </c>
      <c r="J94" s="88" t="s">
        <v>5123</v>
      </c>
      <c r="K94" s="366">
        <v>2</v>
      </c>
      <c r="L94" s="367">
        <v>1</v>
      </c>
      <c r="M94" s="367">
        <v>1</v>
      </c>
      <c r="N94" s="368">
        <f>VLOOKUP($G94, SCHOOL_INFO!$D$5:$AS$749, 6, FALSE)</f>
        <v>4</v>
      </c>
      <c r="O94" s="368">
        <f>VLOOKUP($G94, SCHOOL_INFO!$D$5:$AS$749, 7, FALSE)</f>
        <v>0</v>
      </c>
      <c r="P94" s="368">
        <f>VLOOKUP($G94, SCHOOL_INFO!$D$5:$AS$749, 8, FALSE)</f>
        <v>4</v>
      </c>
      <c r="Q94" s="368">
        <f>VLOOKUP($G94, SCHOOL_INFO!$D$5:$AS$749, 10, FALSE)</f>
        <v>0</v>
      </c>
      <c r="R94" s="368">
        <f>VLOOKUP($G94, SCHOOL_INFO!$D$5:$AS$749, 11, FALSE)</f>
        <v>0</v>
      </c>
      <c r="S94" s="368">
        <f>VLOOKUP($G94, SCHOOL_INFO!$D$5:$AS$749, 12, FALSE)</f>
        <v>0</v>
      </c>
      <c r="T94" s="368">
        <f>VLOOKUP($G94, SCHOOL_INFO!$D$5:$AS$749, 13, FALSE)</f>
        <v>0</v>
      </c>
      <c r="U94" s="368">
        <f>VLOOKUP($G94, SCHOOL_INFO!$D$5:$AS$749, 14, FALSE)</f>
        <v>0</v>
      </c>
      <c r="V94" s="368">
        <f>VLOOKUP($G94, SCHOOL_INFO!$D$5:$AS$749, 15, FALSE)</f>
        <v>0</v>
      </c>
      <c r="W94" s="368">
        <f>VLOOKUP($G94, SCHOOL_INFO!$D$5:$AS$749, 17, FALSE)</f>
        <v>0</v>
      </c>
      <c r="X94" s="368">
        <f>VLOOKUP($G94, SCHOOL_INFO!$D$5:$AS$749, 18, FALSE)</f>
        <v>0</v>
      </c>
      <c r="Y94" s="368">
        <f>VLOOKUP($G94, SCHOOL_INFO!$D$5:$AS$749, 19, FALSE)</f>
        <v>0</v>
      </c>
      <c r="Z94" s="368">
        <f>VLOOKUP($G94, SCHOOL_INFO!$D$5:$AS$749, 21, FALSE)</f>
        <v>11</v>
      </c>
      <c r="AA94" s="368">
        <f>VLOOKUP($G94, SCHOOL_INFO!$D$5:$AS$749, 22, FALSE)</f>
        <v>3</v>
      </c>
      <c r="AB94" s="368">
        <f>VLOOKUP($G94, SCHOOL_INFO!$D$5:$AS$749, 23, FALSE)</f>
        <v>0</v>
      </c>
      <c r="AC94" s="368">
        <f>VLOOKUP($G94, SCHOOL_INFO!$D$5:$AS$749, 25, FALSE)</f>
        <v>0</v>
      </c>
      <c r="AD94" s="368">
        <f>VLOOKUP($G94, SCHOOL_INFO!$D$5:$AS$749, 26, FALSE)</f>
        <v>0</v>
      </c>
      <c r="AE94" s="368">
        <f>VLOOKUP($G94, SCHOOL_INFO!$D$5:$AS$749, 27, FALSE)</f>
        <v>0</v>
      </c>
      <c r="AF94" s="368">
        <f>VLOOKUP($G94, SCHOOL_INFO!$D$5:$AS$749, 29, FALSE)</f>
        <v>0</v>
      </c>
      <c r="AG94" s="368">
        <f>VLOOKUP($G94, SCHOOL_INFO!$D$5:$AS$749, 30, FALSE)</f>
        <v>0</v>
      </c>
      <c r="AH94" s="368">
        <f>VLOOKUP($G94, SCHOOL_INFO!$D$5:$AS$749, 31, FALSE)</f>
        <v>0</v>
      </c>
      <c r="AI94" s="368">
        <f>VLOOKUP($G94, SCHOOL_INFO!$D$5:$AS$749, 33, FALSE)</f>
        <v>1</v>
      </c>
      <c r="AJ94" s="368">
        <f>VLOOKUP($G94, SCHOOL_INFO!$D$5:$AS$749, 34, FALSE)</f>
        <v>0</v>
      </c>
      <c r="AK94" s="368">
        <f>VLOOKUP($G94, SCHOOL_INFO!$D$5:$AS$749, 35, FALSE)</f>
        <v>3</v>
      </c>
      <c r="AL94" s="368">
        <f>VLOOKUP($B94, '0.학교(충남+대전)'!$C$4:$AH$767, 31, FALSE)</f>
        <v>3</v>
      </c>
      <c r="AM94" s="368">
        <f>VLOOKUP($B94, '0.학교(충남+대전)'!$C$4:$AH$767, 32, FALSE)</f>
        <v>1</v>
      </c>
      <c r="AN94" s="368">
        <f>VLOOKUP($G94, SCHOOL_INFO!$D$5:$AS$749, 9, FALSE)</f>
        <v>0</v>
      </c>
      <c r="AO94" s="368">
        <f>VLOOKUP($G94, SCHOOL_INFO!$D$5:$AS$749, 36, FALSE)</f>
        <v>11</v>
      </c>
      <c r="AP94" s="368">
        <f>VLOOKUP($G94, SCHOOL_INFO!$D$5:$AS$749, 37, FALSE)</f>
        <v>6</v>
      </c>
      <c r="AQ94" s="368">
        <f>VLOOKUP($B94, '0.학교(충남+대전)'!$C$4:$AC$767, 27, FALSE)</f>
        <v>17</v>
      </c>
      <c r="AR94" s="368">
        <f>VLOOKUP($B94, '0.학교(충남+대전)'!$C$4:$AH$767, 29, FALSE)</f>
        <v>17</v>
      </c>
      <c r="AS94" s="368">
        <f>VLOOKUP($B94, '0.학교(충남+대전)'!$C$4:$AH$767, 30, FALSE)</f>
        <v>0</v>
      </c>
      <c r="AT94" s="368">
        <f>VLOOKUP($G94, SCHOOL_INFO!$D$5:$AS$749, 38, FALSE)</f>
        <v>1</v>
      </c>
      <c r="AU94" s="368">
        <f>VLOOKUP($G94, SCHOOL_INFO!$D$5:$AS$749, 39, FALSE)</f>
        <v>3</v>
      </c>
      <c r="AV94" s="368">
        <f>VLOOKUP($G94, SCHOOL_INFO!$D$5:$AS$749, 40, FALSE)</f>
        <v>17</v>
      </c>
      <c r="AW94" s="368">
        <f>VLOOKUP($G94, SCHOOL_INFO!$D$5:$AS$749, 41, FALSE)</f>
        <v>0</v>
      </c>
      <c r="AX94" s="368">
        <f>VLOOKUP($G94, SCHOOL_INFO!$D$5:$AS$749, 42, FALSE)</f>
        <v>0</v>
      </c>
    </row>
    <row r="95" spans="1:50" ht="16.5" customHeight="1">
      <c r="A95" s="81">
        <v>91</v>
      </c>
      <c r="B95" s="86" t="s">
        <v>913</v>
      </c>
      <c r="C95" s="88" t="s">
        <v>28</v>
      </c>
      <c r="D95" s="86" t="s">
        <v>2233</v>
      </c>
      <c r="E95" s="86" t="s">
        <v>859</v>
      </c>
      <c r="F95" s="89" t="s">
        <v>730</v>
      </c>
      <c r="G95" s="90" t="s">
        <v>914</v>
      </c>
      <c r="H95" s="390" t="s">
        <v>26</v>
      </c>
      <c r="I95" s="390" t="s">
        <v>699</v>
      </c>
      <c r="J95" s="88" t="s">
        <v>5123</v>
      </c>
      <c r="K95" s="366">
        <v>2</v>
      </c>
      <c r="L95" s="367">
        <v>1</v>
      </c>
      <c r="M95" s="367">
        <v>1</v>
      </c>
      <c r="N95" s="368">
        <f>VLOOKUP($G95, SCHOOL_INFO!$D$5:$AS$749, 6, FALSE)</f>
        <v>11</v>
      </c>
      <c r="O95" s="368">
        <f>VLOOKUP($G95, SCHOOL_INFO!$D$5:$AS$749, 7, FALSE)</f>
        <v>0</v>
      </c>
      <c r="P95" s="368">
        <f>VLOOKUP($G95, SCHOOL_INFO!$D$5:$AS$749, 8, FALSE)</f>
        <v>4</v>
      </c>
      <c r="Q95" s="368">
        <f>VLOOKUP($G95, SCHOOL_INFO!$D$5:$AS$749, 10, FALSE)</f>
        <v>6</v>
      </c>
      <c r="R95" s="368">
        <f>VLOOKUP($G95, SCHOOL_INFO!$D$5:$AS$749, 11, FALSE)</f>
        <v>1</v>
      </c>
      <c r="S95" s="368">
        <f>VLOOKUP($G95, SCHOOL_INFO!$D$5:$AS$749, 12, FALSE)</f>
        <v>0</v>
      </c>
      <c r="T95" s="368">
        <f>VLOOKUP($G95, SCHOOL_INFO!$D$5:$AS$749, 13, FALSE)</f>
        <v>0</v>
      </c>
      <c r="U95" s="368">
        <f>VLOOKUP($G95, SCHOOL_INFO!$D$5:$AS$749, 14, FALSE)</f>
        <v>0</v>
      </c>
      <c r="V95" s="368">
        <f>VLOOKUP($G95, SCHOOL_INFO!$D$5:$AS$749, 15, FALSE)</f>
        <v>0</v>
      </c>
      <c r="W95" s="368">
        <f>VLOOKUP($G95, SCHOOL_INFO!$D$5:$AS$749, 17, FALSE)</f>
        <v>0</v>
      </c>
      <c r="X95" s="368">
        <f>VLOOKUP($G95, SCHOOL_INFO!$D$5:$AS$749, 18, FALSE)</f>
        <v>0</v>
      </c>
      <c r="Y95" s="368">
        <f>VLOOKUP($G95, SCHOOL_INFO!$D$5:$AS$749, 19, FALSE)</f>
        <v>0</v>
      </c>
      <c r="Z95" s="368">
        <f>VLOOKUP($G95, SCHOOL_INFO!$D$5:$AS$749, 21, FALSE)</f>
        <v>26</v>
      </c>
      <c r="AA95" s="368">
        <f>VLOOKUP($G95, SCHOOL_INFO!$D$5:$AS$749, 22, FALSE)</f>
        <v>4</v>
      </c>
      <c r="AB95" s="368">
        <f>VLOOKUP($G95, SCHOOL_INFO!$D$5:$AS$749, 23, FALSE)</f>
        <v>0</v>
      </c>
      <c r="AC95" s="368">
        <f>VLOOKUP($G95, SCHOOL_INFO!$D$5:$AS$749, 25, FALSE)</f>
        <v>0</v>
      </c>
      <c r="AD95" s="368">
        <f>VLOOKUP($G95, SCHOOL_INFO!$D$5:$AS$749, 26, FALSE)</f>
        <v>0</v>
      </c>
      <c r="AE95" s="368">
        <f>VLOOKUP($G95, SCHOOL_INFO!$D$5:$AS$749, 27, FALSE)</f>
        <v>0</v>
      </c>
      <c r="AF95" s="368">
        <f>VLOOKUP($G95, SCHOOL_INFO!$D$5:$AS$749, 29, FALSE)</f>
        <v>0</v>
      </c>
      <c r="AG95" s="368">
        <f>VLOOKUP($G95, SCHOOL_INFO!$D$5:$AS$749, 30, FALSE)</f>
        <v>0</v>
      </c>
      <c r="AH95" s="368">
        <f>VLOOKUP($G95, SCHOOL_INFO!$D$5:$AS$749, 31, FALSE)</f>
        <v>0</v>
      </c>
      <c r="AI95" s="368">
        <f>VLOOKUP($G95, SCHOOL_INFO!$D$5:$AS$749, 33, FALSE)</f>
        <v>1</v>
      </c>
      <c r="AJ95" s="368">
        <f>VLOOKUP($G95, SCHOOL_INFO!$D$5:$AS$749, 34, FALSE)</f>
        <v>0</v>
      </c>
      <c r="AK95" s="368">
        <f>VLOOKUP($G95, SCHOOL_INFO!$D$5:$AS$749, 35, FALSE)</f>
        <v>6</v>
      </c>
      <c r="AL95" s="368">
        <f>VLOOKUP($B95, '0.학교(충남+대전)'!$C$4:$AH$767, 31, FALSE)</f>
        <v>6</v>
      </c>
      <c r="AM95" s="368">
        <f>VLOOKUP($B95, '0.학교(충남+대전)'!$C$4:$AH$767, 32, FALSE)</f>
        <v>1</v>
      </c>
      <c r="AN95" s="368">
        <f>VLOOKUP($G95, SCHOOL_INFO!$D$5:$AS$749, 9, FALSE)</f>
        <v>0</v>
      </c>
      <c r="AO95" s="368">
        <f>VLOOKUP($G95, SCHOOL_INFO!$D$5:$AS$749, 36, FALSE)</f>
        <v>20</v>
      </c>
      <c r="AP95" s="368">
        <f>VLOOKUP($G95, SCHOOL_INFO!$D$5:$AS$749, 37, FALSE)</f>
        <v>1</v>
      </c>
      <c r="AQ95" s="368">
        <f>VLOOKUP($B95, '0.학교(충남+대전)'!$C$4:$AC$767, 27, FALSE)</f>
        <v>19</v>
      </c>
      <c r="AR95" s="368">
        <f>VLOOKUP($B95, '0.학교(충남+대전)'!$C$4:$AH$767, 29, FALSE)</f>
        <v>19</v>
      </c>
      <c r="AS95" s="368">
        <f>VLOOKUP($B95, '0.학교(충남+대전)'!$C$4:$AH$767, 30, FALSE)</f>
        <v>2</v>
      </c>
      <c r="AT95" s="368">
        <f>VLOOKUP($G95, SCHOOL_INFO!$D$5:$AS$749, 38, FALSE)</f>
        <v>1</v>
      </c>
      <c r="AU95" s="368">
        <f>VLOOKUP($G95, SCHOOL_INFO!$D$5:$AS$749, 39, FALSE)</f>
        <v>6</v>
      </c>
      <c r="AV95" s="368">
        <f>VLOOKUP($G95, SCHOOL_INFO!$D$5:$AS$749, 40, FALSE)</f>
        <v>19</v>
      </c>
      <c r="AW95" s="368">
        <f>VLOOKUP($G95, SCHOOL_INFO!$D$5:$AS$749, 41, FALSE)</f>
        <v>0</v>
      </c>
      <c r="AX95" s="368">
        <f>VLOOKUP($G95, SCHOOL_INFO!$D$5:$AS$749, 42, FALSE)</f>
        <v>0</v>
      </c>
    </row>
    <row r="96" spans="1:50" ht="16.5" customHeight="1">
      <c r="A96" s="80">
        <v>92</v>
      </c>
      <c r="B96" s="86" t="s">
        <v>915</v>
      </c>
      <c r="C96" s="88" t="s">
        <v>28</v>
      </c>
      <c r="D96" s="86" t="s">
        <v>2233</v>
      </c>
      <c r="E96" s="86" t="s">
        <v>859</v>
      </c>
      <c r="F96" s="87" t="s">
        <v>727</v>
      </c>
      <c r="G96" s="90" t="s">
        <v>916</v>
      </c>
      <c r="H96" s="390" t="s">
        <v>2536</v>
      </c>
      <c r="I96" s="390" t="s">
        <v>699</v>
      </c>
      <c r="J96" s="88" t="s">
        <v>5123</v>
      </c>
      <c r="K96" s="366">
        <v>2</v>
      </c>
      <c r="L96" s="367">
        <v>1</v>
      </c>
      <c r="M96" s="367">
        <v>1</v>
      </c>
      <c r="N96" s="368">
        <f>VLOOKUP($G96, SCHOOL_INFO!$D$5:$AS$749, 6, FALSE)</f>
        <v>7</v>
      </c>
      <c r="O96" s="368">
        <f>VLOOKUP($G96, SCHOOL_INFO!$D$5:$AS$749, 7, FALSE)</f>
        <v>0</v>
      </c>
      <c r="P96" s="368">
        <f>VLOOKUP($G96, SCHOOL_INFO!$D$5:$AS$749, 8, FALSE)</f>
        <v>4</v>
      </c>
      <c r="Q96" s="368">
        <f>VLOOKUP($G96, SCHOOL_INFO!$D$5:$AS$749, 10, FALSE)</f>
        <v>2</v>
      </c>
      <c r="R96" s="368">
        <f>VLOOKUP($G96, SCHOOL_INFO!$D$5:$AS$749, 11, FALSE)</f>
        <v>4</v>
      </c>
      <c r="S96" s="368">
        <f>VLOOKUP($G96, SCHOOL_INFO!$D$5:$AS$749, 12, FALSE)</f>
        <v>0</v>
      </c>
      <c r="T96" s="368">
        <f>VLOOKUP($G96, SCHOOL_INFO!$D$5:$AS$749, 13, FALSE)</f>
        <v>0</v>
      </c>
      <c r="U96" s="368">
        <f>VLOOKUP($G96, SCHOOL_INFO!$D$5:$AS$749, 14, FALSE)</f>
        <v>0</v>
      </c>
      <c r="V96" s="368">
        <f>VLOOKUP($G96, SCHOOL_INFO!$D$5:$AS$749, 15, FALSE)</f>
        <v>0</v>
      </c>
      <c r="W96" s="368">
        <f>VLOOKUP($G96, SCHOOL_INFO!$D$5:$AS$749, 17, FALSE)</f>
        <v>0</v>
      </c>
      <c r="X96" s="368">
        <f>VLOOKUP($G96, SCHOOL_INFO!$D$5:$AS$749, 18, FALSE)</f>
        <v>0</v>
      </c>
      <c r="Y96" s="368">
        <f>VLOOKUP($G96, SCHOOL_INFO!$D$5:$AS$749, 19, FALSE)</f>
        <v>0</v>
      </c>
      <c r="Z96" s="368">
        <f>VLOOKUP($G96, SCHOOL_INFO!$D$5:$AS$749, 21, FALSE)</f>
        <v>20</v>
      </c>
      <c r="AA96" s="368">
        <f>VLOOKUP($G96, SCHOOL_INFO!$D$5:$AS$749, 22, FALSE)</f>
        <v>8</v>
      </c>
      <c r="AB96" s="368">
        <f>VLOOKUP($G96, SCHOOL_INFO!$D$5:$AS$749, 23, FALSE)</f>
        <v>0</v>
      </c>
      <c r="AC96" s="368">
        <f>VLOOKUP($G96, SCHOOL_INFO!$D$5:$AS$749, 25, FALSE)</f>
        <v>0</v>
      </c>
      <c r="AD96" s="368">
        <f>VLOOKUP($G96, SCHOOL_INFO!$D$5:$AS$749, 26, FALSE)</f>
        <v>0</v>
      </c>
      <c r="AE96" s="368">
        <f>VLOOKUP($G96, SCHOOL_INFO!$D$5:$AS$749, 27, FALSE)</f>
        <v>0</v>
      </c>
      <c r="AF96" s="368">
        <f>VLOOKUP($G96, SCHOOL_INFO!$D$5:$AS$749, 29, FALSE)</f>
        <v>0</v>
      </c>
      <c r="AG96" s="368">
        <f>VLOOKUP($G96, SCHOOL_INFO!$D$5:$AS$749, 30, FALSE)</f>
        <v>0</v>
      </c>
      <c r="AH96" s="368">
        <f>VLOOKUP($G96, SCHOOL_INFO!$D$5:$AS$749, 31, FALSE)</f>
        <v>0</v>
      </c>
      <c r="AI96" s="368">
        <f>VLOOKUP($G96, SCHOOL_INFO!$D$5:$AS$749, 33, FALSE)</f>
        <v>1</v>
      </c>
      <c r="AJ96" s="368">
        <f>VLOOKUP($G96, SCHOOL_INFO!$D$5:$AS$749, 34, FALSE)</f>
        <v>0</v>
      </c>
      <c r="AK96" s="368">
        <f>VLOOKUP($G96, SCHOOL_INFO!$D$5:$AS$749, 35, FALSE)</f>
        <v>3</v>
      </c>
      <c r="AL96" s="368">
        <f>VLOOKUP($B96, '0.학교(충남+대전)'!$C$4:$AH$767, 31, FALSE)</f>
        <v>3</v>
      </c>
      <c r="AM96" s="368">
        <f>VLOOKUP($B96, '0.학교(충남+대전)'!$C$4:$AH$767, 32, FALSE)</f>
        <v>3</v>
      </c>
      <c r="AN96" s="368">
        <f>VLOOKUP($G96, SCHOOL_INFO!$D$5:$AS$749, 9, FALSE)</f>
        <v>0</v>
      </c>
      <c r="AO96" s="368">
        <f>VLOOKUP($G96, SCHOOL_INFO!$D$5:$AS$749, 36, FALSE)</f>
        <v>12</v>
      </c>
      <c r="AP96" s="368">
        <f>VLOOKUP($G96, SCHOOL_INFO!$D$5:$AS$749, 37, FALSE)</f>
        <v>3</v>
      </c>
      <c r="AQ96" s="368">
        <f>VLOOKUP($B96, '0.학교(충남+대전)'!$C$4:$AC$767, 27, FALSE)</f>
        <v>14</v>
      </c>
      <c r="AR96" s="368">
        <f>VLOOKUP($B96, '0.학교(충남+대전)'!$C$4:$AH$767, 29, FALSE)</f>
        <v>14</v>
      </c>
      <c r="AS96" s="368">
        <f>VLOOKUP($B96, '0.학교(충남+대전)'!$C$4:$AH$767, 30, FALSE)</f>
        <v>1</v>
      </c>
      <c r="AT96" s="368">
        <f>VLOOKUP($G96, SCHOOL_INFO!$D$5:$AS$749, 38, FALSE)</f>
        <v>1</v>
      </c>
      <c r="AU96" s="368">
        <f>VLOOKUP($G96, SCHOOL_INFO!$D$5:$AS$749, 39, FALSE)</f>
        <v>4</v>
      </c>
      <c r="AV96" s="368">
        <f>VLOOKUP($G96, SCHOOL_INFO!$D$5:$AS$749, 40, FALSE)</f>
        <v>14</v>
      </c>
      <c r="AW96" s="368">
        <f>VLOOKUP($G96, SCHOOL_INFO!$D$5:$AS$749, 41, FALSE)</f>
        <v>0</v>
      </c>
      <c r="AX96" s="368">
        <f>VLOOKUP($G96, SCHOOL_INFO!$D$5:$AS$749, 42, FALSE)</f>
        <v>0</v>
      </c>
    </row>
    <row r="97" spans="1:50" ht="16.5" customHeight="1">
      <c r="A97" s="80">
        <v>93</v>
      </c>
      <c r="B97" s="86" t="s">
        <v>917</v>
      </c>
      <c r="C97" s="88" t="s">
        <v>28</v>
      </c>
      <c r="D97" s="86" t="s">
        <v>2233</v>
      </c>
      <c r="E97" s="86" t="s">
        <v>918</v>
      </c>
      <c r="F97" s="89" t="s">
        <v>730</v>
      </c>
      <c r="G97" s="90" t="s">
        <v>919</v>
      </c>
      <c r="H97" s="390" t="s">
        <v>2906</v>
      </c>
      <c r="I97" s="390" t="s">
        <v>699</v>
      </c>
      <c r="J97" s="88" t="s">
        <v>5123</v>
      </c>
      <c r="K97" s="366">
        <v>0</v>
      </c>
      <c r="L97" s="367">
        <v>1</v>
      </c>
      <c r="M97" s="367">
        <v>1</v>
      </c>
      <c r="N97" s="368">
        <f>VLOOKUP($G97, SCHOOL_INFO!$D$5:$AS$749, 6, FALSE)</f>
        <v>1</v>
      </c>
      <c r="O97" s="368">
        <f>VLOOKUP($G97, SCHOOL_INFO!$D$5:$AS$749, 7, FALSE)</f>
        <v>0</v>
      </c>
      <c r="P97" s="368">
        <f>VLOOKUP($G97, SCHOOL_INFO!$D$5:$AS$749, 8, FALSE)</f>
        <v>1</v>
      </c>
      <c r="Q97" s="368">
        <f>VLOOKUP($G97, SCHOOL_INFO!$D$5:$AS$749, 10, FALSE)</f>
        <v>0</v>
      </c>
      <c r="R97" s="368">
        <f>VLOOKUP($G97, SCHOOL_INFO!$D$5:$AS$749, 11, FALSE)</f>
        <v>0</v>
      </c>
      <c r="S97" s="368">
        <f>VLOOKUP($G97, SCHOOL_INFO!$D$5:$AS$749, 12, FALSE)</f>
        <v>0</v>
      </c>
      <c r="T97" s="368">
        <f>VLOOKUP($G97, SCHOOL_INFO!$D$5:$AS$749, 13, FALSE)</f>
        <v>0</v>
      </c>
      <c r="U97" s="368">
        <f>VLOOKUP($G97, SCHOOL_INFO!$D$5:$AS$749, 14, FALSE)</f>
        <v>0</v>
      </c>
      <c r="V97" s="368">
        <f>VLOOKUP($G97, SCHOOL_INFO!$D$5:$AS$749, 15, FALSE)</f>
        <v>0</v>
      </c>
      <c r="W97" s="368">
        <f>VLOOKUP($G97, SCHOOL_INFO!$D$5:$AS$749, 17, FALSE)</f>
        <v>0</v>
      </c>
      <c r="X97" s="368">
        <f>VLOOKUP($G97, SCHOOL_INFO!$D$5:$AS$749, 18, FALSE)</f>
        <v>0</v>
      </c>
      <c r="Y97" s="368">
        <f>VLOOKUP($G97, SCHOOL_INFO!$D$5:$AS$749, 19, FALSE)</f>
        <v>0</v>
      </c>
      <c r="Z97" s="368">
        <f>VLOOKUP($G97, SCHOOL_INFO!$D$5:$AS$749, 21, FALSE)</f>
        <v>3</v>
      </c>
      <c r="AA97" s="368">
        <f>VLOOKUP($G97, SCHOOL_INFO!$D$5:$AS$749, 22, FALSE)</f>
        <v>2</v>
      </c>
      <c r="AB97" s="368">
        <f>VLOOKUP($G97, SCHOOL_INFO!$D$5:$AS$749, 23, FALSE)</f>
        <v>0</v>
      </c>
      <c r="AC97" s="368">
        <f>VLOOKUP($G97, SCHOOL_INFO!$D$5:$AS$749, 25, FALSE)</f>
        <v>1</v>
      </c>
      <c r="AD97" s="368">
        <f>VLOOKUP($G97, SCHOOL_INFO!$D$5:$AS$749, 26, FALSE)</f>
        <v>0</v>
      </c>
      <c r="AE97" s="368">
        <f>VLOOKUP($G97, SCHOOL_INFO!$D$5:$AS$749, 27, FALSE)</f>
        <v>0</v>
      </c>
      <c r="AF97" s="368">
        <f>VLOOKUP($G97, SCHOOL_INFO!$D$5:$AS$749, 29, FALSE)</f>
        <v>0</v>
      </c>
      <c r="AG97" s="368">
        <f>VLOOKUP($G97, SCHOOL_INFO!$D$5:$AS$749, 30, FALSE)</f>
        <v>0</v>
      </c>
      <c r="AH97" s="368">
        <f>VLOOKUP($G97, SCHOOL_INFO!$D$5:$AS$749, 31, FALSE)</f>
        <v>0</v>
      </c>
      <c r="AI97" s="368">
        <f>VLOOKUP($G97, SCHOOL_INFO!$D$5:$AS$749, 33, FALSE)</f>
        <v>1</v>
      </c>
      <c r="AJ97" s="368">
        <f>VLOOKUP($G97, SCHOOL_INFO!$D$5:$AS$749, 34, FALSE)</f>
        <v>0</v>
      </c>
      <c r="AK97" s="368">
        <f>VLOOKUP($G97, SCHOOL_INFO!$D$5:$AS$749, 35, FALSE)</f>
        <v>2</v>
      </c>
      <c r="AL97" s="368">
        <f>VLOOKUP($B97, '0.학교(충남+대전)'!$C$4:$AH$767, 31, FALSE)</f>
        <v>2</v>
      </c>
      <c r="AM97" s="368">
        <f>VLOOKUP($B97, '0.학교(충남+대전)'!$C$4:$AH$767, 32, FALSE)</f>
        <v>0</v>
      </c>
      <c r="AN97" s="368">
        <f>VLOOKUP($G97, SCHOOL_INFO!$D$5:$AS$749, 9, FALSE)</f>
        <v>0</v>
      </c>
      <c r="AO97" s="368">
        <f>VLOOKUP($G97, SCHOOL_INFO!$D$5:$AS$749, 36, FALSE)</f>
        <v>3</v>
      </c>
      <c r="AP97" s="368">
        <f>VLOOKUP($G97, SCHOOL_INFO!$D$5:$AS$749, 37, FALSE)</f>
        <v>6</v>
      </c>
      <c r="AQ97" s="368">
        <f>VLOOKUP($B97, '0.학교(충남+대전)'!$C$4:$AC$767, 27, FALSE)</f>
        <v>11</v>
      </c>
      <c r="AR97" s="368">
        <f>VLOOKUP($B97, '0.학교(충남+대전)'!$C$4:$AH$767, 29, FALSE)</f>
        <v>9</v>
      </c>
      <c r="AS97" s="368">
        <f>VLOOKUP($B97, '0.학교(충남+대전)'!$C$4:$AH$767, 30, FALSE)</f>
        <v>0</v>
      </c>
      <c r="AT97" s="368">
        <f>VLOOKUP($G97, SCHOOL_INFO!$D$5:$AS$749, 38, FALSE)</f>
        <v>2</v>
      </c>
      <c r="AU97" s="368">
        <f>VLOOKUP($G97, SCHOOL_INFO!$D$5:$AS$749, 39, FALSE)</f>
        <v>2</v>
      </c>
      <c r="AV97" s="368">
        <f>VLOOKUP($G97, SCHOOL_INFO!$D$5:$AS$749, 40, FALSE)</f>
        <v>0</v>
      </c>
      <c r="AW97" s="368">
        <f>VLOOKUP($G97, SCHOOL_INFO!$D$5:$AS$749, 41, FALSE)</f>
        <v>0</v>
      </c>
      <c r="AX97" s="368">
        <f>VLOOKUP($G97, SCHOOL_INFO!$D$5:$AS$749, 42, FALSE)</f>
        <v>0</v>
      </c>
    </row>
    <row r="98" spans="1:50" ht="16.5" customHeight="1">
      <c r="A98" s="81">
        <v>94</v>
      </c>
      <c r="B98" s="86" t="s">
        <v>920</v>
      </c>
      <c r="C98" s="88" t="s">
        <v>28</v>
      </c>
      <c r="D98" s="86" t="s">
        <v>2233</v>
      </c>
      <c r="E98" s="86" t="s">
        <v>918</v>
      </c>
      <c r="F98" s="87" t="s">
        <v>727</v>
      </c>
      <c r="G98" s="90" t="s">
        <v>921</v>
      </c>
      <c r="H98" s="390" t="s">
        <v>2353</v>
      </c>
      <c r="I98" s="390" t="s">
        <v>699</v>
      </c>
      <c r="J98" s="88" t="s">
        <v>5123</v>
      </c>
      <c r="K98" s="366">
        <v>2</v>
      </c>
      <c r="L98" s="367">
        <v>1</v>
      </c>
      <c r="M98" s="367">
        <v>1</v>
      </c>
      <c r="N98" s="368">
        <f>VLOOKUP($G98, SCHOOL_INFO!$D$5:$AS$749, 6, FALSE)</f>
        <v>1</v>
      </c>
      <c r="O98" s="368">
        <f>VLOOKUP($G98, SCHOOL_INFO!$D$5:$AS$749, 7, FALSE)</f>
        <v>0</v>
      </c>
      <c r="P98" s="368">
        <f>VLOOKUP($G98, SCHOOL_INFO!$D$5:$AS$749, 8, FALSE)</f>
        <v>1</v>
      </c>
      <c r="Q98" s="368">
        <f>VLOOKUP($G98, SCHOOL_INFO!$D$5:$AS$749, 10, FALSE)</f>
        <v>0</v>
      </c>
      <c r="R98" s="368">
        <f>VLOOKUP($G98, SCHOOL_INFO!$D$5:$AS$749, 11, FALSE)</f>
        <v>0</v>
      </c>
      <c r="S98" s="368">
        <f>VLOOKUP($G98, SCHOOL_INFO!$D$5:$AS$749, 12, FALSE)</f>
        <v>0</v>
      </c>
      <c r="T98" s="368">
        <f>VLOOKUP($G98, SCHOOL_INFO!$D$5:$AS$749, 13, FALSE)</f>
        <v>0</v>
      </c>
      <c r="U98" s="368">
        <f>VLOOKUP($G98, SCHOOL_INFO!$D$5:$AS$749, 14, FALSE)</f>
        <v>0</v>
      </c>
      <c r="V98" s="368">
        <f>VLOOKUP($G98, SCHOOL_INFO!$D$5:$AS$749, 15, FALSE)</f>
        <v>0</v>
      </c>
      <c r="W98" s="368">
        <f>VLOOKUP($G98, SCHOOL_INFO!$D$5:$AS$749, 17, FALSE)</f>
        <v>0</v>
      </c>
      <c r="X98" s="368">
        <f>VLOOKUP($G98, SCHOOL_INFO!$D$5:$AS$749, 18, FALSE)</f>
        <v>0</v>
      </c>
      <c r="Y98" s="368">
        <f>VLOOKUP($G98, SCHOOL_INFO!$D$5:$AS$749, 19, FALSE)</f>
        <v>0</v>
      </c>
      <c r="Z98" s="368">
        <f>VLOOKUP($G98, SCHOOL_INFO!$D$5:$AS$749, 21, FALSE)</f>
        <v>3</v>
      </c>
      <c r="AA98" s="368">
        <f>VLOOKUP($G98, SCHOOL_INFO!$D$5:$AS$749, 22, FALSE)</f>
        <v>2</v>
      </c>
      <c r="AB98" s="368">
        <f>VLOOKUP($G98, SCHOOL_INFO!$D$5:$AS$749, 23, FALSE)</f>
        <v>0</v>
      </c>
      <c r="AC98" s="368">
        <f>VLOOKUP($G98, SCHOOL_INFO!$D$5:$AS$749, 25, FALSE)</f>
        <v>1</v>
      </c>
      <c r="AD98" s="368">
        <f>VLOOKUP($G98, SCHOOL_INFO!$D$5:$AS$749, 26, FALSE)</f>
        <v>0</v>
      </c>
      <c r="AE98" s="368">
        <f>VLOOKUP($G98, SCHOOL_INFO!$D$5:$AS$749, 27, FALSE)</f>
        <v>0</v>
      </c>
      <c r="AF98" s="368">
        <f>VLOOKUP($G98, SCHOOL_INFO!$D$5:$AS$749, 29, FALSE)</f>
        <v>0</v>
      </c>
      <c r="AG98" s="368">
        <f>VLOOKUP($G98, SCHOOL_INFO!$D$5:$AS$749, 30, FALSE)</f>
        <v>0</v>
      </c>
      <c r="AH98" s="368">
        <f>VLOOKUP($G98, SCHOOL_INFO!$D$5:$AS$749, 31, FALSE)</f>
        <v>0</v>
      </c>
      <c r="AI98" s="368">
        <f>VLOOKUP($G98, SCHOOL_INFO!$D$5:$AS$749, 33, FALSE)</f>
        <v>1</v>
      </c>
      <c r="AJ98" s="368">
        <f>VLOOKUP($G98, SCHOOL_INFO!$D$5:$AS$749, 34, FALSE)</f>
        <v>0</v>
      </c>
      <c r="AK98" s="368">
        <f>VLOOKUP($G98, SCHOOL_INFO!$D$5:$AS$749, 35, FALSE)</f>
        <v>4</v>
      </c>
      <c r="AL98" s="368">
        <f>VLOOKUP($B98, '0.학교(충남+대전)'!$C$4:$AH$767, 31, FALSE)</f>
        <v>4</v>
      </c>
      <c r="AM98" s="368">
        <f>VLOOKUP($B98, '0.학교(충남+대전)'!$C$4:$AH$767, 32, FALSE)</f>
        <v>0</v>
      </c>
      <c r="AN98" s="368">
        <f>VLOOKUP($G98, SCHOOL_INFO!$D$5:$AS$749, 9, FALSE)</f>
        <v>0</v>
      </c>
      <c r="AO98" s="368">
        <f>VLOOKUP($G98, SCHOOL_INFO!$D$5:$AS$749, 36, FALSE)</f>
        <v>0</v>
      </c>
      <c r="AP98" s="368">
        <f>VLOOKUP($G98, SCHOOL_INFO!$D$5:$AS$749, 37, FALSE)</f>
        <v>11</v>
      </c>
      <c r="AQ98" s="368">
        <f>VLOOKUP($B98, '0.학교(충남+대전)'!$C$4:$AC$767, 27, FALSE)</f>
        <v>11</v>
      </c>
      <c r="AR98" s="368">
        <f>VLOOKUP($B98, '0.학교(충남+대전)'!$C$4:$AH$767, 29, FALSE)</f>
        <v>11</v>
      </c>
      <c r="AS98" s="368">
        <f>VLOOKUP($B98, '0.학교(충남+대전)'!$C$4:$AH$767, 30, FALSE)</f>
        <v>0</v>
      </c>
      <c r="AT98" s="368">
        <f>VLOOKUP($G98, SCHOOL_INFO!$D$5:$AS$749, 38, FALSE)</f>
        <v>1</v>
      </c>
      <c r="AU98" s="368">
        <f>VLOOKUP($G98, SCHOOL_INFO!$D$5:$AS$749, 39, FALSE)</f>
        <v>4</v>
      </c>
      <c r="AV98" s="368">
        <f>VLOOKUP($G98, SCHOOL_INFO!$D$5:$AS$749, 40, FALSE)</f>
        <v>0</v>
      </c>
      <c r="AW98" s="368">
        <f>VLOOKUP($G98, SCHOOL_INFO!$D$5:$AS$749, 41, FALSE)</f>
        <v>0</v>
      </c>
      <c r="AX98" s="368">
        <f>VLOOKUP($G98, SCHOOL_INFO!$D$5:$AS$749, 42, FALSE)</f>
        <v>0</v>
      </c>
    </row>
    <row r="99" spans="1:50" ht="16.5" customHeight="1">
      <c r="A99" s="80">
        <v>95</v>
      </c>
      <c r="B99" s="86" t="s">
        <v>922</v>
      </c>
      <c r="C99" s="88" t="s">
        <v>28</v>
      </c>
      <c r="D99" s="86" t="s">
        <v>2233</v>
      </c>
      <c r="E99" s="86" t="s">
        <v>918</v>
      </c>
      <c r="F99" s="87" t="s">
        <v>727</v>
      </c>
      <c r="G99" s="90" t="s">
        <v>923</v>
      </c>
      <c r="H99" s="390" t="s">
        <v>2353</v>
      </c>
      <c r="I99" s="390" t="s">
        <v>699</v>
      </c>
      <c r="J99" s="88" t="s">
        <v>5123</v>
      </c>
      <c r="K99" s="366">
        <v>2</v>
      </c>
      <c r="L99" s="367">
        <v>1</v>
      </c>
      <c r="M99" s="367">
        <v>1</v>
      </c>
      <c r="N99" s="368">
        <f>VLOOKUP($G99, SCHOOL_INFO!$D$5:$AS$749, 6, FALSE)</f>
        <v>2</v>
      </c>
      <c r="O99" s="368">
        <f>VLOOKUP($G99, SCHOOL_INFO!$D$5:$AS$749, 7, FALSE)</f>
        <v>1</v>
      </c>
      <c r="P99" s="368">
        <f>VLOOKUP($G99, SCHOOL_INFO!$D$5:$AS$749, 8, FALSE)</f>
        <v>1</v>
      </c>
      <c r="Q99" s="368">
        <f>VLOOKUP($G99, SCHOOL_INFO!$D$5:$AS$749, 10, FALSE)</f>
        <v>0</v>
      </c>
      <c r="R99" s="368">
        <f>VLOOKUP($G99, SCHOOL_INFO!$D$5:$AS$749, 11, FALSE)</f>
        <v>0</v>
      </c>
      <c r="S99" s="368">
        <f>VLOOKUP($G99, SCHOOL_INFO!$D$5:$AS$749, 12, FALSE)</f>
        <v>0</v>
      </c>
      <c r="T99" s="368">
        <f>VLOOKUP($G99, SCHOOL_INFO!$D$5:$AS$749, 13, FALSE)</f>
        <v>0</v>
      </c>
      <c r="U99" s="368">
        <f>VLOOKUP($G99, SCHOOL_INFO!$D$5:$AS$749, 14, FALSE)</f>
        <v>0</v>
      </c>
      <c r="V99" s="368">
        <f>VLOOKUP($G99, SCHOOL_INFO!$D$5:$AS$749, 15, FALSE)</f>
        <v>0</v>
      </c>
      <c r="W99" s="368">
        <f>VLOOKUP($G99, SCHOOL_INFO!$D$5:$AS$749, 17, FALSE)</f>
        <v>0</v>
      </c>
      <c r="X99" s="368">
        <f>VLOOKUP($G99, SCHOOL_INFO!$D$5:$AS$749, 18, FALSE)</f>
        <v>0</v>
      </c>
      <c r="Y99" s="368">
        <f>VLOOKUP($G99, SCHOOL_INFO!$D$5:$AS$749, 19, FALSE)</f>
        <v>0</v>
      </c>
      <c r="Z99" s="368">
        <f>VLOOKUP($G99, SCHOOL_INFO!$D$5:$AS$749, 21, FALSE)</f>
        <v>5</v>
      </c>
      <c r="AA99" s="368">
        <f>VLOOKUP($G99, SCHOOL_INFO!$D$5:$AS$749, 22, FALSE)</f>
        <v>3</v>
      </c>
      <c r="AB99" s="368">
        <f>VLOOKUP($G99, SCHOOL_INFO!$D$5:$AS$749, 23, FALSE)</f>
        <v>0</v>
      </c>
      <c r="AC99" s="368">
        <f>VLOOKUP($G99, SCHOOL_INFO!$D$5:$AS$749, 25, FALSE)</f>
        <v>3</v>
      </c>
      <c r="AD99" s="368">
        <f>VLOOKUP($G99, SCHOOL_INFO!$D$5:$AS$749, 26, FALSE)</f>
        <v>1</v>
      </c>
      <c r="AE99" s="368">
        <f>VLOOKUP($G99, SCHOOL_INFO!$D$5:$AS$749, 27, FALSE)</f>
        <v>0</v>
      </c>
      <c r="AF99" s="368">
        <f>VLOOKUP($G99, SCHOOL_INFO!$D$5:$AS$749, 29, FALSE)</f>
        <v>0</v>
      </c>
      <c r="AG99" s="368">
        <f>VLOOKUP($G99, SCHOOL_INFO!$D$5:$AS$749, 30, FALSE)</f>
        <v>0</v>
      </c>
      <c r="AH99" s="368">
        <f>VLOOKUP($G99, SCHOOL_INFO!$D$5:$AS$749, 31, FALSE)</f>
        <v>0</v>
      </c>
      <c r="AI99" s="368">
        <f>VLOOKUP($G99, SCHOOL_INFO!$D$5:$AS$749, 33, FALSE)</f>
        <v>1</v>
      </c>
      <c r="AJ99" s="368">
        <f>VLOOKUP($G99, SCHOOL_INFO!$D$5:$AS$749, 34, FALSE)</f>
        <v>0</v>
      </c>
      <c r="AK99" s="368">
        <f>VLOOKUP($G99, SCHOOL_INFO!$D$5:$AS$749, 35, FALSE)</f>
        <v>1</v>
      </c>
      <c r="AL99" s="368">
        <f>VLOOKUP($B99, '0.학교(충남+대전)'!$C$4:$AH$767, 31, FALSE)</f>
        <v>1</v>
      </c>
      <c r="AM99" s="368">
        <f>VLOOKUP($B99, '0.학교(충남+대전)'!$C$4:$AH$767, 32, FALSE)</f>
        <v>0</v>
      </c>
      <c r="AN99" s="368">
        <f>VLOOKUP($G99, SCHOOL_INFO!$D$5:$AS$749, 9, FALSE)</f>
        <v>0</v>
      </c>
      <c r="AO99" s="368">
        <f>VLOOKUP($G99, SCHOOL_INFO!$D$5:$AS$749, 36, FALSE)</f>
        <v>2</v>
      </c>
      <c r="AP99" s="368">
        <f>VLOOKUP($G99, SCHOOL_INFO!$D$5:$AS$749, 37, FALSE)</f>
        <v>9</v>
      </c>
      <c r="AQ99" s="368">
        <f>VLOOKUP($B99, '0.학교(충남+대전)'!$C$4:$AC$767, 27, FALSE)</f>
        <v>11</v>
      </c>
      <c r="AR99" s="368">
        <f>VLOOKUP($B99, '0.학교(충남+대전)'!$C$4:$AH$767, 29, FALSE)</f>
        <v>11</v>
      </c>
      <c r="AS99" s="368">
        <f>VLOOKUP($B99, '0.학교(충남+대전)'!$C$4:$AH$767, 30, FALSE)</f>
        <v>0</v>
      </c>
      <c r="AT99" s="368">
        <f>VLOOKUP($G99, SCHOOL_INFO!$D$5:$AS$749, 38, FALSE)</f>
        <v>1</v>
      </c>
      <c r="AU99" s="368">
        <f>VLOOKUP($G99, SCHOOL_INFO!$D$5:$AS$749, 39, FALSE)</f>
        <v>2</v>
      </c>
      <c r="AV99" s="368">
        <f>VLOOKUP($G99, SCHOOL_INFO!$D$5:$AS$749, 40, FALSE)</f>
        <v>0</v>
      </c>
      <c r="AW99" s="368">
        <f>VLOOKUP($G99, SCHOOL_INFO!$D$5:$AS$749, 41, FALSE)</f>
        <v>0</v>
      </c>
      <c r="AX99" s="368">
        <f>VLOOKUP($G99, SCHOOL_INFO!$D$5:$AS$749, 42, FALSE)</f>
        <v>0</v>
      </c>
    </row>
    <row r="100" spans="1:50" ht="16.5" customHeight="1">
      <c r="A100" s="80">
        <v>96</v>
      </c>
      <c r="B100" s="86" t="s">
        <v>924</v>
      </c>
      <c r="C100" s="88" t="s">
        <v>28</v>
      </c>
      <c r="D100" s="86" t="s">
        <v>2233</v>
      </c>
      <c r="E100" s="86" t="s">
        <v>918</v>
      </c>
      <c r="F100" s="91" t="s">
        <v>724</v>
      </c>
      <c r="G100" s="90" t="s">
        <v>925</v>
      </c>
      <c r="H100" s="390" t="s">
        <v>26</v>
      </c>
      <c r="I100" s="390" t="s">
        <v>699</v>
      </c>
      <c r="J100" s="88" t="s">
        <v>5123</v>
      </c>
      <c r="K100" s="366">
        <v>2</v>
      </c>
      <c r="L100" s="367">
        <v>1</v>
      </c>
      <c r="M100" s="367">
        <v>1</v>
      </c>
      <c r="N100" s="368">
        <f>VLOOKUP($G100, SCHOOL_INFO!$D$5:$AS$749, 6, FALSE)</f>
        <v>6</v>
      </c>
      <c r="O100" s="368">
        <f>VLOOKUP($G100, SCHOOL_INFO!$D$5:$AS$749, 7, FALSE)</f>
        <v>3</v>
      </c>
      <c r="P100" s="368">
        <f>VLOOKUP($G100, SCHOOL_INFO!$D$5:$AS$749, 8, FALSE)</f>
        <v>7</v>
      </c>
      <c r="Q100" s="368">
        <f>VLOOKUP($G100, SCHOOL_INFO!$D$5:$AS$749, 10, FALSE)</f>
        <v>1</v>
      </c>
      <c r="R100" s="368">
        <f>VLOOKUP($G100, SCHOOL_INFO!$D$5:$AS$749, 11, FALSE)</f>
        <v>1</v>
      </c>
      <c r="S100" s="368">
        <f>VLOOKUP($G100, SCHOOL_INFO!$D$5:$AS$749, 12, FALSE)</f>
        <v>0</v>
      </c>
      <c r="T100" s="368">
        <f>VLOOKUP($G100, SCHOOL_INFO!$D$5:$AS$749, 13, FALSE)</f>
        <v>0</v>
      </c>
      <c r="U100" s="368">
        <f>VLOOKUP($G100, SCHOOL_INFO!$D$5:$AS$749, 14, FALSE)</f>
        <v>0</v>
      </c>
      <c r="V100" s="368">
        <f>VLOOKUP($G100, SCHOOL_INFO!$D$5:$AS$749, 15, FALSE)</f>
        <v>0</v>
      </c>
      <c r="W100" s="368">
        <f>VLOOKUP($G100, SCHOOL_INFO!$D$5:$AS$749, 17, FALSE)</f>
        <v>16</v>
      </c>
      <c r="X100" s="368">
        <f>VLOOKUP($G100, SCHOOL_INFO!$D$5:$AS$749, 18, FALSE)</f>
        <v>8</v>
      </c>
      <c r="Y100" s="368">
        <f>VLOOKUP($G100, SCHOOL_INFO!$D$5:$AS$749, 19, FALSE)</f>
        <v>7</v>
      </c>
      <c r="Z100" s="368">
        <f>VLOOKUP($G100, SCHOOL_INFO!$D$5:$AS$749, 21, FALSE)</f>
        <v>7</v>
      </c>
      <c r="AA100" s="368">
        <f>VLOOKUP($G100, SCHOOL_INFO!$D$5:$AS$749, 22, FALSE)</f>
        <v>5</v>
      </c>
      <c r="AB100" s="368">
        <f>VLOOKUP($G100, SCHOOL_INFO!$D$5:$AS$749, 23, FALSE)</f>
        <v>0</v>
      </c>
      <c r="AC100" s="368">
        <f>VLOOKUP($G100, SCHOOL_INFO!$D$5:$AS$749, 25, FALSE)</f>
        <v>0</v>
      </c>
      <c r="AD100" s="368">
        <f>VLOOKUP($G100, SCHOOL_INFO!$D$5:$AS$749, 26, FALSE)</f>
        <v>0</v>
      </c>
      <c r="AE100" s="368">
        <f>VLOOKUP($G100, SCHOOL_INFO!$D$5:$AS$749, 27, FALSE)</f>
        <v>0</v>
      </c>
      <c r="AF100" s="368">
        <f>VLOOKUP($G100, SCHOOL_INFO!$D$5:$AS$749, 29, FALSE)</f>
        <v>0</v>
      </c>
      <c r="AG100" s="368">
        <f>VLOOKUP($G100, SCHOOL_INFO!$D$5:$AS$749, 30, FALSE)</f>
        <v>0</v>
      </c>
      <c r="AH100" s="368">
        <f>VLOOKUP($G100, SCHOOL_INFO!$D$5:$AS$749, 31, FALSE)</f>
        <v>0</v>
      </c>
      <c r="AI100" s="368">
        <f>VLOOKUP($G100, SCHOOL_INFO!$D$5:$AS$749, 33, FALSE)</f>
        <v>1</v>
      </c>
      <c r="AJ100" s="368">
        <f>VLOOKUP($G100, SCHOOL_INFO!$D$5:$AS$749, 34, FALSE)</f>
        <v>0</v>
      </c>
      <c r="AK100" s="368">
        <f>VLOOKUP($G100, SCHOOL_INFO!$D$5:$AS$749, 35, FALSE)</f>
        <v>3</v>
      </c>
      <c r="AL100" s="368">
        <f>VLOOKUP($B100, '0.학교(충남+대전)'!$C$4:$AH$767, 31, FALSE)</f>
        <v>3</v>
      </c>
      <c r="AM100" s="368">
        <f>VLOOKUP($B100, '0.학교(충남+대전)'!$C$4:$AH$767, 32, FALSE)</f>
        <v>0</v>
      </c>
      <c r="AN100" s="368">
        <f>VLOOKUP($G100, SCHOOL_INFO!$D$5:$AS$749, 9, FALSE)</f>
        <v>0</v>
      </c>
      <c r="AO100" s="368">
        <f>VLOOKUP($G100, SCHOOL_INFO!$D$5:$AS$749, 36, FALSE)</f>
        <v>9</v>
      </c>
      <c r="AP100" s="368">
        <f>VLOOKUP($G100, SCHOOL_INFO!$D$5:$AS$749, 37, FALSE)</f>
        <v>15</v>
      </c>
      <c r="AQ100" s="368">
        <f>VLOOKUP($B100, '0.학교(충남+대전)'!$C$4:$AC$767, 27, FALSE)</f>
        <v>28</v>
      </c>
      <c r="AR100" s="368">
        <f>VLOOKUP($B100, '0.학교(충남+대전)'!$C$4:$AH$767, 29, FALSE)</f>
        <v>24</v>
      </c>
      <c r="AS100" s="368">
        <f>VLOOKUP($B100, '0.학교(충남+대전)'!$C$4:$AH$767, 30, FALSE)</f>
        <v>0</v>
      </c>
      <c r="AT100" s="368">
        <f>VLOOKUP($G100, SCHOOL_INFO!$D$5:$AS$749, 38, FALSE)</f>
        <v>0</v>
      </c>
      <c r="AU100" s="368">
        <f>VLOOKUP($G100, SCHOOL_INFO!$D$5:$AS$749, 39, FALSE)</f>
        <v>5</v>
      </c>
      <c r="AV100" s="368">
        <f>VLOOKUP($G100, SCHOOL_INFO!$D$5:$AS$749, 40, FALSE)</f>
        <v>0</v>
      </c>
      <c r="AW100" s="368">
        <f>VLOOKUP($G100, SCHOOL_INFO!$D$5:$AS$749, 41, FALSE)</f>
        <v>0</v>
      </c>
      <c r="AX100" s="368">
        <f>VLOOKUP($G100, SCHOOL_INFO!$D$5:$AS$749, 42, FALSE)</f>
        <v>0</v>
      </c>
    </row>
    <row r="101" spans="1:50" ht="16.5" customHeight="1">
      <c r="A101" s="81">
        <v>97</v>
      </c>
      <c r="B101" s="86" t="s">
        <v>926</v>
      </c>
      <c r="C101" s="88" t="s">
        <v>28</v>
      </c>
      <c r="D101" s="86" t="s">
        <v>2233</v>
      </c>
      <c r="E101" s="86" t="s">
        <v>918</v>
      </c>
      <c r="F101" s="87" t="s">
        <v>727</v>
      </c>
      <c r="G101" s="90" t="s">
        <v>927</v>
      </c>
      <c r="H101" s="390" t="s">
        <v>2353</v>
      </c>
      <c r="I101" s="390" t="s">
        <v>699</v>
      </c>
      <c r="J101" s="88" t="s">
        <v>5123</v>
      </c>
      <c r="K101" s="366">
        <v>2</v>
      </c>
      <c r="L101" s="367">
        <v>1</v>
      </c>
      <c r="M101" s="367">
        <v>1</v>
      </c>
      <c r="N101" s="368">
        <f>VLOOKUP($G101, SCHOOL_INFO!$D$5:$AS$749, 6, FALSE)</f>
        <v>5</v>
      </c>
      <c r="O101" s="368">
        <f>VLOOKUP($G101, SCHOOL_INFO!$D$5:$AS$749, 7, FALSE)</f>
        <v>0</v>
      </c>
      <c r="P101" s="368">
        <f>VLOOKUP($G101, SCHOOL_INFO!$D$5:$AS$749, 8, FALSE)</f>
        <v>1</v>
      </c>
      <c r="Q101" s="368">
        <f>VLOOKUP($G101, SCHOOL_INFO!$D$5:$AS$749, 10, FALSE)</f>
        <v>0</v>
      </c>
      <c r="R101" s="368">
        <f>VLOOKUP($G101, SCHOOL_INFO!$D$5:$AS$749, 11, FALSE)</f>
        <v>0</v>
      </c>
      <c r="S101" s="368">
        <f>VLOOKUP($G101, SCHOOL_INFO!$D$5:$AS$749, 12, FALSE)</f>
        <v>0</v>
      </c>
      <c r="T101" s="368">
        <f>VLOOKUP($G101, SCHOOL_INFO!$D$5:$AS$749, 13, FALSE)</f>
        <v>0</v>
      </c>
      <c r="U101" s="368">
        <f>VLOOKUP($G101, SCHOOL_INFO!$D$5:$AS$749, 14, FALSE)</f>
        <v>0</v>
      </c>
      <c r="V101" s="368">
        <f>VLOOKUP($G101, SCHOOL_INFO!$D$5:$AS$749, 15, FALSE)</f>
        <v>0</v>
      </c>
      <c r="W101" s="368">
        <f>VLOOKUP($G101, SCHOOL_INFO!$D$5:$AS$749, 17, FALSE)</f>
        <v>0</v>
      </c>
      <c r="X101" s="368">
        <f>VLOOKUP($G101, SCHOOL_INFO!$D$5:$AS$749, 18, FALSE)</f>
        <v>0</v>
      </c>
      <c r="Y101" s="368">
        <f>VLOOKUP($G101, SCHOOL_INFO!$D$5:$AS$749, 19, FALSE)</f>
        <v>0</v>
      </c>
      <c r="Z101" s="368">
        <f>VLOOKUP($G101, SCHOOL_INFO!$D$5:$AS$749, 21, FALSE)</f>
        <v>11</v>
      </c>
      <c r="AA101" s="368">
        <f>VLOOKUP($G101, SCHOOL_INFO!$D$5:$AS$749, 22, FALSE)</f>
        <v>3</v>
      </c>
      <c r="AB101" s="368">
        <f>VLOOKUP($G101, SCHOOL_INFO!$D$5:$AS$749, 23, FALSE)</f>
        <v>0</v>
      </c>
      <c r="AC101" s="368">
        <f>VLOOKUP($G101, SCHOOL_INFO!$D$5:$AS$749, 25, FALSE)</f>
        <v>0</v>
      </c>
      <c r="AD101" s="368">
        <f>VLOOKUP($G101, SCHOOL_INFO!$D$5:$AS$749, 26, FALSE)</f>
        <v>0</v>
      </c>
      <c r="AE101" s="368">
        <f>VLOOKUP($G101, SCHOOL_INFO!$D$5:$AS$749, 27, FALSE)</f>
        <v>0</v>
      </c>
      <c r="AF101" s="368">
        <f>VLOOKUP($G101, SCHOOL_INFO!$D$5:$AS$749, 29, FALSE)</f>
        <v>0</v>
      </c>
      <c r="AG101" s="368">
        <f>VLOOKUP($G101, SCHOOL_INFO!$D$5:$AS$749, 30, FALSE)</f>
        <v>0</v>
      </c>
      <c r="AH101" s="368">
        <f>VLOOKUP($G101, SCHOOL_INFO!$D$5:$AS$749, 31, FALSE)</f>
        <v>0</v>
      </c>
      <c r="AI101" s="368">
        <f>VLOOKUP($G101, SCHOOL_INFO!$D$5:$AS$749, 33, FALSE)</f>
        <v>1</v>
      </c>
      <c r="AJ101" s="368">
        <f>VLOOKUP($G101, SCHOOL_INFO!$D$5:$AS$749, 34, FALSE)</f>
        <v>0</v>
      </c>
      <c r="AK101" s="368">
        <f>VLOOKUP($G101, SCHOOL_INFO!$D$5:$AS$749, 35, FALSE)</f>
        <v>5</v>
      </c>
      <c r="AL101" s="368">
        <f>VLOOKUP($B101, '0.학교(충남+대전)'!$C$4:$AH$767, 31, FALSE)</f>
        <v>5</v>
      </c>
      <c r="AM101" s="368">
        <f>VLOOKUP($B101, '0.학교(충남+대전)'!$C$4:$AH$767, 32, FALSE)</f>
        <v>0</v>
      </c>
      <c r="AN101" s="368">
        <f>VLOOKUP($G101, SCHOOL_INFO!$D$5:$AS$749, 9, FALSE)</f>
        <v>0</v>
      </c>
      <c r="AO101" s="368">
        <f>VLOOKUP($G101, SCHOOL_INFO!$D$5:$AS$749, 36, FALSE)</f>
        <v>8</v>
      </c>
      <c r="AP101" s="368">
        <f>VLOOKUP($G101, SCHOOL_INFO!$D$5:$AS$749, 37, FALSE)</f>
        <v>6</v>
      </c>
      <c r="AQ101" s="368">
        <f>VLOOKUP($B101, '0.학교(충남+대전)'!$C$4:$AC$767, 27, FALSE)</f>
        <v>18</v>
      </c>
      <c r="AR101" s="368">
        <f>VLOOKUP($B101, '0.학교(충남+대전)'!$C$4:$AH$767, 29, FALSE)</f>
        <v>14</v>
      </c>
      <c r="AS101" s="368">
        <f>VLOOKUP($B101, '0.학교(충남+대전)'!$C$4:$AH$767, 30, FALSE)</f>
        <v>0</v>
      </c>
      <c r="AT101" s="368">
        <f>VLOOKUP($G101, SCHOOL_INFO!$D$5:$AS$749, 38, FALSE)</f>
        <v>0</v>
      </c>
      <c r="AU101" s="368">
        <f>VLOOKUP($G101, SCHOOL_INFO!$D$5:$AS$749, 39, FALSE)</f>
        <v>7</v>
      </c>
      <c r="AV101" s="368">
        <f>VLOOKUP($G101, SCHOOL_INFO!$D$5:$AS$749, 40, FALSE)</f>
        <v>0</v>
      </c>
      <c r="AW101" s="368">
        <f>VLOOKUP($G101, SCHOOL_INFO!$D$5:$AS$749, 41, FALSE)</f>
        <v>0</v>
      </c>
      <c r="AX101" s="368">
        <f>VLOOKUP($G101, SCHOOL_INFO!$D$5:$AS$749, 42, FALSE)</f>
        <v>0</v>
      </c>
    </row>
    <row r="102" spans="1:50" ht="16.5" customHeight="1">
      <c r="A102" s="80">
        <v>98</v>
      </c>
      <c r="B102" s="86" t="s">
        <v>928</v>
      </c>
      <c r="C102" s="88" t="s">
        <v>28</v>
      </c>
      <c r="D102" s="86" t="s">
        <v>2233</v>
      </c>
      <c r="E102" s="86" t="s">
        <v>918</v>
      </c>
      <c r="F102" s="91" t="s">
        <v>724</v>
      </c>
      <c r="G102" s="90" t="s">
        <v>929</v>
      </c>
      <c r="H102" s="390" t="s">
        <v>26</v>
      </c>
      <c r="I102" s="390" t="s">
        <v>699</v>
      </c>
      <c r="J102" s="88" t="s">
        <v>5123</v>
      </c>
      <c r="K102" s="366">
        <v>2</v>
      </c>
      <c r="L102" s="367">
        <v>1</v>
      </c>
      <c r="M102" s="367">
        <v>1</v>
      </c>
      <c r="N102" s="368">
        <f>VLOOKUP($G102, SCHOOL_INFO!$D$5:$AS$749, 6, FALSE)</f>
        <v>8</v>
      </c>
      <c r="O102" s="368">
        <f>VLOOKUP($G102, SCHOOL_INFO!$D$5:$AS$749, 7, FALSE)</f>
        <v>4</v>
      </c>
      <c r="P102" s="368">
        <f>VLOOKUP($G102, SCHOOL_INFO!$D$5:$AS$749, 8, FALSE)</f>
        <v>1</v>
      </c>
      <c r="Q102" s="368">
        <f>VLOOKUP($G102, SCHOOL_INFO!$D$5:$AS$749, 10, FALSE)</f>
        <v>0</v>
      </c>
      <c r="R102" s="368">
        <f>VLOOKUP($G102, SCHOOL_INFO!$D$5:$AS$749, 11, FALSE)</f>
        <v>0</v>
      </c>
      <c r="S102" s="368">
        <f>VLOOKUP($G102, SCHOOL_INFO!$D$5:$AS$749, 12, FALSE)</f>
        <v>0</v>
      </c>
      <c r="T102" s="368">
        <f>VLOOKUP($G102, SCHOOL_INFO!$D$5:$AS$749, 13, FALSE)</f>
        <v>0</v>
      </c>
      <c r="U102" s="368">
        <f>VLOOKUP($G102, SCHOOL_INFO!$D$5:$AS$749, 14, FALSE)</f>
        <v>0</v>
      </c>
      <c r="V102" s="368">
        <f>VLOOKUP($G102, SCHOOL_INFO!$D$5:$AS$749, 15, FALSE)</f>
        <v>0</v>
      </c>
      <c r="W102" s="368">
        <f>VLOOKUP($G102, SCHOOL_INFO!$D$5:$AS$749, 17, FALSE)</f>
        <v>2</v>
      </c>
      <c r="X102" s="368">
        <f>VLOOKUP($G102, SCHOOL_INFO!$D$5:$AS$749, 18, FALSE)</f>
        <v>2</v>
      </c>
      <c r="Y102" s="368">
        <f>VLOOKUP($G102, SCHOOL_INFO!$D$5:$AS$749, 19, FALSE)</f>
        <v>0</v>
      </c>
      <c r="Z102" s="368">
        <f>VLOOKUP($G102, SCHOOL_INFO!$D$5:$AS$749, 21, FALSE)</f>
        <v>3</v>
      </c>
      <c r="AA102" s="368">
        <f>VLOOKUP($G102, SCHOOL_INFO!$D$5:$AS$749, 22, FALSE)</f>
        <v>2</v>
      </c>
      <c r="AB102" s="368">
        <f>VLOOKUP($G102, SCHOOL_INFO!$D$5:$AS$749, 23, FALSE)</f>
        <v>0</v>
      </c>
      <c r="AC102" s="368">
        <f>VLOOKUP($G102, SCHOOL_INFO!$D$5:$AS$749, 25, FALSE)</f>
        <v>17</v>
      </c>
      <c r="AD102" s="368">
        <f>VLOOKUP($G102, SCHOOL_INFO!$D$5:$AS$749, 26, FALSE)</f>
        <v>9</v>
      </c>
      <c r="AE102" s="368">
        <f>VLOOKUP($G102, SCHOOL_INFO!$D$5:$AS$749, 27, FALSE)</f>
        <v>0</v>
      </c>
      <c r="AF102" s="368">
        <f>VLOOKUP($G102, SCHOOL_INFO!$D$5:$AS$749, 29, FALSE)</f>
        <v>0</v>
      </c>
      <c r="AG102" s="368">
        <f>VLOOKUP($G102, SCHOOL_INFO!$D$5:$AS$749, 30, FALSE)</f>
        <v>0</v>
      </c>
      <c r="AH102" s="368">
        <f>VLOOKUP($G102, SCHOOL_INFO!$D$5:$AS$749, 31, FALSE)</f>
        <v>0</v>
      </c>
      <c r="AI102" s="368">
        <f>VLOOKUP($G102, SCHOOL_INFO!$D$5:$AS$749, 33, FALSE)</f>
        <v>1</v>
      </c>
      <c r="AJ102" s="368">
        <f>VLOOKUP($G102, SCHOOL_INFO!$D$5:$AS$749, 34, FALSE)</f>
        <v>0</v>
      </c>
      <c r="AK102" s="368">
        <f>VLOOKUP($G102, SCHOOL_INFO!$D$5:$AS$749, 35, FALSE)</f>
        <v>12</v>
      </c>
      <c r="AL102" s="368">
        <f>VLOOKUP($B102, '0.학교(충남+대전)'!$C$4:$AH$767, 31, FALSE)</f>
        <v>13</v>
      </c>
      <c r="AM102" s="368">
        <f>VLOOKUP($B102, '0.학교(충남+대전)'!$C$4:$AH$767, 32, FALSE)</f>
        <v>0</v>
      </c>
      <c r="AN102" s="368">
        <f>VLOOKUP($G102, SCHOOL_INFO!$D$5:$AS$749, 9, FALSE)</f>
        <v>0</v>
      </c>
      <c r="AO102" s="368">
        <f>VLOOKUP($G102, SCHOOL_INFO!$D$5:$AS$749, 36, FALSE)</f>
        <v>12</v>
      </c>
      <c r="AP102" s="368">
        <f>VLOOKUP($G102, SCHOOL_INFO!$D$5:$AS$749, 37, FALSE)</f>
        <v>22</v>
      </c>
      <c r="AQ102" s="368">
        <f>VLOOKUP($B102, '0.학교(충남+대전)'!$C$4:$AC$767, 27, FALSE)</f>
        <v>35</v>
      </c>
      <c r="AR102" s="368">
        <f>VLOOKUP($B102, '0.학교(충남+대전)'!$C$4:$AH$767, 29, FALSE)</f>
        <v>33</v>
      </c>
      <c r="AS102" s="368">
        <f>VLOOKUP($B102, '0.학교(충남+대전)'!$C$4:$AH$767, 30, FALSE)</f>
        <v>0</v>
      </c>
      <c r="AT102" s="368">
        <f>VLOOKUP($G102, SCHOOL_INFO!$D$5:$AS$749, 38, FALSE)</f>
        <v>0</v>
      </c>
      <c r="AU102" s="368">
        <f>VLOOKUP($G102, SCHOOL_INFO!$D$5:$AS$749, 39, FALSE)</f>
        <v>11</v>
      </c>
      <c r="AV102" s="368">
        <f>VLOOKUP($G102, SCHOOL_INFO!$D$5:$AS$749, 40, FALSE)</f>
        <v>0</v>
      </c>
      <c r="AW102" s="368">
        <f>VLOOKUP($G102, SCHOOL_INFO!$D$5:$AS$749, 41, FALSE)</f>
        <v>0</v>
      </c>
      <c r="AX102" s="368">
        <f>VLOOKUP($G102, SCHOOL_INFO!$D$5:$AS$749, 42, FALSE)</f>
        <v>0</v>
      </c>
    </row>
    <row r="103" spans="1:50" ht="16.5" customHeight="1">
      <c r="A103" s="80">
        <v>99</v>
      </c>
      <c r="B103" s="86" t="s">
        <v>930</v>
      </c>
      <c r="C103" s="88" t="s">
        <v>28</v>
      </c>
      <c r="D103" s="86" t="s">
        <v>2233</v>
      </c>
      <c r="E103" s="86" t="s">
        <v>918</v>
      </c>
      <c r="F103" s="89" t="s">
        <v>730</v>
      </c>
      <c r="G103" s="90" t="s">
        <v>931</v>
      </c>
      <c r="H103" s="390" t="s">
        <v>2353</v>
      </c>
      <c r="I103" s="390" t="s">
        <v>699</v>
      </c>
      <c r="J103" s="88" t="s">
        <v>5123</v>
      </c>
      <c r="K103" s="366">
        <v>2</v>
      </c>
      <c r="L103" s="367">
        <v>1</v>
      </c>
      <c r="M103" s="367">
        <v>1</v>
      </c>
      <c r="N103" s="368">
        <f>VLOOKUP($G103, SCHOOL_INFO!$D$5:$AS$749, 6, FALSE)</f>
        <v>7</v>
      </c>
      <c r="O103" s="368">
        <f>VLOOKUP($G103, SCHOOL_INFO!$D$5:$AS$749, 7, FALSE)</f>
        <v>0</v>
      </c>
      <c r="P103" s="368">
        <f>VLOOKUP($G103, SCHOOL_INFO!$D$5:$AS$749, 8, FALSE)</f>
        <v>1</v>
      </c>
      <c r="Q103" s="368">
        <f>VLOOKUP($G103, SCHOOL_INFO!$D$5:$AS$749, 10, FALSE)</f>
        <v>0</v>
      </c>
      <c r="R103" s="368">
        <f>VLOOKUP($G103, SCHOOL_INFO!$D$5:$AS$749, 11, FALSE)</f>
        <v>0</v>
      </c>
      <c r="S103" s="368">
        <f>VLOOKUP($G103, SCHOOL_INFO!$D$5:$AS$749, 12, FALSE)</f>
        <v>0</v>
      </c>
      <c r="T103" s="368">
        <f>VLOOKUP($G103, SCHOOL_INFO!$D$5:$AS$749, 13, FALSE)</f>
        <v>0</v>
      </c>
      <c r="U103" s="368">
        <f>VLOOKUP($G103, SCHOOL_INFO!$D$5:$AS$749, 14, FALSE)</f>
        <v>0</v>
      </c>
      <c r="V103" s="368">
        <f>VLOOKUP($G103, SCHOOL_INFO!$D$5:$AS$749, 15, FALSE)</f>
        <v>0</v>
      </c>
      <c r="W103" s="368">
        <f>VLOOKUP($G103, SCHOOL_INFO!$D$5:$AS$749, 17, FALSE)</f>
        <v>13</v>
      </c>
      <c r="X103" s="368">
        <f>VLOOKUP($G103, SCHOOL_INFO!$D$5:$AS$749, 18, FALSE)</f>
        <v>0</v>
      </c>
      <c r="Y103" s="368">
        <f>VLOOKUP($G103, SCHOOL_INFO!$D$5:$AS$749, 19, FALSE)</f>
        <v>0</v>
      </c>
      <c r="Z103" s="368">
        <f>VLOOKUP($G103, SCHOOL_INFO!$D$5:$AS$749, 21, FALSE)</f>
        <v>5</v>
      </c>
      <c r="AA103" s="368">
        <f>VLOOKUP($G103, SCHOOL_INFO!$D$5:$AS$749, 22, FALSE)</f>
        <v>3</v>
      </c>
      <c r="AB103" s="368">
        <f>VLOOKUP($G103, SCHOOL_INFO!$D$5:$AS$749, 23, FALSE)</f>
        <v>0</v>
      </c>
      <c r="AC103" s="368">
        <f>VLOOKUP($G103, SCHOOL_INFO!$D$5:$AS$749, 25, FALSE)</f>
        <v>0</v>
      </c>
      <c r="AD103" s="368">
        <f>VLOOKUP($G103, SCHOOL_INFO!$D$5:$AS$749, 26, FALSE)</f>
        <v>0</v>
      </c>
      <c r="AE103" s="368">
        <f>VLOOKUP($G103, SCHOOL_INFO!$D$5:$AS$749, 27, FALSE)</f>
        <v>0</v>
      </c>
      <c r="AF103" s="368">
        <f>VLOOKUP($G103, SCHOOL_INFO!$D$5:$AS$749, 29, FALSE)</f>
        <v>0</v>
      </c>
      <c r="AG103" s="368">
        <f>VLOOKUP($G103, SCHOOL_INFO!$D$5:$AS$749, 30, FALSE)</f>
        <v>0</v>
      </c>
      <c r="AH103" s="368">
        <f>VLOOKUP($G103, SCHOOL_INFO!$D$5:$AS$749, 31, FALSE)</f>
        <v>0</v>
      </c>
      <c r="AI103" s="368">
        <f>VLOOKUP($G103, SCHOOL_INFO!$D$5:$AS$749, 33, FALSE)</f>
        <v>1</v>
      </c>
      <c r="AJ103" s="368">
        <f>VLOOKUP($G103, SCHOOL_INFO!$D$5:$AS$749, 34, FALSE)</f>
        <v>0</v>
      </c>
      <c r="AK103" s="368">
        <f>VLOOKUP($G103, SCHOOL_INFO!$D$5:$AS$749, 35, FALSE)</f>
        <v>4</v>
      </c>
      <c r="AL103" s="368">
        <f>VLOOKUP($B103, '0.학교(충남+대전)'!$C$4:$AH$767, 31, FALSE)</f>
        <v>4</v>
      </c>
      <c r="AM103" s="368">
        <f>VLOOKUP($B103, '0.학교(충남+대전)'!$C$4:$AH$767, 32, FALSE)</f>
        <v>0</v>
      </c>
      <c r="AN103" s="368">
        <f>VLOOKUP($G103, SCHOOL_INFO!$D$5:$AS$749, 9, FALSE)</f>
        <v>0</v>
      </c>
      <c r="AO103" s="368">
        <f>VLOOKUP($G103, SCHOOL_INFO!$D$5:$AS$749, 36, FALSE)</f>
        <v>2</v>
      </c>
      <c r="AP103" s="368">
        <f>VLOOKUP($G103, SCHOOL_INFO!$D$5:$AS$749, 37, FALSE)</f>
        <v>13</v>
      </c>
      <c r="AQ103" s="368">
        <f>VLOOKUP($B103, '0.학교(충남+대전)'!$C$4:$AC$767, 27, FALSE)</f>
        <v>21</v>
      </c>
      <c r="AR103" s="368">
        <f>VLOOKUP($B103, '0.학교(충남+대전)'!$C$4:$AH$767, 29, FALSE)</f>
        <v>15</v>
      </c>
      <c r="AS103" s="368">
        <f>VLOOKUP($B103, '0.학교(충남+대전)'!$C$4:$AH$767, 30, FALSE)</f>
        <v>0</v>
      </c>
      <c r="AT103" s="368">
        <f>VLOOKUP($G103, SCHOOL_INFO!$D$5:$AS$749, 38, FALSE)</f>
        <v>0</v>
      </c>
      <c r="AU103" s="368">
        <f>VLOOKUP($G103, SCHOOL_INFO!$D$5:$AS$749, 39, FALSE)</f>
        <v>6</v>
      </c>
      <c r="AV103" s="368">
        <f>VLOOKUP($G103, SCHOOL_INFO!$D$5:$AS$749, 40, FALSE)</f>
        <v>0</v>
      </c>
      <c r="AW103" s="368">
        <f>VLOOKUP($G103, SCHOOL_INFO!$D$5:$AS$749, 41, FALSE)</f>
        <v>0</v>
      </c>
      <c r="AX103" s="368">
        <f>VLOOKUP($G103, SCHOOL_INFO!$D$5:$AS$749, 42, FALSE)</f>
        <v>0</v>
      </c>
    </row>
    <row r="104" spans="1:50" ht="16.5" customHeight="1">
      <c r="A104" s="81">
        <v>100</v>
      </c>
      <c r="B104" s="86" t="s">
        <v>932</v>
      </c>
      <c r="C104" s="88" t="s">
        <v>28</v>
      </c>
      <c r="D104" s="86" t="s">
        <v>2233</v>
      </c>
      <c r="E104" s="86" t="s">
        <v>918</v>
      </c>
      <c r="F104" s="87" t="s">
        <v>727</v>
      </c>
      <c r="G104" s="90" t="s">
        <v>933</v>
      </c>
      <c r="H104" s="390" t="s">
        <v>2353</v>
      </c>
      <c r="I104" s="390" t="s">
        <v>699</v>
      </c>
      <c r="J104" s="88" t="s">
        <v>5123</v>
      </c>
      <c r="K104" s="366">
        <v>2</v>
      </c>
      <c r="L104" s="367">
        <v>1</v>
      </c>
      <c r="M104" s="367">
        <v>1</v>
      </c>
      <c r="N104" s="368">
        <f>VLOOKUP($G104, SCHOOL_INFO!$D$5:$AS$749, 6, FALSE)</f>
        <v>5</v>
      </c>
      <c r="O104" s="368">
        <f>VLOOKUP($G104, SCHOOL_INFO!$D$5:$AS$749, 7, FALSE)</f>
        <v>0</v>
      </c>
      <c r="P104" s="368">
        <f>VLOOKUP($G104, SCHOOL_INFO!$D$5:$AS$749, 8, FALSE)</f>
        <v>1</v>
      </c>
      <c r="Q104" s="368">
        <f>VLOOKUP($G104, SCHOOL_INFO!$D$5:$AS$749, 10, FALSE)</f>
        <v>1</v>
      </c>
      <c r="R104" s="368">
        <f>VLOOKUP($G104, SCHOOL_INFO!$D$5:$AS$749, 11, FALSE)</f>
        <v>0</v>
      </c>
      <c r="S104" s="368">
        <f>VLOOKUP($G104, SCHOOL_INFO!$D$5:$AS$749, 12, FALSE)</f>
        <v>0</v>
      </c>
      <c r="T104" s="368">
        <f>VLOOKUP($G104, SCHOOL_INFO!$D$5:$AS$749, 13, FALSE)</f>
        <v>0</v>
      </c>
      <c r="U104" s="368">
        <f>VLOOKUP($G104, SCHOOL_INFO!$D$5:$AS$749, 14, FALSE)</f>
        <v>0</v>
      </c>
      <c r="V104" s="368">
        <f>VLOOKUP($G104, SCHOOL_INFO!$D$5:$AS$749, 15, FALSE)</f>
        <v>0</v>
      </c>
      <c r="W104" s="368">
        <f>VLOOKUP($G104, SCHOOL_INFO!$D$5:$AS$749, 17, FALSE)</f>
        <v>0</v>
      </c>
      <c r="X104" s="368">
        <f>VLOOKUP($G104, SCHOOL_INFO!$D$5:$AS$749, 18, FALSE)</f>
        <v>0</v>
      </c>
      <c r="Y104" s="368">
        <f>VLOOKUP($G104, SCHOOL_INFO!$D$5:$AS$749, 19, FALSE)</f>
        <v>0</v>
      </c>
      <c r="Z104" s="368">
        <f>VLOOKUP($G104, SCHOOL_INFO!$D$5:$AS$749, 21, FALSE)</f>
        <v>5</v>
      </c>
      <c r="AA104" s="368">
        <f>VLOOKUP($G104, SCHOOL_INFO!$D$5:$AS$749, 22, FALSE)</f>
        <v>2</v>
      </c>
      <c r="AB104" s="368">
        <f>VLOOKUP($G104, SCHOOL_INFO!$D$5:$AS$749, 23, FALSE)</f>
        <v>0</v>
      </c>
      <c r="AC104" s="368">
        <f>VLOOKUP($G104, SCHOOL_INFO!$D$5:$AS$749, 25, FALSE)</f>
        <v>9</v>
      </c>
      <c r="AD104" s="368">
        <f>VLOOKUP($G104, SCHOOL_INFO!$D$5:$AS$749, 26, FALSE)</f>
        <v>0</v>
      </c>
      <c r="AE104" s="368">
        <f>VLOOKUP($G104, SCHOOL_INFO!$D$5:$AS$749, 27, FALSE)</f>
        <v>0</v>
      </c>
      <c r="AF104" s="368">
        <f>VLOOKUP($G104, SCHOOL_INFO!$D$5:$AS$749, 29, FALSE)</f>
        <v>0</v>
      </c>
      <c r="AG104" s="368">
        <f>VLOOKUP($G104, SCHOOL_INFO!$D$5:$AS$749, 30, FALSE)</f>
        <v>0</v>
      </c>
      <c r="AH104" s="368">
        <f>VLOOKUP($G104, SCHOOL_INFO!$D$5:$AS$749, 31, FALSE)</f>
        <v>0</v>
      </c>
      <c r="AI104" s="368">
        <f>VLOOKUP($G104, SCHOOL_INFO!$D$5:$AS$749, 33, FALSE)</f>
        <v>1</v>
      </c>
      <c r="AJ104" s="368">
        <f>VLOOKUP($G104, SCHOOL_INFO!$D$5:$AS$749, 34, FALSE)</f>
        <v>0</v>
      </c>
      <c r="AK104" s="368">
        <f>VLOOKUP($G104, SCHOOL_INFO!$D$5:$AS$749, 35, FALSE)</f>
        <v>6</v>
      </c>
      <c r="AL104" s="368">
        <f>VLOOKUP($B104, '0.학교(충남+대전)'!$C$4:$AH$767, 31, FALSE)</f>
        <v>6</v>
      </c>
      <c r="AM104" s="368">
        <f>VLOOKUP($B104, '0.학교(충남+대전)'!$C$4:$AH$767, 32, FALSE)</f>
        <v>0</v>
      </c>
      <c r="AN104" s="368">
        <f>VLOOKUP($G104, SCHOOL_INFO!$D$5:$AS$749, 9, FALSE)</f>
        <v>0</v>
      </c>
      <c r="AO104" s="368">
        <f>VLOOKUP($G104, SCHOOL_INFO!$D$5:$AS$749, 36, FALSE)</f>
        <v>3</v>
      </c>
      <c r="AP104" s="368">
        <f>VLOOKUP($G104, SCHOOL_INFO!$D$5:$AS$749, 37, FALSE)</f>
        <v>9</v>
      </c>
      <c r="AQ104" s="368">
        <f>VLOOKUP($B104, '0.학교(충남+대전)'!$C$4:$AC$767, 27, FALSE)</f>
        <v>18</v>
      </c>
      <c r="AR104" s="368">
        <f>VLOOKUP($B104, '0.학교(충남+대전)'!$C$4:$AH$767, 29, FALSE)</f>
        <v>12</v>
      </c>
      <c r="AS104" s="368">
        <f>VLOOKUP($B104, '0.학교(충남+대전)'!$C$4:$AH$767, 30, FALSE)</f>
        <v>0</v>
      </c>
      <c r="AT104" s="368">
        <f>VLOOKUP($G104, SCHOOL_INFO!$D$5:$AS$749, 38, FALSE)</f>
        <v>0</v>
      </c>
      <c r="AU104" s="368">
        <f>VLOOKUP($G104, SCHOOL_INFO!$D$5:$AS$749, 39, FALSE)</f>
        <v>8</v>
      </c>
      <c r="AV104" s="368">
        <f>VLOOKUP($G104, SCHOOL_INFO!$D$5:$AS$749, 40, FALSE)</f>
        <v>0</v>
      </c>
      <c r="AW104" s="368">
        <f>VLOOKUP($G104, SCHOOL_INFO!$D$5:$AS$749, 41, FALSE)</f>
        <v>0</v>
      </c>
      <c r="AX104" s="368">
        <f>VLOOKUP($G104, SCHOOL_INFO!$D$5:$AS$749, 42, FALSE)</f>
        <v>0</v>
      </c>
    </row>
    <row r="105" spans="1:50" ht="16.5" customHeight="1">
      <c r="A105" s="80">
        <v>101</v>
      </c>
      <c r="B105" s="86" t="s">
        <v>934</v>
      </c>
      <c r="C105" s="88" t="s">
        <v>28</v>
      </c>
      <c r="D105" s="86" t="s">
        <v>2233</v>
      </c>
      <c r="E105" s="86" t="s">
        <v>918</v>
      </c>
      <c r="F105" s="89" t="s">
        <v>730</v>
      </c>
      <c r="G105" s="90" t="s">
        <v>935</v>
      </c>
      <c r="H105" s="390" t="s">
        <v>2536</v>
      </c>
      <c r="I105" s="390" t="s">
        <v>699</v>
      </c>
      <c r="J105" s="88" t="s">
        <v>5123</v>
      </c>
      <c r="K105" s="366">
        <v>2</v>
      </c>
      <c r="L105" s="367">
        <v>1</v>
      </c>
      <c r="M105" s="367">
        <v>1</v>
      </c>
      <c r="N105" s="368">
        <f>VLOOKUP($G105, SCHOOL_INFO!$D$5:$AS$749, 6, FALSE)</f>
        <v>8</v>
      </c>
      <c r="O105" s="368">
        <f>VLOOKUP($G105, SCHOOL_INFO!$D$5:$AS$749, 7, FALSE)</f>
        <v>0</v>
      </c>
      <c r="P105" s="368">
        <f>VLOOKUP($G105, SCHOOL_INFO!$D$5:$AS$749, 8, FALSE)</f>
        <v>1</v>
      </c>
      <c r="Q105" s="368">
        <f>VLOOKUP($G105, SCHOOL_INFO!$D$5:$AS$749, 10, FALSE)</f>
        <v>1</v>
      </c>
      <c r="R105" s="368">
        <f>VLOOKUP($G105, SCHOOL_INFO!$D$5:$AS$749, 11, FALSE)</f>
        <v>0</v>
      </c>
      <c r="S105" s="368">
        <f>VLOOKUP($G105, SCHOOL_INFO!$D$5:$AS$749, 12, FALSE)</f>
        <v>0</v>
      </c>
      <c r="T105" s="368">
        <f>VLOOKUP($G105, SCHOOL_INFO!$D$5:$AS$749, 13, FALSE)</f>
        <v>0</v>
      </c>
      <c r="U105" s="368">
        <f>VLOOKUP($G105, SCHOOL_INFO!$D$5:$AS$749, 14, FALSE)</f>
        <v>0</v>
      </c>
      <c r="V105" s="368">
        <f>VLOOKUP($G105, SCHOOL_INFO!$D$5:$AS$749, 15, FALSE)</f>
        <v>0</v>
      </c>
      <c r="W105" s="368">
        <f>VLOOKUP($G105, SCHOOL_INFO!$D$5:$AS$749, 17, FALSE)</f>
        <v>9</v>
      </c>
      <c r="X105" s="368">
        <f>VLOOKUP($G105, SCHOOL_INFO!$D$5:$AS$749, 18, FALSE)</f>
        <v>1</v>
      </c>
      <c r="Y105" s="368">
        <f>VLOOKUP($G105, SCHOOL_INFO!$D$5:$AS$749, 19, FALSE)</f>
        <v>0</v>
      </c>
      <c r="Z105" s="368">
        <f>VLOOKUP($G105, SCHOOL_INFO!$D$5:$AS$749, 21, FALSE)</f>
        <v>11</v>
      </c>
      <c r="AA105" s="368">
        <f>VLOOKUP($G105, SCHOOL_INFO!$D$5:$AS$749, 22, FALSE)</f>
        <v>3</v>
      </c>
      <c r="AB105" s="368">
        <f>VLOOKUP($G105, SCHOOL_INFO!$D$5:$AS$749, 23, FALSE)</f>
        <v>0</v>
      </c>
      <c r="AC105" s="368">
        <f>VLOOKUP($G105, SCHOOL_INFO!$D$5:$AS$749, 25, FALSE)</f>
        <v>0</v>
      </c>
      <c r="AD105" s="368">
        <f>VLOOKUP($G105, SCHOOL_INFO!$D$5:$AS$749, 26, FALSE)</f>
        <v>0</v>
      </c>
      <c r="AE105" s="368">
        <f>VLOOKUP($G105, SCHOOL_INFO!$D$5:$AS$749, 27, FALSE)</f>
        <v>0</v>
      </c>
      <c r="AF105" s="368">
        <f>VLOOKUP($G105, SCHOOL_INFO!$D$5:$AS$749, 29, FALSE)</f>
        <v>0</v>
      </c>
      <c r="AG105" s="368">
        <f>VLOOKUP($G105, SCHOOL_INFO!$D$5:$AS$749, 30, FALSE)</f>
        <v>0</v>
      </c>
      <c r="AH105" s="368">
        <f>VLOOKUP($G105, SCHOOL_INFO!$D$5:$AS$749, 31, FALSE)</f>
        <v>0</v>
      </c>
      <c r="AI105" s="368">
        <f>VLOOKUP($G105, SCHOOL_INFO!$D$5:$AS$749, 33, FALSE)</f>
        <v>1</v>
      </c>
      <c r="AJ105" s="368">
        <f>VLOOKUP($G105, SCHOOL_INFO!$D$5:$AS$749, 34, FALSE)</f>
        <v>0</v>
      </c>
      <c r="AK105" s="368">
        <f>VLOOKUP($G105, SCHOOL_INFO!$D$5:$AS$749, 35, FALSE)</f>
        <v>4</v>
      </c>
      <c r="AL105" s="368">
        <f>VLOOKUP($B105, '0.학교(충남+대전)'!$C$4:$AH$767, 31, FALSE)</f>
        <v>4</v>
      </c>
      <c r="AM105" s="368">
        <f>VLOOKUP($B105, '0.학교(충남+대전)'!$C$4:$AH$767, 32, FALSE)</f>
        <v>0</v>
      </c>
      <c r="AN105" s="368">
        <f>VLOOKUP($G105, SCHOOL_INFO!$D$5:$AS$749, 9, FALSE)</f>
        <v>0</v>
      </c>
      <c r="AO105" s="368">
        <f>VLOOKUP($G105, SCHOOL_INFO!$D$5:$AS$749, 36, FALSE)</f>
        <v>11</v>
      </c>
      <c r="AP105" s="368">
        <f>VLOOKUP($G105, SCHOOL_INFO!$D$5:$AS$749, 37, FALSE)</f>
        <v>6</v>
      </c>
      <c r="AQ105" s="368">
        <f>VLOOKUP($B105, '0.학교(충남+대전)'!$C$4:$AC$767, 27, FALSE)</f>
        <v>17</v>
      </c>
      <c r="AR105" s="368">
        <f>VLOOKUP($B105, '0.학교(충남+대전)'!$C$4:$AH$767, 29, FALSE)</f>
        <v>17</v>
      </c>
      <c r="AS105" s="368">
        <f>VLOOKUP($B105, '0.학교(충남+대전)'!$C$4:$AH$767, 30, FALSE)</f>
        <v>0</v>
      </c>
      <c r="AT105" s="368">
        <f>VLOOKUP($G105, SCHOOL_INFO!$D$5:$AS$749, 38, FALSE)</f>
        <v>0</v>
      </c>
      <c r="AU105" s="368">
        <f>VLOOKUP($G105, SCHOOL_INFO!$D$5:$AS$749, 39, FALSE)</f>
        <v>6</v>
      </c>
      <c r="AV105" s="368">
        <f>VLOOKUP($G105, SCHOOL_INFO!$D$5:$AS$749, 40, FALSE)</f>
        <v>0</v>
      </c>
      <c r="AW105" s="368">
        <f>VLOOKUP($G105, SCHOOL_INFO!$D$5:$AS$749, 41, FALSE)</f>
        <v>0</v>
      </c>
      <c r="AX105" s="368">
        <f>VLOOKUP($G105, SCHOOL_INFO!$D$5:$AS$749, 42, FALSE)</f>
        <v>0</v>
      </c>
    </row>
    <row r="106" spans="1:50" ht="16.5" customHeight="1">
      <c r="A106" s="80">
        <v>102</v>
      </c>
      <c r="B106" s="86" t="s">
        <v>936</v>
      </c>
      <c r="C106" s="88" t="s">
        <v>28</v>
      </c>
      <c r="D106" s="86" t="s">
        <v>2233</v>
      </c>
      <c r="E106" s="86" t="s">
        <v>918</v>
      </c>
      <c r="F106" s="87" t="s">
        <v>727</v>
      </c>
      <c r="G106" s="90" t="s">
        <v>937</v>
      </c>
      <c r="H106" s="390" t="s">
        <v>2353</v>
      </c>
      <c r="I106" s="390" t="s">
        <v>699</v>
      </c>
      <c r="J106" s="88" t="s">
        <v>5123</v>
      </c>
      <c r="K106" s="366">
        <v>2</v>
      </c>
      <c r="L106" s="367">
        <v>1</v>
      </c>
      <c r="M106" s="367">
        <v>1</v>
      </c>
      <c r="N106" s="368">
        <f>VLOOKUP($G106, SCHOOL_INFO!$D$5:$AS$749, 6, FALSE)</f>
        <v>2</v>
      </c>
      <c r="O106" s="368">
        <f>VLOOKUP($G106, SCHOOL_INFO!$D$5:$AS$749, 7, FALSE)</f>
        <v>0</v>
      </c>
      <c r="P106" s="368">
        <f>VLOOKUP($G106, SCHOOL_INFO!$D$5:$AS$749, 8, FALSE)</f>
        <v>1</v>
      </c>
      <c r="Q106" s="368">
        <f>VLOOKUP($G106, SCHOOL_INFO!$D$5:$AS$749, 10, FALSE)</f>
        <v>1</v>
      </c>
      <c r="R106" s="368">
        <f>VLOOKUP($G106, SCHOOL_INFO!$D$5:$AS$749, 11, FALSE)</f>
        <v>0</v>
      </c>
      <c r="S106" s="368">
        <f>VLOOKUP($G106, SCHOOL_INFO!$D$5:$AS$749, 12, FALSE)</f>
        <v>0</v>
      </c>
      <c r="T106" s="368">
        <f>VLOOKUP($G106, SCHOOL_INFO!$D$5:$AS$749, 13, FALSE)</f>
        <v>0</v>
      </c>
      <c r="U106" s="368">
        <f>VLOOKUP($G106, SCHOOL_INFO!$D$5:$AS$749, 14, FALSE)</f>
        <v>0</v>
      </c>
      <c r="V106" s="368">
        <f>VLOOKUP($G106, SCHOOL_INFO!$D$5:$AS$749, 15, FALSE)</f>
        <v>0</v>
      </c>
      <c r="W106" s="368">
        <f>VLOOKUP($G106, SCHOOL_INFO!$D$5:$AS$749, 17, FALSE)</f>
        <v>0</v>
      </c>
      <c r="X106" s="368">
        <f>VLOOKUP($G106, SCHOOL_INFO!$D$5:$AS$749, 18, FALSE)</f>
        <v>0</v>
      </c>
      <c r="Y106" s="368">
        <f>VLOOKUP($G106, SCHOOL_INFO!$D$5:$AS$749, 19, FALSE)</f>
        <v>0</v>
      </c>
      <c r="Z106" s="368">
        <f>VLOOKUP($G106, SCHOOL_INFO!$D$5:$AS$749, 21, FALSE)</f>
        <v>2</v>
      </c>
      <c r="AA106" s="368">
        <f>VLOOKUP($G106, SCHOOL_INFO!$D$5:$AS$749, 22, FALSE)</f>
        <v>3</v>
      </c>
      <c r="AB106" s="368">
        <f>VLOOKUP($G106, SCHOOL_INFO!$D$5:$AS$749, 23, FALSE)</f>
        <v>0</v>
      </c>
      <c r="AC106" s="368">
        <f>VLOOKUP($G106, SCHOOL_INFO!$D$5:$AS$749, 25, FALSE)</f>
        <v>6</v>
      </c>
      <c r="AD106" s="368">
        <f>VLOOKUP($G106, SCHOOL_INFO!$D$5:$AS$749, 26, FALSE)</f>
        <v>1</v>
      </c>
      <c r="AE106" s="368">
        <f>VLOOKUP($G106, SCHOOL_INFO!$D$5:$AS$749, 27, FALSE)</f>
        <v>0</v>
      </c>
      <c r="AF106" s="368">
        <f>VLOOKUP($G106, SCHOOL_INFO!$D$5:$AS$749, 29, FALSE)</f>
        <v>0</v>
      </c>
      <c r="AG106" s="368">
        <f>VLOOKUP($G106, SCHOOL_INFO!$D$5:$AS$749, 30, FALSE)</f>
        <v>0</v>
      </c>
      <c r="AH106" s="368">
        <f>VLOOKUP($G106, SCHOOL_INFO!$D$5:$AS$749, 31, FALSE)</f>
        <v>0</v>
      </c>
      <c r="AI106" s="368">
        <f>VLOOKUP($G106, SCHOOL_INFO!$D$5:$AS$749, 33, FALSE)</f>
        <v>1</v>
      </c>
      <c r="AJ106" s="368">
        <f>VLOOKUP($G106, SCHOOL_INFO!$D$5:$AS$749, 34, FALSE)</f>
        <v>0</v>
      </c>
      <c r="AK106" s="368">
        <f>VLOOKUP($G106, SCHOOL_INFO!$D$5:$AS$749, 35, FALSE)</f>
        <v>5</v>
      </c>
      <c r="AL106" s="368">
        <f>VLOOKUP($B106, '0.학교(충남+대전)'!$C$4:$AH$767, 31, FALSE)</f>
        <v>5</v>
      </c>
      <c r="AM106" s="368">
        <f>VLOOKUP($B106, '0.학교(충남+대전)'!$C$4:$AH$767, 32, FALSE)</f>
        <v>0</v>
      </c>
      <c r="AN106" s="368">
        <f>VLOOKUP($G106, SCHOOL_INFO!$D$5:$AS$749, 9, FALSE)</f>
        <v>0</v>
      </c>
      <c r="AO106" s="368">
        <f>VLOOKUP($G106, SCHOOL_INFO!$D$5:$AS$749, 36, FALSE)</f>
        <v>4</v>
      </c>
      <c r="AP106" s="368">
        <f>VLOOKUP($G106, SCHOOL_INFO!$D$5:$AS$749, 37, FALSE)</f>
        <v>12</v>
      </c>
      <c r="AQ106" s="368">
        <f>VLOOKUP($B106, '0.학교(충남+대전)'!$C$4:$AC$767, 27, FALSE)</f>
        <v>16</v>
      </c>
      <c r="AR106" s="368">
        <f>VLOOKUP($B106, '0.학교(충남+대전)'!$C$4:$AH$767, 29, FALSE)</f>
        <v>16</v>
      </c>
      <c r="AS106" s="368">
        <f>VLOOKUP($B106, '0.학교(충남+대전)'!$C$4:$AH$767, 30, FALSE)</f>
        <v>0</v>
      </c>
      <c r="AT106" s="368">
        <f>VLOOKUP($G106, SCHOOL_INFO!$D$5:$AS$749, 38, FALSE)</f>
        <v>0</v>
      </c>
      <c r="AU106" s="368">
        <f>VLOOKUP($G106, SCHOOL_INFO!$D$5:$AS$749, 39, FALSE)</f>
        <v>7</v>
      </c>
      <c r="AV106" s="368">
        <f>VLOOKUP($G106, SCHOOL_INFO!$D$5:$AS$749, 40, FALSE)</f>
        <v>0</v>
      </c>
      <c r="AW106" s="368">
        <f>VLOOKUP($G106, SCHOOL_INFO!$D$5:$AS$749, 41, FALSE)</f>
        <v>0</v>
      </c>
      <c r="AX106" s="368">
        <f>VLOOKUP($G106, SCHOOL_INFO!$D$5:$AS$749, 42, FALSE)</f>
        <v>0</v>
      </c>
    </row>
    <row r="107" spans="1:50" ht="16.5" customHeight="1">
      <c r="A107" s="81">
        <v>103</v>
      </c>
      <c r="B107" s="86" t="s">
        <v>938</v>
      </c>
      <c r="C107" s="88" t="s">
        <v>28</v>
      </c>
      <c r="D107" s="86" t="s">
        <v>2233</v>
      </c>
      <c r="E107" s="86" t="s">
        <v>918</v>
      </c>
      <c r="F107" s="91" t="s">
        <v>724</v>
      </c>
      <c r="G107" s="90" t="s">
        <v>939</v>
      </c>
      <c r="H107" s="390" t="s">
        <v>26</v>
      </c>
      <c r="I107" s="390" t="s">
        <v>699</v>
      </c>
      <c r="J107" s="88" t="s">
        <v>8027</v>
      </c>
      <c r="K107" s="366">
        <v>2</v>
      </c>
      <c r="L107" s="367">
        <v>1</v>
      </c>
      <c r="M107" s="367">
        <v>1</v>
      </c>
      <c r="N107" s="368">
        <f>VLOOKUP($G107, SCHOOL_INFO!$D$5:$AS$749, 6, FALSE)</f>
        <v>9</v>
      </c>
      <c r="O107" s="368">
        <f>VLOOKUP($G107, SCHOOL_INFO!$D$5:$AS$749, 7, FALSE)</f>
        <v>5</v>
      </c>
      <c r="P107" s="368">
        <f>VLOOKUP($G107, SCHOOL_INFO!$D$5:$AS$749, 8, FALSE)</f>
        <v>1</v>
      </c>
      <c r="Q107" s="368">
        <f>VLOOKUP($G107, SCHOOL_INFO!$D$5:$AS$749, 10, FALSE)</f>
        <v>0</v>
      </c>
      <c r="R107" s="368">
        <f>VLOOKUP($G107, SCHOOL_INFO!$D$5:$AS$749, 11, FALSE)</f>
        <v>0</v>
      </c>
      <c r="S107" s="368">
        <f>VLOOKUP($G107, SCHOOL_INFO!$D$5:$AS$749, 12, FALSE)</f>
        <v>0</v>
      </c>
      <c r="T107" s="368">
        <f>VLOOKUP($G107, SCHOOL_INFO!$D$5:$AS$749, 13, FALSE)</f>
        <v>0</v>
      </c>
      <c r="U107" s="368">
        <f>VLOOKUP($G107, SCHOOL_INFO!$D$5:$AS$749, 14, FALSE)</f>
        <v>0</v>
      </c>
      <c r="V107" s="368">
        <f>VLOOKUP($G107, SCHOOL_INFO!$D$5:$AS$749, 15, FALSE)</f>
        <v>0</v>
      </c>
      <c r="W107" s="368">
        <f>VLOOKUP($G107, SCHOOL_INFO!$D$5:$AS$749, 17, FALSE)</f>
        <v>0</v>
      </c>
      <c r="X107" s="368">
        <f>VLOOKUP($G107, SCHOOL_INFO!$D$5:$AS$749, 18, FALSE)</f>
        <v>0</v>
      </c>
      <c r="Y107" s="368">
        <f>VLOOKUP($G107, SCHOOL_INFO!$D$5:$AS$749, 19, FALSE)</f>
        <v>0</v>
      </c>
      <c r="Z107" s="368">
        <f>VLOOKUP($G107, SCHOOL_INFO!$D$5:$AS$749, 21, FALSE)</f>
        <v>2</v>
      </c>
      <c r="AA107" s="368">
        <f>VLOOKUP($G107, SCHOOL_INFO!$D$5:$AS$749, 22, FALSE)</f>
        <v>2</v>
      </c>
      <c r="AB107" s="368">
        <f>VLOOKUP($G107, SCHOOL_INFO!$D$5:$AS$749, 23, FALSE)</f>
        <v>0</v>
      </c>
      <c r="AC107" s="368">
        <f>VLOOKUP($G107, SCHOOL_INFO!$D$5:$AS$749, 25, FALSE)</f>
        <v>19</v>
      </c>
      <c r="AD107" s="368">
        <f>VLOOKUP($G107, SCHOOL_INFO!$D$5:$AS$749, 26, FALSE)</f>
        <v>10</v>
      </c>
      <c r="AE107" s="368">
        <f>VLOOKUP($G107, SCHOOL_INFO!$D$5:$AS$749, 27, FALSE)</f>
        <v>0</v>
      </c>
      <c r="AF107" s="368">
        <f>VLOOKUP($G107, SCHOOL_INFO!$D$5:$AS$749, 29, FALSE)</f>
        <v>0</v>
      </c>
      <c r="AG107" s="368">
        <f>VLOOKUP($G107, SCHOOL_INFO!$D$5:$AS$749, 30, FALSE)</f>
        <v>0</v>
      </c>
      <c r="AH107" s="368">
        <f>VLOOKUP($G107, SCHOOL_INFO!$D$5:$AS$749, 31, FALSE)</f>
        <v>0</v>
      </c>
      <c r="AI107" s="368">
        <f>VLOOKUP($G107, SCHOOL_INFO!$D$5:$AS$749, 33, FALSE)</f>
        <v>1</v>
      </c>
      <c r="AJ107" s="368">
        <f>VLOOKUP($G107, SCHOOL_INFO!$D$5:$AS$749, 34, FALSE)</f>
        <v>0</v>
      </c>
      <c r="AK107" s="368">
        <f>VLOOKUP($G107, SCHOOL_INFO!$D$5:$AS$749, 35, FALSE)</f>
        <v>5</v>
      </c>
      <c r="AL107" s="368">
        <f>VLOOKUP($B107, '0.학교(충남+대전)'!$C$4:$AH$767, 31, FALSE)</f>
        <v>5</v>
      </c>
      <c r="AM107" s="368">
        <f>VLOOKUP($B107, '0.학교(충남+대전)'!$C$4:$AH$767, 32, FALSE)</f>
        <v>0</v>
      </c>
      <c r="AN107" s="368">
        <f>VLOOKUP($G107, SCHOOL_INFO!$D$5:$AS$749, 9, FALSE)</f>
        <v>0</v>
      </c>
      <c r="AO107" s="368">
        <f>VLOOKUP($G107, SCHOOL_INFO!$D$5:$AS$749, 36, FALSE)</f>
        <v>15</v>
      </c>
      <c r="AP107" s="368">
        <f>VLOOKUP($G107, SCHOOL_INFO!$D$5:$AS$749, 37, FALSE)</f>
        <v>20</v>
      </c>
      <c r="AQ107" s="368">
        <f>VLOOKUP($B107, '0.학교(충남+대전)'!$C$4:$AC$767, 27, FALSE)</f>
        <v>40</v>
      </c>
      <c r="AR107" s="368">
        <f>VLOOKUP($B107, '0.학교(충남+대전)'!$C$4:$AH$767, 29, FALSE)</f>
        <v>35</v>
      </c>
      <c r="AS107" s="368">
        <f>VLOOKUP($B107, '0.학교(충남+대전)'!$C$4:$AH$767, 30, FALSE)</f>
        <v>0</v>
      </c>
      <c r="AT107" s="368">
        <f>VLOOKUP($G107, SCHOOL_INFO!$D$5:$AS$749, 38, FALSE)</f>
        <v>0</v>
      </c>
      <c r="AU107" s="368">
        <f>VLOOKUP($G107, SCHOOL_INFO!$D$5:$AS$749, 39, FALSE)</f>
        <v>7</v>
      </c>
      <c r="AV107" s="368">
        <f>VLOOKUP($G107, SCHOOL_INFO!$D$5:$AS$749, 40, FALSE)</f>
        <v>0</v>
      </c>
      <c r="AW107" s="368">
        <f>VLOOKUP($G107, SCHOOL_INFO!$D$5:$AS$749, 41, FALSE)</f>
        <v>0</v>
      </c>
      <c r="AX107" s="368">
        <f>VLOOKUP($G107, SCHOOL_INFO!$D$5:$AS$749, 42, FALSE)</f>
        <v>0</v>
      </c>
    </row>
    <row r="108" spans="1:50" ht="16.5" customHeight="1">
      <c r="A108" s="80">
        <v>104</v>
      </c>
      <c r="B108" s="86" t="s">
        <v>940</v>
      </c>
      <c r="C108" s="88" t="s">
        <v>28</v>
      </c>
      <c r="D108" s="86" t="s">
        <v>2233</v>
      </c>
      <c r="E108" s="86" t="s">
        <v>918</v>
      </c>
      <c r="F108" s="89" t="s">
        <v>730</v>
      </c>
      <c r="G108" s="90" t="s">
        <v>941</v>
      </c>
      <c r="H108" s="390" t="s">
        <v>2353</v>
      </c>
      <c r="I108" s="390" t="s">
        <v>699</v>
      </c>
      <c r="J108" s="88" t="s">
        <v>8027</v>
      </c>
      <c r="K108" s="366">
        <v>2</v>
      </c>
      <c r="L108" s="367">
        <v>1</v>
      </c>
      <c r="M108" s="367">
        <v>1</v>
      </c>
      <c r="N108" s="368">
        <f>VLOOKUP($G108, SCHOOL_INFO!$D$5:$AS$749, 6, FALSE)</f>
        <v>7</v>
      </c>
      <c r="O108" s="368">
        <f>VLOOKUP($G108, SCHOOL_INFO!$D$5:$AS$749, 7, FALSE)</f>
        <v>1</v>
      </c>
      <c r="P108" s="368">
        <f>VLOOKUP($G108, SCHOOL_INFO!$D$5:$AS$749, 8, FALSE)</f>
        <v>1</v>
      </c>
      <c r="Q108" s="368">
        <f>VLOOKUP($G108, SCHOOL_INFO!$D$5:$AS$749, 10, FALSE)</f>
        <v>0</v>
      </c>
      <c r="R108" s="368">
        <f>VLOOKUP($G108, SCHOOL_INFO!$D$5:$AS$749, 11, FALSE)</f>
        <v>0</v>
      </c>
      <c r="S108" s="368">
        <f>VLOOKUP($G108, SCHOOL_INFO!$D$5:$AS$749, 12, FALSE)</f>
        <v>0</v>
      </c>
      <c r="T108" s="368">
        <f>VLOOKUP($G108, SCHOOL_INFO!$D$5:$AS$749, 13, FALSE)</f>
        <v>0</v>
      </c>
      <c r="U108" s="368">
        <f>VLOOKUP($G108, SCHOOL_INFO!$D$5:$AS$749, 14, FALSE)</f>
        <v>0</v>
      </c>
      <c r="V108" s="368">
        <f>VLOOKUP($G108, SCHOOL_INFO!$D$5:$AS$749, 15, FALSE)</f>
        <v>0</v>
      </c>
      <c r="W108" s="368">
        <f>VLOOKUP($G108, SCHOOL_INFO!$D$5:$AS$749, 17, FALSE)</f>
        <v>0</v>
      </c>
      <c r="X108" s="368">
        <f>VLOOKUP($G108, SCHOOL_INFO!$D$5:$AS$749, 18, FALSE)</f>
        <v>0</v>
      </c>
      <c r="Y108" s="368">
        <f>VLOOKUP($G108, SCHOOL_INFO!$D$5:$AS$749, 19, FALSE)</f>
        <v>0</v>
      </c>
      <c r="Z108" s="368">
        <f>VLOOKUP($G108, SCHOOL_INFO!$D$5:$AS$749, 21, FALSE)</f>
        <v>2</v>
      </c>
      <c r="AA108" s="368">
        <f>VLOOKUP($G108, SCHOOL_INFO!$D$5:$AS$749, 22, FALSE)</f>
        <v>2</v>
      </c>
      <c r="AB108" s="368">
        <f>VLOOKUP($G108, SCHOOL_INFO!$D$5:$AS$749, 23, FALSE)</f>
        <v>0</v>
      </c>
      <c r="AC108" s="368">
        <f>VLOOKUP($G108, SCHOOL_INFO!$D$5:$AS$749, 25, FALSE)</f>
        <v>14</v>
      </c>
      <c r="AD108" s="368">
        <f>VLOOKUP($G108, SCHOOL_INFO!$D$5:$AS$749, 26, FALSE)</f>
        <v>2</v>
      </c>
      <c r="AE108" s="368">
        <f>VLOOKUP($G108, SCHOOL_INFO!$D$5:$AS$749, 27, FALSE)</f>
        <v>0</v>
      </c>
      <c r="AF108" s="368">
        <f>VLOOKUP($G108, SCHOOL_INFO!$D$5:$AS$749, 29, FALSE)</f>
        <v>0</v>
      </c>
      <c r="AG108" s="368">
        <f>VLOOKUP($G108, SCHOOL_INFO!$D$5:$AS$749, 30, FALSE)</f>
        <v>0</v>
      </c>
      <c r="AH108" s="368">
        <f>VLOOKUP($G108, SCHOOL_INFO!$D$5:$AS$749, 31, FALSE)</f>
        <v>0</v>
      </c>
      <c r="AI108" s="368">
        <f>VLOOKUP($G108, SCHOOL_INFO!$D$5:$AS$749, 33, FALSE)</f>
        <v>1</v>
      </c>
      <c r="AJ108" s="368">
        <f>VLOOKUP($G108, SCHOOL_INFO!$D$5:$AS$749, 34, FALSE)</f>
        <v>0</v>
      </c>
      <c r="AK108" s="368">
        <f>VLOOKUP($G108, SCHOOL_INFO!$D$5:$AS$749, 35, FALSE)</f>
        <v>4</v>
      </c>
      <c r="AL108" s="368">
        <f>VLOOKUP($B108, '0.학교(충남+대전)'!$C$4:$AH$767, 31, FALSE)</f>
        <v>4</v>
      </c>
      <c r="AM108" s="368">
        <f>VLOOKUP($B108, '0.학교(충남+대전)'!$C$4:$AH$767, 32, FALSE)</f>
        <v>0</v>
      </c>
      <c r="AN108" s="368">
        <f>VLOOKUP($G108, SCHOOL_INFO!$D$5:$AS$749, 9, FALSE)</f>
        <v>0</v>
      </c>
      <c r="AO108" s="368">
        <f>VLOOKUP($G108, SCHOOL_INFO!$D$5:$AS$749, 36, FALSE)</f>
        <v>0</v>
      </c>
      <c r="AP108" s="368">
        <f>VLOOKUP($G108, SCHOOL_INFO!$D$5:$AS$749, 37, FALSE)</f>
        <v>11</v>
      </c>
      <c r="AQ108" s="368">
        <f>VLOOKUP($B108, '0.학교(충남+대전)'!$C$4:$AC$767, 27, FALSE)</f>
        <v>13</v>
      </c>
      <c r="AR108" s="368">
        <f>VLOOKUP($B108, '0.학교(충남+대전)'!$C$4:$AH$767, 29, FALSE)</f>
        <v>11</v>
      </c>
      <c r="AS108" s="368">
        <f>VLOOKUP($B108, '0.학교(충남+대전)'!$C$4:$AH$767, 30, FALSE)</f>
        <v>0</v>
      </c>
      <c r="AT108" s="368">
        <f>VLOOKUP($G108, SCHOOL_INFO!$D$5:$AS$749, 38, FALSE)</f>
        <v>0</v>
      </c>
      <c r="AU108" s="368">
        <f>VLOOKUP($G108, SCHOOL_INFO!$D$5:$AS$749, 39, FALSE)</f>
        <v>7</v>
      </c>
      <c r="AV108" s="368">
        <f>VLOOKUP($G108, SCHOOL_INFO!$D$5:$AS$749, 40, FALSE)</f>
        <v>0</v>
      </c>
      <c r="AW108" s="368">
        <f>VLOOKUP($G108, SCHOOL_INFO!$D$5:$AS$749, 41, FALSE)</f>
        <v>0</v>
      </c>
      <c r="AX108" s="368">
        <f>VLOOKUP($G108, SCHOOL_INFO!$D$5:$AS$749, 42, FALSE)</f>
        <v>0</v>
      </c>
    </row>
    <row r="109" spans="1:50" ht="16.5" customHeight="1">
      <c r="A109" s="80">
        <v>105</v>
      </c>
      <c r="B109" s="86" t="s">
        <v>942</v>
      </c>
      <c r="C109" s="88" t="s">
        <v>28</v>
      </c>
      <c r="D109" s="86" t="s">
        <v>2233</v>
      </c>
      <c r="E109" s="86" t="s">
        <v>918</v>
      </c>
      <c r="F109" s="89" t="s">
        <v>730</v>
      </c>
      <c r="G109" s="90" t="s">
        <v>943</v>
      </c>
      <c r="H109" s="390" t="s">
        <v>2353</v>
      </c>
      <c r="I109" s="390" t="s">
        <v>699</v>
      </c>
      <c r="J109" s="88" t="s">
        <v>5123</v>
      </c>
      <c r="K109" s="366">
        <v>2</v>
      </c>
      <c r="L109" s="367">
        <v>1</v>
      </c>
      <c r="M109" s="367">
        <v>1</v>
      </c>
      <c r="N109" s="368">
        <f>VLOOKUP($G109, SCHOOL_INFO!$D$5:$AS$749, 6, FALSE)</f>
        <v>6</v>
      </c>
      <c r="O109" s="368">
        <f>VLOOKUP($G109, SCHOOL_INFO!$D$5:$AS$749, 7, FALSE)</f>
        <v>0</v>
      </c>
      <c r="P109" s="368">
        <f>VLOOKUP($G109, SCHOOL_INFO!$D$5:$AS$749, 8, FALSE)</f>
        <v>1</v>
      </c>
      <c r="Q109" s="368">
        <f>VLOOKUP($G109, SCHOOL_INFO!$D$5:$AS$749, 10, FALSE)</f>
        <v>0</v>
      </c>
      <c r="R109" s="368">
        <f>VLOOKUP($G109, SCHOOL_INFO!$D$5:$AS$749, 11, FALSE)</f>
        <v>0</v>
      </c>
      <c r="S109" s="368">
        <f>VLOOKUP($G109, SCHOOL_INFO!$D$5:$AS$749, 12, FALSE)</f>
        <v>0</v>
      </c>
      <c r="T109" s="368">
        <f>VLOOKUP($G109, SCHOOL_INFO!$D$5:$AS$749, 13, FALSE)</f>
        <v>0</v>
      </c>
      <c r="U109" s="368">
        <f>VLOOKUP($G109, SCHOOL_INFO!$D$5:$AS$749, 14, FALSE)</f>
        <v>0</v>
      </c>
      <c r="V109" s="368">
        <f>VLOOKUP($G109, SCHOOL_INFO!$D$5:$AS$749, 15, FALSE)</f>
        <v>0</v>
      </c>
      <c r="W109" s="368">
        <f>VLOOKUP($G109, SCHOOL_INFO!$D$5:$AS$749, 17, FALSE)</f>
        <v>2</v>
      </c>
      <c r="X109" s="368">
        <f>VLOOKUP($G109, SCHOOL_INFO!$D$5:$AS$749, 18, FALSE)</f>
        <v>0</v>
      </c>
      <c r="Y109" s="368">
        <f>VLOOKUP($G109, SCHOOL_INFO!$D$5:$AS$749, 19, FALSE)</f>
        <v>0</v>
      </c>
      <c r="Z109" s="368">
        <f>VLOOKUP($G109, SCHOOL_INFO!$D$5:$AS$749, 21, FALSE)</f>
        <v>13</v>
      </c>
      <c r="AA109" s="368">
        <f>VLOOKUP($G109, SCHOOL_INFO!$D$5:$AS$749, 22, FALSE)</f>
        <v>3</v>
      </c>
      <c r="AB109" s="368">
        <f>VLOOKUP($G109, SCHOOL_INFO!$D$5:$AS$749, 23, FALSE)</f>
        <v>0</v>
      </c>
      <c r="AC109" s="368">
        <f>VLOOKUP($G109, SCHOOL_INFO!$D$5:$AS$749, 25, FALSE)</f>
        <v>0</v>
      </c>
      <c r="AD109" s="368">
        <f>VLOOKUP($G109, SCHOOL_INFO!$D$5:$AS$749, 26, FALSE)</f>
        <v>0</v>
      </c>
      <c r="AE109" s="368">
        <f>VLOOKUP($G109, SCHOOL_INFO!$D$5:$AS$749, 27, FALSE)</f>
        <v>0</v>
      </c>
      <c r="AF109" s="368">
        <f>VLOOKUP($G109, SCHOOL_INFO!$D$5:$AS$749, 29, FALSE)</f>
        <v>0</v>
      </c>
      <c r="AG109" s="368">
        <f>VLOOKUP($G109, SCHOOL_INFO!$D$5:$AS$749, 30, FALSE)</f>
        <v>0</v>
      </c>
      <c r="AH109" s="368">
        <f>VLOOKUP($G109, SCHOOL_INFO!$D$5:$AS$749, 31, FALSE)</f>
        <v>0</v>
      </c>
      <c r="AI109" s="368">
        <f>VLOOKUP($G109, SCHOOL_INFO!$D$5:$AS$749, 33, FALSE)</f>
        <v>1</v>
      </c>
      <c r="AJ109" s="368">
        <f>VLOOKUP($G109, SCHOOL_INFO!$D$5:$AS$749, 34, FALSE)</f>
        <v>0</v>
      </c>
      <c r="AK109" s="368">
        <f>VLOOKUP($G109, SCHOOL_INFO!$D$5:$AS$749, 35, FALSE)</f>
        <v>3</v>
      </c>
      <c r="AL109" s="368">
        <f>VLOOKUP($B109, '0.학교(충남+대전)'!$C$4:$AH$767, 31, FALSE)</f>
        <v>3</v>
      </c>
      <c r="AM109" s="368">
        <f>VLOOKUP($B109, '0.학교(충남+대전)'!$C$4:$AH$767, 32, FALSE)</f>
        <v>0</v>
      </c>
      <c r="AN109" s="368">
        <f>VLOOKUP($G109, SCHOOL_INFO!$D$5:$AS$749, 9, FALSE)</f>
        <v>0</v>
      </c>
      <c r="AO109" s="368">
        <f>VLOOKUP($G109, SCHOOL_INFO!$D$5:$AS$749, 36, FALSE)</f>
        <v>12</v>
      </c>
      <c r="AP109" s="368">
        <f>VLOOKUP($G109, SCHOOL_INFO!$D$5:$AS$749, 37, FALSE)</f>
        <v>1</v>
      </c>
      <c r="AQ109" s="368">
        <f>VLOOKUP($B109, '0.학교(충남+대전)'!$C$4:$AC$767, 27, FALSE)</f>
        <v>13</v>
      </c>
      <c r="AR109" s="368">
        <f>VLOOKUP($B109, '0.학교(충남+대전)'!$C$4:$AH$767, 29, FALSE)</f>
        <v>13</v>
      </c>
      <c r="AS109" s="368">
        <f>VLOOKUP($B109, '0.학교(충남+대전)'!$C$4:$AH$767, 30, FALSE)</f>
        <v>0</v>
      </c>
      <c r="AT109" s="368">
        <f>VLOOKUP($G109, SCHOOL_INFO!$D$5:$AS$749, 38, FALSE)</f>
        <v>1</v>
      </c>
      <c r="AU109" s="368">
        <f>VLOOKUP($G109, SCHOOL_INFO!$D$5:$AS$749, 39, FALSE)</f>
        <v>4</v>
      </c>
      <c r="AV109" s="368">
        <f>VLOOKUP($G109, SCHOOL_INFO!$D$5:$AS$749, 40, FALSE)</f>
        <v>0</v>
      </c>
      <c r="AW109" s="368">
        <f>VLOOKUP($G109, SCHOOL_INFO!$D$5:$AS$749, 41, FALSE)</f>
        <v>0</v>
      </c>
      <c r="AX109" s="368">
        <f>VLOOKUP($G109, SCHOOL_INFO!$D$5:$AS$749, 42, FALSE)</f>
        <v>0</v>
      </c>
    </row>
    <row r="110" spans="1:50" ht="16.5" customHeight="1">
      <c r="A110" s="81">
        <v>106</v>
      </c>
      <c r="B110" s="86" t="s">
        <v>944</v>
      </c>
      <c r="C110" s="88" t="s">
        <v>28</v>
      </c>
      <c r="D110" s="86" t="s">
        <v>2233</v>
      </c>
      <c r="E110" s="86" t="s">
        <v>918</v>
      </c>
      <c r="F110" s="87" t="s">
        <v>727</v>
      </c>
      <c r="G110" s="90" t="s">
        <v>945</v>
      </c>
      <c r="H110" s="390" t="s">
        <v>2353</v>
      </c>
      <c r="I110" s="390" t="s">
        <v>699</v>
      </c>
      <c r="J110" s="88" t="s">
        <v>5123</v>
      </c>
      <c r="K110" s="366">
        <v>2</v>
      </c>
      <c r="L110" s="367">
        <v>1</v>
      </c>
      <c r="M110" s="367">
        <v>1</v>
      </c>
      <c r="N110" s="368">
        <f>VLOOKUP($G110, SCHOOL_INFO!$D$5:$AS$749, 6, FALSE)</f>
        <v>5</v>
      </c>
      <c r="O110" s="368">
        <f>VLOOKUP($G110, SCHOOL_INFO!$D$5:$AS$749, 7, FALSE)</f>
        <v>0</v>
      </c>
      <c r="P110" s="368">
        <f>VLOOKUP($G110, SCHOOL_INFO!$D$5:$AS$749, 8, FALSE)</f>
        <v>1</v>
      </c>
      <c r="Q110" s="368">
        <f>VLOOKUP($G110, SCHOOL_INFO!$D$5:$AS$749, 10, FALSE)</f>
        <v>0</v>
      </c>
      <c r="R110" s="368">
        <f>VLOOKUP($G110, SCHOOL_INFO!$D$5:$AS$749, 11, FALSE)</f>
        <v>0</v>
      </c>
      <c r="S110" s="368">
        <f>VLOOKUP($G110, SCHOOL_INFO!$D$5:$AS$749, 12, FALSE)</f>
        <v>0</v>
      </c>
      <c r="T110" s="368">
        <f>VLOOKUP($G110, SCHOOL_INFO!$D$5:$AS$749, 13, FALSE)</f>
        <v>0</v>
      </c>
      <c r="U110" s="368">
        <f>VLOOKUP($G110, SCHOOL_INFO!$D$5:$AS$749, 14, FALSE)</f>
        <v>0</v>
      </c>
      <c r="V110" s="368">
        <f>VLOOKUP($G110, SCHOOL_INFO!$D$5:$AS$749, 15, FALSE)</f>
        <v>0</v>
      </c>
      <c r="W110" s="368">
        <f>VLOOKUP($G110, SCHOOL_INFO!$D$5:$AS$749, 17, FALSE)</f>
        <v>0</v>
      </c>
      <c r="X110" s="368">
        <f>VLOOKUP($G110, SCHOOL_INFO!$D$5:$AS$749, 18, FALSE)</f>
        <v>0</v>
      </c>
      <c r="Y110" s="368">
        <f>VLOOKUP($G110, SCHOOL_INFO!$D$5:$AS$749, 19, FALSE)</f>
        <v>0</v>
      </c>
      <c r="Z110" s="368">
        <f>VLOOKUP($G110, SCHOOL_INFO!$D$5:$AS$749, 21, FALSE)</f>
        <v>2</v>
      </c>
      <c r="AA110" s="368">
        <f>VLOOKUP($G110, SCHOOL_INFO!$D$5:$AS$749, 22, FALSE)</f>
        <v>2</v>
      </c>
      <c r="AB110" s="368">
        <f>VLOOKUP($G110, SCHOOL_INFO!$D$5:$AS$749, 23, FALSE)</f>
        <v>0</v>
      </c>
      <c r="AC110" s="368">
        <f>VLOOKUP($G110, SCHOOL_INFO!$D$5:$AS$749, 25, FALSE)</f>
        <v>11</v>
      </c>
      <c r="AD110" s="368">
        <f>VLOOKUP($G110, SCHOOL_INFO!$D$5:$AS$749, 26, FALSE)</f>
        <v>1</v>
      </c>
      <c r="AE110" s="368">
        <f>VLOOKUP($G110, SCHOOL_INFO!$D$5:$AS$749, 27, FALSE)</f>
        <v>0</v>
      </c>
      <c r="AF110" s="368">
        <f>VLOOKUP($G110, SCHOOL_INFO!$D$5:$AS$749, 29, FALSE)</f>
        <v>0</v>
      </c>
      <c r="AG110" s="368">
        <f>VLOOKUP($G110, SCHOOL_INFO!$D$5:$AS$749, 30, FALSE)</f>
        <v>0</v>
      </c>
      <c r="AH110" s="368">
        <f>VLOOKUP($G110, SCHOOL_INFO!$D$5:$AS$749, 31, FALSE)</f>
        <v>0</v>
      </c>
      <c r="AI110" s="368">
        <f>VLOOKUP($G110, SCHOOL_INFO!$D$5:$AS$749, 33, FALSE)</f>
        <v>1</v>
      </c>
      <c r="AJ110" s="368">
        <f>VLOOKUP($G110, SCHOOL_INFO!$D$5:$AS$749, 34, FALSE)</f>
        <v>0</v>
      </c>
      <c r="AK110" s="368">
        <f>VLOOKUP($G110, SCHOOL_INFO!$D$5:$AS$749, 35, FALSE)</f>
        <v>3</v>
      </c>
      <c r="AL110" s="368">
        <f>VLOOKUP($B110, '0.학교(충남+대전)'!$C$4:$AH$767, 31, FALSE)</f>
        <v>3</v>
      </c>
      <c r="AM110" s="368">
        <f>VLOOKUP($B110, '0.학교(충남+대전)'!$C$4:$AH$767, 32, FALSE)</f>
        <v>0</v>
      </c>
      <c r="AN110" s="368">
        <f>VLOOKUP($G110, SCHOOL_INFO!$D$5:$AS$749, 9, FALSE)</f>
        <v>0</v>
      </c>
      <c r="AO110" s="368">
        <f>VLOOKUP($G110, SCHOOL_INFO!$D$5:$AS$749, 36, FALSE)</f>
        <v>2</v>
      </c>
      <c r="AP110" s="368">
        <f>VLOOKUP($G110, SCHOOL_INFO!$D$5:$AS$749, 37, FALSE)</f>
        <v>6</v>
      </c>
      <c r="AQ110" s="368">
        <f>VLOOKUP($B110, '0.학교(충남+대전)'!$C$4:$AC$767, 27, FALSE)</f>
        <v>11</v>
      </c>
      <c r="AR110" s="368">
        <f>VLOOKUP($B110, '0.학교(충남+대전)'!$C$4:$AH$767, 29, FALSE)</f>
        <v>8</v>
      </c>
      <c r="AS110" s="368">
        <f>VLOOKUP($B110, '0.학교(충남+대전)'!$C$4:$AH$767, 30, FALSE)</f>
        <v>0</v>
      </c>
      <c r="AT110" s="368">
        <f>VLOOKUP($G110, SCHOOL_INFO!$D$5:$AS$749, 38, FALSE)</f>
        <v>0</v>
      </c>
      <c r="AU110" s="368">
        <f>VLOOKUP($G110, SCHOOL_INFO!$D$5:$AS$749, 39, FALSE)</f>
        <v>5</v>
      </c>
      <c r="AV110" s="368">
        <f>VLOOKUP($G110, SCHOOL_INFO!$D$5:$AS$749, 40, FALSE)</f>
        <v>0</v>
      </c>
      <c r="AW110" s="368">
        <f>VLOOKUP($G110, SCHOOL_INFO!$D$5:$AS$749, 41, FALSE)</f>
        <v>0</v>
      </c>
      <c r="AX110" s="368">
        <f>VLOOKUP($G110, SCHOOL_INFO!$D$5:$AS$749, 42, FALSE)</f>
        <v>0</v>
      </c>
    </row>
    <row r="111" spans="1:50" ht="16.5" customHeight="1">
      <c r="A111" s="80">
        <v>107</v>
      </c>
      <c r="B111" s="86" t="s">
        <v>946</v>
      </c>
      <c r="C111" s="88" t="s">
        <v>28</v>
      </c>
      <c r="D111" s="86" t="s">
        <v>2233</v>
      </c>
      <c r="E111" s="86" t="s">
        <v>918</v>
      </c>
      <c r="F111" s="87" t="s">
        <v>727</v>
      </c>
      <c r="G111" s="90" t="s">
        <v>947</v>
      </c>
      <c r="H111" s="390" t="s">
        <v>2353</v>
      </c>
      <c r="I111" s="390" t="s">
        <v>699</v>
      </c>
      <c r="J111" s="88" t="s">
        <v>5123</v>
      </c>
      <c r="K111" s="366">
        <v>2</v>
      </c>
      <c r="L111" s="367">
        <v>1</v>
      </c>
      <c r="M111" s="367">
        <v>1</v>
      </c>
      <c r="N111" s="368">
        <f>VLOOKUP($G111, SCHOOL_INFO!$D$5:$AS$749, 6, FALSE)</f>
        <v>3</v>
      </c>
      <c r="O111" s="368">
        <f>VLOOKUP($G111, SCHOOL_INFO!$D$5:$AS$749, 7, FALSE)</f>
        <v>1</v>
      </c>
      <c r="P111" s="368">
        <f>VLOOKUP($G111, SCHOOL_INFO!$D$5:$AS$749, 8, FALSE)</f>
        <v>1</v>
      </c>
      <c r="Q111" s="368">
        <f>VLOOKUP($G111, SCHOOL_INFO!$D$5:$AS$749, 10, FALSE)</f>
        <v>0</v>
      </c>
      <c r="R111" s="368">
        <f>VLOOKUP($G111, SCHOOL_INFO!$D$5:$AS$749, 11, FALSE)</f>
        <v>0</v>
      </c>
      <c r="S111" s="368">
        <f>VLOOKUP($G111, SCHOOL_INFO!$D$5:$AS$749, 12, FALSE)</f>
        <v>0</v>
      </c>
      <c r="T111" s="368">
        <f>VLOOKUP($G111, SCHOOL_INFO!$D$5:$AS$749, 13, FALSE)</f>
        <v>0</v>
      </c>
      <c r="U111" s="368">
        <f>VLOOKUP($G111, SCHOOL_INFO!$D$5:$AS$749, 14, FALSE)</f>
        <v>0</v>
      </c>
      <c r="V111" s="368">
        <f>VLOOKUP($G111, SCHOOL_INFO!$D$5:$AS$749, 15, FALSE)</f>
        <v>0</v>
      </c>
      <c r="W111" s="368">
        <f>VLOOKUP($G111, SCHOOL_INFO!$D$5:$AS$749, 17, FALSE)</f>
        <v>0</v>
      </c>
      <c r="X111" s="368">
        <f>VLOOKUP($G111, SCHOOL_INFO!$D$5:$AS$749, 18, FALSE)</f>
        <v>0</v>
      </c>
      <c r="Y111" s="368">
        <f>VLOOKUP($G111, SCHOOL_INFO!$D$5:$AS$749, 19, FALSE)</f>
        <v>0</v>
      </c>
      <c r="Z111" s="368">
        <f>VLOOKUP($G111, SCHOOL_INFO!$D$5:$AS$749, 21, FALSE)</f>
        <v>4</v>
      </c>
      <c r="AA111" s="368">
        <f>VLOOKUP($G111, SCHOOL_INFO!$D$5:$AS$749, 22, FALSE)</f>
        <v>2</v>
      </c>
      <c r="AB111" s="368">
        <f>VLOOKUP($G111, SCHOOL_INFO!$D$5:$AS$749, 23, FALSE)</f>
        <v>0</v>
      </c>
      <c r="AC111" s="368">
        <f>VLOOKUP($G111, SCHOOL_INFO!$D$5:$AS$749, 25, FALSE)</f>
        <v>5</v>
      </c>
      <c r="AD111" s="368">
        <f>VLOOKUP($G111, SCHOOL_INFO!$D$5:$AS$749, 26, FALSE)</f>
        <v>2</v>
      </c>
      <c r="AE111" s="368">
        <f>VLOOKUP($G111, SCHOOL_INFO!$D$5:$AS$749, 27, FALSE)</f>
        <v>0</v>
      </c>
      <c r="AF111" s="368">
        <f>VLOOKUP($G111, SCHOOL_INFO!$D$5:$AS$749, 29, FALSE)</f>
        <v>0</v>
      </c>
      <c r="AG111" s="368">
        <f>VLOOKUP($G111, SCHOOL_INFO!$D$5:$AS$749, 30, FALSE)</f>
        <v>0</v>
      </c>
      <c r="AH111" s="368">
        <f>VLOOKUP($G111, SCHOOL_INFO!$D$5:$AS$749, 31, FALSE)</f>
        <v>0</v>
      </c>
      <c r="AI111" s="368">
        <f>VLOOKUP($G111, SCHOOL_INFO!$D$5:$AS$749, 33, FALSE)</f>
        <v>1</v>
      </c>
      <c r="AJ111" s="368">
        <f>VLOOKUP($G111, SCHOOL_INFO!$D$5:$AS$749, 34, FALSE)</f>
        <v>0</v>
      </c>
      <c r="AK111" s="368">
        <f>VLOOKUP($G111, SCHOOL_INFO!$D$5:$AS$749, 35, FALSE)</f>
        <v>5</v>
      </c>
      <c r="AL111" s="368">
        <f>VLOOKUP($B111, '0.학교(충남+대전)'!$C$4:$AH$767, 31, FALSE)</f>
        <v>5</v>
      </c>
      <c r="AM111" s="368">
        <f>VLOOKUP($B111, '0.학교(충남+대전)'!$C$4:$AH$767, 32, FALSE)</f>
        <v>0</v>
      </c>
      <c r="AN111" s="368">
        <f>VLOOKUP($G111, SCHOOL_INFO!$D$5:$AS$749, 9, FALSE)</f>
        <v>0</v>
      </c>
      <c r="AO111" s="368">
        <f>VLOOKUP($G111, SCHOOL_INFO!$D$5:$AS$749, 36, FALSE)</f>
        <v>3</v>
      </c>
      <c r="AP111" s="368">
        <f>VLOOKUP($G111, SCHOOL_INFO!$D$5:$AS$749, 37, FALSE)</f>
        <v>7</v>
      </c>
      <c r="AQ111" s="368">
        <f>VLOOKUP($B111, '0.학교(충남+대전)'!$C$4:$AC$767, 27, FALSE)</f>
        <v>10</v>
      </c>
      <c r="AR111" s="368">
        <f>VLOOKUP($B111, '0.학교(충남+대전)'!$C$4:$AH$767, 29, FALSE)</f>
        <v>10</v>
      </c>
      <c r="AS111" s="368">
        <f>VLOOKUP($B111, '0.학교(충남+대전)'!$C$4:$AH$767, 30, FALSE)</f>
        <v>0</v>
      </c>
      <c r="AT111" s="368">
        <f>VLOOKUP($G111, SCHOOL_INFO!$D$5:$AS$749, 38, FALSE)</f>
        <v>0</v>
      </c>
      <c r="AU111" s="368">
        <f>VLOOKUP($G111, SCHOOL_INFO!$D$5:$AS$749, 39, FALSE)</f>
        <v>7</v>
      </c>
      <c r="AV111" s="368">
        <f>VLOOKUP($G111, SCHOOL_INFO!$D$5:$AS$749, 40, FALSE)</f>
        <v>0</v>
      </c>
      <c r="AW111" s="368">
        <f>VLOOKUP($G111, SCHOOL_INFO!$D$5:$AS$749, 41, FALSE)</f>
        <v>0</v>
      </c>
      <c r="AX111" s="368">
        <f>VLOOKUP($G111, SCHOOL_INFO!$D$5:$AS$749, 42, FALSE)</f>
        <v>0</v>
      </c>
    </row>
    <row r="112" spans="1:50" ht="16.5" customHeight="1">
      <c r="A112" s="80">
        <v>108</v>
      </c>
      <c r="B112" s="86" t="s">
        <v>948</v>
      </c>
      <c r="C112" s="88" t="s">
        <v>28</v>
      </c>
      <c r="D112" s="86" t="s">
        <v>2233</v>
      </c>
      <c r="E112" s="86" t="s">
        <v>918</v>
      </c>
      <c r="F112" s="89" t="s">
        <v>730</v>
      </c>
      <c r="G112" s="90" t="s">
        <v>949</v>
      </c>
      <c r="H112" s="390" t="s">
        <v>26</v>
      </c>
      <c r="I112" s="390" t="s">
        <v>699</v>
      </c>
      <c r="J112" s="88" t="s">
        <v>5123</v>
      </c>
      <c r="K112" s="366">
        <v>2</v>
      </c>
      <c r="L112" s="367">
        <v>1</v>
      </c>
      <c r="M112" s="367">
        <v>1</v>
      </c>
      <c r="N112" s="368">
        <f>VLOOKUP($G112, SCHOOL_INFO!$D$5:$AS$749, 6, FALSE)</f>
        <v>3</v>
      </c>
      <c r="O112" s="368">
        <f>VLOOKUP($G112, SCHOOL_INFO!$D$5:$AS$749, 7, FALSE)</f>
        <v>1</v>
      </c>
      <c r="P112" s="368">
        <f>VLOOKUP($G112, SCHOOL_INFO!$D$5:$AS$749, 8, FALSE)</f>
        <v>1</v>
      </c>
      <c r="Q112" s="368">
        <f>VLOOKUP($G112, SCHOOL_INFO!$D$5:$AS$749, 10, FALSE)</f>
        <v>0</v>
      </c>
      <c r="R112" s="368">
        <f>VLOOKUP($G112, SCHOOL_INFO!$D$5:$AS$749, 11, FALSE)</f>
        <v>0</v>
      </c>
      <c r="S112" s="368">
        <f>VLOOKUP($G112, SCHOOL_INFO!$D$5:$AS$749, 12, FALSE)</f>
        <v>0</v>
      </c>
      <c r="T112" s="368">
        <f>VLOOKUP($G112, SCHOOL_INFO!$D$5:$AS$749, 13, FALSE)</f>
        <v>0</v>
      </c>
      <c r="U112" s="368">
        <f>VLOOKUP($G112, SCHOOL_INFO!$D$5:$AS$749, 14, FALSE)</f>
        <v>0</v>
      </c>
      <c r="V112" s="368">
        <f>VLOOKUP($G112, SCHOOL_INFO!$D$5:$AS$749, 15, FALSE)</f>
        <v>0</v>
      </c>
      <c r="W112" s="368">
        <f>VLOOKUP($G112, SCHOOL_INFO!$D$5:$AS$749, 17, FALSE)</f>
        <v>2</v>
      </c>
      <c r="X112" s="368">
        <f>VLOOKUP($G112, SCHOOL_INFO!$D$5:$AS$749, 18, FALSE)</f>
        <v>0</v>
      </c>
      <c r="Y112" s="368">
        <f>VLOOKUP($G112, SCHOOL_INFO!$D$5:$AS$749, 19, FALSE)</f>
        <v>0</v>
      </c>
      <c r="Z112" s="368">
        <f>VLOOKUP($G112, SCHOOL_INFO!$D$5:$AS$749, 21, FALSE)</f>
        <v>8</v>
      </c>
      <c r="AA112" s="368">
        <f>VLOOKUP($G112, SCHOOL_INFO!$D$5:$AS$749, 22, FALSE)</f>
        <v>4</v>
      </c>
      <c r="AB112" s="368">
        <f>VLOOKUP($G112, SCHOOL_INFO!$D$5:$AS$749, 23, FALSE)</f>
        <v>0</v>
      </c>
      <c r="AC112" s="368">
        <f>VLOOKUP($G112, SCHOOL_INFO!$D$5:$AS$749, 25, FALSE)</f>
        <v>0</v>
      </c>
      <c r="AD112" s="368">
        <f>VLOOKUP($G112, SCHOOL_INFO!$D$5:$AS$749, 26, FALSE)</f>
        <v>0</v>
      </c>
      <c r="AE112" s="368">
        <f>VLOOKUP($G112, SCHOOL_INFO!$D$5:$AS$749, 27, FALSE)</f>
        <v>0</v>
      </c>
      <c r="AF112" s="368">
        <f>VLOOKUP($G112, SCHOOL_INFO!$D$5:$AS$749, 29, FALSE)</f>
        <v>0</v>
      </c>
      <c r="AG112" s="368">
        <f>VLOOKUP($G112, SCHOOL_INFO!$D$5:$AS$749, 30, FALSE)</f>
        <v>0</v>
      </c>
      <c r="AH112" s="368">
        <f>VLOOKUP($G112, SCHOOL_INFO!$D$5:$AS$749, 31, FALSE)</f>
        <v>0</v>
      </c>
      <c r="AI112" s="368">
        <f>VLOOKUP($G112, SCHOOL_INFO!$D$5:$AS$749, 33, FALSE)</f>
        <v>1</v>
      </c>
      <c r="AJ112" s="368">
        <f>VLOOKUP($G112, SCHOOL_INFO!$D$5:$AS$749, 34, FALSE)</f>
        <v>0</v>
      </c>
      <c r="AK112" s="368">
        <f>VLOOKUP($G112, SCHOOL_INFO!$D$5:$AS$749, 35, FALSE)</f>
        <v>5</v>
      </c>
      <c r="AL112" s="368">
        <f>VLOOKUP($B112, '0.학교(충남+대전)'!$C$4:$AH$767, 31, FALSE)</f>
        <v>5</v>
      </c>
      <c r="AM112" s="368">
        <f>VLOOKUP($B112, '0.학교(충남+대전)'!$C$4:$AH$767, 32, FALSE)</f>
        <v>0</v>
      </c>
      <c r="AN112" s="368">
        <f>VLOOKUP($G112, SCHOOL_INFO!$D$5:$AS$749, 9, FALSE)</f>
        <v>0</v>
      </c>
      <c r="AO112" s="368">
        <f>VLOOKUP($G112, SCHOOL_INFO!$D$5:$AS$749, 36, FALSE)</f>
        <v>5</v>
      </c>
      <c r="AP112" s="368">
        <f>VLOOKUP($G112, SCHOOL_INFO!$D$5:$AS$749, 37, FALSE)</f>
        <v>12</v>
      </c>
      <c r="AQ112" s="368">
        <f>VLOOKUP($B112, '0.학교(충남+대전)'!$C$4:$AC$767, 27, FALSE)</f>
        <v>20</v>
      </c>
      <c r="AR112" s="368">
        <f>VLOOKUP($B112, '0.학교(충남+대전)'!$C$4:$AH$767, 29, FALSE)</f>
        <v>17</v>
      </c>
      <c r="AS112" s="368">
        <f>VLOOKUP($B112, '0.학교(충남+대전)'!$C$4:$AH$767, 30, FALSE)</f>
        <v>0</v>
      </c>
      <c r="AT112" s="368">
        <f>VLOOKUP($G112, SCHOOL_INFO!$D$5:$AS$749, 38, FALSE)</f>
        <v>1</v>
      </c>
      <c r="AU112" s="368">
        <f>VLOOKUP($G112, SCHOOL_INFO!$D$5:$AS$749, 39, FALSE)</f>
        <v>5</v>
      </c>
      <c r="AV112" s="368">
        <f>VLOOKUP($G112, SCHOOL_INFO!$D$5:$AS$749, 40, FALSE)</f>
        <v>0</v>
      </c>
      <c r="AW112" s="368">
        <f>VLOOKUP($G112, SCHOOL_INFO!$D$5:$AS$749, 41, FALSE)</f>
        <v>0</v>
      </c>
      <c r="AX112" s="368">
        <f>VLOOKUP($G112, SCHOOL_INFO!$D$5:$AS$749, 42, FALSE)</f>
        <v>0</v>
      </c>
    </row>
    <row r="113" spans="1:50" ht="16.5" customHeight="1">
      <c r="A113" s="81">
        <v>109</v>
      </c>
      <c r="B113" s="86" t="s">
        <v>950</v>
      </c>
      <c r="C113" s="88" t="s">
        <v>28</v>
      </c>
      <c r="D113" s="86" t="s">
        <v>2233</v>
      </c>
      <c r="E113" s="86" t="s">
        <v>918</v>
      </c>
      <c r="F113" s="89" t="s">
        <v>730</v>
      </c>
      <c r="G113" s="90" t="s">
        <v>951</v>
      </c>
      <c r="H113" s="390" t="s">
        <v>26</v>
      </c>
      <c r="I113" s="390" t="s">
        <v>699</v>
      </c>
      <c r="J113" s="88" t="s">
        <v>5123</v>
      </c>
      <c r="K113" s="366">
        <v>2</v>
      </c>
      <c r="L113" s="367">
        <v>1</v>
      </c>
      <c r="M113" s="367">
        <v>1</v>
      </c>
      <c r="N113" s="368">
        <f>VLOOKUP($G113, SCHOOL_INFO!$D$5:$AS$749, 6, FALSE)</f>
        <v>1</v>
      </c>
      <c r="O113" s="368">
        <f>VLOOKUP($G113, SCHOOL_INFO!$D$5:$AS$749, 7, FALSE)</f>
        <v>2</v>
      </c>
      <c r="P113" s="368">
        <f>VLOOKUP($G113, SCHOOL_INFO!$D$5:$AS$749, 8, FALSE)</f>
        <v>1</v>
      </c>
      <c r="Q113" s="368">
        <f>VLOOKUP($G113, SCHOOL_INFO!$D$5:$AS$749, 10, FALSE)</f>
        <v>1</v>
      </c>
      <c r="R113" s="368">
        <f>VLOOKUP($G113, SCHOOL_INFO!$D$5:$AS$749, 11, FALSE)</f>
        <v>0</v>
      </c>
      <c r="S113" s="368">
        <f>VLOOKUP($G113, SCHOOL_INFO!$D$5:$AS$749, 12, FALSE)</f>
        <v>0</v>
      </c>
      <c r="T113" s="368">
        <f>VLOOKUP($G113, SCHOOL_INFO!$D$5:$AS$749, 13, FALSE)</f>
        <v>0</v>
      </c>
      <c r="U113" s="368">
        <f>VLOOKUP($G113, SCHOOL_INFO!$D$5:$AS$749, 14, FALSE)</f>
        <v>0</v>
      </c>
      <c r="V113" s="368">
        <f>VLOOKUP($G113, SCHOOL_INFO!$D$5:$AS$749, 15, FALSE)</f>
        <v>0</v>
      </c>
      <c r="W113" s="368">
        <f>VLOOKUP($G113, SCHOOL_INFO!$D$5:$AS$749, 17, FALSE)</f>
        <v>0</v>
      </c>
      <c r="X113" s="368">
        <f>VLOOKUP($G113, SCHOOL_INFO!$D$5:$AS$749, 18, FALSE)</f>
        <v>0</v>
      </c>
      <c r="Y113" s="368">
        <f>VLOOKUP($G113, SCHOOL_INFO!$D$5:$AS$749, 19, FALSE)</f>
        <v>0</v>
      </c>
      <c r="Z113" s="368">
        <f>VLOOKUP($G113, SCHOOL_INFO!$D$5:$AS$749, 21, FALSE)</f>
        <v>2</v>
      </c>
      <c r="AA113" s="368">
        <f>VLOOKUP($G113, SCHOOL_INFO!$D$5:$AS$749, 22, FALSE)</f>
        <v>2</v>
      </c>
      <c r="AB113" s="368">
        <f>VLOOKUP($G113, SCHOOL_INFO!$D$5:$AS$749, 23, FALSE)</f>
        <v>0</v>
      </c>
      <c r="AC113" s="368">
        <f>VLOOKUP($G113, SCHOOL_INFO!$D$5:$AS$749, 25, FALSE)</f>
        <v>4</v>
      </c>
      <c r="AD113" s="368">
        <f>VLOOKUP($G113, SCHOOL_INFO!$D$5:$AS$749, 26, FALSE)</f>
        <v>4</v>
      </c>
      <c r="AE113" s="368">
        <f>VLOOKUP($G113, SCHOOL_INFO!$D$5:$AS$749, 27, FALSE)</f>
        <v>0</v>
      </c>
      <c r="AF113" s="368">
        <f>VLOOKUP($G113, SCHOOL_INFO!$D$5:$AS$749, 29, FALSE)</f>
        <v>0</v>
      </c>
      <c r="AG113" s="368">
        <f>VLOOKUP($G113, SCHOOL_INFO!$D$5:$AS$749, 30, FALSE)</f>
        <v>0</v>
      </c>
      <c r="AH113" s="368">
        <f>VLOOKUP($G113, SCHOOL_INFO!$D$5:$AS$749, 31, FALSE)</f>
        <v>0</v>
      </c>
      <c r="AI113" s="368">
        <f>VLOOKUP($G113, SCHOOL_INFO!$D$5:$AS$749, 33, FALSE)</f>
        <v>1</v>
      </c>
      <c r="AJ113" s="368">
        <f>VLOOKUP($G113, SCHOOL_INFO!$D$5:$AS$749, 34, FALSE)</f>
        <v>0</v>
      </c>
      <c r="AK113" s="368">
        <f>VLOOKUP($G113, SCHOOL_INFO!$D$5:$AS$749, 35, FALSE)</f>
        <v>3</v>
      </c>
      <c r="AL113" s="368">
        <f>VLOOKUP($B113, '0.학교(충남+대전)'!$C$4:$AH$767, 31, FALSE)</f>
        <v>3</v>
      </c>
      <c r="AM113" s="368">
        <f>VLOOKUP($B113, '0.학교(충남+대전)'!$C$4:$AH$767, 32, FALSE)</f>
        <v>0</v>
      </c>
      <c r="AN113" s="368">
        <f>VLOOKUP($G113, SCHOOL_INFO!$D$5:$AS$749, 9, FALSE)</f>
        <v>0</v>
      </c>
      <c r="AO113" s="368">
        <f>VLOOKUP($G113, SCHOOL_INFO!$D$5:$AS$749, 36, FALSE)</f>
        <v>2</v>
      </c>
      <c r="AP113" s="368">
        <f>VLOOKUP($G113, SCHOOL_INFO!$D$5:$AS$749, 37, FALSE)</f>
        <v>8</v>
      </c>
      <c r="AQ113" s="368">
        <f>VLOOKUP($B113, '0.학교(충남+대전)'!$C$4:$AC$767, 27, FALSE)</f>
        <v>16</v>
      </c>
      <c r="AR113" s="368">
        <f>VLOOKUP($B113, '0.학교(충남+대전)'!$C$4:$AH$767, 29, FALSE)</f>
        <v>10</v>
      </c>
      <c r="AS113" s="368">
        <f>VLOOKUP($B113, '0.학교(충남+대전)'!$C$4:$AH$767, 30, FALSE)</f>
        <v>0</v>
      </c>
      <c r="AT113" s="368">
        <f>VLOOKUP($G113, SCHOOL_INFO!$D$5:$AS$749, 38, FALSE)</f>
        <v>0</v>
      </c>
      <c r="AU113" s="368">
        <f>VLOOKUP($G113, SCHOOL_INFO!$D$5:$AS$749, 39, FALSE)</f>
        <v>5</v>
      </c>
      <c r="AV113" s="368">
        <f>VLOOKUP($G113, SCHOOL_INFO!$D$5:$AS$749, 40, FALSE)</f>
        <v>0</v>
      </c>
      <c r="AW113" s="368">
        <f>VLOOKUP($G113, SCHOOL_INFO!$D$5:$AS$749, 41, FALSE)</f>
        <v>0</v>
      </c>
      <c r="AX113" s="368">
        <f>VLOOKUP($G113, SCHOOL_INFO!$D$5:$AS$749, 42, FALSE)</f>
        <v>0</v>
      </c>
    </row>
    <row r="114" spans="1:50" ht="16.5" customHeight="1">
      <c r="A114" s="80">
        <v>110</v>
      </c>
      <c r="B114" s="86" t="s">
        <v>952</v>
      </c>
      <c r="C114" s="88" t="s">
        <v>28</v>
      </c>
      <c r="D114" s="86" t="s">
        <v>2233</v>
      </c>
      <c r="E114" s="86" t="s">
        <v>918</v>
      </c>
      <c r="F114" s="87" t="s">
        <v>727</v>
      </c>
      <c r="G114" s="90" t="s">
        <v>953</v>
      </c>
      <c r="H114" s="390" t="s">
        <v>2353</v>
      </c>
      <c r="I114" s="390" t="s">
        <v>699</v>
      </c>
      <c r="J114" s="88" t="s">
        <v>5123</v>
      </c>
      <c r="K114" s="366">
        <v>2</v>
      </c>
      <c r="L114" s="367">
        <v>1</v>
      </c>
      <c r="M114" s="367">
        <v>1</v>
      </c>
      <c r="N114" s="368">
        <f>VLOOKUP($G114, SCHOOL_INFO!$D$5:$AS$749, 6, FALSE)</f>
        <v>6</v>
      </c>
      <c r="O114" s="368">
        <f>VLOOKUP($G114, SCHOOL_INFO!$D$5:$AS$749, 7, FALSE)</f>
        <v>0</v>
      </c>
      <c r="P114" s="368">
        <f>VLOOKUP($G114, SCHOOL_INFO!$D$5:$AS$749, 8, FALSE)</f>
        <v>1</v>
      </c>
      <c r="Q114" s="368">
        <f>VLOOKUP($G114, SCHOOL_INFO!$D$5:$AS$749, 10, FALSE)</f>
        <v>0</v>
      </c>
      <c r="R114" s="368">
        <f>VLOOKUP($G114, SCHOOL_INFO!$D$5:$AS$749, 11, FALSE)</f>
        <v>0</v>
      </c>
      <c r="S114" s="368">
        <f>VLOOKUP($G114, SCHOOL_INFO!$D$5:$AS$749, 12, FALSE)</f>
        <v>0</v>
      </c>
      <c r="T114" s="368">
        <f>VLOOKUP($G114, SCHOOL_INFO!$D$5:$AS$749, 13, FALSE)</f>
        <v>0</v>
      </c>
      <c r="U114" s="368">
        <f>VLOOKUP($G114, SCHOOL_INFO!$D$5:$AS$749, 14, FALSE)</f>
        <v>0</v>
      </c>
      <c r="V114" s="368">
        <f>VLOOKUP($G114, SCHOOL_INFO!$D$5:$AS$749, 15, FALSE)</f>
        <v>0</v>
      </c>
      <c r="W114" s="368">
        <f>VLOOKUP($G114, SCHOOL_INFO!$D$5:$AS$749, 17, FALSE)</f>
        <v>0</v>
      </c>
      <c r="X114" s="368">
        <f>VLOOKUP($G114, SCHOOL_INFO!$D$5:$AS$749, 18, FALSE)</f>
        <v>0</v>
      </c>
      <c r="Y114" s="368">
        <f>VLOOKUP($G114, SCHOOL_INFO!$D$5:$AS$749, 19, FALSE)</f>
        <v>0</v>
      </c>
      <c r="Z114" s="368">
        <f>VLOOKUP($G114, SCHOOL_INFO!$D$5:$AS$749, 21, FALSE)</f>
        <v>2</v>
      </c>
      <c r="AA114" s="368">
        <f>VLOOKUP($G114, SCHOOL_INFO!$D$5:$AS$749, 22, FALSE)</f>
        <v>2</v>
      </c>
      <c r="AB114" s="368">
        <f>VLOOKUP($G114, SCHOOL_INFO!$D$5:$AS$749, 23, FALSE)</f>
        <v>0</v>
      </c>
      <c r="AC114" s="368">
        <f>VLOOKUP($G114, SCHOOL_INFO!$D$5:$AS$749, 25, FALSE)</f>
        <v>14</v>
      </c>
      <c r="AD114" s="368">
        <f>VLOOKUP($G114, SCHOOL_INFO!$D$5:$AS$749, 26, FALSE)</f>
        <v>1</v>
      </c>
      <c r="AE114" s="368">
        <f>VLOOKUP($G114, SCHOOL_INFO!$D$5:$AS$749, 27, FALSE)</f>
        <v>0</v>
      </c>
      <c r="AF114" s="368">
        <f>VLOOKUP($G114, SCHOOL_INFO!$D$5:$AS$749, 29, FALSE)</f>
        <v>0</v>
      </c>
      <c r="AG114" s="368">
        <f>VLOOKUP($G114, SCHOOL_INFO!$D$5:$AS$749, 30, FALSE)</f>
        <v>0</v>
      </c>
      <c r="AH114" s="368">
        <f>VLOOKUP($G114, SCHOOL_INFO!$D$5:$AS$749, 31, FALSE)</f>
        <v>0</v>
      </c>
      <c r="AI114" s="368">
        <f>VLOOKUP($G114, SCHOOL_INFO!$D$5:$AS$749, 33, FALSE)</f>
        <v>1</v>
      </c>
      <c r="AJ114" s="368">
        <f>VLOOKUP($G114, SCHOOL_INFO!$D$5:$AS$749, 34, FALSE)</f>
        <v>0</v>
      </c>
      <c r="AK114" s="368">
        <f>VLOOKUP($G114, SCHOOL_INFO!$D$5:$AS$749, 35, FALSE)</f>
        <v>5</v>
      </c>
      <c r="AL114" s="368">
        <f>VLOOKUP($B114, '0.학교(충남+대전)'!$C$4:$AH$767, 31, FALSE)</f>
        <v>5</v>
      </c>
      <c r="AM114" s="368">
        <f>VLOOKUP($B114, '0.학교(충남+대전)'!$C$4:$AH$767, 32, FALSE)</f>
        <v>0</v>
      </c>
      <c r="AN114" s="368">
        <f>VLOOKUP($G114, SCHOOL_INFO!$D$5:$AS$749, 9, FALSE)</f>
        <v>0</v>
      </c>
      <c r="AO114" s="368">
        <f>VLOOKUP($G114, SCHOOL_INFO!$D$5:$AS$749, 36, FALSE)</f>
        <v>4</v>
      </c>
      <c r="AP114" s="368">
        <f>VLOOKUP($G114, SCHOOL_INFO!$D$5:$AS$749, 37, FALSE)</f>
        <v>8</v>
      </c>
      <c r="AQ114" s="368">
        <f>VLOOKUP($B114, '0.학교(충남+대전)'!$C$4:$AC$767, 27, FALSE)</f>
        <v>12</v>
      </c>
      <c r="AR114" s="368">
        <f>VLOOKUP($B114, '0.학교(충남+대전)'!$C$4:$AH$767, 29, FALSE)</f>
        <v>12</v>
      </c>
      <c r="AS114" s="368">
        <f>VLOOKUP($B114, '0.학교(충남+대전)'!$C$4:$AH$767, 30, FALSE)</f>
        <v>0</v>
      </c>
      <c r="AT114" s="368">
        <f>VLOOKUP($G114, SCHOOL_INFO!$D$5:$AS$749, 38, FALSE)</f>
        <v>0</v>
      </c>
      <c r="AU114" s="368">
        <f>VLOOKUP($G114, SCHOOL_INFO!$D$5:$AS$749, 39, FALSE)</f>
        <v>7</v>
      </c>
      <c r="AV114" s="368">
        <f>VLOOKUP($G114, SCHOOL_INFO!$D$5:$AS$749, 40, FALSE)</f>
        <v>0</v>
      </c>
      <c r="AW114" s="368">
        <f>VLOOKUP($G114, SCHOOL_INFO!$D$5:$AS$749, 41, FALSE)</f>
        <v>0</v>
      </c>
      <c r="AX114" s="368">
        <f>VLOOKUP($G114, SCHOOL_INFO!$D$5:$AS$749, 42, FALSE)</f>
        <v>0</v>
      </c>
    </row>
    <row r="115" spans="1:50" ht="16.5" customHeight="1">
      <c r="A115" s="80">
        <v>111</v>
      </c>
      <c r="B115" s="86" t="s">
        <v>954</v>
      </c>
      <c r="C115" s="88" t="s">
        <v>28</v>
      </c>
      <c r="D115" s="86" t="s">
        <v>2233</v>
      </c>
      <c r="E115" s="86" t="s">
        <v>918</v>
      </c>
      <c r="F115" s="91" t="s">
        <v>724</v>
      </c>
      <c r="G115" s="90" t="s">
        <v>955</v>
      </c>
      <c r="H115" s="390" t="s">
        <v>26</v>
      </c>
      <c r="I115" s="390" t="s">
        <v>699</v>
      </c>
      <c r="J115" s="88" t="s">
        <v>5123</v>
      </c>
      <c r="K115" s="366">
        <v>2</v>
      </c>
      <c r="L115" s="367">
        <v>1</v>
      </c>
      <c r="M115" s="367">
        <v>1</v>
      </c>
      <c r="N115" s="368">
        <f>VLOOKUP($G115, SCHOOL_INFO!$D$5:$AS$749, 6, FALSE)</f>
        <v>6</v>
      </c>
      <c r="O115" s="368">
        <f>VLOOKUP($G115, SCHOOL_INFO!$D$5:$AS$749, 7, FALSE)</f>
        <v>5</v>
      </c>
      <c r="P115" s="368">
        <f>VLOOKUP($G115, SCHOOL_INFO!$D$5:$AS$749, 8, FALSE)</f>
        <v>1</v>
      </c>
      <c r="Q115" s="368">
        <f>VLOOKUP($G115, SCHOOL_INFO!$D$5:$AS$749, 10, FALSE)</f>
        <v>1</v>
      </c>
      <c r="R115" s="368">
        <f>VLOOKUP($G115, SCHOOL_INFO!$D$5:$AS$749, 11, FALSE)</f>
        <v>0</v>
      </c>
      <c r="S115" s="368">
        <f>VLOOKUP($G115, SCHOOL_INFO!$D$5:$AS$749, 12, FALSE)</f>
        <v>0</v>
      </c>
      <c r="T115" s="368">
        <f>VLOOKUP($G115, SCHOOL_INFO!$D$5:$AS$749, 13, FALSE)</f>
        <v>0</v>
      </c>
      <c r="U115" s="368">
        <f>VLOOKUP($G115, SCHOOL_INFO!$D$5:$AS$749, 14, FALSE)</f>
        <v>0</v>
      </c>
      <c r="V115" s="368">
        <f>VLOOKUP($G115, SCHOOL_INFO!$D$5:$AS$749, 15, FALSE)</f>
        <v>0</v>
      </c>
      <c r="W115" s="368">
        <f>VLOOKUP($G115, SCHOOL_INFO!$D$5:$AS$749, 17, FALSE)</f>
        <v>12</v>
      </c>
      <c r="X115" s="368">
        <f>VLOOKUP($G115, SCHOOL_INFO!$D$5:$AS$749, 18, FALSE)</f>
        <v>10</v>
      </c>
      <c r="Y115" s="368">
        <f>VLOOKUP($G115, SCHOOL_INFO!$D$5:$AS$749, 19, FALSE)</f>
        <v>0</v>
      </c>
      <c r="Z115" s="368">
        <f>VLOOKUP($G115, SCHOOL_INFO!$D$5:$AS$749, 21, FALSE)</f>
        <v>4</v>
      </c>
      <c r="AA115" s="368">
        <f>VLOOKUP($G115, SCHOOL_INFO!$D$5:$AS$749, 22, FALSE)</f>
        <v>2</v>
      </c>
      <c r="AB115" s="368">
        <f>VLOOKUP($G115, SCHOOL_INFO!$D$5:$AS$749, 23, FALSE)</f>
        <v>0</v>
      </c>
      <c r="AC115" s="368">
        <f>VLOOKUP($G115, SCHOOL_INFO!$D$5:$AS$749, 25, FALSE)</f>
        <v>0</v>
      </c>
      <c r="AD115" s="368">
        <f>VLOOKUP($G115, SCHOOL_INFO!$D$5:$AS$749, 26, FALSE)</f>
        <v>0</v>
      </c>
      <c r="AE115" s="368">
        <f>VLOOKUP($G115, SCHOOL_INFO!$D$5:$AS$749, 27, FALSE)</f>
        <v>0</v>
      </c>
      <c r="AF115" s="368">
        <f>VLOOKUP($G115, SCHOOL_INFO!$D$5:$AS$749, 29, FALSE)</f>
        <v>0</v>
      </c>
      <c r="AG115" s="368">
        <f>VLOOKUP($G115, SCHOOL_INFO!$D$5:$AS$749, 30, FALSE)</f>
        <v>0</v>
      </c>
      <c r="AH115" s="368">
        <f>VLOOKUP($G115, SCHOOL_INFO!$D$5:$AS$749, 31, FALSE)</f>
        <v>0</v>
      </c>
      <c r="AI115" s="368">
        <f>VLOOKUP($G115, SCHOOL_INFO!$D$5:$AS$749, 33, FALSE)</f>
        <v>1</v>
      </c>
      <c r="AJ115" s="368">
        <f>VLOOKUP($G115, SCHOOL_INFO!$D$5:$AS$749, 34, FALSE)</f>
        <v>0</v>
      </c>
      <c r="AK115" s="368">
        <f>VLOOKUP($G115, SCHOOL_INFO!$D$5:$AS$749, 35, FALSE)</f>
        <v>9</v>
      </c>
      <c r="AL115" s="368">
        <f>VLOOKUP($B115, '0.학교(충남+대전)'!$C$4:$AH$767, 31, FALSE)</f>
        <v>9</v>
      </c>
      <c r="AM115" s="368">
        <f>VLOOKUP($B115, '0.학교(충남+대전)'!$C$4:$AH$767, 32, FALSE)</f>
        <v>0</v>
      </c>
      <c r="AN115" s="368">
        <f>VLOOKUP($G115, SCHOOL_INFO!$D$5:$AS$749, 9, FALSE)</f>
        <v>0</v>
      </c>
      <c r="AO115" s="368">
        <f>VLOOKUP($G115, SCHOOL_INFO!$D$5:$AS$749, 36, FALSE)</f>
        <v>3</v>
      </c>
      <c r="AP115" s="368">
        <f>VLOOKUP($G115, SCHOOL_INFO!$D$5:$AS$749, 37, FALSE)</f>
        <v>38</v>
      </c>
      <c r="AQ115" s="368">
        <f>VLOOKUP($B115, '0.학교(충남+대전)'!$C$4:$AC$767, 27, FALSE)</f>
        <v>49</v>
      </c>
      <c r="AR115" s="368">
        <f>VLOOKUP($B115, '0.학교(충남+대전)'!$C$4:$AH$767, 29, FALSE)</f>
        <v>41</v>
      </c>
      <c r="AS115" s="368">
        <f>VLOOKUP($B115, '0.학교(충남+대전)'!$C$4:$AH$767, 30, FALSE)</f>
        <v>0</v>
      </c>
      <c r="AT115" s="368">
        <f>VLOOKUP($G115, SCHOOL_INFO!$D$5:$AS$749, 38, FALSE)</f>
        <v>2</v>
      </c>
      <c r="AU115" s="368">
        <f>VLOOKUP($G115, SCHOOL_INFO!$D$5:$AS$749, 39, FALSE)</f>
        <v>9</v>
      </c>
      <c r="AV115" s="368">
        <f>VLOOKUP($G115, SCHOOL_INFO!$D$5:$AS$749, 40, FALSE)</f>
        <v>0</v>
      </c>
      <c r="AW115" s="368">
        <f>VLOOKUP($G115, SCHOOL_INFO!$D$5:$AS$749, 41, FALSE)</f>
        <v>0</v>
      </c>
      <c r="AX115" s="368">
        <f>VLOOKUP($G115, SCHOOL_INFO!$D$5:$AS$749, 42, FALSE)</f>
        <v>0</v>
      </c>
    </row>
    <row r="116" spans="1:50" ht="16.5" customHeight="1">
      <c r="A116" s="81">
        <v>112</v>
      </c>
      <c r="B116" s="86" t="s">
        <v>956</v>
      </c>
      <c r="C116" s="88" t="s">
        <v>28</v>
      </c>
      <c r="D116" s="86" t="s">
        <v>2233</v>
      </c>
      <c r="E116" s="86" t="s">
        <v>918</v>
      </c>
      <c r="F116" s="91" t="s">
        <v>724</v>
      </c>
      <c r="G116" s="95" t="s">
        <v>957</v>
      </c>
      <c r="H116" s="390" t="s">
        <v>26</v>
      </c>
      <c r="I116" s="390" t="s">
        <v>699</v>
      </c>
      <c r="J116" s="88" t="s">
        <v>8027</v>
      </c>
      <c r="K116" s="366">
        <v>2</v>
      </c>
      <c r="L116" s="367">
        <v>1</v>
      </c>
      <c r="M116" s="367">
        <v>1</v>
      </c>
      <c r="N116" s="368">
        <f>VLOOKUP($G116, SCHOOL_INFO!$D$5:$AS$749, 6, FALSE)</f>
        <v>22</v>
      </c>
      <c r="O116" s="368">
        <f>VLOOKUP($G116, SCHOOL_INFO!$D$5:$AS$749, 7, FALSE)</f>
        <v>12</v>
      </c>
      <c r="P116" s="368">
        <f>VLOOKUP($G116, SCHOOL_INFO!$D$5:$AS$749, 8, FALSE)</f>
        <v>1</v>
      </c>
      <c r="Q116" s="368">
        <f>VLOOKUP($G116, SCHOOL_INFO!$D$5:$AS$749, 10, FALSE)</f>
        <v>1</v>
      </c>
      <c r="R116" s="368">
        <f>VLOOKUP($G116, SCHOOL_INFO!$D$5:$AS$749, 11, FALSE)</f>
        <v>0</v>
      </c>
      <c r="S116" s="368">
        <f>VLOOKUP($G116, SCHOOL_INFO!$D$5:$AS$749, 12, FALSE)</f>
        <v>0</v>
      </c>
      <c r="T116" s="368">
        <f>VLOOKUP($G116, SCHOOL_INFO!$D$5:$AS$749, 13, FALSE)</f>
        <v>0</v>
      </c>
      <c r="U116" s="368">
        <f>VLOOKUP($G116, SCHOOL_INFO!$D$5:$AS$749, 14, FALSE)</f>
        <v>0</v>
      </c>
      <c r="V116" s="368">
        <f>VLOOKUP($G116, SCHOOL_INFO!$D$5:$AS$749, 15, FALSE)</f>
        <v>0</v>
      </c>
      <c r="W116" s="368">
        <f>VLOOKUP($G116, SCHOOL_INFO!$D$5:$AS$749, 17, FALSE)</f>
        <v>21</v>
      </c>
      <c r="X116" s="368">
        <f>VLOOKUP($G116, SCHOOL_INFO!$D$5:$AS$749, 18, FALSE)</f>
        <v>4</v>
      </c>
      <c r="Y116" s="368">
        <f>VLOOKUP($G116, SCHOOL_INFO!$D$5:$AS$749, 19, FALSE)</f>
        <v>0</v>
      </c>
      <c r="Z116" s="368">
        <f>VLOOKUP($G116, SCHOOL_INFO!$D$5:$AS$749, 21, FALSE)</f>
        <v>15</v>
      </c>
      <c r="AA116" s="368">
        <f>VLOOKUP($G116, SCHOOL_INFO!$D$5:$AS$749, 22, FALSE)</f>
        <v>23</v>
      </c>
      <c r="AB116" s="368">
        <f>VLOOKUP($G116, SCHOOL_INFO!$D$5:$AS$749, 23, FALSE)</f>
        <v>0</v>
      </c>
      <c r="AC116" s="368">
        <f>VLOOKUP($G116, SCHOOL_INFO!$D$5:$AS$749, 25, FALSE)</f>
        <v>17</v>
      </c>
      <c r="AD116" s="368">
        <f>VLOOKUP($G116, SCHOOL_INFO!$D$5:$AS$749, 26, FALSE)</f>
        <v>0</v>
      </c>
      <c r="AE116" s="368">
        <f>VLOOKUP($G116, SCHOOL_INFO!$D$5:$AS$749, 27, FALSE)</f>
        <v>0</v>
      </c>
      <c r="AF116" s="368">
        <f>VLOOKUP($G116, SCHOOL_INFO!$D$5:$AS$749, 29, FALSE)</f>
        <v>0</v>
      </c>
      <c r="AG116" s="368">
        <f>VLOOKUP($G116, SCHOOL_INFO!$D$5:$AS$749, 30, FALSE)</f>
        <v>0</v>
      </c>
      <c r="AH116" s="368">
        <f>VLOOKUP($G116, SCHOOL_INFO!$D$5:$AS$749, 31, FALSE)</f>
        <v>0</v>
      </c>
      <c r="AI116" s="368">
        <f>VLOOKUP($G116, SCHOOL_INFO!$D$5:$AS$749, 33, FALSE)</f>
        <v>1</v>
      </c>
      <c r="AJ116" s="368">
        <f>VLOOKUP($G116, SCHOOL_INFO!$D$5:$AS$749, 34, FALSE)</f>
        <v>0</v>
      </c>
      <c r="AK116" s="368">
        <f>VLOOKUP($G116, SCHOOL_INFO!$D$5:$AS$749, 35, FALSE)</f>
        <v>12</v>
      </c>
      <c r="AL116" s="368">
        <f>VLOOKUP($B116, '0.학교(충남+대전)'!$C$4:$AH$767, 31, FALSE)</f>
        <v>12</v>
      </c>
      <c r="AM116" s="368">
        <f>VLOOKUP($B116, '0.학교(충남+대전)'!$C$4:$AH$767, 32, FALSE)</f>
        <v>0</v>
      </c>
      <c r="AN116" s="368">
        <f>VLOOKUP($G116, SCHOOL_INFO!$D$5:$AS$749, 9, FALSE)</f>
        <v>0</v>
      </c>
      <c r="AO116" s="368">
        <f>VLOOKUP($G116, SCHOOL_INFO!$D$5:$AS$749, 36, FALSE)</f>
        <v>17</v>
      </c>
      <c r="AP116" s="368">
        <f>VLOOKUP($G116, SCHOOL_INFO!$D$5:$AS$749, 37, FALSE)</f>
        <v>35</v>
      </c>
      <c r="AQ116" s="368">
        <f>VLOOKUP($B116, '0.학교(충남+대전)'!$C$4:$AC$767, 27, FALSE)</f>
        <v>0</v>
      </c>
      <c r="AR116" s="368">
        <f>VLOOKUP($B116, '0.학교(충남+대전)'!$C$4:$AH$767, 29, FALSE)</f>
        <v>52</v>
      </c>
      <c r="AS116" s="368">
        <f>VLOOKUP($B116, '0.학교(충남+대전)'!$C$4:$AH$767, 30, FALSE)</f>
        <v>0</v>
      </c>
      <c r="AT116" s="368">
        <f>VLOOKUP($G116, SCHOOL_INFO!$D$5:$AS$749, 38, FALSE)</f>
        <v>0</v>
      </c>
      <c r="AU116" s="368">
        <f>VLOOKUP($G116, SCHOOL_INFO!$D$5:$AS$749, 39, FALSE)</f>
        <v>14</v>
      </c>
      <c r="AV116" s="368">
        <f>VLOOKUP($G116, SCHOOL_INFO!$D$5:$AS$749, 40, FALSE)</f>
        <v>0</v>
      </c>
      <c r="AW116" s="368">
        <f>VLOOKUP($G116, SCHOOL_INFO!$D$5:$AS$749, 41, FALSE)</f>
        <v>0</v>
      </c>
      <c r="AX116" s="368">
        <f>VLOOKUP($G116, SCHOOL_INFO!$D$5:$AS$749, 42, FALSE)</f>
        <v>0</v>
      </c>
    </row>
    <row r="117" spans="1:50" ht="16.5" customHeight="1">
      <c r="A117" s="80">
        <v>113</v>
      </c>
      <c r="B117" s="86" t="s">
        <v>958</v>
      </c>
      <c r="C117" s="88" t="s">
        <v>28</v>
      </c>
      <c r="D117" s="86" t="s">
        <v>2233</v>
      </c>
      <c r="E117" s="86" t="s">
        <v>918</v>
      </c>
      <c r="F117" s="87" t="s">
        <v>727</v>
      </c>
      <c r="G117" s="90" t="s">
        <v>959</v>
      </c>
      <c r="H117" s="390" t="s">
        <v>26</v>
      </c>
      <c r="I117" s="391" t="s">
        <v>35</v>
      </c>
      <c r="J117" s="88" t="s">
        <v>5123</v>
      </c>
      <c r="K117" s="366">
        <v>3</v>
      </c>
      <c r="L117" s="367">
        <v>1</v>
      </c>
      <c r="M117" s="367">
        <v>1</v>
      </c>
      <c r="N117" s="368">
        <f>VLOOKUP($G117, SCHOOL_INFO!$D$5:$AS$749, 6, FALSE)</f>
        <v>11</v>
      </c>
      <c r="O117" s="368">
        <f>VLOOKUP($G117, SCHOOL_INFO!$D$5:$AS$749, 7, FALSE)</f>
        <v>7</v>
      </c>
      <c r="P117" s="368">
        <f>VLOOKUP($G117, SCHOOL_INFO!$D$5:$AS$749, 8, FALSE)</f>
        <v>1</v>
      </c>
      <c r="Q117" s="368">
        <f>VLOOKUP($G117, SCHOOL_INFO!$D$5:$AS$749, 10, FALSE)</f>
        <v>2</v>
      </c>
      <c r="R117" s="368">
        <f>VLOOKUP($G117, SCHOOL_INFO!$D$5:$AS$749, 11, FALSE)</f>
        <v>0</v>
      </c>
      <c r="S117" s="368">
        <f>VLOOKUP($G117, SCHOOL_INFO!$D$5:$AS$749, 12, FALSE)</f>
        <v>0</v>
      </c>
      <c r="T117" s="368">
        <f>VLOOKUP($G117, SCHOOL_INFO!$D$5:$AS$749, 13, FALSE)</f>
        <v>0</v>
      </c>
      <c r="U117" s="368">
        <f>VLOOKUP($G117, SCHOOL_INFO!$D$5:$AS$749, 14, FALSE)</f>
        <v>0</v>
      </c>
      <c r="V117" s="368">
        <f>VLOOKUP($G117, SCHOOL_INFO!$D$5:$AS$749, 15, FALSE)</f>
        <v>0</v>
      </c>
      <c r="W117" s="368">
        <f>VLOOKUP($G117, SCHOOL_INFO!$D$5:$AS$749, 17, FALSE)</f>
        <v>0</v>
      </c>
      <c r="X117" s="368">
        <f>VLOOKUP($G117, SCHOOL_INFO!$D$5:$AS$749, 18, FALSE)</f>
        <v>0</v>
      </c>
      <c r="Y117" s="368">
        <f>VLOOKUP($G117, SCHOOL_INFO!$D$5:$AS$749, 19, FALSE)</f>
        <v>0</v>
      </c>
      <c r="Z117" s="368">
        <f>VLOOKUP($G117, SCHOOL_INFO!$D$5:$AS$749, 21, FALSE)</f>
        <v>7</v>
      </c>
      <c r="AA117" s="368">
        <f>VLOOKUP($G117, SCHOOL_INFO!$D$5:$AS$749, 22, FALSE)</f>
        <v>20</v>
      </c>
      <c r="AB117" s="368">
        <f>VLOOKUP($G117, SCHOOL_INFO!$D$5:$AS$749, 23, FALSE)</f>
        <v>0</v>
      </c>
      <c r="AC117" s="368">
        <f>VLOOKUP($G117, SCHOOL_INFO!$D$5:$AS$749, 25, FALSE)</f>
        <v>7</v>
      </c>
      <c r="AD117" s="368">
        <f>VLOOKUP($G117, SCHOOL_INFO!$D$5:$AS$749, 26, FALSE)</f>
        <v>1</v>
      </c>
      <c r="AE117" s="368">
        <f>VLOOKUP($G117, SCHOOL_INFO!$D$5:$AS$749, 27, FALSE)</f>
        <v>0</v>
      </c>
      <c r="AF117" s="368">
        <f>VLOOKUP($G117, SCHOOL_INFO!$D$5:$AS$749, 29, FALSE)</f>
        <v>8</v>
      </c>
      <c r="AG117" s="368">
        <f>VLOOKUP($G117, SCHOOL_INFO!$D$5:$AS$749, 30, FALSE)</f>
        <v>1</v>
      </c>
      <c r="AH117" s="368">
        <f>VLOOKUP($G117, SCHOOL_INFO!$D$5:$AS$749, 31, FALSE)</f>
        <v>0</v>
      </c>
      <c r="AI117" s="368">
        <f>VLOOKUP($G117, SCHOOL_INFO!$D$5:$AS$749, 33, FALSE)</f>
        <v>1</v>
      </c>
      <c r="AJ117" s="368">
        <f>VLOOKUP($G117, SCHOOL_INFO!$D$5:$AS$749, 34, FALSE)</f>
        <v>0</v>
      </c>
      <c r="AK117" s="368">
        <f>VLOOKUP($G117, SCHOOL_INFO!$D$5:$AS$749, 35, FALSE)</f>
        <v>9</v>
      </c>
      <c r="AL117" s="368">
        <f>VLOOKUP($B117, '0.학교(충남+대전)'!$C$4:$AH$767, 31, FALSE)</f>
        <v>9</v>
      </c>
      <c r="AM117" s="368">
        <f>VLOOKUP($B117, '0.학교(충남+대전)'!$C$4:$AH$767, 32, FALSE)</f>
        <v>0</v>
      </c>
      <c r="AN117" s="368">
        <f>VLOOKUP($G117, SCHOOL_INFO!$D$5:$AS$749, 9, FALSE)</f>
        <v>0</v>
      </c>
      <c r="AO117" s="368">
        <f>VLOOKUP($G117, SCHOOL_INFO!$D$5:$AS$749, 36, FALSE)</f>
        <v>4</v>
      </c>
      <c r="AP117" s="368">
        <f>VLOOKUP($G117, SCHOOL_INFO!$D$5:$AS$749, 37, FALSE)</f>
        <v>53</v>
      </c>
      <c r="AQ117" s="368">
        <f>VLOOKUP($B117, '0.학교(충남+대전)'!$C$4:$AC$767, 27, FALSE)</f>
        <v>57</v>
      </c>
      <c r="AR117" s="368">
        <f>VLOOKUP($B117, '0.학교(충남+대전)'!$C$4:$AH$767, 29, FALSE)</f>
        <v>57</v>
      </c>
      <c r="AS117" s="368">
        <f>VLOOKUP($B117, '0.학교(충남+대전)'!$C$4:$AH$767, 30, FALSE)</f>
        <v>0</v>
      </c>
      <c r="AT117" s="368">
        <f>VLOOKUP($G117, SCHOOL_INFO!$D$5:$AS$749, 38, FALSE)</f>
        <v>1</v>
      </c>
      <c r="AU117" s="368">
        <f>VLOOKUP($G117, SCHOOL_INFO!$D$5:$AS$749, 39, FALSE)</f>
        <v>9</v>
      </c>
      <c r="AV117" s="368">
        <f>VLOOKUP($G117, SCHOOL_INFO!$D$5:$AS$749, 40, FALSE)</f>
        <v>0</v>
      </c>
      <c r="AW117" s="368">
        <f>VLOOKUP($G117, SCHOOL_INFO!$D$5:$AS$749, 41, FALSE)</f>
        <v>0</v>
      </c>
      <c r="AX117" s="368">
        <f>VLOOKUP($G117, SCHOOL_INFO!$D$5:$AS$749, 42, FALSE)</f>
        <v>0</v>
      </c>
    </row>
    <row r="118" spans="1:50" ht="16.5" customHeight="1">
      <c r="A118" s="80">
        <v>114</v>
      </c>
      <c r="B118" s="86" t="s">
        <v>960</v>
      </c>
      <c r="C118" s="88" t="s">
        <v>28</v>
      </c>
      <c r="D118" s="86" t="s">
        <v>2233</v>
      </c>
      <c r="E118" s="86" t="s">
        <v>918</v>
      </c>
      <c r="F118" s="91" t="s">
        <v>724</v>
      </c>
      <c r="G118" s="90" t="s">
        <v>961</v>
      </c>
      <c r="H118" s="390" t="s">
        <v>26</v>
      </c>
      <c r="I118" s="390" t="s">
        <v>699</v>
      </c>
      <c r="J118" s="88" t="s">
        <v>5123</v>
      </c>
      <c r="K118" s="366">
        <v>2</v>
      </c>
      <c r="L118" s="367">
        <v>1</v>
      </c>
      <c r="M118" s="367">
        <v>1</v>
      </c>
      <c r="N118" s="368">
        <f>VLOOKUP($G118, SCHOOL_INFO!$D$5:$AS$749, 6, FALSE)</f>
        <v>16</v>
      </c>
      <c r="O118" s="368">
        <f>VLOOKUP($G118, SCHOOL_INFO!$D$5:$AS$749, 7, FALSE)</f>
        <v>9</v>
      </c>
      <c r="P118" s="368">
        <f>VLOOKUP($G118, SCHOOL_INFO!$D$5:$AS$749, 8, FALSE)</f>
        <v>1</v>
      </c>
      <c r="Q118" s="368">
        <f>VLOOKUP($G118, SCHOOL_INFO!$D$5:$AS$749, 10, FALSE)</f>
        <v>0</v>
      </c>
      <c r="R118" s="368">
        <f>VLOOKUP($G118, SCHOOL_INFO!$D$5:$AS$749, 11, FALSE)</f>
        <v>0</v>
      </c>
      <c r="S118" s="368">
        <f>VLOOKUP($G118, SCHOOL_INFO!$D$5:$AS$749, 12, FALSE)</f>
        <v>0</v>
      </c>
      <c r="T118" s="368">
        <f>VLOOKUP($G118, SCHOOL_INFO!$D$5:$AS$749, 13, FALSE)</f>
        <v>0</v>
      </c>
      <c r="U118" s="368">
        <f>VLOOKUP($G118, SCHOOL_INFO!$D$5:$AS$749, 14, FALSE)</f>
        <v>0</v>
      </c>
      <c r="V118" s="368">
        <f>VLOOKUP($G118, SCHOOL_INFO!$D$5:$AS$749, 15, FALSE)</f>
        <v>0</v>
      </c>
      <c r="W118" s="368">
        <f>VLOOKUP($G118, SCHOOL_INFO!$D$5:$AS$749, 17, FALSE)</f>
        <v>18</v>
      </c>
      <c r="X118" s="368">
        <f>VLOOKUP($G118, SCHOOL_INFO!$D$5:$AS$749, 18, FALSE)</f>
        <v>14</v>
      </c>
      <c r="Y118" s="368">
        <f>VLOOKUP($G118, SCHOOL_INFO!$D$5:$AS$749, 19, FALSE)</f>
        <v>0</v>
      </c>
      <c r="Z118" s="368">
        <f>VLOOKUP($G118, SCHOOL_INFO!$D$5:$AS$749, 21, FALSE)</f>
        <v>2</v>
      </c>
      <c r="AA118" s="368">
        <f>VLOOKUP($G118, SCHOOL_INFO!$D$5:$AS$749, 22, FALSE)</f>
        <v>3</v>
      </c>
      <c r="AB118" s="368">
        <f>VLOOKUP($G118, SCHOOL_INFO!$D$5:$AS$749, 23, FALSE)</f>
        <v>0</v>
      </c>
      <c r="AC118" s="368">
        <f>VLOOKUP($G118, SCHOOL_INFO!$D$5:$AS$749, 25, FALSE)</f>
        <v>13</v>
      </c>
      <c r="AD118" s="368">
        <f>VLOOKUP($G118, SCHOOL_INFO!$D$5:$AS$749, 26, FALSE)</f>
        <v>6</v>
      </c>
      <c r="AE118" s="368">
        <f>VLOOKUP($G118, SCHOOL_INFO!$D$5:$AS$749, 27, FALSE)</f>
        <v>0</v>
      </c>
      <c r="AF118" s="368">
        <f>VLOOKUP($G118, SCHOOL_INFO!$D$5:$AS$749, 29, FALSE)</f>
        <v>0</v>
      </c>
      <c r="AG118" s="368">
        <f>VLOOKUP($G118, SCHOOL_INFO!$D$5:$AS$749, 30, FALSE)</f>
        <v>0</v>
      </c>
      <c r="AH118" s="368">
        <f>VLOOKUP($G118, SCHOOL_INFO!$D$5:$AS$749, 31, FALSE)</f>
        <v>0</v>
      </c>
      <c r="AI118" s="368">
        <f>VLOOKUP($G118, SCHOOL_INFO!$D$5:$AS$749, 33, FALSE)</f>
        <v>1</v>
      </c>
      <c r="AJ118" s="368">
        <f>VLOOKUP($G118, SCHOOL_INFO!$D$5:$AS$749, 34, FALSE)</f>
        <v>0</v>
      </c>
      <c r="AK118" s="368">
        <f>VLOOKUP($G118, SCHOOL_INFO!$D$5:$AS$749, 35, FALSE)</f>
        <v>10</v>
      </c>
      <c r="AL118" s="368">
        <f>VLOOKUP($B118, '0.학교(충남+대전)'!$C$4:$AH$767, 31, FALSE)</f>
        <v>10</v>
      </c>
      <c r="AM118" s="368">
        <f>VLOOKUP($B118, '0.학교(충남+대전)'!$C$4:$AH$767, 32, FALSE)</f>
        <v>0</v>
      </c>
      <c r="AN118" s="368">
        <f>VLOOKUP($G118, SCHOOL_INFO!$D$5:$AS$749, 9, FALSE)</f>
        <v>0</v>
      </c>
      <c r="AO118" s="368">
        <f>VLOOKUP($G118, SCHOOL_INFO!$D$5:$AS$749, 36, FALSE)</f>
        <v>36</v>
      </c>
      <c r="AP118" s="368">
        <f>VLOOKUP($G118, SCHOOL_INFO!$D$5:$AS$749, 37, FALSE)</f>
        <v>20</v>
      </c>
      <c r="AQ118" s="368">
        <f>VLOOKUP($B118, '0.학교(충남+대전)'!$C$4:$AC$767, 27, FALSE)</f>
        <v>56</v>
      </c>
      <c r="AR118" s="368">
        <f>VLOOKUP($B118, '0.학교(충남+대전)'!$C$4:$AH$767, 29, FALSE)</f>
        <v>56</v>
      </c>
      <c r="AS118" s="368">
        <f>VLOOKUP($B118, '0.학교(충남+대전)'!$C$4:$AH$767, 30, FALSE)</f>
        <v>0</v>
      </c>
      <c r="AT118" s="368">
        <f>VLOOKUP($G118, SCHOOL_INFO!$D$5:$AS$749, 38, FALSE)</f>
        <v>0</v>
      </c>
      <c r="AU118" s="368">
        <f>VLOOKUP($G118, SCHOOL_INFO!$D$5:$AS$749, 39, FALSE)</f>
        <v>12</v>
      </c>
      <c r="AV118" s="368">
        <f>VLOOKUP($G118, SCHOOL_INFO!$D$5:$AS$749, 40, FALSE)</f>
        <v>0</v>
      </c>
      <c r="AW118" s="368">
        <f>VLOOKUP($G118, SCHOOL_INFO!$D$5:$AS$749, 41, FALSE)</f>
        <v>0</v>
      </c>
      <c r="AX118" s="368">
        <f>VLOOKUP($G118, SCHOOL_INFO!$D$5:$AS$749, 42, FALSE)</f>
        <v>0</v>
      </c>
    </row>
    <row r="119" spans="1:50" ht="16.5" customHeight="1">
      <c r="A119" s="81">
        <v>115</v>
      </c>
      <c r="B119" s="86" t="s">
        <v>962</v>
      </c>
      <c r="C119" s="88" t="s">
        <v>28</v>
      </c>
      <c r="D119" s="86" t="s">
        <v>2233</v>
      </c>
      <c r="E119" s="86" t="s">
        <v>918</v>
      </c>
      <c r="F119" s="89" t="s">
        <v>730</v>
      </c>
      <c r="G119" s="90" t="s">
        <v>963</v>
      </c>
      <c r="H119" s="390" t="s">
        <v>2536</v>
      </c>
      <c r="I119" s="390" t="s">
        <v>699</v>
      </c>
      <c r="J119" s="88" t="s">
        <v>5126</v>
      </c>
      <c r="K119" s="366">
        <v>2</v>
      </c>
      <c r="L119" s="367">
        <v>1</v>
      </c>
      <c r="M119" s="367">
        <v>1</v>
      </c>
      <c r="N119" s="368">
        <f>VLOOKUP($G119, SCHOOL_INFO!$D$5:$AS$749, 6, FALSE)</f>
        <v>5</v>
      </c>
      <c r="O119" s="368">
        <f>VLOOKUP($G119, SCHOOL_INFO!$D$5:$AS$749, 7, FALSE)</f>
        <v>0</v>
      </c>
      <c r="P119" s="368">
        <f>VLOOKUP($G119, SCHOOL_INFO!$D$5:$AS$749, 8, FALSE)</f>
        <v>1</v>
      </c>
      <c r="Q119" s="368">
        <f>VLOOKUP($G119, SCHOOL_INFO!$D$5:$AS$749, 10, FALSE)</f>
        <v>1</v>
      </c>
      <c r="R119" s="368">
        <f>VLOOKUP($G119, SCHOOL_INFO!$D$5:$AS$749, 11, FALSE)</f>
        <v>0</v>
      </c>
      <c r="S119" s="368">
        <f>VLOOKUP($G119, SCHOOL_INFO!$D$5:$AS$749, 12, FALSE)</f>
        <v>0</v>
      </c>
      <c r="T119" s="368">
        <f>VLOOKUP($G119, SCHOOL_INFO!$D$5:$AS$749, 13, FALSE)</f>
        <v>0</v>
      </c>
      <c r="U119" s="368">
        <f>VLOOKUP($G119, SCHOOL_INFO!$D$5:$AS$749, 14, FALSE)</f>
        <v>0</v>
      </c>
      <c r="V119" s="368">
        <f>VLOOKUP($G119, SCHOOL_INFO!$D$5:$AS$749, 15, FALSE)</f>
        <v>0</v>
      </c>
      <c r="W119" s="368">
        <f>VLOOKUP($G119, SCHOOL_INFO!$D$5:$AS$749, 17, FALSE)</f>
        <v>0</v>
      </c>
      <c r="X119" s="368">
        <f>VLOOKUP($G119, SCHOOL_INFO!$D$5:$AS$749, 18, FALSE)</f>
        <v>0</v>
      </c>
      <c r="Y119" s="368">
        <f>VLOOKUP($G119, SCHOOL_INFO!$D$5:$AS$749, 19, FALSE)</f>
        <v>0</v>
      </c>
      <c r="Z119" s="368">
        <f>VLOOKUP($G119, SCHOOL_INFO!$D$5:$AS$749, 21, FALSE)</f>
        <v>5</v>
      </c>
      <c r="AA119" s="368">
        <f>VLOOKUP($G119, SCHOOL_INFO!$D$5:$AS$749, 22, FALSE)</f>
        <v>2</v>
      </c>
      <c r="AB119" s="368">
        <f>VLOOKUP($G119, SCHOOL_INFO!$D$5:$AS$749, 23, FALSE)</f>
        <v>0</v>
      </c>
      <c r="AC119" s="368">
        <f>VLOOKUP($G119, SCHOOL_INFO!$D$5:$AS$749, 25, FALSE)</f>
        <v>9</v>
      </c>
      <c r="AD119" s="368">
        <f>VLOOKUP($G119, SCHOOL_INFO!$D$5:$AS$749, 26, FALSE)</f>
        <v>0</v>
      </c>
      <c r="AE119" s="368">
        <f>VLOOKUP($G119, SCHOOL_INFO!$D$5:$AS$749, 27, FALSE)</f>
        <v>0</v>
      </c>
      <c r="AF119" s="368">
        <f>VLOOKUP($G119, SCHOOL_INFO!$D$5:$AS$749, 29, FALSE)</f>
        <v>0</v>
      </c>
      <c r="AG119" s="368">
        <f>VLOOKUP($G119, SCHOOL_INFO!$D$5:$AS$749, 30, FALSE)</f>
        <v>0</v>
      </c>
      <c r="AH119" s="368">
        <f>VLOOKUP($G119, SCHOOL_INFO!$D$5:$AS$749, 31, FALSE)</f>
        <v>0</v>
      </c>
      <c r="AI119" s="368">
        <f>VLOOKUP($G119, SCHOOL_INFO!$D$5:$AS$749, 33, FALSE)</f>
        <v>1</v>
      </c>
      <c r="AJ119" s="368">
        <f>VLOOKUP($G119, SCHOOL_INFO!$D$5:$AS$749, 34, FALSE)</f>
        <v>0</v>
      </c>
      <c r="AK119" s="368">
        <f>VLOOKUP($G119, SCHOOL_INFO!$D$5:$AS$749, 35, FALSE)</f>
        <v>6</v>
      </c>
      <c r="AL119" s="368">
        <f>VLOOKUP($B119, '0.학교(충남+대전)'!$C$4:$AH$767, 31, FALSE)</f>
        <v>6</v>
      </c>
      <c r="AM119" s="368">
        <f>VLOOKUP($B119, '0.학교(충남+대전)'!$C$4:$AH$767, 32, FALSE)</f>
        <v>0</v>
      </c>
      <c r="AN119" s="368">
        <f>VLOOKUP($G119, SCHOOL_INFO!$D$5:$AS$749, 9, FALSE)</f>
        <v>0</v>
      </c>
      <c r="AO119" s="368">
        <f>VLOOKUP($G119, SCHOOL_INFO!$D$5:$AS$749, 36, FALSE)</f>
        <v>5</v>
      </c>
      <c r="AP119" s="368">
        <f>VLOOKUP($G119, SCHOOL_INFO!$D$5:$AS$749, 37, FALSE)</f>
        <v>16</v>
      </c>
      <c r="AQ119" s="368">
        <f>VLOOKUP($B119, '0.학교(충남+대전)'!$C$4:$AC$767, 27, FALSE)</f>
        <v>22</v>
      </c>
      <c r="AR119" s="368">
        <f>VLOOKUP($B119, '0.학교(충남+대전)'!$C$4:$AH$767, 29, FALSE)</f>
        <v>21</v>
      </c>
      <c r="AS119" s="368">
        <f>VLOOKUP($B119, '0.학교(충남+대전)'!$C$4:$AH$767, 30, FALSE)</f>
        <v>0</v>
      </c>
      <c r="AT119" s="368">
        <f>VLOOKUP($G119, SCHOOL_INFO!$D$5:$AS$749, 38, FALSE)</f>
        <v>0</v>
      </c>
      <c r="AU119" s="368">
        <f>VLOOKUP($G119, SCHOOL_INFO!$D$5:$AS$749, 39, FALSE)</f>
        <v>8</v>
      </c>
      <c r="AV119" s="368">
        <f>VLOOKUP($G119, SCHOOL_INFO!$D$5:$AS$749, 40, FALSE)</f>
        <v>0</v>
      </c>
      <c r="AW119" s="368">
        <f>VLOOKUP($G119, SCHOOL_INFO!$D$5:$AS$749, 41, FALSE)</f>
        <v>0</v>
      </c>
      <c r="AX119" s="368">
        <f>VLOOKUP($G119, SCHOOL_INFO!$D$5:$AS$749, 42, FALSE)</f>
        <v>0</v>
      </c>
    </row>
    <row r="120" spans="1:50" ht="16.5" customHeight="1">
      <c r="A120" s="80">
        <v>116</v>
      </c>
      <c r="B120" s="86" t="s">
        <v>964</v>
      </c>
      <c r="C120" s="88" t="s">
        <v>28</v>
      </c>
      <c r="D120" s="86" t="s">
        <v>2233</v>
      </c>
      <c r="E120" s="86" t="s">
        <v>918</v>
      </c>
      <c r="F120" s="87" t="s">
        <v>727</v>
      </c>
      <c r="G120" s="90" t="s">
        <v>965</v>
      </c>
      <c r="H120" s="390" t="s">
        <v>26</v>
      </c>
      <c r="I120" s="390" t="s">
        <v>35</v>
      </c>
      <c r="J120" s="88" t="s">
        <v>5123</v>
      </c>
      <c r="K120" s="366">
        <v>3</v>
      </c>
      <c r="L120" s="367">
        <v>1</v>
      </c>
      <c r="M120" s="367">
        <v>1</v>
      </c>
      <c r="N120" s="368">
        <f>VLOOKUP($G120, SCHOOL_INFO!$D$5:$AS$749, 6, FALSE)</f>
        <v>2</v>
      </c>
      <c r="O120" s="368">
        <f>VLOOKUP($G120, SCHOOL_INFO!$D$5:$AS$749, 7, FALSE)</f>
        <v>0</v>
      </c>
      <c r="P120" s="368">
        <f>VLOOKUP($G120, SCHOOL_INFO!$D$5:$AS$749, 8, FALSE)</f>
        <v>1</v>
      </c>
      <c r="Q120" s="368">
        <f>VLOOKUP($G120, SCHOOL_INFO!$D$5:$AS$749, 10, FALSE)</f>
        <v>7</v>
      </c>
      <c r="R120" s="368">
        <f>VLOOKUP($G120, SCHOOL_INFO!$D$5:$AS$749, 11, FALSE)</f>
        <v>0</v>
      </c>
      <c r="S120" s="368">
        <f>VLOOKUP($G120, SCHOOL_INFO!$D$5:$AS$749, 12, FALSE)</f>
        <v>0</v>
      </c>
      <c r="T120" s="368">
        <f>VLOOKUP($G120, SCHOOL_INFO!$D$5:$AS$749, 13, FALSE)</f>
        <v>0</v>
      </c>
      <c r="U120" s="368">
        <f>VLOOKUP($G120, SCHOOL_INFO!$D$5:$AS$749, 14, FALSE)</f>
        <v>0</v>
      </c>
      <c r="V120" s="368">
        <f>VLOOKUP($G120, SCHOOL_INFO!$D$5:$AS$749, 15, FALSE)</f>
        <v>0</v>
      </c>
      <c r="W120" s="368">
        <f>VLOOKUP($G120, SCHOOL_INFO!$D$5:$AS$749, 17, FALSE)</f>
        <v>0</v>
      </c>
      <c r="X120" s="368">
        <f>VLOOKUP($G120, SCHOOL_INFO!$D$5:$AS$749, 18, FALSE)</f>
        <v>0</v>
      </c>
      <c r="Y120" s="368">
        <f>VLOOKUP($G120, SCHOOL_INFO!$D$5:$AS$749, 19, FALSE)</f>
        <v>0</v>
      </c>
      <c r="Z120" s="368">
        <f>VLOOKUP($G120, SCHOOL_INFO!$D$5:$AS$749, 21, FALSE)</f>
        <v>7</v>
      </c>
      <c r="AA120" s="368">
        <f>VLOOKUP($G120, SCHOOL_INFO!$D$5:$AS$749, 22, FALSE)</f>
        <v>2</v>
      </c>
      <c r="AB120" s="368">
        <f>VLOOKUP($G120, SCHOOL_INFO!$D$5:$AS$749, 23, FALSE)</f>
        <v>0</v>
      </c>
      <c r="AC120" s="368">
        <f>VLOOKUP($G120, SCHOOL_INFO!$D$5:$AS$749, 25, FALSE)</f>
        <v>13</v>
      </c>
      <c r="AD120" s="368">
        <f>VLOOKUP($G120, SCHOOL_INFO!$D$5:$AS$749, 26, FALSE)</f>
        <v>0</v>
      </c>
      <c r="AE120" s="368">
        <f>VLOOKUP($G120, SCHOOL_INFO!$D$5:$AS$749, 27, FALSE)</f>
        <v>0</v>
      </c>
      <c r="AF120" s="368">
        <f>VLOOKUP($G120, SCHOOL_INFO!$D$5:$AS$749, 29, FALSE)</f>
        <v>0</v>
      </c>
      <c r="AG120" s="368">
        <f>VLOOKUP($G120, SCHOOL_INFO!$D$5:$AS$749, 30, FALSE)</f>
        <v>0</v>
      </c>
      <c r="AH120" s="368">
        <f>VLOOKUP($G120, SCHOOL_INFO!$D$5:$AS$749, 31, FALSE)</f>
        <v>0</v>
      </c>
      <c r="AI120" s="368">
        <f>VLOOKUP($G120, SCHOOL_INFO!$D$5:$AS$749, 33, FALSE)</f>
        <v>1</v>
      </c>
      <c r="AJ120" s="368">
        <f>VLOOKUP($G120, SCHOOL_INFO!$D$5:$AS$749, 34, FALSE)</f>
        <v>0</v>
      </c>
      <c r="AK120" s="368">
        <f>VLOOKUP($G120, SCHOOL_INFO!$D$5:$AS$749, 35, FALSE)</f>
        <v>5</v>
      </c>
      <c r="AL120" s="368">
        <f>VLOOKUP($B120, '0.학교(충남+대전)'!$C$4:$AH$767, 31, FALSE)</f>
        <v>5</v>
      </c>
      <c r="AM120" s="368">
        <f>VLOOKUP($B120, '0.학교(충남+대전)'!$C$4:$AH$767, 32, FALSE)</f>
        <v>0</v>
      </c>
      <c r="AN120" s="368">
        <f>VLOOKUP($G120, SCHOOL_INFO!$D$5:$AS$749, 9, FALSE)</f>
        <v>0</v>
      </c>
      <c r="AO120" s="368">
        <f>VLOOKUP($G120, SCHOOL_INFO!$D$5:$AS$749, 36, FALSE)</f>
        <v>0</v>
      </c>
      <c r="AP120" s="368">
        <f>VLOOKUP($G120, SCHOOL_INFO!$D$5:$AS$749, 37, FALSE)</f>
        <v>26</v>
      </c>
      <c r="AQ120" s="368">
        <f>VLOOKUP($B120, '0.학교(충남+대전)'!$C$4:$AC$767, 27, FALSE)</f>
        <v>28</v>
      </c>
      <c r="AR120" s="368">
        <f>VLOOKUP($B120, '0.학교(충남+대전)'!$C$4:$AH$767, 29, FALSE)</f>
        <v>26</v>
      </c>
      <c r="AS120" s="368">
        <f>VLOOKUP($B120, '0.학교(충남+대전)'!$C$4:$AH$767, 30, FALSE)</f>
        <v>0</v>
      </c>
      <c r="AT120" s="368">
        <f>VLOOKUP($G120, SCHOOL_INFO!$D$5:$AS$749, 38, FALSE)</f>
        <v>0</v>
      </c>
      <c r="AU120" s="368">
        <f>VLOOKUP($G120, SCHOOL_INFO!$D$5:$AS$749, 39, FALSE)</f>
        <v>6</v>
      </c>
      <c r="AV120" s="368">
        <f>VLOOKUP($G120, SCHOOL_INFO!$D$5:$AS$749, 40, FALSE)</f>
        <v>0</v>
      </c>
      <c r="AW120" s="368">
        <f>VLOOKUP($G120, SCHOOL_INFO!$D$5:$AS$749, 41, FALSE)</f>
        <v>0</v>
      </c>
      <c r="AX120" s="368">
        <f>VLOOKUP($G120, SCHOOL_INFO!$D$5:$AS$749, 42, FALSE)</f>
        <v>0</v>
      </c>
    </row>
    <row r="121" spans="1:50" ht="16.5" customHeight="1">
      <c r="A121" s="80">
        <v>117</v>
      </c>
      <c r="B121" s="86" t="s">
        <v>966</v>
      </c>
      <c r="C121" s="88" t="s">
        <v>28</v>
      </c>
      <c r="D121" s="86" t="s">
        <v>2233</v>
      </c>
      <c r="E121" s="86" t="s">
        <v>918</v>
      </c>
      <c r="F121" s="87" t="s">
        <v>727</v>
      </c>
      <c r="G121" s="90" t="s">
        <v>967</v>
      </c>
      <c r="H121" s="390" t="s">
        <v>2353</v>
      </c>
      <c r="I121" s="390" t="s">
        <v>699</v>
      </c>
      <c r="J121" s="88" t="s">
        <v>5123</v>
      </c>
      <c r="K121" s="366">
        <v>2</v>
      </c>
      <c r="L121" s="367">
        <v>1</v>
      </c>
      <c r="M121" s="367">
        <v>1</v>
      </c>
      <c r="N121" s="368">
        <f>VLOOKUP($G121, SCHOOL_INFO!$D$5:$AS$749, 6, FALSE)</f>
        <v>3</v>
      </c>
      <c r="O121" s="368">
        <f>VLOOKUP($G121, SCHOOL_INFO!$D$5:$AS$749, 7, FALSE)</f>
        <v>0</v>
      </c>
      <c r="P121" s="368">
        <f>VLOOKUP($G121, SCHOOL_INFO!$D$5:$AS$749, 8, FALSE)</f>
        <v>1</v>
      </c>
      <c r="Q121" s="368">
        <f>VLOOKUP($G121, SCHOOL_INFO!$D$5:$AS$749, 10, FALSE)</f>
        <v>0</v>
      </c>
      <c r="R121" s="368">
        <f>VLOOKUP($G121, SCHOOL_INFO!$D$5:$AS$749, 11, FALSE)</f>
        <v>0</v>
      </c>
      <c r="S121" s="368">
        <f>VLOOKUP($G121, SCHOOL_INFO!$D$5:$AS$749, 12, FALSE)</f>
        <v>0</v>
      </c>
      <c r="T121" s="368">
        <f>VLOOKUP($G121, SCHOOL_INFO!$D$5:$AS$749, 13, FALSE)</f>
        <v>0</v>
      </c>
      <c r="U121" s="368">
        <f>VLOOKUP($G121, SCHOOL_INFO!$D$5:$AS$749, 14, FALSE)</f>
        <v>0</v>
      </c>
      <c r="V121" s="368">
        <f>VLOOKUP($G121, SCHOOL_INFO!$D$5:$AS$749, 15, FALSE)</f>
        <v>0</v>
      </c>
      <c r="W121" s="368">
        <f>VLOOKUP($G121, SCHOOL_INFO!$D$5:$AS$749, 17, FALSE)</f>
        <v>0</v>
      </c>
      <c r="X121" s="368">
        <f>VLOOKUP($G121, SCHOOL_INFO!$D$5:$AS$749, 18, FALSE)</f>
        <v>0</v>
      </c>
      <c r="Y121" s="368">
        <f>VLOOKUP($G121, SCHOOL_INFO!$D$5:$AS$749, 19, FALSE)</f>
        <v>0</v>
      </c>
      <c r="Z121" s="368">
        <f>VLOOKUP($G121, SCHOOL_INFO!$D$5:$AS$749, 21, FALSE)</f>
        <v>8</v>
      </c>
      <c r="AA121" s="368">
        <f>VLOOKUP($G121, SCHOOL_INFO!$D$5:$AS$749, 22, FALSE)</f>
        <v>2</v>
      </c>
      <c r="AB121" s="368">
        <f>VLOOKUP($G121, SCHOOL_INFO!$D$5:$AS$749, 23, FALSE)</f>
        <v>0</v>
      </c>
      <c r="AC121" s="368">
        <f>VLOOKUP($G121, SCHOOL_INFO!$D$5:$AS$749, 25, FALSE)</f>
        <v>0</v>
      </c>
      <c r="AD121" s="368">
        <f>VLOOKUP($G121, SCHOOL_INFO!$D$5:$AS$749, 26, FALSE)</f>
        <v>0</v>
      </c>
      <c r="AE121" s="368">
        <f>VLOOKUP($G121, SCHOOL_INFO!$D$5:$AS$749, 27, FALSE)</f>
        <v>0</v>
      </c>
      <c r="AF121" s="368">
        <f>VLOOKUP($G121, SCHOOL_INFO!$D$5:$AS$749, 29, FALSE)</f>
        <v>0</v>
      </c>
      <c r="AG121" s="368">
        <f>VLOOKUP($G121, SCHOOL_INFO!$D$5:$AS$749, 30, FALSE)</f>
        <v>0</v>
      </c>
      <c r="AH121" s="368">
        <f>VLOOKUP($G121, SCHOOL_INFO!$D$5:$AS$749, 31, FALSE)</f>
        <v>0</v>
      </c>
      <c r="AI121" s="368">
        <f>VLOOKUP($G121, SCHOOL_INFO!$D$5:$AS$749, 33, FALSE)</f>
        <v>1</v>
      </c>
      <c r="AJ121" s="368">
        <f>VLOOKUP($G121, SCHOOL_INFO!$D$5:$AS$749, 34, FALSE)</f>
        <v>0</v>
      </c>
      <c r="AK121" s="368">
        <f>VLOOKUP($G121, SCHOOL_INFO!$D$5:$AS$749, 35, FALSE)</f>
        <v>4</v>
      </c>
      <c r="AL121" s="368">
        <f>VLOOKUP($B121, '0.학교(충남+대전)'!$C$4:$AH$767, 31, FALSE)</f>
        <v>4</v>
      </c>
      <c r="AM121" s="368">
        <f>VLOOKUP($B121, '0.학교(충남+대전)'!$C$4:$AH$767, 32, FALSE)</f>
        <v>0</v>
      </c>
      <c r="AN121" s="368">
        <f>VLOOKUP($G121, SCHOOL_INFO!$D$5:$AS$749, 9, FALSE)</f>
        <v>0</v>
      </c>
      <c r="AO121" s="368">
        <f>VLOOKUP($G121, SCHOOL_INFO!$D$5:$AS$749, 36, FALSE)</f>
        <v>3</v>
      </c>
      <c r="AP121" s="368">
        <f>VLOOKUP($G121, SCHOOL_INFO!$D$5:$AS$749, 37, FALSE)</f>
        <v>11</v>
      </c>
      <c r="AQ121" s="368">
        <f>VLOOKUP($B121, '0.학교(충남+대전)'!$C$4:$AC$767, 27, FALSE)</f>
        <v>14</v>
      </c>
      <c r="AR121" s="368">
        <f>VLOOKUP($B121, '0.학교(충남+대전)'!$C$4:$AH$767, 29, FALSE)</f>
        <v>14</v>
      </c>
      <c r="AS121" s="368">
        <f>VLOOKUP($B121, '0.학교(충남+대전)'!$C$4:$AH$767, 30, FALSE)</f>
        <v>0</v>
      </c>
      <c r="AT121" s="368">
        <f>VLOOKUP($G121, SCHOOL_INFO!$D$5:$AS$749, 38, FALSE)</f>
        <v>1</v>
      </c>
      <c r="AU121" s="368">
        <f>VLOOKUP($G121, SCHOOL_INFO!$D$5:$AS$749, 39, FALSE)</f>
        <v>5</v>
      </c>
      <c r="AV121" s="368">
        <f>VLOOKUP($G121, SCHOOL_INFO!$D$5:$AS$749, 40, FALSE)</f>
        <v>0</v>
      </c>
      <c r="AW121" s="368">
        <f>VLOOKUP($G121, SCHOOL_INFO!$D$5:$AS$749, 41, FALSE)</f>
        <v>0</v>
      </c>
      <c r="AX121" s="368">
        <f>VLOOKUP($G121, SCHOOL_INFO!$D$5:$AS$749, 42, FALSE)</f>
        <v>0</v>
      </c>
    </row>
    <row r="122" spans="1:50" ht="16.5" customHeight="1">
      <c r="A122" s="81">
        <v>118</v>
      </c>
      <c r="B122" s="86" t="s">
        <v>968</v>
      </c>
      <c r="C122" s="88" t="s">
        <v>28</v>
      </c>
      <c r="D122" s="86" t="s">
        <v>2233</v>
      </c>
      <c r="E122" s="86" t="s">
        <v>918</v>
      </c>
      <c r="F122" s="87" t="s">
        <v>727</v>
      </c>
      <c r="G122" s="90" t="s">
        <v>969</v>
      </c>
      <c r="H122" s="390" t="s">
        <v>26</v>
      </c>
      <c r="I122" s="390" t="s">
        <v>699</v>
      </c>
      <c r="J122" s="88" t="s">
        <v>5123</v>
      </c>
      <c r="K122" s="366">
        <v>2</v>
      </c>
      <c r="L122" s="367">
        <v>1</v>
      </c>
      <c r="M122" s="367">
        <v>1</v>
      </c>
      <c r="N122" s="368">
        <f>VLOOKUP($G122, SCHOOL_INFO!$D$5:$AS$749, 6, FALSE)</f>
        <v>4</v>
      </c>
      <c r="O122" s="368">
        <f>VLOOKUP($G122, SCHOOL_INFO!$D$5:$AS$749, 7, FALSE)</f>
        <v>2</v>
      </c>
      <c r="P122" s="368">
        <f>VLOOKUP($G122, SCHOOL_INFO!$D$5:$AS$749, 8, FALSE)</f>
        <v>1</v>
      </c>
      <c r="Q122" s="368">
        <f>VLOOKUP($G122, SCHOOL_INFO!$D$5:$AS$749, 10, FALSE)</f>
        <v>0</v>
      </c>
      <c r="R122" s="368">
        <f>VLOOKUP($G122, SCHOOL_INFO!$D$5:$AS$749, 11, FALSE)</f>
        <v>1</v>
      </c>
      <c r="S122" s="368">
        <f>VLOOKUP($G122, SCHOOL_INFO!$D$5:$AS$749, 12, FALSE)</f>
        <v>0</v>
      </c>
      <c r="T122" s="368">
        <f>VLOOKUP($G122, SCHOOL_INFO!$D$5:$AS$749, 13, FALSE)</f>
        <v>0</v>
      </c>
      <c r="U122" s="368">
        <f>VLOOKUP($G122, SCHOOL_INFO!$D$5:$AS$749, 14, FALSE)</f>
        <v>0</v>
      </c>
      <c r="V122" s="368">
        <f>VLOOKUP($G122, SCHOOL_INFO!$D$5:$AS$749, 15, FALSE)</f>
        <v>0</v>
      </c>
      <c r="W122" s="368">
        <f>VLOOKUP($G122, SCHOOL_INFO!$D$5:$AS$749, 17, FALSE)</f>
        <v>0</v>
      </c>
      <c r="X122" s="368">
        <f>VLOOKUP($G122, SCHOOL_INFO!$D$5:$AS$749, 18, FALSE)</f>
        <v>0</v>
      </c>
      <c r="Y122" s="368">
        <f>VLOOKUP($G122, SCHOOL_INFO!$D$5:$AS$749, 19, FALSE)</f>
        <v>0</v>
      </c>
      <c r="Z122" s="368">
        <f>VLOOKUP($G122, SCHOOL_INFO!$D$5:$AS$749, 21, FALSE)</f>
        <v>2</v>
      </c>
      <c r="AA122" s="368">
        <f>VLOOKUP($G122, SCHOOL_INFO!$D$5:$AS$749, 22, FALSE)</f>
        <v>2</v>
      </c>
      <c r="AB122" s="368">
        <f>VLOOKUP($G122, SCHOOL_INFO!$D$5:$AS$749, 23, FALSE)</f>
        <v>0</v>
      </c>
      <c r="AC122" s="368">
        <f>VLOOKUP($G122, SCHOOL_INFO!$D$5:$AS$749, 25, FALSE)</f>
        <v>8</v>
      </c>
      <c r="AD122" s="368">
        <f>VLOOKUP($G122, SCHOOL_INFO!$D$5:$AS$749, 26, FALSE)</f>
        <v>6</v>
      </c>
      <c r="AE122" s="368">
        <f>VLOOKUP($G122, SCHOOL_INFO!$D$5:$AS$749, 27, FALSE)</f>
        <v>0</v>
      </c>
      <c r="AF122" s="368">
        <f>VLOOKUP($G122, SCHOOL_INFO!$D$5:$AS$749, 29, FALSE)</f>
        <v>0</v>
      </c>
      <c r="AG122" s="368">
        <f>VLOOKUP($G122, SCHOOL_INFO!$D$5:$AS$749, 30, FALSE)</f>
        <v>0</v>
      </c>
      <c r="AH122" s="368">
        <f>VLOOKUP($G122, SCHOOL_INFO!$D$5:$AS$749, 31, FALSE)</f>
        <v>0</v>
      </c>
      <c r="AI122" s="368">
        <f>VLOOKUP($G122, SCHOOL_INFO!$D$5:$AS$749, 33, FALSE)</f>
        <v>1</v>
      </c>
      <c r="AJ122" s="368">
        <f>VLOOKUP($G122, SCHOOL_INFO!$D$5:$AS$749, 34, FALSE)</f>
        <v>0</v>
      </c>
      <c r="AK122" s="368">
        <f>VLOOKUP($G122, SCHOOL_INFO!$D$5:$AS$749, 35, FALSE)</f>
        <v>5</v>
      </c>
      <c r="AL122" s="368">
        <f>VLOOKUP($B122, '0.학교(충남+대전)'!$C$4:$AH$767, 31, FALSE)</f>
        <v>5</v>
      </c>
      <c r="AM122" s="368">
        <f>VLOOKUP($B122, '0.학교(충남+대전)'!$C$4:$AH$767, 32, FALSE)</f>
        <v>0</v>
      </c>
      <c r="AN122" s="368">
        <f>VLOOKUP($G122, SCHOOL_INFO!$D$5:$AS$749, 9, FALSE)</f>
        <v>0</v>
      </c>
      <c r="AO122" s="368">
        <f>VLOOKUP($G122, SCHOOL_INFO!$D$5:$AS$749, 36, FALSE)</f>
        <v>3</v>
      </c>
      <c r="AP122" s="368">
        <f>VLOOKUP($G122, SCHOOL_INFO!$D$5:$AS$749, 37, FALSE)</f>
        <v>16</v>
      </c>
      <c r="AQ122" s="368">
        <f>VLOOKUP($B122, '0.학교(충남+대전)'!$C$4:$AC$767, 27, FALSE)</f>
        <v>22</v>
      </c>
      <c r="AR122" s="368">
        <f>VLOOKUP($B122, '0.학교(충남+대전)'!$C$4:$AH$767, 29, FALSE)</f>
        <v>19</v>
      </c>
      <c r="AS122" s="368">
        <f>VLOOKUP($B122, '0.학교(충남+대전)'!$C$4:$AH$767, 30, FALSE)</f>
        <v>0</v>
      </c>
      <c r="AT122" s="368">
        <f>VLOOKUP($G122, SCHOOL_INFO!$D$5:$AS$749, 38, FALSE)</f>
        <v>0</v>
      </c>
      <c r="AU122" s="368">
        <f>VLOOKUP($G122, SCHOOL_INFO!$D$5:$AS$749, 39, FALSE)</f>
        <v>7</v>
      </c>
      <c r="AV122" s="368">
        <f>VLOOKUP($G122, SCHOOL_INFO!$D$5:$AS$749, 40, FALSE)</f>
        <v>0</v>
      </c>
      <c r="AW122" s="368">
        <f>VLOOKUP($G122, SCHOOL_INFO!$D$5:$AS$749, 41, FALSE)</f>
        <v>0</v>
      </c>
      <c r="AX122" s="368">
        <f>VLOOKUP($G122, SCHOOL_INFO!$D$5:$AS$749, 42, FALSE)</f>
        <v>0</v>
      </c>
    </row>
    <row r="123" spans="1:50" ht="16.5" customHeight="1">
      <c r="A123" s="80">
        <v>119</v>
      </c>
      <c r="B123" s="86" t="s">
        <v>970</v>
      </c>
      <c r="C123" s="88" t="s">
        <v>28</v>
      </c>
      <c r="D123" s="86" t="s">
        <v>2233</v>
      </c>
      <c r="E123" s="86" t="s">
        <v>918</v>
      </c>
      <c r="F123" s="91" t="s">
        <v>724</v>
      </c>
      <c r="G123" s="90" t="s">
        <v>971</v>
      </c>
      <c r="H123" s="390" t="s">
        <v>26</v>
      </c>
      <c r="I123" s="390" t="s">
        <v>699</v>
      </c>
      <c r="J123" s="88" t="s">
        <v>5123</v>
      </c>
      <c r="K123" s="366">
        <v>2</v>
      </c>
      <c r="L123" s="367">
        <v>1</v>
      </c>
      <c r="M123" s="367">
        <v>1</v>
      </c>
      <c r="N123" s="368">
        <f>VLOOKUP($G123, SCHOOL_INFO!$D$5:$AS$749, 6, FALSE)</f>
        <v>8</v>
      </c>
      <c r="O123" s="368">
        <f>VLOOKUP($G123, SCHOOL_INFO!$D$5:$AS$749, 7, FALSE)</f>
        <v>6</v>
      </c>
      <c r="P123" s="368">
        <f>VLOOKUP($G123, SCHOOL_INFO!$D$5:$AS$749, 8, FALSE)</f>
        <v>1</v>
      </c>
      <c r="Q123" s="368">
        <f>VLOOKUP($G123, SCHOOL_INFO!$D$5:$AS$749, 10, FALSE)</f>
        <v>1</v>
      </c>
      <c r="R123" s="368">
        <f>VLOOKUP($G123, SCHOOL_INFO!$D$5:$AS$749, 11, FALSE)</f>
        <v>0</v>
      </c>
      <c r="S123" s="368">
        <f>VLOOKUP($G123, SCHOOL_INFO!$D$5:$AS$749, 12, FALSE)</f>
        <v>0</v>
      </c>
      <c r="T123" s="368">
        <f>VLOOKUP($G123, SCHOOL_INFO!$D$5:$AS$749, 13, FALSE)</f>
        <v>0</v>
      </c>
      <c r="U123" s="368">
        <f>VLOOKUP($G123, SCHOOL_INFO!$D$5:$AS$749, 14, FALSE)</f>
        <v>0</v>
      </c>
      <c r="V123" s="368">
        <f>VLOOKUP($G123, SCHOOL_INFO!$D$5:$AS$749, 15, FALSE)</f>
        <v>0</v>
      </c>
      <c r="W123" s="368">
        <f>VLOOKUP($G123, SCHOOL_INFO!$D$5:$AS$749, 17, FALSE)</f>
        <v>27</v>
      </c>
      <c r="X123" s="368">
        <f>VLOOKUP($G123, SCHOOL_INFO!$D$5:$AS$749, 18, FALSE)</f>
        <v>6</v>
      </c>
      <c r="Y123" s="368">
        <f>VLOOKUP($G123, SCHOOL_INFO!$D$5:$AS$749, 19, FALSE)</f>
        <v>0</v>
      </c>
      <c r="Z123" s="368">
        <f>VLOOKUP($G123, SCHOOL_INFO!$D$5:$AS$749, 21, FALSE)</f>
        <v>7</v>
      </c>
      <c r="AA123" s="368">
        <f>VLOOKUP($G123, SCHOOL_INFO!$D$5:$AS$749, 22, FALSE)</f>
        <v>3</v>
      </c>
      <c r="AB123" s="368">
        <f>VLOOKUP($G123, SCHOOL_INFO!$D$5:$AS$749, 23, FALSE)</f>
        <v>0</v>
      </c>
      <c r="AC123" s="368">
        <f>VLOOKUP($G123, SCHOOL_INFO!$D$5:$AS$749, 25, FALSE)</f>
        <v>1</v>
      </c>
      <c r="AD123" s="368">
        <f>VLOOKUP($G123, SCHOOL_INFO!$D$5:$AS$749, 26, FALSE)</f>
        <v>1</v>
      </c>
      <c r="AE123" s="368">
        <f>VLOOKUP($G123, SCHOOL_INFO!$D$5:$AS$749, 27, FALSE)</f>
        <v>0</v>
      </c>
      <c r="AF123" s="368">
        <f>VLOOKUP($G123, SCHOOL_INFO!$D$5:$AS$749, 29, FALSE)</f>
        <v>0</v>
      </c>
      <c r="AG123" s="368">
        <f>VLOOKUP($G123, SCHOOL_INFO!$D$5:$AS$749, 30, FALSE)</f>
        <v>0</v>
      </c>
      <c r="AH123" s="368">
        <f>VLOOKUP($G123, SCHOOL_INFO!$D$5:$AS$749, 31, FALSE)</f>
        <v>0</v>
      </c>
      <c r="AI123" s="368">
        <f>VLOOKUP($G123, SCHOOL_INFO!$D$5:$AS$749, 33, FALSE)</f>
        <v>1</v>
      </c>
      <c r="AJ123" s="368">
        <f>VLOOKUP($G123, SCHOOL_INFO!$D$5:$AS$749, 34, FALSE)</f>
        <v>0</v>
      </c>
      <c r="AK123" s="368">
        <f>VLOOKUP($G123, SCHOOL_INFO!$D$5:$AS$749, 35, FALSE)</f>
        <v>7</v>
      </c>
      <c r="AL123" s="368">
        <f>VLOOKUP($B123, '0.학교(충남+대전)'!$C$4:$AH$767, 31, FALSE)</f>
        <v>7</v>
      </c>
      <c r="AM123" s="368">
        <f>VLOOKUP($B123, '0.학교(충남+대전)'!$C$4:$AH$767, 32, FALSE)</f>
        <v>0</v>
      </c>
      <c r="AN123" s="368">
        <f>VLOOKUP($G123, SCHOOL_INFO!$D$5:$AS$749, 9, FALSE)</f>
        <v>0</v>
      </c>
      <c r="AO123" s="368">
        <f>VLOOKUP($G123, SCHOOL_INFO!$D$5:$AS$749, 36, FALSE)</f>
        <v>2</v>
      </c>
      <c r="AP123" s="368">
        <f>VLOOKUP($G123, SCHOOL_INFO!$D$5:$AS$749, 37, FALSE)</f>
        <v>37</v>
      </c>
      <c r="AQ123" s="368">
        <f>VLOOKUP($B123, '0.학교(충남+대전)'!$C$4:$AC$767, 27, FALSE)</f>
        <v>24</v>
      </c>
      <c r="AR123" s="368">
        <f>VLOOKUP($B123, '0.학교(충남+대전)'!$C$4:$AH$767, 29, FALSE)</f>
        <v>39</v>
      </c>
      <c r="AS123" s="368">
        <f>VLOOKUP($B123, '0.학교(충남+대전)'!$C$4:$AH$767, 30, FALSE)</f>
        <v>0</v>
      </c>
      <c r="AT123" s="368">
        <f>VLOOKUP($G123, SCHOOL_INFO!$D$5:$AS$749, 38, FALSE)</f>
        <v>0</v>
      </c>
      <c r="AU123" s="368">
        <f>VLOOKUP($G123, SCHOOL_INFO!$D$5:$AS$749, 39, FALSE)</f>
        <v>9</v>
      </c>
      <c r="AV123" s="368">
        <f>VLOOKUP($G123, SCHOOL_INFO!$D$5:$AS$749, 40, FALSE)</f>
        <v>0</v>
      </c>
      <c r="AW123" s="368">
        <f>VLOOKUP($G123, SCHOOL_INFO!$D$5:$AS$749, 41, FALSE)</f>
        <v>0</v>
      </c>
      <c r="AX123" s="368">
        <f>VLOOKUP($G123, SCHOOL_INFO!$D$5:$AS$749, 42, FALSE)</f>
        <v>0</v>
      </c>
    </row>
    <row r="124" spans="1:50" ht="16.5" customHeight="1">
      <c r="A124" s="80">
        <v>120</v>
      </c>
      <c r="B124" s="86" t="s">
        <v>972</v>
      </c>
      <c r="C124" s="88" t="s">
        <v>28</v>
      </c>
      <c r="D124" s="86" t="s">
        <v>2233</v>
      </c>
      <c r="E124" s="86" t="s">
        <v>918</v>
      </c>
      <c r="F124" s="91" t="s">
        <v>724</v>
      </c>
      <c r="G124" s="90" t="s">
        <v>973</v>
      </c>
      <c r="H124" s="390" t="s">
        <v>26</v>
      </c>
      <c r="I124" s="390" t="s">
        <v>699</v>
      </c>
      <c r="J124" s="88" t="s">
        <v>5123</v>
      </c>
      <c r="K124" s="366">
        <v>2</v>
      </c>
      <c r="L124" s="367">
        <v>1</v>
      </c>
      <c r="M124" s="367">
        <v>1</v>
      </c>
      <c r="N124" s="368">
        <f>VLOOKUP($G124, SCHOOL_INFO!$D$5:$AS$749, 6, FALSE)</f>
        <v>1</v>
      </c>
      <c r="O124" s="368">
        <f>VLOOKUP($G124, SCHOOL_INFO!$D$5:$AS$749, 7, FALSE)</f>
        <v>10</v>
      </c>
      <c r="P124" s="368">
        <f>VLOOKUP($G124, SCHOOL_INFO!$D$5:$AS$749, 8, FALSE)</f>
        <v>1</v>
      </c>
      <c r="Q124" s="368">
        <f>VLOOKUP($G124, SCHOOL_INFO!$D$5:$AS$749, 10, FALSE)</f>
        <v>0</v>
      </c>
      <c r="R124" s="368">
        <f>VLOOKUP($G124, SCHOOL_INFO!$D$5:$AS$749, 11, FALSE)</f>
        <v>10</v>
      </c>
      <c r="S124" s="368">
        <f>VLOOKUP($G124, SCHOOL_INFO!$D$5:$AS$749, 12, FALSE)</f>
        <v>0</v>
      </c>
      <c r="T124" s="368">
        <f>VLOOKUP($G124, SCHOOL_INFO!$D$5:$AS$749, 13, FALSE)</f>
        <v>0</v>
      </c>
      <c r="U124" s="368">
        <f>VLOOKUP($G124, SCHOOL_INFO!$D$5:$AS$749, 14, FALSE)</f>
        <v>0</v>
      </c>
      <c r="V124" s="368">
        <f>VLOOKUP($G124, SCHOOL_INFO!$D$5:$AS$749, 15, FALSE)</f>
        <v>0</v>
      </c>
      <c r="W124" s="368">
        <f>VLOOKUP($G124, SCHOOL_INFO!$D$5:$AS$749, 17, FALSE)</f>
        <v>0</v>
      </c>
      <c r="X124" s="368">
        <f>VLOOKUP($G124, SCHOOL_INFO!$D$5:$AS$749, 18, FALSE)</f>
        <v>0</v>
      </c>
      <c r="Y124" s="368">
        <f>VLOOKUP($G124, SCHOOL_INFO!$D$5:$AS$749, 19, FALSE)</f>
        <v>0</v>
      </c>
      <c r="Z124" s="368">
        <f>VLOOKUP($G124, SCHOOL_INFO!$D$5:$AS$749, 21, FALSE)</f>
        <v>4</v>
      </c>
      <c r="AA124" s="368">
        <f>VLOOKUP($G124, SCHOOL_INFO!$D$5:$AS$749, 22, FALSE)</f>
        <v>8</v>
      </c>
      <c r="AB124" s="368">
        <f>VLOOKUP($G124, SCHOOL_INFO!$D$5:$AS$749, 23, FALSE)</f>
        <v>0</v>
      </c>
      <c r="AC124" s="368">
        <f>VLOOKUP($G124, SCHOOL_INFO!$D$5:$AS$749, 25, FALSE)</f>
        <v>3</v>
      </c>
      <c r="AD124" s="368">
        <f>VLOOKUP($G124, SCHOOL_INFO!$D$5:$AS$749, 26, FALSE)</f>
        <v>29</v>
      </c>
      <c r="AE124" s="368">
        <f>VLOOKUP($G124, SCHOOL_INFO!$D$5:$AS$749, 27, FALSE)</f>
        <v>0</v>
      </c>
      <c r="AF124" s="368">
        <f>VLOOKUP($G124, SCHOOL_INFO!$D$5:$AS$749, 29, FALSE)</f>
        <v>0</v>
      </c>
      <c r="AG124" s="368">
        <f>VLOOKUP($G124, SCHOOL_INFO!$D$5:$AS$749, 30, FALSE)</f>
        <v>0</v>
      </c>
      <c r="AH124" s="368">
        <f>VLOOKUP($G124, SCHOOL_INFO!$D$5:$AS$749, 31, FALSE)</f>
        <v>0</v>
      </c>
      <c r="AI124" s="368">
        <f>VLOOKUP($G124, SCHOOL_INFO!$D$5:$AS$749, 33, FALSE)</f>
        <v>1</v>
      </c>
      <c r="AJ124" s="368">
        <f>VLOOKUP($G124, SCHOOL_INFO!$D$5:$AS$749, 34, FALSE)</f>
        <v>0</v>
      </c>
      <c r="AK124" s="368">
        <f>VLOOKUP($G124, SCHOOL_INFO!$D$5:$AS$749, 35, FALSE)</f>
        <v>9</v>
      </c>
      <c r="AL124" s="368">
        <f>VLOOKUP($B124, '0.학교(충남+대전)'!$C$4:$AH$767, 31, FALSE)</f>
        <v>10</v>
      </c>
      <c r="AM124" s="368">
        <f>VLOOKUP($B124, '0.학교(충남+대전)'!$C$4:$AH$767, 32, FALSE)</f>
        <v>0</v>
      </c>
      <c r="AN124" s="368">
        <f>VLOOKUP($G124, SCHOOL_INFO!$D$5:$AS$749, 9, FALSE)</f>
        <v>0</v>
      </c>
      <c r="AO124" s="368">
        <f>VLOOKUP($G124, SCHOOL_INFO!$D$5:$AS$749, 36, FALSE)</f>
        <v>17</v>
      </c>
      <c r="AP124" s="368">
        <f>VLOOKUP($G124, SCHOOL_INFO!$D$5:$AS$749, 37, FALSE)</f>
        <v>31</v>
      </c>
      <c r="AQ124" s="368">
        <f>VLOOKUP($B124, '0.학교(충남+대전)'!$C$4:$AC$767, 27, FALSE)</f>
        <v>48</v>
      </c>
      <c r="AR124" s="368">
        <f>VLOOKUP($B124, '0.학교(충남+대전)'!$C$4:$AH$767, 29, FALSE)</f>
        <v>48</v>
      </c>
      <c r="AS124" s="368">
        <f>VLOOKUP($B124, '0.학교(충남+대전)'!$C$4:$AH$767, 30, FALSE)</f>
        <v>0</v>
      </c>
      <c r="AT124" s="368">
        <f>VLOOKUP($G124, SCHOOL_INFO!$D$5:$AS$749, 38, FALSE)</f>
        <v>0</v>
      </c>
      <c r="AU124" s="368">
        <f>VLOOKUP($G124, SCHOOL_INFO!$D$5:$AS$749, 39, FALSE)</f>
        <v>11</v>
      </c>
      <c r="AV124" s="368">
        <f>VLOOKUP($G124, SCHOOL_INFO!$D$5:$AS$749, 40, FALSE)</f>
        <v>0</v>
      </c>
      <c r="AW124" s="368">
        <f>VLOOKUP($G124, SCHOOL_INFO!$D$5:$AS$749, 41, FALSE)</f>
        <v>0</v>
      </c>
      <c r="AX124" s="368">
        <f>VLOOKUP($G124, SCHOOL_INFO!$D$5:$AS$749, 42, FALSE)</f>
        <v>0</v>
      </c>
    </row>
    <row r="125" spans="1:50" ht="16.5" customHeight="1">
      <c r="A125" s="81">
        <v>121</v>
      </c>
      <c r="B125" s="86" t="s">
        <v>974</v>
      </c>
      <c r="C125" s="88" t="s">
        <v>28</v>
      </c>
      <c r="D125" s="86" t="s">
        <v>2233</v>
      </c>
      <c r="E125" s="86" t="s">
        <v>918</v>
      </c>
      <c r="F125" s="89" t="s">
        <v>730</v>
      </c>
      <c r="G125" s="90" t="s">
        <v>975</v>
      </c>
      <c r="H125" s="390" t="s">
        <v>26</v>
      </c>
      <c r="I125" s="390" t="s">
        <v>699</v>
      </c>
      <c r="J125" s="88" t="s">
        <v>5123</v>
      </c>
      <c r="K125" s="366">
        <v>2</v>
      </c>
      <c r="L125" s="367">
        <v>1</v>
      </c>
      <c r="M125" s="367">
        <v>1</v>
      </c>
      <c r="N125" s="368">
        <f>VLOOKUP($G125, SCHOOL_INFO!$D$5:$AS$749, 6, FALSE)</f>
        <v>3</v>
      </c>
      <c r="O125" s="368">
        <f>VLOOKUP($G125, SCHOOL_INFO!$D$5:$AS$749, 7, FALSE)</f>
        <v>3</v>
      </c>
      <c r="P125" s="368">
        <f>VLOOKUP($G125, SCHOOL_INFO!$D$5:$AS$749, 8, FALSE)</f>
        <v>1</v>
      </c>
      <c r="Q125" s="368">
        <f>VLOOKUP($G125, SCHOOL_INFO!$D$5:$AS$749, 10, FALSE)</f>
        <v>0</v>
      </c>
      <c r="R125" s="368">
        <f>VLOOKUP($G125, SCHOOL_INFO!$D$5:$AS$749, 11, FALSE)</f>
        <v>0</v>
      </c>
      <c r="S125" s="368">
        <f>VLOOKUP($G125, SCHOOL_INFO!$D$5:$AS$749, 12, FALSE)</f>
        <v>0</v>
      </c>
      <c r="T125" s="368">
        <f>VLOOKUP($G125, SCHOOL_INFO!$D$5:$AS$749, 13, FALSE)</f>
        <v>0</v>
      </c>
      <c r="U125" s="368">
        <f>VLOOKUP($G125, SCHOOL_INFO!$D$5:$AS$749, 14, FALSE)</f>
        <v>0</v>
      </c>
      <c r="V125" s="368">
        <f>VLOOKUP($G125, SCHOOL_INFO!$D$5:$AS$749, 15, FALSE)</f>
        <v>0</v>
      </c>
      <c r="W125" s="368">
        <f>VLOOKUP($G125, SCHOOL_INFO!$D$5:$AS$749, 17, FALSE)</f>
        <v>0</v>
      </c>
      <c r="X125" s="368">
        <f>VLOOKUP($G125, SCHOOL_INFO!$D$5:$AS$749, 18, FALSE)</f>
        <v>0</v>
      </c>
      <c r="Y125" s="368">
        <f>VLOOKUP($G125, SCHOOL_INFO!$D$5:$AS$749, 19, FALSE)</f>
        <v>0</v>
      </c>
      <c r="Z125" s="368">
        <f>VLOOKUP($G125, SCHOOL_INFO!$D$5:$AS$749, 21, FALSE)</f>
        <v>2</v>
      </c>
      <c r="AA125" s="368">
        <f>VLOOKUP($G125, SCHOOL_INFO!$D$5:$AS$749, 22, FALSE)</f>
        <v>2</v>
      </c>
      <c r="AB125" s="368">
        <f>VLOOKUP($G125, SCHOOL_INFO!$D$5:$AS$749, 23, FALSE)</f>
        <v>0</v>
      </c>
      <c r="AC125" s="368">
        <f>VLOOKUP($G125, SCHOOL_INFO!$D$5:$AS$749, 25, FALSE)</f>
        <v>7</v>
      </c>
      <c r="AD125" s="368">
        <f>VLOOKUP($G125, SCHOOL_INFO!$D$5:$AS$749, 26, FALSE)</f>
        <v>6</v>
      </c>
      <c r="AE125" s="368">
        <f>VLOOKUP($G125, SCHOOL_INFO!$D$5:$AS$749, 27, FALSE)</f>
        <v>0</v>
      </c>
      <c r="AF125" s="368">
        <f>VLOOKUP($G125, SCHOOL_INFO!$D$5:$AS$749, 29, FALSE)</f>
        <v>0</v>
      </c>
      <c r="AG125" s="368">
        <f>VLOOKUP($G125, SCHOOL_INFO!$D$5:$AS$749, 30, FALSE)</f>
        <v>0</v>
      </c>
      <c r="AH125" s="368">
        <f>VLOOKUP($G125, SCHOOL_INFO!$D$5:$AS$749, 31, FALSE)</f>
        <v>0</v>
      </c>
      <c r="AI125" s="368">
        <f>VLOOKUP($G125, SCHOOL_INFO!$D$5:$AS$749, 33, FALSE)</f>
        <v>1</v>
      </c>
      <c r="AJ125" s="368">
        <f>VLOOKUP($G125, SCHOOL_INFO!$D$5:$AS$749, 34, FALSE)</f>
        <v>0</v>
      </c>
      <c r="AK125" s="368">
        <f>VLOOKUP($G125, SCHOOL_INFO!$D$5:$AS$749, 35, FALSE)</f>
        <v>5</v>
      </c>
      <c r="AL125" s="368">
        <f>VLOOKUP($B125, '0.학교(충남+대전)'!$C$4:$AH$767, 31, FALSE)</f>
        <v>5</v>
      </c>
      <c r="AM125" s="368">
        <f>VLOOKUP($B125, '0.학교(충남+대전)'!$C$4:$AH$767, 32, FALSE)</f>
        <v>0</v>
      </c>
      <c r="AN125" s="368">
        <f>VLOOKUP($G125, SCHOOL_INFO!$D$5:$AS$749, 9, FALSE)</f>
        <v>0</v>
      </c>
      <c r="AO125" s="368">
        <f>VLOOKUP($G125, SCHOOL_INFO!$D$5:$AS$749, 36, FALSE)</f>
        <v>9</v>
      </c>
      <c r="AP125" s="368">
        <f>VLOOKUP($G125, SCHOOL_INFO!$D$5:$AS$749, 37, FALSE)</f>
        <v>16</v>
      </c>
      <c r="AQ125" s="368">
        <f>VLOOKUP($B125, '0.학교(충남+대전)'!$C$4:$AC$767, 27, FALSE)</f>
        <v>39</v>
      </c>
      <c r="AR125" s="368">
        <f>VLOOKUP($B125, '0.학교(충남+대전)'!$C$4:$AH$767, 29, FALSE)</f>
        <v>25</v>
      </c>
      <c r="AS125" s="368">
        <f>VLOOKUP($B125, '0.학교(충남+대전)'!$C$4:$AH$767, 30, FALSE)</f>
        <v>0</v>
      </c>
      <c r="AT125" s="368">
        <f>VLOOKUP($G125, SCHOOL_INFO!$D$5:$AS$749, 38, FALSE)</f>
        <v>0</v>
      </c>
      <c r="AU125" s="368">
        <f>VLOOKUP($G125, SCHOOL_INFO!$D$5:$AS$749, 39, FALSE)</f>
        <v>7</v>
      </c>
      <c r="AV125" s="368">
        <f>VLOOKUP($G125, SCHOOL_INFO!$D$5:$AS$749, 40, FALSE)</f>
        <v>0</v>
      </c>
      <c r="AW125" s="368">
        <f>VLOOKUP($G125, SCHOOL_INFO!$D$5:$AS$749, 41, FALSE)</f>
        <v>0</v>
      </c>
      <c r="AX125" s="368">
        <f>VLOOKUP($G125, SCHOOL_INFO!$D$5:$AS$749, 42, FALSE)</f>
        <v>0</v>
      </c>
    </row>
    <row r="126" spans="1:50" ht="16.5" customHeight="1">
      <c r="A126" s="80">
        <v>122</v>
      </c>
      <c r="B126" s="86" t="s">
        <v>976</v>
      </c>
      <c r="C126" s="88" t="s">
        <v>28</v>
      </c>
      <c r="D126" s="86" t="s">
        <v>2233</v>
      </c>
      <c r="E126" s="86" t="s">
        <v>918</v>
      </c>
      <c r="F126" s="87" t="s">
        <v>727</v>
      </c>
      <c r="G126" s="90" t="s">
        <v>977</v>
      </c>
      <c r="H126" s="390" t="s">
        <v>26</v>
      </c>
      <c r="I126" s="390" t="s">
        <v>35</v>
      </c>
      <c r="J126" s="88" t="s">
        <v>5123</v>
      </c>
      <c r="K126" s="366">
        <v>3</v>
      </c>
      <c r="L126" s="367">
        <v>1</v>
      </c>
      <c r="M126" s="367">
        <v>1</v>
      </c>
      <c r="N126" s="368">
        <f>VLOOKUP($G126, SCHOOL_INFO!$D$5:$AS$749, 6, FALSE)</f>
        <v>3</v>
      </c>
      <c r="O126" s="368">
        <f>VLOOKUP($G126, SCHOOL_INFO!$D$5:$AS$749, 7, FALSE)</f>
        <v>2</v>
      </c>
      <c r="P126" s="368">
        <f>VLOOKUP($G126, SCHOOL_INFO!$D$5:$AS$749, 8, FALSE)</f>
        <v>1</v>
      </c>
      <c r="Q126" s="368">
        <f>VLOOKUP($G126, SCHOOL_INFO!$D$5:$AS$749, 10, FALSE)</f>
        <v>0</v>
      </c>
      <c r="R126" s="368">
        <f>VLOOKUP($G126, SCHOOL_INFO!$D$5:$AS$749, 11, FALSE)</f>
        <v>0</v>
      </c>
      <c r="S126" s="368">
        <f>VLOOKUP($G126, SCHOOL_INFO!$D$5:$AS$749, 12, FALSE)</f>
        <v>0</v>
      </c>
      <c r="T126" s="368">
        <f>VLOOKUP($G126, SCHOOL_INFO!$D$5:$AS$749, 13, FALSE)</f>
        <v>0</v>
      </c>
      <c r="U126" s="368">
        <f>VLOOKUP($G126, SCHOOL_INFO!$D$5:$AS$749, 14, FALSE)</f>
        <v>0</v>
      </c>
      <c r="V126" s="368">
        <f>VLOOKUP($G126, SCHOOL_INFO!$D$5:$AS$749, 15, FALSE)</f>
        <v>0</v>
      </c>
      <c r="W126" s="368">
        <f>VLOOKUP($G126, SCHOOL_INFO!$D$5:$AS$749, 17, FALSE)</f>
        <v>0</v>
      </c>
      <c r="X126" s="368">
        <f>VLOOKUP($G126, SCHOOL_INFO!$D$5:$AS$749, 18, FALSE)</f>
        <v>1</v>
      </c>
      <c r="Y126" s="368">
        <f>VLOOKUP($G126, SCHOOL_INFO!$D$5:$AS$749, 19, FALSE)</f>
        <v>0</v>
      </c>
      <c r="Z126" s="368">
        <f>VLOOKUP($G126, SCHOOL_INFO!$D$5:$AS$749, 21, FALSE)</f>
        <v>2</v>
      </c>
      <c r="AA126" s="368">
        <f>VLOOKUP($G126, SCHOOL_INFO!$D$5:$AS$749, 22, FALSE)</f>
        <v>2</v>
      </c>
      <c r="AB126" s="368">
        <f>VLOOKUP($G126, SCHOOL_INFO!$D$5:$AS$749, 23, FALSE)</f>
        <v>0</v>
      </c>
      <c r="AC126" s="368">
        <f>VLOOKUP($G126, SCHOOL_INFO!$D$5:$AS$749, 25, FALSE)</f>
        <v>6</v>
      </c>
      <c r="AD126" s="368">
        <f>VLOOKUP($G126, SCHOOL_INFO!$D$5:$AS$749, 26, FALSE)</f>
        <v>4</v>
      </c>
      <c r="AE126" s="368">
        <f>VLOOKUP($G126, SCHOOL_INFO!$D$5:$AS$749, 27, FALSE)</f>
        <v>0</v>
      </c>
      <c r="AF126" s="368">
        <f>VLOOKUP($G126, SCHOOL_INFO!$D$5:$AS$749, 29, FALSE)</f>
        <v>0</v>
      </c>
      <c r="AG126" s="368">
        <f>VLOOKUP($G126, SCHOOL_INFO!$D$5:$AS$749, 30, FALSE)</f>
        <v>0</v>
      </c>
      <c r="AH126" s="368">
        <f>VLOOKUP($G126, SCHOOL_INFO!$D$5:$AS$749, 31, FALSE)</f>
        <v>0</v>
      </c>
      <c r="AI126" s="368">
        <f>VLOOKUP($G126, SCHOOL_INFO!$D$5:$AS$749, 33, FALSE)</f>
        <v>1</v>
      </c>
      <c r="AJ126" s="368">
        <f>VLOOKUP($G126, SCHOOL_INFO!$D$5:$AS$749, 34, FALSE)</f>
        <v>0</v>
      </c>
      <c r="AK126" s="368">
        <f>VLOOKUP($G126, SCHOOL_INFO!$D$5:$AS$749, 35, FALSE)</f>
        <v>6</v>
      </c>
      <c r="AL126" s="368">
        <f>VLOOKUP($B126, '0.학교(충남+대전)'!$C$4:$AH$767, 31, FALSE)</f>
        <v>6</v>
      </c>
      <c r="AM126" s="368">
        <f>VLOOKUP($B126, '0.학교(충남+대전)'!$C$4:$AH$767, 32, FALSE)</f>
        <v>0</v>
      </c>
      <c r="AN126" s="368">
        <f>VLOOKUP($G126, SCHOOL_INFO!$D$5:$AS$749, 9, FALSE)</f>
        <v>0</v>
      </c>
      <c r="AO126" s="368">
        <f>VLOOKUP($G126, SCHOOL_INFO!$D$5:$AS$749, 36, FALSE)</f>
        <v>7</v>
      </c>
      <c r="AP126" s="368">
        <f>VLOOKUP($G126, SCHOOL_INFO!$D$5:$AS$749, 37, FALSE)</f>
        <v>34</v>
      </c>
      <c r="AQ126" s="368">
        <f>VLOOKUP($B126, '0.학교(충남+대전)'!$C$4:$AC$767, 27, FALSE)</f>
        <v>42</v>
      </c>
      <c r="AR126" s="368">
        <f>VLOOKUP($B126, '0.학교(충남+대전)'!$C$4:$AH$767, 29, FALSE)</f>
        <v>41</v>
      </c>
      <c r="AS126" s="368">
        <f>VLOOKUP($B126, '0.학교(충남+대전)'!$C$4:$AH$767, 30, FALSE)</f>
        <v>0</v>
      </c>
      <c r="AT126" s="368">
        <f>VLOOKUP($G126, SCHOOL_INFO!$D$5:$AS$749, 38, FALSE)</f>
        <v>0</v>
      </c>
      <c r="AU126" s="368">
        <f>VLOOKUP($G126, SCHOOL_INFO!$D$5:$AS$749, 39, FALSE)</f>
        <v>8</v>
      </c>
      <c r="AV126" s="368">
        <f>VLOOKUP($G126, SCHOOL_INFO!$D$5:$AS$749, 40, FALSE)</f>
        <v>0</v>
      </c>
      <c r="AW126" s="368">
        <f>VLOOKUP($G126, SCHOOL_INFO!$D$5:$AS$749, 41, FALSE)</f>
        <v>0</v>
      </c>
      <c r="AX126" s="368">
        <f>VLOOKUP($G126, SCHOOL_INFO!$D$5:$AS$749, 42, FALSE)</f>
        <v>0</v>
      </c>
    </row>
    <row r="127" spans="1:50" ht="16.5" customHeight="1">
      <c r="A127" s="80">
        <v>123</v>
      </c>
      <c r="B127" s="86" t="s">
        <v>978</v>
      </c>
      <c r="C127" s="88" t="s">
        <v>28</v>
      </c>
      <c r="D127" s="86" t="s">
        <v>2233</v>
      </c>
      <c r="E127" s="86" t="s">
        <v>918</v>
      </c>
      <c r="F127" s="89" t="s">
        <v>730</v>
      </c>
      <c r="G127" s="90" t="s">
        <v>979</v>
      </c>
      <c r="H127" s="390" t="s">
        <v>26</v>
      </c>
      <c r="I127" s="390" t="s">
        <v>699</v>
      </c>
      <c r="J127" s="88" t="s">
        <v>5123</v>
      </c>
      <c r="K127" s="366">
        <v>2</v>
      </c>
      <c r="L127" s="367">
        <v>1</v>
      </c>
      <c r="M127" s="367">
        <v>1</v>
      </c>
      <c r="N127" s="368">
        <f>VLOOKUP($G127, SCHOOL_INFO!$D$5:$AS$749, 6, FALSE)</f>
        <v>5</v>
      </c>
      <c r="O127" s="368">
        <f>VLOOKUP($G127, SCHOOL_INFO!$D$5:$AS$749, 7, FALSE)</f>
        <v>1</v>
      </c>
      <c r="P127" s="368">
        <f>VLOOKUP($G127, SCHOOL_INFO!$D$5:$AS$749, 8, FALSE)</f>
        <v>1</v>
      </c>
      <c r="Q127" s="368">
        <f>VLOOKUP($G127, SCHOOL_INFO!$D$5:$AS$749, 10, FALSE)</f>
        <v>0</v>
      </c>
      <c r="R127" s="368">
        <f>VLOOKUP($G127, SCHOOL_INFO!$D$5:$AS$749, 11, FALSE)</f>
        <v>0</v>
      </c>
      <c r="S127" s="368">
        <f>VLOOKUP($G127, SCHOOL_INFO!$D$5:$AS$749, 12, FALSE)</f>
        <v>0</v>
      </c>
      <c r="T127" s="368">
        <f>VLOOKUP($G127, SCHOOL_INFO!$D$5:$AS$749, 13, FALSE)</f>
        <v>0</v>
      </c>
      <c r="U127" s="368">
        <f>VLOOKUP($G127, SCHOOL_INFO!$D$5:$AS$749, 14, FALSE)</f>
        <v>0</v>
      </c>
      <c r="V127" s="368">
        <f>VLOOKUP($G127, SCHOOL_INFO!$D$5:$AS$749, 15, FALSE)</f>
        <v>0</v>
      </c>
      <c r="W127" s="368">
        <f>VLOOKUP($G127, SCHOOL_INFO!$D$5:$AS$749, 17, FALSE)</f>
        <v>2</v>
      </c>
      <c r="X127" s="368">
        <f>VLOOKUP($G127, SCHOOL_INFO!$D$5:$AS$749, 18, FALSE)</f>
        <v>0</v>
      </c>
      <c r="Y127" s="368">
        <f>VLOOKUP($G127, SCHOOL_INFO!$D$5:$AS$749, 19, FALSE)</f>
        <v>0</v>
      </c>
      <c r="Z127" s="368">
        <f>VLOOKUP($G127, SCHOOL_INFO!$D$5:$AS$749, 21, FALSE)</f>
        <v>2</v>
      </c>
      <c r="AA127" s="368">
        <f>VLOOKUP($G127, SCHOOL_INFO!$D$5:$AS$749, 22, FALSE)</f>
        <v>2</v>
      </c>
      <c r="AB127" s="368">
        <f>VLOOKUP($G127, SCHOOL_INFO!$D$5:$AS$749, 23, FALSE)</f>
        <v>0</v>
      </c>
      <c r="AC127" s="368">
        <f>VLOOKUP($G127, SCHOOL_INFO!$D$5:$AS$749, 25, FALSE)</f>
        <v>8</v>
      </c>
      <c r="AD127" s="368">
        <f>VLOOKUP($G127, SCHOOL_INFO!$D$5:$AS$749, 26, FALSE)</f>
        <v>2</v>
      </c>
      <c r="AE127" s="368">
        <f>VLOOKUP($G127, SCHOOL_INFO!$D$5:$AS$749, 27, FALSE)</f>
        <v>0</v>
      </c>
      <c r="AF127" s="368">
        <f>VLOOKUP($G127, SCHOOL_INFO!$D$5:$AS$749, 29, FALSE)</f>
        <v>0</v>
      </c>
      <c r="AG127" s="368">
        <f>VLOOKUP($G127, SCHOOL_INFO!$D$5:$AS$749, 30, FALSE)</f>
        <v>0</v>
      </c>
      <c r="AH127" s="368">
        <f>VLOOKUP($G127, SCHOOL_INFO!$D$5:$AS$749, 31, FALSE)</f>
        <v>0</v>
      </c>
      <c r="AI127" s="368">
        <f>VLOOKUP($G127, SCHOOL_INFO!$D$5:$AS$749, 33, FALSE)</f>
        <v>1</v>
      </c>
      <c r="AJ127" s="368">
        <f>VLOOKUP($G127, SCHOOL_INFO!$D$5:$AS$749, 34, FALSE)</f>
        <v>0</v>
      </c>
      <c r="AK127" s="368">
        <f>VLOOKUP($G127, SCHOOL_INFO!$D$5:$AS$749, 35, FALSE)</f>
        <v>4</v>
      </c>
      <c r="AL127" s="368">
        <f>VLOOKUP($B127, '0.학교(충남+대전)'!$C$4:$AH$767, 31, FALSE)</f>
        <v>4</v>
      </c>
      <c r="AM127" s="368">
        <f>VLOOKUP($B127, '0.학교(충남+대전)'!$C$4:$AH$767, 32, FALSE)</f>
        <v>0</v>
      </c>
      <c r="AN127" s="368">
        <f>VLOOKUP($G127, SCHOOL_INFO!$D$5:$AS$749, 9, FALSE)</f>
        <v>0</v>
      </c>
      <c r="AO127" s="368">
        <f>VLOOKUP($G127, SCHOOL_INFO!$D$5:$AS$749, 36, FALSE)</f>
        <v>0</v>
      </c>
      <c r="AP127" s="368">
        <f>VLOOKUP($G127, SCHOOL_INFO!$D$5:$AS$749, 37, FALSE)</f>
        <v>15</v>
      </c>
      <c r="AQ127" s="368">
        <f>VLOOKUP($B127, '0.학교(충남+대전)'!$C$4:$AC$767, 27, FALSE)</f>
        <v>27</v>
      </c>
      <c r="AR127" s="368">
        <f>VLOOKUP($B127, '0.학교(충남+대전)'!$C$4:$AH$767, 29, FALSE)</f>
        <v>15</v>
      </c>
      <c r="AS127" s="368">
        <f>VLOOKUP($B127, '0.학교(충남+대전)'!$C$4:$AH$767, 30, FALSE)</f>
        <v>0</v>
      </c>
      <c r="AT127" s="368">
        <f>VLOOKUP($G127, SCHOOL_INFO!$D$5:$AS$749, 38, FALSE)</f>
        <v>0</v>
      </c>
      <c r="AU127" s="368">
        <f>VLOOKUP($G127, SCHOOL_INFO!$D$5:$AS$749, 39, FALSE)</f>
        <v>7</v>
      </c>
      <c r="AV127" s="368">
        <f>VLOOKUP($G127, SCHOOL_INFO!$D$5:$AS$749, 40, FALSE)</f>
        <v>0</v>
      </c>
      <c r="AW127" s="368">
        <f>VLOOKUP($G127, SCHOOL_INFO!$D$5:$AS$749, 41, FALSE)</f>
        <v>0</v>
      </c>
      <c r="AX127" s="368">
        <f>VLOOKUP($G127, SCHOOL_INFO!$D$5:$AS$749, 42, FALSE)</f>
        <v>0</v>
      </c>
    </row>
    <row r="128" spans="1:50" ht="16.5" customHeight="1">
      <c r="A128" s="81">
        <v>124</v>
      </c>
      <c r="B128" s="86" t="s">
        <v>980</v>
      </c>
      <c r="C128" s="88" t="s">
        <v>28</v>
      </c>
      <c r="D128" s="86" t="s">
        <v>2233</v>
      </c>
      <c r="E128" s="86" t="s">
        <v>918</v>
      </c>
      <c r="F128" s="87" t="s">
        <v>727</v>
      </c>
      <c r="G128" s="90" t="s">
        <v>981</v>
      </c>
      <c r="H128" s="390" t="s">
        <v>2353</v>
      </c>
      <c r="I128" s="390" t="s">
        <v>699</v>
      </c>
      <c r="J128" s="88" t="s">
        <v>5123</v>
      </c>
      <c r="K128" s="366">
        <v>2</v>
      </c>
      <c r="L128" s="367">
        <v>1</v>
      </c>
      <c r="M128" s="367">
        <v>1</v>
      </c>
      <c r="N128" s="368">
        <f>VLOOKUP($G128, SCHOOL_INFO!$D$5:$AS$749, 6, FALSE)</f>
        <v>1</v>
      </c>
      <c r="O128" s="368">
        <f>VLOOKUP($G128, SCHOOL_INFO!$D$5:$AS$749, 7, FALSE)</f>
        <v>1</v>
      </c>
      <c r="P128" s="368">
        <f>VLOOKUP($G128, SCHOOL_INFO!$D$5:$AS$749, 8, FALSE)</f>
        <v>1</v>
      </c>
      <c r="Q128" s="368">
        <f>VLOOKUP($G128, SCHOOL_INFO!$D$5:$AS$749, 10, FALSE)</f>
        <v>0</v>
      </c>
      <c r="R128" s="368">
        <f>VLOOKUP($G128, SCHOOL_INFO!$D$5:$AS$749, 11, FALSE)</f>
        <v>0</v>
      </c>
      <c r="S128" s="368">
        <f>VLOOKUP($G128, SCHOOL_INFO!$D$5:$AS$749, 12, FALSE)</f>
        <v>0</v>
      </c>
      <c r="T128" s="368">
        <f>VLOOKUP($G128, SCHOOL_INFO!$D$5:$AS$749, 13, FALSE)</f>
        <v>0</v>
      </c>
      <c r="U128" s="368">
        <f>VLOOKUP($G128, SCHOOL_INFO!$D$5:$AS$749, 14, FALSE)</f>
        <v>0</v>
      </c>
      <c r="V128" s="368">
        <f>VLOOKUP($G128, SCHOOL_INFO!$D$5:$AS$749, 15, FALSE)</f>
        <v>0</v>
      </c>
      <c r="W128" s="368">
        <f>VLOOKUP($G128, SCHOOL_INFO!$D$5:$AS$749, 17, FALSE)</f>
        <v>0</v>
      </c>
      <c r="X128" s="368">
        <f>VLOOKUP($G128, SCHOOL_INFO!$D$5:$AS$749, 18, FALSE)</f>
        <v>0</v>
      </c>
      <c r="Y128" s="368">
        <f>VLOOKUP($G128, SCHOOL_INFO!$D$5:$AS$749, 19, FALSE)</f>
        <v>0</v>
      </c>
      <c r="Z128" s="368">
        <f>VLOOKUP($G128, SCHOOL_INFO!$D$5:$AS$749, 21, FALSE)</f>
        <v>2</v>
      </c>
      <c r="AA128" s="368">
        <f>VLOOKUP($G128, SCHOOL_INFO!$D$5:$AS$749, 22, FALSE)</f>
        <v>2</v>
      </c>
      <c r="AB128" s="368">
        <f>VLOOKUP($G128, SCHOOL_INFO!$D$5:$AS$749, 23, FALSE)</f>
        <v>0</v>
      </c>
      <c r="AC128" s="368">
        <f>VLOOKUP($G128, SCHOOL_INFO!$D$5:$AS$749, 25, FALSE)</f>
        <v>2</v>
      </c>
      <c r="AD128" s="368">
        <f>VLOOKUP($G128, SCHOOL_INFO!$D$5:$AS$749, 26, FALSE)</f>
        <v>2</v>
      </c>
      <c r="AE128" s="368">
        <f>VLOOKUP($G128, SCHOOL_INFO!$D$5:$AS$749, 27, FALSE)</f>
        <v>0</v>
      </c>
      <c r="AF128" s="368">
        <f>VLOOKUP($G128, SCHOOL_INFO!$D$5:$AS$749, 29, FALSE)</f>
        <v>0</v>
      </c>
      <c r="AG128" s="368">
        <f>VLOOKUP($G128, SCHOOL_INFO!$D$5:$AS$749, 30, FALSE)</f>
        <v>0</v>
      </c>
      <c r="AH128" s="368">
        <f>VLOOKUP($G128, SCHOOL_INFO!$D$5:$AS$749, 31, FALSE)</f>
        <v>0</v>
      </c>
      <c r="AI128" s="368">
        <f>VLOOKUP($G128, SCHOOL_INFO!$D$5:$AS$749, 33, FALSE)</f>
        <v>1</v>
      </c>
      <c r="AJ128" s="368">
        <f>VLOOKUP($G128, SCHOOL_INFO!$D$5:$AS$749, 34, FALSE)</f>
        <v>0</v>
      </c>
      <c r="AK128" s="368">
        <f>VLOOKUP($G128, SCHOOL_INFO!$D$5:$AS$749, 35, FALSE)</f>
        <v>5</v>
      </c>
      <c r="AL128" s="368">
        <f>VLOOKUP($B128, '0.학교(충남+대전)'!$C$4:$AH$767, 31, FALSE)</f>
        <v>5</v>
      </c>
      <c r="AM128" s="368">
        <f>VLOOKUP($B128, '0.학교(충남+대전)'!$C$4:$AH$767, 32, FALSE)</f>
        <v>0</v>
      </c>
      <c r="AN128" s="368">
        <f>VLOOKUP($G128, SCHOOL_INFO!$D$5:$AS$749, 9, FALSE)</f>
        <v>0</v>
      </c>
      <c r="AO128" s="368">
        <f>VLOOKUP($G128, SCHOOL_INFO!$D$5:$AS$749, 36, FALSE)</f>
        <v>4</v>
      </c>
      <c r="AP128" s="368">
        <f>VLOOKUP($G128, SCHOOL_INFO!$D$5:$AS$749, 37, FALSE)</f>
        <v>9</v>
      </c>
      <c r="AQ128" s="368">
        <f>VLOOKUP($B128, '0.학교(충남+대전)'!$C$4:$AC$767, 27, FALSE)</f>
        <v>14</v>
      </c>
      <c r="AR128" s="368">
        <f>VLOOKUP($B128, '0.학교(충남+대전)'!$C$4:$AH$767, 29, FALSE)</f>
        <v>13</v>
      </c>
      <c r="AS128" s="368">
        <f>VLOOKUP($B128, '0.학교(충남+대전)'!$C$4:$AH$767, 30, FALSE)</f>
        <v>0</v>
      </c>
      <c r="AT128" s="368">
        <f>VLOOKUP($G128, SCHOOL_INFO!$D$5:$AS$749, 38, FALSE)</f>
        <v>0</v>
      </c>
      <c r="AU128" s="368">
        <f>VLOOKUP($G128, SCHOOL_INFO!$D$5:$AS$749, 39, FALSE)</f>
        <v>7</v>
      </c>
      <c r="AV128" s="368">
        <f>VLOOKUP($G128, SCHOOL_INFO!$D$5:$AS$749, 40, FALSE)</f>
        <v>0</v>
      </c>
      <c r="AW128" s="368">
        <f>VLOOKUP($G128, SCHOOL_INFO!$D$5:$AS$749, 41, FALSE)</f>
        <v>0</v>
      </c>
      <c r="AX128" s="368">
        <f>VLOOKUP($G128, SCHOOL_INFO!$D$5:$AS$749, 42, FALSE)</f>
        <v>0</v>
      </c>
    </row>
    <row r="129" spans="1:50" ht="16.5" customHeight="1">
      <c r="A129" s="80">
        <v>125</v>
      </c>
      <c r="B129" s="86" t="s">
        <v>982</v>
      </c>
      <c r="C129" s="88" t="s">
        <v>28</v>
      </c>
      <c r="D129" s="86" t="s">
        <v>2233</v>
      </c>
      <c r="E129" s="86" t="s">
        <v>918</v>
      </c>
      <c r="F129" s="87" t="s">
        <v>727</v>
      </c>
      <c r="G129" s="90" t="s">
        <v>983</v>
      </c>
      <c r="H129" s="390" t="s">
        <v>2353</v>
      </c>
      <c r="I129" s="390" t="s">
        <v>699</v>
      </c>
      <c r="J129" s="88" t="s">
        <v>5123</v>
      </c>
      <c r="K129" s="366">
        <v>2</v>
      </c>
      <c r="L129" s="367">
        <v>1</v>
      </c>
      <c r="M129" s="367">
        <v>1</v>
      </c>
      <c r="N129" s="368">
        <f>VLOOKUP($G129, SCHOOL_INFO!$D$5:$AS$749, 6, FALSE)</f>
        <v>3</v>
      </c>
      <c r="O129" s="368">
        <f>VLOOKUP($G129, SCHOOL_INFO!$D$5:$AS$749, 7, FALSE)</f>
        <v>1</v>
      </c>
      <c r="P129" s="368">
        <f>VLOOKUP($G129, SCHOOL_INFO!$D$5:$AS$749, 8, FALSE)</f>
        <v>1</v>
      </c>
      <c r="Q129" s="368">
        <f>VLOOKUP($G129, SCHOOL_INFO!$D$5:$AS$749, 10, FALSE)</f>
        <v>1</v>
      </c>
      <c r="R129" s="368">
        <f>VLOOKUP($G129, SCHOOL_INFO!$D$5:$AS$749, 11, FALSE)</f>
        <v>1</v>
      </c>
      <c r="S129" s="368">
        <f>VLOOKUP($G129, SCHOOL_INFO!$D$5:$AS$749, 12, FALSE)</f>
        <v>0</v>
      </c>
      <c r="T129" s="368">
        <f>VLOOKUP($G129, SCHOOL_INFO!$D$5:$AS$749, 13, FALSE)</f>
        <v>0</v>
      </c>
      <c r="U129" s="368">
        <f>VLOOKUP($G129, SCHOOL_INFO!$D$5:$AS$749, 14, FALSE)</f>
        <v>0</v>
      </c>
      <c r="V129" s="368">
        <f>VLOOKUP($G129, SCHOOL_INFO!$D$5:$AS$749, 15, FALSE)</f>
        <v>0</v>
      </c>
      <c r="W129" s="368">
        <f>VLOOKUP($G129, SCHOOL_INFO!$D$5:$AS$749, 17, FALSE)</f>
        <v>0</v>
      </c>
      <c r="X129" s="368">
        <f>VLOOKUP($G129, SCHOOL_INFO!$D$5:$AS$749, 18, FALSE)</f>
        <v>0</v>
      </c>
      <c r="Y129" s="368">
        <f>VLOOKUP($G129, SCHOOL_INFO!$D$5:$AS$749, 19, FALSE)</f>
        <v>0</v>
      </c>
      <c r="Z129" s="368">
        <f>VLOOKUP($G129, SCHOOL_INFO!$D$5:$AS$749, 21, FALSE)</f>
        <v>2</v>
      </c>
      <c r="AA129" s="368">
        <f>VLOOKUP($G129, SCHOOL_INFO!$D$5:$AS$749, 22, FALSE)</f>
        <v>2</v>
      </c>
      <c r="AB129" s="368">
        <f>VLOOKUP($G129, SCHOOL_INFO!$D$5:$AS$749, 23, FALSE)</f>
        <v>0</v>
      </c>
      <c r="AC129" s="368">
        <f>VLOOKUP($G129, SCHOOL_INFO!$D$5:$AS$749, 25, FALSE)</f>
        <v>8</v>
      </c>
      <c r="AD129" s="368">
        <f>VLOOKUP($G129, SCHOOL_INFO!$D$5:$AS$749, 26, FALSE)</f>
        <v>4</v>
      </c>
      <c r="AE129" s="368">
        <f>VLOOKUP($G129, SCHOOL_INFO!$D$5:$AS$749, 27, FALSE)</f>
        <v>0</v>
      </c>
      <c r="AF129" s="368">
        <f>VLOOKUP($G129, SCHOOL_INFO!$D$5:$AS$749, 29, FALSE)</f>
        <v>0</v>
      </c>
      <c r="AG129" s="368">
        <f>VLOOKUP($G129, SCHOOL_INFO!$D$5:$AS$749, 30, FALSE)</f>
        <v>0</v>
      </c>
      <c r="AH129" s="368">
        <f>VLOOKUP($G129, SCHOOL_INFO!$D$5:$AS$749, 31, FALSE)</f>
        <v>0</v>
      </c>
      <c r="AI129" s="368">
        <f>VLOOKUP($G129, SCHOOL_INFO!$D$5:$AS$749, 33, FALSE)</f>
        <v>1</v>
      </c>
      <c r="AJ129" s="368">
        <f>VLOOKUP($G129, SCHOOL_INFO!$D$5:$AS$749, 34, FALSE)</f>
        <v>0</v>
      </c>
      <c r="AK129" s="368">
        <f>VLOOKUP($G129, SCHOOL_INFO!$D$5:$AS$749, 35, FALSE)</f>
        <v>6</v>
      </c>
      <c r="AL129" s="368">
        <f>VLOOKUP($B129, '0.학교(충남+대전)'!$C$4:$AH$767, 31, FALSE)</f>
        <v>6</v>
      </c>
      <c r="AM129" s="368">
        <f>VLOOKUP($B129, '0.학교(충남+대전)'!$C$4:$AH$767, 32, FALSE)</f>
        <v>0</v>
      </c>
      <c r="AN129" s="368">
        <f>VLOOKUP($G129, SCHOOL_INFO!$D$5:$AS$749, 9, FALSE)</f>
        <v>0</v>
      </c>
      <c r="AO129" s="368">
        <f>VLOOKUP($G129, SCHOOL_INFO!$D$5:$AS$749, 36, FALSE)</f>
        <v>8</v>
      </c>
      <c r="AP129" s="368">
        <f>VLOOKUP($G129, SCHOOL_INFO!$D$5:$AS$749, 37, FALSE)</f>
        <v>10</v>
      </c>
      <c r="AQ129" s="368">
        <f>VLOOKUP($B129, '0.학교(충남+대전)'!$C$4:$AC$767, 27, FALSE)</f>
        <v>21</v>
      </c>
      <c r="AR129" s="368">
        <f>VLOOKUP($B129, '0.학교(충남+대전)'!$C$4:$AH$767, 29, FALSE)</f>
        <v>18</v>
      </c>
      <c r="AS129" s="368">
        <f>VLOOKUP($B129, '0.학교(충남+대전)'!$C$4:$AH$767, 30, FALSE)</f>
        <v>0</v>
      </c>
      <c r="AT129" s="368">
        <f>VLOOKUP($G129, SCHOOL_INFO!$D$5:$AS$749, 38, FALSE)</f>
        <v>0</v>
      </c>
      <c r="AU129" s="368">
        <f>VLOOKUP($G129, SCHOOL_INFO!$D$5:$AS$749, 39, FALSE)</f>
        <v>8</v>
      </c>
      <c r="AV129" s="368">
        <f>VLOOKUP($G129, SCHOOL_INFO!$D$5:$AS$749, 40, FALSE)</f>
        <v>0</v>
      </c>
      <c r="AW129" s="368">
        <f>VLOOKUP($G129, SCHOOL_INFO!$D$5:$AS$749, 41, FALSE)</f>
        <v>0</v>
      </c>
      <c r="AX129" s="368">
        <f>VLOOKUP($G129, SCHOOL_INFO!$D$5:$AS$749, 42, FALSE)</f>
        <v>0</v>
      </c>
    </row>
    <row r="130" spans="1:50" ht="16.5" customHeight="1">
      <c r="A130" s="80">
        <v>126</v>
      </c>
      <c r="B130" s="86" t="s">
        <v>984</v>
      </c>
      <c r="C130" s="88" t="s">
        <v>28</v>
      </c>
      <c r="D130" s="86" t="s">
        <v>2233</v>
      </c>
      <c r="E130" s="86" t="s">
        <v>918</v>
      </c>
      <c r="F130" s="87" t="s">
        <v>727</v>
      </c>
      <c r="G130" s="90" t="s">
        <v>985</v>
      </c>
      <c r="H130" s="390" t="s">
        <v>2353</v>
      </c>
      <c r="I130" s="390" t="s">
        <v>699</v>
      </c>
      <c r="J130" s="88" t="s">
        <v>5123</v>
      </c>
      <c r="K130" s="366">
        <v>2</v>
      </c>
      <c r="L130" s="367">
        <v>1</v>
      </c>
      <c r="M130" s="367">
        <v>1</v>
      </c>
      <c r="N130" s="368">
        <f>VLOOKUP($G130, SCHOOL_INFO!$D$5:$AS$749, 6, FALSE)</f>
        <v>2</v>
      </c>
      <c r="O130" s="368">
        <f>VLOOKUP($G130, SCHOOL_INFO!$D$5:$AS$749, 7, FALSE)</f>
        <v>1</v>
      </c>
      <c r="P130" s="368">
        <f>VLOOKUP($G130, SCHOOL_INFO!$D$5:$AS$749, 8, FALSE)</f>
        <v>1</v>
      </c>
      <c r="Q130" s="368">
        <f>VLOOKUP($G130, SCHOOL_INFO!$D$5:$AS$749, 10, FALSE)</f>
        <v>1</v>
      </c>
      <c r="R130" s="368">
        <f>VLOOKUP($G130, SCHOOL_INFO!$D$5:$AS$749, 11, FALSE)</f>
        <v>0</v>
      </c>
      <c r="S130" s="368">
        <f>VLOOKUP($G130, SCHOOL_INFO!$D$5:$AS$749, 12, FALSE)</f>
        <v>0</v>
      </c>
      <c r="T130" s="368">
        <f>VLOOKUP($G130, SCHOOL_INFO!$D$5:$AS$749, 13, FALSE)</f>
        <v>0</v>
      </c>
      <c r="U130" s="368">
        <f>VLOOKUP($G130, SCHOOL_INFO!$D$5:$AS$749, 14, FALSE)</f>
        <v>0</v>
      </c>
      <c r="V130" s="368">
        <f>VLOOKUP($G130, SCHOOL_INFO!$D$5:$AS$749, 15, FALSE)</f>
        <v>0</v>
      </c>
      <c r="W130" s="368">
        <f>VLOOKUP($G130, SCHOOL_INFO!$D$5:$AS$749, 17, FALSE)</f>
        <v>0</v>
      </c>
      <c r="X130" s="368">
        <f>VLOOKUP($G130, SCHOOL_INFO!$D$5:$AS$749, 18, FALSE)</f>
        <v>0</v>
      </c>
      <c r="Y130" s="368">
        <f>VLOOKUP($G130, SCHOOL_INFO!$D$5:$AS$749, 19, FALSE)</f>
        <v>0</v>
      </c>
      <c r="Z130" s="368">
        <f>VLOOKUP($G130, SCHOOL_INFO!$D$5:$AS$749, 21, FALSE)</f>
        <v>2</v>
      </c>
      <c r="AA130" s="368">
        <f>VLOOKUP($G130, SCHOOL_INFO!$D$5:$AS$749, 22, FALSE)</f>
        <v>2</v>
      </c>
      <c r="AB130" s="368">
        <f>VLOOKUP($G130, SCHOOL_INFO!$D$5:$AS$749, 23, FALSE)</f>
        <v>0</v>
      </c>
      <c r="AC130" s="368">
        <f>VLOOKUP($G130, SCHOOL_INFO!$D$5:$AS$749, 25, FALSE)</f>
        <v>6</v>
      </c>
      <c r="AD130" s="368">
        <f>VLOOKUP($G130, SCHOOL_INFO!$D$5:$AS$749, 26, FALSE)</f>
        <v>2</v>
      </c>
      <c r="AE130" s="368">
        <f>VLOOKUP($G130, SCHOOL_INFO!$D$5:$AS$749, 27, FALSE)</f>
        <v>0</v>
      </c>
      <c r="AF130" s="368">
        <f>VLOOKUP($G130, SCHOOL_INFO!$D$5:$AS$749, 29, FALSE)</f>
        <v>0</v>
      </c>
      <c r="AG130" s="368">
        <f>VLOOKUP($G130, SCHOOL_INFO!$D$5:$AS$749, 30, FALSE)</f>
        <v>0</v>
      </c>
      <c r="AH130" s="368">
        <f>VLOOKUP($G130, SCHOOL_INFO!$D$5:$AS$749, 31, FALSE)</f>
        <v>0</v>
      </c>
      <c r="AI130" s="368">
        <f>VLOOKUP($G130, SCHOOL_INFO!$D$5:$AS$749, 33, FALSE)</f>
        <v>1</v>
      </c>
      <c r="AJ130" s="368">
        <f>VLOOKUP($G130, SCHOOL_INFO!$D$5:$AS$749, 34, FALSE)</f>
        <v>0</v>
      </c>
      <c r="AK130" s="368">
        <f>VLOOKUP($G130, SCHOOL_INFO!$D$5:$AS$749, 35, FALSE)</f>
        <v>2</v>
      </c>
      <c r="AL130" s="368">
        <f>VLOOKUP($B130, '0.학교(충남+대전)'!$C$4:$AH$767, 31, FALSE)</f>
        <v>2</v>
      </c>
      <c r="AM130" s="368">
        <f>VLOOKUP($B130, '0.학교(충남+대전)'!$C$4:$AH$767, 32, FALSE)</f>
        <v>0</v>
      </c>
      <c r="AN130" s="368">
        <f>VLOOKUP($G130, SCHOOL_INFO!$D$5:$AS$749, 9, FALSE)</f>
        <v>0</v>
      </c>
      <c r="AO130" s="368">
        <f>VLOOKUP($G130, SCHOOL_INFO!$D$5:$AS$749, 36, FALSE)</f>
        <v>3</v>
      </c>
      <c r="AP130" s="368">
        <f>VLOOKUP($G130, SCHOOL_INFO!$D$5:$AS$749, 37, FALSE)</f>
        <v>8</v>
      </c>
      <c r="AQ130" s="368">
        <f>VLOOKUP($B130, '0.학교(충남+대전)'!$C$4:$AC$767, 27, FALSE)</f>
        <v>11</v>
      </c>
      <c r="AR130" s="368">
        <f>VLOOKUP($B130, '0.학교(충남+대전)'!$C$4:$AH$767, 29, FALSE)</f>
        <v>12</v>
      </c>
      <c r="AS130" s="368">
        <f>VLOOKUP($B130, '0.학교(충남+대전)'!$C$4:$AH$767, 30, FALSE)</f>
        <v>0</v>
      </c>
      <c r="AT130" s="368">
        <f>VLOOKUP($G130, SCHOOL_INFO!$D$5:$AS$749, 38, FALSE)</f>
        <v>0</v>
      </c>
      <c r="AU130" s="368">
        <f>VLOOKUP($G130, SCHOOL_INFO!$D$5:$AS$749, 39, FALSE)</f>
        <v>4</v>
      </c>
      <c r="AV130" s="368">
        <f>VLOOKUP($G130, SCHOOL_INFO!$D$5:$AS$749, 40, FALSE)</f>
        <v>0</v>
      </c>
      <c r="AW130" s="368">
        <f>VLOOKUP($G130, SCHOOL_INFO!$D$5:$AS$749, 41, FALSE)</f>
        <v>0</v>
      </c>
      <c r="AX130" s="368">
        <f>VLOOKUP($G130, SCHOOL_INFO!$D$5:$AS$749, 42, FALSE)</f>
        <v>0</v>
      </c>
    </row>
    <row r="131" spans="1:50" ht="16.5" customHeight="1">
      <c r="A131" s="81">
        <v>127</v>
      </c>
      <c r="B131" s="86" t="s">
        <v>986</v>
      </c>
      <c r="C131" s="88" t="s">
        <v>28</v>
      </c>
      <c r="D131" s="86" t="s">
        <v>2233</v>
      </c>
      <c r="E131" s="86" t="s">
        <v>918</v>
      </c>
      <c r="F131" s="87" t="s">
        <v>727</v>
      </c>
      <c r="G131" s="90" t="s">
        <v>987</v>
      </c>
      <c r="H131" s="390" t="s">
        <v>2353</v>
      </c>
      <c r="I131" s="390" t="s">
        <v>699</v>
      </c>
      <c r="J131" s="88" t="s">
        <v>5123</v>
      </c>
      <c r="K131" s="366">
        <v>2</v>
      </c>
      <c r="L131" s="367">
        <v>1</v>
      </c>
      <c r="M131" s="367">
        <v>1</v>
      </c>
      <c r="N131" s="368">
        <f>VLOOKUP($G131, SCHOOL_INFO!$D$5:$AS$749, 6, FALSE)</f>
        <v>2</v>
      </c>
      <c r="O131" s="368">
        <f>VLOOKUP($G131, SCHOOL_INFO!$D$5:$AS$749, 7, FALSE)</f>
        <v>1</v>
      </c>
      <c r="P131" s="368">
        <f>VLOOKUP($G131, SCHOOL_INFO!$D$5:$AS$749, 8, FALSE)</f>
        <v>1</v>
      </c>
      <c r="Q131" s="368">
        <f>VLOOKUP($G131, SCHOOL_INFO!$D$5:$AS$749, 10, FALSE)</f>
        <v>0</v>
      </c>
      <c r="R131" s="368">
        <f>VLOOKUP($G131, SCHOOL_INFO!$D$5:$AS$749, 11, FALSE)</f>
        <v>0</v>
      </c>
      <c r="S131" s="368">
        <f>VLOOKUP($G131, SCHOOL_INFO!$D$5:$AS$749, 12, FALSE)</f>
        <v>0</v>
      </c>
      <c r="T131" s="368">
        <f>VLOOKUP($G131, SCHOOL_INFO!$D$5:$AS$749, 13, FALSE)</f>
        <v>0</v>
      </c>
      <c r="U131" s="368">
        <f>VLOOKUP($G131, SCHOOL_INFO!$D$5:$AS$749, 14, FALSE)</f>
        <v>0</v>
      </c>
      <c r="V131" s="368">
        <f>VLOOKUP($G131, SCHOOL_INFO!$D$5:$AS$749, 15, FALSE)</f>
        <v>0</v>
      </c>
      <c r="W131" s="368">
        <f>VLOOKUP($G131, SCHOOL_INFO!$D$5:$AS$749, 17, FALSE)</f>
        <v>0</v>
      </c>
      <c r="X131" s="368">
        <f>VLOOKUP($G131, SCHOOL_INFO!$D$5:$AS$749, 18, FALSE)</f>
        <v>0</v>
      </c>
      <c r="Y131" s="368">
        <f>VLOOKUP($G131, SCHOOL_INFO!$D$5:$AS$749, 19, FALSE)</f>
        <v>0</v>
      </c>
      <c r="Z131" s="368">
        <f>VLOOKUP($G131, SCHOOL_INFO!$D$5:$AS$749, 21, FALSE)</f>
        <v>7</v>
      </c>
      <c r="AA131" s="368">
        <f>VLOOKUP($G131, SCHOOL_INFO!$D$5:$AS$749, 22, FALSE)</f>
        <v>3</v>
      </c>
      <c r="AB131" s="368">
        <f>VLOOKUP($G131, SCHOOL_INFO!$D$5:$AS$749, 23, FALSE)</f>
        <v>0</v>
      </c>
      <c r="AC131" s="368">
        <f>VLOOKUP($G131, SCHOOL_INFO!$D$5:$AS$749, 25, FALSE)</f>
        <v>1</v>
      </c>
      <c r="AD131" s="368">
        <f>VLOOKUP($G131, SCHOOL_INFO!$D$5:$AS$749, 26, FALSE)</f>
        <v>1</v>
      </c>
      <c r="AE131" s="368">
        <f>VLOOKUP($G131, SCHOOL_INFO!$D$5:$AS$749, 27, FALSE)</f>
        <v>0</v>
      </c>
      <c r="AF131" s="368">
        <f>VLOOKUP($G131, SCHOOL_INFO!$D$5:$AS$749, 29, FALSE)</f>
        <v>0</v>
      </c>
      <c r="AG131" s="368">
        <f>VLOOKUP($G131, SCHOOL_INFO!$D$5:$AS$749, 30, FALSE)</f>
        <v>0</v>
      </c>
      <c r="AH131" s="368">
        <f>VLOOKUP($G131, SCHOOL_INFO!$D$5:$AS$749, 31, FALSE)</f>
        <v>0</v>
      </c>
      <c r="AI131" s="368">
        <f>VLOOKUP($G131, SCHOOL_INFO!$D$5:$AS$749, 33, FALSE)</f>
        <v>1</v>
      </c>
      <c r="AJ131" s="368">
        <f>VLOOKUP($G131, SCHOOL_INFO!$D$5:$AS$749, 34, FALSE)</f>
        <v>0</v>
      </c>
      <c r="AK131" s="368">
        <f>VLOOKUP($G131, SCHOOL_INFO!$D$5:$AS$749, 35, FALSE)</f>
        <v>3</v>
      </c>
      <c r="AL131" s="368">
        <f>VLOOKUP($B131, '0.학교(충남+대전)'!$C$4:$AH$767, 31, FALSE)</f>
        <v>3</v>
      </c>
      <c r="AM131" s="368">
        <f>VLOOKUP($B131, '0.학교(충남+대전)'!$C$4:$AH$767, 32, FALSE)</f>
        <v>0</v>
      </c>
      <c r="AN131" s="368">
        <f>VLOOKUP($G131, SCHOOL_INFO!$D$5:$AS$749, 9, FALSE)</f>
        <v>0</v>
      </c>
      <c r="AO131" s="368">
        <f>VLOOKUP($G131, SCHOOL_INFO!$D$5:$AS$749, 36, FALSE)</f>
        <v>3</v>
      </c>
      <c r="AP131" s="368">
        <f>VLOOKUP($G131, SCHOOL_INFO!$D$5:$AS$749, 37, FALSE)</f>
        <v>7</v>
      </c>
      <c r="AQ131" s="368">
        <f>VLOOKUP($B131, '0.학교(충남+대전)'!$C$4:$AC$767, 27, FALSE)</f>
        <v>12</v>
      </c>
      <c r="AR131" s="368">
        <f>VLOOKUP($B131, '0.학교(충남+대전)'!$C$4:$AH$767, 29, FALSE)</f>
        <v>10</v>
      </c>
      <c r="AS131" s="368">
        <f>VLOOKUP($B131, '0.학교(충남+대전)'!$C$4:$AH$767, 30, FALSE)</f>
        <v>0</v>
      </c>
      <c r="AT131" s="368">
        <f>VLOOKUP($G131, SCHOOL_INFO!$D$5:$AS$749, 38, FALSE)</f>
        <v>0</v>
      </c>
      <c r="AU131" s="368">
        <f>VLOOKUP($G131, SCHOOL_INFO!$D$5:$AS$749, 39, FALSE)</f>
        <v>5</v>
      </c>
      <c r="AV131" s="368">
        <f>VLOOKUP($G131, SCHOOL_INFO!$D$5:$AS$749, 40, FALSE)</f>
        <v>0</v>
      </c>
      <c r="AW131" s="368">
        <f>VLOOKUP($G131, SCHOOL_INFO!$D$5:$AS$749, 41, FALSE)</f>
        <v>0</v>
      </c>
      <c r="AX131" s="368">
        <f>VLOOKUP($G131, SCHOOL_INFO!$D$5:$AS$749, 42, FALSE)</f>
        <v>0</v>
      </c>
    </row>
    <row r="132" spans="1:50" ht="16.5" customHeight="1">
      <c r="A132" s="80">
        <v>128</v>
      </c>
      <c r="B132" s="86" t="s">
        <v>988</v>
      </c>
      <c r="C132" s="88" t="s">
        <v>28</v>
      </c>
      <c r="D132" s="86" t="s">
        <v>2233</v>
      </c>
      <c r="E132" s="86" t="s">
        <v>918</v>
      </c>
      <c r="F132" s="87" t="s">
        <v>727</v>
      </c>
      <c r="G132" s="90" t="s">
        <v>989</v>
      </c>
      <c r="H132" s="390" t="s">
        <v>2353</v>
      </c>
      <c r="I132" s="390" t="s">
        <v>699</v>
      </c>
      <c r="J132" s="88" t="s">
        <v>5123</v>
      </c>
      <c r="K132" s="366">
        <v>2</v>
      </c>
      <c r="L132" s="367">
        <v>1</v>
      </c>
      <c r="M132" s="367">
        <v>1</v>
      </c>
      <c r="N132" s="368">
        <f>VLOOKUP($G132, SCHOOL_INFO!$D$5:$AS$749, 6, FALSE)</f>
        <v>2</v>
      </c>
      <c r="O132" s="368">
        <f>VLOOKUP($G132, SCHOOL_INFO!$D$5:$AS$749, 7, FALSE)</f>
        <v>0</v>
      </c>
      <c r="P132" s="368">
        <f>VLOOKUP($G132, SCHOOL_INFO!$D$5:$AS$749, 8, FALSE)</f>
        <v>1</v>
      </c>
      <c r="Q132" s="368">
        <f>VLOOKUP($G132, SCHOOL_INFO!$D$5:$AS$749, 10, FALSE)</f>
        <v>2</v>
      </c>
      <c r="R132" s="368">
        <f>VLOOKUP($G132, SCHOOL_INFO!$D$5:$AS$749, 11, FALSE)</f>
        <v>0</v>
      </c>
      <c r="S132" s="368">
        <f>VLOOKUP($G132, SCHOOL_INFO!$D$5:$AS$749, 12, FALSE)</f>
        <v>0</v>
      </c>
      <c r="T132" s="368">
        <f>VLOOKUP($G132, SCHOOL_INFO!$D$5:$AS$749, 13, FALSE)</f>
        <v>0</v>
      </c>
      <c r="U132" s="368">
        <f>VLOOKUP($G132, SCHOOL_INFO!$D$5:$AS$749, 14, FALSE)</f>
        <v>0</v>
      </c>
      <c r="V132" s="368">
        <f>VLOOKUP($G132, SCHOOL_INFO!$D$5:$AS$749, 15, FALSE)</f>
        <v>0</v>
      </c>
      <c r="W132" s="368">
        <f>VLOOKUP($G132, SCHOOL_INFO!$D$5:$AS$749, 17, FALSE)</f>
        <v>0</v>
      </c>
      <c r="X132" s="368">
        <f>VLOOKUP($G132, SCHOOL_INFO!$D$5:$AS$749, 18, FALSE)</f>
        <v>0</v>
      </c>
      <c r="Y132" s="368">
        <f>VLOOKUP($G132, SCHOOL_INFO!$D$5:$AS$749, 19, FALSE)</f>
        <v>0</v>
      </c>
      <c r="Z132" s="368">
        <f>VLOOKUP($G132, SCHOOL_INFO!$D$5:$AS$749, 21, FALSE)</f>
        <v>10</v>
      </c>
      <c r="AA132" s="368">
        <f>VLOOKUP($G132, SCHOOL_INFO!$D$5:$AS$749, 22, FALSE)</f>
        <v>2</v>
      </c>
      <c r="AB132" s="368">
        <f>VLOOKUP($G132, SCHOOL_INFO!$D$5:$AS$749, 23, FALSE)</f>
        <v>0</v>
      </c>
      <c r="AC132" s="368">
        <f>VLOOKUP($G132, SCHOOL_INFO!$D$5:$AS$749, 25, FALSE)</f>
        <v>0</v>
      </c>
      <c r="AD132" s="368">
        <f>VLOOKUP($G132, SCHOOL_INFO!$D$5:$AS$749, 26, FALSE)</f>
        <v>0</v>
      </c>
      <c r="AE132" s="368">
        <f>VLOOKUP($G132, SCHOOL_INFO!$D$5:$AS$749, 27, FALSE)</f>
        <v>0</v>
      </c>
      <c r="AF132" s="368">
        <f>VLOOKUP($G132, SCHOOL_INFO!$D$5:$AS$749, 29, FALSE)</f>
        <v>0</v>
      </c>
      <c r="AG132" s="368">
        <f>VLOOKUP($G132, SCHOOL_INFO!$D$5:$AS$749, 30, FALSE)</f>
        <v>0</v>
      </c>
      <c r="AH132" s="368">
        <f>VLOOKUP($G132, SCHOOL_INFO!$D$5:$AS$749, 31, FALSE)</f>
        <v>0</v>
      </c>
      <c r="AI132" s="368">
        <f>VLOOKUP($G132, SCHOOL_INFO!$D$5:$AS$749, 33, FALSE)</f>
        <v>1</v>
      </c>
      <c r="AJ132" s="368">
        <f>VLOOKUP($G132, SCHOOL_INFO!$D$5:$AS$749, 34, FALSE)</f>
        <v>0</v>
      </c>
      <c r="AK132" s="368">
        <f>VLOOKUP($G132, SCHOOL_INFO!$D$5:$AS$749, 35, FALSE)</f>
        <v>4</v>
      </c>
      <c r="AL132" s="368">
        <f>VLOOKUP($B132, '0.학교(충남+대전)'!$C$4:$AH$767, 31, FALSE)</f>
        <v>4</v>
      </c>
      <c r="AM132" s="368">
        <f>VLOOKUP($B132, '0.학교(충남+대전)'!$C$4:$AH$767, 32, FALSE)</f>
        <v>0</v>
      </c>
      <c r="AN132" s="368">
        <f>VLOOKUP($G132, SCHOOL_INFO!$D$5:$AS$749, 9, FALSE)</f>
        <v>0</v>
      </c>
      <c r="AO132" s="368">
        <f>VLOOKUP($G132, SCHOOL_INFO!$D$5:$AS$749, 36, FALSE)</f>
        <v>14</v>
      </c>
      <c r="AP132" s="368">
        <f>VLOOKUP($G132, SCHOOL_INFO!$D$5:$AS$749, 37, FALSE)</f>
        <v>5</v>
      </c>
      <c r="AQ132" s="368">
        <f>VLOOKUP($B132, '0.학교(충남+대전)'!$C$4:$AC$767, 27, FALSE)</f>
        <v>19</v>
      </c>
      <c r="AR132" s="368">
        <f>VLOOKUP($B132, '0.학교(충남+대전)'!$C$4:$AH$767, 29, FALSE)</f>
        <v>19</v>
      </c>
      <c r="AS132" s="368">
        <f>VLOOKUP($B132, '0.학교(충남+대전)'!$C$4:$AH$767, 30, FALSE)</f>
        <v>0</v>
      </c>
      <c r="AT132" s="368">
        <f>VLOOKUP($G132, SCHOOL_INFO!$D$5:$AS$749, 38, FALSE)</f>
        <v>1</v>
      </c>
      <c r="AU132" s="368">
        <f>VLOOKUP($G132, SCHOOL_INFO!$D$5:$AS$749, 39, FALSE)</f>
        <v>5</v>
      </c>
      <c r="AV132" s="368">
        <f>VLOOKUP($G132, SCHOOL_INFO!$D$5:$AS$749, 40, FALSE)</f>
        <v>0</v>
      </c>
      <c r="AW132" s="368">
        <f>VLOOKUP($G132, SCHOOL_INFO!$D$5:$AS$749, 41, FALSE)</f>
        <v>0</v>
      </c>
      <c r="AX132" s="368">
        <f>VLOOKUP($G132, SCHOOL_INFO!$D$5:$AS$749, 42, FALSE)</f>
        <v>0</v>
      </c>
    </row>
    <row r="133" spans="1:50" ht="16.5" customHeight="1">
      <c r="A133" s="80">
        <v>129</v>
      </c>
      <c r="B133" s="86" t="s">
        <v>990</v>
      </c>
      <c r="C133" s="88" t="s">
        <v>28</v>
      </c>
      <c r="D133" s="86" t="s">
        <v>2233</v>
      </c>
      <c r="E133" s="86" t="s">
        <v>918</v>
      </c>
      <c r="F133" s="87" t="s">
        <v>727</v>
      </c>
      <c r="G133" s="90" t="s">
        <v>991</v>
      </c>
      <c r="H133" s="390" t="s">
        <v>2353</v>
      </c>
      <c r="I133" s="390" t="s">
        <v>699</v>
      </c>
      <c r="J133" s="88" t="s">
        <v>5123</v>
      </c>
      <c r="K133" s="366">
        <v>2</v>
      </c>
      <c r="L133" s="367">
        <v>1</v>
      </c>
      <c r="M133" s="367">
        <v>1</v>
      </c>
      <c r="N133" s="368">
        <f>VLOOKUP($G133, SCHOOL_INFO!$D$5:$AS$749, 6, FALSE)</f>
        <v>4</v>
      </c>
      <c r="O133" s="368">
        <f>VLOOKUP($G133, SCHOOL_INFO!$D$5:$AS$749, 7, FALSE)</f>
        <v>0</v>
      </c>
      <c r="P133" s="368">
        <f>VLOOKUP($G133, SCHOOL_INFO!$D$5:$AS$749, 8, FALSE)</f>
        <v>1</v>
      </c>
      <c r="Q133" s="368">
        <f>VLOOKUP($G133, SCHOOL_INFO!$D$5:$AS$749, 10, FALSE)</f>
        <v>1</v>
      </c>
      <c r="R133" s="368">
        <f>VLOOKUP($G133, SCHOOL_INFO!$D$5:$AS$749, 11, FALSE)</f>
        <v>0</v>
      </c>
      <c r="S133" s="368">
        <f>VLOOKUP($G133, SCHOOL_INFO!$D$5:$AS$749, 12, FALSE)</f>
        <v>0</v>
      </c>
      <c r="T133" s="368">
        <f>VLOOKUP($G133, SCHOOL_INFO!$D$5:$AS$749, 13, FALSE)</f>
        <v>0</v>
      </c>
      <c r="U133" s="368">
        <f>VLOOKUP($G133, SCHOOL_INFO!$D$5:$AS$749, 14, FALSE)</f>
        <v>0</v>
      </c>
      <c r="V133" s="368">
        <f>VLOOKUP($G133, SCHOOL_INFO!$D$5:$AS$749, 15, FALSE)</f>
        <v>0</v>
      </c>
      <c r="W133" s="368">
        <f>VLOOKUP($G133, SCHOOL_INFO!$D$5:$AS$749, 17, FALSE)</f>
        <v>0</v>
      </c>
      <c r="X133" s="368">
        <f>VLOOKUP($G133, SCHOOL_INFO!$D$5:$AS$749, 18, FALSE)</f>
        <v>0</v>
      </c>
      <c r="Y133" s="368">
        <f>VLOOKUP($G133, SCHOOL_INFO!$D$5:$AS$749, 19, FALSE)</f>
        <v>0</v>
      </c>
      <c r="Z133" s="368">
        <f>VLOOKUP($G133, SCHOOL_INFO!$D$5:$AS$749, 21, FALSE)</f>
        <v>2</v>
      </c>
      <c r="AA133" s="368">
        <f>VLOOKUP($G133, SCHOOL_INFO!$D$5:$AS$749, 22, FALSE)</f>
        <v>2</v>
      </c>
      <c r="AB133" s="368">
        <f>VLOOKUP($G133, SCHOOL_INFO!$D$5:$AS$749, 23, FALSE)</f>
        <v>0</v>
      </c>
      <c r="AC133" s="368">
        <f>VLOOKUP($G133, SCHOOL_INFO!$D$5:$AS$749, 25, FALSE)</f>
        <v>11</v>
      </c>
      <c r="AD133" s="368">
        <f>VLOOKUP($G133, SCHOOL_INFO!$D$5:$AS$749, 26, FALSE)</f>
        <v>1</v>
      </c>
      <c r="AE133" s="368">
        <f>VLOOKUP($G133, SCHOOL_INFO!$D$5:$AS$749, 27, FALSE)</f>
        <v>0</v>
      </c>
      <c r="AF133" s="368">
        <f>VLOOKUP($G133, SCHOOL_INFO!$D$5:$AS$749, 29, FALSE)</f>
        <v>0</v>
      </c>
      <c r="AG133" s="368">
        <f>VLOOKUP($G133, SCHOOL_INFO!$D$5:$AS$749, 30, FALSE)</f>
        <v>0</v>
      </c>
      <c r="AH133" s="368">
        <f>VLOOKUP($G133, SCHOOL_INFO!$D$5:$AS$749, 31, FALSE)</f>
        <v>0</v>
      </c>
      <c r="AI133" s="368">
        <f>VLOOKUP($G133, SCHOOL_INFO!$D$5:$AS$749, 33, FALSE)</f>
        <v>1</v>
      </c>
      <c r="AJ133" s="368">
        <f>VLOOKUP($G133, SCHOOL_INFO!$D$5:$AS$749, 34, FALSE)</f>
        <v>0</v>
      </c>
      <c r="AK133" s="368">
        <f>VLOOKUP($G133, SCHOOL_INFO!$D$5:$AS$749, 35, FALSE)</f>
        <v>2</v>
      </c>
      <c r="AL133" s="368">
        <f>VLOOKUP($B133, '0.학교(충남+대전)'!$C$4:$AH$767, 31, FALSE)</f>
        <v>2</v>
      </c>
      <c r="AM133" s="368">
        <f>VLOOKUP($B133, '0.학교(충남+대전)'!$C$4:$AH$767, 32, FALSE)</f>
        <v>0</v>
      </c>
      <c r="AN133" s="368">
        <f>VLOOKUP($G133, SCHOOL_INFO!$D$5:$AS$749, 9, FALSE)</f>
        <v>0</v>
      </c>
      <c r="AO133" s="368">
        <f>VLOOKUP($G133, SCHOOL_INFO!$D$5:$AS$749, 36, FALSE)</f>
        <v>2</v>
      </c>
      <c r="AP133" s="368">
        <f>VLOOKUP($G133, SCHOOL_INFO!$D$5:$AS$749, 37, FALSE)</f>
        <v>8</v>
      </c>
      <c r="AQ133" s="368">
        <f>VLOOKUP($B133, '0.학교(충남+대전)'!$C$4:$AC$767, 27, FALSE)</f>
        <v>12</v>
      </c>
      <c r="AR133" s="368">
        <f>VLOOKUP($B133, '0.학교(충남+대전)'!$C$4:$AH$767, 29, FALSE)</f>
        <v>10</v>
      </c>
      <c r="AS133" s="368">
        <f>VLOOKUP($B133, '0.학교(충남+대전)'!$C$4:$AH$767, 30, FALSE)</f>
        <v>0</v>
      </c>
      <c r="AT133" s="368">
        <f>VLOOKUP($G133, SCHOOL_INFO!$D$5:$AS$749, 38, FALSE)</f>
        <v>0</v>
      </c>
      <c r="AU133" s="368">
        <f>VLOOKUP($G133, SCHOOL_INFO!$D$5:$AS$749, 39, FALSE)</f>
        <v>4</v>
      </c>
      <c r="AV133" s="368">
        <f>VLOOKUP($G133, SCHOOL_INFO!$D$5:$AS$749, 40, FALSE)</f>
        <v>0</v>
      </c>
      <c r="AW133" s="368">
        <f>VLOOKUP($G133, SCHOOL_INFO!$D$5:$AS$749, 41, FALSE)</f>
        <v>0</v>
      </c>
      <c r="AX133" s="368">
        <f>VLOOKUP($G133, SCHOOL_INFO!$D$5:$AS$749, 42, FALSE)</f>
        <v>0</v>
      </c>
    </row>
    <row r="134" spans="1:50" ht="16.5" customHeight="1">
      <c r="A134" s="81">
        <v>130</v>
      </c>
      <c r="B134" s="86" t="s">
        <v>992</v>
      </c>
      <c r="C134" s="88" t="s">
        <v>28</v>
      </c>
      <c r="D134" s="86" t="s">
        <v>2233</v>
      </c>
      <c r="E134" s="86" t="s">
        <v>918</v>
      </c>
      <c r="F134" s="92" t="s">
        <v>784</v>
      </c>
      <c r="G134" s="90" t="s">
        <v>993</v>
      </c>
      <c r="H134" s="390" t="s">
        <v>2353</v>
      </c>
      <c r="I134" s="390" t="s">
        <v>699</v>
      </c>
      <c r="J134" s="88" t="s">
        <v>5123</v>
      </c>
      <c r="K134" s="366">
        <v>2</v>
      </c>
      <c r="L134" s="367">
        <v>1</v>
      </c>
      <c r="M134" s="367">
        <v>1</v>
      </c>
      <c r="N134" s="368">
        <f>VLOOKUP($G134, SCHOOL_INFO!$D$5:$AS$749, 6, FALSE)</f>
        <v>9</v>
      </c>
      <c r="O134" s="368">
        <f>VLOOKUP($G134, SCHOOL_INFO!$D$5:$AS$749, 7, FALSE)</f>
        <v>8</v>
      </c>
      <c r="P134" s="368">
        <f>VLOOKUP($G134, SCHOOL_INFO!$D$5:$AS$749, 8, FALSE)</f>
        <v>1</v>
      </c>
      <c r="Q134" s="368">
        <f>VLOOKUP($G134, SCHOOL_INFO!$D$5:$AS$749, 10, FALSE)</f>
        <v>0</v>
      </c>
      <c r="R134" s="368">
        <f>VLOOKUP($G134, SCHOOL_INFO!$D$5:$AS$749, 11, FALSE)</f>
        <v>0</v>
      </c>
      <c r="S134" s="368">
        <f>VLOOKUP($G134, SCHOOL_INFO!$D$5:$AS$749, 12, FALSE)</f>
        <v>0</v>
      </c>
      <c r="T134" s="368">
        <f>VLOOKUP($G134, SCHOOL_INFO!$D$5:$AS$749, 13, FALSE)</f>
        <v>0</v>
      </c>
      <c r="U134" s="368">
        <f>VLOOKUP($G134, SCHOOL_INFO!$D$5:$AS$749, 14, FALSE)</f>
        <v>0</v>
      </c>
      <c r="V134" s="368">
        <f>VLOOKUP($G134, SCHOOL_INFO!$D$5:$AS$749, 15, FALSE)</f>
        <v>0</v>
      </c>
      <c r="W134" s="368">
        <f>VLOOKUP($G134, SCHOOL_INFO!$D$5:$AS$749, 17, FALSE)</f>
        <v>13</v>
      </c>
      <c r="X134" s="368">
        <f>VLOOKUP($G134, SCHOOL_INFO!$D$5:$AS$749, 18, FALSE)</f>
        <v>9</v>
      </c>
      <c r="Y134" s="368">
        <f>VLOOKUP($G134, SCHOOL_INFO!$D$5:$AS$749, 19, FALSE)</f>
        <v>0</v>
      </c>
      <c r="Z134" s="368">
        <f>VLOOKUP($G134, SCHOOL_INFO!$D$5:$AS$749, 21, FALSE)</f>
        <v>2</v>
      </c>
      <c r="AA134" s="368">
        <f>VLOOKUP($G134, SCHOOL_INFO!$D$5:$AS$749, 22, FALSE)</f>
        <v>2</v>
      </c>
      <c r="AB134" s="368">
        <f>VLOOKUP($G134, SCHOOL_INFO!$D$5:$AS$749, 23, FALSE)</f>
        <v>0</v>
      </c>
      <c r="AC134" s="368">
        <f>VLOOKUP($G134, SCHOOL_INFO!$D$5:$AS$749, 25, FALSE)</f>
        <v>5</v>
      </c>
      <c r="AD134" s="368">
        <f>VLOOKUP($G134, SCHOOL_INFO!$D$5:$AS$749, 26, FALSE)</f>
        <v>4</v>
      </c>
      <c r="AE134" s="368">
        <f>VLOOKUP($G134, SCHOOL_INFO!$D$5:$AS$749, 27, FALSE)</f>
        <v>0</v>
      </c>
      <c r="AF134" s="368">
        <f>VLOOKUP($G134, SCHOOL_INFO!$D$5:$AS$749, 29, FALSE)</f>
        <v>0</v>
      </c>
      <c r="AG134" s="368">
        <f>VLOOKUP($G134, SCHOOL_INFO!$D$5:$AS$749, 30, FALSE)</f>
        <v>0</v>
      </c>
      <c r="AH134" s="368">
        <f>VLOOKUP($G134, SCHOOL_INFO!$D$5:$AS$749, 31, FALSE)</f>
        <v>0</v>
      </c>
      <c r="AI134" s="368">
        <f>VLOOKUP($G134, SCHOOL_INFO!$D$5:$AS$749, 33, FALSE)</f>
        <v>1</v>
      </c>
      <c r="AJ134" s="368">
        <f>VLOOKUP($G134, SCHOOL_INFO!$D$5:$AS$749, 34, FALSE)</f>
        <v>0</v>
      </c>
      <c r="AK134" s="368">
        <f>VLOOKUP($G134, SCHOOL_INFO!$D$5:$AS$749, 35, FALSE)</f>
        <v>7</v>
      </c>
      <c r="AL134" s="368">
        <f>VLOOKUP($B134, '0.학교(충남+대전)'!$C$4:$AH$767, 31, FALSE)</f>
        <v>7</v>
      </c>
      <c r="AM134" s="368">
        <f>VLOOKUP($B134, '0.학교(충남+대전)'!$C$4:$AH$767, 32, FALSE)</f>
        <v>0</v>
      </c>
      <c r="AN134" s="368">
        <f>VLOOKUP($G134, SCHOOL_INFO!$D$5:$AS$749, 9, FALSE)</f>
        <v>0</v>
      </c>
      <c r="AO134" s="368">
        <f>VLOOKUP($G134, SCHOOL_INFO!$D$5:$AS$749, 36, FALSE)</f>
        <v>14</v>
      </c>
      <c r="AP134" s="368">
        <f>VLOOKUP($G134, SCHOOL_INFO!$D$5:$AS$749, 37, FALSE)</f>
        <v>36</v>
      </c>
      <c r="AQ134" s="368">
        <f>VLOOKUP($B134, '0.학교(충남+대전)'!$C$4:$AC$767, 27, FALSE)</f>
        <v>50</v>
      </c>
      <c r="AR134" s="368">
        <f>VLOOKUP($B134, '0.학교(충남+대전)'!$C$4:$AH$767, 29, FALSE)</f>
        <v>48</v>
      </c>
      <c r="AS134" s="368">
        <f>VLOOKUP($B134, '0.학교(충남+대전)'!$C$4:$AH$767, 30, FALSE)</f>
        <v>0</v>
      </c>
      <c r="AT134" s="368">
        <f>VLOOKUP($G134, SCHOOL_INFO!$D$5:$AS$749, 38, FALSE)</f>
        <v>0</v>
      </c>
      <c r="AU134" s="368">
        <f>VLOOKUP($G134, SCHOOL_INFO!$D$5:$AS$749, 39, FALSE)</f>
        <v>9</v>
      </c>
      <c r="AV134" s="368">
        <f>VLOOKUP($G134, SCHOOL_INFO!$D$5:$AS$749, 40, FALSE)</f>
        <v>0</v>
      </c>
      <c r="AW134" s="368">
        <f>VLOOKUP($G134, SCHOOL_INFO!$D$5:$AS$749, 41, FALSE)</f>
        <v>0</v>
      </c>
      <c r="AX134" s="368">
        <f>VLOOKUP($G134, SCHOOL_INFO!$D$5:$AS$749, 42, FALSE)</f>
        <v>0</v>
      </c>
    </row>
    <row r="135" spans="1:50" ht="16.5" customHeight="1">
      <c r="A135" s="80">
        <v>131</v>
      </c>
      <c r="B135" s="86" t="s">
        <v>994</v>
      </c>
      <c r="C135" s="88" t="s">
        <v>28</v>
      </c>
      <c r="D135" s="86" t="s">
        <v>2233</v>
      </c>
      <c r="E135" s="86" t="s">
        <v>918</v>
      </c>
      <c r="F135" s="87" t="s">
        <v>727</v>
      </c>
      <c r="G135" s="90" t="s">
        <v>995</v>
      </c>
      <c r="H135" s="390" t="s">
        <v>2353</v>
      </c>
      <c r="I135" s="390" t="s">
        <v>699</v>
      </c>
      <c r="J135" s="88" t="s">
        <v>5123</v>
      </c>
      <c r="K135" s="366">
        <v>2</v>
      </c>
      <c r="L135" s="367">
        <v>1</v>
      </c>
      <c r="M135" s="367">
        <v>1</v>
      </c>
      <c r="N135" s="368">
        <f>VLOOKUP($G135, SCHOOL_INFO!$D$5:$AS$749, 6, FALSE)</f>
        <v>0</v>
      </c>
      <c r="O135" s="368">
        <f>VLOOKUP($G135, SCHOOL_INFO!$D$5:$AS$749, 7, FALSE)</f>
        <v>1</v>
      </c>
      <c r="P135" s="368">
        <f>VLOOKUP($G135, SCHOOL_INFO!$D$5:$AS$749, 8, FALSE)</f>
        <v>1</v>
      </c>
      <c r="Q135" s="368">
        <f>VLOOKUP($G135, SCHOOL_INFO!$D$5:$AS$749, 10, FALSE)</f>
        <v>2</v>
      </c>
      <c r="R135" s="368">
        <f>VLOOKUP($G135, SCHOOL_INFO!$D$5:$AS$749, 11, FALSE)</f>
        <v>0</v>
      </c>
      <c r="S135" s="368">
        <f>VLOOKUP($G135, SCHOOL_INFO!$D$5:$AS$749, 12, FALSE)</f>
        <v>0</v>
      </c>
      <c r="T135" s="368">
        <f>VLOOKUP($G135, SCHOOL_INFO!$D$5:$AS$749, 13, FALSE)</f>
        <v>0</v>
      </c>
      <c r="U135" s="368">
        <f>VLOOKUP($G135, SCHOOL_INFO!$D$5:$AS$749, 14, FALSE)</f>
        <v>0</v>
      </c>
      <c r="V135" s="368">
        <f>VLOOKUP($G135, SCHOOL_INFO!$D$5:$AS$749, 15, FALSE)</f>
        <v>0</v>
      </c>
      <c r="W135" s="368">
        <f>VLOOKUP($G135, SCHOOL_INFO!$D$5:$AS$749, 17, FALSE)</f>
        <v>0</v>
      </c>
      <c r="X135" s="368">
        <f>VLOOKUP($G135, SCHOOL_INFO!$D$5:$AS$749, 18, FALSE)</f>
        <v>0</v>
      </c>
      <c r="Y135" s="368">
        <f>VLOOKUP($G135, SCHOOL_INFO!$D$5:$AS$749, 19, FALSE)</f>
        <v>0</v>
      </c>
      <c r="Z135" s="368">
        <f>VLOOKUP($G135, SCHOOL_INFO!$D$5:$AS$749, 21, FALSE)</f>
        <v>4</v>
      </c>
      <c r="AA135" s="368">
        <f>VLOOKUP($G135, SCHOOL_INFO!$D$5:$AS$749, 22, FALSE)</f>
        <v>4</v>
      </c>
      <c r="AB135" s="368">
        <f>VLOOKUP($G135, SCHOOL_INFO!$D$5:$AS$749, 23, FALSE)</f>
        <v>0</v>
      </c>
      <c r="AC135" s="368">
        <f>VLOOKUP($G135, SCHOOL_INFO!$D$5:$AS$749, 25, FALSE)</f>
        <v>0</v>
      </c>
      <c r="AD135" s="368">
        <f>VLOOKUP($G135, SCHOOL_INFO!$D$5:$AS$749, 26, FALSE)</f>
        <v>0</v>
      </c>
      <c r="AE135" s="368">
        <f>VLOOKUP($G135, SCHOOL_INFO!$D$5:$AS$749, 27, FALSE)</f>
        <v>0</v>
      </c>
      <c r="AF135" s="368">
        <f>VLOOKUP($G135, SCHOOL_INFO!$D$5:$AS$749, 29, FALSE)</f>
        <v>0</v>
      </c>
      <c r="AG135" s="368">
        <f>VLOOKUP($G135, SCHOOL_INFO!$D$5:$AS$749, 30, FALSE)</f>
        <v>0</v>
      </c>
      <c r="AH135" s="368">
        <f>VLOOKUP($G135, SCHOOL_INFO!$D$5:$AS$749, 31, FALSE)</f>
        <v>0</v>
      </c>
      <c r="AI135" s="368">
        <f>VLOOKUP($G135, SCHOOL_INFO!$D$5:$AS$749, 33, FALSE)</f>
        <v>1</v>
      </c>
      <c r="AJ135" s="368">
        <f>VLOOKUP($G135, SCHOOL_INFO!$D$5:$AS$749, 34, FALSE)</f>
        <v>0</v>
      </c>
      <c r="AK135" s="368">
        <f>VLOOKUP($G135, SCHOOL_INFO!$D$5:$AS$749, 35, FALSE)</f>
        <v>6</v>
      </c>
      <c r="AL135" s="368">
        <f>VLOOKUP($B135, '0.학교(충남+대전)'!$C$4:$AH$767, 31, FALSE)</f>
        <v>6</v>
      </c>
      <c r="AM135" s="368">
        <f>VLOOKUP($B135, '0.학교(충남+대전)'!$C$4:$AH$767, 32, FALSE)</f>
        <v>0</v>
      </c>
      <c r="AN135" s="368">
        <f>VLOOKUP($G135, SCHOOL_INFO!$D$5:$AS$749, 9, FALSE)</f>
        <v>0</v>
      </c>
      <c r="AO135" s="368">
        <f>VLOOKUP($G135, SCHOOL_INFO!$D$5:$AS$749, 36, FALSE)</f>
        <v>3</v>
      </c>
      <c r="AP135" s="368">
        <f>VLOOKUP($G135, SCHOOL_INFO!$D$5:$AS$749, 37, FALSE)</f>
        <v>8</v>
      </c>
      <c r="AQ135" s="368">
        <f>VLOOKUP($B135, '0.학교(충남+대전)'!$C$4:$AC$767, 27, FALSE)</f>
        <v>15</v>
      </c>
      <c r="AR135" s="368">
        <f>VLOOKUP($B135, '0.학교(충남+대전)'!$C$4:$AH$767, 29, FALSE)</f>
        <v>11</v>
      </c>
      <c r="AS135" s="368">
        <f>VLOOKUP($B135, '0.학교(충남+대전)'!$C$4:$AH$767, 30, FALSE)</f>
        <v>0</v>
      </c>
      <c r="AT135" s="368">
        <f>VLOOKUP($G135, SCHOOL_INFO!$D$5:$AS$749, 38, FALSE)</f>
        <v>0</v>
      </c>
      <c r="AU135" s="368">
        <f>VLOOKUP($G135, SCHOOL_INFO!$D$5:$AS$749, 39, FALSE)</f>
        <v>8</v>
      </c>
      <c r="AV135" s="368">
        <f>VLOOKUP($G135, SCHOOL_INFO!$D$5:$AS$749, 40, FALSE)</f>
        <v>0</v>
      </c>
      <c r="AW135" s="368">
        <f>VLOOKUP($G135, SCHOOL_INFO!$D$5:$AS$749, 41, FALSE)</f>
        <v>0</v>
      </c>
      <c r="AX135" s="368">
        <f>VLOOKUP($G135, SCHOOL_INFO!$D$5:$AS$749, 42, FALSE)</f>
        <v>0</v>
      </c>
    </row>
    <row r="136" spans="1:50" ht="16.5" customHeight="1">
      <c r="A136" s="80">
        <v>132</v>
      </c>
      <c r="B136" s="86" t="s">
        <v>996</v>
      </c>
      <c r="C136" s="88" t="s">
        <v>28</v>
      </c>
      <c r="D136" s="86" t="s">
        <v>2233</v>
      </c>
      <c r="E136" s="86" t="s">
        <v>918</v>
      </c>
      <c r="F136" s="87" t="s">
        <v>727</v>
      </c>
      <c r="G136" s="90" t="s">
        <v>997</v>
      </c>
      <c r="H136" s="390" t="s">
        <v>2353</v>
      </c>
      <c r="I136" s="390" t="s">
        <v>699</v>
      </c>
      <c r="J136" s="88" t="s">
        <v>5123</v>
      </c>
      <c r="K136" s="366">
        <v>2</v>
      </c>
      <c r="L136" s="367">
        <v>1</v>
      </c>
      <c r="M136" s="367">
        <v>1</v>
      </c>
      <c r="N136" s="368">
        <f>VLOOKUP($G136, SCHOOL_INFO!$D$5:$AS$749, 6, FALSE)</f>
        <v>2</v>
      </c>
      <c r="O136" s="368">
        <f>VLOOKUP($G136, SCHOOL_INFO!$D$5:$AS$749, 7, FALSE)</f>
        <v>0</v>
      </c>
      <c r="P136" s="368">
        <f>VLOOKUP($G136, SCHOOL_INFO!$D$5:$AS$749, 8, FALSE)</f>
        <v>1</v>
      </c>
      <c r="Q136" s="368">
        <f>VLOOKUP($G136, SCHOOL_INFO!$D$5:$AS$749, 10, FALSE)</f>
        <v>0</v>
      </c>
      <c r="R136" s="368">
        <f>VLOOKUP($G136, SCHOOL_INFO!$D$5:$AS$749, 11, FALSE)</f>
        <v>0</v>
      </c>
      <c r="S136" s="368">
        <f>VLOOKUP($G136, SCHOOL_INFO!$D$5:$AS$749, 12, FALSE)</f>
        <v>0</v>
      </c>
      <c r="T136" s="368">
        <f>VLOOKUP($G136, SCHOOL_INFO!$D$5:$AS$749, 13, FALSE)</f>
        <v>0</v>
      </c>
      <c r="U136" s="368">
        <f>VLOOKUP($G136, SCHOOL_INFO!$D$5:$AS$749, 14, FALSE)</f>
        <v>0</v>
      </c>
      <c r="V136" s="368">
        <f>VLOOKUP($G136, SCHOOL_INFO!$D$5:$AS$749, 15, FALSE)</f>
        <v>0</v>
      </c>
      <c r="W136" s="368">
        <f>VLOOKUP($G136, SCHOOL_INFO!$D$5:$AS$749, 17, FALSE)</f>
        <v>0</v>
      </c>
      <c r="X136" s="368">
        <f>VLOOKUP($G136, SCHOOL_INFO!$D$5:$AS$749, 18, FALSE)</f>
        <v>0</v>
      </c>
      <c r="Y136" s="368">
        <f>VLOOKUP($G136, SCHOOL_INFO!$D$5:$AS$749, 19, FALSE)</f>
        <v>0</v>
      </c>
      <c r="Z136" s="368">
        <f>VLOOKUP($G136, SCHOOL_INFO!$D$5:$AS$749, 21, FALSE)</f>
        <v>2</v>
      </c>
      <c r="AA136" s="368">
        <f>VLOOKUP($G136, SCHOOL_INFO!$D$5:$AS$749, 22, FALSE)</f>
        <v>2</v>
      </c>
      <c r="AB136" s="368">
        <f>VLOOKUP($G136, SCHOOL_INFO!$D$5:$AS$749, 23, FALSE)</f>
        <v>0</v>
      </c>
      <c r="AC136" s="368">
        <f>VLOOKUP($G136, SCHOOL_INFO!$D$5:$AS$749, 25, FALSE)</f>
        <v>4</v>
      </c>
      <c r="AD136" s="368">
        <f>VLOOKUP($G136, SCHOOL_INFO!$D$5:$AS$749, 26, FALSE)</f>
        <v>0</v>
      </c>
      <c r="AE136" s="368">
        <f>VLOOKUP($G136, SCHOOL_INFO!$D$5:$AS$749, 27, FALSE)</f>
        <v>0</v>
      </c>
      <c r="AF136" s="368">
        <f>VLOOKUP($G136, SCHOOL_INFO!$D$5:$AS$749, 29, FALSE)</f>
        <v>0</v>
      </c>
      <c r="AG136" s="368">
        <f>VLOOKUP($G136, SCHOOL_INFO!$D$5:$AS$749, 30, FALSE)</f>
        <v>0</v>
      </c>
      <c r="AH136" s="368">
        <f>VLOOKUP($G136, SCHOOL_INFO!$D$5:$AS$749, 31, FALSE)</f>
        <v>0</v>
      </c>
      <c r="AI136" s="368">
        <f>VLOOKUP($G136, SCHOOL_INFO!$D$5:$AS$749, 33, FALSE)</f>
        <v>1</v>
      </c>
      <c r="AJ136" s="368">
        <f>VLOOKUP($G136, SCHOOL_INFO!$D$5:$AS$749, 34, FALSE)</f>
        <v>0</v>
      </c>
      <c r="AK136" s="368">
        <f>VLOOKUP($G136, SCHOOL_INFO!$D$5:$AS$749, 35, FALSE)</f>
        <v>2</v>
      </c>
      <c r="AL136" s="368">
        <f>VLOOKUP($B136, '0.학교(충남+대전)'!$C$4:$AH$767, 31, FALSE)</f>
        <v>2</v>
      </c>
      <c r="AM136" s="368">
        <f>VLOOKUP($B136, '0.학교(충남+대전)'!$C$4:$AH$767, 32, FALSE)</f>
        <v>0</v>
      </c>
      <c r="AN136" s="368">
        <f>VLOOKUP($G136, SCHOOL_INFO!$D$5:$AS$749, 9, FALSE)</f>
        <v>0</v>
      </c>
      <c r="AO136" s="368">
        <f>VLOOKUP($G136, SCHOOL_INFO!$D$5:$AS$749, 36, FALSE)</f>
        <v>1</v>
      </c>
      <c r="AP136" s="368">
        <f>VLOOKUP($G136, SCHOOL_INFO!$D$5:$AS$749, 37, FALSE)</f>
        <v>7</v>
      </c>
      <c r="AQ136" s="368">
        <f>VLOOKUP($B136, '0.학교(충남+대전)'!$C$4:$AC$767, 27, FALSE)</f>
        <v>8</v>
      </c>
      <c r="AR136" s="368">
        <f>VLOOKUP($B136, '0.학교(충남+대전)'!$C$4:$AH$767, 29, FALSE)</f>
        <v>8</v>
      </c>
      <c r="AS136" s="368">
        <f>VLOOKUP($B136, '0.학교(충남+대전)'!$C$4:$AH$767, 30, FALSE)</f>
        <v>0</v>
      </c>
      <c r="AT136" s="368">
        <f>VLOOKUP($G136, SCHOOL_INFO!$D$5:$AS$749, 38, FALSE)</f>
        <v>0</v>
      </c>
      <c r="AU136" s="368">
        <f>VLOOKUP($G136, SCHOOL_INFO!$D$5:$AS$749, 39, FALSE)</f>
        <v>4</v>
      </c>
      <c r="AV136" s="368">
        <f>VLOOKUP($G136, SCHOOL_INFO!$D$5:$AS$749, 40, FALSE)</f>
        <v>0</v>
      </c>
      <c r="AW136" s="368">
        <f>VLOOKUP($G136, SCHOOL_INFO!$D$5:$AS$749, 41, FALSE)</f>
        <v>0</v>
      </c>
      <c r="AX136" s="368">
        <f>VLOOKUP($G136, SCHOOL_INFO!$D$5:$AS$749, 42, FALSE)</f>
        <v>0</v>
      </c>
    </row>
    <row r="137" spans="1:50" ht="16.5" customHeight="1">
      <c r="A137" s="81">
        <v>133</v>
      </c>
      <c r="B137" s="86" t="s">
        <v>998</v>
      </c>
      <c r="C137" s="88" t="s">
        <v>28</v>
      </c>
      <c r="D137" s="86" t="s">
        <v>2233</v>
      </c>
      <c r="E137" s="86" t="s">
        <v>918</v>
      </c>
      <c r="F137" s="91" t="s">
        <v>724</v>
      </c>
      <c r="G137" s="90" t="s">
        <v>999</v>
      </c>
      <c r="H137" s="390" t="s">
        <v>26</v>
      </c>
      <c r="I137" s="390" t="s">
        <v>699</v>
      </c>
      <c r="J137" s="88" t="s">
        <v>5123</v>
      </c>
      <c r="K137" s="366">
        <v>2</v>
      </c>
      <c r="L137" s="367">
        <v>1</v>
      </c>
      <c r="M137" s="367">
        <v>1</v>
      </c>
      <c r="N137" s="368">
        <f>VLOOKUP($G137, SCHOOL_INFO!$D$5:$AS$749, 6, FALSE)</f>
        <v>8</v>
      </c>
      <c r="O137" s="368">
        <f>VLOOKUP($G137, SCHOOL_INFO!$D$5:$AS$749, 7, FALSE)</f>
        <v>3</v>
      </c>
      <c r="P137" s="368">
        <f>VLOOKUP($G137, SCHOOL_INFO!$D$5:$AS$749, 8, FALSE)</f>
        <v>1</v>
      </c>
      <c r="Q137" s="368">
        <f>VLOOKUP($G137, SCHOOL_INFO!$D$5:$AS$749, 10, FALSE)</f>
        <v>0</v>
      </c>
      <c r="R137" s="368">
        <f>VLOOKUP($G137, SCHOOL_INFO!$D$5:$AS$749, 11, FALSE)</f>
        <v>2</v>
      </c>
      <c r="S137" s="368">
        <f>VLOOKUP($G137, SCHOOL_INFO!$D$5:$AS$749, 12, FALSE)</f>
        <v>0</v>
      </c>
      <c r="T137" s="368">
        <f>VLOOKUP($G137, SCHOOL_INFO!$D$5:$AS$749, 13, FALSE)</f>
        <v>0</v>
      </c>
      <c r="U137" s="368">
        <f>VLOOKUP($G137, SCHOOL_INFO!$D$5:$AS$749, 14, FALSE)</f>
        <v>0</v>
      </c>
      <c r="V137" s="368">
        <f>VLOOKUP($G137, SCHOOL_INFO!$D$5:$AS$749, 15, FALSE)</f>
        <v>0</v>
      </c>
      <c r="W137" s="368">
        <f>VLOOKUP($G137, SCHOOL_INFO!$D$5:$AS$749, 17, FALSE)</f>
        <v>0</v>
      </c>
      <c r="X137" s="368">
        <f>VLOOKUP($G137, SCHOOL_INFO!$D$5:$AS$749, 18, FALSE)</f>
        <v>0</v>
      </c>
      <c r="Y137" s="368">
        <f>VLOOKUP($G137, SCHOOL_INFO!$D$5:$AS$749, 19, FALSE)</f>
        <v>0</v>
      </c>
      <c r="Z137" s="368">
        <f>VLOOKUP($G137, SCHOOL_INFO!$D$5:$AS$749, 21, FALSE)</f>
        <v>4</v>
      </c>
      <c r="AA137" s="368">
        <f>VLOOKUP($G137, SCHOOL_INFO!$D$5:$AS$749, 22, FALSE)</f>
        <v>3</v>
      </c>
      <c r="AB137" s="368">
        <f>VLOOKUP($G137, SCHOOL_INFO!$D$5:$AS$749, 23, FALSE)</f>
        <v>0</v>
      </c>
      <c r="AC137" s="368">
        <f>VLOOKUP($G137, SCHOOL_INFO!$D$5:$AS$749, 25, FALSE)</f>
        <v>16</v>
      </c>
      <c r="AD137" s="368">
        <f>VLOOKUP($G137, SCHOOL_INFO!$D$5:$AS$749, 26, FALSE)</f>
        <v>9</v>
      </c>
      <c r="AE137" s="368">
        <f>VLOOKUP($G137, SCHOOL_INFO!$D$5:$AS$749, 27, FALSE)</f>
        <v>0</v>
      </c>
      <c r="AF137" s="368">
        <f>VLOOKUP($G137, SCHOOL_INFO!$D$5:$AS$749, 29, FALSE)</f>
        <v>0</v>
      </c>
      <c r="AG137" s="368">
        <f>VLOOKUP($G137, SCHOOL_INFO!$D$5:$AS$749, 30, FALSE)</f>
        <v>0</v>
      </c>
      <c r="AH137" s="368">
        <f>VLOOKUP($G137, SCHOOL_INFO!$D$5:$AS$749, 31, FALSE)</f>
        <v>0</v>
      </c>
      <c r="AI137" s="368">
        <f>VLOOKUP($G137, SCHOOL_INFO!$D$5:$AS$749, 33, FALSE)</f>
        <v>1</v>
      </c>
      <c r="AJ137" s="368">
        <f>VLOOKUP($G137, SCHOOL_INFO!$D$5:$AS$749, 34, FALSE)</f>
        <v>0</v>
      </c>
      <c r="AK137" s="368">
        <f>VLOOKUP($G137, SCHOOL_INFO!$D$5:$AS$749, 35, FALSE)</f>
        <v>4</v>
      </c>
      <c r="AL137" s="368">
        <f>VLOOKUP($B137, '0.학교(충남+대전)'!$C$4:$AH$767, 31, FALSE)</f>
        <v>4</v>
      </c>
      <c r="AM137" s="368">
        <f>VLOOKUP($B137, '0.학교(충남+대전)'!$C$4:$AH$767, 32, FALSE)</f>
        <v>0</v>
      </c>
      <c r="AN137" s="368">
        <f>VLOOKUP($G137, SCHOOL_INFO!$D$5:$AS$749, 9, FALSE)</f>
        <v>0</v>
      </c>
      <c r="AO137" s="368">
        <f>VLOOKUP($G137, SCHOOL_INFO!$D$5:$AS$749, 36, FALSE)</f>
        <v>0</v>
      </c>
      <c r="AP137" s="368">
        <f>VLOOKUP($G137, SCHOOL_INFO!$D$5:$AS$749, 37, FALSE)</f>
        <v>20</v>
      </c>
      <c r="AQ137" s="368">
        <f>VLOOKUP($B137, '0.학교(충남+대전)'!$C$4:$AC$767, 27, FALSE)</f>
        <v>25</v>
      </c>
      <c r="AR137" s="368">
        <f>VLOOKUP($B137, '0.학교(충남+대전)'!$C$4:$AH$767, 29, FALSE)</f>
        <v>20</v>
      </c>
      <c r="AS137" s="368">
        <f>VLOOKUP($B137, '0.학교(충남+대전)'!$C$4:$AH$767, 30, FALSE)</f>
        <v>0</v>
      </c>
      <c r="AT137" s="368">
        <f>VLOOKUP($G137, SCHOOL_INFO!$D$5:$AS$749, 38, FALSE)</f>
        <v>1</v>
      </c>
      <c r="AU137" s="368">
        <f>VLOOKUP($G137, SCHOOL_INFO!$D$5:$AS$749, 39, FALSE)</f>
        <v>6</v>
      </c>
      <c r="AV137" s="368">
        <f>VLOOKUP($G137, SCHOOL_INFO!$D$5:$AS$749, 40, FALSE)</f>
        <v>0</v>
      </c>
      <c r="AW137" s="368">
        <f>VLOOKUP($G137, SCHOOL_INFO!$D$5:$AS$749, 41, FALSE)</f>
        <v>0</v>
      </c>
      <c r="AX137" s="368">
        <f>VLOOKUP($G137, SCHOOL_INFO!$D$5:$AS$749, 42, FALSE)</f>
        <v>0</v>
      </c>
    </row>
    <row r="138" spans="1:50" ht="16.5" customHeight="1">
      <c r="A138" s="80">
        <v>134</v>
      </c>
      <c r="B138" s="86" t="s">
        <v>1000</v>
      </c>
      <c r="C138" s="88" t="s">
        <v>28</v>
      </c>
      <c r="D138" s="86" t="s">
        <v>2233</v>
      </c>
      <c r="E138" s="86" t="s">
        <v>918</v>
      </c>
      <c r="F138" s="89" t="s">
        <v>730</v>
      </c>
      <c r="G138" s="90" t="s">
        <v>1001</v>
      </c>
      <c r="H138" s="390" t="s">
        <v>2353</v>
      </c>
      <c r="I138" s="390" t="s">
        <v>699</v>
      </c>
      <c r="J138" s="88" t="s">
        <v>5123</v>
      </c>
      <c r="K138" s="366">
        <v>2</v>
      </c>
      <c r="L138" s="367">
        <v>1</v>
      </c>
      <c r="M138" s="367">
        <v>1</v>
      </c>
      <c r="N138" s="368">
        <f>VLOOKUP($G138, SCHOOL_INFO!$D$5:$AS$749, 6, FALSE)</f>
        <v>3</v>
      </c>
      <c r="O138" s="368">
        <f>VLOOKUP($G138, SCHOOL_INFO!$D$5:$AS$749, 7, FALSE)</f>
        <v>0</v>
      </c>
      <c r="P138" s="368">
        <f>VLOOKUP($G138, SCHOOL_INFO!$D$5:$AS$749, 8, FALSE)</f>
        <v>1</v>
      </c>
      <c r="Q138" s="368">
        <f>VLOOKUP($G138, SCHOOL_INFO!$D$5:$AS$749, 10, FALSE)</f>
        <v>0</v>
      </c>
      <c r="R138" s="368">
        <f>VLOOKUP($G138, SCHOOL_INFO!$D$5:$AS$749, 11, FALSE)</f>
        <v>0</v>
      </c>
      <c r="S138" s="368">
        <f>VLOOKUP($G138, SCHOOL_INFO!$D$5:$AS$749, 12, FALSE)</f>
        <v>0</v>
      </c>
      <c r="T138" s="368">
        <f>VLOOKUP($G138, SCHOOL_INFO!$D$5:$AS$749, 13, FALSE)</f>
        <v>0</v>
      </c>
      <c r="U138" s="368">
        <f>VLOOKUP($G138, SCHOOL_INFO!$D$5:$AS$749, 14, FALSE)</f>
        <v>0</v>
      </c>
      <c r="V138" s="368">
        <f>VLOOKUP($G138, SCHOOL_INFO!$D$5:$AS$749, 15, FALSE)</f>
        <v>0</v>
      </c>
      <c r="W138" s="368">
        <f>VLOOKUP($G138, SCHOOL_INFO!$D$5:$AS$749, 17, FALSE)</f>
        <v>0</v>
      </c>
      <c r="X138" s="368">
        <f>VLOOKUP($G138, SCHOOL_INFO!$D$5:$AS$749, 18, FALSE)</f>
        <v>0</v>
      </c>
      <c r="Y138" s="368">
        <f>VLOOKUP($G138, SCHOOL_INFO!$D$5:$AS$749, 19, FALSE)</f>
        <v>0</v>
      </c>
      <c r="Z138" s="368">
        <f>VLOOKUP($G138, SCHOOL_INFO!$D$5:$AS$749, 21, FALSE)</f>
        <v>8</v>
      </c>
      <c r="AA138" s="368">
        <f>VLOOKUP($G138, SCHOOL_INFO!$D$5:$AS$749, 22, FALSE)</f>
        <v>2</v>
      </c>
      <c r="AB138" s="368">
        <f>VLOOKUP($G138, SCHOOL_INFO!$D$5:$AS$749, 23, FALSE)</f>
        <v>0</v>
      </c>
      <c r="AC138" s="368">
        <f>VLOOKUP($G138, SCHOOL_INFO!$D$5:$AS$749, 25, FALSE)</f>
        <v>1</v>
      </c>
      <c r="AD138" s="368">
        <f>VLOOKUP($G138, SCHOOL_INFO!$D$5:$AS$749, 26, FALSE)</f>
        <v>0</v>
      </c>
      <c r="AE138" s="368">
        <f>VLOOKUP($G138, SCHOOL_INFO!$D$5:$AS$749, 27, FALSE)</f>
        <v>0</v>
      </c>
      <c r="AF138" s="368">
        <f>VLOOKUP($G138, SCHOOL_INFO!$D$5:$AS$749, 29, FALSE)</f>
        <v>0</v>
      </c>
      <c r="AG138" s="368">
        <f>VLOOKUP($G138, SCHOOL_INFO!$D$5:$AS$749, 30, FALSE)</f>
        <v>0</v>
      </c>
      <c r="AH138" s="368">
        <f>VLOOKUP($G138, SCHOOL_INFO!$D$5:$AS$749, 31, FALSE)</f>
        <v>0</v>
      </c>
      <c r="AI138" s="368">
        <f>VLOOKUP($G138, SCHOOL_INFO!$D$5:$AS$749, 33, FALSE)</f>
        <v>1</v>
      </c>
      <c r="AJ138" s="368">
        <f>VLOOKUP($G138, SCHOOL_INFO!$D$5:$AS$749, 34, FALSE)</f>
        <v>0</v>
      </c>
      <c r="AK138" s="368">
        <f>VLOOKUP($G138, SCHOOL_INFO!$D$5:$AS$749, 35, FALSE)</f>
        <v>7</v>
      </c>
      <c r="AL138" s="368">
        <f>VLOOKUP($B138, '0.학교(충남+대전)'!$C$4:$AH$767, 31, FALSE)</f>
        <v>7</v>
      </c>
      <c r="AM138" s="368">
        <f>VLOOKUP($B138, '0.학교(충남+대전)'!$C$4:$AH$767, 32, FALSE)</f>
        <v>0</v>
      </c>
      <c r="AN138" s="368">
        <f>VLOOKUP($G138, SCHOOL_INFO!$D$5:$AS$749, 9, FALSE)</f>
        <v>0</v>
      </c>
      <c r="AO138" s="368">
        <f>VLOOKUP($G138, SCHOOL_INFO!$D$5:$AS$749, 36, FALSE)</f>
        <v>0</v>
      </c>
      <c r="AP138" s="368">
        <f>VLOOKUP($G138, SCHOOL_INFO!$D$5:$AS$749, 37, FALSE)</f>
        <v>14</v>
      </c>
      <c r="AQ138" s="368">
        <f>VLOOKUP($B138, '0.학교(충남+대전)'!$C$4:$AC$767, 27, FALSE)</f>
        <v>20</v>
      </c>
      <c r="AR138" s="368">
        <f>VLOOKUP($B138, '0.학교(충남+대전)'!$C$4:$AH$767, 29, FALSE)</f>
        <v>14</v>
      </c>
      <c r="AS138" s="368">
        <f>VLOOKUP($B138, '0.학교(충남+대전)'!$C$4:$AH$767, 30, FALSE)</f>
        <v>0</v>
      </c>
      <c r="AT138" s="368">
        <f>VLOOKUP($G138, SCHOOL_INFO!$D$5:$AS$749, 38, FALSE)</f>
        <v>1</v>
      </c>
      <c r="AU138" s="368">
        <f>VLOOKUP($G138, SCHOOL_INFO!$D$5:$AS$749, 39, FALSE)</f>
        <v>8</v>
      </c>
      <c r="AV138" s="368">
        <f>VLOOKUP($G138, SCHOOL_INFO!$D$5:$AS$749, 40, FALSE)</f>
        <v>0</v>
      </c>
      <c r="AW138" s="368">
        <f>VLOOKUP($G138, SCHOOL_INFO!$D$5:$AS$749, 41, FALSE)</f>
        <v>0</v>
      </c>
      <c r="AX138" s="368">
        <f>VLOOKUP($G138, SCHOOL_INFO!$D$5:$AS$749, 42, FALSE)</f>
        <v>0</v>
      </c>
    </row>
    <row r="139" spans="1:50" ht="16.5" customHeight="1">
      <c r="A139" s="80">
        <v>135</v>
      </c>
      <c r="B139" s="86" t="s">
        <v>1002</v>
      </c>
      <c r="C139" s="88" t="s">
        <v>28</v>
      </c>
      <c r="D139" s="86" t="s">
        <v>2233</v>
      </c>
      <c r="E139" s="86" t="s">
        <v>918</v>
      </c>
      <c r="F139" s="87" t="s">
        <v>727</v>
      </c>
      <c r="G139" s="90" t="s">
        <v>1003</v>
      </c>
      <c r="H139" s="390" t="s">
        <v>2353</v>
      </c>
      <c r="I139" s="390" t="s">
        <v>699</v>
      </c>
      <c r="J139" s="88" t="s">
        <v>5123</v>
      </c>
      <c r="K139" s="366">
        <v>2</v>
      </c>
      <c r="L139" s="367">
        <v>1</v>
      </c>
      <c r="M139" s="367">
        <v>1</v>
      </c>
      <c r="N139" s="368">
        <f>VLOOKUP($G139, SCHOOL_INFO!$D$5:$AS$749, 6, FALSE)</f>
        <v>3</v>
      </c>
      <c r="O139" s="368">
        <f>VLOOKUP($G139, SCHOOL_INFO!$D$5:$AS$749, 7, FALSE)</f>
        <v>0</v>
      </c>
      <c r="P139" s="368">
        <f>VLOOKUP($G139, SCHOOL_INFO!$D$5:$AS$749, 8, FALSE)</f>
        <v>4</v>
      </c>
      <c r="Q139" s="368">
        <f>VLOOKUP($G139, SCHOOL_INFO!$D$5:$AS$749, 10, FALSE)</f>
        <v>0</v>
      </c>
      <c r="R139" s="368">
        <f>VLOOKUP($G139, SCHOOL_INFO!$D$5:$AS$749, 11, FALSE)</f>
        <v>0</v>
      </c>
      <c r="S139" s="368">
        <f>VLOOKUP($G139, SCHOOL_INFO!$D$5:$AS$749, 12, FALSE)</f>
        <v>0</v>
      </c>
      <c r="T139" s="368">
        <f>VLOOKUP($G139, SCHOOL_INFO!$D$5:$AS$749, 13, FALSE)</f>
        <v>0</v>
      </c>
      <c r="U139" s="368">
        <f>VLOOKUP($G139, SCHOOL_INFO!$D$5:$AS$749, 14, FALSE)</f>
        <v>0</v>
      </c>
      <c r="V139" s="368">
        <f>VLOOKUP($G139, SCHOOL_INFO!$D$5:$AS$749, 15, FALSE)</f>
        <v>0</v>
      </c>
      <c r="W139" s="368">
        <f>VLOOKUP($G139, SCHOOL_INFO!$D$5:$AS$749, 17, FALSE)</f>
        <v>2</v>
      </c>
      <c r="X139" s="368">
        <f>VLOOKUP($G139, SCHOOL_INFO!$D$5:$AS$749, 18, FALSE)</f>
        <v>0</v>
      </c>
      <c r="Y139" s="368">
        <f>VLOOKUP($G139, SCHOOL_INFO!$D$5:$AS$749, 19, FALSE)</f>
        <v>2</v>
      </c>
      <c r="Z139" s="368">
        <f>VLOOKUP($G139, SCHOOL_INFO!$D$5:$AS$749, 21, FALSE)</f>
        <v>7</v>
      </c>
      <c r="AA139" s="368">
        <f>VLOOKUP($G139, SCHOOL_INFO!$D$5:$AS$749, 22, FALSE)</f>
        <v>2</v>
      </c>
      <c r="AB139" s="368">
        <f>VLOOKUP($G139, SCHOOL_INFO!$D$5:$AS$749, 23, FALSE)</f>
        <v>1</v>
      </c>
      <c r="AC139" s="368">
        <f>VLOOKUP($G139, SCHOOL_INFO!$D$5:$AS$749, 25, FALSE)</f>
        <v>0</v>
      </c>
      <c r="AD139" s="368">
        <f>VLOOKUP($G139, SCHOOL_INFO!$D$5:$AS$749, 26, FALSE)</f>
        <v>0</v>
      </c>
      <c r="AE139" s="368">
        <f>VLOOKUP($G139, SCHOOL_INFO!$D$5:$AS$749, 27, FALSE)</f>
        <v>0</v>
      </c>
      <c r="AF139" s="368">
        <f>VLOOKUP($G139, SCHOOL_INFO!$D$5:$AS$749, 29, FALSE)</f>
        <v>0</v>
      </c>
      <c r="AG139" s="368">
        <f>VLOOKUP($G139, SCHOOL_INFO!$D$5:$AS$749, 30, FALSE)</f>
        <v>0</v>
      </c>
      <c r="AH139" s="368">
        <f>VLOOKUP($G139, SCHOOL_INFO!$D$5:$AS$749, 31, FALSE)</f>
        <v>0</v>
      </c>
      <c r="AI139" s="368">
        <f>VLOOKUP($G139, SCHOOL_INFO!$D$5:$AS$749, 33, FALSE)</f>
        <v>1</v>
      </c>
      <c r="AJ139" s="368">
        <f>VLOOKUP($G139, SCHOOL_INFO!$D$5:$AS$749, 34, FALSE)</f>
        <v>0</v>
      </c>
      <c r="AK139" s="368">
        <f>VLOOKUP($G139, SCHOOL_INFO!$D$5:$AS$749, 35, FALSE)</f>
        <v>3</v>
      </c>
      <c r="AL139" s="368">
        <f>VLOOKUP($B139, '0.학교(충남+대전)'!$C$4:$AH$767, 31, FALSE)</f>
        <v>3</v>
      </c>
      <c r="AM139" s="368">
        <f>VLOOKUP($B139, '0.학교(충남+대전)'!$C$4:$AH$767, 32, FALSE)</f>
        <v>0</v>
      </c>
      <c r="AN139" s="368">
        <f>VLOOKUP($G139, SCHOOL_INFO!$D$5:$AS$749, 9, FALSE)</f>
        <v>0</v>
      </c>
      <c r="AO139" s="368">
        <f>VLOOKUP($G139, SCHOOL_INFO!$D$5:$AS$749, 36, FALSE)</f>
        <v>4</v>
      </c>
      <c r="AP139" s="368">
        <f>VLOOKUP($G139, SCHOOL_INFO!$D$5:$AS$749, 37, FALSE)</f>
        <v>11</v>
      </c>
      <c r="AQ139" s="368">
        <f>VLOOKUP($B139, '0.학교(충남+대전)'!$C$4:$AC$767, 27, FALSE)</f>
        <v>16</v>
      </c>
      <c r="AR139" s="368">
        <f>VLOOKUP($B139, '0.학교(충남+대전)'!$C$4:$AH$767, 29, FALSE)</f>
        <v>15</v>
      </c>
      <c r="AS139" s="368">
        <f>VLOOKUP($B139, '0.학교(충남+대전)'!$C$4:$AH$767, 30, FALSE)</f>
        <v>0</v>
      </c>
      <c r="AT139" s="368">
        <f>VLOOKUP($G139, SCHOOL_INFO!$D$5:$AS$749, 38, FALSE)</f>
        <v>0</v>
      </c>
      <c r="AU139" s="368">
        <f>VLOOKUP($G139, SCHOOL_INFO!$D$5:$AS$749, 39, FALSE)</f>
        <v>5</v>
      </c>
      <c r="AV139" s="368">
        <f>VLOOKUP($G139, SCHOOL_INFO!$D$5:$AS$749, 40, FALSE)</f>
        <v>0</v>
      </c>
      <c r="AW139" s="368">
        <f>VLOOKUP($G139, SCHOOL_INFO!$D$5:$AS$749, 41, FALSE)</f>
        <v>0</v>
      </c>
      <c r="AX139" s="368">
        <f>VLOOKUP($G139, SCHOOL_INFO!$D$5:$AS$749, 42, FALSE)</f>
        <v>0</v>
      </c>
    </row>
    <row r="140" spans="1:50" ht="16.5" customHeight="1">
      <c r="A140" s="81">
        <v>136</v>
      </c>
      <c r="B140" s="86" t="s">
        <v>1004</v>
      </c>
      <c r="C140" s="88" t="s">
        <v>28</v>
      </c>
      <c r="D140" s="86" t="s">
        <v>2233</v>
      </c>
      <c r="E140" s="86" t="s">
        <v>918</v>
      </c>
      <c r="F140" s="91" t="s">
        <v>724</v>
      </c>
      <c r="G140" s="90" t="s">
        <v>1005</v>
      </c>
      <c r="H140" s="390" t="s">
        <v>26</v>
      </c>
      <c r="I140" s="390" t="s">
        <v>699</v>
      </c>
      <c r="J140" s="88" t="s">
        <v>5123</v>
      </c>
      <c r="K140" s="366">
        <v>2</v>
      </c>
      <c r="L140" s="367">
        <v>1</v>
      </c>
      <c r="M140" s="367">
        <v>1</v>
      </c>
      <c r="N140" s="368">
        <f>VLOOKUP($G140, SCHOOL_INFO!$D$5:$AS$749, 6, FALSE)</f>
        <v>8</v>
      </c>
      <c r="O140" s="368">
        <f>VLOOKUP($G140, SCHOOL_INFO!$D$5:$AS$749, 7, FALSE)</f>
        <v>0</v>
      </c>
      <c r="P140" s="368">
        <f>VLOOKUP($G140, SCHOOL_INFO!$D$5:$AS$749, 8, FALSE)</f>
        <v>1</v>
      </c>
      <c r="Q140" s="368">
        <f>VLOOKUP($G140, SCHOOL_INFO!$D$5:$AS$749, 10, FALSE)</f>
        <v>0</v>
      </c>
      <c r="R140" s="368">
        <f>VLOOKUP($G140, SCHOOL_INFO!$D$5:$AS$749, 11, FALSE)</f>
        <v>0</v>
      </c>
      <c r="S140" s="368">
        <f>VLOOKUP($G140, SCHOOL_INFO!$D$5:$AS$749, 12, FALSE)</f>
        <v>0</v>
      </c>
      <c r="T140" s="368">
        <f>VLOOKUP($G140, SCHOOL_INFO!$D$5:$AS$749, 13, FALSE)</f>
        <v>0</v>
      </c>
      <c r="U140" s="368">
        <f>VLOOKUP($G140, SCHOOL_INFO!$D$5:$AS$749, 14, FALSE)</f>
        <v>0</v>
      </c>
      <c r="V140" s="368">
        <f>VLOOKUP($G140, SCHOOL_INFO!$D$5:$AS$749, 15, FALSE)</f>
        <v>0</v>
      </c>
      <c r="W140" s="368">
        <f>VLOOKUP($G140, SCHOOL_INFO!$D$5:$AS$749, 17, FALSE)</f>
        <v>0</v>
      </c>
      <c r="X140" s="368">
        <f>VLOOKUP($G140, SCHOOL_INFO!$D$5:$AS$749, 18, FALSE)</f>
        <v>0</v>
      </c>
      <c r="Y140" s="368">
        <f>VLOOKUP($G140, SCHOOL_INFO!$D$5:$AS$749, 19, FALSE)</f>
        <v>0</v>
      </c>
      <c r="Z140" s="368">
        <f>VLOOKUP($G140, SCHOOL_INFO!$D$5:$AS$749, 21, FALSE)</f>
        <v>2</v>
      </c>
      <c r="AA140" s="368">
        <f>VLOOKUP($G140, SCHOOL_INFO!$D$5:$AS$749, 22, FALSE)</f>
        <v>2</v>
      </c>
      <c r="AB140" s="368">
        <f>VLOOKUP($G140, SCHOOL_INFO!$D$5:$AS$749, 23, FALSE)</f>
        <v>0</v>
      </c>
      <c r="AC140" s="368">
        <f>VLOOKUP($G140, SCHOOL_INFO!$D$5:$AS$749, 25, FALSE)</f>
        <v>17</v>
      </c>
      <c r="AD140" s="368">
        <f>VLOOKUP($G140, SCHOOL_INFO!$D$5:$AS$749, 26, FALSE)</f>
        <v>1</v>
      </c>
      <c r="AE140" s="368">
        <f>VLOOKUP($G140, SCHOOL_INFO!$D$5:$AS$749, 27, FALSE)</f>
        <v>0</v>
      </c>
      <c r="AF140" s="368">
        <f>VLOOKUP($G140, SCHOOL_INFO!$D$5:$AS$749, 29, FALSE)</f>
        <v>0</v>
      </c>
      <c r="AG140" s="368">
        <f>VLOOKUP($G140, SCHOOL_INFO!$D$5:$AS$749, 30, FALSE)</f>
        <v>0</v>
      </c>
      <c r="AH140" s="368">
        <f>VLOOKUP($G140, SCHOOL_INFO!$D$5:$AS$749, 31, FALSE)</f>
        <v>0</v>
      </c>
      <c r="AI140" s="368">
        <f>VLOOKUP($G140, SCHOOL_INFO!$D$5:$AS$749, 33, FALSE)</f>
        <v>1</v>
      </c>
      <c r="AJ140" s="368">
        <f>VLOOKUP($G140, SCHOOL_INFO!$D$5:$AS$749, 34, FALSE)</f>
        <v>0</v>
      </c>
      <c r="AK140" s="368">
        <f>VLOOKUP($G140, SCHOOL_INFO!$D$5:$AS$749, 35, FALSE)</f>
        <v>7</v>
      </c>
      <c r="AL140" s="368">
        <f>VLOOKUP($B140, '0.학교(충남+대전)'!$C$4:$AH$767, 31, FALSE)</f>
        <v>7</v>
      </c>
      <c r="AM140" s="368">
        <f>VLOOKUP($B140, '0.학교(충남+대전)'!$C$4:$AH$767, 32, FALSE)</f>
        <v>0</v>
      </c>
      <c r="AN140" s="368">
        <f>VLOOKUP($G140, SCHOOL_INFO!$D$5:$AS$749, 9, FALSE)</f>
        <v>0</v>
      </c>
      <c r="AO140" s="368">
        <f>VLOOKUP($G140, SCHOOL_INFO!$D$5:$AS$749, 36, FALSE)</f>
        <v>0</v>
      </c>
      <c r="AP140" s="368">
        <f>VLOOKUP($G140, SCHOOL_INFO!$D$5:$AS$749, 37, FALSE)</f>
        <v>38</v>
      </c>
      <c r="AQ140" s="368">
        <f>VLOOKUP($B140, '0.학교(충남+대전)'!$C$4:$AC$767, 27, FALSE)</f>
        <v>38</v>
      </c>
      <c r="AR140" s="368">
        <f>VLOOKUP($B140, '0.학교(충남+대전)'!$C$4:$AH$767, 29, FALSE)</f>
        <v>38</v>
      </c>
      <c r="AS140" s="368">
        <f>VLOOKUP($B140, '0.학교(충남+대전)'!$C$4:$AH$767, 30, FALSE)</f>
        <v>0</v>
      </c>
      <c r="AT140" s="368">
        <f>VLOOKUP($G140, SCHOOL_INFO!$D$5:$AS$749, 38, FALSE)</f>
        <v>0</v>
      </c>
      <c r="AU140" s="368">
        <f>VLOOKUP($G140, SCHOOL_INFO!$D$5:$AS$749, 39, FALSE)</f>
        <v>9</v>
      </c>
      <c r="AV140" s="368">
        <f>VLOOKUP($G140, SCHOOL_INFO!$D$5:$AS$749, 40, FALSE)</f>
        <v>0</v>
      </c>
      <c r="AW140" s="368">
        <f>VLOOKUP($G140, SCHOOL_INFO!$D$5:$AS$749, 41, FALSE)</f>
        <v>0</v>
      </c>
      <c r="AX140" s="368">
        <f>VLOOKUP($G140, SCHOOL_INFO!$D$5:$AS$749, 42, FALSE)</f>
        <v>0</v>
      </c>
    </row>
    <row r="141" spans="1:50" ht="16.5" customHeight="1">
      <c r="A141" s="80">
        <v>137</v>
      </c>
      <c r="B141" s="86" t="s">
        <v>1006</v>
      </c>
      <c r="C141" s="88" t="s">
        <v>28</v>
      </c>
      <c r="D141" s="86" t="s">
        <v>2233</v>
      </c>
      <c r="E141" s="86" t="s">
        <v>918</v>
      </c>
      <c r="F141" s="91" t="s">
        <v>724</v>
      </c>
      <c r="G141" s="90" t="s">
        <v>1007</v>
      </c>
      <c r="H141" s="390" t="s">
        <v>26</v>
      </c>
      <c r="I141" s="390" t="s">
        <v>699</v>
      </c>
      <c r="J141" s="88" t="s">
        <v>5123</v>
      </c>
      <c r="K141" s="366">
        <v>2</v>
      </c>
      <c r="L141" s="367">
        <v>1</v>
      </c>
      <c r="M141" s="367">
        <v>1</v>
      </c>
      <c r="N141" s="368">
        <f>VLOOKUP($G141, SCHOOL_INFO!$D$5:$AS$749, 6, FALSE)</f>
        <v>19</v>
      </c>
      <c r="O141" s="368">
        <f>VLOOKUP($G141, SCHOOL_INFO!$D$5:$AS$749, 7, FALSE)</f>
        <v>12</v>
      </c>
      <c r="P141" s="368">
        <f>VLOOKUP($G141, SCHOOL_INFO!$D$5:$AS$749, 8, FALSE)</f>
        <v>1</v>
      </c>
      <c r="Q141" s="368">
        <f>VLOOKUP($G141, SCHOOL_INFO!$D$5:$AS$749, 10, FALSE)</f>
        <v>0</v>
      </c>
      <c r="R141" s="368">
        <f>VLOOKUP($G141, SCHOOL_INFO!$D$5:$AS$749, 11, FALSE)</f>
        <v>0</v>
      </c>
      <c r="S141" s="368">
        <f>VLOOKUP($G141, SCHOOL_INFO!$D$5:$AS$749, 12, FALSE)</f>
        <v>0</v>
      </c>
      <c r="T141" s="368">
        <f>VLOOKUP($G141, SCHOOL_INFO!$D$5:$AS$749, 13, FALSE)</f>
        <v>0</v>
      </c>
      <c r="U141" s="368">
        <f>VLOOKUP($G141, SCHOOL_INFO!$D$5:$AS$749, 14, FALSE)</f>
        <v>0</v>
      </c>
      <c r="V141" s="368">
        <f>VLOOKUP($G141, SCHOOL_INFO!$D$5:$AS$749, 15, FALSE)</f>
        <v>0</v>
      </c>
      <c r="W141" s="368">
        <f>VLOOKUP($G141, SCHOOL_INFO!$D$5:$AS$749, 17, FALSE)</f>
        <v>14</v>
      </c>
      <c r="X141" s="368">
        <f>VLOOKUP($G141, SCHOOL_INFO!$D$5:$AS$749, 18, FALSE)</f>
        <v>5</v>
      </c>
      <c r="Y141" s="368">
        <f>VLOOKUP($G141, SCHOOL_INFO!$D$5:$AS$749, 19, FALSE)</f>
        <v>0</v>
      </c>
      <c r="Z141" s="368">
        <f>VLOOKUP($G141, SCHOOL_INFO!$D$5:$AS$749, 21, FALSE)</f>
        <v>2</v>
      </c>
      <c r="AA141" s="368">
        <f>VLOOKUP($G141, SCHOOL_INFO!$D$5:$AS$749, 22, FALSE)</f>
        <v>2</v>
      </c>
      <c r="AB141" s="368">
        <f>VLOOKUP($G141, SCHOOL_INFO!$D$5:$AS$749, 23, FALSE)</f>
        <v>0</v>
      </c>
      <c r="AC141" s="368">
        <f>VLOOKUP($G141, SCHOOL_INFO!$D$5:$AS$749, 25, FALSE)</f>
        <v>30</v>
      </c>
      <c r="AD141" s="368">
        <f>VLOOKUP($G141, SCHOOL_INFO!$D$5:$AS$749, 26, FALSE)</f>
        <v>13</v>
      </c>
      <c r="AE141" s="368">
        <f>VLOOKUP($G141, SCHOOL_INFO!$D$5:$AS$749, 27, FALSE)</f>
        <v>0</v>
      </c>
      <c r="AF141" s="368">
        <f>VLOOKUP($G141, SCHOOL_INFO!$D$5:$AS$749, 29, FALSE)</f>
        <v>0</v>
      </c>
      <c r="AG141" s="368">
        <f>VLOOKUP($G141, SCHOOL_INFO!$D$5:$AS$749, 30, FALSE)</f>
        <v>0</v>
      </c>
      <c r="AH141" s="368">
        <f>VLOOKUP($G141, SCHOOL_INFO!$D$5:$AS$749, 31, FALSE)</f>
        <v>0</v>
      </c>
      <c r="AI141" s="368">
        <f>VLOOKUP($G141, SCHOOL_INFO!$D$5:$AS$749, 33, FALSE)</f>
        <v>1</v>
      </c>
      <c r="AJ141" s="368">
        <f>VLOOKUP($G141, SCHOOL_INFO!$D$5:$AS$749, 34, FALSE)</f>
        <v>0</v>
      </c>
      <c r="AK141" s="368">
        <f>VLOOKUP($G141, SCHOOL_INFO!$D$5:$AS$749, 35, FALSE)</f>
        <v>3</v>
      </c>
      <c r="AL141" s="368">
        <f>VLOOKUP($B141, '0.학교(충남+대전)'!$C$4:$AH$767, 31, FALSE)</f>
        <v>3</v>
      </c>
      <c r="AM141" s="368">
        <f>VLOOKUP($B141, '0.학교(충남+대전)'!$C$4:$AH$767, 32, FALSE)</f>
        <v>0</v>
      </c>
      <c r="AN141" s="368">
        <f>VLOOKUP($G141, SCHOOL_INFO!$D$5:$AS$749, 9, FALSE)</f>
        <v>0</v>
      </c>
      <c r="AO141" s="368">
        <f>VLOOKUP($G141, SCHOOL_INFO!$D$5:$AS$749, 36, FALSE)</f>
        <v>2</v>
      </c>
      <c r="AP141" s="368">
        <f>VLOOKUP($G141, SCHOOL_INFO!$D$5:$AS$749, 37, FALSE)</f>
        <v>18</v>
      </c>
      <c r="AQ141" s="368">
        <f>VLOOKUP($B141, '0.학교(충남+대전)'!$C$4:$AC$767, 27, FALSE)</f>
        <v>0</v>
      </c>
      <c r="AR141" s="368">
        <f>VLOOKUP($B141, '0.학교(충남+대전)'!$C$4:$AH$767, 29, FALSE)</f>
        <v>20</v>
      </c>
      <c r="AS141" s="368">
        <f>VLOOKUP($B141, '0.학교(충남+대전)'!$C$4:$AH$767, 30, FALSE)</f>
        <v>0</v>
      </c>
      <c r="AT141" s="368">
        <f>VLOOKUP($G141, SCHOOL_INFO!$D$5:$AS$749, 38, FALSE)</f>
        <v>0</v>
      </c>
      <c r="AU141" s="368">
        <f>VLOOKUP($G141, SCHOOL_INFO!$D$5:$AS$749, 39, FALSE)</f>
        <v>5</v>
      </c>
      <c r="AV141" s="368">
        <f>VLOOKUP($G141, SCHOOL_INFO!$D$5:$AS$749, 40, FALSE)</f>
        <v>0</v>
      </c>
      <c r="AW141" s="368">
        <f>VLOOKUP($G141, SCHOOL_INFO!$D$5:$AS$749, 41, FALSE)</f>
        <v>0</v>
      </c>
      <c r="AX141" s="368">
        <f>VLOOKUP($G141, SCHOOL_INFO!$D$5:$AS$749, 42, FALSE)</f>
        <v>0</v>
      </c>
    </row>
    <row r="142" spans="1:50" ht="16.5" customHeight="1">
      <c r="A142" s="80">
        <v>138</v>
      </c>
      <c r="B142" s="86" t="s">
        <v>1008</v>
      </c>
      <c r="C142" s="88" t="s">
        <v>28</v>
      </c>
      <c r="D142" s="86" t="s">
        <v>2233</v>
      </c>
      <c r="E142" s="86" t="s">
        <v>918</v>
      </c>
      <c r="F142" s="89" t="s">
        <v>730</v>
      </c>
      <c r="G142" s="90" t="s">
        <v>1009</v>
      </c>
      <c r="H142" s="390" t="s">
        <v>2353</v>
      </c>
      <c r="I142" s="390" t="s">
        <v>699</v>
      </c>
      <c r="J142" s="88" t="s">
        <v>5123</v>
      </c>
      <c r="K142" s="366">
        <v>2</v>
      </c>
      <c r="L142" s="367">
        <v>1</v>
      </c>
      <c r="M142" s="367">
        <v>1</v>
      </c>
      <c r="N142" s="368">
        <f>VLOOKUP($G142, SCHOOL_INFO!$D$5:$AS$749, 6, FALSE)</f>
        <v>8</v>
      </c>
      <c r="O142" s="368">
        <f>VLOOKUP($G142, SCHOOL_INFO!$D$5:$AS$749, 7, FALSE)</f>
        <v>0</v>
      </c>
      <c r="P142" s="368">
        <f>VLOOKUP($G142, SCHOOL_INFO!$D$5:$AS$749, 8, FALSE)</f>
        <v>1</v>
      </c>
      <c r="Q142" s="368">
        <f>VLOOKUP($G142, SCHOOL_INFO!$D$5:$AS$749, 10, FALSE)</f>
        <v>0</v>
      </c>
      <c r="R142" s="368">
        <f>VLOOKUP($G142, SCHOOL_INFO!$D$5:$AS$749, 11, FALSE)</f>
        <v>0</v>
      </c>
      <c r="S142" s="368">
        <f>VLOOKUP($G142, SCHOOL_INFO!$D$5:$AS$749, 12, FALSE)</f>
        <v>0</v>
      </c>
      <c r="T142" s="368">
        <f>VLOOKUP($G142, SCHOOL_INFO!$D$5:$AS$749, 13, FALSE)</f>
        <v>0</v>
      </c>
      <c r="U142" s="368">
        <f>VLOOKUP($G142, SCHOOL_INFO!$D$5:$AS$749, 14, FALSE)</f>
        <v>0</v>
      </c>
      <c r="V142" s="368">
        <f>VLOOKUP($G142, SCHOOL_INFO!$D$5:$AS$749, 15, FALSE)</f>
        <v>0</v>
      </c>
      <c r="W142" s="368">
        <f>VLOOKUP($G142, SCHOOL_INFO!$D$5:$AS$749, 17, FALSE)</f>
        <v>1</v>
      </c>
      <c r="X142" s="368">
        <f>VLOOKUP($G142, SCHOOL_INFO!$D$5:$AS$749, 18, FALSE)</f>
        <v>0</v>
      </c>
      <c r="Y142" s="368">
        <f>VLOOKUP($G142, SCHOOL_INFO!$D$5:$AS$749, 19, FALSE)</f>
        <v>0</v>
      </c>
      <c r="Z142" s="368">
        <f>VLOOKUP($G142, SCHOOL_INFO!$D$5:$AS$749, 21, FALSE)</f>
        <v>4</v>
      </c>
      <c r="AA142" s="368">
        <f>VLOOKUP($G142, SCHOOL_INFO!$D$5:$AS$749, 22, FALSE)</f>
        <v>2</v>
      </c>
      <c r="AB142" s="368">
        <f>VLOOKUP($G142, SCHOOL_INFO!$D$5:$AS$749, 23, FALSE)</f>
        <v>0</v>
      </c>
      <c r="AC142" s="368">
        <f>VLOOKUP($G142, SCHOOL_INFO!$D$5:$AS$749, 25, FALSE)</f>
        <v>14</v>
      </c>
      <c r="AD142" s="368">
        <f>VLOOKUP($G142, SCHOOL_INFO!$D$5:$AS$749, 26, FALSE)</f>
        <v>1</v>
      </c>
      <c r="AE142" s="368">
        <f>VLOOKUP($G142, SCHOOL_INFO!$D$5:$AS$749, 27, FALSE)</f>
        <v>0</v>
      </c>
      <c r="AF142" s="368">
        <f>VLOOKUP($G142, SCHOOL_INFO!$D$5:$AS$749, 29, FALSE)</f>
        <v>0</v>
      </c>
      <c r="AG142" s="368">
        <f>VLOOKUP($G142, SCHOOL_INFO!$D$5:$AS$749, 30, FALSE)</f>
        <v>0</v>
      </c>
      <c r="AH142" s="368">
        <f>VLOOKUP($G142, SCHOOL_INFO!$D$5:$AS$749, 31, FALSE)</f>
        <v>0</v>
      </c>
      <c r="AI142" s="368">
        <f>VLOOKUP($G142, SCHOOL_INFO!$D$5:$AS$749, 33, FALSE)</f>
        <v>1</v>
      </c>
      <c r="AJ142" s="368">
        <f>VLOOKUP($G142, SCHOOL_INFO!$D$5:$AS$749, 34, FALSE)</f>
        <v>0</v>
      </c>
      <c r="AK142" s="368">
        <f>VLOOKUP($G142, SCHOOL_INFO!$D$5:$AS$749, 35, FALSE)</f>
        <v>5</v>
      </c>
      <c r="AL142" s="368">
        <f>VLOOKUP($B142, '0.학교(충남+대전)'!$C$4:$AH$767, 31, FALSE)</f>
        <v>5</v>
      </c>
      <c r="AM142" s="368">
        <f>VLOOKUP($B142, '0.학교(충남+대전)'!$C$4:$AH$767, 32, FALSE)</f>
        <v>0</v>
      </c>
      <c r="AN142" s="368">
        <f>VLOOKUP($G142, SCHOOL_INFO!$D$5:$AS$749, 9, FALSE)</f>
        <v>0</v>
      </c>
      <c r="AO142" s="368">
        <f>VLOOKUP($G142, SCHOOL_INFO!$D$5:$AS$749, 36, FALSE)</f>
        <v>0</v>
      </c>
      <c r="AP142" s="368">
        <f>VLOOKUP($G142, SCHOOL_INFO!$D$5:$AS$749, 37, FALSE)</f>
        <v>20</v>
      </c>
      <c r="AQ142" s="368">
        <f>VLOOKUP($B142, '0.학교(충남+대전)'!$C$4:$AC$767, 27, FALSE)</f>
        <v>21</v>
      </c>
      <c r="AR142" s="368">
        <f>VLOOKUP($B142, '0.학교(충남+대전)'!$C$4:$AH$767, 29, FALSE)</f>
        <v>20</v>
      </c>
      <c r="AS142" s="368">
        <f>VLOOKUP($B142, '0.학교(충남+대전)'!$C$4:$AH$767, 30, FALSE)</f>
        <v>0</v>
      </c>
      <c r="AT142" s="368">
        <f>VLOOKUP($G142, SCHOOL_INFO!$D$5:$AS$749, 38, FALSE)</f>
        <v>0</v>
      </c>
      <c r="AU142" s="368">
        <f>VLOOKUP($G142, SCHOOL_INFO!$D$5:$AS$749, 39, FALSE)</f>
        <v>7</v>
      </c>
      <c r="AV142" s="368">
        <f>VLOOKUP($G142, SCHOOL_INFO!$D$5:$AS$749, 40, FALSE)</f>
        <v>0</v>
      </c>
      <c r="AW142" s="368">
        <f>VLOOKUP($G142, SCHOOL_INFO!$D$5:$AS$749, 41, FALSE)</f>
        <v>0</v>
      </c>
      <c r="AX142" s="368">
        <f>VLOOKUP($G142, SCHOOL_INFO!$D$5:$AS$749, 42, FALSE)</f>
        <v>0</v>
      </c>
    </row>
    <row r="143" spans="1:50" ht="16.5" customHeight="1">
      <c r="A143" s="81">
        <v>139</v>
      </c>
      <c r="B143" s="86" t="s">
        <v>1010</v>
      </c>
      <c r="C143" s="88" t="s">
        <v>28</v>
      </c>
      <c r="D143" s="86" t="s">
        <v>2233</v>
      </c>
      <c r="E143" s="86" t="s">
        <v>918</v>
      </c>
      <c r="F143" s="87" t="s">
        <v>727</v>
      </c>
      <c r="G143" s="90" t="s">
        <v>1011</v>
      </c>
      <c r="H143" s="390" t="s">
        <v>26</v>
      </c>
      <c r="I143" s="390" t="s">
        <v>35</v>
      </c>
      <c r="J143" s="88" t="s">
        <v>5123</v>
      </c>
      <c r="K143" s="366">
        <v>3</v>
      </c>
      <c r="L143" s="367">
        <v>1</v>
      </c>
      <c r="M143" s="367">
        <v>1</v>
      </c>
      <c r="N143" s="368">
        <f>VLOOKUP($G143, SCHOOL_INFO!$D$5:$AS$749, 6, FALSE)</f>
        <v>3</v>
      </c>
      <c r="O143" s="368">
        <f>VLOOKUP($G143, SCHOOL_INFO!$D$5:$AS$749, 7, FALSE)</f>
        <v>0</v>
      </c>
      <c r="P143" s="368">
        <f>VLOOKUP($G143, SCHOOL_INFO!$D$5:$AS$749, 8, FALSE)</f>
        <v>1</v>
      </c>
      <c r="Q143" s="368">
        <f>VLOOKUP($G143, SCHOOL_INFO!$D$5:$AS$749, 10, FALSE)</f>
        <v>2</v>
      </c>
      <c r="R143" s="368">
        <f>VLOOKUP($G143, SCHOOL_INFO!$D$5:$AS$749, 11, FALSE)</f>
        <v>3</v>
      </c>
      <c r="S143" s="368">
        <f>VLOOKUP($G143, SCHOOL_INFO!$D$5:$AS$749, 12, FALSE)</f>
        <v>0</v>
      </c>
      <c r="T143" s="368">
        <f>VLOOKUP($G143, SCHOOL_INFO!$D$5:$AS$749, 13, FALSE)</f>
        <v>0</v>
      </c>
      <c r="U143" s="368">
        <f>VLOOKUP($G143, SCHOOL_INFO!$D$5:$AS$749, 14, FALSE)</f>
        <v>0</v>
      </c>
      <c r="V143" s="368">
        <f>VLOOKUP($G143, SCHOOL_INFO!$D$5:$AS$749, 15, FALSE)</f>
        <v>0</v>
      </c>
      <c r="W143" s="368">
        <f>VLOOKUP($G143, SCHOOL_INFO!$D$5:$AS$749, 17, FALSE)</f>
        <v>0</v>
      </c>
      <c r="X143" s="368">
        <f>VLOOKUP($G143, SCHOOL_INFO!$D$5:$AS$749, 18, FALSE)</f>
        <v>0</v>
      </c>
      <c r="Y143" s="368">
        <f>VLOOKUP($G143, SCHOOL_INFO!$D$5:$AS$749, 19, FALSE)</f>
        <v>0</v>
      </c>
      <c r="Z143" s="368">
        <f>VLOOKUP($G143, SCHOOL_INFO!$D$5:$AS$749, 21, FALSE)</f>
        <v>2</v>
      </c>
      <c r="AA143" s="368">
        <f>VLOOKUP($G143, SCHOOL_INFO!$D$5:$AS$749, 22, FALSE)</f>
        <v>2</v>
      </c>
      <c r="AB143" s="368">
        <f>VLOOKUP($G143, SCHOOL_INFO!$D$5:$AS$749, 23, FALSE)</f>
        <v>0</v>
      </c>
      <c r="AC143" s="368">
        <f>VLOOKUP($G143, SCHOOL_INFO!$D$5:$AS$749, 25, FALSE)</f>
        <v>12</v>
      </c>
      <c r="AD143" s="368">
        <f>VLOOKUP($G143, SCHOOL_INFO!$D$5:$AS$749, 26, FALSE)</f>
        <v>6</v>
      </c>
      <c r="AE143" s="368">
        <f>VLOOKUP($G143, SCHOOL_INFO!$D$5:$AS$749, 27, FALSE)</f>
        <v>0</v>
      </c>
      <c r="AF143" s="368">
        <f>VLOOKUP($G143, SCHOOL_INFO!$D$5:$AS$749, 29, FALSE)</f>
        <v>0</v>
      </c>
      <c r="AG143" s="368">
        <f>VLOOKUP($G143, SCHOOL_INFO!$D$5:$AS$749, 30, FALSE)</f>
        <v>0</v>
      </c>
      <c r="AH143" s="368">
        <f>VLOOKUP($G143, SCHOOL_INFO!$D$5:$AS$749, 31, FALSE)</f>
        <v>0</v>
      </c>
      <c r="AI143" s="368">
        <f>VLOOKUP($G143, SCHOOL_INFO!$D$5:$AS$749, 33, FALSE)</f>
        <v>1</v>
      </c>
      <c r="AJ143" s="368">
        <f>VLOOKUP($G143, SCHOOL_INFO!$D$5:$AS$749, 34, FALSE)</f>
        <v>0</v>
      </c>
      <c r="AK143" s="368">
        <f>VLOOKUP($G143, SCHOOL_INFO!$D$5:$AS$749, 35, FALSE)</f>
        <v>7</v>
      </c>
      <c r="AL143" s="368">
        <f>VLOOKUP($B143, '0.학교(충남+대전)'!$C$4:$AH$767, 31, FALSE)</f>
        <v>7</v>
      </c>
      <c r="AM143" s="368">
        <f>VLOOKUP($B143, '0.학교(충남+대전)'!$C$4:$AH$767, 32, FALSE)</f>
        <v>0</v>
      </c>
      <c r="AN143" s="368">
        <f>VLOOKUP($G143, SCHOOL_INFO!$D$5:$AS$749, 9, FALSE)</f>
        <v>0</v>
      </c>
      <c r="AO143" s="368">
        <f>VLOOKUP($G143, SCHOOL_INFO!$D$5:$AS$749, 36, FALSE)</f>
        <v>10</v>
      </c>
      <c r="AP143" s="368">
        <f>VLOOKUP($G143, SCHOOL_INFO!$D$5:$AS$749, 37, FALSE)</f>
        <v>24</v>
      </c>
      <c r="AQ143" s="368">
        <f>VLOOKUP($B143, '0.학교(충남+대전)'!$C$4:$AC$767, 27, FALSE)</f>
        <v>35</v>
      </c>
      <c r="AR143" s="368">
        <f>VLOOKUP($B143, '0.학교(충남+대전)'!$C$4:$AH$767, 29, FALSE)</f>
        <v>34</v>
      </c>
      <c r="AS143" s="368">
        <f>VLOOKUP($B143, '0.학교(충남+대전)'!$C$4:$AH$767, 30, FALSE)</f>
        <v>0</v>
      </c>
      <c r="AT143" s="368">
        <f>VLOOKUP($G143, SCHOOL_INFO!$D$5:$AS$749, 38, FALSE)</f>
        <v>0</v>
      </c>
      <c r="AU143" s="368">
        <f>VLOOKUP($G143, SCHOOL_INFO!$D$5:$AS$749, 39, FALSE)</f>
        <v>8</v>
      </c>
      <c r="AV143" s="368">
        <f>VLOOKUP($G143, SCHOOL_INFO!$D$5:$AS$749, 40, FALSE)</f>
        <v>0</v>
      </c>
      <c r="AW143" s="368">
        <f>VLOOKUP($G143, SCHOOL_INFO!$D$5:$AS$749, 41, FALSE)</f>
        <v>0</v>
      </c>
      <c r="AX143" s="368">
        <f>VLOOKUP($G143, SCHOOL_INFO!$D$5:$AS$749, 42, FALSE)</f>
        <v>0</v>
      </c>
    </row>
    <row r="144" spans="1:50" ht="16.5" customHeight="1">
      <c r="A144" s="80">
        <v>140</v>
      </c>
      <c r="B144" s="86" t="s">
        <v>1012</v>
      </c>
      <c r="C144" s="88" t="s">
        <v>28</v>
      </c>
      <c r="D144" s="86" t="s">
        <v>2233</v>
      </c>
      <c r="E144" s="86" t="s">
        <v>918</v>
      </c>
      <c r="F144" s="89" t="s">
        <v>730</v>
      </c>
      <c r="G144" s="90" t="s">
        <v>1013</v>
      </c>
      <c r="H144" s="390" t="s">
        <v>2536</v>
      </c>
      <c r="I144" s="390" t="s">
        <v>699</v>
      </c>
      <c r="J144" s="88" t="s">
        <v>5123</v>
      </c>
      <c r="K144" s="366">
        <v>2</v>
      </c>
      <c r="L144" s="367">
        <v>1</v>
      </c>
      <c r="M144" s="367">
        <v>1</v>
      </c>
      <c r="N144" s="368">
        <f>VLOOKUP($G144, SCHOOL_INFO!$D$5:$AS$749, 6, FALSE)</f>
        <v>4</v>
      </c>
      <c r="O144" s="368">
        <f>VLOOKUP($G144, SCHOOL_INFO!$D$5:$AS$749, 7, FALSE)</f>
        <v>2</v>
      </c>
      <c r="P144" s="368">
        <f>VLOOKUP($G144, SCHOOL_INFO!$D$5:$AS$749, 8, FALSE)</f>
        <v>1</v>
      </c>
      <c r="Q144" s="368">
        <f>VLOOKUP($G144, SCHOOL_INFO!$D$5:$AS$749, 10, FALSE)</f>
        <v>0</v>
      </c>
      <c r="R144" s="368">
        <f>VLOOKUP($G144, SCHOOL_INFO!$D$5:$AS$749, 11, FALSE)</f>
        <v>0</v>
      </c>
      <c r="S144" s="368">
        <f>VLOOKUP($G144, SCHOOL_INFO!$D$5:$AS$749, 12, FALSE)</f>
        <v>0</v>
      </c>
      <c r="T144" s="368">
        <f>VLOOKUP($G144, SCHOOL_INFO!$D$5:$AS$749, 13, FALSE)</f>
        <v>0</v>
      </c>
      <c r="U144" s="368">
        <f>VLOOKUP($G144, SCHOOL_INFO!$D$5:$AS$749, 14, FALSE)</f>
        <v>0</v>
      </c>
      <c r="V144" s="368">
        <f>VLOOKUP($G144, SCHOOL_INFO!$D$5:$AS$749, 15, FALSE)</f>
        <v>0</v>
      </c>
      <c r="W144" s="368">
        <f>VLOOKUP($G144, SCHOOL_INFO!$D$5:$AS$749, 17, FALSE)</f>
        <v>0</v>
      </c>
      <c r="X144" s="368">
        <f>VLOOKUP($G144, SCHOOL_INFO!$D$5:$AS$749, 18, FALSE)</f>
        <v>0</v>
      </c>
      <c r="Y144" s="368">
        <f>VLOOKUP($G144, SCHOOL_INFO!$D$5:$AS$749, 19, FALSE)</f>
        <v>0</v>
      </c>
      <c r="Z144" s="368">
        <f>VLOOKUP($G144, SCHOOL_INFO!$D$5:$AS$749, 21, FALSE)</f>
        <v>2</v>
      </c>
      <c r="AA144" s="368">
        <f>VLOOKUP($G144, SCHOOL_INFO!$D$5:$AS$749, 22, FALSE)</f>
        <v>2</v>
      </c>
      <c r="AB144" s="368">
        <f>VLOOKUP($G144, SCHOOL_INFO!$D$5:$AS$749, 23, FALSE)</f>
        <v>0</v>
      </c>
      <c r="AC144" s="368">
        <f>VLOOKUP($G144, SCHOOL_INFO!$D$5:$AS$749, 25, FALSE)</f>
        <v>10</v>
      </c>
      <c r="AD144" s="368">
        <f>VLOOKUP($G144, SCHOOL_INFO!$D$5:$AS$749, 26, FALSE)</f>
        <v>3</v>
      </c>
      <c r="AE144" s="368">
        <f>VLOOKUP($G144, SCHOOL_INFO!$D$5:$AS$749, 27, FALSE)</f>
        <v>0</v>
      </c>
      <c r="AF144" s="368">
        <f>VLOOKUP($G144, SCHOOL_INFO!$D$5:$AS$749, 29, FALSE)</f>
        <v>0</v>
      </c>
      <c r="AG144" s="368">
        <f>VLOOKUP($G144, SCHOOL_INFO!$D$5:$AS$749, 30, FALSE)</f>
        <v>0</v>
      </c>
      <c r="AH144" s="368">
        <f>VLOOKUP($G144, SCHOOL_INFO!$D$5:$AS$749, 31, FALSE)</f>
        <v>0</v>
      </c>
      <c r="AI144" s="368">
        <f>VLOOKUP($G144, SCHOOL_INFO!$D$5:$AS$749, 33, FALSE)</f>
        <v>1</v>
      </c>
      <c r="AJ144" s="368">
        <f>VLOOKUP($G144, SCHOOL_INFO!$D$5:$AS$749, 34, FALSE)</f>
        <v>0</v>
      </c>
      <c r="AK144" s="368">
        <f>VLOOKUP($G144, SCHOOL_INFO!$D$5:$AS$749, 35, FALSE)</f>
        <v>5</v>
      </c>
      <c r="AL144" s="368">
        <f>VLOOKUP($B144, '0.학교(충남+대전)'!$C$4:$AH$767, 31, FALSE)</f>
        <v>5</v>
      </c>
      <c r="AM144" s="368">
        <f>VLOOKUP($B144, '0.학교(충남+대전)'!$C$4:$AH$767, 32, FALSE)</f>
        <v>0</v>
      </c>
      <c r="AN144" s="368">
        <f>VLOOKUP($G144, SCHOOL_INFO!$D$5:$AS$749, 9, FALSE)</f>
        <v>0</v>
      </c>
      <c r="AO144" s="368">
        <f>VLOOKUP($G144, SCHOOL_INFO!$D$5:$AS$749, 36, FALSE)</f>
        <v>5</v>
      </c>
      <c r="AP144" s="368">
        <f>VLOOKUP($G144, SCHOOL_INFO!$D$5:$AS$749, 37, FALSE)</f>
        <v>12</v>
      </c>
      <c r="AQ144" s="368">
        <f>VLOOKUP($B144, '0.학교(충남+대전)'!$C$4:$AC$767, 27, FALSE)</f>
        <v>17</v>
      </c>
      <c r="AR144" s="368">
        <f>VLOOKUP($B144, '0.학교(충남+대전)'!$C$4:$AH$767, 29, FALSE)</f>
        <v>17</v>
      </c>
      <c r="AS144" s="368">
        <f>VLOOKUP($B144, '0.학교(충남+대전)'!$C$4:$AH$767, 30, FALSE)</f>
        <v>0</v>
      </c>
      <c r="AT144" s="368">
        <f>VLOOKUP($G144, SCHOOL_INFO!$D$5:$AS$749, 38, FALSE)</f>
        <v>0</v>
      </c>
      <c r="AU144" s="368">
        <f>VLOOKUP($G144, SCHOOL_INFO!$D$5:$AS$749, 39, FALSE)</f>
        <v>7</v>
      </c>
      <c r="AV144" s="368">
        <f>VLOOKUP($G144, SCHOOL_INFO!$D$5:$AS$749, 40, FALSE)</f>
        <v>0</v>
      </c>
      <c r="AW144" s="368">
        <f>VLOOKUP($G144, SCHOOL_INFO!$D$5:$AS$749, 41, FALSE)</f>
        <v>0</v>
      </c>
      <c r="AX144" s="368">
        <f>VLOOKUP($G144, SCHOOL_INFO!$D$5:$AS$749, 42, FALSE)</f>
        <v>0</v>
      </c>
    </row>
    <row r="145" spans="1:50" ht="16.5" customHeight="1">
      <c r="A145" s="80">
        <v>141</v>
      </c>
      <c r="B145" s="86" t="s">
        <v>1014</v>
      </c>
      <c r="C145" s="88" t="s">
        <v>28</v>
      </c>
      <c r="D145" s="86" t="s">
        <v>2233</v>
      </c>
      <c r="E145" s="86" t="s">
        <v>918</v>
      </c>
      <c r="F145" s="87" t="s">
        <v>727</v>
      </c>
      <c r="G145" s="90" t="s">
        <v>1015</v>
      </c>
      <c r="H145" s="390" t="s">
        <v>2353</v>
      </c>
      <c r="I145" s="390" t="s">
        <v>699</v>
      </c>
      <c r="J145" s="88" t="s">
        <v>5123</v>
      </c>
      <c r="K145" s="366">
        <v>2</v>
      </c>
      <c r="L145" s="367">
        <v>1</v>
      </c>
      <c r="M145" s="367">
        <v>1</v>
      </c>
      <c r="N145" s="368">
        <f>VLOOKUP($G145, SCHOOL_INFO!$D$5:$AS$749, 6, FALSE)</f>
        <v>2</v>
      </c>
      <c r="O145" s="368">
        <f>VLOOKUP($G145, SCHOOL_INFO!$D$5:$AS$749, 7, FALSE)</f>
        <v>0</v>
      </c>
      <c r="P145" s="368">
        <f>VLOOKUP($G145, SCHOOL_INFO!$D$5:$AS$749, 8, FALSE)</f>
        <v>1</v>
      </c>
      <c r="Q145" s="368">
        <f>VLOOKUP($G145, SCHOOL_INFO!$D$5:$AS$749, 10, FALSE)</f>
        <v>0</v>
      </c>
      <c r="R145" s="368">
        <f>VLOOKUP($G145, SCHOOL_INFO!$D$5:$AS$749, 11, FALSE)</f>
        <v>1</v>
      </c>
      <c r="S145" s="368">
        <f>VLOOKUP($G145, SCHOOL_INFO!$D$5:$AS$749, 12, FALSE)</f>
        <v>0</v>
      </c>
      <c r="T145" s="368">
        <f>VLOOKUP($G145, SCHOOL_INFO!$D$5:$AS$749, 13, FALSE)</f>
        <v>0</v>
      </c>
      <c r="U145" s="368">
        <f>VLOOKUP($G145, SCHOOL_INFO!$D$5:$AS$749, 14, FALSE)</f>
        <v>0</v>
      </c>
      <c r="V145" s="368">
        <f>VLOOKUP($G145, SCHOOL_INFO!$D$5:$AS$749, 15, FALSE)</f>
        <v>0</v>
      </c>
      <c r="W145" s="368">
        <f>VLOOKUP($G145, SCHOOL_INFO!$D$5:$AS$749, 17, FALSE)</f>
        <v>0</v>
      </c>
      <c r="X145" s="368">
        <f>VLOOKUP($G145, SCHOOL_INFO!$D$5:$AS$749, 18, FALSE)</f>
        <v>0</v>
      </c>
      <c r="Y145" s="368">
        <f>VLOOKUP($G145, SCHOOL_INFO!$D$5:$AS$749, 19, FALSE)</f>
        <v>0</v>
      </c>
      <c r="Z145" s="368">
        <f>VLOOKUP($G145, SCHOOL_INFO!$D$5:$AS$749, 21, FALSE)</f>
        <v>2</v>
      </c>
      <c r="AA145" s="368">
        <f>VLOOKUP($G145, SCHOOL_INFO!$D$5:$AS$749, 22, FALSE)</f>
        <v>2</v>
      </c>
      <c r="AB145" s="368">
        <f>VLOOKUP($G145, SCHOOL_INFO!$D$5:$AS$749, 23, FALSE)</f>
        <v>0</v>
      </c>
      <c r="AC145" s="368">
        <f>VLOOKUP($G145, SCHOOL_INFO!$D$5:$AS$749, 25, FALSE)</f>
        <v>4</v>
      </c>
      <c r="AD145" s="368">
        <f>VLOOKUP($G145, SCHOOL_INFO!$D$5:$AS$749, 26, FALSE)</f>
        <v>2</v>
      </c>
      <c r="AE145" s="368">
        <f>VLOOKUP($G145, SCHOOL_INFO!$D$5:$AS$749, 27, FALSE)</f>
        <v>0</v>
      </c>
      <c r="AF145" s="368">
        <f>VLOOKUP($G145, SCHOOL_INFO!$D$5:$AS$749, 29, FALSE)</f>
        <v>0</v>
      </c>
      <c r="AG145" s="368">
        <f>VLOOKUP($G145, SCHOOL_INFO!$D$5:$AS$749, 30, FALSE)</f>
        <v>0</v>
      </c>
      <c r="AH145" s="368">
        <f>VLOOKUP($G145, SCHOOL_INFO!$D$5:$AS$749, 31, FALSE)</f>
        <v>0</v>
      </c>
      <c r="AI145" s="368">
        <f>VLOOKUP($G145, SCHOOL_INFO!$D$5:$AS$749, 33, FALSE)</f>
        <v>1</v>
      </c>
      <c r="AJ145" s="368">
        <f>VLOOKUP($G145, SCHOOL_INFO!$D$5:$AS$749, 34, FALSE)</f>
        <v>0</v>
      </c>
      <c r="AK145" s="368">
        <f>VLOOKUP($G145, SCHOOL_INFO!$D$5:$AS$749, 35, FALSE)</f>
        <v>5</v>
      </c>
      <c r="AL145" s="368">
        <f>VLOOKUP($B145, '0.학교(충남+대전)'!$C$4:$AH$767, 31, FALSE)</f>
        <v>5</v>
      </c>
      <c r="AM145" s="368">
        <f>VLOOKUP($B145, '0.학교(충남+대전)'!$C$4:$AH$767, 32, FALSE)</f>
        <v>0</v>
      </c>
      <c r="AN145" s="368">
        <f>VLOOKUP($G145, SCHOOL_INFO!$D$5:$AS$749, 9, FALSE)</f>
        <v>0</v>
      </c>
      <c r="AO145" s="368">
        <f>VLOOKUP($G145, SCHOOL_INFO!$D$5:$AS$749, 36, FALSE)</f>
        <v>8</v>
      </c>
      <c r="AP145" s="368">
        <f>VLOOKUP($G145, SCHOOL_INFO!$D$5:$AS$749, 37, FALSE)</f>
        <v>8</v>
      </c>
      <c r="AQ145" s="368">
        <f>VLOOKUP($B145, '0.학교(충남+대전)'!$C$4:$AC$767, 27, FALSE)</f>
        <v>16</v>
      </c>
      <c r="AR145" s="368">
        <f>VLOOKUP($B145, '0.학교(충남+대전)'!$C$4:$AH$767, 29, FALSE)</f>
        <v>16</v>
      </c>
      <c r="AS145" s="368">
        <f>VLOOKUP($B145, '0.학교(충남+대전)'!$C$4:$AH$767, 30, FALSE)</f>
        <v>0</v>
      </c>
      <c r="AT145" s="368">
        <f>VLOOKUP($G145, SCHOOL_INFO!$D$5:$AS$749, 38, FALSE)</f>
        <v>0</v>
      </c>
      <c r="AU145" s="368">
        <f>VLOOKUP($G145, SCHOOL_INFO!$D$5:$AS$749, 39, FALSE)</f>
        <v>7</v>
      </c>
      <c r="AV145" s="368">
        <f>VLOOKUP($G145, SCHOOL_INFO!$D$5:$AS$749, 40, FALSE)</f>
        <v>0</v>
      </c>
      <c r="AW145" s="368">
        <f>VLOOKUP($G145, SCHOOL_INFO!$D$5:$AS$749, 41, FALSE)</f>
        <v>0</v>
      </c>
      <c r="AX145" s="368">
        <f>VLOOKUP($G145, SCHOOL_INFO!$D$5:$AS$749, 42, FALSE)</f>
        <v>0</v>
      </c>
    </row>
    <row r="146" spans="1:50" ht="16.5" customHeight="1">
      <c r="A146" s="81">
        <v>142</v>
      </c>
      <c r="B146" s="86" t="s">
        <v>1016</v>
      </c>
      <c r="C146" s="88" t="s">
        <v>28</v>
      </c>
      <c r="D146" s="86" t="s">
        <v>2233</v>
      </c>
      <c r="E146" s="86" t="s">
        <v>918</v>
      </c>
      <c r="F146" s="89" t="s">
        <v>730</v>
      </c>
      <c r="G146" s="90" t="s">
        <v>1017</v>
      </c>
      <c r="H146" s="390" t="s">
        <v>2353</v>
      </c>
      <c r="I146" s="390" t="s">
        <v>699</v>
      </c>
      <c r="J146" s="88" t="s">
        <v>5123</v>
      </c>
      <c r="K146" s="366">
        <v>2</v>
      </c>
      <c r="L146" s="367">
        <v>1</v>
      </c>
      <c r="M146" s="367">
        <v>1</v>
      </c>
      <c r="N146" s="368">
        <f>VLOOKUP($G146, SCHOOL_INFO!$D$5:$AS$749, 6, FALSE)</f>
        <v>1</v>
      </c>
      <c r="O146" s="368">
        <f>VLOOKUP($G146, SCHOOL_INFO!$D$5:$AS$749, 7, FALSE)</f>
        <v>0</v>
      </c>
      <c r="P146" s="368">
        <f>VLOOKUP($G146, SCHOOL_INFO!$D$5:$AS$749, 8, FALSE)</f>
        <v>1</v>
      </c>
      <c r="Q146" s="368">
        <f>VLOOKUP($G146, SCHOOL_INFO!$D$5:$AS$749, 10, FALSE)</f>
        <v>0</v>
      </c>
      <c r="R146" s="368">
        <f>VLOOKUP($G146, SCHOOL_INFO!$D$5:$AS$749, 11, FALSE)</f>
        <v>0</v>
      </c>
      <c r="S146" s="368">
        <f>VLOOKUP($G146, SCHOOL_INFO!$D$5:$AS$749, 12, FALSE)</f>
        <v>0</v>
      </c>
      <c r="T146" s="368">
        <f>VLOOKUP($G146, SCHOOL_INFO!$D$5:$AS$749, 13, FALSE)</f>
        <v>0</v>
      </c>
      <c r="U146" s="368">
        <f>VLOOKUP($G146, SCHOOL_INFO!$D$5:$AS$749, 14, FALSE)</f>
        <v>0</v>
      </c>
      <c r="V146" s="368">
        <f>VLOOKUP($G146, SCHOOL_INFO!$D$5:$AS$749, 15, FALSE)</f>
        <v>0</v>
      </c>
      <c r="W146" s="368">
        <f>VLOOKUP($G146, SCHOOL_INFO!$D$5:$AS$749, 17, FALSE)</f>
        <v>0</v>
      </c>
      <c r="X146" s="368">
        <f>VLOOKUP($G146, SCHOOL_INFO!$D$5:$AS$749, 18, FALSE)</f>
        <v>0</v>
      </c>
      <c r="Y146" s="368">
        <f>VLOOKUP($G146, SCHOOL_INFO!$D$5:$AS$749, 19, FALSE)</f>
        <v>0</v>
      </c>
      <c r="Z146" s="368">
        <f>VLOOKUP($G146, SCHOOL_INFO!$D$5:$AS$749, 21, FALSE)</f>
        <v>3</v>
      </c>
      <c r="AA146" s="368">
        <f>VLOOKUP($G146, SCHOOL_INFO!$D$5:$AS$749, 22, FALSE)</f>
        <v>9</v>
      </c>
      <c r="AB146" s="368">
        <f>VLOOKUP($G146, SCHOOL_INFO!$D$5:$AS$749, 23, FALSE)</f>
        <v>0</v>
      </c>
      <c r="AC146" s="368">
        <f>VLOOKUP($G146, SCHOOL_INFO!$D$5:$AS$749, 25, FALSE)</f>
        <v>1</v>
      </c>
      <c r="AD146" s="368">
        <f>VLOOKUP($G146, SCHOOL_INFO!$D$5:$AS$749, 26, FALSE)</f>
        <v>0</v>
      </c>
      <c r="AE146" s="368">
        <f>VLOOKUP($G146, SCHOOL_INFO!$D$5:$AS$749, 27, FALSE)</f>
        <v>0</v>
      </c>
      <c r="AF146" s="368">
        <f>VLOOKUP($G146, SCHOOL_INFO!$D$5:$AS$749, 29, FALSE)</f>
        <v>0</v>
      </c>
      <c r="AG146" s="368">
        <f>VLOOKUP($G146, SCHOOL_INFO!$D$5:$AS$749, 30, FALSE)</f>
        <v>0</v>
      </c>
      <c r="AH146" s="368">
        <f>VLOOKUP($G146, SCHOOL_INFO!$D$5:$AS$749, 31, FALSE)</f>
        <v>0</v>
      </c>
      <c r="AI146" s="368">
        <f>VLOOKUP($G146, SCHOOL_INFO!$D$5:$AS$749, 33, FALSE)</f>
        <v>1</v>
      </c>
      <c r="AJ146" s="368">
        <f>VLOOKUP($G146, SCHOOL_INFO!$D$5:$AS$749, 34, FALSE)</f>
        <v>0</v>
      </c>
      <c r="AK146" s="368">
        <f>VLOOKUP($G146, SCHOOL_INFO!$D$5:$AS$749, 35, FALSE)</f>
        <v>5</v>
      </c>
      <c r="AL146" s="368">
        <f>VLOOKUP($B146, '0.학교(충남+대전)'!$C$4:$AH$767, 31, FALSE)</f>
        <v>5</v>
      </c>
      <c r="AM146" s="368">
        <f>VLOOKUP($B146, '0.학교(충남+대전)'!$C$4:$AH$767, 32, FALSE)</f>
        <v>0</v>
      </c>
      <c r="AN146" s="368">
        <f>VLOOKUP($G146, SCHOOL_INFO!$D$5:$AS$749, 9, FALSE)</f>
        <v>0</v>
      </c>
      <c r="AO146" s="368">
        <f>VLOOKUP($G146, SCHOOL_INFO!$D$5:$AS$749, 36, FALSE)</f>
        <v>10</v>
      </c>
      <c r="AP146" s="368">
        <f>VLOOKUP($G146, SCHOOL_INFO!$D$5:$AS$749, 37, FALSE)</f>
        <v>6</v>
      </c>
      <c r="AQ146" s="368">
        <f>VLOOKUP($B146, '0.학교(충남+대전)'!$C$4:$AC$767, 27, FALSE)</f>
        <v>19</v>
      </c>
      <c r="AR146" s="368">
        <f>VLOOKUP($B146, '0.학교(충남+대전)'!$C$4:$AH$767, 29, FALSE)</f>
        <v>16</v>
      </c>
      <c r="AS146" s="368">
        <f>VLOOKUP($B146, '0.학교(충남+대전)'!$C$4:$AH$767, 30, FALSE)</f>
        <v>0</v>
      </c>
      <c r="AT146" s="368">
        <f>VLOOKUP($G146, SCHOOL_INFO!$D$5:$AS$749, 38, FALSE)</f>
        <v>0</v>
      </c>
      <c r="AU146" s="368">
        <f>VLOOKUP($G146, SCHOOL_INFO!$D$5:$AS$749, 39, FALSE)</f>
        <v>7</v>
      </c>
      <c r="AV146" s="368">
        <f>VLOOKUP($G146, SCHOOL_INFO!$D$5:$AS$749, 40, FALSE)</f>
        <v>0</v>
      </c>
      <c r="AW146" s="368">
        <f>VLOOKUP($G146, SCHOOL_INFO!$D$5:$AS$749, 41, FALSE)</f>
        <v>0</v>
      </c>
      <c r="AX146" s="368">
        <f>VLOOKUP($G146, SCHOOL_INFO!$D$5:$AS$749, 42, FALSE)</f>
        <v>0</v>
      </c>
    </row>
    <row r="147" spans="1:50" ht="16.5" customHeight="1">
      <c r="A147" s="80">
        <v>143</v>
      </c>
      <c r="B147" s="86" t="s">
        <v>1018</v>
      </c>
      <c r="C147" s="88" t="s">
        <v>28</v>
      </c>
      <c r="D147" s="86" t="s">
        <v>2233</v>
      </c>
      <c r="E147" s="86" t="s">
        <v>918</v>
      </c>
      <c r="F147" s="87" t="s">
        <v>727</v>
      </c>
      <c r="G147" s="90" t="s">
        <v>1019</v>
      </c>
      <c r="H147" s="390" t="s">
        <v>2353</v>
      </c>
      <c r="I147" s="390" t="s">
        <v>699</v>
      </c>
      <c r="J147" s="88" t="s">
        <v>5123</v>
      </c>
      <c r="K147" s="366">
        <v>2</v>
      </c>
      <c r="L147" s="367">
        <v>1</v>
      </c>
      <c r="M147" s="367">
        <v>1</v>
      </c>
      <c r="N147" s="368">
        <f>VLOOKUP($G147, SCHOOL_INFO!$D$5:$AS$749, 6, FALSE)</f>
        <v>4</v>
      </c>
      <c r="O147" s="368">
        <f>VLOOKUP($G147, SCHOOL_INFO!$D$5:$AS$749, 7, FALSE)</f>
        <v>3</v>
      </c>
      <c r="P147" s="368">
        <f>VLOOKUP($G147, SCHOOL_INFO!$D$5:$AS$749, 8, FALSE)</f>
        <v>1</v>
      </c>
      <c r="Q147" s="368">
        <f>VLOOKUP($G147, SCHOOL_INFO!$D$5:$AS$749, 10, FALSE)</f>
        <v>0</v>
      </c>
      <c r="R147" s="368">
        <f>VLOOKUP($G147, SCHOOL_INFO!$D$5:$AS$749, 11, FALSE)</f>
        <v>0</v>
      </c>
      <c r="S147" s="368">
        <f>VLOOKUP($G147, SCHOOL_INFO!$D$5:$AS$749, 12, FALSE)</f>
        <v>0</v>
      </c>
      <c r="T147" s="368">
        <f>VLOOKUP($G147, SCHOOL_INFO!$D$5:$AS$749, 13, FALSE)</f>
        <v>0</v>
      </c>
      <c r="U147" s="368">
        <f>VLOOKUP($G147, SCHOOL_INFO!$D$5:$AS$749, 14, FALSE)</f>
        <v>0</v>
      </c>
      <c r="V147" s="368">
        <f>VLOOKUP($G147, SCHOOL_INFO!$D$5:$AS$749, 15, FALSE)</f>
        <v>0</v>
      </c>
      <c r="W147" s="368">
        <f>VLOOKUP($G147, SCHOOL_INFO!$D$5:$AS$749, 17, FALSE)</f>
        <v>0</v>
      </c>
      <c r="X147" s="368">
        <f>VLOOKUP($G147, SCHOOL_INFO!$D$5:$AS$749, 18, FALSE)</f>
        <v>0</v>
      </c>
      <c r="Y147" s="368">
        <f>VLOOKUP($G147, SCHOOL_INFO!$D$5:$AS$749, 19, FALSE)</f>
        <v>0</v>
      </c>
      <c r="Z147" s="368">
        <f>VLOOKUP($G147, SCHOOL_INFO!$D$5:$AS$749, 21, FALSE)</f>
        <v>6</v>
      </c>
      <c r="AA147" s="368">
        <f>VLOOKUP($G147, SCHOOL_INFO!$D$5:$AS$749, 22, FALSE)</f>
        <v>3</v>
      </c>
      <c r="AB147" s="368">
        <f>VLOOKUP($G147, SCHOOL_INFO!$D$5:$AS$749, 23, FALSE)</f>
        <v>0</v>
      </c>
      <c r="AC147" s="368">
        <f>VLOOKUP($G147, SCHOOL_INFO!$D$5:$AS$749, 25, FALSE)</f>
        <v>7</v>
      </c>
      <c r="AD147" s="368">
        <f>VLOOKUP($G147, SCHOOL_INFO!$D$5:$AS$749, 26, FALSE)</f>
        <v>4</v>
      </c>
      <c r="AE147" s="368">
        <f>VLOOKUP($G147, SCHOOL_INFO!$D$5:$AS$749, 27, FALSE)</f>
        <v>0</v>
      </c>
      <c r="AF147" s="368">
        <f>VLOOKUP($G147, SCHOOL_INFO!$D$5:$AS$749, 29, FALSE)</f>
        <v>0</v>
      </c>
      <c r="AG147" s="368">
        <f>VLOOKUP($G147, SCHOOL_INFO!$D$5:$AS$749, 30, FALSE)</f>
        <v>0</v>
      </c>
      <c r="AH147" s="368">
        <f>VLOOKUP($G147, SCHOOL_INFO!$D$5:$AS$749, 31, FALSE)</f>
        <v>0</v>
      </c>
      <c r="AI147" s="368">
        <f>VLOOKUP($G147, SCHOOL_INFO!$D$5:$AS$749, 33, FALSE)</f>
        <v>1</v>
      </c>
      <c r="AJ147" s="368">
        <f>VLOOKUP($G147, SCHOOL_INFO!$D$5:$AS$749, 34, FALSE)</f>
        <v>0</v>
      </c>
      <c r="AK147" s="368">
        <f>VLOOKUP($G147, SCHOOL_INFO!$D$5:$AS$749, 35, FALSE)</f>
        <v>4</v>
      </c>
      <c r="AL147" s="368">
        <f>VLOOKUP($B147, '0.학교(충남+대전)'!$C$4:$AH$767, 31, FALSE)</f>
        <v>4</v>
      </c>
      <c r="AM147" s="368">
        <f>VLOOKUP($B147, '0.학교(충남+대전)'!$C$4:$AH$767, 32, FALSE)</f>
        <v>0</v>
      </c>
      <c r="AN147" s="368">
        <f>VLOOKUP($G147, SCHOOL_INFO!$D$5:$AS$749, 9, FALSE)</f>
        <v>0</v>
      </c>
      <c r="AO147" s="368">
        <f>VLOOKUP($G147, SCHOOL_INFO!$D$5:$AS$749, 36, FALSE)</f>
        <v>8</v>
      </c>
      <c r="AP147" s="368">
        <f>VLOOKUP($G147, SCHOOL_INFO!$D$5:$AS$749, 37, FALSE)</f>
        <v>3</v>
      </c>
      <c r="AQ147" s="368">
        <f>VLOOKUP($B147, '0.학교(충남+대전)'!$C$4:$AC$767, 27, FALSE)</f>
        <v>13</v>
      </c>
      <c r="AR147" s="368">
        <f>VLOOKUP($B147, '0.학교(충남+대전)'!$C$4:$AH$767, 29, FALSE)</f>
        <v>11</v>
      </c>
      <c r="AS147" s="368">
        <f>VLOOKUP($B147, '0.학교(충남+대전)'!$C$4:$AH$767, 30, FALSE)</f>
        <v>0</v>
      </c>
      <c r="AT147" s="368">
        <f>VLOOKUP($G147, SCHOOL_INFO!$D$5:$AS$749, 38, FALSE)</f>
        <v>0</v>
      </c>
      <c r="AU147" s="368">
        <f>VLOOKUP($G147, SCHOOL_INFO!$D$5:$AS$749, 39, FALSE)</f>
        <v>6</v>
      </c>
      <c r="AV147" s="368">
        <f>VLOOKUP($G147, SCHOOL_INFO!$D$5:$AS$749, 40, FALSE)</f>
        <v>0</v>
      </c>
      <c r="AW147" s="368">
        <f>VLOOKUP($G147, SCHOOL_INFO!$D$5:$AS$749, 41, FALSE)</f>
        <v>0</v>
      </c>
      <c r="AX147" s="368">
        <f>VLOOKUP($G147, SCHOOL_INFO!$D$5:$AS$749, 42, FALSE)</f>
        <v>0</v>
      </c>
    </row>
    <row r="148" spans="1:50" ht="16.5" customHeight="1">
      <c r="A148" s="80">
        <v>144</v>
      </c>
      <c r="B148" s="86" t="s">
        <v>1020</v>
      </c>
      <c r="C148" s="88" t="s">
        <v>28</v>
      </c>
      <c r="D148" s="86" t="s">
        <v>2233</v>
      </c>
      <c r="E148" s="86" t="s">
        <v>918</v>
      </c>
      <c r="F148" s="87" t="s">
        <v>727</v>
      </c>
      <c r="G148" s="90" t="s">
        <v>1021</v>
      </c>
      <c r="H148" s="390" t="s">
        <v>2353</v>
      </c>
      <c r="I148" s="390" t="s">
        <v>699</v>
      </c>
      <c r="J148" s="88" t="s">
        <v>5123</v>
      </c>
      <c r="K148" s="366">
        <v>2</v>
      </c>
      <c r="L148" s="367">
        <v>1</v>
      </c>
      <c r="M148" s="367">
        <v>1</v>
      </c>
      <c r="N148" s="368">
        <f>VLOOKUP($G148, SCHOOL_INFO!$D$5:$AS$749, 6, FALSE)</f>
        <v>1</v>
      </c>
      <c r="O148" s="368">
        <f>VLOOKUP($G148, SCHOOL_INFO!$D$5:$AS$749, 7, FALSE)</f>
        <v>0</v>
      </c>
      <c r="P148" s="368">
        <f>VLOOKUP($G148, SCHOOL_INFO!$D$5:$AS$749, 8, FALSE)</f>
        <v>1</v>
      </c>
      <c r="Q148" s="368">
        <f>VLOOKUP($G148, SCHOOL_INFO!$D$5:$AS$749, 10, FALSE)</f>
        <v>1</v>
      </c>
      <c r="R148" s="368">
        <f>VLOOKUP($G148, SCHOOL_INFO!$D$5:$AS$749, 11, FALSE)</f>
        <v>1</v>
      </c>
      <c r="S148" s="368">
        <f>VLOOKUP($G148, SCHOOL_INFO!$D$5:$AS$749, 12, FALSE)</f>
        <v>0</v>
      </c>
      <c r="T148" s="368">
        <f>VLOOKUP($G148, SCHOOL_INFO!$D$5:$AS$749, 13, FALSE)</f>
        <v>0</v>
      </c>
      <c r="U148" s="368">
        <f>VLOOKUP($G148, SCHOOL_INFO!$D$5:$AS$749, 14, FALSE)</f>
        <v>0</v>
      </c>
      <c r="V148" s="368">
        <f>VLOOKUP($G148, SCHOOL_INFO!$D$5:$AS$749, 15, FALSE)</f>
        <v>0</v>
      </c>
      <c r="W148" s="368">
        <f>VLOOKUP($G148, SCHOOL_INFO!$D$5:$AS$749, 17, FALSE)</f>
        <v>0</v>
      </c>
      <c r="X148" s="368">
        <f>VLOOKUP($G148, SCHOOL_INFO!$D$5:$AS$749, 18, FALSE)</f>
        <v>0</v>
      </c>
      <c r="Y148" s="368">
        <f>VLOOKUP($G148, SCHOOL_INFO!$D$5:$AS$749, 19, FALSE)</f>
        <v>0</v>
      </c>
      <c r="Z148" s="368">
        <f>VLOOKUP($G148, SCHOOL_INFO!$D$5:$AS$749, 21, FALSE)</f>
        <v>3</v>
      </c>
      <c r="AA148" s="368">
        <f>VLOOKUP($G148, SCHOOL_INFO!$D$5:$AS$749, 22, FALSE)</f>
        <v>3</v>
      </c>
      <c r="AB148" s="368">
        <f>VLOOKUP($G148, SCHOOL_INFO!$D$5:$AS$749, 23, FALSE)</f>
        <v>0</v>
      </c>
      <c r="AC148" s="368">
        <f>VLOOKUP($G148, SCHOOL_INFO!$D$5:$AS$749, 25, FALSE)</f>
        <v>5</v>
      </c>
      <c r="AD148" s="368">
        <f>VLOOKUP($G148, SCHOOL_INFO!$D$5:$AS$749, 26, FALSE)</f>
        <v>1</v>
      </c>
      <c r="AE148" s="368">
        <f>VLOOKUP($G148, SCHOOL_INFO!$D$5:$AS$749, 27, FALSE)</f>
        <v>0</v>
      </c>
      <c r="AF148" s="368">
        <f>VLOOKUP($G148, SCHOOL_INFO!$D$5:$AS$749, 29, FALSE)</f>
        <v>0</v>
      </c>
      <c r="AG148" s="368">
        <f>VLOOKUP($G148, SCHOOL_INFO!$D$5:$AS$749, 30, FALSE)</f>
        <v>0</v>
      </c>
      <c r="AH148" s="368">
        <f>VLOOKUP($G148, SCHOOL_INFO!$D$5:$AS$749, 31, FALSE)</f>
        <v>0</v>
      </c>
      <c r="AI148" s="368">
        <f>VLOOKUP($G148, SCHOOL_INFO!$D$5:$AS$749, 33, FALSE)</f>
        <v>1</v>
      </c>
      <c r="AJ148" s="368">
        <f>VLOOKUP($G148, SCHOOL_INFO!$D$5:$AS$749, 34, FALSE)</f>
        <v>0</v>
      </c>
      <c r="AK148" s="368">
        <f>VLOOKUP($G148, SCHOOL_INFO!$D$5:$AS$749, 35, FALSE)</f>
        <v>3</v>
      </c>
      <c r="AL148" s="368">
        <f>VLOOKUP($B148, '0.학교(충남+대전)'!$C$4:$AH$767, 31, FALSE)</f>
        <v>3</v>
      </c>
      <c r="AM148" s="368">
        <f>VLOOKUP($B148, '0.학교(충남+대전)'!$C$4:$AH$767, 32, FALSE)</f>
        <v>0</v>
      </c>
      <c r="AN148" s="368">
        <f>VLOOKUP($G148, SCHOOL_INFO!$D$5:$AS$749, 9, FALSE)</f>
        <v>0</v>
      </c>
      <c r="AO148" s="368">
        <f>VLOOKUP($G148, SCHOOL_INFO!$D$5:$AS$749, 36, FALSE)</f>
        <v>2</v>
      </c>
      <c r="AP148" s="368">
        <f>VLOOKUP($G148, SCHOOL_INFO!$D$5:$AS$749, 37, FALSE)</f>
        <v>10</v>
      </c>
      <c r="AQ148" s="368">
        <f>VLOOKUP($B148, '0.학교(충남+대전)'!$C$4:$AC$767, 27, FALSE)</f>
        <v>13</v>
      </c>
      <c r="AR148" s="368">
        <f>VLOOKUP($B148, '0.학교(충남+대전)'!$C$4:$AH$767, 29, FALSE)</f>
        <v>11</v>
      </c>
      <c r="AS148" s="368">
        <f>VLOOKUP($B148, '0.학교(충남+대전)'!$C$4:$AH$767, 30, FALSE)</f>
        <v>0</v>
      </c>
      <c r="AT148" s="368">
        <f>VLOOKUP($G148, SCHOOL_INFO!$D$5:$AS$749, 38, FALSE)</f>
        <v>0</v>
      </c>
      <c r="AU148" s="368">
        <f>VLOOKUP($G148, SCHOOL_INFO!$D$5:$AS$749, 39, FALSE)</f>
        <v>5</v>
      </c>
      <c r="AV148" s="368">
        <f>VLOOKUP($G148, SCHOOL_INFO!$D$5:$AS$749, 40, FALSE)</f>
        <v>0</v>
      </c>
      <c r="AW148" s="368">
        <f>VLOOKUP($G148, SCHOOL_INFO!$D$5:$AS$749, 41, FALSE)</f>
        <v>0</v>
      </c>
      <c r="AX148" s="368">
        <f>VLOOKUP($G148, SCHOOL_INFO!$D$5:$AS$749, 42, FALSE)</f>
        <v>0</v>
      </c>
    </row>
    <row r="149" spans="1:50" ht="16.5" customHeight="1">
      <c r="A149" s="81">
        <v>145</v>
      </c>
      <c r="B149" s="86" t="s">
        <v>1022</v>
      </c>
      <c r="C149" s="88" t="s">
        <v>28</v>
      </c>
      <c r="D149" s="86" t="s">
        <v>2233</v>
      </c>
      <c r="E149" s="86" t="s">
        <v>918</v>
      </c>
      <c r="F149" s="87" t="s">
        <v>727</v>
      </c>
      <c r="G149" s="90" t="s">
        <v>1023</v>
      </c>
      <c r="H149" s="390" t="s">
        <v>2353</v>
      </c>
      <c r="I149" s="390" t="s">
        <v>699</v>
      </c>
      <c r="J149" s="88" t="s">
        <v>5123</v>
      </c>
      <c r="K149" s="366">
        <v>2</v>
      </c>
      <c r="L149" s="367">
        <v>1</v>
      </c>
      <c r="M149" s="367">
        <v>1</v>
      </c>
      <c r="N149" s="368">
        <f>VLOOKUP($G149, SCHOOL_INFO!$D$5:$AS$749, 6, FALSE)</f>
        <v>0</v>
      </c>
      <c r="O149" s="368">
        <f>VLOOKUP($G149, SCHOOL_INFO!$D$5:$AS$749, 7, FALSE)</f>
        <v>1</v>
      </c>
      <c r="P149" s="368">
        <f>VLOOKUP($G149, SCHOOL_INFO!$D$5:$AS$749, 8, FALSE)</f>
        <v>1</v>
      </c>
      <c r="Q149" s="368">
        <f>VLOOKUP($G149, SCHOOL_INFO!$D$5:$AS$749, 10, FALSE)</f>
        <v>3</v>
      </c>
      <c r="R149" s="368">
        <f>VLOOKUP($G149, SCHOOL_INFO!$D$5:$AS$749, 11, FALSE)</f>
        <v>1</v>
      </c>
      <c r="S149" s="368">
        <f>VLOOKUP($G149, SCHOOL_INFO!$D$5:$AS$749, 12, FALSE)</f>
        <v>0</v>
      </c>
      <c r="T149" s="368">
        <f>VLOOKUP($G149, SCHOOL_INFO!$D$5:$AS$749, 13, FALSE)</f>
        <v>0</v>
      </c>
      <c r="U149" s="368">
        <f>VLOOKUP($G149, SCHOOL_INFO!$D$5:$AS$749, 14, FALSE)</f>
        <v>0</v>
      </c>
      <c r="V149" s="368">
        <f>VLOOKUP($G149, SCHOOL_INFO!$D$5:$AS$749, 15, FALSE)</f>
        <v>0</v>
      </c>
      <c r="W149" s="368">
        <f>VLOOKUP($G149, SCHOOL_INFO!$D$5:$AS$749, 17, FALSE)</f>
        <v>0</v>
      </c>
      <c r="X149" s="368">
        <f>VLOOKUP($G149, SCHOOL_INFO!$D$5:$AS$749, 18, FALSE)</f>
        <v>0</v>
      </c>
      <c r="Y149" s="368">
        <f>VLOOKUP($G149, SCHOOL_INFO!$D$5:$AS$749, 19, FALSE)</f>
        <v>0</v>
      </c>
      <c r="Z149" s="368">
        <f>VLOOKUP($G149, SCHOOL_INFO!$D$5:$AS$749, 21, FALSE)</f>
        <v>3</v>
      </c>
      <c r="AA149" s="368">
        <f>VLOOKUP($G149, SCHOOL_INFO!$D$5:$AS$749, 22, FALSE)</f>
        <v>3</v>
      </c>
      <c r="AB149" s="368">
        <f>VLOOKUP($G149, SCHOOL_INFO!$D$5:$AS$749, 23, FALSE)</f>
        <v>0</v>
      </c>
      <c r="AC149" s="368">
        <f>VLOOKUP($G149, SCHOOL_INFO!$D$5:$AS$749, 25, FALSE)</f>
        <v>8</v>
      </c>
      <c r="AD149" s="368">
        <f>VLOOKUP($G149, SCHOOL_INFO!$D$5:$AS$749, 26, FALSE)</f>
        <v>2</v>
      </c>
      <c r="AE149" s="368">
        <f>VLOOKUP($G149, SCHOOL_INFO!$D$5:$AS$749, 27, FALSE)</f>
        <v>0</v>
      </c>
      <c r="AF149" s="368">
        <f>VLOOKUP($G149, SCHOOL_INFO!$D$5:$AS$749, 29, FALSE)</f>
        <v>0</v>
      </c>
      <c r="AG149" s="368">
        <f>VLOOKUP($G149, SCHOOL_INFO!$D$5:$AS$749, 30, FALSE)</f>
        <v>0</v>
      </c>
      <c r="AH149" s="368">
        <f>VLOOKUP($G149, SCHOOL_INFO!$D$5:$AS$749, 31, FALSE)</f>
        <v>0</v>
      </c>
      <c r="AI149" s="368">
        <f>VLOOKUP($G149, SCHOOL_INFO!$D$5:$AS$749, 33, FALSE)</f>
        <v>1</v>
      </c>
      <c r="AJ149" s="368">
        <f>VLOOKUP($G149, SCHOOL_INFO!$D$5:$AS$749, 34, FALSE)</f>
        <v>0</v>
      </c>
      <c r="AK149" s="368">
        <f>VLOOKUP($G149, SCHOOL_INFO!$D$5:$AS$749, 35, FALSE)</f>
        <v>3</v>
      </c>
      <c r="AL149" s="368">
        <f>VLOOKUP($B149, '0.학교(충남+대전)'!$C$4:$AH$767, 31, FALSE)</f>
        <v>3</v>
      </c>
      <c r="AM149" s="368">
        <f>VLOOKUP($B149, '0.학교(충남+대전)'!$C$4:$AH$767, 32, FALSE)</f>
        <v>0</v>
      </c>
      <c r="AN149" s="368">
        <f>VLOOKUP($G149, SCHOOL_INFO!$D$5:$AS$749, 9, FALSE)</f>
        <v>0</v>
      </c>
      <c r="AO149" s="368">
        <f>VLOOKUP($G149, SCHOOL_INFO!$D$5:$AS$749, 36, FALSE)</f>
        <v>1</v>
      </c>
      <c r="AP149" s="368">
        <f>VLOOKUP($G149, SCHOOL_INFO!$D$5:$AS$749, 37, FALSE)</f>
        <v>10</v>
      </c>
      <c r="AQ149" s="368">
        <f>VLOOKUP($B149, '0.학교(충남+대전)'!$C$4:$AC$767, 27, FALSE)</f>
        <v>11</v>
      </c>
      <c r="AR149" s="368">
        <f>VLOOKUP($B149, '0.학교(충남+대전)'!$C$4:$AH$767, 29, FALSE)</f>
        <v>11</v>
      </c>
      <c r="AS149" s="368">
        <f>VLOOKUP($B149, '0.학교(충남+대전)'!$C$4:$AH$767, 30, FALSE)</f>
        <v>0</v>
      </c>
      <c r="AT149" s="368">
        <f>VLOOKUP($G149, SCHOOL_INFO!$D$5:$AS$749, 38, FALSE)</f>
        <v>0</v>
      </c>
      <c r="AU149" s="368">
        <f>VLOOKUP($G149, SCHOOL_INFO!$D$5:$AS$749, 39, FALSE)</f>
        <v>4</v>
      </c>
      <c r="AV149" s="368">
        <f>VLOOKUP($G149, SCHOOL_INFO!$D$5:$AS$749, 40, FALSE)</f>
        <v>0</v>
      </c>
      <c r="AW149" s="368">
        <f>VLOOKUP($G149, SCHOOL_INFO!$D$5:$AS$749, 41, FALSE)</f>
        <v>0</v>
      </c>
      <c r="AX149" s="368">
        <f>VLOOKUP($G149, SCHOOL_INFO!$D$5:$AS$749, 42, FALSE)</f>
        <v>0</v>
      </c>
    </row>
    <row r="150" spans="1:50" ht="16.5" customHeight="1">
      <c r="A150" s="80">
        <v>146</v>
      </c>
      <c r="B150" s="86" t="s">
        <v>1024</v>
      </c>
      <c r="C150" s="88" t="s">
        <v>28</v>
      </c>
      <c r="D150" s="86" t="s">
        <v>2233</v>
      </c>
      <c r="E150" s="86" t="s">
        <v>918</v>
      </c>
      <c r="F150" s="87" t="s">
        <v>727</v>
      </c>
      <c r="G150" s="90" t="s">
        <v>1025</v>
      </c>
      <c r="H150" s="390" t="s">
        <v>2353</v>
      </c>
      <c r="I150" s="390" t="s">
        <v>699</v>
      </c>
      <c r="J150" s="88" t="s">
        <v>5123</v>
      </c>
      <c r="K150" s="366">
        <v>2</v>
      </c>
      <c r="L150" s="367">
        <v>1</v>
      </c>
      <c r="M150" s="367">
        <v>1</v>
      </c>
      <c r="N150" s="368">
        <f>VLOOKUP($G150, SCHOOL_INFO!$D$5:$AS$749, 6, FALSE)</f>
        <v>1</v>
      </c>
      <c r="O150" s="368">
        <f>VLOOKUP($G150, SCHOOL_INFO!$D$5:$AS$749, 7, FALSE)</f>
        <v>1</v>
      </c>
      <c r="P150" s="368">
        <f>VLOOKUP($G150, SCHOOL_INFO!$D$5:$AS$749, 8, FALSE)</f>
        <v>1</v>
      </c>
      <c r="Q150" s="368">
        <f>VLOOKUP($G150, SCHOOL_INFO!$D$5:$AS$749, 10, FALSE)</f>
        <v>1</v>
      </c>
      <c r="R150" s="368">
        <f>VLOOKUP($G150, SCHOOL_INFO!$D$5:$AS$749, 11, FALSE)</f>
        <v>0</v>
      </c>
      <c r="S150" s="368">
        <f>VLOOKUP($G150, SCHOOL_INFO!$D$5:$AS$749, 12, FALSE)</f>
        <v>0</v>
      </c>
      <c r="T150" s="368">
        <f>VLOOKUP($G150, SCHOOL_INFO!$D$5:$AS$749, 13, FALSE)</f>
        <v>0</v>
      </c>
      <c r="U150" s="368">
        <f>VLOOKUP($G150, SCHOOL_INFO!$D$5:$AS$749, 14, FALSE)</f>
        <v>0</v>
      </c>
      <c r="V150" s="368">
        <f>VLOOKUP($G150, SCHOOL_INFO!$D$5:$AS$749, 15, FALSE)</f>
        <v>0</v>
      </c>
      <c r="W150" s="368">
        <f>VLOOKUP($G150, SCHOOL_INFO!$D$5:$AS$749, 17, FALSE)</f>
        <v>0</v>
      </c>
      <c r="X150" s="368">
        <f>VLOOKUP($G150, SCHOOL_INFO!$D$5:$AS$749, 18, FALSE)</f>
        <v>0</v>
      </c>
      <c r="Y150" s="368">
        <f>VLOOKUP($G150, SCHOOL_INFO!$D$5:$AS$749, 19, FALSE)</f>
        <v>0</v>
      </c>
      <c r="Z150" s="368">
        <f>VLOOKUP($G150, SCHOOL_INFO!$D$5:$AS$749, 21, FALSE)</f>
        <v>6</v>
      </c>
      <c r="AA150" s="368">
        <f>VLOOKUP($G150, SCHOOL_INFO!$D$5:$AS$749, 22, FALSE)</f>
        <v>3</v>
      </c>
      <c r="AB150" s="368">
        <f>VLOOKUP($G150, SCHOOL_INFO!$D$5:$AS$749, 23, FALSE)</f>
        <v>0</v>
      </c>
      <c r="AC150" s="368">
        <f>VLOOKUP($G150, SCHOOL_INFO!$D$5:$AS$749, 25, FALSE)</f>
        <v>1</v>
      </c>
      <c r="AD150" s="368">
        <f>VLOOKUP($G150, SCHOOL_INFO!$D$5:$AS$749, 26, FALSE)</f>
        <v>0</v>
      </c>
      <c r="AE150" s="368">
        <f>VLOOKUP($G150, SCHOOL_INFO!$D$5:$AS$749, 27, FALSE)</f>
        <v>0</v>
      </c>
      <c r="AF150" s="368">
        <f>VLOOKUP($G150, SCHOOL_INFO!$D$5:$AS$749, 29, FALSE)</f>
        <v>0</v>
      </c>
      <c r="AG150" s="368">
        <f>VLOOKUP($G150, SCHOOL_INFO!$D$5:$AS$749, 30, FALSE)</f>
        <v>0</v>
      </c>
      <c r="AH150" s="368">
        <f>VLOOKUP($G150, SCHOOL_INFO!$D$5:$AS$749, 31, FALSE)</f>
        <v>0</v>
      </c>
      <c r="AI150" s="368">
        <f>VLOOKUP($G150, SCHOOL_INFO!$D$5:$AS$749, 33, FALSE)</f>
        <v>1</v>
      </c>
      <c r="AJ150" s="368">
        <f>VLOOKUP($G150, SCHOOL_INFO!$D$5:$AS$749, 34, FALSE)</f>
        <v>0</v>
      </c>
      <c r="AK150" s="368">
        <f>VLOOKUP($G150, SCHOOL_INFO!$D$5:$AS$749, 35, FALSE)</f>
        <v>3</v>
      </c>
      <c r="AL150" s="368">
        <f>VLOOKUP($B150, '0.학교(충남+대전)'!$C$4:$AH$767, 31, FALSE)</f>
        <v>3</v>
      </c>
      <c r="AM150" s="368">
        <f>VLOOKUP($B150, '0.학교(충남+대전)'!$C$4:$AH$767, 32, FALSE)</f>
        <v>0</v>
      </c>
      <c r="AN150" s="368">
        <f>VLOOKUP($G150, SCHOOL_INFO!$D$5:$AS$749, 9, FALSE)</f>
        <v>0</v>
      </c>
      <c r="AO150" s="368">
        <f>VLOOKUP($G150, SCHOOL_INFO!$D$5:$AS$749, 36, FALSE)</f>
        <v>4</v>
      </c>
      <c r="AP150" s="368">
        <f>VLOOKUP($G150, SCHOOL_INFO!$D$5:$AS$749, 37, FALSE)</f>
        <v>7</v>
      </c>
      <c r="AQ150" s="368">
        <f>VLOOKUP($B150, '0.학교(충남+대전)'!$C$4:$AC$767, 27, FALSE)</f>
        <v>12</v>
      </c>
      <c r="AR150" s="368">
        <f>VLOOKUP($B150, '0.학교(충남+대전)'!$C$4:$AH$767, 29, FALSE)</f>
        <v>11</v>
      </c>
      <c r="AS150" s="368">
        <f>VLOOKUP($B150, '0.학교(충남+대전)'!$C$4:$AH$767, 30, FALSE)</f>
        <v>0</v>
      </c>
      <c r="AT150" s="368">
        <f>VLOOKUP($G150, SCHOOL_INFO!$D$5:$AS$749, 38, FALSE)</f>
        <v>0</v>
      </c>
      <c r="AU150" s="368">
        <f>VLOOKUP($G150, SCHOOL_INFO!$D$5:$AS$749, 39, FALSE)</f>
        <v>5</v>
      </c>
      <c r="AV150" s="368">
        <f>VLOOKUP($G150, SCHOOL_INFO!$D$5:$AS$749, 40, FALSE)</f>
        <v>0</v>
      </c>
      <c r="AW150" s="368">
        <f>VLOOKUP($G150, SCHOOL_INFO!$D$5:$AS$749, 41, FALSE)</f>
        <v>0</v>
      </c>
      <c r="AX150" s="368">
        <f>VLOOKUP($G150, SCHOOL_INFO!$D$5:$AS$749, 42, FALSE)</f>
        <v>0</v>
      </c>
    </row>
    <row r="151" spans="1:50" ht="16.5" customHeight="1">
      <c r="A151" s="80">
        <v>147</v>
      </c>
      <c r="B151" s="86" t="s">
        <v>1026</v>
      </c>
      <c r="C151" s="88" t="s">
        <v>28</v>
      </c>
      <c r="D151" s="86" t="s">
        <v>2233</v>
      </c>
      <c r="E151" s="86" t="s">
        <v>918</v>
      </c>
      <c r="F151" s="87" t="s">
        <v>727</v>
      </c>
      <c r="G151" s="90" t="s">
        <v>1027</v>
      </c>
      <c r="H151" s="390" t="s">
        <v>2353</v>
      </c>
      <c r="I151" s="390" t="s">
        <v>699</v>
      </c>
      <c r="J151" s="88" t="s">
        <v>5123</v>
      </c>
      <c r="K151" s="366">
        <v>2</v>
      </c>
      <c r="L151" s="367">
        <v>1</v>
      </c>
      <c r="M151" s="367">
        <v>1</v>
      </c>
      <c r="N151" s="368">
        <f>VLOOKUP($G151, SCHOOL_INFO!$D$5:$AS$749, 6, FALSE)</f>
        <v>1</v>
      </c>
      <c r="O151" s="368">
        <f>VLOOKUP($G151, SCHOOL_INFO!$D$5:$AS$749, 7, FALSE)</f>
        <v>1</v>
      </c>
      <c r="P151" s="368">
        <f>VLOOKUP($G151, SCHOOL_INFO!$D$5:$AS$749, 8, FALSE)</f>
        <v>1</v>
      </c>
      <c r="Q151" s="368">
        <f>VLOOKUP($G151, SCHOOL_INFO!$D$5:$AS$749, 10, FALSE)</f>
        <v>0</v>
      </c>
      <c r="R151" s="368">
        <f>VLOOKUP($G151, SCHOOL_INFO!$D$5:$AS$749, 11, FALSE)</f>
        <v>0</v>
      </c>
      <c r="S151" s="368">
        <f>VLOOKUP($G151, SCHOOL_INFO!$D$5:$AS$749, 12, FALSE)</f>
        <v>0</v>
      </c>
      <c r="T151" s="368">
        <f>VLOOKUP($G151, SCHOOL_INFO!$D$5:$AS$749, 13, FALSE)</f>
        <v>0</v>
      </c>
      <c r="U151" s="368">
        <f>VLOOKUP($G151, SCHOOL_INFO!$D$5:$AS$749, 14, FALSE)</f>
        <v>0</v>
      </c>
      <c r="V151" s="368">
        <f>VLOOKUP($G151, SCHOOL_INFO!$D$5:$AS$749, 15, FALSE)</f>
        <v>0</v>
      </c>
      <c r="W151" s="368">
        <f>VLOOKUP($G151, SCHOOL_INFO!$D$5:$AS$749, 17, FALSE)</f>
        <v>0</v>
      </c>
      <c r="X151" s="368">
        <f>VLOOKUP($G151, SCHOOL_INFO!$D$5:$AS$749, 18, FALSE)</f>
        <v>0</v>
      </c>
      <c r="Y151" s="368">
        <f>VLOOKUP($G151, SCHOOL_INFO!$D$5:$AS$749, 19, FALSE)</f>
        <v>0</v>
      </c>
      <c r="Z151" s="368">
        <f>VLOOKUP($G151, SCHOOL_INFO!$D$5:$AS$749, 21, FALSE)</f>
        <v>2</v>
      </c>
      <c r="AA151" s="368">
        <f>VLOOKUP($G151, SCHOOL_INFO!$D$5:$AS$749, 22, FALSE)</f>
        <v>3</v>
      </c>
      <c r="AB151" s="368">
        <f>VLOOKUP($G151, SCHOOL_INFO!$D$5:$AS$749, 23, FALSE)</f>
        <v>0</v>
      </c>
      <c r="AC151" s="368">
        <f>VLOOKUP($G151, SCHOOL_INFO!$D$5:$AS$749, 25, FALSE)</f>
        <v>2</v>
      </c>
      <c r="AD151" s="368">
        <f>VLOOKUP($G151, SCHOOL_INFO!$D$5:$AS$749, 26, FALSE)</f>
        <v>1</v>
      </c>
      <c r="AE151" s="368">
        <f>VLOOKUP($G151, SCHOOL_INFO!$D$5:$AS$749, 27, FALSE)</f>
        <v>0</v>
      </c>
      <c r="AF151" s="368">
        <f>VLOOKUP($G151, SCHOOL_INFO!$D$5:$AS$749, 29, FALSE)</f>
        <v>0</v>
      </c>
      <c r="AG151" s="368">
        <f>VLOOKUP($G151, SCHOOL_INFO!$D$5:$AS$749, 30, FALSE)</f>
        <v>0</v>
      </c>
      <c r="AH151" s="368">
        <f>VLOOKUP($G151, SCHOOL_INFO!$D$5:$AS$749, 31, FALSE)</f>
        <v>0</v>
      </c>
      <c r="AI151" s="368">
        <f>VLOOKUP($G151, SCHOOL_INFO!$D$5:$AS$749, 33, FALSE)</f>
        <v>1</v>
      </c>
      <c r="AJ151" s="368">
        <f>VLOOKUP($G151, SCHOOL_INFO!$D$5:$AS$749, 34, FALSE)</f>
        <v>0</v>
      </c>
      <c r="AK151" s="368">
        <f>VLOOKUP($G151, SCHOOL_INFO!$D$5:$AS$749, 35, FALSE)</f>
        <v>5</v>
      </c>
      <c r="AL151" s="368">
        <f>VLOOKUP($B151, '0.학교(충남+대전)'!$C$4:$AH$767, 31, FALSE)</f>
        <v>5</v>
      </c>
      <c r="AM151" s="368">
        <f>VLOOKUP($B151, '0.학교(충남+대전)'!$C$4:$AH$767, 32, FALSE)</f>
        <v>0</v>
      </c>
      <c r="AN151" s="368">
        <f>VLOOKUP($G151, SCHOOL_INFO!$D$5:$AS$749, 9, FALSE)</f>
        <v>0</v>
      </c>
      <c r="AO151" s="368">
        <f>VLOOKUP($G151, SCHOOL_INFO!$D$5:$AS$749, 36, FALSE)</f>
        <v>1</v>
      </c>
      <c r="AP151" s="368">
        <f>VLOOKUP($G151, SCHOOL_INFO!$D$5:$AS$749, 37, FALSE)</f>
        <v>10</v>
      </c>
      <c r="AQ151" s="368">
        <f>VLOOKUP($B151, '0.학교(충남+대전)'!$C$4:$AC$767, 27, FALSE)</f>
        <v>12</v>
      </c>
      <c r="AR151" s="368">
        <f>VLOOKUP($B151, '0.학교(충남+대전)'!$C$4:$AH$767, 29, FALSE)</f>
        <v>11</v>
      </c>
      <c r="AS151" s="368">
        <f>VLOOKUP($B151, '0.학교(충남+대전)'!$C$4:$AH$767, 30, FALSE)</f>
        <v>0</v>
      </c>
      <c r="AT151" s="368">
        <f>VLOOKUP($G151, SCHOOL_INFO!$D$5:$AS$749, 38, FALSE)</f>
        <v>0</v>
      </c>
      <c r="AU151" s="368">
        <f>VLOOKUP($G151, SCHOOL_INFO!$D$5:$AS$749, 39, FALSE)</f>
        <v>7</v>
      </c>
      <c r="AV151" s="368">
        <f>VLOOKUP($G151, SCHOOL_INFO!$D$5:$AS$749, 40, FALSE)</f>
        <v>0</v>
      </c>
      <c r="AW151" s="368">
        <f>VLOOKUP($G151, SCHOOL_INFO!$D$5:$AS$749, 41, FALSE)</f>
        <v>0</v>
      </c>
      <c r="AX151" s="368">
        <f>VLOOKUP($G151, SCHOOL_INFO!$D$5:$AS$749, 42, FALSE)</f>
        <v>0</v>
      </c>
    </row>
    <row r="152" spans="1:50" ht="16.5" customHeight="1">
      <c r="A152" s="81">
        <v>148</v>
      </c>
      <c r="B152" s="86" t="s">
        <v>1028</v>
      </c>
      <c r="C152" s="88" t="s">
        <v>28</v>
      </c>
      <c r="D152" s="86" t="s">
        <v>2233</v>
      </c>
      <c r="E152" s="86" t="s">
        <v>918</v>
      </c>
      <c r="F152" s="87" t="s">
        <v>727</v>
      </c>
      <c r="G152" s="90" t="s">
        <v>1029</v>
      </c>
      <c r="H152" s="390" t="s">
        <v>2353</v>
      </c>
      <c r="I152" s="390" t="s">
        <v>699</v>
      </c>
      <c r="J152" s="88" t="s">
        <v>5123</v>
      </c>
      <c r="K152" s="366">
        <v>2</v>
      </c>
      <c r="L152" s="367">
        <v>1</v>
      </c>
      <c r="M152" s="367">
        <v>1</v>
      </c>
      <c r="N152" s="368">
        <f>VLOOKUP($G152, SCHOOL_INFO!$D$5:$AS$749, 6, FALSE)</f>
        <v>2</v>
      </c>
      <c r="O152" s="368">
        <f>VLOOKUP($G152, SCHOOL_INFO!$D$5:$AS$749, 7, FALSE)</f>
        <v>1</v>
      </c>
      <c r="P152" s="368">
        <f>VLOOKUP($G152, SCHOOL_INFO!$D$5:$AS$749, 8, FALSE)</f>
        <v>1</v>
      </c>
      <c r="Q152" s="368">
        <f>VLOOKUP($G152, SCHOOL_INFO!$D$5:$AS$749, 10, FALSE)</f>
        <v>0</v>
      </c>
      <c r="R152" s="368">
        <f>VLOOKUP($G152, SCHOOL_INFO!$D$5:$AS$749, 11, FALSE)</f>
        <v>1</v>
      </c>
      <c r="S152" s="368">
        <f>VLOOKUP($G152, SCHOOL_INFO!$D$5:$AS$749, 12, FALSE)</f>
        <v>0</v>
      </c>
      <c r="T152" s="368">
        <f>VLOOKUP($G152, SCHOOL_INFO!$D$5:$AS$749, 13, FALSE)</f>
        <v>0</v>
      </c>
      <c r="U152" s="368">
        <f>VLOOKUP($G152, SCHOOL_INFO!$D$5:$AS$749, 14, FALSE)</f>
        <v>0</v>
      </c>
      <c r="V152" s="368">
        <f>VLOOKUP($G152, SCHOOL_INFO!$D$5:$AS$749, 15, FALSE)</f>
        <v>0</v>
      </c>
      <c r="W152" s="368">
        <f>VLOOKUP($G152, SCHOOL_INFO!$D$5:$AS$749, 17, FALSE)</f>
        <v>0</v>
      </c>
      <c r="X152" s="368">
        <f>VLOOKUP($G152, SCHOOL_INFO!$D$5:$AS$749, 18, FALSE)</f>
        <v>0</v>
      </c>
      <c r="Y152" s="368">
        <f>VLOOKUP($G152, SCHOOL_INFO!$D$5:$AS$749, 19, FALSE)</f>
        <v>0</v>
      </c>
      <c r="Z152" s="368">
        <f>VLOOKUP($G152, SCHOOL_INFO!$D$5:$AS$749, 21, FALSE)</f>
        <v>8</v>
      </c>
      <c r="AA152" s="368">
        <f>VLOOKUP($G152, SCHOOL_INFO!$D$5:$AS$749, 22, FALSE)</f>
        <v>4</v>
      </c>
      <c r="AB152" s="368">
        <f>VLOOKUP($G152, SCHOOL_INFO!$D$5:$AS$749, 23, FALSE)</f>
        <v>0</v>
      </c>
      <c r="AC152" s="368">
        <f>VLOOKUP($G152, SCHOOL_INFO!$D$5:$AS$749, 25, FALSE)</f>
        <v>0</v>
      </c>
      <c r="AD152" s="368">
        <f>VLOOKUP($G152, SCHOOL_INFO!$D$5:$AS$749, 26, FALSE)</f>
        <v>0</v>
      </c>
      <c r="AE152" s="368">
        <f>VLOOKUP($G152, SCHOOL_INFO!$D$5:$AS$749, 27, FALSE)</f>
        <v>0</v>
      </c>
      <c r="AF152" s="368">
        <f>VLOOKUP($G152, SCHOOL_INFO!$D$5:$AS$749, 29, FALSE)</f>
        <v>0</v>
      </c>
      <c r="AG152" s="368">
        <f>VLOOKUP($G152, SCHOOL_INFO!$D$5:$AS$749, 30, FALSE)</f>
        <v>0</v>
      </c>
      <c r="AH152" s="368">
        <f>VLOOKUP($G152, SCHOOL_INFO!$D$5:$AS$749, 31, FALSE)</f>
        <v>0</v>
      </c>
      <c r="AI152" s="368">
        <f>VLOOKUP($G152, SCHOOL_INFO!$D$5:$AS$749, 33, FALSE)</f>
        <v>1</v>
      </c>
      <c r="AJ152" s="368">
        <f>VLOOKUP($G152, SCHOOL_INFO!$D$5:$AS$749, 34, FALSE)</f>
        <v>0</v>
      </c>
      <c r="AK152" s="368">
        <f>VLOOKUP($G152, SCHOOL_INFO!$D$5:$AS$749, 35, FALSE)</f>
        <v>3</v>
      </c>
      <c r="AL152" s="368">
        <f>VLOOKUP($B152, '0.학교(충남+대전)'!$C$4:$AH$767, 31, FALSE)</f>
        <v>3</v>
      </c>
      <c r="AM152" s="368">
        <f>VLOOKUP($B152, '0.학교(충남+대전)'!$C$4:$AH$767, 32, FALSE)</f>
        <v>0</v>
      </c>
      <c r="AN152" s="368">
        <f>VLOOKUP($G152, SCHOOL_INFO!$D$5:$AS$749, 9, FALSE)</f>
        <v>0</v>
      </c>
      <c r="AO152" s="368">
        <f>VLOOKUP($G152, SCHOOL_INFO!$D$5:$AS$749, 36, FALSE)</f>
        <v>2</v>
      </c>
      <c r="AP152" s="368">
        <f>VLOOKUP($G152, SCHOOL_INFO!$D$5:$AS$749, 37, FALSE)</f>
        <v>9</v>
      </c>
      <c r="AQ152" s="368">
        <f>VLOOKUP($B152, '0.학교(충남+대전)'!$C$4:$AC$767, 27, FALSE)</f>
        <v>14</v>
      </c>
      <c r="AR152" s="368">
        <f>VLOOKUP($B152, '0.학교(충남+대전)'!$C$4:$AH$767, 29, FALSE)</f>
        <v>11</v>
      </c>
      <c r="AS152" s="368">
        <f>VLOOKUP($B152, '0.학교(충남+대전)'!$C$4:$AH$767, 30, FALSE)</f>
        <v>0</v>
      </c>
      <c r="AT152" s="368">
        <f>VLOOKUP($G152, SCHOOL_INFO!$D$5:$AS$749, 38, FALSE)</f>
        <v>0</v>
      </c>
      <c r="AU152" s="368">
        <f>VLOOKUP($G152, SCHOOL_INFO!$D$5:$AS$749, 39, FALSE)</f>
        <v>5</v>
      </c>
      <c r="AV152" s="368">
        <f>VLOOKUP($G152, SCHOOL_INFO!$D$5:$AS$749, 40, FALSE)</f>
        <v>0</v>
      </c>
      <c r="AW152" s="368">
        <f>VLOOKUP($G152, SCHOOL_INFO!$D$5:$AS$749, 41, FALSE)</f>
        <v>0</v>
      </c>
      <c r="AX152" s="368">
        <f>VLOOKUP($G152, SCHOOL_INFO!$D$5:$AS$749, 42, FALSE)</f>
        <v>0</v>
      </c>
    </row>
    <row r="153" spans="1:50" ht="16.5" customHeight="1">
      <c r="A153" s="80">
        <v>149</v>
      </c>
      <c r="B153" s="86" t="s">
        <v>1030</v>
      </c>
      <c r="C153" s="88" t="s">
        <v>28</v>
      </c>
      <c r="D153" s="86" t="s">
        <v>2233</v>
      </c>
      <c r="E153" s="86" t="s">
        <v>918</v>
      </c>
      <c r="F153" s="87" t="s">
        <v>727</v>
      </c>
      <c r="G153" s="90" t="s">
        <v>1031</v>
      </c>
      <c r="H153" s="390" t="s">
        <v>2353</v>
      </c>
      <c r="I153" s="390" t="s">
        <v>699</v>
      </c>
      <c r="J153" s="88" t="s">
        <v>5123</v>
      </c>
      <c r="K153" s="366">
        <v>2</v>
      </c>
      <c r="L153" s="367">
        <v>1</v>
      </c>
      <c r="M153" s="367">
        <v>1</v>
      </c>
      <c r="N153" s="368">
        <f>VLOOKUP($G153, SCHOOL_INFO!$D$5:$AS$749, 6, FALSE)</f>
        <v>2</v>
      </c>
      <c r="O153" s="368">
        <f>VLOOKUP($G153, SCHOOL_INFO!$D$5:$AS$749, 7, FALSE)</f>
        <v>1</v>
      </c>
      <c r="P153" s="368">
        <f>VLOOKUP($G153, SCHOOL_INFO!$D$5:$AS$749, 8, FALSE)</f>
        <v>1</v>
      </c>
      <c r="Q153" s="368">
        <f>VLOOKUP($G153, SCHOOL_INFO!$D$5:$AS$749, 10, FALSE)</f>
        <v>1</v>
      </c>
      <c r="R153" s="368">
        <f>VLOOKUP($G153, SCHOOL_INFO!$D$5:$AS$749, 11, FALSE)</f>
        <v>1</v>
      </c>
      <c r="S153" s="368">
        <f>VLOOKUP($G153, SCHOOL_INFO!$D$5:$AS$749, 12, FALSE)</f>
        <v>0</v>
      </c>
      <c r="T153" s="368">
        <f>VLOOKUP($G153, SCHOOL_INFO!$D$5:$AS$749, 13, FALSE)</f>
        <v>0</v>
      </c>
      <c r="U153" s="368">
        <f>VLOOKUP($G153, SCHOOL_INFO!$D$5:$AS$749, 14, FALSE)</f>
        <v>0</v>
      </c>
      <c r="V153" s="368">
        <f>VLOOKUP($G153, SCHOOL_INFO!$D$5:$AS$749, 15, FALSE)</f>
        <v>0</v>
      </c>
      <c r="W153" s="368">
        <f>VLOOKUP($G153, SCHOOL_INFO!$D$5:$AS$749, 17, FALSE)</f>
        <v>0</v>
      </c>
      <c r="X153" s="368">
        <f>VLOOKUP($G153, SCHOOL_INFO!$D$5:$AS$749, 18, FALSE)</f>
        <v>0</v>
      </c>
      <c r="Y153" s="368">
        <f>VLOOKUP($G153, SCHOOL_INFO!$D$5:$AS$749, 19, FALSE)</f>
        <v>0</v>
      </c>
      <c r="Z153" s="368">
        <f>VLOOKUP($G153, SCHOOL_INFO!$D$5:$AS$749, 21, FALSE)</f>
        <v>3</v>
      </c>
      <c r="AA153" s="368">
        <f>VLOOKUP($G153, SCHOOL_INFO!$D$5:$AS$749, 22, FALSE)</f>
        <v>3</v>
      </c>
      <c r="AB153" s="368">
        <f>VLOOKUP($G153, SCHOOL_INFO!$D$5:$AS$749, 23, FALSE)</f>
        <v>0</v>
      </c>
      <c r="AC153" s="368">
        <f>VLOOKUP($G153, SCHOOL_INFO!$D$5:$AS$749, 25, FALSE)</f>
        <v>7</v>
      </c>
      <c r="AD153" s="368">
        <f>VLOOKUP($G153, SCHOOL_INFO!$D$5:$AS$749, 26, FALSE)</f>
        <v>1</v>
      </c>
      <c r="AE153" s="368">
        <f>VLOOKUP($G153, SCHOOL_INFO!$D$5:$AS$749, 27, FALSE)</f>
        <v>0</v>
      </c>
      <c r="AF153" s="368">
        <f>VLOOKUP($G153, SCHOOL_INFO!$D$5:$AS$749, 29, FALSE)</f>
        <v>0</v>
      </c>
      <c r="AG153" s="368">
        <f>VLOOKUP($G153, SCHOOL_INFO!$D$5:$AS$749, 30, FALSE)</f>
        <v>0</v>
      </c>
      <c r="AH153" s="368">
        <f>VLOOKUP($G153, SCHOOL_INFO!$D$5:$AS$749, 31, FALSE)</f>
        <v>0</v>
      </c>
      <c r="AI153" s="368">
        <f>VLOOKUP($G153, SCHOOL_INFO!$D$5:$AS$749, 33, FALSE)</f>
        <v>1</v>
      </c>
      <c r="AJ153" s="368">
        <f>VLOOKUP($G153, SCHOOL_INFO!$D$5:$AS$749, 34, FALSE)</f>
        <v>0</v>
      </c>
      <c r="AK153" s="368">
        <f>VLOOKUP($G153, SCHOOL_INFO!$D$5:$AS$749, 35, FALSE)</f>
        <v>3</v>
      </c>
      <c r="AL153" s="368">
        <f>VLOOKUP($B153, '0.학교(충남+대전)'!$C$4:$AH$767, 31, FALSE)</f>
        <v>3</v>
      </c>
      <c r="AM153" s="368">
        <f>VLOOKUP($B153, '0.학교(충남+대전)'!$C$4:$AH$767, 32, FALSE)</f>
        <v>0</v>
      </c>
      <c r="AN153" s="368">
        <f>VLOOKUP($G153, SCHOOL_INFO!$D$5:$AS$749, 9, FALSE)</f>
        <v>0</v>
      </c>
      <c r="AO153" s="368">
        <f>VLOOKUP($G153, SCHOOL_INFO!$D$5:$AS$749, 36, FALSE)</f>
        <v>4</v>
      </c>
      <c r="AP153" s="368">
        <f>VLOOKUP($G153, SCHOOL_INFO!$D$5:$AS$749, 37, FALSE)</f>
        <v>8</v>
      </c>
      <c r="AQ153" s="368">
        <f>VLOOKUP($B153, '0.학교(충남+대전)'!$C$4:$AC$767, 27, FALSE)</f>
        <v>12</v>
      </c>
      <c r="AR153" s="368">
        <f>VLOOKUP($B153, '0.학교(충남+대전)'!$C$4:$AH$767, 29, FALSE)</f>
        <v>11</v>
      </c>
      <c r="AS153" s="368">
        <f>VLOOKUP($B153, '0.학교(충남+대전)'!$C$4:$AH$767, 30, FALSE)</f>
        <v>0</v>
      </c>
      <c r="AT153" s="368">
        <f>VLOOKUP($G153, SCHOOL_INFO!$D$5:$AS$749, 38, FALSE)</f>
        <v>0</v>
      </c>
      <c r="AU153" s="368">
        <f>VLOOKUP($G153, SCHOOL_INFO!$D$5:$AS$749, 39, FALSE)</f>
        <v>5</v>
      </c>
      <c r="AV153" s="368">
        <f>VLOOKUP($G153, SCHOOL_INFO!$D$5:$AS$749, 40, FALSE)</f>
        <v>0</v>
      </c>
      <c r="AW153" s="368">
        <f>VLOOKUP($G153, SCHOOL_INFO!$D$5:$AS$749, 41, FALSE)</f>
        <v>0</v>
      </c>
      <c r="AX153" s="368">
        <f>VLOOKUP($G153, SCHOOL_INFO!$D$5:$AS$749, 42, FALSE)</f>
        <v>0</v>
      </c>
    </row>
    <row r="154" spans="1:50" ht="16.5" customHeight="1">
      <c r="A154" s="80">
        <v>150</v>
      </c>
      <c r="B154" s="86" t="s">
        <v>1032</v>
      </c>
      <c r="C154" s="88" t="s">
        <v>28</v>
      </c>
      <c r="D154" s="86" t="s">
        <v>2233</v>
      </c>
      <c r="E154" s="86" t="s">
        <v>918</v>
      </c>
      <c r="F154" s="91" t="s">
        <v>724</v>
      </c>
      <c r="G154" s="90" t="s">
        <v>1033</v>
      </c>
      <c r="H154" s="390" t="s">
        <v>26</v>
      </c>
      <c r="I154" s="390" t="s">
        <v>699</v>
      </c>
      <c r="J154" s="88" t="s">
        <v>5123</v>
      </c>
      <c r="K154" s="366">
        <v>2</v>
      </c>
      <c r="L154" s="367">
        <v>1</v>
      </c>
      <c r="M154" s="367">
        <v>1</v>
      </c>
      <c r="N154" s="368">
        <f>VLOOKUP($G154, SCHOOL_INFO!$D$5:$AS$749, 6, FALSE)</f>
        <v>12</v>
      </c>
      <c r="O154" s="368">
        <f>VLOOKUP($G154, SCHOOL_INFO!$D$5:$AS$749, 7, FALSE)</f>
        <v>3</v>
      </c>
      <c r="P154" s="368">
        <f>VLOOKUP($G154, SCHOOL_INFO!$D$5:$AS$749, 8, FALSE)</f>
        <v>16</v>
      </c>
      <c r="Q154" s="368">
        <f>VLOOKUP($G154, SCHOOL_INFO!$D$5:$AS$749, 10, FALSE)</f>
        <v>1</v>
      </c>
      <c r="R154" s="368">
        <f>VLOOKUP($G154, SCHOOL_INFO!$D$5:$AS$749, 11, FALSE)</f>
        <v>0</v>
      </c>
      <c r="S154" s="368">
        <f>VLOOKUP($G154, SCHOOL_INFO!$D$5:$AS$749, 12, FALSE)</f>
        <v>0</v>
      </c>
      <c r="T154" s="368">
        <f>VLOOKUP($G154, SCHOOL_INFO!$D$5:$AS$749, 13, FALSE)</f>
        <v>0</v>
      </c>
      <c r="U154" s="368">
        <f>VLOOKUP($G154, SCHOOL_INFO!$D$5:$AS$749, 14, FALSE)</f>
        <v>0</v>
      </c>
      <c r="V154" s="368">
        <f>VLOOKUP($G154, SCHOOL_INFO!$D$5:$AS$749, 15, FALSE)</f>
        <v>0</v>
      </c>
      <c r="W154" s="368">
        <f>VLOOKUP($G154, SCHOOL_INFO!$D$5:$AS$749, 17, FALSE)</f>
        <v>12</v>
      </c>
      <c r="X154" s="368">
        <f>VLOOKUP($G154, SCHOOL_INFO!$D$5:$AS$749, 18, FALSE)</f>
        <v>1</v>
      </c>
      <c r="Y154" s="368">
        <f>VLOOKUP($G154, SCHOOL_INFO!$D$5:$AS$749, 19, FALSE)</f>
        <v>6</v>
      </c>
      <c r="Z154" s="368">
        <f>VLOOKUP($G154, SCHOOL_INFO!$D$5:$AS$749, 21, FALSE)</f>
        <v>2</v>
      </c>
      <c r="AA154" s="368">
        <f>VLOOKUP($G154, SCHOOL_INFO!$D$5:$AS$749, 22, FALSE)</f>
        <v>2</v>
      </c>
      <c r="AB154" s="368">
        <f>VLOOKUP($G154, SCHOOL_INFO!$D$5:$AS$749, 23, FALSE)</f>
        <v>0</v>
      </c>
      <c r="AC154" s="368">
        <f>VLOOKUP($G154, SCHOOL_INFO!$D$5:$AS$749, 25, FALSE)</f>
        <v>25</v>
      </c>
      <c r="AD154" s="368">
        <f>VLOOKUP($G154, SCHOOL_INFO!$D$5:$AS$749, 26, FALSE)</f>
        <v>5</v>
      </c>
      <c r="AE154" s="368">
        <f>VLOOKUP($G154, SCHOOL_INFO!$D$5:$AS$749, 27, FALSE)</f>
        <v>0</v>
      </c>
      <c r="AF154" s="368">
        <f>VLOOKUP($G154, SCHOOL_INFO!$D$5:$AS$749, 29, FALSE)</f>
        <v>0</v>
      </c>
      <c r="AG154" s="368">
        <f>VLOOKUP($G154, SCHOOL_INFO!$D$5:$AS$749, 30, FALSE)</f>
        <v>0</v>
      </c>
      <c r="AH154" s="368">
        <f>VLOOKUP($G154, SCHOOL_INFO!$D$5:$AS$749, 31, FALSE)</f>
        <v>0</v>
      </c>
      <c r="AI154" s="368">
        <f>VLOOKUP($G154, SCHOOL_INFO!$D$5:$AS$749, 33, FALSE)</f>
        <v>1</v>
      </c>
      <c r="AJ154" s="368">
        <f>VLOOKUP($G154, SCHOOL_INFO!$D$5:$AS$749, 34, FALSE)</f>
        <v>0</v>
      </c>
      <c r="AK154" s="368">
        <f>VLOOKUP($G154, SCHOOL_INFO!$D$5:$AS$749, 35, FALSE)</f>
        <v>3</v>
      </c>
      <c r="AL154" s="368">
        <f>VLOOKUP($B154, '0.학교(충남+대전)'!$C$4:$AH$767, 31, FALSE)</f>
        <v>3</v>
      </c>
      <c r="AM154" s="368">
        <f>VLOOKUP($B154, '0.학교(충남+대전)'!$C$4:$AH$767, 32, FALSE)</f>
        <v>0</v>
      </c>
      <c r="AN154" s="368">
        <f>VLOOKUP($G154, SCHOOL_INFO!$D$5:$AS$749, 9, FALSE)</f>
        <v>0</v>
      </c>
      <c r="AO154" s="368">
        <f>VLOOKUP($G154, SCHOOL_INFO!$D$5:$AS$749, 36, FALSE)</f>
        <v>2</v>
      </c>
      <c r="AP154" s="368">
        <f>VLOOKUP($G154, SCHOOL_INFO!$D$5:$AS$749, 37, FALSE)</f>
        <v>18</v>
      </c>
      <c r="AQ154" s="368">
        <f>VLOOKUP($B154, '0.학교(충남+대전)'!$C$4:$AC$767, 27, FALSE)</f>
        <v>20</v>
      </c>
      <c r="AR154" s="368">
        <f>VLOOKUP($B154, '0.학교(충남+대전)'!$C$4:$AH$767, 29, FALSE)</f>
        <v>19</v>
      </c>
      <c r="AS154" s="368">
        <f>VLOOKUP($B154, '0.학교(충남+대전)'!$C$4:$AH$767, 30, FALSE)</f>
        <v>0</v>
      </c>
      <c r="AT154" s="368">
        <f>VLOOKUP($G154, SCHOOL_INFO!$D$5:$AS$749, 38, FALSE)</f>
        <v>0</v>
      </c>
      <c r="AU154" s="368">
        <f>VLOOKUP($G154, SCHOOL_INFO!$D$5:$AS$749, 39, FALSE)</f>
        <v>5</v>
      </c>
      <c r="AV154" s="368">
        <f>VLOOKUP($G154, SCHOOL_INFO!$D$5:$AS$749, 40, FALSE)</f>
        <v>0</v>
      </c>
      <c r="AW154" s="368">
        <f>VLOOKUP($G154, SCHOOL_INFO!$D$5:$AS$749, 41, FALSE)</f>
        <v>0</v>
      </c>
      <c r="AX154" s="368">
        <f>VLOOKUP($G154, SCHOOL_INFO!$D$5:$AS$749, 42, FALSE)</f>
        <v>0</v>
      </c>
    </row>
    <row r="155" spans="1:50" ht="16.5" customHeight="1">
      <c r="A155" s="81">
        <v>151</v>
      </c>
      <c r="B155" s="86" t="s">
        <v>1034</v>
      </c>
      <c r="C155" s="88" t="s">
        <v>28</v>
      </c>
      <c r="D155" s="86" t="s">
        <v>2233</v>
      </c>
      <c r="E155" s="86" t="s">
        <v>918</v>
      </c>
      <c r="F155" s="91" t="s">
        <v>724</v>
      </c>
      <c r="G155" s="90" t="s">
        <v>1035</v>
      </c>
      <c r="H155" s="390" t="s">
        <v>26</v>
      </c>
      <c r="I155" s="390" t="s">
        <v>699</v>
      </c>
      <c r="J155" s="88" t="s">
        <v>5123</v>
      </c>
      <c r="K155" s="366">
        <v>2</v>
      </c>
      <c r="L155" s="367">
        <v>1</v>
      </c>
      <c r="M155" s="367">
        <v>1</v>
      </c>
      <c r="N155" s="368">
        <f>VLOOKUP($G155, SCHOOL_INFO!$D$5:$AS$749, 6, FALSE)</f>
        <v>7</v>
      </c>
      <c r="O155" s="368">
        <f>VLOOKUP($G155, SCHOOL_INFO!$D$5:$AS$749, 7, FALSE)</f>
        <v>3</v>
      </c>
      <c r="P155" s="368">
        <f>VLOOKUP($G155, SCHOOL_INFO!$D$5:$AS$749, 8, FALSE)</f>
        <v>1</v>
      </c>
      <c r="Q155" s="368">
        <f>VLOOKUP($G155, SCHOOL_INFO!$D$5:$AS$749, 10, FALSE)</f>
        <v>0</v>
      </c>
      <c r="R155" s="368">
        <f>VLOOKUP($G155, SCHOOL_INFO!$D$5:$AS$749, 11, FALSE)</f>
        <v>0</v>
      </c>
      <c r="S155" s="368">
        <f>VLOOKUP($G155, SCHOOL_INFO!$D$5:$AS$749, 12, FALSE)</f>
        <v>0</v>
      </c>
      <c r="T155" s="368">
        <f>VLOOKUP($G155, SCHOOL_INFO!$D$5:$AS$749, 13, FALSE)</f>
        <v>3</v>
      </c>
      <c r="U155" s="368">
        <f>VLOOKUP($G155, SCHOOL_INFO!$D$5:$AS$749, 14, FALSE)</f>
        <v>0</v>
      </c>
      <c r="V155" s="368">
        <f>VLOOKUP($G155, SCHOOL_INFO!$D$5:$AS$749, 15, FALSE)</f>
        <v>0</v>
      </c>
      <c r="W155" s="368">
        <f>VLOOKUP($G155, SCHOOL_INFO!$D$5:$AS$749, 17, FALSE)</f>
        <v>0</v>
      </c>
      <c r="X155" s="368">
        <f>VLOOKUP($G155, SCHOOL_INFO!$D$5:$AS$749, 18, FALSE)</f>
        <v>0</v>
      </c>
      <c r="Y155" s="368">
        <f>VLOOKUP($G155, SCHOOL_INFO!$D$5:$AS$749, 19, FALSE)</f>
        <v>0</v>
      </c>
      <c r="Z155" s="368">
        <f>VLOOKUP($G155, SCHOOL_INFO!$D$5:$AS$749, 21, FALSE)</f>
        <v>14</v>
      </c>
      <c r="AA155" s="368">
        <f>VLOOKUP($G155, SCHOOL_INFO!$D$5:$AS$749, 22, FALSE)</f>
        <v>9</v>
      </c>
      <c r="AB155" s="368">
        <f>VLOOKUP($G155, SCHOOL_INFO!$D$5:$AS$749, 23, FALSE)</f>
        <v>0</v>
      </c>
      <c r="AC155" s="368">
        <f>VLOOKUP($G155, SCHOOL_INFO!$D$5:$AS$749, 25, FALSE)</f>
        <v>1</v>
      </c>
      <c r="AD155" s="368">
        <f>VLOOKUP($G155, SCHOOL_INFO!$D$5:$AS$749, 26, FALSE)</f>
        <v>0</v>
      </c>
      <c r="AE155" s="368">
        <f>VLOOKUP($G155, SCHOOL_INFO!$D$5:$AS$749, 27, FALSE)</f>
        <v>0</v>
      </c>
      <c r="AF155" s="368">
        <f>VLOOKUP($G155, SCHOOL_INFO!$D$5:$AS$749, 29, FALSE)</f>
        <v>0</v>
      </c>
      <c r="AG155" s="368">
        <f>VLOOKUP($G155, SCHOOL_INFO!$D$5:$AS$749, 30, FALSE)</f>
        <v>0</v>
      </c>
      <c r="AH155" s="368">
        <f>VLOOKUP($G155, SCHOOL_INFO!$D$5:$AS$749, 31, FALSE)</f>
        <v>0</v>
      </c>
      <c r="AI155" s="368">
        <f>VLOOKUP($G155, SCHOOL_INFO!$D$5:$AS$749, 33, FALSE)</f>
        <v>1</v>
      </c>
      <c r="AJ155" s="368">
        <f>VLOOKUP($G155, SCHOOL_INFO!$D$5:$AS$749, 34, FALSE)</f>
        <v>0</v>
      </c>
      <c r="AK155" s="368">
        <f>VLOOKUP($G155, SCHOOL_INFO!$D$5:$AS$749, 35, FALSE)</f>
        <v>12</v>
      </c>
      <c r="AL155" s="368">
        <f>VLOOKUP($B155, '0.학교(충남+대전)'!$C$4:$AH$767, 31, FALSE)</f>
        <v>12</v>
      </c>
      <c r="AM155" s="368">
        <f>VLOOKUP($B155, '0.학교(충남+대전)'!$C$4:$AH$767, 32, FALSE)</f>
        <v>0</v>
      </c>
      <c r="AN155" s="368">
        <f>VLOOKUP($G155, SCHOOL_INFO!$D$5:$AS$749, 9, FALSE)</f>
        <v>0</v>
      </c>
      <c r="AO155" s="368">
        <f>VLOOKUP($G155, SCHOOL_INFO!$D$5:$AS$749, 36, FALSE)</f>
        <v>14</v>
      </c>
      <c r="AP155" s="368">
        <f>VLOOKUP($G155, SCHOOL_INFO!$D$5:$AS$749, 37, FALSE)</f>
        <v>10</v>
      </c>
      <c r="AQ155" s="368">
        <f>VLOOKUP($B155, '0.학교(충남+대전)'!$C$4:$AC$767, 27, FALSE)</f>
        <v>33</v>
      </c>
      <c r="AR155" s="368">
        <f>VLOOKUP($B155, '0.학교(충남+대전)'!$C$4:$AH$767, 29, FALSE)</f>
        <v>24</v>
      </c>
      <c r="AS155" s="368">
        <f>VLOOKUP($B155, '0.학교(충남+대전)'!$C$4:$AH$767, 30, FALSE)</f>
        <v>0</v>
      </c>
      <c r="AT155" s="368">
        <f>VLOOKUP($G155, SCHOOL_INFO!$D$5:$AS$749, 38, FALSE)</f>
        <v>2</v>
      </c>
      <c r="AU155" s="368">
        <f>VLOOKUP($G155, SCHOOL_INFO!$D$5:$AS$749, 39, FALSE)</f>
        <v>8</v>
      </c>
      <c r="AV155" s="368">
        <f>VLOOKUP($G155, SCHOOL_INFO!$D$5:$AS$749, 40, FALSE)</f>
        <v>0</v>
      </c>
      <c r="AW155" s="368">
        <f>VLOOKUP($G155, SCHOOL_INFO!$D$5:$AS$749, 41, FALSE)</f>
        <v>0</v>
      </c>
      <c r="AX155" s="368">
        <f>VLOOKUP($G155, SCHOOL_INFO!$D$5:$AS$749, 42, FALSE)</f>
        <v>0</v>
      </c>
    </row>
    <row r="156" spans="1:50" ht="16.5" customHeight="1">
      <c r="A156" s="80">
        <v>152</v>
      </c>
      <c r="B156" s="86" t="s">
        <v>1036</v>
      </c>
      <c r="C156" s="88" t="s">
        <v>28</v>
      </c>
      <c r="D156" s="86" t="s">
        <v>2233</v>
      </c>
      <c r="E156" s="86" t="s">
        <v>1037</v>
      </c>
      <c r="F156" s="87" t="s">
        <v>727</v>
      </c>
      <c r="G156" s="90" t="s">
        <v>1038</v>
      </c>
      <c r="H156" s="390" t="s">
        <v>26</v>
      </c>
      <c r="I156" s="390" t="s">
        <v>35</v>
      </c>
      <c r="J156" s="88" t="s">
        <v>5123</v>
      </c>
      <c r="K156" s="366">
        <v>3</v>
      </c>
      <c r="L156" s="367">
        <v>1</v>
      </c>
      <c r="M156" s="367">
        <v>1</v>
      </c>
      <c r="N156" s="368">
        <f>VLOOKUP($G156, SCHOOL_INFO!$D$5:$AS$749, 6, FALSE)</f>
        <v>16</v>
      </c>
      <c r="O156" s="368">
        <f>VLOOKUP($G156, SCHOOL_INFO!$D$5:$AS$749, 7, FALSE)</f>
        <v>0</v>
      </c>
      <c r="P156" s="368">
        <f>VLOOKUP($G156, SCHOOL_INFO!$D$5:$AS$749, 8, FALSE)</f>
        <v>1</v>
      </c>
      <c r="Q156" s="368">
        <f>VLOOKUP($G156, SCHOOL_INFO!$D$5:$AS$749, 10, FALSE)</f>
        <v>3</v>
      </c>
      <c r="R156" s="368">
        <f>VLOOKUP($G156, SCHOOL_INFO!$D$5:$AS$749, 11, FALSE)</f>
        <v>0</v>
      </c>
      <c r="S156" s="368">
        <f>VLOOKUP($G156, SCHOOL_INFO!$D$5:$AS$749, 12, FALSE)</f>
        <v>0</v>
      </c>
      <c r="T156" s="368">
        <f>VLOOKUP($G156, SCHOOL_INFO!$D$5:$AS$749, 13, FALSE)</f>
        <v>0</v>
      </c>
      <c r="U156" s="368">
        <f>VLOOKUP($G156, SCHOOL_INFO!$D$5:$AS$749, 14, FALSE)</f>
        <v>0</v>
      </c>
      <c r="V156" s="368">
        <f>VLOOKUP($G156, SCHOOL_INFO!$D$5:$AS$749, 15, FALSE)</f>
        <v>0</v>
      </c>
      <c r="W156" s="368">
        <f>VLOOKUP($G156, SCHOOL_INFO!$D$5:$AS$749, 17, FALSE)</f>
        <v>0</v>
      </c>
      <c r="X156" s="368">
        <f>VLOOKUP($G156, SCHOOL_INFO!$D$5:$AS$749, 18, FALSE)</f>
        <v>0</v>
      </c>
      <c r="Y156" s="368">
        <f>VLOOKUP($G156, SCHOOL_INFO!$D$5:$AS$749, 19, FALSE)</f>
        <v>0</v>
      </c>
      <c r="Z156" s="368">
        <f>VLOOKUP($G156, SCHOOL_INFO!$D$5:$AS$749, 21, FALSE)</f>
        <v>2</v>
      </c>
      <c r="AA156" s="368">
        <f>VLOOKUP($G156, SCHOOL_INFO!$D$5:$AS$749, 22, FALSE)</f>
        <v>2</v>
      </c>
      <c r="AB156" s="368">
        <f>VLOOKUP($G156, SCHOOL_INFO!$D$5:$AS$749, 23, FALSE)</f>
        <v>0</v>
      </c>
      <c r="AC156" s="368">
        <f>VLOOKUP($G156, SCHOOL_INFO!$D$5:$AS$749, 25, FALSE)</f>
        <v>32</v>
      </c>
      <c r="AD156" s="368">
        <f>VLOOKUP($G156, SCHOOL_INFO!$D$5:$AS$749, 26, FALSE)</f>
        <v>1</v>
      </c>
      <c r="AE156" s="368">
        <f>VLOOKUP($G156, SCHOOL_INFO!$D$5:$AS$749, 27, FALSE)</f>
        <v>0</v>
      </c>
      <c r="AF156" s="368">
        <f>VLOOKUP($G156, SCHOOL_INFO!$D$5:$AS$749, 29, FALSE)</f>
        <v>5</v>
      </c>
      <c r="AG156" s="368">
        <f>VLOOKUP($G156, SCHOOL_INFO!$D$5:$AS$749, 30, FALSE)</f>
        <v>0</v>
      </c>
      <c r="AH156" s="368">
        <f>VLOOKUP($G156, SCHOOL_INFO!$D$5:$AS$749, 31, FALSE)</f>
        <v>0</v>
      </c>
      <c r="AI156" s="368">
        <f>VLOOKUP($G156, SCHOOL_INFO!$D$5:$AS$749, 33, FALSE)</f>
        <v>1</v>
      </c>
      <c r="AJ156" s="368">
        <f>VLOOKUP($G156, SCHOOL_INFO!$D$5:$AS$749, 34, FALSE)</f>
        <v>0</v>
      </c>
      <c r="AK156" s="368">
        <f>VLOOKUP($G156, SCHOOL_INFO!$D$5:$AS$749, 35, FALSE)</f>
        <v>6</v>
      </c>
      <c r="AL156" s="368">
        <f>VLOOKUP($B156, '0.학교(충남+대전)'!$C$4:$AH$767, 31, FALSE)</f>
        <v>6</v>
      </c>
      <c r="AM156" s="368">
        <f>VLOOKUP($B156, '0.학교(충남+대전)'!$C$4:$AH$767, 32, FALSE)</f>
        <v>1</v>
      </c>
      <c r="AN156" s="368">
        <f>VLOOKUP($G156, SCHOOL_INFO!$D$5:$AS$749, 9, FALSE)</f>
        <v>0</v>
      </c>
      <c r="AO156" s="368">
        <f>VLOOKUP($G156, SCHOOL_INFO!$D$5:$AS$749, 36, FALSE)</f>
        <v>39</v>
      </c>
      <c r="AP156" s="368">
        <f>VLOOKUP($G156, SCHOOL_INFO!$D$5:$AS$749, 37, FALSE)</f>
        <v>5</v>
      </c>
      <c r="AQ156" s="368">
        <f>VLOOKUP($B156, '0.학교(충남+대전)'!$C$4:$AC$767, 27, FALSE)</f>
        <v>44</v>
      </c>
      <c r="AR156" s="368">
        <f>VLOOKUP($B156, '0.학교(충남+대전)'!$C$4:$AH$767, 29, FALSE)</f>
        <v>44</v>
      </c>
      <c r="AS156" s="368">
        <f>VLOOKUP($B156, '0.학교(충남+대전)'!$C$4:$AH$767, 30, FALSE)</f>
        <v>0</v>
      </c>
      <c r="AT156" s="368">
        <f>VLOOKUP($G156, SCHOOL_INFO!$D$5:$AS$749, 38, FALSE)</f>
        <v>1</v>
      </c>
      <c r="AU156" s="368">
        <f>VLOOKUP($G156, SCHOOL_INFO!$D$5:$AS$749, 39, FALSE)</f>
        <v>6</v>
      </c>
      <c r="AV156" s="368">
        <f>VLOOKUP($G156, SCHOOL_INFO!$D$5:$AS$749, 40, FALSE)</f>
        <v>43</v>
      </c>
      <c r="AW156" s="368">
        <f>VLOOKUP($G156, SCHOOL_INFO!$D$5:$AS$749, 41, FALSE)</f>
        <v>0</v>
      </c>
      <c r="AX156" s="368">
        <f>VLOOKUP($G156, SCHOOL_INFO!$D$5:$AS$749, 42, FALSE)</f>
        <v>0</v>
      </c>
    </row>
    <row r="157" spans="1:50" ht="16.5" customHeight="1">
      <c r="A157" s="80">
        <v>153</v>
      </c>
      <c r="B157" s="86" t="s">
        <v>1039</v>
      </c>
      <c r="C157" s="88" t="s">
        <v>28</v>
      </c>
      <c r="D157" s="86" t="s">
        <v>2233</v>
      </c>
      <c r="E157" s="86" t="s">
        <v>1037</v>
      </c>
      <c r="F157" s="89" t="s">
        <v>730</v>
      </c>
      <c r="G157" s="90" t="s">
        <v>1040</v>
      </c>
      <c r="H157" s="390" t="s">
        <v>2353</v>
      </c>
      <c r="I157" s="390" t="s">
        <v>699</v>
      </c>
      <c r="J157" s="88" t="s">
        <v>5123</v>
      </c>
      <c r="K157" s="366">
        <v>2</v>
      </c>
      <c r="L157" s="367">
        <v>1</v>
      </c>
      <c r="M157" s="367">
        <v>1</v>
      </c>
      <c r="N157" s="368">
        <f>VLOOKUP($G157, SCHOOL_INFO!$D$5:$AS$749, 6, FALSE)</f>
        <v>4</v>
      </c>
      <c r="O157" s="368">
        <f>VLOOKUP($G157, SCHOOL_INFO!$D$5:$AS$749, 7, FALSE)</f>
        <v>0</v>
      </c>
      <c r="P157" s="368">
        <f>VLOOKUP($G157, SCHOOL_INFO!$D$5:$AS$749, 8, FALSE)</f>
        <v>1</v>
      </c>
      <c r="Q157" s="368">
        <f>VLOOKUP($G157, SCHOOL_INFO!$D$5:$AS$749, 10, FALSE)</f>
        <v>2</v>
      </c>
      <c r="R157" s="368">
        <f>VLOOKUP($G157, SCHOOL_INFO!$D$5:$AS$749, 11, FALSE)</f>
        <v>0</v>
      </c>
      <c r="S157" s="368">
        <f>VLOOKUP($G157, SCHOOL_INFO!$D$5:$AS$749, 12, FALSE)</f>
        <v>0</v>
      </c>
      <c r="T157" s="368">
        <f>VLOOKUP($G157, SCHOOL_INFO!$D$5:$AS$749, 13, FALSE)</f>
        <v>0</v>
      </c>
      <c r="U157" s="368">
        <f>VLOOKUP($G157, SCHOOL_INFO!$D$5:$AS$749, 14, FALSE)</f>
        <v>0</v>
      </c>
      <c r="V157" s="368">
        <f>VLOOKUP($G157, SCHOOL_INFO!$D$5:$AS$749, 15, FALSE)</f>
        <v>0</v>
      </c>
      <c r="W157" s="368">
        <f>VLOOKUP($G157, SCHOOL_INFO!$D$5:$AS$749, 17, FALSE)</f>
        <v>0</v>
      </c>
      <c r="X157" s="368">
        <f>VLOOKUP($G157, SCHOOL_INFO!$D$5:$AS$749, 18, FALSE)</f>
        <v>0</v>
      </c>
      <c r="Y157" s="368">
        <f>VLOOKUP($G157, SCHOOL_INFO!$D$5:$AS$749, 19, FALSE)</f>
        <v>0</v>
      </c>
      <c r="Z157" s="368">
        <f>VLOOKUP($G157, SCHOOL_INFO!$D$5:$AS$749, 21, FALSE)</f>
        <v>4</v>
      </c>
      <c r="AA157" s="368">
        <f>VLOOKUP($G157, SCHOOL_INFO!$D$5:$AS$749, 22, FALSE)</f>
        <v>2</v>
      </c>
      <c r="AB157" s="368">
        <f>VLOOKUP($G157, SCHOOL_INFO!$D$5:$AS$749, 23, FALSE)</f>
        <v>0</v>
      </c>
      <c r="AC157" s="368">
        <f>VLOOKUP($G157, SCHOOL_INFO!$D$5:$AS$749, 25, FALSE)</f>
        <v>0</v>
      </c>
      <c r="AD157" s="368">
        <f>VLOOKUP($G157, SCHOOL_INFO!$D$5:$AS$749, 26, FALSE)</f>
        <v>0</v>
      </c>
      <c r="AE157" s="368">
        <f>VLOOKUP($G157, SCHOOL_INFO!$D$5:$AS$749, 27, FALSE)</f>
        <v>0</v>
      </c>
      <c r="AF157" s="368">
        <f>VLOOKUP($G157, SCHOOL_INFO!$D$5:$AS$749, 29, FALSE)</f>
        <v>6</v>
      </c>
      <c r="AG157" s="368">
        <f>VLOOKUP($G157, SCHOOL_INFO!$D$5:$AS$749, 30, FALSE)</f>
        <v>1</v>
      </c>
      <c r="AH157" s="368">
        <f>VLOOKUP($G157, SCHOOL_INFO!$D$5:$AS$749, 31, FALSE)</f>
        <v>0</v>
      </c>
      <c r="AI157" s="368">
        <f>VLOOKUP($G157, SCHOOL_INFO!$D$5:$AS$749, 33, FALSE)</f>
        <v>1</v>
      </c>
      <c r="AJ157" s="368">
        <f>VLOOKUP($G157, SCHOOL_INFO!$D$5:$AS$749, 34, FALSE)</f>
        <v>0</v>
      </c>
      <c r="AK157" s="368">
        <f>VLOOKUP($G157, SCHOOL_INFO!$D$5:$AS$749, 35, FALSE)</f>
        <v>3</v>
      </c>
      <c r="AL157" s="368">
        <f>VLOOKUP($B157, '0.학교(충남+대전)'!$C$4:$AH$767, 31, FALSE)</f>
        <v>3</v>
      </c>
      <c r="AM157" s="368">
        <f>VLOOKUP($B157, '0.학교(충남+대전)'!$C$4:$AH$767, 32, FALSE)</f>
        <v>0</v>
      </c>
      <c r="AN157" s="368">
        <f>VLOOKUP($G157, SCHOOL_INFO!$D$5:$AS$749, 9, FALSE)</f>
        <v>0</v>
      </c>
      <c r="AO157" s="368">
        <f>VLOOKUP($G157, SCHOOL_INFO!$D$5:$AS$749, 36, FALSE)</f>
        <v>4</v>
      </c>
      <c r="AP157" s="368">
        <f>VLOOKUP($G157, SCHOOL_INFO!$D$5:$AS$749, 37, FALSE)</f>
        <v>1</v>
      </c>
      <c r="AQ157" s="368">
        <f>VLOOKUP($B157, '0.학교(충남+대전)'!$C$4:$AC$767, 27, FALSE)</f>
        <v>15</v>
      </c>
      <c r="AR157" s="368">
        <f>VLOOKUP($B157, '0.학교(충남+대전)'!$C$4:$AH$767, 29, FALSE)</f>
        <v>15</v>
      </c>
      <c r="AS157" s="368">
        <f>VLOOKUP($B157, '0.학교(충남+대전)'!$C$4:$AH$767, 30, FALSE)</f>
        <v>0</v>
      </c>
      <c r="AT157" s="368">
        <f>VLOOKUP($G157, SCHOOL_INFO!$D$5:$AS$749, 38, FALSE)</f>
        <v>8</v>
      </c>
      <c r="AU157" s="368">
        <f>VLOOKUP($G157, SCHOOL_INFO!$D$5:$AS$749, 39, FALSE)</f>
        <v>3</v>
      </c>
      <c r="AV157" s="368">
        <f>VLOOKUP($G157, SCHOOL_INFO!$D$5:$AS$749, 40, FALSE)</f>
        <v>15</v>
      </c>
      <c r="AW157" s="368">
        <f>VLOOKUP($G157, SCHOOL_INFO!$D$5:$AS$749, 41, FALSE)</f>
        <v>0</v>
      </c>
      <c r="AX157" s="368">
        <f>VLOOKUP($G157, SCHOOL_INFO!$D$5:$AS$749, 42, FALSE)</f>
        <v>0</v>
      </c>
    </row>
    <row r="158" spans="1:50" ht="16.5" customHeight="1">
      <c r="A158" s="81">
        <v>154</v>
      </c>
      <c r="B158" s="86" t="s">
        <v>1041</v>
      </c>
      <c r="C158" s="88" t="s">
        <v>28</v>
      </c>
      <c r="D158" s="86" t="s">
        <v>2233</v>
      </c>
      <c r="E158" s="86" t="s">
        <v>1037</v>
      </c>
      <c r="F158" s="87" t="s">
        <v>727</v>
      </c>
      <c r="G158" s="90" t="s">
        <v>1042</v>
      </c>
      <c r="H158" s="390" t="s">
        <v>2353</v>
      </c>
      <c r="I158" s="390" t="s">
        <v>699</v>
      </c>
      <c r="J158" s="88" t="s">
        <v>5123</v>
      </c>
      <c r="K158" s="366">
        <v>2</v>
      </c>
      <c r="L158" s="367">
        <v>1</v>
      </c>
      <c r="M158" s="367">
        <v>1</v>
      </c>
      <c r="N158" s="368">
        <f>VLOOKUP($G158, SCHOOL_INFO!$D$5:$AS$749, 6, FALSE)</f>
        <v>4</v>
      </c>
      <c r="O158" s="368">
        <f>VLOOKUP($G158, SCHOOL_INFO!$D$5:$AS$749, 7, FALSE)</f>
        <v>0</v>
      </c>
      <c r="P158" s="368">
        <f>VLOOKUP($G158, SCHOOL_INFO!$D$5:$AS$749, 8, FALSE)</f>
        <v>1</v>
      </c>
      <c r="Q158" s="368">
        <f>VLOOKUP($G158, SCHOOL_INFO!$D$5:$AS$749, 10, FALSE)</f>
        <v>2</v>
      </c>
      <c r="R158" s="368">
        <f>VLOOKUP($G158, SCHOOL_INFO!$D$5:$AS$749, 11, FALSE)</f>
        <v>0</v>
      </c>
      <c r="S158" s="368">
        <f>VLOOKUP($G158, SCHOOL_INFO!$D$5:$AS$749, 12, FALSE)</f>
        <v>0</v>
      </c>
      <c r="T158" s="368">
        <f>VLOOKUP($G158, SCHOOL_INFO!$D$5:$AS$749, 13, FALSE)</f>
        <v>0</v>
      </c>
      <c r="U158" s="368">
        <f>VLOOKUP($G158, SCHOOL_INFO!$D$5:$AS$749, 14, FALSE)</f>
        <v>0</v>
      </c>
      <c r="V158" s="368">
        <f>VLOOKUP($G158, SCHOOL_INFO!$D$5:$AS$749, 15, FALSE)</f>
        <v>0</v>
      </c>
      <c r="W158" s="368">
        <f>VLOOKUP($G158, SCHOOL_INFO!$D$5:$AS$749, 17, FALSE)</f>
        <v>0</v>
      </c>
      <c r="X158" s="368">
        <f>VLOOKUP($G158, SCHOOL_INFO!$D$5:$AS$749, 18, FALSE)</f>
        <v>0</v>
      </c>
      <c r="Y158" s="368">
        <f>VLOOKUP($G158, SCHOOL_INFO!$D$5:$AS$749, 19, FALSE)</f>
        <v>0</v>
      </c>
      <c r="Z158" s="368">
        <f>VLOOKUP($G158, SCHOOL_INFO!$D$5:$AS$749, 21, FALSE)</f>
        <v>8</v>
      </c>
      <c r="AA158" s="368">
        <f>VLOOKUP($G158, SCHOOL_INFO!$D$5:$AS$749, 22, FALSE)</f>
        <v>3</v>
      </c>
      <c r="AB158" s="368">
        <f>VLOOKUP($G158, SCHOOL_INFO!$D$5:$AS$749, 23, FALSE)</f>
        <v>0</v>
      </c>
      <c r="AC158" s="368">
        <f>VLOOKUP($G158, SCHOOL_INFO!$D$5:$AS$749, 25, FALSE)</f>
        <v>4</v>
      </c>
      <c r="AD158" s="368">
        <f>VLOOKUP($G158, SCHOOL_INFO!$D$5:$AS$749, 26, FALSE)</f>
        <v>1</v>
      </c>
      <c r="AE158" s="368">
        <f>VLOOKUP($G158, SCHOOL_INFO!$D$5:$AS$749, 27, FALSE)</f>
        <v>0</v>
      </c>
      <c r="AF158" s="368">
        <f>VLOOKUP($G158, SCHOOL_INFO!$D$5:$AS$749, 29, FALSE)</f>
        <v>0</v>
      </c>
      <c r="AG158" s="368">
        <f>VLOOKUP($G158, SCHOOL_INFO!$D$5:$AS$749, 30, FALSE)</f>
        <v>0</v>
      </c>
      <c r="AH158" s="368">
        <f>VLOOKUP($G158, SCHOOL_INFO!$D$5:$AS$749, 31, FALSE)</f>
        <v>0</v>
      </c>
      <c r="AI158" s="368">
        <f>VLOOKUP($G158, SCHOOL_INFO!$D$5:$AS$749, 33, FALSE)</f>
        <v>1</v>
      </c>
      <c r="AJ158" s="368">
        <f>VLOOKUP($G158, SCHOOL_INFO!$D$5:$AS$749, 34, FALSE)</f>
        <v>0</v>
      </c>
      <c r="AK158" s="368">
        <f>VLOOKUP($G158, SCHOOL_INFO!$D$5:$AS$749, 35, FALSE)</f>
        <v>4</v>
      </c>
      <c r="AL158" s="368">
        <f>VLOOKUP($B158, '0.학교(충남+대전)'!$C$4:$AH$767, 31, FALSE)</f>
        <v>4</v>
      </c>
      <c r="AM158" s="368">
        <f>VLOOKUP($B158, '0.학교(충남+대전)'!$C$4:$AH$767, 32, FALSE)</f>
        <v>0</v>
      </c>
      <c r="AN158" s="368">
        <f>VLOOKUP($G158, SCHOOL_INFO!$D$5:$AS$749, 9, FALSE)</f>
        <v>0</v>
      </c>
      <c r="AO158" s="368">
        <f>VLOOKUP($G158, SCHOOL_INFO!$D$5:$AS$749, 36, FALSE)</f>
        <v>5</v>
      </c>
      <c r="AP158" s="368">
        <f>VLOOKUP($G158, SCHOOL_INFO!$D$5:$AS$749, 37, FALSE)</f>
        <v>7</v>
      </c>
      <c r="AQ158" s="368">
        <f>VLOOKUP($B158, '0.학교(충남+대전)'!$C$4:$AC$767, 27, FALSE)</f>
        <v>15</v>
      </c>
      <c r="AR158" s="368">
        <f>VLOOKUP($B158, '0.학교(충남+대전)'!$C$4:$AH$767, 29, FALSE)</f>
        <v>15</v>
      </c>
      <c r="AS158" s="368">
        <f>VLOOKUP($B158, '0.학교(충남+대전)'!$C$4:$AH$767, 30, FALSE)</f>
        <v>0</v>
      </c>
      <c r="AT158" s="368">
        <f>VLOOKUP($G158, SCHOOL_INFO!$D$5:$AS$749, 38, FALSE)</f>
        <v>7</v>
      </c>
      <c r="AU158" s="368">
        <f>VLOOKUP($G158, SCHOOL_INFO!$D$5:$AS$749, 39, FALSE)</f>
        <v>1</v>
      </c>
      <c r="AV158" s="368">
        <f>VLOOKUP($G158, SCHOOL_INFO!$D$5:$AS$749, 40, FALSE)</f>
        <v>15</v>
      </c>
      <c r="AW158" s="368">
        <f>VLOOKUP($G158, SCHOOL_INFO!$D$5:$AS$749, 41, FALSE)</f>
        <v>0</v>
      </c>
      <c r="AX158" s="368">
        <f>VLOOKUP($G158, SCHOOL_INFO!$D$5:$AS$749, 42, FALSE)</f>
        <v>0</v>
      </c>
    </row>
    <row r="159" spans="1:50" ht="16.5" customHeight="1">
      <c r="A159" s="80">
        <v>155</v>
      </c>
      <c r="B159" s="86" t="s">
        <v>1043</v>
      </c>
      <c r="C159" s="88" t="s">
        <v>28</v>
      </c>
      <c r="D159" s="86" t="s">
        <v>2233</v>
      </c>
      <c r="E159" s="86" t="s">
        <v>1037</v>
      </c>
      <c r="F159" s="87" t="s">
        <v>727</v>
      </c>
      <c r="G159" s="90" t="s">
        <v>1044</v>
      </c>
      <c r="H159" s="390" t="s">
        <v>2353</v>
      </c>
      <c r="I159" s="390" t="s">
        <v>699</v>
      </c>
      <c r="J159" s="88" t="s">
        <v>5123</v>
      </c>
      <c r="K159" s="366">
        <v>2</v>
      </c>
      <c r="L159" s="367">
        <v>1</v>
      </c>
      <c r="M159" s="367">
        <v>1</v>
      </c>
      <c r="N159" s="368">
        <f>VLOOKUP($G159, SCHOOL_INFO!$D$5:$AS$749, 6, FALSE)</f>
        <v>5</v>
      </c>
      <c r="O159" s="368">
        <f>VLOOKUP($G159, SCHOOL_INFO!$D$5:$AS$749, 7, FALSE)</f>
        <v>1</v>
      </c>
      <c r="P159" s="368">
        <f>VLOOKUP($G159, SCHOOL_INFO!$D$5:$AS$749, 8, FALSE)</f>
        <v>1</v>
      </c>
      <c r="Q159" s="368">
        <f>VLOOKUP($G159, SCHOOL_INFO!$D$5:$AS$749, 10, FALSE)</f>
        <v>0</v>
      </c>
      <c r="R159" s="368">
        <f>VLOOKUP($G159, SCHOOL_INFO!$D$5:$AS$749, 11, FALSE)</f>
        <v>0</v>
      </c>
      <c r="S159" s="368">
        <f>VLOOKUP($G159, SCHOOL_INFO!$D$5:$AS$749, 12, FALSE)</f>
        <v>0</v>
      </c>
      <c r="T159" s="368">
        <f>VLOOKUP($G159, SCHOOL_INFO!$D$5:$AS$749, 13, FALSE)</f>
        <v>1</v>
      </c>
      <c r="U159" s="368">
        <f>VLOOKUP($G159, SCHOOL_INFO!$D$5:$AS$749, 14, FALSE)</f>
        <v>0</v>
      </c>
      <c r="V159" s="368">
        <f>VLOOKUP($G159, SCHOOL_INFO!$D$5:$AS$749, 15, FALSE)</f>
        <v>0</v>
      </c>
      <c r="W159" s="368">
        <f>VLOOKUP($G159, SCHOOL_INFO!$D$5:$AS$749, 17, FALSE)</f>
        <v>0</v>
      </c>
      <c r="X159" s="368">
        <f>VLOOKUP($G159, SCHOOL_INFO!$D$5:$AS$749, 18, FALSE)</f>
        <v>0</v>
      </c>
      <c r="Y159" s="368">
        <f>VLOOKUP($G159, SCHOOL_INFO!$D$5:$AS$749, 19, FALSE)</f>
        <v>0</v>
      </c>
      <c r="Z159" s="368">
        <f>VLOOKUP($G159, SCHOOL_INFO!$D$5:$AS$749, 21, FALSE)</f>
        <v>3</v>
      </c>
      <c r="AA159" s="368">
        <f>VLOOKUP($G159, SCHOOL_INFO!$D$5:$AS$749, 22, FALSE)</f>
        <v>4</v>
      </c>
      <c r="AB159" s="368">
        <f>VLOOKUP($G159, SCHOOL_INFO!$D$5:$AS$749, 23, FALSE)</f>
        <v>0</v>
      </c>
      <c r="AC159" s="368">
        <f>VLOOKUP($G159, SCHOOL_INFO!$D$5:$AS$749, 25, FALSE)</f>
        <v>9</v>
      </c>
      <c r="AD159" s="368">
        <f>VLOOKUP($G159, SCHOOL_INFO!$D$5:$AS$749, 26, FALSE)</f>
        <v>1</v>
      </c>
      <c r="AE159" s="368">
        <f>VLOOKUP($G159, SCHOOL_INFO!$D$5:$AS$749, 27, FALSE)</f>
        <v>0</v>
      </c>
      <c r="AF159" s="368">
        <f>VLOOKUP($G159, SCHOOL_INFO!$D$5:$AS$749, 29, FALSE)</f>
        <v>0</v>
      </c>
      <c r="AG159" s="368">
        <f>VLOOKUP($G159, SCHOOL_INFO!$D$5:$AS$749, 30, FALSE)</f>
        <v>0</v>
      </c>
      <c r="AH159" s="368">
        <f>VLOOKUP($G159, SCHOOL_INFO!$D$5:$AS$749, 31, FALSE)</f>
        <v>0</v>
      </c>
      <c r="AI159" s="368">
        <f>VLOOKUP($G159, SCHOOL_INFO!$D$5:$AS$749, 33, FALSE)</f>
        <v>1</v>
      </c>
      <c r="AJ159" s="368">
        <f>VLOOKUP($G159, SCHOOL_INFO!$D$5:$AS$749, 34, FALSE)</f>
        <v>0</v>
      </c>
      <c r="AK159" s="368">
        <f>VLOOKUP($G159, SCHOOL_INFO!$D$5:$AS$749, 35, FALSE)</f>
        <v>3</v>
      </c>
      <c r="AL159" s="368">
        <f>VLOOKUP($B159, '0.학교(충남+대전)'!$C$4:$AH$767, 31, FALSE)</f>
        <v>3</v>
      </c>
      <c r="AM159" s="368">
        <f>VLOOKUP($B159, '0.학교(충남+대전)'!$C$4:$AH$767, 32, FALSE)</f>
        <v>0</v>
      </c>
      <c r="AN159" s="368">
        <f>VLOOKUP($G159, SCHOOL_INFO!$D$5:$AS$749, 9, FALSE)</f>
        <v>0</v>
      </c>
      <c r="AO159" s="368">
        <f>VLOOKUP($G159, SCHOOL_INFO!$D$5:$AS$749, 36, FALSE)</f>
        <v>5</v>
      </c>
      <c r="AP159" s="368">
        <f>VLOOKUP($G159, SCHOOL_INFO!$D$5:$AS$749, 37, FALSE)</f>
        <v>2</v>
      </c>
      <c r="AQ159" s="368">
        <f>VLOOKUP($B159, '0.학교(충남+대전)'!$C$4:$AC$767, 27, FALSE)</f>
        <v>11</v>
      </c>
      <c r="AR159" s="368">
        <f>VLOOKUP($B159, '0.학교(충남+대전)'!$C$4:$AH$767, 29, FALSE)</f>
        <v>11</v>
      </c>
      <c r="AS159" s="368">
        <f>VLOOKUP($B159, '0.학교(충남+대전)'!$C$4:$AH$767, 30, FALSE)</f>
        <v>0</v>
      </c>
      <c r="AT159" s="368">
        <f>VLOOKUP($G159, SCHOOL_INFO!$D$5:$AS$749, 38, FALSE)</f>
        <v>8</v>
      </c>
      <c r="AU159" s="368">
        <f>VLOOKUP($G159, SCHOOL_INFO!$D$5:$AS$749, 39, FALSE)</f>
        <v>3</v>
      </c>
      <c r="AV159" s="368">
        <f>VLOOKUP($G159, SCHOOL_INFO!$D$5:$AS$749, 40, FALSE)</f>
        <v>11</v>
      </c>
      <c r="AW159" s="368">
        <f>VLOOKUP($G159, SCHOOL_INFO!$D$5:$AS$749, 41, FALSE)</f>
        <v>0</v>
      </c>
      <c r="AX159" s="368">
        <f>VLOOKUP($G159, SCHOOL_INFO!$D$5:$AS$749, 42, FALSE)</f>
        <v>0</v>
      </c>
    </row>
    <row r="160" spans="1:50" ht="16.5" customHeight="1">
      <c r="A160" s="80">
        <v>156</v>
      </c>
      <c r="B160" s="86" t="s">
        <v>1045</v>
      </c>
      <c r="C160" s="88" t="s">
        <v>28</v>
      </c>
      <c r="D160" s="86" t="s">
        <v>2233</v>
      </c>
      <c r="E160" s="86" t="s">
        <v>1037</v>
      </c>
      <c r="F160" s="87" t="s">
        <v>727</v>
      </c>
      <c r="G160" s="90" t="s">
        <v>1046</v>
      </c>
      <c r="H160" s="390" t="s">
        <v>26</v>
      </c>
      <c r="I160" s="391" t="s">
        <v>35</v>
      </c>
      <c r="J160" s="88" t="s">
        <v>5123</v>
      </c>
      <c r="K160" s="366">
        <v>3</v>
      </c>
      <c r="L160" s="367">
        <v>1</v>
      </c>
      <c r="M160" s="367">
        <v>1</v>
      </c>
      <c r="N160" s="368">
        <f>VLOOKUP($G160, SCHOOL_INFO!$D$5:$AS$749, 6, FALSE)</f>
        <v>21</v>
      </c>
      <c r="O160" s="368">
        <f>VLOOKUP($G160, SCHOOL_INFO!$D$5:$AS$749, 7, FALSE)</f>
        <v>0</v>
      </c>
      <c r="P160" s="368">
        <f>VLOOKUP($G160, SCHOOL_INFO!$D$5:$AS$749, 8, FALSE)</f>
        <v>1</v>
      </c>
      <c r="Q160" s="368">
        <f>VLOOKUP($G160, SCHOOL_INFO!$D$5:$AS$749, 10, FALSE)</f>
        <v>2</v>
      </c>
      <c r="R160" s="368">
        <f>VLOOKUP($G160, SCHOOL_INFO!$D$5:$AS$749, 11, FALSE)</f>
        <v>0</v>
      </c>
      <c r="S160" s="368">
        <f>VLOOKUP($G160, SCHOOL_INFO!$D$5:$AS$749, 12, FALSE)</f>
        <v>0</v>
      </c>
      <c r="T160" s="368">
        <f>VLOOKUP($G160, SCHOOL_INFO!$D$5:$AS$749, 13, FALSE)</f>
        <v>14</v>
      </c>
      <c r="U160" s="368">
        <f>VLOOKUP($G160, SCHOOL_INFO!$D$5:$AS$749, 14, FALSE)</f>
        <v>0</v>
      </c>
      <c r="V160" s="368">
        <f>VLOOKUP($G160, SCHOOL_INFO!$D$5:$AS$749, 15, FALSE)</f>
        <v>0</v>
      </c>
      <c r="W160" s="368">
        <f>VLOOKUP($G160, SCHOOL_INFO!$D$5:$AS$749, 17, FALSE)</f>
        <v>0</v>
      </c>
      <c r="X160" s="368">
        <f>VLOOKUP($G160, SCHOOL_INFO!$D$5:$AS$749, 18, FALSE)</f>
        <v>0</v>
      </c>
      <c r="Y160" s="368">
        <f>VLOOKUP($G160, SCHOOL_INFO!$D$5:$AS$749, 19, FALSE)</f>
        <v>0</v>
      </c>
      <c r="Z160" s="368">
        <f>VLOOKUP($G160, SCHOOL_INFO!$D$5:$AS$749, 21, FALSE)</f>
        <v>20</v>
      </c>
      <c r="AA160" s="368">
        <f>VLOOKUP($G160, SCHOOL_INFO!$D$5:$AS$749, 22, FALSE)</f>
        <v>2</v>
      </c>
      <c r="AB160" s="368">
        <f>VLOOKUP($G160, SCHOOL_INFO!$D$5:$AS$749, 23, FALSE)</f>
        <v>0</v>
      </c>
      <c r="AC160" s="368">
        <f>VLOOKUP($G160, SCHOOL_INFO!$D$5:$AS$749, 25, FALSE)</f>
        <v>9</v>
      </c>
      <c r="AD160" s="368">
        <f>VLOOKUP($G160, SCHOOL_INFO!$D$5:$AS$749, 26, FALSE)</f>
        <v>0</v>
      </c>
      <c r="AE160" s="368">
        <f>VLOOKUP($G160, SCHOOL_INFO!$D$5:$AS$749, 27, FALSE)</f>
        <v>0</v>
      </c>
      <c r="AF160" s="368">
        <f>VLOOKUP($G160, SCHOOL_INFO!$D$5:$AS$749, 29, FALSE)</f>
        <v>0</v>
      </c>
      <c r="AG160" s="368">
        <f>VLOOKUP($G160, SCHOOL_INFO!$D$5:$AS$749, 30, FALSE)</f>
        <v>0</v>
      </c>
      <c r="AH160" s="368">
        <f>VLOOKUP($G160, SCHOOL_INFO!$D$5:$AS$749, 31, FALSE)</f>
        <v>0</v>
      </c>
      <c r="AI160" s="368">
        <f>VLOOKUP($G160, SCHOOL_INFO!$D$5:$AS$749, 33, FALSE)</f>
        <v>1</v>
      </c>
      <c r="AJ160" s="368">
        <f>VLOOKUP($G160, SCHOOL_INFO!$D$5:$AS$749, 34, FALSE)</f>
        <v>0</v>
      </c>
      <c r="AK160" s="368">
        <f>VLOOKUP($G160, SCHOOL_INFO!$D$5:$AS$749, 35, FALSE)</f>
        <v>14</v>
      </c>
      <c r="AL160" s="368">
        <f>VLOOKUP($B160, '0.학교(충남+대전)'!$C$4:$AH$767, 31, FALSE)</f>
        <v>14</v>
      </c>
      <c r="AM160" s="368">
        <f>VLOOKUP($B160, '0.학교(충남+대전)'!$C$4:$AH$767, 32, FALSE)</f>
        <v>0</v>
      </c>
      <c r="AN160" s="368">
        <f>VLOOKUP($G160, SCHOOL_INFO!$D$5:$AS$749, 9, FALSE)</f>
        <v>0</v>
      </c>
      <c r="AO160" s="368">
        <f>VLOOKUP($G160, SCHOOL_INFO!$D$5:$AS$749, 36, FALSE)</f>
        <v>79</v>
      </c>
      <c r="AP160" s="368">
        <f>VLOOKUP($G160, SCHOOL_INFO!$D$5:$AS$749, 37, FALSE)</f>
        <v>11</v>
      </c>
      <c r="AQ160" s="368">
        <f>VLOOKUP($B160, '0.학교(충남+대전)'!$C$4:$AC$767, 27, FALSE)</f>
        <v>91</v>
      </c>
      <c r="AR160" s="368">
        <f>VLOOKUP($B160, '0.학교(충남+대전)'!$C$4:$AH$767, 29, FALSE)</f>
        <v>90</v>
      </c>
      <c r="AS160" s="368">
        <f>VLOOKUP($B160, '0.학교(충남+대전)'!$C$4:$AH$767, 30, FALSE)</f>
        <v>0</v>
      </c>
      <c r="AT160" s="368">
        <f>VLOOKUP($G160, SCHOOL_INFO!$D$5:$AS$749, 38, FALSE)</f>
        <v>27</v>
      </c>
      <c r="AU160" s="368">
        <f>VLOOKUP($G160, SCHOOL_INFO!$D$5:$AS$749, 39, FALSE)</f>
        <v>13</v>
      </c>
      <c r="AV160" s="368">
        <f>VLOOKUP($G160, SCHOOL_INFO!$D$5:$AS$749, 40, FALSE)</f>
        <v>87</v>
      </c>
      <c r="AW160" s="368">
        <f>VLOOKUP($G160, SCHOOL_INFO!$D$5:$AS$749, 41, FALSE)</f>
        <v>0</v>
      </c>
      <c r="AX160" s="368">
        <f>VLOOKUP($G160, SCHOOL_INFO!$D$5:$AS$749, 42, FALSE)</f>
        <v>0</v>
      </c>
    </row>
    <row r="161" spans="1:50" ht="16.5" customHeight="1">
      <c r="A161" s="81">
        <v>157</v>
      </c>
      <c r="B161" s="86" t="s">
        <v>1047</v>
      </c>
      <c r="C161" s="88" t="s">
        <v>28</v>
      </c>
      <c r="D161" s="86" t="s">
        <v>2233</v>
      </c>
      <c r="E161" s="86" t="s">
        <v>1037</v>
      </c>
      <c r="F161" s="87" t="s">
        <v>727</v>
      </c>
      <c r="G161" s="90" t="s">
        <v>1048</v>
      </c>
      <c r="H161" s="390" t="s">
        <v>2353</v>
      </c>
      <c r="I161" s="390" t="s">
        <v>699</v>
      </c>
      <c r="J161" s="88" t="s">
        <v>5123</v>
      </c>
      <c r="K161" s="366">
        <v>2</v>
      </c>
      <c r="L161" s="367">
        <v>1</v>
      </c>
      <c r="M161" s="367">
        <v>1</v>
      </c>
      <c r="N161" s="368">
        <f>VLOOKUP($G161, SCHOOL_INFO!$D$5:$AS$749, 6, FALSE)</f>
        <v>7</v>
      </c>
      <c r="O161" s="368">
        <f>VLOOKUP($G161, SCHOOL_INFO!$D$5:$AS$749, 7, FALSE)</f>
        <v>0</v>
      </c>
      <c r="P161" s="368">
        <f>VLOOKUP($G161, SCHOOL_INFO!$D$5:$AS$749, 8, FALSE)</f>
        <v>1</v>
      </c>
      <c r="Q161" s="368">
        <f>VLOOKUP($G161, SCHOOL_INFO!$D$5:$AS$749, 10, FALSE)</f>
        <v>2</v>
      </c>
      <c r="R161" s="368">
        <f>VLOOKUP($G161, SCHOOL_INFO!$D$5:$AS$749, 11, FALSE)</f>
        <v>0</v>
      </c>
      <c r="S161" s="368">
        <f>VLOOKUP($G161, SCHOOL_INFO!$D$5:$AS$749, 12, FALSE)</f>
        <v>0</v>
      </c>
      <c r="T161" s="368">
        <f>VLOOKUP($G161, SCHOOL_INFO!$D$5:$AS$749, 13, FALSE)</f>
        <v>0</v>
      </c>
      <c r="U161" s="368">
        <f>VLOOKUP($G161, SCHOOL_INFO!$D$5:$AS$749, 14, FALSE)</f>
        <v>0</v>
      </c>
      <c r="V161" s="368">
        <f>VLOOKUP($G161, SCHOOL_INFO!$D$5:$AS$749, 15, FALSE)</f>
        <v>0</v>
      </c>
      <c r="W161" s="368">
        <f>VLOOKUP($G161, SCHOOL_INFO!$D$5:$AS$749, 17, FALSE)</f>
        <v>0</v>
      </c>
      <c r="X161" s="368">
        <f>VLOOKUP($G161, SCHOOL_INFO!$D$5:$AS$749, 18, FALSE)</f>
        <v>0</v>
      </c>
      <c r="Y161" s="368">
        <f>VLOOKUP($G161, SCHOOL_INFO!$D$5:$AS$749, 19, FALSE)</f>
        <v>0</v>
      </c>
      <c r="Z161" s="368">
        <f>VLOOKUP($G161, SCHOOL_INFO!$D$5:$AS$749, 21, FALSE)</f>
        <v>11</v>
      </c>
      <c r="AA161" s="368">
        <f>VLOOKUP($G161, SCHOOL_INFO!$D$5:$AS$749, 22, FALSE)</f>
        <v>3</v>
      </c>
      <c r="AB161" s="368">
        <f>VLOOKUP($G161, SCHOOL_INFO!$D$5:$AS$749, 23, FALSE)</f>
        <v>0</v>
      </c>
      <c r="AC161" s="368">
        <f>VLOOKUP($G161, SCHOOL_INFO!$D$5:$AS$749, 25, FALSE)</f>
        <v>7</v>
      </c>
      <c r="AD161" s="368">
        <f>VLOOKUP($G161, SCHOOL_INFO!$D$5:$AS$749, 26, FALSE)</f>
        <v>0</v>
      </c>
      <c r="AE161" s="368">
        <f>VLOOKUP($G161, SCHOOL_INFO!$D$5:$AS$749, 27, FALSE)</f>
        <v>0</v>
      </c>
      <c r="AF161" s="368">
        <f>VLOOKUP($G161, SCHOOL_INFO!$D$5:$AS$749, 29, FALSE)</f>
        <v>0</v>
      </c>
      <c r="AG161" s="368">
        <f>VLOOKUP($G161, SCHOOL_INFO!$D$5:$AS$749, 30, FALSE)</f>
        <v>0</v>
      </c>
      <c r="AH161" s="368">
        <f>VLOOKUP($G161, SCHOOL_INFO!$D$5:$AS$749, 31, FALSE)</f>
        <v>0</v>
      </c>
      <c r="AI161" s="368">
        <f>VLOOKUP($G161, SCHOOL_INFO!$D$5:$AS$749, 33, FALSE)</f>
        <v>1</v>
      </c>
      <c r="AJ161" s="368">
        <f>VLOOKUP($G161, SCHOOL_INFO!$D$5:$AS$749, 34, FALSE)</f>
        <v>0</v>
      </c>
      <c r="AK161" s="368">
        <f>VLOOKUP($G161, SCHOOL_INFO!$D$5:$AS$749, 35, FALSE)</f>
        <v>4</v>
      </c>
      <c r="AL161" s="368">
        <f>VLOOKUP($B161, '0.학교(충남+대전)'!$C$4:$AH$767, 31, FALSE)</f>
        <v>4</v>
      </c>
      <c r="AM161" s="368">
        <f>VLOOKUP($B161, '0.학교(충남+대전)'!$C$4:$AH$767, 32, FALSE)</f>
        <v>0</v>
      </c>
      <c r="AN161" s="368">
        <f>VLOOKUP($G161, SCHOOL_INFO!$D$5:$AS$749, 9, FALSE)</f>
        <v>0</v>
      </c>
      <c r="AO161" s="368">
        <f>VLOOKUP($G161, SCHOOL_INFO!$D$5:$AS$749, 36, FALSE)</f>
        <v>18</v>
      </c>
      <c r="AP161" s="368">
        <f>VLOOKUP($G161, SCHOOL_INFO!$D$5:$AS$749, 37, FALSE)</f>
        <v>0</v>
      </c>
      <c r="AQ161" s="368">
        <f>VLOOKUP($B161, '0.학교(충남+대전)'!$C$4:$AC$767, 27, FALSE)</f>
        <v>18</v>
      </c>
      <c r="AR161" s="368">
        <f>VLOOKUP($B161, '0.학교(충남+대전)'!$C$4:$AH$767, 29, FALSE)</f>
        <v>18</v>
      </c>
      <c r="AS161" s="368">
        <f>VLOOKUP($B161, '0.학교(충남+대전)'!$C$4:$AH$767, 30, FALSE)</f>
        <v>0</v>
      </c>
      <c r="AT161" s="368">
        <f>VLOOKUP($G161, SCHOOL_INFO!$D$5:$AS$749, 38, FALSE)</f>
        <v>10</v>
      </c>
      <c r="AU161" s="368">
        <f>VLOOKUP($G161, SCHOOL_INFO!$D$5:$AS$749, 39, FALSE)</f>
        <v>4</v>
      </c>
      <c r="AV161" s="368">
        <f>VLOOKUP($G161, SCHOOL_INFO!$D$5:$AS$749, 40, FALSE)</f>
        <v>18</v>
      </c>
      <c r="AW161" s="368">
        <f>VLOOKUP($G161, SCHOOL_INFO!$D$5:$AS$749, 41, FALSE)</f>
        <v>0</v>
      </c>
      <c r="AX161" s="368">
        <f>VLOOKUP($G161, SCHOOL_INFO!$D$5:$AS$749, 42, FALSE)</f>
        <v>0</v>
      </c>
    </row>
    <row r="162" spans="1:50" ht="16.5" customHeight="1">
      <c r="A162" s="80">
        <v>158</v>
      </c>
      <c r="B162" s="86" t="s">
        <v>1049</v>
      </c>
      <c r="C162" s="88" t="s">
        <v>28</v>
      </c>
      <c r="D162" s="86" t="s">
        <v>2233</v>
      </c>
      <c r="E162" s="86" t="s">
        <v>1037</v>
      </c>
      <c r="F162" s="91" t="s">
        <v>724</v>
      </c>
      <c r="G162" s="90" t="s">
        <v>1050</v>
      </c>
      <c r="H162" s="390" t="s">
        <v>26</v>
      </c>
      <c r="I162" s="390" t="s">
        <v>35</v>
      </c>
      <c r="J162" s="88" t="s">
        <v>5123</v>
      </c>
      <c r="K162" s="366">
        <v>3</v>
      </c>
      <c r="L162" s="367">
        <v>1</v>
      </c>
      <c r="M162" s="367">
        <v>1</v>
      </c>
      <c r="N162" s="368">
        <f>VLOOKUP($G162, SCHOOL_INFO!$D$5:$AS$749, 6, FALSE)</f>
        <v>22</v>
      </c>
      <c r="O162" s="368">
        <f>VLOOKUP($G162, SCHOOL_INFO!$D$5:$AS$749, 7, FALSE)</f>
        <v>0</v>
      </c>
      <c r="P162" s="368">
        <f>VLOOKUP($G162, SCHOOL_INFO!$D$5:$AS$749, 8, FALSE)</f>
        <v>4</v>
      </c>
      <c r="Q162" s="368">
        <f>VLOOKUP($G162, SCHOOL_INFO!$D$5:$AS$749, 10, FALSE)</f>
        <v>1</v>
      </c>
      <c r="R162" s="368">
        <f>VLOOKUP($G162, SCHOOL_INFO!$D$5:$AS$749, 11, FALSE)</f>
        <v>0</v>
      </c>
      <c r="S162" s="368">
        <f>VLOOKUP($G162, SCHOOL_INFO!$D$5:$AS$749, 12, FALSE)</f>
        <v>1</v>
      </c>
      <c r="T162" s="368">
        <f>VLOOKUP($G162, SCHOOL_INFO!$D$5:$AS$749, 13, FALSE)</f>
        <v>6</v>
      </c>
      <c r="U162" s="368">
        <f>VLOOKUP($G162, SCHOOL_INFO!$D$5:$AS$749, 14, FALSE)</f>
        <v>1</v>
      </c>
      <c r="V162" s="368">
        <f>VLOOKUP($G162, SCHOOL_INFO!$D$5:$AS$749, 15, FALSE)</f>
        <v>0</v>
      </c>
      <c r="W162" s="368">
        <f>VLOOKUP($G162, SCHOOL_INFO!$D$5:$AS$749, 17, FALSE)</f>
        <v>0</v>
      </c>
      <c r="X162" s="368">
        <f>VLOOKUP($G162, SCHOOL_INFO!$D$5:$AS$749, 18, FALSE)</f>
        <v>0</v>
      </c>
      <c r="Y162" s="368">
        <f>VLOOKUP($G162, SCHOOL_INFO!$D$5:$AS$749, 19, FALSE)</f>
        <v>0</v>
      </c>
      <c r="Z162" s="368">
        <f>VLOOKUP($G162, SCHOOL_INFO!$D$5:$AS$749, 21, FALSE)</f>
        <v>5</v>
      </c>
      <c r="AA162" s="368">
        <f>VLOOKUP($G162, SCHOOL_INFO!$D$5:$AS$749, 22, FALSE)</f>
        <v>2</v>
      </c>
      <c r="AB162" s="368">
        <f>VLOOKUP($G162, SCHOOL_INFO!$D$5:$AS$749, 23, FALSE)</f>
        <v>0</v>
      </c>
      <c r="AC162" s="368">
        <f>VLOOKUP($G162, SCHOOL_INFO!$D$5:$AS$749, 25, FALSE)</f>
        <v>24</v>
      </c>
      <c r="AD162" s="368">
        <f>VLOOKUP($G162, SCHOOL_INFO!$D$5:$AS$749, 26, FALSE)</f>
        <v>4</v>
      </c>
      <c r="AE162" s="368">
        <f>VLOOKUP($G162, SCHOOL_INFO!$D$5:$AS$749, 27, FALSE)</f>
        <v>0</v>
      </c>
      <c r="AF162" s="368">
        <f>VLOOKUP($G162, SCHOOL_INFO!$D$5:$AS$749, 29, FALSE)</f>
        <v>7</v>
      </c>
      <c r="AG162" s="368">
        <f>VLOOKUP($G162, SCHOOL_INFO!$D$5:$AS$749, 30, FALSE)</f>
        <v>4</v>
      </c>
      <c r="AH162" s="368">
        <f>VLOOKUP($G162, SCHOOL_INFO!$D$5:$AS$749, 31, FALSE)</f>
        <v>0</v>
      </c>
      <c r="AI162" s="368">
        <f>VLOOKUP($G162, SCHOOL_INFO!$D$5:$AS$749, 33, FALSE)</f>
        <v>1</v>
      </c>
      <c r="AJ162" s="368">
        <f>VLOOKUP($G162, SCHOOL_INFO!$D$5:$AS$749, 34, FALSE)</f>
        <v>0</v>
      </c>
      <c r="AK162" s="368">
        <f>VLOOKUP($G162, SCHOOL_INFO!$D$5:$AS$749, 35, FALSE)</f>
        <v>11</v>
      </c>
      <c r="AL162" s="368">
        <f>VLOOKUP($B162, '0.학교(충남+대전)'!$C$4:$AH$767, 31, FALSE)</f>
        <v>12</v>
      </c>
      <c r="AM162" s="368">
        <f>VLOOKUP($B162, '0.학교(충남+대전)'!$C$4:$AH$767, 32, FALSE)</f>
        <v>0</v>
      </c>
      <c r="AN162" s="368">
        <f>VLOOKUP($G162, SCHOOL_INFO!$D$5:$AS$749, 9, FALSE)</f>
        <v>0</v>
      </c>
      <c r="AO162" s="368">
        <f>VLOOKUP($G162, SCHOOL_INFO!$D$5:$AS$749, 36, FALSE)</f>
        <v>33</v>
      </c>
      <c r="AP162" s="368">
        <f>VLOOKUP($G162, SCHOOL_INFO!$D$5:$AS$749, 37, FALSE)</f>
        <v>1</v>
      </c>
      <c r="AQ162" s="368">
        <f>VLOOKUP($B162, '0.학교(충남+대전)'!$C$4:$AC$767, 27, FALSE)</f>
        <v>43</v>
      </c>
      <c r="AR162" s="368">
        <f>VLOOKUP($B162, '0.학교(충남+대전)'!$C$4:$AH$767, 29, FALSE)</f>
        <v>43</v>
      </c>
      <c r="AS162" s="368">
        <f>VLOOKUP($B162, '0.학교(충남+대전)'!$C$4:$AH$767, 30, FALSE)</f>
        <v>0</v>
      </c>
      <c r="AT162" s="368">
        <f>VLOOKUP($G162, SCHOOL_INFO!$D$5:$AS$749, 38, FALSE)</f>
        <v>19</v>
      </c>
      <c r="AU162" s="368">
        <f>VLOOKUP($G162, SCHOOL_INFO!$D$5:$AS$749, 39, FALSE)</f>
        <v>9</v>
      </c>
      <c r="AV162" s="368">
        <f>VLOOKUP($G162, SCHOOL_INFO!$D$5:$AS$749, 40, FALSE)</f>
        <v>43</v>
      </c>
      <c r="AW162" s="368">
        <f>VLOOKUP($G162, SCHOOL_INFO!$D$5:$AS$749, 41, FALSE)</f>
        <v>0</v>
      </c>
      <c r="AX162" s="368">
        <f>VLOOKUP($G162, SCHOOL_INFO!$D$5:$AS$749, 42, FALSE)</f>
        <v>0</v>
      </c>
    </row>
    <row r="163" spans="1:50" ht="16.5" customHeight="1">
      <c r="A163" s="80">
        <v>159</v>
      </c>
      <c r="B163" s="86" t="s">
        <v>1051</v>
      </c>
      <c r="C163" s="88" t="s">
        <v>28</v>
      </c>
      <c r="D163" s="86" t="s">
        <v>2233</v>
      </c>
      <c r="E163" s="86" t="s">
        <v>1037</v>
      </c>
      <c r="F163" s="92" t="s">
        <v>784</v>
      </c>
      <c r="G163" s="90" t="s">
        <v>1052</v>
      </c>
      <c r="H163" s="390" t="s">
        <v>2353</v>
      </c>
      <c r="I163" s="390" t="s">
        <v>699</v>
      </c>
      <c r="J163" s="88" t="s">
        <v>5123</v>
      </c>
      <c r="K163" s="366">
        <v>2</v>
      </c>
      <c r="L163" s="367">
        <v>1</v>
      </c>
      <c r="M163" s="367">
        <v>1</v>
      </c>
      <c r="N163" s="368">
        <f>VLOOKUP($G163, SCHOOL_INFO!$D$5:$AS$749, 6, FALSE)</f>
        <v>8</v>
      </c>
      <c r="O163" s="368">
        <f>VLOOKUP($G163, SCHOOL_INFO!$D$5:$AS$749, 7, FALSE)</f>
        <v>8</v>
      </c>
      <c r="P163" s="368">
        <f>VLOOKUP($G163, SCHOOL_INFO!$D$5:$AS$749, 8, FALSE)</f>
        <v>3</v>
      </c>
      <c r="Q163" s="368">
        <f>VLOOKUP($G163, SCHOOL_INFO!$D$5:$AS$749, 10, FALSE)</f>
        <v>0</v>
      </c>
      <c r="R163" s="368">
        <f>VLOOKUP($G163, SCHOOL_INFO!$D$5:$AS$749, 11, FALSE)</f>
        <v>0</v>
      </c>
      <c r="S163" s="368">
        <f>VLOOKUP($G163, SCHOOL_INFO!$D$5:$AS$749, 12, FALSE)</f>
        <v>0</v>
      </c>
      <c r="T163" s="368">
        <f>VLOOKUP($G163, SCHOOL_INFO!$D$5:$AS$749, 13, FALSE)</f>
        <v>8</v>
      </c>
      <c r="U163" s="368">
        <f>VLOOKUP($G163, SCHOOL_INFO!$D$5:$AS$749, 14, FALSE)</f>
        <v>10</v>
      </c>
      <c r="V163" s="368">
        <f>VLOOKUP($G163, SCHOOL_INFO!$D$5:$AS$749, 15, FALSE)</f>
        <v>0</v>
      </c>
      <c r="W163" s="368">
        <f>VLOOKUP($G163, SCHOOL_INFO!$D$5:$AS$749, 17, FALSE)</f>
        <v>0</v>
      </c>
      <c r="X163" s="368">
        <f>VLOOKUP($G163, SCHOOL_INFO!$D$5:$AS$749, 18, FALSE)</f>
        <v>0</v>
      </c>
      <c r="Y163" s="368">
        <f>VLOOKUP($G163, SCHOOL_INFO!$D$5:$AS$749, 19, FALSE)</f>
        <v>0</v>
      </c>
      <c r="Z163" s="368">
        <f>VLOOKUP($G163, SCHOOL_INFO!$D$5:$AS$749, 21, FALSE)</f>
        <v>6</v>
      </c>
      <c r="AA163" s="368">
        <f>VLOOKUP($G163, SCHOOL_INFO!$D$5:$AS$749, 22, FALSE)</f>
        <v>6</v>
      </c>
      <c r="AB163" s="368">
        <f>VLOOKUP($G163, SCHOOL_INFO!$D$5:$AS$749, 23, FALSE)</f>
        <v>0</v>
      </c>
      <c r="AC163" s="368">
        <f>VLOOKUP($G163, SCHOOL_INFO!$D$5:$AS$749, 25, FALSE)</f>
        <v>4</v>
      </c>
      <c r="AD163" s="368">
        <f>VLOOKUP($G163, SCHOOL_INFO!$D$5:$AS$749, 26, FALSE)</f>
        <v>2</v>
      </c>
      <c r="AE163" s="368">
        <f>VLOOKUP($G163, SCHOOL_INFO!$D$5:$AS$749, 27, FALSE)</f>
        <v>0</v>
      </c>
      <c r="AF163" s="368">
        <f>VLOOKUP($G163, SCHOOL_INFO!$D$5:$AS$749, 29, FALSE)</f>
        <v>0</v>
      </c>
      <c r="AG163" s="368">
        <f>VLOOKUP($G163, SCHOOL_INFO!$D$5:$AS$749, 30, FALSE)</f>
        <v>0</v>
      </c>
      <c r="AH163" s="368">
        <f>VLOOKUP($G163, SCHOOL_INFO!$D$5:$AS$749, 31, FALSE)</f>
        <v>0</v>
      </c>
      <c r="AI163" s="368">
        <f>VLOOKUP($G163, SCHOOL_INFO!$D$5:$AS$749, 33, FALSE)</f>
        <v>1</v>
      </c>
      <c r="AJ163" s="368">
        <f>VLOOKUP($G163, SCHOOL_INFO!$D$5:$AS$749, 34, FALSE)</f>
        <v>0</v>
      </c>
      <c r="AK163" s="368">
        <f>VLOOKUP($G163, SCHOOL_INFO!$D$5:$AS$749, 35, FALSE)</f>
        <v>7</v>
      </c>
      <c r="AL163" s="368">
        <f>VLOOKUP($B163, '0.학교(충남+대전)'!$C$4:$AH$767, 31, FALSE)</f>
        <v>7</v>
      </c>
      <c r="AM163" s="368">
        <f>VLOOKUP($B163, '0.학교(충남+대전)'!$C$4:$AH$767, 32, FALSE)</f>
        <v>0</v>
      </c>
      <c r="AN163" s="368">
        <f>VLOOKUP($G163, SCHOOL_INFO!$D$5:$AS$749, 9, FALSE)</f>
        <v>0</v>
      </c>
      <c r="AO163" s="368">
        <f>VLOOKUP($G163, SCHOOL_INFO!$D$5:$AS$749, 36, FALSE)</f>
        <v>37</v>
      </c>
      <c r="AP163" s="368">
        <f>VLOOKUP($G163, SCHOOL_INFO!$D$5:$AS$749, 37, FALSE)</f>
        <v>2</v>
      </c>
      <c r="AQ163" s="368">
        <f>VLOOKUP($B163, '0.학교(충남+대전)'!$C$4:$AC$767, 27, FALSE)</f>
        <v>39</v>
      </c>
      <c r="AR163" s="368">
        <f>VLOOKUP($B163, '0.학교(충남+대전)'!$C$4:$AH$767, 29, FALSE)</f>
        <v>39</v>
      </c>
      <c r="AS163" s="368">
        <f>VLOOKUP($B163, '0.학교(충남+대전)'!$C$4:$AH$767, 30, FALSE)</f>
        <v>0</v>
      </c>
      <c r="AT163" s="368">
        <f>VLOOKUP($G163, SCHOOL_INFO!$D$5:$AS$749, 38, FALSE)</f>
        <v>12</v>
      </c>
      <c r="AU163" s="368">
        <f>VLOOKUP($G163, SCHOOL_INFO!$D$5:$AS$749, 39, FALSE)</f>
        <v>5</v>
      </c>
      <c r="AV163" s="368">
        <f>VLOOKUP($G163, SCHOOL_INFO!$D$5:$AS$749, 40, FALSE)</f>
        <v>39</v>
      </c>
      <c r="AW163" s="368">
        <f>VLOOKUP($G163, SCHOOL_INFO!$D$5:$AS$749, 41, FALSE)</f>
        <v>0</v>
      </c>
      <c r="AX163" s="368">
        <f>VLOOKUP($G163, SCHOOL_INFO!$D$5:$AS$749, 42, FALSE)</f>
        <v>0</v>
      </c>
    </row>
    <row r="164" spans="1:50" ht="16.5" customHeight="1">
      <c r="A164" s="81">
        <v>160</v>
      </c>
      <c r="B164" s="86" t="s">
        <v>1053</v>
      </c>
      <c r="C164" s="88" t="s">
        <v>28</v>
      </c>
      <c r="D164" s="86" t="s">
        <v>2233</v>
      </c>
      <c r="E164" s="86" t="s">
        <v>1037</v>
      </c>
      <c r="F164" s="91" t="s">
        <v>724</v>
      </c>
      <c r="G164" s="90" t="s">
        <v>1054</v>
      </c>
      <c r="H164" s="390" t="s">
        <v>26</v>
      </c>
      <c r="I164" s="390" t="s">
        <v>699</v>
      </c>
      <c r="J164" s="88" t="s">
        <v>5123</v>
      </c>
      <c r="K164" s="366">
        <v>2</v>
      </c>
      <c r="L164" s="367">
        <v>1</v>
      </c>
      <c r="M164" s="367">
        <v>1</v>
      </c>
      <c r="N164" s="368">
        <f>VLOOKUP($G164, SCHOOL_INFO!$D$5:$AS$749, 6, FALSE)</f>
        <v>30</v>
      </c>
      <c r="O164" s="368">
        <f>VLOOKUP($G164, SCHOOL_INFO!$D$5:$AS$749, 7, FALSE)</f>
        <v>0</v>
      </c>
      <c r="P164" s="368">
        <f>VLOOKUP($G164, SCHOOL_INFO!$D$5:$AS$749, 8, FALSE)</f>
        <v>1</v>
      </c>
      <c r="Q164" s="368">
        <f>VLOOKUP($G164, SCHOOL_INFO!$D$5:$AS$749, 10, FALSE)</f>
        <v>0</v>
      </c>
      <c r="R164" s="368">
        <f>VLOOKUP($G164, SCHOOL_INFO!$D$5:$AS$749, 11, FALSE)</f>
        <v>0</v>
      </c>
      <c r="S164" s="368">
        <f>VLOOKUP($G164, SCHOOL_INFO!$D$5:$AS$749, 12, FALSE)</f>
        <v>0</v>
      </c>
      <c r="T164" s="368">
        <f>VLOOKUP($G164, SCHOOL_INFO!$D$5:$AS$749, 13, FALSE)</f>
        <v>13</v>
      </c>
      <c r="U164" s="368">
        <f>VLOOKUP($G164, SCHOOL_INFO!$D$5:$AS$749, 14, FALSE)</f>
        <v>0</v>
      </c>
      <c r="V164" s="368">
        <f>VLOOKUP($G164, SCHOOL_INFO!$D$5:$AS$749, 15, FALSE)</f>
        <v>0</v>
      </c>
      <c r="W164" s="368">
        <f>VLOOKUP($G164, SCHOOL_INFO!$D$5:$AS$749, 17, FALSE)</f>
        <v>0</v>
      </c>
      <c r="X164" s="368">
        <f>VLOOKUP($G164, SCHOOL_INFO!$D$5:$AS$749, 18, FALSE)</f>
        <v>0</v>
      </c>
      <c r="Y164" s="368">
        <f>VLOOKUP($G164, SCHOOL_INFO!$D$5:$AS$749, 19, FALSE)</f>
        <v>0</v>
      </c>
      <c r="Z164" s="368">
        <f>VLOOKUP($G164, SCHOOL_INFO!$D$5:$AS$749, 21, FALSE)</f>
        <v>22</v>
      </c>
      <c r="AA164" s="368">
        <f>VLOOKUP($G164, SCHOOL_INFO!$D$5:$AS$749, 22, FALSE)</f>
        <v>8</v>
      </c>
      <c r="AB164" s="368">
        <f>VLOOKUP($G164, SCHOOL_INFO!$D$5:$AS$749, 23, FALSE)</f>
        <v>0</v>
      </c>
      <c r="AC164" s="368">
        <f>VLOOKUP($G164, SCHOOL_INFO!$D$5:$AS$749, 25, FALSE)</f>
        <v>15</v>
      </c>
      <c r="AD164" s="368">
        <f>VLOOKUP($G164, SCHOOL_INFO!$D$5:$AS$749, 26, FALSE)</f>
        <v>1</v>
      </c>
      <c r="AE164" s="368">
        <f>VLOOKUP($G164, SCHOOL_INFO!$D$5:$AS$749, 27, FALSE)</f>
        <v>0</v>
      </c>
      <c r="AF164" s="368">
        <f>VLOOKUP($G164, SCHOOL_INFO!$D$5:$AS$749, 29, FALSE)</f>
        <v>2</v>
      </c>
      <c r="AG164" s="368">
        <f>VLOOKUP($G164, SCHOOL_INFO!$D$5:$AS$749, 30, FALSE)</f>
        <v>0</v>
      </c>
      <c r="AH164" s="368">
        <f>VLOOKUP($G164, SCHOOL_INFO!$D$5:$AS$749, 31, FALSE)</f>
        <v>0</v>
      </c>
      <c r="AI164" s="368">
        <f>VLOOKUP($G164, SCHOOL_INFO!$D$5:$AS$749, 33, FALSE)</f>
        <v>1</v>
      </c>
      <c r="AJ164" s="368">
        <f>VLOOKUP($G164, SCHOOL_INFO!$D$5:$AS$749, 34, FALSE)</f>
        <v>0</v>
      </c>
      <c r="AK164" s="368">
        <f>VLOOKUP($G164, SCHOOL_INFO!$D$5:$AS$749, 35, FALSE)</f>
        <v>6</v>
      </c>
      <c r="AL164" s="368">
        <f>VLOOKUP($B164, '0.학교(충남+대전)'!$C$4:$AH$767, 31, FALSE)</f>
        <v>6</v>
      </c>
      <c r="AM164" s="368">
        <f>VLOOKUP($B164, '0.학교(충남+대전)'!$C$4:$AH$767, 32, FALSE)</f>
        <v>0</v>
      </c>
      <c r="AN164" s="368">
        <f>VLOOKUP($G164, SCHOOL_INFO!$D$5:$AS$749, 9, FALSE)</f>
        <v>0</v>
      </c>
      <c r="AO164" s="368">
        <f>VLOOKUP($G164, SCHOOL_INFO!$D$5:$AS$749, 36, FALSE)</f>
        <v>33</v>
      </c>
      <c r="AP164" s="368">
        <f>VLOOKUP($G164, SCHOOL_INFO!$D$5:$AS$749, 37, FALSE)</f>
        <v>0</v>
      </c>
      <c r="AQ164" s="368">
        <f>VLOOKUP($B164, '0.학교(충남+대전)'!$C$4:$AC$767, 27, FALSE)</f>
        <v>33</v>
      </c>
      <c r="AR164" s="368">
        <f>VLOOKUP($B164, '0.학교(충남+대전)'!$C$4:$AH$767, 29, FALSE)</f>
        <v>33</v>
      </c>
      <c r="AS164" s="368">
        <f>VLOOKUP($B164, '0.학교(충남+대전)'!$C$4:$AH$767, 30, FALSE)</f>
        <v>0</v>
      </c>
      <c r="AT164" s="368">
        <f>VLOOKUP($G164, SCHOOL_INFO!$D$5:$AS$749, 38, FALSE)</f>
        <v>14</v>
      </c>
      <c r="AU164" s="368">
        <f>VLOOKUP($G164, SCHOOL_INFO!$D$5:$AS$749, 39, FALSE)</f>
        <v>6</v>
      </c>
      <c r="AV164" s="368">
        <f>VLOOKUP($G164, SCHOOL_INFO!$D$5:$AS$749, 40, FALSE)</f>
        <v>32</v>
      </c>
      <c r="AW164" s="368">
        <f>VLOOKUP($G164, SCHOOL_INFO!$D$5:$AS$749, 41, FALSE)</f>
        <v>0</v>
      </c>
      <c r="AX164" s="368">
        <f>VLOOKUP($G164, SCHOOL_INFO!$D$5:$AS$749, 42, FALSE)</f>
        <v>0</v>
      </c>
    </row>
    <row r="165" spans="1:50" ht="16.5" customHeight="1">
      <c r="A165" s="80">
        <v>161</v>
      </c>
      <c r="B165" s="86" t="s">
        <v>1055</v>
      </c>
      <c r="C165" s="88" t="s">
        <v>28</v>
      </c>
      <c r="D165" s="86" t="s">
        <v>2233</v>
      </c>
      <c r="E165" s="86" t="s">
        <v>1037</v>
      </c>
      <c r="F165" s="89" t="s">
        <v>730</v>
      </c>
      <c r="G165" s="90" t="s">
        <v>1056</v>
      </c>
      <c r="H165" s="390" t="s">
        <v>26</v>
      </c>
      <c r="I165" s="390" t="s">
        <v>35</v>
      </c>
      <c r="J165" s="88" t="s">
        <v>5123</v>
      </c>
      <c r="K165" s="366">
        <v>3</v>
      </c>
      <c r="L165" s="367">
        <v>1</v>
      </c>
      <c r="M165" s="367">
        <v>1</v>
      </c>
      <c r="N165" s="368">
        <f>VLOOKUP($G165, SCHOOL_INFO!$D$5:$AS$749, 6, FALSE)</f>
        <v>21</v>
      </c>
      <c r="O165" s="368">
        <f>VLOOKUP($G165, SCHOOL_INFO!$D$5:$AS$749, 7, FALSE)</f>
        <v>0</v>
      </c>
      <c r="P165" s="368">
        <f>VLOOKUP($G165, SCHOOL_INFO!$D$5:$AS$749, 8, FALSE)</f>
        <v>1</v>
      </c>
      <c r="Q165" s="368">
        <f>VLOOKUP($G165, SCHOOL_INFO!$D$5:$AS$749, 10, FALSE)</f>
        <v>0</v>
      </c>
      <c r="R165" s="368">
        <f>VLOOKUP($G165, SCHOOL_INFO!$D$5:$AS$749, 11, FALSE)</f>
        <v>0</v>
      </c>
      <c r="S165" s="368">
        <f>VLOOKUP($G165, SCHOOL_INFO!$D$5:$AS$749, 12, FALSE)</f>
        <v>0</v>
      </c>
      <c r="T165" s="368">
        <f>VLOOKUP($G165, SCHOOL_INFO!$D$5:$AS$749, 13, FALSE)</f>
        <v>11</v>
      </c>
      <c r="U165" s="368">
        <f>VLOOKUP($G165, SCHOOL_INFO!$D$5:$AS$749, 14, FALSE)</f>
        <v>0</v>
      </c>
      <c r="V165" s="368">
        <f>VLOOKUP($G165, SCHOOL_INFO!$D$5:$AS$749, 15, FALSE)</f>
        <v>0</v>
      </c>
      <c r="W165" s="368">
        <f>VLOOKUP($G165, SCHOOL_INFO!$D$5:$AS$749, 17, FALSE)</f>
        <v>0</v>
      </c>
      <c r="X165" s="368">
        <f>VLOOKUP($G165, SCHOOL_INFO!$D$5:$AS$749, 18, FALSE)</f>
        <v>0</v>
      </c>
      <c r="Y165" s="368">
        <f>VLOOKUP($G165, SCHOOL_INFO!$D$5:$AS$749, 19, FALSE)</f>
        <v>0</v>
      </c>
      <c r="Z165" s="368">
        <f>VLOOKUP($G165, SCHOOL_INFO!$D$5:$AS$749, 21, FALSE)</f>
        <v>22</v>
      </c>
      <c r="AA165" s="368">
        <f>VLOOKUP($G165, SCHOOL_INFO!$D$5:$AS$749, 22, FALSE)</f>
        <v>1</v>
      </c>
      <c r="AB165" s="368">
        <f>VLOOKUP($G165, SCHOOL_INFO!$D$5:$AS$749, 23, FALSE)</f>
        <v>0</v>
      </c>
      <c r="AC165" s="368">
        <f>VLOOKUP($G165, SCHOOL_INFO!$D$5:$AS$749, 25, FALSE)</f>
        <v>10</v>
      </c>
      <c r="AD165" s="368">
        <f>VLOOKUP($G165, SCHOOL_INFO!$D$5:$AS$749, 26, FALSE)</f>
        <v>1</v>
      </c>
      <c r="AE165" s="368">
        <f>VLOOKUP($G165, SCHOOL_INFO!$D$5:$AS$749, 27, FALSE)</f>
        <v>0</v>
      </c>
      <c r="AF165" s="368">
        <f>VLOOKUP($G165, SCHOOL_INFO!$D$5:$AS$749, 29, FALSE)</f>
        <v>2</v>
      </c>
      <c r="AG165" s="368">
        <f>VLOOKUP($G165, SCHOOL_INFO!$D$5:$AS$749, 30, FALSE)</f>
        <v>0</v>
      </c>
      <c r="AH165" s="368">
        <f>VLOOKUP($G165, SCHOOL_INFO!$D$5:$AS$749, 31, FALSE)</f>
        <v>0</v>
      </c>
      <c r="AI165" s="368">
        <f>VLOOKUP($G165, SCHOOL_INFO!$D$5:$AS$749, 33, FALSE)</f>
        <v>1</v>
      </c>
      <c r="AJ165" s="368">
        <f>VLOOKUP($G165, SCHOOL_INFO!$D$5:$AS$749, 34, FALSE)</f>
        <v>0</v>
      </c>
      <c r="AK165" s="368">
        <f>VLOOKUP($G165, SCHOOL_INFO!$D$5:$AS$749, 35, FALSE)</f>
        <v>9</v>
      </c>
      <c r="AL165" s="368">
        <f>VLOOKUP($B165, '0.학교(충남+대전)'!$C$4:$AH$767, 31, FALSE)</f>
        <v>9</v>
      </c>
      <c r="AM165" s="368">
        <f>VLOOKUP($B165, '0.학교(충남+대전)'!$C$4:$AH$767, 32, FALSE)</f>
        <v>0</v>
      </c>
      <c r="AN165" s="368">
        <f>VLOOKUP($G165, SCHOOL_INFO!$D$5:$AS$749, 9, FALSE)</f>
        <v>0</v>
      </c>
      <c r="AO165" s="368">
        <f>VLOOKUP($G165, SCHOOL_INFO!$D$5:$AS$749, 36, FALSE)</f>
        <v>45</v>
      </c>
      <c r="AP165" s="368">
        <f>VLOOKUP($G165, SCHOOL_INFO!$D$5:$AS$749, 37, FALSE)</f>
        <v>4</v>
      </c>
      <c r="AQ165" s="368">
        <f>VLOOKUP($B165, '0.학교(충남+대전)'!$C$4:$AC$767, 27, FALSE)</f>
        <v>49</v>
      </c>
      <c r="AR165" s="368">
        <f>VLOOKUP($B165, '0.학교(충남+대전)'!$C$4:$AH$767, 29, FALSE)</f>
        <v>49</v>
      </c>
      <c r="AS165" s="368">
        <f>VLOOKUP($B165, '0.학교(충남+대전)'!$C$4:$AH$767, 30, FALSE)</f>
        <v>0</v>
      </c>
      <c r="AT165" s="368">
        <f>VLOOKUP($G165, SCHOOL_INFO!$D$5:$AS$749, 38, FALSE)</f>
        <v>18</v>
      </c>
      <c r="AU165" s="368">
        <f>VLOOKUP($G165, SCHOOL_INFO!$D$5:$AS$749, 39, FALSE)</f>
        <v>8</v>
      </c>
      <c r="AV165" s="368">
        <f>VLOOKUP($G165, SCHOOL_INFO!$D$5:$AS$749, 40, FALSE)</f>
        <v>37</v>
      </c>
      <c r="AW165" s="368">
        <f>VLOOKUP($G165, SCHOOL_INFO!$D$5:$AS$749, 41, FALSE)</f>
        <v>1</v>
      </c>
      <c r="AX165" s="368">
        <f>VLOOKUP($G165, SCHOOL_INFO!$D$5:$AS$749, 42, FALSE)</f>
        <v>0</v>
      </c>
    </row>
    <row r="166" spans="1:50" ht="16.5" customHeight="1">
      <c r="A166" s="80">
        <v>162</v>
      </c>
      <c r="B166" s="86" t="s">
        <v>1057</v>
      </c>
      <c r="C166" s="88" t="s">
        <v>28</v>
      </c>
      <c r="D166" s="86" t="s">
        <v>2233</v>
      </c>
      <c r="E166" s="86" t="s">
        <v>1037</v>
      </c>
      <c r="F166" s="89" t="s">
        <v>730</v>
      </c>
      <c r="G166" s="90" t="s">
        <v>1058</v>
      </c>
      <c r="H166" s="390" t="s">
        <v>2353</v>
      </c>
      <c r="I166" s="390" t="s">
        <v>699</v>
      </c>
      <c r="J166" s="88" t="s">
        <v>5123</v>
      </c>
      <c r="K166" s="366">
        <v>2</v>
      </c>
      <c r="L166" s="367">
        <v>1</v>
      </c>
      <c r="M166" s="367">
        <v>1</v>
      </c>
      <c r="N166" s="368">
        <f>VLOOKUP($G166, SCHOOL_INFO!$D$5:$AS$749, 6, FALSE)</f>
        <v>7</v>
      </c>
      <c r="O166" s="368">
        <f>VLOOKUP($G166, SCHOOL_INFO!$D$5:$AS$749, 7, FALSE)</f>
        <v>0</v>
      </c>
      <c r="P166" s="368">
        <f>VLOOKUP($G166, SCHOOL_INFO!$D$5:$AS$749, 8, FALSE)</f>
        <v>1</v>
      </c>
      <c r="Q166" s="368">
        <f>VLOOKUP($G166, SCHOOL_INFO!$D$5:$AS$749, 10, FALSE)</f>
        <v>0</v>
      </c>
      <c r="R166" s="368">
        <f>VLOOKUP($G166, SCHOOL_INFO!$D$5:$AS$749, 11, FALSE)</f>
        <v>0</v>
      </c>
      <c r="S166" s="368">
        <f>VLOOKUP($G166, SCHOOL_INFO!$D$5:$AS$749, 12, FALSE)</f>
        <v>0</v>
      </c>
      <c r="T166" s="368">
        <f>VLOOKUP($G166, SCHOOL_INFO!$D$5:$AS$749, 13, FALSE)</f>
        <v>0</v>
      </c>
      <c r="U166" s="368">
        <f>VLOOKUP($G166, SCHOOL_INFO!$D$5:$AS$749, 14, FALSE)</f>
        <v>0</v>
      </c>
      <c r="V166" s="368">
        <f>VLOOKUP($G166, SCHOOL_INFO!$D$5:$AS$749, 15, FALSE)</f>
        <v>0</v>
      </c>
      <c r="W166" s="368">
        <f>VLOOKUP($G166, SCHOOL_INFO!$D$5:$AS$749, 17, FALSE)</f>
        <v>0</v>
      </c>
      <c r="X166" s="368">
        <f>VLOOKUP($G166, SCHOOL_INFO!$D$5:$AS$749, 18, FALSE)</f>
        <v>0</v>
      </c>
      <c r="Y166" s="368">
        <f>VLOOKUP($G166, SCHOOL_INFO!$D$5:$AS$749, 19, FALSE)</f>
        <v>0</v>
      </c>
      <c r="Z166" s="368">
        <f>VLOOKUP($G166, SCHOOL_INFO!$D$5:$AS$749, 21, FALSE)</f>
        <v>13</v>
      </c>
      <c r="AA166" s="368">
        <f>VLOOKUP($G166, SCHOOL_INFO!$D$5:$AS$749, 22, FALSE)</f>
        <v>4</v>
      </c>
      <c r="AB166" s="368">
        <f>VLOOKUP($G166, SCHOOL_INFO!$D$5:$AS$749, 23, FALSE)</f>
        <v>0</v>
      </c>
      <c r="AC166" s="368">
        <f>VLOOKUP($G166, SCHOOL_INFO!$D$5:$AS$749, 25, FALSE)</f>
        <v>0</v>
      </c>
      <c r="AD166" s="368">
        <f>VLOOKUP($G166, SCHOOL_INFO!$D$5:$AS$749, 26, FALSE)</f>
        <v>0</v>
      </c>
      <c r="AE166" s="368">
        <f>VLOOKUP($G166, SCHOOL_INFO!$D$5:$AS$749, 27, FALSE)</f>
        <v>0</v>
      </c>
      <c r="AF166" s="368">
        <f>VLOOKUP($G166, SCHOOL_INFO!$D$5:$AS$749, 29, FALSE)</f>
        <v>0</v>
      </c>
      <c r="AG166" s="368">
        <f>VLOOKUP($G166, SCHOOL_INFO!$D$5:$AS$749, 30, FALSE)</f>
        <v>0</v>
      </c>
      <c r="AH166" s="368">
        <f>VLOOKUP($G166, SCHOOL_INFO!$D$5:$AS$749, 31, FALSE)</f>
        <v>0</v>
      </c>
      <c r="AI166" s="368">
        <f>VLOOKUP($G166, SCHOOL_INFO!$D$5:$AS$749, 33, FALSE)</f>
        <v>1</v>
      </c>
      <c r="AJ166" s="368">
        <f>VLOOKUP($G166, SCHOOL_INFO!$D$5:$AS$749, 34, FALSE)</f>
        <v>0</v>
      </c>
      <c r="AK166" s="368">
        <f>VLOOKUP($G166, SCHOOL_INFO!$D$5:$AS$749, 35, FALSE)</f>
        <v>2</v>
      </c>
      <c r="AL166" s="368">
        <f>VLOOKUP($B166, '0.학교(충남+대전)'!$C$4:$AH$767, 31, FALSE)</f>
        <v>2</v>
      </c>
      <c r="AM166" s="368">
        <f>VLOOKUP($B166, '0.학교(충남+대전)'!$C$4:$AH$767, 32, FALSE)</f>
        <v>0</v>
      </c>
      <c r="AN166" s="368">
        <f>VLOOKUP($G166, SCHOOL_INFO!$D$5:$AS$749, 9, FALSE)</f>
        <v>0</v>
      </c>
      <c r="AO166" s="368">
        <f>VLOOKUP($G166, SCHOOL_INFO!$D$5:$AS$749, 36, FALSE)</f>
        <v>1</v>
      </c>
      <c r="AP166" s="368">
        <f>VLOOKUP($G166, SCHOOL_INFO!$D$5:$AS$749, 37, FALSE)</f>
        <v>4</v>
      </c>
      <c r="AQ166" s="368">
        <f>VLOOKUP($B166, '0.학교(충남+대전)'!$C$4:$AC$767, 27, FALSE)</f>
        <v>5</v>
      </c>
      <c r="AR166" s="368">
        <f>VLOOKUP($B166, '0.학교(충남+대전)'!$C$4:$AH$767, 29, FALSE)</f>
        <v>5</v>
      </c>
      <c r="AS166" s="368">
        <f>VLOOKUP($B166, '0.학교(충남+대전)'!$C$4:$AH$767, 30, FALSE)</f>
        <v>0</v>
      </c>
      <c r="AT166" s="368">
        <f>VLOOKUP($G166, SCHOOL_INFO!$D$5:$AS$749, 38, FALSE)</f>
        <v>4</v>
      </c>
      <c r="AU166" s="368">
        <f>VLOOKUP($G166, SCHOOL_INFO!$D$5:$AS$749, 39, FALSE)</f>
        <v>1</v>
      </c>
      <c r="AV166" s="368">
        <f>VLOOKUP($G166, SCHOOL_INFO!$D$5:$AS$749, 40, FALSE)</f>
        <v>5</v>
      </c>
      <c r="AW166" s="368">
        <f>VLOOKUP($G166, SCHOOL_INFO!$D$5:$AS$749, 41, FALSE)</f>
        <v>0</v>
      </c>
      <c r="AX166" s="368">
        <f>VLOOKUP($G166, SCHOOL_INFO!$D$5:$AS$749, 42, FALSE)</f>
        <v>0</v>
      </c>
    </row>
    <row r="167" spans="1:50" ht="16.5" customHeight="1">
      <c r="A167" s="81">
        <v>163</v>
      </c>
      <c r="B167" s="86" t="s">
        <v>1059</v>
      </c>
      <c r="C167" s="88" t="s">
        <v>28</v>
      </c>
      <c r="D167" s="86" t="s">
        <v>2233</v>
      </c>
      <c r="E167" s="86" t="s">
        <v>1037</v>
      </c>
      <c r="F167" s="87" t="s">
        <v>727</v>
      </c>
      <c r="G167" s="90" t="s">
        <v>1060</v>
      </c>
      <c r="H167" s="390" t="s">
        <v>2353</v>
      </c>
      <c r="I167" s="390" t="s">
        <v>35</v>
      </c>
      <c r="J167" s="88" t="s">
        <v>5123</v>
      </c>
      <c r="K167" s="366">
        <v>3</v>
      </c>
      <c r="L167" s="367">
        <v>1</v>
      </c>
      <c r="M167" s="367">
        <v>1</v>
      </c>
      <c r="N167" s="368">
        <f>VLOOKUP($G167, SCHOOL_INFO!$D$5:$AS$749, 6, FALSE)</f>
        <v>10</v>
      </c>
      <c r="O167" s="368">
        <f>VLOOKUP($G167, SCHOOL_INFO!$D$5:$AS$749, 7, FALSE)</f>
        <v>0</v>
      </c>
      <c r="P167" s="368">
        <f>VLOOKUP($G167, SCHOOL_INFO!$D$5:$AS$749, 8, FALSE)</f>
        <v>1</v>
      </c>
      <c r="Q167" s="368">
        <f>VLOOKUP($G167, SCHOOL_INFO!$D$5:$AS$749, 10, FALSE)</f>
        <v>0</v>
      </c>
      <c r="R167" s="368">
        <f>VLOOKUP($G167, SCHOOL_INFO!$D$5:$AS$749, 11, FALSE)</f>
        <v>0</v>
      </c>
      <c r="S167" s="368">
        <f>VLOOKUP($G167, SCHOOL_INFO!$D$5:$AS$749, 12, FALSE)</f>
        <v>0</v>
      </c>
      <c r="T167" s="368">
        <f>VLOOKUP($G167, SCHOOL_INFO!$D$5:$AS$749, 13, FALSE)</f>
        <v>2</v>
      </c>
      <c r="U167" s="368">
        <f>VLOOKUP($G167, SCHOOL_INFO!$D$5:$AS$749, 14, FALSE)</f>
        <v>0</v>
      </c>
      <c r="V167" s="368">
        <f>VLOOKUP($G167, SCHOOL_INFO!$D$5:$AS$749, 15, FALSE)</f>
        <v>0</v>
      </c>
      <c r="W167" s="368">
        <f>VLOOKUP($G167, SCHOOL_INFO!$D$5:$AS$749, 17, FALSE)</f>
        <v>0</v>
      </c>
      <c r="X167" s="368">
        <f>VLOOKUP($G167, SCHOOL_INFO!$D$5:$AS$749, 18, FALSE)</f>
        <v>0</v>
      </c>
      <c r="Y167" s="368">
        <f>VLOOKUP($G167, SCHOOL_INFO!$D$5:$AS$749, 19, FALSE)</f>
        <v>0</v>
      </c>
      <c r="Z167" s="368">
        <f>VLOOKUP($G167, SCHOOL_INFO!$D$5:$AS$749, 21, FALSE)</f>
        <v>9</v>
      </c>
      <c r="AA167" s="368">
        <f>VLOOKUP($G167, SCHOOL_INFO!$D$5:$AS$749, 22, FALSE)</f>
        <v>3</v>
      </c>
      <c r="AB167" s="368">
        <f>VLOOKUP($G167, SCHOOL_INFO!$D$5:$AS$749, 23, FALSE)</f>
        <v>0</v>
      </c>
      <c r="AC167" s="368">
        <f>VLOOKUP($G167, SCHOOL_INFO!$D$5:$AS$749, 25, FALSE)</f>
        <v>6</v>
      </c>
      <c r="AD167" s="368">
        <f>VLOOKUP($G167, SCHOOL_INFO!$D$5:$AS$749, 26, FALSE)</f>
        <v>1</v>
      </c>
      <c r="AE167" s="368">
        <f>VLOOKUP($G167, SCHOOL_INFO!$D$5:$AS$749, 27, FALSE)</f>
        <v>0</v>
      </c>
      <c r="AF167" s="368">
        <f>VLOOKUP($G167, SCHOOL_INFO!$D$5:$AS$749, 29, FALSE)</f>
        <v>3</v>
      </c>
      <c r="AG167" s="368">
        <f>VLOOKUP($G167, SCHOOL_INFO!$D$5:$AS$749, 30, FALSE)</f>
        <v>0</v>
      </c>
      <c r="AH167" s="368">
        <f>VLOOKUP($G167, SCHOOL_INFO!$D$5:$AS$749, 31, FALSE)</f>
        <v>0</v>
      </c>
      <c r="AI167" s="368">
        <f>VLOOKUP($G167, SCHOOL_INFO!$D$5:$AS$749, 33, FALSE)</f>
        <v>1</v>
      </c>
      <c r="AJ167" s="368">
        <f>VLOOKUP($G167, SCHOOL_INFO!$D$5:$AS$749, 34, FALSE)</f>
        <v>0</v>
      </c>
      <c r="AK167" s="368">
        <f>VLOOKUP($G167, SCHOOL_INFO!$D$5:$AS$749, 35, FALSE)</f>
        <v>9</v>
      </c>
      <c r="AL167" s="368">
        <f>VLOOKUP($B167, '0.학교(충남+대전)'!$C$4:$AH$767, 31, FALSE)</f>
        <v>9</v>
      </c>
      <c r="AM167" s="368">
        <f>VLOOKUP($B167, '0.학교(충남+대전)'!$C$4:$AH$767, 32, FALSE)</f>
        <v>0</v>
      </c>
      <c r="AN167" s="368">
        <f>VLOOKUP($G167, SCHOOL_INFO!$D$5:$AS$749, 9, FALSE)</f>
        <v>0</v>
      </c>
      <c r="AO167" s="368">
        <f>VLOOKUP($G167, SCHOOL_INFO!$D$5:$AS$749, 36, FALSE)</f>
        <v>29</v>
      </c>
      <c r="AP167" s="368">
        <f>VLOOKUP($G167, SCHOOL_INFO!$D$5:$AS$749, 37, FALSE)</f>
        <v>11</v>
      </c>
      <c r="AQ167" s="368">
        <f>VLOOKUP($B167, '0.학교(충남+대전)'!$C$4:$AC$767, 27, FALSE)</f>
        <v>40</v>
      </c>
      <c r="AR167" s="368">
        <f>VLOOKUP($B167, '0.학교(충남+대전)'!$C$4:$AH$767, 29, FALSE)</f>
        <v>40</v>
      </c>
      <c r="AS167" s="368">
        <f>VLOOKUP($B167, '0.학교(충남+대전)'!$C$4:$AH$767, 30, FALSE)</f>
        <v>0</v>
      </c>
      <c r="AT167" s="368">
        <f>VLOOKUP($G167, SCHOOL_INFO!$D$5:$AS$749, 38, FALSE)</f>
        <v>15</v>
      </c>
      <c r="AU167" s="368">
        <f>VLOOKUP($G167, SCHOOL_INFO!$D$5:$AS$749, 39, FALSE)</f>
        <v>7</v>
      </c>
      <c r="AV167" s="368">
        <f>VLOOKUP($G167, SCHOOL_INFO!$D$5:$AS$749, 40, FALSE)</f>
        <v>40</v>
      </c>
      <c r="AW167" s="368">
        <f>VLOOKUP($G167, SCHOOL_INFO!$D$5:$AS$749, 41, FALSE)</f>
        <v>0</v>
      </c>
      <c r="AX167" s="368">
        <f>VLOOKUP($G167, SCHOOL_INFO!$D$5:$AS$749, 42, FALSE)</f>
        <v>0</v>
      </c>
    </row>
    <row r="168" spans="1:50" ht="16.5" customHeight="1">
      <c r="A168" s="80">
        <v>164</v>
      </c>
      <c r="B168" s="86" t="s">
        <v>1061</v>
      </c>
      <c r="C168" s="88" t="s">
        <v>28</v>
      </c>
      <c r="D168" s="86" t="s">
        <v>2233</v>
      </c>
      <c r="E168" s="86" t="s">
        <v>1037</v>
      </c>
      <c r="F168" s="87" t="s">
        <v>727</v>
      </c>
      <c r="G168" s="90" t="s">
        <v>1062</v>
      </c>
      <c r="H168" s="390" t="s">
        <v>2353</v>
      </c>
      <c r="I168" s="390" t="s">
        <v>35</v>
      </c>
      <c r="J168" s="88" t="s">
        <v>5123</v>
      </c>
      <c r="K168" s="366">
        <v>3</v>
      </c>
      <c r="L168" s="367">
        <v>1</v>
      </c>
      <c r="M168" s="367">
        <v>1</v>
      </c>
      <c r="N168" s="368">
        <f>VLOOKUP($G168, SCHOOL_INFO!$D$5:$AS$749, 6, FALSE)</f>
        <v>35</v>
      </c>
      <c r="O168" s="368">
        <f>VLOOKUP($G168, SCHOOL_INFO!$D$5:$AS$749, 7, FALSE)</f>
        <v>14</v>
      </c>
      <c r="P168" s="368">
        <f>VLOOKUP($G168, SCHOOL_INFO!$D$5:$AS$749, 8, FALSE)</f>
        <v>17</v>
      </c>
      <c r="Q168" s="368">
        <f>VLOOKUP($G168, SCHOOL_INFO!$D$5:$AS$749, 10, FALSE)</f>
        <v>1</v>
      </c>
      <c r="R168" s="368">
        <f>VLOOKUP($G168, SCHOOL_INFO!$D$5:$AS$749, 11, FALSE)</f>
        <v>0</v>
      </c>
      <c r="S168" s="368">
        <f>VLOOKUP($G168, SCHOOL_INFO!$D$5:$AS$749, 12, FALSE)</f>
        <v>9</v>
      </c>
      <c r="T168" s="368">
        <f>VLOOKUP($G168, SCHOOL_INFO!$D$5:$AS$749, 13, FALSE)</f>
        <v>0</v>
      </c>
      <c r="U168" s="368">
        <f>VLOOKUP($G168, SCHOOL_INFO!$D$5:$AS$749, 14, FALSE)</f>
        <v>0</v>
      </c>
      <c r="V168" s="368">
        <f>VLOOKUP($G168, SCHOOL_INFO!$D$5:$AS$749, 15, FALSE)</f>
        <v>0</v>
      </c>
      <c r="W168" s="368">
        <f>VLOOKUP($G168, SCHOOL_INFO!$D$5:$AS$749, 17, FALSE)</f>
        <v>49</v>
      </c>
      <c r="X168" s="368">
        <f>VLOOKUP($G168, SCHOOL_INFO!$D$5:$AS$749, 18, FALSE)</f>
        <v>15</v>
      </c>
      <c r="Y168" s="368">
        <f>VLOOKUP($G168, SCHOOL_INFO!$D$5:$AS$749, 19, FALSE)</f>
        <v>1</v>
      </c>
      <c r="Z168" s="368">
        <f>VLOOKUP($G168, SCHOOL_INFO!$D$5:$AS$749, 21, FALSE)</f>
        <v>26</v>
      </c>
      <c r="AA168" s="368">
        <f>VLOOKUP($G168, SCHOOL_INFO!$D$5:$AS$749, 22, FALSE)</f>
        <v>3</v>
      </c>
      <c r="AB168" s="368">
        <f>VLOOKUP($G168, SCHOOL_INFO!$D$5:$AS$749, 23, FALSE)</f>
        <v>5</v>
      </c>
      <c r="AC168" s="368">
        <f>VLOOKUP($G168, SCHOOL_INFO!$D$5:$AS$749, 25, FALSE)</f>
        <v>8</v>
      </c>
      <c r="AD168" s="368">
        <f>VLOOKUP($G168, SCHOOL_INFO!$D$5:$AS$749, 26, FALSE)</f>
        <v>1</v>
      </c>
      <c r="AE168" s="368">
        <f>VLOOKUP($G168, SCHOOL_INFO!$D$5:$AS$749, 27, FALSE)</f>
        <v>24</v>
      </c>
      <c r="AF168" s="368">
        <f>VLOOKUP($G168, SCHOOL_INFO!$D$5:$AS$749, 29, FALSE)</f>
        <v>0</v>
      </c>
      <c r="AG168" s="368">
        <f>VLOOKUP($G168, SCHOOL_INFO!$D$5:$AS$749, 30, FALSE)</f>
        <v>0</v>
      </c>
      <c r="AH168" s="368">
        <f>VLOOKUP($G168, SCHOOL_INFO!$D$5:$AS$749, 31, FALSE)</f>
        <v>0</v>
      </c>
      <c r="AI168" s="368">
        <f>VLOOKUP($G168, SCHOOL_INFO!$D$5:$AS$749, 33, FALSE)</f>
        <v>1</v>
      </c>
      <c r="AJ168" s="368">
        <f>VLOOKUP($G168, SCHOOL_INFO!$D$5:$AS$749, 34, FALSE)</f>
        <v>0</v>
      </c>
      <c r="AK168" s="368">
        <f>VLOOKUP($G168, SCHOOL_INFO!$D$5:$AS$749, 35, FALSE)</f>
        <v>11</v>
      </c>
      <c r="AL168" s="368">
        <f>VLOOKUP($B168, '0.학교(충남+대전)'!$C$4:$AH$767, 31, FALSE)</f>
        <v>11</v>
      </c>
      <c r="AM168" s="368">
        <f>VLOOKUP($B168, '0.학교(충남+대전)'!$C$4:$AH$767, 32, FALSE)</f>
        <v>0</v>
      </c>
      <c r="AN168" s="368">
        <f>VLOOKUP($G168, SCHOOL_INFO!$D$5:$AS$749, 9, FALSE)</f>
        <v>0</v>
      </c>
      <c r="AO168" s="368">
        <f>VLOOKUP($G168, SCHOOL_INFO!$D$5:$AS$749, 36, FALSE)</f>
        <v>3</v>
      </c>
      <c r="AP168" s="368">
        <f>VLOOKUP($G168, SCHOOL_INFO!$D$5:$AS$749, 37, FALSE)</f>
        <v>52</v>
      </c>
      <c r="AQ168" s="368">
        <f>VLOOKUP($B168, '0.학교(충남+대전)'!$C$4:$AC$767, 27, FALSE)</f>
        <v>55</v>
      </c>
      <c r="AR168" s="368">
        <f>VLOOKUP($B168, '0.학교(충남+대전)'!$C$4:$AH$767, 29, FALSE)</f>
        <v>55</v>
      </c>
      <c r="AS168" s="368">
        <f>VLOOKUP($B168, '0.학교(충남+대전)'!$C$4:$AH$767, 30, FALSE)</f>
        <v>0</v>
      </c>
      <c r="AT168" s="368">
        <f>VLOOKUP($G168, SCHOOL_INFO!$D$5:$AS$749, 38, FALSE)</f>
        <v>1</v>
      </c>
      <c r="AU168" s="368">
        <f>VLOOKUP($G168, SCHOOL_INFO!$D$5:$AS$749, 39, FALSE)</f>
        <v>11</v>
      </c>
      <c r="AV168" s="368">
        <f>VLOOKUP($G168, SCHOOL_INFO!$D$5:$AS$749, 40, FALSE)</f>
        <v>63</v>
      </c>
      <c r="AW168" s="368">
        <f>VLOOKUP($G168, SCHOOL_INFO!$D$5:$AS$749, 41, FALSE)</f>
        <v>0</v>
      </c>
      <c r="AX168" s="368">
        <f>VLOOKUP($G168, SCHOOL_INFO!$D$5:$AS$749, 42, FALSE)</f>
        <v>0</v>
      </c>
    </row>
    <row r="169" spans="1:50" ht="16.5" customHeight="1">
      <c r="A169" s="80">
        <v>165</v>
      </c>
      <c r="B169" s="86" t="s">
        <v>1063</v>
      </c>
      <c r="C169" s="88" t="s">
        <v>28</v>
      </c>
      <c r="D169" s="86" t="s">
        <v>2233</v>
      </c>
      <c r="E169" s="86" t="s">
        <v>1037</v>
      </c>
      <c r="F169" s="89" t="s">
        <v>730</v>
      </c>
      <c r="G169" s="90" t="s">
        <v>1064</v>
      </c>
      <c r="H169" s="390" t="s">
        <v>26</v>
      </c>
      <c r="I169" s="390" t="s">
        <v>699</v>
      </c>
      <c r="J169" s="88" t="s">
        <v>5123</v>
      </c>
      <c r="K169" s="366">
        <v>2</v>
      </c>
      <c r="L169" s="367">
        <v>1</v>
      </c>
      <c r="M169" s="367">
        <v>1</v>
      </c>
      <c r="N169" s="368">
        <f>VLOOKUP($G169, SCHOOL_INFO!$D$5:$AS$749, 6, FALSE)</f>
        <v>7</v>
      </c>
      <c r="O169" s="368">
        <f>VLOOKUP($G169, SCHOOL_INFO!$D$5:$AS$749, 7, FALSE)</f>
        <v>0</v>
      </c>
      <c r="P169" s="368">
        <f>VLOOKUP($G169, SCHOOL_INFO!$D$5:$AS$749, 8, FALSE)</f>
        <v>1</v>
      </c>
      <c r="Q169" s="368">
        <f>VLOOKUP($G169, SCHOOL_INFO!$D$5:$AS$749, 10, FALSE)</f>
        <v>1</v>
      </c>
      <c r="R169" s="368">
        <f>VLOOKUP($G169, SCHOOL_INFO!$D$5:$AS$749, 11, FALSE)</f>
        <v>0</v>
      </c>
      <c r="S169" s="368">
        <f>VLOOKUP($G169, SCHOOL_INFO!$D$5:$AS$749, 12, FALSE)</f>
        <v>0</v>
      </c>
      <c r="T169" s="368">
        <f>VLOOKUP($G169, SCHOOL_INFO!$D$5:$AS$749, 13, FALSE)</f>
        <v>0</v>
      </c>
      <c r="U169" s="368">
        <f>VLOOKUP($G169, SCHOOL_INFO!$D$5:$AS$749, 14, FALSE)</f>
        <v>0</v>
      </c>
      <c r="V169" s="368">
        <f>VLOOKUP($G169, SCHOOL_INFO!$D$5:$AS$749, 15, FALSE)</f>
        <v>0</v>
      </c>
      <c r="W169" s="368">
        <f>VLOOKUP($G169, SCHOOL_INFO!$D$5:$AS$749, 17, FALSE)</f>
        <v>0</v>
      </c>
      <c r="X169" s="368">
        <f>VLOOKUP($G169, SCHOOL_INFO!$D$5:$AS$749, 18, FALSE)</f>
        <v>0</v>
      </c>
      <c r="Y169" s="368">
        <f>VLOOKUP($G169, SCHOOL_INFO!$D$5:$AS$749, 19, FALSE)</f>
        <v>0</v>
      </c>
      <c r="Z169" s="368">
        <f>VLOOKUP($G169, SCHOOL_INFO!$D$5:$AS$749, 21, FALSE)</f>
        <v>8</v>
      </c>
      <c r="AA169" s="368">
        <f>VLOOKUP($G169, SCHOOL_INFO!$D$5:$AS$749, 22, FALSE)</f>
        <v>4</v>
      </c>
      <c r="AB169" s="368">
        <f>VLOOKUP($G169, SCHOOL_INFO!$D$5:$AS$749, 23, FALSE)</f>
        <v>0</v>
      </c>
      <c r="AC169" s="368">
        <f>VLOOKUP($G169, SCHOOL_INFO!$D$5:$AS$749, 25, FALSE)</f>
        <v>5</v>
      </c>
      <c r="AD169" s="368">
        <f>VLOOKUP($G169, SCHOOL_INFO!$D$5:$AS$749, 26, FALSE)</f>
        <v>0</v>
      </c>
      <c r="AE169" s="368">
        <f>VLOOKUP($G169, SCHOOL_INFO!$D$5:$AS$749, 27, FALSE)</f>
        <v>0</v>
      </c>
      <c r="AF169" s="368">
        <f>VLOOKUP($G169, SCHOOL_INFO!$D$5:$AS$749, 29, FALSE)</f>
        <v>1</v>
      </c>
      <c r="AG169" s="368">
        <f>VLOOKUP($G169, SCHOOL_INFO!$D$5:$AS$749, 30, FALSE)</f>
        <v>0</v>
      </c>
      <c r="AH169" s="368">
        <f>VLOOKUP($G169, SCHOOL_INFO!$D$5:$AS$749, 31, FALSE)</f>
        <v>0</v>
      </c>
      <c r="AI169" s="368">
        <f>VLOOKUP($G169, SCHOOL_INFO!$D$5:$AS$749, 33, FALSE)</f>
        <v>1</v>
      </c>
      <c r="AJ169" s="368">
        <f>VLOOKUP($G169, SCHOOL_INFO!$D$5:$AS$749, 34, FALSE)</f>
        <v>0</v>
      </c>
      <c r="AK169" s="368">
        <f>VLOOKUP($G169, SCHOOL_INFO!$D$5:$AS$749, 35, FALSE)</f>
        <v>4</v>
      </c>
      <c r="AL169" s="368">
        <f>VLOOKUP($B169, '0.학교(충남+대전)'!$C$4:$AH$767, 31, FALSE)</f>
        <v>3</v>
      </c>
      <c r="AM169" s="368">
        <f>VLOOKUP($B169, '0.학교(충남+대전)'!$C$4:$AH$767, 32, FALSE)</f>
        <v>0</v>
      </c>
      <c r="AN169" s="368">
        <f>VLOOKUP($G169, SCHOOL_INFO!$D$5:$AS$749, 9, FALSE)</f>
        <v>0</v>
      </c>
      <c r="AO169" s="368">
        <f>VLOOKUP($G169, SCHOOL_INFO!$D$5:$AS$749, 36, FALSE)</f>
        <v>3</v>
      </c>
      <c r="AP169" s="368">
        <f>VLOOKUP($G169, SCHOOL_INFO!$D$5:$AS$749, 37, FALSE)</f>
        <v>9</v>
      </c>
      <c r="AQ169" s="368">
        <f>VLOOKUP($B169, '0.학교(충남+대전)'!$C$4:$AC$767, 27, FALSE)</f>
        <v>12</v>
      </c>
      <c r="AR169" s="368">
        <f>VLOOKUP($B169, '0.학교(충남+대전)'!$C$4:$AH$767, 29, FALSE)</f>
        <v>12</v>
      </c>
      <c r="AS169" s="368">
        <f>VLOOKUP($B169, '0.학교(충남+대전)'!$C$4:$AH$767, 30, FALSE)</f>
        <v>0</v>
      </c>
      <c r="AT169" s="368">
        <f>VLOOKUP($G169, SCHOOL_INFO!$D$5:$AS$749, 38, FALSE)</f>
        <v>9</v>
      </c>
      <c r="AU169" s="368">
        <f>VLOOKUP($G169, SCHOOL_INFO!$D$5:$AS$749, 39, FALSE)</f>
        <v>3</v>
      </c>
      <c r="AV169" s="368">
        <f>VLOOKUP($G169, SCHOOL_INFO!$D$5:$AS$749, 40, FALSE)</f>
        <v>12</v>
      </c>
      <c r="AW169" s="368">
        <f>VLOOKUP($G169, SCHOOL_INFO!$D$5:$AS$749, 41, FALSE)</f>
        <v>0</v>
      </c>
      <c r="AX169" s="368">
        <f>VLOOKUP($G169, SCHOOL_INFO!$D$5:$AS$749, 42, FALSE)</f>
        <v>0</v>
      </c>
    </row>
    <row r="170" spans="1:50" ht="16.5" customHeight="1">
      <c r="A170" s="81">
        <v>166</v>
      </c>
      <c r="B170" s="86" t="s">
        <v>1065</v>
      </c>
      <c r="C170" s="88" t="s">
        <v>28</v>
      </c>
      <c r="D170" s="86" t="s">
        <v>2233</v>
      </c>
      <c r="E170" s="86" t="s">
        <v>1037</v>
      </c>
      <c r="F170" s="87" t="s">
        <v>727</v>
      </c>
      <c r="G170" s="90" t="s">
        <v>1066</v>
      </c>
      <c r="H170" s="390" t="s">
        <v>2353</v>
      </c>
      <c r="I170" s="390" t="s">
        <v>699</v>
      </c>
      <c r="J170" s="88" t="s">
        <v>5123</v>
      </c>
      <c r="K170" s="366">
        <v>2</v>
      </c>
      <c r="L170" s="367">
        <v>1</v>
      </c>
      <c r="M170" s="367">
        <v>1</v>
      </c>
      <c r="N170" s="368">
        <f>VLOOKUP($G170, SCHOOL_INFO!$D$5:$AS$749, 6, FALSE)</f>
        <v>15</v>
      </c>
      <c r="O170" s="368">
        <f>VLOOKUP($G170, SCHOOL_INFO!$D$5:$AS$749, 7, FALSE)</f>
        <v>0</v>
      </c>
      <c r="P170" s="368">
        <f>VLOOKUP($G170, SCHOOL_INFO!$D$5:$AS$749, 8, FALSE)</f>
        <v>5</v>
      </c>
      <c r="Q170" s="368">
        <f>VLOOKUP($G170, SCHOOL_INFO!$D$5:$AS$749, 10, FALSE)</f>
        <v>0</v>
      </c>
      <c r="R170" s="368">
        <f>VLOOKUP($G170, SCHOOL_INFO!$D$5:$AS$749, 11, FALSE)</f>
        <v>0</v>
      </c>
      <c r="S170" s="368">
        <f>VLOOKUP($G170, SCHOOL_INFO!$D$5:$AS$749, 12, FALSE)</f>
        <v>0</v>
      </c>
      <c r="T170" s="368">
        <f>VLOOKUP($G170, SCHOOL_INFO!$D$5:$AS$749, 13, FALSE)</f>
        <v>11</v>
      </c>
      <c r="U170" s="368">
        <f>VLOOKUP($G170, SCHOOL_INFO!$D$5:$AS$749, 14, FALSE)</f>
        <v>0</v>
      </c>
      <c r="V170" s="368">
        <f>VLOOKUP($G170, SCHOOL_INFO!$D$5:$AS$749, 15, FALSE)</f>
        <v>3</v>
      </c>
      <c r="W170" s="368">
        <f>VLOOKUP($G170, SCHOOL_INFO!$D$5:$AS$749, 17, FALSE)</f>
        <v>0</v>
      </c>
      <c r="X170" s="368">
        <f>VLOOKUP($G170, SCHOOL_INFO!$D$5:$AS$749, 18, FALSE)</f>
        <v>0</v>
      </c>
      <c r="Y170" s="368">
        <f>VLOOKUP($G170, SCHOOL_INFO!$D$5:$AS$749, 19, FALSE)</f>
        <v>0</v>
      </c>
      <c r="Z170" s="368">
        <f>VLOOKUP($G170, SCHOOL_INFO!$D$5:$AS$749, 21, FALSE)</f>
        <v>17</v>
      </c>
      <c r="AA170" s="368">
        <f>VLOOKUP($G170, SCHOOL_INFO!$D$5:$AS$749, 22, FALSE)</f>
        <v>3</v>
      </c>
      <c r="AB170" s="368">
        <f>VLOOKUP($G170, SCHOOL_INFO!$D$5:$AS$749, 23, FALSE)</f>
        <v>1</v>
      </c>
      <c r="AC170" s="368">
        <f>VLOOKUP($G170, SCHOOL_INFO!$D$5:$AS$749, 25, FALSE)</f>
        <v>0</v>
      </c>
      <c r="AD170" s="368">
        <f>VLOOKUP($G170, SCHOOL_INFO!$D$5:$AS$749, 26, FALSE)</f>
        <v>0</v>
      </c>
      <c r="AE170" s="368">
        <f>VLOOKUP($G170, SCHOOL_INFO!$D$5:$AS$749, 27, FALSE)</f>
        <v>0</v>
      </c>
      <c r="AF170" s="368">
        <f>VLOOKUP($G170, SCHOOL_INFO!$D$5:$AS$749, 29, FALSE)</f>
        <v>0</v>
      </c>
      <c r="AG170" s="368">
        <f>VLOOKUP($G170, SCHOOL_INFO!$D$5:$AS$749, 30, FALSE)</f>
        <v>0</v>
      </c>
      <c r="AH170" s="368">
        <f>VLOOKUP($G170, SCHOOL_INFO!$D$5:$AS$749, 31, FALSE)</f>
        <v>0</v>
      </c>
      <c r="AI170" s="368">
        <f>VLOOKUP($G170, SCHOOL_INFO!$D$5:$AS$749, 33, FALSE)</f>
        <v>1</v>
      </c>
      <c r="AJ170" s="368">
        <f>VLOOKUP($G170, SCHOOL_INFO!$D$5:$AS$749, 34, FALSE)</f>
        <v>0</v>
      </c>
      <c r="AK170" s="368">
        <f>VLOOKUP($G170, SCHOOL_INFO!$D$5:$AS$749, 35, FALSE)</f>
        <v>3</v>
      </c>
      <c r="AL170" s="368">
        <f>VLOOKUP($B170, '0.학교(충남+대전)'!$C$4:$AH$767, 31, FALSE)</f>
        <v>3</v>
      </c>
      <c r="AM170" s="368">
        <f>VLOOKUP($B170, '0.학교(충남+대전)'!$C$4:$AH$767, 32, FALSE)</f>
        <v>0</v>
      </c>
      <c r="AN170" s="368">
        <f>VLOOKUP($G170, SCHOOL_INFO!$D$5:$AS$749, 9, FALSE)</f>
        <v>0</v>
      </c>
      <c r="AO170" s="368">
        <f>VLOOKUP($G170, SCHOOL_INFO!$D$5:$AS$749, 36, FALSE)</f>
        <v>4</v>
      </c>
      <c r="AP170" s="368">
        <f>VLOOKUP($G170, SCHOOL_INFO!$D$5:$AS$749, 37, FALSE)</f>
        <v>1</v>
      </c>
      <c r="AQ170" s="368">
        <f>VLOOKUP($B170, '0.학교(충남+대전)'!$C$4:$AC$767, 27, FALSE)</f>
        <v>11</v>
      </c>
      <c r="AR170" s="368">
        <f>VLOOKUP($B170, '0.학교(충남+대전)'!$C$4:$AH$767, 29, FALSE)</f>
        <v>11</v>
      </c>
      <c r="AS170" s="368">
        <f>VLOOKUP($B170, '0.학교(충남+대전)'!$C$4:$AH$767, 30, FALSE)</f>
        <v>0</v>
      </c>
      <c r="AT170" s="368">
        <f>VLOOKUP($G170, SCHOOL_INFO!$D$5:$AS$749, 38, FALSE)</f>
        <v>8</v>
      </c>
      <c r="AU170" s="368">
        <f>VLOOKUP($G170, SCHOOL_INFO!$D$5:$AS$749, 39, FALSE)</f>
        <v>3</v>
      </c>
      <c r="AV170" s="368">
        <f>VLOOKUP($G170, SCHOOL_INFO!$D$5:$AS$749, 40, FALSE)</f>
        <v>11</v>
      </c>
      <c r="AW170" s="368">
        <f>VLOOKUP($G170, SCHOOL_INFO!$D$5:$AS$749, 41, FALSE)</f>
        <v>0</v>
      </c>
      <c r="AX170" s="368">
        <f>VLOOKUP($G170, SCHOOL_INFO!$D$5:$AS$749, 42, FALSE)</f>
        <v>0</v>
      </c>
    </row>
    <row r="171" spans="1:50" ht="16.5" customHeight="1">
      <c r="A171" s="80">
        <v>167</v>
      </c>
      <c r="B171" s="86" t="s">
        <v>1067</v>
      </c>
      <c r="C171" s="88" t="s">
        <v>28</v>
      </c>
      <c r="D171" s="86" t="s">
        <v>2233</v>
      </c>
      <c r="E171" s="86" t="s">
        <v>1037</v>
      </c>
      <c r="F171" s="87" t="s">
        <v>727</v>
      </c>
      <c r="G171" s="90" t="s">
        <v>1068</v>
      </c>
      <c r="H171" s="390" t="s">
        <v>2353</v>
      </c>
      <c r="I171" s="390" t="s">
        <v>699</v>
      </c>
      <c r="J171" s="88" t="s">
        <v>5123</v>
      </c>
      <c r="K171" s="366">
        <v>2</v>
      </c>
      <c r="L171" s="367">
        <v>1</v>
      </c>
      <c r="M171" s="367">
        <v>1</v>
      </c>
      <c r="N171" s="368">
        <f>VLOOKUP($G171, SCHOOL_INFO!$D$5:$AS$749, 6, FALSE)</f>
        <v>6</v>
      </c>
      <c r="O171" s="368">
        <f>VLOOKUP($G171, SCHOOL_INFO!$D$5:$AS$749, 7, FALSE)</f>
        <v>0</v>
      </c>
      <c r="P171" s="368">
        <f>VLOOKUP($G171, SCHOOL_INFO!$D$5:$AS$749, 8, FALSE)</f>
        <v>1</v>
      </c>
      <c r="Q171" s="368">
        <f>VLOOKUP($G171, SCHOOL_INFO!$D$5:$AS$749, 10, FALSE)</f>
        <v>0</v>
      </c>
      <c r="R171" s="368">
        <f>VLOOKUP($G171, SCHOOL_INFO!$D$5:$AS$749, 11, FALSE)</f>
        <v>0</v>
      </c>
      <c r="S171" s="368">
        <f>VLOOKUP($G171, SCHOOL_INFO!$D$5:$AS$749, 12, FALSE)</f>
        <v>0</v>
      </c>
      <c r="T171" s="368">
        <f>VLOOKUP($G171, SCHOOL_INFO!$D$5:$AS$749, 13, FALSE)</f>
        <v>0</v>
      </c>
      <c r="U171" s="368">
        <f>VLOOKUP($G171, SCHOOL_INFO!$D$5:$AS$749, 14, FALSE)</f>
        <v>0</v>
      </c>
      <c r="V171" s="368">
        <f>VLOOKUP($G171, SCHOOL_INFO!$D$5:$AS$749, 15, FALSE)</f>
        <v>0</v>
      </c>
      <c r="W171" s="368">
        <f>VLOOKUP($G171, SCHOOL_INFO!$D$5:$AS$749, 17, FALSE)</f>
        <v>0</v>
      </c>
      <c r="X171" s="368">
        <f>VLOOKUP($G171, SCHOOL_INFO!$D$5:$AS$749, 18, FALSE)</f>
        <v>0</v>
      </c>
      <c r="Y171" s="368">
        <f>VLOOKUP($G171, SCHOOL_INFO!$D$5:$AS$749, 19, FALSE)</f>
        <v>0</v>
      </c>
      <c r="Z171" s="368">
        <f>VLOOKUP($G171, SCHOOL_INFO!$D$5:$AS$749, 21, FALSE)</f>
        <v>11</v>
      </c>
      <c r="AA171" s="368">
        <f>VLOOKUP($G171, SCHOOL_INFO!$D$5:$AS$749, 22, FALSE)</f>
        <v>3</v>
      </c>
      <c r="AB171" s="368">
        <f>VLOOKUP($G171, SCHOOL_INFO!$D$5:$AS$749, 23, FALSE)</f>
        <v>0</v>
      </c>
      <c r="AC171" s="368">
        <f>VLOOKUP($G171, SCHOOL_INFO!$D$5:$AS$749, 25, FALSE)</f>
        <v>3</v>
      </c>
      <c r="AD171" s="368">
        <f>VLOOKUP($G171, SCHOOL_INFO!$D$5:$AS$749, 26, FALSE)</f>
        <v>0</v>
      </c>
      <c r="AE171" s="368">
        <f>VLOOKUP($G171, SCHOOL_INFO!$D$5:$AS$749, 27, FALSE)</f>
        <v>0</v>
      </c>
      <c r="AF171" s="368">
        <f>VLOOKUP($G171, SCHOOL_INFO!$D$5:$AS$749, 29, FALSE)</f>
        <v>0</v>
      </c>
      <c r="AG171" s="368">
        <f>VLOOKUP($G171, SCHOOL_INFO!$D$5:$AS$749, 30, FALSE)</f>
        <v>0</v>
      </c>
      <c r="AH171" s="368">
        <f>VLOOKUP($G171, SCHOOL_INFO!$D$5:$AS$749, 31, FALSE)</f>
        <v>0</v>
      </c>
      <c r="AI171" s="368">
        <f>VLOOKUP($G171, SCHOOL_INFO!$D$5:$AS$749, 33, FALSE)</f>
        <v>1</v>
      </c>
      <c r="AJ171" s="368">
        <f>VLOOKUP($G171, SCHOOL_INFO!$D$5:$AS$749, 34, FALSE)</f>
        <v>0</v>
      </c>
      <c r="AK171" s="368">
        <f>VLOOKUP($G171, SCHOOL_INFO!$D$5:$AS$749, 35, FALSE)</f>
        <v>2</v>
      </c>
      <c r="AL171" s="368">
        <f>VLOOKUP($B171, '0.학교(충남+대전)'!$C$4:$AH$767, 31, FALSE)</f>
        <v>2</v>
      </c>
      <c r="AM171" s="368">
        <f>VLOOKUP($B171, '0.학교(충남+대전)'!$C$4:$AH$767, 32, FALSE)</f>
        <v>0</v>
      </c>
      <c r="AN171" s="368">
        <f>VLOOKUP($G171, SCHOOL_INFO!$D$5:$AS$749, 9, FALSE)</f>
        <v>0</v>
      </c>
      <c r="AO171" s="368">
        <f>VLOOKUP($G171, SCHOOL_INFO!$D$5:$AS$749, 36, FALSE)</f>
        <v>5</v>
      </c>
      <c r="AP171" s="368">
        <f>VLOOKUP($G171, SCHOOL_INFO!$D$5:$AS$749, 37, FALSE)</f>
        <v>4</v>
      </c>
      <c r="AQ171" s="368">
        <f>VLOOKUP($B171, '0.학교(충남+대전)'!$C$4:$AC$767, 27, FALSE)</f>
        <v>10</v>
      </c>
      <c r="AR171" s="368">
        <f>VLOOKUP($B171, '0.학교(충남+대전)'!$C$4:$AH$767, 29, FALSE)</f>
        <v>9</v>
      </c>
      <c r="AS171" s="368">
        <f>VLOOKUP($B171, '0.학교(충남+대전)'!$C$4:$AH$767, 30, FALSE)</f>
        <v>0</v>
      </c>
      <c r="AT171" s="368">
        <f>VLOOKUP($G171, SCHOOL_INFO!$D$5:$AS$749, 38, FALSE)</f>
        <v>6</v>
      </c>
      <c r="AU171" s="368">
        <f>VLOOKUP($G171, SCHOOL_INFO!$D$5:$AS$749, 39, FALSE)</f>
        <v>2</v>
      </c>
      <c r="AV171" s="368">
        <f>VLOOKUP($G171, SCHOOL_INFO!$D$5:$AS$749, 40, FALSE)</f>
        <v>9</v>
      </c>
      <c r="AW171" s="368">
        <f>VLOOKUP($G171, SCHOOL_INFO!$D$5:$AS$749, 41, FALSE)</f>
        <v>0</v>
      </c>
      <c r="AX171" s="368">
        <f>VLOOKUP($G171, SCHOOL_INFO!$D$5:$AS$749, 42, FALSE)</f>
        <v>0</v>
      </c>
    </row>
    <row r="172" spans="1:50" ht="16.5" customHeight="1">
      <c r="A172" s="80">
        <v>168</v>
      </c>
      <c r="B172" s="86" t="s">
        <v>1069</v>
      </c>
      <c r="C172" s="88" t="s">
        <v>28</v>
      </c>
      <c r="D172" s="86" t="s">
        <v>2233</v>
      </c>
      <c r="E172" s="86" t="s">
        <v>1037</v>
      </c>
      <c r="F172" s="87" t="s">
        <v>727</v>
      </c>
      <c r="G172" s="90" t="s">
        <v>1070</v>
      </c>
      <c r="H172" s="390" t="s">
        <v>2353</v>
      </c>
      <c r="I172" s="390" t="s">
        <v>699</v>
      </c>
      <c r="J172" s="88" t="s">
        <v>5123</v>
      </c>
      <c r="K172" s="366">
        <v>2</v>
      </c>
      <c r="L172" s="367">
        <v>1</v>
      </c>
      <c r="M172" s="367">
        <v>1</v>
      </c>
      <c r="N172" s="368">
        <f>VLOOKUP($G172, SCHOOL_INFO!$D$5:$AS$749, 6, FALSE)</f>
        <v>5</v>
      </c>
      <c r="O172" s="368">
        <f>VLOOKUP($G172, SCHOOL_INFO!$D$5:$AS$749, 7, FALSE)</f>
        <v>0</v>
      </c>
      <c r="P172" s="368">
        <f>VLOOKUP($G172, SCHOOL_INFO!$D$5:$AS$749, 8, FALSE)</f>
        <v>1</v>
      </c>
      <c r="Q172" s="368">
        <f>VLOOKUP($G172, SCHOOL_INFO!$D$5:$AS$749, 10, FALSE)</f>
        <v>0</v>
      </c>
      <c r="R172" s="368">
        <f>VLOOKUP($G172, SCHOOL_INFO!$D$5:$AS$749, 11, FALSE)</f>
        <v>0</v>
      </c>
      <c r="S172" s="368">
        <f>VLOOKUP($G172, SCHOOL_INFO!$D$5:$AS$749, 12, FALSE)</f>
        <v>0</v>
      </c>
      <c r="T172" s="368">
        <f>VLOOKUP($G172, SCHOOL_INFO!$D$5:$AS$749, 13, FALSE)</f>
        <v>0</v>
      </c>
      <c r="U172" s="368">
        <f>VLOOKUP($G172, SCHOOL_INFO!$D$5:$AS$749, 14, FALSE)</f>
        <v>0</v>
      </c>
      <c r="V172" s="368">
        <f>VLOOKUP($G172, SCHOOL_INFO!$D$5:$AS$749, 15, FALSE)</f>
        <v>0</v>
      </c>
      <c r="W172" s="368">
        <f>VLOOKUP($G172, SCHOOL_INFO!$D$5:$AS$749, 17, FALSE)</f>
        <v>0</v>
      </c>
      <c r="X172" s="368">
        <f>VLOOKUP($G172, SCHOOL_INFO!$D$5:$AS$749, 18, FALSE)</f>
        <v>0</v>
      </c>
      <c r="Y172" s="368">
        <f>VLOOKUP($G172, SCHOOL_INFO!$D$5:$AS$749, 19, FALSE)</f>
        <v>0</v>
      </c>
      <c r="Z172" s="368">
        <f>VLOOKUP($G172, SCHOOL_INFO!$D$5:$AS$749, 21, FALSE)</f>
        <v>8</v>
      </c>
      <c r="AA172" s="368">
        <f>VLOOKUP($G172, SCHOOL_INFO!$D$5:$AS$749, 22, FALSE)</f>
        <v>2</v>
      </c>
      <c r="AB172" s="368">
        <f>VLOOKUP($G172, SCHOOL_INFO!$D$5:$AS$749, 23, FALSE)</f>
        <v>0</v>
      </c>
      <c r="AC172" s="368">
        <f>VLOOKUP($G172, SCHOOL_INFO!$D$5:$AS$749, 25, FALSE)</f>
        <v>5</v>
      </c>
      <c r="AD172" s="368">
        <f>VLOOKUP($G172, SCHOOL_INFO!$D$5:$AS$749, 26, FALSE)</f>
        <v>1</v>
      </c>
      <c r="AE172" s="368">
        <f>VLOOKUP($G172, SCHOOL_INFO!$D$5:$AS$749, 27, FALSE)</f>
        <v>0</v>
      </c>
      <c r="AF172" s="368">
        <f>VLOOKUP($G172, SCHOOL_INFO!$D$5:$AS$749, 29, FALSE)</f>
        <v>0</v>
      </c>
      <c r="AG172" s="368">
        <f>VLOOKUP($G172, SCHOOL_INFO!$D$5:$AS$749, 30, FALSE)</f>
        <v>0</v>
      </c>
      <c r="AH172" s="368">
        <f>VLOOKUP($G172, SCHOOL_INFO!$D$5:$AS$749, 31, FALSE)</f>
        <v>0</v>
      </c>
      <c r="AI172" s="368">
        <f>VLOOKUP($G172, SCHOOL_INFO!$D$5:$AS$749, 33, FALSE)</f>
        <v>1</v>
      </c>
      <c r="AJ172" s="368">
        <f>VLOOKUP($G172, SCHOOL_INFO!$D$5:$AS$749, 34, FALSE)</f>
        <v>0</v>
      </c>
      <c r="AK172" s="368">
        <f>VLOOKUP($G172, SCHOOL_INFO!$D$5:$AS$749, 35, FALSE)</f>
        <v>4</v>
      </c>
      <c r="AL172" s="368">
        <f>VLOOKUP($B172, '0.학교(충남+대전)'!$C$4:$AH$767, 31, FALSE)</f>
        <v>4</v>
      </c>
      <c r="AM172" s="368">
        <f>VLOOKUP($B172, '0.학교(충남+대전)'!$C$4:$AH$767, 32, FALSE)</f>
        <v>0</v>
      </c>
      <c r="AN172" s="368">
        <f>VLOOKUP($G172, SCHOOL_INFO!$D$5:$AS$749, 9, FALSE)</f>
        <v>0</v>
      </c>
      <c r="AO172" s="368">
        <f>VLOOKUP($G172, SCHOOL_INFO!$D$5:$AS$749, 36, FALSE)</f>
        <v>7</v>
      </c>
      <c r="AP172" s="368">
        <f>VLOOKUP($G172, SCHOOL_INFO!$D$5:$AS$749, 37, FALSE)</f>
        <v>1</v>
      </c>
      <c r="AQ172" s="368">
        <f>VLOOKUP($B172, '0.학교(충남+대전)'!$C$4:$AC$767, 27, FALSE)</f>
        <v>17</v>
      </c>
      <c r="AR172" s="368">
        <f>VLOOKUP($B172, '0.학교(충남+대전)'!$C$4:$AH$767, 29, FALSE)</f>
        <v>10</v>
      </c>
      <c r="AS172" s="368">
        <f>VLOOKUP($B172, '0.학교(충남+대전)'!$C$4:$AH$767, 30, FALSE)</f>
        <v>0</v>
      </c>
      <c r="AT172" s="368">
        <f>VLOOKUP($G172, SCHOOL_INFO!$D$5:$AS$749, 38, FALSE)</f>
        <v>7</v>
      </c>
      <c r="AU172" s="368">
        <f>VLOOKUP($G172, SCHOOL_INFO!$D$5:$AS$749, 39, FALSE)</f>
        <v>1</v>
      </c>
      <c r="AV172" s="368">
        <f>VLOOKUP($G172, SCHOOL_INFO!$D$5:$AS$749, 40, FALSE)</f>
        <v>10</v>
      </c>
      <c r="AW172" s="368">
        <f>VLOOKUP($G172, SCHOOL_INFO!$D$5:$AS$749, 41, FALSE)</f>
        <v>0</v>
      </c>
      <c r="AX172" s="368">
        <f>VLOOKUP($G172, SCHOOL_INFO!$D$5:$AS$749, 42, FALSE)</f>
        <v>0</v>
      </c>
    </row>
    <row r="173" spans="1:50" ht="16.5" customHeight="1">
      <c r="A173" s="81">
        <v>169</v>
      </c>
      <c r="B173" s="86" t="s">
        <v>1071</v>
      </c>
      <c r="C173" s="88" t="s">
        <v>28</v>
      </c>
      <c r="D173" s="86" t="s">
        <v>2233</v>
      </c>
      <c r="E173" s="86" t="s">
        <v>1037</v>
      </c>
      <c r="F173" s="87" t="s">
        <v>727</v>
      </c>
      <c r="G173" s="90" t="s">
        <v>1072</v>
      </c>
      <c r="H173" s="390" t="s">
        <v>2353</v>
      </c>
      <c r="I173" s="390" t="s">
        <v>699</v>
      </c>
      <c r="J173" s="88" t="s">
        <v>5123</v>
      </c>
      <c r="K173" s="366">
        <v>1</v>
      </c>
      <c r="L173" s="367">
        <v>1</v>
      </c>
      <c r="M173" s="367">
        <v>1</v>
      </c>
      <c r="N173" s="368">
        <f>VLOOKUP($G173, SCHOOL_INFO!$D$5:$AS$749, 6, FALSE)</f>
        <v>1</v>
      </c>
      <c r="O173" s="368">
        <f>VLOOKUP($G173, SCHOOL_INFO!$D$5:$AS$749, 7, FALSE)</f>
        <v>2</v>
      </c>
      <c r="P173" s="368">
        <f>VLOOKUP($G173, SCHOOL_INFO!$D$5:$AS$749, 8, FALSE)</f>
        <v>1</v>
      </c>
      <c r="Q173" s="368">
        <f>VLOOKUP($G173, SCHOOL_INFO!$D$5:$AS$749, 10, FALSE)</f>
        <v>0</v>
      </c>
      <c r="R173" s="368">
        <f>VLOOKUP($G173, SCHOOL_INFO!$D$5:$AS$749, 11, FALSE)</f>
        <v>0</v>
      </c>
      <c r="S173" s="368">
        <f>VLOOKUP($G173, SCHOOL_INFO!$D$5:$AS$749, 12, FALSE)</f>
        <v>0</v>
      </c>
      <c r="T173" s="368">
        <f>VLOOKUP($G173, SCHOOL_INFO!$D$5:$AS$749, 13, FALSE)</f>
        <v>0</v>
      </c>
      <c r="U173" s="368">
        <f>VLOOKUP($G173, SCHOOL_INFO!$D$5:$AS$749, 14, FALSE)</f>
        <v>0</v>
      </c>
      <c r="V173" s="368">
        <f>VLOOKUP($G173, SCHOOL_INFO!$D$5:$AS$749, 15, FALSE)</f>
        <v>0</v>
      </c>
      <c r="W173" s="368">
        <f>VLOOKUP($G173, SCHOOL_INFO!$D$5:$AS$749, 17, FALSE)</f>
        <v>0</v>
      </c>
      <c r="X173" s="368">
        <f>VLOOKUP($G173, SCHOOL_INFO!$D$5:$AS$749, 18, FALSE)</f>
        <v>0</v>
      </c>
      <c r="Y173" s="368">
        <f>VLOOKUP($G173, SCHOOL_INFO!$D$5:$AS$749, 19, FALSE)</f>
        <v>0</v>
      </c>
      <c r="Z173" s="368">
        <f>VLOOKUP($G173, SCHOOL_INFO!$D$5:$AS$749, 21, FALSE)</f>
        <v>3</v>
      </c>
      <c r="AA173" s="368">
        <f>VLOOKUP($G173, SCHOOL_INFO!$D$5:$AS$749, 22, FALSE)</f>
        <v>5</v>
      </c>
      <c r="AB173" s="368">
        <f>VLOOKUP($G173, SCHOOL_INFO!$D$5:$AS$749, 23, FALSE)</f>
        <v>0</v>
      </c>
      <c r="AC173" s="368">
        <f>VLOOKUP($G173, SCHOOL_INFO!$D$5:$AS$749, 25, FALSE)</f>
        <v>0</v>
      </c>
      <c r="AD173" s="368">
        <f>VLOOKUP($G173, SCHOOL_INFO!$D$5:$AS$749, 26, FALSE)</f>
        <v>2</v>
      </c>
      <c r="AE173" s="368">
        <f>VLOOKUP($G173, SCHOOL_INFO!$D$5:$AS$749, 27, FALSE)</f>
        <v>0</v>
      </c>
      <c r="AF173" s="368">
        <f>VLOOKUP($G173, SCHOOL_INFO!$D$5:$AS$749, 29, FALSE)</f>
        <v>0</v>
      </c>
      <c r="AG173" s="368">
        <f>VLOOKUP($G173, SCHOOL_INFO!$D$5:$AS$749, 30, FALSE)</f>
        <v>0</v>
      </c>
      <c r="AH173" s="368">
        <f>VLOOKUP($G173, SCHOOL_INFO!$D$5:$AS$749, 31, FALSE)</f>
        <v>0</v>
      </c>
      <c r="AI173" s="368">
        <f>VLOOKUP($G173, SCHOOL_INFO!$D$5:$AS$749, 33, FALSE)</f>
        <v>1</v>
      </c>
      <c r="AJ173" s="368">
        <f>VLOOKUP($G173, SCHOOL_INFO!$D$5:$AS$749, 34, FALSE)</f>
        <v>0</v>
      </c>
      <c r="AK173" s="368">
        <f>VLOOKUP($G173, SCHOOL_INFO!$D$5:$AS$749, 35, FALSE)</f>
        <v>1</v>
      </c>
      <c r="AL173" s="368">
        <f>VLOOKUP($B173, '0.학교(충남+대전)'!$C$4:$AH$767, 31, FALSE)</f>
        <v>1</v>
      </c>
      <c r="AM173" s="368">
        <f>VLOOKUP($B173, '0.학교(충남+대전)'!$C$4:$AH$767, 32, FALSE)</f>
        <v>0</v>
      </c>
      <c r="AN173" s="368">
        <f>VLOOKUP($G173, SCHOOL_INFO!$D$5:$AS$749, 9, FALSE)</f>
        <v>0</v>
      </c>
      <c r="AO173" s="368">
        <f>VLOOKUP($G173, SCHOOL_INFO!$D$5:$AS$749, 36, FALSE)</f>
        <v>2</v>
      </c>
      <c r="AP173" s="368">
        <f>VLOOKUP($G173, SCHOOL_INFO!$D$5:$AS$749, 37, FALSE)</f>
        <v>0</v>
      </c>
      <c r="AQ173" s="368">
        <f>VLOOKUP($B173, '0.학교(충남+대전)'!$C$4:$AC$767, 27, FALSE)</f>
        <v>2</v>
      </c>
      <c r="AR173" s="368">
        <f>VLOOKUP($B173, '0.학교(충남+대전)'!$C$4:$AH$767, 29, FALSE)</f>
        <v>2</v>
      </c>
      <c r="AS173" s="368">
        <f>VLOOKUP($B173, '0.학교(충남+대전)'!$C$4:$AH$767, 30, FALSE)</f>
        <v>0</v>
      </c>
      <c r="AT173" s="368">
        <f>VLOOKUP($G173, SCHOOL_INFO!$D$5:$AS$749, 38, FALSE)</f>
        <v>2</v>
      </c>
      <c r="AU173" s="368">
        <f>VLOOKUP($G173, SCHOOL_INFO!$D$5:$AS$749, 39, FALSE)</f>
        <v>2</v>
      </c>
      <c r="AV173" s="368">
        <f>VLOOKUP($G173, SCHOOL_INFO!$D$5:$AS$749, 40, FALSE)</f>
        <v>2</v>
      </c>
      <c r="AW173" s="368">
        <f>VLOOKUP($G173, SCHOOL_INFO!$D$5:$AS$749, 41, FALSE)</f>
        <v>0</v>
      </c>
      <c r="AX173" s="368">
        <f>VLOOKUP($G173, SCHOOL_INFO!$D$5:$AS$749, 42, FALSE)</f>
        <v>0</v>
      </c>
    </row>
    <row r="174" spans="1:50" ht="16.5" customHeight="1">
      <c r="A174" s="80">
        <v>170</v>
      </c>
      <c r="B174" s="86" t="s">
        <v>1073</v>
      </c>
      <c r="C174" s="88" t="s">
        <v>28</v>
      </c>
      <c r="D174" s="86" t="s">
        <v>2233</v>
      </c>
      <c r="E174" s="86" t="s">
        <v>1037</v>
      </c>
      <c r="F174" s="87" t="s">
        <v>727</v>
      </c>
      <c r="G174" s="90" t="s">
        <v>10109</v>
      </c>
      <c r="H174" s="390" t="s">
        <v>2353</v>
      </c>
      <c r="I174" s="390" t="s">
        <v>35</v>
      </c>
      <c r="J174" s="88" t="s">
        <v>5123</v>
      </c>
      <c r="K174" s="366">
        <v>3</v>
      </c>
      <c r="L174" s="367">
        <v>1</v>
      </c>
      <c r="M174" s="367">
        <v>1</v>
      </c>
      <c r="N174" s="368">
        <f>VLOOKUP($G174, SCHOOL_INFO!$D$5:$AS$749, 6, FALSE)</f>
        <v>0</v>
      </c>
      <c r="O174" s="368">
        <f>VLOOKUP($G174, SCHOOL_INFO!$D$5:$AS$749, 7, FALSE)</f>
        <v>16</v>
      </c>
      <c r="P174" s="368">
        <f>VLOOKUP($G174, SCHOOL_INFO!$D$5:$AS$749, 8, FALSE)</f>
        <v>1</v>
      </c>
      <c r="Q174" s="368">
        <f>VLOOKUP($G174, SCHOOL_INFO!$D$5:$AS$749, 10, FALSE)</f>
        <v>0</v>
      </c>
      <c r="R174" s="368">
        <f>VLOOKUP($G174, SCHOOL_INFO!$D$5:$AS$749, 11, FALSE)</f>
        <v>2</v>
      </c>
      <c r="S174" s="368">
        <f>VLOOKUP($G174, SCHOOL_INFO!$D$5:$AS$749, 12, FALSE)</f>
        <v>0</v>
      </c>
      <c r="T174" s="368">
        <f>VLOOKUP($G174, SCHOOL_INFO!$D$5:$AS$749, 13, FALSE)</f>
        <v>0</v>
      </c>
      <c r="U174" s="368">
        <f>VLOOKUP($G174, SCHOOL_INFO!$D$5:$AS$749, 14, FALSE)</f>
        <v>0</v>
      </c>
      <c r="V174" s="368">
        <f>VLOOKUP($G174, SCHOOL_INFO!$D$5:$AS$749, 15, FALSE)</f>
        <v>0</v>
      </c>
      <c r="W174" s="368">
        <f>VLOOKUP($G174, SCHOOL_INFO!$D$5:$AS$749, 17, FALSE)</f>
        <v>0</v>
      </c>
      <c r="X174" s="368">
        <f>VLOOKUP($G174, SCHOOL_INFO!$D$5:$AS$749, 18, FALSE)</f>
        <v>0</v>
      </c>
      <c r="Y174" s="368">
        <f>VLOOKUP($G174, SCHOOL_INFO!$D$5:$AS$749, 19, FALSE)</f>
        <v>0</v>
      </c>
      <c r="Z174" s="368">
        <f>VLOOKUP($G174, SCHOOL_INFO!$D$5:$AS$749, 21, FALSE)</f>
        <v>5</v>
      </c>
      <c r="AA174" s="368">
        <f>VLOOKUP($G174, SCHOOL_INFO!$D$5:$AS$749, 22, FALSE)</f>
        <v>16</v>
      </c>
      <c r="AB174" s="368">
        <f>VLOOKUP($G174, SCHOOL_INFO!$D$5:$AS$749, 23, FALSE)</f>
        <v>0</v>
      </c>
      <c r="AC174" s="368">
        <f>VLOOKUP($G174, SCHOOL_INFO!$D$5:$AS$749, 25, FALSE)</f>
        <v>0</v>
      </c>
      <c r="AD174" s="368">
        <f>VLOOKUP($G174, SCHOOL_INFO!$D$5:$AS$749, 26, FALSE)</f>
        <v>16</v>
      </c>
      <c r="AE174" s="368">
        <f>VLOOKUP($G174, SCHOOL_INFO!$D$5:$AS$749, 27, FALSE)</f>
        <v>0</v>
      </c>
      <c r="AF174" s="368">
        <f>VLOOKUP($G174, SCHOOL_INFO!$D$5:$AS$749, 29, FALSE)</f>
        <v>0</v>
      </c>
      <c r="AG174" s="368">
        <f>VLOOKUP($G174, SCHOOL_INFO!$D$5:$AS$749, 30, FALSE)</f>
        <v>1</v>
      </c>
      <c r="AH174" s="368">
        <f>VLOOKUP($G174, SCHOOL_INFO!$D$5:$AS$749, 31, FALSE)</f>
        <v>0</v>
      </c>
      <c r="AI174" s="368">
        <f>VLOOKUP($G174, SCHOOL_INFO!$D$5:$AS$749, 33, FALSE)</f>
        <v>1</v>
      </c>
      <c r="AJ174" s="368">
        <f>VLOOKUP($G174, SCHOOL_INFO!$D$5:$AS$749, 34, FALSE)</f>
        <v>0</v>
      </c>
      <c r="AK174" s="368">
        <f>VLOOKUP($G174, SCHOOL_INFO!$D$5:$AS$749, 35, FALSE)</f>
        <v>7</v>
      </c>
      <c r="AL174" s="368">
        <f>VLOOKUP($B174, '0.학교(충남+대전)'!$C$4:$AH$767, 31, FALSE)</f>
        <v>9</v>
      </c>
      <c r="AM174" s="368">
        <f>VLOOKUP($B174, '0.학교(충남+대전)'!$C$4:$AH$767, 32, FALSE)</f>
        <v>0</v>
      </c>
      <c r="AN174" s="368">
        <f>VLOOKUP($G174, SCHOOL_INFO!$D$5:$AS$749, 9, FALSE)</f>
        <v>0</v>
      </c>
      <c r="AO174" s="368">
        <f>VLOOKUP($G174, SCHOOL_INFO!$D$5:$AS$749, 36, FALSE)</f>
        <v>7</v>
      </c>
      <c r="AP174" s="368">
        <f>VLOOKUP($G174, SCHOOL_INFO!$D$5:$AS$749, 37, FALSE)</f>
        <v>24</v>
      </c>
      <c r="AQ174" s="368">
        <f>VLOOKUP($B174, '0.학교(충남+대전)'!$C$4:$AC$767, 27, FALSE)</f>
        <v>31</v>
      </c>
      <c r="AR174" s="368">
        <f>VLOOKUP($B174, '0.학교(충남+대전)'!$C$4:$AH$767, 29, FALSE)</f>
        <v>31</v>
      </c>
      <c r="AS174" s="368">
        <f>VLOOKUP($B174, '0.학교(충남+대전)'!$C$4:$AH$767, 30, FALSE)</f>
        <v>0</v>
      </c>
      <c r="AT174" s="368">
        <f>VLOOKUP($G174, SCHOOL_INFO!$D$5:$AS$749, 38, FALSE)</f>
        <v>1</v>
      </c>
      <c r="AU174" s="368">
        <f>VLOOKUP($G174, SCHOOL_INFO!$D$5:$AS$749, 39, FALSE)</f>
        <v>7</v>
      </c>
      <c r="AV174" s="368">
        <f>VLOOKUP($G174, SCHOOL_INFO!$D$5:$AS$749, 40, FALSE)</f>
        <v>29</v>
      </c>
      <c r="AW174" s="368">
        <f>VLOOKUP($G174, SCHOOL_INFO!$D$5:$AS$749, 41, FALSE)</f>
        <v>0</v>
      </c>
      <c r="AX174" s="368">
        <f>VLOOKUP($G174, SCHOOL_INFO!$D$5:$AS$749, 42, FALSE)</f>
        <v>0</v>
      </c>
    </row>
    <row r="175" spans="1:50" ht="16.5" customHeight="1">
      <c r="A175" s="80">
        <v>171</v>
      </c>
      <c r="B175" s="86" t="s">
        <v>1075</v>
      </c>
      <c r="C175" s="88" t="s">
        <v>28</v>
      </c>
      <c r="D175" s="86" t="s">
        <v>2233</v>
      </c>
      <c r="E175" s="86" t="s">
        <v>1037</v>
      </c>
      <c r="F175" s="91" t="s">
        <v>724</v>
      </c>
      <c r="G175" s="90" t="s">
        <v>1076</v>
      </c>
      <c r="H175" s="390" t="s">
        <v>26</v>
      </c>
      <c r="I175" s="390" t="s">
        <v>699</v>
      </c>
      <c r="J175" s="88" t="s">
        <v>5123</v>
      </c>
      <c r="K175" s="366">
        <v>2</v>
      </c>
      <c r="L175" s="367">
        <v>1</v>
      </c>
      <c r="M175" s="367">
        <v>1</v>
      </c>
      <c r="N175" s="368">
        <f>VLOOKUP($G175, SCHOOL_INFO!$D$5:$AS$749, 6, FALSE)</f>
        <v>7</v>
      </c>
      <c r="O175" s="368">
        <f>VLOOKUP($G175, SCHOOL_INFO!$D$5:$AS$749, 7, FALSE)</f>
        <v>6</v>
      </c>
      <c r="P175" s="368">
        <f>VLOOKUP($G175, SCHOOL_INFO!$D$5:$AS$749, 8, FALSE)</f>
        <v>2</v>
      </c>
      <c r="Q175" s="368">
        <f>VLOOKUP($G175, SCHOOL_INFO!$D$5:$AS$749, 10, FALSE)</f>
        <v>2</v>
      </c>
      <c r="R175" s="368">
        <f>VLOOKUP($G175, SCHOOL_INFO!$D$5:$AS$749, 11, FALSE)</f>
        <v>2</v>
      </c>
      <c r="S175" s="368">
        <f>VLOOKUP($G175, SCHOOL_INFO!$D$5:$AS$749, 12, FALSE)</f>
        <v>0</v>
      </c>
      <c r="T175" s="368">
        <f>VLOOKUP($G175, SCHOOL_INFO!$D$5:$AS$749, 13, FALSE)</f>
        <v>14</v>
      </c>
      <c r="U175" s="368">
        <f>VLOOKUP($G175, SCHOOL_INFO!$D$5:$AS$749, 14, FALSE)</f>
        <v>8</v>
      </c>
      <c r="V175" s="368">
        <f>VLOOKUP($G175, SCHOOL_INFO!$D$5:$AS$749, 15, FALSE)</f>
        <v>0</v>
      </c>
      <c r="W175" s="368">
        <f>VLOOKUP($G175, SCHOOL_INFO!$D$5:$AS$749, 17, FALSE)</f>
        <v>0</v>
      </c>
      <c r="X175" s="368">
        <f>VLOOKUP($G175, SCHOOL_INFO!$D$5:$AS$749, 18, FALSE)</f>
        <v>0</v>
      </c>
      <c r="Y175" s="368">
        <f>VLOOKUP($G175, SCHOOL_INFO!$D$5:$AS$749, 19, FALSE)</f>
        <v>0</v>
      </c>
      <c r="Z175" s="368">
        <f>VLOOKUP($G175, SCHOOL_INFO!$D$5:$AS$749, 21, FALSE)</f>
        <v>7</v>
      </c>
      <c r="AA175" s="368">
        <f>VLOOKUP($G175, SCHOOL_INFO!$D$5:$AS$749, 22, FALSE)</f>
        <v>9</v>
      </c>
      <c r="AB175" s="368">
        <f>VLOOKUP($G175, SCHOOL_INFO!$D$5:$AS$749, 23, FALSE)</f>
        <v>0</v>
      </c>
      <c r="AC175" s="368">
        <f>VLOOKUP($G175, SCHOOL_INFO!$D$5:$AS$749, 25, FALSE)</f>
        <v>4</v>
      </c>
      <c r="AD175" s="368">
        <f>VLOOKUP($G175, SCHOOL_INFO!$D$5:$AS$749, 26, FALSE)</f>
        <v>3</v>
      </c>
      <c r="AE175" s="368">
        <f>VLOOKUP($G175, SCHOOL_INFO!$D$5:$AS$749, 27, FALSE)</f>
        <v>0</v>
      </c>
      <c r="AF175" s="368">
        <f>VLOOKUP($G175, SCHOOL_INFO!$D$5:$AS$749, 29, FALSE)</f>
        <v>0</v>
      </c>
      <c r="AG175" s="368">
        <f>VLOOKUP($G175, SCHOOL_INFO!$D$5:$AS$749, 30, FALSE)</f>
        <v>0</v>
      </c>
      <c r="AH175" s="368">
        <f>VLOOKUP($G175, SCHOOL_INFO!$D$5:$AS$749, 31, FALSE)</f>
        <v>0</v>
      </c>
      <c r="AI175" s="368">
        <f>VLOOKUP($G175, SCHOOL_INFO!$D$5:$AS$749, 33, FALSE)</f>
        <v>1</v>
      </c>
      <c r="AJ175" s="368">
        <f>VLOOKUP($G175, SCHOOL_INFO!$D$5:$AS$749, 34, FALSE)</f>
        <v>0</v>
      </c>
      <c r="AK175" s="368">
        <f>VLOOKUP($G175, SCHOOL_INFO!$D$5:$AS$749, 35, FALSE)</f>
        <v>3</v>
      </c>
      <c r="AL175" s="368">
        <f>VLOOKUP($B175, '0.학교(충남+대전)'!$C$4:$AH$767, 31, FALSE)</f>
        <v>3</v>
      </c>
      <c r="AM175" s="368">
        <f>VLOOKUP($B175, '0.학교(충남+대전)'!$C$4:$AH$767, 32, FALSE)</f>
        <v>0</v>
      </c>
      <c r="AN175" s="368">
        <f>VLOOKUP($G175, SCHOOL_INFO!$D$5:$AS$749, 9, FALSE)</f>
        <v>0</v>
      </c>
      <c r="AO175" s="368">
        <f>VLOOKUP($G175, SCHOOL_INFO!$D$5:$AS$749, 36, FALSE)</f>
        <v>19</v>
      </c>
      <c r="AP175" s="368">
        <f>VLOOKUP($G175, SCHOOL_INFO!$D$5:$AS$749, 37, FALSE)</f>
        <v>0</v>
      </c>
      <c r="AQ175" s="368">
        <f>VLOOKUP($B175, '0.학교(충남+대전)'!$C$4:$AC$767, 27, FALSE)</f>
        <v>19</v>
      </c>
      <c r="AR175" s="368">
        <f>VLOOKUP($B175, '0.학교(충남+대전)'!$C$4:$AH$767, 29, FALSE)</f>
        <v>19</v>
      </c>
      <c r="AS175" s="368">
        <f>VLOOKUP($B175, '0.학교(충남+대전)'!$C$4:$AH$767, 30, FALSE)</f>
        <v>0</v>
      </c>
      <c r="AT175" s="368">
        <f>VLOOKUP($G175, SCHOOL_INFO!$D$5:$AS$749, 38, FALSE)</f>
        <v>8</v>
      </c>
      <c r="AU175" s="368">
        <f>VLOOKUP($G175, SCHOOL_INFO!$D$5:$AS$749, 39, FALSE)</f>
        <v>3</v>
      </c>
      <c r="AV175" s="368">
        <f>VLOOKUP($G175, SCHOOL_INFO!$D$5:$AS$749, 40, FALSE)</f>
        <v>19</v>
      </c>
      <c r="AW175" s="368">
        <f>VLOOKUP($G175, SCHOOL_INFO!$D$5:$AS$749, 41, FALSE)</f>
        <v>0</v>
      </c>
      <c r="AX175" s="368">
        <f>VLOOKUP($G175, SCHOOL_INFO!$D$5:$AS$749, 42, FALSE)</f>
        <v>0</v>
      </c>
    </row>
    <row r="176" spans="1:50" ht="16.5" customHeight="1">
      <c r="A176" s="81">
        <v>172</v>
      </c>
      <c r="B176" s="86" t="s">
        <v>1077</v>
      </c>
      <c r="C176" s="88" t="s">
        <v>28</v>
      </c>
      <c r="D176" s="86" t="s">
        <v>2233</v>
      </c>
      <c r="E176" s="86" t="s">
        <v>1037</v>
      </c>
      <c r="F176" s="89" t="s">
        <v>730</v>
      </c>
      <c r="G176" s="90" t="s">
        <v>1078</v>
      </c>
      <c r="H176" s="390" t="s">
        <v>26</v>
      </c>
      <c r="I176" s="390" t="s">
        <v>699</v>
      </c>
      <c r="J176" s="88" t="s">
        <v>5123</v>
      </c>
      <c r="K176" s="366">
        <v>2</v>
      </c>
      <c r="L176" s="367">
        <v>1</v>
      </c>
      <c r="M176" s="367">
        <v>1</v>
      </c>
      <c r="N176" s="368">
        <f>VLOOKUP($G176, SCHOOL_INFO!$D$5:$AS$749, 6, FALSE)</f>
        <v>7</v>
      </c>
      <c r="O176" s="368">
        <f>VLOOKUP($G176, SCHOOL_INFO!$D$5:$AS$749, 7, FALSE)</f>
        <v>0</v>
      </c>
      <c r="P176" s="368">
        <f>VLOOKUP($G176, SCHOOL_INFO!$D$5:$AS$749, 8, FALSE)</f>
        <v>1</v>
      </c>
      <c r="Q176" s="368">
        <f>VLOOKUP($G176, SCHOOL_INFO!$D$5:$AS$749, 10, FALSE)</f>
        <v>0</v>
      </c>
      <c r="R176" s="368">
        <f>VLOOKUP($G176, SCHOOL_INFO!$D$5:$AS$749, 11, FALSE)</f>
        <v>0</v>
      </c>
      <c r="S176" s="368">
        <f>VLOOKUP($G176, SCHOOL_INFO!$D$5:$AS$749, 12, FALSE)</f>
        <v>0</v>
      </c>
      <c r="T176" s="368">
        <f>VLOOKUP($G176, SCHOOL_INFO!$D$5:$AS$749, 13, FALSE)</f>
        <v>0</v>
      </c>
      <c r="U176" s="368">
        <f>VLOOKUP($G176, SCHOOL_INFO!$D$5:$AS$749, 14, FALSE)</f>
        <v>0</v>
      </c>
      <c r="V176" s="368">
        <f>VLOOKUP($G176, SCHOOL_INFO!$D$5:$AS$749, 15, FALSE)</f>
        <v>0</v>
      </c>
      <c r="W176" s="368">
        <f>VLOOKUP($G176, SCHOOL_INFO!$D$5:$AS$749, 17, FALSE)</f>
        <v>0</v>
      </c>
      <c r="X176" s="368">
        <f>VLOOKUP($G176, SCHOOL_INFO!$D$5:$AS$749, 18, FALSE)</f>
        <v>0</v>
      </c>
      <c r="Y176" s="368">
        <f>VLOOKUP($G176, SCHOOL_INFO!$D$5:$AS$749, 19, FALSE)</f>
        <v>0</v>
      </c>
      <c r="Z176" s="368">
        <f>VLOOKUP($G176, SCHOOL_INFO!$D$5:$AS$749, 21, FALSE)</f>
        <v>7</v>
      </c>
      <c r="AA176" s="368">
        <f>VLOOKUP($G176, SCHOOL_INFO!$D$5:$AS$749, 22, FALSE)</f>
        <v>3</v>
      </c>
      <c r="AB176" s="368">
        <f>VLOOKUP($G176, SCHOOL_INFO!$D$5:$AS$749, 23, FALSE)</f>
        <v>0</v>
      </c>
      <c r="AC176" s="368">
        <f>VLOOKUP($G176, SCHOOL_INFO!$D$5:$AS$749, 25, FALSE)</f>
        <v>4</v>
      </c>
      <c r="AD176" s="368">
        <f>VLOOKUP($G176, SCHOOL_INFO!$D$5:$AS$749, 26, FALSE)</f>
        <v>0</v>
      </c>
      <c r="AE176" s="368">
        <f>VLOOKUP($G176, SCHOOL_INFO!$D$5:$AS$749, 27, FALSE)</f>
        <v>0</v>
      </c>
      <c r="AF176" s="368">
        <f>VLOOKUP($G176, SCHOOL_INFO!$D$5:$AS$749, 29, FALSE)</f>
        <v>0</v>
      </c>
      <c r="AG176" s="368">
        <f>VLOOKUP($G176, SCHOOL_INFO!$D$5:$AS$749, 30, FALSE)</f>
        <v>0</v>
      </c>
      <c r="AH176" s="368">
        <f>VLOOKUP($G176, SCHOOL_INFO!$D$5:$AS$749, 31, FALSE)</f>
        <v>0</v>
      </c>
      <c r="AI176" s="368">
        <f>VLOOKUP($G176, SCHOOL_INFO!$D$5:$AS$749, 33, FALSE)</f>
        <v>1</v>
      </c>
      <c r="AJ176" s="368">
        <f>VLOOKUP($G176, SCHOOL_INFO!$D$5:$AS$749, 34, FALSE)</f>
        <v>0</v>
      </c>
      <c r="AK176" s="368">
        <f>VLOOKUP($G176, SCHOOL_INFO!$D$5:$AS$749, 35, FALSE)</f>
        <v>3</v>
      </c>
      <c r="AL176" s="368">
        <f>VLOOKUP($B176, '0.학교(충남+대전)'!$C$4:$AH$767, 31, FALSE)</f>
        <v>3</v>
      </c>
      <c r="AM176" s="368">
        <f>VLOOKUP($B176, '0.학교(충남+대전)'!$C$4:$AH$767, 32, FALSE)</f>
        <v>0</v>
      </c>
      <c r="AN176" s="368">
        <f>VLOOKUP($G176, SCHOOL_INFO!$D$5:$AS$749, 9, FALSE)</f>
        <v>0</v>
      </c>
      <c r="AO176" s="368">
        <f>VLOOKUP($G176, SCHOOL_INFO!$D$5:$AS$749, 36, FALSE)</f>
        <v>6</v>
      </c>
      <c r="AP176" s="368">
        <f>VLOOKUP($G176, SCHOOL_INFO!$D$5:$AS$749, 37, FALSE)</f>
        <v>5</v>
      </c>
      <c r="AQ176" s="368">
        <f>VLOOKUP($B176, '0.학교(충남+대전)'!$C$4:$AC$767, 27, FALSE)</f>
        <v>13</v>
      </c>
      <c r="AR176" s="368">
        <f>VLOOKUP($B176, '0.학교(충남+대전)'!$C$4:$AH$767, 29, FALSE)</f>
        <v>13</v>
      </c>
      <c r="AS176" s="368">
        <f>VLOOKUP($B176, '0.학교(충남+대전)'!$C$4:$AH$767, 30, FALSE)</f>
        <v>0</v>
      </c>
      <c r="AT176" s="368">
        <f>VLOOKUP($G176, SCHOOL_INFO!$D$5:$AS$749, 38, FALSE)</f>
        <v>8</v>
      </c>
      <c r="AU176" s="368">
        <f>VLOOKUP($G176, SCHOOL_INFO!$D$5:$AS$749, 39, FALSE)</f>
        <v>3</v>
      </c>
      <c r="AV176" s="368">
        <f>VLOOKUP($G176, SCHOOL_INFO!$D$5:$AS$749, 40, FALSE)</f>
        <v>13</v>
      </c>
      <c r="AW176" s="368">
        <f>VLOOKUP($G176, SCHOOL_INFO!$D$5:$AS$749, 41, FALSE)</f>
        <v>0</v>
      </c>
      <c r="AX176" s="368">
        <f>VLOOKUP($G176, SCHOOL_INFO!$D$5:$AS$749, 42, FALSE)</f>
        <v>0</v>
      </c>
    </row>
    <row r="177" spans="1:50" ht="16.5" customHeight="1">
      <c r="A177" s="80">
        <v>173</v>
      </c>
      <c r="B177" s="86" t="s">
        <v>1079</v>
      </c>
      <c r="C177" s="88" t="s">
        <v>28</v>
      </c>
      <c r="D177" s="86" t="s">
        <v>2233</v>
      </c>
      <c r="E177" s="86" t="s">
        <v>1037</v>
      </c>
      <c r="F177" s="87" t="s">
        <v>727</v>
      </c>
      <c r="G177" s="90" t="s">
        <v>1080</v>
      </c>
      <c r="H177" s="390" t="s">
        <v>2353</v>
      </c>
      <c r="I177" s="390" t="s">
        <v>35</v>
      </c>
      <c r="J177" s="88" t="s">
        <v>5123</v>
      </c>
      <c r="K177" s="366">
        <v>3</v>
      </c>
      <c r="L177" s="367">
        <v>1</v>
      </c>
      <c r="M177" s="367">
        <v>1</v>
      </c>
      <c r="N177" s="368">
        <f>VLOOKUP($G177, SCHOOL_INFO!$D$5:$AS$749, 6, FALSE)</f>
        <v>14</v>
      </c>
      <c r="O177" s="368">
        <f>VLOOKUP($G177, SCHOOL_INFO!$D$5:$AS$749, 7, FALSE)</f>
        <v>0</v>
      </c>
      <c r="P177" s="368">
        <f>VLOOKUP($G177, SCHOOL_INFO!$D$5:$AS$749, 8, FALSE)</f>
        <v>1</v>
      </c>
      <c r="Q177" s="368">
        <f>VLOOKUP($G177, SCHOOL_INFO!$D$5:$AS$749, 10, FALSE)</f>
        <v>0</v>
      </c>
      <c r="R177" s="368">
        <f>VLOOKUP($G177, SCHOOL_INFO!$D$5:$AS$749, 11, FALSE)</f>
        <v>0</v>
      </c>
      <c r="S177" s="368">
        <f>VLOOKUP($G177, SCHOOL_INFO!$D$5:$AS$749, 12, FALSE)</f>
        <v>0</v>
      </c>
      <c r="T177" s="368">
        <f>VLOOKUP($G177, SCHOOL_INFO!$D$5:$AS$749, 13, FALSE)</f>
        <v>4</v>
      </c>
      <c r="U177" s="368">
        <f>VLOOKUP($G177, SCHOOL_INFO!$D$5:$AS$749, 14, FALSE)</f>
        <v>0</v>
      </c>
      <c r="V177" s="368">
        <f>VLOOKUP($G177, SCHOOL_INFO!$D$5:$AS$749, 15, FALSE)</f>
        <v>0</v>
      </c>
      <c r="W177" s="368">
        <f>VLOOKUP($G177, SCHOOL_INFO!$D$5:$AS$749, 17, FALSE)</f>
        <v>0</v>
      </c>
      <c r="X177" s="368">
        <f>VLOOKUP($G177, SCHOOL_INFO!$D$5:$AS$749, 18, FALSE)</f>
        <v>0</v>
      </c>
      <c r="Y177" s="368">
        <f>VLOOKUP($G177, SCHOOL_INFO!$D$5:$AS$749, 19, FALSE)</f>
        <v>0</v>
      </c>
      <c r="Z177" s="368">
        <f>VLOOKUP($G177, SCHOOL_INFO!$D$5:$AS$749, 21, FALSE)</f>
        <v>11</v>
      </c>
      <c r="AA177" s="368">
        <f>VLOOKUP($G177, SCHOOL_INFO!$D$5:$AS$749, 22, FALSE)</f>
        <v>4</v>
      </c>
      <c r="AB177" s="368">
        <f>VLOOKUP($G177, SCHOOL_INFO!$D$5:$AS$749, 23, FALSE)</f>
        <v>0</v>
      </c>
      <c r="AC177" s="368">
        <f>VLOOKUP($G177, SCHOOL_INFO!$D$5:$AS$749, 25, FALSE)</f>
        <v>7</v>
      </c>
      <c r="AD177" s="368">
        <f>VLOOKUP($G177, SCHOOL_INFO!$D$5:$AS$749, 26, FALSE)</f>
        <v>0</v>
      </c>
      <c r="AE177" s="368">
        <f>VLOOKUP($G177, SCHOOL_INFO!$D$5:$AS$749, 27, FALSE)</f>
        <v>0</v>
      </c>
      <c r="AF177" s="368">
        <f>VLOOKUP($G177, SCHOOL_INFO!$D$5:$AS$749, 29, FALSE)</f>
        <v>3</v>
      </c>
      <c r="AG177" s="368">
        <f>VLOOKUP($G177, SCHOOL_INFO!$D$5:$AS$749, 30, FALSE)</f>
        <v>0</v>
      </c>
      <c r="AH177" s="368">
        <f>VLOOKUP($G177, SCHOOL_INFO!$D$5:$AS$749, 31, FALSE)</f>
        <v>0</v>
      </c>
      <c r="AI177" s="368">
        <f>VLOOKUP($G177, SCHOOL_INFO!$D$5:$AS$749, 33, FALSE)</f>
        <v>1</v>
      </c>
      <c r="AJ177" s="368">
        <f>VLOOKUP($G177, SCHOOL_INFO!$D$5:$AS$749, 34, FALSE)</f>
        <v>0</v>
      </c>
      <c r="AK177" s="368">
        <f>VLOOKUP($G177, SCHOOL_INFO!$D$5:$AS$749, 35, FALSE)</f>
        <v>7</v>
      </c>
      <c r="AL177" s="368">
        <f>VLOOKUP($B177, '0.학교(충남+대전)'!$C$4:$AH$767, 31, FALSE)</f>
        <v>7</v>
      </c>
      <c r="AM177" s="368">
        <f>VLOOKUP($B177, '0.학교(충남+대전)'!$C$4:$AH$767, 32, FALSE)</f>
        <v>0</v>
      </c>
      <c r="AN177" s="368">
        <f>VLOOKUP($G177, SCHOOL_INFO!$D$5:$AS$749, 9, FALSE)</f>
        <v>0</v>
      </c>
      <c r="AO177" s="368">
        <f>VLOOKUP($G177, SCHOOL_INFO!$D$5:$AS$749, 36, FALSE)</f>
        <v>24</v>
      </c>
      <c r="AP177" s="368">
        <f>VLOOKUP($G177, SCHOOL_INFO!$D$5:$AS$749, 37, FALSE)</f>
        <v>9</v>
      </c>
      <c r="AQ177" s="368">
        <f>VLOOKUP($B177, '0.학교(충남+대전)'!$C$4:$AC$767, 27, FALSE)</f>
        <v>35</v>
      </c>
      <c r="AR177" s="368">
        <f>VLOOKUP($B177, '0.학교(충남+대전)'!$C$4:$AH$767, 29, FALSE)</f>
        <v>35</v>
      </c>
      <c r="AS177" s="368">
        <f>VLOOKUP($B177, '0.학교(충남+대전)'!$C$4:$AH$767, 30, FALSE)</f>
        <v>0</v>
      </c>
      <c r="AT177" s="368">
        <f>VLOOKUP($G177, SCHOOL_INFO!$D$5:$AS$749, 38, FALSE)</f>
        <v>15</v>
      </c>
      <c r="AU177" s="368">
        <f>VLOOKUP($G177, SCHOOL_INFO!$D$5:$AS$749, 39, FALSE)</f>
        <v>7</v>
      </c>
      <c r="AV177" s="368">
        <f>VLOOKUP($G177, SCHOOL_INFO!$D$5:$AS$749, 40, FALSE)</f>
        <v>35</v>
      </c>
      <c r="AW177" s="368">
        <f>VLOOKUP($G177, SCHOOL_INFO!$D$5:$AS$749, 41, FALSE)</f>
        <v>0</v>
      </c>
      <c r="AX177" s="368">
        <f>VLOOKUP($G177, SCHOOL_INFO!$D$5:$AS$749, 42, FALSE)</f>
        <v>0</v>
      </c>
    </row>
    <row r="178" spans="1:50" ht="16.5" customHeight="1">
      <c r="A178" s="80">
        <v>174</v>
      </c>
      <c r="B178" s="86" t="s">
        <v>1081</v>
      </c>
      <c r="C178" s="88" t="s">
        <v>28</v>
      </c>
      <c r="D178" s="86" t="s">
        <v>2233</v>
      </c>
      <c r="E178" s="86" t="s">
        <v>1037</v>
      </c>
      <c r="F178" s="89" t="s">
        <v>730</v>
      </c>
      <c r="G178" s="90" t="s">
        <v>1082</v>
      </c>
      <c r="H178" s="390" t="s">
        <v>2353</v>
      </c>
      <c r="I178" s="390" t="s">
        <v>699</v>
      </c>
      <c r="J178" s="88" t="s">
        <v>5123</v>
      </c>
      <c r="K178" s="366">
        <v>2</v>
      </c>
      <c r="L178" s="367">
        <v>1</v>
      </c>
      <c r="M178" s="367">
        <v>1</v>
      </c>
      <c r="N178" s="368">
        <f>VLOOKUP($G178, SCHOOL_INFO!$D$5:$AS$749, 6, FALSE)</f>
        <v>8</v>
      </c>
      <c r="O178" s="368">
        <f>VLOOKUP($G178, SCHOOL_INFO!$D$5:$AS$749, 7, FALSE)</f>
        <v>0</v>
      </c>
      <c r="P178" s="368">
        <f>VLOOKUP($G178, SCHOOL_INFO!$D$5:$AS$749, 8, FALSE)</f>
        <v>1</v>
      </c>
      <c r="Q178" s="368">
        <f>VLOOKUP($G178, SCHOOL_INFO!$D$5:$AS$749, 10, FALSE)</f>
        <v>1</v>
      </c>
      <c r="R178" s="368">
        <f>VLOOKUP($G178, SCHOOL_INFO!$D$5:$AS$749, 11, FALSE)</f>
        <v>0</v>
      </c>
      <c r="S178" s="368">
        <f>VLOOKUP($G178, SCHOOL_INFO!$D$5:$AS$749, 12, FALSE)</f>
        <v>0</v>
      </c>
      <c r="T178" s="368">
        <f>VLOOKUP($G178, SCHOOL_INFO!$D$5:$AS$749, 13, FALSE)</f>
        <v>4</v>
      </c>
      <c r="U178" s="368">
        <f>VLOOKUP($G178, SCHOOL_INFO!$D$5:$AS$749, 14, FALSE)</f>
        <v>0</v>
      </c>
      <c r="V178" s="368">
        <f>VLOOKUP($G178, SCHOOL_INFO!$D$5:$AS$749, 15, FALSE)</f>
        <v>0</v>
      </c>
      <c r="W178" s="368">
        <f>VLOOKUP($G178, SCHOOL_INFO!$D$5:$AS$749, 17, FALSE)</f>
        <v>0</v>
      </c>
      <c r="X178" s="368">
        <f>VLOOKUP($G178, SCHOOL_INFO!$D$5:$AS$749, 18, FALSE)</f>
        <v>0</v>
      </c>
      <c r="Y178" s="368">
        <f>VLOOKUP($G178, SCHOOL_INFO!$D$5:$AS$749, 19, FALSE)</f>
        <v>0</v>
      </c>
      <c r="Z178" s="368">
        <f>VLOOKUP($G178, SCHOOL_INFO!$D$5:$AS$749, 21, FALSE)</f>
        <v>8</v>
      </c>
      <c r="AA178" s="368">
        <f>VLOOKUP($G178, SCHOOL_INFO!$D$5:$AS$749, 22, FALSE)</f>
        <v>3</v>
      </c>
      <c r="AB178" s="368">
        <f>VLOOKUP($G178, SCHOOL_INFO!$D$5:$AS$749, 23, FALSE)</f>
        <v>0</v>
      </c>
      <c r="AC178" s="368">
        <f>VLOOKUP($G178, SCHOOL_INFO!$D$5:$AS$749, 25, FALSE)</f>
        <v>8</v>
      </c>
      <c r="AD178" s="368">
        <f>VLOOKUP($G178, SCHOOL_INFO!$D$5:$AS$749, 26, FALSE)</f>
        <v>1</v>
      </c>
      <c r="AE178" s="368">
        <f>VLOOKUP($G178, SCHOOL_INFO!$D$5:$AS$749, 27, FALSE)</f>
        <v>0</v>
      </c>
      <c r="AF178" s="368">
        <f>VLOOKUP($G178, SCHOOL_INFO!$D$5:$AS$749, 29, FALSE)</f>
        <v>0</v>
      </c>
      <c r="AG178" s="368">
        <f>VLOOKUP($G178, SCHOOL_INFO!$D$5:$AS$749, 30, FALSE)</f>
        <v>0</v>
      </c>
      <c r="AH178" s="368">
        <f>VLOOKUP($G178, SCHOOL_INFO!$D$5:$AS$749, 31, FALSE)</f>
        <v>0</v>
      </c>
      <c r="AI178" s="368">
        <f>VLOOKUP($G178, SCHOOL_INFO!$D$5:$AS$749, 33, FALSE)</f>
        <v>1</v>
      </c>
      <c r="AJ178" s="368">
        <f>VLOOKUP($G178, SCHOOL_INFO!$D$5:$AS$749, 34, FALSE)</f>
        <v>0</v>
      </c>
      <c r="AK178" s="368">
        <f>VLOOKUP($G178, SCHOOL_INFO!$D$5:$AS$749, 35, FALSE)</f>
        <v>4</v>
      </c>
      <c r="AL178" s="368">
        <f>VLOOKUP($B178, '0.학교(충남+대전)'!$C$4:$AH$767, 31, FALSE)</f>
        <v>4</v>
      </c>
      <c r="AM178" s="368">
        <f>VLOOKUP($B178, '0.학교(충남+대전)'!$C$4:$AH$767, 32, FALSE)</f>
        <v>0</v>
      </c>
      <c r="AN178" s="368">
        <f>VLOOKUP($G178, SCHOOL_INFO!$D$5:$AS$749, 9, FALSE)</f>
        <v>0</v>
      </c>
      <c r="AO178" s="368">
        <f>VLOOKUP($G178, SCHOOL_INFO!$D$5:$AS$749, 36, FALSE)</f>
        <v>6</v>
      </c>
      <c r="AP178" s="368">
        <f>VLOOKUP($G178, SCHOOL_INFO!$D$5:$AS$749, 37, FALSE)</f>
        <v>4</v>
      </c>
      <c r="AQ178" s="368">
        <f>VLOOKUP($B178, '0.학교(충남+대전)'!$C$4:$AC$767, 27, FALSE)</f>
        <v>18</v>
      </c>
      <c r="AR178" s="368">
        <f>VLOOKUP($B178, '0.학교(충남+대전)'!$C$4:$AH$767, 29, FALSE)</f>
        <v>18</v>
      </c>
      <c r="AS178" s="368">
        <f>VLOOKUP($B178, '0.학교(충남+대전)'!$C$4:$AH$767, 30, FALSE)</f>
        <v>0</v>
      </c>
      <c r="AT178" s="368">
        <f>VLOOKUP($G178, SCHOOL_INFO!$D$5:$AS$749, 38, FALSE)</f>
        <v>10</v>
      </c>
      <c r="AU178" s="368">
        <f>VLOOKUP($G178, SCHOOL_INFO!$D$5:$AS$749, 39, FALSE)</f>
        <v>4</v>
      </c>
      <c r="AV178" s="368">
        <f>VLOOKUP($G178, SCHOOL_INFO!$D$5:$AS$749, 40, FALSE)</f>
        <v>18</v>
      </c>
      <c r="AW178" s="368">
        <f>VLOOKUP($G178, SCHOOL_INFO!$D$5:$AS$749, 41, FALSE)</f>
        <v>0</v>
      </c>
      <c r="AX178" s="368">
        <f>VLOOKUP($G178, SCHOOL_INFO!$D$5:$AS$749, 42, FALSE)</f>
        <v>0</v>
      </c>
    </row>
    <row r="179" spans="1:50" ht="16.5" customHeight="1">
      <c r="A179" s="81">
        <v>175</v>
      </c>
      <c r="B179" s="86" t="s">
        <v>1083</v>
      </c>
      <c r="C179" s="88" t="s">
        <v>28</v>
      </c>
      <c r="D179" s="86" t="s">
        <v>2233</v>
      </c>
      <c r="E179" s="86" t="s">
        <v>1037</v>
      </c>
      <c r="F179" s="87" t="s">
        <v>727</v>
      </c>
      <c r="G179" s="90" t="s">
        <v>1084</v>
      </c>
      <c r="H179" s="390" t="s">
        <v>2353</v>
      </c>
      <c r="I179" s="390" t="s">
        <v>699</v>
      </c>
      <c r="J179" s="88" t="s">
        <v>5123</v>
      </c>
      <c r="K179" s="366">
        <v>2</v>
      </c>
      <c r="L179" s="367">
        <v>1</v>
      </c>
      <c r="M179" s="367">
        <v>1</v>
      </c>
      <c r="N179" s="368">
        <f>VLOOKUP($G179, SCHOOL_INFO!$D$5:$AS$749, 6, FALSE)</f>
        <v>8</v>
      </c>
      <c r="O179" s="368">
        <f>VLOOKUP($G179, SCHOOL_INFO!$D$5:$AS$749, 7, FALSE)</f>
        <v>0</v>
      </c>
      <c r="P179" s="368">
        <f>VLOOKUP($G179, SCHOOL_INFO!$D$5:$AS$749, 8, FALSE)</f>
        <v>1</v>
      </c>
      <c r="Q179" s="368">
        <f>VLOOKUP($G179, SCHOOL_INFO!$D$5:$AS$749, 10, FALSE)</f>
        <v>0</v>
      </c>
      <c r="R179" s="368">
        <f>VLOOKUP($G179, SCHOOL_INFO!$D$5:$AS$749, 11, FALSE)</f>
        <v>0</v>
      </c>
      <c r="S179" s="368">
        <f>VLOOKUP($G179, SCHOOL_INFO!$D$5:$AS$749, 12, FALSE)</f>
        <v>0</v>
      </c>
      <c r="T179" s="368">
        <f>VLOOKUP($G179, SCHOOL_INFO!$D$5:$AS$749, 13, FALSE)</f>
        <v>3</v>
      </c>
      <c r="U179" s="368">
        <f>VLOOKUP($G179, SCHOOL_INFO!$D$5:$AS$749, 14, FALSE)</f>
        <v>1</v>
      </c>
      <c r="V179" s="368">
        <f>VLOOKUP($G179, SCHOOL_INFO!$D$5:$AS$749, 15, FALSE)</f>
        <v>0</v>
      </c>
      <c r="W179" s="368">
        <f>VLOOKUP($G179, SCHOOL_INFO!$D$5:$AS$749, 17, FALSE)</f>
        <v>0</v>
      </c>
      <c r="X179" s="368">
        <f>VLOOKUP($G179, SCHOOL_INFO!$D$5:$AS$749, 18, FALSE)</f>
        <v>0</v>
      </c>
      <c r="Y179" s="368">
        <f>VLOOKUP($G179, SCHOOL_INFO!$D$5:$AS$749, 19, FALSE)</f>
        <v>0</v>
      </c>
      <c r="Z179" s="368">
        <f>VLOOKUP($G179, SCHOOL_INFO!$D$5:$AS$749, 21, FALSE)</f>
        <v>3</v>
      </c>
      <c r="AA179" s="368">
        <f>VLOOKUP($G179, SCHOOL_INFO!$D$5:$AS$749, 22, FALSE)</f>
        <v>2</v>
      </c>
      <c r="AB179" s="368">
        <f>VLOOKUP($G179, SCHOOL_INFO!$D$5:$AS$749, 23, FALSE)</f>
        <v>0</v>
      </c>
      <c r="AC179" s="368">
        <f>VLOOKUP($G179, SCHOOL_INFO!$D$5:$AS$749, 25, FALSE)</f>
        <v>9</v>
      </c>
      <c r="AD179" s="368">
        <f>VLOOKUP($G179, SCHOOL_INFO!$D$5:$AS$749, 26, FALSE)</f>
        <v>2</v>
      </c>
      <c r="AE179" s="368">
        <f>VLOOKUP($G179, SCHOOL_INFO!$D$5:$AS$749, 27, FALSE)</f>
        <v>0</v>
      </c>
      <c r="AF179" s="368">
        <f>VLOOKUP($G179, SCHOOL_INFO!$D$5:$AS$749, 29, FALSE)</f>
        <v>0</v>
      </c>
      <c r="AG179" s="368">
        <f>VLOOKUP($G179, SCHOOL_INFO!$D$5:$AS$749, 30, FALSE)</f>
        <v>0</v>
      </c>
      <c r="AH179" s="368">
        <f>VLOOKUP($G179, SCHOOL_INFO!$D$5:$AS$749, 31, FALSE)</f>
        <v>0</v>
      </c>
      <c r="AI179" s="368">
        <f>VLOOKUP($G179, SCHOOL_INFO!$D$5:$AS$749, 33, FALSE)</f>
        <v>1</v>
      </c>
      <c r="AJ179" s="368">
        <f>VLOOKUP($G179, SCHOOL_INFO!$D$5:$AS$749, 34, FALSE)</f>
        <v>0</v>
      </c>
      <c r="AK179" s="368">
        <f>VLOOKUP($G179, SCHOOL_INFO!$D$5:$AS$749, 35, FALSE)</f>
        <v>4</v>
      </c>
      <c r="AL179" s="368">
        <f>VLOOKUP($B179, '0.학교(충남+대전)'!$C$4:$AH$767, 31, FALSE)</f>
        <v>4</v>
      </c>
      <c r="AM179" s="368">
        <f>VLOOKUP($B179, '0.학교(충남+대전)'!$C$4:$AH$767, 32, FALSE)</f>
        <v>0</v>
      </c>
      <c r="AN179" s="368">
        <f>VLOOKUP($G179, SCHOOL_INFO!$D$5:$AS$749, 9, FALSE)</f>
        <v>0</v>
      </c>
      <c r="AO179" s="368">
        <f>VLOOKUP($G179, SCHOOL_INFO!$D$5:$AS$749, 36, FALSE)</f>
        <v>9</v>
      </c>
      <c r="AP179" s="368">
        <f>VLOOKUP($G179, SCHOOL_INFO!$D$5:$AS$749, 37, FALSE)</f>
        <v>3</v>
      </c>
      <c r="AQ179" s="368">
        <f>VLOOKUP($B179, '0.학교(충남+대전)'!$C$4:$AC$767, 27, FALSE)</f>
        <v>19</v>
      </c>
      <c r="AR179" s="368">
        <f>VLOOKUP($B179, '0.학교(충남+대전)'!$C$4:$AH$767, 29, FALSE)</f>
        <v>19</v>
      </c>
      <c r="AS179" s="368">
        <f>VLOOKUP($B179, '0.학교(충남+대전)'!$C$4:$AH$767, 30, FALSE)</f>
        <v>0</v>
      </c>
      <c r="AT179" s="368">
        <f>VLOOKUP($G179, SCHOOL_INFO!$D$5:$AS$749, 38, FALSE)</f>
        <v>6</v>
      </c>
      <c r="AU179" s="368">
        <f>VLOOKUP($G179, SCHOOL_INFO!$D$5:$AS$749, 39, FALSE)</f>
        <v>3</v>
      </c>
      <c r="AV179" s="368">
        <f>VLOOKUP($G179, SCHOOL_INFO!$D$5:$AS$749, 40, FALSE)</f>
        <v>19</v>
      </c>
      <c r="AW179" s="368">
        <f>VLOOKUP($G179, SCHOOL_INFO!$D$5:$AS$749, 41, FALSE)</f>
        <v>0</v>
      </c>
      <c r="AX179" s="368">
        <f>VLOOKUP($G179, SCHOOL_INFO!$D$5:$AS$749, 42, FALSE)</f>
        <v>0</v>
      </c>
    </row>
    <row r="180" spans="1:50" ht="16.5" customHeight="1">
      <c r="A180" s="80">
        <v>176</v>
      </c>
      <c r="B180" s="86" t="s">
        <v>1085</v>
      </c>
      <c r="C180" s="88" t="s">
        <v>28</v>
      </c>
      <c r="D180" s="86" t="s">
        <v>2233</v>
      </c>
      <c r="E180" s="86" t="s">
        <v>1037</v>
      </c>
      <c r="F180" s="87" t="s">
        <v>727</v>
      </c>
      <c r="G180" s="90" t="s">
        <v>1086</v>
      </c>
      <c r="H180" s="390" t="s">
        <v>2353</v>
      </c>
      <c r="I180" s="390" t="s">
        <v>699</v>
      </c>
      <c r="J180" s="88" t="s">
        <v>5123</v>
      </c>
      <c r="K180" s="366">
        <v>2</v>
      </c>
      <c r="L180" s="367">
        <v>1</v>
      </c>
      <c r="M180" s="367">
        <v>1</v>
      </c>
      <c r="N180" s="368">
        <f>VLOOKUP($G180, SCHOOL_INFO!$D$5:$AS$749, 6, FALSE)</f>
        <v>2</v>
      </c>
      <c r="O180" s="368">
        <f>VLOOKUP($G180, SCHOOL_INFO!$D$5:$AS$749, 7, FALSE)</f>
        <v>0</v>
      </c>
      <c r="P180" s="368">
        <f>VLOOKUP($G180, SCHOOL_INFO!$D$5:$AS$749, 8, FALSE)</f>
        <v>1</v>
      </c>
      <c r="Q180" s="368">
        <f>VLOOKUP($G180, SCHOOL_INFO!$D$5:$AS$749, 10, FALSE)</f>
        <v>1</v>
      </c>
      <c r="R180" s="368">
        <f>VLOOKUP($G180, SCHOOL_INFO!$D$5:$AS$749, 11, FALSE)</f>
        <v>0</v>
      </c>
      <c r="S180" s="368">
        <f>VLOOKUP($G180, SCHOOL_INFO!$D$5:$AS$749, 12, FALSE)</f>
        <v>0</v>
      </c>
      <c r="T180" s="368">
        <f>VLOOKUP($G180, SCHOOL_INFO!$D$5:$AS$749, 13, FALSE)</f>
        <v>0</v>
      </c>
      <c r="U180" s="368">
        <f>VLOOKUP($G180, SCHOOL_INFO!$D$5:$AS$749, 14, FALSE)</f>
        <v>0</v>
      </c>
      <c r="V180" s="368">
        <f>VLOOKUP($G180, SCHOOL_INFO!$D$5:$AS$749, 15, FALSE)</f>
        <v>0</v>
      </c>
      <c r="W180" s="368">
        <f>VLOOKUP($G180, SCHOOL_INFO!$D$5:$AS$749, 17, FALSE)</f>
        <v>0</v>
      </c>
      <c r="X180" s="368">
        <f>VLOOKUP($G180, SCHOOL_INFO!$D$5:$AS$749, 18, FALSE)</f>
        <v>0</v>
      </c>
      <c r="Y180" s="368">
        <f>VLOOKUP($G180, SCHOOL_INFO!$D$5:$AS$749, 19, FALSE)</f>
        <v>0</v>
      </c>
      <c r="Z180" s="368">
        <f>VLOOKUP($G180, SCHOOL_INFO!$D$5:$AS$749, 21, FALSE)</f>
        <v>7</v>
      </c>
      <c r="AA180" s="368">
        <f>VLOOKUP($G180, SCHOOL_INFO!$D$5:$AS$749, 22, FALSE)</f>
        <v>4</v>
      </c>
      <c r="AB180" s="368">
        <f>VLOOKUP($G180, SCHOOL_INFO!$D$5:$AS$749, 23, FALSE)</f>
        <v>0</v>
      </c>
      <c r="AC180" s="368">
        <f>VLOOKUP($G180, SCHOOL_INFO!$D$5:$AS$749, 25, FALSE)</f>
        <v>2</v>
      </c>
      <c r="AD180" s="368">
        <f>VLOOKUP($G180, SCHOOL_INFO!$D$5:$AS$749, 26, FALSE)</f>
        <v>0</v>
      </c>
      <c r="AE180" s="368">
        <f>VLOOKUP($G180, SCHOOL_INFO!$D$5:$AS$749, 27, FALSE)</f>
        <v>0</v>
      </c>
      <c r="AF180" s="368">
        <f>VLOOKUP($G180, SCHOOL_INFO!$D$5:$AS$749, 29, FALSE)</f>
        <v>0</v>
      </c>
      <c r="AG180" s="368">
        <f>VLOOKUP($G180, SCHOOL_INFO!$D$5:$AS$749, 30, FALSE)</f>
        <v>0</v>
      </c>
      <c r="AH180" s="368">
        <f>VLOOKUP($G180, SCHOOL_INFO!$D$5:$AS$749, 31, FALSE)</f>
        <v>0</v>
      </c>
      <c r="AI180" s="368">
        <f>VLOOKUP($G180, SCHOOL_INFO!$D$5:$AS$749, 33, FALSE)</f>
        <v>1</v>
      </c>
      <c r="AJ180" s="368">
        <f>VLOOKUP($G180, SCHOOL_INFO!$D$5:$AS$749, 34, FALSE)</f>
        <v>0</v>
      </c>
      <c r="AK180" s="368">
        <f>VLOOKUP($G180, SCHOOL_INFO!$D$5:$AS$749, 35, FALSE)</f>
        <v>3</v>
      </c>
      <c r="AL180" s="368">
        <f>VLOOKUP($B180, '0.학교(충남+대전)'!$C$4:$AH$767, 31, FALSE)</f>
        <v>3</v>
      </c>
      <c r="AM180" s="368">
        <f>VLOOKUP($B180, '0.학교(충남+대전)'!$C$4:$AH$767, 32, FALSE)</f>
        <v>0</v>
      </c>
      <c r="AN180" s="368">
        <f>VLOOKUP($G180, SCHOOL_INFO!$D$5:$AS$749, 9, FALSE)</f>
        <v>0</v>
      </c>
      <c r="AO180" s="368">
        <f>VLOOKUP($G180, SCHOOL_INFO!$D$5:$AS$749, 36, FALSE)</f>
        <v>7</v>
      </c>
      <c r="AP180" s="368">
        <f>VLOOKUP($G180, SCHOOL_INFO!$D$5:$AS$749, 37, FALSE)</f>
        <v>5</v>
      </c>
      <c r="AQ180" s="368">
        <f>VLOOKUP($B180, '0.학교(충남+대전)'!$C$4:$AC$767, 27, FALSE)</f>
        <v>13</v>
      </c>
      <c r="AR180" s="368">
        <f>VLOOKUP($B180, '0.학교(충남+대전)'!$C$4:$AH$767, 29, FALSE)</f>
        <v>13</v>
      </c>
      <c r="AS180" s="368">
        <f>VLOOKUP($B180, '0.학교(충남+대전)'!$C$4:$AH$767, 30, FALSE)</f>
        <v>0</v>
      </c>
      <c r="AT180" s="368">
        <f>VLOOKUP($G180, SCHOOL_INFO!$D$5:$AS$749, 38, FALSE)</f>
        <v>8</v>
      </c>
      <c r="AU180" s="368">
        <f>VLOOKUP($G180, SCHOOL_INFO!$D$5:$AS$749, 39, FALSE)</f>
        <v>3</v>
      </c>
      <c r="AV180" s="368">
        <f>VLOOKUP($G180, SCHOOL_INFO!$D$5:$AS$749, 40, FALSE)</f>
        <v>13</v>
      </c>
      <c r="AW180" s="368">
        <f>VLOOKUP($G180, SCHOOL_INFO!$D$5:$AS$749, 41, FALSE)</f>
        <v>0</v>
      </c>
      <c r="AX180" s="368">
        <f>VLOOKUP($G180, SCHOOL_INFO!$D$5:$AS$749, 42, FALSE)</f>
        <v>0</v>
      </c>
    </row>
    <row r="181" spans="1:50" ht="16.5" customHeight="1">
      <c r="A181" s="80">
        <v>177</v>
      </c>
      <c r="B181" s="86" t="s">
        <v>1087</v>
      </c>
      <c r="C181" s="88" t="s">
        <v>28</v>
      </c>
      <c r="D181" s="86" t="s">
        <v>2233</v>
      </c>
      <c r="E181" s="86" t="s">
        <v>1037</v>
      </c>
      <c r="F181" s="89" t="s">
        <v>730</v>
      </c>
      <c r="G181" s="90" t="s">
        <v>1088</v>
      </c>
      <c r="H181" s="390" t="s">
        <v>26</v>
      </c>
      <c r="I181" s="390" t="s">
        <v>699</v>
      </c>
      <c r="J181" s="88" t="s">
        <v>5123</v>
      </c>
      <c r="K181" s="366">
        <v>2</v>
      </c>
      <c r="L181" s="367">
        <v>1</v>
      </c>
      <c r="M181" s="367">
        <v>1</v>
      </c>
      <c r="N181" s="368">
        <f>VLOOKUP($G181, SCHOOL_INFO!$D$5:$AS$749, 6, FALSE)</f>
        <v>6</v>
      </c>
      <c r="O181" s="368">
        <f>VLOOKUP($G181, SCHOOL_INFO!$D$5:$AS$749, 7, FALSE)</f>
        <v>0</v>
      </c>
      <c r="P181" s="368">
        <f>VLOOKUP($G181, SCHOOL_INFO!$D$5:$AS$749, 8, FALSE)</f>
        <v>1</v>
      </c>
      <c r="Q181" s="368">
        <f>VLOOKUP($G181, SCHOOL_INFO!$D$5:$AS$749, 10, FALSE)</f>
        <v>0</v>
      </c>
      <c r="R181" s="368">
        <f>VLOOKUP($G181, SCHOOL_INFO!$D$5:$AS$749, 11, FALSE)</f>
        <v>0</v>
      </c>
      <c r="S181" s="368">
        <f>VLOOKUP($G181, SCHOOL_INFO!$D$5:$AS$749, 12, FALSE)</f>
        <v>0</v>
      </c>
      <c r="T181" s="368">
        <f>VLOOKUP($G181, SCHOOL_INFO!$D$5:$AS$749, 13, FALSE)</f>
        <v>0</v>
      </c>
      <c r="U181" s="368">
        <f>VLOOKUP($G181, SCHOOL_INFO!$D$5:$AS$749, 14, FALSE)</f>
        <v>0</v>
      </c>
      <c r="V181" s="368">
        <f>VLOOKUP($G181, SCHOOL_INFO!$D$5:$AS$749, 15, FALSE)</f>
        <v>0</v>
      </c>
      <c r="W181" s="368">
        <f>VLOOKUP($G181, SCHOOL_INFO!$D$5:$AS$749, 17, FALSE)</f>
        <v>0</v>
      </c>
      <c r="X181" s="368">
        <f>VLOOKUP($G181, SCHOOL_INFO!$D$5:$AS$749, 18, FALSE)</f>
        <v>0</v>
      </c>
      <c r="Y181" s="368">
        <f>VLOOKUP($G181, SCHOOL_INFO!$D$5:$AS$749, 19, FALSE)</f>
        <v>0</v>
      </c>
      <c r="Z181" s="368">
        <f>VLOOKUP($G181, SCHOOL_INFO!$D$5:$AS$749, 21, FALSE)</f>
        <v>14</v>
      </c>
      <c r="AA181" s="368">
        <f>VLOOKUP($G181, SCHOOL_INFO!$D$5:$AS$749, 22, FALSE)</f>
        <v>5</v>
      </c>
      <c r="AB181" s="368">
        <f>VLOOKUP($G181, SCHOOL_INFO!$D$5:$AS$749, 23, FALSE)</f>
        <v>0</v>
      </c>
      <c r="AC181" s="368">
        <f>VLOOKUP($G181, SCHOOL_INFO!$D$5:$AS$749, 25, FALSE)</f>
        <v>0</v>
      </c>
      <c r="AD181" s="368">
        <f>VLOOKUP($G181, SCHOOL_INFO!$D$5:$AS$749, 26, FALSE)</f>
        <v>0</v>
      </c>
      <c r="AE181" s="368">
        <f>VLOOKUP($G181, SCHOOL_INFO!$D$5:$AS$749, 27, FALSE)</f>
        <v>0</v>
      </c>
      <c r="AF181" s="368">
        <f>VLOOKUP($G181, SCHOOL_INFO!$D$5:$AS$749, 29, FALSE)</f>
        <v>0</v>
      </c>
      <c r="AG181" s="368">
        <f>VLOOKUP($G181, SCHOOL_INFO!$D$5:$AS$749, 30, FALSE)</f>
        <v>0</v>
      </c>
      <c r="AH181" s="368">
        <f>VLOOKUP($G181, SCHOOL_INFO!$D$5:$AS$749, 31, FALSE)</f>
        <v>0</v>
      </c>
      <c r="AI181" s="368">
        <f>VLOOKUP($G181, SCHOOL_INFO!$D$5:$AS$749, 33, FALSE)</f>
        <v>1</v>
      </c>
      <c r="AJ181" s="368">
        <f>VLOOKUP($G181, SCHOOL_INFO!$D$5:$AS$749, 34, FALSE)</f>
        <v>0</v>
      </c>
      <c r="AK181" s="368">
        <f>VLOOKUP($G181, SCHOOL_INFO!$D$5:$AS$749, 35, FALSE)</f>
        <v>3</v>
      </c>
      <c r="AL181" s="368">
        <f>VLOOKUP($B181, '0.학교(충남+대전)'!$C$4:$AH$767, 31, FALSE)</f>
        <v>3</v>
      </c>
      <c r="AM181" s="368">
        <f>VLOOKUP($B181, '0.학교(충남+대전)'!$C$4:$AH$767, 32, FALSE)</f>
        <v>0</v>
      </c>
      <c r="AN181" s="368">
        <f>VLOOKUP($G181, SCHOOL_INFO!$D$5:$AS$749, 9, FALSE)</f>
        <v>0</v>
      </c>
      <c r="AO181" s="368">
        <f>VLOOKUP($G181, SCHOOL_INFO!$D$5:$AS$749, 36, FALSE)</f>
        <v>13</v>
      </c>
      <c r="AP181" s="368">
        <f>VLOOKUP($G181, SCHOOL_INFO!$D$5:$AS$749, 37, FALSE)</f>
        <v>0</v>
      </c>
      <c r="AQ181" s="368">
        <f>VLOOKUP($B181, '0.학교(충남+대전)'!$C$4:$AC$767, 27, FALSE)</f>
        <v>13</v>
      </c>
      <c r="AR181" s="368">
        <f>VLOOKUP($B181, '0.학교(충남+대전)'!$C$4:$AH$767, 29, FALSE)</f>
        <v>13</v>
      </c>
      <c r="AS181" s="368">
        <f>VLOOKUP($B181, '0.학교(충남+대전)'!$C$4:$AH$767, 30, FALSE)</f>
        <v>0</v>
      </c>
      <c r="AT181" s="368">
        <f>VLOOKUP($G181, SCHOOL_INFO!$D$5:$AS$749, 38, FALSE)</f>
        <v>5</v>
      </c>
      <c r="AU181" s="368">
        <f>VLOOKUP($G181, SCHOOL_INFO!$D$5:$AS$749, 39, FALSE)</f>
        <v>0</v>
      </c>
      <c r="AV181" s="368">
        <f>VLOOKUP($G181, SCHOOL_INFO!$D$5:$AS$749, 40, FALSE)</f>
        <v>13</v>
      </c>
      <c r="AW181" s="368">
        <f>VLOOKUP($G181, SCHOOL_INFO!$D$5:$AS$749, 41, FALSE)</f>
        <v>0</v>
      </c>
      <c r="AX181" s="368">
        <f>VLOOKUP($G181, SCHOOL_INFO!$D$5:$AS$749, 42, FALSE)</f>
        <v>0</v>
      </c>
    </row>
    <row r="182" spans="1:50" ht="16.5" customHeight="1">
      <c r="A182" s="81">
        <v>178</v>
      </c>
      <c r="B182" s="86" t="s">
        <v>1089</v>
      </c>
      <c r="C182" s="88" t="s">
        <v>28</v>
      </c>
      <c r="D182" s="86" t="s">
        <v>2233</v>
      </c>
      <c r="E182" s="86" t="s">
        <v>1037</v>
      </c>
      <c r="F182" s="87" t="s">
        <v>727</v>
      </c>
      <c r="G182" s="90" t="s">
        <v>1090</v>
      </c>
      <c r="H182" s="390" t="s">
        <v>2353</v>
      </c>
      <c r="I182" s="390" t="s">
        <v>699</v>
      </c>
      <c r="J182" s="88" t="s">
        <v>5123</v>
      </c>
      <c r="K182" s="366">
        <v>2</v>
      </c>
      <c r="L182" s="367">
        <v>1</v>
      </c>
      <c r="M182" s="367">
        <v>1</v>
      </c>
      <c r="N182" s="368">
        <f>VLOOKUP($G182, SCHOOL_INFO!$D$5:$AS$749, 6, FALSE)</f>
        <v>7</v>
      </c>
      <c r="O182" s="368">
        <f>VLOOKUP($G182, SCHOOL_INFO!$D$5:$AS$749, 7, FALSE)</f>
        <v>0</v>
      </c>
      <c r="P182" s="368">
        <f>VLOOKUP($G182, SCHOOL_INFO!$D$5:$AS$749, 8, FALSE)</f>
        <v>1</v>
      </c>
      <c r="Q182" s="368">
        <f>VLOOKUP($G182, SCHOOL_INFO!$D$5:$AS$749, 10, FALSE)</f>
        <v>0</v>
      </c>
      <c r="R182" s="368">
        <f>VLOOKUP($G182, SCHOOL_INFO!$D$5:$AS$749, 11, FALSE)</f>
        <v>0</v>
      </c>
      <c r="S182" s="368">
        <f>VLOOKUP($G182, SCHOOL_INFO!$D$5:$AS$749, 12, FALSE)</f>
        <v>0</v>
      </c>
      <c r="T182" s="368">
        <f>VLOOKUP($G182, SCHOOL_INFO!$D$5:$AS$749, 13, FALSE)</f>
        <v>0</v>
      </c>
      <c r="U182" s="368">
        <f>VLOOKUP($G182, SCHOOL_INFO!$D$5:$AS$749, 14, FALSE)</f>
        <v>0</v>
      </c>
      <c r="V182" s="368">
        <f>VLOOKUP($G182, SCHOOL_INFO!$D$5:$AS$749, 15, FALSE)</f>
        <v>0</v>
      </c>
      <c r="W182" s="368">
        <f>VLOOKUP($G182, SCHOOL_INFO!$D$5:$AS$749, 17, FALSE)</f>
        <v>0</v>
      </c>
      <c r="X182" s="368">
        <f>VLOOKUP($G182, SCHOOL_INFO!$D$5:$AS$749, 18, FALSE)</f>
        <v>0</v>
      </c>
      <c r="Y182" s="368">
        <f>VLOOKUP($G182, SCHOOL_INFO!$D$5:$AS$749, 19, FALSE)</f>
        <v>0</v>
      </c>
      <c r="Z182" s="368">
        <f>VLOOKUP($G182, SCHOOL_INFO!$D$5:$AS$749, 21, FALSE)</f>
        <v>6</v>
      </c>
      <c r="AA182" s="368">
        <f>VLOOKUP($G182, SCHOOL_INFO!$D$5:$AS$749, 22, FALSE)</f>
        <v>2</v>
      </c>
      <c r="AB182" s="368">
        <f>VLOOKUP($G182, SCHOOL_INFO!$D$5:$AS$749, 23, FALSE)</f>
        <v>0</v>
      </c>
      <c r="AC182" s="368">
        <f>VLOOKUP($G182, SCHOOL_INFO!$D$5:$AS$749, 25, FALSE)</f>
        <v>8</v>
      </c>
      <c r="AD182" s="368">
        <f>VLOOKUP($G182, SCHOOL_INFO!$D$5:$AS$749, 26, FALSE)</f>
        <v>1</v>
      </c>
      <c r="AE182" s="368">
        <f>VLOOKUP($G182, SCHOOL_INFO!$D$5:$AS$749, 27, FALSE)</f>
        <v>0</v>
      </c>
      <c r="AF182" s="368">
        <f>VLOOKUP($G182, SCHOOL_INFO!$D$5:$AS$749, 29, FALSE)</f>
        <v>0</v>
      </c>
      <c r="AG182" s="368">
        <f>VLOOKUP($G182, SCHOOL_INFO!$D$5:$AS$749, 30, FALSE)</f>
        <v>0</v>
      </c>
      <c r="AH182" s="368">
        <f>VLOOKUP($G182, SCHOOL_INFO!$D$5:$AS$749, 31, FALSE)</f>
        <v>0</v>
      </c>
      <c r="AI182" s="368">
        <f>VLOOKUP($G182, SCHOOL_INFO!$D$5:$AS$749, 33, FALSE)</f>
        <v>1</v>
      </c>
      <c r="AJ182" s="368">
        <f>VLOOKUP($G182, SCHOOL_INFO!$D$5:$AS$749, 34, FALSE)</f>
        <v>0</v>
      </c>
      <c r="AK182" s="368">
        <f>VLOOKUP($G182, SCHOOL_INFO!$D$5:$AS$749, 35, FALSE)</f>
        <v>2</v>
      </c>
      <c r="AL182" s="368">
        <f>VLOOKUP($B182, '0.학교(충남+대전)'!$C$4:$AH$767, 31, FALSE)</f>
        <v>2</v>
      </c>
      <c r="AM182" s="368">
        <f>VLOOKUP($B182, '0.학교(충남+대전)'!$C$4:$AH$767, 32, FALSE)</f>
        <v>0</v>
      </c>
      <c r="AN182" s="368">
        <f>VLOOKUP($G182, SCHOOL_INFO!$D$5:$AS$749, 9, FALSE)</f>
        <v>0</v>
      </c>
      <c r="AO182" s="368">
        <f>VLOOKUP($G182, SCHOOL_INFO!$D$5:$AS$749, 36, FALSE)</f>
        <v>16</v>
      </c>
      <c r="AP182" s="368">
        <f>VLOOKUP($G182, SCHOOL_INFO!$D$5:$AS$749, 37, FALSE)</f>
        <v>0</v>
      </c>
      <c r="AQ182" s="368">
        <f>VLOOKUP($B182, '0.학교(충남+대전)'!$C$4:$AC$767, 27, FALSE)</f>
        <v>16</v>
      </c>
      <c r="AR182" s="368">
        <f>VLOOKUP($B182, '0.학교(충남+대전)'!$C$4:$AH$767, 29, FALSE)</f>
        <v>16</v>
      </c>
      <c r="AS182" s="368">
        <f>VLOOKUP($B182, '0.학교(충남+대전)'!$C$4:$AH$767, 30, FALSE)</f>
        <v>0</v>
      </c>
      <c r="AT182" s="368">
        <f>VLOOKUP($G182, SCHOOL_INFO!$D$5:$AS$749, 38, FALSE)</f>
        <v>6</v>
      </c>
      <c r="AU182" s="368">
        <f>VLOOKUP($G182, SCHOOL_INFO!$D$5:$AS$749, 39, FALSE)</f>
        <v>2</v>
      </c>
      <c r="AV182" s="368">
        <f>VLOOKUP($G182, SCHOOL_INFO!$D$5:$AS$749, 40, FALSE)</f>
        <v>16</v>
      </c>
      <c r="AW182" s="368">
        <f>VLOOKUP($G182, SCHOOL_INFO!$D$5:$AS$749, 41, FALSE)</f>
        <v>0</v>
      </c>
      <c r="AX182" s="368">
        <f>VLOOKUP($G182, SCHOOL_INFO!$D$5:$AS$749, 42, FALSE)</f>
        <v>0</v>
      </c>
    </row>
    <row r="183" spans="1:50" ht="16.5" customHeight="1">
      <c r="A183" s="80">
        <v>179</v>
      </c>
      <c r="B183" s="86" t="s">
        <v>1091</v>
      </c>
      <c r="C183" s="88" t="s">
        <v>28</v>
      </c>
      <c r="D183" s="86" t="s">
        <v>2233</v>
      </c>
      <c r="E183" s="86" t="s">
        <v>1037</v>
      </c>
      <c r="F183" s="91" t="s">
        <v>724</v>
      </c>
      <c r="G183" s="90" t="s">
        <v>1092</v>
      </c>
      <c r="H183" s="390" t="s">
        <v>26</v>
      </c>
      <c r="I183" s="390" t="s">
        <v>699</v>
      </c>
      <c r="J183" s="88" t="s">
        <v>5123</v>
      </c>
      <c r="K183" s="366">
        <v>2</v>
      </c>
      <c r="L183" s="367">
        <v>1</v>
      </c>
      <c r="M183" s="367">
        <v>1</v>
      </c>
      <c r="N183" s="368">
        <f>VLOOKUP($G183, SCHOOL_INFO!$D$5:$AS$749, 6, FALSE)</f>
        <v>12</v>
      </c>
      <c r="O183" s="368">
        <f>VLOOKUP($G183, SCHOOL_INFO!$D$5:$AS$749, 7, FALSE)</f>
        <v>0</v>
      </c>
      <c r="P183" s="368">
        <f>VLOOKUP($G183, SCHOOL_INFO!$D$5:$AS$749, 8, FALSE)</f>
        <v>2</v>
      </c>
      <c r="Q183" s="368">
        <f>VLOOKUP($G183, SCHOOL_INFO!$D$5:$AS$749, 10, FALSE)</f>
        <v>4</v>
      </c>
      <c r="R183" s="368">
        <f>VLOOKUP($G183, SCHOOL_INFO!$D$5:$AS$749, 11, FALSE)</f>
        <v>0</v>
      </c>
      <c r="S183" s="368">
        <f>VLOOKUP($G183, SCHOOL_INFO!$D$5:$AS$749, 12, FALSE)</f>
        <v>1</v>
      </c>
      <c r="T183" s="368">
        <f>VLOOKUP($G183, SCHOOL_INFO!$D$5:$AS$749, 13, FALSE)</f>
        <v>5</v>
      </c>
      <c r="U183" s="368">
        <f>VLOOKUP($G183, SCHOOL_INFO!$D$5:$AS$749, 14, FALSE)</f>
        <v>0</v>
      </c>
      <c r="V183" s="368">
        <f>VLOOKUP($G183, SCHOOL_INFO!$D$5:$AS$749, 15, FALSE)</f>
        <v>0</v>
      </c>
      <c r="W183" s="368">
        <f>VLOOKUP($G183, SCHOOL_INFO!$D$5:$AS$749, 17, FALSE)</f>
        <v>0</v>
      </c>
      <c r="X183" s="368">
        <f>VLOOKUP($G183, SCHOOL_INFO!$D$5:$AS$749, 18, FALSE)</f>
        <v>0</v>
      </c>
      <c r="Y183" s="368">
        <f>VLOOKUP($G183, SCHOOL_INFO!$D$5:$AS$749, 19, FALSE)</f>
        <v>0</v>
      </c>
      <c r="Z183" s="368">
        <f>VLOOKUP($G183, SCHOOL_INFO!$D$5:$AS$749, 21, FALSE)</f>
        <v>27</v>
      </c>
      <c r="AA183" s="368">
        <f>VLOOKUP($G183, SCHOOL_INFO!$D$5:$AS$749, 22, FALSE)</f>
        <v>3</v>
      </c>
      <c r="AB183" s="368">
        <f>VLOOKUP($G183, SCHOOL_INFO!$D$5:$AS$749, 23, FALSE)</f>
        <v>0</v>
      </c>
      <c r="AC183" s="368">
        <f>VLOOKUP($G183, SCHOOL_INFO!$D$5:$AS$749, 25, FALSE)</f>
        <v>2</v>
      </c>
      <c r="AD183" s="368">
        <f>VLOOKUP($G183, SCHOOL_INFO!$D$5:$AS$749, 26, FALSE)</f>
        <v>0</v>
      </c>
      <c r="AE183" s="368">
        <f>VLOOKUP($G183, SCHOOL_INFO!$D$5:$AS$749, 27, FALSE)</f>
        <v>0</v>
      </c>
      <c r="AF183" s="368">
        <f>VLOOKUP($G183, SCHOOL_INFO!$D$5:$AS$749, 29, FALSE)</f>
        <v>0</v>
      </c>
      <c r="AG183" s="368">
        <f>VLOOKUP($G183, SCHOOL_INFO!$D$5:$AS$749, 30, FALSE)</f>
        <v>0</v>
      </c>
      <c r="AH183" s="368">
        <f>VLOOKUP($G183, SCHOOL_INFO!$D$5:$AS$749, 31, FALSE)</f>
        <v>0</v>
      </c>
      <c r="AI183" s="368">
        <f>VLOOKUP($G183, SCHOOL_INFO!$D$5:$AS$749, 33, FALSE)</f>
        <v>1</v>
      </c>
      <c r="AJ183" s="368">
        <f>VLOOKUP($G183, SCHOOL_INFO!$D$5:$AS$749, 34, FALSE)</f>
        <v>0</v>
      </c>
      <c r="AK183" s="368">
        <f>VLOOKUP($G183, SCHOOL_INFO!$D$5:$AS$749, 35, FALSE)</f>
        <v>5</v>
      </c>
      <c r="AL183" s="368">
        <f>VLOOKUP($B183, '0.학교(충남+대전)'!$C$4:$AH$767, 31, FALSE)</f>
        <v>5</v>
      </c>
      <c r="AM183" s="368">
        <f>VLOOKUP($B183, '0.학교(충남+대전)'!$C$4:$AH$767, 32, FALSE)</f>
        <v>0</v>
      </c>
      <c r="AN183" s="368">
        <f>VLOOKUP($G183, SCHOOL_INFO!$D$5:$AS$749, 9, FALSE)</f>
        <v>0</v>
      </c>
      <c r="AO183" s="368">
        <f>VLOOKUP($G183, SCHOOL_INFO!$D$5:$AS$749, 36, FALSE)</f>
        <v>24</v>
      </c>
      <c r="AP183" s="368">
        <f>VLOOKUP($G183, SCHOOL_INFO!$D$5:$AS$749, 37, FALSE)</f>
        <v>1</v>
      </c>
      <c r="AQ183" s="368">
        <f>VLOOKUP($B183, '0.학교(충남+대전)'!$C$4:$AC$767, 27, FALSE)</f>
        <v>30</v>
      </c>
      <c r="AR183" s="368">
        <f>VLOOKUP($B183, '0.학교(충남+대전)'!$C$4:$AH$767, 29, FALSE)</f>
        <v>25</v>
      </c>
      <c r="AS183" s="368">
        <f>VLOOKUP($B183, '0.학교(충남+대전)'!$C$4:$AH$767, 30, FALSE)</f>
        <v>0</v>
      </c>
      <c r="AT183" s="368">
        <f>VLOOKUP($G183, SCHOOL_INFO!$D$5:$AS$749, 38, FALSE)</f>
        <v>12</v>
      </c>
      <c r="AU183" s="368">
        <f>VLOOKUP($G183, SCHOOL_INFO!$D$5:$AS$749, 39, FALSE)</f>
        <v>5</v>
      </c>
      <c r="AV183" s="368">
        <f>VLOOKUP($G183, SCHOOL_INFO!$D$5:$AS$749, 40, FALSE)</f>
        <v>25</v>
      </c>
      <c r="AW183" s="368">
        <f>VLOOKUP($G183, SCHOOL_INFO!$D$5:$AS$749, 41, FALSE)</f>
        <v>0</v>
      </c>
      <c r="AX183" s="368">
        <f>VLOOKUP($G183, SCHOOL_INFO!$D$5:$AS$749, 42, FALSE)</f>
        <v>0</v>
      </c>
    </row>
    <row r="184" spans="1:50" ht="16.5" customHeight="1">
      <c r="A184" s="80">
        <v>180</v>
      </c>
      <c r="B184" s="86" t="s">
        <v>1093</v>
      </c>
      <c r="C184" s="88" t="s">
        <v>28</v>
      </c>
      <c r="D184" s="86" t="s">
        <v>2233</v>
      </c>
      <c r="E184" s="86" t="s">
        <v>1037</v>
      </c>
      <c r="F184" s="89" t="s">
        <v>730</v>
      </c>
      <c r="G184" s="90" t="s">
        <v>1094</v>
      </c>
      <c r="H184" s="390" t="s">
        <v>2353</v>
      </c>
      <c r="I184" s="390" t="s">
        <v>35</v>
      </c>
      <c r="J184" s="88" t="s">
        <v>5123</v>
      </c>
      <c r="K184" s="366">
        <v>3</v>
      </c>
      <c r="L184" s="367">
        <v>1</v>
      </c>
      <c r="M184" s="367">
        <v>1</v>
      </c>
      <c r="N184" s="368">
        <f>VLOOKUP($G184, SCHOOL_INFO!$D$5:$AS$749, 6, FALSE)</f>
        <v>24</v>
      </c>
      <c r="O184" s="368">
        <f>VLOOKUP($G184, SCHOOL_INFO!$D$5:$AS$749, 7, FALSE)</f>
        <v>0</v>
      </c>
      <c r="P184" s="368">
        <f>VLOOKUP($G184, SCHOOL_INFO!$D$5:$AS$749, 8, FALSE)</f>
        <v>1</v>
      </c>
      <c r="Q184" s="368">
        <f>VLOOKUP($G184, SCHOOL_INFO!$D$5:$AS$749, 10, FALSE)</f>
        <v>5</v>
      </c>
      <c r="R184" s="368">
        <f>VLOOKUP($G184, SCHOOL_INFO!$D$5:$AS$749, 11, FALSE)</f>
        <v>0</v>
      </c>
      <c r="S184" s="368">
        <f>VLOOKUP($G184, SCHOOL_INFO!$D$5:$AS$749, 12, FALSE)</f>
        <v>0</v>
      </c>
      <c r="T184" s="368">
        <f>VLOOKUP($G184, SCHOOL_INFO!$D$5:$AS$749, 13, FALSE)</f>
        <v>6</v>
      </c>
      <c r="U184" s="368">
        <f>VLOOKUP($G184, SCHOOL_INFO!$D$5:$AS$749, 14, FALSE)</f>
        <v>2</v>
      </c>
      <c r="V184" s="368">
        <f>VLOOKUP($G184, SCHOOL_INFO!$D$5:$AS$749, 15, FALSE)</f>
        <v>0</v>
      </c>
      <c r="W184" s="368">
        <f>VLOOKUP($G184, SCHOOL_INFO!$D$5:$AS$749, 17, FALSE)</f>
        <v>1</v>
      </c>
      <c r="X184" s="368">
        <f>VLOOKUP($G184, SCHOOL_INFO!$D$5:$AS$749, 18, FALSE)</f>
        <v>0</v>
      </c>
      <c r="Y184" s="368">
        <f>VLOOKUP($G184, SCHOOL_INFO!$D$5:$AS$749, 19, FALSE)</f>
        <v>0</v>
      </c>
      <c r="Z184" s="368">
        <f>VLOOKUP($G184, SCHOOL_INFO!$D$5:$AS$749, 21, FALSE)</f>
        <v>8</v>
      </c>
      <c r="AA184" s="368">
        <f>VLOOKUP($G184, SCHOOL_INFO!$D$5:$AS$749, 22, FALSE)</f>
        <v>3</v>
      </c>
      <c r="AB184" s="368">
        <f>VLOOKUP($G184, SCHOOL_INFO!$D$5:$AS$749, 23, FALSE)</f>
        <v>0</v>
      </c>
      <c r="AC184" s="368">
        <f>VLOOKUP($G184, SCHOOL_INFO!$D$5:$AS$749, 25, FALSE)</f>
        <v>42</v>
      </c>
      <c r="AD184" s="368">
        <f>VLOOKUP($G184, SCHOOL_INFO!$D$5:$AS$749, 26, FALSE)</f>
        <v>0</v>
      </c>
      <c r="AE184" s="368">
        <f>VLOOKUP($G184, SCHOOL_INFO!$D$5:$AS$749, 27, FALSE)</f>
        <v>0</v>
      </c>
      <c r="AF184" s="368">
        <f>VLOOKUP($G184, SCHOOL_INFO!$D$5:$AS$749, 29, FALSE)</f>
        <v>0</v>
      </c>
      <c r="AG184" s="368">
        <f>VLOOKUP($G184, SCHOOL_INFO!$D$5:$AS$749, 30, FALSE)</f>
        <v>0</v>
      </c>
      <c r="AH184" s="368">
        <f>VLOOKUP($G184, SCHOOL_INFO!$D$5:$AS$749, 31, FALSE)</f>
        <v>0</v>
      </c>
      <c r="AI184" s="368">
        <f>VLOOKUP($G184, SCHOOL_INFO!$D$5:$AS$749, 33, FALSE)</f>
        <v>1</v>
      </c>
      <c r="AJ184" s="368">
        <f>VLOOKUP($G184, SCHOOL_INFO!$D$5:$AS$749, 34, FALSE)</f>
        <v>0</v>
      </c>
      <c r="AK184" s="368">
        <f>VLOOKUP($G184, SCHOOL_INFO!$D$5:$AS$749, 35, FALSE)</f>
        <v>10</v>
      </c>
      <c r="AL184" s="368">
        <f>VLOOKUP($B184, '0.학교(충남+대전)'!$C$4:$AH$767, 31, FALSE)</f>
        <v>10</v>
      </c>
      <c r="AM184" s="368">
        <f>VLOOKUP($B184, '0.학교(충남+대전)'!$C$4:$AH$767, 32, FALSE)</f>
        <v>0</v>
      </c>
      <c r="AN184" s="368">
        <f>VLOOKUP($G184, SCHOOL_INFO!$D$5:$AS$749, 9, FALSE)</f>
        <v>0</v>
      </c>
      <c r="AO184" s="368">
        <f>VLOOKUP($G184, SCHOOL_INFO!$D$5:$AS$749, 36, FALSE)</f>
        <v>15</v>
      </c>
      <c r="AP184" s="368">
        <f>VLOOKUP($G184, SCHOOL_INFO!$D$5:$AS$749, 37, FALSE)</f>
        <v>33</v>
      </c>
      <c r="AQ184" s="368">
        <f>VLOOKUP($B184, '0.학교(충남+대전)'!$C$4:$AC$767, 27, FALSE)</f>
        <v>48</v>
      </c>
      <c r="AR184" s="368">
        <f>VLOOKUP($B184, '0.학교(충남+대전)'!$C$4:$AH$767, 29, FALSE)</f>
        <v>48</v>
      </c>
      <c r="AS184" s="368">
        <f>VLOOKUP($B184, '0.학교(충남+대전)'!$C$4:$AH$767, 30, FALSE)</f>
        <v>0</v>
      </c>
      <c r="AT184" s="368">
        <f>VLOOKUP($G184, SCHOOL_INFO!$D$5:$AS$749, 38, FALSE)</f>
        <v>5</v>
      </c>
      <c r="AU184" s="368">
        <f>VLOOKUP($G184, SCHOOL_INFO!$D$5:$AS$749, 39, FALSE)</f>
        <v>8</v>
      </c>
      <c r="AV184" s="368">
        <f>VLOOKUP($G184, SCHOOL_INFO!$D$5:$AS$749, 40, FALSE)</f>
        <v>48</v>
      </c>
      <c r="AW184" s="368">
        <f>VLOOKUP($G184, SCHOOL_INFO!$D$5:$AS$749, 41, FALSE)</f>
        <v>0</v>
      </c>
      <c r="AX184" s="368">
        <f>VLOOKUP($G184, SCHOOL_INFO!$D$5:$AS$749, 42, FALSE)</f>
        <v>0</v>
      </c>
    </row>
    <row r="185" spans="1:50" ht="16.5" customHeight="1">
      <c r="A185" s="81">
        <v>181</v>
      </c>
      <c r="B185" s="86" t="s">
        <v>1095</v>
      </c>
      <c r="C185" s="88" t="s">
        <v>28</v>
      </c>
      <c r="D185" s="86" t="s">
        <v>2233</v>
      </c>
      <c r="E185" s="86" t="s">
        <v>1037</v>
      </c>
      <c r="F185" s="87" t="s">
        <v>727</v>
      </c>
      <c r="G185" s="90" t="s">
        <v>1096</v>
      </c>
      <c r="H185" s="390" t="s">
        <v>2353</v>
      </c>
      <c r="I185" s="390" t="s">
        <v>699</v>
      </c>
      <c r="J185" s="88" t="s">
        <v>5123</v>
      </c>
      <c r="K185" s="366">
        <v>2</v>
      </c>
      <c r="L185" s="367">
        <v>1</v>
      </c>
      <c r="M185" s="367">
        <v>1</v>
      </c>
      <c r="N185" s="368">
        <f>VLOOKUP($G185, SCHOOL_INFO!$D$5:$AS$749, 6, FALSE)</f>
        <v>0</v>
      </c>
      <c r="O185" s="368">
        <f>VLOOKUP($G185, SCHOOL_INFO!$D$5:$AS$749, 7, FALSE)</f>
        <v>15</v>
      </c>
      <c r="P185" s="368">
        <f>VLOOKUP($G185, SCHOOL_INFO!$D$5:$AS$749, 8, FALSE)</f>
        <v>1</v>
      </c>
      <c r="Q185" s="368">
        <f>VLOOKUP($G185, SCHOOL_INFO!$D$5:$AS$749, 10, FALSE)</f>
        <v>0</v>
      </c>
      <c r="R185" s="368">
        <f>VLOOKUP($G185, SCHOOL_INFO!$D$5:$AS$749, 11, FALSE)</f>
        <v>2</v>
      </c>
      <c r="S185" s="368">
        <f>VLOOKUP($G185, SCHOOL_INFO!$D$5:$AS$749, 12, FALSE)</f>
        <v>0</v>
      </c>
      <c r="T185" s="368">
        <f>VLOOKUP($G185, SCHOOL_INFO!$D$5:$AS$749, 13, FALSE)</f>
        <v>0</v>
      </c>
      <c r="U185" s="368">
        <f>VLOOKUP($G185, SCHOOL_INFO!$D$5:$AS$749, 14, FALSE)</f>
        <v>0</v>
      </c>
      <c r="V185" s="368">
        <f>VLOOKUP($G185, SCHOOL_INFO!$D$5:$AS$749, 15, FALSE)</f>
        <v>0</v>
      </c>
      <c r="W185" s="368">
        <f>VLOOKUP($G185, SCHOOL_INFO!$D$5:$AS$749, 17, FALSE)</f>
        <v>0</v>
      </c>
      <c r="X185" s="368">
        <f>VLOOKUP($G185, SCHOOL_INFO!$D$5:$AS$749, 18, FALSE)</f>
        <v>1</v>
      </c>
      <c r="Y185" s="368">
        <f>VLOOKUP($G185, SCHOOL_INFO!$D$5:$AS$749, 19, FALSE)</f>
        <v>0</v>
      </c>
      <c r="Z185" s="368">
        <f>VLOOKUP($G185, SCHOOL_INFO!$D$5:$AS$749, 21, FALSE)</f>
        <v>2</v>
      </c>
      <c r="AA185" s="368">
        <f>VLOOKUP($G185, SCHOOL_INFO!$D$5:$AS$749, 22, FALSE)</f>
        <v>10</v>
      </c>
      <c r="AB185" s="368">
        <f>VLOOKUP($G185, SCHOOL_INFO!$D$5:$AS$749, 23, FALSE)</f>
        <v>0</v>
      </c>
      <c r="AC185" s="368">
        <f>VLOOKUP($G185, SCHOOL_INFO!$D$5:$AS$749, 25, FALSE)</f>
        <v>4</v>
      </c>
      <c r="AD185" s="368">
        <f>VLOOKUP($G185, SCHOOL_INFO!$D$5:$AS$749, 26, FALSE)</f>
        <v>20</v>
      </c>
      <c r="AE185" s="368">
        <f>VLOOKUP($G185, SCHOOL_INFO!$D$5:$AS$749, 27, FALSE)</f>
        <v>0</v>
      </c>
      <c r="AF185" s="368">
        <f>VLOOKUP($G185, SCHOOL_INFO!$D$5:$AS$749, 29, FALSE)</f>
        <v>0</v>
      </c>
      <c r="AG185" s="368">
        <f>VLOOKUP($G185, SCHOOL_INFO!$D$5:$AS$749, 30, FALSE)</f>
        <v>0</v>
      </c>
      <c r="AH185" s="368">
        <f>VLOOKUP($G185, SCHOOL_INFO!$D$5:$AS$749, 31, FALSE)</f>
        <v>0</v>
      </c>
      <c r="AI185" s="368">
        <f>VLOOKUP($G185, SCHOOL_INFO!$D$5:$AS$749, 33, FALSE)</f>
        <v>1</v>
      </c>
      <c r="AJ185" s="368">
        <f>VLOOKUP($G185, SCHOOL_INFO!$D$5:$AS$749, 34, FALSE)</f>
        <v>0</v>
      </c>
      <c r="AK185" s="368">
        <f>VLOOKUP($G185, SCHOOL_INFO!$D$5:$AS$749, 35, FALSE)</f>
        <v>7</v>
      </c>
      <c r="AL185" s="368">
        <f>VLOOKUP($B185, '0.학교(충남+대전)'!$C$4:$AH$767, 31, FALSE)</f>
        <v>9</v>
      </c>
      <c r="AM185" s="368">
        <f>VLOOKUP($B185, '0.학교(충남+대전)'!$C$4:$AH$767, 32, FALSE)</f>
        <v>1</v>
      </c>
      <c r="AN185" s="368">
        <f>VLOOKUP($G185, SCHOOL_INFO!$D$5:$AS$749, 9, FALSE)</f>
        <v>0</v>
      </c>
      <c r="AO185" s="368">
        <f>VLOOKUP($G185, SCHOOL_INFO!$D$5:$AS$749, 36, FALSE)</f>
        <v>21</v>
      </c>
      <c r="AP185" s="368">
        <f>VLOOKUP($G185, SCHOOL_INFO!$D$5:$AS$749, 37, FALSE)</f>
        <v>4</v>
      </c>
      <c r="AQ185" s="368">
        <f>VLOOKUP($B185, '0.학교(충남+대전)'!$C$4:$AC$767, 27, FALSE)</f>
        <v>23</v>
      </c>
      <c r="AR185" s="368">
        <f>VLOOKUP($B185, '0.학교(충남+대전)'!$C$4:$AH$767, 29, FALSE)</f>
        <v>23</v>
      </c>
      <c r="AS185" s="368">
        <f>VLOOKUP($B185, '0.학교(충남+대전)'!$C$4:$AH$767, 30, FALSE)</f>
        <v>2</v>
      </c>
      <c r="AT185" s="368">
        <f>VLOOKUP($G185, SCHOOL_INFO!$D$5:$AS$749, 38, FALSE)</f>
        <v>1</v>
      </c>
      <c r="AU185" s="368">
        <f>VLOOKUP($G185, SCHOOL_INFO!$D$5:$AS$749, 39, FALSE)</f>
        <v>8</v>
      </c>
      <c r="AV185" s="368">
        <f>VLOOKUP($G185, SCHOOL_INFO!$D$5:$AS$749, 40, FALSE)</f>
        <v>25</v>
      </c>
      <c r="AW185" s="368">
        <f>VLOOKUP($G185, SCHOOL_INFO!$D$5:$AS$749, 41, FALSE)</f>
        <v>0</v>
      </c>
      <c r="AX185" s="368">
        <f>VLOOKUP($G185, SCHOOL_INFO!$D$5:$AS$749, 42, FALSE)</f>
        <v>0</v>
      </c>
    </row>
    <row r="186" spans="1:50" ht="16.5" customHeight="1">
      <c r="A186" s="80">
        <v>182</v>
      </c>
      <c r="B186" s="86" t="s">
        <v>1097</v>
      </c>
      <c r="C186" s="88" t="s">
        <v>28</v>
      </c>
      <c r="D186" s="86" t="s">
        <v>2233</v>
      </c>
      <c r="E186" s="86" t="s">
        <v>1037</v>
      </c>
      <c r="F186" s="89" t="s">
        <v>730</v>
      </c>
      <c r="G186" s="90" t="s">
        <v>1098</v>
      </c>
      <c r="H186" s="390" t="s">
        <v>26</v>
      </c>
      <c r="I186" s="390" t="s">
        <v>699</v>
      </c>
      <c r="J186" s="88" t="s">
        <v>5123</v>
      </c>
      <c r="K186" s="366">
        <v>1</v>
      </c>
      <c r="L186" s="367">
        <v>1</v>
      </c>
      <c r="M186" s="367">
        <v>1</v>
      </c>
      <c r="N186" s="368">
        <f>VLOOKUP($G186, SCHOOL_INFO!$D$5:$AS$749, 6, FALSE)</f>
        <v>8</v>
      </c>
      <c r="O186" s="368">
        <f>VLOOKUP($G186, SCHOOL_INFO!$D$5:$AS$749, 7, FALSE)</f>
        <v>8</v>
      </c>
      <c r="P186" s="368">
        <f>VLOOKUP($G186, SCHOOL_INFO!$D$5:$AS$749, 8, FALSE)</f>
        <v>1</v>
      </c>
      <c r="Q186" s="368">
        <f>VLOOKUP($G186, SCHOOL_INFO!$D$5:$AS$749, 10, FALSE)</f>
        <v>0</v>
      </c>
      <c r="R186" s="368">
        <f>VLOOKUP($G186, SCHOOL_INFO!$D$5:$AS$749, 11, FALSE)</f>
        <v>0</v>
      </c>
      <c r="S186" s="368">
        <f>VLOOKUP($G186, SCHOOL_INFO!$D$5:$AS$749, 12, FALSE)</f>
        <v>0</v>
      </c>
      <c r="T186" s="368">
        <f>VLOOKUP($G186, SCHOOL_INFO!$D$5:$AS$749, 13, FALSE)</f>
        <v>14</v>
      </c>
      <c r="U186" s="368">
        <f>VLOOKUP($G186, SCHOOL_INFO!$D$5:$AS$749, 14, FALSE)</f>
        <v>14</v>
      </c>
      <c r="V186" s="368">
        <f>VLOOKUP($G186, SCHOOL_INFO!$D$5:$AS$749, 15, FALSE)</f>
        <v>0</v>
      </c>
      <c r="W186" s="368">
        <f>VLOOKUP($G186, SCHOOL_INFO!$D$5:$AS$749, 17, FALSE)</f>
        <v>0</v>
      </c>
      <c r="X186" s="368">
        <f>VLOOKUP($G186, SCHOOL_INFO!$D$5:$AS$749, 18, FALSE)</f>
        <v>0</v>
      </c>
      <c r="Y186" s="368">
        <f>VLOOKUP($G186, SCHOOL_INFO!$D$5:$AS$749, 19, FALSE)</f>
        <v>0</v>
      </c>
      <c r="Z186" s="368">
        <f>VLOOKUP($G186, SCHOOL_INFO!$D$5:$AS$749, 21, FALSE)</f>
        <v>4</v>
      </c>
      <c r="AA186" s="368">
        <f>VLOOKUP($G186, SCHOOL_INFO!$D$5:$AS$749, 22, FALSE)</f>
        <v>2</v>
      </c>
      <c r="AB186" s="368">
        <f>VLOOKUP($G186, SCHOOL_INFO!$D$5:$AS$749, 23, FALSE)</f>
        <v>0</v>
      </c>
      <c r="AC186" s="368">
        <f>VLOOKUP($G186, SCHOOL_INFO!$D$5:$AS$749, 25, FALSE)</f>
        <v>0</v>
      </c>
      <c r="AD186" s="368">
        <f>VLOOKUP($G186, SCHOOL_INFO!$D$5:$AS$749, 26, FALSE)</f>
        <v>0</v>
      </c>
      <c r="AE186" s="368">
        <f>VLOOKUP($G186, SCHOOL_INFO!$D$5:$AS$749, 27, FALSE)</f>
        <v>0</v>
      </c>
      <c r="AF186" s="368">
        <f>VLOOKUP($G186, SCHOOL_INFO!$D$5:$AS$749, 29, FALSE)</f>
        <v>0</v>
      </c>
      <c r="AG186" s="368">
        <f>VLOOKUP($G186, SCHOOL_INFO!$D$5:$AS$749, 30, FALSE)</f>
        <v>0</v>
      </c>
      <c r="AH186" s="368">
        <f>VLOOKUP($G186, SCHOOL_INFO!$D$5:$AS$749, 31, FALSE)</f>
        <v>0</v>
      </c>
      <c r="AI186" s="368">
        <f>VLOOKUP($G186, SCHOOL_INFO!$D$5:$AS$749, 33, FALSE)</f>
        <v>1</v>
      </c>
      <c r="AJ186" s="368">
        <f>VLOOKUP($G186, SCHOOL_INFO!$D$5:$AS$749, 34, FALSE)</f>
        <v>0</v>
      </c>
      <c r="AK186" s="368">
        <f>VLOOKUP($G186, SCHOOL_INFO!$D$5:$AS$749, 35, FALSE)</f>
        <v>7</v>
      </c>
      <c r="AL186" s="368">
        <f>VLOOKUP($B186, '0.학교(충남+대전)'!$C$4:$AH$767, 31, FALSE)</f>
        <v>7</v>
      </c>
      <c r="AM186" s="368">
        <f>VLOOKUP($B186, '0.학교(충남+대전)'!$C$4:$AH$767, 32, FALSE)</f>
        <v>0</v>
      </c>
      <c r="AN186" s="368">
        <f>VLOOKUP($G186, SCHOOL_INFO!$D$5:$AS$749, 9, FALSE)</f>
        <v>0</v>
      </c>
      <c r="AO186" s="368">
        <f>VLOOKUP($G186, SCHOOL_INFO!$D$5:$AS$749, 36, FALSE)</f>
        <v>0</v>
      </c>
      <c r="AP186" s="368">
        <f>VLOOKUP($G186, SCHOOL_INFO!$D$5:$AS$749, 37, FALSE)</f>
        <v>58</v>
      </c>
      <c r="AQ186" s="368">
        <f>VLOOKUP($B186, '0.학교(충남+대전)'!$C$4:$AC$767, 27, FALSE)</f>
        <v>58</v>
      </c>
      <c r="AR186" s="368">
        <f>VLOOKUP($B186, '0.학교(충남+대전)'!$C$4:$AH$767, 29, FALSE)</f>
        <v>58</v>
      </c>
      <c r="AS186" s="368">
        <f>VLOOKUP($B186, '0.학교(충남+대전)'!$C$4:$AH$767, 30, FALSE)</f>
        <v>0</v>
      </c>
      <c r="AT186" s="368">
        <f>VLOOKUP($G186, SCHOOL_INFO!$D$5:$AS$749, 38, FALSE)</f>
        <v>15</v>
      </c>
      <c r="AU186" s="368">
        <f>VLOOKUP($G186, SCHOOL_INFO!$D$5:$AS$749, 39, FALSE)</f>
        <v>7</v>
      </c>
      <c r="AV186" s="368">
        <f>VLOOKUP($G186, SCHOOL_INFO!$D$5:$AS$749, 40, FALSE)</f>
        <v>58</v>
      </c>
      <c r="AW186" s="368">
        <f>VLOOKUP($G186, SCHOOL_INFO!$D$5:$AS$749, 41, FALSE)</f>
        <v>0</v>
      </c>
      <c r="AX186" s="368">
        <f>VLOOKUP($G186, SCHOOL_INFO!$D$5:$AS$749, 42, FALSE)</f>
        <v>0</v>
      </c>
    </row>
    <row r="187" spans="1:50" ht="16.5" customHeight="1">
      <c r="A187" s="80">
        <v>183</v>
      </c>
      <c r="B187" s="86" t="s">
        <v>1099</v>
      </c>
      <c r="C187" s="88" t="s">
        <v>28</v>
      </c>
      <c r="D187" s="86" t="s">
        <v>2233</v>
      </c>
      <c r="E187" s="86" t="s">
        <v>1037</v>
      </c>
      <c r="F187" s="87" t="s">
        <v>727</v>
      </c>
      <c r="G187" s="90" t="s">
        <v>1100</v>
      </c>
      <c r="H187" s="390" t="s">
        <v>26</v>
      </c>
      <c r="I187" s="390" t="s">
        <v>35</v>
      </c>
      <c r="J187" s="88" t="s">
        <v>8027</v>
      </c>
      <c r="K187" s="366">
        <v>2</v>
      </c>
      <c r="L187" s="367">
        <v>1</v>
      </c>
      <c r="M187" s="367">
        <v>1</v>
      </c>
      <c r="N187" s="368">
        <f>VLOOKUP($G187, SCHOOL_INFO!$D$5:$AS$749, 6, FALSE)</f>
        <v>40</v>
      </c>
      <c r="O187" s="368">
        <f>VLOOKUP($G187, SCHOOL_INFO!$D$5:$AS$749, 7, FALSE)</f>
        <v>2</v>
      </c>
      <c r="P187" s="368">
        <f>VLOOKUP($G187, SCHOOL_INFO!$D$5:$AS$749, 8, FALSE)</f>
        <v>1</v>
      </c>
      <c r="Q187" s="368">
        <f>VLOOKUP($G187, SCHOOL_INFO!$D$5:$AS$749, 10, FALSE)</f>
        <v>4</v>
      </c>
      <c r="R187" s="368">
        <f>VLOOKUP($G187, SCHOOL_INFO!$D$5:$AS$749, 11, FALSE)</f>
        <v>0</v>
      </c>
      <c r="S187" s="368">
        <f>VLOOKUP($G187, SCHOOL_INFO!$D$5:$AS$749, 12, FALSE)</f>
        <v>0</v>
      </c>
      <c r="T187" s="368">
        <f>VLOOKUP($G187, SCHOOL_INFO!$D$5:$AS$749, 13, FALSE)</f>
        <v>0</v>
      </c>
      <c r="U187" s="368">
        <f>VLOOKUP($G187, SCHOOL_INFO!$D$5:$AS$749, 14, FALSE)</f>
        <v>0</v>
      </c>
      <c r="V187" s="368">
        <f>VLOOKUP($G187, SCHOOL_INFO!$D$5:$AS$749, 15, FALSE)</f>
        <v>0</v>
      </c>
      <c r="W187" s="368">
        <f>VLOOKUP($G187, SCHOOL_INFO!$D$5:$AS$749, 17, FALSE)</f>
        <v>39</v>
      </c>
      <c r="X187" s="368">
        <f>VLOOKUP($G187, SCHOOL_INFO!$D$5:$AS$749, 18, FALSE)</f>
        <v>2</v>
      </c>
      <c r="Y187" s="368">
        <f>VLOOKUP($G187, SCHOOL_INFO!$D$5:$AS$749, 19, FALSE)</f>
        <v>0</v>
      </c>
      <c r="Z187" s="368">
        <f>VLOOKUP($G187, SCHOOL_INFO!$D$5:$AS$749, 21, FALSE)</f>
        <v>27</v>
      </c>
      <c r="AA187" s="368">
        <f>VLOOKUP($G187, SCHOOL_INFO!$D$5:$AS$749, 22, FALSE)</f>
        <v>2</v>
      </c>
      <c r="AB187" s="368">
        <f>VLOOKUP($G187, SCHOOL_INFO!$D$5:$AS$749, 23, FALSE)</f>
        <v>0</v>
      </c>
      <c r="AC187" s="368">
        <f>VLOOKUP($G187, SCHOOL_INFO!$D$5:$AS$749, 25, FALSE)</f>
        <v>17</v>
      </c>
      <c r="AD187" s="368">
        <f>VLOOKUP($G187, SCHOOL_INFO!$D$5:$AS$749, 26, FALSE)</f>
        <v>0</v>
      </c>
      <c r="AE187" s="368">
        <f>VLOOKUP($G187, SCHOOL_INFO!$D$5:$AS$749, 27, FALSE)</f>
        <v>0</v>
      </c>
      <c r="AF187" s="368">
        <f>VLOOKUP($G187, SCHOOL_INFO!$D$5:$AS$749, 29, FALSE)</f>
        <v>0</v>
      </c>
      <c r="AG187" s="368">
        <f>VLOOKUP($G187, SCHOOL_INFO!$D$5:$AS$749, 30, FALSE)</f>
        <v>0</v>
      </c>
      <c r="AH187" s="368">
        <f>VLOOKUP($G187, SCHOOL_INFO!$D$5:$AS$749, 31, FALSE)</f>
        <v>0</v>
      </c>
      <c r="AI187" s="368">
        <f>VLOOKUP($G187, SCHOOL_INFO!$D$5:$AS$749, 33, FALSE)</f>
        <v>1</v>
      </c>
      <c r="AJ187" s="368">
        <f>VLOOKUP($G187, SCHOOL_INFO!$D$5:$AS$749, 34, FALSE)</f>
        <v>0</v>
      </c>
      <c r="AK187" s="368">
        <f>VLOOKUP($G187, SCHOOL_INFO!$D$5:$AS$749, 35, FALSE)</f>
        <v>9</v>
      </c>
      <c r="AL187" s="368">
        <f>VLOOKUP($B187, '0.학교(충남+대전)'!$C$4:$AH$767, 31, FALSE)</f>
        <v>9</v>
      </c>
      <c r="AM187" s="368">
        <f>VLOOKUP($B187, '0.학교(충남+대전)'!$C$4:$AH$767, 32, FALSE)</f>
        <v>0</v>
      </c>
      <c r="AN187" s="368">
        <f>VLOOKUP($G187, SCHOOL_INFO!$D$5:$AS$749, 9, FALSE)</f>
        <v>0</v>
      </c>
      <c r="AO187" s="368">
        <f>VLOOKUP($G187, SCHOOL_INFO!$D$5:$AS$749, 36, FALSE)</f>
        <v>0</v>
      </c>
      <c r="AP187" s="368">
        <f>VLOOKUP($G187, SCHOOL_INFO!$D$5:$AS$749, 37, FALSE)</f>
        <v>70</v>
      </c>
      <c r="AQ187" s="368">
        <f>VLOOKUP($B187, '0.학교(충남+대전)'!$C$4:$AC$767, 27, FALSE)</f>
        <v>70</v>
      </c>
      <c r="AR187" s="368">
        <f>VLOOKUP($B187, '0.학교(충남+대전)'!$C$4:$AH$767, 29, FALSE)</f>
        <v>70</v>
      </c>
      <c r="AS187" s="368">
        <f>VLOOKUP($B187, '0.학교(충남+대전)'!$C$4:$AH$767, 30, FALSE)</f>
        <v>0</v>
      </c>
      <c r="AT187" s="368">
        <f>VLOOKUP($G187, SCHOOL_INFO!$D$5:$AS$749, 38, FALSE)</f>
        <v>1</v>
      </c>
      <c r="AU187" s="368">
        <f>VLOOKUP($G187, SCHOOL_INFO!$D$5:$AS$749, 39, FALSE)</f>
        <v>9</v>
      </c>
      <c r="AV187" s="368">
        <f>VLOOKUP($G187, SCHOOL_INFO!$D$5:$AS$749, 40, FALSE)</f>
        <v>70</v>
      </c>
      <c r="AW187" s="368">
        <f>VLOOKUP($G187, SCHOOL_INFO!$D$5:$AS$749, 41, FALSE)</f>
        <v>0</v>
      </c>
      <c r="AX187" s="368">
        <f>VLOOKUP($G187, SCHOOL_INFO!$D$5:$AS$749, 42, FALSE)</f>
        <v>0</v>
      </c>
    </row>
    <row r="188" spans="1:50" ht="16.5" customHeight="1">
      <c r="A188" s="81">
        <v>184</v>
      </c>
      <c r="B188" s="86" t="s">
        <v>1101</v>
      </c>
      <c r="C188" s="88" t="s">
        <v>28</v>
      </c>
      <c r="D188" s="86" t="s">
        <v>2233</v>
      </c>
      <c r="E188" s="86" t="s">
        <v>1037</v>
      </c>
      <c r="F188" s="89" t="s">
        <v>730</v>
      </c>
      <c r="G188" s="90" t="s">
        <v>1102</v>
      </c>
      <c r="H188" s="390" t="s">
        <v>2353</v>
      </c>
      <c r="I188" s="390" t="s">
        <v>699</v>
      </c>
      <c r="J188" s="88" t="s">
        <v>5123</v>
      </c>
      <c r="K188" s="366">
        <v>2</v>
      </c>
      <c r="L188" s="367">
        <v>1</v>
      </c>
      <c r="M188" s="367">
        <v>1</v>
      </c>
      <c r="N188" s="368">
        <f>VLOOKUP($G188, SCHOOL_INFO!$D$5:$AS$749, 6, FALSE)</f>
        <v>11</v>
      </c>
      <c r="O188" s="368">
        <f>VLOOKUP($G188, SCHOOL_INFO!$D$5:$AS$749, 7, FALSE)</f>
        <v>0</v>
      </c>
      <c r="P188" s="368">
        <f>VLOOKUP($G188, SCHOOL_INFO!$D$5:$AS$749, 8, FALSE)</f>
        <v>1</v>
      </c>
      <c r="Q188" s="368">
        <f>VLOOKUP($G188, SCHOOL_INFO!$D$5:$AS$749, 10, FALSE)</f>
        <v>0</v>
      </c>
      <c r="R188" s="368">
        <f>VLOOKUP($G188, SCHOOL_INFO!$D$5:$AS$749, 11, FALSE)</f>
        <v>0</v>
      </c>
      <c r="S188" s="368">
        <f>VLOOKUP($G188, SCHOOL_INFO!$D$5:$AS$749, 12, FALSE)</f>
        <v>0</v>
      </c>
      <c r="T188" s="368">
        <f>VLOOKUP($G188, SCHOOL_INFO!$D$5:$AS$749, 13, FALSE)</f>
        <v>0</v>
      </c>
      <c r="U188" s="368">
        <f>VLOOKUP($G188, SCHOOL_INFO!$D$5:$AS$749, 14, FALSE)</f>
        <v>0</v>
      </c>
      <c r="V188" s="368">
        <f>VLOOKUP($G188, SCHOOL_INFO!$D$5:$AS$749, 15, FALSE)</f>
        <v>0</v>
      </c>
      <c r="W188" s="368">
        <f>VLOOKUP($G188, SCHOOL_INFO!$D$5:$AS$749, 17, FALSE)</f>
        <v>0</v>
      </c>
      <c r="X188" s="368">
        <f>VLOOKUP($G188, SCHOOL_INFO!$D$5:$AS$749, 18, FALSE)</f>
        <v>0</v>
      </c>
      <c r="Y188" s="368">
        <f>VLOOKUP($G188, SCHOOL_INFO!$D$5:$AS$749, 19, FALSE)</f>
        <v>0</v>
      </c>
      <c r="Z188" s="368">
        <f>VLOOKUP($G188, SCHOOL_INFO!$D$5:$AS$749, 21, FALSE)</f>
        <v>14</v>
      </c>
      <c r="AA188" s="368">
        <f>VLOOKUP($G188, SCHOOL_INFO!$D$5:$AS$749, 22, FALSE)</f>
        <v>3</v>
      </c>
      <c r="AB188" s="368">
        <f>VLOOKUP($G188, SCHOOL_INFO!$D$5:$AS$749, 23, FALSE)</f>
        <v>0</v>
      </c>
      <c r="AC188" s="368">
        <f>VLOOKUP($G188, SCHOOL_INFO!$D$5:$AS$749, 25, FALSE)</f>
        <v>5</v>
      </c>
      <c r="AD188" s="368">
        <f>VLOOKUP($G188, SCHOOL_INFO!$D$5:$AS$749, 26, FALSE)</f>
        <v>0</v>
      </c>
      <c r="AE188" s="368">
        <f>VLOOKUP($G188, SCHOOL_INFO!$D$5:$AS$749, 27, FALSE)</f>
        <v>0</v>
      </c>
      <c r="AF188" s="368">
        <f>VLOOKUP($G188, SCHOOL_INFO!$D$5:$AS$749, 29, FALSE)</f>
        <v>0</v>
      </c>
      <c r="AG188" s="368">
        <f>VLOOKUP($G188, SCHOOL_INFO!$D$5:$AS$749, 30, FALSE)</f>
        <v>0</v>
      </c>
      <c r="AH188" s="368">
        <f>VLOOKUP($G188, SCHOOL_INFO!$D$5:$AS$749, 31, FALSE)</f>
        <v>0</v>
      </c>
      <c r="AI188" s="368">
        <f>VLOOKUP($G188, SCHOOL_INFO!$D$5:$AS$749, 33, FALSE)</f>
        <v>1</v>
      </c>
      <c r="AJ188" s="368">
        <f>VLOOKUP($G188, SCHOOL_INFO!$D$5:$AS$749, 34, FALSE)</f>
        <v>0</v>
      </c>
      <c r="AK188" s="368">
        <f>VLOOKUP($G188, SCHOOL_INFO!$D$5:$AS$749, 35, FALSE)</f>
        <v>4</v>
      </c>
      <c r="AL188" s="368">
        <f>VLOOKUP($B188, '0.학교(충남+대전)'!$C$4:$AH$767, 31, FALSE)</f>
        <v>4</v>
      </c>
      <c r="AM188" s="368">
        <f>VLOOKUP($B188, '0.학교(충남+대전)'!$C$4:$AH$767, 32, FALSE)</f>
        <v>0</v>
      </c>
      <c r="AN188" s="368">
        <f>VLOOKUP($G188, SCHOOL_INFO!$D$5:$AS$749, 9, FALSE)</f>
        <v>0</v>
      </c>
      <c r="AO188" s="368">
        <f>VLOOKUP($G188, SCHOOL_INFO!$D$5:$AS$749, 36, FALSE)</f>
        <v>6</v>
      </c>
      <c r="AP188" s="368">
        <f>VLOOKUP($G188, SCHOOL_INFO!$D$5:$AS$749, 37, FALSE)</f>
        <v>3</v>
      </c>
      <c r="AQ188" s="368">
        <f>VLOOKUP($B188, '0.학교(충남+대전)'!$C$4:$AC$767, 27, FALSE)</f>
        <v>14</v>
      </c>
      <c r="AR188" s="368">
        <f>VLOOKUP($B188, '0.학교(충남+대전)'!$C$4:$AH$767, 29, FALSE)</f>
        <v>14</v>
      </c>
      <c r="AS188" s="368">
        <f>VLOOKUP($B188, '0.학교(충남+대전)'!$C$4:$AH$767, 30, FALSE)</f>
        <v>0</v>
      </c>
      <c r="AT188" s="368">
        <f>VLOOKUP($G188, SCHOOL_INFO!$D$5:$AS$749, 38, FALSE)</f>
        <v>10</v>
      </c>
      <c r="AU188" s="368">
        <f>VLOOKUP($G188, SCHOOL_INFO!$D$5:$AS$749, 39, FALSE)</f>
        <v>4</v>
      </c>
      <c r="AV188" s="368">
        <f>VLOOKUP($G188, SCHOOL_INFO!$D$5:$AS$749, 40, FALSE)</f>
        <v>14</v>
      </c>
      <c r="AW188" s="368">
        <f>VLOOKUP($G188, SCHOOL_INFO!$D$5:$AS$749, 41, FALSE)</f>
        <v>0</v>
      </c>
      <c r="AX188" s="368">
        <f>VLOOKUP($G188, SCHOOL_INFO!$D$5:$AS$749, 42, FALSE)</f>
        <v>0</v>
      </c>
    </row>
    <row r="189" spans="1:50" ht="16.5" customHeight="1">
      <c r="A189" s="80">
        <v>185</v>
      </c>
      <c r="B189" s="86" t="s">
        <v>1103</v>
      </c>
      <c r="C189" s="88" t="s">
        <v>28</v>
      </c>
      <c r="D189" s="86" t="s">
        <v>2233</v>
      </c>
      <c r="E189" s="86" t="s">
        <v>1037</v>
      </c>
      <c r="F189" s="87" t="s">
        <v>727</v>
      </c>
      <c r="G189" s="90" t="s">
        <v>1104</v>
      </c>
      <c r="H189" s="390" t="s">
        <v>2353</v>
      </c>
      <c r="I189" s="390" t="s">
        <v>699</v>
      </c>
      <c r="J189" s="88" t="s">
        <v>5123</v>
      </c>
      <c r="K189" s="366">
        <v>2</v>
      </c>
      <c r="L189" s="367">
        <v>1</v>
      </c>
      <c r="M189" s="367">
        <v>1</v>
      </c>
      <c r="N189" s="368">
        <f>VLOOKUP($G189, SCHOOL_INFO!$D$5:$AS$749, 6, FALSE)</f>
        <v>6</v>
      </c>
      <c r="O189" s="368">
        <f>VLOOKUP($G189, SCHOOL_INFO!$D$5:$AS$749, 7, FALSE)</f>
        <v>0</v>
      </c>
      <c r="P189" s="368">
        <f>VLOOKUP($G189, SCHOOL_INFO!$D$5:$AS$749, 8, FALSE)</f>
        <v>1</v>
      </c>
      <c r="Q189" s="368">
        <f>VLOOKUP($G189, SCHOOL_INFO!$D$5:$AS$749, 10, FALSE)</f>
        <v>0</v>
      </c>
      <c r="R189" s="368">
        <f>VLOOKUP($G189, SCHOOL_INFO!$D$5:$AS$749, 11, FALSE)</f>
        <v>0</v>
      </c>
      <c r="S189" s="368">
        <f>VLOOKUP($G189, SCHOOL_INFO!$D$5:$AS$749, 12, FALSE)</f>
        <v>0</v>
      </c>
      <c r="T189" s="368">
        <f>VLOOKUP($G189, SCHOOL_INFO!$D$5:$AS$749, 13, FALSE)</f>
        <v>1</v>
      </c>
      <c r="U189" s="368">
        <f>VLOOKUP($G189, SCHOOL_INFO!$D$5:$AS$749, 14, FALSE)</f>
        <v>0</v>
      </c>
      <c r="V189" s="368">
        <f>VLOOKUP($G189, SCHOOL_INFO!$D$5:$AS$749, 15, FALSE)</f>
        <v>0</v>
      </c>
      <c r="W189" s="368">
        <f>VLOOKUP($G189, SCHOOL_INFO!$D$5:$AS$749, 17, FALSE)</f>
        <v>0</v>
      </c>
      <c r="X189" s="368">
        <f>VLOOKUP($G189, SCHOOL_INFO!$D$5:$AS$749, 18, FALSE)</f>
        <v>0</v>
      </c>
      <c r="Y189" s="368">
        <f>VLOOKUP($G189, SCHOOL_INFO!$D$5:$AS$749, 19, FALSE)</f>
        <v>0</v>
      </c>
      <c r="Z189" s="368">
        <f>VLOOKUP($G189, SCHOOL_INFO!$D$5:$AS$749, 21, FALSE)</f>
        <v>5</v>
      </c>
      <c r="AA189" s="368">
        <f>VLOOKUP($G189, SCHOOL_INFO!$D$5:$AS$749, 22, FALSE)</f>
        <v>2</v>
      </c>
      <c r="AB189" s="368">
        <f>VLOOKUP($G189, SCHOOL_INFO!$D$5:$AS$749, 23, FALSE)</f>
        <v>0</v>
      </c>
      <c r="AC189" s="368">
        <f>VLOOKUP($G189, SCHOOL_INFO!$D$5:$AS$749, 25, FALSE)</f>
        <v>7</v>
      </c>
      <c r="AD189" s="368">
        <f>VLOOKUP($G189, SCHOOL_INFO!$D$5:$AS$749, 26, FALSE)</f>
        <v>1</v>
      </c>
      <c r="AE189" s="368">
        <f>VLOOKUP($G189, SCHOOL_INFO!$D$5:$AS$749, 27, FALSE)</f>
        <v>0</v>
      </c>
      <c r="AF189" s="368">
        <f>VLOOKUP($G189, SCHOOL_INFO!$D$5:$AS$749, 29, FALSE)</f>
        <v>0</v>
      </c>
      <c r="AG189" s="368">
        <f>VLOOKUP($G189, SCHOOL_INFO!$D$5:$AS$749, 30, FALSE)</f>
        <v>0</v>
      </c>
      <c r="AH189" s="368">
        <f>VLOOKUP($G189, SCHOOL_INFO!$D$5:$AS$749, 31, FALSE)</f>
        <v>0</v>
      </c>
      <c r="AI189" s="368">
        <f>VLOOKUP($G189, SCHOOL_INFO!$D$5:$AS$749, 33, FALSE)</f>
        <v>1</v>
      </c>
      <c r="AJ189" s="368">
        <f>VLOOKUP($G189, SCHOOL_INFO!$D$5:$AS$749, 34, FALSE)</f>
        <v>0</v>
      </c>
      <c r="AK189" s="368">
        <f>VLOOKUP($G189, SCHOOL_INFO!$D$5:$AS$749, 35, FALSE)</f>
        <v>3</v>
      </c>
      <c r="AL189" s="368">
        <f>VLOOKUP($B189, '0.학교(충남+대전)'!$C$4:$AH$767, 31, FALSE)</f>
        <v>3</v>
      </c>
      <c r="AM189" s="368">
        <f>VLOOKUP($B189, '0.학교(충남+대전)'!$C$4:$AH$767, 32, FALSE)</f>
        <v>0</v>
      </c>
      <c r="AN189" s="368">
        <f>VLOOKUP($G189, SCHOOL_INFO!$D$5:$AS$749, 9, FALSE)</f>
        <v>0</v>
      </c>
      <c r="AO189" s="368">
        <f>VLOOKUP($G189, SCHOOL_INFO!$D$5:$AS$749, 36, FALSE)</f>
        <v>9</v>
      </c>
      <c r="AP189" s="368">
        <f>VLOOKUP($G189, SCHOOL_INFO!$D$5:$AS$749, 37, FALSE)</f>
        <v>3</v>
      </c>
      <c r="AQ189" s="368">
        <f>VLOOKUP($B189, '0.학교(충남+대전)'!$C$4:$AC$767, 27, FALSE)</f>
        <v>12</v>
      </c>
      <c r="AR189" s="368">
        <f>VLOOKUP($B189, '0.학교(충남+대전)'!$C$4:$AH$767, 29, FALSE)</f>
        <v>12</v>
      </c>
      <c r="AS189" s="368">
        <f>VLOOKUP($B189, '0.학교(충남+대전)'!$C$4:$AH$767, 30, FALSE)</f>
        <v>0</v>
      </c>
      <c r="AT189" s="368">
        <f>VLOOKUP($G189, SCHOOL_INFO!$D$5:$AS$749, 38, FALSE)</f>
        <v>8</v>
      </c>
      <c r="AU189" s="368">
        <f>VLOOKUP($G189, SCHOOL_INFO!$D$5:$AS$749, 39, FALSE)</f>
        <v>3</v>
      </c>
      <c r="AV189" s="368">
        <f>VLOOKUP($G189, SCHOOL_INFO!$D$5:$AS$749, 40, FALSE)</f>
        <v>12</v>
      </c>
      <c r="AW189" s="368">
        <f>VLOOKUP($G189, SCHOOL_INFO!$D$5:$AS$749, 41, FALSE)</f>
        <v>0</v>
      </c>
      <c r="AX189" s="368">
        <f>VLOOKUP($G189, SCHOOL_INFO!$D$5:$AS$749, 42, FALSE)</f>
        <v>0</v>
      </c>
    </row>
    <row r="190" spans="1:50" ht="16.5" customHeight="1">
      <c r="A190" s="80">
        <v>186</v>
      </c>
      <c r="B190" s="86" t="s">
        <v>1105</v>
      </c>
      <c r="C190" s="88" t="s">
        <v>28</v>
      </c>
      <c r="D190" s="86" t="s">
        <v>2233</v>
      </c>
      <c r="E190" s="86" t="s">
        <v>1037</v>
      </c>
      <c r="F190" s="87" t="s">
        <v>727</v>
      </c>
      <c r="G190" s="90" t="s">
        <v>1106</v>
      </c>
      <c r="H190" s="390" t="s">
        <v>2353</v>
      </c>
      <c r="I190" s="390" t="s">
        <v>699</v>
      </c>
      <c r="J190" s="88" t="s">
        <v>5123</v>
      </c>
      <c r="K190" s="366">
        <v>2</v>
      </c>
      <c r="L190" s="367">
        <v>1</v>
      </c>
      <c r="M190" s="367">
        <v>1</v>
      </c>
      <c r="N190" s="368">
        <f>VLOOKUP($G190, SCHOOL_INFO!$D$5:$AS$749, 6, FALSE)</f>
        <v>6</v>
      </c>
      <c r="O190" s="368">
        <f>VLOOKUP($G190, SCHOOL_INFO!$D$5:$AS$749, 7, FALSE)</f>
        <v>0</v>
      </c>
      <c r="P190" s="368">
        <f>VLOOKUP($G190, SCHOOL_INFO!$D$5:$AS$749, 8, FALSE)</f>
        <v>1</v>
      </c>
      <c r="Q190" s="368">
        <f>VLOOKUP($G190, SCHOOL_INFO!$D$5:$AS$749, 10, FALSE)</f>
        <v>0</v>
      </c>
      <c r="R190" s="368">
        <f>VLOOKUP($G190, SCHOOL_INFO!$D$5:$AS$749, 11, FALSE)</f>
        <v>0</v>
      </c>
      <c r="S190" s="368">
        <f>VLOOKUP($G190, SCHOOL_INFO!$D$5:$AS$749, 12, FALSE)</f>
        <v>0</v>
      </c>
      <c r="T190" s="368">
        <f>VLOOKUP($G190, SCHOOL_INFO!$D$5:$AS$749, 13, FALSE)</f>
        <v>2</v>
      </c>
      <c r="U190" s="368">
        <f>VLOOKUP($G190, SCHOOL_INFO!$D$5:$AS$749, 14, FALSE)</f>
        <v>0</v>
      </c>
      <c r="V190" s="368">
        <f>VLOOKUP($G190, SCHOOL_INFO!$D$5:$AS$749, 15, FALSE)</f>
        <v>0</v>
      </c>
      <c r="W190" s="368">
        <f>VLOOKUP($G190, SCHOOL_INFO!$D$5:$AS$749, 17, FALSE)</f>
        <v>0</v>
      </c>
      <c r="X190" s="368">
        <f>VLOOKUP($G190, SCHOOL_INFO!$D$5:$AS$749, 18, FALSE)</f>
        <v>0</v>
      </c>
      <c r="Y190" s="368">
        <f>VLOOKUP($G190, SCHOOL_INFO!$D$5:$AS$749, 19, FALSE)</f>
        <v>0</v>
      </c>
      <c r="Z190" s="368">
        <f>VLOOKUP($G190, SCHOOL_INFO!$D$5:$AS$749, 21, FALSE)</f>
        <v>7</v>
      </c>
      <c r="AA190" s="368">
        <f>VLOOKUP($G190, SCHOOL_INFO!$D$5:$AS$749, 22, FALSE)</f>
        <v>2</v>
      </c>
      <c r="AB190" s="368">
        <f>VLOOKUP($G190, SCHOOL_INFO!$D$5:$AS$749, 23, FALSE)</f>
        <v>0</v>
      </c>
      <c r="AC190" s="368">
        <f>VLOOKUP($G190, SCHOOL_INFO!$D$5:$AS$749, 25, FALSE)</f>
        <v>4</v>
      </c>
      <c r="AD190" s="368">
        <f>VLOOKUP($G190, SCHOOL_INFO!$D$5:$AS$749, 26, FALSE)</f>
        <v>2</v>
      </c>
      <c r="AE190" s="368">
        <f>VLOOKUP($G190, SCHOOL_INFO!$D$5:$AS$749, 27, FALSE)</f>
        <v>0</v>
      </c>
      <c r="AF190" s="368">
        <f>VLOOKUP($G190, SCHOOL_INFO!$D$5:$AS$749, 29, FALSE)</f>
        <v>1</v>
      </c>
      <c r="AG190" s="368">
        <f>VLOOKUP($G190, SCHOOL_INFO!$D$5:$AS$749, 30, FALSE)</f>
        <v>0</v>
      </c>
      <c r="AH190" s="368">
        <f>VLOOKUP($G190, SCHOOL_INFO!$D$5:$AS$749, 31, FALSE)</f>
        <v>0</v>
      </c>
      <c r="AI190" s="368">
        <f>VLOOKUP($G190, SCHOOL_INFO!$D$5:$AS$749, 33, FALSE)</f>
        <v>1</v>
      </c>
      <c r="AJ190" s="368">
        <f>VLOOKUP($G190, SCHOOL_INFO!$D$5:$AS$749, 34, FALSE)</f>
        <v>0</v>
      </c>
      <c r="AK190" s="368">
        <f>VLOOKUP($G190, SCHOOL_INFO!$D$5:$AS$749, 35, FALSE)</f>
        <v>3</v>
      </c>
      <c r="AL190" s="368">
        <f>VLOOKUP($B190, '0.학교(충남+대전)'!$C$4:$AH$767, 31, FALSE)</f>
        <v>3</v>
      </c>
      <c r="AM190" s="368">
        <f>VLOOKUP($B190, '0.학교(충남+대전)'!$C$4:$AH$767, 32, FALSE)</f>
        <v>0</v>
      </c>
      <c r="AN190" s="368">
        <f>VLOOKUP($G190, SCHOOL_INFO!$D$5:$AS$749, 9, FALSE)</f>
        <v>0</v>
      </c>
      <c r="AO190" s="368">
        <f>VLOOKUP($G190, SCHOOL_INFO!$D$5:$AS$749, 36, FALSE)</f>
        <v>7</v>
      </c>
      <c r="AP190" s="368">
        <f>VLOOKUP($G190, SCHOOL_INFO!$D$5:$AS$749, 37, FALSE)</f>
        <v>1</v>
      </c>
      <c r="AQ190" s="368">
        <f>VLOOKUP($B190, '0.학교(충남+대전)'!$C$4:$AC$767, 27, FALSE)</f>
        <v>8</v>
      </c>
      <c r="AR190" s="368">
        <f>VLOOKUP($B190, '0.학교(충남+대전)'!$C$4:$AH$767, 29, FALSE)</f>
        <v>8</v>
      </c>
      <c r="AS190" s="368">
        <f>VLOOKUP($B190, '0.학교(충남+대전)'!$C$4:$AH$767, 30, FALSE)</f>
        <v>0</v>
      </c>
      <c r="AT190" s="368">
        <f>VLOOKUP($G190, SCHOOL_INFO!$D$5:$AS$749, 38, FALSE)</f>
        <v>8</v>
      </c>
      <c r="AU190" s="368">
        <f>VLOOKUP($G190, SCHOOL_INFO!$D$5:$AS$749, 39, FALSE)</f>
        <v>3</v>
      </c>
      <c r="AV190" s="368">
        <f>VLOOKUP($G190, SCHOOL_INFO!$D$5:$AS$749, 40, FALSE)</f>
        <v>8</v>
      </c>
      <c r="AW190" s="368">
        <f>VLOOKUP($G190, SCHOOL_INFO!$D$5:$AS$749, 41, FALSE)</f>
        <v>0</v>
      </c>
      <c r="AX190" s="368">
        <f>VLOOKUP($G190, SCHOOL_INFO!$D$5:$AS$749, 42, FALSE)</f>
        <v>0</v>
      </c>
    </row>
    <row r="191" spans="1:50" ht="16.5" customHeight="1">
      <c r="A191" s="81">
        <v>187</v>
      </c>
      <c r="B191" s="86" t="s">
        <v>1107</v>
      </c>
      <c r="C191" s="88" t="s">
        <v>28</v>
      </c>
      <c r="D191" s="86" t="s">
        <v>2233</v>
      </c>
      <c r="E191" s="86" t="s">
        <v>1037</v>
      </c>
      <c r="F191" s="91" t="s">
        <v>724</v>
      </c>
      <c r="G191" s="90" t="s">
        <v>1108</v>
      </c>
      <c r="H191" s="390" t="s">
        <v>26</v>
      </c>
      <c r="I191" s="390" t="s">
        <v>35</v>
      </c>
      <c r="J191" s="88" t="s">
        <v>5123</v>
      </c>
      <c r="K191" s="366">
        <v>3</v>
      </c>
      <c r="L191" s="367">
        <v>1</v>
      </c>
      <c r="M191" s="367">
        <v>1</v>
      </c>
      <c r="N191" s="368">
        <f>VLOOKUP($G191, SCHOOL_INFO!$D$5:$AS$749, 6, FALSE)</f>
        <v>18</v>
      </c>
      <c r="O191" s="368">
        <f>VLOOKUP($G191, SCHOOL_INFO!$D$5:$AS$749, 7, FALSE)</f>
        <v>0</v>
      </c>
      <c r="P191" s="368">
        <f>VLOOKUP($G191, SCHOOL_INFO!$D$5:$AS$749, 8, FALSE)</f>
        <v>4</v>
      </c>
      <c r="Q191" s="368">
        <f>VLOOKUP($G191, SCHOOL_INFO!$D$5:$AS$749, 10, FALSE)</f>
        <v>4</v>
      </c>
      <c r="R191" s="368">
        <f>VLOOKUP($G191, SCHOOL_INFO!$D$5:$AS$749, 11, FALSE)</f>
        <v>0</v>
      </c>
      <c r="S191" s="368">
        <f>VLOOKUP($G191, SCHOOL_INFO!$D$5:$AS$749, 12, FALSE)</f>
        <v>0</v>
      </c>
      <c r="T191" s="368">
        <f>VLOOKUP($G191, SCHOOL_INFO!$D$5:$AS$749, 13, FALSE)</f>
        <v>18</v>
      </c>
      <c r="U191" s="368">
        <f>VLOOKUP($G191, SCHOOL_INFO!$D$5:$AS$749, 14, FALSE)</f>
        <v>1</v>
      </c>
      <c r="V191" s="368">
        <f>VLOOKUP($G191, SCHOOL_INFO!$D$5:$AS$749, 15, FALSE)</f>
        <v>3</v>
      </c>
      <c r="W191" s="368">
        <f>VLOOKUP($G191, SCHOOL_INFO!$D$5:$AS$749, 17, FALSE)</f>
        <v>0</v>
      </c>
      <c r="X191" s="368">
        <f>VLOOKUP($G191, SCHOOL_INFO!$D$5:$AS$749, 18, FALSE)</f>
        <v>0</v>
      </c>
      <c r="Y191" s="368">
        <f>VLOOKUP($G191, SCHOOL_INFO!$D$5:$AS$749, 19, FALSE)</f>
        <v>0</v>
      </c>
      <c r="Z191" s="368">
        <f>VLOOKUP($G191, SCHOOL_INFO!$D$5:$AS$749, 21, FALSE)</f>
        <v>25</v>
      </c>
      <c r="AA191" s="368">
        <f>VLOOKUP($G191, SCHOOL_INFO!$D$5:$AS$749, 22, FALSE)</f>
        <v>6</v>
      </c>
      <c r="AB191" s="368">
        <f>VLOOKUP($G191, SCHOOL_INFO!$D$5:$AS$749, 23, FALSE)</f>
        <v>0</v>
      </c>
      <c r="AC191" s="368">
        <f>VLOOKUP($G191, SCHOOL_INFO!$D$5:$AS$749, 25, FALSE)</f>
        <v>0</v>
      </c>
      <c r="AD191" s="368">
        <f>VLOOKUP($G191, SCHOOL_INFO!$D$5:$AS$749, 26, FALSE)</f>
        <v>0</v>
      </c>
      <c r="AE191" s="368">
        <f>VLOOKUP($G191, SCHOOL_INFO!$D$5:$AS$749, 27, FALSE)</f>
        <v>0</v>
      </c>
      <c r="AF191" s="368">
        <f>VLOOKUP($G191, SCHOOL_INFO!$D$5:$AS$749, 29, FALSE)</f>
        <v>0</v>
      </c>
      <c r="AG191" s="368">
        <f>VLOOKUP($G191, SCHOOL_INFO!$D$5:$AS$749, 30, FALSE)</f>
        <v>0</v>
      </c>
      <c r="AH191" s="368">
        <f>VLOOKUP($G191, SCHOOL_INFO!$D$5:$AS$749, 31, FALSE)</f>
        <v>0</v>
      </c>
      <c r="AI191" s="368">
        <f>VLOOKUP($G191, SCHOOL_INFO!$D$5:$AS$749, 33, FALSE)</f>
        <v>1</v>
      </c>
      <c r="AJ191" s="368">
        <f>VLOOKUP($G191, SCHOOL_INFO!$D$5:$AS$749, 34, FALSE)</f>
        <v>0</v>
      </c>
      <c r="AK191" s="368">
        <f>VLOOKUP($G191, SCHOOL_INFO!$D$5:$AS$749, 35, FALSE)</f>
        <v>9</v>
      </c>
      <c r="AL191" s="368">
        <f>VLOOKUP($B191, '0.학교(충남+대전)'!$C$4:$AH$767, 31, FALSE)</f>
        <v>9</v>
      </c>
      <c r="AM191" s="368">
        <f>VLOOKUP($B191, '0.학교(충남+대전)'!$C$4:$AH$767, 32, FALSE)</f>
        <v>0</v>
      </c>
      <c r="AN191" s="368">
        <f>VLOOKUP($G191, SCHOOL_INFO!$D$5:$AS$749, 9, FALSE)</f>
        <v>0</v>
      </c>
      <c r="AO191" s="368">
        <f>VLOOKUP($G191, SCHOOL_INFO!$D$5:$AS$749, 36, FALSE)</f>
        <v>46</v>
      </c>
      <c r="AP191" s="368">
        <f>VLOOKUP($G191, SCHOOL_INFO!$D$5:$AS$749, 37, FALSE)</f>
        <v>5</v>
      </c>
      <c r="AQ191" s="368">
        <f>VLOOKUP($B191, '0.학교(충남+대전)'!$C$4:$AC$767, 27, FALSE)</f>
        <v>51</v>
      </c>
      <c r="AR191" s="368">
        <f>VLOOKUP($B191, '0.학교(충남+대전)'!$C$4:$AH$767, 29, FALSE)</f>
        <v>51</v>
      </c>
      <c r="AS191" s="368">
        <f>VLOOKUP($B191, '0.학교(충남+대전)'!$C$4:$AH$767, 30, FALSE)</f>
        <v>0</v>
      </c>
      <c r="AT191" s="368">
        <f>VLOOKUP($G191, SCHOOL_INFO!$D$5:$AS$749, 38, FALSE)</f>
        <v>19</v>
      </c>
      <c r="AU191" s="368">
        <f>VLOOKUP($G191, SCHOOL_INFO!$D$5:$AS$749, 39, FALSE)</f>
        <v>9</v>
      </c>
      <c r="AV191" s="368">
        <f>VLOOKUP($G191, SCHOOL_INFO!$D$5:$AS$749, 40, FALSE)</f>
        <v>51</v>
      </c>
      <c r="AW191" s="368">
        <f>VLOOKUP($G191, SCHOOL_INFO!$D$5:$AS$749, 41, FALSE)</f>
        <v>0</v>
      </c>
      <c r="AX191" s="368">
        <f>VLOOKUP($G191, SCHOOL_INFO!$D$5:$AS$749, 42, FALSE)</f>
        <v>0</v>
      </c>
    </row>
    <row r="192" spans="1:50" ht="16.5" customHeight="1">
      <c r="A192" s="80">
        <v>188</v>
      </c>
      <c r="B192" s="86" t="s">
        <v>1109</v>
      </c>
      <c r="C192" s="88" t="s">
        <v>28</v>
      </c>
      <c r="D192" s="86" t="s">
        <v>2233</v>
      </c>
      <c r="E192" s="86" t="s">
        <v>1037</v>
      </c>
      <c r="F192" s="89" t="s">
        <v>730</v>
      </c>
      <c r="G192" s="90" t="s">
        <v>1110</v>
      </c>
      <c r="H192" s="390" t="s">
        <v>26</v>
      </c>
      <c r="I192" s="390" t="s">
        <v>35</v>
      </c>
      <c r="J192" s="88" t="s">
        <v>5123</v>
      </c>
      <c r="K192" s="366">
        <v>3</v>
      </c>
      <c r="L192" s="367">
        <v>1</v>
      </c>
      <c r="M192" s="367">
        <v>1</v>
      </c>
      <c r="N192" s="368">
        <f>VLOOKUP($G192, SCHOOL_INFO!$D$5:$AS$749, 6, FALSE)</f>
        <v>37</v>
      </c>
      <c r="O192" s="368">
        <f>VLOOKUP($G192, SCHOOL_INFO!$D$5:$AS$749, 7, FALSE)</f>
        <v>3</v>
      </c>
      <c r="P192" s="368">
        <f>VLOOKUP($G192, SCHOOL_INFO!$D$5:$AS$749, 8, FALSE)</f>
        <v>1</v>
      </c>
      <c r="Q192" s="368">
        <f>VLOOKUP($G192, SCHOOL_INFO!$D$5:$AS$749, 10, FALSE)</f>
        <v>1</v>
      </c>
      <c r="R192" s="368">
        <f>VLOOKUP($G192, SCHOOL_INFO!$D$5:$AS$749, 11, FALSE)</f>
        <v>0</v>
      </c>
      <c r="S192" s="368">
        <f>VLOOKUP($G192, SCHOOL_INFO!$D$5:$AS$749, 12, FALSE)</f>
        <v>0</v>
      </c>
      <c r="T192" s="368">
        <f>VLOOKUP($G192, SCHOOL_INFO!$D$5:$AS$749, 13, FALSE)</f>
        <v>1</v>
      </c>
      <c r="U192" s="368">
        <f>VLOOKUP($G192, SCHOOL_INFO!$D$5:$AS$749, 14, FALSE)</f>
        <v>3</v>
      </c>
      <c r="V192" s="368">
        <f>VLOOKUP($G192, SCHOOL_INFO!$D$5:$AS$749, 15, FALSE)</f>
        <v>0</v>
      </c>
      <c r="W192" s="368">
        <f>VLOOKUP($G192, SCHOOL_INFO!$D$5:$AS$749, 17, FALSE)</f>
        <v>0</v>
      </c>
      <c r="X192" s="368">
        <f>VLOOKUP($G192, SCHOOL_INFO!$D$5:$AS$749, 18, FALSE)</f>
        <v>0</v>
      </c>
      <c r="Y192" s="368">
        <f>VLOOKUP($G192, SCHOOL_INFO!$D$5:$AS$749, 19, FALSE)</f>
        <v>0</v>
      </c>
      <c r="Z192" s="368">
        <f>VLOOKUP($G192, SCHOOL_INFO!$D$5:$AS$749, 21, FALSE)</f>
        <v>17</v>
      </c>
      <c r="AA192" s="368">
        <f>VLOOKUP($G192, SCHOOL_INFO!$D$5:$AS$749, 22, FALSE)</f>
        <v>2</v>
      </c>
      <c r="AB192" s="368">
        <f>VLOOKUP($G192, SCHOOL_INFO!$D$5:$AS$749, 23, FALSE)</f>
        <v>0</v>
      </c>
      <c r="AC192" s="368">
        <f>VLOOKUP($G192, SCHOOL_INFO!$D$5:$AS$749, 25, FALSE)</f>
        <v>59</v>
      </c>
      <c r="AD192" s="368">
        <f>VLOOKUP($G192, SCHOOL_INFO!$D$5:$AS$749, 26, FALSE)</f>
        <v>0</v>
      </c>
      <c r="AE192" s="368">
        <f>VLOOKUP($G192, SCHOOL_INFO!$D$5:$AS$749, 27, FALSE)</f>
        <v>0</v>
      </c>
      <c r="AF192" s="368">
        <f>VLOOKUP($G192, SCHOOL_INFO!$D$5:$AS$749, 29, FALSE)</f>
        <v>0</v>
      </c>
      <c r="AG192" s="368">
        <f>VLOOKUP($G192, SCHOOL_INFO!$D$5:$AS$749, 30, FALSE)</f>
        <v>0</v>
      </c>
      <c r="AH192" s="368">
        <f>VLOOKUP($G192, SCHOOL_INFO!$D$5:$AS$749, 31, FALSE)</f>
        <v>0</v>
      </c>
      <c r="AI192" s="368">
        <f>VLOOKUP($G192, SCHOOL_INFO!$D$5:$AS$749, 33, FALSE)</f>
        <v>1</v>
      </c>
      <c r="AJ192" s="368">
        <f>VLOOKUP($G192, SCHOOL_INFO!$D$5:$AS$749, 34, FALSE)</f>
        <v>0</v>
      </c>
      <c r="AK192" s="368">
        <f>VLOOKUP($G192, SCHOOL_INFO!$D$5:$AS$749, 35, FALSE)</f>
        <v>5</v>
      </c>
      <c r="AL192" s="368">
        <f>VLOOKUP($B192, '0.학교(충남+대전)'!$C$4:$AH$767, 31, FALSE)</f>
        <v>7</v>
      </c>
      <c r="AM192" s="368">
        <f>VLOOKUP($B192, '0.학교(충남+대전)'!$C$4:$AH$767, 32, FALSE)</f>
        <v>1</v>
      </c>
      <c r="AN192" s="368">
        <f>VLOOKUP($G192, SCHOOL_INFO!$D$5:$AS$749, 9, FALSE)</f>
        <v>0</v>
      </c>
      <c r="AO192" s="368">
        <f>VLOOKUP($G192, SCHOOL_INFO!$D$5:$AS$749, 36, FALSE)</f>
        <v>31</v>
      </c>
      <c r="AP192" s="368">
        <f>VLOOKUP($G192, SCHOOL_INFO!$D$5:$AS$749, 37, FALSE)</f>
        <v>5</v>
      </c>
      <c r="AQ192" s="368">
        <f>VLOOKUP($B192, '0.학교(충남+대전)'!$C$4:$AC$767, 27, FALSE)</f>
        <v>36</v>
      </c>
      <c r="AR192" s="368">
        <f>VLOOKUP($B192, '0.학교(충남+대전)'!$C$4:$AH$767, 29, FALSE)</f>
        <v>36</v>
      </c>
      <c r="AS192" s="368">
        <f>VLOOKUP($B192, '0.학교(충남+대전)'!$C$4:$AH$767, 30, FALSE)</f>
        <v>0</v>
      </c>
      <c r="AT192" s="368">
        <f>VLOOKUP($G192, SCHOOL_INFO!$D$5:$AS$749, 38, FALSE)</f>
        <v>1</v>
      </c>
      <c r="AU192" s="368">
        <f>VLOOKUP($G192, SCHOOL_INFO!$D$5:$AS$749, 39, FALSE)</f>
        <v>5</v>
      </c>
      <c r="AV192" s="368">
        <f>VLOOKUP($G192, SCHOOL_INFO!$D$5:$AS$749, 40, FALSE)</f>
        <v>35</v>
      </c>
      <c r="AW192" s="368">
        <f>VLOOKUP($G192, SCHOOL_INFO!$D$5:$AS$749, 41, FALSE)</f>
        <v>0</v>
      </c>
      <c r="AX192" s="368">
        <f>VLOOKUP($G192, SCHOOL_INFO!$D$5:$AS$749, 42, FALSE)</f>
        <v>0</v>
      </c>
    </row>
    <row r="193" spans="1:50" ht="16.5" customHeight="1">
      <c r="A193" s="80">
        <v>189</v>
      </c>
      <c r="B193" s="86" t="s">
        <v>1111</v>
      </c>
      <c r="C193" s="88" t="s">
        <v>28</v>
      </c>
      <c r="D193" s="86" t="s">
        <v>2233</v>
      </c>
      <c r="E193" s="86" t="s">
        <v>1037</v>
      </c>
      <c r="F193" s="87" t="s">
        <v>727</v>
      </c>
      <c r="G193" s="90" t="s">
        <v>1112</v>
      </c>
      <c r="H193" s="390" t="s">
        <v>2353</v>
      </c>
      <c r="I193" s="390" t="s">
        <v>699</v>
      </c>
      <c r="J193" s="88" t="s">
        <v>5123</v>
      </c>
      <c r="K193" s="366">
        <v>2</v>
      </c>
      <c r="L193" s="367">
        <v>1</v>
      </c>
      <c r="M193" s="367">
        <v>1</v>
      </c>
      <c r="N193" s="368">
        <f>VLOOKUP($G193, SCHOOL_INFO!$D$5:$AS$749, 6, FALSE)</f>
        <v>8</v>
      </c>
      <c r="O193" s="368">
        <f>VLOOKUP($G193, SCHOOL_INFO!$D$5:$AS$749, 7, FALSE)</f>
        <v>0</v>
      </c>
      <c r="P193" s="368">
        <f>VLOOKUP($G193, SCHOOL_INFO!$D$5:$AS$749, 8, FALSE)</f>
        <v>1</v>
      </c>
      <c r="Q193" s="368">
        <f>VLOOKUP($G193, SCHOOL_INFO!$D$5:$AS$749, 10, FALSE)</f>
        <v>1</v>
      </c>
      <c r="R193" s="368">
        <f>VLOOKUP($G193, SCHOOL_INFO!$D$5:$AS$749, 11, FALSE)</f>
        <v>0</v>
      </c>
      <c r="S193" s="368">
        <f>VLOOKUP($G193, SCHOOL_INFO!$D$5:$AS$749, 12, FALSE)</f>
        <v>0</v>
      </c>
      <c r="T193" s="368">
        <f>VLOOKUP($G193, SCHOOL_INFO!$D$5:$AS$749, 13, FALSE)</f>
        <v>0</v>
      </c>
      <c r="U193" s="368">
        <f>VLOOKUP($G193, SCHOOL_INFO!$D$5:$AS$749, 14, FALSE)</f>
        <v>0</v>
      </c>
      <c r="V193" s="368">
        <f>VLOOKUP($G193, SCHOOL_INFO!$D$5:$AS$749, 15, FALSE)</f>
        <v>0</v>
      </c>
      <c r="W193" s="368">
        <f>VLOOKUP($G193, SCHOOL_INFO!$D$5:$AS$749, 17, FALSE)</f>
        <v>0</v>
      </c>
      <c r="X193" s="368">
        <f>VLOOKUP($G193, SCHOOL_INFO!$D$5:$AS$749, 18, FALSE)</f>
        <v>0</v>
      </c>
      <c r="Y193" s="368">
        <f>VLOOKUP($G193, SCHOOL_INFO!$D$5:$AS$749, 19, FALSE)</f>
        <v>0</v>
      </c>
      <c r="Z193" s="368">
        <f>VLOOKUP($G193, SCHOOL_INFO!$D$5:$AS$749, 21, FALSE)</f>
        <v>5</v>
      </c>
      <c r="AA193" s="368">
        <f>VLOOKUP($G193, SCHOOL_INFO!$D$5:$AS$749, 22, FALSE)</f>
        <v>3</v>
      </c>
      <c r="AB193" s="368">
        <f>VLOOKUP($G193, SCHOOL_INFO!$D$5:$AS$749, 23, FALSE)</f>
        <v>0</v>
      </c>
      <c r="AC193" s="368">
        <f>VLOOKUP($G193, SCHOOL_INFO!$D$5:$AS$749, 25, FALSE)</f>
        <v>12</v>
      </c>
      <c r="AD193" s="368">
        <f>VLOOKUP($G193, SCHOOL_INFO!$D$5:$AS$749, 26, FALSE)</f>
        <v>0</v>
      </c>
      <c r="AE193" s="368">
        <f>VLOOKUP($G193, SCHOOL_INFO!$D$5:$AS$749, 27, FALSE)</f>
        <v>0</v>
      </c>
      <c r="AF193" s="368">
        <f>VLOOKUP($G193, SCHOOL_INFO!$D$5:$AS$749, 29, FALSE)</f>
        <v>3</v>
      </c>
      <c r="AG193" s="368">
        <f>VLOOKUP($G193, SCHOOL_INFO!$D$5:$AS$749, 30, FALSE)</f>
        <v>0</v>
      </c>
      <c r="AH193" s="368">
        <f>VLOOKUP($G193, SCHOOL_INFO!$D$5:$AS$749, 31, FALSE)</f>
        <v>0</v>
      </c>
      <c r="AI193" s="368">
        <f>VLOOKUP($G193, SCHOOL_INFO!$D$5:$AS$749, 33, FALSE)</f>
        <v>1</v>
      </c>
      <c r="AJ193" s="368">
        <f>VLOOKUP($G193, SCHOOL_INFO!$D$5:$AS$749, 34, FALSE)</f>
        <v>0</v>
      </c>
      <c r="AK193" s="368">
        <f>VLOOKUP($G193, SCHOOL_INFO!$D$5:$AS$749, 35, FALSE)</f>
        <v>5</v>
      </c>
      <c r="AL193" s="368">
        <f>VLOOKUP($B193, '0.학교(충남+대전)'!$C$4:$AH$767, 31, FALSE)</f>
        <v>5</v>
      </c>
      <c r="AM193" s="368">
        <f>VLOOKUP($B193, '0.학교(충남+대전)'!$C$4:$AH$767, 32, FALSE)</f>
        <v>0</v>
      </c>
      <c r="AN193" s="368">
        <f>VLOOKUP($G193, SCHOOL_INFO!$D$5:$AS$749, 9, FALSE)</f>
        <v>0</v>
      </c>
      <c r="AO193" s="368">
        <f>VLOOKUP($G193, SCHOOL_INFO!$D$5:$AS$749, 36, FALSE)</f>
        <v>6</v>
      </c>
      <c r="AP193" s="368">
        <f>VLOOKUP($G193, SCHOOL_INFO!$D$5:$AS$749, 37, FALSE)</f>
        <v>10</v>
      </c>
      <c r="AQ193" s="368">
        <f>VLOOKUP($B193, '0.학교(충남+대전)'!$C$4:$AC$767, 27, FALSE)</f>
        <v>16</v>
      </c>
      <c r="AR193" s="368">
        <f>VLOOKUP($B193, '0.학교(충남+대전)'!$C$4:$AH$767, 29, FALSE)</f>
        <v>16</v>
      </c>
      <c r="AS193" s="368">
        <f>VLOOKUP($B193, '0.학교(충남+대전)'!$C$4:$AH$767, 30, FALSE)</f>
        <v>0</v>
      </c>
      <c r="AT193" s="368">
        <f>VLOOKUP($G193, SCHOOL_INFO!$D$5:$AS$749, 38, FALSE)</f>
        <v>13</v>
      </c>
      <c r="AU193" s="368">
        <f>VLOOKUP($G193, SCHOOL_INFO!$D$5:$AS$749, 39, FALSE)</f>
        <v>5</v>
      </c>
      <c r="AV193" s="368">
        <f>VLOOKUP($G193, SCHOOL_INFO!$D$5:$AS$749, 40, FALSE)</f>
        <v>16</v>
      </c>
      <c r="AW193" s="368">
        <f>VLOOKUP($G193, SCHOOL_INFO!$D$5:$AS$749, 41, FALSE)</f>
        <v>1</v>
      </c>
      <c r="AX193" s="368">
        <f>VLOOKUP($G193, SCHOOL_INFO!$D$5:$AS$749, 42, FALSE)</f>
        <v>0</v>
      </c>
    </row>
    <row r="194" spans="1:50" ht="16.5" customHeight="1">
      <c r="A194" s="81">
        <v>190</v>
      </c>
      <c r="B194" s="86" t="s">
        <v>1113</v>
      </c>
      <c r="C194" s="88" t="s">
        <v>28</v>
      </c>
      <c r="D194" s="86" t="s">
        <v>2233</v>
      </c>
      <c r="E194" s="86" t="s">
        <v>1037</v>
      </c>
      <c r="F194" s="87" t="s">
        <v>727</v>
      </c>
      <c r="G194" s="96" t="s">
        <v>1114</v>
      </c>
      <c r="H194" s="390" t="s">
        <v>2353</v>
      </c>
      <c r="I194" s="390" t="s">
        <v>699</v>
      </c>
      <c r="J194" s="88" t="s">
        <v>5123</v>
      </c>
      <c r="K194" s="366">
        <v>2</v>
      </c>
      <c r="L194" s="367">
        <v>1</v>
      </c>
      <c r="M194" s="367">
        <v>1</v>
      </c>
      <c r="N194" s="368">
        <f>VLOOKUP($G194, SCHOOL_INFO!$D$5:$AS$749, 6, FALSE)</f>
        <v>7</v>
      </c>
      <c r="O194" s="368">
        <f>VLOOKUP($G194, SCHOOL_INFO!$D$5:$AS$749, 7, FALSE)</f>
        <v>0</v>
      </c>
      <c r="P194" s="368">
        <f>VLOOKUP($G194, SCHOOL_INFO!$D$5:$AS$749, 8, FALSE)</f>
        <v>2</v>
      </c>
      <c r="Q194" s="368">
        <f>VLOOKUP($G194, SCHOOL_INFO!$D$5:$AS$749, 10, FALSE)</f>
        <v>0</v>
      </c>
      <c r="R194" s="368">
        <f>VLOOKUP($G194, SCHOOL_INFO!$D$5:$AS$749, 11, FALSE)</f>
        <v>0</v>
      </c>
      <c r="S194" s="368">
        <f>VLOOKUP($G194, SCHOOL_INFO!$D$5:$AS$749, 12, FALSE)</f>
        <v>0</v>
      </c>
      <c r="T194" s="368">
        <f>VLOOKUP($G194, SCHOOL_INFO!$D$5:$AS$749, 13, FALSE)</f>
        <v>0</v>
      </c>
      <c r="U194" s="368">
        <f>VLOOKUP($G194, SCHOOL_INFO!$D$5:$AS$749, 14, FALSE)</f>
        <v>0</v>
      </c>
      <c r="V194" s="368">
        <f>VLOOKUP($G194, SCHOOL_INFO!$D$5:$AS$749, 15, FALSE)</f>
        <v>0</v>
      </c>
      <c r="W194" s="368">
        <f>VLOOKUP($G194, SCHOOL_INFO!$D$5:$AS$749, 17, FALSE)</f>
        <v>0</v>
      </c>
      <c r="X194" s="368">
        <f>VLOOKUP($G194, SCHOOL_INFO!$D$5:$AS$749, 18, FALSE)</f>
        <v>0</v>
      </c>
      <c r="Y194" s="368">
        <f>VLOOKUP($G194, SCHOOL_INFO!$D$5:$AS$749, 19, FALSE)</f>
        <v>0</v>
      </c>
      <c r="Z194" s="368">
        <f>VLOOKUP($G194, SCHOOL_INFO!$D$5:$AS$749, 21, FALSE)</f>
        <v>6</v>
      </c>
      <c r="AA194" s="368">
        <f>VLOOKUP($G194, SCHOOL_INFO!$D$5:$AS$749, 22, FALSE)</f>
        <v>4</v>
      </c>
      <c r="AB194" s="368">
        <f>VLOOKUP($G194, SCHOOL_INFO!$D$5:$AS$749, 23, FALSE)</f>
        <v>0</v>
      </c>
      <c r="AC194" s="368">
        <f>VLOOKUP($G194, SCHOOL_INFO!$D$5:$AS$749, 25, FALSE)</f>
        <v>11</v>
      </c>
      <c r="AD194" s="368">
        <f>VLOOKUP($G194, SCHOOL_INFO!$D$5:$AS$749, 26, FALSE)</f>
        <v>1</v>
      </c>
      <c r="AE194" s="368">
        <f>VLOOKUP($G194, SCHOOL_INFO!$D$5:$AS$749, 27, FALSE)</f>
        <v>0</v>
      </c>
      <c r="AF194" s="368">
        <f>VLOOKUP($G194, SCHOOL_INFO!$D$5:$AS$749, 29, FALSE)</f>
        <v>0</v>
      </c>
      <c r="AG194" s="368">
        <f>VLOOKUP($G194, SCHOOL_INFO!$D$5:$AS$749, 30, FALSE)</f>
        <v>0</v>
      </c>
      <c r="AH194" s="368">
        <f>VLOOKUP($G194, SCHOOL_INFO!$D$5:$AS$749, 31, FALSE)</f>
        <v>0</v>
      </c>
      <c r="AI194" s="368">
        <f>VLOOKUP($G194, SCHOOL_INFO!$D$5:$AS$749, 33, FALSE)</f>
        <v>1</v>
      </c>
      <c r="AJ194" s="368">
        <f>VLOOKUP($G194, SCHOOL_INFO!$D$5:$AS$749, 34, FALSE)</f>
        <v>0</v>
      </c>
      <c r="AK194" s="368">
        <f>VLOOKUP($G194, SCHOOL_INFO!$D$5:$AS$749, 35, FALSE)</f>
        <v>2</v>
      </c>
      <c r="AL194" s="368">
        <f>VLOOKUP($B194, '0.학교(충남+대전)'!$C$4:$AH$767, 31, FALSE)</f>
        <v>3</v>
      </c>
      <c r="AM194" s="368">
        <f>VLOOKUP($B194, '0.학교(충남+대전)'!$C$4:$AH$767, 32, FALSE)</f>
        <v>0</v>
      </c>
      <c r="AN194" s="368">
        <f>VLOOKUP($G194, SCHOOL_INFO!$D$5:$AS$749, 9, FALSE)</f>
        <v>0</v>
      </c>
      <c r="AO194" s="368">
        <f>VLOOKUP($G194, SCHOOL_INFO!$D$5:$AS$749, 36, FALSE)</f>
        <v>14</v>
      </c>
      <c r="AP194" s="368">
        <f>VLOOKUP($G194, SCHOOL_INFO!$D$5:$AS$749, 37, FALSE)</f>
        <v>0</v>
      </c>
      <c r="AQ194" s="368">
        <f>VLOOKUP($B194, '0.학교(충남+대전)'!$C$4:$AC$767, 27, FALSE)</f>
        <v>14</v>
      </c>
      <c r="AR194" s="368">
        <f>VLOOKUP($B194, '0.학교(충남+대전)'!$C$4:$AH$767, 29, FALSE)</f>
        <v>14</v>
      </c>
      <c r="AS194" s="368">
        <f>VLOOKUP($B194, '0.학교(충남+대전)'!$C$4:$AH$767, 30, FALSE)</f>
        <v>0</v>
      </c>
      <c r="AT194" s="368">
        <f>VLOOKUP($G194, SCHOOL_INFO!$D$5:$AS$749, 38, FALSE)</f>
        <v>6</v>
      </c>
      <c r="AU194" s="368">
        <f>VLOOKUP($G194, SCHOOL_INFO!$D$5:$AS$749, 39, FALSE)</f>
        <v>2</v>
      </c>
      <c r="AV194" s="368">
        <f>VLOOKUP($G194, SCHOOL_INFO!$D$5:$AS$749, 40, FALSE)</f>
        <v>17</v>
      </c>
      <c r="AW194" s="368">
        <f>VLOOKUP($G194, SCHOOL_INFO!$D$5:$AS$749, 41, FALSE)</f>
        <v>0</v>
      </c>
      <c r="AX194" s="368">
        <f>VLOOKUP($G194, SCHOOL_INFO!$D$5:$AS$749, 42, FALSE)</f>
        <v>0</v>
      </c>
    </row>
    <row r="195" spans="1:50" ht="16.5" customHeight="1">
      <c r="A195" s="80">
        <v>191</v>
      </c>
      <c r="B195" s="86" t="s">
        <v>1115</v>
      </c>
      <c r="C195" s="88" t="s">
        <v>28</v>
      </c>
      <c r="D195" s="86" t="s">
        <v>2233</v>
      </c>
      <c r="E195" s="86" t="s">
        <v>1037</v>
      </c>
      <c r="F195" s="89" t="s">
        <v>730</v>
      </c>
      <c r="G195" s="90" t="s">
        <v>1116</v>
      </c>
      <c r="H195" s="390" t="s">
        <v>26</v>
      </c>
      <c r="I195" s="390" t="s">
        <v>35</v>
      </c>
      <c r="J195" s="88" t="s">
        <v>5123</v>
      </c>
      <c r="K195" s="366">
        <v>3</v>
      </c>
      <c r="L195" s="367">
        <v>1</v>
      </c>
      <c r="M195" s="367">
        <v>1</v>
      </c>
      <c r="N195" s="368">
        <f>VLOOKUP($G195, SCHOOL_INFO!$D$5:$AS$749, 6, FALSE)</f>
        <v>20</v>
      </c>
      <c r="O195" s="368">
        <f>VLOOKUP($G195, SCHOOL_INFO!$D$5:$AS$749, 7, FALSE)</f>
        <v>5</v>
      </c>
      <c r="P195" s="368">
        <f>VLOOKUP($G195, SCHOOL_INFO!$D$5:$AS$749, 8, FALSE)</f>
        <v>1</v>
      </c>
      <c r="Q195" s="368">
        <f>VLOOKUP($G195, SCHOOL_INFO!$D$5:$AS$749, 10, FALSE)</f>
        <v>5</v>
      </c>
      <c r="R195" s="368">
        <f>VLOOKUP($G195, SCHOOL_INFO!$D$5:$AS$749, 11, FALSE)</f>
        <v>0</v>
      </c>
      <c r="S195" s="368">
        <f>VLOOKUP($G195, SCHOOL_INFO!$D$5:$AS$749, 12, FALSE)</f>
        <v>0</v>
      </c>
      <c r="T195" s="368">
        <f>VLOOKUP($G195, SCHOOL_INFO!$D$5:$AS$749, 13, FALSE)</f>
        <v>0</v>
      </c>
      <c r="U195" s="368">
        <f>VLOOKUP($G195, SCHOOL_INFO!$D$5:$AS$749, 14, FALSE)</f>
        <v>0</v>
      </c>
      <c r="V195" s="368">
        <f>VLOOKUP($G195, SCHOOL_INFO!$D$5:$AS$749, 15, FALSE)</f>
        <v>0</v>
      </c>
      <c r="W195" s="368">
        <f>VLOOKUP($G195, SCHOOL_INFO!$D$5:$AS$749, 17, FALSE)</f>
        <v>0</v>
      </c>
      <c r="X195" s="368">
        <f>VLOOKUP($G195, SCHOOL_INFO!$D$5:$AS$749, 18, FALSE)</f>
        <v>0</v>
      </c>
      <c r="Y195" s="368">
        <f>VLOOKUP($G195, SCHOOL_INFO!$D$5:$AS$749, 19, FALSE)</f>
        <v>0</v>
      </c>
      <c r="Z195" s="368">
        <f>VLOOKUP($G195, SCHOOL_INFO!$D$5:$AS$749, 21, FALSE)</f>
        <v>29</v>
      </c>
      <c r="AA195" s="368">
        <f>VLOOKUP($G195, SCHOOL_INFO!$D$5:$AS$749, 22, FALSE)</f>
        <v>13</v>
      </c>
      <c r="AB195" s="368">
        <f>VLOOKUP($G195, SCHOOL_INFO!$D$5:$AS$749, 23, FALSE)</f>
        <v>0</v>
      </c>
      <c r="AC195" s="368">
        <f>VLOOKUP($G195, SCHOOL_INFO!$D$5:$AS$749, 25, FALSE)</f>
        <v>21</v>
      </c>
      <c r="AD195" s="368">
        <f>VLOOKUP($G195, SCHOOL_INFO!$D$5:$AS$749, 26, FALSE)</f>
        <v>2</v>
      </c>
      <c r="AE195" s="368">
        <f>VLOOKUP($G195, SCHOOL_INFO!$D$5:$AS$749, 27, FALSE)</f>
        <v>0</v>
      </c>
      <c r="AF195" s="368">
        <f>VLOOKUP($G195, SCHOOL_INFO!$D$5:$AS$749, 29, FALSE)</f>
        <v>1</v>
      </c>
      <c r="AG195" s="368">
        <f>VLOOKUP($G195, SCHOOL_INFO!$D$5:$AS$749, 30, FALSE)</f>
        <v>0</v>
      </c>
      <c r="AH195" s="368">
        <f>VLOOKUP($G195, SCHOOL_INFO!$D$5:$AS$749, 31, FALSE)</f>
        <v>0</v>
      </c>
      <c r="AI195" s="368">
        <f>VLOOKUP($G195, SCHOOL_INFO!$D$5:$AS$749, 33, FALSE)</f>
        <v>1</v>
      </c>
      <c r="AJ195" s="368">
        <f>VLOOKUP($G195, SCHOOL_INFO!$D$5:$AS$749, 34, FALSE)</f>
        <v>0</v>
      </c>
      <c r="AK195" s="368">
        <f>VLOOKUP($G195, SCHOOL_INFO!$D$5:$AS$749, 35, FALSE)</f>
        <v>8</v>
      </c>
      <c r="AL195" s="368">
        <f>VLOOKUP($B195, '0.학교(충남+대전)'!$C$4:$AH$767, 31, FALSE)</f>
        <v>7</v>
      </c>
      <c r="AM195" s="368">
        <f>VLOOKUP($B195, '0.학교(충남+대전)'!$C$4:$AH$767, 32, FALSE)</f>
        <v>1</v>
      </c>
      <c r="AN195" s="368">
        <f>VLOOKUP($G195, SCHOOL_INFO!$D$5:$AS$749, 9, FALSE)</f>
        <v>0</v>
      </c>
      <c r="AO195" s="368">
        <f>VLOOKUP($G195, SCHOOL_INFO!$D$5:$AS$749, 36, FALSE)</f>
        <v>41</v>
      </c>
      <c r="AP195" s="368">
        <f>VLOOKUP($G195, SCHOOL_INFO!$D$5:$AS$749, 37, FALSE)</f>
        <v>7</v>
      </c>
      <c r="AQ195" s="368">
        <f>VLOOKUP($B195, '0.학교(충남+대전)'!$C$4:$AC$767, 27, FALSE)</f>
        <v>48</v>
      </c>
      <c r="AR195" s="368">
        <f>VLOOKUP($B195, '0.학교(충남+대전)'!$C$4:$AH$767, 29, FALSE)</f>
        <v>48</v>
      </c>
      <c r="AS195" s="368">
        <f>VLOOKUP($B195, '0.학교(충남+대전)'!$C$4:$AH$767, 30, FALSE)</f>
        <v>0</v>
      </c>
      <c r="AT195" s="368">
        <f>VLOOKUP($G195, SCHOOL_INFO!$D$5:$AS$749, 38, FALSE)</f>
        <v>1</v>
      </c>
      <c r="AU195" s="368">
        <f>VLOOKUP($G195, SCHOOL_INFO!$D$5:$AS$749, 39, FALSE)</f>
        <v>5</v>
      </c>
      <c r="AV195" s="368">
        <f>VLOOKUP($G195, SCHOOL_INFO!$D$5:$AS$749, 40, FALSE)</f>
        <v>48</v>
      </c>
      <c r="AW195" s="368">
        <f>VLOOKUP($G195, SCHOOL_INFO!$D$5:$AS$749, 41, FALSE)</f>
        <v>0</v>
      </c>
      <c r="AX195" s="368">
        <f>VLOOKUP($G195, SCHOOL_INFO!$D$5:$AS$749, 42, FALSE)</f>
        <v>0</v>
      </c>
    </row>
    <row r="196" spans="1:50" ht="16.5" customHeight="1">
      <c r="A196" s="80">
        <v>192</v>
      </c>
      <c r="B196" s="86" t="s">
        <v>1117</v>
      </c>
      <c r="C196" s="88" t="s">
        <v>28</v>
      </c>
      <c r="D196" s="86" t="s">
        <v>2233</v>
      </c>
      <c r="E196" s="86" t="s">
        <v>1037</v>
      </c>
      <c r="F196" s="87" t="s">
        <v>727</v>
      </c>
      <c r="G196" s="90" t="s">
        <v>1118</v>
      </c>
      <c r="H196" s="390" t="s">
        <v>26</v>
      </c>
      <c r="I196" s="391" t="s">
        <v>35</v>
      </c>
      <c r="J196" s="88" t="s">
        <v>5123</v>
      </c>
      <c r="K196" s="366">
        <v>3</v>
      </c>
      <c r="L196" s="367">
        <v>1</v>
      </c>
      <c r="M196" s="367">
        <v>1</v>
      </c>
      <c r="N196" s="368">
        <f>VLOOKUP($G196, SCHOOL_INFO!$D$5:$AS$749, 6, FALSE)</f>
        <v>34</v>
      </c>
      <c r="O196" s="368">
        <f>VLOOKUP($G196, SCHOOL_INFO!$D$5:$AS$749, 7, FALSE)</f>
        <v>2</v>
      </c>
      <c r="P196" s="368">
        <f>VLOOKUP($G196, SCHOOL_INFO!$D$5:$AS$749, 8, FALSE)</f>
        <v>1</v>
      </c>
      <c r="Q196" s="368">
        <f>VLOOKUP($G196, SCHOOL_INFO!$D$5:$AS$749, 10, FALSE)</f>
        <v>6</v>
      </c>
      <c r="R196" s="368">
        <f>VLOOKUP($G196, SCHOOL_INFO!$D$5:$AS$749, 11, FALSE)</f>
        <v>0</v>
      </c>
      <c r="S196" s="368">
        <f>VLOOKUP($G196, SCHOOL_INFO!$D$5:$AS$749, 12, FALSE)</f>
        <v>0</v>
      </c>
      <c r="T196" s="368">
        <f>VLOOKUP($G196, SCHOOL_INFO!$D$5:$AS$749, 13, FALSE)</f>
        <v>0</v>
      </c>
      <c r="U196" s="368">
        <f>VLOOKUP($G196, SCHOOL_INFO!$D$5:$AS$749, 14, FALSE)</f>
        <v>0</v>
      </c>
      <c r="V196" s="368">
        <f>VLOOKUP($G196, SCHOOL_INFO!$D$5:$AS$749, 15, FALSE)</f>
        <v>0</v>
      </c>
      <c r="W196" s="368">
        <f>VLOOKUP($G196, SCHOOL_INFO!$D$5:$AS$749, 17, FALSE)</f>
        <v>1</v>
      </c>
      <c r="X196" s="368">
        <f>VLOOKUP($G196, SCHOOL_INFO!$D$5:$AS$749, 18, FALSE)</f>
        <v>0</v>
      </c>
      <c r="Y196" s="368">
        <f>VLOOKUP($G196, SCHOOL_INFO!$D$5:$AS$749, 19, FALSE)</f>
        <v>0</v>
      </c>
      <c r="Z196" s="368">
        <f>VLOOKUP($G196, SCHOOL_INFO!$D$5:$AS$749, 21, FALSE)</f>
        <v>13</v>
      </c>
      <c r="AA196" s="368">
        <f>VLOOKUP($G196, SCHOOL_INFO!$D$5:$AS$749, 22, FALSE)</f>
        <v>6</v>
      </c>
      <c r="AB196" s="368">
        <f>VLOOKUP($G196, SCHOOL_INFO!$D$5:$AS$749, 23, FALSE)</f>
        <v>0</v>
      </c>
      <c r="AC196" s="368">
        <f>VLOOKUP($G196, SCHOOL_INFO!$D$5:$AS$749, 25, FALSE)</f>
        <v>41</v>
      </c>
      <c r="AD196" s="368">
        <f>VLOOKUP($G196, SCHOOL_INFO!$D$5:$AS$749, 26, FALSE)</f>
        <v>0</v>
      </c>
      <c r="AE196" s="368">
        <f>VLOOKUP($G196, SCHOOL_INFO!$D$5:$AS$749, 27, FALSE)</f>
        <v>0</v>
      </c>
      <c r="AF196" s="368">
        <f>VLOOKUP($G196, SCHOOL_INFO!$D$5:$AS$749, 29, FALSE)</f>
        <v>24</v>
      </c>
      <c r="AG196" s="368">
        <f>VLOOKUP($G196, SCHOOL_INFO!$D$5:$AS$749, 30, FALSE)</f>
        <v>1</v>
      </c>
      <c r="AH196" s="368">
        <f>VLOOKUP($G196, SCHOOL_INFO!$D$5:$AS$749, 31, FALSE)</f>
        <v>0</v>
      </c>
      <c r="AI196" s="368">
        <f>VLOOKUP($G196, SCHOOL_INFO!$D$5:$AS$749, 33, FALSE)</f>
        <v>1</v>
      </c>
      <c r="AJ196" s="368">
        <f>VLOOKUP($G196, SCHOOL_INFO!$D$5:$AS$749, 34, FALSE)</f>
        <v>0</v>
      </c>
      <c r="AK196" s="368">
        <f>VLOOKUP($G196, SCHOOL_INFO!$D$5:$AS$749, 35, FALSE)</f>
        <v>8</v>
      </c>
      <c r="AL196" s="368">
        <f>VLOOKUP($B196, '0.학교(충남+대전)'!$C$4:$AH$767, 31, FALSE)</f>
        <v>8</v>
      </c>
      <c r="AM196" s="368">
        <f>VLOOKUP($B196, '0.학교(충남+대전)'!$C$4:$AH$767, 32, FALSE)</f>
        <v>1</v>
      </c>
      <c r="AN196" s="368">
        <f>VLOOKUP($G196, SCHOOL_INFO!$D$5:$AS$749, 9, FALSE)</f>
        <v>0</v>
      </c>
      <c r="AO196" s="368">
        <f>VLOOKUP($G196, SCHOOL_INFO!$D$5:$AS$749, 36, FALSE)</f>
        <v>45</v>
      </c>
      <c r="AP196" s="368">
        <f>VLOOKUP($G196, SCHOOL_INFO!$D$5:$AS$749, 37, FALSE)</f>
        <v>6</v>
      </c>
      <c r="AQ196" s="368">
        <f>VLOOKUP($B196, '0.학교(충남+대전)'!$C$4:$AC$767, 27, FALSE)</f>
        <v>51</v>
      </c>
      <c r="AR196" s="368">
        <f>VLOOKUP($B196, '0.학교(충남+대전)'!$C$4:$AH$767, 29, FALSE)</f>
        <v>51</v>
      </c>
      <c r="AS196" s="368">
        <f>VLOOKUP($B196, '0.학교(충남+대전)'!$C$4:$AH$767, 30, FALSE)</f>
        <v>0</v>
      </c>
      <c r="AT196" s="368">
        <f>VLOOKUP($G196, SCHOOL_INFO!$D$5:$AS$749, 38, FALSE)</f>
        <v>1</v>
      </c>
      <c r="AU196" s="368">
        <f>VLOOKUP($G196, SCHOOL_INFO!$D$5:$AS$749, 39, FALSE)</f>
        <v>7</v>
      </c>
      <c r="AV196" s="368">
        <f>VLOOKUP($G196, SCHOOL_INFO!$D$5:$AS$749, 40, FALSE)</f>
        <v>51</v>
      </c>
      <c r="AW196" s="368">
        <f>VLOOKUP($G196, SCHOOL_INFO!$D$5:$AS$749, 41, FALSE)</f>
        <v>0</v>
      </c>
      <c r="AX196" s="368">
        <f>VLOOKUP($G196, SCHOOL_INFO!$D$5:$AS$749, 42, FALSE)</f>
        <v>0</v>
      </c>
    </row>
    <row r="197" spans="1:50" ht="16.5" customHeight="1">
      <c r="A197" s="81">
        <v>193</v>
      </c>
      <c r="B197" s="86" t="s">
        <v>1119</v>
      </c>
      <c r="C197" s="88" t="s">
        <v>28</v>
      </c>
      <c r="D197" s="86" t="s">
        <v>2233</v>
      </c>
      <c r="E197" s="86" t="s">
        <v>1037</v>
      </c>
      <c r="F197" s="87" t="s">
        <v>727</v>
      </c>
      <c r="G197" s="90" t="s">
        <v>1120</v>
      </c>
      <c r="H197" s="390" t="s">
        <v>2353</v>
      </c>
      <c r="I197" s="390" t="s">
        <v>35</v>
      </c>
      <c r="J197" s="88" t="s">
        <v>5123</v>
      </c>
      <c r="K197" s="366">
        <v>3</v>
      </c>
      <c r="L197" s="367">
        <v>1</v>
      </c>
      <c r="M197" s="367">
        <v>1</v>
      </c>
      <c r="N197" s="368">
        <f>VLOOKUP($G197, SCHOOL_INFO!$D$5:$AS$749, 6, FALSE)</f>
        <v>16</v>
      </c>
      <c r="O197" s="368">
        <f>VLOOKUP($G197, SCHOOL_INFO!$D$5:$AS$749, 7, FALSE)</f>
        <v>3</v>
      </c>
      <c r="P197" s="368">
        <f>VLOOKUP($G197, SCHOOL_INFO!$D$5:$AS$749, 8, FALSE)</f>
        <v>1</v>
      </c>
      <c r="Q197" s="368">
        <f>VLOOKUP($G197, SCHOOL_INFO!$D$5:$AS$749, 10, FALSE)</f>
        <v>2</v>
      </c>
      <c r="R197" s="368">
        <f>VLOOKUP($G197, SCHOOL_INFO!$D$5:$AS$749, 11, FALSE)</f>
        <v>0</v>
      </c>
      <c r="S197" s="368">
        <f>VLOOKUP($G197, SCHOOL_INFO!$D$5:$AS$749, 12, FALSE)</f>
        <v>0</v>
      </c>
      <c r="T197" s="368">
        <f>VLOOKUP($G197, SCHOOL_INFO!$D$5:$AS$749, 13, FALSE)</f>
        <v>0</v>
      </c>
      <c r="U197" s="368">
        <f>VLOOKUP($G197, SCHOOL_INFO!$D$5:$AS$749, 14, FALSE)</f>
        <v>0</v>
      </c>
      <c r="V197" s="368">
        <f>VLOOKUP($G197, SCHOOL_INFO!$D$5:$AS$749, 15, FALSE)</f>
        <v>0</v>
      </c>
      <c r="W197" s="368">
        <f>VLOOKUP($G197, SCHOOL_INFO!$D$5:$AS$749, 17, FALSE)</f>
        <v>1</v>
      </c>
      <c r="X197" s="368">
        <f>VLOOKUP($G197, SCHOOL_INFO!$D$5:$AS$749, 18, FALSE)</f>
        <v>0</v>
      </c>
      <c r="Y197" s="368">
        <f>VLOOKUP($G197, SCHOOL_INFO!$D$5:$AS$749, 19, FALSE)</f>
        <v>0</v>
      </c>
      <c r="Z197" s="368">
        <f>VLOOKUP($G197, SCHOOL_INFO!$D$5:$AS$749, 21, FALSE)</f>
        <v>11</v>
      </c>
      <c r="AA197" s="368">
        <f>VLOOKUP($G197, SCHOOL_INFO!$D$5:$AS$749, 22, FALSE)</f>
        <v>7</v>
      </c>
      <c r="AB197" s="368">
        <f>VLOOKUP($G197, SCHOOL_INFO!$D$5:$AS$749, 23, FALSE)</f>
        <v>0</v>
      </c>
      <c r="AC197" s="368">
        <f>VLOOKUP($G197, SCHOOL_INFO!$D$5:$AS$749, 25, FALSE)</f>
        <v>29</v>
      </c>
      <c r="AD197" s="368">
        <f>VLOOKUP($G197, SCHOOL_INFO!$D$5:$AS$749, 26, FALSE)</f>
        <v>1</v>
      </c>
      <c r="AE197" s="368">
        <f>VLOOKUP($G197, SCHOOL_INFO!$D$5:$AS$749, 27, FALSE)</f>
        <v>0</v>
      </c>
      <c r="AF197" s="368">
        <f>VLOOKUP($G197, SCHOOL_INFO!$D$5:$AS$749, 29, FALSE)</f>
        <v>0</v>
      </c>
      <c r="AG197" s="368">
        <f>VLOOKUP($G197, SCHOOL_INFO!$D$5:$AS$749, 30, FALSE)</f>
        <v>0</v>
      </c>
      <c r="AH197" s="368">
        <f>VLOOKUP($G197, SCHOOL_INFO!$D$5:$AS$749, 31, FALSE)</f>
        <v>0</v>
      </c>
      <c r="AI197" s="368">
        <f>VLOOKUP($G197, SCHOOL_INFO!$D$5:$AS$749, 33, FALSE)</f>
        <v>1</v>
      </c>
      <c r="AJ197" s="368">
        <f>VLOOKUP($G197, SCHOOL_INFO!$D$5:$AS$749, 34, FALSE)</f>
        <v>0</v>
      </c>
      <c r="AK197" s="368">
        <f>VLOOKUP($G197, SCHOOL_INFO!$D$5:$AS$749, 35, FALSE)</f>
        <v>5</v>
      </c>
      <c r="AL197" s="368">
        <f>VLOOKUP($B197, '0.학교(충남+대전)'!$C$4:$AH$767, 31, FALSE)</f>
        <v>3</v>
      </c>
      <c r="AM197" s="368">
        <f>VLOOKUP($B197, '0.학교(충남+대전)'!$C$4:$AH$767, 32, FALSE)</f>
        <v>1</v>
      </c>
      <c r="AN197" s="368">
        <f>VLOOKUP($G197, SCHOOL_INFO!$D$5:$AS$749, 9, FALSE)</f>
        <v>0</v>
      </c>
      <c r="AO197" s="368">
        <f>VLOOKUP($G197, SCHOOL_INFO!$D$5:$AS$749, 36, FALSE)</f>
        <v>21</v>
      </c>
      <c r="AP197" s="368">
        <f>VLOOKUP($G197, SCHOOL_INFO!$D$5:$AS$749, 37, FALSE)</f>
        <v>7</v>
      </c>
      <c r="AQ197" s="368">
        <f>VLOOKUP($B197, '0.학교(충남+대전)'!$C$4:$AC$767, 27, FALSE)</f>
        <v>28</v>
      </c>
      <c r="AR197" s="368">
        <f>VLOOKUP($B197, '0.학교(충남+대전)'!$C$4:$AH$767, 29, FALSE)</f>
        <v>28</v>
      </c>
      <c r="AS197" s="368">
        <f>VLOOKUP($B197, '0.학교(충남+대전)'!$C$4:$AH$767, 30, FALSE)</f>
        <v>0</v>
      </c>
      <c r="AT197" s="368">
        <f>VLOOKUP($G197, SCHOOL_INFO!$D$5:$AS$749, 38, FALSE)</f>
        <v>0</v>
      </c>
      <c r="AU197" s="368">
        <f>VLOOKUP($G197, SCHOOL_INFO!$D$5:$AS$749, 39, FALSE)</f>
        <v>0</v>
      </c>
      <c r="AV197" s="368">
        <f>VLOOKUP($G197, SCHOOL_INFO!$D$5:$AS$749, 40, FALSE)</f>
        <v>36</v>
      </c>
      <c r="AW197" s="368">
        <f>VLOOKUP($G197, SCHOOL_INFO!$D$5:$AS$749, 41, FALSE)</f>
        <v>1</v>
      </c>
      <c r="AX197" s="368">
        <f>VLOOKUP($G197, SCHOOL_INFO!$D$5:$AS$749, 42, FALSE)</f>
        <v>0</v>
      </c>
    </row>
    <row r="198" spans="1:50" ht="16.5" customHeight="1">
      <c r="A198" s="80">
        <v>194</v>
      </c>
      <c r="B198" s="86" t="s">
        <v>1121</v>
      </c>
      <c r="C198" s="88" t="s">
        <v>28</v>
      </c>
      <c r="D198" s="86" t="s">
        <v>2233</v>
      </c>
      <c r="E198" s="86" t="s">
        <v>1037</v>
      </c>
      <c r="F198" s="87" t="s">
        <v>727</v>
      </c>
      <c r="G198" s="90" t="s">
        <v>1122</v>
      </c>
      <c r="H198" s="390" t="s">
        <v>2353</v>
      </c>
      <c r="I198" s="390" t="s">
        <v>699</v>
      </c>
      <c r="J198" s="88" t="s">
        <v>5126</v>
      </c>
      <c r="K198" s="366">
        <v>2</v>
      </c>
      <c r="L198" s="367">
        <v>1</v>
      </c>
      <c r="M198" s="367">
        <v>1</v>
      </c>
      <c r="N198" s="368">
        <f>VLOOKUP($G198, SCHOOL_INFO!$D$5:$AS$749, 6, FALSE)</f>
        <v>3</v>
      </c>
      <c r="O198" s="368">
        <f>VLOOKUP($G198, SCHOOL_INFO!$D$5:$AS$749, 7, FALSE)</f>
        <v>3</v>
      </c>
      <c r="P198" s="368">
        <f>VLOOKUP($G198, SCHOOL_INFO!$D$5:$AS$749, 8, FALSE)</f>
        <v>1</v>
      </c>
      <c r="Q198" s="368">
        <f>VLOOKUP($G198, SCHOOL_INFO!$D$5:$AS$749, 10, FALSE)</f>
        <v>0</v>
      </c>
      <c r="R198" s="368">
        <f>VLOOKUP($G198, SCHOOL_INFO!$D$5:$AS$749, 11, FALSE)</f>
        <v>1</v>
      </c>
      <c r="S198" s="368">
        <f>VLOOKUP($G198, SCHOOL_INFO!$D$5:$AS$749, 12, FALSE)</f>
        <v>0</v>
      </c>
      <c r="T198" s="368">
        <f>VLOOKUP($G198, SCHOOL_INFO!$D$5:$AS$749, 13, FALSE)</f>
        <v>4</v>
      </c>
      <c r="U198" s="368">
        <f>VLOOKUP($G198, SCHOOL_INFO!$D$5:$AS$749, 14, FALSE)</f>
        <v>4</v>
      </c>
      <c r="V198" s="368">
        <f>VLOOKUP($G198, SCHOOL_INFO!$D$5:$AS$749, 15, FALSE)</f>
        <v>0</v>
      </c>
      <c r="W198" s="368">
        <f>VLOOKUP($G198, SCHOOL_INFO!$D$5:$AS$749, 17, FALSE)</f>
        <v>0</v>
      </c>
      <c r="X198" s="368">
        <f>VLOOKUP($G198, SCHOOL_INFO!$D$5:$AS$749, 18, FALSE)</f>
        <v>0</v>
      </c>
      <c r="Y198" s="368">
        <f>VLOOKUP($G198, SCHOOL_INFO!$D$5:$AS$749, 19, FALSE)</f>
        <v>0</v>
      </c>
      <c r="Z198" s="368">
        <f>VLOOKUP($G198, SCHOOL_INFO!$D$5:$AS$749, 21, FALSE)</f>
        <v>4</v>
      </c>
      <c r="AA198" s="368">
        <f>VLOOKUP($G198, SCHOOL_INFO!$D$5:$AS$749, 22, FALSE)</f>
        <v>4</v>
      </c>
      <c r="AB198" s="368">
        <f>VLOOKUP($G198, SCHOOL_INFO!$D$5:$AS$749, 23, FALSE)</f>
        <v>0</v>
      </c>
      <c r="AC198" s="368">
        <f>VLOOKUP($G198, SCHOOL_INFO!$D$5:$AS$749, 25, FALSE)</f>
        <v>0</v>
      </c>
      <c r="AD198" s="368">
        <f>VLOOKUP($G198, SCHOOL_INFO!$D$5:$AS$749, 26, FALSE)</f>
        <v>0</v>
      </c>
      <c r="AE198" s="368">
        <f>VLOOKUP($G198, SCHOOL_INFO!$D$5:$AS$749, 27, FALSE)</f>
        <v>0</v>
      </c>
      <c r="AF198" s="368">
        <f>VLOOKUP($G198, SCHOOL_INFO!$D$5:$AS$749, 29, FALSE)</f>
        <v>0</v>
      </c>
      <c r="AG198" s="368">
        <f>VLOOKUP($G198, SCHOOL_INFO!$D$5:$AS$749, 30, FALSE)</f>
        <v>0</v>
      </c>
      <c r="AH198" s="368">
        <f>VLOOKUP($G198, SCHOOL_INFO!$D$5:$AS$749, 31, FALSE)</f>
        <v>0</v>
      </c>
      <c r="AI198" s="368">
        <f>VLOOKUP($G198, SCHOOL_INFO!$D$5:$AS$749, 33, FALSE)</f>
        <v>1</v>
      </c>
      <c r="AJ198" s="368">
        <f>VLOOKUP($G198, SCHOOL_INFO!$D$5:$AS$749, 34, FALSE)</f>
        <v>0</v>
      </c>
      <c r="AK198" s="368">
        <f>VLOOKUP($G198, SCHOOL_INFO!$D$5:$AS$749, 35, FALSE)</f>
        <v>3</v>
      </c>
      <c r="AL198" s="368">
        <f>VLOOKUP($B198, '0.학교(충남+대전)'!$C$4:$AH$767, 31, FALSE)</f>
        <v>3</v>
      </c>
      <c r="AM198" s="368">
        <f>VLOOKUP($B198, '0.학교(충남+대전)'!$C$4:$AH$767, 32, FALSE)</f>
        <v>0</v>
      </c>
      <c r="AN198" s="368">
        <f>VLOOKUP($G198, SCHOOL_INFO!$D$5:$AS$749, 9, FALSE)</f>
        <v>0</v>
      </c>
      <c r="AO198" s="368">
        <f>VLOOKUP($G198, SCHOOL_INFO!$D$5:$AS$749, 36, FALSE)</f>
        <v>7</v>
      </c>
      <c r="AP198" s="368">
        <f>VLOOKUP($G198, SCHOOL_INFO!$D$5:$AS$749, 37, FALSE)</f>
        <v>1</v>
      </c>
      <c r="AQ198" s="368">
        <f>VLOOKUP($B198, '0.학교(충남+대전)'!$C$4:$AC$767, 27, FALSE)</f>
        <v>11</v>
      </c>
      <c r="AR198" s="368">
        <f>VLOOKUP($B198, '0.학교(충남+대전)'!$C$4:$AH$767, 29, FALSE)</f>
        <v>11</v>
      </c>
      <c r="AS198" s="368">
        <f>VLOOKUP($B198, '0.학교(충남+대전)'!$C$4:$AH$767, 30, FALSE)</f>
        <v>0</v>
      </c>
      <c r="AT198" s="368">
        <f>VLOOKUP($G198, SCHOOL_INFO!$D$5:$AS$749, 38, FALSE)</f>
        <v>8</v>
      </c>
      <c r="AU198" s="368">
        <f>VLOOKUP($G198, SCHOOL_INFO!$D$5:$AS$749, 39, FALSE)</f>
        <v>3</v>
      </c>
      <c r="AV198" s="368">
        <f>VLOOKUP($G198, SCHOOL_INFO!$D$5:$AS$749, 40, FALSE)</f>
        <v>11</v>
      </c>
      <c r="AW198" s="368">
        <f>VLOOKUP($G198, SCHOOL_INFO!$D$5:$AS$749, 41, FALSE)</f>
        <v>0</v>
      </c>
      <c r="AX198" s="368">
        <f>VLOOKUP($G198, SCHOOL_INFO!$D$5:$AS$749, 42, FALSE)</f>
        <v>0</v>
      </c>
    </row>
    <row r="199" spans="1:50" ht="16.5" customHeight="1">
      <c r="A199" s="80">
        <v>195</v>
      </c>
      <c r="B199" s="86" t="s">
        <v>1123</v>
      </c>
      <c r="C199" s="88" t="s">
        <v>28</v>
      </c>
      <c r="D199" s="86" t="s">
        <v>2233</v>
      </c>
      <c r="E199" s="86" t="s">
        <v>1037</v>
      </c>
      <c r="F199" s="87" t="s">
        <v>727</v>
      </c>
      <c r="G199" s="90" t="s">
        <v>1124</v>
      </c>
      <c r="H199" s="390" t="s">
        <v>2353</v>
      </c>
      <c r="I199" s="390" t="s">
        <v>699</v>
      </c>
      <c r="J199" s="88" t="s">
        <v>5123</v>
      </c>
      <c r="K199" s="366">
        <v>2</v>
      </c>
      <c r="L199" s="367">
        <v>1</v>
      </c>
      <c r="M199" s="367">
        <v>1</v>
      </c>
      <c r="N199" s="368">
        <f>VLOOKUP($G199, SCHOOL_INFO!$D$5:$AS$749, 6, FALSE)</f>
        <v>5</v>
      </c>
      <c r="O199" s="368">
        <f>VLOOKUP($G199, SCHOOL_INFO!$D$5:$AS$749, 7, FALSE)</f>
        <v>0</v>
      </c>
      <c r="P199" s="368">
        <f>VLOOKUP($G199, SCHOOL_INFO!$D$5:$AS$749, 8, FALSE)</f>
        <v>1</v>
      </c>
      <c r="Q199" s="368">
        <f>VLOOKUP($G199, SCHOOL_INFO!$D$5:$AS$749, 10, FALSE)</f>
        <v>0</v>
      </c>
      <c r="R199" s="368">
        <f>VLOOKUP($G199, SCHOOL_INFO!$D$5:$AS$749, 11, FALSE)</f>
        <v>0</v>
      </c>
      <c r="S199" s="368">
        <f>VLOOKUP($G199, SCHOOL_INFO!$D$5:$AS$749, 12, FALSE)</f>
        <v>0</v>
      </c>
      <c r="T199" s="368">
        <f>VLOOKUP($G199, SCHOOL_INFO!$D$5:$AS$749, 13, FALSE)</f>
        <v>2</v>
      </c>
      <c r="U199" s="368">
        <f>VLOOKUP($G199, SCHOOL_INFO!$D$5:$AS$749, 14, FALSE)</f>
        <v>0</v>
      </c>
      <c r="V199" s="368">
        <f>VLOOKUP($G199, SCHOOL_INFO!$D$5:$AS$749, 15, FALSE)</f>
        <v>0</v>
      </c>
      <c r="W199" s="368">
        <f>VLOOKUP($G199, SCHOOL_INFO!$D$5:$AS$749, 17, FALSE)</f>
        <v>0</v>
      </c>
      <c r="X199" s="368">
        <f>VLOOKUP($G199, SCHOOL_INFO!$D$5:$AS$749, 18, FALSE)</f>
        <v>0</v>
      </c>
      <c r="Y199" s="368">
        <f>VLOOKUP($G199, SCHOOL_INFO!$D$5:$AS$749, 19, FALSE)</f>
        <v>0</v>
      </c>
      <c r="Z199" s="368">
        <f>VLOOKUP($G199, SCHOOL_INFO!$D$5:$AS$749, 21, FALSE)</f>
        <v>8</v>
      </c>
      <c r="AA199" s="368">
        <f>VLOOKUP($G199, SCHOOL_INFO!$D$5:$AS$749, 22, FALSE)</f>
        <v>2</v>
      </c>
      <c r="AB199" s="368">
        <f>VLOOKUP($G199, SCHOOL_INFO!$D$5:$AS$749, 23, FALSE)</f>
        <v>0</v>
      </c>
      <c r="AC199" s="368">
        <f>VLOOKUP($G199, SCHOOL_INFO!$D$5:$AS$749, 25, FALSE)</f>
        <v>3</v>
      </c>
      <c r="AD199" s="368">
        <f>VLOOKUP($G199, SCHOOL_INFO!$D$5:$AS$749, 26, FALSE)</f>
        <v>1</v>
      </c>
      <c r="AE199" s="368">
        <f>VLOOKUP($G199, SCHOOL_INFO!$D$5:$AS$749, 27, FALSE)</f>
        <v>0</v>
      </c>
      <c r="AF199" s="368">
        <f>VLOOKUP($G199, SCHOOL_INFO!$D$5:$AS$749, 29, FALSE)</f>
        <v>0</v>
      </c>
      <c r="AG199" s="368">
        <f>VLOOKUP($G199, SCHOOL_INFO!$D$5:$AS$749, 30, FALSE)</f>
        <v>0</v>
      </c>
      <c r="AH199" s="368">
        <f>VLOOKUP($G199, SCHOOL_INFO!$D$5:$AS$749, 31, FALSE)</f>
        <v>0</v>
      </c>
      <c r="AI199" s="368">
        <f>VLOOKUP($G199, SCHOOL_INFO!$D$5:$AS$749, 33, FALSE)</f>
        <v>1</v>
      </c>
      <c r="AJ199" s="368">
        <f>VLOOKUP($G199, SCHOOL_INFO!$D$5:$AS$749, 34, FALSE)</f>
        <v>0</v>
      </c>
      <c r="AK199" s="368">
        <f>VLOOKUP($G199, SCHOOL_INFO!$D$5:$AS$749, 35, FALSE)</f>
        <v>3</v>
      </c>
      <c r="AL199" s="368">
        <f>VLOOKUP($B199, '0.학교(충남+대전)'!$C$4:$AH$767, 31, FALSE)</f>
        <v>3</v>
      </c>
      <c r="AM199" s="368">
        <f>VLOOKUP($B199, '0.학교(충남+대전)'!$C$4:$AH$767, 32, FALSE)</f>
        <v>0</v>
      </c>
      <c r="AN199" s="368">
        <f>VLOOKUP($G199, SCHOOL_INFO!$D$5:$AS$749, 9, FALSE)</f>
        <v>0</v>
      </c>
      <c r="AO199" s="368">
        <f>VLOOKUP($G199, SCHOOL_INFO!$D$5:$AS$749, 36, FALSE)</f>
        <v>0</v>
      </c>
      <c r="AP199" s="368">
        <f>VLOOKUP($G199, SCHOOL_INFO!$D$5:$AS$749, 37, FALSE)</f>
        <v>7</v>
      </c>
      <c r="AQ199" s="368">
        <f>VLOOKUP($B199, '0.학교(충남+대전)'!$C$4:$AC$767, 27, FALSE)</f>
        <v>7</v>
      </c>
      <c r="AR199" s="368">
        <f>VLOOKUP($B199, '0.학교(충남+대전)'!$C$4:$AH$767, 29, FALSE)</f>
        <v>7</v>
      </c>
      <c r="AS199" s="368">
        <f>VLOOKUP($B199, '0.학교(충남+대전)'!$C$4:$AH$767, 30, FALSE)</f>
        <v>0</v>
      </c>
      <c r="AT199" s="368">
        <f>VLOOKUP($G199, SCHOOL_INFO!$D$5:$AS$749, 38, FALSE)</f>
        <v>8</v>
      </c>
      <c r="AU199" s="368">
        <f>VLOOKUP($G199, SCHOOL_INFO!$D$5:$AS$749, 39, FALSE)</f>
        <v>3</v>
      </c>
      <c r="AV199" s="368">
        <f>VLOOKUP($G199, SCHOOL_INFO!$D$5:$AS$749, 40, FALSE)</f>
        <v>7</v>
      </c>
      <c r="AW199" s="368">
        <f>VLOOKUP($G199, SCHOOL_INFO!$D$5:$AS$749, 41, FALSE)</f>
        <v>0</v>
      </c>
      <c r="AX199" s="368">
        <f>VLOOKUP($G199, SCHOOL_INFO!$D$5:$AS$749, 42, FALSE)</f>
        <v>0</v>
      </c>
    </row>
    <row r="200" spans="1:50" ht="16.5" customHeight="1">
      <c r="A200" s="81">
        <v>196</v>
      </c>
      <c r="B200" s="86" t="s">
        <v>1125</v>
      </c>
      <c r="C200" s="88" t="s">
        <v>28</v>
      </c>
      <c r="D200" s="86" t="s">
        <v>2233</v>
      </c>
      <c r="E200" s="86" t="s">
        <v>1037</v>
      </c>
      <c r="F200" s="87" t="s">
        <v>727</v>
      </c>
      <c r="G200" s="90" t="s">
        <v>1126</v>
      </c>
      <c r="H200" s="390" t="s">
        <v>2353</v>
      </c>
      <c r="I200" s="390" t="s">
        <v>699</v>
      </c>
      <c r="J200" s="88" t="s">
        <v>5123</v>
      </c>
      <c r="K200" s="366">
        <v>2</v>
      </c>
      <c r="L200" s="367">
        <v>1</v>
      </c>
      <c r="M200" s="367">
        <v>1</v>
      </c>
      <c r="N200" s="368">
        <f>VLOOKUP($G200, SCHOOL_INFO!$D$5:$AS$749, 6, FALSE)</f>
        <v>9</v>
      </c>
      <c r="O200" s="368">
        <f>VLOOKUP($G200, SCHOOL_INFO!$D$5:$AS$749, 7, FALSE)</f>
        <v>0</v>
      </c>
      <c r="P200" s="368">
        <f>VLOOKUP($G200, SCHOOL_INFO!$D$5:$AS$749, 8, FALSE)</f>
        <v>2</v>
      </c>
      <c r="Q200" s="368">
        <f>VLOOKUP($G200, SCHOOL_INFO!$D$5:$AS$749, 10, FALSE)</f>
        <v>1</v>
      </c>
      <c r="R200" s="368">
        <f>VLOOKUP($G200, SCHOOL_INFO!$D$5:$AS$749, 11, FALSE)</f>
        <v>0</v>
      </c>
      <c r="S200" s="368">
        <f>VLOOKUP($G200, SCHOOL_INFO!$D$5:$AS$749, 12, FALSE)</f>
        <v>0</v>
      </c>
      <c r="T200" s="368">
        <f>VLOOKUP($G200, SCHOOL_INFO!$D$5:$AS$749, 13, FALSE)</f>
        <v>2</v>
      </c>
      <c r="U200" s="368">
        <f>VLOOKUP($G200, SCHOOL_INFO!$D$5:$AS$749, 14, FALSE)</f>
        <v>0</v>
      </c>
      <c r="V200" s="368">
        <f>VLOOKUP($G200, SCHOOL_INFO!$D$5:$AS$749, 15, FALSE)</f>
        <v>0</v>
      </c>
      <c r="W200" s="368">
        <f>VLOOKUP($G200, SCHOOL_INFO!$D$5:$AS$749, 17, FALSE)</f>
        <v>0</v>
      </c>
      <c r="X200" s="368">
        <f>VLOOKUP($G200, SCHOOL_INFO!$D$5:$AS$749, 18, FALSE)</f>
        <v>0</v>
      </c>
      <c r="Y200" s="368">
        <f>VLOOKUP($G200, SCHOOL_INFO!$D$5:$AS$749, 19, FALSE)</f>
        <v>0</v>
      </c>
      <c r="Z200" s="368">
        <f>VLOOKUP($G200, SCHOOL_INFO!$D$5:$AS$749, 21, FALSE)</f>
        <v>15</v>
      </c>
      <c r="AA200" s="368">
        <f>VLOOKUP($G200, SCHOOL_INFO!$D$5:$AS$749, 22, FALSE)</f>
        <v>4</v>
      </c>
      <c r="AB200" s="368">
        <f>VLOOKUP($G200, SCHOOL_INFO!$D$5:$AS$749, 23, FALSE)</f>
        <v>0</v>
      </c>
      <c r="AC200" s="368">
        <f>VLOOKUP($G200, SCHOOL_INFO!$D$5:$AS$749, 25, FALSE)</f>
        <v>2</v>
      </c>
      <c r="AD200" s="368">
        <f>VLOOKUP($G200, SCHOOL_INFO!$D$5:$AS$749, 26, FALSE)</f>
        <v>0</v>
      </c>
      <c r="AE200" s="368">
        <f>VLOOKUP($G200, SCHOOL_INFO!$D$5:$AS$749, 27, FALSE)</f>
        <v>0</v>
      </c>
      <c r="AF200" s="368">
        <f>VLOOKUP($G200, SCHOOL_INFO!$D$5:$AS$749, 29, FALSE)</f>
        <v>2</v>
      </c>
      <c r="AG200" s="368">
        <f>VLOOKUP($G200, SCHOOL_INFO!$D$5:$AS$749, 30, FALSE)</f>
        <v>0</v>
      </c>
      <c r="AH200" s="368">
        <f>VLOOKUP($G200, SCHOOL_INFO!$D$5:$AS$749, 31, FALSE)</f>
        <v>0</v>
      </c>
      <c r="AI200" s="368">
        <f>VLOOKUP($G200, SCHOOL_INFO!$D$5:$AS$749, 33, FALSE)</f>
        <v>1</v>
      </c>
      <c r="AJ200" s="368">
        <f>VLOOKUP($G200, SCHOOL_INFO!$D$5:$AS$749, 34, FALSE)</f>
        <v>0</v>
      </c>
      <c r="AK200" s="368">
        <f>VLOOKUP($G200, SCHOOL_INFO!$D$5:$AS$749, 35, FALSE)</f>
        <v>3</v>
      </c>
      <c r="AL200" s="368">
        <f>VLOOKUP($B200, '0.학교(충남+대전)'!$C$4:$AH$767, 31, FALSE)</f>
        <v>3</v>
      </c>
      <c r="AM200" s="368">
        <f>VLOOKUP($B200, '0.학교(충남+대전)'!$C$4:$AH$767, 32, FALSE)</f>
        <v>0</v>
      </c>
      <c r="AN200" s="368">
        <f>VLOOKUP($G200, SCHOOL_INFO!$D$5:$AS$749, 9, FALSE)</f>
        <v>0</v>
      </c>
      <c r="AO200" s="368">
        <f>VLOOKUP($G200, SCHOOL_INFO!$D$5:$AS$749, 36, FALSE)</f>
        <v>6</v>
      </c>
      <c r="AP200" s="368">
        <f>VLOOKUP($G200, SCHOOL_INFO!$D$5:$AS$749, 37, FALSE)</f>
        <v>6</v>
      </c>
      <c r="AQ200" s="368">
        <f>VLOOKUP($B200, '0.학교(충남+대전)'!$C$4:$AC$767, 27, FALSE)</f>
        <v>13</v>
      </c>
      <c r="AR200" s="368">
        <f>VLOOKUP($B200, '0.학교(충남+대전)'!$C$4:$AH$767, 29, FALSE)</f>
        <v>13</v>
      </c>
      <c r="AS200" s="368">
        <f>VLOOKUP($B200, '0.학교(충남+대전)'!$C$4:$AH$767, 30, FALSE)</f>
        <v>0</v>
      </c>
      <c r="AT200" s="368">
        <f>VLOOKUP($G200, SCHOOL_INFO!$D$5:$AS$749, 38, FALSE)</f>
        <v>7</v>
      </c>
      <c r="AU200" s="368">
        <f>VLOOKUP($G200, SCHOOL_INFO!$D$5:$AS$749, 39, FALSE)</f>
        <v>2</v>
      </c>
      <c r="AV200" s="368">
        <f>VLOOKUP($G200, SCHOOL_INFO!$D$5:$AS$749, 40, FALSE)</f>
        <v>13</v>
      </c>
      <c r="AW200" s="368">
        <f>VLOOKUP($G200, SCHOOL_INFO!$D$5:$AS$749, 41, FALSE)</f>
        <v>0</v>
      </c>
      <c r="AX200" s="368">
        <f>VLOOKUP($G200, SCHOOL_INFO!$D$5:$AS$749, 42, FALSE)</f>
        <v>0</v>
      </c>
    </row>
    <row r="201" spans="1:50" ht="16.5" customHeight="1">
      <c r="A201" s="80">
        <v>197</v>
      </c>
      <c r="B201" s="86" t="s">
        <v>1127</v>
      </c>
      <c r="C201" s="88" t="s">
        <v>28</v>
      </c>
      <c r="D201" s="86" t="s">
        <v>2233</v>
      </c>
      <c r="E201" s="86" t="s">
        <v>1037</v>
      </c>
      <c r="F201" s="87" t="s">
        <v>727</v>
      </c>
      <c r="G201" s="90" t="s">
        <v>1128</v>
      </c>
      <c r="H201" s="390" t="s">
        <v>2353</v>
      </c>
      <c r="I201" s="390" t="s">
        <v>699</v>
      </c>
      <c r="J201" s="88" t="s">
        <v>5123</v>
      </c>
      <c r="K201" s="366">
        <v>2</v>
      </c>
      <c r="L201" s="367">
        <v>1</v>
      </c>
      <c r="M201" s="367">
        <v>1</v>
      </c>
      <c r="N201" s="368">
        <f>VLOOKUP($G201, SCHOOL_INFO!$D$5:$AS$749, 6, FALSE)</f>
        <v>5</v>
      </c>
      <c r="O201" s="368">
        <f>VLOOKUP($G201, SCHOOL_INFO!$D$5:$AS$749, 7, FALSE)</f>
        <v>0</v>
      </c>
      <c r="P201" s="368">
        <f>VLOOKUP($G201, SCHOOL_INFO!$D$5:$AS$749, 8, FALSE)</f>
        <v>1</v>
      </c>
      <c r="Q201" s="368">
        <f>VLOOKUP($G201, SCHOOL_INFO!$D$5:$AS$749, 10, FALSE)</f>
        <v>1</v>
      </c>
      <c r="R201" s="368">
        <f>VLOOKUP($G201, SCHOOL_INFO!$D$5:$AS$749, 11, FALSE)</f>
        <v>0</v>
      </c>
      <c r="S201" s="368">
        <f>VLOOKUP($G201, SCHOOL_INFO!$D$5:$AS$749, 12, FALSE)</f>
        <v>0</v>
      </c>
      <c r="T201" s="368">
        <f>VLOOKUP($G201, SCHOOL_INFO!$D$5:$AS$749, 13, FALSE)</f>
        <v>0</v>
      </c>
      <c r="U201" s="368">
        <f>VLOOKUP($G201, SCHOOL_INFO!$D$5:$AS$749, 14, FALSE)</f>
        <v>0</v>
      </c>
      <c r="V201" s="368">
        <f>VLOOKUP($G201, SCHOOL_INFO!$D$5:$AS$749, 15, FALSE)</f>
        <v>0</v>
      </c>
      <c r="W201" s="368">
        <f>VLOOKUP($G201, SCHOOL_INFO!$D$5:$AS$749, 17, FALSE)</f>
        <v>0</v>
      </c>
      <c r="X201" s="368">
        <f>VLOOKUP($G201, SCHOOL_INFO!$D$5:$AS$749, 18, FALSE)</f>
        <v>0</v>
      </c>
      <c r="Y201" s="368">
        <f>VLOOKUP($G201, SCHOOL_INFO!$D$5:$AS$749, 19, FALSE)</f>
        <v>0</v>
      </c>
      <c r="Z201" s="368">
        <f>VLOOKUP($G201, SCHOOL_INFO!$D$5:$AS$749, 21, FALSE)</f>
        <v>5</v>
      </c>
      <c r="AA201" s="368">
        <f>VLOOKUP($G201, SCHOOL_INFO!$D$5:$AS$749, 22, FALSE)</f>
        <v>4</v>
      </c>
      <c r="AB201" s="368">
        <f>VLOOKUP($G201, SCHOOL_INFO!$D$5:$AS$749, 23, FALSE)</f>
        <v>0</v>
      </c>
      <c r="AC201" s="368">
        <f>VLOOKUP($G201, SCHOOL_INFO!$D$5:$AS$749, 25, FALSE)</f>
        <v>5</v>
      </c>
      <c r="AD201" s="368">
        <f>VLOOKUP($G201, SCHOOL_INFO!$D$5:$AS$749, 26, FALSE)</f>
        <v>0</v>
      </c>
      <c r="AE201" s="368">
        <f>VLOOKUP($G201, SCHOOL_INFO!$D$5:$AS$749, 27, FALSE)</f>
        <v>0</v>
      </c>
      <c r="AF201" s="368">
        <f>VLOOKUP($G201, SCHOOL_INFO!$D$5:$AS$749, 29, FALSE)</f>
        <v>1</v>
      </c>
      <c r="AG201" s="368">
        <f>VLOOKUP($G201, SCHOOL_INFO!$D$5:$AS$749, 30, FALSE)</f>
        <v>0</v>
      </c>
      <c r="AH201" s="368">
        <f>VLOOKUP($G201, SCHOOL_INFO!$D$5:$AS$749, 31, FALSE)</f>
        <v>0</v>
      </c>
      <c r="AI201" s="368">
        <f>VLOOKUP($G201, SCHOOL_INFO!$D$5:$AS$749, 33, FALSE)</f>
        <v>1</v>
      </c>
      <c r="AJ201" s="368">
        <f>VLOOKUP($G201, SCHOOL_INFO!$D$5:$AS$749, 34, FALSE)</f>
        <v>0</v>
      </c>
      <c r="AK201" s="368">
        <f>VLOOKUP($G201, SCHOOL_INFO!$D$5:$AS$749, 35, FALSE)</f>
        <v>2</v>
      </c>
      <c r="AL201" s="368">
        <f>VLOOKUP($B201, '0.학교(충남+대전)'!$C$4:$AH$767, 31, FALSE)</f>
        <v>2</v>
      </c>
      <c r="AM201" s="368">
        <f>VLOOKUP($B201, '0.학교(충남+대전)'!$C$4:$AH$767, 32, FALSE)</f>
        <v>0</v>
      </c>
      <c r="AN201" s="368">
        <f>VLOOKUP($G201, SCHOOL_INFO!$D$5:$AS$749, 9, FALSE)</f>
        <v>0</v>
      </c>
      <c r="AO201" s="368">
        <f>VLOOKUP($G201, SCHOOL_INFO!$D$5:$AS$749, 36, FALSE)</f>
        <v>6</v>
      </c>
      <c r="AP201" s="368">
        <f>VLOOKUP($G201, SCHOOL_INFO!$D$5:$AS$749, 37, FALSE)</f>
        <v>1</v>
      </c>
      <c r="AQ201" s="368">
        <f>VLOOKUP($B201, '0.학교(충남+대전)'!$C$4:$AC$767, 27, FALSE)</f>
        <v>7</v>
      </c>
      <c r="AR201" s="368">
        <f>VLOOKUP($B201, '0.학교(충남+대전)'!$C$4:$AH$767, 29, FALSE)</f>
        <v>7</v>
      </c>
      <c r="AS201" s="368">
        <f>VLOOKUP($B201, '0.학교(충남+대전)'!$C$4:$AH$767, 30, FALSE)</f>
        <v>0</v>
      </c>
      <c r="AT201" s="368">
        <f>VLOOKUP($G201, SCHOOL_INFO!$D$5:$AS$749, 38, FALSE)</f>
        <v>6</v>
      </c>
      <c r="AU201" s="368">
        <f>VLOOKUP($G201, SCHOOL_INFO!$D$5:$AS$749, 39, FALSE)</f>
        <v>2</v>
      </c>
      <c r="AV201" s="368">
        <f>VLOOKUP($G201, SCHOOL_INFO!$D$5:$AS$749, 40, FALSE)</f>
        <v>7</v>
      </c>
      <c r="AW201" s="368">
        <f>VLOOKUP($G201, SCHOOL_INFO!$D$5:$AS$749, 41, FALSE)</f>
        <v>0</v>
      </c>
      <c r="AX201" s="368">
        <f>VLOOKUP($G201, SCHOOL_INFO!$D$5:$AS$749, 42, FALSE)</f>
        <v>0</v>
      </c>
    </row>
    <row r="202" spans="1:50" ht="16.5" customHeight="1">
      <c r="A202" s="80">
        <v>198</v>
      </c>
      <c r="B202" s="86" t="s">
        <v>1129</v>
      </c>
      <c r="C202" s="88" t="s">
        <v>28</v>
      </c>
      <c r="D202" s="86" t="s">
        <v>2233</v>
      </c>
      <c r="E202" s="86" t="s">
        <v>1037</v>
      </c>
      <c r="F202" s="87" t="s">
        <v>727</v>
      </c>
      <c r="G202" s="90" t="s">
        <v>1130</v>
      </c>
      <c r="H202" s="390" t="s">
        <v>2353</v>
      </c>
      <c r="I202" s="390" t="s">
        <v>699</v>
      </c>
      <c r="J202" s="88" t="s">
        <v>5123</v>
      </c>
      <c r="K202" s="366">
        <v>2</v>
      </c>
      <c r="L202" s="367">
        <v>1</v>
      </c>
      <c r="M202" s="367">
        <v>1</v>
      </c>
      <c r="N202" s="368">
        <f>VLOOKUP($G202, SCHOOL_INFO!$D$5:$AS$749, 6, FALSE)</f>
        <v>5</v>
      </c>
      <c r="O202" s="368">
        <f>VLOOKUP($G202, SCHOOL_INFO!$D$5:$AS$749, 7, FALSE)</f>
        <v>0</v>
      </c>
      <c r="P202" s="368">
        <f>VLOOKUP($G202, SCHOOL_INFO!$D$5:$AS$749, 8, FALSE)</f>
        <v>1</v>
      </c>
      <c r="Q202" s="368">
        <f>VLOOKUP($G202, SCHOOL_INFO!$D$5:$AS$749, 10, FALSE)</f>
        <v>0</v>
      </c>
      <c r="R202" s="368">
        <f>VLOOKUP($G202, SCHOOL_INFO!$D$5:$AS$749, 11, FALSE)</f>
        <v>0</v>
      </c>
      <c r="S202" s="368">
        <f>VLOOKUP($G202, SCHOOL_INFO!$D$5:$AS$749, 12, FALSE)</f>
        <v>0</v>
      </c>
      <c r="T202" s="368">
        <f>VLOOKUP($G202, SCHOOL_INFO!$D$5:$AS$749, 13, FALSE)</f>
        <v>0</v>
      </c>
      <c r="U202" s="368">
        <f>VLOOKUP($G202, SCHOOL_INFO!$D$5:$AS$749, 14, FALSE)</f>
        <v>0</v>
      </c>
      <c r="V202" s="368">
        <f>VLOOKUP($G202, SCHOOL_INFO!$D$5:$AS$749, 15, FALSE)</f>
        <v>0</v>
      </c>
      <c r="W202" s="368">
        <f>VLOOKUP($G202, SCHOOL_INFO!$D$5:$AS$749, 17, FALSE)</f>
        <v>0</v>
      </c>
      <c r="X202" s="368">
        <f>VLOOKUP($G202, SCHOOL_INFO!$D$5:$AS$749, 18, FALSE)</f>
        <v>0</v>
      </c>
      <c r="Y202" s="368">
        <f>VLOOKUP($G202, SCHOOL_INFO!$D$5:$AS$749, 19, FALSE)</f>
        <v>0</v>
      </c>
      <c r="Z202" s="368">
        <f>VLOOKUP($G202, SCHOOL_INFO!$D$5:$AS$749, 21, FALSE)</f>
        <v>4</v>
      </c>
      <c r="AA202" s="368">
        <f>VLOOKUP($G202, SCHOOL_INFO!$D$5:$AS$749, 22, FALSE)</f>
        <v>1</v>
      </c>
      <c r="AB202" s="368">
        <f>VLOOKUP($G202, SCHOOL_INFO!$D$5:$AS$749, 23, FALSE)</f>
        <v>0</v>
      </c>
      <c r="AC202" s="368">
        <f>VLOOKUP($G202, SCHOOL_INFO!$D$5:$AS$749, 25, FALSE)</f>
        <v>7</v>
      </c>
      <c r="AD202" s="368">
        <f>VLOOKUP($G202, SCHOOL_INFO!$D$5:$AS$749, 26, FALSE)</f>
        <v>2</v>
      </c>
      <c r="AE202" s="368">
        <f>VLOOKUP($G202, SCHOOL_INFO!$D$5:$AS$749, 27, FALSE)</f>
        <v>0</v>
      </c>
      <c r="AF202" s="368">
        <f>VLOOKUP($G202, SCHOOL_INFO!$D$5:$AS$749, 29, FALSE)</f>
        <v>1</v>
      </c>
      <c r="AG202" s="368">
        <f>VLOOKUP($G202, SCHOOL_INFO!$D$5:$AS$749, 30, FALSE)</f>
        <v>0</v>
      </c>
      <c r="AH202" s="368">
        <f>VLOOKUP($G202, SCHOOL_INFO!$D$5:$AS$749, 31, FALSE)</f>
        <v>0</v>
      </c>
      <c r="AI202" s="368">
        <f>VLOOKUP($G202, SCHOOL_INFO!$D$5:$AS$749, 33, FALSE)</f>
        <v>1</v>
      </c>
      <c r="AJ202" s="368">
        <f>VLOOKUP($G202, SCHOOL_INFO!$D$5:$AS$749, 34, FALSE)</f>
        <v>0</v>
      </c>
      <c r="AK202" s="368">
        <f>VLOOKUP($G202, SCHOOL_INFO!$D$5:$AS$749, 35, FALSE)</f>
        <v>2</v>
      </c>
      <c r="AL202" s="368">
        <f>VLOOKUP($B202, '0.학교(충남+대전)'!$C$4:$AH$767, 31, FALSE)</f>
        <v>2</v>
      </c>
      <c r="AM202" s="368">
        <f>VLOOKUP($B202, '0.학교(충남+대전)'!$C$4:$AH$767, 32, FALSE)</f>
        <v>0</v>
      </c>
      <c r="AN202" s="368">
        <f>VLOOKUP($G202, SCHOOL_INFO!$D$5:$AS$749, 9, FALSE)</f>
        <v>0</v>
      </c>
      <c r="AO202" s="368">
        <f>VLOOKUP($G202, SCHOOL_INFO!$D$5:$AS$749, 36, FALSE)</f>
        <v>4</v>
      </c>
      <c r="AP202" s="368">
        <f>VLOOKUP($G202, SCHOOL_INFO!$D$5:$AS$749, 37, FALSE)</f>
        <v>4</v>
      </c>
      <c r="AQ202" s="368">
        <f>VLOOKUP($B202, '0.학교(충남+대전)'!$C$4:$AC$767, 27, FALSE)</f>
        <v>8</v>
      </c>
      <c r="AR202" s="368">
        <f>VLOOKUP($B202, '0.학교(충남+대전)'!$C$4:$AH$767, 29, FALSE)</f>
        <v>8</v>
      </c>
      <c r="AS202" s="368">
        <f>VLOOKUP($B202, '0.학교(충남+대전)'!$C$4:$AH$767, 30, FALSE)</f>
        <v>0</v>
      </c>
      <c r="AT202" s="368">
        <f>VLOOKUP($G202, SCHOOL_INFO!$D$5:$AS$749, 38, FALSE)</f>
        <v>6</v>
      </c>
      <c r="AU202" s="368">
        <f>VLOOKUP($G202, SCHOOL_INFO!$D$5:$AS$749, 39, FALSE)</f>
        <v>2</v>
      </c>
      <c r="AV202" s="368">
        <f>VLOOKUP($G202, SCHOOL_INFO!$D$5:$AS$749, 40, FALSE)</f>
        <v>8</v>
      </c>
      <c r="AW202" s="368">
        <f>VLOOKUP($G202, SCHOOL_INFO!$D$5:$AS$749, 41, FALSE)</f>
        <v>0</v>
      </c>
      <c r="AX202" s="368">
        <f>VLOOKUP($G202, SCHOOL_INFO!$D$5:$AS$749, 42, FALSE)</f>
        <v>0</v>
      </c>
    </row>
    <row r="203" spans="1:50" ht="16.5" customHeight="1">
      <c r="A203" s="81">
        <v>199</v>
      </c>
      <c r="B203" s="86" t="s">
        <v>1131</v>
      </c>
      <c r="C203" s="88" t="s">
        <v>28</v>
      </c>
      <c r="D203" s="86" t="s">
        <v>2233</v>
      </c>
      <c r="E203" s="86" t="s">
        <v>1037</v>
      </c>
      <c r="F203" s="87" t="s">
        <v>727</v>
      </c>
      <c r="G203" s="90" t="s">
        <v>1132</v>
      </c>
      <c r="H203" s="390" t="s">
        <v>26</v>
      </c>
      <c r="I203" s="391" t="s">
        <v>35</v>
      </c>
      <c r="J203" s="88" t="s">
        <v>5123</v>
      </c>
      <c r="K203" s="366">
        <v>3</v>
      </c>
      <c r="L203" s="367">
        <v>1</v>
      </c>
      <c r="M203" s="367">
        <v>1</v>
      </c>
      <c r="N203" s="368">
        <f>VLOOKUP($G203, SCHOOL_INFO!$D$5:$AS$749, 6, FALSE)</f>
        <v>18</v>
      </c>
      <c r="O203" s="368">
        <f>VLOOKUP($G203, SCHOOL_INFO!$D$5:$AS$749, 7, FALSE)</f>
        <v>11</v>
      </c>
      <c r="P203" s="368">
        <f>VLOOKUP($G203, SCHOOL_INFO!$D$5:$AS$749, 8, FALSE)</f>
        <v>2</v>
      </c>
      <c r="Q203" s="368">
        <f>VLOOKUP($G203, SCHOOL_INFO!$D$5:$AS$749, 10, FALSE)</f>
        <v>0</v>
      </c>
      <c r="R203" s="368">
        <f>VLOOKUP($G203, SCHOOL_INFO!$D$5:$AS$749, 11, FALSE)</f>
        <v>0</v>
      </c>
      <c r="S203" s="368">
        <f>VLOOKUP($G203, SCHOOL_INFO!$D$5:$AS$749, 12, FALSE)</f>
        <v>0</v>
      </c>
      <c r="T203" s="368">
        <f>VLOOKUP($G203, SCHOOL_INFO!$D$5:$AS$749, 13, FALSE)</f>
        <v>22</v>
      </c>
      <c r="U203" s="368">
        <f>VLOOKUP($G203, SCHOOL_INFO!$D$5:$AS$749, 14, FALSE)</f>
        <v>12</v>
      </c>
      <c r="V203" s="368">
        <f>VLOOKUP($G203, SCHOOL_INFO!$D$5:$AS$749, 15, FALSE)</f>
        <v>0</v>
      </c>
      <c r="W203" s="368">
        <f>VLOOKUP($G203, SCHOOL_INFO!$D$5:$AS$749, 17, FALSE)</f>
        <v>0</v>
      </c>
      <c r="X203" s="368">
        <f>VLOOKUP($G203, SCHOOL_INFO!$D$5:$AS$749, 18, FALSE)</f>
        <v>0</v>
      </c>
      <c r="Y203" s="368">
        <f>VLOOKUP($G203, SCHOOL_INFO!$D$5:$AS$749, 19, FALSE)</f>
        <v>0</v>
      </c>
      <c r="Z203" s="368">
        <f>VLOOKUP($G203, SCHOOL_INFO!$D$5:$AS$749, 21, FALSE)</f>
        <v>14</v>
      </c>
      <c r="AA203" s="368">
        <f>VLOOKUP($G203, SCHOOL_INFO!$D$5:$AS$749, 22, FALSE)</f>
        <v>12</v>
      </c>
      <c r="AB203" s="368">
        <f>VLOOKUP($G203, SCHOOL_INFO!$D$5:$AS$749, 23, FALSE)</f>
        <v>0</v>
      </c>
      <c r="AC203" s="368">
        <f>VLOOKUP($G203, SCHOOL_INFO!$D$5:$AS$749, 25, FALSE)</f>
        <v>4</v>
      </c>
      <c r="AD203" s="368">
        <f>VLOOKUP($G203, SCHOOL_INFO!$D$5:$AS$749, 26, FALSE)</f>
        <v>0</v>
      </c>
      <c r="AE203" s="368">
        <f>VLOOKUP($G203, SCHOOL_INFO!$D$5:$AS$749, 27, FALSE)</f>
        <v>0</v>
      </c>
      <c r="AF203" s="368">
        <f>VLOOKUP($G203, SCHOOL_INFO!$D$5:$AS$749, 29, FALSE)</f>
        <v>0</v>
      </c>
      <c r="AG203" s="368">
        <f>VLOOKUP($G203, SCHOOL_INFO!$D$5:$AS$749, 30, FALSE)</f>
        <v>0</v>
      </c>
      <c r="AH203" s="368">
        <f>VLOOKUP($G203, SCHOOL_INFO!$D$5:$AS$749, 31, FALSE)</f>
        <v>0</v>
      </c>
      <c r="AI203" s="368">
        <f>VLOOKUP($G203, SCHOOL_INFO!$D$5:$AS$749, 33, FALSE)</f>
        <v>1</v>
      </c>
      <c r="AJ203" s="368">
        <f>VLOOKUP($G203, SCHOOL_INFO!$D$5:$AS$749, 34, FALSE)</f>
        <v>0</v>
      </c>
      <c r="AK203" s="368">
        <f>VLOOKUP($G203, SCHOOL_INFO!$D$5:$AS$749, 35, FALSE)</f>
        <v>16</v>
      </c>
      <c r="AL203" s="368">
        <f>VLOOKUP($B203, '0.학교(충남+대전)'!$C$4:$AH$767, 31, FALSE)</f>
        <v>16</v>
      </c>
      <c r="AM203" s="368">
        <f>VLOOKUP($B203, '0.학교(충남+대전)'!$C$4:$AH$767, 32, FALSE)</f>
        <v>0</v>
      </c>
      <c r="AN203" s="368">
        <f>VLOOKUP($G203, SCHOOL_INFO!$D$5:$AS$749, 9, FALSE)</f>
        <v>0</v>
      </c>
      <c r="AO203" s="368">
        <f>VLOOKUP($G203, SCHOOL_INFO!$D$5:$AS$749, 36, FALSE)</f>
        <v>70</v>
      </c>
      <c r="AP203" s="368">
        <f>VLOOKUP($G203, SCHOOL_INFO!$D$5:$AS$749, 37, FALSE)</f>
        <v>13</v>
      </c>
      <c r="AQ203" s="368">
        <f>VLOOKUP($B203, '0.학교(충남+대전)'!$C$4:$AC$767, 27, FALSE)</f>
        <v>86</v>
      </c>
      <c r="AR203" s="368">
        <f>VLOOKUP($B203, '0.학교(충남+대전)'!$C$4:$AH$767, 29, FALSE)</f>
        <v>86</v>
      </c>
      <c r="AS203" s="368">
        <f>VLOOKUP($B203, '0.학교(충남+대전)'!$C$4:$AH$767, 30, FALSE)</f>
        <v>0</v>
      </c>
      <c r="AT203" s="368">
        <f>VLOOKUP($G203, SCHOOL_INFO!$D$5:$AS$749, 38, FALSE)</f>
        <v>29</v>
      </c>
      <c r="AU203" s="368">
        <f>VLOOKUP($G203, SCHOOL_INFO!$D$5:$AS$749, 39, FALSE)</f>
        <v>13</v>
      </c>
      <c r="AV203" s="368">
        <f>VLOOKUP($G203, SCHOOL_INFO!$D$5:$AS$749, 40, FALSE)</f>
        <v>86</v>
      </c>
      <c r="AW203" s="368">
        <f>VLOOKUP($G203, SCHOOL_INFO!$D$5:$AS$749, 41, FALSE)</f>
        <v>0</v>
      </c>
      <c r="AX203" s="368">
        <f>VLOOKUP($G203, SCHOOL_INFO!$D$5:$AS$749, 42, FALSE)</f>
        <v>0</v>
      </c>
    </row>
    <row r="204" spans="1:50" ht="16.5" customHeight="1">
      <c r="A204" s="80">
        <v>200</v>
      </c>
      <c r="B204" s="86" t="s">
        <v>1133</v>
      </c>
      <c r="C204" s="88" t="s">
        <v>28</v>
      </c>
      <c r="D204" s="86" t="s">
        <v>2233</v>
      </c>
      <c r="E204" s="86" t="s">
        <v>1037</v>
      </c>
      <c r="F204" s="87" t="s">
        <v>727</v>
      </c>
      <c r="G204" s="90" t="s">
        <v>1134</v>
      </c>
      <c r="H204" s="390" t="s">
        <v>2353</v>
      </c>
      <c r="I204" s="390" t="s">
        <v>699</v>
      </c>
      <c r="J204" s="88" t="s">
        <v>5123</v>
      </c>
      <c r="K204" s="366">
        <v>2</v>
      </c>
      <c r="L204" s="367">
        <v>1</v>
      </c>
      <c r="M204" s="367">
        <v>1</v>
      </c>
      <c r="N204" s="368">
        <f>VLOOKUP($G204, SCHOOL_INFO!$D$5:$AS$749, 6, FALSE)</f>
        <v>10</v>
      </c>
      <c r="O204" s="368">
        <f>VLOOKUP($G204, SCHOOL_INFO!$D$5:$AS$749, 7, FALSE)</f>
        <v>0</v>
      </c>
      <c r="P204" s="368">
        <f>VLOOKUP($G204, SCHOOL_INFO!$D$5:$AS$749, 8, FALSE)</f>
        <v>1</v>
      </c>
      <c r="Q204" s="368">
        <f>VLOOKUP($G204, SCHOOL_INFO!$D$5:$AS$749, 10, FALSE)</f>
        <v>0</v>
      </c>
      <c r="R204" s="368">
        <f>VLOOKUP($G204, SCHOOL_INFO!$D$5:$AS$749, 11, FALSE)</f>
        <v>0</v>
      </c>
      <c r="S204" s="368">
        <f>VLOOKUP($G204, SCHOOL_INFO!$D$5:$AS$749, 12, FALSE)</f>
        <v>0</v>
      </c>
      <c r="T204" s="368">
        <f>VLOOKUP($G204, SCHOOL_INFO!$D$5:$AS$749, 13, FALSE)</f>
        <v>0</v>
      </c>
      <c r="U204" s="368">
        <f>VLOOKUP($G204, SCHOOL_INFO!$D$5:$AS$749, 14, FALSE)</f>
        <v>0</v>
      </c>
      <c r="V204" s="368">
        <f>VLOOKUP($G204, SCHOOL_INFO!$D$5:$AS$749, 15, FALSE)</f>
        <v>0</v>
      </c>
      <c r="W204" s="368">
        <f>VLOOKUP($G204, SCHOOL_INFO!$D$5:$AS$749, 17, FALSE)</f>
        <v>0</v>
      </c>
      <c r="X204" s="368">
        <f>VLOOKUP($G204, SCHOOL_INFO!$D$5:$AS$749, 18, FALSE)</f>
        <v>0</v>
      </c>
      <c r="Y204" s="368">
        <f>VLOOKUP($G204, SCHOOL_INFO!$D$5:$AS$749, 19, FALSE)</f>
        <v>0</v>
      </c>
      <c r="Z204" s="368">
        <f>VLOOKUP($G204, SCHOOL_INFO!$D$5:$AS$749, 21, FALSE)</f>
        <v>6</v>
      </c>
      <c r="AA204" s="368">
        <f>VLOOKUP($G204, SCHOOL_INFO!$D$5:$AS$749, 22, FALSE)</f>
        <v>2</v>
      </c>
      <c r="AB204" s="368">
        <f>VLOOKUP($G204, SCHOOL_INFO!$D$5:$AS$749, 23, FALSE)</f>
        <v>0</v>
      </c>
      <c r="AC204" s="368">
        <f>VLOOKUP($G204, SCHOOL_INFO!$D$5:$AS$749, 25, FALSE)</f>
        <v>15</v>
      </c>
      <c r="AD204" s="368">
        <f>VLOOKUP($G204, SCHOOL_INFO!$D$5:$AS$749, 26, FALSE)</f>
        <v>1</v>
      </c>
      <c r="AE204" s="368">
        <f>VLOOKUP($G204, SCHOOL_INFO!$D$5:$AS$749, 27, FALSE)</f>
        <v>0</v>
      </c>
      <c r="AF204" s="368">
        <f>VLOOKUP($G204, SCHOOL_INFO!$D$5:$AS$749, 29, FALSE)</f>
        <v>0</v>
      </c>
      <c r="AG204" s="368">
        <f>VLOOKUP($G204, SCHOOL_INFO!$D$5:$AS$749, 30, FALSE)</f>
        <v>0</v>
      </c>
      <c r="AH204" s="368">
        <f>VLOOKUP($G204, SCHOOL_INFO!$D$5:$AS$749, 31, FALSE)</f>
        <v>0</v>
      </c>
      <c r="AI204" s="368">
        <f>VLOOKUP($G204, SCHOOL_INFO!$D$5:$AS$749, 33, FALSE)</f>
        <v>1</v>
      </c>
      <c r="AJ204" s="368">
        <f>VLOOKUP($G204, SCHOOL_INFO!$D$5:$AS$749, 34, FALSE)</f>
        <v>0</v>
      </c>
      <c r="AK204" s="368">
        <f>VLOOKUP($G204, SCHOOL_INFO!$D$5:$AS$749, 35, FALSE)</f>
        <v>3</v>
      </c>
      <c r="AL204" s="368">
        <f>VLOOKUP($B204, '0.학교(충남+대전)'!$C$4:$AH$767, 31, FALSE)</f>
        <v>3</v>
      </c>
      <c r="AM204" s="368">
        <f>VLOOKUP($B204, '0.학교(충남+대전)'!$C$4:$AH$767, 32, FALSE)</f>
        <v>0</v>
      </c>
      <c r="AN204" s="368">
        <f>VLOOKUP($G204, SCHOOL_INFO!$D$5:$AS$749, 9, FALSE)</f>
        <v>0</v>
      </c>
      <c r="AO204" s="368">
        <f>VLOOKUP($G204, SCHOOL_INFO!$D$5:$AS$749, 36, FALSE)</f>
        <v>3</v>
      </c>
      <c r="AP204" s="368">
        <f>VLOOKUP($G204, SCHOOL_INFO!$D$5:$AS$749, 37, FALSE)</f>
        <v>4</v>
      </c>
      <c r="AQ204" s="368">
        <f>VLOOKUP($B204, '0.학교(충남+대전)'!$C$4:$AC$767, 27, FALSE)</f>
        <v>8</v>
      </c>
      <c r="AR204" s="368">
        <f>VLOOKUP($B204, '0.학교(충남+대전)'!$C$4:$AH$767, 29, FALSE)</f>
        <v>8</v>
      </c>
      <c r="AS204" s="368">
        <f>VLOOKUP($B204, '0.학교(충남+대전)'!$C$4:$AH$767, 30, FALSE)</f>
        <v>0</v>
      </c>
      <c r="AT204" s="368">
        <f>VLOOKUP($G204, SCHOOL_INFO!$D$5:$AS$749, 38, FALSE)</f>
        <v>6</v>
      </c>
      <c r="AU204" s="368">
        <f>VLOOKUP($G204, SCHOOL_INFO!$D$5:$AS$749, 39, FALSE)</f>
        <v>2</v>
      </c>
      <c r="AV204" s="368">
        <f>VLOOKUP($G204, SCHOOL_INFO!$D$5:$AS$749, 40, FALSE)</f>
        <v>8</v>
      </c>
      <c r="AW204" s="368">
        <f>VLOOKUP($G204, SCHOOL_INFO!$D$5:$AS$749, 41, FALSE)</f>
        <v>0</v>
      </c>
      <c r="AX204" s="368">
        <f>VLOOKUP($G204, SCHOOL_INFO!$D$5:$AS$749, 42, FALSE)</f>
        <v>0</v>
      </c>
    </row>
    <row r="205" spans="1:50" ht="16.5" customHeight="1">
      <c r="A205" s="80">
        <v>201</v>
      </c>
      <c r="B205" s="86" t="s">
        <v>1135</v>
      </c>
      <c r="C205" s="88" t="s">
        <v>28</v>
      </c>
      <c r="D205" s="86" t="s">
        <v>2233</v>
      </c>
      <c r="E205" s="86" t="s">
        <v>1037</v>
      </c>
      <c r="F205" s="91" t="s">
        <v>724</v>
      </c>
      <c r="G205" s="90" t="s">
        <v>1136</v>
      </c>
      <c r="H205" s="390" t="s">
        <v>26</v>
      </c>
      <c r="I205" s="390" t="s">
        <v>699</v>
      </c>
      <c r="J205" s="88" t="s">
        <v>5123</v>
      </c>
      <c r="K205" s="366">
        <v>2</v>
      </c>
      <c r="L205" s="367">
        <v>1</v>
      </c>
      <c r="M205" s="367">
        <v>1</v>
      </c>
      <c r="N205" s="368">
        <f>VLOOKUP($G205, SCHOOL_INFO!$D$5:$AS$749, 6, FALSE)</f>
        <v>16</v>
      </c>
      <c r="O205" s="368">
        <f>VLOOKUP($G205, SCHOOL_INFO!$D$5:$AS$749, 7, FALSE)</f>
        <v>0</v>
      </c>
      <c r="P205" s="368">
        <f>VLOOKUP($G205, SCHOOL_INFO!$D$5:$AS$749, 8, FALSE)</f>
        <v>1</v>
      </c>
      <c r="Q205" s="368">
        <f>VLOOKUP($G205, SCHOOL_INFO!$D$5:$AS$749, 10, FALSE)</f>
        <v>1</v>
      </c>
      <c r="R205" s="368">
        <f>VLOOKUP($G205, SCHOOL_INFO!$D$5:$AS$749, 11, FALSE)</f>
        <v>0</v>
      </c>
      <c r="S205" s="368">
        <f>VLOOKUP($G205, SCHOOL_INFO!$D$5:$AS$749, 12, FALSE)</f>
        <v>0</v>
      </c>
      <c r="T205" s="368">
        <f>VLOOKUP($G205, SCHOOL_INFO!$D$5:$AS$749, 13, FALSE)</f>
        <v>0</v>
      </c>
      <c r="U205" s="368">
        <f>VLOOKUP($G205, SCHOOL_INFO!$D$5:$AS$749, 14, FALSE)</f>
        <v>0</v>
      </c>
      <c r="V205" s="368">
        <f>VLOOKUP($G205, SCHOOL_INFO!$D$5:$AS$749, 15, FALSE)</f>
        <v>0</v>
      </c>
      <c r="W205" s="368">
        <f>VLOOKUP($G205, SCHOOL_INFO!$D$5:$AS$749, 17, FALSE)</f>
        <v>0</v>
      </c>
      <c r="X205" s="368">
        <f>VLOOKUP($G205, SCHOOL_INFO!$D$5:$AS$749, 18, FALSE)</f>
        <v>0</v>
      </c>
      <c r="Y205" s="368">
        <f>VLOOKUP($G205, SCHOOL_INFO!$D$5:$AS$749, 19, FALSE)</f>
        <v>0</v>
      </c>
      <c r="Z205" s="368">
        <f>VLOOKUP($G205, SCHOOL_INFO!$D$5:$AS$749, 21, FALSE)</f>
        <v>13</v>
      </c>
      <c r="AA205" s="368">
        <f>VLOOKUP($G205, SCHOOL_INFO!$D$5:$AS$749, 22, FALSE)</f>
        <v>3</v>
      </c>
      <c r="AB205" s="368">
        <f>VLOOKUP($G205, SCHOOL_INFO!$D$5:$AS$749, 23, FALSE)</f>
        <v>0</v>
      </c>
      <c r="AC205" s="368">
        <f>VLOOKUP($G205, SCHOOL_INFO!$D$5:$AS$749, 25, FALSE)</f>
        <v>15</v>
      </c>
      <c r="AD205" s="368">
        <f>VLOOKUP($G205, SCHOOL_INFO!$D$5:$AS$749, 26, FALSE)</f>
        <v>4</v>
      </c>
      <c r="AE205" s="368">
        <f>VLOOKUP($G205, SCHOOL_INFO!$D$5:$AS$749, 27, FALSE)</f>
        <v>0</v>
      </c>
      <c r="AF205" s="368">
        <f>VLOOKUP($G205, SCHOOL_INFO!$D$5:$AS$749, 29, FALSE)</f>
        <v>1</v>
      </c>
      <c r="AG205" s="368">
        <f>VLOOKUP($G205, SCHOOL_INFO!$D$5:$AS$749, 30, FALSE)</f>
        <v>0</v>
      </c>
      <c r="AH205" s="368">
        <f>VLOOKUP($G205, SCHOOL_INFO!$D$5:$AS$749, 31, FALSE)</f>
        <v>0</v>
      </c>
      <c r="AI205" s="368">
        <f>VLOOKUP($G205, SCHOOL_INFO!$D$5:$AS$749, 33, FALSE)</f>
        <v>1</v>
      </c>
      <c r="AJ205" s="368">
        <f>VLOOKUP($G205, SCHOOL_INFO!$D$5:$AS$749, 34, FALSE)</f>
        <v>0</v>
      </c>
      <c r="AK205" s="368">
        <f>VLOOKUP($G205, SCHOOL_INFO!$D$5:$AS$749, 35, FALSE)</f>
        <v>3</v>
      </c>
      <c r="AL205" s="368">
        <f>VLOOKUP($B205, '0.학교(충남+대전)'!$C$4:$AH$767, 31, FALSE)</f>
        <v>3</v>
      </c>
      <c r="AM205" s="368">
        <f>VLOOKUP($B205, '0.학교(충남+대전)'!$C$4:$AH$767, 32, FALSE)</f>
        <v>0</v>
      </c>
      <c r="AN205" s="368">
        <f>VLOOKUP($G205, SCHOOL_INFO!$D$5:$AS$749, 9, FALSE)</f>
        <v>0</v>
      </c>
      <c r="AO205" s="368">
        <f>VLOOKUP($G205, SCHOOL_INFO!$D$5:$AS$749, 36, FALSE)</f>
        <v>13</v>
      </c>
      <c r="AP205" s="368">
        <f>VLOOKUP($G205, SCHOOL_INFO!$D$5:$AS$749, 37, FALSE)</f>
        <v>0</v>
      </c>
      <c r="AQ205" s="368">
        <f>VLOOKUP($B205, '0.학교(충남+대전)'!$C$4:$AC$767, 27, FALSE)</f>
        <v>13</v>
      </c>
      <c r="AR205" s="368">
        <f>VLOOKUP($B205, '0.학교(충남+대전)'!$C$4:$AH$767, 29, FALSE)</f>
        <v>13</v>
      </c>
      <c r="AS205" s="368">
        <f>VLOOKUP($B205, '0.학교(충남+대전)'!$C$4:$AH$767, 30, FALSE)</f>
        <v>0</v>
      </c>
      <c r="AT205" s="368">
        <f>VLOOKUP($G205, SCHOOL_INFO!$D$5:$AS$749, 38, FALSE)</f>
        <v>8</v>
      </c>
      <c r="AU205" s="368">
        <f>VLOOKUP($G205, SCHOOL_INFO!$D$5:$AS$749, 39, FALSE)</f>
        <v>3</v>
      </c>
      <c r="AV205" s="368">
        <f>VLOOKUP($G205, SCHOOL_INFO!$D$5:$AS$749, 40, FALSE)</f>
        <v>13</v>
      </c>
      <c r="AW205" s="368">
        <f>VLOOKUP($G205, SCHOOL_INFO!$D$5:$AS$749, 41, FALSE)</f>
        <v>0</v>
      </c>
      <c r="AX205" s="368">
        <f>VLOOKUP($G205, SCHOOL_INFO!$D$5:$AS$749, 42, FALSE)</f>
        <v>0</v>
      </c>
    </row>
    <row r="206" spans="1:50" ht="16.5" customHeight="1">
      <c r="A206" s="81">
        <v>202</v>
      </c>
      <c r="B206" s="86" t="s">
        <v>1137</v>
      </c>
      <c r="C206" s="88" t="s">
        <v>28</v>
      </c>
      <c r="D206" s="86" t="s">
        <v>2233</v>
      </c>
      <c r="E206" s="86" t="s">
        <v>1037</v>
      </c>
      <c r="F206" s="89" t="s">
        <v>730</v>
      </c>
      <c r="G206" s="90" t="s">
        <v>1138</v>
      </c>
      <c r="H206" s="390" t="s">
        <v>26</v>
      </c>
      <c r="I206" s="390" t="s">
        <v>699</v>
      </c>
      <c r="J206" s="88" t="s">
        <v>5123</v>
      </c>
      <c r="K206" s="366">
        <v>2</v>
      </c>
      <c r="L206" s="367">
        <v>1</v>
      </c>
      <c r="M206" s="367">
        <v>1</v>
      </c>
      <c r="N206" s="368">
        <f>VLOOKUP($G206, SCHOOL_INFO!$D$5:$AS$749, 6, FALSE)</f>
        <v>5</v>
      </c>
      <c r="O206" s="368">
        <f>VLOOKUP($G206, SCHOOL_INFO!$D$5:$AS$749, 7, FALSE)</f>
        <v>0</v>
      </c>
      <c r="P206" s="368">
        <f>VLOOKUP($G206, SCHOOL_INFO!$D$5:$AS$749, 8, FALSE)</f>
        <v>1</v>
      </c>
      <c r="Q206" s="368">
        <f>VLOOKUP($G206, SCHOOL_INFO!$D$5:$AS$749, 10, FALSE)</f>
        <v>0</v>
      </c>
      <c r="R206" s="368">
        <f>VLOOKUP($G206, SCHOOL_INFO!$D$5:$AS$749, 11, FALSE)</f>
        <v>0</v>
      </c>
      <c r="S206" s="368">
        <f>VLOOKUP($G206, SCHOOL_INFO!$D$5:$AS$749, 12, FALSE)</f>
        <v>0</v>
      </c>
      <c r="T206" s="368">
        <f>VLOOKUP($G206, SCHOOL_INFO!$D$5:$AS$749, 13, FALSE)</f>
        <v>0</v>
      </c>
      <c r="U206" s="368">
        <f>VLOOKUP($G206, SCHOOL_INFO!$D$5:$AS$749, 14, FALSE)</f>
        <v>0</v>
      </c>
      <c r="V206" s="368">
        <f>VLOOKUP($G206, SCHOOL_INFO!$D$5:$AS$749, 15, FALSE)</f>
        <v>0</v>
      </c>
      <c r="W206" s="368">
        <f>VLOOKUP($G206, SCHOOL_INFO!$D$5:$AS$749, 17, FALSE)</f>
        <v>0</v>
      </c>
      <c r="X206" s="368">
        <f>VLOOKUP($G206, SCHOOL_INFO!$D$5:$AS$749, 18, FALSE)</f>
        <v>0</v>
      </c>
      <c r="Y206" s="368">
        <f>VLOOKUP($G206, SCHOOL_INFO!$D$5:$AS$749, 19, FALSE)</f>
        <v>0</v>
      </c>
      <c r="Z206" s="368">
        <f>VLOOKUP($G206, SCHOOL_INFO!$D$5:$AS$749, 21, FALSE)</f>
        <v>2</v>
      </c>
      <c r="AA206" s="368">
        <f>VLOOKUP($G206, SCHOOL_INFO!$D$5:$AS$749, 22, FALSE)</f>
        <v>2</v>
      </c>
      <c r="AB206" s="368">
        <f>VLOOKUP($G206, SCHOOL_INFO!$D$5:$AS$749, 23, FALSE)</f>
        <v>0</v>
      </c>
      <c r="AC206" s="368">
        <f>VLOOKUP($G206, SCHOOL_INFO!$D$5:$AS$749, 25, FALSE)</f>
        <v>10</v>
      </c>
      <c r="AD206" s="368">
        <f>VLOOKUP($G206, SCHOOL_INFO!$D$5:$AS$749, 26, FALSE)</f>
        <v>1</v>
      </c>
      <c r="AE206" s="368">
        <f>VLOOKUP($G206, SCHOOL_INFO!$D$5:$AS$749, 27, FALSE)</f>
        <v>0</v>
      </c>
      <c r="AF206" s="368">
        <f>VLOOKUP($G206, SCHOOL_INFO!$D$5:$AS$749, 29, FALSE)</f>
        <v>0</v>
      </c>
      <c r="AG206" s="368">
        <f>VLOOKUP($G206, SCHOOL_INFO!$D$5:$AS$749, 30, FALSE)</f>
        <v>0</v>
      </c>
      <c r="AH206" s="368">
        <f>VLOOKUP($G206, SCHOOL_INFO!$D$5:$AS$749, 31, FALSE)</f>
        <v>0</v>
      </c>
      <c r="AI206" s="368">
        <f>VLOOKUP($G206, SCHOOL_INFO!$D$5:$AS$749, 33, FALSE)</f>
        <v>1</v>
      </c>
      <c r="AJ206" s="368">
        <f>VLOOKUP($G206, SCHOOL_INFO!$D$5:$AS$749, 34, FALSE)</f>
        <v>0</v>
      </c>
      <c r="AK206" s="368">
        <f>VLOOKUP($G206, SCHOOL_INFO!$D$5:$AS$749, 35, FALSE)</f>
        <v>2</v>
      </c>
      <c r="AL206" s="368">
        <f>VLOOKUP($B206, '0.학교(충남+대전)'!$C$4:$AH$767, 31, FALSE)</f>
        <v>2</v>
      </c>
      <c r="AM206" s="368">
        <f>VLOOKUP($B206, '0.학교(충남+대전)'!$C$4:$AH$767, 32, FALSE)</f>
        <v>0</v>
      </c>
      <c r="AN206" s="368">
        <f>VLOOKUP($G206, SCHOOL_INFO!$D$5:$AS$749, 9, FALSE)</f>
        <v>0</v>
      </c>
      <c r="AO206" s="368">
        <f>VLOOKUP($G206, SCHOOL_INFO!$D$5:$AS$749, 36, FALSE)</f>
        <v>6</v>
      </c>
      <c r="AP206" s="368">
        <f>VLOOKUP($G206, SCHOOL_INFO!$D$5:$AS$749, 37, FALSE)</f>
        <v>0</v>
      </c>
      <c r="AQ206" s="368">
        <f>VLOOKUP($B206, '0.학교(충남+대전)'!$C$4:$AC$767, 27, FALSE)</f>
        <v>10</v>
      </c>
      <c r="AR206" s="368">
        <f>VLOOKUP($B206, '0.학교(충남+대전)'!$C$4:$AH$767, 29, FALSE)</f>
        <v>10</v>
      </c>
      <c r="AS206" s="368">
        <f>VLOOKUP($B206, '0.학교(충남+대전)'!$C$4:$AH$767, 30, FALSE)</f>
        <v>0</v>
      </c>
      <c r="AT206" s="368">
        <f>VLOOKUP($G206, SCHOOL_INFO!$D$5:$AS$749, 38, FALSE)</f>
        <v>4</v>
      </c>
      <c r="AU206" s="368">
        <f>VLOOKUP($G206, SCHOOL_INFO!$D$5:$AS$749, 39, FALSE)</f>
        <v>1</v>
      </c>
      <c r="AV206" s="368">
        <f>VLOOKUP($G206, SCHOOL_INFO!$D$5:$AS$749, 40, FALSE)</f>
        <v>10</v>
      </c>
      <c r="AW206" s="368">
        <f>VLOOKUP($G206, SCHOOL_INFO!$D$5:$AS$749, 41, FALSE)</f>
        <v>0</v>
      </c>
      <c r="AX206" s="368">
        <f>VLOOKUP($G206, SCHOOL_INFO!$D$5:$AS$749, 42, FALSE)</f>
        <v>0</v>
      </c>
    </row>
    <row r="207" spans="1:50" ht="16.5" customHeight="1">
      <c r="A207" s="80">
        <v>203</v>
      </c>
      <c r="B207" s="86" t="s">
        <v>1139</v>
      </c>
      <c r="C207" s="88" t="s">
        <v>28</v>
      </c>
      <c r="D207" s="86" t="s">
        <v>2233</v>
      </c>
      <c r="E207" s="86" t="s">
        <v>1037</v>
      </c>
      <c r="F207" s="91" t="s">
        <v>724</v>
      </c>
      <c r="G207" s="90" t="s">
        <v>1140</v>
      </c>
      <c r="H207" s="390" t="s">
        <v>26</v>
      </c>
      <c r="I207" s="390" t="s">
        <v>699</v>
      </c>
      <c r="J207" s="88" t="s">
        <v>5123</v>
      </c>
      <c r="K207" s="366">
        <v>2</v>
      </c>
      <c r="L207" s="367">
        <v>1</v>
      </c>
      <c r="M207" s="367">
        <v>1</v>
      </c>
      <c r="N207" s="368">
        <f>VLOOKUP($G207, SCHOOL_INFO!$D$5:$AS$749, 6, FALSE)</f>
        <v>25</v>
      </c>
      <c r="O207" s="368">
        <f>VLOOKUP($G207, SCHOOL_INFO!$D$5:$AS$749, 7, FALSE)</f>
        <v>0</v>
      </c>
      <c r="P207" s="368">
        <f>VLOOKUP($G207, SCHOOL_INFO!$D$5:$AS$749, 8, FALSE)</f>
        <v>1</v>
      </c>
      <c r="Q207" s="368">
        <f>VLOOKUP($G207, SCHOOL_INFO!$D$5:$AS$749, 10, FALSE)</f>
        <v>0</v>
      </c>
      <c r="R207" s="368">
        <f>VLOOKUP($G207, SCHOOL_INFO!$D$5:$AS$749, 11, FALSE)</f>
        <v>0</v>
      </c>
      <c r="S207" s="368">
        <f>VLOOKUP($G207, SCHOOL_INFO!$D$5:$AS$749, 12, FALSE)</f>
        <v>0</v>
      </c>
      <c r="T207" s="368">
        <f>VLOOKUP($G207, SCHOOL_INFO!$D$5:$AS$749, 13, FALSE)</f>
        <v>26</v>
      </c>
      <c r="U207" s="368">
        <f>VLOOKUP($G207, SCHOOL_INFO!$D$5:$AS$749, 14, FALSE)</f>
        <v>0</v>
      </c>
      <c r="V207" s="368">
        <f>VLOOKUP($G207, SCHOOL_INFO!$D$5:$AS$749, 15, FALSE)</f>
        <v>0</v>
      </c>
      <c r="W207" s="368">
        <f>VLOOKUP($G207, SCHOOL_INFO!$D$5:$AS$749, 17, FALSE)</f>
        <v>0</v>
      </c>
      <c r="X207" s="368">
        <f>VLOOKUP($G207, SCHOOL_INFO!$D$5:$AS$749, 18, FALSE)</f>
        <v>0</v>
      </c>
      <c r="Y207" s="368">
        <f>VLOOKUP($G207, SCHOOL_INFO!$D$5:$AS$749, 19, FALSE)</f>
        <v>0</v>
      </c>
      <c r="Z207" s="368">
        <f>VLOOKUP($G207, SCHOOL_INFO!$D$5:$AS$749, 21, FALSE)</f>
        <v>23</v>
      </c>
      <c r="AA207" s="368">
        <f>VLOOKUP($G207, SCHOOL_INFO!$D$5:$AS$749, 22, FALSE)</f>
        <v>3</v>
      </c>
      <c r="AB207" s="368">
        <f>VLOOKUP($G207, SCHOOL_INFO!$D$5:$AS$749, 23, FALSE)</f>
        <v>0</v>
      </c>
      <c r="AC207" s="368">
        <f>VLOOKUP($G207, SCHOOL_INFO!$D$5:$AS$749, 25, FALSE)</f>
        <v>6</v>
      </c>
      <c r="AD207" s="368">
        <f>VLOOKUP($G207, SCHOOL_INFO!$D$5:$AS$749, 26, FALSE)</f>
        <v>0</v>
      </c>
      <c r="AE207" s="368">
        <f>VLOOKUP($G207, SCHOOL_INFO!$D$5:$AS$749, 27, FALSE)</f>
        <v>0</v>
      </c>
      <c r="AF207" s="368">
        <f>VLOOKUP($G207, SCHOOL_INFO!$D$5:$AS$749, 29, FALSE)</f>
        <v>1</v>
      </c>
      <c r="AG207" s="368">
        <f>VLOOKUP($G207, SCHOOL_INFO!$D$5:$AS$749, 30, FALSE)</f>
        <v>0</v>
      </c>
      <c r="AH207" s="368">
        <f>VLOOKUP($G207, SCHOOL_INFO!$D$5:$AS$749, 31, FALSE)</f>
        <v>0</v>
      </c>
      <c r="AI207" s="368">
        <f>VLOOKUP($G207, SCHOOL_INFO!$D$5:$AS$749, 33, FALSE)</f>
        <v>1</v>
      </c>
      <c r="AJ207" s="368">
        <f>VLOOKUP($G207, SCHOOL_INFO!$D$5:$AS$749, 34, FALSE)</f>
        <v>0</v>
      </c>
      <c r="AK207" s="368">
        <f>VLOOKUP($G207, SCHOOL_INFO!$D$5:$AS$749, 35, FALSE)</f>
        <v>2</v>
      </c>
      <c r="AL207" s="368">
        <f>VLOOKUP($B207, '0.학교(충남+대전)'!$C$4:$AH$767, 31, FALSE)</f>
        <v>2</v>
      </c>
      <c r="AM207" s="368">
        <f>VLOOKUP($B207, '0.학교(충남+대전)'!$C$4:$AH$767, 32, FALSE)</f>
        <v>0</v>
      </c>
      <c r="AN207" s="368">
        <f>VLOOKUP($G207, SCHOOL_INFO!$D$5:$AS$749, 9, FALSE)</f>
        <v>0</v>
      </c>
      <c r="AO207" s="368">
        <f>VLOOKUP($G207, SCHOOL_INFO!$D$5:$AS$749, 36, FALSE)</f>
        <v>9</v>
      </c>
      <c r="AP207" s="368">
        <f>VLOOKUP($G207, SCHOOL_INFO!$D$5:$AS$749, 37, FALSE)</f>
        <v>0</v>
      </c>
      <c r="AQ207" s="368">
        <f>VLOOKUP($B207, '0.학교(충남+대전)'!$C$4:$AC$767, 27, FALSE)</f>
        <v>15</v>
      </c>
      <c r="AR207" s="368">
        <f>VLOOKUP($B207, '0.학교(충남+대전)'!$C$4:$AH$767, 29, FALSE)</f>
        <v>9</v>
      </c>
      <c r="AS207" s="368">
        <f>VLOOKUP($B207, '0.학교(충남+대전)'!$C$4:$AH$767, 30, FALSE)</f>
        <v>0</v>
      </c>
      <c r="AT207" s="368">
        <f>VLOOKUP($G207, SCHOOL_INFO!$D$5:$AS$749, 38, FALSE)</f>
        <v>6</v>
      </c>
      <c r="AU207" s="368">
        <f>VLOOKUP($G207, SCHOOL_INFO!$D$5:$AS$749, 39, FALSE)</f>
        <v>2</v>
      </c>
      <c r="AV207" s="368">
        <f>VLOOKUP($G207, SCHOOL_INFO!$D$5:$AS$749, 40, FALSE)</f>
        <v>9</v>
      </c>
      <c r="AW207" s="368">
        <f>VLOOKUP($G207, SCHOOL_INFO!$D$5:$AS$749, 41, FALSE)</f>
        <v>0</v>
      </c>
      <c r="AX207" s="368">
        <f>VLOOKUP($G207, SCHOOL_INFO!$D$5:$AS$749, 42, FALSE)</f>
        <v>0</v>
      </c>
    </row>
    <row r="208" spans="1:50" ht="16.5" customHeight="1">
      <c r="A208" s="80">
        <v>204</v>
      </c>
      <c r="B208" s="86" t="s">
        <v>1141</v>
      </c>
      <c r="C208" s="88" t="s">
        <v>28</v>
      </c>
      <c r="D208" s="86" t="s">
        <v>2233</v>
      </c>
      <c r="E208" s="86" t="s">
        <v>1037</v>
      </c>
      <c r="F208" s="89" t="s">
        <v>730</v>
      </c>
      <c r="G208" s="90" t="s">
        <v>1142</v>
      </c>
      <c r="H208" s="390" t="s">
        <v>2536</v>
      </c>
      <c r="I208" s="390" t="s">
        <v>699</v>
      </c>
      <c r="J208" s="88" t="s">
        <v>5123</v>
      </c>
      <c r="K208" s="366">
        <v>2</v>
      </c>
      <c r="L208" s="367">
        <v>1</v>
      </c>
      <c r="M208" s="367">
        <v>1</v>
      </c>
      <c r="N208" s="368">
        <f>VLOOKUP($G208, SCHOOL_INFO!$D$5:$AS$749, 6, FALSE)</f>
        <v>3</v>
      </c>
      <c r="O208" s="368">
        <f>VLOOKUP($G208, SCHOOL_INFO!$D$5:$AS$749, 7, FALSE)</f>
        <v>2</v>
      </c>
      <c r="P208" s="368">
        <f>VLOOKUP($G208, SCHOOL_INFO!$D$5:$AS$749, 8, FALSE)</f>
        <v>1</v>
      </c>
      <c r="Q208" s="368">
        <f>VLOOKUP($G208, SCHOOL_INFO!$D$5:$AS$749, 10, FALSE)</f>
        <v>0</v>
      </c>
      <c r="R208" s="368">
        <f>VLOOKUP($G208, SCHOOL_INFO!$D$5:$AS$749, 11, FALSE)</f>
        <v>0</v>
      </c>
      <c r="S208" s="368">
        <f>VLOOKUP($G208, SCHOOL_INFO!$D$5:$AS$749, 12, FALSE)</f>
        <v>0</v>
      </c>
      <c r="T208" s="368">
        <f>VLOOKUP($G208, SCHOOL_INFO!$D$5:$AS$749, 13, FALSE)</f>
        <v>0</v>
      </c>
      <c r="U208" s="368">
        <f>VLOOKUP($G208, SCHOOL_INFO!$D$5:$AS$749, 14, FALSE)</f>
        <v>0</v>
      </c>
      <c r="V208" s="368">
        <f>VLOOKUP($G208, SCHOOL_INFO!$D$5:$AS$749, 15, FALSE)</f>
        <v>0</v>
      </c>
      <c r="W208" s="368">
        <f>VLOOKUP($G208, SCHOOL_INFO!$D$5:$AS$749, 17, FALSE)</f>
        <v>0</v>
      </c>
      <c r="X208" s="368">
        <f>VLOOKUP($G208, SCHOOL_INFO!$D$5:$AS$749, 18, FALSE)</f>
        <v>0</v>
      </c>
      <c r="Y208" s="368">
        <f>VLOOKUP($G208, SCHOOL_INFO!$D$5:$AS$749, 19, FALSE)</f>
        <v>0</v>
      </c>
      <c r="Z208" s="368">
        <f>VLOOKUP($G208, SCHOOL_INFO!$D$5:$AS$749, 21, FALSE)</f>
        <v>4</v>
      </c>
      <c r="AA208" s="368">
        <f>VLOOKUP($G208, SCHOOL_INFO!$D$5:$AS$749, 22, FALSE)</f>
        <v>6</v>
      </c>
      <c r="AB208" s="368">
        <f>VLOOKUP($G208, SCHOOL_INFO!$D$5:$AS$749, 23, FALSE)</f>
        <v>0</v>
      </c>
      <c r="AC208" s="368">
        <f>VLOOKUP($G208, SCHOOL_INFO!$D$5:$AS$749, 25, FALSE)</f>
        <v>0</v>
      </c>
      <c r="AD208" s="368">
        <f>VLOOKUP($G208, SCHOOL_INFO!$D$5:$AS$749, 26, FALSE)</f>
        <v>0</v>
      </c>
      <c r="AE208" s="368">
        <f>VLOOKUP($G208, SCHOOL_INFO!$D$5:$AS$749, 27, FALSE)</f>
        <v>0</v>
      </c>
      <c r="AF208" s="368">
        <f>VLOOKUP($G208, SCHOOL_INFO!$D$5:$AS$749, 29, FALSE)</f>
        <v>4</v>
      </c>
      <c r="AG208" s="368">
        <f>VLOOKUP($G208, SCHOOL_INFO!$D$5:$AS$749, 30, FALSE)</f>
        <v>1</v>
      </c>
      <c r="AH208" s="368">
        <f>VLOOKUP($G208, SCHOOL_INFO!$D$5:$AS$749, 31, FALSE)</f>
        <v>0</v>
      </c>
      <c r="AI208" s="368">
        <f>VLOOKUP($G208, SCHOOL_INFO!$D$5:$AS$749, 33, FALSE)</f>
        <v>1</v>
      </c>
      <c r="AJ208" s="368">
        <f>VLOOKUP($G208, SCHOOL_INFO!$D$5:$AS$749, 34, FALSE)</f>
        <v>0</v>
      </c>
      <c r="AK208" s="368">
        <f>VLOOKUP($G208, SCHOOL_INFO!$D$5:$AS$749, 35, FALSE)</f>
        <v>4</v>
      </c>
      <c r="AL208" s="368">
        <f>VLOOKUP($B208, '0.학교(충남+대전)'!$C$4:$AH$767, 31, FALSE)</f>
        <v>4</v>
      </c>
      <c r="AM208" s="368">
        <f>VLOOKUP($B208, '0.학교(충남+대전)'!$C$4:$AH$767, 32, FALSE)</f>
        <v>0</v>
      </c>
      <c r="AN208" s="368">
        <f>VLOOKUP($G208, SCHOOL_INFO!$D$5:$AS$749, 9, FALSE)</f>
        <v>0</v>
      </c>
      <c r="AO208" s="368">
        <f>VLOOKUP($G208, SCHOOL_INFO!$D$5:$AS$749, 36, FALSE)</f>
        <v>3</v>
      </c>
      <c r="AP208" s="368">
        <f>VLOOKUP($G208, SCHOOL_INFO!$D$5:$AS$749, 37, FALSE)</f>
        <v>14</v>
      </c>
      <c r="AQ208" s="368">
        <f>VLOOKUP($B208, '0.학교(충남+대전)'!$C$4:$AC$767, 27, FALSE)</f>
        <v>13</v>
      </c>
      <c r="AR208" s="368">
        <f>VLOOKUP($B208, '0.학교(충남+대전)'!$C$4:$AH$767, 29, FALSE)</f>
        <v>17</v>
      </c>
      <c r="AS208" s="368">
        <f>VLOOKUP($B208, '0.학교(충남+대전)'!$C$4:$AH$767, 30, FALSE)</f>
        <v>0</v>
      </c>
      <c r="AT208" s="368">
        <f>VLOOKUP($G208, SCHOOL_INFO!$D$5:$AS$749, 38, FALSE)</f>
        <v>9</v>
      </c>
      <c r="AU208" s="368">
        <f>VLOOKUP($G208, SCHOOL_INFO!$D$5:$AS$749, 39, FALSE)</f>
        <v>3</v>
      </c>
      <c r="AV208" s="368">
        <f>VLOOKUP($G208, SCHOOL_INFO!$D$5:$AS$749, 40, FALSE)</f>
        <v>17</v>
      </c>
      <c r="AW208" s="368">
        <f>VLOOKUP($G208, SCHOOL_INFO!$D$5:$AS$749, 41, FALSE)</f>
        <v>0</v>
      </c>
      <c r="AX208" s="368">
        <f>VLOOKUP($G208, SCHOOL_INFO!$D$5:$AS$749, 42, FALSE)</f>
        <v>0</v>
      </c>
    </row>
    <row r="209" spans="1:50" ht="16.5" customHeight="1">
      <c r="A209" s="81">
        <v>205</v>
      </c>
      <c r="B209" s="86" t="s">
        <v>1143</v>
      </c>
      <c r="C209" s="88" t="s">
        <v>28</v>
      </c>
      <c r="D209" s="86" t="s">
        <v>2233</v>
      </c>
      <c r="E209" s="86" t="s">
        <v>1037</v>
      </c>
      <c r="F209" s="87" t="s">
        <v>727</v>
      </c>
      <c r="G209" s="96" t="s">
        <v>1144</v>
      </c>
      <c r="H209" s="390" t="s">
        <v>26</v>
      </c>
      <c r="I209" s="390" t="s">
        <v>699</v>
      </c>
      <c r="J209" s="88" t="s">
        <v>5123</v>
      </c>
      <c r="K209" s="366">
        <v>2</v>
      </c>
      <c r="L209" s="367">
        <v>1</v>
      </c>
      <c r="M209" s="367">
        <v>1</v>
      </c>
      <c r="N209" s="368">
        <f>VLOOKUP($G209, SCHOOL_INFO!$D$5:$AS$749, 6, FALSE)</f>
        <v>8</v>
      </c>
      <c r="O209" s="368">
        <f>VLOOKUP($G209, SCHOOL_INFO!$D$5:$AS$749, 7, FALSE)</f>
        <v>0</v>
      </c>
      <c r="P209" s="368">
        <f>VLOOKUP($G209, SCHOOL_INFO!$D$5:$AS$749, 8, FALSE)</f>
        <v>1</v>
      </c>
      <c r="Q209" s="368">
        <f>VLOOKUP($G209, SCHOOL_INFO!$D$5:$AS$749, 10, FALSE)</f>
        <v>0</v>
      </c>
      <c r="R209" s="368">
        <f>VLOOKUP($G209, SCHOOL_INFO!$D$5:$AS$749, 11, FALSE)</f>
        <v>0</v>
      </c>
      <c r="S209" s="368">
        <f>VLOOKUP($G209, SCHOOL_INFO!$D$5:$AS$749, 12, FALSE)</f>
        <v>0</v>
      </c>
      <c r="T209" s="368">
        <f>VLOOKUP($G209, SCHOOL_INFO!$D$5:$AS$749, 13, FALSE)</f>
        <v>0</v>
      </c>
      <c r="U209" s="368">
        <f>VLOOKUP($G209, SCHOOL_INFO!$D$5:$AS$749, 14, FALSE)</f>
        <v>0</v>
      </c>
      <c r="V209" s="368">
        <f>VLOOKUP($G209, SCHOOL_INFO!$D$5:$AS$749, 15, FALSE)</f>
        <v>0</v>
      </c>
      <c r="W209" s="368">
        <f>VLOOKUP($G209, SCHOOL_INFO!$D$5:$AS$749, 17, FALSE)</f>
        <v>0</v>
      </c>
      <c r="X209" s="368">
        <f>VLOOKUP($G209, SCHOOL_INFO!$D$5:$AS$749, 18, FALSE)</f>
        <v>0</v>
      </c>
      <c r="Y209" s="368">
        <f>VLOOKUP($G209, SCHOOL_INFO!$D$5:$AS$749, 19, FALSE)</f>
        <v>0</v>
      </c>
      <c r="Z209" s="368">
        <f>VLOOKUP($G209, SCHOOL_INFO!$D$5:$AS$749, 21, FALSE)</f>
        <v>9</v>
      </c>
      <c r="AA209" s="368">
        <f>VLOOKUP($G209, SCHOOL_INFO!$D$5:$AS$749, 22, FALSE)</f>
        <v>3</v>
      </c>
      <c r="AB209" s="368">
        <f>VLOOKUP($G209, SCHOOL_INFO!$D$5:$AS$749, 23, FALSE)</f>
        <v>0</v>
      </c>
      <c r="AC209" s="368">
        <f>VLOOKUP($G209, SCHOOL_INFO!$D$5:$AS$749, 25, FALSE)</f>
        <v>10</v>
      </c>
      <c r="AD209" s="368">
        <f>VLOOKUP($G209, SCHOOL_INFO!$D$5:$AS$749, 26, FALSE)</f>
        <v>1</v>
      </c>
      <c r="AE209" s="368">
        <f>VLOOKUP($G209, SCHOOL_INFO!$D$5:$AS$749, 27, FALSE)</f>
        <v>0</v>
      </c>
      <c r="AF209" s="368">
        <f>VLOOKUP($G209, SCHOOL_INFO!$D$5:$AS$749, 29, FALSE)</f>
        <v>0</v>
      </c>
      <c r="AG209" s="368">
        <f>VLOOKUP($G209, SCHOOL_INFO!$D$5:$AS$749, 30, FALSE)</f>
        <v>0</v>
      </c>
      <c r="AH209" s="368">
        <f>VLOOKUP($G209, SCHOOL_INFO!$D$5:$AS$749, 31, FALSE)</f>
        <v>0</v>
      </c>
      <c r="AI209" s="368">
        <f>VLOOKUP($G209, SCHOOL_INFO!$D$5:$AS$749, 33, FALSE)</f>
        <v>1</v>
      </c>
      <c r="AJ209" s="368">
        <f>VLOOKUP($G209, SCHOOL_INFO!$D$5:$AS$749, 34, FALSE)</f>
        <v>0</v>
      </c>
      <c r="AK209" s="368">
        <f>VLOOKUP($G209, SCHOOL_INFO!$D$5:$AS$749, 35, FALSE)</f>
        <v>4</v>
      </c>
      <c r="AL209" s="368">
        <f>VLOOKUP($B209, '0.학교(충남+대전)'!$C$4:$AH$767, 31, FALSE)</f>
        <v>4</v>
      </c>
      <c r="AM209" s="368">
        <f>VLOOKUP($B209, '0.학교(충남+대전)'!$C$4:$AH$767, 32, FALSE)</f>
        <v>0</v>
      </c>
      <c r="AN209" s="368">
        <f>VLOOKUP($G209, SCHOOL_INFO!$D$5:$AS$749, 9, FALSE)</f>
        <v>0</v>
      </c>
      <c r="AO209" s="368">
        <f>VLOOKUP($G209, SCHOOL_INFO!$D$5:$AS$749, 36, FALSE)</f>
        <v>26</v>
      </c>
      <c r="AP209" s="368">
        <f>VLOOKUP($G209, SCHOOL_INFO!$D$5:$AS$749, 37, FALSE)</f>
        <v>6</v>
      </c>
      <c r="AQ209" s="368">
        <f>VLOOKUP($B209, '0.학교(충남+대전)'!$C$4:$AC$767, 27, FALSE)</f>
        <v>32</v>
      </c>
      <c r="AR209" s="368">
        <f>VLOOKUP($B209, '0.학교(충남+대전)'!$C$4:$AH$767, 29, FALSE)</f>
        <v>32</v>
      </c>
      <c r="AS209" s="368">
        <f>VLOOKUP($B209, '0.학교(충남+대전)'!$C$4:$AH$767, 30, FALSE)</f>
        <v>0</v>
      </c>
      <c r="AT209" s="368">
        <f>VLOOKUP($G209, SCHOOL_INFO!$D$5:$AS$749, 38, FALSE)</f>
        <v>10</v>
      </c>
      <c r="AU209" s="368">
        <f>VLOOKUP($G209, SCHOOL_INFO!$D$5:$AS$749, 39, FALSE)</f>
        <v>4</v>
      </c>
      <c r="AV209" s="368">
        <f>VLOOKUP($G209, SCHOOL_INFO!$D$5:$AS$749, 40, FALSE)</f>
        <v>32</v>
      </c>
      <c r="AW209" s="368">
        <f>VLOOKUP($G209, SCHOOL_INFO!$D$5:$AS$749, 41, FALSE)</f>
        <v>0</v>
      </c>
      <c r="AX209" s="368">
        <f>VLOOKUP($G209, SCHOOL_INFO!$D$5:$AS$749, 42, FALSE)</f>
        <v>0</v>
      </c>
    </row>
    <row r="210" spans="1:50" ht="16.5" customHeight="1">
      <c r="A210" s="80">
        <v>206</v>
      </c>
      <c r="B210" s="86" t="s">
        <v>1145</v>
      </c>
      <c r="C210" s="88" t="s">
        <v>28</v>
      </c>
      <c r="D210" s="86" t="s">
        <v>2233</v>
      </c>
      <c r="E210" s="86" t="s">
        <v>1037</v>
      </c>
      <c r="F210" s="87" t="s">
        <v>727</v>
      </c>
      <c r="G210" s="90" t="s">
        <v>1146</v>
      </c>
      <c r="H210" s="390" t="s">
        <v>2353</v>
      </c>
      <c r="I210" s="390" t="s">
        <v>699</v>
      </c>
      <c r="J210" s="88" t="s">
        <v>5123</v>
      </c>
      <c r="K210" s="366">
        <v>2</v>
      </c>
      <c r="L210" s="367">
        <v>1</v>
      </c>
      <c r="M210" s="367">
        <v>1</v>
      </c>
      <c r="N210" s="368">
        <f>VLOOKUP($G210, SCHOOL_INFO!$D$5:$AS$749, 6, FALSE)</f>
        <v>7</v>
      </c>
      <c r="O210" s="368">
        <f>VLOOKUP($G210, SCHOOL_INFO!$D$5:$AS$749, 7, FALSE)</f>
        <v>0</v>
      </c>
      <c r="P210" s="368">
        <f>VLOOKUP($G210, SCHOOL_INFO!$D$5:$AS$749, 8, FALSE)</f>
        <v>1</v>
      </c>
      <c r="Q210" s="368">
        <f>VLOOKUP($G210, SCHOOL_INFO!$D$5:$AS$749, 10, FALSE)</f>
        <v>0</v>
      </c>
      <c r="R210" s="368">
        <f>VLOOKUP($G210, SCHOOL_INFO!$D$5:$AS$749, 11, FALSE)</f>
        <v>0</v>
      </c>
      <c r="S210" s="368">
        <f>VLOOKUP($G210, SCHOOL_INFO!$D$5:$AS$749, 12, FALSE)</f>
        <v>0</v>
      </c>
      <c r="T210" s="368">
        <f>VLOOKUP($G210, SCHOOL_INFO!$D$5:$AS$749, 13, FALSE)</f>
        <v>0</v>
      </c>
      <c r="U210" s="368">
        <f>VLOOKUP($G210, SCHOOL_INFO!$D$5:$AS$749, 14, FALSE)</f>
        <v>0</v>
      </c>
      <c r="V210" s="368">
        <f>VLOOKUP($G210, SCHOOL_INFO!$D$5:$AS$749, 15, FALSE)</f>
        <v>0</v>
      </c>
      <c r="W210" s="368">
        <f>VLOOKUP($G210, SCHOOL_INFO!$D$5:$AS$749, 17, FALSE)</f>
        <v>0</v>
      </c>
      <c r="X210" s="368">
        <f>VLOOKUP($G210, SCHOOL_INFO!$D$5:$AS$749, 18, FALSE)</f>
        <v>0</v>
      </c>
      <c r="Y210" s="368">
        <f>VLOOKUP($G210, SCHOOL_INFO!$D$5:$AS$749, 19, FALSE)</f>
        <v>0</v>
      </c>
      <c r="Z210" s="368">
        <f>VLOOKUP($G210, SCHOOL_INFO!$D$5:$AS$749, 21, FALSE)</f>
        <v>8</v>
      </c>
      <c r="AA210" s="368">
        <f>VLOOKUP($G210, SCHOOL_INFO!$D$5:$AS$749, 22, FALSE)</f>
        <v>2</v>
      </c>
      <c r="AB210" s="368">
        <f>VLOOKUP($G210, SCHOOL_INFO!$D$5:$AS$749, 23, FALSE)</f>
        <v>0</v>
      </c>
      <c r="AC210" s="368">
        <f>VLOOKUP($G210, SCHOOL_INFO!$D$5:$AS$749, 25, FALSE)</f>
        <v>7</v>
      </c>
      <c r="AD210" s="368">
        <f>VLOOKUP($G210, SCHOOL_INFO!$D$5:$AS$749, 26, FALSE)</f>
        <v>2</v>
      </c>
      <c r="AE210" s="368">
        <f>VLOOKUP($G210, SCHOOL_INFO!$D$5:$AS$749, 27, FALSE)</f>
        <v>0</v>
      </c>
      <c r="AF210" s="368">
        <f>VLOOKUP($G210, SCHOOL_INFO!$D$5:$AS$749, 29, FALSE)</f>
        <v>0</v>
      </c>
      <c r="AG210" s="368">
        <f>VLOOKUP($G210, SCHOOL_INFO!$D$5:$AS$749, 30, FALSE)</f>
        <v>0</v>
      </c>
      <c r="AH210" s="368">
        <f>VLOOKUP($G210, SCHOOL_INFO!$D$5:$AS$749, 31, FALSE)</f>
        <v>0</v>
      </c>
      <c r="AI210" s="368">
        <f>VLOOKUP($G210, SCHOOL_INFO!$D$5:$AS$749, 33, FALSE)</f>
        <v>1</v>
      </c>
      <c r="AJ210" s="368">
        <f>VLOOKUP($G210, SCHOOL_INFO!$D$5:$AS$749, 34, FALSE)</f>
        <v>0</v>
      </c>
      <c r="AK210" s="368">
        <f>VLOOKUP($G210, SCHOOL_INFO!$D$5:$AS$749, 35, FALSE)</f>
        <v>2</v>
      </c>
      <c r="AL210" s="368">
        <f>VLOOKUP($B210, '0.학교(충남+대전)'!$C$4:$AH$767, 31, FALSE)</f>
        <v>2</v>
      </c>
      <c r="AM210" s="368">
        <f>VLOOKUP($B210, '0.학교(충남+대전)'!$C$4:$AH$767, 32, FALSE)</f>
        <v>0</v>
      </c>
      <c r="AN210" s="368">
        <f>VLOOKUP($G210, SCHOOL_INFO!$D$5:$AS$749, 9, FALSE)</f>
        <v>0</v>
      </c>
      <c r="AO210" s="368">
        <f>VLOOKUP($G210, SCHOOL_INFO!$D$5:$AS$749, 36, FALSE)</f>
        <v>7</v>
      </c>
      <c r="AP210" s="368">
        <f>VLOOKUP($G210, SCHOOL_INFO!$D$5:$AS$749, 37, FALSE)</f>
        <v>5</v>
      </c>
      <c r="AQ210" s="368">
        <f>VLOOKUP($B210, '0.학교(충남+대전)'!$C$4:$AC$767, 27, FALSE)</f>
        <v>12</v>
      </c>
      <c r="AR210" s="368">
        <f>VLOOKUP($B210, '0.학교(충남+대전)'!$C$4:$AH$767, 29, FALSE)</f>
        <v>12</v>
      </c>
      <c r="AS210" s="368">
        <f>VLOOKUP($B210, '0.학교(충남+대전)'!$C$4:$AH$767, 30, FALSE)</f>
        <v>0</v>
      </c>
      <c r="AT210" s="368">
        <f>VLOOKUP($G210, SCHOOL_INFO!$D$5:$AS$749, 38, FALSE)</f>
        <v>6</v>
      </c>
      <c r="AU210" s="368">
        <f>VLOOKUP($G210, SCHOOL_INFO!$D$5:$AS$749, 39, FALSE)</f>
        <v>2</v>
      </c>
      <c r="AV210" s="368">
        <f>VLOOKUP($G210, SCHOOL_INFO!$D$5:$AS$749, 40, FALSE)</f>
        <v>12</v>
      </c>
      <c r="AW210" s="368">
        <f>VLOOKUP($G210, SCHOOL_INFO!$D$5:$AS$749, 41, FALSE)</f>
        <v>0</v>
      </c>
      <c r="AX210" s="368">
        <f>VLOOKUP($G210, SCHOOL_INFO!$D$5:$AS$749, 42, FALSE)</f>
        <v>0</v>
      </c>
    </row>
    <row r="211" spans="1:50" ht="16.5" customHeight="1">
      <c r="A211" s="80">
        <v>207</v>
      </c>
      <c r="B211" s="86" t="s">
        <v>1149</v>
      </c>
      <c r="C211" s="88" t="s">
        <v>28</v>
      </c>
      <c r="D211" s="86" t="s">
        <v>2233</v>
      </c>
      <c r="E211" s="86" t="s">
        <v>1037</v>
      </c>
      <c r="F211" s="91" t="s">
        <v>724</v>
      </c>
      <c r="G211" s="90" t="s">
        <v>1150</v>
      </c>
      <c r="H211" s="390" t="s">
        <v>26</v>
      </c>
      <c r="I211" s="390" t="s">
        <v>35</v>
      </c>
      <c r="J211" s="88" t="s">
        <v>5123</v>
      </c>
      <c r="K211" s="366">
        <v>3</v>
      </c>
      <c r="L211" s="367">
        <v>1</v>
      </c>
      <c r="M211" s="367">
        <v>1</v>
      </c>
      <c r="N211" s="368">
        <f>VLOOKUP($G211, SCHOOL_INFO!$D$5:$AS$749, 6, FALSE)</f>
        <v>21</v>
      </c>
      <c r="O211" s="368">
        <f>VLOOKUP($G211, SCHOOL_INFO!$D$5:$AS$749, 7, FALSE)</f>
        <v>0</v>
      </c>
      <c r="P211" s="368">
        <f>VLOOKUP($G211, SCHOOL_INFO!$D$5:$AS$749, 8, FALSE)</f>
        <v>2</v>
      </c>
      <c r="Q211" s="368">
        <f>VLOOKUP($G211, SCHOOL_INFO!$D$5:$AS$749, 10, FALSE)</f>
        <v>0</v>
      </c>
      <c r="R211" s="368">
        <f>VLOOKUP($G211, SCHOOL_INFO!$D$5:$AS$749, 11, FALSE)</f>
        <v>0</v>
      </c>
      <c r="S211" s="368">
        <f>VLOOKUP($G211, SCHOOL_INFO!$D$5:$AS$749, 12, FALSE)</f>
        <v>0</v>
      </c>
      <c r="T211" s="368">
        <f>VLOOKUP($G211, SCHOOL_INFO!$D$5:$AS$749, 13, FALSE)</f>
        <v>21</v>
      </c>
      <c r="U211" s="368">
        <f>VLOOKUP($G211, SCHOOL_INFO!$D$5:$AS$749, 14, FALSE)</f>
        <v>3</v>
      </c>
      <c r="V211" s="368">
        <f>VLOOKUP($G211, SCHOOL_INFO!$D$5:$AS$749, 15, FALSE)</f>
        <v>0</v>
      </c>
      <c r="W211" s="368">
        <f>VLOOKUP($G211, SCHOOL_INFO!$D$5:$AS$749, 17, FALSE)</f>
        <v>0</v>
      </c>
      <c r="X211" s="368">
        <f>VLOOKUP($G211, SCHOOL_INFO!$D$5:$AS$749, 18, FALSE)</f>
        <v>0</v>
      </c>
      <c r="Y211" s="368">
        <f>VLOOKUP($G211, SCHOOL_INFO!$D$5:$AS$749, 19, FALSE)</f>
        <v>0</v>
      </c>
      <c r="Z211" s="368">
        <f>VLOOKUP($G211, SCHOOL_INFO!$D$5:$AS$749, 21, FALSE)</f>
        <v>8</v>
      </c>
      <c r="AA211" s="368">
        <f>VLOOKUP($G211, SCHOOL_INFO!$D$5:$AS$749, 22, FALSE)</f>
        <v>3</v>
      </c>
      <c r="AB211" s="368">
        <f>VLOOKUP($G211, SCHOOL_INFO!$D$5:$AS$749, 23, FALSE)</f>
        <v>0</v>
      </c>
      <c r="AC211" s="368">
        <f>VLOOKUP($G211, SCHOOL_INFO!$D$5:$AS$749, 25, FALSE)</f>
        <v>7</v>
      </c>
      <c r="AD211" s="368">
        <f>VLOOKUP($G211, SCHOOL_INFO!$D$5:$AS$749, 26, FALSE)</f>
        <v>1</v>
      </c>
      <c r="AE211" s="368">
        <f>VLOOKUP($G211, SCHOOL_INFO!$D$5:$AS$749, 27, FALSE)</f>
        <v>0</v>
      </c>
      <c r="AF211" s="368">
        <f>VLOOKUP($G211, SCHOOL_INFO!$D$5:$AS$749, 29, FALSE)</f>
        <v>4</v>
      </c>
      <c r="AG211" s="368">
        <f>VLOOKUP($G211, SCHOOL_INFO!$D$5:$AS$749, 30, FALSE)</f>
        <v>0</v>
      </c>
      <c r="AH211" s="368">
        <f>VLOOKUP($G211, SCHOOL_INFO!$D$5:$AS$749, 31, FALSE)</f>
        <v>0</v>
      </c>
      <c r="AI211" s="368">
        <f>VLOOKUP($G211, SCHOOL_INFO!$D$5:$AS$749, 33, FALSE)</f>
        <v>1</v>
      </c>
      <c r="AJ211" s="368">
        <f>VLOOKUP($G211, SCHOOL_INFO!$D$5:$AS$749, 34, FALSE)</f>
        <v>0</v>
      </c>
      <c r="AK211" s="368">
        <f>VLOOKUP($G211, SCHOOL_INFO!$D$5:$AS$749, 35, FALSE)</f>
        <v>12</v>
      </c>
      <c r="AL211" s="368">
        <f>VLOOKUP($B211, '0.학교(충남+대전)'!$C$4:$AH$767, 31, FALSE)</f>
        <v>12</v>
      </c>
      <c r="AM211" s="368">
        <f>VLOOKUP($B211, '0.학교(충남+대전)'!$C$4:$AH$767, 32, FALSE)</f>
        <v>0</v>
      </c>
      <c r="AN211" s="368">
        <f>VLOOKUP($G211, SCHOOL_INFO!$D$5:$AS$749, 9, FALSE)</f>
        <v>0</v>
      </c>
      <c r="AO211" s="368">
        <f>VLOOKUP($G211, SCHOOL_INFO!$D$5:$AS$749, 36, FALSE)</f>
        <v>30</v>
      </c>
      <c r="AP211" s="368">
        <f>VLOOKUP($G211, SCHOOL_INFO!$D$5:$AS$749, 37, FALSE)</f>
        <v>10</v>
      </c>
      <c r="AQ211" s="368">
        <f>VLOOKUP($B211, '0.학교(충남+대전)'!$C$4:$AC$767, 27, FALSE)</f>
        <v>40</v>
      </c>
      <c r="AR211" s="368">
        <f>VLOOKUP($B211, '0.학교(충남+대전)'!$C$4:$AH$767, 29, FALSE)</f>
        <v>40</v>
      </c>
      <c r="AS211" s="368">
        <f>VLOOKUP($B211, '0.학교(충남+대전)'!$C$4:$AH$767, 30, FALSE)</f>
        <v>0</v>
      </c>
      <c r="AT211" s="368">
        <f>VLOOKUP($G211, SCHOOL_INFO!$D$5:$AS$749, 38, FALSE)</f>
        <v>23</v>
      </c>
      <c r="AU211" s="368">
        <f>VLOOKUP($G211, SCHOOL_INFO!$D$5:$AS$749, 39, FALSE)</f>
        <v>11</v>
      </c>
      <c r="AV211" s="368">
        <f>VLOOKUP($G211, SCHOOL_INFO!$D$5:$AS$749, 40, FALSE)</f>
        <v>38</v>
      </c>
      <c r="AW211" s="368">
        <f>VLOOKUP($G211, SCHOOL_INFO!$D$5:$AS$749, 41, FALSE)</f>
        <v>0</v>
      </c>
      <c r="AX211" s="368">
        <f>VLOOKUP($G211, SCHOOL_INFO!$D$5:$AS$749, 42, FALSE)</f>
        <v>0</v>
      </c>
    </row>
    <row r="212" spans="1:50" ht="16.5" customHeight="1">
      <c r="A212" s="81">
        <v>208</v>
      </c>
      <c r="B212" s="86" t="s">
        <v>1151</v>
      </c>
      <c r="C212" s="88" t="s">
        <v>28</v>
      </c>
      <c r="D212" s="86" t="s">
        <v>2233</v>
      </c>
      <c r="E212" s="86" t="s">
        <v>1037</v>
      </c>
      <c r="F212" s="89" t="s">
        <v>730</v>
      </c>
      <c r="G212" s="90" t="s">
        <v>1152</v>
      </c>
      <c r="H212" s="390" t="s">
        <v>26</v>
      </c>
      <c r="I212" s="390" t="s">
        <v>35</v>
      </c>
      <c r="J212" s="88" t="s">
        <v>5123</v>
      </c>
      <c r="K212" s="366">
        <v>3</v>
      </c>
      <c r="L212" s="367">
        <v>1</v>
      </c>
      <c r="M212" s="367">
        <v>1</v>
      </c>
      <c r="N212" s="368">
        <f>VLOOKUP($G212, SCHOOL_INFO!$D$5:$AS$749, 6, FALSE)</f>
        <v>11</v>
      </c>
      <c r="O212" s="368">
        <f>VLOOKUP($G212, SCHOOL_INFO!$D$5:$AS$749, 7, FALSE)</f>
        <v>0</v>
      </c>
      <c r="P212" s="368">
        <f>VLOOKUP($G212, SCHOOL_INFO!$D$5:$AS$749, 8, FALSE)</f>
        <v>2</v>
      </c>
      <c r="Q212" s="368">
        <f>VLOOKUP($G212, SCHOOL_INFO!$D$5:$AS$749, 10, FALSE)</f>
        <v>0</v>
      </c>
      <c r="R212" s="368">
        <f>VLOOKUP($G212, SCHOOL_INFO!$D$5:$AS$749, 11, FALSE)</f>
        <v>0</v>
      </c>
      <c r="S212" s="368">
        <f>VLOOKUP($G212, SCHOOL_INFO!$D$5:$AS$749, 12, FALSE)</f>
        <v>0</v>
      </c>
      <c r="T212" s="368">
        <f>VLOOKUP($G212, SCHOOL_INFO!$D$5:$AS$749, 13, FALSE)</f>
        <v>5</v>
      </c>
      <c r="U212" s="368">
        <f>VLOOKUP($G212, SCHOOL_INFO!$D$5:$AS$749, 14, FALSE)</f>
        <v>0</v>
      </c>
      <c r="V212" s="368">
        <f>VLOOKUP($G212, SCHOOL_INFO!$D$5:$AS$749, 15, FALSE)</f>
        <v>0</v>
      </c>
      <c r="W212" s="368">
        <f>VLOOKUP($G212, SCHOOL_INFO!$D$5:$AS$749, 17, FALSE)</f>
        <v>0</v>
      </c>
      <c r="X212" s="368">
        <f>VLOOKUP($G212, SCHOOL_INFO!$D$5:$AS$749, 18, FALSE)</f>
        <v>0</v>
      </c>
      <c r="Y212" s="368">
        <f>VLOOKUP($G212, SCHOOL_INFO!$D$5:$AS$749, 19, FALSE)</f>
        <v>0</v>
      </c>
      <c r="Z212" s="368">
        <f>VLOOKUP($G212, SCHOOL_INFO!$D$5:$AS$749, 21, FALSE)</f>
        <v>12</v>
      </c>
      <c r="AA212" s="368">
        <f>VLOOKUP($G212, SCHOOL_INFO!$D$5:$AS$749, 22, FALSE)</f>
        <v>4</v>
      </c>
      <c r="AB212" s="368">
        <f>VLOOKUP($G212, SCHOOL_INFO!$D$5:$AS$749, 23, FALSE)</f>
        <v>0</v>
      </c>
      <c r="AC212" s="368">
        <f>VLOOKUP($G212, SCHOOL_INFO!$D$5:$AS$749, 25, FALSE)</f>
        <v>3</v>
      </c>
      <c r="AD212" s="368">
        <f>VLOOKUP($G212, SCHOOL_INFO!$D$5:$AS$749, 26, FALSE)</f>
        <v>1</v>
      </c>
      <c r="AE212" s="368">
        <f>VLOOKUP($G212, SCHOOL_INFO!$D$5:$AS$749, 27, FALSE)</f>
        <v>0</v>
      </c>
      <c r="AF212" s="368">
        <f>VLOOKUP($G212, SCHOOL_INFO!$D$5:$AS$749, 29, FALSE)</f>
        <v>0</v>
      </c>
      <c r="AG212" s="368">
        <f>VLOOKUP($G212, SCHOOL_INFO!$D$5:$AS$749, 30, FALSE)</f>
        <v>0</v>
      </c>
      <c r="AH212" s="368">
        <f>VLOOKUP($G212, SCHOOL_INFO!$D$5:$AS$749, 31, FALSE)</f>
        <v>0</v>
      </c>
      <c r="AI212" s="368">
        <f>VLOOKUP($G212, SCHOOL_INFO!$D$5:$AS$749, 33, FALSE)</f>
        <v>1</v>
      </c>
      <c r="AJ212" s="368">
        <f>VLOOKUP($G212, SCHOOL_INFO!$D$5:$AS$749, 34, FALSE)</f>
        <v>0</v>
      </c>
      <c r="AK212" s="368">
        <f>VLOOKUP($G212, SCHOOL_INFO!$D$5:$AS$749, 35, FALSE)</f>
        <v>6</v>
      </c>
      <c r="AL212" s="368">
        <f>VLOOKUP($B212, '0.학교(충남+대전)'!$C$4:$AH$767, 31, FALSE)</f>
        <v>6</v>
      </c>
      <c r="AM212" s="368">
        <f>VLOOKUP($B212, '0.학교(충남+대전)'!$C$4:$AH$767, 32, FALSE)</f>
        <v>0</v>
      </c>
      <c r="AN212" s="368">
        <f>VLOOKUP($G212, SCHOOL_INFO!$D$5:$AS$749, 9, FALSE)</f>
        <v>0</v>
      </c>
      <c r="AO212" s="368">
        <f>VLOOKUP($G212, SCHOOL_INFO!$D$5:$AS$749, 36, FALSE)</f>
        <v>18</v>
      </c>
      <c r="AP212" s="368">
        <f>VLOOKUP($G212, SCHOOL_INFO!$D$5:$AS$749, 37, FALSE)</f>
        <v>6</v>
      </c>
      <c r="AQ212" s="368">
        <f>VLOOKUP($B212, '0.학교(충남+대전)'!$C$4:$AC$767, 27, FALSE)</f>
        <v>24</v>
      </c>
      <c r="AR212" s="368">
        <f>VLOOKUP($B212, '0.학교(충남+대전)'!$C$4:$AH$767, 29, FALSE)</f>
        <v>24</v>
      </c>
      <c r="AS212" s="368">
        <f>VLOOKUP($B212, '0.학교(충남+대전)'!$C$4:$AH$767, 30, FALSE)</f>
        <v>0</v>
      </c>
      <c r="AT212" s="368">
        <f>VLOOKUP($G212, SCHOOL_INFO!$D$5:$AS$749, 38, FALSE)</f>
        <v>13</v>
      </c>
      <c r="AU212" s="368">
        <f>VLOOKUP($G212, SCHOOL_INFO!$D$5:$AS$749, 39, FALSE)</f>
        <v>6</v>
      </c>
      <c r="AV212" s="368">
        <f>VLOOKUP($G212, SCHOOL_INFO!$D$5:$AS$749, 40, FALSE)</f>
        <v>24</v>
      </c>
      <c r="AW212" s="368">
        <f>VLOOKUP($G212, SCHOOL_INFO!$D$5:$AS$749, 41, FALSE)</f>
        <v>0</v>
      </c>
      <c r="AX212" s="368">
        <f>VLOOKUP($G212, SCHOOL_INFO!$D$5:$AS$749, 42, FALSE)</f>
        <v>0</v>
      </c>
    </row>
    <row r="213" spans="1:50" ht="16.5" customHeight="1">
      <c r="A213" s="80">
        <v>209</v>
      </c>
      <c r="B213" s="86" t="s">
        <v>1153</v>
      </c>
      <c r="C213" s="88" t="s">
        <v>28</v>
      </c>
      <c r="D213" s="86" t="s">
        <v>2233</v>
      </c>
      <c r="E213" s="86" t="s">
        <v>1154</v>
      </c>
      <c r="F213" s="87" t="s">
        <v>727</v>
      </c>
      <c r="G213" s="90" t="s">
        <v>1155</v>
      </c>
      <c r="H213" s="390" t="s">
        <v>2353</v>
      </c>
      <c r="I213" s="390" t="s">
        <v>699</v>
      </c>
      <c r="J213" s="88" t="s">
        <v>5123</v>
      </c>
      <c r="K213" s="366">
        <v>2</v>
      </c>
      <c r="L213" s="367">
        <v>1</v>
      </c>
      <c r="M213" s="367">
        <v>1</v>
      </c>
      <c r="N213" s="368">
        <f>VLOOKUP($G213, SCHOOL_INFO!$D$5:$AS$749, 6, FALSE)</f>
        <v>8</v>
      </c>
      <c r="O213" s="368">
        <f>VLOOKUP($G213, SCHOOL_INFO!$D$5:$AS$749, 7, FALSE)</f>
        <v>0</v>
      </c>
      <c r="P213" s="368">
        <f>VLOOKUP($G213, SCHOOL_INFO!$D$5:$AS$749, 8, FALSE)</f>
        <v>1</v>
      </c>
      <c r="Q213" s="368">
        <f>VLOOKUP($G213, SCHOOL_INFO!$D$5:$AS$749, 10, FALSE)</f>
        <v>2</v>
      </c>
      <c r="R213" s="368">
        <f>VLOOKUP($G213, SCHOOL_INFO!$D$5:$AS$749, 11, FALSE)</f>
        <v>0</v>
      </c>
      <c r="S213" s="368">
        <f>VLOOKUP($G213, SCHOOL_INFO!$D$5:$AS$749, 12, FALSE)</f>
        <v>0</v>
      </c>
      <c r="T213" s="368">
        <f>VLOOKUP($G213, SCHOOL_INFO!$D$5:$AS$749, 13, FALSE)</f>
        <v>0</v>
      </c>
      <c r="U213" s="368">
        <f>VLOOKUP($G213, SCHOOL_INFO!$D$5:$AS$749, 14, FALSE)</f>
        <v>0</v>
      </c>
      <c r="V213" s="368">
        <f>VLOOKUP($G213, SCHOOL_INFO!$D$5:$AS$749, 15, FALSE)</f>
        <v>0</v>
      </c>
      <c r="W213" s="368">
        <f>VLOOKUP($G213, SCHOOL_INFO!$D$5:$AS$749, 17, FALSE)</f>
        <v>0</v>
      </c>
      <c r="X213" s="368">
        <f>VLOOKUP($G213, SCHOOL_INFO!$D$5:$AS$749, 18, FALSE)</f>
        <v>0</v>
      </c>
      <c r="Y213" s="368">
        <f>VLOOKUP($G213, SCHOOL_INFO!$D$5:$AS$749, 19, FALSE)</f>
        <v>0</v>
      </c>
      <c r="Z213" s="368">
        <f>VLOOKUP($G213, SCHOOL_INFO!$D$5:$AS$749, 21, FALSE)</f>
        <v>3</v>
      </c>
      <c r="AA213" s="368">
        <f>VLOOKUP($G213, SCHOOL_INFO!$D$5:$AS$749, 22, FALSE)</f>
        <v>3</v>
      </c>
      <c r="AB213" s="368">
        <f>VLOOKUP($G213, SCHOOL_INFO!$D$5:$AS$749, 23, FALSE)</f>
        <v>0</v>
      </c>
      <c r="AC213" s="368">
        <f>VLOOKUP($G213, SCHOOL_INFO!$D$5:$AS$749, 25, FALSE)</f>
        <v>18</v>
      </c>
      <c r="AD213" s="368">
        <f>VLOOKUP($G213, SCHOOL_INFO!$D$5:$AS$749, 26, FALSE)</f>
        <v>0</v>
      </c>
      <c r="AE213" s="368">
        <f>VLOOKUP($G213, SCHOOL_INFO!$D$5:$AS$749, 27, FALSE)</f>
        <v>0</v>
      </c>
      <c r="AF213" s="368">
        <f>VLOOKUP($G213, SCHOOL_INFO!$D$5:$AS$749, 29, FALSE)</f>
        <v>0</v>
      </c>
      <c r="AG213" s="368">
        <f>VLOOKUP($G213, SCHOOL_INFO!$D$5:$AS$749, 30, FALSE)</f>
        <v>0</v>
      </c>
      <c r="AH213" s="368">
        <f>VLOOKUP($G213, SCHOOL_INFO!$D$5:$AS$749, 31, FALSE)</f>
        <v>0</v>
      </c>
      <c r="AI213" s="368">
        <f>VLOOKUP($G213, SCHOOL_INFO!$D$5:$AS$749, 33, FALSE)</f>
        <v>1</v>
      </c>
      <c r="AJ213" s="368">
        <f>VLOOKUP($G213, SCHOOL_INFO!$D$5:$AS$749, 34, FALSE)</f>
        <v>0</v>
      </c>
      <c r="AK213" s="368">
        <f>VLOOKUP($G213, SCHOOL_INFO!$D$5:$AS$749, 35, FALSE)</f>
        <v>4</v>
      </c>
      <c r="AL213" s="368">
        <f>VLOOKUP($B213, '0.학교(충남+대전)'!$C$4:$AH$767, 31, FALSE)</f>
        <v>4</v>
      </c>
      <c r="AM213" s="368">
        <f>VLOOKUP($B213, '0.학교(충남+대전)'!$C$4:$AH$767, 32, FALSE)</f>
        <v>0</v>
      </c>
      <c r="AN213" s="368">
        <f>VLOOKUP($G213, SCHOOL_INFO!$D$5:$AS$749, 9, FALSE)</f>
        <v>0</v>
      </c>
      <c r="AO213" s="368">
        <f>VLOOKUP($G213, SCHOOL_INFO!$D$5:$AS$749, 36, FALSE)</f>
        <v>9</v>
      </c>
      <c r="AP213" s="368">
        <f>VLOOKUP($G213, SCHOOL_INFO!$D$5:$AS$749, 37, FALSE)</f>
        <v>2</v>
      </c>
      <c r="AQ213" s="368">
        <f>VLOOKUP($B213, '0.학교(충남+대전)'!$C$4:$AC$767, 27, FALSE)</f>
        <v>11</v>
      </c>
      <c r="AR213" s="368">
        <f>VLOOKUP($B213, '0.학교(충남+대전)'!$C$4:$AH$767, 29, FALSE)</f>
        <v>11</v>
      </c>
      <c r="AS213" s="368">
        <f>VLOOKUP($B213, '0.학교(충남+대전)'!$C$4:$AH$767, 30, FALSE)</f>
        <v>0</v>
      </c>
      <c r="AT213" s="368">
        <f>VLOOKUP($G213, SCHOOL_INFO!$D$5:$AS$749, 38, FALSE)</f>
        <v>2</v>
      </c>
      <c r="AU213" s="368">
        <f>VLOOKUP($G213, SCHOOL_INFO!$D$5:$AS$749, 39, FALSE)</f>
        <v>4</v>
      </c>
      <c r="AV213" s="368">
        <f>VLOOKUP($G213, SCHOOL_INFO!$D$5:$AS$749, 40, FALSE)</f>
        <v>11</v>
      </c>
      <c r="AW213" s="368">
        <f>VLOOKUP($G213, SCHOOL_INFO!$D$5:$AS$749, 41, FALSE)</f>
        <v>0</v>
      </c>
      <c r="AX213" s="368">
        <f>VLOOKUP($G213, SCHOOL_INFO!$D$5:$AS$749, 42, FALSE)</f>
        <v>0</v>
      </c>
    </row>
    <row r="214" spans="1:50" ht="16.5" customHeight="1">
      <c r="A214" s="80">
        <v>210</v>
      </c>
      <c r="B214" s="86" t="s">
        <v>1158</v>
      </c>
      <c r="C214" s="88" t="s">
        <v>28</v>
      </c>
      <c r="D214" s="86" t="s">
        <v>2233</v>
      </c>
      <c r="E214" s="86" t="s">
        <v>1154</v>
      </c>
      <c r="F214" s="87" t="s">
        <v>727</v>
      </c>
      <c r="G214" s="97" t="s">
        <v>1159</v>
      </c>
      <c r="H214" s="390" t="s">
        <v>2353</v>
      </c>
      <c r="I214" s="390" t="s">
        <v>699</v>
      </c>
      <c r="J214" s="88" t="s">
        <v>5123</v>
      </c>
      <c r="K214" s="366">
        <v>2</v>
      </c>
      <c r="L214" s="367">
        <v>1</v>
      </c>
      <c r="M214" s="367">
        <v>1</v>
      </c>
      <c r="N214" s="368">
        <f>VLOOKUP($G214, SCHOOL_INFO!$D$5:$AS$749, 6, FALSE)</f>
        <v>7</v>
      </c>
      <c r="O214" s="368">
        <f>VLOOKUP($G214, SCHOOL_INFO!$D$5:$AS$749, 7, FALSE)</f>
        <v>1</v>
      </c>
      <c r="P214" s="368">
        <f>VLOOKUP($G214, SCHOOL_INFO!$D$5:$AS$749, 8, FALSE)</f>
        <v>1</v>
      </c>
      <c r="Q214" s="368">
        <f>VLOOKUP($G214, SCHOOL_INFO!$D$5:$AS$749, 10, FALSE)</f>
        <v>1</v>
      </c>
      <c r="R214" s="368">
        <f>VLOOKUP($G214, SCHOOL_INFO!$D$5:$AS$749, 11, FALSE)</f>
        <v>0</v>
      </c>
      <c r="S214" s="368">
        <f>VLOOKUP($G214, SCHOOL_INFO!$D$5:$AS$749, 12, FALSE)</f>
        <v>0</v>
      </c>
      <c r="T214" s="368">
        <f>VLOOKUP($G214, SCHOOL_INFO!$D$5:$AS$749, 13, FALSE)</f>
        <v>0</v>
      </c>
      <c r="U214" s="368">
        <f>VLOOKUP($G214, SCHOOL_INFO!$D$5:$AS$749, 14, FALSE)</f>
        <v>0</v>
      </c>
      <c r="V214" s="368">
        <f>VLOOKUP($G214, SCHOOL_INFO!$D$5:$AS$749, 15, FALSE)</f>
        <v>0</v>
      </c>
      <c r="W214" s="368">
        <f>VLOOKUP($G214, SCHOOL_INFO!$D$5:$AS$749, 17, FALSE)</f>
        <v>0</v>
      </c>
      <c r="X214" s="368">
        <f>VLOOKUP($G214, SCHOOL_INFO!$D$5:$AS$749, 18, FALSE)</f>
        <v>0</v>
      </c>
      <c r="Y214" s="368">
        <f>VLOOKUP($G214, SCHOOL_INFO!$D$5:$AS$749, 19, FALSE)</f>
        <v>0</v>
      </c>
      <c r="Z214" s="368">
        <f>VLOOKUP($G214, SCHOOL_INFO!$D$5:$AS$749, 21, FALSE)</f>
        <v>3</v>
      </c>
      <c r="AA214" s="368">
        <f>VLOOKUP($G214, SCHOOL_INFO!$D$5:$AS$749, 22, FALSE)</f>
        <v>3</v>
      </c>
      <c r="AB214" s="368">
        <f>VLOOKUP($G214, SCHOOL_INFO!$D$5:$AS$749, 23, FALSE)</f>
        <v>0</v>
      </c>
      <c r="AC214" s="368">
        <f>VLOOKUP($G214, SCHOOL_INFO!$D$5:$AS$749, 25, FALSE)</f>
        <v>15</v>
      </c>
      <c r="AD214" s="368">
        <f>VLOOKUP($G214, SCHOOL_INFO!$D$5:$AS$749, 26, FALSE)</f>
        <v>2</v>
      </c>
      <c r="AE214" s="368">
        <f>VLOOKUP($G214, SCHOOL_INFO!$D$5:$AS$749, 27, FALSE)</f>
        <v>0</v>
      </c>
      <c r="AF214" s="368">
        <f>VLOOKUP($G214, SCHOOL_INFO!$D$5:$AS$749, 29, FALSE)</f>
        <v>0</v>
      </c>
      <c r="AG214" s="368">
        <f>VLOOKUP($G214, SCHOOL_INFO!$D$5:$AS$749, 30, FALSE)</f>
        <v>0</v>
      </c>
      <c r="AH214" s="368">
        <f>VLOOKUP($G214, SCHOOL_INFO!$D$5:$AS$749, 31, FALSE)</f>
        <v>0</v>
      </c>
      <c r="AI214" s="368">
        <f>VLOOKUP($G214, SCHOOL_INFO!$D$5:$AS$749, 33, FALSE)</f>
        <v>1</v>
      </c>
      <c r="AJ214" s="368">
        <f>VLOOKUP($G214, SCHOOL_INFO!$D$5:$AS$749, 34, FALSE)</f>
        <v>0</v>
      </c>
      <c r="AK214" s="368">
        <f>VLOOKUP($G214, SCHOOL_INFO!$D$5:$AS$749, 35, FALSE)</f>
        <v>3</v>
      </c>
      <c r="AL214" s="368">
        <f>VLOOKUP($B214, '0.학교(충남+대전)'!$C$4:$AH$767, 31, FALSE)</f>
        <v>3</v>
      </c>
      <c r="AM214" s="368">
        <f>VLOOKUP($B214, '0.학교(충남+대전)'!$C$4:$AH$767, 32, FALSE)</f>
        <v>0</v>
      </c>
      <c r="AN214" s="368">
        <f>VLOOKUP($G214, SCHOOL_INFO!$D$5:$AS$749, 9, FALSE)</f>
        <v>0</v>
      </c>
      <c r="AO214" s="368">
        <f>VLOOKUP($G214, SCHOOL_INFO!$D$5:$AS$749, 36, FALSE)</f>
        <v>5</v>
      </c>
      <c r="AP214" s="368">
        <f>VLOOKUP($G214, SCHOOL_INFO!$D$5:$AS$749, 37, FALSE)</f>
        <v>5</v>
      </c>
      <c r="AQ214" s="368">
        <f>VLOOKUP($B214, '0.학교(충남+대전)'!$C$4:$AC$767, 27, FALSE)</f>
        <v>10</v>
      </c>
      <c r="AR214" s="368">
        <f>VLOOKUP($B214, '0.학교(충남+대전)'!$C$4:$AH$767, 29, FALSE)</f>
        <v>10</v>
      </c>
      <c r="AS214" s="368">
        <f>VLOOKUP($B214, '0.학교(충남+대전)'!$C$4:$AH$767, 30, FALSE)</f>
        <v>0</v>
      </c>
      <c r="AT214" s="368">
        <f>VLOOKUP($G214, SCHOOL_INFO!$D$5:$AS$749, 38, FALSE)</f>
        <v>1</v>
      </c>
      <c r="AU214" s="368">
        <f>VLOOKUP($G214, SCHOOL_INFO!$D$5:$AS$749, 39, FALSE)</f>
        <v>4</v>
      </c>
      <c r="AV214" s="368">
        <f>VLOOKUP($G214, SCHOOL_INFO!$D$5:$AS$749, 40, FALSE)</f>
        <v>10</v>
      </c>
      <c r="AW214" s="368">
        <f>VLOOKUP($G214, SCHOOL_INFO!$D$5:$AS$749, 41, FALSE)</f>
        <v>0</v>
      </c>
      <c r="AX214" s="368">
        <f>VLOOKUP($G214, SCHOOL_INFO!$D$5:$AS$749, 42, FALSE)</f>
        <v>0</v>
      </c>
    </row>
    <row r="215" spans="1:50" ht="16.5" customHeight="1">
      <c r="A215" s="81">
        <v>211</v>
      </c>
      <c r="B215" s="86" t="s">
        <v>1160</v>
      </c>
      <c r="C215" s="88" t="s">
        <v>28</v>
      </c>
      <c r="D215" s="86" t="s">
        <v>2233</v>
      </c>
      <c r="E215" s="86" t="s">
        <v>1154</v>
      </c>
      <c r="F215" s="87" t="s">
        <v>727</v>
      </c>
      <c r="G215" s="90" t="s">
        <v>1161</v>
      </c>
      <c r="H215" s="390" t="s">
        <v>2353</v>
      </c>
      <c r="I215" s="390" t="s">
        <v>699</v>
      </c>
      <c r="J215" s="88" t="s">
        <v>5123</v>
      </c>
      <c r="K215" s="366">
        <v>2</v>
      </c>
      <c r="L215" s="367">
        <v>1</v>
      </c>
      <c r="M215" s="367">
        <v>1</v>
      </c>
      <c r="N215" s="368">
        <f>VLOOKUP($G215, SCHOOL_INFO!$D$5:$AS$749, 6, FALSE)</f>
        <v>8</v>
      </c>
      <c r="O215" s="368">
        <f>VLOOKUP($G215, SCHOOL_INFO!$D$5:$AS$749, 7, FALSE)</f>
        <v>0</v>
      </c>
      <c r="P215" s="368">
        <f>VLOOKUP($G215, SCHOOL_INFO!$D$5:$AS$749, 8, FALSE)</f>
        <v>1</v>
      </c>
      <c r="Q215" s="368">
        <f>VLOOKUP($G215, SCHOOL_INFO!$D$5:$AS$749, 10, FALSE)</f>
        <v>0</v>
      </c>
      <c r="R215" s="368">
        <f>VLOOKUP($G215, SCHOOL_INFO!$D$5:$AS$749, 11, FALSE)</f>
        <v>0</v>
      </c>
      <c r="S215" s="368">
        <f>VLOOKUP($G215, SCHOOL_INFO!$D$5:$AS$749, 12, FALSE)</f>
        <v>0</v>
      </c>
      <c r="T215" s="368">
        <f>VLOOKUP($G215, SCHOOL_INFO!$D$5:$AS$749, 13, FALSE)</f>
        <v>0</v>
      </c>
      <c r="U215" s="368">
        <f>VLOOKUP($G215, SCHOOL_INFO!$D$5:$AS$749, 14, FALSE)</f>
        <v>0</v>
      </c>
      <c r="V215" s="368">
        <f>VLOOKUP($G215, SCHOOL_INFO!$D$5:$AS$749, 15, FALSE)</f>
        <v>0</v>
      </c>
      <c r="W215" s="368">
        <f>VLOOKUP($G215, SCHOOL_INFO!$D$5:$AS$749, 17, FALSE)</f>
        <v>0</v>
      </c>
      <c r="X215" s="368">
        <f>VLOOKUP($G215, SCHOOL_INFO!$D$5:$AS$749, 18, FALSE)</f>
        <v>0</v>
      </c>
      <c r="Y215" s="368">
        <f>VLOOKUP($G215, SCHOOL_INFO!$D$5:$AS$749, 19, FALSE)</f>
        <v>0</v>
      </c>
      <c r="Z215" s="368">
        <f>VLOOKUP($G215, SCHOOL_INFO!$D$5:$AS$749, 21, FALSE)</f>
        <v>7</v>
      </c>
      <c r="AA215" s="368">
        <f>VLOOKUP($G215, SCHOOL_INFO!$D$5:$AS$749, 22, FALSE)</f>
        <v>3</v>
      </c>
      <c r="AB215" s="368">
        <f>VLOOKUP($G215, SCHOOL_INFO!$D$5:$AS$749, 23, FALSE)</f>
        <v>0</v>
      </c>
      <c r="AC215" s="368">
        <f>VLOOKUP($G215, SCHOOL_INFO!$D$5:$AS$749, 25, FALSE)</f>
        <v>12</v>
      </c>
      <c r="AD215" s="368">
        <f>VLOOKUP($G215, SCHOOL_INFO!$D$5:$AS$749, 26, FALSE)</f>
        <v>0</v>
      </c>
      <c r="AE215" s="368">
        <f>VLOOKUP($G215, SCHOOL_INFO!$D$5:$AS$749, 27, FALSE)</f>
        <v>0</v>
      </c>
      <c r="AF215" s="368">
        <f>VLOOKUP($G215, SCHOOL_INFO!$D$5:$AS$749, 29, FALSE)</f>
        <v>0</v>
      </c>
      <c r="AG215" s="368">
        <f>VLOOKUP($G215, SCHOOL_INFO!$D$5:$AS$749, 30, FALSE)</f>
        <v>0</v>
      </c>
      <c r="AH215" s="368">
        <f>VLOOKUP($G215, SCHOOL_INFO!$D$5:$AS$749, 31, FALSE)</f>
        <v>0</v>
      </c>
      <c r="AI215" s="368">
        <f>VLOOKUP($G215, SCHOOL_INFO!$D$5:$AS$749, 33, FALSE)</f>
        <v>1</v>
      </c>
      <c r="AJ215" s="368">
        <f>VLOOKUP($G215, SCHOOL_INFO!$D$5:$AS$749, 34, FALSE)</f>
        <v>0</v>
      </c>
      <c r="AK215" s="368">
        <f>VLOOKUP($G215, SCHOOL_INFO!$D$5:$AS$749, 35, FALSE)</f>
        <v>2</v>
      </c>
      <c r="AL215" s="368">
        <f>VLOOKUP($B215, '0.학교(충남+대전)'!$C$4:$AH$767, 31, FALSE)</f>
        <v>2</v>
      </c>
      <c r="AM215" s="368">
        <f>VLOOKUP($B215, '0.학교(충남+대전)'!$C$4:$AH$767, 32, FALSE)</f>
        <v>0</v>
      </c>
      <c r="AN215" s="368">
        <f>VLOOKUP($G215, SCHOOL_INFO!$D$5:$AS$749, 9, FALSE)</f>
        <v>0</v>
      </c>
      <c r="AO215" s="368">
        <f>VLOOKUP($G215, SCHOOL_INFO!$D$5:$AS$749, 36, FALSE)</f>
        <v>1</v>
      </c>
      <c r="AP215" s="368">
        <f>VLOOKUP($G215, SCHOOL_INFO!$D$5:$AS$749, 37, FALSE)</f>
        <v>8</v>
      </c>
      <c r="AQ215" s="368">
        <f>VLOOKUP($B215, '0.학교(충남+대전)'!$C$4:$AC$767, 27, FALSE)</f>
        <v>9</v>
      </c>
      <c r="AR215" s="368">
        <f>VLOOKUP($B215, '0.학교(충남+대전)'!$C$4:$AH$767, 29, FALSE)</f>
        <v>9</v>
      </c>
      <c r="AS215" s="368">
        <f>VLOOKUP($B215, '0.학교(충남+대전)'!$C$4:$AH$767, 30, FALSE)</f>
        <v>0</v>
      </c>
      <c r="AT215" s="368">
        <f>VLOOKUP($G215, SCHOOL_INFO!$D$5:$AS$749, 38, FALSE)</f>
        <v>1</v>
      </c>
      <c r="AU215" s="368">
        <f>VLOOKUP($G215, SCHOOL_INFO!$D$5:$AS$749, 39, FALSE)</f>
        <v>3</v>
      </c>
      <c r="AV215" s="368">
        <f>VLOOKUP($G215, SCHOOL_INFO!$D$5:$AS$749, 40, FALSE)</f>
        <v>9</v>
      </c>
      <c r="AW215" s="368">
        <f>VLOOKUP($G215, SCHOOL_INFO!$D$5:$AS$749, 41, FALSE)</f>
        <v>0</v>
      </c>
      <c r="AX215" s="368">
        <f>VLOOKUP($G215, SCHOOL_INFO!$D$5:$AS$749, 42, FALSE)</f>
        <v>0</v>
      </c>
    </row>
    <row r="216" spans="1:50" ht="16.5" customHeight="1">
      <c r="A216" s="80">
        <v>212</v>
      </c>
      <c r="B216" s="86" t="s">
        <v>1164</v>
      </c>
      <c r="C216" s="88" t="s">
        <v>28</v>
      </c>
      <c r="D216" s="86" t="s">
        <v>2233</v>
      </c>
      <c r="E216" s="86" t="s">
        <v>1154</v>
      </c>
      <c r="F216" s="89" t="s">
        <v>730</v>
      </c>
      <c r="G216" s="90" t="s">
        <v>1165</v>
      </c>
      <c r="H216" s="390" t="s">
        <v>26</v>
      </c>
      <c r="I216" s="390" t="s">
        <v>699</v>
      </c>
      <c r="J216" s="88" t="s">
        <v>5123</v>
      </c>
      <c r="K216" s="366">
        <v>2</v>
      </c>
      <c r="L216" s="367">
        <v>1</v>
      </c>
      <c r="M216" s="367">
        <v>1</v>
      </c>
      <c r="N216" s="368">
        <f>VLOOKUP($G216, SCHOOL_INFO!$D$5:$AS$749, 6, FALSE)</f>
        <v>8</v>
      </c>
      <c r="O216" s="368">
        <f>VLOOKUP($G216, SCHOOL_INFO!$D$5:$AS$749, 7, FALSE)</f>
        <v>0</v>
      </c>
      <c r="P216" s="368">
        <f>VLOOKUP($G216, SCHOOL_INFO!$D$5:$AS$749, 8, FALSE)</f>
        <v>2</v>
      </c>
      <c r="Q216" s="368">
        <f>VLOOKUP($G216, SCHOOL_INFO!$D$5:$AS$749, 10, FALSE)</f>
        <v>3</v>
      </c>
      <c r="R216" s="368">
        <f>VLOOKUP($G216, SCHOOL_INFO!$D$5:$AS$749, 11, FALSE)</f>
        <v>0</v>
      </c>
      <c r="S216" s="368">
        <f>VLOOKUP($G216, SCHOOL_INFO!$D$5:$AS$749, 12, FALSE)</f>
        <v>0</v>
      </c>
      <c r="T216" s="368">
        <f>VLOOKUP($G216, SCHOOL_INFO!$D$5:$AS$749, 13, FALSE)</f>
        <v>0</v>
      </c>
      <c r="U216" s="368">
        <f>VLOOKUP($G216, SCHOOL_INFO!$D$5:$AS$749, 14, FALSE)</f>
        <v>0</v>
      </c>
      <c r="V216" s="368">
        <f>VLOOKUP($G216, SCHOOL_INFO!$D$5:$AS$749, 15, FALSE)</f>
        <v>0</v>
      </c>
      <c r="W216" s="368">
        <f>VLOOKUP($G216, SCHOOL_INFO!$D$5:$AS$749, 17, FALSE)</f>
        <v>0</v>
      </c>
      <c r="X216" s="368">
        <f>VLOOKUP($G216, SCHOOL_INFO!$D$5:$AS$749, 18, FALSE)</f>
        <v>0</v>
      </c>
      <c r="Y216" s="368">
        <f>VLOOKUP($G216, SCHOOL_INFO!$D$5:$AS$749, 19, FALSE)</f>
        <v>0</v>
      </c>
      <c r="Z216" s="368">
        <f>VLOOKUP($G216, SCHOOL_INFO!$D$5:$AS$749, 21, FALSE)</f>
        <v>2</v>
      </c>
      <c r="AA216" s="368">
        <f>VLOOKUP($G216, SCHOOL_INFO!$D$5:$AS$749, 22, FALSE)</f>
        <v>2</v>
      </c>
      <c r="AB216" s="368">
        <f>VLOOKUP($G216, SCHOOL_INFO!$D$5:$AS$749, 23, FALSE)</f>
        <v>0</v>
      </c>
      <c r="AC216" s="368">
        <f>VLOOKUP($G216, SCHOOL_INFO!$D$5:$AS$749, 25, FALSE)</f>
        <v>21</v>
      </c>
      <c r="AD216" s="368">
        <f>VLOOKUP($G216, SCHOOL_INFO!$D$5:$AS$749, 26, FALSE)</f>
        <v>2</v>
      </c>
      <c r="AE216" s="368">
        <f>VLOOKUP($G216, SCHOOL_INFO!$D$5:$AS$749, 27, FALSE)</f>
        <v>1</v>
      </c>
      <c r="AF216" s="368">
        <f>VLOOKUP($G216, SCHOOL_INFO!$D$5:$AS$749, 29, FALSE)</f>
        <v>0</v>
      </c>
      <c r="AG216" s="368">
        <f>VLOOKUP($G216, SCHOOL_INFO!$D$5:$AS$749, 30, FALSE)</f>
        <v>0</v>
      </c>
      <c r="AH216" s="368">
        <f>VLOOKUP($G216, SCHOOL_INFO!$D$5:$AS$749, 31, FALSE)</f>
        <v>0</v>
      </c>
      <c r="AI216" s="368">
        <f>VLOOKUP($G216, SCHOOL_INFO!$D$5:$AS$749, 33, FALSE)</f>
        <v>1</v>
      </c>
      <c r="AJ216" s="368">
        <f>VLOOKUP($G216, SCHOOL_INFO!$D$5:$AS$749, 34, FALSE)</f>
        <v>0</v>
      </c>
      <c r="AK216" s="368">
        <f>VLOOKUP($G216, SCHOOL_INFO!$D$5:$AS$749, 35, FALSE)</f>
        <v>2</v>
      </c>
      <c r="AL216" s="368">
        <f>VLOOKUP($B216, '0.학교(충남+대전)'!$C$4:$AH$767, 31, FALSE)</f>
        <v>3</v>
      </c>
      <c r="AM216" s="368">
        <f>VLOOKUP($B216, '0.학교(충남+대전)'!$C$4:$AH$767, 32, FALSE)</f>
        <v>0</v>
      </c>
      <c r="AN216" s="368">
        <f>VLOOKUP($G216, SCHOOL_INFO!$D$5:$AS$749, 9, FALSE)</f>
        <v>0</v>
      </c>
      <c r="AO216" s="368">
        <f>VLOOKUP($G216, SCHOOL_INFO!$D$5:$AS$749, 36, FALSE)</f>
        <v>3</v>
      </c>
      <c r="AP216" s="368">
        <f>VLOOKUP($G216, SCHOOL_INFO!$D$5:$AS$749, 37, FALSE)</f>
        <v>2</v>
      </c>
      <c r="AQ216" s="368">
        <f>VLOOKUP($B216, '0.학교(충남+대전)'!$C$4:$AC$767, 27, FALSE)</f>
        <v>5</v>
      </c>
      <c r="AR216" s="368">
        <f>VLOOKUP($B216, '0.학교(충남+대전)'!$C$4:$AH$767, 29, FALSE)</f>
        <v>5</v>
      </c>
      <c r="AS216" s="368">
        <f>VLOOKUP($B216, '0.학교(충남+대전)'!$C$4:$AH$767, 30, FALSE)</f>
        <v>0</v>
      </c>
      <c r="AT216" s="368">
        <f>VLOOKUP($G216, SCHOOL_INFO!$D$5:$AS$749, 38, FALSE)</f>
        <v>2</v>
      </c>
      <c r="AU216" s="368">
        <f>VLOOKUP($G216, SCHOOL_INFO!$D$5:$AS$749, 39, FALSE)</f>
        <v>2</v>
      </c>
      <c r="AV216" s="368">
        <f>VLOOKUP($G216, SCHOOL_INFO!$D$5:$AS$749, 40, FALSE)</f>
        <v>5</v>
      </c>
      <c r="AW216" s="368">
        <f>VLOOKUP($G216, SCHOOL_INFO!$D$5:$AS$749, 41, FALSE)</f>
        <v>0</v>
      </c>
      <c r="AX216" s="368">
        <f>VLOOKUP($G216, SCHOOL_INFO!$D$5:$AS$749, 42, FALSE)</f>
        <v>0</v>
      </c>
    </row>
    <row r="217" spans="1:50" ht="16.5" customHeight="1">
      <c r="A217" s="80">
        <v>213</v>
      </c>
      <c r="B217" s="86" t="s">
        <v>1166</v>
      </c>
      <c r="C217" s="88" t="s">
        <v>28</v>
      </c>
      <c r="D217" s="86" t="s">
        <v>2233</v>
      </c>
      <c r="E217" s="86" t="s">
        <v>1154</v>
      </c>
      <c r="F217" s="87" t="s">
        <v>727</v>
      </c>
      <c r="G217" s="90" t="s">
        <v>1167</v>
      </c>
      <c r="H217" s="390" t="s">
        <v>2353</v>
      </c>
      <c r="I217" s="390" t="s">
        <v>699</v>
      </c>
      <c r="J217" s="88" t="s">
        <v>5123</v>
      </c>
      <c r="K217" s="366">
        <v>2</v>
      </c>
      <c r="L217" s="367">
        <v>1</v>
      </c>
      <c r="M217" s="367">
        <v>1</v>
      </c>
      <c r="N217" s="368">
        <f>VLOOKUP($G217, SCHOOL_INFO!$D$5:$AS$749, 6, FALSE)</f>
        <v>4</v>
      </c>
      <c r="O217" s="368">
        <f>VLOOKUP($G217, SCHOOL_INFO!$D$5:$AS$749, 7, FALSE)</f>
        <v>0</v>
      </c>
      <c r="P217" s="368">
        <f>VLOOKUP($G217, SCHOOL_INFO!$D$5:$AS$749, 8, FALSE)</f>
        <v>2</v>
      </c>
      <c r="Q217" s="368">
        <f>VLOOKUP($G217, SCHOOL_INFO!$D$5:$AS$749, 10, FALSE)</f>
        <v>7</v>
      </c>
      <c r="R217" s="368">
        <f>VLOOKUP($G217, SCHOOL_INFO!$D$5:$AS$749, 11, FALSE)</f>
        <v>0</v>
      </c>
      <c r="S217" s="368">
        <f>VLOOKUP($G217, SCHOOL_INFO!$D$5:$AS$749, 12, FALSE)</f>
        <v>0</v>
      </c>
      <c r="T217" s="368">
        <f>VLOOKUP($G217, SCHOOL_INFO!$D$5:$AS$749, 13, FALSE)</f>
        <v>0</v>
      </c>
      <c r="U217" s="368">
        <f>VLOOKUP($G217, SCHOOL_INFO!$D$5:$AS$749, 14, FALSE)</f>
        <v>0</v>
      </c>
      <c r="V217" s="368">
        <f>VLOOKUP($G217, SCHOOL_INFO!$D$5:$AS$749, 15, FALSE)</f>
        <v>0</v>
      </c>
      <c r="W217" s="368">
        <f>VLOOKUP($G217, SCHOOL_INFO!$D$5:$AS$749, 17, FALSE)</f>
        <v>0</v>
      </c>
      <c r="X217" s="368">
        <f>VLOOKUP($G217, SCHOOL_INFO!$D$5:$AS$749, 18, FALSE)</f>
        <v>0</v>
      </c>
      <c r="Y217" s="368">
        <f>VLOOKUP($G217, SCHOOL_INFO!$D$5:$AS$749, 19, FALSE)</f>
        <v>0</v>
      </c>
      <c r="Z217" s="368">
        <f>VLOOKUP($G217, SCHOOL_INFO!$D$5:$AS$749, 21, FALSE)</f>
        <v>2</v>
      </c>
      <c r="AA217" s="368">
        <f>VLOOKUP($G217, SCHOOL_INFO!$D$5:$AS$749, 22, FALSE)</f>
        <v>2</v>
      </c>
      <c r="AB217" s="368">
        <f>VLOOKUP($G217, SCHOOL_INFO!$D$5:$AS$749, 23, FALSE)</f>
        <v>0</v>
      </c>
      <c r="AC217" s="368">
        <f>VLOOKUP($G217, SCHOOL_INFO!$D$5:$AS$749, 25, FALSE)</f>
        <v>22</v>
      </c>
      <c r="AD217" s="368">
        <f>VLOOKUP($G217, SCHOOL_INFO!$D$5:$AS$749, 26, FALSE)</f>
        <v>0</v>
      </c>
      <c r="AE217" s="368">
        <f>VLOOKUP($G217, SCHOOL_INFO!$D$5:$AS$749, 27, FALSE)</f>
        <v>1</v>
      </c>
      <c r="AF217" s="368">
        <f>VLOOKUP($G217, SCHOOL_INFO!$D$5:$AS$749, 29, FALSE)</f>
        <v>0</v>
      </c>
      <c r="AG217" s="368">
        <f>VLOOKUP($G217, SCHOOL_INFO!$D$5:$AS$749, 30, FALSE)</f>
        <v>0</v>
      </c>
      <c r="AH217" s="368">
        <f>VLOOKUP($G217, SCHOOL_INFO!$D$5:$AS$749, 31, FALSE)</f>
        <v>0</v>
      </c>
      <c r="AI217" s="368">
        <f>VLOOKUP($G217, SCHOOL_INFO!$D$5:$AS$749, 33, FALSE)</f>
        <v>1</v>
      </c>
      <c r="AJ217" s="368">
        <f>VLOOKUP($G217, SCHOOL_INFO!$D$5:$AS$749, 34, FALSE)</f>
        <v>0</v>
      </c>
      <c r="AK217" s="368">
        <f>VLOOKUP($G217, SCHOOL_INFO!$D$5:$AS$749, 35, FALSE)</f>
        <v>4</v>
      </c>
      <c r="AL217" s="368">
        <f>VLOOKUP($B217, '0.학교(충남+대전)'!$C$4:$AH$767, 31, FALSE)</f>
        <v>4</v>
      </c>
      <c r="AM217" s="368">
        <f>VLOOKUP($B217, '0.학교(충남+대전)'!$C$4:$AH$767, 32, FALSE)</f>
        <v>0</v>
      </c>
      <c r="AN217" s="368">
        <f>VLOOKUP($G217, SCHOOL_INFO!$D$5:$AS$749, 9, FALSE)</f>
        <v>0</v>
      </c>
      <c r="AO217" s="368">
        <f>VLOOKUP($G217, SCHOOL_INFO!$D$5:$AS$749, 36, FALSE)</f>
        <v>10</v>
      </c>
      <c r="AP217" s="368">
        <f>VLOOKUP($G217, SCHOOL_INFO!$D$5:$AS$749, 37, FALSE)</f>
        <v>0</v>
      </c>
      <c r="AQ217" s="368">
        <f>VLOOKUP($B217, '0.학교(충남+대전)'!$C$4:$AC$767, 27, FALSE)</f>
        <v>10</v>
      </c>
      <c r="AR217" s="368">
        <f>VLOOKUP($B217, '0.학교(충남+대전)'!$C$4:$AH$767, 29, FALSE)</f>
        <v>10</v>
      </c>
      <c r="AS217" s="368">
        <f>VLOOKUP($B217, '0.학교(충남+대전)'!$C$4:$AH$767, 30, FALSE)</f>
        <v>0</v>
      </c>
      <c r="AT217" s="368">
        <f>VLOOKUP($G217, SCHOOL_INFO!$D$5:$AS$749, 38, FALSE)</f>
        <v>1</v>
      </c>
      <c r="AU217" s="368">
        <f>VLOOKUP($G217, SCHOOL_INFO!$D$5:$AS$749, 39, FALSE)</f>
        <v>5</v>
      </c>
      <c r="AV217" s="368">
        <f>VLOOKUP($G217, SCHOOL_INFO!$D$5:$AS$749, 40, FALSE)</f>
        <v>9</v>
      </c>
      <c r="AW217" s="368">
        <f>VLOOKUP($G217, SCHOOL_INFO!$D$5:$AS$749, 41, FALSE)</f>
        <v>0</v>
      </c>
      <c r="AX217" s="368">
        <f>VLOOKUP($G217, SCHOOL_INFO!$D$5:$AS$749, 42, FALSE)</f>
        <v>0</v>
      </c>
    </row>
    <row r="218" spans="1:50" ht="16.5" customHeight="1">
      <c r="A218" s="81">
        <v>214</v>
      </c>
      <c r="B218" s="86" t="s">
        <v>1168</v>
      </c>
      <c r="C218" s="88" t="s">
        <v>28</v>
      </c>
      <c r="D218" s="86" t="s">
        <v>2233</v>
      </c>
      <c r="E218" s="86" t="s">
        <v>1154</v>
      </c>
      <c r="F218" s="87" t="s">
        <v>727</v>
      </c>
      <c r="G218" s="90" t="s">
        <v>1169</v>
      </c>
      <c r="H218" s="390" t="s">
        <v>26</v>
      </c>
      <c r="I218" s="390" t="s">
        <v>699</v>
      </c>
      <c r="J218" s="88" t="s">
        <v>5123</v>
      </c>
      <c r="K218" s="366">
        <v>2</v>
      </c>
      <c r="L218" s="367">
        <v>1</v>
      </c>
      <c r="M218" s="367">
        <v>1</v>
      </c>
      <c r="N218" s="368">
        <f>VLOOKUP($G218, SCHOOL_INFO!$D$5:$AS$749, 6, FALSE)</f>
        <v>14</v>
      </c>
      <c r="O218" s="368">
        <f>VLOOKUP($G218, SCHOOL_INFO!$D$5:$AS$749, 7, FALSE)</f>
        <v>0</v>
      </c>
      <c r="P218" s="368">
        <f>VLOOKUP($G218, SCHOOL_INFO!$D$5:$AS$749, 8, FALSE)</f>
        <v>0</v>
      </c>
      <c r="Q218" s="368">
        <f>VLOOKUP($G218, SCHOOL_INFO!$D$5:$AS$749, 10, FALSE)</f>
        <v>4</v>
      </c>
      <c r="R218" s="368">
        <f>VLOOKUP($G218, SCHOOL_INFO!$D$5:$AS$749, 11, FALSE)</f>
        <v>0</v>
      </c>
      <c r="S218" s="368">
        <f>VLOOKUP($G218, SCHOOL_INFO!$D$5:$AS$749, 12, FALSE)</f>
        <v>0</v>
      </c>
      <c r="T218" s="368">
        <f>VLOOKUP($G218, SCHOOL_INFO!$D$5:$AS$749, 13, FALSE)</f>
        <v>0</v>
      </c>
      <c r="U218" s="368">
        <f>VLOOKUP($G218, SCHOOL_INFO!$D$5:$AS$749, 14, FALSE)</f>
        <v>0</v>
      </c>
      <c r="V218" s="368">
        <f>VLOOKUP($G218, SCHOOL_INFO!$D$5:$AS$749, 15, FALSE)</f>
        <v>0</v>
      </c>
      <c r="W218" s="368">
        <f>VLOOKUP($G218, SCHOOL_INFO!$D$5:$AS$749, 17, FALSE)</f>
        <v>0</v>
      </c>
      <c r="X218" s="368">
        <f>VLOOKUP($G218, SCHOOL_INFO!$D$5:$AS$749, 18, FALSE)</f>
        <v>0</v>
      </c>
      <c r="Y218" s="368">
        <f>VLOOKUP($G218, SCHOOL_INFO!$D$5:$AS$749, 19, FALSE)</f>
        <v>0</v>
      </c>
      <c r="Z218" s="368">
        <f>VLOOKUP($G218, SCHOOL_INFO!$D$5:$AS$749, 21, FALSE)</f>
        <v>2</v>
      </c>
      <c r="AA218" s="368">
        <f>VLOOKUP($G218, SCHOOL_INFO!$D$5:$AS$749, 22, FALSE)</f>
        <v>2</v>
      </c>
      <c r="AB218" s="368">
        <f>VLOOKUP($G218, SCHOOL_INFO!$D$5:$AS$749, 23, FALSE)</f>
        <v>0</v>
      </c>
      <c r="AC218" s="368">
        <f>VLOOKUP($G218, SCHOOL_INFO!$D$5:$AS$749, 25, FALSE)</f>
        <v>33</v>
      </c>
      <c r="AD218" s="368">
        <f>VLOOKUP($G218, SCHOOL_INFO!$D$5:$AS$749, 26, FALSE)</f>
        <v>1</v>
      </c>
      <c r="AE218" s="368">
        <f>VLOOKUP($G218, SCHOOL_INFO!$D$5:$AS$749, 27, FALSE)</f>
        <v>0</v>
      </c>
      <c r="AF218" s="368">
        <f>VLOOKUP($G218, SCHOOL_INFO!$D$5:$AS$749, 29, FALSE)</f>
        <v>0</v>
      </c>
      <c r="AG218" s="368">
        <f>VLOOKUP($G218, SCHOOL_INFO!$D$5:$AS$749, 30, FALSE)</f>
        <v>0</v>
      </c>
      <c r="AH218" s="368">
        <f>VLOOKUP($G218, SCHOOL_INFO!$D$5:$AS$749, 31, FALSE)</f>
        <v>0</v>
      </c>
      <c r="AI218" s="368">
        <f>VLOOKUP($G218, SCHOOL_INFO!$D$5:$AS$749, 33, FALSE)</f>
        <v>1</v>
      </c>
      <c r="AJ218" s="368">
        <f>VLOOKUP($G218, SCHOOL_INFO!$D$5:$AS$749, 34, FALSE)</f>
        <v>0</v>
      </c>
      <c r="AK218" s="368">
        <f>VLOOKUP($G218, SCHOOL_INFO!$D$5:$AS$749, 35, FALSE)</f>
        <v>4</v>
      </c>
      <c r="AL218" s="368">
        <f>VLOOKUP($B218, '0.학교(충남+대전)'!$C$4:$AH$767, 31, FALSE)</f>
        <v>4</v>
      </c>
      <c r="AM218" s="368">
        <f>VLOOKUP($B218, '0.학교(충남+대전)'!$C$4:$AH$767, 32, FALSE)</f>
        <v>0</v>
      </c>
      <c r="AN218" s="368">
        <f>VLOOKUP($G218, SCHOOL_INFO!$D$5:$AS$749, 9, FALSE)</f>
        <v>0</v>
      </c>
      <c r="AO218" s="368">
        <f>VLOOKUP($G218, SCHOOL_INFO!$D$5:$AS$749, 36, FALSE)</f>
        <v>0</v>
      </c>
      <c r="AP218" s="368">
        <f>VLOOKUP($G218, SCHOOL_INFO!$D$5:$AS$749, 37, FALSE)</f>
        <v>0</v>
      </c>
      <c r="AQ218" s="368">
        <f>VLOOKUP($B218, '0.학교(충남+대전)'!$C$4:$AC$767, 27, FALSE)</f>
        <v>22</v>
      </c>
      <c r="AR218" s="368">
        <f>VLOOKUP($B218, '0.학교(충남+대전)'!$C$4:$AH$767, 29, FALSE)</f>
        <v>22</v>
      </c>
      <c r="AS218" s="368">
        <f>VLOOKUP($B218, '0.학교(충남+대전)'!$C$4:$AH$767, 30, FALSE)</f>
        <v>0</v>
      </c>
      <c r="AT218" s="368">
        <f>VLOOKUP($G218, SCHOOL_INFO!$D$5:$AS$749, 38, FALSE)</f>
        <v>0</v>
      </c>
      <c r="AU218" s="368">
        <f>VLOOKUP($G218, SCHOOL_INFO!$D$5:$AS$749, 39, FALSE)</f>
        <v>3</v>
      </c>
      <c r="AV218" s="368">
        <f>VLOOKUP($G218, SCHOOL_INFO!$D$5:$AS$749, 40, FALSE)</f>
        <v>24</v>
      </c>
      <c r="AW218" s="368">
        <f>VLOOKUP($G218, SCHOOL_INFO!$D$5:$AS$749, 41, FALSE)</f>
        <v>0</v>
      </c>
      <c r="AX218" s="368">
        <f>VLOOKUP($G218, SCHOOL_INFO!$D$5:$AS$749, 42, FALSE)</f>
        <v>0</v>
      </c>
    </row>
    <row r="219" spans="1:50" ht="16.5" customHeight="1">
      <c r="A219" s="80">
        <v>215</v>
      </c>
      <c r="B219" s="86" t="s">
        <v>1170</v>
      </c>
      <c r="C219" s="88" t="s">
        <v>28</v>
      </c>
      <c r="D219" s="86" t="s">
        <v>2233</v>
      </c>
      <c r="E219" s="86" t="s">
        <v>1154</v>
      </c>
      <c r="F219" s="87" t="s">
        <v>727</v>
      </c>
      <c r="G219" s="90" t="s">
        <v>1171</v>
      </c>
      <c r="H219" s="390" t="s">
        <v>26</v>
      </c>
      <c r="I219" s="390" t="s">
        <v>699</v>
      </c>
      <c r="J219" s="88" t="s">
        <v>5123</v>
      </c>
      <c r="K219" s="366">
        <v>2</v>
      </c>
      <c r="L219" s="367">
        <v>1</v>
      </c>
      <c r="M219" s="367">
        <v>1</v>
      </c>
      <c r="N219" s="368">
        <f>VLOOKUP($G219, SCHOOL_INFO!$D$5:$AS$749, 6, FALSE)</f>
        <v>10</v>
      </c>
      <c r="O219" s="368">
        <f>VLOOKUP($G219, SCHOOL_INFO!$D$5:$AS$749, 7, FALSE)</f>
        <v>2</v>
      </c>
      <c r="P219" s="368">
        <f>VLOOKUP($G219, SCHOOL_INFO!$D$5:$AS$749, 8, FALSE)</f>
        <v>2</v>
      </c>
      <c r="Q219" s="368">
        <f>VLOOKUP($G219, SCHOOL_INFO!$D$5:$AS$749, 10, FALSE)</f>
        <v>3</v>
      </c>
      <c r="R219" s="368">
        <f>VLOOKUP($G219, SCHOOL_INFO!$D$5:$AS$749, 11, FALSE)</f>
        <v>1</v>
      </c>
      <c r="S219" s="368">
        <f>VLOOKUP($G219, SCHOOL_INFO!$D$5:$AS$749, 12, FALSE)</f>
        <v>1</v>
      </c>
      <c r="T219" s="368">
        <f>VLOOKUP($G219, SCHOOL_INFO!$D$5:$AS$749, 13, FALSE)</f>
        <v>0</v>
      </c>
      <c r="U219" s="368">
        <f>VLOOKUP($G219, SCHOOL_INFO!$D$5:$AS$749, 14, FALSE)</f>
        <v>0</v>
      </c>
      <c r="V219" s="368">
        <f>VLOOKUP($G219, SCHOOL_INFO!$D$5:$AS$749, 15, FALSE)</f>
        <v>0</v>
      </c>
      <c r="W219" s="368">
        <f>VLOOKUP($G219, SCHOOL_INFO!$D$5:$AS$749, 17, FALSE)</f>
        <v>0</v>
      </c>
      <c r="X219" s="368">
        <f>VLOOKUP($G219, SCHOOL_INFO!$D$5:$AS$749, 18, FALSE)</f>
        <v>0</v>
      </c>
      <c r="Y219" s="368">
        <f>VLOOKUP($G219, SCHOOL_INFO!$D$5:$AS$749, 19, FALSE)</f>
        <v>0</v>
      </c>
      <c r="Z219" s="368">
        <f>VLOOKUP($G219, SCHOOL_INFO!$D$5:$AS$749, 21, FALSE)</f>
        <v>2</v>
      </c>
      <c r="AA219" s="368">
        <f>VLOOKUP($G219, SCHOOL_INFO!$D$5:$AS$749, 22, FALSE)</f>
        <v>2</v>
      </c>
      <c r="AB219" s="368">
        <f>VLOOKUP($G219, SCHOOL_INFO!$D$5:$AS$749, 23, FALSE)</f>
        <v>0</v>
      </c>
      <c r="AC219" s="368">
        <f>VLOOKUP($G219, SCHOOL_INFO!$D$5:$AS$749, 25, FALSE)</f>
        <v>27</v>
      </c>
      <c r="AD219" s="368">
        <f>VLOOKUP($G219, SCHOOL_INFO!$D$5:$AS$749, 26, FALSE)</f>
        <v>6</v>
      </c>
      <c r="AE219" s="368">
        <f>VLOOKUP($G219, SCHOOL_INFO!$D$5:$AS$749, 27, FALSE)</f>
        <v>0</v>
      </c>
      <c r="AF219" s="368">
        <f>VLOOKUP($G219, SCHOOL_INFO!$D$5:$AS$749, 29, FALSE)</f>
        <v>0</v>
      </c>
      <c r="AG219" s="368">
        <f>VLOOKUP($G219, SCHOOL_INFO!$D$5:$AS$749, 30, FALSE)</f>
        <v>0</v>
      </c>
      <c r="AH219" s="368">
        <f>VLOOKUP($G219, SCHOOL_INFO!$D$5:$AS$749, 31, FALSE)</f>
        <v>0</v>
      </c>
      <c r="AI219" s="368">
        <f>VLOOKUP($G219, SCHOOL_INFO!$D$5:$AS$749, 33, FALSE)</f>
        <v>1</v>
      </c>
      <c r="AJ219" s="368">
        <f>VLOOKUP($G219, SCHOOL_INFO!$D$5:$AS$749, 34, FALSE)</f>
        <v>0</v>
      </c>
      <c r="AK219" s="368">
        <f>VLOOKUP($G219, SCHOOL_INFO!$D$5:$AS$749, 35, FALSE)</f>
        <v>4</v>
      </c>
      <c r="AL219" s="368">
        <f>VLOOKUP($B219, '0.학교(충남+대전)'!$C$4:$AH$767, 31, FALSE)</f>
        <v>4</v>
      </c>
      <c r="AM219" s="368">
        <f>VLOOKUP($B219, '0.학교(충남+대전)'!$C$4:$AH$767, 32, FALSE)</f>
        <v>0</v>
      </c>
      <c r="AN219" s="368">
        <f>VLOOKUP($G219, SCHOOL_INFO!$D$5:$AS$749, 9, FALSE)</f>
        <v>0</v>
      </c>
      <c r="AO219" s="368">
        <f>VLOOKUP($G219, SCHOOL_INFO!$D$5:$AS$749, 36, FALSE)</f>
        <v>12</v>
      </c>
      <c r="AP219" s="368">
        <f>VLOOKUP($G219, SCHOOL_INFO!$D$5:$AS$749, 37, FALSE)</f>
        <v>1</v>
      </c>
      <c r="AQ219" s="368">
        <f>VLOOKUP($B219, '0.학교(충남+대전)'!$C$4:$AC$767, 27, FALSE)</f>
        <v>13</v>
      </c>
      <c r="AR219" s="368">
        <f>VLOOKUP($B219, '0.학교(충남+대전)'!$C$4:$AH$767, 29, FALSE)</f>
        <v>13</v>
      </c>
      <c r="AS219" s="368">
        <f>VLOOKUP($B219, '0.학교(충남+대전)'!$C$4:$AH$767, 30, FALSE)</f>
        <v>0</v>
      </c>
      <c r="AT219" s="368">
        <f>VLOOKUP($G219, SCHOOL_INFO!$D$5:$AS$749, 38, FALSE)</f>
        <v>1</v>
      </c>
      <c r="AU219" s="368">
        <f>VLOOKUP($G219, SCHOOL_INFO!$D$5:$AS$749, 39, FALSE)</f>
        <v>5</v>
      </c>
      <c r="AV219" s="368">
        <f>VLOOKUP($G219, SCHOOL_INFO!$D$5:$AS$749, 40, FALSE)</f>
        <v>14</v>
      </c>
      <c r="AW219" s="368">
        <f>VLOOKUP($G219, SCHOOL_INFO!$D$5:$AS$749, 41, FALSE)</f>
        <v>0</v>
      </c>
      <c r="AX219" s="368">
        <f>VLOOKUP($G219, SCHOOL_INFO!$D$5:$AS$749, 42, FALSE)</f>
        <v>0</v>
      </c>
    </row>
    <row r="220" spans="1:50" ht="16.5" customHeight="1">
      <c r="A220" s="80">
        <v>216</v>
      </c>
      <c r="B220" s="86" t="s">
        <v>1172</v>
      </c>
      <c r="C220" s="88" t="s">
        <v>28</v>
      </c>
      <c r="D220" s="86" t="s">
        <v>2233</v>
      </c>
      <c r="E220" s="86" t="s">
        <v>1154</v>
      </c>
      <c r="F220" s="89" t="s">
        <v>730</v>
      </c>
      <c r="G220" s="90" t="s">
        <v>1173</v>
      </c>
      <c r="H220" s="390" t="s">
        <v>26</v>
      </c>
      <c r="I220" s="390" t="s">
        <v>699</v>
      </c>
      <c r="J220" s="88" t="s">
        <v>5123</v>
      </c>
      <c r="K220" s="366">
        <v>2</v>
      </c>
      <c r="L220" s="367">
        <v>1</v>
      </c>
      <c r="M220" s="367">
        <v>1</v>
      </c>
      <c r="N220" s="368">
        <f>VLOOKUP($G220, SCHOOL_INFO!$D$5:$AS$749, 6, FALSE)</f>
        <v>15</v>
      </c>
      <c r="O220" s="368">
        <f>VLOOKUP($G220, SCHOOL_INFO!$D$5:$AS$749, 7, FALSE)</f>
        <v>0</v>
      </c>
      <c r="P220" s="368">
        <f>VLOOKUP($G220, SCHOOL_INFO!$D$5:$AS$749, 8, FALSE)</f>
        <v>2</v>
      </c>
      <c r="Q220" s="368">
        <f>VLOOKUP($G220, SCHOOL_INFO!$D$5:$AS$749, 10, FALSE)</f>
        <v>13</v>
      </c>
      <c r="R220" s="368">
        <f>VLOOKUP($G220, SCHOOL_INFO!$D$5:$AS$749, 11, FALSE)</f>
        <v>0</v>
      </c>
      <c r="S220" s="368">
        <f>VLOOKUP($G220, SCHOOL_INFO!$D$5:$AS$749, 12, FALSE)</f>
        <v>0</v>
      </c>
      <c r="T220" s="368">
        <f>VLOOKUP($G220, SCHOOL_INFO!$D$5:$AS$749, 13, FALSE)</f>
        <v>0</v>
      </c>
      <c r="U220" s="368">
        <f>VLOOKUP($G220, SCHOOL_INFO!$D$5:$AS$749, 14, FALSE)</f>
        <v>0</v>
      </c>
      <c r="V220" s="368">
        <f>VLOOKUP($G220, SCHOOL_INFO!$D$5:$AS$749, 15, FALSE)</f>
        <v>0</v>
      </c>
      <c r="W220" s="368">
        <f>VLOOKUP($G220, SCHOOL_INFO!$D$5:$AS$749, 17, FALSE)</f>
        <v>0</v>
      </c>
      <c r="X220" s="368">
        <f>VLOOKUP($G220, SCHOOL_INFO!$D$5:$AS$749, 18, FALSE)</f>
        <v>0</v>
      </c>
      <c r="Y220" s="368">
        <f>VLOOKUP($G220, SCHOOL_INFO!$D$5:$AS$749, 19, FALSE)</f>
        <v>0</v>
      </c>
      <c r="Z220" s="368">
        <f>VLOOKUP($G220, SCHOOL_INFO!$D$5:$AS$749, 21, FALSE)</f>
        <v>2</v>
      </c>
      <c r="AA220" s="368">
        <f>VLOOKUP($G220, SCHOOL_INFO!$D$5:$AS$749, 22, FALSE)</f>
        <v>2</v>
      </c>
      <c r="AB220" s="368">
        <f>VLOOKUP($G220, SCHOOL_INFO!$D$5:$AS$749, 23, FALSE)</f>
        <v>0</v>
      </c>
      <c r="AC220" s="368">
        <f>VLOOKUP($G220, SCHOOL_INFO!$D$5:$AS$749, 25, FALSE)</f>
        <v>47</v>
      </c>
      <c r="AD220" s="368">
        <f>VLOOKUP($G220, SCHOOL_INFO!$D$5:$AS$749, 26, FALSE)</f>
        <v>1</v>
      </c>
      <c r="AE220" s="368">
        <f>VLOOKUP($G220, SCHOOL_INFO!$D$5:$AS$749, 27, FALSE)</f>
        <v>0</v>
      </c>
      <c r="AF220" s="368">
        <f>VLOOKUP($G220, SCHOOL_INFO!$D$5:$AS$749, 29, FALSE)</f>
        <v>0</v>
      </c>
      <c r="AG220" s="368">
        <f>VLOOKUP($G220, SCHOOL_INFO!$D$5:$AS$749, 30, FALSE)</f>
        <v>0</v>
      </c>
      <c r="AH220" s="368">
        <f>VLOOKUP($G220, SCHOOL_INFO!$D$5:$AS$749, 31, FALSE)</f>
        <v>0</v>
      </c>
      <c r="AI220" s="368">
        <f>VLOOKUP($G220, SCHOOL_INFO!$D$5:$AS$749, 33, FALSE)</f>
        <v>1</v>
      </c>
      <c r="AJ220" s="368">
        <f>VLOOKUP($G220, SCHOOL_INFO!$D$5:$AS$749, 34, FALSE)</f>
        <v>0</v>
      </c>
      <c r="AK220" s="368">
        <f>VLOOKUP($G220, SCHOOL_INFO!$D$5:$AS$749, 35, FALSE)</f>
        <v>6</v>
      </c>
      <c r="AL220" s="368">
        <f>VLOOKUP($B220, '0.학교(충남+대전)'!$C$4:$AH$767, 31, FALSE)</f>
        <v>6</v>
      </c>
      <c r="AM220" s="368">
        <f>VLOOKUP($B220, '0.학교(충남+대전)'!$C$4:$AH$767, 32, FALSE)</f>
        <v>0</v>
      </c>
      <c r="AN220" s="368">
        <f>VLOOKUP($G220, SCHOOL_INFO!$D$5:$AS$749, 9, FALSE)</f>
        <v>0</v>
      </c>
      <c r="AO220" s="368">
        <f>VLOOKUP($G220, SCHOOL_INFO!$D$5:$AS$749, 36, FALSE)</f>
        <v>20</v>
      </c>
      <c r="AP220" s="368">
        <f>VLOOKUP($G220, SCHOOL_INFO!$D$5:$AS$749, 37, FALSE)</f>
        <v>6</v>
      </c>
      <c r="AQ220" s="368">
        <f>VLOOKUP($B220, '0.학교(충남+대전)'!$C$4:$AC$767, 27, FALSE)</f>
        <v>26</v>
      </c>
      <c r="AR220" s="368">
        <f>VLOOKUP($B220, '0.학교(충남+대전)'!$C$4:$AH$767, 29, FALSE)</f>
        <v>26</v>
      </c>
      <c r="AS220" s="368">
        <f>VLOOKUP($B220, '0.학교(충남+대전)'!$C$4:$AH$767, 30, FALSE)</f>
        <v>0</v>
      </c>
      <c r="AT220" s="368">
        <f>VLOOKUP($G220, SCHOOL_INFO!$D$5:$AS$749, 38, FALSE)</f>
        <v>2</v>
      </c>
      <c r="AU220" s="368">
        <f>VLOOKUP($G220, SCHOOL_INFO!$D$5:$AS$749, 39, FALSE)</f>
        <v>5</v>
      </c>
      <c r="AV220" s="368">
        <f>VLOOKUP($G220, SCHOOL_INFO!$D$5:$AS$749, 40, FALSE)</f>
        <v>27</v>
      </c>
      <c r="AW220" s="368">
        <f>VLOOKUP($G220, SCHOOL_INFO!$D$5:$AS$749, 41, FALSE)</f>
        <v>0</v>
      </c>
      <c r="AX220" s="368">
        <f>VLOOKUP($G220, SCHOOL_INFO!$D$5:$AS$749, 42, FALSE)</f>
        <v>0</v>
      </c>
    </row>
    <row r="221" spans="1:50" ht="16.5" customHeight="1">
      <c r="A221" s="81">
        <v>217</v>
      </c>
      <c r="B221" s="86" t="s">
        <v>1174</v>
      </c>
      <c r="C221" s="88" t="s">
        <v>28</v>
      </c>
      <c r="D221" s="86" t="s">
        <v>2233</v>
      </c>
      <c r="E221" s="86" t="s">
        <v>1154</v>
      </c>
      <c r="F221" s="87" t="s">
        <v>727</v>
      </c>
      <c r="G221" s="90" t="s">
        <v>1175</v>
      </c>
      <c r="H221" s="390" t="s">
        <v>2353</v>
      </c>
      <c r="I221" s="390" t="s">
        <v>699</v>
      </c>
      <c r="J221" s="88" t="s">
        <v>5123</v>
      </c>
      <c r="K221" s="366">
        <v>2</v>
      </c>
      <c r="L221" s="367">
        <v>1</v>
      </c>
      <c r="M221" s="367">
        <v>1</v>
      </c>
      <c r="N221" s="368">
        <f>VLOOKUP($G221, SCHOOL_INFO!$D$5:$AS$749, 6, FALSE)</f>
        <v>8</v>
      </c>
      <c r="O221" s="368">
        <f>VLOOKUP($G221, SCHOOL_INFO!$D$5:$AS$749, 7, FALSE)</f>
        <v>3</v>
      </c>
      <c r="P221" s="368">
        <f>VLOOKUP($G221, SCHOOL_INFO!$D$5:$AS$749, 8, FALSE)</f>
        <v>5</v>
      </c>
      <c r="Q221" s="368">
        <f>VLOOKUP($G221, SCHOOL_INFO!$D$5:$AS$749, 10, FALSE)</f>
        <v>0</v>
      </c>
      <c r="R221" s="368">
        <f>VLOOKUP($G221, SCHOOL_INFO!$D$5:$AS$749, 11, FALSE)</f>
        <v>0</v>
      </c>
      <c r="S221" s="368">
        <f>VLOOKUP($G221, SCHOOL_INFO!$D$5:$AS$749, 12, FALSE)</f>
        <v>1</v>
      </c>
      <c r="T221" s="368">
        <f>VLOOKUP($G221, SCHOOL_INFO!$D$5:$AS$749, 13, FALSE)</f>
        <v>0</v>
      </c>
      <c r="U221" s="368">
        <f>VLOOKUP($G221, SCHOOL_INFO!$D$5:$AS$749, 14, FALSE)</f>
        <v>0</v>
      </c>
      <c r="V221" s="368">
        <f>VLOOKUP($G221, SCHOOL_INFO!$D$5:$AS$749, 15, FALSE)</f>
        <v>0</v>
      </c>
      <c r="W221" s="368">
        <f>VLOOKUP($G221, SCHOOL_INFO!$D$5:$AS$749, 17, FALSE)</f>
        <v>0</v>
      </c>
      <c r="X221" s="368">
        <f>VLOOKUP($G221, SCHOOL_INFO!$D$5:$AS$749, 18, FALSE)</f>
        <v>0</v>
      </c>
      <c r="Y221" s="368">
        <f>VLOOKUP($G221, SCHOOL_INFO!$D$5:$AS$749, 19, FALSE)</f>
        <v>0</v>
      </c>
      <c r="Z221" s="368">
        <f>VLOOKUP($G221, SCHOOL_INFO!$D$5:$AS$749, 21, FALSE)</f>
        <v>2</v>
      </c>
      <c r="AA221" s="368">
        <f>VLOOKUP($G221, SCHOOL_INFO!$D$5:$AS$749, 22, FALSE)</f>
        <v>2</v>
      </c>
      <c r="AB221" s="368">
        <f>VLOOKUP($G221, SCHOOL_INFO!$D$5:$AS$749, 23, FALSE)</f>
        <v>0</v>
      </c>
      <c r="AC221" s="368">
        <f>VLOOKUP($G221, SCHOOL_INFO!$D$5:$AS$749, 25, FALSE)</f>
        <v>17</v>
      </c>
      <c r="AD221" s="368">
        <f>VLOOKUP($G221, SCHOOL_INFO!$D$5:$AS$749, 26, FALSE)</f>
        <v>8</v>
      </c>
      <c r="AE221" s="368">
        <f>VLOOKUP($G221, SCHOOL_INFO!$D$5:$AS$749, 27, FALSE)</f>
        <v>5</v>
      </c>
      <c r="AF221" s="368">
        <f>VLOOKUP($G221, SCHOOL_INFO!$D$5:$AS$749, 29, FALSE)</f>
        <v>0</v>
      </c>
      <c r="AG221" s="368">
        <f>VLOOKUP($G221, SCHOOL_INFO!$D$5:$AS$749, 30, FALSE)</f>
        <v>0</v>
      </c>
      <c r="AH221" s="368">
        <f>VLOOKUP($G221, SCHOOL_INFO!$D$5:$AS$749, 31, FALSE)</f>
        <v>0</v>
      </c>
      <c r="AI221" s="368">
        <f>VLOOKUP($G221, SCHOOL_INFO!$D$5:$AS$749, 33, FALSE)</f>
        <v>1</v>
      </c>
      <c r="AJ221" s="368">
        <f>VLOOKUP($G221, SCHOOL_INFO!$D$5:$AS$749, 34, FALSE)</f>
        <v>0</v>
      </c>
      <c r="AK221" s="368">
        <f>VLOOKUP($G221, SCHOOL_INFO!$D$5:$AS$749, 35, FALSE)</f>
        <v>5</v>
      </c>
      <c r="AL221" s="368">
        <f>VLOOKUP($B221, '0.학교(충남+대전)'!$C$4:$AH$767, 31, FALSE)</f>
        <v>5</v>
      </c>
      <c r="AM221" s="368">
        <f>VLOOKUP($B221, '0.학교(충남+대전)'!$C$4:$AH$767, 32, FALSE)</f>
        <v>0</v>
      </c>
      <c r="AN221" s="368">
        <f>VLOOKUP($G221, SCHOOL_INFO!$D$5:$AS$749, 9, FALSE)</f>
        <v>0</v>
      </c>
      <c r="AO221" s="368">
        <f>VLOOKUP($G221, SCHOOL_INFO!$D$5:$AS$749, 36, FALSE)</f>
        <v>10</v>
      </c>
      <c r="AP221" s="368">
        <f>VLOOKUP($G221, SCHOOL_INFO!$D$5:$AS$749, 37, FALSE)</f>
        <v>3</v>
      </c>
      <c r="AQ221" s="368">
        <f>VLOOKUP($B221, '0.학교(충남+대전)'!$C$4:$AC$767, 27, FALSE)</f>
        <v>13</v>
      </c>
      <c r="AR221" s="368">
        <f>VLOOKUP($B221, '0.학교(충남+대전)'!$C$4:$AH$767, 29, FALSE)</f>
        <v>13</v>
      </c>
      <c r="AS221" s="368">
        <f>VLOOKUP($B221, '0.학교(충남+대전)'!$C$4:$AH$767, 30, FALSE)</f>
        <v>0</v>
      </c>
      <c r="AT221" s="368">
        <f>VLOOKUP($G221, SCHOOL_INFO!$D$5:$AS$749, 38, FALSE)</f>
        <v>1</v>
      </c>
      <c r="AU221" s="368">
        <f>VLOOKUP($G221, SCHOOL_INFO!$D$5:$AS$749, 39, FALSE)</f>
        <v>5</v>
      </c>
      <c r="AV221" s="368">
        <f>VLOOKUP($G221, SCHOOL_INFO!$D$5:$AS$749, 40, FALSE)</f>
        <v>13</v>
      </c>
      <c r="AW221" s="368">
        <f>VLOOKUP($G221, SCHOOL_INFO!$D$5:$AS$749, 41, FALSE)</f>
        <v>0</v>
      </c>
      <c r="AX221" s="368">
        <f>VLOOKUP($G221, SCHOOL_INFO!$D$5:$AS$749, 42, FALSE)</f>
        <v>0</v>
      </c>
    </row>
    <row r="222" spans="1:50" ht="16.5" customHeight="1">
      <c r="A222" s="80">
        <v>218</v>
      </c>
      <c r="B222" s="86" t="s">
        <v>1176</v>
      </c>
      <c r="C222" s="88" t="s">
        <v>28</v>
      </c>
      <c r="D222" s="86" t="s">
        <v>2233</v>
      </c>
      <c r="E222" s="86" t="s">
        <v>1154</v>
      </c>
      <c r="F222" s="91" t="s">
        <v>724</v>
      </c>
      <c r="G222" s="90" t="s">
        <v>1177</v>
      </c>
      <c r="H222" s="390" t="s">
        <v>26</v>
      </c>
      <c r="I222" s="390" t="s">
        <v>699</v>
      </c>
      <c r="J222" s="88" t="s">
        <v>5123</v>
      </c>
      <c r="K222" s="366">
        <v>2</v>
      </c>
      <c r="L222" s="367">
        <v>1</v>
      </c>
      <c r="M222" s="367">
        <v>1</v>
      </c>
      <c r="N222" s="368">
        <f>VLOOKUP($G222, SCHOOL_INFO!$D$5:$AS$749, 6, FALSE)</f>
        <v>40</v>
      </c>
      <c r="O222" s="368">
        <f>VLOOKUP($G222, SCHOOL_INFO!$D$5:$AS$749, 7, FALSE)</f>
        <v>1</v>
      </c>
      <c r="P222" s="368">
        <f>VLOOKUP($G222, SCHOOL_INFO!$D$5:$AS$749, 8, FALSE)</f>
        <v>4</v>
      </c>
      <c r="Q222" s="368">
        <f>VLOOKUP($G222, SCHOOL_INFO!$D$5:$AS$749, 10, FALSE)</f>
        <v>10</v>
      </c>
      <c r="R222" s="368">
        <f>VLOOKUP($G222, SCHOOL_INFO!$D$5:$AS$749, 11, FALSE)</f>
        <v>0</v>
      </c>
      <c r="S222" s="368">
        <f>VLOOKUP($G222, SCHOOL_INFO!$D$5:$AS$749, 12, FALSE)</f>
        <v>0</v>
      </c>
      <c r="T222" s="368">
        <f>VLOOKUP($G222, SCHOOL_INFO!$D$5:$AS$749, 13, FALSE)</f>
        <v>0</v>
      </c>
      <c r="U222" s="368">
        <f>VLOOKUP($G222, SCHOOL_INFO!$D$5:$AS$749, 14, FALSE)</f>
        <v>0</v>
      </c>
      <c r="V222" s="368">
        <f>VLOOKUP($G222, SCHOOL_INFO!$D$5:$AS$749, 15, FALSE)</f>
        <v>1</v>
      </c>
      <c r="W222" s="368">
        <f>VLOOKUP($G222, SCHOOL_INFO!$D$5:$AS$749, 17, FALSE)</f>
        <v>0</v>
      </c>
      <c r="X222" s="368">
        <f>VLOOKUP($G222, SCHOOL_INFO!$D$5:$AS$749, 18, FALSE)</f>
        <v>0</v>
      </c>
      <c r="Y222" s="368">
        <f>VLOOKUP($G222, SCHOOL_INFO!$D$5:$AS$749, 19, FALSE)</f>
        <v>3</v>
      </c>
      <c r="Z222" s="368">
        <f>VLOOKUP($G222, SCHOOL_INFO!$D$5:$AS$749, 21, FALSE)</f>
        <v>5</v>
      </c>
      <c r="AA222" s="368">
        <f>VLOOKUP($G222, SCHOOL_INFO!$D$5:$AS$749, 22, FALSE)</f>
        <v>3</v>
      </c>
      <c r="AB222" s="368">
        <f>VLOOKUP($G222, SCHOOL_INFO!$D$5:$AS$749, 23, FALSE)</f>
        <v>0</v>
      </c>
      <c r="AC222" s="368">
        <f>VLOOKUP($G222, SCHOOL_INFO!$D$5:$AS$749, 25, FALSE)</f>
        <v>79</v>
      </c>
      <c r="AD222" s="368">
        <f>VLOOKUP($G222, SCHOOL_INFO!$D$5:$AS$749, 26, FALSE)</f>
        <v>4</v>
      </c>
      <c r="AE222" s="368">
        <f>VLOOKUP($G222, SCHOOL_INFO!$D$5:$AS$749, 27, FALSE)</f>
        <v>3</v>
      </c>
      <c r="AF222" s="368">
        <f>VLOOKUP($G222, SCHOOL_INFO!$D$5:$AS$749, 29, FALSE)</f>
        <v>0</v>
      </c>
      <c r="AG222" s="368">
        <f>VLOOKUP($G222, SCHOOL_INFO!$D$5:$AS$749, 30, FALSE)</f>
        <v>0</v>
      </c>
      <c r="AH222" s="368">
        <f>VLOOKUP($G222, SCHOOL_INFO!$D$5:$AS$749, 31, FALSE)</f>
        <v>0</v>
      </c>
      <c r="AI222" s="368">
        <f>VLOOKUP($G222, SCHOOL_INFO!$D$5:$AS$749, 33, FALSE)</f>
        <v>1</v>
      </c>
      <c r="AJ222" s="368">
        <f>VLOOKUP($G222, SCHOOL_INFO!$D$5:$AS$749, 34, FALSE)</f>
        <v>0</v>
      </c>
      <c r="AK222" s="368">
        <f>VLOOKUP($G222, SCHOOL_INFO!$D$5:$AS$749, 35, FALSE)</f>
        <v>7</v>
      </c>
      <c r="AL222" s="368">
        <f>VLOOKUP($B222, '0.학교(충남+대전)'!$C$4:$AH$767, 31, FALSE)</f>
        <v>7</v>
      </c>
      <c r="AM222" s="368">
        <f>VLOOKUP($B222, '0.학교(충남+대전)'!$C$4:$AH$767, 32, FALSE)</f>
        <v>0</v>
      </c>
      <c r="AN222" s="368">
        <f>VLOOKUP($G222, SCHOOL_INFO!$D$5:$AS$749, 9, FALSE)</f>
        <v>0</v>
      </c>
      <c r="AO222" s="368">
        <f>VLOOKUP($G222, SCHOOL_INFO!$D$5:$AS$749, 36, FALSE)</f>
        <v>36</v>
      </c>
      <c r="AP222" s="368">
        <f>VLOOKUP($G222, SCHOOL_INFO!$D$5:$AS$749, 37, FALSE)</f>
        <v>4</v>
      </c>
      <c r="AQ222" s="368">
        <f>VLOOKUP($B222, '0.학교(충남+대전)'!$C$4:$AC$767, 27, FALSE)</f>
        <v>40</v>
      </c>
      <c r="AR222" s="368">
        <f>VLOOKUP($B222, '0.학교(충남+대전)'!$C$4:$AH$767, 29, FALSE)</f>
        <v>40</v>
      </c>
      <c r="AS222" s="368">
        <f>VLOOKUP($B222, '0.학교(충남+대전)'!$C$4:$AH$767, 30, FALSE)</f>
        <v>0</v>
      </c>
      <c r="AT222" s="368">
        <f>VLOOKUP($G222, SCHOOL_INFO!$D$5:$AS$749, 38, FALSE)</f>
        <v>2</v>
      </c>
      <c r="AU222" s="368">
        <f>VLOOKUP($G222, SCHOOL_INFO!$D$5:$AS$749, 39, FALSE)</f>
        <v>4</v>
      </c>
      <c r="AV222" s="368">
        <f>VLOOKUP($G222, SCHOOL_INFO!$D$5:$AS$749, 40, FALSE)</f>
        <v>40</v>
      </c>
      <c r="AW222" s="368">
        <f>VLOOKUP($G222, SCHOOL_INFO!$D$5:$AS$749, 41, FALSE)</f>
        <v>0</v>
      </c>
      <c r="AX222" s="368">
        <f>VLOOKUP($G222, SCHOOL_INFO!$D$5:$AS$749, 42, FALSE)</f>
        <v>0</v>
      </c>
    </row>
    <row r="223" spans="1:50" ht="16.5" customHeight="1">
      <c r="A223" s="80">
        <v>219</v>
      </c>
      <c r="B223" s="86" t="s">
        <v>1178</v>
      </c>
      <c r="C223" s="88" t="s">
        <v>28</v>
      </c>
      <c r="D223" s="86" t="s">
        <v>2233</v>
      </c>
      <c r="E223" s="86" t="s">
        <v>1154</v>
      </c>
      <c r="F223" s="87" t="s">
        <v>727</v>
      </c>
      <c r="G223" s="90" t="s">
        <v>1179</v>
      </c>
      <c r="H223" s="390" t="s">
        <v>26</v>
      </c>
      <c r="I223" s="390" t="s">
        <v>35</v>
      </c>
      <c r="J223" s="88" t="s">
        <v>5123</v>
      </c>
      <c r="K223" s="366">
        <v>3</v>
      </c>
      <c r="L223" s="367">
        <v>1</v>
      </c>
      <c r="M223" s="367">
        <v>1</v>
      </c>
      <c r="N223" s="368">
        <f>VLOOKUP($G223, SCHOOL_INFO!$D$5:$AS$749, 6, FALSE)</f>
        <v>21</v>
      </c>
      <c r="O223" s="368">
        <f>VLOOKUP($G223, SCHOOL_INFO!$D$5:$AS$749, 7, FALSE)</f>
        <v>0</v>
      </c>
      <c r="P223" s="368">
        <f>VLOOKUP($G223, SCHOOL_INFO!$D$5:$AS$749, 8, FALSE)</f>
        <v>3</v>
      </c>
      <c r="Q223" s="368">
        <f>VLOOKUP($G223, SCHOOL_INFO!$D$5:$AS$749, 10, FALSE)</f>
        <v>6</v>
      </c>
      <c r="R223" s="368">
        <f>VLOOKUP($G223, SCHOOL_INFO!$D$5:$AS$749, 11, FALSE)</f>
        <v>0</v>
      </c>
      <c r="S223" s="368">
        <f>VLOOKUP($G223, SCHOOL_INFO!$D$5:$AS$749, 12, FALSE)</f>
        <v>0</v>
      </c>
      <c r="T223" s="368">
        <f>VLOOKUP($G223, SCHOOL_INFO!$D$5:$AS$749, 13, FALSE)</f>
        <v>0</v>
      </c>
      <c r="U223" s="368">
        <f>VLOOKUP($G223, SCHOOL_INFO!$D$5:$AS$749, 14, FALSE)</f>
        <v>0</v>
      </c>
      <c r="V223" s="368">
        <f>VLOOKUP($G223, SCHOOL_INFO!$D$5:$AS$749, 15, FALSE)</f>
        <v>0</v>
      </c>
      <c r="W223" s="368">
        <f>VLOOKUP($G223, SCHOOL_INFO!$D$5:$AS$749, 17, FALSE)</f>
        <v>0</v>
      </c>
      <c r="X223" s="368">
        <f>VLOOKUP($G223, SCHOOL_INFO!$D$5:$AS$749, 18, FALSE)</f>
        <v>0</v>
      </c>
      <c r="Y223" s="368">
        <f>VLOOKUP($G223, SCHOOL_INFO!$D$5:$AS$749, 19, FALSE)</f>
        <v>0</v>
      </c>
      <c r="Z223" s="368">
        <f>VLOOKUP($G223, SCHOOL_INFO!$D$5:$AS$749, 21, FALSE)</f>
        <v>2</v>
      </c>
      <c r="AA223" s="368">
        <f>VLOOKUP($G223, SCHOOL_INFO!$D$5:$AS$749, 22, FALSE)</f>
        <v>2</v>
      </c>
      <c r="AB223" s="368">
        <f>VLOOKUP($G223, SCHOOL_INFO!$D$5:$AS$749, 23, FALSE)</f>
        <v>0</v>
      </c>
      <c r="AC223" s="368">
        <f>VLOOKUP($G223, SCHOOL_INFO!$D$5:$AS$749, 25, FALSE)</f>
        <v>55</v>
      </c>
      <c r="AD223" s="368">
        <f>VLOOKUP($G223, SCHOOL_INFO!$D$5:$AS$749, 26, FALSE)</f>
        <v>2</v>
      </c>
      <c r="AE223" s="368">
        <f>VLOOKUP($G223, SCHOOL_INFO!$D$5:$AS$749, 27, FALSE)</f>
        <v>3</v>
      </c>
      <c r="AF223" s="368">
        <f>VLOOKUP($G223, SCHOOL_INFO!$D$5:$AS$749, 29, FALSE)</f>
        <v>0</v>
      </c>
      <c r="AG223" s="368">
        <f>VLOOKUP($G223, SCHOOL_INFO!$D$5:$AS$749, 30, FALSE)</f>
        <v>0</v>
      </c>
      <c r="AH223" s="368">
        <f>VLOOKUP($G223, SCHOOL_INFO!$D$5:$AS$749, 31, FALSE)</f>
        <v>0</v>
      </c>
      <c r="AI223" s="368">
        <f>VLOOKUP($G223, SCHOOL_INFO!$D$5:$AS$749, 33, FALSE)</f>
        <v>1</v>
      </c>
      <c r="AJ223" s="368">
        <f>VLOOKUP($G223, SCHOOL_INFO!$D$5:$AS$749, 34, FALSE)</f>
        <v>0</v>
      </c>
      <c r="AK223" s="368">
        <f>VLOOKUP($G223, SCHOOL_INFO!$D$5:$AS$749, 35, FALSE)</f>
        <v>7</v>
      </c>
      <c r="AL223" s="368">
        <f>VLOOKUP($B223, '0.학교(충남+대전)'!$C$4:$AH$767, 31, FALSE)</f>
        <v>7</v>
      </c>
      <c r="AM223" s="368">
        <f>VLOOKUP($B223, '0.학교(충남+대전)'!$C$4:$AH$767, 32, FALSE)</f>
        <v>0</v>
      </c>
      <c r="AN223" s="368">
        <f>VLOOKUP($G223, SCHOOL_INFO!$D$5:$AS$749, 9, FALSE)</f>
        <v>0</v>
      </c>
      <c r="AO223" s="368">
        <f>VLOOKUP($G223, SCHOOL_INFO!$D$5:$AS$749, 36, FALSE)</f>
        <v>47</v>
      </c>
      <c r="AP223" s="368">
        <f>VLOOKUP($G223, SCHOOL_INFO!$D$5:$AS$749, 37, FALSE)</f>
        <v>4</v>
      </c>
      <c r="AQ223" s="368">
        <f>VLOOKUP($B223, '0.학교(충남+대전)'!$C$4:$AC$767, 27, FALSE)</f>
        <v>51</v>
      </c>
      <c r="AR223" s="368">
        <f>VLOOKUP($B223, '0.학교(충남+대전)'!$C$4:$AH$767, 29, FALSE)</f>
        <v>51</v>
      </c>
      <c r="AS223" s="368">
        <f>VLOOKUP($B223, '0.학교(충남+대전)'!$C$4:$AH$767, 30, FALSE)</f>
        <v>0</v>
      </c>
      <c r="AT223" s="368">
        <f>VLOOKUP($G223, SCHOOL_INFO!$D$5:$AS$749, 38, FALSE)</f>
        <v>1</v>
      </c>
      <c r="AU223" s="368">
        <f>VLOOKUP($G223, SCHOOL_INFO!$D$5:$AS$749, 39, FALSE)</f>
        <v>7</v>
      </c>
      <c r="AV223" s="368">
        <f>VLOOKUP($G223, SCHOOL_INFO!$D$5:$AS$749, 40, FALSE)</f>
        <v>51</v>
      </c>
      <c r="AW223" s="368">
        <f>VLOOKUP($G223, SCHOOL_INFO!$D$5:$AS$749, 41, FALSE)</f>
        <v>0</v>
      </c>
      <c r="AX223" s="368">
        <f>VLOOKUP($G223, SCHOOL_INFO!$D$5:$AS$749, 42, FALSE)</f>
        <v>0</v>
      </c>
    </row>
    <row r="224" spans="1:50" ht="16.5" customHeight="1">
      <c r="A224" s="81">
        <v>220</v>
      </c>
      <c r="B224" s="86" t="s">
        <v>1180</v>
      </c>
      <c r="C224" s="88" t="s">
        <v>28</v>
      </c>
      <c r="D224" s="86" t="s">
        <v>2233</v>
      </c>
      <c r="E224" s="86" t="s">
        <v>1154</v>
      </c>
      <c r="F224" s="89" t="s">
        <v>730</v>
      </c>
      <c r="G224" s="90" t="s">
        <v>1181</v>
      </c>
      <c r="H224" s="390" t="s">
        <v>3597</v>
      </c>
      <c r="I224" s="390" t="s">
        <v>699</v>
      </c>
      <c r="J224" s="88" t="s">
        <v>5123</v>
      </c>
      <c r="K224" s="366">
        <v>0</v>
      </c>
      <c r="L224" s="367">
        <v>1</v>
      </c>
      <c r="M224" s="367">
        <v>1</v>
      </c>
      <c r="N224" s="368">
        <f>VLOOKUP($G224, SCHOOL_INFO!$D$5:$AS$749, 6, FALSE)</f>
        <v>12</v>
      </c>
      <c r="O224" s="368">
        <f>VLOOKUP($G224, SCHOOL_INFO!$D$5:$AS$749, 7, FALSE)</f>
        <v>0</v>
      </c>
      <c r="P224" s="368">
        <f>VLOOKUP($G224, SCHOOL_INFO!$D$5:$AS$749, 8, FALSE)</f>
        <v>1</v>
      </c>
      <c r="Q224" s="368">
        <f>VLOOKUP($G224, SCHOOL_INFO!$D$5:$AS$749, 10, FALSE)</f>
        <v>1</v>
      </c>
      <c r="R224" s="368">
        <f>VLOOKUP($G224, SCHOOL_INFO!$D$5:$AS$749, 11, FALSE)</f>
        <v>0</v>
      </c>
      <c r="S224" s="368">
        <f>VLOOKUP($G224, SCHOOL_INFO!$D$5:$AS$749, 12, FALSE)</f>
        <v>0</v>
      </c>
      <c r="T224" s="368">
        <f>VLOOKUP($G224, SCHOOL_INFO!$D$5:$AS$749, 13, FALSE)</f>
        <v>0</v>
      </c>
      <c r="U224" s="368">
        <f>VLOOKUP($G224, SCHOOL_INFO!$D$5:$AS$749, 14, FALSE)</f>
        <v>0</v>
      </c>
      <c r="V224" s="368">
        <f>VLOOKUP($G224, SCHOOL_INFO!$D$5:$AS$749, 15, FALSE)</f>
        <v>0</v>
      </c>
      <c r="W224" s="368">
        <f>VLOOKUP($G224, SCHOOL_INFO!$D$5:$AS$749, 17, FALSE)</f>
        <v>0</v>
      </c>
      <c r="X224" s="368">
        <f>VLOOKUP($G224, SCHOOL_INFO!$D$5:$AS$749, 18, FALSE)</f>
        <v>0</v>
      </c>
      <c r="Y224" s="368">
        <f>VLOOKUP($G224, SCHOOL_INFO!$D$5:$AS$749, 19, FALSE)</f>
        <v>0</v>
      </c>
      <c r="Z224" s="368">
        <f>VLOOKUP($G224, SCHOOL_INFO!$D$5:$AS$749, 21, FALSE)</f>
        <v>2</v>
      </c>
      <c r="AA224" s="368">
        <f>VLOOKUP($G224, SCHOOL_INFO!$D$5:$AS$749, 22, FALSE)</f>
        <v>2</v>
      </c>
      <c r="AB224" s="368">
        <f>VLOOKUP($G224, SCHOOL_INFO!$D$5:$AS$749, 23, FALSE)</f>
        <v>0</v>
      </c>
      <c r="AC224" s="368">
        <f>VLOOKUP($G224, SCHOOL_INFO!$D$5:$AS$749, 25, FALSE)</f>
        <v>27</v>
      </c>
      <c r="AD224" s="368">
        <f>VLOOKUP($G224, SCHOOL_INFO!$D$5:$AS$749, 26, FALSE)</f>
        <v>1</v>
      </c>
      <c r="AE224" s="368">
        <f>VLOOKUP($G224, SCHOOL_INFO!$D$5:$AS$749, 27, FALSE)</f>
        <v>0</v>
      </c>
      <c r="AF224" s="368">
        <f>VLOOKUP($G224, SCHOOL_INFO!$D$5:$AS$749, 29, FALSE)</f>
        <v>0</v>
      </c>
      <c r="AG224" s="368">
        <f>VLOOKUP($G224, SCHOOL_INFO!$D$5:$AS$749, 30, FALSE)</f>
        <v>0</v>
      </c>
      <c r="AH224" s="368">
        <f>VLOOKUP($G224, SCHOOL_INFO!$D$5:$AS$749, 31, FALSE)</f>
        <v>0</v>
      </c>
      <c r="AI224" s="368">
        <f>VLOOKUP($G224, SCHOOL_INFO!$D$5:$AS$749, 33, FALSE)</f>
        <v>1</v>
      </c>
      <c r="AJ224" s="368">
        <f>VLOOKUP($G224, SCHOOL_INFO!$D$5:$AS$749, 34, FALSE)</f>
        <v>0</v>
      </c>
      <c r="AK224" s="368">
        <f>VLOOKUP($G224, SCHOOL_INFO!$D$5:$AS$749, 35, FALSE)</f>
        <v>0</v>
      </c>
      <c r="AL224" s="368">
        <f>VLOOKUP($B224, '0.학교(충남+대전)'!$C$4:$AH$767, 31, FALSE)</f>
        <v>2</v>
      </c>
      <c r="AM224" s="368">
        <f>VLOOKUP($B224, '0.학교(충남+대전)'!$C$4:$AH$767, 32, FALSE)</f>
        <v>0</v>
      </c>
      <c r="AN224" s="368">
        <f>VLOOKUP($G224, SCHOOL_INFO!$D$5:$AS$749, 9, FALSE)</f>
        <v>0</v>
      </c>
      <c r="AO224" s="368">
        <f>VLOOKUP($G224, SCHOOL_INFO!$D$5:$AS$749, 36, FALSE)</f>
        <v>3</v>
      </c>
      <c r="AP224" s="368">
        <f>VLOOKUP($G224, SCHOOL_INFO!$D$5:$AS$749, 37, FALSE)</f>
        <v>7</v>
      </c>
      <c r="AQ224" s="368">
        <f>VLOOKUP($B224, '0.학교(충남+대전)'!$C$4:$AC$767, 27, FALSE)</f>
        <v>10</v>
      </c>
      <c r="AR224" s="368">
        <f>VLOOKUP($B224, '0.학교(충남+대전)'!$C$4:$AH$767, 29, FALSE)</f>
        <v>10</v>
      </c>
      <c r="AS224" s="368">
        <f>VLOOKUP($B224, '0.학교(충남+대전)'!$C$4:$AH$767, 30, FALSE)</f>
        <v>0</v>
      </c>
      <c r="AT224" s="368">
        <f>VLOOKUP($G224, SCHOOL_INFO!$D$5:$AS$749, 38, FALSE)</f>
        <v>2</v>
      </c>
      <c r="AU224" s="368">
        <f>VLOOKUP($G224, SCHOOL_INFO!$D$5:$AS$749, 39, FALSE)</f>
        <v>2</v>
      </c>
      <c r="AV224" s="368">
        <f>VLOOKUP($G224, SCHOOL_INFO!$D$5:$AS$749, 40, FALSE)</f>
        <v>10</v>
      </c>
      <c r="AW224" s="368">
        <f>VLOOKUP($G224, SCHOOL_INFO!$D$5:$AS$749, 41, FALSE)</f>
        <v>0</v>
      </c>
      <c r="AX224" s="368">
        <f>VLOOKUP($G224, SCHOOL_INFO!$D$5:$AS$749, 42, FALSE)</f>
        <v>0</v>
      </c>
    </row>
    <row r="225" spans="1:50" ht="16.5" customHeight="1">
      <c r="A225" s="80">
        <v>221</v>
      </c>
      <c r="B225" s="86" t="s">
        <v>1182</v>
      </c>
      <c r="C225" s="88" t="s">
        <v>28</v>
      </c>
      <c r="D225" s="86" t="s">
        <v>2233</v>
      </c>
      <c r="E225" s="86" t="s">
        <v>1154</v>
      </c>
      <c r="F225" s="91" t="s">
        <v>724</v>
      </c>
      <c r="G225" s="90" t="s">
        <v>1183</v>
      </c>
      <c r="H225" s="390" t="s">
        <v>26</v>
      </c>
      <c r="I225" s="390" t="s">
        <v>699</v>
      </c>
      <c r="J225" s="88" t="s">
        <v>5123</v>
      </c>
      <c r="K225" s="366">
        <v>2</v>
      </c>
      <c r="L225" s="367">
        <v>1</v>
      </c>
      <c r="M225" s="367">
        <v>1</v>
      </c>
      <c r="N225" s="368">
        <f>VLOOKUP($G225, SCHOOL_INFO!$D$5:$AS$749, 6, FALSE)</f>
        <v>24</v>
      </c>
      <c r="O225" s="368">
        <f>VLOOKUP($G225, SCHOOL_INFO!$D$5:$AS$749, 7, FALSE)</f>
        <v>0</v>
      </c>
      <c r="P225" s="368">
        <f>VLOOKUP($G225, SCHOOL_INFO!$D$5:$AS$749, 8, FALSE)</f>
        <v>2</v>
      </c>
      <c r="Q225" s="368">
        <f>VLOOKUP($G225, SCHOOL_INFO!$D$5:$AS$749, 10, FALSE)</f>
        <v>10</v>
      </c>
      <c r="R225" s="368">
        <f>VLOOKUP($G225, SCHOOL_INFO!$D$5:$AS$749, 11, FALSE)</f>
        <v>0</v>
      </c>
      <c r="S225" s="368">
        <f>VLOOKUP($G225, SCHOOL_INFO!$D$5:$AS$749, 12, FALSE)</f>
        <v>0</v>
      </c>
      <c r="T225" s="368">
        <f>VLOOKUP($G225, SCHOOL_INFO!$D$5:$AS$749, 13, FALSE)</f>
        <v>0</v>
      </c>
      <c r="U225" s="368">
        <f>VLOOKUP($G225, SCHOOL_INFO!$D$5:$AS$749, 14, FALSE)</f>
        <v>0</v>
      </c>
      <c r="V225" s="368">
        <f>VLOOKUP($G225, SCHOOL_INFO!$D$5:$AS$749, 15, FALSE)</f>
        <v>0</v>
      </c>
      <c r="W225" s="368">
        <f>VLOOKUP($G225, SCHOOL_INFO!$D$5:$AS$749, 17, FALSE)</f>
        <v>0</v>
      </c>
      <c r="X225" s="368">
        <f>VLOOKUP($G225, SCHOOL_INFO!$D$5:$AS$749, 18, FALSE)</f>
        <v>0</v>
      </c>
      <c r="Y225" s="368">
        <f>VLOOKUP($G225, SCHOOL_INFO!$D$5:$AS$749, 19, FALSE)</f>
        <v>0</v>
      </c>
      <c r="Z225" s="368">
        <f>VLOOKUP($G225, SCHOOL_INFO!$D$5:$AS$749, 21, FALSE)</f>
        <v>2</v>
      </c>
      <c r="AA225" s="368">
        <f>VLOOKUP($G225, SCHOOL_INFO!$D$5:$AS$749, 22, FALSE)</f>
        <v>2</v>
      </c>
      <c r="AB225" s="368">
        <f>VLOOKUP($G225, SCHOOL_INFO!$D$5:$AS$749, 23, FALSE)</f>
        <v>0</v>
      </c>
      <c r="AC225" s="368">
        <f>VLOOKUP($G225, SCHOOL_INFO!$D$5:$AS$749, 25, FALSE)</f>
        <v>53</v>
      </c>
      <c r="AD225" s="368">
        <f>VLOOKUP($G225, SCHOOL_INFO!$D$5:$AS$749, 26, FALSE)</f>
        <v>5</v>
      </c>
      <c r="AE225" s="368">
        <f>VLOOKUP($G225, SCHOOL_INFO!$D$5:$AS$749, 27, FALSE)</f>
        <v>0</v>
      </c>
      <c r="AF225" s="368">
        <f>VLOOKUP($G225, SCHOOL_INFO!$D$5:$AS$749, 29, FALSE)</f>
        <v>1</v>
      </c>
      <c r="AG225" s="368">
        <f>VLOOKUP($G225, SCHOOL_INFO!$D$5:$AS$749, 30, FALSE)</f>
        <v>0</v>
      </c>
      <c r="AH225" s="368">
        <f>VLOOKUP($G225, SCHOOL_INFO!$D$5:$AS$749, 31, FALSE)</f>
        <v>0</v>
      </c>
      <c r="AI225" s="368">
        <f>VLOOKUP($G225, SCHOOL_INFO!$D$5:$AS$749, 33, FALSE)</f>
        <v>1</v>
      </c>
      <c r="AJ225" s="368">
        <f>VLOOKUP($G225, SCHOOL_INFO!$D$5:$AS$749, 34, FALSE)</f>
        <v>0</v>
      </c>
      <c r="AK225" s="368">
        <f>VLOOKUP($G225, SCHOOL_INFO!$D$5:$AS$749, 35, FALSE)</f>
        <v>8</v>
      </c>
      <c r="AL225" s="368">
        <f>VLOOKUP($B225, '0.학교(충남+대전)'!$C$4:$AH$767, 31, FALSE)</f>
        <v>8</v>
      </c>
      <c r="AM225" s="368">
        <f>VLOOKUP($B225, '0.학교(충남+대전)'!$C$4:$AH$767, 32, FALSE)</f>
        <v>0</v>
      </c>
      <c r="AN225" s="368">
        <f>VLOOKUP($G225, SCHOOL_INFO!$D$5:$AS$749, 9, FALSE)</f>
        <v>0</v>
      </c>
      <c r="AO225" s="368">
        <f>VLOOKUP($G225, SCHOOL_INFO!$D$5:$AS$749, 36, FALSE)</f>
        <v>42</v>
      </c>
      <c r="AP225" s="368">
        <f>VLOOKUP($G225, SCHOOL_INFO!$D$5:$AS$749, 37, FALSE)</f>
        <v>1</v>
      </c>
      <c r="AQ225" s="368">
        <f>VLOOKUP($B225, '0.학교(충남+대전)'!$C$4:$AC$767, 27, FALSE)</f>
        <v>43</v>
      </c>
      <c r="AR225" s="368">
        <f>VLOOKUP($B225, '0.학교(충남+대전)'!$C$4:$AH$767, 29, FALSE)</f>
        <v>43</v>
      </c>
      <c r="AS225" s="368">
        <f>VLOOKUP($B225, '0.학교(충남+대전)'!$C$4:$AH$767, 30, FALSE)</f>
        <v>0</v>
      </c>
      <c r="AT225" s="368">
        <f>VLOOKUP($G225, SCHOOL_INFO!$D$5:$AS$749, 38, FALSE)</f>
        <v>2</v>
      </c>
      <c r="AU225" s="368">
        <f>VLOOKUP($G225, SCHOOL_INFO!$D$5:$AS$749, 39, FALSE)</f>
        <v>12</v>
      </c>
      <c r="AV225" s="368">
        <f>VLOOKUP($G225, SCHOOL_INFO!$D$5:$AS$749, 40, FALSE)</f>
        <v>45</v>
      </c>
      <c r="AW225" s="368">
        <f>VLOOKUP($G225, SCHOOL_INFO!$D$5:$AS$749, 41, FALSE)</f>
        <v>0</v>
      </c>
      <c r="AX225" s="368">
        <f>VLOOKUP($G225, SCHOOL_INFO!$D$5:$AS$749, 42, FALSE)</f>
        <v>0</v>
      </c>
    </row>
    <row r="226" spans="1:50" ht="16.5" customHeight="1">
      <c r="A226" s="80">
        <v>222</v>
      </c>
      <c r="B226" s="86" t="s">
        <v>1184</v>
      </c>
      <c r="C226" s="88" t="s">
        <v>28</v>
      </c>
      <c r="D226" s="86" t="s">
        <v>2233</v>
      </c>
      <c r="E226" s="86" t="s">
        <v>1154</v>
      </c>
      <c r="F226" s="91" t="s">
        <v>724</v>
      </c>
      <c r="G226" s="90" t="s">
        <v>1185</v>
      </c>
      <c r="H226" s="390" t="s">
        <v>26</v>
      </c>
      <c r="I226" s="390" t="s">
        <v>699</v>
      </c>
      <c r="J226" s="88" t="s">
        <v>5123</v>
      </c>
      <c r="K226" s="366">
        <v>2</v>
      </c>
      <c r="L226" s="367">
        <v>1</v>
      </c>
      <c r="M226" s="367">
        <v>1</v>
      </c>
      <c r="N226" s="368">
        <f>VLOOKUP($G226, SCHOOL_INFO!$D$5:$AS$749, 6, FALSE)</f>
        <v>21</v>
      </c>
      <c r="O226" s="368">
        <f>VLOOKUP($G226, SCHOOL_INFO!$D$5:$AS$749, 7, FALSE)</f>
        <v>0</v>
      </c>
      <c r="P226" s="368">
        <f>VLOOKUP($G226, SCHOOL_INFO!$D$5:$AS$749, 8, FALSE)</f>
        <v>9</v>
      </c>
      <c r="Q226" s="368">
        <f>VLOOKUP($G226, SCHOOL_INFO!$D$5:$AS$749, 10, FALSE)</f>
        <v>1</v>
      </c>
      <c r="R226" s="368">
        <f>VLOOKUP($G226, SCHOOL_INFO!$D$5:$AS$749, 11, FALSE)</f>
        <v>0</v>
      </c>
      <c r="S226" s="368">
        <f>VLOOKUP($G226, SCHOOL_INFO!$D$5:$AS$749, 12, FALSE)</f>
        <v>3</v>
      </c>
      <c r="T226" s="368">
        <f>VLOOKUP($G226, SCHOOL_INFO!$D$5:$AS$749, 13, FALSE)</f>
        <v>0</v>
      </c>
      <c r="U226" s="368">
        <f>VLOOKUP($G226, SCHOOL_INFO!$D$5:$AS$749, 14, FALSE)</f>
        <v>0</v>
      </c>
      <c r="V226" s="368">
        <f>VLOOKUP($G226, SCHOOL_INFO!$D$5:$AS$749, 15, FALSE)</f>
        <v>0</v>
      </c>
      <c r="W226" s="368">
        <f>VLOOKUP($G226, SCHOOL_INFO!$D$5:$AS$749, 17, FALSE)</f>
        <v>0</v>
      </c>
      <c r="X226" s="368">
        <f>VLOOKUP($G226, SCHOOL_INFO!$D$5:$AS$749, 18, FALSE)</f>
        <v>0</v>
      </c>
      <c r="Y226" s="368">
        <f>VLOOKUP($G226, SCHOOL_INFO!$D$5:$AS$749, 19, FALSE)</f>
        <v>0</v>
      </c>
      <c r="Z226" s="368">
        <f>VLOOKUP($G226, SCHOOL_INFO!$D$5:$AS$749, 21, FALSE)</f>
        <v>2</v>
      </c>
      <c r="AA226" s="368">
        <f>VLOOKUP($G226, SCHOOL_INFO!$D$5:$AS$749, 22, FALSE)</f>
        <v>2</v>
      </c>
      <c r="AB226" s="368">
        <f>VLOOKUP($G226, SCHOOL_INFO!$D$5:$AS$749, 23, FALSE)</f>
        <v>0</v>
      </c>
      <c r="AC226" s="368">
        <f>VLOOKUP($G226, SCHOOL_INFO!$D$5:$AS$749, 25, FALSE)</f>
        <v>46</v>
      </c>
      <c r="AD226" s="368">
        <f>VLOOKUP($G226, SCHOOL_INFO!$D$5:$AS$749, 26, FALSE)</f>
        <v>5</v>
      </c>
      <c r="AE226" s="368">
        <f>VLOOKUP($G226, SCHOOL_INFO!$D$5:$AS$749, 27, FALSE)</f>
        <v>7</v>
      </c>
      <c r="AF226" s="368">
        <f>VLOOKUP($G226, SCHOOL_INFO!$D$5:$AS$749, 29, FALSE)</f>
        <v>0</v>
      </c>
      <c r="AG226" s="368">
        <f>VLOOKUP($G226, SCHOOL_INFO!$D$5:$AS$749, 30, FALSE)</f>
        <v>0</v>
      </c>
      <c r="AH226" s="368">
        <f>VLOOKUP($G226, SCHOOL_INFO!$D$5:$AS$749, 31, FALSE)</f>
        <v>0</v>
      </c>
      <c r="AI226" s="368">
        <f>VLOOKUP($G226, SCHOOL_INFO!$D$5:$AS$749, 33, FALSE)</f>
        <v>1</v>
      </c>
      <c r="AJ226" s="368">
        <f>VLOOKUP($G226, SCHOOL_INFO!$D$5:$AS$749, 34, FALSE)</f>
        <v>0</v>
      </c>
      <c r="AK226" s="368">
        <f>VLOOKUP($G226, SCHOOL_INFO!$D$5:$AS$749, 35, FALSE)</f>
        <v>6</v>
      </c>
      <c r="AL226" s="368">
        <f>VLOOKUP($B226, '0.학교(충남+대전)'!$C$4:$AH$767, 31, FALSE)</f>
        <v>6</v>
      </c>
      <c r="AM226" s="368">
        <f>VLOOKUP($B226, '0.학교(충남+대전)'!$C$4:$AH$767, 32, FALSE)</f>
        <v>0</v>
      </c>
      <c r="AN226" s="368">
        <f>VLOOKUP($G226, SCHOOL_INFO!$D$5:$AS$749, 9, FALSE)</f>
        <v>0</v>
      </c>
      <c r="AO226" s="368">
        <f>VLOOKUP($G226, SCHOOL_INFO!$D$5:$AS$749, 36, FALSE)</f>
        <v>25</v>
      </c>
      <c r="AP226" s="368">
        <f>VLOOKUP($G226, SCHOOL_INFO!$D$5:$AS$749, 37, FALSE)</f>
        <v>4</v>
      </c>
      <c r="AQ226" s="368">
        <f>VLOOKUP($B226, '0.학교(충남+대전)'!$C$4:$AC$767, 27, FALSE)</f>
        <v>29</v>
      </c>
      <c r="AR226" s="368">
        <f>VLOOKUP($B226, '0.학교(충남+대전)'!$C$4:$AH$767, 29, FALSE)</f>
        <v>29</v>
      </c>
      <c r="AS226" s="368">
        <f>VLOOKUP($B226, '0.학교(충남+대전)'!$C$4:$AH$767, 30, FALSE)</f>
        <v>0</v>
      </c>
      <c r="AT226" s="368">
        <f>VLOOKUP($G226, SCHOOL_INFO!$D$5:$AS$749, 38, FALSE)</f>
        <v>3</v>
      </c>
      <c r="AU226" s="368">
        <f>VLOOKUP($G226, SCHOOL_INFO!$D$5:$AS$749, 39, FALSE)</f>
        <v>9</v>
      </c>
      <c r="AV226" s="368">
        <f>VLOOKUP($G226, SCHOOL_INFO!$D$5:$AS$749, 40, FALSE)</f>
        <v>30</v>
      </c>
      <c r="AW226" s="368">
        <f>VLOOKUP($G226, SCHOOL_INFO!$D$5:$AS$749, 41, FALSE)</f>
        <v>0</v>
      </c>
      <c r="AX226" s="368">
        <f>VLOOKUP($G226, SCHOOL_INFO!$D$5:$AS$749, 42, FALSE)</f>
        <v>0</v>
      </c>
    </row>
    <row r="227" spans="1:50" ht="16.5" customHeight="1">
      <c r="A227" s="81">
        <v>223</v>
      </c>
      <c r="B227" s="86" t="s">
        <v>1186</v>
      </c>
      <c r="C227" s="88" t="s">
        <v>28</v>
      </c>
      <c r="D227" s="86" t="s">
        <v>2233</v>
      </c>
      <c r="E227" s="86" t="s">
        <v>1154</v>
      </c>
      <c r="F227" s="89" t="s">
        <v>730</v>
      </c>
      <c r="G227" s="90" t="s">
        <v>1187</v>
      </c>
      <c r="H227" s="390" t="s">
        <v>26</v>
      </c>
      <c r="I227" s="390" t="s">
        <v>35</v>
      </c>
      <c r="J227" s="88" t="s">
        <v>5123</v>
      </c>
      <c r="K227" s="366">
        <v>3</v>
      </c>
      <c r="L227" s="367">
        <v>1</v>
      </c>
      <c r="M227" s="367">
        <v>1</v>
      </c>
      <c r="N227" s="368">
        <f>VLOOKUP($G227, SCHOOL_INFO!$D$5:$AS$749, 6, FALSE)</f>
        <v>14</v>
      </c>
      <c r="O227" s="368">
        <f>VLOOKUP($G227, SCHOOL_INFO!$D$5:$AS$749, 7, FALSE)</f>
        <v>0</v>
      </c>
      <c r="P227" s="368">
        <f>VLOOKUP($G227, SCHOOL_INFO!$D$5:$AS$749, 8, FALSE)</f>
        <v>5</v>
      </c>
      <c r="Q227" s="368">
        <f>VLOOKUP($G227, SCHOOL_INFO!$D$5:$AS$749, 10, FALSE)</f>
        <v>13</v>
      </c>
      <c r="R227" s="368">
        <f>VLOOKUP($G227, SCHOOL_INFO!$D$5:$AS$749, 11, FALSE)</f>
        <v>0</v>
      </c>
      <c r="S227" s="368">
        <f>VLOOKUP($G227, SCHOOL_INFO!$D$5:$AS$749, 12, FALSE)</f>
        <v>0</v>
      </c>
      <c r="T227" s="368">
        <f>VLOOKUP($G227, SCHOOL_INFO!$D$5:$AS$749, 13, FALSE)</f>
        <v>0</v>
      </c>
      <c r="U227" s="368">
        <f>VLOOKUP($G227, SCHOOL_INFO!$D$5:$AS$749, 14, FALSE)</f>
        <v>0</v>
      </c>
      <c r="V227" s="368">
        <f>VLOOKUP($G227, SCHOOL_INFO!$D$5:$AS$749, 15, FALSE)</f>
        <v>0</v>
      </c>
      <c r="W227" s="368">
        <f>VLOOKUP($G227, SCHOOL_INFO!$D$5:$AS$749, 17, FALSE)</f>
        <v>0</v>
      </c>
      <c r="X227" s="368">
        <f>VLOOKUP($G227, SCHOOL_INFO!$D$5:$AS$749, 18, FALSE)</f>
        <v>0</v>
      </c>
      <c r="Y227" s="368">
        <f>VLOOKUP($G227, SCHOOL_INFO!$D$5:$AS$749, 19, FALSE)</f>
        <v>2</v>
      </c>
      <c r="Z227" s="368">
        <f>VLOOKUP($G227, SCHOOL_INFO!$D$5:$AS$749, 21, FALSE)</f>
        <v>2</v>
      </c>
      <c r="AA227" s="368">
        <f>VLOOKUP($G227, SCHOOL_INFO!$D$5:$AS$749, 22, FALSE)</f>
        <v>2</v>
      </c>
      <c r="AB227" s="368">
        <f>VLOOKUP($G227, SCHOOL_INFO!$D$5:$AS$749, 23, FALSE)</f>
        <v>0</v>
      </c>
      <c r="AC227" s="368">
        <f>VLOOKUP($G227, SCHOOL_INFO!$D$5:$AS$749, 25, FALSE)</f>
        <v>40</v>
      </c>
      <c r="AD227" s="368">
        <f>VLOOKUP($G227, SCHOOL_INFO!$D$5:$AS$749, 26, FALSE)</f>
        <v>4</v>
      </c>
      <c r="AE227" s="368">
        <f>VLOOKUP($G227, SCHOOL_INFO!$D$5:$AS$749, 27, FALSE)</f>
        <v>4</v>
      </c>
      <c r="AF227" s="368">
        <f>VLOOKUP($G227, SCHOOL_INFO!$D$5:$AS$749, 29, FALSE)</f>
        <v>0</v>
      </c>
      <c r="AG227" s="368">
        <f>VLOOKUP($G227, SCHOOL_INFO!$D$5:$AS$749, 30, FALSE)</f>
        <v>0</v>
      </c>
      <c r="AH227" s="368">
        <f>VLOOKUP($G227, SCHOOL_INFO!$D$5:$AS$749, 31, FALSE)</f>
        <v>0</v>
      </c>
      <c r="AI227" s="368">
        <f>VLOOKUP($G227, SCHOOL_INFO!$D$5:$AS$749, 33, FALSE)</f>
        <v>1</v>
      </c>
      <c r="AJ227" s="368">
        <f>VLOOKUP($G227, SCHOOL_INFO!$D$5:$AS$749, 34, FALSE)</f>
        <v>0</v>
      </c>
      <c r="AK227" s="368">
        <f>VLOOKUP($G227, SCHOOL_INFO!$D$5:$AS$749, 35, FALSE)</f>
        <v>10</v>
      </c>
      <c r="AL227" s="368">
        <f>VLOOKUP($B227, '0.학교(충남+대전)'!$C$4:$AH$767, 31, FALSE)</f>
        <v>10</v>
      </c>
      <c r="AM227" s="368">
        <f>VLOOKUP($B227, '0.학교(충남+대전)'!$C$4:$AH$767, 32, FALSE)</f>
        <v>0</v>
      </c>
      <c r="AN227" s="368">
        <f>VLOOKUP($G227, SCHOOL_INFO!$D$5:$AS$749, 9, FALSE)</f>
        <v>0</v>
      </c>
      <c r="AO227" s="368">
        <f>VLOOKUP($G227, SCHOOL_INFO!$D$5:$AS$749, 36, FALSE)</f>
        <v>30</v>
      </c>
      <c r="AP227" s="368">
        <f>VLOOKUP($G227, SCHOOL_INFO!$D$5:$AS$749, 37, FALSE)</f>
        <v>0</v>
      </c>
      <c r="AQ227" s="368">
        <f>VLOOKUP($B227, '0.학교(충남+대전)'!$C$4:$AC$767, 27, FALSE)</f>
        <v>31</v>
      </c>
      <c r="AR227" s="368">
        <f>VLOOKUP($B227, '0.학교(충남+대전)'!$C$4:$AH$767, 29, FALSE)</f>
        <v>31</v>
      </c>
      <c r="AS227" s="368">
        <f>VLOOKUP($B227, '0.학교(충남+대전)'!$C$4:$AH$767, 30, FALSE)</f>
        <v>0</v>
      </c>
      <c r="AT227" s="368">
        <f>VLOOKUP($G227, SCHOOL_INFO!$D$5:$AS$749, 38, FALSE)</f>
        <v>2</v>
      </c>
      <c r="AU227" s="368">
        <f>VLOOKUP($G227, SCHOOL_INFO!$D$5:$AS$749, 39, FALSE)</f>
        <v>8</v>
      </c>
      <c r="AV227" s="368">
        <f>VLOOKUP($G227, SCHOOL_INFO!$D$5:$AS$749, 40, FALSE)</f>
        <v>32</v>
      </c>
      <c r="AW227" s="368">
        <f>VLOOKUP($G227, SCHOOL_INFO!$D$5:$AS$749, 41, FALSE)</f>
        <v>0</v>
      </c>
      <c r="AX227" s="368">
        <f>VLOOKUP($G227, SCHOOL_INFO!$D$5:$AS$749, 42, FALSE)</f>
        <v>0</v>
      </c>
    </row>
    <row r="228" spans="1:50" ht="16.5" customHeight="1">
      <c r="A228" s="80">
        <v>224</v>
      </c>
      <c r="B228" s="86" t="s">
        <v>1188</v>
      </c>
      <c r="C228" s="88" t="s">
        <v>28</v>
      </c>
      <c r="D228" s="86" t="s">
        <v>2233</v>
      </c>
      <c r="E228" s="86" t="s">
        <v>1154</v>
      </c>
      <c r="F228" s="89" t="s">
        <v>730</v>
      </c>
      <c r="G228" s="90" t="s">
        <v>1189</v>
      </c>
      <c r="H228" s="390" t="s">
        <v>26</v>
      </c>
      <c r="I228" s="390" t="s">
        <v>35</v>
      </c>
      <c r="J228" s="88" t="s">
        <v>5123</v>
      </c>
      <c r="K228" s="366">
        <v>3</v>
      </c>
      <c r="L228" s="367">
        <v>1</v>
      </c>
      <c r="M228" s="367">
        <v>1</v>
      </c>
      <c r="N228" s="368">
        <f>VLOOKUP($G228, SCHOOL_INFO!$D$5:$AS$749, 6, FALSE)</f>
        <v>50</v>
      </c>
      <c r="O228" s="368">
        <f>VLOOKUP($G228, SCHOOL_INFO!$D$5:$AS$749, 7, FALSE)</f>
        <v>0</v>
      </c>
      <c r="P228" s="368">
        <f>VLOOKUP($G228, SCHOOL_INFO!$D$5:$AS$749, 8, FALSE)</f>
        <v>1</v>
      </c>
      <c r="Q228" s="368">
        <f>VLOOKUP($G228, SCHOOL_INFO!$D$5:$AS$749, 10, FALSE)</f>
        <v>4</v>
      </c>
      <c r="R228" s="368">
        <f>VLOOKUP($G228, SCHOOL_INFO!$D$5:$AS$749, 11, FALSE)</f>
        <v>0</v>
      </c>
      <c r="S228" s="368">
        <f>VLOOKUP($G228, SCHOOL_INFO!$D$5:$AS$749, 12, FALSE)</f>
        <v>0</v>
      </c>
      <c r="T228" s="368">
        <f>VLOOKUP($G228, SCHOOL_INFO!$D$5:$AS$749, 13, FALSE)</f>
        <v>0</v>
      </c>
      <c r="U228" s="368">
        <f>VLOOKUP($G228, SCHOOL_INFO!$D$5:$AS$749, 14, FALSE)</f>
        <v>0</v>
      </c>
      <c r="V228" s="368">
        <f>VLOOKUP($G228, SCHOOL_INFO!$D$5:$AS$749, 15, FALSE)</f>
        <v>0</v>
      </c>
      <c r="W228" s="368">
        <f>VLOOKUP($G228, SCHOOL_INFO!$D$5:$AS$749, 17, FALSE)</f>
        <v>20</v>
      </c>
      <c r="X228" s="368">
        <f>VLOOKUP($G228, SCHOOL_INFO!$D$5:$AS$749, 18, FALSE)</f>
        <v>0</v>
      </c>
      <c r="Y228" s="368">
        <f>VLOOKUP($G228, SCHOOL_INFO!$D$5:$AS$749, 19, FALSE)</f>
        <v>0</v>
      </c>
      <c r="Z228" s="368">
        <f>VLOOKUP($G228, SCHOOL_INFO!$D$5:$AS$749, 21, FALSE)</f>
        <v>86</v>
      </c>
      <c r="AA228" s="368">
        <f>VLOOKUP($G228, SCHOOL_INFO!$D$5:$AS$749, 22, FALSE)</f>
        <v>3</v>
      </c>
      <c r="AB228" s="368">
        <f>VLOOKUP($G228, SCHOOL_INFO!$D$5:$AS$749, 23, FALSE)</f>
        <v>0</v>
      </c>
      <c r="AC228" s="368">
        <f>VLOOKUP($G228, SCHOOL_INFO!$D$5:$AS$749, 25, FALSE)</f>
        <v>0</v>
      </c>
      <c r="AD228" s="368">
        <f>VLOOKUP($G228, SCHOOL_INFO!$D$5:$AS$749, 26, FALSE)</f>
        <v>0</v>
      </c>
      <c r="AE228" s="368">
        <f>VLOOKUP($G228, SCHOOL_INFO!$D$5:$AS$749, 27, FALSE)</f>
        <v>0</v>
      </c>
      <c r="AF228" s="368">
        <f>VLOOKUP($G228, SCHOOL_INFO!$D$5:$AS$749, 29, FALSE)</f>
        <v>0</v>
      </c>
      <c r="AG228" s="368">
        <f>VLOOKUP($G228, SCHOOL_INFO!$D$5:$AS$749, 30, FALSE)</f>
        <v>0</v>
      </c>
      <c r="AH228" s="368">
        <f>VLOOKUP($G228, SCHOOL_INFO!$D$5:$AS$749, 31, FALSE)</f>
        <v>0</v>
      </c>
      <c r="AI228" s="368">
        <f>VLOOKUP($G228, SCHOOL_INFO!$D$5:$AS$749, 33, FALSE)</f>
        <v>1</v>
      </c>
      <c r="AJ228" s="368">
        <f>VLOOKUP($G228, SCHOOL_INFO!$D$5:$AS$749, 34, FALSE)</f>
        <v>0</v>
      </c>
      <c r="AK228" s="368">
        <f>VLOOKUP($G228, SCHOOL_INFO!$D$5:$AS$749, 35, FALSE)</f>
        <v>6</v>
      </c>
      <c r="AL228" s="368">
        <f>VLOOKUP($B228, '0.학교(충남+대전)'!$C$4:$AH$767, 31, FALSE)</f>
        <v>5</v>
      </c>
      <c r="AM228" s="368">
        <f>VLOOKUP($B228, '0.학교(충남+대전)'!$C$4:$AH$767, 32, FALSE)</f>
        <v>9</v>
      </c>
      <c r="AN228" s="368">
        <f>VLOOKUP($G228, SCHOOL_INFO!$D$5:$AS$749, 9, FALSE)</f>
        <v>0</v>
      </c>
      <c r="AO228" s="368">
        <f>VLOOKUP($G228, SCHOOL_INFO!$D$5:$AS$749, 36, FALSE)</f>
        <v>29</v>
      </c>
      <c r="AP228" s="368">
        <f>VLOOKUP($G228, SCHOOL_INFO!$D$5:$AS$749, 37, FALSE)</f>
        <v>9</v>
      </c>
      <c r="AQ228" s="368">
        <f>VLOOKUP($B228, '0.학교(충남+대전)'!$C$4:$AC$767, 27, FALSE)</f>
        <v>38</v>
      </c>
      <c r="AR228" s="368">
        <f>VLOOKUP($B228, '0.학교(충남+대전)'!$C$4:$AH$767, 29, FALSE)</f>
        <v>38</v>
      </c>
      <c r="AS228" s="368">
        <f>VLOOKUP($B228, '0.학교(충남+대전)'!$C$4:$AH$767, 30, FALSE)</f>
        <v>0</v>
      </c>
      <c r="AT228" s="368">
        <f>VLOOKUP($G228, SCHOOL_INFO!$D$5:$AS$749, 38, FALSE)</f>
        <v>2</v>
      </c>
      <c r="AU228" s="368">
        <f>VLOOKUP($G228, SCHOOL_INFO!$D$5:$AS$749, 39, FALSE)</f>
        <v>6</v>
      </c>
      <c r="AV228" s="368">
        <f>VLOOKUP($G228, SCHOOL_INFO!$D$5:$AS$749, 40, FALSE)</f>
        <v>38</v>
      </c>
      <c r="AW228" s="368">
        <f>VLOOKUP($G228, SCHOOL_INFO!$D$5:$AS$749, 41, FALSE)</f>
        <v>0</v>
      </c>
      <c r="AX228" s="368">
        <f>VLOOKUP($G228, SCHOOL_INFO!$D$5:$AS$749, 42, FALSE)</f>
        <v>0</v>
      </c>
    </row>
    <row r="229" spans="1:50" ht="16.5" customHeight="1">
      <c r="A229" s="80">
        <v>225</v>
      </c>
      <c r="B229" s="86" t="s">
        <v>1190</v>
      </c>
      <c r="C229" s="88" t="s">
        <v>28</v>
      </c>
      <c r="D229" s="86" t="s">
        <v>2233</v>
      </c>
      <c r="E229" s="86" t="s">
        <v>1154</v>
      </c>
      <c r="F229" s="87" t="s">
        <v>727</v>
      </c>
      <c r="G229" s="90" t="s">
        <v>1191</v>
      </c>
      <c r="H229" s="390" t="s">
        <v>26</v>
      </c>
      <c r="I229" s="390" t="s">
        <v>35</v>
      </c>
      <c r="J229" s="88" t="s">
        <v>5123</v>
      </c>
      <c r="K229" s="366">
        <v>3</v>
      </c>
      <c r="L229" s="367">
        <v>1</v>
      </c>
      <c r="M229" s="367">
        <v>1</v>
      </c>
      <c r="N229" s="368">
        <f>VLOOKUP($G229, SCHOOL_INFO!$D$5:$AS$749, 6, FALSE)</f>
        <v>19</v>
      </c>
      <c r="O229" s="368">
        <f>VLOOKUP($G229, SCHOOL_INFO!$D$5:$AS$749, 7, FALSE)</f>
        <v>4</v>
      </c>
      <c r="P229" s="368">
        <f>VLOOKUP($G229, SCHOOL_INFO!$D$5:$AS$749, 8, FALSE)</f>
        <v>1</v>
      </c>
      <c r="Q229" s="368">
        <f>VLOOKUP($G229, SCHOOL_INFO!$D$5:$AS$749, 10, FALSE)</f>
        <v>2</v>
      </c>
      <c r="R229" s="368">
        <f>VLOOKUP($G229, SCHOOL_INFO!$D$5:$AS$749, 11, FALSE)</f>
        <v>0</v>
      </c>
      <c r="S229" s="368">
        <f>VLOOKUP($G229, SCHOOL_INFO!$D$5:$AS$749, 12, FALSE)</f>
        <v>0</v>
      </c>
      <c r="T229" s="368">
        <f>VLOOKUP($G229, SCHOOL_INFO!$D$5:$AS$749, 13, FALSE)</f>
        <v>0</v>
      </c>
      <c r="U229" s="368">
        <f>VLOOKUP($G229, SCHOOL_INFO!$D$5:$AS$749, 14, FALSE)</f>
        <v>0</v>
      </c>
      <c r="V229" s="368">
        <f>VLOOKUP($G229, SCHOOL_INFO!$D$5:$AS$749, 15, FALSE)</f>
        <v>0</v>
      </c>
      <c r="W229" s="368">
        <f>VLOOKUP($G229, SCHOOL_INFO!$D$5:$AS$749, 17, FALSE)</f>
        <v>0</v>
      </c>
      <c r="X229" s="368">
        <f>VLOOKUP($G229, SCHOOL_INFO!$D$5:$AS$749, 18, FALSE)</f>
        <v>0</v>
      </c>
      <c r="Y229" s="368">
        <f>VLOOKUP($G229, SCHOOL_INFO!$D$5:$AS$749, 19, FALSE)</f>
        <v>20</v>
      </c>
      <c r="Z229" s="368">
        <f>VLOOKUP($G229, SCHOOL_INFO!$D$5:$AS$749, 21, FALSE)</f>
        <v>9</v>
      </c>
      <c r="AA229" s="368">
        <f>VLOOKUP($G229, SCHOOL_INFO!$D$5:$AS$749, 22, FALSE)</f>
        <v>3</v>
      </c>
      <c r="AB229" s="368">
        <f>VLOOKUP($G229, SCHOOL_INFO!$D$5:$AS$749, 23, FALSE)</f>
        <v>0</v>
      </c>
      <c r="AC229" s="368">
        <f>VLOOKUP($G229, SCHOOL_INFO!$D$5:$AS$749, 25, FALSE)</f>
        <v>23</v>
      </c>
      <c r="AD229" s="368">
        <f>VLOOKUP($G229, SCHOOL_INFO!$D$5:$AS$749, 26, FALSE)</f>
        <v>1</v>
      </c>
      <c r="AE229" s="368">
        <f>VLOOKUP($G229, SCHOOL_INFO!$D$5:$AS$749, 27, FALSE)</f>
        <v>0</v>
      </c>
      <c r="AF229" s="368">
        <f>VLOOKUP($G229, SCHOOL_INFO!$D$5:$AS$749, 29, FALSE)</f>
        <v>0</v>
      </c>
      <c r="AG229" s="368">
        <f>VLOOKUP($G229, SCHOOL_INFO!$D$5:$AS$749, 30, FALSE)</f>
        <v>0</v>
      </c>
      <c r="AH229" s="368">
        <f>VLOOKUP($G229, SCHOOL_INFO!$D$5:$AS$749, 31, FALSE)</f>
        <v>0</v>
      </c>
      <c r="AI229" s="368">
        <f>VLOOKUP($G229, SCHOOL_INFO!$D$5:$AS$749, 33, FALSE)</f>
        <v>1</v>
      </c>
      <c r="AJ229" s="368">
        <f>VLOOKUP($G229, SCHOOL_INFO!$D$5:$AS$749, 34, FALSE)</f>
        <v>0</v>
      </c>
      <c r="AK229" s="368">
        <f>VLOOKUP($G229, SCHOOL_INFO!$D$5:$AS$749, 35, FALSE)</f>
        <v>10</v>
      </c>
      <c r="AL229" s="368">
        <f>VLOOKUP($B229, '0.학교(충남+대전)'!$C$4:$AH$767, 31, FALSE)</f>
        <v>8</v>
      </c>
      <c r="AM229" s="368">
        <f>VLOOKUP($B229, '0.학교(충남+대전)'!$C$4:$AH$767, 32, FALSE)</f>
        <v>0</v>
      </c>
      <c r="AN229" s="368">
        <f>VLOOKUP($G229, SCHOOL_INFO!$D$5:$AS$749, 9, FALSE)</f>
        <v>0</v>
      </c>
      <c r="AO229" s="368">
        <f>VLOOKUP($G229, SCHOOL_INFO!$D$5:$AS$749, 36, FALSE)</f>
        <v>25</v>
      </c>
      <c r="AP229" s="368">
        <f>VLOOKUP($G229, SCHOOL_INFO!$D$5:$AS$749, 37, FALSE)</f>
        <v>21</v>
      </c>
      <c r="AQ229" s="368">
        <f>VLOOKUP($B229, '0.학교(충남+대전)'!$C$4:$AC$767, 27, FALSE)</f>
        <v>55</v>
      </c>
      <c r="AR229" s="368">
        <f>VLOOKUP($B229, '0.학교(충남+대전)'!$C$4:$AH$767, 29, FALSE)</f>
        <v>46</v>
      </c>
      <c r="AS229" s="368">
        <f>VLOOKUP($B229, '0.학교(충남+대전)'!$C$4:$AH$767, 30, FALSE)</f>
        <v>0</v>
      </c>
      <c r="AT229" s="368">
        <f>VLOOKUP($G229, SCHOOL_INFO!$D$5:$AS$749, 38, FALSE)</f>
        <v>2</v>
      </c>
      <c r="AU229" s="368">
        <f>VLOOKUP($G229, SCHOOL_INFO!$D$5:$AS$749, 39, FALSE)</f>
        <v>6</v>
      </c>
      <c r="AV229" s="368">
        <f>VLOOKUP($G229, SCHOOL_INFO!$D$5:$AS$749, 40, FALSE)</f>
        <v>48</v>
      </c>
      <c r="AW229" s="368">
        <f>VLOOKUP($G229, SCHOOL_INFO!$D$5:$AS$749, 41, FALSE)</f>
        <v>0</v>
      </c>
      <c r="AX229" s="368">
        <f>VLOOKUP($G229, SCHOOL_INFO!$D$5:$AS$749, 42, FALSE)</f>
        <v>0</v>
      </c>
    </row>
    <row r="230" spans="1:50" ht="16.5" customHeight="1">
      <c r="A230" s="81">
        <v>226</v>
      </c>
      <c r="B230" s="86" t="s">
        <v>1192</v>
      </c>
      <c r="C230" s="88" t="s">
        <v>28</v>
      </c>
      <c r="D230" s="86" t="s">
        <v>2233</v>
      </c>
      <c r="E230" s="86" t="s">
        <v>1154</v>
      </c>
      <c r="F230" s="87" t="s">
        <v>727</v>
      </c>
      <c r="G230" s="90" t="s">
        <v>1193</v>
      </c>
      <c r="H230" s="390" t="s">
        <v>26</v>
      </c>
      <c r="I230" s="390" t="s">
        <v>35</v>
      </c>
      <c r="J230" s="88" t="s">
        <v>5123</v>
      </c>
      <c r="K230" s="366">
        <v>3</v>
      </c>
      <c r="L230" s="367">
        <v>1</v>
      </c>
      <c r="M230" s="367">
        <v>1</v>
      </c>
      <c r="N230" s="368">
        <f>VLOOKUP($G230, SCHOOL_INFO!$D$5:$AS$749, 6, FALSE)</f>
        <v>25</v>
      </c>
      <c r="O230" s="368">
        <f>VLOOKUP($G230, SCHOOL_INFO!$D$5:$AS$749, 7, FALSE)</f>
        <v>10</v>
      </c>
      <c r="P230" s="368">
        <f>VLOOKUP($G230, SCHOOL_INFO!$D$5:$AS$749, 8, FALSE)</f>
        <v>3</v>
      </c>
      <c r="Q230" s="368">
        <f>VLOOKUP($G230, SCHOOL_INFO!$D$5:$AS$749, 10, FALSE)</f>
        <v>1</v>
      </c>
      <c r="R230" s="368">
        <f>VLOOKUP($G230, SCHOOL_INFO!$D$5:$AS$749, 11, FALSE)</f>
        <v>0</v>
      </c>
      <c r="S230" s="368">
        <f>VLOOKUP($G230, SCHOOL_INFO!$D$5:$AS$749, 12, FALSE)</f>
        <v>0</v>
      </c>
      <c r="T230" s="368">
        <f>VLOOKUP($G230, SCHOOL_INFO!$D$5:$AS$749, 13, FALSE)</f>
        <v>0</v>
      </c>
      <c r="U230" s="368">
        <f>VLOOKUP($G230, SCHOOL_INFO!$D$5:$AS$749, 14, FALSE)</f>
        <v>0</v>
      </c>
      <c r="V230" s="368">
        <f>VLOOKUP($G230, SCHOOL_INFO!$D$5:$AS$749, 15, FALSE)</f>
        <v>0</v>
      </c>
      <c r="W230" s="368">
        <f>VLOOKUP($G230, SCHOOL_INFO!$D$5:$AS$749, 17, FALSE)</f>
        <v>0</v>
      </c>
      <c r="X230" s="368">
        <f>VLOOKUP($G230, SCHOOL_INFO!$D$5:$AS$749, 18, FALSE)</f>
        <v>0</v>
      </c>
      <c r="Y230" s="368">
        <f>VLOOKUP($G230, SCHOOL_INFO!$D$5:$AS$749, 19, FALSE)</f>
        <v>6</v>
      </c>
      <c r="Z230" s="368">
        <f>VLOOKUP($G230, SCHOOL_INFO!$D$5:$AS$749, 21, FALSE)</f>
        <v>33</v>
      </c>
      <c r="AA230" s="368">
        <f>VLOOKUP($G230, SCHOOL_INFO!$D$5:$AS$749, 22, FALSE)</f>
        <v>19</v>
      </c>
      <c r="AB230" s="368">
        <f>VLOOKUP($G230, SCHOOL_INFO!$D$5:$AS$749, 23, FALSE)</f>
        <v>1</v>
      </c>
      <c r="AC230" s="368">
        <f>VLOOKUP($G230, SCHOOL_INFO!$D$5:$AS$749, 25, FALSE)</f>
        <v>22</v>
      </c>
      <c r="AD230" s="368">
        <f>VLOOKUP($G230, SCHOOL_INFO!$D$5:$AS$749, 26, FALSE)</f>
        <v>2</v>
      </c>
      <c r="AE230" s="368">
        <f>VLOOKUP($G230, SCHOOL_INFO!$D$5:$AS$749, 27, FALSE)</f>
        <v>3</v>
      </c>
      <c r="AF230" s="368">
        <f>VLOOKUP($G230, SCHOOL_INFO!$D$5:$AS$749, 29, FALSE)</f>
        <v>0</v>
      </c>
      <c r="AG230" s="368">
        <f>VLOOKUP($G230, SCHOOL_INFO!$D$5:$AS$749, 30, FALSE)</f>
        <v>0</v>
      </c>
      <c r="AH230" s="368">
        <f>VLOOKUP($G230, SCHOOL_INFO!$D$5:$AS$749, 31, FALSE)</f>
        <v>0</v>
      </c>
      <c r="AI230" s="368">
        <f>VLOOKUP($G230, SCHOOL_INFO!$D$5:$AS$749, 33, FALSE)</f>
        <v>1</v>
      </c>
      <c r="AJ230" s="368">
        <f>VLOOKUP($G230, SCHOOL_INFO!$D$5:$AS$749, 34, FALSE)</f>
        <v>0</v>
      </c>
      <c r="AK230" s="368">
        <f>VLOOKUP($G230, SCHOOL_INFO!$D$5:$AS$749, 35, FALSE)</f>
        <v>9</v>
      </c>
      <c r="AL230" s="368">
        <f>VLOOKUP($B230, '0.학교(충남+대전)'!$C$4:$AH$767, 31, FALSE)</f>
        <v>9</v>
      </c>
      <c r="AM230" s="368">
        <f>VLOOKUP($B230, '0.학교(충남+대전)'!$C$4:$AH$767, 32, FALSE)</f>
        <v>0</v>
      </c>
      <c r="AN230" s="368">
        <f>VLOOKUP($G230, SCHOOL_INFO!$D$5:$AS$749, 9, FALSE)</f>
        <v>0</v>
      </c>
      <c r="AO230" s="368">
        <f>VLOOKUP($G230, SCHOOL_INFO!$D$5:$AS$749, 36, FALSE)</f>
        <v>45</v>
      </c>
      <c r="AP230" s="368">
        <f>VLOOKUP($G230, SCHOOL_INFO!$D$5:$AS$749, 37, FALSE)</f>
        <v>4</v>
      </c>
      <c r="AQ230" s="368">
        <f>VLOOKUP($B230, '0.학교(충남+대전)'!$C$4:$AC$767, 27, FALSE)</f>
        <v>49</v>
      </c>
      <c r="AR230" s="368">
        <f>VLOOKUP($B230, '0.학교(충남+대전)'!$C$4:$AH$767, 29, FALSE)</f>
        <v>49</v>
      </c>
      <c r="AS230" s="368">
        <f>VLOOKUP($B230, '0.학교(충남+대전)'!$C$4:$AH$767, 30, FALSE)</f>
        <v>0</v>
      </c>
      <c r="AT230" s="368">
        <f>VLOOKUP($G230, SCHOOL_INFO!$D$5:$AS$749, 38, FALSE)</f>
        <v>2</v>
      </c>
      <c r="AU230" s="368">
        <f>VLOOKUP($G230, SCHOOL_INFO!$D$5:$AS$749, 39, FALSE)</f>
        <v>9</v>
      </c>
      <c r="AV230" s="368">
        <f>VLOOKUP($G230, SCHOOL_INFO!$D$5:$AS$749, 40, FALSE)</f>
        <v>49</v>
      </c>
      <c r="AW230" s="368">
        <f>VLOOKUP($G230, SCHOOL_INFO!$D$5:$AS$749, 41, FALSE)</f>
        <v>0</v>
      </c>
      <c r="AX230" s="368">
        <f>VLOOKUP($G230, SCHOOL_INFO!$D$5:$AS$749, 42, FALSE)</f>
        <v>0</v>
      </c>
    </row>
    <row r="231" spans="1:50" ht="16.5" customHeight="1">
      <c r="A231" s="80">
        <v>227</v>
      </c>
      <c r="B231" s="86" t="s">
        <v>1194</v>
      </c>
      <c r="C231" s="88" t="s">
        <v>28</v>
      </c>
      <c r="D231" s="86" t="s">
        <v>2233</v>
      </c>
      <c r="E231" s="86" t="s">
        <v>1154</v>
      </c>
      <c r="F231" s="89" t="s">
        <v>730</v>
      </c>
      <c r="G231" s="90" t="s">
        <v>1195</v>
      </c>
      <c r="H231" s="390" t="s">
        <v>26</v>
      </c>
      <c r="I231" s="390" t="s">
        <v>699</v>
      </c>
      <c r="J231" s="88" t="s">
        <v>5123</v>
      </c>
      <c r="K231" s="366">
        <v>2</v>
      </c>
      <c r="L231" s="367">
        <v>1</v>
      </c>
      <c r="M231" s="367">
        <v>1</v>
      </c>
      <c r="N231" s="368">
        <f>VLOOKUP($G231, SCHOOL_INFO!$D$5:$AS$749, 6, FALSE)</f>
        <v>0</v>
      </c>
      <c r="O231" s="368">
        <f>VLOOKUP($G231, SCHOOL_INFO!$D$5:$AS$749, 7, FALSE)</f>
        <v>0</v>
      </c>
      <c r="P231" s="368">
        <f>VLOOKUP($G231, SCHOOL_INFO!$D$5:$AS$749, 8, FALSE)</f>
        <v>1</v>
      </c>
      <c r="Q231" s="368">
        <f>VLOOKUP($G231, SCHOOL_INFO!$D$5:$AS$749, 10, FALSE)</f>
        <v>4</v>
      </c>
      <c r="R231" s="368">
        <f>VLOOKUP($G231, SCHOOL_INFO!$D$5:$AS$749, 11, FALSE)</f>
        <v>0</v>
      </c>
      <c r="S231" s="368">
        <f>VLOOKUP($G231, SCHOOL_INFO!$D$5:$AS$749, 12, FALSE)</f>
        <v>0</v>
      </c>
      <c r="T231" s="368">
        <f>VLOOKUP($G231, SCHOOL_INFO!$D$5:$AS$749, 13, FALSE)</f>
        <v>0</v>
      </c>
      <c r="U231" s="368">
        <f>VLOOKUP($G231, SCHOOL_INFO!$D$5:$AS$749, 14, FALSE)</f>
        <v>0</v>
      </c>
      <c r="V231" s="368">
        <f>VLOOKUP($G231, SCHOOL_INFO!$D$5:$AS$749, 15, FALSE)</f>
        <v>0</v>
      </c>
      <c r="W231" s="368">
        <f>VLOOKUP($G231, SCHOOL_INFO!$D$5:$AS$749, 17, FALSE)</f>
        <v>0</v>
      </c>
      <c r="X231" s="368">
        <f>VLOOKUP($G231, SCHOOL_INFO!$D$5:$AS$749, 18, FALSE)</f>
        <v>0</v>
      </c>
      <c r="Y231" s="368">
        <f>VLOOKUP($G231, SCHOOL_INFO!$D$5:$AS$749, 19, FALSE)</f>
        <v>0</v>
      </c>
      <c r="Z231" s="368">
        <f>VLOOKUP($G231, SCHOOL_INFO!$D$5:$AS$749, 21, FALSE)</f>
        <v>2</v>
      </c>
      <c r="AA231" s="368">
        <f>VLOOKUP($G231, SCHOOL_INFO!$D$5:$AS$749, 22, FALSE)</f>
        <v>2</v>
      </c>
      <c r="AB231" s="368">
        <f>VLOOKUP($G231, SCHOOL_INFO!$D$5:$AS$749, 23, FALSE)</f>
        <v>0</v>
      </c>
      <c r="AC231" s="368">
        <f>VLOOKUP($G231, SCHOOL_INFO!$D$5:$AS$749, 25, FALSE)</f>
        <v>9</v>
      </c>
      <c r="AD231" s="368">
        <f>VLOOKUP($G231, SCHOOL_INFO!$D$5:$AS$749, 26, FALSE)</f>
        <v>1</v>
      </c>
      <c r="AE231" s="368">
        <f>VLOOKUP($G231, SCHOOL_INFO!$D$5:$AS$749, 27, FALSE)</f>
        <v>0</v>
      </c>
      <c r="AF231" s="368">
        <f>VLOOKUP($G231, SCHOOL_INFO!$D$5:$AS$749, 29, FALSE)</f>
        <v>0</v>
      </c>
      <c r="AG231" s="368">
        <f>VLOOKUP($G231, SCHOOL_INFO!$D$5:$AS$749, 30, FALSE)</f>
        <v>0</v>
      </c>
      <c r="AH231" s="368">
        <f>VLOOKUP($G231, SCHOOL_INFO!$D$5:$AS$749, 31, FALSE)</f>
        <v>0</v>
      </c>
      <c r="AI231" s="368">
        <f>VLOOKUP($G231, SCHOOL_INFO!$D$5:$AS$749, 33, FALSE)</f>
        <v>1</v>
      </c>
      <c r="AJ231" s="368">
        <f>VLOOKUP($G231, SCHOOL_INFO!$D$5:$AS$749, 34, FALSE)</f>
        <v>0</v>
      </c>
      <c r="AK231" s="368">
        <f>VLOOKUP($G231, SCHOOL_INFO!$D$5:$AS$749, 35, FALSE)</f>
        <v>2</v>
      </c>
      <c r="AL231" s="368">
        <f>VLOOKUP($B231, '0.학교(충남+대전)'!$C$4:$AH$767, 31, FALSE)</f>
        <v>2</v>
      </c>
      <c r="AM231" s="368">
        <f>VLOOKUP($B231, '0.학교(충남+대전)'!$C$4:$AH$767, 32, FALSE)</f>
        <v>0</v>
      </c>
      <c r="AN231" s="368">
        <f>VLOOKUP($G231, SCHOOL_INFO!$D$5:$AS$749, 9, FALSE)</f>
        <v>0</v>
      </c>
      <c r="AO231" s="368">
        <f>VLOOKUP($G231, SCHOOL_INFO!$D$5:$AS$749, 36, FALSE)</f>
        <v>0</v>
      </c>
      <c r="AP231" s="368">
        <f>VLOOKUP($G231, SCHOOL_INFO!$D$5:$AS$749, 37, FALSE)</f>
        <v>14</v>
      </c>
      <c r="AQ231" s="368">
        <f>VLOOKUP($B231, '0.학교(충남+대전)'!$C$4:$AC$767, 27, FALSE)</f>
        <v>14</v>
      </c>
      <c r="AR231" s="368">
        <f>VLOOKUP($B231, '0.학교(충남+대전)'!$C$4:$AH$767, 29, FALSE)</f>
        <v>14</v>
      </c>
      <c r="AS231" s="368">
        <f>VLOOKUP($B231, '0.학교(충남+대전)'!$C$4:$AH$767, 30, FALSE)</f>
        <v>0</v>
      </c>
      <c r="AT231" s="368">
        <f>VLOOKUP($G231, SCHOOL_INFO!$D$5:$AS$749, 38, FALSE)</f>
        <v>0</v>
      </c>
      <c r="AU231" s="368">
        <f>VLOOKUP($G231, SCHOOL_INFO!$D$5:$AS$749, 39, FALSE)</f>
        <v>2</v>
      </c>
      <c r="AV231" s="368">
        <f>VLOOKUP($G231, SCHOOL_INFO!$D$5:$AS$749, 40, FALSE)</f>
        <v>16</v>
      </c>
      <c r="AW231" s="368">
        <f>VLOOKUP($G231, SCHOOL_INFO!$D$5:$AS$749, 41, FALSE)</f>
        <v>0</v>
      </c>
      <c r="AX231" s="368">
        <f>VLOOKUP($G231, SCHOOL_INFO!$D$5:$AS$749, 42, FALSE)</f>
        <v>0</v>
      </c>
    </row>
    <row r="232" spans="1:50" ht="16.5" customHeight="1">
      <c r="A232" s="80">
        <v>228</v>
      </c>
      <c r="B232" s="86" t="s">
        <v>1196</v>
      </c>
      <c r="C232" s="88" t="s">
        <v>28</v>
      </c>
      <c r="D232" s="86" t="s">
        <v>2233</v>
      </c>
      <c r="E232" s="86" t="s">
        <v>1154</v>
      </c>
      <c r="F232" s="87" t="s">
        <v>727</v>
      </c>
      <c r="G232" s="90" t="s">
        <v>1197</v>
      </c>
      <c r="H232" s="390" t="s">
        <v>3647</v>
      </c>
      <c r="I232" s="390" t="s">
        <v>699</v>
      </c>
      <c r="J232" s="88" t="s">
        <v>5123</v>
      </c>
      <c r="K232" s="366">
        <v>0</v>
      </c>
      <c r="L232" s="367">
        <v>1</v>
      </c>
      <c r="M232" s="367">
        <v>1</v>
      </c>
      <c r="N232" s="368">
        <f>VLOOKUP($G232, SCHOOL_INFO!$D$5:$AS$749, 6, FALSE)</f>
        <v>6</v>
      </c>
      <c r="O232" s="368">
        <f>VLOOKUP($G232, SCHOOL_INFO!$D$5:$AS$749, 7, FALSE)</f>
        <v>0</v>
      </c>
      <c r="P232" s="368">
        <f>VLOOKUP($G232, SCHOOL_INFO!$D$5:$AS$749, 8, FALSE)</f>
        <v>1</v>
      </c>
      <c r="Q232" s="368">
        <f>VLOOKUP($G232, SCHOOL_INFO!$D$5:$AS$749, 10, FALSE)</f>
        <v>2</v>
      </c>
      <c r="R232" s="368">
        <f>VLOOKUP($G232, SCHOOL_INFO!$D$5:$AS$749, 11, FALSE)</f>
        <v>0</v>
      </c>
      <c r="S232" s="368">
        <f>VLOOKUP($G232, SCHOOL_INFO!$D$5:$AS$749, 12, FALSE)</f>
        <v>0</v>
      </c>
      <c r="T232" s="368">
        <f>VLOOKUP($G232, SCHOOL_INFO!$D$5:$AS$749, 13, FALSE)</f>
        <v>0</v>
      </c>
      <c r="U232" s="368">
        <f>VLOOKUP($G232, SCHOOL_INFO!$D$5:$AS$749, 14, FALSE)</f>
        <v>0</v>
      </c>
      <c r="V232" s="368">
        <f>VLOOKUP($G232, SCHOOL_INFO!$D$5:$AS$749, 15, FALSE)</f>
        <v>0</v>
      </c>
      <c r="W232" s="368">
        <f>VLOOKUP($G232, SCHOOL_INFO!$D$5:$AS$749, 17, FALSE)</f>
        <v>0</v>
      </c>
      <c r="X232" s="368">
        <f>VLOOKUP($G232, SCHOOL_INFO!$D$5:$AS$749, 18, FALSE)</f>
        <v>0</v>
      </c>
      <c r="Y232" s="368">
        <f>VLOOKUP($G232, SCHOOL_INFO!$D$5:$AS$749, 19, FALSE)</f>
        <v>0</v>
      </c>
      <c r="Z232" s="368">
        <f>VLOOKUP($G232, SCHOOL_INFO!$D$5:$AS$749, 21, FALSE)</f>
        <v>2</v>
      </c>
      <c r="AA232" s="368">
        <f>VLOOKUP($G232, SCHOOL_INFO!$D$5:$AS$749, 22, FALSE)</f>
        <v>2</v>
      </c>
      <c r="AB232" s="368">
        <f>VLOOKUP($G232, SCHOOL_INFO!$D$5:$AS$749, 23, FALSE)</f>
        <v>0</v>
      </c>
      <c r="AC232" s="368">
        <f>VLOOKUP($G232, SCHOOL_INFO!$D$5:$AS$749, 25, FALSE)</f>
        <v>17</v>
      </c>
      <c r="AD232" s="368">
        <f>VLOOKUP($G232, SCHOOL_INFO!$D$5:$AS$749, 26, FALSE)</f>
        <v>1</v>
      </c>
      <c r="AE232" s="368">
        <f>VLOOKUP($G232, SCHOOL_INFO!$D$5:$AS$749, 27, FALSE)</f>
        <v>0</v>
      </c>
      <c r="AF232" s="368">
        <f>VLOOKUP($G232, SCHOOL_INFO!$D$5:$AS$749, 29, FALSE)</f>
        <v>0</v>
      </c>
      <c r="AG232" s="368">
        <f>VLOOKUP($G232, SCHOOL_INFO!$D$5:$AS$749, 30, FALSE)</f>
        <v>0</v>
      </c>
      <c r="AH232" s="368">
        <f>VLOOKUP($G232, SCHOOL_INFO!$D$5:$AS$749, 31, FALSE)</f>
        <v>0</v>
      </c>
      <c r="AI232" s="368">
        <f>VLOOKUP($G232, SCHOOL_INFO!$D$5:$AS$749, 33, FALSE)</f>
        <v>1</v>
      </c>
      <c r="AJ232" s="368">
        <f>VLOOKUP($G232, SCHOOL_INFO!$D$5:$AS$749, 34, FALSE)</f>
        <v>0</v>
      </c>
      <c r="AK232" s="368">
        <f>VLOOKUP($G232, SCHOOL_INFO!$D$5:$AS$749, 35, FALSE)</f>
        <v>1</v>
      </c>
      <c r="AL232" s="368">
        <f>VLOOKUP($B232, '0.학교(충남+대전)'!$C$4:$AH$767, 31, FALSE)</f>
        <v>1</v>
      </c>
      <c r="AM232" s="368">
        <f>VLOOKUP($B232, '0.학교(충남+대전)'!$C$4:$AH$767, 32, FALSE)</f>
        <v>0</v>
      </c>
      <c r="AN232" s="368">
        <f>VLOOKUP($G232, SCHOOL_INFO!$D$5:$AS$749, 9, FALSE)</f>
        <v>0</v>
      </c>
      <c r="AO232" s="368">
        <f>VLOOKUP($G232, SCHOOL_INFO!$D$5:$AS$749, 36, FALSE)</f>
        <v>0</v>
      </c>
      <c r="AP232" s="368">
        <f>VLOOKUP($G232, SCHOOL_INFO!$D$5:$AS$749, 37, FALSE)</f>
        <v>1</v>
      </c>
      <c r="AQ232" s="368">
        <f>VLOOKUP($B232, '0.학교(충남+대전)'!$C$4:$AC$767, 27, FALSE)</f>
        <v>1</v>
      </c>
      <c r="AR232" s="368">
        <f>VLOOKUP($B232, '0.학교(충남+대전)'!$C$4:$AH$767, 29, FALSE)</f>
        <v>1</v>
      </c>
      <c r="AS232" s="368">
        <f>VLOOKUP($B232, '0.학교(충남+대전)'!$C$4:$AH$767, 30, FALSE)</f>
        <v>0</v>
      </c>
      <c r="AT232" s="368">
        <f>VLOOKUP($G232, SCHOOL_INFO!$D$5:$AS$749, 38, FALSE)</f>
        <v>1</v>
      </c>
      <c r="AU232" s="368">
        <f>VLOOKUP($G232, SCHOOL_INFO!$D$5:$AS$749, 39, FALSE)</f>
        <v>2</v>
      </c>
      <c r="AV232" s="368">
        <f>VLOOKUP($G232, SCHOOL_INFO!$D$5:$AS$749, 40, FALSE)</f>
        <v>1</v>
      </c>
      <c r="AW232" s="368">
        <f>VLOOKUP($G232, SCHOOL_INFO!$D$5:$AS$749, 41, FALSE)</f>
        <v>0</v>
      </c>
      <c r="AX232" s="368">
        <f>VLOOKUP($G232, SCHOOL_INFO!$D$5:$AS$749, 42, FALSE)</f>
        <v>0</v>
      </c>
    </row>
    <row r="233" spans="1:50" ht="16.5" customHeight="1">
      <c r="A233" s="81">
        <v>229</v>
      </c>
      <c r="B233" s="86" t="s">
        <v>1198</v>
      </c>
      <c r="C233" s="88" t="s">
        <v>28</v>
      </c>
      <c r="D233" s="86" t="s">
        <v>2233</v>
      </c>
      <c r="E233" s="86" t="s">
        <v>1154</v>
      </c>
      <c r="F233" s="92" t="s">
        <v>784</v>
      </c>
      <c r="G233" s="90" t="s">
        <v>1199</v>
      </c>
      <c r="H233" s="390" t="s">
        <v>26</v>
      </c>
      <c r="I233" s="390" t="s">
        <v>699</v>
      </c>
      <c r="J233" s="88" t="s">
        <v>5123</v>
      </c>
      <c r="K233" s="366">
        <v>2</v>
      </c>
      <c r="L233" s="367">
        <v>1</v>
      </c>
      <c r="M233" s="367">
        <v>1</v>
      </c>
      <c r="N233" s="368">
        <f>VLOOKUP($G233, SCHOOL_INFO!$D$5:$AS$749, 6, FALSE)</f>
        <v>14</v>
      </c>
      <c r="O233" s="368">
        <f>VLOOKUP($G233, SCHOOL_INFO!$D$5:$AS$749, 7, FALSE)</f>
        <v>0</v>
      </c>
      <c r="P233" s="368">
        <f>VLOOKUP($G233, SCHOOL_INFO!$D$5:$AS$749, 8, FALSE)</f>
        <v>0</v>
      </c>
      <c r="Q233" s="368">
        <f>VLOOKUP($G233, SCHOOL_INFO!$D$5:$AS$749, 10, FALSE)</f>
        <v>7</v>
      </c>
      <c r="R233" s="368">
        <f>VLOOKUP($G233, SCHOOL_INFO!$D$5:$AS$749, 11, FALSE)</f>
        <v>0</v>
      </c>
      <c r="S233" s="368">
        <f>VLOOKUP($G233, SCHOOL_INFO!$D$5:$AS$749, 12, FALSE)</f>
        <v>0</v>
      </c>
      <c r="T233" s="368">
        <f>VLOOKUP($G233, SCHOOL_INFO!$D$5:$AS$749, 13, FALSE)</f>
        <v>0</v>
      </c>
      <c r="U233" s="368">
        <f>VLOOKUP($G233, SCHOOL_INFO!$D$5:$AS$749, 14, FALSE)</f>
        <v>0</v>
      </c>
      <c r="V233" s="368">
        <f>VLOOKUP($G233, SCHOOL_INFO!$D$5:$AS$749, 15, FALSE)</f>
        <v>0</v>
      </c>
      <c r="W233" s="368">
        <f>VLOOKUP($G233, SCHOOL_INFO!$D$5:$AS$749, 17, FALSE)</f>
        <v>0</v>
      </c>
      <c r="X233" s="368">
        <f>VLOOKUP($G233, SCHOOL_INFO!$D$5:$AS$749, 18, FALSE)</f>
        <v>0</v>
      </c>
      <c r="Y233" s="368">
        <f>VLOOKUP($G233, SCHOOL_INFO!$D$5:$AS$749, 19, FALSE)</f>
        <v>0</v>
      </c>
      <c r="Z233" s="368">
        <f>VLOOKUP($G233, SCHOOL_INFO!$D$5:$AS$749, 21, FALSE)</f>
        <v>2</v>
      </c>
      <c r="AA233" s="368">
        <f>VLOOKUP($G233, SCHOOL_INFO!$D$5:$AS$749, 22, FALSE)</f>
        <v>2</v>
      </c>
      <c r="AB233" s="368">
        <f>VLOOKUP($G233, SCHOOL_INFO!$D$5:$AS$749, 23, FALSE)</f>
        <v>0</v>
      </c>
      <c r="AC233" s="368">
        <f>VLOOKUP($G233, SCHOOL_INFO!$D$5:$AS$749, 25, FALSE)</f>
        <v>29</v>
      </c>
      <c r="AD233" s="368">
        <f>VLOOKUP($G233, SCHOOL_INFO!$D$5:$AS$749, 26, FALSE)</f>
        <v>2</v>
      </c>
      <c r="AE233" s="368">
        <f>VLOOKUP($G233, SCHOOL_INFO!$D$5:$AS$749, 27, FALSE)</f>
        <v>16</v>
      </c>
      <c r="AF233" s="368">
        <f>VLOOKUP($G233, SCHOOL_INFO!$D$5:$AS$749, 29, FALSE)</f>
        <v>2</v>
      </c>
      <c r="AG233" s="368">
        <f>VLOOKUP($G233, SCHOOL_INFO!$D$5:$AS$749, 30, FALSE)</f>
        <v>0</v>
      </c>
      <c r="AH233" s="368">
        <f>VLOOKUP($G233, SCHOOL_INFO!$D$5:$AS$749, 31, FALSE)</f>
        <v>0</v>
      </c>
      <c r="AI233" s="368">
        <f>VLOOKUP($G233, SCHOOL_INFO!$D$5:$AS$749, 33, FALSE)</f>
        <v>1</v>
      </c>
      <c r="AJ233" s="368">
        <f>VLOOKUP($G233, SCHOOL_INFO!$D$5:$AS$749, 34, FALSE)</f>
        <v>0</v>
      </c>
      <c r="AK233" s="368">
        <f>VLOOKUP($G233, SCHOOL_INFO!$D$5:$AS$749, 35, FALSE)</f>
        <v>5</v>
      </c>
      <c r="AL233" s="368">
        <f>VLOOKUP($B233, '0.학교(충남+대전)'!$C$4:$AH$767, 31, FALSE)</f>
        <v>5</v>
      </c>
      <c r="AM233" s="368">
        <f>VLOOKUP($B233, '0.학교(충남+대전)'!$C$4:$AH$767, 32, FALSE)</f>
        <v>0</v>
      </c>
      <c r="AN233" s="368">
        <f>VLOOKUP($G233, SCHOOL_INFO!$D$5:$AS$749, 9, FALSE)</f>
        <v>0</v>
      </c>
      <c r="AO233" s="368">
        <f>VLOOKUP($G233, SCHOOL_INFO!$D$5:$AS$749, 36, FALSE)</f>
        <v>0</v>
      </c>
      <c r="AP233" s="368">
        <f>VLOOKUP($G233, SCHOOL_INFO!$D$5:$AS$749, 37, FALSE)</f>
        <v>0</v>
      </c>
      <c r="AQ233" s="368">
        <f>VLOOKUP($B233, '0.학교(충남+대전)'!$C$4:$AC$767, 27, FALSE)</f>
        <v>33</v>
      </c>
      <c r="AR233" s="368">
        <f>VLOOKUP($B233, '0.학교(충남+대전)'!$C$4:$AH$767, 29, FALSE)</f>
        <v>33</v>
      </c>
      <c r="AS233" s="368">
        <f>VLOOKUP($B233, '0.학교(충남+대전)'!$C$4:$AH$767, 30, FALSE)</f>
        <v>0</v>
      </c>
      <c r="AT233" s="368">
        <f>VLOOKUP($G233, SCHOOL_INFO!$D$5:$AS$749, 38, FALSE)</f>
        <v>2</v>
      </c>
      <c r="AU233" s="368">
        <f>VLOOKUP($G233, SCHOOL_INFO!$D$5:$AS$749, 39, FALSE)</f>
        <v>5</v>
      </c>
      <c r="AV233" s="368">
        <f>VLOOKUP($G233, SCHOOL_INFO!$D$5:$AS$749, 40, FALSE)</f>
        <v>33</v>
      </c>
      <c r="AW233" s="368">
        <f>VLOOKUP($G233, SCHOOL_INFO!$D$5:$AS$749, 41, FALSE)</f>
        <v>0</v>
      </c>
      <c r="AX233" s="368">
        <f>VLOOKUP($G233, SCHOOL_INFO!$D$5:$AS$749, 42, FALSE)</f>
        <v>0</v>
      </c>
    </row>
    <row r="234" spans="1:50" ht="16.5" customHeight="1">
      <c r="A234" s="80">
        <v>230</v>
      </c>
      <c r="B234" s="86" t="s">
        <v>1200</v>
      </c>
      <c r="C234" s="88" t="s">
        <v>28</v>
      </c>
      <c r="D234" s="86" t="s">
        <v>2233</v>
      </c>
      <c r="E234" s="86" t="s">
        <v>1154</v>
      </c>
      <c r="F234" s="89" t="s">
        <v>730</v>
      </c>
      <c r="G234" s="90" t="s">
        <v>1201</v>
      </c>
      <c r="H234" s="390" t="s">
        <v>26</v>
      </c>
      <c r="I234" s="390" t="s">
        <v>699</v>
      </c>
      <c r="J234" s="88" t="s">
        <v>5123</v>
      </c>
      <c r="K234" s="366">
        <v>2</v>
      </c>
      <c r="L234" s="367">
        <v>1</v>
      </c>
      <c r="M234" s="367">
        <v>1</v>
      </c>
      <c r="N234" s="368">
        <f>VLOOKUP($G234, SCHOOL_INFO!$D$5:$AS$749, 6, FALSE)</f>
        <v>11</v>
      </c>
      <c r="O234" s="368">
        <f>VLOOKUP($G234, SCHOOL_INFO!$D$5:$AS$749, 7, FALSE)</f>
        <v>0</v>
      </c>
      <c r="P234" s="368">
        <f>VLOOKUP($G234, SCHOOL_INFO!$D$5:$AS$749, 8, FALSE)</f>
        <v>1</v>
      </c>
      <c r="Q234" s="368">
        <f>VLOOKUP($G234, SCHOOL_INFO!$D$5:$AS$749, 10, FALSE)</f>
        <v>6</v>
      </c>
      <c r="R234" s="368">
        <f>VLOOKUP($G234, SCHOOL_INFO!$D$5:$AS$749, 11, FALSE)</f>
        <v>0</v>
      </c>
      <c r="S234" s="368">
        <f>VLOOKUP($G234, SCHOOL_INFO!$D$5:$AS$749, 12, FALSE)</f>
        <v>0</v>
      </c>
      <c r="T234" s="368">
        <f>VLOOKUP($G234, SCHOOL_INFO!$D$5:$AS$749, 13, FALSE)</f>
        <v>0</v>
      </c>
      <c r="U234" s="368">
        <f>VLOOKUP($G234, SCHOOL_INFO!$D$5:$AS$749, 14, FALSE)</f>
        <v>0</v>
      </c>
      <c r="V234" s="368">
        <f>VLOOKUP($G234, SCHOOL_INFO!$D$5:$AS$749, 15, FALSE)</f>
        <v>0</v>
      </c>
      <c r="W234" s="368">
        <f>VLOOKUP($G234, SCHOOL_INFO!$D$5:$AS$749, 17, FALSE)</f>
        <v>0</v>
      </c>
      <c r="X234" s="368">
        <f>VLOOKUP($G234, SCHOOL_INFO!$D$5:$AS$749, 18, FALSE)</f>
        <v>0</v>
      </c>
      <c r="Y234" s="368">
        <f>VLOOKUP($G234, SCHOOL_INFO!$D$5:$AS$749, 19, FALSE)</f>
        <v>2</v>
      </c>
      <c r="Z234" s="368">
        <f>VLOOKUP($G234, SCHOOL_INFO!$D$5:$AS$749, 21, FALSE)</f>
        <v>2</v>
      </c>
      <c r="AA234" s="368">
        <f>VLOOKUP($G234, SCHOOL_INFO!$D$5:$AS$749, 22, FALSE)</f>
        <v>2</v>
      </c>
      <c r="AB234" s="368">
        <f>VLOOKUP($G234, SCHOOL_INFO!$D$5:$AS$749, 23, FALSE)</f>
        <v>0</v>
      </c>
      <c r="AC234" s="368">
        <f>VLOOKUP($G234, SCHOOL_INFO!$D$5:$AS$749, 25, FALSE)</f>
        <v>31</v>
      </c>
      <c r="AD234" s="368">
        <f>VLOOKUP($G234, SCHOOL_INFO!$D$5:$AS$749, 26, FALSE)</f>
        <v>5</v>
      </c>
      <c r="AE234" s="368">
        <f>VLOOKUP($G234, SCHOOL_INFO!$D$5:$AS$749, 27, FALSE)</f>
        <v>0</v>
      </c>
      <c r="AF234" s="368">
        <f>VLOOKUP($G234, SCHOOL_INFO!$D$5:$AS$749, 29, FALSE)</f>
        <v>2</v>
      </c>
      <c r="AG234" s="368">
        <f>VLOOKUP($G234, SCHOOL_INFO!$D$5:$AS$749, 30, FALSE)</f>
        <v>0</v>
      </c>
      <c r="AH234" s="368">
        <f>VLOOKUP($G234, SCHOOL_INFO!$D$5:$AS$749, 31, FALSE)</f>
        <v>0</v>
      </c>
      <c r="AI234" s="368">
        <f>VLOOKUP($G234, SCHOOL_INFO!$D$5:$AS$749, 33, FALSE)</f>
        <v>1</v>
      </c>
      <c r="AJ234" s="368">
        <f>VLOOKUP($G234, SCHOOL_INFO!$D$5:$AS$749, 34, FALSE)</f>
        <v>0</v>
      </c>
      <c r="AK234" s="368">
        <f>VLOOKUP($G234, SCHOOL_INFO!$D$5:$AS$749, 35, FALSE)</f>
        <v>5</v>
      </c>
      <c r="AL234" s="368">
        <f>VLOOKUP($B234, '0.학교(충남+대전)'!$C$4:$AH$767, 31, FALSE)</f>
        <v>5</v>
      </c>
      <c r="AM234" s="368">
        <f>VLOOKUP($B234, '0.학교(충남+대전)'!$C$4:$AH$767, 32, FALSE)</f>
        <v>0</v>
      </c>
      <c r="AN234" s="368">
        <f>VLOOKUP($G234, SCHOOL_INFO!$D$5:$AS$749, 9, FALSE)</f>
        <v>0</v>
      </c>
      <c r="AO234" s="368">
        <f>VLOOKUP($G234, SCHOOL_INFO!$D$5:$AS$749, 36, FALSE)</f>
        <v>13</v>
      </c>
      <c r="AP234" s="368">
        <f>VLOOKUP($G234, SCHOOL_INFO!$D$5:$AS$749, 37, FALSE)</f>
        <v>1</v>
      </c>
      <c r="AQ234" s="368">
        <f>VLOOKUP($B234, '0.학교(충남+대전)'!$C$4:$AC$767, 27, FALSE)</f>
        <v>14</v>
      </c>
      <c r="AR234" s="368">
        <f>VLOOKUP($B234, '0.학교(충남+대전)'!$C$4:$AH$767, 29, FALSE)</f>
        <v>14</v>
      </c>
      <c r="AS234" s="368">
        <f>VLOOKUP($B234, '0.학교(충남+대전)'!$C$4:$AH$767, 30, FALSE)</f>
        <v>0</v>
      </c>
      <c r="AT234" s="368">
        <f>VLOOKUP($G234, SCHOOL_INFO!$D$5:$AS$749, 38, FALSE)</f>
        <v>0</v>
      </c>
      <c r="AU234" s="368">
        <f>VLOOKUP($G234, SCHOOL_INFO!$D$5:$AS$749, 39, FALSE)</f>
        <v>7</v>
      </c>
      <c r="AV234" s="368">
        <f>VLOOKUP($G234, SCHOOL_INFO!$D$5:$AS$749, 40, FALSE)</f>
        <v>14</v>
      </c>
      <c r="AW234" s="368">
        <f>VLOOKUP($G234, SCHOOL_INFO!$D$5:$AS$749, 41, FALSE)</f>
        <v>0</v>
      </c>
      <c r="AX234" s="368">
        <f>VLOOKUP($G234, SCHOOL_INFO!$D$5:$AS$749, 42, FALSE)</f>
        <v>0</v>
      </c>
    </row>
    <row r="235" spans="1:50" ht="16.5" customHeight="1">
      <c r="A235" s="80">
        <v>231</v>
      </c>
      <c r="B235" s="86" t="s">
        <v>1202</v>
      </c>
      <c r="C235" s="88" t="s">
        <v>28</v>
      </c>
      <c r="D235" s="86" t="s">
        <v>2233</v>
      </c>
      <c r="E235" s="86" t="s">
        <v>1154</v>
      </c>
      <c r="F235" s="87" t="s">
        <v>727</v>
      </c>
      <c r="G235" s="90" t="s">
        <v>1203</v>
      </c>
      <c r="H235" s="390" t="s">
        <v>2353</v>
      </c>
      <c r="I235" s="390" t="s">
        <v>699</v>
      </c>
      <c r="J235" s="88" t="s">
        <v>5123</v>
      </c>
      <c r="K235" s="366">
        <v>2</v>
      </c>
      <c r="L235" s="367">
        <v>1</v>
      </c>
      <c r="M235" s="367">
        <v>1</v>
      </c>
      <c r="N235" s="368">
        <f>VLOOKUP($G235, SCHOOL_INFO!$D$5:$AS$749, 6, FALSE)</f>
        <v>14</v>
      </c>
      <c r="O235" s="368">
        <f>VLOOKUP($G235, SCHOOL_INFO!$D$5:$AS$749, 7, FALSE)</f>
        <v>0</v>
      </c>
      <c r="P235" s="368">
        <f>VLOOKUP($G235, SCHOOL_INFO!$D$5:$AS$749, 8, FALSE)</f>
        <v>1</v>
      </c>
      <c r="Q235" s="368">
        <f>VLOOKUP($G235, SCHOOL_INFO!$D$5:$AS$749, 10, FALSE)</f>
        <v>3</v>
      </c>
      <c r="R235" s="368">
        <f>VLOOKUP($G235, SCHOOL_INFO!$D$5:$AS$749, 11, FALSE)</f>
        <v>0</v>
      </c>
      <c r="S235" s="368">
        <f>VLOOKUP($G235, SCHOOL_INFO!$D$5:$AS$749, 12, FALSE)</f>
        <v>0</v>
      </c>
      <c r="T235" s="368">
        <f>VLOOKUP($G235, SCHOOL_INFO!$D$5:$AS$749, 13, FALSE)</f>
        <v>0</v>
      </c>
      <c r="U235" s="368">
        <f>VLOOKUP($G235, SCHOOL_INFO!$D$5:$AS$749, 14, FALSE)</f>
        <v>0</v>
      </c>
      <c r="V235" s="368">
        <f>VLOOKUP($G235, SCHOOL_INFO!$D$5:$AS$749, 15, FALSE)</f>
        <v>0</v>
      </c>
      <c r="W235" s="368">
        <f>VLOOKUP($G235, SCHOOL_INFO!$D$5:$AS$749, 17, FALSE)</f>
        <v>0</v>
      </c>
      <c r="X235" s="368">
        <f>VLOOKUP($G235, SCHOOL_INFO!$D$5:$AS$749, 18, FALSE)</f>
        <v>0</v>
      </c>
      <c r="Y235" s="368">
        <f>VLOOKUP($G235, SCHOOL_INFO!$D$5:$AS$749, 19, FALSE)</f>
        <v>0</v>
      </c>
      <c r="Z235" s="368">
        <f>VLOOKUP($G235, SCHOOL_INFO!$D$5:$AS$749, 21, FALSE)</f>
        <v>2</v>
      </c>
      <c r="AA235" s="368">
        <f>VLOOKUP($G235, SCHOOL_INFO!$D$5:$AS$749, 22, FALSE)</f>
        <v>2</v>
      </c>
      <c r="AB235" s="368">
        <f>VLOOKUP($G235, SCHOOL_INFO!$D$5:$AS$749, 23, FALSE)</f>
        <v>0</v>
      </c>
      <c r="AC235" s="368">
        <f>VLOOKUP($G235, SCHOOL_INFO!$D$5:$AS$749, 25, FALSE)</f>
        <v>34</v>
      </c>
      <c r="AD235" s="368">
        <f>VLOOKUP($G235, SCHOOL_INFO!$D$5:$AS$749, 26, FALSE)</f>
        <v>1</v>
      </c>
      <c r="AE235" s="368">
        <f>VLOOKUP($G235, SCHOOL_INFO!$D$5:$AS$749, 27, FALSE)</f>
        <v>0</v>
      </c>
      <c r="AF235" s="368">
        <f>VLOOKUP($G235, SCHOOL_INFO!$D$5:$AS$749, 29, FALSE)</f>
        <v>1</v>
      </c>
      <c r="AG235" s="368">
        <f>VLOOKUP($G235, SCHOOL_INFO!$D$5:$AS$749, 30, FALSE)</f>
        <v>0</v>
      </c>
      <c r="AH235" s="368">
        <f>VLOOKUP($G235, SCHOOL_INFO!$D$5:$AS$749, 31, FALSE)</f>
        <v>0</v>
      </c>
      <c r="AI235" s="368">
        <f>VLOOKUP($G235, SCHOOL_INFO!$D$5:$AS$749, 33, FALSE)</f>
        <v>1</v>
      </c>
      <c r="AJ235" s="368">
        <f>VLOOKUP($G235, SCHOOL_INFO!$D$5:$AS$749, 34, FALSE)</f>
        <v>0</v>
      </c>
      <c r="AK235" s="368">
        <f>VLOOKUP($G235, SCHOOL_INFO!$D$5:$AS$749, 35, FALSE)</f>
        <v>4</v>
      </c>
      <c r="AL235" s="368">
        <f>VLOOKUP($B235, '0.학교(충남+대전)'!$C$4:$AH$767, 31, FALSE)</f>
        <v>4</v>
      </c>
      <c r="AM235" s="368">
        <f>VLOOKUP($B235, '0.학교(충남+대전)'!$C$4:$AH$767, 32, FALSE)</f>
        <v>0</v>
      </c>
      <c r="AN235" s="368">
        <f>VLOOKUP($G235, SCHOOL_INFO!$D$5:$AS$749, 9, FALSE)</f>
        <v>0</v>
      </c>
      <c r="AO235" s="368">
        <f>VLOOKUP($G235, SCHOOL_INFO!$D$5:$AS$749, 36, FALSE)</f>
        <v>9</v>
      </c>
      <c r="AP235" s="368">
        <f>VLOOKUP($G235, SCHOOL_INFO!$D$5:$AS$749, 37, FALSE)</f>
        <v>7</v>
      </c>
      <c r="AQ235" s="368">
        <f>VLOOKUP($B235, '0.학교(충남+대전)'!$C$4:$AC$767, 27, FALSE)</f>
        <v>14</v>
      </c>
      <c r="AR235" s="368">
        <f>VLOOKUP($B235, '0.학교(충남+대전)'!$C$4:$AH$767, 29, FALSE)</f>
        <v>14</v>
      </c>
      <c r="AS235" s="368">
        <f>VLOOKUP($B235, '0.학교(충남+대전)'!$C$4:$AH$767, 30, FALSE)</f>
        <v>2</v>
      </c>
      <c r="AT235" s="368">
        <f>VLOOKUP($G235, SCHOOL_INFO!$D$5:$AS$749, 38, FALSE)</f>
        <v>1</v>
      </c>
      <c r="AU235" s="368">
        <f>VLOOKUP($G235, SCHOOL_INFO!$D$5:$AS$749, 39, FALSE)</f>
        <v>5</v>
      </c>
      <c r="AV235" s="368">
        <f>VLOOKUP($G235, SCHOOL_INFO!$D$5:$AS$749, 40, FALSE)</f>
        <v>15</v>
      </c>
      <c r="AW235" s="368">
        <f>VLOOKUP($G235, SCHOOL_INFO!$D$5:$AS$749, 41, FALSE)</f>
        <v>0</v>
      </c>
      <c r="AX235" s="368">
        <f>VLOOKUP($G235, SCHOOL_INFO!$D$5:$AS$749, 42, FALSE)</f>
        <v>0</v>
      </c>
    </row>
    <row r="236" spans="1:50" ht="16.5" customHeight="1">
      <c r="A236" s="81">
        <v>232</v>
      </c>
      <c r="B236" s="86" t="s">
        <v>1204</v>
      </c>
      <c r="C236" s="88" t="s">
        <v>28</v>
      </c>
      <c r="D236" s="86" t="s">
        <v>2233</v>
      </c>
      <c r="E236" s="86" t="s">
        <v>1154</v>
      </c>
      <c r="F236" s="87" t="s">
        <v>727</v>
      </c>
      <c r="G236" s="90" t="s">
        <v>1205</v>
      </c>
      <c r="H236" s="390" t="s">
        <v>2353</v>
      </c>
      <c r="I236" s="390" t="s">
        <v>699</v>
      </c>
      <c r="J236" s="88" t="s">
        <v>5123</v>
      </c>
      <c r="K236" s="366">
        <v>2</v>
      </c>
      <c r="L236" s="367">
        <v>1</v>
      </c>
      <c r="M236" s="367">
        <v>1</v>
      </c>
      <c r="N236" s="368">
        <f>VLOOKUP($G236, SCHOOL_INFO!$D$5:$AS$749, 6, FALSE)</f>
        <v>8</v>
      </c>
      <c r="O236" s="368">
        <f>VLOOKUP($G236, SCHOOL_INFO!$D$5:$AS$749, 7, FALSE)</f>
        <v>0</v>
      </c>
      <c r="P236" s="368">
        <f>VLOOKUP($G236, SCHOOL_INFO!$D$5:$AS$749, 8, FALSE)</f>
        <v>1</v>
      </c>
      <c r="Q236" s="368">
        <f>VLOOKUP($G236, SCHOOL_INFO!$D$5:$AS$749, 10, FALSE)</f>
        <v>5</v>
      </c>
      <c r="R236" s="368">
        <f>VLOOKUP($G236, SCHOOL_INFO!$D$5:$AS$749, 11, FALSE)</f>
        <v>0</v>
      </c>
      <c r="S236" s="368">
        <f>VLOOKUP($G236, SCHOOL_INFO!$D$5:$AS$749, 12, FALSE)</f>
        <v>0</v>
      </c>
      <c r="T236" s="368">
        <f>VLOOKUP($G236, SCHOOL_INFO!$D$5:$AS$749, 13, FALSE)</f>
        <v>0</v>
      </c>
      <c r="U236" s="368">
        <f>VLOOKUP($G236, SCHOOL_INFO!$D$5:$AS$749, 14, FALSE)</f>
        <v>0</v>
      </c>
      <c r="V236" s="368">
        <f>VLOOKUP($G236, SCHOOL_INFO!$D$5:$AS$749, 15, FALSE)</f>
        <v>0</v>
      </c>
      <c r="W236" s="368">
        <f>VLOOKUP($G236, SCHOOL_INFO!$D$5:$AS$749, 17, FALSE)</f>
        <v>0</v>
      </c>
      <c r="X236" s="368">
        <f>VLOOKUP($G236, SCHOOL_INFO!$D$5:$AS$749, 18, FALSE)</f>
        <v>0</v>
      </c>
      <c r="Y236" s="368">
        <f>VLOOKUP($G236, SCHOOL_INFO!$D$5:$AS$749, 19, FALSE)</f>
        <v>0</v>
      </c>
      <c r="Z236" s="368">
        <f>VLOOKUP($G236, SCHOOL_INFO!$D$5:$AS$749, 21, FALSE)</f>
        <v>0</v>
      </c>
      <c r="AA236" s="368">
        <f>VLOOKUP($G236, SCHOOL_INFO!$D$5:$AS$749, 22, FALSE)</f>
        <v>0</v>
      </c>
      <c r="AB236" s="368">
        <f>VLOOKUP($G236, SCHOOL_INFO!$D$5:$AS$749, 23, FALSE)</f>
        <v>0</v>
      </c>
      <c r="AC236" s="368">
        <f>VLOOKUP($G236, SCHOOL_INFO!$D$5:$AS$749, 25, FALSE)</f>
        <v>24</v>
      </c>
      <c r="AD236" s="368">
        <f>VLOOKUP($G236, SCHOOL_INFO!$D$5:$AS$749, 26, FALSE)</f>
        <v>8</v>
      </c>
      <c r="AE236" s="368">
        <f>VLOOKUP($G236, SCHOOL_INFO!$D$5:$AS$749, 27, FALSE)</f>
        <v>0</v>
      </c>
      <c r="AF236" s="368">
        <f>VLOOKUP($G236, SCHOOL_INFO!$D$5:$AS$749, 29, FALSE)</f>
        <v>0</v>
      </c>
      <c r="AG236" s="368">
        <f>VLOOKUP($G236, SCHOOL_INFO!$D$5:$AS$749, 30, FALSE)</f>
        <v>0</v>
      </c>
      <c r="AH236" s="368">
        <f>VLOOKUP($G236, SCHOOL_INFO!$D$5:$AS$749, 31, FALSE)</f>
        <v>0</v>
      </c>
      <c r="AI236" s="368">
        <f>VLOOKUP($G236, SCHOOL_INFO!$D$5:$AS$749, 33, FALSE)</f>
        <v>1</v>
      </c>
      <c r="AJ236" s="368">
        <f>VLOOKUP($G236, SCHOOL_INFO!$D$5:$AS$749, 34, FALSE)</f>
        <v>0</v>
      </c>
      <c r="AK236" s="368">
        <f>VLOOKUP($G236, SCHOOL_INFO!$D$5:$AS$749, 35, FALSE)</f>
        <v>3</v>
      </c>
      <c r="AL236" s="368">
        <f>VLOOKUP($B236, '0.학교(충남+대전)'!$C$4:$AH$767, 31, FALSE)</f>
        <v>3</v>
      </c>
      <c r="AM236" s="368">
        <f>VLOOKUP($B236, '0.학교(충남+대전)'!$C$4:$AH$767, 32, FALSE)</f>
        <v>0</v>
      </c>
      <c r="AN236" s="368">
        <f>VLOOKUP($G236, SCHOOL_INFO!$D$5:$AS$749, 9, FALSE)</f>
        <v>0</v>
      </c>
      <c r="AO236" s="368">
        <f>VLOOKUP($G236, SCHOOL_INFO!$D$5:$AS$749, 36, FALSE)</f>
        <v>9</v>
      </c>
      <c r="AP236" s="368">
        <f>VLOOKUP($G236, SCHOOL_INFO!$D$5:$AS$749, 37, FALSE)</f>
        <v>0</v>
      </c>
      <c r="AQ236" s="368">
        <f>VLOOKUP($B236, '0.학교(충남+대전)'!$C$4:$AC$767, 27, FALSE)</f>
        <v>11</v>
      </c>
      <c r="AR236" s="368">
        <f>VLOOKUP($B236, '0.학교(충남+대전)'!$C$4:$AH$767, 29, FALSE)</f>
        <v>11</v>
      </c>
      <c r="AS236" s="368">
        <f>VLOOKUP($B236, '0.학교(충남+대전)'!$C$4:$AH$767, 30, FALSE)</f>
        <v>0</v>
      </c>
      <c r="AT236" s="368">
        <f>VLOOKUP($G236, SCHOOL_INFO!$D$5:$AS$749, 38, FALSE)</f>
        <v>2</v>
      </c>
      <c r="AU236" s="368">
        <f>VLOOKUP($G236, SCHOOL_INFO!$D$5:$AS$749, 39, FALSE)</f>
        <v>3</v>
      </c>
      <c r="AV236" s="368">
        <f>VLOOKUP($G236, SCHOOL_INFO!$D$5:$AS$749, 40, FALSE)</f>
        <v>11</v>
      </c>
      <c r="AW236" s="368">
        <f>VLOOKUP($G236, SCHOOL_INFO!$D$5:$AS$749, 41, FALSE)</f>
        <v>0</v>
      </c>
      <c r="AX236" s="368">
        <f>VLOOKUP($G236, SCHOOL_INFO!$D$5:$AS$749, 42, FALSE)</f>
        <v>0</v>
      </c>
    </row>
    <row r="237" spans="1:50" ht="16.5" customHeight="1">
      <c r="A237" s="80">
        <v>233</v>
      </c>
      <c r="B237" s="86" t="s">
        <v>1206</v>
      </c>
      <c r="C237" s="88" t="s">
        <v>28</v>
      </c>
      <c r="D237" s="86" t="s">
        <v>2233</v>
      </c>
      <c r="E237" s="86" t="s">
        <v>1154</v>
      </c>
      <c r="F237" s="87" t="s">
        <v>727</v>
      </c>
      <c r="G237" s="90" t="s">
        <v>1207</v>
      </c>
      <c r="H237" s="390" t="s">
        <v>2353</v>
      </c>
      <c r="I237" s="390" t="s">
        <v>699</v>
      </c>
      <c r="J237" s="88" t="s">
        <v>5123</v>
      </c>
      <c r="K237" s="366">
        <v>2</v>
      </c>
      <c r="L237" s="367">
        <v>1</v>
      </c>
      <c r="M237" s="367">
        <v>1</v>
      </c>
      <c r="N237" s="368">
        <f>VLOOKUP($G237, SCHOOL_INFO!$D$5:$AS$749, 6, FALSE)</f>
        <v>14</v>
      </c>
      <c r="O237" s="368">
        <f>VLOOKUP($G237, SCHOOL_INFO!$D$5:$AS$749, 7, FALSE)</f>
        <v>0</v>
      </c>
      <c r="P237" s="368">
        <f>VLOOKUP($G237, SCHOOL_INFO!$D$5:$AS$749, 8, FALSE)</f>
        <v>1</v>
      </c>
      <c r="Q237" s="368">
        <f>VLOOKUP($G237, SCHOOL_INFO!$D$5:$AS$749, 10, FALSE)</f>
        <v>0</v>
      </c>
      <c r="R237" s="368">
        <f>VLOOKUP($G237, SCHOOL_INFO!$D$5:$AS$749, 11, FALSE)</f>
        <v>0</v>
      </c>
      <c r="S237" s="368">
        <f>VLOOKUP($G237, SCHOOL_INFO!$D$5:$AS$749, 12, FALSE)</f>
        <v>0</v>
      </c>
      <c r="T237" s="368">
        <f>VLOOKUP($G237, SCHOOL_INFO!$D$5:$AS$749, 13, FALSE)</f>
        <v>0</v>
      </c>
      <c r="U237" s="368">
        <f>VLOOKUP($G237, SCHOOL_INFO!$D$5:$AS$749, 14, FALSE)</f>
        <v>0</v>
      </c>
      <c r="V237" s="368">
        <f>VLOOKUP($G237, SCHOOL_INFO!$D$5:$AS$749, 15, FALSE)</f>
        <v>0</v>
      </c>
      <c r="W237" s="368">
        <f>VLOOKUP($G237, SCHOOL_INFO!$D$5:$AS$749, 17, FALSE)</f>
        <v>0</v>
      </c>
      <c r="X237" s="368">
        <f>VLOOKUP($G237, SCHOOL_INFO!$D$5:$AS$749, 18, FALSE)</f>
        <v>0</v>
      </c>
      <c r="Y237" s="368">
        <f>VLOOKUP($G237, SCHOOL_INFO!$D$5:$AS$749, 19, FALSE)</f>
        <v>0</v>
      </c>
      <c r="Z237" s="368">
        <f>VLOOKUP($G237, SCHOOL_INFO!$D$5:$AS$749, 21, FALSE)</f>
        <v>13</v>
      </c>
      <c r="AA237" s="368">
        <f>VLOOKUP($G237, SCHOOL_INFO!$D$5:$AS$749, 22, FALSE)</f>
        <v>2</v>
      </c>
      <c r="AB237" s="368">
        <f>VLOOKUP($G237, SCHOOL_INFO!$D$5:$AS$749, 23, FALSE)</f>
        <v>0</v>
      </c>
      <c r="AC237" s="368">
        <f>VLOOKUP($G237, SCHOOL_INFO!$D$5:$AS$749, 25, FALSE)</f>
        <v>15</v>
      </c>
      <c r="AD237" s="368">
        <f>VLOOKUP($G237, SCHOOL_INFO!$D$5:$AS$749, 26, FALSE)</f>
        <v>2</v>
      </c>
      <c r="AE237" s="368">
        <f>VLOOKUP($G237, SCHOOL_INFO!$D$5:$AS$749, 27, FALSE)</f>
        <v>0</v>
      </c>
      <c r="AF237" s="368">
        <f>VLOOKUP($G237, SCHOOL_INFO!$D$5:$AS$749, 29, FALSE)</f>
        <v>0</v>
      </c>
      <c r="AG237" s="368">
        <f>VLOOKUP($G237, SCHOOL_INFO!$D$5:$AS$749, 30, FALSE)</f>
        <v>0</v>
      </c>
      <c r="AH237" s="368">
        <f>VLOOKUP($G237, SCHOOL_INFO!$D$5:$AS$749, 31, FALSE)</f>
        <v>0</v>
      </c>
      <c r="AI237" s="368">
        <f>VLOOKUP($G237, SCHOOL_INFO!$D$5:$AS$749, 33, FALSE)</f>
        <v>1</v>
      </c>
      <c r="AJ237" s="368">
        <f>VLOOKUP($G237, SCHOOL_INFO!$D$5:$AS$749, 34, FALSE)</f>
        <v>0</v>
      </c>
      <c r="AK237" s="368">
        <f>VLOOKUP($G237, SCHOOL_INFO!$D$5:$AS$749, 35, FALSE)</f>
        <v>4</v>
      </c>
      <c r="AL237" s="368">
        <f>VLOOKUP($B237, '0.학교(충남+대전)'!$C$4:$AH$767, 31, FALSE)</f>
        <v>0</v>
      </c>
      <c r="AM237" s="368">
        <f>VLOOKUP($B237, '0.학교(충남+대전)'!$C$4:$AH$767, 32, FALSE)</f>
        <v>0</v>
      </c>
      <c r="AN237" s="368">
        <f>VLOOKUP($G237, SCHOOL_INFO!$D$5:$AS$749, 9, FALSE)</f>
        <v>0</v>
      </c>
      <c r="AO237" s="368">
        <f>VLOOKUP($G237, SCHOOL_INFO!$D$5:$AS$749, 36, FALSE)</f>
        <v>13</v>
      </c>
      <c r="AP237" s="368">
        <f>VLOOKUP($G237, SCHOOL_INFO!$D$5:$AS$749, 37, FALSE)</f>
        <v>0</v>
      </c>
      <c r="AQ237" s="368">
        <f>VLOOKUP($B237, '0.학교(충남+대전)'!$C$4:$AC$767, 27, FALSE)</f>
        <v>13</v>
      </c>
      <c r="AR237" s="368">
        <f>VLOOKUP($B237, '0.학교(충남+대전)'!$C$4:$AH$767, 29, FALSE)</f>
        <v>0</v>
      </c>
      <c r="AS237" s="368">
        <f>VLOOKUP($B237, '0.학교(충남+대전)'!$C$4:$AH$767, 30, FALSE)</f>
        <v>0</v>
      </c>
      <c r="AT237" s="368">
        <f>VLOOKUP($G237, SCHOOL_INFO!$D$5:$AS$749, 38, FALSE)</f>
        <v>2</v>
      </c>
      <c r="AU237" s="368">
        <f>VLOOKUP($G237, SCHOOL_INFO!$D$5:$AS$749, 39, FALSE)</f>
        <v>4</v>
      </c>
      <c r="AV237" s="368">
        <f>VLOOKUP($G237, SCHOOL_INFO!$D$5:$AS$749, 40, FALSE)</f>
        <v>13</v>
      </c>
      <c r="AW237" s="368">
        <f>VLOOKUP($G237, SCHOOL_INFO!$D$5:$AS$749, 41, FALSE)</f>
        <v>0</v>
      </c>
      <c r="AX237" s="368">
        <f>VLOOKUP($G237, SCHOOL_INFO!$D$5:$AS$749, 42, FALSE)</f>
        <v>0</v>
      </c>
    </row>
    <row r="238" spans="1:50" ht="16.5" customHeight="1">
      <c r="A238" s="80">
        <v>234</v>
      </c>
      <c r="B238" s="86" t="s">
        <v>1208</v>
      </c>
      <c r="C238" s="88" t="s">
        <v>28</v>
      </c>
      <c r="D238" s="86" t="s">
        <v>2233</v>
      </c>
      <c r="E238" s="86" t="s">
        <v>1154</v>
      </c>
      <c r="F238" s="87" t="s">
        <v>727</v>
      </c>
      <c r="G238" s="90" t="s">
        <v>1209</v>
      </c>
      <c r="H238" s="390" t="s">
        <v>2353</v>
      </c>
      <c r="I238" s="390" t="s">
        <v>699</v>
      </c>
      <c r="J238" s="88" t="s">
        <v>5123</v>
      </c>
      <c r="K238" s="366">
        <v>1</v>
      </c>
      <c r="L238" s="367">
        <v>1</v>
      </c>
      <c r="M238" s="367">
        <v>1</v>
      </c>
      <c r="N238" s="368">
        <f>VLOOKUP($G238, SCHOOL_INFO!$D$5:$AS$749, 6, FALSE)</f>
        <v>1</v>
      </c>
      <c r="O238" s="368">
        <f>VLOOKUP($G238, SCHOOL_INFO!$D$5:$AS$749, 7, FALSE)</f>
        <v>0</v>
      </c>
      <c r="P238" s="368">
        <f>VLOOKUP($G238, SCHOOL_INFO!$D$5:$AS$749, 8, FALSE)</f>
        <v>2</v>
      </c>
      <c r="Q238" s="368">
        <f>VLOOKUP($G238, SCHOOL_INFO!$D$5:$AS$749, 10, FALSE)</f>
        <v>3</v>
      </c>
      <c r="R238" s="368">
        <f>VLOOKUP($G238, SCHOOL_INFO!$D$5:$AS$749, 11, FALSE)</f>
        <v>0</v>
      </c>
      <c r="S238" s="368">
        <f>VLOOKUP($G238, SCHOOL_INFO!$D$5:$AS$749, 12, FALSE)</f>
        <v>0</v>
      </c>
      <c r="T238" s="368">
        <f>VLOOKUP($G238, SCHOOL_INFO!$D$5:$AS$749, 13, FALSE)</f>
        <v>0</v>
      </c>
      <c r="U238" s="368">
        <f>VLOOKUP($G238, SCHOOL_INFO!$D$5:$AS$749, 14, FALSE)</f>
        <v>0</v>
      </c>
      <c r="V238" s="368">
        <f>VLOOKUP($G238, SCHOOL_INFO!$D$5:$AS$749, 15, FALSE)</f>
        <v>0</v>
      </c>
      <c r="W238" s="368">
        <f>VLOOKUP($G238, SCHOOL_INFO!$D$5:$AS$749, 17, FALSE)</f>
        <v>0</v>
      </c>
      <c r="X238" s="368">
        <f>VLOOKUP($G238, SCHOOL_INFO!$D$5:$AS$749, 18, FALSE)</f>
        <v>0</v>
      </c>
      <c r="Y238" s="368">
        <f>VLOOKUP($G238, SCHOOL_INFO!$D$5:$AS$749, 19, FALSE)</f>
        <v>0</v>
      </c>
      <c r="Z238" s="368">
        <f>VLOOKUP($G238, SCHOOL_INFO!$D$5:$AS$749, 21, FALSE)</f>
        <v>1</v>
      </c>
      <c r="AA238" s="368">
        <f>VLOOKUP($G238, SCHOOL_INFO!$D$5:$AS$749, 22, FALSE)</f>
        <v>1</v>
      </c>
      <c r="AB238" s="368">
        <f>VLOOKUP($G238, SCHOOL_INFO!$D$5:$AS$749, 23, FALSE)</f>
        <v>0</v>
      </c>
      <c r="AC238" s="368">
        <f>VLOOKUP($G238, SCHOOL_INFO!$D$5:$AS$749, 25, FALSE)</f>
        <v>10</v>
      </c>
      <c r="AD238" s="368">
        <f>VLOOKUP($G238, SCHOOL_INFO!$D$5:$AS$749, 26, FALSE)</f>
        <v>1</v>
      </c>
      <c r="AE238" s="368">
        <f>VLOOKUP($G238, SCHOOL_INFO!$D$5:$AS$749, 27, FALSE)</f>
        <v>1</v>
      </c>
      <c r="AF238" s="368">
        <f>VLOOKUP($G238, SCHOOL_INFO!$D$5:$AS$749, 29, FALSE)</f>
        <v>0</v>
      </c>
      <c r="AG238" s="368">
        <f>VLOOKUP($G238, SCHOOL_INFO!$D$5:$AS$749, 30, FALSE)</f>
        <v>0</v>
      </c>
      <c r="AH238" s="368">
        <f>VLOOKUP($G238, SCHOOL_INFO!$D$5:$AS$749, 31, FALSE)</f>
        <v>0</v>
      </c>
      <c r="AI238" s="368">
        <f>VLOOKUP($G238, SCHOOL_INFO!$D$5:$AS$749, 33, FALSE)</f>
        <v>1</v>
      </c>
      <c r="AJ238" s="368">
        <f>VLOOKUP($G238, SCHOOL_INFO!$D$5:$AS$749, 34, FALSE)</f>
        <v>0</v>
      </c>
      <c r="AK238" s="368">
        <f>VLOOKUP($G238, SCHOOL_INFO!$D$5:$AS$749, 35, FALSE)</f>
        <v>1</v>
      </c>
      <c r="AL238" s="368">
        <f>VLOOKUP($B238, '0.학교(충남+대전)'!$C$4:$AH$767, 31, FALSE)</f>
        <v>1</v>
      </c>
      <c r="AM238" s="368">
        <f>VLOOKUP($B238, '0.학교(충남+대전)'!$C$4:$AH$767, 32, FALSE)</f>
        <v>0</v>
      </c>
      <c r="AN238" s="368">
        <f>VLOOKUP($G238, SCHOOL_INFO!$D$5:$AS$749, 9, FALSE)</f>
        <v>0</v>
      </c>
      <c r="AO238" s="368">
        <f>VLOOKUP($G238, SCHOOL_INFO!$D$5:$AS$749, 36, FALSE)</f>
        <v>1</v>
      </c>
      <c r="AP238" s="368">
        <f>VLOOKUP($G238, SCHOOL_INFO!$D$5:$AS$749, 37, FALSE)</f>
        <v>3</v>
      </c>
      <c r="AQ238" s="368">
        <f>VLOOKUP($B238, '0.학교(충남+대전)'!$C$4:$AC$767, 27, FALSE)</f>
        <v>4</v>
      </c>
      <c r="AR238" s="368">
        <f>VLOOKUP($B238, '0.학교(충남+대전)'!$C$4:$AH$767, 29, FALSE)</f>
        <v>4</v>
      </c>
      <c r="AS238" s="368">
        <f>VLOOKUP($B238, '0.학교(충남+대전)'!$C$4:$AH$767, 30, FALSE)</f>
        <v>0</v>
      </c>
      <c r="AT238" s="368">
        <f>VLOOKUP($G238, SCHOOL_INFO!$D$5:$AS$749, 38, FALSE)</f>
        <v>1</v>
      </c>
      <c r="AU238" s="368">
        <f>VLOOKUP($G238, SCHOOL_INFO!$D$5:$AS$749, 39, FALSE)</f>
        <v>1</v>
      </c>
      <c r="AV238" s="368">
        <f>VLOOKUP($G238, SCHOOL_INFO!$D$5:$AS$749, 40, FALSE)</f>
        <v>4</v>
      </c>
      <c r="AW238" s="368">
        <f>VLOOKUP($G238, SCHOOL_INFO!$D$5:$AS$749, 41, FALSE)</f>
        <v>0</v>
      </c>
      <c r="AX238" s="368">
        <f>VLOOKUP($G238, SCHOOL_INFO!$D$5:$AS$749, 42, FALSE)</f>
        <v>0</v>
      </c>
    </row>
    <row r="239" spans="1:50" ht="16.5" customHeight="1">
      <c r="A239" s="81">
        <v>235</v>
      </c>
      <c r="B239" s="86" t="s">
        <v>1210</v>
      </c>
      <c r="C239" s="88" t="s">
        <v>28</v>
      </c>
      <c r="D239" s="86" t="s">
        <v>2233</v>
      </c>
      <c r="E239" s="86" t="s">
        <v>1154</v>
      </c>
      <c r="F239" s="87" t="s">
        <v>727</v>
      </c>
      <c r="G239" s="90" t="s">
        <v>1211</v>
      </c>
      <c r="H239" s="390" t="s">
        <v>2353</v>
      </c>
      <c r="I239" s="390" t="s">
        <v>699</v>
      </c>
      <c r="J239" s="88" t="s">
        <v>5123</v>
      </c>
      <c r="K239" s="366">
        <v>2</v>
      </c>
      <c r="L239" s="367">
        <v>1</v>
      </c>
      <c r="M239" s="367">
        <v>1</v>
      </c>
      <c r="N239" s="368">
        <f>VLOOKUP($G239, SCHOOL_INFO!$D$5:$AS$749, 6, FALSE)</f>
        <v>3</v>
      </c>
      <c r="O239" s="368">
        <f>VLOOKUP($G239, SCHOOL_INFO!$D$5:$AS$749, 7, FALSE)</f>
        <v>0</v>
      </c>
      <c r="P239" s="368">
        <f>VLOOKUP($G239, SCHOOL_INFO!$D$5:$AS$749, 8, FALSE)</f>
        <v>1</v>
      </c>
      <c r="Q239" s="368">
        <f>VLOOKUP($G239, SCHOOL_INFO!$D$5:$AS$749, 10, FALSE)</f>
        <v>3</v>
      </c>
      <c r="R239" s="368">
        <f>VLOOKUP($G239, SCHOOL_INFO!$D$5:$AS$749, 11, FALSE)</f>
        <v>0</v>
      </c>
      <c r="S239" s="368">
        <f>VLOOKUP($G239, SCHOOL_INFO!$D$5:$AS$749, 12, FALSE)</f>
        <v>0</v>
      </c>
      <c r="T239" s="368">
        <f>VLOOKUP($G239, SCHOOL_INFO!$D$5:$AS$749, 13, FALSE)</f>
        <v>0</v>
      </c>
      <c r="U239" s="368">
        <f>VLOOKUP($G239, SCHOOL_INFO!$D$5:$AS$749, 14, FALSE)</f>
        <v>0</v>
      </c>
      <c r="V239" s="368">
        <f>VLOOKUP($G239, SCHOOL_INFO!$D$5:$AS$749, 15, FALSE)</f>
        <v>0</v>
      </c>
      <c r="W239" s="368">
        <f>VLOOKUP($G239, SCHOOL_INFO!$D$5:$AS$749, 17, FALSE)</f>
        <v>0</v>
      </c>
      <c r="X239" s="368">
        <f>VLOOKUP($G239, SCHOOL_INFO!$D$5:$AS$749, 18, FALSE)</f>
        <v>0</v>
      </c>
      <c r="Y239" s="368">
        <f>VLOOKUP($G239, SCHOOL_INFO!$D$5:$AS$749, 19, FALSE)</f>
        <v>0</v>
      </c>
      <c r="Z239" s="368">
        <f>VLOOKUP($G239, SCHOOL_INFO!$D$5:$AS$749, 21, FALSE)</f>
        <v>2</v>
      </c>
      <c r="AA239" s="368">
        <f>VLOOKUP($G239, SCHOOL_INFO!$D$5:$AS$749, 22, FALSE)</f>
        <v>2</v>
      </c>
      <c r="AB239" s="368">
        <f>VLOOKUP($G239, SCHOOL_INFO!$D$5:$AS$749, 23, FALSE)</f>
        <v>0</v>
      </c>
      <c r="AC239" s="368">
        <f>VLOOKUP($G239, SCHOOL_INFO!$D$5:$AS$749, 25, FALSE)</f>
        <v>11</v>
      </c>
      <c r="AD239" s="368">
        <f>VLOOKUP($G239, SCHOOL_INFO!$D$5:$AS$749, 26, FALSE)</f>
        <v>3</v>
      </c>
      <c r="AE239" s="368">
        <f>VLOOKUP($G239, SCHOOL_INFO!$D$5:$AS$749, 27, FALSE)</f>
        <v>0</v>
      </c>
      <c r="AF239" s="368">
        <f>VLOOKUP($G239, SCHOOL_INFO!$D$5:$AS$749, 29, FALSE)</f>
        <v>0</v>
      </c>
      <c r="AG239" s="368">
        <f>VLOOKUP($G239, SCHOOL_INFO!$D$5:$AS$749, 30, FALSE)</f>
        <v>0</v>
      </c>
      <c r="AH239" s="368">
        <f>VLOOKUP($G239, SCHOOL_INFO!$D$5:$AS$749, 31, FALSE)</f>
        <v>0</v>
      </c>
      <c r="AI239" s="368">
        <f>VLOOKUP($G239, SCHOOL_INFO!$D$5:$AS$749, 33, FALSE)</f>
        <v>1</v>
      </c>
      <c r="AJ239" s="368">
        <f>VLOOKUP($G239, SCHOOL_INFO!$D$5:$AS$749, 34, FALSE)</f>
        <v>0</v>
      </c>
      <c r="AK239" s="368">
        <f>VLOOKUP($G239, SCHOOL_INFO!$D$5:$AS$749, 35, FALSE)</f>
        <v>4</v>
      </c>
      <c r="AL239" s="368">
        <f>VLOOKUP($B239, '0.학교(충남+대전)'!$C$4:$AH$767, 31, FALSE)</f>
        <v>4</v>
      </c>
      <c r="AM239" s="368">
        <f>VLOOKUP($B239, '0.학교(충남+대전)'!$C$4:$AH$767, 32, FALSE)</f>
        <v>0</v>
      </c>
      <c r="AN239" s="368">
        <f>VLOOKUP($G239, SCHOOL_INFO!$D$5:$AS$749, 9, FALSE)</f>
        <v>0</v>
      </c>
      <c r="AO239" s="368">
        <f>VLOOKUP($G239, SCHOOL_INFO!$D$5:$AS$749, 36, FALSE)</f>
        <v>13</v>
      </c>
      <c r="AP239" s="368">
        <f>VLOOKUP($G239, SCHOOL_INFO!$D$5:$AS$749, 37, FALSE)</f>
        <v>1</v>
      </c>
      <c r="AQ239" s="368">
        <f>VLOOKUP($B239, '0.학교(충남+대전)'!$C$4:$AC$767, 27, FALSE)</f>
        <v>14</v>
      </c>
      <c r="AR239" s="368">
        <f>VLOOKUP($B239, '0.학교(충남+대전)'!$C$4:$AH$767, 29, FALSE)</f>
        <v>14</v>
      </c>
      <c r="AS239" s="368">
        <f>VLOOKUP($B239, '0.학교(충남+대전)'!$C$4:$AH$767, 30, FALSE)</f>
        <v>0</v>
      </c>
      <c r="AT239" s="368">
        <f>VLOOKUP($G239, SCHOOL_INFO!$D$5:$AS$749, 38, FALSE)</f>
        <v>2</v>
      </c>
      <c r="AU239" s="368">
        <f>VLOOKUP($G239, SCHOOL_INFO!$D$5:$AS$749, 39, FALSE)</f>
        <v>3</v>
      </c>
      <c r="AV239" s="368">
        <f>VLOOKUP($G239, SCHOOL_INFO!$D$5:$AS$749, 40, FALSE)</f>
        <v>14</v>
      </c>
      <c r="AW239" s="368">
        <f>VLOOKUP($G239, SCHOOL_INFO!$D$5:$AS$749, 41, FALSE)</f>
        <v>0</v>
      </c>
      <c r="AX239" s="368">
        <f>VLOOKUP($G239, SCHOOL_INFO!$D$5:$AS$749, 42, FALSE)</f>
        <v>0</v>
      </c>
    </row>
    <row r="240" spans="1:50" ht="16.5" customHeight="1">
      <c r="A240" s="80">
        <v>236</v>
      </c>
      <c r="B240" s="86" t="s">
        <v>1212</v>
      </c>
      <c r="C240" s="88" t="s">
        <v>28</v>
      </c>
      <c r="D240" s="86" t="s">
        <v>2233</v>
      </c>
      <c r="E240" s="86" t="s">
        <v>1154</v>
      </c>
      <c r="F240" s="91" t="s">
        <v>724</v>
      </c>
      <c r="G240" s="90" t="s">
        <v>1213</v>
      </c>
      <c r="H240" s="390" t="s">
        <v>26</v>
      </c>
      <c r="I240" s="390" t="s">
        <v>699</v>
      </c>
      <c r="J240" s="88" t="s">
        <v>5123</v>
      </c>
      <c r="K240" s="366">
        <v>2</v>
      </c>
      <c r="L240" s="367">
        <v>1</v>
      </c>
      <c r="M240" s="367">
        <v>1</v>
      </c>
      <c r="N240" s="368">
        <f>VLOOKUP($G240, SCHOOL_INFO!$D$5:$AS$749, 6, FALSE)</f>
        <v>21</v>
      </c>
      <c r="O240" s="368">
        <f>VLOOKUP($G240, SCHOOL_INFO!$D$5:$AS$749, 7, FALSE)</f>
        <v>1</v>
      </c>
      <c r="P240" s="368">
        <f>VLOOKUP($G240, SCHOOL_INFO!$D$5:$AS$749, 8, FALSE)</f>
        <v>1</v>
      </c>
      <c r="Q240" s="368">
        <f>VLOOKUP($G240, SCHOOL_INFO!$D$5:$AS$749, 10, FALSE)</f>
        <v>1</v>
      </c>
      <c r="R240" s="368">
        <f>VLOOKUP($G240, SCHOOL_INFO!$D$5:$AS$749, 11, FALSE)</f>
        <v>0</v>
      </c>
      <c r="S240" s="368">
        <f>VLOOKUP($G240, SCHOOL_INFO!$D$5:$AS$749, 12, FALSE)</f>
        <v>0</v>
      </c>
      <c r="T240" s="368">
        <f>VLOOKUP($G240, SCHOOL_INFO!$D$5:$AS$749, 13, FALSE)</f>
        <v>0</v>
      </c>
      <c r="U240" s="368">
        <f>VLOOKUP($G240, SCHOOL_INFO!$D$5:$AS$749, 14, FALSE)</f>
        <v>0</v>
      </c>
      <c r="V240" s="368">
        <f>VLOOKUP($G240, SCHOOL_INFO!$D$5:$AS$749, 15, FALSE)</f>
        <v>0</v>
      </c>
      <c r="W240" s="368">
        <f>VLOOKUP($G240, SCHOOL_INFO!$D$5:$AS$749, 17, FALSE)</f>
        <v>0</v>
      </c>
      <c r="X240" s="368">
        <f>VLOOKUP($G240, SCHOOL_INFO!$D$5:$AS$749, 18, FALSE)</f>
        <v>0</v>
      </c>
      <c r="Y240" s="368">
        <f>VLOOKUP($G240, SCHOOL_INFO!$D$5:$AS$749, 19, FALSE)</f>
        <v>4</v>
      </c>
      <c r="Z240" s="368">
        <f>VLOOKUP($G240, SCHOOL_INFO!$D$5:$AS$749, 21, FALSE)</f>
        <v>6</v>
      </c>
      <c r="AA240" s="368">
        <f>VLOOKUP($G240, SCHOOL_INFO!$D$5:$AS$749, 22, FALSE)</f>
        <v>2</v>
      </c>
      <c r="AB240" s="368">
        <f>VLOOKUP($G240, SCHOOL_INFO!$D$5:$AS$749, 23, FALSE)</f>
        <v>0</v>
      </c>
      <c r="AC240" s="368">
        <f>VLOOKUP($G240, SCHOOL_INFO!$D$5:$AS$749, 25, FALSE)</f>
        <v>34</v>
      </c>
      <c r="AD240" s="368">
        <f>VLOOKUP($G240, SCHOOL_INFO!$D$5:$AS$749, 26, FALSE)</f>
        <v>4</v>
      </c>
      <c r="AE240" s="368">
        <f>VLOOKUP($G240, SCHOOL_INFO!$D$5:$AS$749, 27, FALSE)</f>
        <v>0</v>
      </c>
      <c r="AF240" s="368">
        <f>VLOOKUP($G240, SCHOOL_INFO!$D$5:$AS$749, 29, FALSE)</f>
        <v>0</v>
      </c>
      <c r="AG240" s="368">
        <f>VLOOKUP($G240, SCHOOL_INFO!$D$5:$AS$749, 30, FALSE)</f>
        <v>0</v>
      </c>
      <c r="AH240" s="368">
        <f>VLOOKUP($G240, SCHOOL_INFO!$D$5:$AS$749, 31, FALSE)</f>
        <v>0</v>
      </c>
      <c r="AI240" s="368">
        <f>VLOOKUP($G240, SCHOOL_INFO!$D$5:$AS$749, 33, FALSE)</f>
        <v>1</v>
      </c>
      <c r="AJ240" s="368">
        <f>VLOOKUP($G240, SCHOOL_INFO!$D$5:$AS$749, 34, FALSE)</f>
        <v>0</v>
      </c>
      <c r="AK240" s="368">
        <f>VLOOKUP($G240, SCHOOL_INFO!$D$5:$AS$749, 35, FALSE)</f>
        <v>5</v>
      </c>
      <c r="AL240" s="368">
        <f>VLOOKUP($B240, '0.학교(충남+대전)'!$C$4:$AH$767, 31, FALSE)</f>
        <v>5</v>
      </c>
      <c r="AM240" s="368">
        <f>VLOOKUP($B240, '0.학교(충남+대전)'!$C$4:$AH$767, 32, FALSE)</f>
        <v>0</v>
      </c>
      <c r="AN240" s="368">
        <f>VLOOKUP($G240, SCHOOL_INFO!$D$5:$AS$749, 9, FALSE)</f>
        <v>0</v>
      </c>
      <c r="AO240" s="368">
        <f>VLOOKUP($G240, SCHOOL_INFO!$D$5:$AS$749, 36, FALSE)</f>
        <v>19</v>
      </c>
      <c r="AP240" s="368">
        <f>VLOOKUP($G240, SCHOOL_INFO!$D$5:$AS$749, 37, FALSE)</f>
        <v>0</v>
      </c>
      <c r="AQ240" s="368">
        <f>VLOOKUP($B240, '0.학교(충남+대전)'!$C$4:$AC$767, 27, FALSE)</f>
        <v>19</v>
      </c>
      <c r="AR240" s="368">
        <f>VLOOKUP($B240, '0.학교(충남+대전)'!$C$4:$AH$767, 29, FALSE)</f>
        <v>19</v>
      </c>
      <c r="AS240" s="368">
        <f>VLOOKUP($B240, '0.학교(충남+대전)'!$C$4:$AH$767, 30, FALSE)</f>
        <v>0</v>
      </c>
      <c r="AT240" s="368">
        <f>VLOOKUP($G240, SCHOOL_INFO!$D$5:$AS$749, 38, FALSE)</f>
        <v>0</v>
      </c>
      <c r="AU240" s="368">
        <f>VLOOKUP($G240, SCHOOL_INFO!$D$5:$AS$749, 39, FALSE)</f>
        <v>1</v>
      </c>
      <c r="AV240" s="368">
        <f>VLOOKUP($G240, SCHOOL_INFO!$D$5:$AS$749, 40, FALSE)</f>
        <v>19</v>
      </c>
      <c r="AW240" s="368">
        <f>VLOOKUP($G240, SCHOOL_INFO!$D$5:$AS$749, 41, FALSE)</f>
        <v>0</v>
      </c>
      <c r="AX240" s="368">
        <f>VLOOKUP($G240, SCHOOL_INFO!$D$5:$AS$749, 42, FALSE)</f>
        <v>0</v>
      </c>
    </row>
    <row r="241" spans="1:50" ht="16.5" customHeight="1">
      <c r="A241" s="80">
        <v>237</v>
      </c>
      <c r="B241" s="86" t="s">
        <v>1214</v>
      </c>
      <c r="C241" s="88" t="s">
        <v>28</v>
      </c>
      <c r="D241" s="86" t="s">
        <v>2233</v>
      </c>
      <c r="E241" s="86" t="s">
        <v>1154</v>
      </c>
      <c r="F241" s="89" t="s">
        <v>730</v>
      </c>
      <c r="G241" s="90" t="s">
        <v>1215</v>
      </c>
      <c r="H241" s="390" t="s">
        <v>3688</v>
      </c>
      <c r="I241" s="390" t="s">
        <v>699</v>
      </c>
      <c r="J241" s="88" t="s">
        <v>5123</v>
      </c>
      <c r="K241" s="366">
        <v>0</v>
      </c>
      <c r="L241" s="367">
        <v>1</v>
      </c>
      <c r="M241" s="367">
        <v>1</v>
      </c>
      <c r="N241" s="368">
        <f>VLOOKUP($G241, SCHOOL_INFO!$D$5:$AS$749, 6, FALSE)</f>
        <v>10</v>
      </c>
      <c r="O241" s="368">
        <f>VLOOKUP($G241, SCHOOL_INFO!$D$5:$AS$749, 7, FALSE)</f>
        <v>0</v>
      </c>
      <c r="P241" s="368">
        <f>VLOOKUP($G241, SCHOOL_INFO!$D$5:$AS$749, 8, FALSE)</f>
        <v>4</v>
      </c>
      <c r="Q241" s="368">
        <f>VLOOKUP($G241, SCHOOL_INFO!$D$5:$AS$749, 10, FALSE)</f>
        <v>0</v>
      </c>
      <c r="R241" s="368">
        <f>VLOOKUP($G241, SCHOOL_INFO!$D$5:$AS$749, 11, FALSE)</f>
        <v>0</v>
      </c>
      <c r="S241" s="368">
        <f>VLOOKUP($G241, SCHOOL_INFO!$D$5:$AS$749, 12, FALSE)</f>
        <v>0</v>
      </c>
      <c r="T241" s="368">
        <f>VLOOKUP($G241, SCHOOL_INFO!$D$5:$AS$749, 13, FALSE)</f>
        <v>0</v>
      </c>
      <c r="U241" s="368">
        <f>VLOOKUP($G241, SCHOOL_INFO!$D$5:$AS$749, 14, FALSE)</f>
        <v>0</v>
      </c>
      <c r="V241" s="368">
        <f>VLOOKUP($G241, SCHOOL_INFO!$D$5:$AS$749, 15, FALSE)</f>
        <v>0</v>
      </c>
      <c r="W241" s="368">
        <f>VLOOKUP($G241, SCHOOL_INFO!$D$5:$AS$749, 17, FALSE)</f>
        <v>0</v>
      </c>
      <c r="X241" s="368">
        <f>VLOOKUP($G241, SCHOOL_INFO!$D$5:$AS$749, 18, FALSE)</f>
        <v>0</v>
      </c>
      <c r="Y241" s="368">
        <f>VLOOKUP($G241, SCHOOL_INFO!$D$5:$AS$749, 19, FALSE)</f>
        <v>10</v>
      </c>
      <c r="Z241" s="368">
        <f>VLOOKUP($G241, SCHOOL_INFO!$D$5:$AS$749, 21, FALSE)</f>
        <v>2</v>
      </c>
      <c r="AA241" s="368">
        <f>VLOOKUP($G241, SCHOOL_INFO!$D$5:$AS$749, 22, FALSE)</f>
        <v>2</v>
      </c>
      <c r="AB241" s="368">
        <f>VLOOKUP($G241, SCHOOL_INFO!$D$5:$AS$749, 23, FALSE)</f>
        <v>0</v>
      </c>
      <c r="AC241" s="368">
        <f>VLOOKUP($G241, SCHOOL_INFO!$D$5:$AS$749, 25, FALSE)</f>
        <v>14</v>
      </c>
      <c r="AD241" s="368">
        <f>VLOOKUP($G241, SCHOOL_INFO!$D$5:$AS$749, 26, FALSE)</f>
        <v>1</v>
      </c>
      <c r="AE241" s="368">
        <f>VLOOKUP($G241, SCHOOL_INFO!$D$5:$AS$749, 27, FALSE)</f>
        <v>3</v>
      </c>
      <c r="AF241" s="368">
        <f>VLOOKUP($G241, SCHOOL_INFO!$D$5:$AS$749, 29, FALSE)</f>
        <v>0</v>
      </c>
      <c r="AG241" s="368">
        <f>VLOOKUP($G241, SCHOOL_INFO!$D$5:$AS$749, 30, FALSE)</f>
        <v>0</v>
      </c>
      <c r="AH241" s="368">
        <f>VLOOKUP($G241, SCHOOL_INFO!$D$5:$AS$749, 31, FALSE)</f>
        <v>0</v>
      </c>
      <c r="AI241" s="368">
        <f>VLOOKUP($G241, SCHOOL_INFO!$D$5:$AS$749, 33, FALSE)</f>
        <v>1</v>
      </c>
      <c r="AJ241" s="368">
        <f>VLOOKUP($G241, SCHOOL_INFO!$D$5:$AS$749, 34, FALSE)</f>
        <v>0</v>
      </c>
      <c r="AK241" s="368">
        <f>VLOOKUP($G241, SCHOOL_INFO!$D$5:$AS$749, 35, FALSE)</f>
        <v>4</v>
      </c>
      <c r="AL241" s="368">
        <f>VLOOKUP($B241, '0.학교(충남+대전)'!$C$4:$AH$767, 31, FALSE)</f>
        <v>4</v>
      </c>
      <c r="AM241" s="368">
        <f>VLOOKUP($B241, '0.학교(충남+대전)'!$C$4:$AH$767, 32, FALSE)</f>
        <v>0</v>
      </c>
      <c r="AN241" s="368">
        <f>VLOOKUP($G241, SCHOOL_INFO!$D$5:$AS$749, 9, FALSE)</f>
        <v>0</v>
      </c>
      <c r="AO241" s="368">
        <f>VLOOKUP($G241, SCHOOL_INFO!$D$5:$AS$749, 36, FALSE)</f>
        <v>9</v>
      </c>
      <c r="AP241" s="368">
        <f>VLOOKUP($G241, SCHOOL_INFO!$D$5:$AS$749, 37, FALSE)</f>
        <v>5</v>
      </c>
      <c r="AQ241" s="368">
        <f>VLOOKUP($B241, '0.학교(충남+대전)'!$C$4:$AC$767, 27, FALSE)</f>
        <v>14</v>
      </c>
      <c r="AR241" s="368">
        <f>VLOOKUP($B241, '0.학교(충남+대전)'!$C$4:$AH$767, 29, FALSE)</f>
        <v>14</v>
      </c>
      <c r="AS241" s="368">
        <f>VLOOKUP($B241, '0.학교(충남+대전)'!$C$4:$AH$767, 30, FALSE)</f>
        <v>0</v>
      </c>
      <c r="AT241" s="368">
        <f>VLOOKUP($G241, SCHOOL_INFO!$D$5:$AS$749, 38, FALSE)</f>
        <v>2</v>
      </c>
      <c r="AU241" s="368">
        <f>VLOOKUP($G241, SCHOOL_INFO!$D$5:$AS$749, 39, FALSE)</f>
        <v>3</v>
      </c>
      <c r="AV241" s="368">
        <f>VLOOKUP($G241, SCHOOL_INFO!$D$5:$AS$749, 40, FALSE)</f>
        <v>14</v>
      </c>
      <c r="AW241" s="368">
        <f>VLOOKUP($G241, SCHOOL_INFO!$D$5:$AS$749, 41, FALSE)</f>
        <v>0</v>
      </c>
      <c r="AX241" s="368">
        <f>VLOOKUP($G241, SCHOOL_INFO!$D$5:$AS$749, 42, FALSE)</f>
        <v>0</v>
      </c>
    </row>
    <row r="242" spans="1:50" ht="16.5" customHeight="1">
      <c r="A242" s="81">
        <v>238</v>
      </c>
      <c r="B242" s="86" t="s">
        <v>1216</v>
      </c>
      <c r="C242" s="88" t="s">
        <v>28</v>
      </c>
      <c r="D242" s="86" t="s">
        <v>2233</v>
      </c>
      <c r="E242" s="86" t="s">
        <v>1154</v>
      </c>
      <c r="F242" s="87" t="s">
        <v>727</v>
      </c>
      <c r="G242" s="90" t="s">
        <v>1217</v>
      </c>
      <c r="H242" s="390" t="s">
        <v>2353</v>
      </c>
      <c r="I242" s="390" t="s">
        <v>699</v>
      </c>
      <c r="J242" s="88" t="s">
        <v>5123</v>
      </c>
      <c r="K242" s="366">
        <v>2</v>
      </c>
      <c r="L242" s="367">
        <v>1</v>
      </c>
      <c r="M242" s="367">
        <v>1</v>
      </c>
      <c r="N242" s="368">
        <f>VLOOKUP($G242, SCHOOL_INFO!$D$5:$AS$749, 6, FALSE)</f>
        <v>3</v>
      </c>
      <c r="O242" s="368">
        <f>VLOOKUP($G242, SCHOOL_INFO!$D$5:$AS$749, 7, FALSE)</f>
        <v>0</v>
      </c>
      <c r="P242" s="368">
        <f>VLOOKUP($G242, SCHOOL_INFO!$D$5:$AS$749, 8, FALSE)</f>
        <v>1</v>
      </c>
      <c r="Q242" s="368">
        <f>VLOOKUP($G242, SCHOOL_INFO!$D$5:$AS$749, 10, FALSE)</f>
        <v>5</v>
      </c>
      <c r="R242" s="368">
        <f>VLOOKUP($G242, SCHOOL_INFO!$D$5:$AS$749, 11, FALSE)</f>
        <v>0</v>
      </c>
      <c r="S242" s="368">
        <f>VLOOKUP($G242, SCHOOL_INFO!$D$5:$AS$749, 12, FALSE)</f>
        <v>0</v>
      </c>
      <c r="T242" s="368">
        <f>VLOOKUP($G242, SCHOOL_INFO!$D$5:$AS$749, 13, FALSE)</f>
        <v>0</v>
      </c>
      <c r="U242" s="368">
        <f>VLOOKUP($G242, SCHOOL_INFO!$D$5:$AS$749, 14, FALSE)</f>
        <v>0</v>
      </c>
      <c r="V242" s="368">
        <f>VLOOKUP($G242, SCHOOL_INFO!$D$5:$AS$749, 15, FALSE)</f>
        <v>0</v>
      </c>
      <c r="W242" s="368">
        <f>VLOOKUP($G242, SCHOOL_INFO!$D$5:$AS$749, 17, FALSE)</f>
        <v>0</v>
      </c>
      <c r="X242" s="368">
        <f>VLOOKUP($G242, SCHOOL_INFO!$D$5:$AS$749, 18, FALSE)</f>
        <v>0</v>
      </c>
      <c r="Y242" s="368">
        <f>VLOOKUP($G242, SCHOOL_INFO!$D$5:$AS$749, 19, FALSE)</f>
        <v>0</v>
      </c>
      <c r="Z242" s="368">
        <f>VLOOKUP($G242, SCHOOL_INFO!$D$5:$AS$749, 21, FALSE)</f>
        <v>2</v>
      </c>
      <c r="AA242" s="368">
        <f>VLOOKUP($G242, SCHOOL_INFO!$D$5:$AS$749, 22, FALSE)</f>
        <v>2</v>
      </c>
      <c r="AB242" s="368">
        <f>VLOOKUP($G242, SCHOOL_INFO!$D$5:$AS$749, 23, FALSE)</f>
        <v>0</v>
      </c>
      <c r="AC242" s="368">
        <f>VLOOKUP($G242, SCHOOL_INFO!$D$5:$AS$749, 25, FALSE)</f>
        <v>15</v>
      </c>
      <c r="AD242" s="368">
        <f>VLOOKUP($G242, SCHOOL_INFO!$D$5:$AS$749, 26, FALSE)</f>
        <v>3</v>
      </c>
      <c r="AE242" s="368">
        <f>VLOOKUP($G242, SCHOOL_INFO!$D$5:$AS$749, 27, FALSE)</f>
        <v>0</v>
      </c>
      <c r="AF242" s="368">
        <f>VLOOKUP($G242, SCHOOL_INFO!$D$5:$AS$749, 29, FALSE)</f>
        <v>0</v>
      </c>
      <c r="AG242" s="368">
        <f>VLOOKUP($G242, SCHOOL_INFO!$D$5:$AS$749, 30, FALSE)</f>
        <v>0</v>
      </c>
      <c r="AH242" s="368">
        <f>VLOOKUP($G242, SCHOOL_INFO!$D$5:$AS$749, 31, FALSE)</f>
        <v>0</v>
      </c>
      <c r="AI242" s="368">
        <f>VLOOKUP($G242, SCHOOL_INFO!$D$5:$AS$749, 33, FALSE)</f>
        <v>1</v>
      </c>
      <c r="AJ242" s="368">
        <f>VLOOKUP($G242, SCHOOL_INFO!$D$5:$AS$749, 34, FALSE)</f>
        <v>0</v>
      </c>
      <c r="AK242" s="368">
        <f>VLOOKUP($G242, SCHOOL_INFO!$D$5:$AS$749, 35, FALSE)</f>
        <v>4</v>
      </c>
      <c r="AL242" s="368">
        <f>VLOOKUP($B242, '0.학교(충남+대전)'!$C$4:$AH$767, 31, FALSE)</f>
        <v>4</v>
      </c>
      <c r="AM242" s="368">
        <f>VLOOKUP($B242, '0.학교(충남+대전)'!$C$4:$AH$767, 32, FALSE)</f>
        <v>0</v>
      </c>
      <c r="AN242" s="368">
        <f>VLOOKUP($G242, SCHOOL_INFO!$D$5:$AS$749, 9, FALSE)</f>
        <v>0</v>
      </c>
      <c r="AO242" s="368">
        <f>VLOOKUP($G242, SCHOOL_INFO!$D$5:$AS$749, 36, FALSE)</f>
        <v>10</v>
      </c>
      <c r="AP242" s="368">
        <f>VLOOKUP($G242, SCHOOL_INFO!$D$5:$AS$749, 37, FALSE)</f>
        <v>2</v>
      </c>
      <c r="AQ242" s="368">
        <f>VLOOKUP($B242, '0.학교(충남+대전)'!$C$4:$AC$767, 27, FALSE)</f>
        <v>12</v>
      </c>
      <c r="AR242" s="368">
        <f>VLOOKUP($B242, '0.학교(충남+대전)'!$C$4:$AH$767, 29, FALSE)</f>
        <v>12</v>
      </c>
      <c r="AS242" s="368">
        <f>VLOOKUP($B242, '0.학교(충남+대전)'!$C$4:$AH$767, 30, FALSE)</f>
        <v>0</v>
      </c>
      <c r="AT242" s="368">
        <f>VLOOKUP($G242, SCHOOL_INFO!$D$5:$AS$749, 38, FALSE)</f>
        <v>0</v>
      </c>
      <c r="AU242" s="368">
        <f>VLOOKUP($G242, SCHOOL_INFO!$D$5:$AS$749, 39, FALSE)</f>
        <v>4</v>
      </c>
      <c r="AV242" s="368">
        <f>VLOOKUP($G242, SCHOOL_INFO!$D$5:$AS$749, 40, FALSE)</f>
        <v>14</v>
      </c>
      <c r="AW242" s="368">
        <f>VLOOKUP($G242, SCHOOL_INFO!$D$5:$AS$749, 41, FALSE)</f>
        <v>0</v>
      </c>
      <c r="AX242" s="368">
        <f>VLOOKUP($G242, SCHOOL_INFO!$D$5:$AS$749, 42, FALSE)</f>
        <v>0</v>
      </c>
    </row>
    <row r="243" spans="1:50" ht="16.5" customHeight="1">
      <c r="A243" s="80">
        <v>239</v>
      </c>
      <c r="B243" s="86" t="s">
        <v>1218</v>
      </c>
      <c r="C243" s="88" t="s">
        <v>28</v>
      </c>
      <c r="D243" s="86" t="s">
        <v>2233</v>
      </c>
      <c r="E243" s="86" t="s">
        <v>1154</v>
      </c>
      <c r="F243" s="87" t="s">
        <v>727</v>
      </c>
      <c r="G243" s="90" t="s">
        <v>1219</v>
      </c>
      <c r="H243" s="390" t="s">
        <v>2353</v>
      </c>
      <c r="I243" s="390" t="s">
        <v>699</v>
      </c>
      <c r="J243" s="88" t="s">
        <v>5123</v>
      </c>
      <c r="K243" s="366">
        <v>2</v>
      </c>
      <c r="L243" s="367">
        <v>1</v>
      </c>
      <c r="M243" s="367">
        <v>1</v>
      </c>
      <c r="N243" s="368">
        <f>VLOOKUP($G243, SCHOOL_INFO!$D$5:$AS$749, 6, FALSE)</f>
        <v>9</v>
      </c>
      <c r="O243" s="368">
        <f>VLOOKUP($G243, SCHOOL_INFO!$D$5:$AS$749, 7, FALSE)</f>
        <v>0</v>
      </c>
      <c r="P243" s="368">
        <f>VLOOKUP($G243, SCHOOL_INFO!$D$5:$AS$749, 8, FALSE)</f>
        <v>1</v>
      </c>
      <c r="Q243" s="368">
        <f>VLOOKUP($G243, SCHOOL_INFO!$D$5:$AS$749, 10, FALSE)</f>
        <v>4</v>
      </c>
      <c r="R243" s="368">
        <f>VLOOKUP($G243, SCHOOL_INFO!$D$5:$AS$749, 11, FALSE)</f>
        <v>0</v>
      </c>
      <c r="S243" s="368">
        <f>VLOOKUP($G243, SCHOOL_INFO!$D$5:$AS$749, 12, FALSE)</f>
        <v>0</v>
      </c>
      <c r="T243" s="368">
        <f>VLOOKUP($G243, SCHOOL_INFO!$D$5:$AS$749, 13, FALSE)</f>
        <v>0</v>
      </c>
      <c r="U243" s="368">
        <f>VLOOKUP($G243, SCHOOL_INFO!$D$5:$AS$749, 14, FALSE)</f>
        <v>0</v>
      </c>
      <c r="V243" s="368">
        <f>VLOOKUP($G243, SCHOOL_INFO!$D$5:$AS$749, 15, FALSE)</f>
        <v>0</v>
      </c>
      <c r="W243" s="368">
        <f>VLOOKUP($G243, SCHOOL_INFO!$D$5:$AS$749, 17, FALSE)</f>
        <v>0</v>
      </c>
      <c r="X243" s="368">
        <f>VLOOKUP($G243, SCHOOL_INFO!$D$5:$AS$749, 18, FALSE)</f>
        <v>0</v>
      </c>
      <c r="Y243" s="368">
        <f>VLOOKUP($G243, SCHOOL_INFO!$D$5:$AS$749, 19, FALSE)</f>
        <v>0</v>
      </c>
      <c r="Z243" s="368">
        <f>VLOOKUP($G243, SCHOOL_INFO!$D$5:$AS$749, 21, FALSE)</f>
        <v>2</v>
      </c>
      <c r="AA243" s="368">
        <f>VLOOKUP($G243, SCHOOL_INFO!$D$5:$AS$749, 22, FALSE)</f>
        <v>2</v>
      </c>
      <c r="AB243" s="368">
        <f>VLOOKUP($G243, SCHOOL_INFO!$D$5:$AS$749, 23, FALSE)</f>
        <v>0</v>
      </c>
      <c r="AC243" s="368">
        <f>VLOOKUP($G243, SCHOOL_INFO!$D$5:$AS$749, 25, FALSE)</f>
        <v>24</v>
      </c>
      <c r="AD243" s="368">
        <f>VLOOKUP($G243, SCHOOL_INFO!$D$5:$AS$749, 26, FALSE)</f>
        <v>4</v>
      </c>
      <c r="AE243" s="368">
        <f>VLOOKUP($G243, SCHOOL_INFO!$D$5:$AS$749, 27, FALSE)</f>
        <v>0</v>
      </c>
      <c r="AF243" s="368">
        <f>VLOOKUP($G243, SCHOOL_INFO!$D$5:$AS$749, 29, FALSE)</f>
        <v>0</v>
      </c>
      <c r="AG243" s="368">
        <f>VLOOKUP($G243, SCHOOL_INFO!$D$5:$AS$749, 30, FALSE)</f>
        <v>0</v>
      </c>
      <c r="AH243" s="368">
        <f>VLOOKUP($G243, SCHOOL_INFO!$D$5:$AS$749, 31, FALSE)</f>
        <v>0</v>
      </c>
      <c r="AI243" s="368">
        <f>VLOOKUP($G243, SCHOOL_INFO!$D$5:$AS$749, 33, FALSE)</f>
        <v>1</v>
      </c>
      <c r="AJ243" s="368">
        <f>VLOOKUP($G243, SCHOOL_INFO!$D$5:$AS$749, 34, FALSE)</f>
        <v>0</v>
      </c>
      <c r="AK243" s="368">
        <f>VLOOKUP($G243, SCHOOL_INFO!$D$5:$AS$749, 35, FALSE)</f>
        <v>3</v>
      </c>
      <c r="AL243" s="368">
        <f>VLOOKUP($B243, '0.학교(충남+대전)'!$C$4:$AH$767, 31, FALSE)</f>
        <v>3</v>
      </c>
      <c r="AM243" s="368">
        <f>VLOOKUP($B243, '0.학교(충남+대전)'!$C$4:$AH$767, 32, FALSE)</f>
        <v>0</v>
      </c>
      <c r="AN243" s="368">
        <f>VLOOKUP($G243, SCHOOL_INFO!$D$5:$AS$749, 9, FALSE)</f>
        <v>0</v>
      </c>
      <c r="AO243" s="368">
        <f>VLOOKUP($G243, SCHOOL_INFO!$D$5:$AS$749, 36, FALSE)</f>
        <v>11</v>
      </c>
      <c r="AP243" s="368">
        <f>VLOOKUP($G243, SCHOOL_INFO!$D$5:$AS$749, 37, FALSE)</f>
        <v>1</v>
      </c>
      <c r="AQ243" s="368">
        <f>VLOOKUP($B243, '0.학교(충남+대전)'!$C$4:$AC$767, 27, FALSE)</f>
        <v>12</v>
      </c>
      <c r="AR243" s="368">
        <f>VLOOKUP($B243, '0.학교(충남+대전)'!$C$4:$AH$767, 29, FALSE)</f>
        <v>12</v>
      </c>
      <c r="AS243" s="368">
        <f>VLOOKUP($B243, '0.학교(충남+대전)'!$C$4:$AH$767, 30, FALSE)</f>
        <v>0</v>
      </c>
      <c r="AT243" s="368">
        <f>VLOOKUP($G243, SCHOOL_INFO!$D$5:$AS$749, 38, FALSE)</f>
        <v>2</v>
      </c>
      <c r="AU243" s="368">
        <f>VLOOKUP($G243, SCHOOL_INFO!$D$5:$AS$749, 39, FALSE)</f>
        <v>3</v>
      </c>
      <c r="AV243" s="368">
        <f>VLOOKUP($G243, SCHOOL_INFO!$D$5:$AS$749, 40, FALSE)</f>
        <v>12</v>
      </c>
      <c r="AW243" s="368">
        <f>VLOOKUP($G243, SCHOOL_INFO!$D$5:$AS$749, 41, FALSE)</f>
        <v>0</v>
      </c>
      <c r="AX243" s="368">
        <f>VLOOKUP($G243, SCHOOL_INFO!$D$5:$AS$749, 42, FALSE)</f>
        <v>0</v>
      </c>
    </row>
    <row r="244" spans="1:50" ht="16.5" customHeight="1">
      <c r="A244" s="80">
        <v>240</v>
      </c>
      <c r="B244" s="86" t="s">
        <v>1220</v>
      </c>
      <c r="C244" s="88" t="s">
        <v>28</v>
      </c>
      <c r="D244" s="86" t="s">
        <v>2233</v>
      </c>
      <c r="E244" s="86" t="s">
        <v>1154</v>
      </c>
      <c r="F244" s="91" t="s">
        <v>724</v>
      </c>
      <c r="G244" s="90" t="s">
        <v>1221</v>
      </c>
      <c r="H244" s="390" t="s">
        <v>26</v>
      </c>
      <c r="I244" s="390" t="s">
        <v>699</v>
      </c>
      <c r="J244" s="88" t="s">
        <v>5123</v>
      </c>
      <c r="K244" s="366">
        <v>2</v>
      </c>
      <c r="L244" s="367">
        <v>1</v>
      </c>
      <c r="M244" s="367">
        <v>1</v>
      </c>
      <c r="N244" s="368">
        <f>VLOOKUP($G244, SCHOOL_INFO!$D$5:$AS$749, 6, FALSE)</f>
        <v>55</v>
      </c>
      <c r="O244" s="368">
        <f>VLOOKUP($G244, SCHOOL_INFO!$D$5:$AS$749, 7, FALSE)</f>
        <v>0</v>
      </c>
      <c r="P244" s="368">
        <f>VLOOKUP($G244, SCHOOL_INFO!$D$5:$AS$749, 8, FALSE)</f>
        <v>1</v>
      </c>
      <c r="Q244" s="368">
        <f>VLOOKUP($G244, SCHOOL_INFO!$D$5:$AS$749, 10, FALSE)</f>
        <v>8</v>
      </c>
      <c r="R244" s="368">
        <f>VLOOKUP($G244, SCHOOL_INFO!$D$5:$AS$749, 11, FALSE)</f>
        <v>0</v>
      </c>
      <c r="S244" s="368">
        <f>VLOOKUP($G244, SCHOOL_INFO!$D$5:$AS$749, 12, FALSE)</f>
        <v>0</v>
      </c>
      <c r="T244" s="368">
        <f>VLOOKUP($G244, SCHOOL_INFO!$D$5:$AS$749, 13, FALSE)</f>
        <v>0</v>
      </c>
      <c r="U244" s="368">
        <f>VLOOKUP($G244, SCHOOL_INFO!$D$5:$AS$749, 14, FALSE)</f>
        <v>0</v>
      </c>
      <c r="V244" s="368">
        <f>VLOOKUP($G244, SCHOOL_INFO!$D$5:$AS$749, 15, FALSE)</f>
        <v>0</v>
      </c>
      <c r="W244" s="368">
        <f>VLOOKUP($G244, SCHOOL_INFO!$D$5:$AS$749, 17, FALSE)</f>
        <v>0</v>
      </c>
      <c r="X244" s="368">
        <f>VLOOKUP($G244, SCHOOL_INFO!$D$5:$AS$749, 18, FALSE)</f>
        <v>0</v>
      </c>
      <c r="Y244" s="368">
        <f>VLOOKUP($G244, SCHOOL_INFO!$D$5:$AS$749, 19, FALSE)</f>
        <v>18</v>
      </c>
      <c r="Z244" s="368">
        <f>VLOOKUP($G244, SCHOOL_INFO!$D$5:$AS$749, 21, FALSE)</f>
        <v>38</v>
      </c>
      <c r="AA244" s="368">
        <f>VLOOKUP($G244, SCHOOL_INFO!$D$5:$AS$749, 22, FALSE)</f>
        <v>2</v>
      </c>
      <c r="AB244" s="368">
        <f>VLOOKUP($G244, SCHOOL_INFO!$D$5:$AS$749, 23, FALSE)</f>
        <v>0</v>
      </c>
      <c r="AC244" s="368">
        <f>VLOOKUP($G244, SCHOOL_INFO!$D$5:$AS$749, 25, FALSE)</f>
        <v>68</v>
      </c>
      <c r="AD244" s="368">
        <f>VLOOKUP($G244, SCHOOL_INFO!$D$5:$AS$749, 26, FALSE)</f>
        <v>2</v>
      </c>
      <c r="AE244" s="368">
        <f>VLOOKUP($G244, SCHOOL_INFO!$D$5:$AS$749, 27, FALSE)</f>
        <v>0</v>
      </c>
      <c r="AF244" s="368">
        <f>VLOOKUP($G244, SCHOOL_INFO!$D$5:$AS$749, 29, FALSE)</f>
        <v>0</v>
      </c>
      <c r="AG244" s="368">
        <f>VLOOKUP($G244, SCHOOL_INFO!$D$5:$AS$749, 30, FALSE)</f>
        <v>0</v>
      </c>
      <c r="AH244" s="368">
        <f>VLOOKUP($G244, SCHOOL_INFO!$D$5:$AS$749, 31, FALSE)</f>
        <v>0</v>
      </c>
      <c r="AI244" s="368">
        <f>VLOOKUP($G244, SCHOOL_INFO!$D$5:$AS$749, 33, FALSE)</f>
        <v>1</v>
      </c>
      <c r="AJ244" s="368">
        <f>VLOOKUP($G244, SCHOOL_INFO!$D$5:$AS$749, 34, FALSE)</f>
        <v>0</v>
      </c>
      <c r="AK244" s="368">
        <f>VLOOKUP($G244, SCHOOL_INFO!$D$5:$AS$749, 35, FALSE)</f>
        <v>8</v>
      </c>
      <c r="AL244" s="368">
        <f>VLOOKUP($B244, '0.학교(충남+대전)'!$C$4:$AH$767, 31, FALSE)</f>
        <v>8</v>
      </c>
      <c r="AM244" s="368">
        <f>VLOOKUP($B244, '0.학교(충남+대전)'!$C$4:$AH$767, 32, FALSE)</f>
        <v>0</v>
      </c>
      <c r="AN244" s="368">
        <f>VLOOKUP($G244, SCHOOL_INFO!$D$5:$AS$749, 9, FALSE)</f>
        <v>0</v>
      </c>
      <c r="AO244" s="368">
        <f>VLOOKUP($G244, SCHOOL_INFO!$D$5:$AS$749, 36, FALSE)</f>
        <v>27</v>
      </c>
      <c r="AP244" s="368">
        <f>VLOOKUP($G244, SCHOOL_INFO!$D$5:$AS$749, 37, FALSE)</f>
        <v>12</v>
      </c>
      <c r="AQ244" s="368">
        <f>VLOOKUP($B244, '0.학교(충남+대전)'!$C$4:$AC$767, 27, FALSE)</f>
        <v>39</v>
      </c>
      <c r="AR244" s="368">
        <f>VLOOKUP($B244, '0.학교(충남+대전)'!$C$4:$AH$767, 29, FALSE)</f>
        <v>39</v>
      </c>
      <c r="AS244" s="368">
        <f>VLOOKUP($B244, '0.학교(충남+대전)'!$C$4:$AH$767, 30, FALSE)</f>
        <v>0</v>
      </c>
      <c r="AT244" s="368">
        <f>VLOOKUP($G244, SCHOOL_INFO!$D$5:$AS$749, 38, FALSE)</f>
        <v>2</v>
      </c>
      <c r="AU244" s="368">
        <f>VLOOKUP($G244, SCHOOL_INFO!$D$5:$AS$749, 39, FALSE)</f>
        <v>8</v>
      </c>
      <c r="AV244" s="368">
        <f>VLOOKUP($G244, SCHOOL_INFO!$D$5:$AS$749, 40, FALSE)</f>
        <v>39</v>
      </c>
      <c r="AW244" s="368">
        <f>VLOOKUP($G244, SCHOOL_INFO!$D$5:$AS$749, 41, FALSE)</f>
        <v>0</v>
      </c>
      <c r="AX244" s="368">
        <f>VLOOKUP($G244, SCHOOL_INFO!$D$5:$AS$749, 42, FALSE)</f>
        <v>0</v>
      </c>
    </row>
    <row r="245" spans="1:50" ht="16.5" customHeight="1">
      <c r="A245" s="81">
        <v>241</v>
      </c>
      <c r="B245" s="86" t="s">
        <v>1224</v>
      </c>
      <c r="C245" s="88" t="s">
        <v>28</v>
      </c>
      <c r="D245" s="86" t="s">
        <v>2233</v>
      </c>
      <c r="E245" s="86" t="s">
        <v>1154</v>
      </c>
      <c r="F245" s="87" t="s">
        <v>727</v>
      </c>
      <c r="G245" s="90" t="s">
        <v>1225</v>
      </c>
      <c r="H245" s="390" t="s">
        <v>2353</v>
      </c>
      <c r="I245" s="390" t="s">
        <v>699</v>
      </c>
      <c r="J245" s="88" t="s">
        <v>5123</v>
      </c>
      <c r="K245" s="366">
        <v>2</v>
      </c>
      <c r="L245" s="367">
        <v>1</v>
      </c>
      <c r="M245" s="367">
        <v>1</v>
      </c>
      <c r="N245" s="368">
        <f>VLOOKUP($G245, SCHOOL_INFO!$D$5:$AS$749, 6, FALSE)</f>
        <v>13</v>
      </c>
      <c r="O245" s="368">
        <f>VLOOKUP($G245, SCHOOL_INFO!$D$5:$AS$749, 7, FALSE)</f>
        <v>0</v>
      </c>
      <c r="P245" s="368">
        <f>VLOOKUP($G245, SCHOOL_INFO!$D$5:$AS$749, 8, FALSE)</f>
        <v>1</v>
      </c>
      <c r="Q245" s="368">
        <f>VLOOKUP($G245, SCHOOL_INFO!$D$5:$AS$749, 10, FALSE)</f>
        <v>3</v>
      </c>
      <c r="R245" s="368">
        <f>VLOOKUP($G245, SCHOOL_INFO!$D$5:$AS$749, 11, FALSE)</f>
        <v>0</v>
      </c>
      <c r="S245" s="368">
        <f>VLOOKUP($G245, SCHOOL_INFO!$D$5:$AS$749, 12, FALSE)</f>
        <v>0</v>
      </c>
      <c r="T245" s="368">
        <f>VLOOKUP($G245, SCHOOL_INFO!$D$5:$AS$749, 13, FALSE)</f>
        <v>0</v>
      </c>
      <c r="U245" s="368">
        <f>VLOOKUP($G245, SCHOOL_INFO!$D$5:$AS$749, 14, FALSE)</f>
        <v>0</v>
      </c>
      <c r="V245" s="368">
        <f>VLOOKUP($G245, SCHOOL_INFO!$D$5:$AS$749, 15, FALSE)</f>
        <v>0</v>
      </c>
      <c r="W245" s="368">
        <f>VLOOKUP($G245, SCHOOL_INFO!$D$5:$AS$749, 17, FALSE)</f>
        <v>0</v>
      </c>
      <c r="X245" s="368">
        <f>VLOOKUP($G245, SCHOOL_INFO!$D$5:$AS$749, 18, FALSE)</f>
        <v>0</v>
      </c>
      <c r="Y245" s="368">
        <f>VLOOKUP($G245, SCHOOL_INFO!$D$5:$AS$749, 19, FALSE)</f>
        <v>0</v>
      </c>
      <c r="Z245" s="368">
        <f>VLOOKUP($G245, SCHOOL_INFO!$D$5:$AS$749, 21, FALSE)</f>
        <v>2</v>
      </c>
      <c r="AA245" s="368">
        <f>VLOOKUP($G245, SCHOOL_INFO!$D$5:$AS$749, 22, FALSE)</f>
        <v>2</v>
      </c>
      <c r="AB245" s="368">
        <f>VLOOKUP($G245, SCHOOL_INFO!$D$5:$AS$749, 23, FALSE)</f>
        <v>0</v>
      </c>
      <c r="AC245" s="368">
        <f>VLOOKUP($G245, SCHOOL_INFO!$D$5:$AS$749, 25, FALSE)</f>
        <v>30</v>
      </c>
      <c r="AD245" s="368">
        <f>VLOOKUP($G245, SCHOOL_INFO!$D$5:$AS$749, 26, FALSE)</f>
        <v>2</v>
      </c>
      <c r="AE245" s="368">
        <f>VLOOKUP($G245, SCHOOL_INFO!$D$5:$AS$749, 27, FALSE)</f>
        <v>0</v>
      </c>
      <c r="AF245" s="368">
        <f>VLOOKUP($G245, SCHOOL_INFO!$D$5:$AS$749, 29, FALSE)</f>
        <v>0</v>
      </c>
      <c r="AG245" s="368">
        <f>VLOOKUP($G245, SCHOOL_INFO!$D$5:$AS$749, 30, FALSE)</f>
        <v>0</v>
      </c>
      <c r="AH245" s="368">
        <f>VLOOKUP($G245, SCHOOL_INFO!$D$5:$AS$749, 31, FALSE)</f>
        <v>0</v>
      </c>
      <c r="AI245" s="368">
        <f>VLOOKUP($G245, SCHOOL_INFO!$D$5:$AS$749, 33, FALSE)</f>
        <v>1</v>
      </c>
      <c r="AJ245" s="368">
        <f>VLOOKUP($G245, SCHOOL_INFO!$D$5:$AS$749, 34, FALSE)</f>
        <v>0</v>
      </c>
      <c r="AK245" s="368">
        <f>VLOOKUP($G245, SCHOOL_INFO!$D$5:$AS$749, 35, FALSE)</f>
        <v>3</v>
      </c>
      <c r="AL245" s="368">
        <f>VLOOKUP($B245, '0.학교(충남+대전)'!$C$4:$AH$767, 31, FALSE)</f>
        <v>3</v>
      </c>
      <c r="AM245" s="368">
        <f>VLOOKUP($B245, '0.학교(충남+대전)'!$C$4:$AH$767, 32, FALSE)</f>
        <v>0</v>
      </c>
      <c r="AN245" s="368">
        <f>VLOOKUP($G245, SCHOOL_INFO!$D$5:$AS$749, 9, FALSE)</f>
        <v>0</v>
      </c>
      <c r="AO245" s="368">
        <f>VLOOKUP($G245, SCHOOL_INFO!$D$5:$AS$749, 36, FALSE)</f>
        <v>9</v>
      </c>
      <c r="AP245" s="368">
        <f>VLOOKUP($G245, SCHOOL_INFO!$D$5:$AS$749, 37, FALSE)</f>
        <v>4</v>
      </c>
      <c r="AQ245" s="368">
        <f>VLOOKUP($B245, '0.학교(충남+대전)'!$C$4:$AC$767, 27, FALSE)</f>
        <v>13</v>
      </c>
      <c r="AR245" s="368">
        <f>VLOOKUP($B245, '0.학교(충남+대전)'!$C$4:$AH$767, 29, FALSE)</f>
        <v>13</v>
      </c>
      <c r="AS245" s="368">
        <f>VLOOKUP($B245, '0.학교(충남+대전)'!$C$4:$AH$767, 30, FALSE)</f>
        <v>0</v>
      </c>
      <c r="AT245" s="368">
        <f>VLOOKUP($G245, SCHOOL_INFO!$D$5:$AS$749, 38, FALSE)</f>
        <v>0</v>
      </c>
      <c r="AU245" s="368">
        <f>VLOOKUP($G245, SCHOOL_INFO!$D$5:$AS$749, 39, FALSE)</f>
        <v>4</v>
      </c>
      <c r="AV245" s="368">
        <f>VLOOKUP($G245, SCHOOL_INFO!$D$5:$AS$749, 40, FALSE)</f>
        <v>13</v>
      </c>
      <c r="AW245" s="368">
        <f>VLOOKUP($G245, SCHOOL_INFO!$D$5:$AS$749, 41, FALSE)</f>
        <v>0</v>
      </c>
      <c r="AX245" s="368">
        <f>VLOOKUP($G245, SCHOOL_INFO!$D$5:$AS$749, 42, FALSE)</f>
        <v>0</v>
      </c>
    </row>
    <row r="246" spans="1:50" ht="16.5" customHeight="1">
      <c r="A246" s="80">
        <v>242</v>
      </c>
      <c r="B246" s="86" t="s">
        <v>1226</v>
      </c>
      <c r="C246" s="88" t="s">
        <v>28</v>
      </c>
      <c r="D246" s="86" t="s">
        <v>2233</v>
      </c>
      <c r="E246" s="86" t="s">
        <v>1154</v>
      </c>
      <c r="F246" s="87" t="s">
        <v>727</v>
      </c>
      <c r="G246" s="90" t="s">
        <v>1227</v>
      </c>
      <c r="H246" s="390" t="s">
        <v>2353</v>
      </c>
      <c r="I246" s="390" t="s">
        <v>699</v>
      </c>
      <c r="J246" s="88" t="s">
        <v>5123</v>
      </c>
      <c r="K246" s="366">
        <v>2</v>
      </c>
      <c r="L246" s="367">
        <v>1</v>
      </c>
      <c r="M246" s="367">
        <v>1</v>
      </c>
      <c r="N246" s="368">
        <f>VLOOKUP($G246, SCHOOL_INFO!$D$5:$AS$749, 6, FALSE)</f>
        <v>10</v>
      </c>
      <c r="O246" s="368">
        <f>VLOOKUP($G246, SCHOOL_INFO!$D$5:$AS$749, 7, FALSE)</f>
        <v>0</v>
      </c>
      <c r="P246" s="368">
        <f>VLOOKUP($G246, SCHOOL_INFO!$D$5:$AS$749, 8, FALSE)</f>
        <v>2</v>
      </c>
      <c r="Q246" s="368">
        <f>VLOOKUP($G246, SCHOOL_INFO!$D$5:$AS$749, 10, FALSE)</f>
        <v>2</v>
      </c>
      <c r="R246" s="368">
        <f>VLOOKUP($G246, SCHOOL_INFO!$D$5:$AS$749, 11, FALSE)</f>
        <v>0</v>
      </c>
      <c r="S246" s="368">
        <f>VLOOKUP($G246, SCHOOL_INFO!$D$5:$AS$749, 12, FALSE)</f>
        <v>0</v>
      </c>
      <c r="T246" s="368">
        <f>VLOOKUP($G246, SCHOOL_INFO!$D$5:$AS$749, 13, FALSE)</f>
        <v>0</v>
      </c>
      <c r="U246" s="368">
        <f>VLOOKUP($G246, SCHOOL_INFO!$D$5:$AS$749, 14, FALSE)</f>
        <v>0</v>
      </c>
      <c r="V246" s="368">
        <f>VLOOKUP($G246, SCHOOL_INFO!$D$5:$AS$749, 15, FALSE)</f>
        <v>0</v>
      </c>
      <c r="W246" s="368">
        <f>VLOOKUP($G246, SCHOOL_INFO!$D$5:$AS$749, 17, FALSE)</f>
        <v>0</v>
      </c>
      <c r="X246" s="368">
        <f>VLOOKUP($G246, SCHOOL_INFO!$D$5:$AS$749, 18, FALSE)</f>
        <v>0</v>
      </c>
      <c r="Y246" s="368">
        <f>VLOOKUP($G246, SCHOOL_INFO!$D$5:$AS$749, 19, FALSE)</f>
        <v>0</v>
      </c>
      <c r="Z246" s="368">
        <f>VLOOKUP($G246, SCHOOL_INFO!$D$5:$AS$749, 21, FALSE)</f>
        <v>3</v>
      </c>
      <c r="AA246" s="368">
        <f>VLOOKUP($G246, SCHOOL_INFO!$D$5:$AS$749, 22, FALSE)</f>
        <v>3</v>
      </c>
      <c r="AB246" s="368">
        <f>VLOOKUP($G246, SCHOOL_INFO!$D$5:$AS$749, 23, FALSE)</f>
        <v>0</v>
      </c>
      <c r="AC246" s="368">
        <f>VLOOKUP($G246, SCHOOL_INFO!$D$5:$AS$749, 25, FALSE)</f>
        <v>24</v>
      </c>
      <c r="AD246" s="368">
        <f>VLOOKUP($G246, SCHOOL_INFO!$D$5:$AS$749, 26, FALSE)</f>
        <v>0</v>
      </c>
      <c r="AE246" s="368">
        <f>VLOOKUP($G246, SCHOOL_INFO!$D$5:$AS$749, 27, FALSE)</f>
        <v>2</v>
      </c>
      <c r="AF246" s="368">
        <f>VLOOKUP($G246, SCHOOL_INFO!$D$5:$AS$749, 29, FALSE)</f>
        <v>0</v>
      </c>
      <c r="AG246" s="368">
        <f>VLOOKUP($G246, SCHOOL_INFO!$D$5:$AS$749, 30, FALSE)</f>
        <v>0</v>
      </c>
      <c r="AH246" s="368">
        <f>VLOOKUP($G246, SCHOOL_INFO!$D$5:$AS$749, 31, FALSE)</f>
        <v>0</v>
      </c>
      <c r="AI246" s="368">
        <f>VLOOKUP($G246, SCHOOL_INFO!$D$5:$AS$749, 33, FALSE)</f>
        <v>1</v>
      </c>
      <c r="AJ246" s="368">
        <f>VLOOKUP($G246, SCHOOL_INFO!$D$5:$AS$749, 34, FALSE)</f>
        <v>0</v>
      </c>
      <c r="AK246" s="368">
        <f>VLOOKUP($G246, SCHOOL_INFO!$D$5:$AS$749, 35, FALSE)</f>
        <v>3</v>
      </c>
      <c r="AL246" s="368">
        <f>VLOOKUP($B246, '0.학교(충남+대전)'!$C$4:$AH$767, 31, FALSE)</f>
        <v>3</v>
      </c>
      <c r="AM246" s="368">
        <f>VLOOKUP($B246, '0.학교(충남+대전)'!$C$4:$AH$767, 32, FALSE)</f>
        <v>0</v>
      </c>
      <c r="AN246" s="368">
        <f>VLOOKUP($G246, SCHOOL_INFO!$D$5:$AS$749, 9, FALSE)</f>
        <v>0</v>
      </c>
      <c r="AO246" s="368">
        <f>VLOOKUP($G246, SCHOOL_INFO!$D$5:$AS$749, 36, FALSE)</f>
        <v>12</v>
      </c>
      <c r="AP246" s="368">
        <f>VLOOKUP($G246, SCHOOL_INFO!$D$5:$AS$749, 37, FALSE)</f>
        <v>0</v>
      </c>
      <c r="AQ246" s="368">
        <f>VLOOKUP($B246, '0.학교(충남+대전)'!$C$4:$AC$767, 27, FALSE)</f>
        <v>12</v>
      </c>
      <c r="AR246" s="368">
        <f>VLOOKUP($B246, '0.학교(충남+대전)'!$C$4:$AH$767, 29, FALSE)</f>
        <v>12</v>
      </c>
      <c r="AS246" s="368">
        <f>VLOOKUP($B246, '0.학교(충남+대전)'!$C$4:$AH$767, 30, FALSE)</f>
        <v>0</v>
      </c>
      <c r="AT246" s="368">
        <f>VLOOKUP($G246, SCHOOL_INFO!$D$5:$AS$749, 38, FALSE)</f>
        <v>2</v>
      </c>
      <c r="AU246" s="368">
        <f>VLOOKUP($G246, SCHOOL_INFO!$D$5:$AS$749, 39, FALSE)</f>
        <v>3</v>
      </c>
      <c r="AV246" s="368">
        <f>VLOOKUP($G246, SCHOOL_INFO!$D$5:$AS$749, 40, FALSE)</f>
        <v>12</v>
      </c>
      <c r="AW246" s="368">
        <f>VLOOKUP($G246, SCHOOL_INFO!$D$5:$AS$749, 41, FALSE)</f>
        <v>0</v>
      </c>
      <c r="AX246" s="368">
        <f>VLOOKUP($G246, SCHOOL_INFO!$D$5:$AS$749, 42, FALSE)</f>
        <v>0</v>
      </c>
    </row>
    <row r="247" spans="1:50" ht="16.5" customHeight="1">
      <c r="A247" s="80">
        <v>243</v>
      </c>
      <c r="B247" s="86" t="s">
        <v>1228</v>
      </c>
      <c r="C247" s="88" t="s">
        <v>28</v>
      </c>
      <c r="D247" s="86" t="s">
        <v>2233</v>
      </c>
      <c r="E247" s="86" t="s">
        <v>1154</v>
      </c>
      <c r="F247" s="89" t="s">
        <v>730</v>
      </c>
      <c r="G247" s="90" t="s">
        <v>1229</v>
      </c>
      <c r="H247" s="390" t="s">
        <v>26</v>
      </c>
      <c r="I247" s="390" t="s">
        <v>699</v>
      </c>
      <c r="J247" s="88" t="s">
        <v>5123</v>
      </c>
      <c r="K247" s="366">
        <v>2</v>
      </c>
      <c r="L247" s="367">
        <v>1</v>
      </c>
      <c r="M247" s="367">
        <v>1</v>
      </c>
      <c r="N247" s="368">
        <f>VLOOKUP($G247, SCHOOL_INFO!$D$5:$AS$749, 6, FALSE)</f>
        <v>8</v>
      </c>
      <c r="O247" s="368">
        <f>VLOOKUP($G247, SCHOOL_INFO!$D$5:$AS$749, 7, FALSE)</f>
        <v>0</v>
      </c>
      <c r="P247" s="368">
        <f>VLOOKUP($G247, SCHOOL_INFO!$D$5:$AS$749, 8, FALSE)</f>
        <v>1</v>
      </c>
      <c r="Q247" s="368">
        <f>VLOOKUP($G247, SCHOOL_INFO!$D$5:$AS$749, 10, FALSE)</f>
        <v>2</v>
      </c>
      <c r="R247" s="368">
        <f>VLOOKUP($G247, SCHOOL_INFO!$D$5:$AS$749, 11, FALSE)</f>
        <v>0</v>
      </c>
      <c r="S247" s="368">
        <f>VLOOKUP($G247, SCHOOL_INFO!$D$5:$AS$749, 12, FALSE)</f>
        <v>0</v>
      </c>
      <c r="T247" s="368">
        <f>VLOOKUP($G247, SCHOOL_INFO!$D$5:$AS$749, 13, FALSE)</f>
        <v>0</v>
      </c>
      <c r="U247" s="368">
        <f>VLOOKUP($G247, SCHOOL_INFO!$D$5:$AS$749, 14, FALSE)</f>
        <v>0</v>
      </c>
      <c r="V247" s="368">
        <f>VLOOKUP($G247, SCHOOL_INFO!$D$5:$AS$749, 15, FALSE)</f>
        <v>0</v>
      </c>
      <c r="W247" s="368">
        <f>VLOOKUP($G247, SCHOOL_INFO!$D$5:$AS$749, 17, FALSE)</f>
        <v>0</v>
      </c>
      <c r="X247" s="368">
        <f>VLOOKUP($G247, SCHOOL_INFO!$D$5:$AS$749, 18, FALSE)</f>
        <v>0</v>
      </c>
      <c r="Y247" s="368">
        <f>VLOOKUP($G247, SCHOOL_INFO!$D$5:$AS$749, 19, FALSE)</f>
        <v>0</v>
      </c>
      <c r="Z247" s="368">
        <f>VLOOKUP($G247, SCHOOL_INFO!$D$5:$AS$749, 21, FALSE)</f>
        <v>2</v>
      </c>
      <c r="AA247" s="368">
        <f>VLOOKUP($G247, SCHOOL_INFO!$D$5:$AS$749, 22, FALSE)</f>
        <v>2</v>
      </c>
      <c r="AB247" s="368">
        <f>VLOOKUP($G247, SCHOOL_INFO!$D$5:$AS$749, 23, FALSE)</f>
        <v>0</v>
      </c>
      <c r="AC247" s="368">
        <f>VLOOKUP($G247, SCHOOL_INFO!$D$5:$AS$749, 25, FALSE)</f>
        <v>20</v>
      </c>
      <c r="AD247" s="368">
        <f>VLOOKUP($G247, SCHOOL_INFO!$D$5:$AS$749, 26, FALSE)</f>
        <v>2</v>
      </c>
      <c r="AE247" s="368">
        <f>VLOOKUP($G247, SCHOOL_INFO!$D$5:$AS$749, 27, FALSE)</f>
        <v>0</v>
      </c>
      <c r="AF247" s="368">
        <f>VLOOKUP($G247, SCHOOL_INFO!$D$5:$AS$749, 29, FALSE)</f>
        <v>0</v>
      </c>
      <c r="AG247" s="368">
        <f>VLOOKUP($G247, SCHOOL_INFO!$D$5:$AS$749, 30, FALSE)</f>
        <v>0</v>
      </c>
      <c r="AH247" s="368">
        <f>VLOOKUP($G247, SCHOOL_INFO!$D$5:$AS$749, 31, FALSE)</f>
        <v>0</v>
      </c>
      <c r="AI247" s="368">
        <f>VLOOKUP($G247, SCHOOL_INFO!$D$5:$AS$749, 33, FALSE)</f>
        <v>1</v>
      </c>
      <c r="AJ247" s="368">
        <f>VLOOKUP($G247, SCHOOL_INFO!$D$5:$AS$749, 34, FALSE)</f>
        <v>0</v>
      </c>
      <c r="AK247" s="368">
        <f>VLOOKUP($G247, SCHOOL_INFO!$D$5:$AS$749, 35, FALSE)</f>
        <v>3</v>
      </c>
      <c r="AL247" s="368">
        <f>VLOOKUP($B247, '0.학교(충남+대전)'!$C$4:$AH$767, 31, FALSE)</f>
        <v>3</v>
      </c>
      <c r="AM247" s="368">
        <f>VLOOKUP($B247, '0.학교(충남+대전)'!$C$4:$AH$767, 32, FALSE)</f>
        <v>0</v>
      </c>
      <c r="AN247" s="368">
        <f>VLOOKUP($G247, SCHOOL_INFO!$D$5:$AS$749, 9, FALSE)</f>
        <v>0</v>
      </c>
      <c r="AO247" s="368">
        <f>VLOOKUP($G247, SCHOOL_INFO!$D$5:$AS$749, 36, FALSE)</f>
        <v>0</v>
      </c>
      <c r="AP247" s="368">
        <f>VLOOKUP($G247, SCHOOL_INFO!$D$5:$AS$749, 37, FALSE)</f>
        <v>11</v>
      </c>
      <c r="AQ247" s="368">
        <f>VLOOKUP($B247, '0.학교(충남+대전)'!$C$4:$AC$767, 27, FALSE)</f>
        <v>11</v>
      </c>
      <c r="AR247" s="368">
        <f>VLOOKUP($B247, '0.학교(충남+대전)'!$C$4:$AH$767, 29, FALSE)</f>
        <v>11</v>
      </c>
      <c r="AS247" s="368">
        <f>VLOOKUP($B247, '0.학교(충남+대전)'!$C$4:$AH$767, 30, FALSE)</f>
        <v>0</v>
      </c>
      <c r="AT247" s="368">
        <f>VLOOKUP($G247, SCHOOL_INFO!$D$5:$AS$749, 38, FALSE)</f>
        <v>5</v>
      </c>
      <c r="AU247" s="368">
        <f>VLOOKUP($G247, SCHOOL_INFO!$D$5:$AS$749, 39, FALSE)</f>
        <v>6</v>
      </c>
      <c r="AV247" s="368">
        <f>VLOOKUP($G247, SCHOOL_INFO!$D$5:$AS$749, 40, FALSE)</f>
        <v>11</v>
      </c>
      <c r="AW247" s="368">
        <f>VLOOKUP($G247, SCHOOL_INFO!$D$5:$AS$749, 41, FALSE)</f>
        <v>0</v>
      </c>
      <c r="AX247" s="368">
        <f>VLOOKUP($G247, SCHOOL_INFO!$D$5:$AS$749, 42, FALSE)</f>
        <v>0</v>
      </c>
    </row>
    <row r="248" spans="1:50" ht="16.5" customHeight="1">
      <c r="A248" s="81">
        <v>244</v>
      </c>
      <c r="B248" s="86" t="s">
        <v>1230</v>
      </c>
      <c r="C248" s="88" t="s">
        <v>28</v>
      </c>
      <c r="D248" s="86" t="s">
        <v>2233</v>
      </c>
      <c r="E248" s="86" t="s">
        <v>1154</v>
      </c>
      <c r="F248" s="87" t="s">
        <v>727</v>
      </c>
      <c r="G248" s="90" t="s">
        <v>1231</v>
      </c>
      <c r="H248" s="390" t="s">
        <v>2353</v>
      </c>
      <c r="I248" s="390" t="s">
        <v>699</v>
      </c>
      <c r="J248" s="88" t="s">
        <v>5123</v>
      </c>
      <c r="K248" s="366">
        <v>2</v>
      </c>
      <c r="L248" s="367">
        <v>1</v>
      </c>
      <c r="M248" s="367">
        <v>1</v>
      </c>
      <c r="N248" s="368">
        <f>VLOOKUP($G248, SCHOOL_INFO!$D$5:$AS$749, 6, FALSE)</f>
        <v>13</v>
      </c>
      <c r="O248" s="368">
        <f>VLOOKUP($G248, SCHOOL_INFO!$D$5:$AS$749, 7, FALSE)</f>
        <v>0</v>
      </c>
      <c r="P248" s="368">
        <f>VLOOKUP($G248, SCHOOL_INFO!$D$5:$AS$749, 8, FALSE)</f>
        <v>2</v>
      </c>
      <c r="Q248" s="368">
        <f>VLOOKUP($G248, SCHOOL_INFO!$D$5:$AS$749, 10, FALSE)</f>
        <v>8</v>
      </c>
      <c r="R248" s="368">
        <f>VLOOKUP($G248, SCHOOL_INFO!$D$5:$AS$749, 11, FALSE)</f>
        <v>0</v>
      </c>
      <c r="S248" s="368">
        <f>VLOOKUP($G248, SCHOOL_INFO!$D$5:$AS$749, 12, FALSE)</f>
        <v>0</v>
      </c>
      <c r="T248" s="368">
        <f>VLOOKUP($G248, SCHOOL_INFO!$D$5:$AS$749, 13, FALSE)</f>
        <v>0</v>
      </c>
      <c r="U248" s="368">
        <f>VLOOKUP($G248, SCHOOL_INFO!$D$5:$AS$749, 14, FALSE)</f>
        <v>0</v>
      </c>
      <c r="V248" s="368">
        <f>VLOOKUP($G248, SCHOOL_INFO!$D$5:$AS$749, 15, FALSE)</f>
        <v>0</v>
      </c>
      <c r="W248" s="368">
        <f>VLOOKUP($G248, SCHOOL_INFO!$D$5:$AS$749, 17, FALSE)</f>
        <v>0</v>
      </c>
      <c r="X248" s="368">
        <f>VLOOKUP($G248, SCHOOL_INFO!$D$5:$AS$749, 18, FALSE)</f>
        <v>0</v>
      </c>
      <c r="Y248" s="368">
        <f>VLOOKUP($G248, SCHOOL_INFO!$D$5:$AS$749, 19, FALSE)</f>
        <v>0</v>
      </c>
      <c r="Z248" s="368">
        <f>VLOOKUP($G248, SCHOOL_INFO!$D$5:$AS$749, 21, FALSE)</f>
        <v>11</v>
      </c>
      <c r="AA248" s="368">
        <f>VLOOKUP($G248, SCHOOL_INFO!$D$5:$AS$749, 22, FALSE)</f>
        <v>3</v>
      </c>
      <c r="AB248" s="368">
        <f>VLOOKUP($G248, SCHOOL_INFO!$D$5:$AS$749, 23, FALSE)</f>
        <v>0</v>
      </c>
      <c r="AC248" s="368">
        <f>VLOOKUP($G248, SCHOOL_INFO!$D$5:$AS$749, 25, FALSE)</f>
        <v>28</v>
      </c>
      <c r="AD248" s="368">
        <f>VLOOKUP($G248, SCHOOL_INFO!$D$5:$AS$749, 26, FALSE)</f>
        <v>1</v>
      </c>
      <c r="AE248" s="368">
        <f>VLOOKUP($G248, SCHOOL_INFO!$D$5:$AS$749, 27, FALSE)</f>
        <v>1</v>
      </c>
      <c r="AF248" s="368">
        <f>VLOOKUP($G248, SCHOOL_INFO!$D$5:$AS$749, 29, FALSE)</f>
        <v>0</v>
      </c>
      <c r="AG248" s="368">
        <f>VLOOKUP($G248, SCHOOL_INFO!$D$5:$AS$749, 30, FALSE)</f>
        <v>0</v>
      </c>
      <c r="AH248" s="368">
        <f>VLOOKUP($G248, SCHOOL_INFO!$D$5:$AS$749, 31, FALSE)</f>
        <v>0</v>
      </c>
      <c r="AI248" s="368">
        <f>VLOOKUP($G248, SCHOOL_INFO!$D$5:$AS$749, 33, FALSE)</f>
        <v>1</v>
      </c>
      <c r="AJ248" s="368">
        <f>VLOOKUP($G248, SCHOOL_INFO!$D$5:$AS$749, 34, FALSE)</f>
        <v>0</v>
      </c>
      <c r="AK248" s="368">
        <f>VLOOKUP($G248, SCHOOL_INFO!$D$5:$AS$749, 35, FALSE)</f>
        <v>3</v>
      </c>
      <c r="AL248" s="368">
        <f>VLOOKUP($B248, '0.학교(충남+대전)'!$C$4:$AH$767, 31, FALSE)</f>
        <v>3</v>
      </c>
      <c r="AM248" s="368">
        <f>VLOOKUP($B248, '0.학교(충남+대전)'!$C$4:$AH$767, 32, FALSE)</f>
        <v>0</v>
      </c>
      <c r="AN248" s="368">
        <f>VLOOKUP($G248, SCHOOL_INFO!$D$5:$AS$749, 9, FALSE)</f>
        <v>0</v>
      </c>
      <c r="AO248" s="368">
        <f>VLOOKUP($G248, SCHOOL_INFO!$D$5:$AS$749, 36, FALSE)</f>
        <v>9</v>
      </c>
      <c r="AP248" s="368">
        <f>VLOOKUP($G248, SCHOOL_INFO!$D$5:$AS$749, 37, FALSE)</f>
        <v>1</v>
      </c>
      <c r="AQ248" s="368">
        <f>VLOOKUP($B248, '0.학교(충남+대전)'!$C$4:$AC$767, 27, FALSE)</f>
        <v>10</v>
      </c>
      <c r="AR248" s="368">
        <f>VLOOKUP($B248, '0.학교(충남+대전)'!$C$4:$AH$767, 29, FALSE)</f>
        <v>10</v>
      </c>
      <c r="AS248" s="368">
        <f>VLOOKUP($B248, '0.학교(충남+대전)'!$C$4:$AH$767, 30, FALSE)</f>
        <v>0</v>
      </c>
      <c r="AT248" s="368">
        <f>VLOOKUP($G248, SCHOOL_INFO!$D$5:$AS$749, 38, FALSE)</f>
        <v>2</v>
      </c>
      <c r="AU248" s="368">
        <f>VLOOKUP($G248, SCHOOL_INFO!$D$5:$AS$749, 39, FALSE)</f>
        <v>3</v>
      </c>
      <c r="AV248" s="368">
        <f>VLOOKUP($G248, SCHOOL_INFO!$D$5:$AS$749, 40, FALSE)</f>
        <v>10</v>
      </c>
      <c r="AW248" s="368">
        <f>VLOOKUP($G248, SCHOOL_INFO!$D$5:$AS$749, 41, FALSE)</f>
        <v>0</v>
      </c>
      <c r="AX248" s="368">
        <f>VLOOKUP($G248, SCHOOL_INFO!$D$5:$AS$749, 42, FALSE)</f>
        <v>0</v>
      </c>
    </row>
    <row r="249" spans="1:50" ht="16.5" customHeight="1">
      <c r="A249" s="80">
        <v>245</v>
      </c>
      <c r="B249" s="86" t="s">
        <v>1232</v>
      </c>
      <c r="C249" s="88" t="s">
        <v>28</v>
      </c>
      <c r="D249" s="86" t="s">
        <v>2233</v>
      </c>
      <c r="E249" s="86" t="s">
        <v>1154</v>
      </c>
      <c r="F249" s="89" t="s">
        <v>730</v>
      </c>
      <c r="G249" s="90" t="s">
        <v>1233</v>
      </c>
      <c r="H249" s="390" t="s">
        <v>26</v>
      </c>
      <c r="I249" s="390" t="s">
        <v>699</v>
      </c>
      <c r="J249" s="88" t="s">
        <v>5123</v>
      </c>
      <c r="K249" s="366">
        <v>2</v>
      </c>
      <c r="L249" s="367">
        <v>1</v>
      </c>
      <c r="M249" s="367">
        <v>1</v>
      </c>
      <c r="N249" s="368">
        <f>VLOOKUP($G249, SCHOOL_INFO!$D$5:$AS$749, 6, FALSE)</f>
        <v>0</v>
      </c>
      <c r="O249" s="368">
        <f>VLOOKUP($G249, SCHOOL_INFO!$D$5:$AS$749, 7, FALSE)</f>
        <v>0</v>
      </c>
      <c r="P249" s="368">
        <f>VLOOKUP($G249, SCHOOL_INFO!$D$5:$AS$749, 8, FALSE)</f>
        <v>24</v>
      </c>
      <c r="Q249" s="368">
        <f>VLOOKUP($G249, SCHOOL_INFO!$D$5:$AS$749, 10, FALSE)</f>
        <v>0</v>
      </c>
      <c r="R249" s="368">
        <f>VLOOKUP($G249, SCHOOL_INFO!$D$5:$AS$749, 11, FALSE)</f>
        <v>0</v>
      </c>
      <c r="S249" s="368">
        <f>VLOOKUP($G249, SCHOOL_INFO!$D$5:$AS$749, 12, FALSE)</f>
        <v>9</v>
      </c>
      <c r="T249" s="368">
        <f>VLOOKUP($G249, SCHOOL_INFO!$D$5:$AS$749, 13, FALSE)</f>
        <v>0</v>
      </c>
      <c r="U249" s="368">
        <f>VLOOKUP($G249, SCHOOL_INFO!$D$5:$AS$749, 14, FALSE)</f>
        <v>0</v>
      </c>
      <c r="V249" s="368">
        <f>VLOOKUP($G249, SCHOOL_INFO!$D$5:$AS$749, 15, FALSE)</f>
        <v>0</v>
      </c>
      <c r="W249" s="368">
        <f>VLOOKUP($G249, SCHOOL_INFO!$D$5:$AS$749, 17, FALSE)</f>
        <v>0</v>
      </c>
      <c r="X249" s="368">
        <f>VLOOKUP($G249, SCHOOL_INFO!$D$5:$AS$749, 18, FALSE)</f>
        <v>0</v>
      </c>
      <c r="Y249" s="368">
        <f>VLOOKUP($G249, SCHOOL_INFO!$D$5:$AS$749, 19, FALSE)</f>
        <v>0</v>
      </c>
      <c r="Z249" s="368">
        <f>VLOOKUP($G249, SCHOOL_INFO!$D$5:$AS$749, 21, FALSE)</f>
        <v>2</v>
      </c>
      <c r="AA249" s="368">
        <f>VLOOKUP($G249, SCHOOL_INFO!$D$5:$AS$749, 22, FALSE)</f>
        <v>3</v>
      </c>
      <c r="AB249" s="368">
        <f>VLOOKUP($G249, SCHOOL_INFO!$D$5:$AS$749, 23, FALSE)</f>
        <v>0</v>
      </c>
      <c r="AC249" s="368">
        <f>VLOOKUP($G249, SCHOOL_INFO!$D$5:$AS$749, 25, FALSE)</f>
        <v>6</v>
      </c>
      <c r="AD249" s="368">
        <f>VLOOKUP($G249, SCHOOL_INFO!$D$5:$AS$749, 26, FALSE)</f>
        <v>0</v>
      </c>
      <c r="AE249" s="368">
        <f>VLOOKUP($G249, SCHOOL_INFO!$D$5:$AS$749, 27, FALSE)</f>
        <v>0</v>
      </c>
      <c r="AF249" s="368">
        <f>VLOOKUP($G249, SCHOOL_INFO!$D$5:$AS$749, 29, FALSE)</f>
        <v>0</v>
      </c>
      <c r="AG249" s="368">
        <f>VLOOKUP($G249, SCHOOL_INFO!$D$5:$AS$749, 30, FALSE)</f>
        <v>0</v>
      </c>
      <c r="AH249" s="368">
        <f>VLOOKUP($G249, SCHOOL_INFO!$D$5:$AS$749, 31, FALSE)</f>
        <v>0</v>
      </c>
      <c r="AI249" s="368">
        <f>VLOOKUP($G249, SCHOOL_INFO!$D$5:$AS$749, 33, FALSE)</f>
        <v>1</v>
      </c>
      <c r="AJ249" s="368">
        <f>VLOOKUP($G249, SCHOOL_INFO!$D$5:$AS$749, 34, FALSE)</f>
        <v>0</v>
      </c>
      <c r="AK249" s="368">
        <f>VLOOKUP($G249, SCHOOL_INFO!$D$5:$AS$749, 35, FALSE)</f>
        <v>3</v>
      </c>
      <c r="AL249" s="368">
        <f>VLOOKUP($B249, '0.학교(충남+대전)'!$C$4:$AH$767, 31, FALSE)</f>
        <v>3</v>
      </c>
      <c r="AM249" s="368">
        <f>VLOOKUP($B249, '0.학교(충남+대전)'!$C$4:$AH$767, 32, FALSE)</f>
        <v>0</v>
      </c>
      <c r="AN249" s="368">
        <f>VLOOKUP($G249, SCHOOL_INFO!$D$5:$AS$749, 9, FALSE)</f>
        <v>0</v>
      </c>
      <c r="AO249" s="368">
        <f>VLOOKUP($G249, SCHOOL_INFO!$D$5:$AS$749, 36, FALSE)</f>
        <v>14</v>
      </c>
      <c r="AP249" s="368">
        <f>VLOOKUP($G249, SCHOOL_INFO!$D$5:$AS$749, 37, FALSE)</f>
        <v>4</v>
      </c>
      <c r="AQ249" s="368">
        <f>VLOOKUP($B249, '0.학교(충남+대전)'!$C$4:$AC$767, 27, FALSE)</f>
        <v>18</v>
      </c>
      <c r="AR249" s="368">
        <f>VLOOKUP($B249, '0.학교(충남+대전)'!$C$4:$AH$767, 29, FALSE)</f>
        <v>18</v>
      </c>
      <c r="AS249" s="368">
        <f>VLOOKUP($B249, '0.학교(충남+대전)'!$C$4:$AH$767, 30, FALSE)</f>
        <v>0</v>
      </c>
      <c r="AT249" s="368">
        <f>VLOOKUP($G249, SCHOOL_INFO!$D$5:$AS$749, 38, FALSE)</f>
        <v>2</v>
      </c>
      <c r="AU249" s="368">
        <f>VLOOKUP($G249, SCHOOL_INFO!$D$5:$AS$749, 39, FALSE)</f>
        <v>3</v>
      </c>
      <c r="AV249" s="368">
        <f>VLOOKUP($G249, SCHOOL_INFO!$D$5:$AS$749, 40, FALSE)</f>
        <v>18</v>
      </c>
      <c r="AW249" s="368">
        <f>VLOOKUP($G249, SCHOOL_INFO!$D$5:$AS$749, 41, FALSE)</f>
        <v>37</v>
      </c>
      <c r="AX249" s="368">
        <f>VLOOKUP($G249, SCHOOL_INFO!$D$5:$AS$749, 42, FALSE)</f>
        <v>0</v>
      </c>
    </row>
    <row r="250" spans="1:50" ht="16.5" customHeight="1">
      <c r="A250" s="80">
        <v>246</v>
      </c>
      <c r="B250" s="86" t="s">
        <v>1234</v>
      </c>
      <c r="C250" s="88" t="s">
        <v>28</v>
      </c>
      <c r="D250" s="86" t="s">
        <v>2233</v>
      </c>
      <c r="E250" s="86" t="s">
        <v>1154</v>
      </c>
      <c r="F250" s="87" t="s">
        <v>727</v>
      </c>
      <c r="G250" s="90" t="s">
        <v>1235</v>
      </c>
      <c r="H250" s="390" t="s">
        <v>2353</v>
      </c>
      <c r="I250" s="390" t="s">
        <v>699</v>
      </c>
      <c r="J250" s="88" t="s">
        <v>5123</v>
      </c>
      <c r="K250" s="366">
        <v>2</v>
      </c>
      <c r="L250" s="367">
        <v>1</v>
      </c>
      <c r="M250" s="367">
        <v>1</v>
      </c>
      <c r="N250" s="368">
        <f>VLOOKUP($G250, SCHOOL_INFO!$D$5:$AS$749, 6, FALSE)</f>
        <v>9</v>
      </c>
      <c r="O250" s="368">
        <f>VLOOKUP($G250, SCHOOL_INFO!$D$5:$AS$749, 7, FALSE)</f>
        <v>0</v>
      </c>
      <c r="P250" s="368">
        <f>VLOOKUP($G250, SCHOOL_INFO!$D$5:$AS$749, 8, FALSE)</f>
        <v>1</v>
      </c>
      <c r="Q250" s="368">
        <f>VLOOKUP($G250, SCHOOL_INFO!$D$5:$AS$749, 10, FALSE)</f>
        <v>6</v>
      </c>
      <c r="R250" s="368">
        <f>VLOOKUP($G250, SCHOOL_INFO!$D$5:$AS$749, 11, FALSE)</f>
        <v>0</v>
      </c>
      <c r="S250" s="368">
        <f>VLOOKUP($G250, SCHOOL_INFO!$D$5:$AS$749, 12, FALSE)</f>
        <v>0</v>
      </c>
      <c r="T250" s="368">
        <f>VLOOKUP($G250, SCHOOL_INFO!$D$5:$AS$749, 13, FALSE)</f>
        <v>0</v>
      </c>
      <c r="U250" s="368">
        <f>VLOOKUP($G250, SCHOOL_INFO!$D$5:$AS$749, 14, FALSE)</f>
        <v>0</v>
      </c>
      <c r="V250" s="368">
        <f>VLOOKUP($G250, SCHOOL_INFO!$D$5:$AS$749, 15, FALSE)</f>
        <v>0</v>
      </c>
      <c r="W250" s="368">
        <f>VLOOKUP($G250, SCHOOL_INFO!$D$5:$AS$749, 17, FALSE)</f>
        <v>0</v>
      </c>
      <c r="X250" s="368">
        <f>VLOOKUP($G250, SCHOOL_INFO!$D$5:$AS$749, 18, FALSE)</f>
        <v>0</v>
      </c>
      <c r="Y250" s="368">
        <f>VLOOKUP($G250, SCHOOL_INFO!$D$5:$AS$749, 19, FALSE)</f>
        <v>0</v>
      </c>
      <c r="Z250" s="368">
        <f>VLOOKUP($G250, SCHOOL_INFO!$D$5:$AS$749, 21, FALSE)</f>
        <v>2</v>
      </c>
      <c r="AA250" s="368">
        <f>VLOOKUP($G250, SCHOOL_INFO!$D$5:$AS$749, 22, FALSE)</f>
        <v>2</v>
      </c>
      <c r="AB250" s="368">
        <f>VLOOKUP($G250, SCHOOL_INFO!$D$5:$AS$749, 23, FALSE)</f>
        <v>0</v>
      </c>
      <c r="AC250" s="368">
        <f>VLOOKUP($G250, SCHOOL_INFO!$D$5:$AS$749, 25, FALSE)</f>
        <v>25</v>
      </c>
      <c r="AD250" s="368">
        <f>VLOOKUP($G250, SCHOOL_INFO!$D$5:$AS$749, 26, FALSE)</f>
        <v>3</v>
      </c>
      <c r="AE250" s="368">
        <f>VLOOKUP($G250, SCHOOL_INFO!$D$5:$AS$749, 27, FALSE)</f>
        <v>0</v>
      </c>
      <c r="AF250" s="368">
        <f>VLOOKUP($G250, SCHOOL_INFO!$D$5:$AS$749, 29, FALSE)</f>
        <v>0</v>
      </c>
      <c r="AG250" s="368">
        <f>VLOOKUP($G250, SCHOOL_INFO!$D$5:$AS$749, 30, FALSE)</f>
        <v>0</v>
      </c>
      <c r="AH250" s="368">
        <f>VLOOKUP($G250, SCHOOL_INFO!$D$5:$AS$749, 31, FALSE)</f>
        <v>0</v>
      </c>
      <c r="AI250" s="368">
        <f>VLOOKUP($G250, SCHOOL_INFO!$D$5:$AS$749, 33, FALSE)</f>
        <v>1</v>
      </c>
      <c r="AJ250" s="368">
        <f>VLOOKUP($G250, SCHOOL_INFO!$D$5:$AS$749, 34, FALSE)</f>
        <v>0</v>
      </c>
      <c r="AK250" s="368">
        <f>VLOOKUP($G250, SCHOOL_INFO!$D$5:$AS$749, 35, FALSE)</f>
        <v>4</v>
      </c>
      <c r="AL250" s="368">
        <f>VLOOKUP($B250, '0.학교(충남+대전)'!$C$4:$AH$767, 31, FALSE)</f>
        <v>4</v>
      </c>
      <c r="AM250" s="368">
        <f>VLOOKUP($B250, '0.학교(충남+대전)'!$C$4:$AH$767, 32, FALSE)</f>
        <v>0</v>
      </c>
      <c r="AN250" s="368">
        <f>VLOOKUP($G250, SCHOOL_INFO!$D$5:$AS$749, 9, FALSE)</f>
        <v>0</v>
      </c>
      <c r="AO250" s="368">
        <f>VLOOKUP($G250, SCHOOL_INFO!$D$5:$AS$749, 36, FALSE)</f>
        <v>7</v>
      </c>
      <c r="AP250" s="368">
        <f>VLOOKUP($G250, SCHOOL_INFO!$D$5:$AS$749, 37, FALSE)</f>
        <v>4</v>
      </c>
      <c r="AQ250" s="368">
        <f>VLOOKUP($B250, '0.학교(충남+대전)'!$C$4:$AC$767, 27, FALSE)</f>
        <v>11</v>
      </c>
      <c r="AR250" s="368">
        <f>VLOOKUP($B250, '0.학교(충남+대전)'!$C$4:$AH$767, 29, FALSE)</f>
        <v>11</v>
      </c>
      <c r="AS250" s="368">
        <f>VLOOKUP($B250, '0.학교(충남+대전)'!$C$4:$AH$767, 30, FALSE)</f>
        <v>0</v>
      </c>
      <c r="AT250" s="368">
        <f>VLOOKUP($G250, SCHOOL_INFO!$D$5:$AS$749, 38, FALSE)</f>
        <v>2</v>
      </c>
      <c r="AU250" s="368">
        <f>VLOOKUP($G250, SCHOOL_INFO!$D$5:$AS$749, 39, FALSE)</f>
        <v>4</v>
      </c>
      <c r="AV250" s="368">
        <f>VLOOKUP($G250, SCHOOL_INFO!$D$5:$AS$749, 40, FALSE)</f>
        <v>11</v>
      </c>
      <c r="AW250" s="368">
        <f>VLOOKUP($G250, SCHOOL_INFO!$D$5:$AS$749, 41, FALSE)</f>
        <v>0</v>
      </c>
      <c r="AX250" s="368">
        <f>VLOOKUP($G250, SCHOOL_INFO!$D$5:$AS$749, 42, FALSE)</f>
        <v>0</v>
      </c>
    </row>
    <row r="251" spans="1:50" ht="16.5" customHeight="1">
      <c r="A251" s="81">
        <v>247</v>
      </c>
      <c r="B251" s="86" t="s">
        <v>1236</v>
      </c>
      <c r="C251" s="88" t="s">
        <v>28</v>
      </c>
      <c r="D251" s="86" t="s">
        <v>2233</v>
      </c>
      <c r="E251" s="86" t="s">
        <v>1154</v>
      </c>
      <c r="F251" s="87" t="s">
        <v>727</v>
      </c>
      <c r="G251" s="90" t="s">
        <v>1237</v>
      </c>
      <c r="H251" s="390" t="s">
        <v>2353</v>
      </c>
      <c r="I251" s="390" t="s">
        <v>699</v>
      </c>
      <c r="J251" s="88" t="s">
        <v>5123</v>
      </c>
      <c r="K251" s="366">
        <v>2</v>
      </c>
      <c r="L251" s="367">
        <v>1</v>
      </c>
      <c r="M251" s="367">
        <v>1</v>
      </c>
      <c r="N251" s="368">
        <f>VLOOKUP($G251, SCHOOL_INFO!$D$5:$AS$749, 6, FALSE)</f>
        <v>6</v>
      </c>
      <c r="O251" s="368">
        <f>VLOOKUP($G251, SCHOOL_INFO!$D$5:$AS$749, 7, FALSE)</f>
        <v>0</v>
      </c>
      <c r="P251" s="368">
        <f>VLOOKUP($G251, SCHOOL_INFO!$D$5:$AS$749, 8, FALSE)</f>
        <v>1</v>
      </c>
      <c r="Q251" s="368">
        <f>VLOOKUP($G251, SCHOOL_INFO!$D$5:$AS$749, 10, FALSE)</f>
        <v>8</v>
      </c>
      <c r="R251" s="368">
        <f>VLOOKUP($G251, SCHOOL_INFO!$D$5:$AS$749, 11, FALSE)</f>
        <v>0</v>
      </c>
      <c r="S251" s="368">
        <f>VLOOKUP($G251, SCHOOL_INFO!$D$5:$AS$749, 12, FALSE)</f>
        <v>0</v>
      </c>
      <c r="T251" s="368">
        <f>VLOOKUP($G251, SCHOOL_INFO!$D$5:$AS$749, 13, FALSE)</f>
        <v>0</v>
      </c>
      <c r="U251" s="368">
        <f>VLOOKUP($G251, SCHOOL_INFO!$D$5:$AS$749, 14, FALSE)</f>
        <v>0</v>
      </c>
      <c r="V251" s="368">
        <f>VLOOKUP($G251, SCHOOL_INFO!$D$5:$AS$749, 15, FALSE)</f>
        <v>0</v>
      </c>
      <c r="W251" s="368">
        <f>VLOOKUP($G251, SCHOOL_INFO!$D$5:$AS$749, 17, FALSE)</f>
        <v>0</v>
      </c>
      <c r="X251" s="368">
        <f>VLOOKUP($G251, SCHOOL_INFO!$D$5:$AS$749, 18, FALSE)</f>
        <v>0</v>
      </c>
      <c r="Y251" s="368">
        <f>VLOOKUP($G251, SCHOOL_INFO!$D$5:$AS$749, 19, FALSE)</f>
        <v>0</v>
      </c>
      <c r="Z251" s="368">
        <f>VLOOKUP($G251, SCHOOL_INFO!$D$5:$AS$749, 21, FALSE)</f>
        <v>2</v>
      </c>
      <c r="AA251" s="368">
        <f>VLOOKUP($G251, SCHOOL_INFO!$D$5:$AS$749, 22, FALSE)</f>
        <v>2</v>
      </c>
      <c r="AB251" s="368">
        <f>VLOOKUP($G251, SCHOOL_INFO!$D$5:$AS$749, 23, FALSE)</f>
        <v>0</v>
      </c>
      <c r="AC251" s="368">
        <f>VLOOKUP($G251, SCHOOL_INFO!$D$5:$AS$749, 25, FALSE)</f>
        <v>22</v>
      </c>
      <c r="AD251" s="368">
        <f>VLOOKUP($G251, SCHOOL_INFO!$D$5:$AS$749, 26, FALSE)</f>
        <v>8</v>
      </c>
      <c r="AE251" s="368">
        <f>VLOOKUP($G251, SCHOOL_INFO!$D$5:$AS$749, 27, FALSE)</f>
        <v>0</v>
      </c>
      <c r="AF251" s="368">
        <f>VLOOKUP($G251, SCHOOL_INFO!$D$5:$AS$749, 29, FALSE)</f>
        <v>0</v>
      </c>
      <c r="AG251" s="368">
        <f>VLOOKUP($G251, SCHOOL_INFO!$D$5:$AS$749, 30, FALSE)</f>
        <v>0</v>
      </c>
      <c r="AH251" s="368">
        <f>VLOOKUP($G251, SCHOOL_INFO!$D$5:$AS$749, 31, FALSE)</f>
        <v>0</v>
      </c>
      <c r="AI251" s="368">
        <f>VLOOKUP($G251, SCHOOL_INFO!$D$5:$AS$749, 33, FALSE)</f>
        <v>1</v>
      </c>
      <c r="AJ251" s="368">
        <f>VLOOKUP($G251, SCHOOL_INFO!$D$5:$AS$749, 34, FALSE)</f>
        <v>0</v>
      </c>
      <c r="AK251" s="368">
        <f>VLOOKUP($G251, SCHOOL_INFO!$D$5:$AS$749, 35, FALSE)</f>
        <v>4</v>
      </c>
      <c r="AL251" s="368">
        <f>VLOOKUP($B251, '0.학교(충남+대전)'!$C$4:$AH$767, 31, FALSE)</f>
        <v>4</v>
      </c>
      <c r="AM251" s="368">
        <f>VLOOKUP($B251, '0.학교(충남+대전)'!$C$4:$AH$767, 32, FALSE)</f>
        <v>0</v>
      </c>
      <c r="AN251" s="368">
        <f>VLOOKUP($G251, SCHOOL_INFO!$D$5:$AS$749, 9, FALSE)</f>
        <v>0</v>
      </c>
      <c r="AO251" s="368">
        <f>VLOOKUP($G251, SCHOOL_INFO!$D$5:$AS$749, 36, FALSE)</f>
        <v>0</v>
      </c>
      <c r="AP251" s="368">
        <f>VLOOKUP($G251, SCHOOL_INFO!$D$5:$AS$749, 37, FALSE)</f>
        <v>3</v>
      </c>
      <c r="AQ251" s="368">
        <f>VLOOKUP($B251, '0.학교(충남+대전)'!$C$4:$AC$767, 27, FALSE)</f>
        <v>9</v>
      </c>
      <c r="AR251" s="368">
        <f>VLOOKUP($B251, '0.학교(충남+대전)'!$C$4:$AH$767, 29, FALSE)</f>
        <v>9</v>
      </c>
      <c r="AS251" s="368">
        <f>VLOOKUP($B251, '0.학교(충남+대전)'!$C$4:$AH$767, 30, FALSE)</f>
        <v>0</v>
      </c>
      <c r="AT251" s="368">
        <f>VLOOKUP($G251, SCHOOL_INFO!$D$5:$AS$749, 38, FALSE)</f>
        <v>2</v>
      </c>
      <c r="AU251" s="368">
        <f>VLOOKUP($G251, SCHOOL_INFO!$D$5:$AS$749, 39, FALSE)</f>
        <v>3</v>
      </c>
      <c r="AV251" s="368">
        <f>VLOOKUP($G251, SCHOOL_INFO!$D$5:$AS$749, 40, FALSE)</f>
        <v>9</v>
      </c>
      <c r="AW251" s="368">
        <f>VLOOKUP($G251, SCHOOL_INFO!$D$5:$AS$749, 41, FALSE)</f>
        <v>0</v>
      </c>
      <c r="AX251" s="368">
        <f>VLOOKUP($G251, SCHOOL_INFO!$D$5:$AS$749, 42, FALSE)</f>
        <v>0</v>
      </c>
    </row>
    <row r="252" spans="1:50" ht="16.5" customHeight="1">
      <c r="A252" s="80">
        <v>248</v>
      </c>
      <c r="B252" s="86" t="s">
        <v>1238</v>
      </c>
      <c r="C252" s="88" t="s">
        <v>28</v>
      </c>
      <c r="D252" s="86" t="s">
        <v>2233</v>
      </c>
      <c r="E252" s="86" t="s">
        <v>1154</v>
      </c>
      <c r="F252" s="87" t="s">
        <v>727</v>
      </c>
      <c r="G252" s="90" t="s">
        <v>1239</v>
      </c>
      <c r="H252" s="390" t="s">
        <v>3741</v>
      </c>
      <c r="I252" s="390" t="s">
        <v>699</v>
      </c>
      <c r="J252" s="88" t="s">
        <v>5123</v>
      </c>
      <c r="K252" s="366">
        <v>1</v>
      </c>
      <c r="L252" s="367">
        <v>1</v>
      </c>
      <c r="M252" s="367">
        <v>1</v>
      </c>
      <c r="N252" s="368">
        <f>VLOOKUP($G252, SCHOOL_INFO!$D$5:$AS$749, 6, FALSE)</f>
        <v>4</v>
      </c>
      <c r="O252" s="368">
        <f>VLOOKUP($G252, SCHOOL_INFO!$D$5:$AS$749, 7, FALSE)</f>
        <v>0</v>
      </c>
      <c r="P252" s="368">
        <f>VLOOKUP($G252, SCHOOL_INFO!$D$5:$AS$749, 8, FALSE)</f>
        <v>1</v>
      </c>
      <c r="Q252" s="368">
        <f>VLOOKUP($G252, SCHOOL_INFO!$D$5:$AS$749, 10, FALSE)</f>
        <v>0</v>
      </c>
      <c r="R252" s="368">
        <f>VLOOKUP($G252, SCHOOL_INFO!$D$5:$AS$749, 11, FALSE)</f>
        <v>0</v>
      </c>
      <c r="S252" s="368">
        <f>VLOOKUP($G252, SCHOOL_INFO!$D$5:$AS$749, 12, FALSE)</f>
        <v>0</v>
      </c>
      <c r="T252" s="368">
        <f>VLOOKUP($G252, SCHOOL_INFO!$D$5:$AS$749, 13, FALSE)</f>
        <v>0</v>
      </c>
      <c r="U252" s="368">
        <f>VLOOKUP($G252, SCHOOL_INFO!$D$5:$AS$749, 14, FALSE)</f>
        <v>0</v>
      </c>
      <c r="V252" s="368">
        <f>VLOOKUP($G252, SCHOOL_INFO!$D$5:$AS$749, 15, FALSE)</f>
        <v>0</v>
      </c>
      <c r="W252" s="368">
        <f>VLOOKUP($G252, SCHOOL_INFO!$D$5:$AS$749, 17, FALSE)</f>
        <v>0</v>
      </c>
      <c r="X252" s="368">
        <f>VLOOKUP($G252, SCHOOL_INFO!$D$5:$AS$749, 18, FALSE)</f>
        <v>0</v>
      </c>
      <c r="Y252" s="368">
        <f>VLOOKUP($G252, SCHOOL_INFO!$D$5:$AS$749, 19, FALSE)</f>
        <v>0</v>
      </c>
      <c r="Z252" s="368">
        <f>VLOOKUP($G252, SCHOOL_INFO!$D$5:$AS$749, 21, FALSE)</f>
        <v>2</v>
      </c>
      <c r="AA252" s="368">
        <f>VLOOKUP($G252, SCHOOL_INFO!$D$5:$AS$749, 22, FALSE)</f>
        <v>2</v>
      </c>
      <c r="AB252" s="368">
        <f>VLOOKUP($G252, SCHOOL_INFO!$D$5:$AS$749, 23, FALSE)</f>
        <v>0</v>
      </c>
      <c r="AC252" s="368">
        <f>VLOOKUP($G252, SCHOOL_INFO!$D$5:$AS$749, 25, FALSE)</f>
        <v>8</v>
      </c>
      <c r="AD252" s="368">
        <f>VLOOKUP($G252, SCHOOL_INFO!$D$5:$AS$749, 26, FALSE)</f>
        <v>0</v>
      </c>
      <c r="AE252" s="368">
        <f>VLOOKUP($G252, SCHOOL_INFO!$D$5:$AS$749, 27, FALSE)</f>
        <v>0</v>
      </c>
      <c r="AF252" s="368">
        <f>VLOOKUP($G252, SCHOOL_INFO!$D$5:$AS$749, 29, FALSE)</f>
        <v>0</v>
      </c>
      <c r="AG252" s="368">
        <f>VLOOKUP($G252, SCHOOL_INFO!$D$5:$AS$749, 30, FALSE)</f>
        <v>0</v>
      </c>
      <c r="AH252" s="368">
        <f>VLOOKUP($G252, SCHOOL_INFO!$D$5:$AS$749, 31, FALSE)</f>
        <v>0</v>
      </c>
      <c r="AI252" s="368">
        <f>VLOOKUP($G252, SCHOOL_INFO!$D$5:$AS$749, 33, FALSE)</f>
        <v>1</v>
      </c>
      <c r="AJ252" s="368">
        <f>VLOOKUP($G252, SCHOOL_INFO!$D$5:$AS$749, 34, FALSE)</f>
        <v>0</v>
      </c>
      <c r="AK252" s="368">
        <f>VLOOKUP($G252, SCHOOL_INFO!$D$5:$AS$749, 35, FALSE)</f>
        <v>1</v>
      </c>
      <c r="AL252" s="368">
        <f>VLOOKUP($B252, '0.학교(충남+대전)'!$C$4:$AH$767, 31, FALSE)</f>
        <v>0</v>
      </c>
      <c r="AM252" s="368">
        <f>VLOOKUP($B252, '0.학교(충남+대전)'!$C$4:$AH$767, 32, FALSE)</f>
        <v>0</v>
      </c>
      <c r="AN252" s="368">
        <f>VLOOKUP($G252, SCHOOL_INFO!$D$5:$AS$749, 9, FALSE)</f>
        <v>0</v>
      </c>
      <c r="AO252" s="368">
        <f>VLOOKUP($G252, SCHOOL_INFO!$D$5:$AS$749, 36, FALSE)</f>
        <v>1</v>
      </c>
      <c r="AP252" s="368">
        <f>VLOOKUP($G252, SCHOOL_INFO!$D$5:$AS$749, 37, FALSE)</f>
        <v>2</v>
      </c>
      <c r="AQ252" s="368">
        <f>VLOOKUP($B252, '0.학교(충남+대전)'!$C$4:$AC$767, 27, FALSE)</f>
        <v>3</v>
      </c>
      <c r="AR252" s="368">
        <f>VLOOKUP($B252, '0.학교(충남+대전)'!$C$4:$AH$767, 29, FALSE)</f>
        <v>0</v>
      </c>
      <c r="AS252" s="368">
        <f>VLOOKUP($B252, '0.학교(충남+대전)'!$C$4:$AH$767, 30, FALSE)</f>
        <v>0</v>
      </c>
      <c r="AT252" s="368">
        <f>VLOOKUP($G252, SCHOOL_INFO!$D$5:$AS$749, 38, FALSE)</f>
        <v>1</v>
      </c>
      <c r="AU252" s="368">
        <f>VLOOKUP($G252, SCHOOL_INFO!$D$5:$AS$749, 39, FALSE)</f>
        <v>1</v>
      </c>
      <c r="AV252" s="368">
        <f>VLOOKUP($G252, SCHOOL_INFO!$D$5:$AS$749, 40, FALSE)</f>
        <v>3</v>
      </c>
      <c r="AW252" s="368">
        <f>VLOOKUP($G252, SCHOOL_INFO!$D$5:$AS$749, 41, FALSE)</f>
        <v>0</v>
      </c>
      <c r="AX252" s="368">
        <f>VLOOKUP($G252, SCHOOL_INFO!$D$5:$AS$749, 42, FALSE)</f>
        <v>0</v>
      </c>
    </row>
    <row r="253" spans="1:50" ht="16.5" customHeight="1">
      <c r="A253" s="80">
        <v>249</v>
      </c>
      <c r="B253" s="86" t="s">
        <v>1240</v>
      </c>
      <c r="C253" s="88" t="s">
        <v>28</v>
      </c>
      <c r="D253" s="86" t="s">
        <v>2233</v>
      </c>
      <c r="E253" s="86" t="s">
        <v>1154</v>
      </c>
      <c r="F253" s="87" t="s">
        <v>727</v>
      </c>
      <c r="G253" s="90" t="s">
        <v>1241</v>
      </c>
      <c r="H253" s="390" t="s">
        <v>2353</v>
      </c>
      <c r="I253" s="390" t="s">
        <v>699</v>
      </c>
      <c r="J253" s="88" t="s">
        <v>5123</v>
      </c>
      <c r="K253" s="366">
        <v>2</v>
      </c>
      <c r="L253" s="367">
        <v>1</v>
      </c>
      <c r="M253" s="367">
        <v>1</v>
      </c>
      <c r="N253" s="368">
        <f>VLOOKUP($G253, SCHOOL_INFO!$D$5:$AS$749, 6, FALSE)</f>
        <v>7</v>
      </c>
      <c r="O253" s="368">
        <f>VLOOKUP($G253, SCHOOL_INFO!$D$5:$AS$749, 7, FALSE)</f>
        <v>0</v>
      </c>
      <c r="P253" s="368">
        <f>VLOOKUP($G253, SCHOOL_INFO!$D$5:$AS$749, 8, FALSE)</f>
        <v>1</v>
      </c>
      <c r="Q253" s="368">
        <f>VLOOKUP($G253, SCHOOL_INFO!$D$5:$AS$749, 10, FALSE)</f>
        <v>5</v>
      </c>
      <c r="R253" s="368">
        <f>VLOOKUP($G253, SCHOOL_INFO!$D$5:$AS$749, 11, FALSE)</f>
        <v>0</v>
      </c>
      <c r="S253" s="368">
        <f>VLOOKUP($G253, SCHOOL_INFO!$D$5:$AS$749, 12, FALSE)</f>
        <v>0</v>
      </c>
      <c r="T253" s="368">
        <f>VLOOKUP($G253, SCHOOL_INFO!$D$5:$AS$749, 13, FALSE)</f>
        <v>0</v>
      </c>
      <c r="U253" s="368">
        <f>VLOOKUP($G253, SCHOOL_INFO!$D$5:$AS$749, 14, FALSE)</f>
        <v>0</v>
      </c>
      <c r="V253" s="368">
        <f>VLOOKUP($G253, SCHOOL_INFO!$D$5:$AS$749, 15, FALSE)</f>
        <v>0</v>
      </c>
      <c r="W253" s="368">
        <f>VLOOKUP($G253, SCHOOL_INFO!$D$5:$AS$749, 17, FALSE)</f>
        <v>0</v>
      </c>
      <c r="X253" s="368">
        <f>VLOOKUP($G253, SCHOOL_INFO!$D$5:$AS$749, 18, FALSE)</f>
        <v>0</v>
      </c>
      <c r="Y253" s="368">
        <f>VLOOKUP($G253, SCHOOL_INFO!$D$5:$AS$749, 19, FALSE)</f>
        <v>0</v>
      </c>
      <c r="Z253" s="368">
        <f>VLOOKUP($G253, SCHOOL_INFO!$D$5:$AS$749, 21, FALSE)</f>
        <v>2</v>
      </c>
      <c r="AA253" s="368">
        <f>VLOOKUP($G253, SCHOOL_INFO!$D$5:$AS$749, 22, FALSE)</f>
        <v>2</v>
      </c>
      <c r="AB253" s="368">
        <f>VLOOKUP($G253, SCHOOL_INFO!$D$5:$AS$749, 23, FALSE)</f>
        <v>0</v>
      </c>
      <c r="AC253" s="368">
        <f>VLOOKUP($G253, SCHOOL_INFO!$D$5:$AS$749, 25, FALSE)</f>
        <v>24</v>
      </c>
      <c r="AD253" s="368">
        <f>VLOOKUP($G253, SCHOOL_INFO!$D$5:$AS$749, 26, FALSE)</f>
        <v>2</v>
      </c>
      <c r="AE253" s="368">
        <f>VLOOKUP($G253, SCHOOL_INFO!$D$5:$AS$749, 27, FALSE)</f>
        <v>0</v>
      </c>
      <c r="AF253" s="368">
        <f>VLOOKUP($G253, SCHOOL_INFO!$D$5:$AS$749, 29, FALSE)</f>
        <v>0</v>
      </c>
      <c r="AG253" s="368">
        <f>VLOOKUP($G253, SCHOOL_INFO!$D$5:$AS$749, 30, FALSE)</f>
        <v>0</v>
      </c>
      <c r="AH253" s="368">
        <f>VLOOKUP($G253, SCHOOL_INFO!$D$5:$AS$749, 31, FALSE)</f>
        <v>0</v>
      </c>
      <c r="AI253" s="368">
        <f>VLOOKUP($G253, SCHOOL_INFO!$D$5:$AS$749, 33, FALSE)</f>
        <v>1</v>
      </c>
      <c r="AJ253" s="368">
        <f>VLOOKUP($G253, SCHOOL_INFO!$D$5:$AS$749, 34, FALSE)</f>
        <v>0</v>
      </c>
      <c r="AK253" s="368">
        <f>VLOOKUP($G253, SCHOOL_INFO!$D$5:$AS$749, 35, FALSE)</f>
        <v>4</v>
      </c>
      <c r="AL253" s="368">
        <f>VLOOKUP($B253, '0.학교(충남+대전)'!$C$4:$AH$767, 31, FALSE)</f>
        <v>4</v>
      </c>
      <c r="AM253" s="368">
        <f>VLOOKUP($B253, '0.학교(충남+대전)'!$C$4:$AH$767, 32, FALSE)</f>
        <v>0</v>
      </c>
      <c r="AN253" s="368">
        <f>VLOOKUP($G253, SCHOOL_INFO!$D$5:$AS$749, 9, FALSE)</f>
        <v>0</v>
      </c>
      <c r="AO253" s="368">
        <f>VLOOKUP($G253, SCHOOL_INFO!$D$5:$AS$749, 36, FALSE)</f>
        <v>12</v>
      </c>
      <c r="AP253" s="368">
        <f>VLOOKUP($G253, SCHOOL_INFO!$D$5:$AS$749, 37, FALSE)</f>
        <v>0</v>
      </c>
      <c r="AQ253" s="368">
        <f>VLOOKUP($B253, '0.학교(충남+대전)'!$C$4:$AC$767, 27, FALSE)</f>
        <v>12</v>
      </c>
      <c r="AR253" s="368">
        <f>VLOOKUP($B253, '0.학교(충남+대전)'!$C$4:$AH$767, 29, FALSE)</f>
        <v>12</v>
      </c>
      <c r="AS253" s="368">
        <f>VLOOKUP($B253, '0.학교(충남+대전)'!$C$4:$AH$767, 30, FALSE)</f>
        <v>0</v>
      </c>
      <c r="AT253" s="368">
        <f>VLOOKUP($G253, SCHOOL_INFO!$D$5:$AS$749, 38, FALSE)</f>
        <v>2</v>
      </c>
      <c r="AU253" s="368">
        <f>VLOOKUP($G253, SCHOOL_INFO!$D$5:$AS$749, 39, FALSE)</f>
        <v>4</v>
      </c>
      <c r="AV253" s="368">
        <f>VLOOKUP($G253, SCHOOL_INFO!$D$5:$AS$749, 40, FALSE)</f>
        <v>12</v>
      </c>
      <c r="AW253" s="368">
        <f>VLOOKUP($G253, SCHOOL_INFO!$D$5:$AS$749, 41, FALSE)</f>
        <v>0</v>
      </c>
      <c r="AX253" s="368">
        <f>VLOOKUP($G253, SCHOOL_INFO!$D$5:$AS$749, 42, FALSE)</f>
        <v>0</v>
      </c>
    </row>
    <row r="254" spans="1:50" ht="16.5" customHeight="1">
      <c r="A254" s="81">
        <v>250</v>
      </c>
      <c r="B254" s="86" t="s">
        <v>1242</v>
      </c>
      <c r="C254" s="88" t="s">
        <v>28</v>
      </c>
      <c r="D254" s="86" t="s">
        <v>2233</v>
      </c>
      <c r="E254" s="86" t="s">
        <v>1154</v>
      </c>
      <c r="F254" s="87" t="s">
        <v>727</v>
      </c>
      <c r="G254" s="90" t="s">
        <v>1243</v>
      </c>
      <c r="H254" s="390" t="s">
        <v>2353</v>
      </c>
      <c r="I254" s="390" t="s">
        <v>699</v>
      </c>
      <c r="J254" s="88" t="s">
        <v>5123</v>
      </c>
      <c r="K254" s="366">
        <v>2</v>
      </c>
      <c r="L254" s="367">
        <v>1</v>
      </c>
      <c r="M254" s="367">
        <v>1</v>
      </c>
      <c r="N254" s="368">
        <f>VLOOKUP($G254, SCHOOL_INFO!$D$5:$AS$749, 6, FALSE)</f>
        <v>8</v>
      </c>
      <c r="O254" s="368">
        <f>VLOOKUP($G254, SCHOOL_INFO!$D$5:$AS$749, 7, FALSE)</f>
        <v>0</v>
      </c>
      <c r="P254" s="368">
        <f>VLOOKUP($G254, SCHOOL_INFO!$D$5:$AS$749, 8, FALSE)</f>
        <v>2</v>
      </c>
      <c r="Q254" s="368">
        <f>VLOOKUP($G254, SCHOOL_INFO!$D$5:$AS$749, 10, FALSE)</f>
        <v>9</v>
      </c>
      <c r="R254" s="368">
        <f>VLOOKUP($G254, SCHOOL_INFO!$D$5:$AS$749, 11, FALSE)</f>
        <v>0</v>
      </c>
      <c r="S254" s="368">
        <f>VLOOKUP($G254, SCHOOL_INFO!$D$5:$AS$749, 12, FALSE)</f>
        <v>0</v>
      </c>
      <c r="T254" s="368">
        <f>VLOOKUP($G254, SCHOOL_INFO!$D$5:$AS$749, 13, FALSE)</f>
        <v>0</v>
      </c>
      <c r="U254" s="368">
        <f>VLOOKUP($G254, SCHOOL_INFO!$D$5:$AS$749, 14, FALSE)</f>
        <v>0</v>
      </c>
      <c r="V254" s="368">
        <f>VLOOKUP($G254, SCHOOL_INFO!$D$5:$AS$749, 15, FALSE)</f>
        <v>0</v>
      </c>
      <c r="W254" s="368">
        <f>VLOOKUP($G254, SCHOOL_INFO!$D$5:$AS$749, 17, FALSE)</f>
        <v>0</v>
      </c>
      <c r="X254" s="368">
        <f>VLOOKUP($G254, SCHOOL_INFO!$D$5:$AS$749, 18, FALSE)</f>
        <v>0</v>
      </c>
      <c r="Y254" s="368">
        <f>VLOOKUP($G254, SCHOOL_INFO!$D$5:$AS$749, 19, FALSE)</f>
        <v>0</v>
      </c>
      <c r="Z254" s="368">
        <f>VLOOKUP($G254, SCHOOL_INFO!$D$5:$AS$749, 21, FALSE)</f>
        <v>2</v>
      </c>
      <c r="AA254" s="368">
        <f>VLOOKUP($G254, SCHOOL_INFO!$D$5:$AS$749, 22, FALSE)</f>
        <v>2</v>
      </c>
      <c r="AB254" s="368">
        <f>VLOOKUP($G254, SCHOOL_INFO!$D$5:$AS$749, 23, FALSE)</f>
        <v>0</v>
      </c>
      <c r="AC254" s="368">
        <f>VLOOKUP($G254, SCHOOL_INFO!$D$5:$AS$749, 25, FALSE)</f>
        <v>29</v>
      </c>
      <c r="AD254" s="368">
        <f>VLOOKUP($G254, SCHOOL_INFO!$D$5:$AS$749, 26, FALSE)</f>
        <v>4</v>
      </c>
      <c r="AE254" s="368">
        <f>VLOOKUP($G254, SCHOOL_INFO!$D$5:$AS$749, 27, FALSE)</f>
        <v>1</v>
      </c>
      <c r="AF254" s="368">
        <f>VLOOKUP($G254, SCHOOL_INFO!$D$5:$AS$749, 29, FALSE)</f>
        <v>0</v>
      </c>
      <c r="AG254" s="368">
        <f>VLOOKUP($G254, SCHOOL_INFO!$D$5:$AS$749, 30, FALSE)</f>
        <v>0</v>
      </c>
      <c r="AH254" s="368">
        <f>VLOOKUP($G254, SCHOOL_INFO!$D$5:$AS$749, 31, FALSE)</f>
        <v>0</v>
      </c>
      <c r="AI254" s="368">
        <f>VLOOKUP($G254, SCHOOL_INFO!$D$5:$AS$749, 33, FALSE)</f>
        <v>1</v>
      </c>
      <c r="AJ254" s="368">
        <f>VLOOKUP($G254, SCHOOL_INFO!$D$5:$AS$749, 34, FALSE)</f>
        <v>0</v>
      </c>
      <c r="AK254" s="368">
        <f>VLOOKUP($G254, SCHOOL_INFO!$D$5:$AS$749, 35, FALSE)</f>
        <v>7</v>
      </c>
      <c r="AL254" s="368">
        <f>VLOOKUP($B254, '0.학교(충남+대전)'!$C$4:$AH$767, 31, FALSE)</f>
        <v>7</v>
      </c>
      <c r="AM254" s="368">
        <f>VLOOKUP($B254, '0.학교(충남+대전)'!$C$4:$AH$767, 32, FALSE)</f>
        <v>0</v>
      </c>
      <c r="AN254" s="368">
        <f>VLOOKUP($G254, SCHOOL_INFO!$D$5:$AS$749, 9, FALSE)</f>
        <v>0</v>
      </c>
      <c r="AO254" s="368">
        <f>VLOOKUP($G254, SCHOOL_INFO!$D$5:$AS$749, 36, FALSE)</f>
        <v>13</v>
      </c>
      <c r="AP254" s="368">
        <f>VLOOKUP($G254, SCHOOL_INFO!$D$5:$AS$749, 37, FALSE)</f>
        <v>1</v>
      </c>
      <c r="AQ254" s="368">
        <f>VLOOKUP($B254, '0.학교(충남+대전)'!$C$4:$AC$767, 27, FALSE)</f>
        <v>14</v>
      </c>
      <c r="AR254" s="368">
        <f>VLOOKUP($B254, '0.학교(충남+대전)'!$C$4:$AH$767, 29, FALSE)</f>
        <v>14</v>
      </c>
      <c r="AS254" s="368">
        <f>VLOOKUP($B254, '0.학교(충남+대전)'!$C$4:$AH$767, 30, FALSE)</f>
        <v>0</v>
      </c>
      <c r="AT254" s="368">
        <f>VLOOKUP($G254, SCHOOL_INFO!$D$5:$AS$749, 38, FALSE)</f>
        <v>2</v>
      </c>
      <c r="AU254" s="368">
        <f>VLOOKUP($G254, SCHOOL_INFO!$D$5:$AS$749, 39, FALSE)</f>
        <v>6</v>
      </c>
      <c r="AV254" s="368">
        <f>VLOOKUP($G254, SCHOOL_INFO!$D$5:$AS$749, 40, FALSE)</f>
        <v>13</v>
      </c>
      <c r="AW254" s="368">
        <f>VLOOKUP($G254, SCHOOL_INFO!$D$5:$AS$749, 41, FALSE)</f>
        <v>0</v>
      </c>
      <c r="AX254" s="368">
        <f>VLOOKUP($G254, SCHOOL_INFO!$D$5:$AS$749, 42, FALSE)</f>
        <v>0</v>
      </c>
    </row>
    <row r="255" spans="1:50" ht="16.5" customHeight="1">
      <c r="A255" s="80">
        <v>251</v>
      </c>
      <c r="B255" s="86" t="s">
        <v>1244</v>
      </c>
      <c r="C255" s="88" t="s">
        <v>28</v>
      </c>
      <c r="D255" s="86" t="s">
        <v>2233</v>
      </c>
      <c r="E255" s="86" t="s">
        <v>1154</v>
      </c>
      <c r="F255" s="87" t="s">
        <v>727</v>
      </c>
      <c r="G255" s="90" t="s">
        <v>1245</v>
      </c>
      <c r="H255" s="390" t="s">
        <v>2353</v>
      </c>
      <c r="I255" s="390" t="s">
        <v>699</v>
      </c>
      <c r="J255" s="88" t="s">
        <v>5123</v>
      </c>
      <c r="K255" s="366">
        <v>2</v>
      </c>
      <c r="L255" s="367">
        <v>1</v>
      </c>
      <c r="M255" s="367">
        <v>1</v>
      </c>
      <c r="N255" s="368">
        <f>VLOOKUP($G255, SCHOOL_INFO!$D$5:$AS$749, 6, FALSE)</f>
        <v>4</v>
      </c>
      <c r="O255" s="368">
        <f>VLOOKUP($G255, SCHOOL_INFO!$D$5:$AS$749, 7, FALSE)</f>
        <v>0</v>
      </c>
      <c r="P255" s="368">
        <f>VLOOKUP($G255, SCHOOL_INFO!$D$5:$AS$749, 8, FALSE)</f>
        <v>2</v>
      </c>
      <c r="Q255" s="368">
        <f>VLOOKUP($G255, SCHOOL_INFO!$D$5:$AS$749, 10, FALSE)</f>
        <v>5</v>
      </c>
      <c r="R255" s="368">
        <f>VLOOKUP($G255, SCHOOL_INFO!$D$5:$AS$749, 11, FALSE)</f>
        <v>0</v>
      </c>
      <c r="S255" s="368">
        <f>VLOOKUP($G255, SCHOOL_INFO!$D$5:$AS$749, 12, FALSE)</f>
        <v>0</v>
      </c>
      <c r="T255" s="368">
        <f>VLOOKUP($G255, SCHOOL_INFO!$D$5:$AS$749, 13, FALSE)</f>
        <v>0</v>
      </c>
      <c r="U255" s="368">
        <f>VLOOKUP($G255, SCHOOL_INFO!$D$5:$AS$749, 14, FALSE)</f>
        <v>0</v>
      </c>
      <c r="V255" s="368">
        <f>VLOOKUP($G255, SCHOOL_INFO!$D$5:$AS$749, 15, FALSE)</f>
        <v>0</v>
      </c>
      <c r="W255" s="368">
        <f>VLOOKUP($G255, SCHOOL_INFO!$D$5:$AS$749, 17, FALSE)</f>
        <v>0</v>
      </c>
      <c r="X255" s="368">
        <f>VLOOKUP($G255, SCHOOL_INFO!$D$5:$AS$749, 18, FALSE)</f>
        <v>0</v>
      </c>
      <c r="Y255" s="368">
        <f>VLOOKUP($G255, SCHOOL_INFO!$D$5:$AS$749, 19, FALSE)</f>
        <v>0</v>
      </c>
      <c r="Z255" s="368">
        <f>VLOOKUP($G255, SCHOOL_INFO!$D$5:$AS$749, 21, FALSE)</f>
        <v>2</v>
      </c>
      <c r="AA255" s="368">
        <f>VLOOKUP($G255, SCHOOL_INFO!$D$5:$AS$749, 22, FALSE)</f>
        <v>2</v>
      </c>
      <c r="AB255" s="368">
        <f>VLOOKUP($G255, SCHOOL_INFO!$D$5:$AS$749, 23, FALSE)</f>
        <v>0</v>
      </c>
      <c r="AC255" s="368">
        <f>VLOOKUP($G255, SCHOOL_INFO!$D$5:$AS$749, 25, FALSE)</f>
        <v>18</v>
      </c>
      <c r="AD255" s="368">
        <f>VLOOKUP($G255, SCHOOL_INFO!$D$5:$AS$749, 26, FALSE)</f>
        <v>4</v>
      </c>
      <c r="AE255" s="368">
        <f>VLOOKUP($G255, SCHOOL_INFO!$D$5:$AS$749, 27, FALSE)</f>
        <v>0</v>
      </c>
      <c r="AF255" s="368">
        <f>VLOOKUP($G255, SCHOOL_INFO!$D$5:$AS$749, 29, FALSE)</f>
        <v>0</v>
      </c>
      <c r="AG255" s="368">
        <f>VLOOKUP($G255, SCHOOL_INFO!$D$5:$AS$749, 30, FALSE)</f>
        <v>0</v>
      </c>
      <c r="AH255" s="368">
        <f>VLOOKUP($G255, SCHOOL_INFO!$D$5:$AS$749, 31, FALSE)</f>
        <v>0</v>
      </c>
      <c r="AI255" s="368">
        <f>VLOOKUP($G255, SCHOOL_INFO!$D$5:$AS$749, 33, FALSE)</f>
        <v>1</v>
      </c>
      <c r="AJ255" s="368">
        <f>VLOOKUP($G255, SCHOOL_INFO!$D$5:$AS$749, 34, FALSE)</f>
        <v>0</v>
      </c>
      <c r="AK255" s="368">
        <f>VLOOKUP($G255, SCHOOL_INFO!$D$5:$AS$749, 35, FALSE)</f>
        <v>4</v>
      </c>
      <c r="AL255" s="368">
        <f>VLOOKUP($B255, '0.학교(충남+대전)'!$C$4:$AH$767, 31, FALSE)</f>
        <v>4</v>
      </c>
      <c r="AM255" s="368">
        <f>VLOOKUP($B255, '0.학교(충남+대전)'!$C$4:$AH$767, 32, FALSE)</f>
        <v>0</v>
      </c>
      <c r="AN255" s="368">
        <f>VLOOKUP($G255, SCHOOL_INFO!$D$5:$AS$749, 9, FALSE)</f>
        <v>0</v>
      </c>
      <c r="AO255" s="368">
        <f>VLOOKUP($G255, SCHOOL_INFO!$D$5:$AS$749, 36, FALSE)</f>
        <v>8</v>
      </c>
      <c r="AP255" s="368">
        <f>VLOOKUP($G255, SCHOOL_INFO!$D$5:$AS$749, 37, FALSE)</f>
        <v>0</v>
      </c>
      <c r="AQ255" s="368">
        <f>VLOOKUP($B255, '0.학교(충남+대전)'!$C$4:$AC$767, 27, FALSE)</f>
        <v>8</v>
      </c>
      <c r="AR255" s="368">
        <f>VLOOKUP($B255, '0.학교(충남+대전)'!$C$4:$AH$767, 29, FALSE)</f>
        <v>8</v>
      </c>
      <c r="AS255" s="368">
        <f>VLOOKUP($B255, '0.학교(충남+대전)'!$C$4:$AH$767, 30, FALSE)</f>
        <v>0</v>
      </c>
      <c r="AT255" s="368">
        <f>VLOOKUP($G255, SCHOOL_INFO!$D$5:$AS$749, 38, FALSE)</f>
        <v>2</v>
      </c>
      <c r="AU255" s="368">
        <f>VLOOKUP($G255, SCHOOL_INFO!$D$5:$AS$749, 39, FALSE)</f>
        <v>0</v>
      </c>
      <c r="AV255" s="368">
        <f>VLOOKUP($G255, SCHOOL_INFO!$D$5:$AS$749, 40, FALSE)</f>
        <v>8</v>
      </c>
      <c r="AW255" s="368">
        <f>VLOOKUP($G255, SCHOOL_INFO!$D$5:$AS$749, 41, FALSE)</f>
        <v>4</v>
      </c>
      <c r="AX255" s="368">
        <f>VLOOKUP($G255, SCHOOL_INFO!$D$5:$AS$749, 42, FALSE)</f>
        <v>0</v>
      </c>
    </row>
    <row r="256" spans="1:50" ht="16.5" customHeight="1">
      <c r="A256" s="80">
        <v>252</v>
      </c>
      <c r="B256" s="86" t="s">
        <v>1246</v>
      </c>
      <c r="C256" s="88" t="s">
        <v>28</v>
      </c>
      <c r="D256" s="86" t="s">
        <v>2233</v>
      </c>
      <c r="E256" s="86" t="s">
        <v>1154</v>
      </c>
      <c r="F256" s="87" t="s">
        <v>727</v>
      </c>
      <c r="G256" s="90" t="s">
        <v>1247</v>
      </c>
      <c r="H256" s="390" t="s">
        <v>2353</v>
      </c>
      <c r="I256" s="390" t="s">
        <v>699</v>
      </c>
      <c r="J256" s="88" t="s">
        <v>5123</v>
      </c>
      <c r="K256" s="366">
        <v>1</v>
      </c>
      <c r="L256" s="367">
        <v>1</v>
      </c>
      <c r="M256" s="367">
        <v>1</v>
      </c>
      <c r="N256" s="368">
        <f>VLOOKUP($G256, SCHOOL_INFO!$D$5:$AS$749, 6, FALSE)</f>
        <v>5</v>
      </c>
      <c r="O256" s="368">
        <f>VLOOKUP($G256, SCHOOL_INFO!$D$5:$AS$749, 7, FALSE)</f>
        <v>0</v>
      </c>
      <c r="P256" s="368">
        <f>VLOOKUP($G256, SCHOOL_INFO!$D$5:$AS$749, 8, FALSE)</f>
        <v>1</v>
      </c>
      <c r="Q256" s="368">
        <f>VLOOKUP($G256, SCHOOL_INFO!$D$5:$AS$749, 10, FALSE)</f>
        <v>2</v>
      </c>
      <c r="R256" s="368">
        <f>VLOOKUP($G256, SCHOOL_INFO!$D$5:$AS$749, 11, FALSE)</f>
        <v>0</v>
      </c>
      <c r="S256" s="368">
        <f>VLOOKUP($G256, SCHOOL_INFO!$D$5:$AS$749, 12, FALSE)</f>
        <v>0</v>
      </c>
      <c r="T256" s="368">
        <f>VLOOKUP($G256, SCHOOL_INFO!$D$5:$AS$749, 13, FALSE)</f>
        <v>0</v>
      </c>
      <c r="U256" s="368">
        <f>VLOOKUP($G256, SCHOOL_INFO!$D$5:$AS$749, 14, FALSE)</f>
        <v>0</v>
      </c>
      <c r="V256" s="368">
        <f>VLOOKUP($G256, SCHOOL_INFO!$D$5:$AS$749, 15, FALSE)</f>
        <v>0</v>
      </c>
      <c r="W256" s="368">
        <f>VLOOKUP($G256, SCHOOL_INFO!$D$5:$AS$749, 17, FALSE)</f>
        <v>0</v>
      </c>
      <c r="X256" s="368">
        <f>VLOOKUP($G256, SCHOOL_INFO!$D$5:$AS$749, 18, FALSE)</f>
        <v>0</v>
      </c>
      <c r="Y256" s="368">
        <f>VLOOKUP($G256, SCHOOL_INFO!$D$5:$AS$749, 19, FALSE)</f>
        <v>0</v>
      </c>
      <c r="Z256" s="368">
        <f>VLOOKUP($G256, SCHOOL_INFO!$D$5:$AS$749, 21, FALSE)</f>
        <v>1</v>
      </c>
      <c r="AA256" s="368">
        <f>VLOOKUP($G256, SCHOOL_INFO!$D$5:$AS$749, 22, FALSE)</f>
        <v>1</v>
      </c>
      <c r="AB256" s="368">
        <f>VLOOKUP($G256, SCHOOL_INFO!$D$5:$AS$749, 23, FALSE)</f>
        <v>0</v>
      </c>
      <c r="AC256" s="368">
        <f>VLOOKUP($G256, SCHOOL_INFO!$D$5:$AS$749, 25, FALSE)</f>
        <v>13</v>
      </c>
      <c r="AD256" s="368">
        <f>VLOOKUP($G256, SCHOOL_INFO!$D$5:$AS$749, 26, FALSE)</f>
        <v>0</v>
      </c>
      <c r="AE256" s="368">
        <f>VLOOKUP($G256, SCHOOL_INFO!$D$5:$AS$749, 27, FALSE)</f>
        <v>0</v>
      </c>
      <c r="AF256" s="368">
        <f>VLOOKUP($G256, SCHOOL_INFO!$D$5:$AS$749, 29, FALSE)</f>
        <v>1</v>
      </c>
      <c r="AG256" s="368">
        <f>VLOOKUP($G256, SCHOOL_INFO!$D$5:$AS$749, 30, FALSE)</f>
        <v>0</v>
      </c>
      <c r="AH256" s="368">
        <f>VLOOKUP($G256, SCHOOL_INFO!$D$5:$AS$749, 31, FALSE)</f>
        <v>0</v>
      </c>
      <c r="AI256" s="368">
        <f>VLOOKUP($G256, SCHOOL_INFO!$D$5:$AS$749, 33, FALSE)</f>
        <v>1</v>
      </c>
      <c r="AJ256" s="368">
        <f>VLOOKUP($G256, SCHOOL_INFO!$D$5:$AS$749, 34, FALSE)</f>
        <v>0</v>
      </c>
      <c r="AK256" s="368">
        <f>VLOOKUP($G256, SCHOOL_INFO!$D$5:$AS$749, 35, FALSE)</f>
        <v>0</v>
      </c>
      <c r="AL256" s="368">
        <f>VLOOKUP($B256, '0.학교(충남+대전)'!$C$4:$AH$767, 31, FALSE)</f>
        <v>0</v>
      </c>
      <c r="AM256" s="368">
        <f>VLOOKUP($B256, '0.학교(충남+대전)'!$C$4:$AH$767, 32, FALSE)</f>
        <v>0</v>
      </c>
      <c r="AN256" s="368">
        <f>VLOOKUP($G256, SCHOOL_INFO!$D$5:$AS$749, 9, FALSE)</f>
        <v>0</v>
      </c>
      <c r="AO256" s="368">
        <f>VLOOKUP($G256, SCHOOL_INFO!$D$5:$AS$749, 36, FALSE)</f>
        <v>0</v>
      </c>
      <c r="AP256" s="368">
        <f>VLOOKUP($G256, SCHOOL_INFO!$D$5:$AS$749, 37, FALSE)</f>
        <v>0</v>
      </c>
      <c r="AQ256" s="368">
        <f>VLOOKUP($B256, '0.학교(충남+대전)'!$C$4:$AC$767, 27, FALSE)</f>
        <v>0</v>
      </c>
      <c r="AR256" s="368">
        <f>VLOOKUP($B256, '0.학교(충남+대전)'!$C$4:$AH$767, 29, FALSE)</f>
        <v>0</v>
      </c>
      <c r="AS256" s="368">
        <f>VLOOKUP($B256, '0.학교(충남+대전)'!$C$4:$AH$767, 30, FALSE)</f>
        <v>0</v>
      </c>
      <c r="AT256" s="368">
        <f>VLOOKUP($G256, SCHOOL_INFO!$D$5:$AS$749, 38, FALSE)</f>
        <v>1</v>
      </c>
      <c r="AU256" s="368">
        <f>VLOOKUP($G256, SCHOOL_INFO!$D$5:$AS$749, 39, FALSE)</f>
        <v>0</v>
      </c>
      <c r="AV256" s="368">
        <f>VLOOKUP($G256, SCHOOL_INFO!$D$5:$AS$749, 40, FALSE)</f>
        <v>0</v>
      </c>
      <c r="AW256" s="368">
        <f>VLOOKUP($G256, SCHOOL_INFO!$D$5:$AS$749, 41, FALSE)</f>
        <v>0</v>
      </c>
      <c r="AX256" s="368">
        <f>VLOOKUP($G256, SCHOOL_INFO!$D$5:$AS$749, 42, FALSE)</f>
        <v>0</v>
      </c>
    </row>
    <row r="257" spans="1:50" ht="16.5" customHeight="1">
      <c r="A257" s="81">
        <v>253</v>
      </c>
      <c r="B257" s="86" t="s">
        <v>1248</v>
      </c>
      <c r="C257" s="88" t="s">
        <v>28</v>
      </c>
      <c r="D257" s="86" t="s">
        <v>2233</v>
      </c>
      <c r="E257" s="86" t="s">
        <v>1154</v>
      </c>
      <c r="F257" s="91" t="s">
        <v>724</v>
      </c>
      <c r="G257" s="90" t="s">
        <v>1249</v>
      </c>
      <c r="H257" s="390" t="s">
        <v>26</v>
      </c>
      <c r="I257" s="390" t="s">
        <v>699</v>
      </c>
      <c r="J257" s="88" t="s">
        <v>5123</v>
      </c>
      <c r="K257" s="366">
        <v>2</v>
      </c>
      <c r="L257" s="367">
        <v>1</v>
      </c>
      <c r="M257" s="367">
        <v>1</v>
      </c>
      <c r="N257" s="368">
        <f>VLOOKUP($G257, SCHOOL_INFO!$D$5:$AS$749, 6, FALSE)</f>
        <v>34</v>
      </c>
      <c r="O257" s="368">
        <f>VLOOKUP($G257, SCHOOL_INFO!$D$5:$AS$749, 7, FALSE)</f>
        <v>0</v>
      </c>
      <c r="P257" s="368">
        <f>VLOOKUP($G257, SCHOOL_INFO!$D$5:$AS$749, 8, FALSE)</f>
        <v>1</v>
      </c>
      <c r="Q257" s="368">
        <f>VLOOKUP($G257, SCHOOL_INFO!$D$5:$AS$749, 10, FALSE)</f>
        <v>7</v>
      </c>
      <c r="R257" s="368">
        <f>VLOOKUP($G257, SCHOOL_INFO!$D$5:$AS$749, 11, FALSE)</f>
        <v>0</v>
      </c>
      <c r="S257" s="368">
        <f>VLOOKUP($G257, SCHOOL_INFO!$D$5:$AS$749, 12, FALSE)</f>
        <v>0</v>
      </c>
      <c r="T257" s="368">
        <f>VLOOKUP($G257, SCHOOL_INFO!$D$5:$AS$749, 13, FALSE)</f>
        <v>0</v>
      </c>
      <c r="U257" s="368">
        <f>VLOOKUP($G257, SCHOOL_INFO!$D$5:$AS$749, 14, FALSE)</f>
        <v>0</v>
      </c>
      <c r="V257" s="368">
        <f>VLOOKUP($G257, SCHOOL_INFO!$D$5:$AS$749, 15, FALSE)</f>
        <v>0</v>
      </c>
      <c r="W257" s="368">
        <f>VLOOKUP($G257, SCHOOL_INFO!$D$5:$AS$749, 17, FALSE)</f>
        <v>0</v>
      </c>
      <c r="X257" s="368">
        <f>VLOOKUP($G257, SCHOOL_INFO!$D$5:$AS$749, 18, FALSE)</f>
        <v>0</v>
      </c>
      <c r="Y257" s="368">
        <f>VLOOKUP($G257, SCHOOL_INFO!$D$5:$AS$749, 19, FALSE)</f>
        <v>11</v>
      </c>
      <c r="Z257" s="368">
        <f>VLOOKUP($G257, SCHOOL_INFO!$D$5:$AS$749, 21, FALSE)</f>
        <v>34</v>
      </c>
      <c r="AA257" s="368">
        <f>VLOOKUP($G257, SCHOOL_INFO!$D$5:$AS$749, 22, FALSE)</f>
        <v>2</v>
      </c>
      <c r="AB257" s="368">
        <f>VLOOKUP($G257, SCHOOL_INFO!$D$5:$AS$749, 23, FALSE)</f>
        <v>0</v>
      </c>
      <c r="AC257" s="368">
        <f>VLOOKUP($G257, SCHOOL_INFO!$D$5:$AS$749, 25, FALSE)</f>
        <v>36</v>
      </c>
      <c r="AD257" s="368">
        <f>VLOOKUP($G257, SCHOOL_INFO!$D$5:$AS$749, 26, FALSE)</f>
        <v>1</v>
      </c>
      <c r="AE257" s="368">
        <f>VLOOKUP($G257, SCHOOL_INFO!$D$5:$AS$749, 27, FALSE)</f>
        <v>0</v>
      </c>
      <c r="AF257" s="368">
        <f>VLOOKUP($G257, SCHOOL_INFO!$D$5:$AS$749, 29, FALSE)</f>
        <v>0</v>
      </c>
      <c r="AG257" s="368">
        <f>VLOOKUP($G257, SCHOOL_INFO!$D$5:$AS$749, 30, FALSE)</f>
        <v>0</v>
      </c>
      <c r="AH257" s="368">
        <f>VLOOKUP($G257, SCHOOL_INFO!$D$5:$AS$749, 31, FALSE)</f>
        <v>0</v>
      </c>
      <c r="AI257" s="368">
        <f>VLOOKUP($G257, SCHOOL_INFO!$D$5:$AS$749, 33, FALSE)</f>
        <v>1</v>
      </c>
      <c r="AJ257" s="368">
        <f>VLOOKUP($G257, SCHOOL_INFO!$D$5:$AS$749, 34, FALSE)</f>
        <v>0</v>
      </c>
      <c r="AK257" s="368">
        <f>VLOOKUP($G257, SCHOOL_INFO!$D$5:$AS$749, 35, FALSE)</f>
        <v>6</v>
      </c>
      <c r="AL257" s="368">
        <f>VLOOKUP($B257, '0.학교(충남+대전)'!$C$4:$AH$767, 31, FALSE)</f>
        <v>6</v>
      </c>
      <c r="AM257" s="368">
        <f>VLOOKUP($B257, '0.학교(충남+대전)'!$C$4:$AH$767, 32, FALSE)</f>
        <v>0</v>
      </c>
      <c r="AN257" s="368">
        <f>VLOOKUP($G257, SCHOOL_INFO!$D$5:$AS$749, 9, FALSE)</f>
        <v>0</v>
      </c>
      <c r="AO257" s="368">
        <f>VLOOKUP($G257, SCHOOL_INFO!$D$5:$AS$749, 36, FALSE)</f>
        <v>15</v>
      </c>
      <c r="AP257" s="368">
        <f>VLOOKUP($G257, SCHOOL_INFO!$D$5:$AS$749, 37, FALSE)</f>
        <v>0</v>
      </c>
      <c r="AQ257" s="368">
        <f>VLOOKUP($B257, '0.학교(충남+대전)'!$C$4:$AC$767, 27, FALSE)</f>
        <v>18</v>
      </c>
      <c r="AR257" s="368">
        <f>VLOOKUP($B257, '0.학교(충남+대전)'!$C$4:$AH$767, 29, FALSE)</f>
        <v>15</v>
      </c>
      <c r="AS257" s="368">
        <f>VLOOKUP($B257, '0.학교(충남+대전)'!$C$4:$AH$767, 30, FALSE)</f>
        <v>0</v>
      </c>
      <c r="AT257" s="368">
        <f>VLOOKUP($G257, SCHOOL_INFO!$D$5:$AS$749, 38, FALSE)</f>
        <v>2</v>
      </c>
      <c r="AU257" s="368">
        <f>VLOOKUP($G257, SCHOOL_INFO!$D$5:$AS$749, 39, FALSE)</f>
        <v>5</v>
      </c>
      <c r="AV257" s="368">
        <f>VLOOKUP($G257, SCHOOL_INFO!$D$5:$AS$749, 40, FALSE)</f>
        <v>20</v>
      </c>
      <c r="AW257" s="368">
        <f>VLOOKUP($G257, SCHOOL_INFO!$D$5:$AS$749, 41, FALSE)</f>
        <v>0</v>
      </c>
      <c r="AX257" s="368">
        <f>VLOOKUP($G257, SCHOOL_INFO!$D$5:$AS$749, 42, FALSE)</f>
        <v>0</v>
      </c>
    </row>
    <row r="258" spans="1:50" ht="16.5" customHeight="1">
      <c r="A258" s="80">
        <v>254</v>
      </c>
      <c r="B258" s="86" t="s">
        <v>1250</v>
      </c>
      <c r="C258" s="88" t="s">
        <v>28</v>
      </c>
      <c r="D258" s="86" t="s">
        <v>2233</v>
      </c>
      <c r="E258" s="86" t="s">
        <v>1154</v>
      </c>
      <c r="F258" s="89" t="s">
        <v>730</v>
      </c>
      <c r="G258" s="90" t="s">
        <v>1251</v>
      </c>
      <c r="H258" s="390" t="s">
        <v>26</v>
      </c>
      <c r="I258" s="390" t="s">
        <v>35</v>
      </c>
      <c r="J258" s="88" t="s">
        <v>5123</v>
      </c>
      <c r="K258" s="366">
        <v>3</v>
      </c>
      <c r="L258" s="367">
        <v>1</v>
      </c>
      <c r="M258" s="367">
        <v>1</v>
      </c>
      <c r="N258" s="368">
        <f>VLOOKUP($G258, SCHOOL_INFO!$D$5:$AS$749, 6, FALSE)</f>
        <v>27</v>
      </c>
      <c r="O258" s="368">
        <f>VLOOKUP($G258, SCHOOL_INFO!$D$5:$AS$749, 7, FALSE)</f>
        <v>0</v>
      </c>
      <c r="P258" s="368">
        <f>VLOOKUP($G258, SCHOOL_INFO!$D$5:$AS$749, 8, FALSE)</f>
        <v>2</v>
      </c>
      <c r="Q258" s="368">
        <f>VLOOKUP($G258, SCHOOL_INFO!$D$5:$AS$749, 10, FALSE)</f>
        <v>4</v>
      </c>
      <c r="R258" s="368">
        <f>VLOOKUP($G258, SCHOOL_INFO!$D$5:$AS$749, 11, FALSE)</f>
        <v>0</v>
      </c>
      <c r="S258" s="368">
        <f>VLOOKUP($G258, SCHOOL_INFO!$D$5:$AS$749, 12, FALSE)</f>
        <v>0</v>
      </c>
      <c r="T258" s="368">
        <f>VLOOKUP($G258, SCHOOL_INFO!$D$5:$AS$749, 13, FALSE)</f>
        <v>0</v>
      </c>
      <c r="U258" s="368">
        <f>VLOOKUP($G258, SCHOOL_INFO!$D$5:$AS$749, 14, FALSE)</f>
        <v>0</v>
      </c>
      <c r="V258" s="368">
        <f>VLOOKUP($G258, SCHOOL_INFO!$D$5:$AS$749, 15, FALSE)</f>
        <v>0</v>
      </c>
      <c r="W258" s="368">
        <f>VLOOKUP($G258, SCHOOL_INFO!$D$5:$AS$749, 17, FALSE)</f>
        <v>0</v>
      </c>
      <c r="X258" s="368">
        <f>VLOOKUP($G258, SCHOOL_INFO!$D$5:$AS$749, 18, FALSE)</f>
        <v>0</v>
      </c>
      <c r="Y258" s="368">
        <f>VLOOKUP($G258, SCHOOL_INFO!$D$5:$AS$749, 19, FALSE)</f>
        <v>0</v>
      </c>
      <c r="Z258" s="368">
        <f>VLOOKUP($G258, SCHOOL_INFO!$D$5:$AS$749, 21, FALSE)</f>
        <v>2</v>
      </c>
      <c r="AA258" s="368">
        <f>VLOOKUP($G258, SCHOOL_INFO!$D$5:$AS$749, 22, FALSE)</f>
        <v>2</v>
      </c>
      <c r="AB258" s="368">
        <f>VLOOKUP($G258, SCHOOL_INFO!$D$5:$AS$749, 23, FALSE)</f>
        <v>0</v>
      </c>
      <c r="AC258" s="368">
        <f>VLOOKUP($G258, SCHOOL_INFO!$D$5:$AS$749, 25, FALSE)</f>
        <v>60</v>
      </c>
      <c r="AD258" s="368">
        <f>VLOOKUP($G258, SCHOOL_INFO!$D$5:$AS$749, 26, FALSE)</f>
        <v>1</v>
      </c>
      <c r="AE258" s="368">
        <f>VLOOKUP($G258, SCHOOL_INFO!$D$5:$AS$749, 27, FALSE)</f>
        <v>1</v>
      </c>
      <c r="AF258" s="368">
        <f>VLOOKUP($G258, SCHOOL_INFO!$D$5:$AS$749, 29, FALSE)</f>
        <v>0</v>
      </c>
      <c r="AG258" s="368">
        <f>VLOOKUP($G258, SCHOOL_INFO!$D$5:$AS$749, 30, FALSE)</f>
        <v>0</v>
      </c>
      <c r="AH258" s="368">
        <f>VLOOKUP($G258, SCHOOL_INFO!$D$5:$AS$749, 31, FALSE)</f>
        <v>0</v>
      </c>
      <c r="AI258" s="368">
        <f>VLOOKUP($G258, SCHOOL_INFO!$D$5:$AS$749, 33, FALSE)</f>
        <v>1</v>
      </c>
      <c r="AJ258" s="368">
        <f>VLOOKUP($G258, SCHOOL_INFO!$D$5:$AS$749, 34, FALSE)</f>
        <v>0</v>
      </c>
      <c r="AK258" s="368">
        <f>VLOOKUP($G258, SCHOOL_INFO!$D$5:$AS$749, 35, FALSE)</f>
        <v>5</v>
      </c>
      <c r="AL258" s="368">
        <f>VLOOKUP($B258, '0.학교(충남+대전)'!$C$4:$AH$767, 31, FALSE)</f>
        <v>5</v>
      </c>
      <c r="AM258" s="368">
        <f>VLOOKUP($B258, '0.학교(충남+대전)'!$C$4:$AH$767, 32, FALSE)</f>
        <v>0</v>
      </c>
      <c r="AN258" s="368">
        <f>VLOOKUP($G258, SCHOOL_INFO!$D$5:$AS$749, 9, FALSE)</f>
        <v>0</v>
      </c>
      <c r="AO258" s="368">
        <f>VLOOKUP($G258, SCHOOL_INFO!$D$5:$AS$749, 36, FALSE)</f>
        <v>28</v>
      </c>
      <c r="AP258" s="368">
        <f>VLOOKUP($G258, SCHOOL_INFO!$D$5:$AS$749, 37, FALSE)</f>
        <v>0</v>
      </c>
      <c r="AQ258" s="368">
        <f>VLOOKUP($B258, '0.학교(충남+대전)'!$C$4:$AC$767, 27, FALSE)</f>
        <v>28</v>
      </c>
      <c r="AR258" s="368">
        <f>VLOOKUP($B258, '0.학교(충남+대전)'!$C$4:$AH$767, 29, FALSE)</f>
        <v>28</v>
      </c>
      <c r="AS258" s="368">
        <f>VLOOKUP($B258, '0.학교(충남+대전)'!$C$4:$AH$767, 30, FALSE)</f>
        <v>0</v>
      </c>
      <c r="AT258" s="368">
        <f>VLOOKUP($G258, SCHOOL_INFO!$D$5:$AS$749, 38, FALSE)</f>
        <v>2</v>
      </c>
      <c r="AU258" s="368">
        <f>VLOOKUP($G258, SCHOOL_INFO!$D$5:$AS$749, 39, FALSE)</f>
        <v>3</v>
      </c>
      <c r="AV258" s="368">
        <f>VLOOKUP($G258, SCHOOL_INFO!$D$5:$AS$749, 40, FALSE)</f>
        <v>28</v>
      </c>
      <c r="AW258" s="368">
        <f>VLOOKUP($G258, SCHOOL_INFO!$D$5:$AS$749, 41, FALSE)</f>
        <v>0</v>
      </c>
      <c r="AX258" s="368">
        <f>VLOOKUP($G258, SCHOOL_INFO!$D$5:$AS$749, 42, FALSE)</f>
        <v>0</v>
      </c>
    </row>
    <row r="259" spans="1:50" ht="16.5" customHeight="1">
      <c r="A259" s="80">
        <v>255</v>
      </c>
      <c r="B259" s="86" t="s">
        <v>1252</v>
      </c>
      <c r="C259" s="88" t="s">
        <v>28</v>
      </c>
      <c r="D259" s="86" t="s">
        <v>2233</v>
      </c>
      <c r="E259" s="86" t="s">
        <v>1154</v>
      </c>
      <c r="F259" s="87" t="s">
        <v>727</v>
      </c>
      <c r="G259" s="90" t="s">
        <v>1253</v>
      </c>
      <c r="H259" s="390" t="s">
        <v>26</v>
      </c>
      <c r="I259" s="390" t="s">
        <v>699</v>
      </c>
      <c r="J259" s="88" t="s">
        <v>5123</v>
      </c>
      <c r="K259" s="366">
        <v>2</v>
      </c>
      <c r="L259" s="367">
        <v>1</v>
      </c>
      <c r="M259" s="367">
        <v>1</v>
      </c>
      <c r="N259" s="368">
        <f>VLOOKUP($G259, SCHOOL_INFO!$D$5:$AS$749, 6, FALSE)</f>
        <v>15</v>
      </c>
      <c r="O259" s="368">
        <f>VLOOKUP($G259, SCHOOL_INFO!$D$5:$AS$749, 7, FALSE)</f>
        <v>0</v>
      </c>
      <c r="P259" s="368">
        <f>VLOOKUP($G259, SCHOOL_INFO!$D$5:$AS$749, 8, FALSE)</f>
        <v>2</v>
      </c>
      <c r="Q259" s="368">
        <f>VLOOKUP($G259, SCHOOL_INFO!$D$5:$AS$749, 10, FALSE)</f>
        <v>8</v>
      </c>
      <c r="R259" s="368">
        <f>VLOOKUP($G259, SCHOOL_INFO!$D$5:$AS$749, 11, FALSE)</f>
        <v>0</v>
      </c>
      <c r="S259" s="368">
        <f>VLOOKUP($G259, SCHOOL_INFO!$D$5:$AS$749, 12, FALSE)</f>
        <v>0</v>
      </c>
      <c r="T259" s="368">
        <f>VLOOKUP($G259, SCHOOL_INFO!$D$5:$AS$749, 13, FALSE)</f>
        <v>0</v>
      </c>
      <c r="U259" s="368">
        <f>VLOOKUP($G259, SCHOOL_INFO!$D$5:$AS$749, 14, FALSE)</f>
        <v>0</v>
      </c>
      <c r="V259" s="368">
        <f>VLOOKUP($G259, SCHOOL_INFO!$D$5:$AS$749, 15, FALSE)</f>
        <v>0</v>
      </c>
      <c r="W259" s="368">
        <f>VLOOKUP($G259, SCHOOL_INFO!$D$5:$AS$749, 17, FALSE)</f>
        <v>0</v>
      </c>
      <c r="X259" s="368">
        <f>VLOOKUP($G259, SCHOOL_INFO!$D$5:$AS$749, 18, FALSE)</f>
        <v>0</v>
      </c>
      <c r="Y259" s="368">
        <f>VLOOKUP($G259, SCHOOL_INFO!$D$5:$AS$749, 19, FALSE)</f>
        <v>0</v>
      </c>
      <c r="Z259" s="368">
        <f>VLOOKUP($G259, SCHOOL_INFO!$D$5:$AS$749, 21, FALSE)</f>
        <v>2</v>
      </c>
      <c r="AA259" s="368">
        <f>VLOOKUP($G259, SCHOOL_INFO!$D$5:$AS$749, 22, FALSE)</f>
        <v>2</v>
      </c>
      <c r="AB259" s="368">
        <f>VLOOKUP($G259, SCHOOL_INFO!$D$5:$AS$749, 23, FALSE)</f>
        <v>0</v>
      </c>
      <c r="AC259" s="368">
        <f>VLOOKUP($G259, SCHOOL_INFO!$D$5:$AS$749, 25, FALSE)</f>
        <v>45</v>
      </c>
      <c r="AD259" s="368">
        <f>VLOOKUP($G259, SCHOOL_INFO!$D$5:$AS$749, 26, FALSE)</f>
        <v>4</v>
      </c>
      <c r="AE259" s="368">
        <f>VLOOKUP($G259, SCHOOL_INFO!$D$5:$AS$749, 27, FALSE)</f>
        <v>1</v>
      </c>
      <c r="AF259" s="368">
        <f>VLOOKUP($G259, SCHOOL_INFO!$D$5:$AS$749, 29, FALSE)</f>
        <v>0</v>
      </c>
      <c r="AG259" s="368">
        <f>VLOOKUP($G259, SCHOOL_INFO!$D$5:$AS$749, 30, FALSE)</f>
        <v>0</v>
      </c>
      <c r="AH259" s="368">
        <f>VLOOKUP($G259, SCHOOL_INFO!$D$5:$AS$749, 31, FALSE)</f>
        <v>0</v>
      </c>
      <c r="AI259" s="368">
        <f>VLOOKUP($G259, SCHOOL_INFO!$D$5:$AS$749, 33, FALSE)</f>
        <v>1</v>
      </c>
      <c r="AJ259" s="368">
        <f>VLOOKUP($G259, SCHOOL_INFO!$D$5:$AS$749, 34, FALSE)</f>
        <v>0</v>
      </c>
      <c r="AK259" s="368">
        <f>VLOOKUP($G259, SCHOOL_INFO!$D$5:$AS$749, 35, FALSE)</f>
        <v>8</v>
      </c>
      <c r="AL259" s="368">
        <f>VLOOKUP($B259, '0.학교(충남+대전)'!$C$4:$AH$767, 31, FALSE)</f>
        <v>8</v>
      </c>
      <c r="AM259" s="368">
        <f>VLOOKUP($B259, '0.학교(충남+대전)'!$C$4:$AH$767, 32, FALSE)</f>
        <v>0</v>
      </c>
      <c r="AN259" s="368">
        <f>VLOOKUP($G259, SCHOOL_INFO!$D$5:$AS$749, 9, FALSE)</f>
        <v>0</v>
      </c>
      <c r="AO259" s="368">
        <f>VLOOKUP($G259, SCHOOL_INFO!$D$5:$AS$749, 36, FALSE)</f>
        <v>20</v>
      </c>
      <c r="AP259" s="368">
        <f>VLOOKUP($G259, SCHOOL_INFO!$D$5:$AS$749, 37, FALSE)</f>
        <v>11</v>
      </c>
      <c r="AQ259" s="368">
        <f>VLOOKUP($B259, '0.학교(충남+대전)'!$C$4:$AC$767, 27, FALSE)</f>
        <v>31</v>
      </c>
      <c r="AR259" s="368">
        <f>VLOOKUP($B259, '0.학교(충남+대전)'!$C$4:$AH$767, 29, FALSE)</f>
        <v>31</v>
      </c>
      <c r="AS259" s="368">
        <f>VLOOKUP($B259, '0.학교(충남+대전)'!$C$4:$AH$767, 30, FALSE)</f>
        <v>0</v>
      </c>
      <c r="AT259" s="368">
        <f>VLOOKUP($G259, SCHOOL_INFO!$D$5:$AS$749, 38, FALSE)</f>
        <v>2</v>
      </c>
      <c r="AU259" s="368">
        <f>VLOOKUP($G259, SCHOOL_INFO!$D$5:$AS$749, 39, FALSE)</f>
        <v>8</v>
      </c>
      <c r="AV259" s="368">
        <f>VLOOKUP($G259, SCHOOL_INFO!$D$5:$AS$749, 40, FALSE)</f>
        <v>32</v>
      </c>
      <c r="AW259" s="368">
        <f>VLOOKUP($G259, SCHOOL_INFO!$D$5:$AS$749, 41, FALSE)</f>
        <v>0</v>
      </c>
      <c r="AX259" s="368">
        <f>VLOOKUP($G259, SCHOOL_INFO!$D$5:$AS$749, 42, FALSE)</f>
        <v>0</v>
      </c>
    </row>
    <row r="260" spans="1:50" ht="16.5" customHeight="1">
      <c r="A260" s="81">
        <v>256</v>
      </c>
      <c r="B260" s="86" t="s">
        <v>1254</v>
      </c>
      <c r="C260" s="88" t="s">
        <v>28</v>
      </c>
      <c r="D260" s="86" t="s">
        <v>2233</v>
      </c>
      <c r="E260" s="86" t="s">
        <v>1255</v>
      </c>
      <c r="F260" s="87" t="s">
        <v>727</v>
      </c>
      <c r="G260" s="90" t="s">
        <v>1256</v>
      </c>
      <c r="H260" s="390" t="s">
        <v>2353</v>
      </c>
      <c r="I260" s="390" t="s">
        <v>699</v>
      </c>
      <c r="J260" s="88" t="s">
        <v>5123</v>
      </c>
      <c r="K260" s="366">
        <v>2</v>
      </c>
      <c r="L260" s="367">
        <v>1</v>
      </c>
      <c r="M260" s="367">
        <v>1</v>
      </c>
      <c r="N260" s="368">
        <f>VLOOKUP($G260, SCHOOL_INFO!$D$5:$AS$749, 6, FALSE)</f>
        <v>23</v>
      </c>
      <c r="O260" s="368">
        <f>VLOOKUP($G260, SCHOOL_INFO!$D$5:$AS$749, 7, FALSE)</f>
        <v>0</v>
      </c>
      <c r="P260" s="368">
        <f>VLOOKUP($G260, SCHOOL_INFO!$D$5:$AS$749, 8, FALSE)</f>
        <v>1</v>
      </c>
      <c r="Q260" s="368">
        <f>VLOOKUP($G260, SCHOOL_INFO!$D$5:$AS$749, 10, FALSE)</f>
        <v>3</v>
      </c>
      <c r="R260" s="368">
        <f>VLOOKUP($G260, SCHOOL_INFO!$D$5:$AS$749, 11, FALSE)</f>
        <v>0</v>
      </c>
      <c r="S260" s="368">
        <f>VLOOKUP($G260, SCHOOL_INFO!$D$5:$AS$749, 12, FALSE)</f>
        <v>0</v>
      </c>
      <c r="T260" s="368">
        <f>VLOOKUP($G260, SCHOOL_INFO!$D$5:$AS$749, 13, FALSE)</f>
        <v>0</v>
      </c>
      <c r="U260" s="368">
        <f>VLOOKUP($G260, SCHOOL_INFO!$D$5:$AS$749, 14, FALSE)</f>
        <v>0</v>
      </c>
      <c r="V260" s="368">
        <f>VLOOKUP($G260, SCHOOL_INFO!$D$5:$AS$749, 15, FALSE)</f>
        <v>0</v>
      </c>
      <c r="W260" s="368">
        <f>VLOOKUP($G260, SCHOOL_INFO!$D$5:$AS$749, 17, FALSE)</f>
        <v>2</v>
      </c>
      <c r="X260" s="368">
        <f>VLOOKUP($G260, SCHOOL_INFO!$D$5:$AS$749, 18, FALSE)</f>
        <v>0</v>
      </c>
      <c r="Y260" s="368">
        <f>VLOOKUP($G260, SCHOOL_INFO!$D$5:$AS$749, 19, FALSE)</f>
        <v>0</v>
      </c>
      <c r="Z260" s="368">
        <f>VLOOKUP($G260, SCHOOL_INFO!$D$5:$AS$749, 21, FALSE)</f>
        <v>21</v>
      </c>
      <c r="AA260" s="368">
        <f>VLOOKUP($G260, SCHOOL_INFO!$D$5:$AS$749, 22, FALSE)</f>
        <v>3</v>
      </c>
      <c r="AB260" s="368">
        <f>VLOOKUP($G260, SCHOOL_INFO!$D$5:$AS$749, 23, FALSE)</f>
        <v>0</v>
      </c>
      <c r="AC260" s="368">
        <f>VLOOKUP($G260, SCHOOL_INFO!$D$5:$AS$749, 25, FALSE)</f>
        <v>14</v>
      </c>
      <c r="AD260" s="368">
        <f>VLOOKUP($G260, SCHOOL_INFO!$D$5:$AS$749, 26, FALSE)</f>
        <v>0</v>
      </c>
      <c r="AE260" s="368">
        <f>VLOOKUP($G260, SCHOOL_INFO!$D$5:$AS$749, 27, FALSE)</f>
        <v>0</v>
      </c>
      <c r="AF260" s="368">
        <f>VLOOKUP($G260, SCHOOL_INFO!$D$5:$AS$749, 29, FALSE)</f>
        <v>15</v>
      </c>
      <c r="AG260" s="368">
        <f>VLOOKUP($G260, SCHOOL_INFO!$D$5:$AS$749, 30, FALSE)</f>
        <v>0</v>
      </c>
      <c r="AH260" s="368">
        <f>VLOOKUP($G260, SCHOOL_INFO!$D$5:$AS$749, 31, FALSE)</f>
        <v>0</v>
      </c>
      <c r="AI260" s="368">
        <f>VLOOKUP($G260, SCHOOL_INFO!$D$5:$AS$749, 33, FALSE)</f>
        <v>1</v>
      </c>
      <c r="AJ260" s="368">
        <f>VLOOKUP($G260, SCHOOL_INFO!$D$5:$AS$749, 34, FALSE)</f>
        <v>0</v>
      </c>
      <c r="AK260" s="368">
        <f>VLOOKUP($G260, SCHOOL_INFO!$D$5:$AS$749, 35, FALSE)</f>
        <v>4</v>
      </c>
      <c r="AL260" s="368">
        <f>VLOOKUP($B260, '0.학교(충남+대전)'!$C$4:$AH$767, 31, FALSE)</f>
        <v>4</v>
      </c>
      <c r="AM260" s="368">
        <f>VLOOKUP($B260, '0.학교(충남+대전)'!$C$4:$AH$767, 32, FALSE)</f>
        <v>0</v>
      </c>
      <c r="AN260" s="368">
        <f>VLOOKUP($G260, SCHOOL_INFO!$D$5:$AS$749, 9, FALSE)</f>
        <v>0</v>
      </c>
      <c r="AO260" s="368">
        <f>VLOOKUP($G260, SCHOOL_INFO!$D$5:$AS$749, 36, FALSE)</f>
        <v>9</v>
      </c>
      <c r="AP260" s="368">
        <f>VLOOKUP($G260, SCHOOL_INFO!$D$5:$AS$749, 37, FALSE)</f>
        <v>1</v>
      </c>
      <c r="AQ260" s="368">
        <f>VLOOKUP($B260, '0.학교(충남+대전)'!$C$4:$AC$767, 27, FALSE)</f>
        <v>10</v>
      </c>
      <c r="AR260" s="368">
        <f>VLOOKUP($B260, '0.학교(충남+대전)'!$C$4:$AH$767, 29, FALSE)</f>
        <v>10</v>
      </c>
      <c r="AS260" s="368">
        <f>VLOOKUP($B260, '0.학교(충남+대전)'!$C$4:$AH$767, 30, FALSE)</f>
        <v>0</v>
      </c>
      <c r="AT260" s="368">
        <f>VLOOKUP($G260, SCHOOL_INFO!$D$5:$AS$749, 38, FALSE)</f>
        <v>1</v>
      </c>
      <c r="AU260" s="368">
        <f>VLOOKUP($G260, SCHOOL_INFO!$D$5:$AS$749, 39, FALSE)</f>
        <v>4</v>
      </c>
      <c r="AV260" s="368">
        <f>VLOOKUP($G260, SCHOOL_INFO!$D$5:$AS$749, 40, FALSE)</f>
        <v>10</v>
      </c>
      <c r="AW260" s="368">
        <f>VLOOKUP($G260, SCHOOL_INFO!$D$5:$AS$749, 41, FALSE)</f>
        <v>0</v>
      </c>
      <c r="AX260" s="368">
        <f>VLOOKUP($G260, SCHOOL_INFO!$D$5:$AS$749, 42, FALSE)</f>
        <v>0</v>
      </c>
    </row>
    <row r="261" spans="1:50" ht="16.5" customHeight="1">
      <c r="A261" s="80">
        <v>257</v>
      </c>
      <c r="B261" s="86" t="s">
        <v>1257</v>
      </c>
      <c r="C261" s="88" t="s">
        <v>28</v>
      </c>
      <c r="D261" s="86" t="s">
        <v>2233</v>
      </c>
      <c r="E261" s="86" t="s">
        <v>1255</v>
      </c>
      <c r="F261" s="87" t="s">
        <v>727</v>
      </c>
      <c r="G261" s="90" t="s">
        <v>1258</v>
      </c>
      <c r="H261" s="390" t="s">
        <v>2353</v>
      </c>
      <c r="I261" s="390" t="s">
        <v>699</v>
      </c>
      <c r="J261" s="88" t="s">
        <v>5123</v>
      </c>
      <c r="K261" s="366">
        <v>2</v>
      </c>
      <c r="L261" s="367">
        <v>1</v>
      </c>
      <c r="M261" s="367">
        <v>1</v>
      </c>
      <c r="N261" s="368">
        <f>VLOOKUP($G261, SCHOOL_INFO!$D$5:$AS$749, 6, FALSE)</f>
        <v>9</v>
      </c>
      <c r="O261" s="368">
        <f>VLOOKUP($G261, SCHOOL_INFO!$D$5:$AS$749, 7, FALSE)</f>
        <v>0</v>
      </c>
      <c r="P261" s="368">
        <f>VLOOKUP($G261, SCHOOL_INFO!$D$5:$AS$749, 8, FALSE)</f>
        <v>1</v>
      </c>
      <c r="Q261" s="368">
        <f>VLOOKUP($G261, SCHOOL_INFO!$D$5:$AS$749, 10, FALSE)</f>
        <v>6</v>
      </c>
      <c r="R261" s="368">
        <f>VLOOKUP($G261, SCHOOL_INFO!$D$5:$AS$749, 11, FALSE)</f>
        <v>0</v>
      </c>
      <c r="S261" s="368">
        <f>VLOOKUP($G261, SCHOOL_INFO!$D$5:$AS$749, 12, FALSE)</f>
        <v>0</v>
      </c>
      <c r="T261" s="368">
        <f>VLOOKUP($G261, SCHOOL_INFO!$D$5:$AS$749, 13, FALSE)</f>
        <v>0</v>
      </c>
      <c r="U261" s="368">
        <f>VLOOKUP($G261, SCHOOL_INFO!$D$5:$AS$749, 14, FALSE)</f>
        <v>0</v>
      </c>
      <c r="V261" s="368">
        <f>VLOOKUP($G261, SCHOOL_INFO!$D$5:$AS$749, 15, FALSE)</f>
        <v>0</v>
      </c>
      <c r="W261" s="368">
        <f>VLOOKUP($G261, SCHOOL_INFO!$D$5:$AS$749, 17, FALSE)</f>
        <v>0</v>
      </c>
      <c r="X261" s="368">
        <f>VLOOKUP($G261, SCHOOL_INFO!$D$5:$AS$749, 18, FALSE)</f>
        <v>0</v>
      </c>
      <c r="Y261" s="368">
        <f>VLOOKUP($G261, SCHOOL_INFO!$D$5:$AS$749, 19, FALSE)</f>
        <v>0</v>
      </c>
      <c r="Z261" s="368">
        <f>VLOOKUP($G261, SCHOOL_INFO!$D$5:$AS$749, 21, FALSE)</f>
        <v>17</v>
      </c>
      <c r="AA261" s="368">
        <f>VLOOKUP($G261, SCHOOL_INFO!$D$5:$AS$749, 22, FALSE)</f>
        <v>2</v>
      </c>
      <c r="AB261" s="368">
        <f>VLOOKUP($G261, SCHOOL_INFO!$D$5:$AS$749, 23, FALSE)</f>
        <v>0</v>
      </c>
      <c r="AC261" s="368">
        <f>VLOOKUP($G261, SCHOOL_INFO!$D$5:$AS$749, 25, FALSE)</f>
        <v>13</v>
      </c>
      <c r="AD261" s="368">
        <f>VLOOKUP($G261, SCHOOL_INFO!$D$5:$AS$749, 26, FALSE)</f>
        <v>0</v>
      </c>
      <c r="AE261" s="368">
        <f>VLOOKUP($G261, SCHOOL_INFO!$D$5:$AS$749, 27, FALSE)</f>
        <v>0</v>
      </c>
      <c r="AF261" s="368">
        <f>VLOOKUP($G261, SCHOOL_INFO!$D$5:$AS$749, 29, FALSE)</f>
        <v>0</v>
      </c>
      <c r="AG261" s="368">
        <f>VLOOKUP($G261, SCHOOL_INFO!$D$5:$AS$749, 30, FALSE)</f>
        <v>1</v>
      </c>
      <c r="AH261" s="368">
        <f>VLOOKUP($G261, SCHOOL_INFO!$D$5:$AS$749, 31, FALSE)</f>
        <v>0</v>
      </c>
      <c r="AI261" s="368">
        <f>VLOOKUP($G261, SCHOOL_INFO!$D$5:$AS$749, 33, FALSE)</f>
        <v>1</v>
      </c>
      <c r="AJ261" s="368">
        <f>VLOOKUP($G261, SCHOOL_INFO!$D$5:$AS$749, 34, FALSE)</f>
        <v>0</v>
      </c>
      <c r="AK261" s="368">
        <f>VLOOKUP($G261, SCHOOL_INFO!$D$5:$AS$749, 35, FALSE)</f>
        <v>3</v>
      </c>
      <c r="AL261" s="368">
        <f>VLOOKUP($B261, '0.학교(충남+대전)'!$C$4:$AH$767, 31, FALSE)</f>
        <v>3</v>
      </c>
      <c r="AM261" s="368">
        <f>VLOOKUP($B261, '0.학교(충남+대전)'!$C$4:$AH$767, 32, FALSE)</f>
        <v>0</v>
      </c>
      <c r="AN261" s="368">
        <f>VLOOKUP($G261, SCHOOL_INFO!$D$5:$AS$749, 9, FALSE)</f>
        <v>0</v>
      </c>
      <c r="AO261" s="368">
        <f>VLOOKUP($G261, SCHOOL_INFO!$D$5:$AS$749, 36, FALSE)</f>
        <v>11</v>
      </c>
      <c r="AP261" s="368">
        <f>VLOOKUP($G261, SCHOOL_INFO!$D$5:$AS$749, 37, FALSE)</f>
        <v>3</v>
      </c>
      <c r="AQ261" s="368">
        <f>VLOOKUP($B261, '0.학교(충남+대전)'!$C$4:$AC$767, 27, FALSE)</f>
        <v>14</v>
      </c>
      <c r="AR261" s="368">
        <f>VLOOKUP($B261, '0.학교(충남+대전)'!$C$4:$AH$767, 29, FALSE)</f>
        <v>14</v>
      </c>
      <c r="AS261" s="368">
        <f>VLOOKUP($B261, '0.학교(충남+대전)'!$C$4:$AH$767, 30, FALSE)</f>
        <v>0</v>
      </c>
      <c r="AT261" s="368">
        <f>VLOOKUP($G261, SCHOOL_INFO!$D$5:$AS$749, 38, FALSE)</f>
        <v>1</v>
      </c>
      <c r="AU261" s="368">
        <f>VLOOKUP($G261, SCHOOL_INFO!$D$5:$AS$749, 39, FALSE)</f>
        <v>4</v>
      </c>
      <c r="AV261" s="368">
        <f>VLOOKUP($G261, SCHOOL_INFO!$D$5:$AS$749, 40, FALSE)</f>
        <v>14</v>
      </c>
      <c r="AW261" s="368">
        <f>VLOOKUP($G261, SCHOOL_INFO!$D$5:$AS$749, 41, FALSE)</f>
        <v>0</v>
      </c>
      <c r="AX261" s="368">
        <f>VLOOKUP($G261, SCHOOL_INFO!$D$5:$AS$749, 42, FALSE)</f>
        <v>0</v>
      </c>
    </row>
    <row r="262" spans="1:50" ht="16.5" customHeight="1">
      <c r="A262" s="80">
        <v>258</v>
      </c>
      <c r="B262" s="86" t="s">
        <v>1259</v>
      </c>
      <c r="C262" s="88" t="s">
        <v>28</v>
      </c>
      <c r="D262" s="86" t="s">
        <v>2233</v>
      </c>
      <c r="E262" s="86" t="s">
        <v>1255</v>
      </c>
      <c r="F262" s="87" t="s">
        <v>727</v>
      </c>
      <c r="G262" s="90" t="s">
        <v>1260</v>
      </c>
      <c r="H262" s="390" t="s">
        <v>2353</v>
      </c>
      <c r="I262" s="390" t="s">
        <v>35</v>
      </c>
      <c r="J262" s="88" t="s">
        <v>5123</v>
      </c>
      <c r="K262" s="366">
        <v>3</v>
      </c>
      <c r="L262" s="367">
        <v>1</v>
      </c>
      <c r="M262" s="367">
        <v>1</v>
      </c>
      <c r="N262" s="368">
        <f>VLOOKUP($G262, SCHOOL_INFO!$D$5:$AS$749, 6, FALSE)</f>
        <v>23</v>
      </c>
      <c r="O262" s="368">
        <f>VLOOKUP($G262, SCHOOL_INFO!$D$5:$AS$749, 7, FALSE)</f>
        <v>2</v>
      </c>
      <c r="P262" s="368">
        <f>VLOOKUP($G262, SCHOOL_INFO!$D$5:$AS$749, 8, FALSE)</f>
        <v>1</v>
      </c>
      <c r="Q262" s="368">
        <f>VLOOKUP($G262, SCHOOL_INFO!$D$5:$AS$749, 10, FALSE)</f>
        <v>3</v>
      </c>
      <c r="R262" s="368">
        <f>VLOOKUP($G262, SCHOOL_INFO!$D$5:$AS$749, 11, FALSE)</f>
        <v>0</v>
      </c>
      <c r="S262" s="368">
        <f>VLOOKUP($G262, SCHOOL_INFO!$D$5:$AS$749, 12, FALSE)</f>
        <v>0</v>
      </c>
      <c r="T262" s="368">
        <f>VLOOKUP($G262, SCHOOL_INFO!$D$5:$AS$749, 13, FALSE)</f>
        <v>2</v>
      </c>
      <c r="U262" s="368">
        <f>VLOOKUP($G262, SCHOOL_INFO!$D$5:$AS$749, 14, FALSE)</f>
        <v>0</v>
      </c>
      <c r="V262" s="368">
        <f>VLOOKUP($G262, SCHOOL_INFO!$D$5:$AS$749, 15, FALSE)</f>
        <v>0</v>
      </c>
      <c r="W262" s="368">
        <f>VLOOKUP($G262, SCHOOL_INFO!$D$5:$AS$749, 17, FALSE)</f>
        <v>0</v>
      </c>
      <c r="X262" s="368">
        <f>VLOOKUP($G262, SCHOOL_INFO!$D$5:$AS$749, 18, FALSE)</f>
        <v>0</v>
      </c>
      <c r="Y262" s="368">
        <f>VLOOKUP($G262, SCHOOL_INFO!$D$5:$AS$749, 19, FALSE)</f>
        <v>0</v>
      </c>
      <c r="Z262" s="368">
        <f>VLOOKUP($G262, SCHOOL_INFO!$D$5:$AS$749, 21, FALSE)</f>
        <v>29</v>
      </c>
      <c r="AA262" s="368">
        <f>VLOOKUP($G262, SCHOOL_INFO!$D$5:$AS$749, 22, FALSE)</f>
        <v>6</v>
      </c>
      <c r="AB262" s="368">
        <f>VLOOKUP($G262, SCHOOL_INFO!$D$5:$AS$749, 23, FALSE)</f>
        <v>0</v>
      </c>
      <c r="AC262" s="368">
        <f>VLOOKUP($G262, SCHOOL_INFO!$D$5:$AS$749, 25, FALSE)</f>
        <v>14</v>
      </c>
      <c r="AD262" s="368">
        <f>VLOOKUP($G262, SCHOOL_INFO!$D$5:$AS$749, 26, FALSE)</f>
        <v>0</v>
      </c>
      <c r="AE262" s="368">
        <f>VLOOKUP($G262, SCHOOL_INFO!$D$5:$AS$749, 27, FALSE)</f>
        <v>0</v>
      </c>
      <c r="AF262" s="368">
        <f>VLOOKUP($G262, SCHOOL_INFO!$D$5:$AS$749, 29, FALSE)</f>
        <v>3</v>
      </c>
      <c r="AG262" s="368">
        <f>VLOOKUP($G262, SCHOOL_INFO!$D$5:$AS$749, 30, FALSE)</f>
        <v>0</v>
      </c>
      <c r="AH262" s="368">
        <f>VLOOKUP($G262, SCHOOL_INFO!$D$5:$AS$749, 31, FALSE)</f>
        <v>0</v>
      </c>
      <c r="AI262" s="368">
        <f>VLOOKUP($G262, SCHOOL_INFO!$D$5:$AS$749, 33, FALSE)</f>
        <v>1</v>
      </c>
      <c r="AJ262" s="368">
        <f>VLOOKUP($G262, SCHOOL_INFO!$D$5:$AS$749, 34, FALSE)</f>
        <v>0</v>
      </c>
      <c r="AK262" s="368">
        <f>VLOOKUP($G262, SCHOOL_INFO!$D$5:$AS$749, 35, FALSE)</f>
        <v>7</v>
      </c>
      <c r="AL262" s="368">
        <f>VLOOKUP($B262, '0.학교(충남+대전)'!$C$4:$AH$767, 31, FALSE)</f>
        <v>7</v>
      </c>
      <c r="AM262" s="368">
        <f>VLOOKUP($B262, '0.학교(충남+대전)'!$C$4:$AH$767, 32, FALSE)</f>
        <v>0</v>
      </c>
      <c r="AN262" s="368">
        <f>VLOOKUP($G262, SCHOOL_INFO!$D$5:$AS$749, 9, FALSE)</f>
        <v>0</v>
      </c>
      <c r="AO262" s="368">
        <f>VLOOKUP($G262, SCHOOL_INFO!$D$5:$AS$749, 36, FALSE)</f>
        <v>30</v>
      </c>
      <c r="AP262" s="368">
        <f>VLOOKUP($G262, SCHOOL_INFO!$D$5:$AS$749, 37, FALSE)</f>
        <v>5</v>
      </c>
      <c r="AQ262" s="368">
        <f>VLOOKUP($B262, '0.학교(충남+대전)'!$C$4:$AC$767, 27, FALSE)</f>
        <v>35</v>
      </c>
      <c r="AR262" s="368">
        <f>VLOOKUP($B262, '0.학교(충남+대전)'!$C$4:$AH$767, 29, FALSE)</f>
        <v>35</v>
      </c>
      <c r="AS262" s="368">
        <f>VLOOKUP($B262, '0.학교(충남+대전)'!$C$4:$AH$767, 30, FALSE)</f>
        <v>0</v>
      </c>
      <c r="AT262" s="368">
        <f>VLOOKUP($G262, SCHOOL_INFO!$D$5:$AS$749, 38, FALSE)</f>
        <v>1</v>
      </c>
      <c r="AU262" s="368">
        <f>VLOOKUP($G262, SCHOOL_INFO!$D$5:$AS$749, 39, FALSE)</f>
        <v>7</v>
      </c>
      <c r="AV262" s="368">
        <f>VLOOKUP($G262, SCHOOL_INFO!$D$5:$AS$749, 40, FALSE)</f>
        <v>33</v>
      </c>
      <c r="AW262" s="368">
        <f>VLOOKUP($G262, SCHOOL_INFO!$D$5:$AS$749, 41, FALSE)</f>
        <v>2</v>
      </c>
      <c r="AX262" s="368">
        <f>VLOOKUP($G262, SCHOOL_INFO!$D$5:$AS$749, 42, FALSE)</f>
        <v>0</v>
      </c>
    </row>
    <row r="263" spans="1:50" ht="16.5" customHeight="1">
      <c r="A263" s="81">
        <v>259</v>
      </c>
      <c r="B263" s="86" t="s">
        <v>1261</v>
      </c>
      <c r="C263" s="88" t="s">
        <v>28</v>
      </c>
      <c r="D263" s="86" t="s">
        <v>2233</v>
      </c>
      <c r="E263" s="86" t="s">
        <v>1255</v>
      </c>
      <c r="F263" s="87" t="s">
        <v>727</v>
      </c>
      <c r="G263" s="90" t="s">
        <v>1262</v>
      </c>
      <c r="H263" s="390" t="s">
        <v>2353</v>
      </c>
      <c r="I263" s="390" t="s">
        <v>699</v>
      </c>
      <c r="J263" s="88" t="s">
        <v>5123</v>
      </c>
      <c r="K263" s="366">
        <v>2</v>
      </c>
      <c r="L263" s="367">
        <v>1</v>
      </c>
      <c r="M263" s="367">
        <v>1</v>
      </c>
      <c r="N263" s="368">
        <f>VLOOKUP($G263, SCHOOL_INFO!$D$5:$AS$749, 6, FALSE)</f>
        <v>12</v>
      </c>
      <c r="O263" s="368">
        <f>VLOOKUP($G263, SCHOOL_INFO!$D$5:$AS$749, 7, FALSE)</f>
        <v>0</v>
      </c>
      <c r="P263" s="368">
        <f>VLOOKUP($G263, SCHOOL_INFO!$D$5:$AS$749, 8, FALSE)</f>
        <v>1</v>
      </c>
      <c r="Q263" s="368">
        <f>VLOOKUP($G263, SCHOOL_INFO!$D$5:$AS$749, 10, FALSE)</f>
        <v>6</v>
      </c>
      <c r="R263" s="368">
        <f>VLOOKUP($G263, SCHOOL_INFO!$D$5:$AS$749, 11, FALSE)</f>
        <v>0</v>
      </c>
      <c r="S263" s="368">
        <f>VLOOKUP($G263, SCHOOL_INFO!$D$5:$AS$749, 12, FALSE)</f>
        <v>0</v>
      </c>
      <c r="T263" s="368">
        <f>VLOOKUP($G263, SCHOOL_INFO!$D$5:$AS$749, 13, FALSE)</f>
        <v>0</v>
      </c>
      <c r="U263" s="368">
        <f>VLOOKUP($G263, SCHOOL_INFO!$D$5:$AS$749, 14, FALSE)</f>
        <v>0</v>
      </c>
      <c r="V263" s="368">
        <f>VLOOKUP($G263, SCHOOL_INFO!$D$5:$AS$749, 15, FALSE)</f>
        <v>0</v>
      </c>
      <c r="W263" s="368">
        <f>VLOOKUP($G263, SCHOOL_INFO!$D$5:$AS$749, 17, FALSE)</f>
        <v>0</v>
      </c>
      <c r="X263" s="368">
        <f>VLOOKUP($G263, SCHOOL_INFO!$D$5:$AS$749, 18, FALSE)</f>
        <v>0</v>
      </c>
      <c r="Y263" s="368">
        <f>VLOOKUP($G263, SCHOOL_INFO!$D$5:$AS$749, 19, FALSE)</f>
        <v>0</v>
      </c>
      <c r="Z263" s="368">
        <f>VLOOKUP($G263, SCHOOL_INFO!$D$5:$AS$749, 21, FALSE)</f>
        <v>10</v>
      </c>
      <c r="AA263" s="368">
        <f>VLOOKUP($G263, SCHOOL_INFO!$D$5:$AS$749, 22, FALSE)</f>
        <v>3</v>
      </c>
      <c r="AB263" s="368">
        <f>VLOOKUP($G263, SCHOOL_INFO!$D$5:$AS$749, 23, FALSE)</f>
        <v>0</v>
      </c>
      <c r="AC263" s="368">
        <f>VLOOKUP($G263, SCHOOL_INFO!$D$5:$AS$749, 25, FALSE)</f>
        <v>14</v>
      </c>
      <c r="AD263" s="368">
        <f>VLOOKUP($G263, SCHOOL_INFO!$D$5:$AS$749, 26, FALSE)</f>
        <v>0</v>
      </c>
      <c r="AE263" s="368">
        <f>VLOOKUP($G263, SCHOOL_INFO!$D$5:$AS$749, 27, FALSE)</f>
        <v>0</v>
      </c>
      <c r="AF263" s="368">
        <f>VLOOKUP($G263, SCHOOL_INFO!$D$5:$AS$749, 29, FALSE)</f>
        <v>13</v>
      </c>
      <c r="AG263" s="368">
        <f>VLOOKUP($G263, SCHOOL_INFO!$D$5:$AS$749, 30, FALSE)</f>
        <v>0</v>
      </c>
      <c r="AH263" s="368">
        <f>VLOOKUP($G263, SCHOOL_INFO!$D$5:$AS$749, 31, FALSE)</f>
        <v>0</v>
      </c>
      <c r="AI263" s="368">
        <f>VLOOKUP($G263, SCHOOL_INFO!$D$5:$AS$749, 33, FALSE)</f>
        <v>1</v>
      </c>
      <c r="AJ263" s="368">
        <f>VLOOKUP($G263, SCHOOL_INFO!$D$5:$AS$749, 34, FALSE)</f>
        <v>0</v>
      </c>
      <c r="AK263" s="368">
        <f>VLOOKUP($G263, SCHOOL_INFO!$D$5:$AS$749, 35, FALSE)</f>
        <v>6</v>
      </c>
      <c r="AL263" s="368">
        <f>VLOOKUP($B263, '0.학교(충남+대전)'!$C$4:$AH$767, 31, FALSE)</f>
        <v>6</v>
      </c>
      <c r="AM263" s="368">
        <f>VLOOKUP($B263, '0.학교(충남+대전)'!$C$4:$AH$767, 32, FALSE)</f>
        <v>0</v>
      </c>
      <c r="AN263" s="368">
        <f>VLOOKUP($G263, SCHOOL_INFO!$D$5:$AS$749, 9, FALSE)</f>
        <v>0</v>
      </c>
      <c r="AO263" s="368">
        <f>VLOOKUP($G263, SCHOOL_INFO!$D$5:$AS$749, 36, FALSE)</f>
        <v>13</v>
      </c>
      <c r="AP263" s="368">
        <f>VLOOKUP($G263, SCHOOL_INFO!$D$5:$AS$749, 37, FALSE)</f>
        <v>0</v>
      </c>
      <c r="AQ263" s="368">
        <f>VLOOKUP($B263, '0.학교(충남+대전)'!$C$4:$AC$767, 27, FALSE)</f>
        <v>13</v>
      </c>
      <c r="AR263" s="368">
        <f>VLOOKUP($B263, '0.학교(충남+대전)'!$C$4:$AH$767, 29, FALSE)</f>
        <v>13</v>
      </c>
      <c r="AS263" s="368">
        <f>VLOOKUP($B263, '0.학교(충남+대전)'!$C$4:$AH$767, 30, FALSE)</f>
        <v>0</v>
      </c>
      <c r="AT263" s="368">
        <f>VLOOKUP($G263, SCHOOL_INFO!$D$5:$AS$749, 38, FALSE)</f>
        <v>1</v>
      </c>
      <c r="AU263" s="368">
        <f>VLOOKUP($G263, SCHOOL_INFO!$D$5:$AS$749, 39, FALSE)</f>
        <v>5</v>
      </c>
      <c r="AV263" s="368">
        <f>VLOOKUP($G263, SCHOOL_INFO!$D$5:$AS$749, 40, FALSE)</f>
        <v>13</v>
      </c>
      <c r="AW263" s="368">
        <f>VLOOKUP($G263, SCHOOL_INFO!$D$5:$AS$749, 41, FALSE)</f>
        <v>0</v>
      </c>
      <c r="AX263" s="368">
        <f>VLOOKUP($G263, SCHOOL_INFO!$D$5:$AS$749, 42, FALSE)</f>
        <v>0</v>
      </c>
    </row>
    <row r="264" spans="1:50" ht="16.5" customHeight="1">
      <c r="A264" s="80">
        <v>260</v>
      </c>
      <c r="B264" s="86" t="s">
        <v>1263</v>
      </c>
      <c r="C264" s="88" t="s">
        <v>28</v>
      </c>
      <c r="D264" s="86" t="s">
        <v>2233</v>
      </c>
      <c r="E264" s="86" t="s">
        <v>1255</v>
      </c>
      <c r="F264" s="87" t="s">
        <v>727</v>
      </c>
      <c r="G264" s="90" t="s">
        <v>1264</v>
      </c>
      <c r="H264" s="390" t="s">
        <v>2353</v>
      </c>
      <c r="I264" s="390" t="s">
        <v>699</v>
      </c>
      <c r="J264" s="88" t="s">
        <v>5123</v>
      </c>
      <c r="K264" s="366">
        <v>2</v>
      </c>
      <c r="L264" s="367">
        <v>1</v>
      </c>
      <c r="M264" s="367">
        <v>1</v>
      </c>
      <c r="N264" s="368">
        <f>VLOOKUP($G264, SCHOOL_INFO!$D$5:$AS$749, 6, FALSE)</f>
        <v>9</v>
      </c>
      <c r="O264" s="368">
        <f>VLOOKUP($G264, SCHOOL_INFO!$D$5:$AS$749, 7, FALSE)</f>
        <v>0</v>
      </c>
      <c r="P264" s="368">
        <f>VLOOKUP($G264, SCHOOL_INFO!$D$5:$AS$749, 8, FALSE)</f>
        <v>1</v>
      </c>
      <c r="Q264" s="368">
        <f>VLOOKUP($G264, SCHOOL_INFO!$D$5:$AS$749, 10, FALSE)</f>
        <v>2</v>
      </c>
      <c r="R264" s="368">
        <f>VLOOKUP($G264, SCHOOL_INFO!$D$5:$AS$749, 11, FALSE)</f>
        <v>0</v>
      </c>
      <c r="S264" s="368">
        <f>VLOOKUP($G264, SCHOOL_INFO!$D$5:$AS$749, 12, FALSE)</f>
        <v>0</v>
      </c>
      <c r="T264" s="368">
        <f>VLOOKUP($G264, SCHOOL_INFO!$D$5:$AS$749, 13, FALSE)</f>
        <v>0</v>
      </c>
      <c r="U264" s="368">
        <f>VLOOKUP($G264, SCHOOL_INFO!$D$5:$AS$749, 14, FALSE)</f>
        <v>0</v>
      </c>
      <c r="V264" s="368">
        <f>VLOOKUP($G264, SCHOOL_INFO!$D$5:$AS$749, 15, FALSE)</f>
        <v>0</v>
      </c>
      <c r="W264" s="368">
        <f>VLOOKUP($G264, SCHOOL_INFO!$D$5:$AS$749, 17, FALSE)</f>
        <v>0</v>
      </c>
      <c r="X264" s="368">
        <f>VLOOKUP($G264, SCHOOL_INFO!$D$5:$AS$749, 18, FALSE)</f>
        <v>0</v>
      </c>
      <c r="Y264" s="368">
        <f>VLOOKUP($G264, SCHOOL_INFO!$D$5:$AS$749, 19, FALSE)</f>
        <v>0</v>
      </c>
      <c r="Z264" s="368">
        <f>VLOOKUP($G264, SCHOOL_INFO!$D$5:$AS$749, 21, FALSE)</f>
        <v>23</v>
      </c>
      <c r="AA264" s="368">
        <f>VLOOKUP($G264, SCHOOL_INFO!$D$5:$AS$749, 22, FALSE)</f>
        <v>2</v>
      </c>
      <c r="AB264" s="368">
        <f>VLOOKUP($G264, SCHOOL_INFO!$D$5:$AS$749, 23, FALSE)</f>
        <v>0</v>
      </c>
      <c r="AC264" s="368">
        <f>VLOOKUP($G264, SCHOOL_INFO!$D$5:$AS$749, 25, FALSE)</f>
        <v>0</v>
      </c>
      <c r="AD264" s="368">
        <f>VLOOKUP($G264, SCHOOL_INFO!$D$5:$AS$749, 26, FALSE)</f>
        <v>0</v>
      </c>
      <c r="AE264" s="368">
        <f>VLOOKUP($G264, SCHOOL_INFO!$D$5:$AS$749, 27, FALSE)</f>
        <v>0</v>
      </c>
      <c r="AF264" s="368">
        <f>VLOOKUP($G264, SCHOOL_INFO!$D$5:$AS$749, 29, FALSE)</f>
        <v>0</v>
      </c>
      <c r="AG264" s="368">
        <f>VLOOKUP($G264, SCHOOL_INFO!$D$5:$AS$749, 30, FALSE)</f>
        <v>0</v>
      </c>
      <c r="AH264" s="368">
        <f>VLOOKUP($G264, SCHOOL_INFO!$D$5:$AS$749, 31, FALSE)</f>
        <v>0</v>
      </c>
      <c r="AI264" s="368">
        <f>VLOOKUP($G264, SCHOOL_INFO!$D$5:$AS$749, 33, FALSE)</f>
        <v>1</v>
      </c>
      <c r="AJ264" s="368">
        <f>VLOOKUP($G264, SCHOOL_INFO!$D$5:$AS$749, 34, FALSE)</f>
        <v>0</v>
      </c>
      <c r="AK264" s="368">
        <f>VLOOKUP($G264, SCHOOL_INFO!$D$5:$AS$749, 35, FALSE)</f>
        <v>2</v>
      </c>
      <c r="AL264" s="368">
        <f>VLOOKUP($B264, '0.학교(충남+대전)'!$C$4:$AH$767, 31, FALSE)</f>
        <v>2</v>
      </c>
      <c r="AM264" s="368">
        <f>VLOOKUP($B264, '0.학교(충남+대전)'!$C$4:$AH$767, 32, FALSE)</f>
        <v>0</v>
      </c>
      <c r="AN264" s="368">
        <f>VLOOKUP($G264, SCHOOL_INFO!$D$5:$AS$749, 9, FALSE)</f>
        <v>0</v>
      </c>
      <c r="AO264" s="368">
        <f>VLOOKUP($G264, SCHOOL_INFO!$D$5:$AS$749, 36, FALSE)</f>
        <v>11</v>
      </c>
      <c r="AP264" s="368">
        <f>VLOOKUP($G264, SCHOOL_INFO!$D$5:$AS$749, 37, FALSE)</f>
        <v>1</v>
      </c>
      <c r="AQ264" s="368">
        <f>VLOOKUP($B264, '0.학교(충남+대전)'!$C$4:$AC$767, 27, FALSE)</f>
        <v>12</v>
      </c>
      <c r="AR264" s="368">
        <f>VLOOKUP($B264, '0.학교(충남+대전)'!$C$4:$AH$767, 29, FALSE)</f>
        <v>12</v>
      </c>
      <c r="AS264" s="368">
        <f>VLOOKUP($B264, '0.학교(충남+대전)'!$C$4:$AH$767, 30, FALSE)</f>
        <v>0</v>
      </c>
      <c r="AT264" s="368">
        <f>VLOOKUP($G264, SCHOOL_INFO!$D$5:$AS$749, 38, FALSE)</f>
        <v>1</v>
      </c>
      <c r="AU264" s="368">
        <f>VLOOKUP($G264, SCHOOL_INFO!$D$5:$AS$749, 39, FALSE)</f>
        <v>3</v>
      </c>
      <c r="AV264" s="368">
        <f>VLOOKUP($G264, SCHOOL_INFO!$D$5:$AS$749, 40, FALSE)</f>
        <v>12</v>
      </c>
      <c r="AW264" s="368">
        <f>VLOOKUP($G264, SCHOOL_INFO!$D$5:$AS$749, 41, FALSE)</f>
        <v>0</v>
      </c>
      <c r="AX264" s="368">
        <f>VLOOKUP($G264, SCHOOL_INFO!$D$5:$AS$749, 42, FALSE)</f>
        <v>0</v>
      </c>
    </row>
    <row r="265" spans="1:50" ht="16.5" customHeight="1">
      <c r="A265" s="80">
        <v>261</v>
      </c>
      <c r="B265" s="86" t="s">
        <v>1267</v>
      </c>
      <c r="C265" s="88" t="s">
        <v>28</v>
      </c>
      <c r="D265" s="86" t="s">
        <v>2233</v>
      </c>
      <c r="E265" s="86" t="s">
        <v>1255</v>
      </c>
      <c r="F265" s="87" t="s">
        <v>727</v>
      </c>
      <c r="G265" s="90" t="s">
        <v>1268</v>
      </c>
      <c r="H265" s="390" t="s">
        <v>2353</v>
      </c>
      <c r="I265" s="390" t="s">
        <v>699</v>
      </c>
      <c r="J265" s="88" t="s">
        <v>5123</v>
      </c>
      <c r="K265" s="366">
        <v>2</v>
      </c>
      <c r="L265" s="367">
        <v>1</v>
      </c>
      <c r="M265" s="367">
        <v>1</v>
      </c>
      <c r="N265" s="368">
        <f>VLOOKUP($G265, SCHOOL_INFO!$D$5:$AS$749, 6, FALSE)</f>
        <v>15</v>
      </c>
      <c r="O265" s="368">
        <f>VLOOKUP($G265, SCHOOL_INFO!$D$5:$AS$749, 7, FALSE)</f>
        <v>0</v>
      </c>
      <c r="P265" s="368">
        <f>VLOOKUP($G265, SCHOOL_INFO!$D$5:$AS$749, 8, FALSE)</f>
        <v>1</v>
      </c>
      <c r="Q265" s="368">
        <f>VLOOKUP($G265, SCHOOL_INFO!$D$5:$AS$749, 10, FALSE)</f>
        <v>4</v>
      </c>
      <c r="R265" s="368">
        <f>VLOOKUP($G265, SCHOOL_INFO!$D$5:$AS$749, 11, FALSE)</f>
        <v>0</v>
      </c>
      <c r="S265" s="368">
        <f>VLOOKUP($G265, SCHOOL_INFO!$D$5:$AS$749, 12, FALSE)</f>
        <v>0</v>
      </c>
      <c r="T265" s="368">
        <f>VLOOKUP($G265, SCHOOL_INFO!$D$5:$AS$749, 13, FALSE)</f>
        <v>2</v>
      </c>
      <c r="U265" s="368">
        <f>VLOOKUP($G265, SCHOOL_INFO!$D$5:$AS$749, 14, FALSE)</f>
        <v>0</v>
      </c>
      <c r="V265" s="368">
        <f>VLOOKUP($G265, SCHOOL_INFO!$D$5:$AS$749, 15, FALSE)</f>
        <v>0</v>
      </c>
      <c r="W265" s="368">
        <f>VLOOKUP($G265, SCHOOL_INFO!$D$5:$AS$749, 17, FALSE)</f>
        <v>0</v>
      </c>
      <c r="X265" s="368">
        <f>VLOOKUP($G265, SCHOOL_INFO!$D$5:$AS$749, 18, FALSE)</f>
        <v>0</v>
      </c>
      <c r="Y265" s="368">
        <f>VLOOKUP($G265, SCHOOL_INFO!$D$5:$AS$749, 19, FALSE)</f>
        <v>0</v>
      </c>
      <c r="Z265" s="368">
        <f>VLOOKUP($G265, SCHOOL_INFO!$D$5:$AS$749, 21, FALSE)</f>
        <v>7</v>
      </c>
      <c r="AA265" s="368">
        <f>VLOOKUP($G265, SCHOOL_INFO!$D$5:$AS$749, 22, FALSE)</f>
        <v>3</v>
      </c>
      <c r="AB265" s="368">
        <f>VLOOKUP($G265, SCHOOL_INFO!$D$5:$AS$749, 23, FALSE)</f>
        <v>0</v>
      </c>
      <c r="AC265" s="368">
        <f>VLOOKUP($G265, SCHOOL_INFO!$D$5:$AS$749, 25, FALSE)</f>
        <v>15</v>
      </c>
      <c r="AD265" s="368">
        <f>VLOOKUP($G265, SCHOOL_INFO!$D$5:$AS$749, 26, FALSE)</f>
        <v>0</v>
      </c>
      <c r="AE265" s="368">
        <f>VLOOKUP($G265, SCHOOL_INFO!$D$5:$AS$749, 27, FALSE)</f>
        <v>0</v>
      </c>
      <c r="AF265" s="368">
        <f>VLOOKUP($G265, SCHOOL_INFO!$D$5:$AS$749, 29, FALSE)</f>
        <v>14</v>
      </c>
      <c r="AG265" s="368">
        <f>VLOOKUP($G265, SCHOOL_INFO!$D$5:$AS$749, 30, FALSE)</f>
        <v>0</v>
      </c>
      <c r="AH265" s="368">
        <f>VLOOKUP($G265, SCHOOL_INFO!$D$5:$AS$749, 31, FALSE)</f>
        <v>0</v>
      </c>
      <c r="AI265" s="368">
        <f>VLOOKUP($G265, SCHOOL_INFO!$D$5:$AS$749, 33, FALSE)</f>
        <v>1</v>
      </c>
      <c r="AJ265" s="368">
        <f>VLOOKUP($G265, SCHOOL_INFO!$D$5:$AS$749, 34, FALSE)</f>
        <v>0</v>
      </c>
      <c r="AK265" s="368">
        <f>VLOOKUP($G265, SCHOOL_INFO!$D$5:$AS$749, 35, FALSE)</f>
        <v>2</v>
      </c>
      <c r="AL265" s="368">
        <f>VLOOKUP($B265, '0.학교(충남+대전)'!$C$4:$AH$767, 31, FALSE)</f>
        <v>2</v>
      </c>
      <c r="AM265" s="368">
        <f>VLOOKUP($B265, '0.학교(충남+대전)'!$C$4:$AH$767, 32, FALSE)</f>
        <v>0</v>
      </c>
      <c r="AN265" s="368">
        <f>VLOOKUP($G265, SCHOOL_INFO!$D$5:$AS$749, 9, FALSE)</f>
        <v>0</v>
      </c>
      <c r="AO265" s="368">
        <f>VLOOKUP($G265, SCHOOL_INFO!$D$5:$AS$749, 36, FALSE)</f>
        <v>8</v>
      </c>
      <c r="AP265" s="368">
        <f>VLOOKUP($G265, SCHOOL_INFO!$D$5:$AS$749, 37, FALSE)</f>
        <v>2</v>
      </c>
      <c r="AQ265" s="368">
        <f>VLOOKUP($B265, '0.학교(충남+대전)'!$C$4:$AC$767, 27, FALSE)</f>
        <v>10</v>
      </c>
      <c r="AR265" s="368">
        <f>VLOOKUP($B265, '0.학교(충남+대전)'!$C$4:$AH$767, 29, FALSE)</f>
        <v>10</v>
      </c>
      <c r="AS265" s="368">
        <f>VLOOKUP($B265, '0.학교(충남+대전)'!$C$4:$AH$767, 30, FALSE)</f>
        <v>0</v>
      </c>
      <c r="AT265" s="368">
        <f>VLOOKUP($G265, SCHOOL_INFO!$D$5:$AS$749, 38, FALSE)</f>
        <v>1</v>
      </c>
      <c r="AU265" s="368">
        <f>VLOOKUP($G265, SCHOOL_INFO!$D$5:$AS$749, 39, FALSE)</f>
        <v>3</v>
      </c>
      <c r="AV265" s="368">
        <f>VLOOKUP($G265, SCHOOL_INFO!$D$5:$AS$749, 40, FALSE)</f>
        <v>10</v>
      </c>
      <c r="AW265" s="368">
        <f>VLOOKUP($G265, SCHOOL_INFO!$D$5:$AS$749, 41, FALSE)</f>
        <v>0</v>
      </c>
      <c r="AX265" s="368">
        <f>VLOOKUP($G265, SCHOOL_INFO!$D$5:$AS$749, 42, FALSE)</f>
        <v>0</v>
      </c>
    </row>
    <row r="266" spans="1:50" ht="16.5" customHeight="1">
      <c r="A266" s="81">
        <v>262</v>
      </c>
      <c r="B266" s="86" t="s">
        <v>1269</v>
      </c>
      <c r="C266" s="88" t="s">
        <v>28</v>
      </c>
      <c r="D266" s="86" t="s">
        <v>2233</v>
      </c>
      <c r="E266" s="86" t="s">
        <v>1255</v>
      </c>
      <c r="F266" s="89" t="s">
        <v>730</v>
      </c>
      <c r="G266" s="90" t="s">
        <v>1270</v>
      </c>
      <c r="H266" s="390" t="s">
        <v>26</v>
      </c>
      <c r="I266" s="390" t="s">
        <v>699</v>
      </c>
      <c r="J266" s="88" t="s">
        <v>5123</v>
      </c>
      <c r="K266" s="366">
        <v>2</v>
      </c>
      <c r="L266" s="367">
        <v>1</v>
      </c>
      <c r="M266" s="367">
        <v>1</v>
      </c>
      <c r="N266" s="368">
        <f>VLOOKUP($G266, SCHOOL_INFO!$D$5:$AS$749, 6, FALSE)</f>
        <v>13</v>
      </c>
      <c r="O266" s="368">
        <f>VLOOKUP($G266, SCHOOL_INFO!$D$5:$AS$749, 7, FALSE)</f>
        <v>0</v>
      </c>
      <c r="P266" s="368">
        <f>VLOOKUP($G266, SCHOOL_INFO!$D$5:$AS$749, 8, FALSE)</f>
        <v>1</v>
      </c>
      <c r="Q266" s="368">
        <f>VLOOKUP($G266, SCHOOL_INFO!$D$5:$AS$749, 10, FALSE)</f>
        <v>4</v>
      </c>
      <c r="R266" s="368">
        <f>VLOOKUP($G266, SCHOOL_INFO!$D$5:$AS$749, 11, FALSE)</f>
        <v>0</v>
      </c>
      <c r="S266" s="368">
        <f>VLOOKUP($G266, SCHOOL_INFO!$D$5:$AS$749, 12, FALSE)</f>
        <v>0</v>
      </c>
      <c r="T266" s="368">
        <f>VLOOKUP($G266, SCHOOL_INFO!$D$5:$AS$749, 13, FALSE)</f>
        <v>0</v>
      </c>
      <c r="U266" s="368">
        <f>VLOOKUP($G266, SCHOOL_INFO!$D$5:$AS$749, 14, FALSE)</f>
        <v>0</v>
      </c>
      <c r="V266" s="368">
        <f>VLOOKUP($G266, SCHOOL_INFO!$D$5:$AS$749, 15, FALSE)</f>
        <v>0</v>
      </c>
      <c r="W266" s="368">
        <f>VLOOKUP($G266, SCHOOL_INFO!$D$5:$AS$749, 17, FALSE)</f>
        <v>0</v>
      </c>
      <c r="X266" s="368">
        <f>VLOOKUP($G266, SCHOOL_INFO!$D$5:$AS$749, 18, FALSE)</f>
        <v>0</v>
      </c>
      <c r="Y266" s="368">
        <f>VLOOKUP($G266, SCHOOL_INFO!$D$5:$AS$749, 19, FALSE)</f>
        <v>0</v>
      </c>
      <c r="Z266" s="368">
        <f>VLOOKUP($G266, SCHOOL_INFO!$D$5:$AS$749, 21, FALSE)</f>
        <v>8</v>
      </c>
      <c r="AA266" s="368">
        <f>VLOOKUP($G266, SCHOOL_INFO!$D$5:$AS$749, 22, FALSE)</f>
        <v>2</v>
      </c>
      <c r="AB266" s="368">
        <f>VLOOKUP($G266, SCHOOL_INFO!$D$5:$AS$749, 23, FALSE)</f>
        <v>0</v>
      </c>
      <c r="AC266" s="368">
        <f>VLOOKUP($G266, SCHOOL_INFO!$D$5:$AS$749, 25, FALSE)</f>
        <v>21</v>
      </c>
      <c r="AD266" s="368">
        <f>VLOOKUP($G266, SCHOOL_INFO!$D$5:$AS$749, 26, FALSE)</f>
        <v>0</v>
      </c>
      <c r="AE266" s="368">
        <f>VLOOKUP($G266, SCHOOL_INFO!$D$5:$AS$749, 27, FALSE)</f>
        <v>0</v>
      </c>
      <c r="AF266" s="368">
        <f>VLOOKUP($G266, SCHOOL_INFO!$D$5:$AS$749, 29, FALSE)</f>
        <v>3</v>
      </c>
      <c r="AG266" s="368">
        <f>VLOOKUP($G266, SCHOOL_INFO!$D$5:$AS$749, 30, FALSE)</f>
        <v>0</v>
      </c>
      <c r="AH266" s="368">
        <f>VLOOKUP($G266, SCHOOL_INFO!$D$5:$AS$749, 31, FALSE)</f>
        <v>0</v>
      </c>
      <c r="AI266" s="368">
        <f>VLOOKUP($G266, SCHOOL_INFO!$D$5:$AS$749, 33, FALSE)</f>
        <v>1</v>
      </c>
      <c r="AJ266" s="368">
        <f>VLOOKUP($G266, SCHOOL_INFO!$D$5:$AS$749, 34, FALSE)</f>
        <v>0</v>
      </c>
      <c r="AK266" s="368">
        <f>VLOOKUP($G266, SCHOOL_INFO!$D$5:$AS$749, 35, FALSE)</f>
        <v>6</v>
      </c>
      <c r="AL266" s="368">
        <f>VLOOKUP($B266, '0.학교(충남+대전)'!$C$4:$AH$767, 31, FALSE)</f>
        <v>6</v>
      </c>
      <c r="AM266" s="368">
        <f>VLOOKUP($B266, '0.학교(충남+대전)'!$C$4:$AH$767, 32, FALSE)</f>
        <v>0</v>
      </c>
      <c r="AN266" s="368">
        <f>VLOOKUP($G266, SCHOOL_INFO!$D$5:$AS$749, 9, FALSE)</f>
        <v>0</v>
      </c>
      <c r="AO266" s="368">
        <f>VLOOKUP($G266, SCHOOL_INFO!$D$5:$AS$749, 36, FALSE)</f>
        <v>15</v>
      </c>
      <c r="AP266" s="368">
        <f>VLOOKUP($G266, SCHOOL_INFO!$D$5:$AS$749, 37, FALSE)</f>
        <v>5</v>
      </c>
      <c r="AQ266" s="368">
        <f>VLOOKUP($B266, '0.학교(충남+대전)'!$C$4:$AC$767, 27, FALSE)</f>
        <v>20</v>
      </c>
      <c r="AR266" s="368">
        <f>VLOOKUP($B266, '0.학교(충남+대전)'!$C$4:$AH$767, 29, FALSE)</f>
        <v>20</v>
      </c>
      <c r="AS266" s="368">
        <f>VLOOKUP($B266, '0.학교(충남+대전)'!$C$4:$AH$767, 30, FALSE)</f>
        <v>0</v>
      </c>
      <c r="AT266" s="368">
        <f>VLOOKUP($G266, SCHOOL_INFO!$D$5:$AS$749, 38, FALSE)</f>
        <v>1</v>
      </c>
      <c r="AU266" s="368">
        <f>VLOOKUP($G266, SCHOOL_INFO!$D$5:$AS$749, 39, FALSE)</f>
        <v>7</v>
      </c>
      <c r="AV266" s="368">
        <f>VLOOKUP($G266, SCHOOL_INFO!$D$5:$AS$749, 40, FALSE)</f>
        <v>20</v>
      </c>
      <c r="AW266" s="368">
        <f>VLOOKUP($G266, SCHOOL_INFO!$D$5:$AS$749, 41, FALSE)</f>
        <v>0</v>
      </c>
      <c r="AX266" s="368">
        <f>VLOOKUP($G266, SCHOOL_INFO!$D$5:$AS$749, 42, FALSE)</f>
        <v>0</v>
      </c>
    </row>
    <row r="267" spans="1:50" ht="16.5" customHeight="1">
      <c r="A267" s="80">
        <v>263</v>
      </c>
      <c r="B267" s="86" t="s">
        <v>1271</v>
      </c>
      <c r="C267" s="88" t="s">
        <v>28</v>
      </c>
      <c r="D267" s="86" t="s">
        <v>2233</v>
      </c>
      <c r="E267" s="86" t="s">
        <v>1255</v>
      </c>
      <c r="F267" s="87" t="s">
        <v>727</v>
      </c>
      <c r="G267" s="90" t="s">
        <v>1272</v>
      </c>
      <c r="H267" s="390" t="s">
        <v>26</v>
      </c>
      <c r="I267" s="390" t="s">
        <v>699</v>
      </c>
      <c r="J267" s="88" t="s">
        <v>5123</v>
      </c>
      <c r="K267" s="366">
        <v>2</v>
      </c>
      <c r="L267" s="367">
        <v>1</v>
      </c>
      <c r="M267" s="367">
        <v>1</v>
      </c>
      <c r="N267" s="368">
        <f>VLOOKUP($G267, SCHOOL_INFO!$D$5:$AS$749, 6, FALSE)</f>
        <v>17</v>
      </c>
      <c r="O267" s="368">
        <f>VLOOKUP($G267, SCHOOL_INFO!$D$5:$AS$749, 7, FALSE)</f>
        <v>0</v>
      </c>
      <c r="P267" s="368">
        <f>VLOOKUP($G267, SCHOOL_INFO!$D$5:$AS$749, 8, FALSE)</f>
        <v>1</v>
      </c>
      <c r="Q267" s="368">
        <f>VLOOKUP($G267, SCHOOL_INFO!$D$5:$AS$749, 10, FALSE)</f>
        <v>12</v>
      </c>
      <c r="R267" s="368">
        <f>VLOOKUP($G267, SCHOOL_INFO!$D$5:$AS$749, 11, FALSE)</f>
        <v>0</v>
      </c>
      <c r="S267" s="368">
        <f>VLOOKUP($G267, SCHOOL_INFO!$D$5:$AS$749, 12, FALSE)</f>
        <v>0</v>
      </c>
      <c r="T267" s="368">
        <f>VLOOKUP($G267, SCHOOL_INFO!$D$5:$AS$749, 13, FALSE)</f>
        <v>0</v>
      </c>
      <c r="U267" s="368">
        <f>VLOOKUP($G267, SCHOOL_INFO!$D$5:$AS$749, 14, FALSE)</f>
        <v>0</v>
      </c>
      <c r="V267" s="368">
        <f>VLOOKUP($G267, SCHOOL_INFO!$D$5:$AS$749, 15, FALSE)</f>
        <v>0</v>
      </c>
      <c r="W267" s="368">
        <f>VLOOKUP($G267, SCHOOL_INFO!$D$5:$AS$749, 17, FALSE)</f>
        <v>0</v>
      </c>
      <c r="X267" s="368">
        <f>VLOOKUP($G267, SCHOOL_INFO!$D$5:$AS$749, 18, FALSE)</f>
        <v>0</v>
      </c>
      <c r="Y267" s="368">
        <f>VLOOKUP($G267, SCHOOL_INFO!$D$5:$AS$749, 19, FALSE)</f>
        <v>0</v>
      </c>
      <c r="Z267" s="368">
        <f>VLOOKUP($G267, SCHOOL_INFO!$D$5:$AS$749, 21, FALSE)</f>
        <v>21</v>
      </c>
      <c r="AA267" s="368">
        <f>VLOOKUP($G267, SCHOOL_INFO!$D$5:$AS$749, 22, FALSE)</f>
        <v>3</v>
      </c>
      <c r="AB267" s="368">
        <f>VLOOKUP($G267, SCHOOL_INFO!$D$5:$AS$749, 23, FALSE)</f>
        <v>0</v>
      </c>
      <c r="AC267" s="368">
        <f>VLOOKUP($G267, SCHOOL_INFO!$D$5:$AS$749, 25, FALSE)</f>
        <v>19</v>
      </c>
      <c r="AD267" s="368">
        <f>VLOOKUP($G267, SCHOOL_INFO!$D$5:$AS$749, 26, FALSE)</f>
        <v>0</v>
      </c>
      <c r="AE267" s="368">
        <f>VLOOKUP($G267, SCHOOL_INFO!$D$5:$AS$749, 27, FALSE)</f>
        <v>0</v>
      </c>
      <c r="AF267" s="368">
        <f>VLOOKUP($G267, SCHOOL_INFO!$D$5:$AS$749, 29, FALSE)</f>
        <v>16</v>
      </c>
      <c r="AG267" s="368">
        <f>VLOOKUP($G267, SCHOOL_INFO!$D$5:$AS$749, 30, FALSE)</f>
        <v>0</v>
      </c>
      <c r="AH267" s="368">
        <f>VLOOKUP($G267, SCHOOL_INFO!$D$5:$AS$749, 31, FALSE)</f>
        <v>0</v>
      </c>
      <c r="AI267" s="368">
        <f>VLOOKUP($G267, SCHOOL_INFO!$D$5:$AS$749, 33, FALSE)</f>
        <v>1</v>
      </c>
      <c r="AJ267" s="368">
        <f>VLOOKUP($G267, SCHOOL_INFO!$D$5:$AS$749, 34, FALSE)</f>
        <v>0</v>
      </c>
      <c r="AK267" s="368">
        <f>VLOOKUP($G267, SCHOOL_INFO!$D$5:$AS$749, 35, FALSE)</f>
        <v>6</v>
      </c>
      <c r="AL267" s="368">
        <f>VLOOKUP($B267, '0.학교(충남+대전)'!$C$4:$AH$767, 31, FALSE)</f>
        <v>6</v>
      </c>
      <c r="AM267" s="368">
        <f>VLOOKUP($B267, '0.학교(충남+대전)'!$C$4:$AH$767, 32, FALSE)</f>
        <v>0</v>
      </c>
      <c r="AN267" s="368">
        <f>VLOOKUP($G267, SCHOOL_INFO!$D$5:$AS$749, 9, FALSE)</f>
        <v>0</v>
      </c>
      <c r="AO267" s="368">
        <f>VLOOKUP($G267, SCHOOL_INFO!$D$5:$AS$749, 36, FALSE)</f>
        <v>17</v>
      </c>
      <c r="AP267" s="368">
        <f>VLOOKUP($G267, SCHOOL_INFO!$D$5:$AS$749, 37, FALSE)</f>
        <v>0</v>
      </c>
      <c r="AQ267" s="368">
        <f>VLOOKUP($B267, '0.학교(충남+대전)'!$C$4:$AC$767, 27, FALSE)</f>
        <v>17</v>
      </c>
      <c r="AR267" s="368">
        <f>VLOOKUP($B267, '0.학교(충남+대전)'!$C$4:$AH$767, 29, FALSE)</f>
        <v>17</v>
      </c>
      <c r="AS267" s="368">
        <f>VLOOKUP($B267, '0.학교(충남+대전)'!$C$4:$AH$767, 30, FALSE)</f>
        <v>0</v>
      </c>
      <c r="AT267" s="368">
        <f>VLOOKUP($G267, SCHOOL_INFO!$D$5:$AS$749, 38, FALSE)</f>
        <v>1</v>
      </c>
      <c r="AU267" s="368">
        <f>VLOOKUP($G267, SCHOOL_INFO!$D$5:$AS$749, 39, FALSE)</f>
        <v>7</v>
      </c>
      <c r="AV267" s="368">
        <f>VLOOKUP($G267, SCHOOL_INFO!$D$5:$AS$749, 40, FALSE)</f>
        <v>17</v>
      </c>
      <c r="AW267" s="368">
        <f>VLOOKUP($G267, SCHOOL_INFO!$D$5:$AS$749, 41, FALSE)</f>
        <v>0</v>
      </c>
      <c r="AX267" s="368">
        <f>VLOOKUP($G267, SCHOOL_INFO!$D$5:$AS$749, 42, FALSE)</f>
        <v>0</v>
      </c>
    </row>
    <row r="268" spans="1:50" ht="16.5" customHeight="1">
      <c r="A268" s="80">
        <v>264</v>
      </c>
      <c r="B268" s="86" t="s">
        <v>1273</v>
      </c>
      <c r="C268" s="88" t="s">
        <v>28</v>
      </c>
      <c r="D268" s="86" t="s">
        <v>2233</v>
      </c>
      <c r="E268" s="86" t="s">
        <v>1255</v>
      </c>
      <c r="F268" s="91" t="s">
        <v>724</v>
      </c>
      <c r="G268" s="90" t="s">
        <v>1274</v>
      </c>
      <c r="H268" s="390" t="s">
        <v>26</v>
      </c>
      <c r="I268" s="390" t="s">
        <v>699</v>
      </c>
      <c r="J268" s="88" t="s">
        <v>5123</v>
      </c>
      <c r="K268" s="366">
        <v>2</v>
      </c>
      <c r="L268" s="367">
        <v>1</v>
      </c>
      <c r="M268" s="367">
        <v>1</v>
      </c>
      <c r="N268" s="368">
        <f>VLOOKUP($G268, SCHOOL_INFO!$D$5:$AS$749, 6, FALSE)</f>
        <v>22</v>
      </c>
      <c r="O268" s="368">
        <f>VLOOKUP($G268, SCHOOL_INFO!$D$5:$AS$749, 7, FALSE)</f>
        <v>0</v>
      </c>
      <c r="P268" s="368">
        <f>VLOOKUP($G268, SCHOOL_INFO!$D$5:$AS$749, 8, FALSE)</f>
        <v>1</v>
      </c>
      <c r="Q268" s="368">
        <f>VLOOKUP($G268, SCHOOL_INFO!$D$5:$AS$749, 10, FALSE)</f>
        <v>2</v>
      </c>
      <c r="R268" s="368">
        <f>VLOOKUP($G268, SCHOOL_INFO!$D$5:$AS$749, 11, FALSE)</f>
        <v>0</v>
      </c>
      <c r="S268" s="368">
        <f>VLOOKUP($G268, SCHOOL_INFO!$D$5:$AS$749, 12, FALSE)</f>
        <v>0</v>
      </c>
      <c r="T268" s="368">
        <f>VLOOKUP($G268, SCHOOL_INFO!$D$5:$AS$749, 13, FALSE)</f>
        <v>4</v>
      </c>
      <c r="U268" s="368">
        <f>VLOOKUP($G268, SCHOOL_INFO!$D$5:$AS$749, 14, FALSE)</f>
        <v>0</v>
      </c>
      <c r="V268" s="368">
        <f>VLOOKUP($G268, SCHOOL_INFO!$D$5:$AS$749, 15, FALSE)</f>
        <v>0</v>
      </c>
      <c r="W268" s="368">
        <f>VLOOKUP($G268, SCHOOL_INFO!$D$5:$AS$749, 17, FALSE)</f>
        <v>0</v>
      </c>
      <c r="X268" s="368">
        <f>VLOOKUP($G268, SCHOOL_INFO!$D$5:$AS$749, 18, FALSE)</f>
        <v>0</v>
      </c>
      <c r="Y268" s="368">
        <f>VLOOKUP($G268, SCHOOL_INFO!$D$5:$AS$749, 19, FALSE)</f>
        <v>0</v>
      </c>
      <c r="Z268" s="368">
        <f>VLOOKUP($G268, SCHOOL_INFO!$D$5:$AS$749, 21, FALSE)</f>
        <v>27</v>
      </c>
      <c r="AA268" s="368">
        <f>VLOOKUP($G268, SCHOOL_INFO!$D$5:$AS$749, 22, FALSE)</f>
        <v>2</v>
      </c>
      <c r="AB268" s="368">
        <f>VLOOKUP($G268, SCHOOL_INFO!$D$5:$AS$749, 23, FALSE)</f>
        <v>0</v>
      </c>
      <c r="AC268" s="368">
        <f>VLOOKUP($G268, SCHOOL_INFO!$D$5:$AS$749, 25, FALSE)</f>
        <v>10</v>
      </c>
      <c r="AD268" s="368">
        <f>VLOOKUP($G268, SCHOOL_INFO!$D$5:$AS$749, 26, FALSE)</f>
        <v>3</v>
      </c>
      <c r="AE268" s="368">
        <f>VLOOKUP($G268, SCHOOL_INFO!$D$5:$AS$749, 27, FALSE)</f>
        <v>0</v>
      </c>
      <c r="AF268" s="368">
        <f>VLOOKUP($G268, SCHOOL_INFO!$D$5:$AS$749, 29, FALSE)</f>
        <v>6</v>
      </c>
      <c r="AG268" s="368">
        <f>VLOOKUP($G268, SCHOOL_INFO!$D$5:$AS$749, 30, FALSE)</f>
        <v>0</v>
      </c>
      <c r="AH268" s="368">
        <f>VLOOKUP($G268, SCHOOL_INFO!$D$5:$AS$749, 31, FALSE)</f>
        <v>0</v>
      </c>
      <c r="AI268" s="368">
        <f>VLOOKUP($G268, SCHOOL_INFO!$D$5:$AS$749, 33, FALSE)</f>
        <v>1</v>
      </c>
      <c r="AJ268" s="368">
        <f>VLOOKUP($G268, SCHOOL_INFO!$D$5:$AS$749, 34, FALSE)</f>
        <v>0</v>
      </c>
      <c r="AK268" s="368">
        <f>VLOOKUP($G268, SCHOOL_INFO!$D$5:$AS$749, 35, FALSE)</f>
        <v>10</v>
      </c>
      <c r="AL268" s="368">
        <f>VLOOKUP($B268, '0.학교(충남+대전)'!$C$4:$AH$767, 31, FALSE)</f>
        <v>10</v>
      </c>
      <c r="AM268" s="368">
        <f>VLOOKUP($B268, '0.학교(충남+대전)'!$C$4:$AH$767, 32, FALSE)</f>
        <v>0</v>
      </c>
      <c r="AN268" s="368">
        <f>VLOOKUP($G268, SCHOOL_INFO!$D$5:$AS$749, 9, FALSE)</f>
        <v>0</v>
      </c>
      <c r="AO268" s="368">
        <f>VLOOKUP($G268, SCHOOL_INFO!$D$5:$AS$749, 36, FALSE)</f>
        <v>47</v>
      </c>
      <c r="AP268" s="368">
        <f>VLOOKUP($G268, SCHOOL_INFO!$D$5:$AS$749, 37, FALSE)</f>
        <v>0</v>
      </c>
      <c r="AQ268" s="368">
        <f>VLOOKUP($B268, '0.학교(충남+대전)'!$C$4:$AC$767, 27, FALSE)</f>
        <v>47</v>
      </c>
      <c r="AR268" s="368">
        <f>VLOOKUP($B268, '0.학교(충남+대전)'!$C$4:$AH$767, 29, FALSE)</f>
        <v>47</v>
      </c>
      <c r="AS268" s="368">
        <f>VLOOKUP($B268, '0.학교(충남+대전)'!$C$4:$AH$767, 30, FALSE)</f>
        <v>0</v>
      </c>
      <c r="AT268" s="368">
        <f>VLOOKUP($G268, SCHOOL_INFO!$D$5:$AS$749, 38, FALSE)</f>
        <v>1</v>
      </c>
      <c r="AU268" s="368">
        <f>VLOOKUP($G268, SCHOOL_INFO!$D$5:$AS$749, 39, FALSE)</f>
        <v>11</v>
      </c>
      <c r="AV268" s="368">
        <f>VLOOKUP($G268, SCHOOL_INFO!$D$5:$AS$749, 40, FALSE)</f>
        <v>47</v>
      </c>
      <c r="AW268" s="368">
        <f>VLOOKUP($G268, SCHOOL_INFO!$D$5:$AS$749, 41, FALSE)</f>
        <v>0</v>
      </c>
      <c r="AX268" s="368">
        <f>VLOOKUP($G268, SCHOOL_INFO!$D$5:$AS$749, 42, FALSE)</f>
        <v>0</v>
      </c>
    </row>
    <row r="269" spans="1:50" ht="16.5" customHeight="1">
      <c r="A269" s="81">
        <v>265</v>
      </c>
      <c r="B269" s="86" t="s">
        <v>1275</v>
      </c>
      <c r="C269" s="88" t="s">
        <v>28</v>
      </c>
      <c r="D269" s="86" t="s">
        <v>2233</v>
      </c>
      <c r="E269" s="86" t="s">
        <v>1255</v>
      </c>
      <c r="F269" s="91" t="s">
        <v>724</v>
      </c>
      <c r="G269" s="90" t="s">
        <v>1276</v>
      </c>
      <c r="H269" s="390" t="s">
        <v>26</v>
      </c>
      <c r="I269" s="390" t="s">
        <v>699</v>
      </c>
      <c r="J269" s="88" t="s">
        <v>5123</v>
      </c>
      <c r="K269" s="366">
        <v>2</v>
      </c>
      <c r="L269" s="367">
        <v>1</v>
      </c>
      <c r="M269" s="367">
        <v>1</v>
      </c>
      <c r="N269" s="368">
        <f>VLOOKUP($G269, SCHOOL_INFO!$D$5:$AS$749, 6, FALSE)</f>
        <v>34</v>
      </c>
      <c r="O269" s="368">
        <f>VLOOKUP($G269, SCHOOL_INFO!$D$5:$AS$749, 7, FALSE)</f>
        <v>0</v>
      </c>
      <c r="P269" s="368">
        <f>VLOOKUP($G269, SCHOOL_INFO!$D$5:$AS$749, 8, FALSE)</f>
        <v>1</v>
      </c>
      <c r="Q269" s="368">
        <f>VLOOKUP($G269, SCHOOL_INFO!$D$5:$AS$749, 10, FALSE)</f>
        <v>6</v>
      </c>
      <c r="R269" s="368">
        <f>VLOOKUP($G269, SCHOOL_INFO!$D$5:$AS$749, 11, FALSE)</f>
        <v>0</v>
      </c>
      <c r="S269" s="368">
        <f>VLOOKUP($G269, SCHOOL_INFO!$D$5:$AS$749, 12, FALSE)</f>
        <v>0</v>
      </c>
      <c r="T269" s="368">
        <f>VLOOKUP($G269, SCHOOL_INFO!$D$5:$AS$749, 13, FALSE)</f>
        <v>6</v>
      </c>
      <c r="U269" s="368">
        <f>VLOOKUP($G269, SCHOOL_INFO!$D$5:$AS$749, 14, FALSE)</f>
        <v>0</v>
      </c>
      <c r="V269" s="368">
        <f>VLOOKUP($G269, SCHOOL_INFO!$D$5:$AS$749, 15, FALSE)</f>
        <v>0</v>
      </c>
      <c r="W269" s="368">
        <f>VLOOKUP($G269, SCHOOL_INFO!$D$5:$AS$749, 17, FALSE)</f>
        <v>0</v>
      </c>
      <c r="X269" s="368">
        <f>VLOOKUP($G269, SCHOOL_INFO!$D$5:$AS$749, 18, FALSE)</f>
        <v>0</v>
      </c>
      <c r="Y269" s="368">
        <f>VLOOKUP($G269, SCHOOL_INFO!$D$5:$AS$749, 19, FALSE)</f>
        <v>0</v>
      </c>
      <c r="Z269" s="368">
        <f>VLOOKUP($G269, SCHOOL_INFO!$D$5:$AS$749, 21, FALSE)</f>
        <v>16</v>
      </c>
      <c r="AA269" s="368">
        <f>VLOOKUP($G269, SCHOOL_INFO!$D$5:$AS$749, 22, FALSE)</f>
        <v>3</v>
      </c>
      <c r="AB269" s="368">
        <f>VLOOKUP($G269, SCHOOL_INFO!$D$5:$AS$749, 23, FALSE)</f>
        <v>0</v>
      </c>
      <c r="AC269" s="368">
        <f>VLOOKUP($G269, SCHOOL_INFO!$D$5:$AS$749, 25, FALSE)</f>
        <v>58</v>
      </c>
      <c r="AD269" s="368">
        <f>VLOOKUP($G269, SCHOOL_INFO!$D$5:$AS$749, 26, FALSE)</f>
        <v>0</v>
      </c>
      <c r="AE269" s="368">
        <f>VLOOKUP($G269, SCHOOL_INFO!$D$5:$AS$749, 27, FALSE)</f>
        <v>0</v>
      </c>
      <c r="AF269" s="368">
        <f>VLOOKUP($G269, SCHOOL_INFO!$D$5:$AS$749, 29, FALSE)</f>
        <v>2</v>
      </c>
      <c r="AG269" s="368">
        <f>VLOOKUP($G269, SCHOOL_INFO!$D$5:$AS$749, 30, FALSE)</f>
        <v>0</v>
      </c>
      <c r="AH269" s="368">
        <f>VLOOKUP($G269, SCHOOL_INFO!$D$5:$AS$749, 31, FALSE)</f>
        <v>0</v>
      </c>
      <c r="AI269" s="368">
        <f>VLOOKUP($G269, SCHOOL_INFO!$D$5:$AS$749, 33, FALSE)</f>
        <v>1</v>
      </c>
      <c r="AJ269" s="368">
        <f>VLOOKUP($G269, SCHOOL_INFO!$D$5:$AS$749, 34, FALSE)</f>
        <v>0</v>
      </c>
      <c r="AK269" s="368">
        <f>VLOOKUP($G269, SCHOOL_INFO!$D$5:$AS$749, 35, FALSE)</f>
        <v>8</v>
      </c>
      <c r="AL269" s="368">
        <f>VLOOKUP($B269, '0.학교(충남+대전)'!$C$4:$AH$767, 31, FALSE)</f>
        <v>8</v>
      </c>
      <c r="AM269" s="368">
        <f>VLOOKUP($B269, '0.학교(충남+대전)'!$C$4:$AH$767, 32, FALSE)</f>
        <v>0</v>
      </c>
      <c r="AN269" s="368">
        <f>VLOOKUP($G269, SCHOOL_INFO!$D$5:$AS$749, 9, FALSE)</f>
        <v>0</v>
      </c>
      <c r="AO269" s="368">
        <f>VLOOKUP($G269, SCHOOL_INFO!$D$5:$AS$749, 36, FALSE)</f>
        <v>22</v>
      </c>
      <c r="AP269" s="368">
        <f>VLOOKUP($G269, SCHOOL_INFO!$D$5:$AS$749, 37, FALSE)</f>
        <v>5</v>
      </c>
      <c r="AQ269" s="368">
        <f>VLOOKUP($B269, '0.학교(충남+대전)'!$C$4:$AC$767, 27, FALSE)</f>
        <v>27</v>
      </c>
      <c r="AR269" s="368">
        <f>VLOOKUP($B269, '0.학교(충남+대전)'!$C$4:$AH$767, 29, FALSE)</f>
        <v>27</v>
      </c>
      <c r="AS269" s="368">
        <f>VLOOKUP($B269, '0.학교(충남+대전)'!$C$4:$AH$767, 30, FALSE)</f>
        <v>0</v>
      </c>
      <c r="AT269" s="368">
        <f>VLOOKUP($G269, SCHOOL_INFO!$D$5:$AS$749, 38, FALSE)</f>
        <v>3</v>
      </c>
      <c r="AU269" s="368">
        <f>VLOOKUP($G269, SCHOOL_INFO!$D$5:$AS$749, 39, FALSE)</f>
        <v>7</v>
      </c>
      <c r="AV269" s="368">
        <f>VLOOKUP($G269, SCHOOL_INFO!$D$5:$AS$749, 40, FALSE)</f>
        <v>27</v>
      </c>
      <c r="AW269" s="368">
        <f>VLOOKUP($G269, SCHOOL_INFO!$D$5:$AS$749, 41, FALSE)</f>
        <v>0</v>
      </c>
      <c r="AX269" s="368">
        <f>VLOOKUP($G269, SCHOOL_INFO!$D$5:$AS$749, 42, FALSE)</f>
        <v>0</v>
      </c>
    </row>
    <row r="270" spans="1:50" ht="16.5" customHeight="1">
      <c r="A270" s="80">
        <v>266</v>
      </c>
      <c r="B270" s="86" t="s">
        <v>1277</v>
      </c>
      <c r="C270" s="88" t="s">
        <v>28</v>
      </c>
      <c r="D270" s="86" t="s">
        <v>2233</v>
      </c>
      <c r="E270" s="86" t="s">
        <v>1255</v>
      </c>
      <c r="F270" s="89" t="s">
        <v>730</v>
      </c>
      <c r="G270" s="90" t="s">
        <v>1278</v>
      </c>
      <c r="H270" s="390" t="s">
        <v>26</v>
      </c>
      <c r="I270" s="390" t="s">
        <v>699</v>
      </c>
      <c r="J270" s="88" t="s">
        <v>5123</v>
      </c>
      <c r="K270" s="366">
        <v>2</v>
      </c>
      <c r="L270" s="367">
        <v>1</v>
      </c>
      <c r="M270" s="367">
        <v>1</v>
      </c>
      <c r="N270" s="368">
        <f>VLOOKUP($G270, SCHOOL_INFO!$D$5:$AS$749, 6, FALSE)</f>
        <v>23</v>
      </c>
      <c r="O270" s="368">
        <f>VLOOKUP($G270, SCHOOL_INFO!$D$5:$AS$749, 7, FALSE)</f>
        <v>0</v>
      </c>
      <c r="P270" s="368">
        <f>VLOOKUP($G270, SCHOOL_INFO!$D$5:$AS$749, 8, FALSE)</f>
        <v>1</v>
      </c>
      <c r="Q270" s="368">
        <f>VLOOKUP($G270, SCHOOL_INFO!$D$5:$AS$749, 10, FALSE)</f>
        <v>13</v>
      </c>
      <c r="R270" s="368">
        <f>VLOOKUP($G270, SCHOOL_INFO!$D$5:$AS$749, 11, FALSE)</f>
        <v>0</v>
      </c>
      <c r="S270" s="368">
        <f>VLOOKUP($G270, SCHOOL_INFO!$D$5:$AS$749, 12, FALSE)</f>
        <v>0</v>
      </c>
      <c r="T270" s="368">
        <f>VLOOKUP($G270, SCHOOL_INFO!$D$5:$AS$749, 13, FALSE)</f>
        <v>0</v>
      </c>
      <c r="U270" s="368">
        <f>VLOOKUP($G270, SCHOOL_INFO!$D$5:$AS$749, 14, FALSE)</f>
        <v>0</v>
      </c>
      <c r="V270" s="368">
        <f>VLOOKUP($G270, SCHOOL_INFO!$D$5:$AS$749, 15, FALSE)</f>
        <v>0</v>
      </c>
      <c r="W270" s="368">
        <f>VLOOKUP($G270, SCHOOL_INFO!$D$5:$AS$749, 17, FALSE)</f>
        <v>0</v>
      </c>
      <c r="X270" s="368">
        <f>VLOOKUP($G270, SCHOOL_INFO!$D$5:$AS$749, 18, FALSE)</f>
        <v>0</v>
      </c>
      <c r="Y270" s="368">
        <f>VLOOKUP($G270, SCHOOL_INFO!$D$5:$AS$749, 19, FALSE)</f>
        <v>0</v>
      </c>
      <c r="Z270" s="368">
        <f>VLOOKUP($G270, SCHOOL_INFO!$D$5:$AS$749, 21, FALSE)</f>
        <v>23</v>
      </c>
      <c r="AA270" s="368">
        <f>VLOOKUP($G270, SCHOOL_INFO!$D$5:$AS$749, 22, FALSE)</f>
        <v>2</v>
      </c>
      <c r="AB270" s="368">
        <f>VLOOKUP($G270, SCHOOL_INFO!$D$5:$AS$749, 23, FALSE)</f>
        <v>0</v>
      </c>
      <c r="AC270" s="368">
        <f>VLOOKUP($G270, SCHOOL_INFO!$D$5:$AS$749, 25, FALSE)</f>
        <v>35</v>
      </c>
      <c r="AD270" s="368">
        <f>VLOOKUP($G270, SCHOOL_INFO!$D$5:$AS$749, 26, FALSE)</f>
        <v>0</v>
      </c>
      <c r="AE270" s="368">
        <f>VLOOKUP($G270, SCHOOL_INFO!$D$5:$AS$749, 27, FALSE)</f>
        <v>0</v>
      </c>
      <c r="AF270" s="368">
        <f>VLOOKUP($G270, SCHOOL_INFO!$D$5:$AS$749, 29, FALSE)</f>
        <v>12</v>
      </c>
      <c r="AG270" s="368">
        <f>VLOOKUP($G270, SCHOOL_INFO!$D$5:$AS$749, 30, FALSE)</f>
        <v>0</v>
      </c>
      <c r="AH270" s="368">
        <f>VLOOKUP($G270, SCHOOL_INFO!$D$5:$AS$749, 31, FALSE)</f>
        <v>0</v>
      </c>
      <c r="AI270" s="368">
        <f>VLOOKUP($G270, SCHOOL_INFO!$D$5:$AS$749, 33, FALSE)</f>
        <v>1</v>
      </c>
      <c r="AJ270" s="368">
        <f>VLOOKUP($G270, SCHOOL_INFO!$D$5:$AS$749, 34, FALSE)</f>
        <v>0</v>
      </c>
      <c r="AK270" s="368">
        <f>VLOOKUP($G270, SCHOOL_INFO!$D$5:$AS$749, 35, FALSE)</f>
        <v>4</v>
      </c>
      <c r="AL270" s="368">
        <f>VLOOKUP($B270, '0.학교(충남+대전)'!$C$4:$AH$767, 31, FALSE)</f>
        <v>4</v>
      </c>
      <c r="AM270" s="368">
        <f>VLOOKUP($B270, '0.학교(충남+대전)'!$C$4:$AH$767, 32, FALSE)</f>
        <v>0</v>
      </c>
      <c r="AN270" s="368">
        <f>VLOOKUP($G270, SCHOOL_INFO!$D$5:$AS$749, 9, FALSE)</f>
        <v>0</v>
      </c>
      <c r="AO270" s="368">
        <f>VLOOKUP($G270, SCHOOL_INFO!$D$5:$AS$749, 36, FALSE)</f>
        <v>23</v>
      </c>
      <c r="AP270" s="368">
        <f>VLOOKUP($G270, SCHOOL_INFO!$D$5:$AS$749, 37, FALSE)</f>
        <v>1</v>
      </c>
      <c r="AQ270" s="368">
        <f>VLOOKUP($B270, '0.학교(충남+대전)'!$C$4:$AC$767, 27, FALSE)</f>
        <v>27</v>
      </c>
      <c r="AR270" s="368">
        <f>VLOOKUP($B270, '0.학교(충남+대전)'!$C$4:$AH$767, 29, FALSE)</f>
        <v>24</v>
      </c>
      <c r="AS270" s="368">
        <f>VLOOKUP($B270, '0.학교(충남+대전)'!$C$4:$AH$767, 30, FALSE)</f>
        <v>0</v>
      </c>
      <c r="AT270" s="368">
        <f>VLOOKUP($G270, SCHOOL_INFO!$D$5:$AS$749, 38, FALSE)</f>
        <v>1</v>
      </c>
      <c r="AU270" s="368">
        <f>VLOOKUP($G270, SCHOOL_INFO!$D$5:$AS$749, 39, FALSE)</f>
        <v>5</v>
      </c>
      <c r="AV270" s="368">
        <f>VLOOKUP($G270, SCHOOL_INFO!$D$5:$AS$749, 40, FALSE)</f>
        <v>24</v>
      </c>
      <c r="AW270" s="368">
        <f>VLOOKUP($G270, SCHOOL_INFO!$D$5:$AS$749, 41, FALSE)</f>
        <v>0</v>
      </c>
      <c r="AX270" s="368">
        <f>VLOOKUP($G270, SCHOOL_INFO!$D$5:$AS$749, 42, FALSE)</f>
        <v>0</v>
      </c>
    </row>
    <row r="271" spans="1:50" ht="16.5" customHeight="1">
      <c r="A271" s="80">
        <v>267</v>
      </c>
      <c r="B271" s="86" t="s">
        <v>1279</v>
      </c>
      <c r="C271" s="88" t="s">
        <v>28</v>
      </c>
      <c r="D271" s="86" t="s">
        <v>2233</v>
      </c>
      <c r="E271" s="86" t="s">
        <v>1255</v>
      </c>
      <c r="F271" s="91" t="s">
        <v>724</v>
      </c>
      <c r="G271" s="90" t="s">
        <v>1280</v>
      </c>
      <c r="H271" s="390" t="s">
        <v>26</v>
      </c>
      <c r="I271" s="390" t="s">
        <v>699</v>
      </c>
      <c r="J271" s="88" t="s">
        <v>5123</v>
      </c>
      <c r="K271" s="366">
        <v>2</v>
      </c>
      <c r="L271" s="367">
        <v>1</v>
      </c>
      <c r="M271" s="367">
        <v>1</v>
      </c>
      <c r="N271" s="368">
        <f>VLOOKUP($G271, SCHOOL_INFO!$D$5:$AS$749, 6, FALSE)</f>
        <v>28</v>
      </c>
      <c r="O271" s="368">
        <f>VLOOKUP($G271, SCHOOL_INFO!$D$5:$AS$749, 7, FALSE)</f>
        <v>0</v>
      </c>
      <c r="P271" s="368">
        <f>VLOOKUP($G271, SCHOOL_INFO!$D$5:$AS$749, 8, FALSE)</f>
        <v>1</v>
      </c>
      <c r="Q271" s="368">
        <f>VLOOKUP($G271, SCHOOL_INFO!$D$5:$AS$749, 10, FALSE)</f>
        <v>4</v>
      </c>
      <c r="R271" s="368">
        <f>VLOOKUP($G271, SCHOOL_INFO!$D$5:$AS$749, 11, FALSE)</f>
        <v>0</v>
      </c>
      <c r="S271" s="368">
        <f>VLOOKUP($G271, SCHOOL_INFO!$D$5:$AS$749, 12, FALSE)</f>
        <v>0</v>
      </c>
      <c r="T271" s="368">
        <f>VLOOKUP($G271, SCHOOL_INFO!$D$5:$AS$749, 13, FALSE)</f>
        <v>4</v>
      </c>
      <c r="U271" s="368">
        <f>VLOOKUP($G271, SCHOOL_INFO!$D$5:$AS$749, 14, FALSE)</f>
        <v>0</v>
      </c>
      <c r="V271" s="368">
        <f>VLOOKUP($G271, SCHOOL_INFO!$D$5:$AS$749, 15, FALSE)</f>
        <v>0</v>
      </c>
      <c r="W271" s="368">
        <f>VLOOKUP($G271, SCHOOL_INFO!$D$5:$AS$749, 17, FALSE)</f>
        <v>0</v>
      </c>
      <c r="X271" s="368">
        <f>VLOOKUP($G271, SCHOOL_INFO!$D$5:$AS$749, 18, FALSE)</f>
        <v>0</v>
      </c>
      <c r="Y271" s="368">
        <f>VLOOKUP($G271, SCHOOL_INFO!$D$5:$AS$749, 19, FALSE)</f>
        <v>0</v>
      </c>
      <c r="Z271" s="368">
        <f>VLOOKUP($G271, SCHOOL_INFO!$D$5:$AS$749, 21, FALSE)</f>
        <v>38</v>
      </c>
      <c r="AA271" s="368">
        <f>VLOOKUP($G271, SCHOOL_INFO!$D$5:$AS$749, 22, FALSE)</f>
        <v>5</v>
      </c>
      <c r="AB271" s="368">
        <f>VLOOKUP($G271, SCHOOL_INFO!$D$5:$AS$749, 23, FALSE)</f>
        <v>0</v>
      </c>
      <c r="AC271" s="368">
        <f>VLOOKUP($G271, SCHOOL_INFO!$D$5:$AS$749, 25, FALSE)</f>
        <v>23</v>
      </c>
      <c r="AD271" s="368">
        <f>VLOOKUP($G271, SCHOOL_INFO!$D$5:$AS$749, 26, FALSE)</f>
        <v>0</v>
      </c>
      <c r="AE271" s="368">
        <f>VLOOKUP($G271, SCHOOL_INFO!$D$5:$AS$749, 27, FALSE)</f>
        <v>0</v>
      </c>
      <c r="AF271" s="368">
        <f>VLOOKUP($G271, SCHOOL_INFO!$D$5:$AS$749, 29, FALSE)</f>
        <v>0</v>
      </c>
      <c r="AG271" s="368">
        <f>VLOOKUP($G271, SCHOOL_INFO!$D$5:$AS$749, 30, FALSE)</f>
        <v>0</v>
      </c>
      <c r="AH271" s="368">
        <f>VLOOKUP($G271, SCHOOL_INFO!$D$5:$AS$749, 31, FALSE)</f>
        <v>0</v>
      </c>
      <c r="AI271" s="368">
        <f>VLOOKUP($G271, SCHOOL_INFO!$D$5:$AS$749, 33, FALSE)</f>
        <v>1</v>
      </c>
      <c r="AJ271" s="368">
        <f>VLOOKUP($G271, SCHOOL_INFO!$D$5:$AS$749, 34, FALSE)</f>
        <v>0</v>
      </c>
      <c r="AK271" s="368">
        <f>VLOOKUP($G271, SCHOOL_INFO!$D$5:$AS$749, 35, FALSE)</f>
        <v>4</v>
      </c>
      <c r="AL271" s="368">
        <f>VLOOKUP($B271, '0.학교(충남+대전)'!$C$4:$AH$767, 31, FALSE)</f>
        <v>4</v>
      </c>
      <c r="AM271" s="368">
        <f>VLOOKUP($B271, '0.학교(충남+대전)'!$C$4:$AH$767, 32, FALSE)</f>
        <v>0</v>
      </c>
      <c r="AN271" s="368">
        <f>VLOOKUP($G271, SCHOOL_INFO!$D$5:$AS$749, 9, FALSE)</f>
        <v>0</v>
      </c>
      <c r="AO271" s="368">
        <f>VLOOKUP($G271, SCHOOL_INFO!$D$5:$AS$749, 36, FALSE)</f>
        <v>19</v>
      </c>
      <c r="AP271" s="368">
        <f>VLOOKUP($G271, SCHOOL_INFO!$D$5:$AS$749, 37, FALSE)</f>
        <v>6</v>
      </c>
      <c r="AQ271" s="368">
        <f>VLOOKUP($B271, '0.학교(충남+대전)'!$C$4:$AC$767, 27, FALSE)</f>
        <v>25</v>
      </c>
      <c r="AR271" s="368">
        <f>VLOOKUP($B271, '0.학교(충남+대전)'!$C$4:$AH$767, 29, FALSE)</f>
        <v>25</v>
      </c>
      <c r="AS271" s="368">
        <f>VLOOKUP($B271, '0.학교(충남+대전)'!$C$4:$AH$767, 30, FALSE)</f>
        <v>0</v>
      </c>
      <c r="AT271" s="368">
        <f>VLOOKUP($G271, SCHOOL_INFO!$D$5:$AS$749, 38, FALSE)</f>
        <v>1</v>
      </c>
      <c r="AU271" s="368">
        <f>VLOOKUP($G271, SCHOOL_INFO!$D$5:$AS$749, 39, FALSE)</f>
        <v>5</v>
      </c>
      <c r="AV271" s="368">
        <f>VLOOKUP($G271, SCHOOL_INFO!$D$5:$AS$749, 40, FALSE)</f>
        <v>25</v>
      </c>
      <c r="AW271" s="368">
        <f>VLOOKUP($G271, SCHOOL_INFO!$D$5:$AS$749, 41, FALSE)</f>
        <v>0</v>
      </c>
      <c r="AX271" s="368">
        <f>VLOOKUP($G271, SCHOOL_INFO!$D$5:$AS$749, 42, FALSE)</f>
        <v>0</v>
      </c>
    </row>
    <row r="272" spans="1:50" ht="16.5" customHeight="1">
      <c r="A272" s="81">
        <v>268</v>
      </c>
      <c r="B272" s="86" t="s">
        <v>1281</v>
      </c>
      <c r="C272" s="88" t="s">
        <v>28</v>
      </c>
      <c r="D272" s="86" t="s">
        <v>2233</v>
      </c>
      <c r="E272" s="86" t="s">
        <v>1255</v>
      </c>
      <c r="F272" s="91" t="s">
        <v>724</v>
      </c>
      <c r="G272" s="90" t="s">
        <v>1282</v>
      </c>
      <c r="H272" s="390" t="s">
        <v>26</v>
      </c>
      <c r="I272" s="390" t="s">
        <v>699</v>
      </c>
      <c r="J272" s="88" t="s">
        <v>5123</v>
      </c>
      <c r="K272" s="366">
        <v>2</v>
      </c>
      <c r="L272" s="367">
        <v>1</v>
      </c>
      <c r="M272" s="367">
        <v>1</v>
      </c>
      <c r="N272" s="368">
        <f>VLOOKUP($G272, SCHOOL_INFO!$D$5:$AS$749, 6, FALSE)</f>
        <v>37</v>
      </c>
      <c r="O272" s="368">
        <f>VLOOKUP($G272, SCHOOL_INFO!$D$5:$AS$749, 7, FALSE)</f>
        <v>0</v>
      </c>
      <c r="P272" s="368">
        <f>VLOOKUP($G272, SCHOOL_INFO!$D$5:$AS$749, 8, FALSE)</f>
        <v>1</v>
      </c>
      <c r="Q272" s="368">
        <f>VLOOKUP($G272, SCHOOL_INFO!$D$5:$AS$749, 10, FALSE)</f>
        <v>7</v>
      </c>
      <c r="R272" s="368">
        <f>VLOOKUP($G272, SCHOOL_INFO!$D$5:$AS$749, 11, FALSE)</f>
        <v>0</v>
      </c>
      <c r="S272" s="368">
        <f>VLOOKUP($G272, SCHOOL_INFO!$D$5:$AS$749, 12, FALSE)</f>
        <v>0</v>
      </c>
      <c r="T272" s="368">
        <f>VLOOKUP($G272, SCHOOL_INFO!$D$5:$AS$749, 13, FALSE)</f>
        <v>0</v>
      </c>
      <c r="U272" s="368">
        <f>VLOOKUP($G272, SCHOOL_INFO!$D$5:$AS$749, 14, FALSE)</f>
        <v>0</v>
      </c>
      <c r="V272" s="368">
        <f>VLOOKUP($G272, SCHOOL_INFO!$D$5:$AS$749, 15, FALSE)</f>
        <v>0</v>
      </c>
      <c r="W272" s="368">
        <f>VLOOKUP($G272, SCHOOL_INFO!$D$5:$AS$749, 17, FALSE)</f>
        <v>0</v>
      </c>
      <c r="X272" s="368">
        <f>VLOOKUP($G272, SCHOOL_INFO!$D$5:$AS$749, 18, FALSE)</f>
        <v>0</v>
      </c>
      <c r="Y272" s="368">
        <f>VLOOKUP($G272, SCHOOL_INFO!$D$5:$AS$749, 19, FALSE)</f>
        <v>0</v>
      </c>
      <c r="Z272" s="368">
        <f>VLOOKUP($G272, SCHOOL_INFO!$D$5:$AS$749, 21, FALSE)</f>
        <v>19</v>
      </c>
      <c r="AA272" s="368">
        <f>VLOOKUP($G272, SCHOOL_INFO!$D$5:$AS$749, 22, FALSE)</f>
        <v>13</v>
      </c>
      <c r="AB272" s="368">
        <f>VLOOKUP($G272, SCHOOL_INFO!$D$5:$AS$749, 23, FALSE)</f>
        <v>0</v>
      </c>
      <c r="AC272" s="368">
        <f>VLOOKUP($G272, SCHOOL_INFO!$D$5:$AS$749, 25, FALSE)</f>
        <v>36</v>
      </c>
      <c r="AD272" s="368">
        <f>VLOOKUP($G272, SCHOOL_INFO!$D$5:$AS$749, 26, FALSE)</f>
        <v>0</v>
      </c>
      <c r="AE272" s="368">
        <f>VLOOKUP($G272, SCHOOL_INFO!$D$5:$AS$749, 27, FALSE)</f>
        <v>0</v>
      </c>
      <c r="AF272" s="368">
        <f>VLOOKUP($G272, SCHOOL_INFO!$D$5:$AS$749, 29, FALSE)</f>
        <v>17</v>
      </c>
      <c r="AG272" s="368">
        <f>VLOOKUP($G272, SCHOOL_INFO!$D$5:$AS$749, 30, FALSE)</f>
        <v>0</v>
      </c>
      <c r="AH272" s="368">
        <f>VLOOKUP($G272, SCHOOL_INFO!$D$5:$AS$749, 31, FALSE)</f>
        <v>0</v>
      </c>
      <c r="AI272" s="368">
        <f>VLOOKUP($G272, SCHOOL_INFO!$D$5:$AS$749, 33, FALSE)</f>
        <v>1</v>
      </c>
      <c r="AJ272" s="368">
        <f>VLOOKUP($G272, SCHOOL_INFO!$D$5:$AS$749, 34, FALSE)</f>
        <v>0</v>
      </c>
      <c r="AK272" s="368">
        <f>VLOOKUP($G272, SCHOOL_INFO!$D$5:$AS$749, 35, FALSE)</f>
        <v>4</v>
      </c>
      <c r="AL272" s="368">
        <f>VLOOKUP($B272, '0.학교(충남+대전)'!$C$4:$AH$767, 31, FALSE)</f>
        <v>4</v>
      </c>
      <c r="AM272" s="368">
        <f>VLOOKUP($B272, '0.학교(충남+대전)'!$C$4:$AH$767, 32, FALSE)</f>
        <v>0</v>
      </c>
      <c r="AN272" s="368">
        <f>VLOOKUP($G272, SCHOOL_INFO!$D$5:$AS$749, 9, FALSE)</f>
        <v>0</v>
      </c>
      <c r="AO272" s="368">
        <f>VLOOKUP($G272, SCHOOL_INFO!$D$5:$AS$749, 36, FALSE)</f>
        <v>29</v>
      </c>
      <c r="AP272" s="368">
        <f>VLOOKUP($G272, SCHOOL_INFO!$D$5:$AS$749, 37, FALSE)</f>
        <v>1</v>
      </c>
      <c r="AQ272" s="368">
        <f>VLOOKUP($B272, '0.학교(충남+대전)'!$C$4:$AC$767, 27, FALSE)</f>
        <v>30</v>
      </c>
      <c r="AR272" s="368">
        <f>VLOOKUP($B272, '0.학교(충남+대전)'!$C$4:$AH$767, 29, FALSE)</f>
        <v>30</v>
      </c>
      <c r="AS272" s="368">
        <f>VLOOKUP($B272, '0.학교(충남+대전)'!$C$4:$AH$767, 30, FALSE)</f>
        <v>0</v>
      </c>
      <c r="AT272" s="368">
        <f>VLOOKUP($G272, SCHOOL_INFO!$D$5:$AS$749, 38, FALSE)</f>
        <v>1</v>
      </c>
      <c r="AU272" s="368">
        <f>VLOOKUP($G272, SCHOOL_INFO!$D$5:$AS$749, 39, FALSE)</f>
        <v>5</v>
      </c>
      <c r="AV272" s="368">
        <f>VLOOKUP($G272, SCHOOL_INFO!$D$5:$AS$749, 40, FALSE)</f>
        <v>30</v>
      </c>
      <c r="AW272" s="368">
        <f>VLOOKUP($G272, SCHOOL_INFO!$D$5:$AS$749, 41, FALSE)</f>
        <v>0</v>
      </c>
      <c r="AX272" s="368">
        <f>VLOOKUP($G272, SCHOOL_INFO!$D$5:$AS$749, 42, FALSE)</f>
        <v>0</v>
      </c>
    </row>
    <row r="273" spans="1:50" ht="16.5" customHeight="1">
      <c r="A273" s="80">
        <v>269</v>
      </c>
      <c r="B273" s="86" t="s">
        <v>1283</v>
      </c>
      <c r="C273" s="88" t="s">
        <v>28</v>
      </c>
      <c r="D273" s="86" t="s">
        <v>2233</v>
      </c>
      <c r="E273" s="86" t="s">
        <v>1255</v>
      </c>
      <c r="F273" s="89" t="s">
        <v>730</v>
      </c>
      <c r="G273" s="90" t="s">
        <v>1284</v>
      </c>
      <c r="H273" s="390" t="s">
        <v>26</v>
      </c>
      <c r="I273" s="390" t="s">
        <v>699</v>
      </c>
      <c r="J273" s="88" t="s">
        <v>5123</v>
      </c>
      <c r="K273" s="366">
        <v>2</v>
      </c>
      <c r="L273" s="367">
        <v>1</v>
      </c>
      <c r="M273" s="367">
        <v>1</v>
      </c>
      <c r="N273" s="368">
        <f>VLOOKUP($G273, SCHOOL_INFO!$D$5:$AS$749, 6, FALSE)</f>
        <v>37</v>
      </c>
      <c r="O273" s="368">
        <f>VLOOKUP($G273, SCHOOL_INFO!$D$5:$AS$749, 7, FALSE)</f>
        <v>0</v>
      </c>
      <c r="P273" s="368">
        <f>VLOOKUP($G273, SCHOOL_INFO!$D$5:$AS$749, 8, FALSE)</f>
        <v>1</v>
      </c>
      <c r="Q273" s="368">
        <f>VLOOKUP($G273, SCHOOL_INFO!$D$5:$AS$749, 10, FALSE)</f>
        <v>3</v>
      </c>
      <c r="R273" s="368">
        <f>VLOOKUP($G273, SCHOOL_INFO!$D$5:$AS$749, 11, FALSE)</f>
        <v>0</v>
      </c>
      <c r="S273" s="368">
        <f>VLOOKUP($G273, SCHOOL_INFO!$D$5:$AS$749, 12, FALSE)</f>
        <v>0</v>
      </c>
      <c r="T273" s="368">
        <f>VLOOKUP($G273, SCHOOL_INFO!$D$5:$AS$749, 13, FALSE)</f>
        <v>12</v>
      </c>
      <c r="U273" s="368">
        <f>VLOOKUP($G273, SCHOOL_INFO!$D$5:$AS$749, 14, FALSE)</f>
        <v>0</v>
      </c>
      <c r="V273" s="368">
        <f>VLOOKUP($G273, SCHOOL_INFO!$D$5:$AS$749, 15, FALSE)</f>
        <v>0</v>
      </c>
      <c r="W273" s="368">
        <f>VLOOKUP($G273, SCHOOL_INFO!$D$5:$AS$749, 17, FALSE)</f>
        <v>1</v>
      </c>
      <c r="X273" s="368">
        <f>VLOOKUP($G273, SCHOOL_INFO!$D$5:$AS$749, 18, FALSE)</f>
        <v>0</v>
      </c>
      <c r="Y273" s="368">
        <f>VLOOKUP($G273, SCHOOL_INFO!$D$5:$AS$749, 19, FALSE)</f>
        <v>0</v>
      </c>
      <c r="Z273" s="368">
        <f>VLOOKUP($G273, SCHOOL_INFO!$D$5:$AS$749, 21, FALSE)</f>
        <v>40</v>
      </c>
      <c r="AA273" s="368">
        <f>VLOOKUP($G273, SCHOOL_INFO!$D$5:$AS$749, 22, FALSE)</f>
        <v>3</v>
      </c>
      <c r="AB273" s="368">
        <f>VLOOKUP($G273, SCHOOL_INFO!$D$5:$AS$749, 23, FALSE)</f>
        <v>0</v>
      </c>
      <c r="AC273" s="368">
        <f>VLOOKUP($G273, SCHOOL_INFO!$D$5:$AS$749, 25, FALSE)</f>
        <v>26</v>
      </c>
      <c r="AD273" s="368">
        <f>VLOOKUP($G273, SCHOOL_INFO!$D$5:$AS$749, 26, FALSE)</f>
        <v>0</v>
      </c>
      <c r="AE273" s="368">
        <f>VLOOKUP($G273, SCHOOL_INFO!$D$5:$AS$749, 27, FALSE)</f>
        <v>0</v>
      </c>
      <c r="AF273" s="368">
        <f>VLOOKUP($G273, SCHOOL_INFO!$D$5:$AS$749, 29, FALSE)</f>
        <v>0</v>
      </c>
      <c r="AG273" s="368">
        <f>VLOOKUP($G273, SCHOOL_INFO!$D$5:$AS$749, 30, FALSE)</f>
        <v>0</v>
      </c>
      <c r="AH273" s="368">
        <f>VLOOKUP($G273, SCHOOL_INFO!$D$5:$AS$749, 31, FALSE)</f>
        <v>0</v>
      </c>
      <c r="AI273" s="368">
        <f>VLOOKUP($G273, SCHOOL_INFO!$D$5:$AS$749, 33, FALSE)</f>
        <v>1</v>
      </c>
      <c r="AJ273" s="368">
        <f>VLOOKUP($G273, SCHOOL_INFO!$D$5:$AS$749, 34, FALSE)</f>
        <v>0</v>
      </c>
      <c r="AK273" s="368">
        <f>VLOOKUP($G273, SCHOOL_INFO!$D$5:$AS$749, 35, FALSE)</f>
        <v>7</v>
      </c>
      <c r="AL273" s="368">
        <f>VLOOKUP($B273, '0.학교(충남+대전)'!$C$4:$AH$767, 31, FALSE)</f>
        <v>7</v>
      </c>
      <c r="AM273" s="368">
        <f>VLOOKUP($B273, '0.학교(충남+대전)'!$C$4:$AH$767, 32, FALSE)</f>
        <v>0</v>
      </c>
      <c r="AN273" s="368">
        <f>VLOOKUP($G273, SCHOOL_INFO!$D$5:$AS$749, 9, FALSE)</f>
        <v>0</v>
      </c>
      <c r="AO273" s="368">
        <f>VLOOKUP($G273, SCHOOL_INFO!$D$5:$AS$749, 36, FALSE)</f>
        <v>22</v>
      </c>
      <c r="AP273" s="368">
        <f>VLOOKUP($G273, SCHOOL_INFO!$D$5:$AS$749, 37, FALSE)</f>
        <v>7</v>
      </c>
      <c r="AQ273" s="368">
        <f>VLOOKUP($B273, '0.학교(충남+대전)'!$C$4:$AC$767, 27, FALSE)</f>
        <v>29</v>
      </c>
      <c r="AR273" s="368">
        <f>VLOOKUP($B273, '0.학교(충남+대전)'!$C$4:$AH$767, 29, FALSE)</f>
        <v>29</v>
      </c>
      <c r="AS273" s="368">
        <f>VLOOKUP($B273, '0.학교(충남+대전)'!$C$4:$AH$767, 30, FALSE)</f>
        <v>0</v>
      </c>
      <c r="AT273" s="368">
        <f>VLOOKUP($G273, SCHOOL_INFO!$D$5:$AS$749, 38, FALSE)</f>
        <v>1</v>
      </c>
      <c r="AU273" s="368">
        <f>VLOOKUP($G273, SCHOOL_INFO!$D$5:$AS$749, 39, FALSE)</f>
        <v>10</v>
      </c>
      <c r="AV273" s="368">
        <f>VLOOKUP($G273, SCHOOL_INFO!$D$5:$AS$749, 40, FALSE)</f>
        <v>29</v>
      </c>
      <c r="AW273" s="368">
        <f>VLOOKUP($G273, SCHOOL_INFO!$D$5:$AS$749, 41, FALSE)</f>
        <v>0</v>
      </c>
      <c r="AX273" s="368">
        <f>VLOOKUP($G273, SCHOOL_INFO!$D$5:$AS$749, 42, FALSE)</f>
        <v>0</v>
      </c>
    </row>
    <row r="274" spans="1:50" ht="16.5" customHeight="1">
      <c r="A274" s="80">
        <v>270</v>
      </c>
      <c r="B274" s="86" t="s">
        <v>1285</v>
      </c>
      <c r="C274" s="88" t="s">
        <v>28</v>
      </c>
      <c r="D274" s="86" t="s">
        <v>2233</v>
      </c>
      <c r="E274" s="86" t="s">
        <v>1255</v>
      </c>
      <c r="F274" s="87" t="s">
        <v>727</v>
      </c>
      <c r="G274" s="90" t="s">
        <v>1286</v>
      </c>
      <c r="H274" s="390" t="s">
        <v>26</v>
      </c>
      <c r="I274" s="390" t="s">
        <v>35</v>
      </c>
      <c r="J274" s="88" t="s">
        <v>5123</v>
      </c>
      <c r="K274" s="366">
        <v>3</v>
      </c>
      <c r="L274" s="367">
        <v>1</v>
      </c>
      <c r="M274" s="367">
        <v>1</v>
      </c>
      <c r="N274" s="368">
        <f>VLOOKUP($G274, SCHOOL_INFO!$D$5:$AS$749, 6, FALSE)</f>
        <v>13</v>
      </c>
      <c r="O274" s="368">
        <f>VLOOKUP($G274, SCHOOL_INFO!$D$5:$AS$749, 7, FALSE)</f>
        <v>0</v>
      </c>
      <c r="P274" s="368">
        <f>VLOOKUP($G274, SCHOOL_INFO!$D$5:$AS$749, 8, FALSE)</f>
        <v>7</v>
      </c>
      <c r="Q274" s="368">
        <f>VLOOKUP($G274, SCHOOL_INFO!$D$5:$AS$749, 10, FALSE)</f>
        <v>0</v>
      </c>
      <c r="R274" s="368">
        <f>VLOOKUP($G274, SCHOOL_INFO!$D$5:$AS$749, 11, FALSE)</f>
        <v>0</v>
      </c>
      <c r="S274" s="368">
        <f>VLOOKUP($G274, SCHOOL_INFO!$D$5:$AS$749, 12, FALSE)</f>
        <v>0</v>
      </c>
      <c r="T274" s="368">
        <f>VLOOKUP($G274, SCHOOL_INFO!$D$5:$AS$749, 13, FALSE)</f>
        <v>12</v>
      </c>
      <c r="U274" s="368">
        <f>VLOOKUP($G274, SCHOOL_INFO!$D$5:$AS$749, 14, FALSE)</f>
        <v>0</v>
      </c>
      <c r="V274" s="368">
        <f>VLOOKUP($G274, SCHOOL_INFO!$D$5:$AS$749, 15, FALSE)</f>
        <v>2</v>
      </c>
      <c r="W274" s="368">
        <f>VLOOKUP($G274, SCHOOL_INFO!$D$5:$AS$749, 17, FALSE)</f>
        <v>0</v>
      </c>
      <c r="X274" s="368">
        <f>VLOOKUP($G274, SCHOOL_INFO!$D$5:$AS$749, 18, FALSE)</f>
        <v>0</v>
      </c>
      <c r="Y274" s="368">
        <f>VLOOKUP($G274, SCHOOL_INFO!$D$5:$AS$749, 19, FALSE)</f>
        <v>0</v>
      </c>
      <c r="Z274" s="368">
        <f>VLOOKUP($G274, SCHOOL_INFO!$D$5:$AS$749, 21, FALSE)</f>
        <v>11</v>
      </c>
      <c r="AA274" s="368">
        <f>VLOOKUP($G274, SCHOOL_INFO!$D$5:$AS$749, 22, FALSE)</f>
        <v>2</v>
      </c>
      <c r="AB274" s="368">
        <f>VLOOKUP($G274, SCHOOL_INFO!$D$5:$AS$749, 23, FALSE)</f>
        <v>10</v>
      </c>
      <c r="AC274" s="368">
        <f>VLOOKUP($G274, SCHOOL_INFO!$D$5:$AS$749, 25, FALSE)</f>
        <v>1</v>
      </c>
      <c r="AD274" s="368">
        <f>VLOOKUP($G274, SCHOOL_INFO!$D$5:$AS$749, 26, FALSE)</f>
        <v>0</v>
      </c>
      <c r="AE274" s="368">
        <f>VLOOKUP($G274, SCHOOL_INFO!$D$5:$AS$749, 27, FALSE)</f>
        <v>0</v>
      </c>
      <c r="AF274" s="368">
        <f>VLOOKUP($G274, SCHOOL_INFO!$D$5:$AS$749, 29, FALSE)</f>
        <v>0</v>
      </c>
      <c r="AG274" s="368">
        <f>VLOOKUP($G274, SCHOOL_INFO!$D$5:$AS$749, 30, FALSE)</f>
        <v>0</v>
      </c>
      <c r="AH274" s="368">
        <f>VLOOKUP($G274, SCHOOL_INFO!$D$5:$AS$749, 31, FALSE)</f>
        <v>0</v>
      </c>
      <c r="AI274" s="368">
        <f>VLOOKUP($G274, SCHOOL_INFO!$D$5:$AS$749, 33, FALSE)</f>
        <v>1</v>
      </c>
      <c r="AJ274" s="368">
        <f>VLOOKUP($G274, SCHOOL_INFO!$D$5:$AS$749, 34, FALSE)</f>
        <v>0</v>
      </c>
      <c r="AK274" s="368">
        <f>VLOOKUP($G274, SCHOOL_INFO!$D$5:$AS$749, 35, FALSE)</f>
        <v>6</v>
      </c>
      <c r="AL274" s="368">
        <f>VLOOKUP($B274, '0.학교(충남+대전)'!$C$4:$AH$767, 31, FALSE)</f>
        <v>6</v>
      </c>
      <c r="AM274" s="368">
        <f>VLOOKUP($B274, '0.학교(충남+대전)'!$C$4:$AH$767, 32, FALSE)</f>
        <v>0</v>
      </c>
      <c r="AN274" s="368">
        <f>VLOOKUP($G274, SCHOOL_INFO!$D$5:$AS$749, 9, FALSE)</f>
        <v>0</v>
      </c>
      <c r="AO274" s="368">
        <f>VLOOKUP($G274, SCHOOL_INFO!$D$5:$AS$749, 36, FALSE)</f>
        <v>36</v>
      </c>
      <c r="AP274" s="368">
        <f>VLOOKUP($G274, SCHOOL_INFO!$D$5:$AS$749, 37, FALSE)</f>
        <v>2</v>
      </c>
      <c r="AQ274" s="368">
        <f>VLOOKUP($B274, '0.학교(충남+대전)'!$C$4:$AC$767, 27, FALSE)</f>
        <v>38</v>
      </c>
      <c r="AR274" s="368">
        <f>VLOOKUP($B274, '0.학교(충남+대전)'!$C$4:$AH$767, 29, FALSE)</f>
        <v>38</v>
      </c>
      <c r="AS274" s="368">
        <f>VLOOKUP($B274, '0.학교(충남+대전)'!$C$4:$AH$767, 30, FALSE)</f>
        <v>0</v>
      </c>
      <c r="AT274" s="368">
        <f>VLOOKUP($G274, SCHOOL_INFO!$D$5:$AS$749, 38, FALSE)</f>
        <v>1</v>
      </c>
      <c r="AU274" s="368">
        <f>VLOOKUP($G274, SCHOOL_INFO!$D$5:$AS$749, 39, FALSE)</f>
        <v>7</v>
      </c>
      <c r="AV274" s="368">
        <f>VLOOKUP($G274, SCHOOL_INFO!$D$5:$AS$749, 40, FALSE)</f>
        <v>38</v>
      </c>
      <c r="AW274" s="368">
        <f>VLOOKUP($G274, SCHOOL_INFO!$D$5:$AS$749, 41, FALSE)</f>
        <v>0</v>
      </c>
      <c r="AX274" s="368">
        <f>VLOOKUP($G274, SCHOOL_INFO!$D$5:$AS$749, 42, FALSE)</f>
        <v>0</v>
      </c>
    </row>
    <row r="275" spans="1:50" ht="16.5" customHeight="1">
      <c r="A275" s="81">
        <v>271</v>
      </c>
      <c r="B275" s="86" t="s">
        <v>1287</v>
      </c>
      <c r="C275" s="88" t="s">
        <v>28</v>
      </c>
      <c r="D275" s="86" t="s">
        <v>2233</v>
      </c>
      <c r="E275" s="86" t="s">
        <v>1255</v>
      </c>
      <c r="F275" s="89" t="s">
        <v>730</v>
      </c>
      <c r="G275" s="90" t="s">
        <v>1288</v>
      </c>
      <c r="H275" s="390" t="s">
        <v>2353</v>
      </c>
      <c r="I275" s="390" t="s">
        <v>699</v>
      </c>
      <c r="J275" s="88" t="s">
        <v>5123</v>
      </c>
      <c r="K275" s="366">
        <v>2</v>
      </c>
      <c r="L275" s="367">
        <v>1</v>
      </c>
      <c r="M275" s="367">
        <v>1</v>
      </c>
      <c r="N275" s="368">
        <f>VLOOKUP($G275, SCHOOL_INFO!$D$5:$AS$749, 6, FALSE)</f>
        <v>11</v>
      </c>
      <c r="O275" s="368">
        <f>VLOOKUP($G275, SCHOOL_INFO!$D$5:$AS$749, 7, FALSE)</f>
        <v>0</v>
      </c>
      <c r="P275" s="368">
        <f>VLOOKUP($G275, SCHOOL_INFO!$D$5:$AS$749, 8, FALSE)</f>
        <v>1</v>
      </c>
      <c r="Q275" s="368">
        <f>VLOOKUP($G275, SCHOOL_INFO!$D$5:$AS$749, 10, FALSE)</f>
        <v>2</v>
      </c>
      <c r="R275" s="368">
        <f>VLOOKUP($G275, SCHOOL_INFO!$D$5:$AS$749, 11, FALSE)</f>
        <v>0</v>
      </c>
      <c r="S275" s="368">
        <f>VLOOKUP($G275, SCHOOL_INFO!$D$5:$AS$749, 12, FALSE)</f>
        <v>0</v>
      </c>
      <c r="T275" s="368">
        <f>VLOOKUP($G275, SCHOOL_INFO!$D$5:$AS$749, 13, FALSE)</f>
        <v>0</v>
      </c>
      <c r="U275" s="368">
        <f>VLOOKUP($G275, SCHOOL_INFO!$D$5:$AS$749, 14, FALSE)</f>
        <v>0</v>
      </c>
      <c r="V275" s="368">
        <f>VLOOKUP($G275, SCHOOL_INFO!$D$5:$AS$749, 15, FALSE)</f>
        <v>0</v>
      </c>
      <c r="W275" s="368">
        <f>VLOOKUP($G275, SCHOOL_INFO!$D$5:$AS$749, 17, FALSE)</f>
        <v>3</v>
      </c>
      <c r="X275" s="368">
        <f>VLOOKUP($G275, SCHOOL_INFO!$D$5:$AS$749, 18, FALSE)</f>
        <v>1</v>
      </c>
      <c r="Y275" s="368">
        <f>VLOOKUP($G275, SCHOOL_INFO!$D$5:$AS$749, 19, FALSE)</f>
        <v>0</v>
      </c>
      <c r="Z275" s="368">
        <f>VLOOKUP($G275, SCHOOL_INFO!$D$5:$AS$749, 21, FALSE)</f>
        <v>22</v>
      </c>
      <c r="AA275" s="368">
        <f>VLOOKUP($G275, SCHOOL_INFO!$D$5:$AS$749, 22, FALSE)</f>
        <v>3</v>
      </c>
      <c r="AB275" s="368">
        <f>VLOOKUP($G275, SCHOOL_INFO!$D$5:$AS$749, 23, FALSE)</f>
        <v>0</v>
      </c>
      <c r="AC275" s="368">
        <f>VLOOKUP($G275, SCHOOL_INFO!$D$5:$AS$749, 25, FALSE)</f>
        <v>0</v>
      </c>
      <c r="AD275" s="368">
        <f>VLOOKUP($G275, SCHOOL_INFO!$D$5:$AS$749, 26, FALSE)</f>
        <v>0</v>
      </c>
      <c r="AE275" s="368">
        <f>VLOOKUP($G275, SCHOOL_INFO!$D$5:$AS$749, 27, FALSE)</f>
        <v>0</v>
      </c>
      <c r="AF275" s="368">
        <f>VLOOKUP($G275, SCHOOL_INFO!$D$5:$AS$749, 29, FALSE)</f>
        <v>0</v>
      </c>
      <c r="AG275" s="368">
        <f>VLOOKUP($G275, SCHOOL_INFO!$D$5:$AS$749, 30, FALSE)</f>
        <v>0</v>
      </c>
      <c r="AH275" s="368">
        <f>VLOOKUP($G275, SCHOOL_INFO!$D$5:$AS$749, 31, FALSE)</f>
        <v>0</v>
      </c>
      <c r="AI275" s="368">
        <f>VLOOKUP($G275, SCHOOL_INFO!$D$5:$AS$749, 33, FALSE)</f>
        <v>1</v>
      </c>
      <c r="AJ275" s="368">
        <f>VLOOKUP($G275, SCHOOL_INFO!$D$5:$AS$749, 34, FALSE)</f>
        <v>0</v>
      </c>
      <c r="AK275" s="368">
        <f>VLOOKUP($G275, SCHOOL_INFO!$D$5:$AS$749, 35, FALSE)</f>
        <v>3</v>
      </c>
      <c r="AL275" s="368">
        <f>VLOOKUP($B275, '0.학교(충남+대전)'!$C$4:$AH$767, 31, FALSE)</f>
        <v>3</v>
      </c>
      <c r="AM275" s="368">
        <f>VLOOKUP($B275, '0.학교(충남+대전)'!$C$4:$AH$767, 32, FALSE)</f>
        <v>0</v>
      </c>
      <c r="AN275" s="368">
        <f>VLOOKUP($G275, SCHOOL_INFO!$D$5:$AS$749, 9, FALSE)</f>
        <v>0</v>
      </c>
      <c r="AO275" s="368">
        <f>VLOOKUP($G275, SCHOOL_INFO!$D$5:$AS$749, 36, FALSE)</f>
        <v>5</v>
      </c>
      <c r="AP275" s="368">
        <f>VLOOKUP($G275, SCHOOL_INFO!$D$5:$AS$749, 37, FALSE)</f>
        <v>5</v>
      </c>
      <c r="AQ275" s="368">
        <f>VLOOKUP($B275, '0.학교(충남+대전)'!$C$4:$AC$767, 27, FALSE)</f>
        <v>10</v>
      </c>
      <c r="AR275" s="368">
        <f>VLOOKUP($B275, '0.학교(충남+대전)'!$C$4:$AH$767, 29, FALSE)</f>
        <v>10</v>
      </c>
      <c r="AS275" s="368">
        <f>VLOOKUP($B275, '0.학교(충남+대전)'!$C$4:$AH$767, 30, FALSE)</f>
        <v>0</v>
      </c>
      <c r="AT275" s="368">
        <f>VLOOKUP($G275, SCHOOL_INFO!$D$5:$AS$749, 38, FALSE)</f>
        <v>1</v>
      </c>
      <c r="AU275" s="368">
        <f>VLOOKUP($G275, SCHOOL_INFO!$D$5:$AS$749, 39, FALSE)</f>
        <v>3</v>
      </c>
      <c r="AV275" s="368">
        <f>VLOOKUP($G275, SCHOOL_INFO!$D$5:$AS$749, 40, FALSE)</f>
        <v>10</v>
      </c>
      <c r="AW275" s="368">
        <f>VLOOKUP($G275, SCHOOL_INFO!$D$5:$AS$749, 41, FALSE)</f>
        <v>0</v>
      </c>
      <c r="AX275" s="368">
        <f>VLOOKUP($G275, SCHOOL_INFO!$D$5:$AS$749, 42, FALSE)</f>
        <v>0</v>
      </c>
    </row>
    <row r="276" spans="1:50" ht="16.5" customHeight="1">
      <c r="A276" s="80">
        <v>272</v>
      </c>
      <c r="B276" s="86" t="s">
        <v>1289</v>
      </c>
      <c r="C276" s="88" t="s">
        <v>28</v>
      </c>
      <c r="D276" s="86" t="s">
        <v>2233</v>
      </c>
      <c r="E276" s="86" t="s">
        <v>1255</v>
      </c>
      <c r="F276" s="87" t="s">
        <v>727</v>
      </c>
      <c r="G276" s="98" t="s">
        <v>1290</v>
      </c>
      <c r="H276" s="390" t="s">
        <v>2353</v>
      </c>
      <c r="I276" s="390" t="s">
        <v>699</v>
      </c>
      <c r="J276" s="88" t="s">
        <v>5123</v>
      </c>
      <c r="K276" s="366">
        <v>2</v>
      </c>
      <c r="L276" s="367">
        <v>1</v>
      </c>
      <c r="M276" s="367">
        <v>1</v>
      </c>
      <c r="N276" s="368">
        <f>VLOOKUP($G276, SCHOOL_INFO!$D$5:$AS$749, 6, FALSE)</f>
        <v>6</v>
      </c>
      <c r="O276" s="368">
        <f>VLOOKUP($G276, SCHOOL_INFO!$D$5:$AS$749, 7, FALSE)</f>
        <v>0</v>
      </c>
      <c r="P276" s="368">
        <f>VLOOKUP($G276, SCHOOL_INFO!$D$5:$AS$749, 8, FALSE)</f>
        <v>1</v>
      </c>
      <c r="Q276" s="368">
        <f>VLOOKUP($G276, SCHOOL_INFO!$D$5:$AS$749, 10, FALSE)</f>
        <v>10</v>
      </c>
      <c r="R276" s="368">
        <f>VLOOKUP($G276, SCHOOL_INFO!$D$5:$AS$749, 11, FALSE)</f>
        <v>0</v>
      </c>
      <c r="S276" s="368">
        <f>VLOOKUP($G276, SCHOOL_INFO!$D$5:$AS$749, 12, FALSE)</f>
        <v>0</v>
      </c>
      <c r="T276" s="368">
        <f>VLOOKUP($G276, SCHOOL_INFO!$D$5:$AS$749, 13, FALSE)</f>
        <v>0</v>
      </c>
      <c r="U276" s="368">
        <f>VLOOKUP($G276, SCHOOL_INFO!$D$5:$AS$749, 14, FALSE)</f>
        <v>0</v>
      </c>
      <c r="V276" s="368">
        <f>VLOOKUP($G276, SCHOOL_INFO!$D$5:$AS$749, 15, FALSE)</f>
        <v>0</v>
      </c>
      <c r="W276" s="368">
        <f>VLOOKUP($G276, SCHOOL_INFO!$D$5:$AS$749, 17, FALSE)</f>
        <v>0</v>
      </c>
      <c r="X276" s="368">
        <f>VLOOKUP($G276, SCHOOL_INFO!$D$5:$AS$749, 18, FALSE)</f>
        <v>0</v>
      </c>
      <c r="Y276" s="368">
        <f>VLOOKUP($G276, SCHOOL_INFO!$D$5:$AS$749, 19, FALSE)</f>
        <v>0</v>
      </c>
      <c r="Z276" s="368">
        <f>VLOOKUP($G276, SCHOOL_INFO!$D$5:$AS$749, 21, FALSE)</f>
        <v>17</v>
      </c>
      <c r="AA276" s="368">
        <f>VLOOKUP($G276, SCHOOL_INFO!$D$5:$AS$749, 22, FALSE)</f>
        <v>3</v>
      </c>
      <c r="AB276" s="368">
        <f>VLOOKUP($G276, SCHOOL_INFO!$D$5:$AS$749, 23, FALSE)</f>
        <v>0</v>
      </c>
      <c r="AC276" s="368">
        <f>VLOOKUP($G276, SCHOOL_INFO!$D$5:$AS$749, 25, FALSE)</f>
        <v>2</v>
      </c>
      <c r="AD276" s="368">
        <f>VLOOKUP($G276, SCHOOL_INFO!$D$5:$AS$749, 26, FALSE)</f>
        <v>0</v>
      </c>
      <c r="AE276" s="368">
        <f>VLOOKUP($G276, SCHOOL_INFO!$D$5:$AS$749, 27, FALSE)</f>
        <v>0</v>
      </c>
      <c r="AF276" s="368">
        <f>VLOOKUP($G276, SCHOOL_INFO!$D$5:$AS$749, 29, FALSE)</f>
        <v>15</v>
      </c>
      <c r="AG276" s="368">
        <f>VLOOKUP($G276, SCHOOL_INFO!$D$5:$AS$749, 30, FALSE)</f>
        <v>0</v>
      </c>
      <c r="AH276" s="368">
        <f>VLOOKUP($G276, SCHOOL_INFO!$D$5:$AS$749, 31, FALSE)</f>
        <v>0</v>
      </c>
      <c r="AI276" s="368">
        <f>VLOOKUP($G276, SCHOOL_INFO!$D$5:$AS$749, 33, FALSE)</f>
        <v>1</v>
      </c>
      <c r="AJ276" s="368">
        <f>VLOOKUP($G276, SCHOOL_INFO!$D$5:$AS$749, 34, FALSE)</f>
        <v>0</v>
      </c>
      <c r="AK276" s="368">
        <f>VLOOKUP($G276, SCHOOL_INFO!$D$5:$AS$749, 35, FALSE)</f>
        <v>2</v>
      </c>
      <c r="AL276" s="368">
        <f>VLOOKUP($B276, '0.학교(충남+대전)'!$C$4:$AH$767, 31, FALSE)</f>
        <v>2</v>
      </c>
      <c r="AM276" s="368">
        <f>VLOOKUP($B276, '0.학교(충남+대전)'!$C$4:$AH$767, 32, FALSE)</f>
        <v>0</v>
      </c>
      <c r="AN276" s="368">
        <f>VLOOKUP($G276, SCHOOL_INFO!$D$5:$AS$749, 9, FALSE)</f>
        <v>0</v>
      </c>
      <c r="AO276" s="368">
        <f>VLOOKUP($G276, SCHOOL_INFO!$D$5:$AS$749, 36, FALSE)</f>
        <v>7</v>
      </c>
      <c r="AP276" s="368">
        <f>VLOOKUP($G276, SCHOOL_INFO!$D$5:$AS$749, 37, FALSE)</f>
        <v>0</v>
      </c>
      <c r="AQ276" s="368">
        <f>VLOOKUP($B276, '0.학교(충남+대전)'!$C$4:$AC$767, 27, FALSE)</f>
        <v>0</v>
      </c>
      <c r="AR276" s="368">
        <f>VLOOKUP($B276, '0.학교(충남+대전)'!$C$4:$AH$767, 29, FALSE)</f>
        <v>7</v>
      </c>
      <c r="AS276" s="368">
        <f>VLOOKUP($B276, '0.학교(충남+대전)'!$C$4:$AH$767, 30, FALSE)</f>
        <v>0</v>
      </c>
      <c r="AT276" s="368">
        <f>VLOOKUP($G276, SCHOOL_INFO!$D$5:$AS$749, 38, FALSE)</f>
        <v>1</v>
      </c>
      <c r="AU276" s="368">
        <f>VLOOKUP($G276, SCHOOL_INFO!$D$5:$AS$749, 39, FALSE)</f>
        <v>3</v>
      </c>
      <c r="AV276" s="368">
        <f>VLOOKUP($G276, SCHOOL_INFO!$D$5:$AS$749, 40, FALSE)</f>
        <v>6</v>
      </c>
      <c r="AW276" s="368">
        <f>VLOOKUP($G276, SCHOOL_INFO!$D$5:$AS$749, 41, FALSE)</f>
        <v>1</v>
      </c>
      <c r="AX276" s="368">
        <f>VLOOKUP($G276, SCHOOL_INFO!$D$5:$AS$749, 42, FALSE)</f>
        <v>0</v>
      </c>
    </row>
    <row r="277" spans="1:50" ht="16.5" customHeight="1">
      <c r="A277" s="80">
        <v>273</v>
      </c>
      <c r="B277" s="86" t="s">
        <v>1291</v>
      </c>
      <c r="C277" s="88" t="s">
        <v>28</v>
      </c>
      <c r="D277" s="86" t="s">
        <v>2233</v>
      </c>
      <c r="E277" s="86" t="s">
        <v>1255</v>
      </c>
      <c r="F277" s="87" t="s">
        <v>727</v>
      </c>
      <c r="G277" s="90" t="s">
        <v>1292</v>
      </c>
      <c r="H277" s="390" t="s">
        <v>2353</v>
      </c>
      <c r="I277" s="390" t="s">
        <v>699</v>
      </c>
      <c r="J277" s="88" t="s">
        <v>5123</v>
      </c>
      <c r="K277" s="366">
        <v>2</v>
      </c>
      <c r="L277" s="367">
        <v>1</v>
      </c>
      <c r="M277" s="367">
        <v>1</v>
      </c>
      <c r="N277" s="368">
        <f>VLOOKUP($G277, SCHOOL_INFO!$D$5:$AS$749, 6, FALSE)</f>
        <v>9</v>
      </c>
      <c r="O277" s="368">
        <f>VLOOKUP($G277, SCHOOL_INFO!$D$5:$AS$749, 7, FALSE)</f>
        <v>0</v>
      </c>
      <c r="P277" s="368">
        <f>VLOOKUP($G277, SCHOOL_INFO!$D$5:$AS$749, 8, FALSE)</f>
        <v>1</v>
      </c>
      <c r="Q277" s="368">
        <f>VLOOKUP($G277, SCHOOL_INFO!$D$5:$AS$749, 10, FALSE)</f>
        <v>3</v>
      </c>
      <c r="R277" s="368">
        <f>VLOOKUP($G277, SCHOOL_INFO!$D$5:$AS$749, 11, FALSE)</f>
        <v>0</v>
      </c>
      <c r="S277" s="368">
        <f>VLOOKUP($G277, SCHOOL_INFO!$D$5:$AS$749, 12, FALSE)</f>
        <v>0</v>
      </c>
      <c r="T277" s="368">
        <f>VLOOKUP($G277, SCHOOL_INFO!$D$5:$AS$749, 13, FALSE)</f>
        <v>0</v>
      </c>
      <c r="U277" s="368">
        <f>VLOOKUP($G277, SCHOOL_INFO!$D$5:$AS$749, 14, FALSE)</f>
        <v>0</v>
      </c>
      <c r="V277" s="368">
        <f>VLOOKUP($G277, SCHOOL_INFO!$D$5:$AS$749, 15, FALSE)</f>
        <v>0</v>
      </c>
      <c r="W277" s="368">
        <f>VLOOKUP($G277, SCHOOL_INFO!$D$5:$AS$749, 17, FALSE)</f>
        <v>0</v>
      </c>
      <c r="X277" s="368">
        <f>VLOOKUP($G277, SCHOOL_INFO!$D$5:$AS$749, 18, FALSE)</f>
        <v>0</v>
      </c>
      <c r="Y277" s="368">
        <f>VLOOKUP($G277, SCHOOL_INFO!$D$5:$AS$749, 19, FALSE)</f>
        <v>0</v>
      </c>
      <c r="Z277" s="368">
        <f>VLOOKUP($G277, SCHOOL_INFO!$D$5:$AS$749, 21, FALSE)</f>
        <v>10</v>
      </c>
      <c r="AA277" s="368">
        <f>VLOOKUP($G277, SCHOOL_INFO!$D$5:$AS$749, 22, FALSE)</f>
        <v>3</v>
      </c>
      <c r="AB277" s="368">
        <f>VLOOKUP($G277, SCHOOL_INFO!$D$5:$AS$749, 23, FALSE)</f>
        <v>0</v>
      </c>
      <c r="AC277" s="368">
        <f>VLOOKUP($G277, SCHOOL_INFO!$D$5:$AS$749, 25, FALSE)</f>
        <v>5</v>
      </c>
      <c r="AD277" s="368">
        <f>VLOOKUP($G277, SCHOOL_INFO!$D$5:$AS$749, 26, FALSE)</f>
        <v>0</v>
      </c>
      <c r="AE277" s="368">
        <f>VLOOKUP($G277, SCHOOL_INFO!$D$5:$AS$749, 27, FALSE)</f>
        <v>0</v>
      </c>
      <c r="AF277" s="368">
        <f>VLOOKUP($G277, SCHOOL_INFO!$D$5:$AS$749, 29, FALSE)</f>
        <v>11</v>
      </c>
      <c r="AG277" s="368">
        <f>VLOOKUP($G277, SCHOOL_INFO!$D$5:$AS$749, 30, FALSE)</f>
        <v>0</v>
      </c>
      <c r="AH277" s="368">
        <f>VLOOKUP($G277, SCHOOL_INFO!$D$5:$AS$749, 31, FALSE)</f>
        <v>0</v>
      </c>
      <c r="AI277" s="368">
        <f>VLOOKUP($G277, SCHOOL_INFO!$D$5:$AS$749, 33, FALSE)</f>
        <v>1</v>
      </c>
      <c r="AJ277" s="368">
        <f>VLOOKUP($G277, SCHOOL_INFO!$D$5:$AS$749, 34, FALSE)</f>
        <v>0</v>
      </c>
      <c r="AK277" s="368">
        <f>VLOOKUP($G277, SCHOOL_INFO!$D$5:$AS$749, 35, FALSE)</f>
        <v>4</v>
      </c>
      <c r="AL277" s="368">
        <f>VLOOKUP($B277, '0.학교(충남+대전)'!$C$4:$AH$767, 31, FALSE)</f>
        <v>4</v>
      </c>
      <c r="AM277" s="368">
        <f>VLOOKUP($B277, '0.학교(충남+대전)'!$C$4:$AH$767, 32, FALSE)</f>
        <v>0</v>
      </c>
      <c r="AN277" s="368">
        <f>VLOOKUP($G277, SCHOOL_INFO!$D$5:$AS$749, 9, FALSE)</f>
        <v>0</v>
      </c>
      <c r="AO277" s="368">
        <f>VLOOKUP($G277, SCHOOL_INFO!$D$5:$AS$749, 36, FALSE)</f>
        <v>12</v>
      </c>
      <c r="AP277" s="368">
        <f>VLOOKUP($G277, SCHOOL_INFO!$D$5:$AS$749, 37, FALSE)</f>
        <v>4</v>
      </c>
      <c r="AQ277" s="368">
        <f>VLOOKUP($B277, '0.학교(충남+대전)'!$C$4:$AC$767, 27, FALSE)</f>
        <v>16</v>
      </c>
      <c r="AR277" s="368">
        <f>VLOOKUP($B277, '0.학교(충남+대전)'!$C$4:$AH$767, 29, FALSE)</f>
        <v>16</v>
      </c>
      <c r="AS277" s="368">
        <f>VLOOKUP($B277, '0.학교(충남+대전)'!$C$4:$AH$767, 30, FALSE)</f>
        <v>0</v>
      </c>
      <c r="AT277" s="368">
        <f>VLOOKUP($G277, SCHOOL_INFO!$D$5:$AS$749, 38, FALSE)</f>
        <v>1</v>
      </c>
      <c r="AU277" s="368">
        <f>VLOOKUP($G277, SCHOOL_INFO!$D$5:$AS$749, 39, FALSE)</f>
        <v>5</v>
      </c>
      <c r="AV277" s="368">
        <f>VLOOKUP($G277, SCHOOL_INFO!$D$5:$AS$749, 40, FALSE)</f>
        <v>16</v>
      </c>
      <c r="AW277" s="368">
        <f>VLOOKUP($G277, SCHOOL_INFO!$D$5:$AS$749, 41, FALSE)</f>
        <v>0</v>
      </c>
      <c r="AX277" s="368">
        <f>VLOOKUP($G277, SCHOOL_INFO!$D$5:$AS$749, 42, FALSE)</f>
        <v>0</v>
      </c>
    </row>
    <row r="278" spans="1:50" ht="16.5" customHeight="1">
      <c r="A278" s="81">
        <v>274</v>
      </c>
      <c r="B278" s="86" t="s">
        <v>1293</v>
      </c>
      <c r="C278" s="88" t="s">
        <v>28</v>
      </c>
      <c r="D278" s="86" t="s">
        <v>2233</v>
      </c>
      <c r="E278" s="86" t="s">
        <v>1255</v>
      </c>
      <c r="F278" s="89" t="s">
        <v>730</v>
      </c>
      <c r="G278" s="90" t="s">
        <v>1294</v>
      </c>
      <c r="H278" s="390" t="s">
        <v>2353</v>
      </c>
      <c r="I278" s="390" t="s">
        <v>699</v>
      </c>
      <c r="J278" s="88" t="s">
        <v>5123</v>
      </c>
      <c r="K278" s="366">
        <v>2</v>
      </c>
      <c r="L278" s="367">
        <v>1</v>
      </c>
      <c r="M278" s="367">
        <v>1</v>
      </c>
      <c r="N278" s="368">
        <f>VLOOKUP($G278, SCHOOL_INFO!$D$5:$AS$749, 6, FALSE)</f>
        <v>11</v>
      </c>
      <c r="O278" s="368">
        <f>VLOOKUP($G278, SCHOOL_INFO!$D$5:$AS$749, 7, FALSE)</f>
        <v>0</v>
      </c>
      <c r="P278" s="368">
        <f>VLOOKUP($G278, SCHOOL_INFO!$D$5:$AS$749, 8, FALSE)</f>
        <v>1</v>
      </c>
      <c r="Q278" s="368">
        <f>VLOOKUP($G278, SCHOOL_INFO!$D$5:$AS$749, 10, FALSE)</f>
        <v>3</v>
      </c>
      <c r="R278" s="368">
        <f>VLOOKUP($G278, SCHOOL_INFO!$D$5:$AS$749, 11, FALSE)</f>
        <v>0</v>
      </c>
      <c r="S278" s="368">
        <f>VLOOKUP($G278, SCHOOL_INFO!$D$5:$AS$749, 12, FALSE)</f>
        <v>0</v>
      </c>
      <c r="T278" s="368">
        <f>VLOOKUP($G278, SCHOOL_INFO!$D$5:$AS$749, 13, FALSE)</f>
        <v>0</v>
      </c>
      <c r="U278" s="368">
        <f>VLOOKUP($G278, SCHOOL_INFO!$D$5:$AS$749, 14, FALSE)</f>
        <v>0</v>
      </c>
      <c r="V278" s="368">
        <f>VLOOKUP($G278, SCHOOL_INFO!$D$5:$AS$749, 15, FALSE)</f>
        <v>0</v>
      </c>
      <c r="W278" s="368">
        <f>VLOOKUP($G278, SCHOOL_INFO!$D$5:$AS$749, 17, FALSE)</f>
        <v>0</v>
      </c>
      <c r="X278" s="368">
        <f>VLOOKUP($G278, SCHOOL_INFO!$D$5:$AS$749, 18, FALSE)</f>
        <v>0</v>
      </c>
      <c r="Y278" s="368">
        <f>VLOOKUP($G278, SCHOOL_INFO!$D$5:$AS$749, 19, FALSE)</f>
        <v>0</v>
      </c>
      <c r="Z278" s="368">
        <f>VLOOKUP($G278, SCHOOL_INFO!$D$5:$AS$749, 21, FALSE)</f>
        <v>7</v>
      </c>
      <c r="AA278" s="368">
        <f>VLOOKUP($G278, SCHOOL_INFO!$D$5:$AS$749, 22, FALSE)</f>
        <v>3</v>
      </c>
      <c r="AB278" s="368">
        <f>VLOOKUP($G278, SCHOOL_INFO!$D$5:$AS$749, 23, FALSE)</f>
        <v>0</v>
      </c>
      <c r="AC278" s="368">
        <f>VLOOKUP($G278, SCHOOL_INFO!$D$5:$AS$749, 25, FALSE)</f>
        <v>20</v>
      </c>
      <c r="AD278" s="368">
        <f>VLOOKUP($G278, SCHOOL_INFO!$D$5:$AS$749, 26, FALSE)</f>
        <v>0</v>
      </c>
      <c r="AE278" s="368">
        <f>VLOOKUP($G278, SCHOOL_INFO!$D$5:$AS$749, 27, FALSE)</f>
        <v>0</v>
      </c>
      <c r="AF278" s="368">
        <f>VLOOKUP($G278, SCHOOL_INFO!$D$5:$AS$749, 29, FALSE)</f>
        <v>0</v>
      </c>
      <c r="AG278" s="368">
        <f>VLOOKUP($G278, SCHOOL_INFO!$D$5:$AS$749, 30, FALSE)</f>
        <v>0</v>
      </c>
      <c r="AH278" s="368">
        <f>VLOOKUP($G278, SCHOOL_INFO!$D$5:$AS$749, 31, FALSE)</f>
        <v>0</v>
      </c>
      <c r="AI278" s="368">
        <f>VLOOKUP($G278, SCHOOL_INFO!$D$5:$AS$749, 33, FALSE)</f>
        <v>1</v>
      </c>
      <c r="AJ278" s="368">
        <f>VLOOKUP($G278, SCHOOL_INFO!$D$5:$AS$749, 34, FALSE)</f>
        <v>0</v>
      </c>
      <c r="AK278" s="368">
        <f>VLOOKUP($G278, SCHOOL_INFO!$D$5:$AS$749, 35, FALSE)</f>
        <v>3</v>
      </c>
      <c r="AL278" s="368">
        <f>VLOOKUP($B278, '0.학교(충남+대전)'!$C$4:$AH$767, 31, FALSE)</f>
        <v>3</v>
      </c>
      <c r="AM278" s="368">
        <f>VLOOKUP($B278, '0.학교(충남+대전)'!$C$4:$AH$767, 32, FALSE)</f>
        <v>0</v>
      </c>
      <c r="AN278" s="368">
        <f>VLOOKUP($G278, SCHOOL_INFO!$D$5:$AS$749, 9, FALSE)</f>
        <v>0</v>
      </c>
      <c r="AO278" s="368">
        <f>VLOOKUP($G278, SCHOOL_INFO!$D$5:$AS$749, 36, FALSE)</f>
        <v>2</v>
      </c>
      <c r="AP278" s="368">
        <f>VLOOKUP($G278, SCHOOL_INFO!$D$5:$AS$749, 37, FALSE)</f>
        <v>9</v>
      </c>
      <c r="AQ278" s="368">
        <f>VLOOKUP($B278, '0.학교(충남+대전)'!$C$4:$AC$767, 27, FALSE)</f>
        <v>11</v>
      </c>
      <c r="AR278" s="368">
        <f>VLOOKUP($B278, '0.학교(충남+대전)'!$C$4:$AH$767, 29, FALSE)</f>
        <v>11</v>
      </c>
      <c r="AS278" s="368">
        <f>VLOOKUP($B278, '0.학교(충남+대전)'!$C$4:$AH$767, 30, FALSE)</f>
        <v>0</v>
      </c>
      <c r="AT278" s="368">
        <f>VLOOKUP($G278, SCHOOL_INFO!$D$5:$AS$749, 38, FALSE)</f>
        <v>1</v>
      </c>
      <c r="AU278" s="368">
        <f>VLOOKUP($G278, SCHOOL_INFO!$D$5:$AS$749, 39, FALSE)</f>
        <v>4</v>
      </c>
      <c r="AV278" s="368">
        <f>VLOOKUP($G278, SCHOOL_INFO!$D$5:$AS$749, 40, FALSE)</f>
        <v>11</v>
      </c>
      <c r="AW278" s="368">
        <f>VLOOKUP($G278, SCHOOL_INFO!$D$5:$AS$749, 41, FALSE)</f>
        <v>0</v>
      </c>
      <c r="AX278" s="368">
        <f>VLOOKUP($G278, SCHOOL_INFO!$D$5:$AS$749, 42, FALSE)</f>
        <v>0</v>
      </c>
    </row>
    <row r="279" spans="1:50" ht="16.5" customHeight="1">
      <c r="A279" s="80">
        <v>275</v>
      </c>
      <c r="B279" s="86" t="s">
        <v>1295</v>
      </c>
      <c r="C279" s="88" t="s">
        <v>28</v>
      </c>
      <c r="D279" s="86" t="s">
        <v>2233</v>
      </c>
      <c r="E279" s="86" t="s">
        <v>1255</v>
      </c>
      <c r="F279" s="87" t="s">
        <v>727</v>
      </c>
      <c r="G279" s="90" t="s">
        <v>1296</v>
      </c>
      <c r="H279" s="390" t="s">
        <v>2353</v>
      </c>
      <c r="I279" s="390" t="s">
        <v>699</v>
      </c>
      <c r="J279" s="88" t="s">
        <v>5123</v>
      </c>
      <c r="K279" s="366">
        <v>2</v>
      </c>
      <c r="L279" s="367">
        <v>1</v>
      </c>
      <c r="M279" s="367">
        <v>1</v>
      </c>
      <c r="N279" s="368">
        <f>VLOOKUP($G279, SCHOOL_INFO!$D$5:$AS$749, 6, FALSE)</f>
        <v>13</v>
      </c>
      <c r="O279" s="368">
        <f>VLOOKUP($G279, SCHOOL_INFO!$D$5:$AS$749, 7, FALSE)</f>
        <v>0</v>
      </c>
      <c r="P279" s="368">
        <f>VLOOKUP($G279, SCHOOL_INFO!$D$5:$AS$749, 8, FALSE)</f>
        <v>3</v>
      </c>
      <c r="Q279" s="368">
        <f>VLOOKUP($G279, SCHOOL_INFO!$D$5:$AS$749, 10, FALSE)</f>
        <v>2</v>
      </c>
      <c r="R279" s="368">
        <f>VLOOKUP($G279, SCHOOL_INFO!$D$5:$AS$749, 11, FALSE)</f>
        <v>0</v>
      </c>
      <c r="S279" s="368">
        <f>VLOOKUP($G279, SCHOOL_INFO!$D$5:$AS$749, 12, FALSE)</f>
        <v>0</v>
      </c>
      <c r="T279" s="368">
        <f>VLOOKUP($G279, SCHOOL_INFO!$D$5:$AS$749, 13, FALSE)</f>
        <v>0</v>
      </c>
      <c r="U279" s="368">
        <f>VLOOKUP($G279, SCHOOL_INFO!$D$5:$AS$749, 14, FALSE)</f>
        <v>0</v>
      </c>
      <c r="V279" s="368">
        <f>VLOOKUP($G279, SCHOOL_INFO!$D$5:$AS$749, 15, FALSE)</f>
        <v>0</v>
      </c>
      <c r="W279" s="368">
        <f>VLOOKUP($G279, SCHOOL_INFO!$D$5:$AS$749, 17, FALSE)</f>
        <v>0</v>
      </c>
      <c r="X279" s="368">
        <f>VLOOKUP($G279, SCHOOL_INFO!$D$5:$AS$749, 18, FALSE)</f>
        <v>0</v>
      </c>
      <c r="Y279" s="368">
        <f>VLOOKUP($G279, SCHOOL_INFO!$D$5:$AS$749, 19, FALSE)</f>
        <v>0</v>
      </c>
      <c r="Z279" s="368">
        <f>VLOOKUP($G279, SCHOOL_INFO!$D$5:$AS$749, 21, FALSE)</f>
        <v>11</v>
      </c>
      <c r="AA279" s="368">
        <f>VLOOKUP($G279, SCHOOL_INFO!$D$5:$AS$749, 22, FALSE)</f>
        <v>3</v>
      </c>
      <c r="AB279" s="368">
        <f>VLOOKUP($G279, SCHOOL_INFO!$D$5:$AS$749, 23, FALSE)</f>
        <v>0</v>
      </c>
      <c r="AC279" s="368">
        <f>VLOOKUP($G279, SCHOOL_INFO!$D$5:$AS$749, 25, FALSE)</f>
        <v>22</v>
      </c>
      <c r="AD279" s="368">
        <f>VLOOKUP($G279, SCHOOL_INFO!$D$5:$AS$749, 26, FALSE)</f>
        <v>0</v>
      </c>
      <c r="AE279" s="368">
        <f>VLOOKUP($G279, SCHOOL_INFO!$D$5:$AS$749, 27, FALSE)</f>
        <v>0</v>
      </c>
      <c r="AF279" s="368">
        <f>VLOOKUP($G279, SCHOOL_INFO!$D$5:$AS$749, 29, FALSE)</f>
        <v>0</v>
      </c>
      <c r="AG279" s="368">
        <f>VLOOKUP($G279, SCHOOL_INFO!$D$5:$AS$749, 30, FALSE)</f>
        <v>0</v>
      </c>
      <c r="AH279" s="368">
        <f>VLOOKUP($G279, SCHOOL_INFO!$D$5:$AS$749, 31, FALSE)</f>
        <v>0</v>
      </c>
      <c r="AI279" s="368">
        <f>VLOOKUP($G279, SCHOOL_INFO!$D$5:$AS$749, 33, FALSE)</f>
        <v>1</v>
      </c>
      <c r="AJ279" s="368">
        <f>VLOOKUP($G279, SCHOOL_INFO!$D$5:$AS$749, 34, FALSE)</f>
        <v>0</v>
      </c>
      <c r="AK279" s="368">
        <f>VLOOKUP($G279, SCHOOL_INFO!$D$5:$AS$749, 35, FALSE)</f>
        <v>3</v>
      </c>
      <c r="AL279" s="368">
        <f>VLOOKUP($B279, '0.학교(충남+대전)'!$C$4:$AH$767, 31, FALSE)</f>
        <v>4</v>
      </c>
      <c r="AM279" s="368">
        <f>VLOOKUP($B279, '0.학교(충남+대전)'!$C$4:$AH$767, 32, FALSE)</f>
        <v>0</v>
      </c>
      <c r="AN279" s="368">
        <f>VLOOKUP($G279, SCHOOL_INFO!$D$5:$AS$749, 9, FALSE)</f>
        <v>0</v>
      </c>
      <c r="AO279" s="368">
        <f>VLOOKUP($G279, SCHOOL_INFO!$D$5:$AS$749, 36, FALSE)</f>
        <v>9</v>
      </c>
      <c r="AP279" s="368">
        <f>VLOOKUP($G279, SCHOOL_INFO!$D$5:$AS$749, 37, FALSE)</f>
        <v>2</v>
      </c>
      <c r="AQ279" s="368">
        <f>VLOOKUP($B279, '0.학교(충남+대전)'!$C$4:$AC$767, 27, FALSE)</f>
        <v>11</v>
      </c>
      <c r="AR279" s="368">
        <f>VLOOKUP($B279, '0.학교(충남+대전)'!$C$4:$AH$767, 29, FALSE)</f>
        <v>11</v>
      </c>
      <c r="AS279" s="368">
        <f>VLOOKUP($B279, '0.학교(충남+대전)'!$C$4:$AH$767, 30, FALSE)</f>
        <v>0</v>
      </c>
      <c r="AT279" s="368">
        <f>VLOOKUP($G279, SCHOOL_INFO!$D$5:$AS$749, 38, FALSE)</f>
        <v>0</v>
      </c>
      <c r="AU279" s="368">
        <f>VLOOKUP($G279, SCHOOL_INFO!$D$5:$AS$749, 39, FALSE)</f>
        <v>0</v>
      </c>
      <c r="AV279" s="368">
        <f>VLOOKUP($G279, SCHOOL_INFO!$D$5:$AS$749, 40, FALSE)</f>
        <v>13</v>
      </c>
      <c r="AW279" s="368">
        <f>VLOOKUP($G279, SCHOOL_INFO!$D$5:$AS$749, 41, FALSE)</f>
        <v>0</v>
      </c>
      <c r="AX279" s="368">
        <f>VLOOKUP($G279, SCHOOL_INFO!$D$5:$AS$749, 42, FALSE)</f>
        <v>0</v>
      </c>
    </row>
    <row r="280" spans="1:50" ht="16.5" customHeight="1">
      <c r="A280" s="80">
        <v>276</v>
      </c>
      <c r="B280" s="86" t="s">
        <v>1297</v>
      </c>
      <c r="C280" s="88" t="s">
        <v>28</v>
      </c>
      <c r="D280" s="86" t="s">
        <v>2233</v>
      </c>
      <c r="E280" s="86" t="s">
        <v>1255</v>
      </c>
      <c r="F280" s="87" t="s">
        <v>727</v>
      </c>
      <c r="G280" s="90" t="s">
        <v>1298</v>
      </c>
      <c r="H280" s="390" t="s">
        <v>2353</v>
      </c>
      <c r="I280" s="390" t="s">
        <v>699</v>
      </c>
      <c r="J280" s="88" t="s">
        <v>5123</v>
      </c>
      <c r="K280" s="366">
        <v>2</v>
      </c>
      <c r="L280" s="367">
        <v>1</v>
      </c>
      <c r="M280" s="367">
        <v>1</v>
      </c>
      <c r="N280" s="368">
        <f>VLOOKUP($G280, SCHOOL_INFO!$D$5:$AS$749, 6, FALSE)</f>
        <v>4</v>
      </c>
      <c r="O280" s="368">
        <f>VLOOKUP($G280, SCHOOL_INFO!$D$5:$AS$749, 7, FALSE)</f>
        <v>0</v>
      </c>
      <c r="P280" s="368">
        <f>VLOOKUP($G280, SCHOOL_INFO!$D$5:$AS$749, 8, FALSE)</f>
        <v>1</v>
      </c>
      <c r="Q280" s="368">
        <f>VLOOKUP($G280, SCHOOL_INFO!$D$5:$AS$749, 10, FALSE)</f>
        <v>5</v>
      </c>
      <c r="R280" s="368">
        <f>VLOOKUP($G280, SCHOOL_INFO!$D$5:$AS$749, 11, FALSE)</f>
        <v>0</v>
      </c>
      <c r="S280" s="368">
        <f>VLOOKUP($G280, SCHOOL_INFO!$D$5:$AS$749, 12, FALSE)</f>
        <v>0</v>
      </c>
      <c r="T280" s="368">
        <f>VLOOKUP($G280, SCHOOL_INFO!$D$5:$AS$749, 13, FALSE)</f>
        <v>0</v>
      </c>
      <c r="U280" s="368">
        <f>VLOOKUP($G280, SCHOOL_INFO!$D$5:$AS$749, 14, FALSE)</f>
        <v>0</v>
      </c>
      <c r="V280" s="368">
        <f>VLOOKUP($G280, SCHOOL_INFO!$D$5:$AS$749, 15, FALSE)</f>
        <v>0</v>
      </c>
      <c r="W280" s="368">
        <f>VLOOKUP($G280, SCHOOL_INFO!$D$5:$AS$749, 17, FALSE)</f>
        <v>0</v>
      </c>
      <c r="X280" s="368">
        <f>VLOOKUP($G280, SCHOOL_INFO!$D$5:$AS$749, 18, FALSE)</f>
        <v>0</v>
      </c>
      <c r="Y280" s="368">
        <f>VLOOKUP($G280, SCHOOL_INFO!$D$5:$AS$749, 19, FALSE)</f>
        <v>0</v>
      </c>
      <c r="Z280" s="368">
        <f>VLOOKUP($G280, SCHOOL_INFO!$D$5:$AS$749, 21, FALSE)</f>
        <v>7</v>
      </c>
      <c r="AA280" s="368">
        <f>VLOOKUP($G280, SCHOOL_INFO!$D$5:$AS$749, 22, FALSE)</f>
        <v>3</v>
      </c>
      <c r="AB280" s="368">
        <f>VLOOKUP($G280, SCHOOL_INFO!$D$5:$AS$749, 23, FALSE)</f>
        <v>0</v>
      </c>
      <c r="AC280" s="368">
        <f>VLOOKUP($G280, SCHOOL_INFO!$D$5:$AS$749, 25, FALSE)</f>
        <v>8</v>
      </c>
      <c r="AD280" s="368">
        <f>VLOOKUP($G280, SCHOOL_INFO!$D$5:$AS$749, 26, FALSE)</f>
        <v>0</v>
      </c>
      <c r="AE280" s="368">
        <f>VLOOKUP($G280, SCHOOL_INFO!$D$5:$AS$749, 27, FALSE)</f>
        <v>0</v>
      </c>
      <c r="AF280" s="368">
        <f>VLOOKUP($G280, SCHOOL_INFO!$D$5:$AS$749, 29, FALSE)</f>
        <v>5</v>
      </c>
      <c r="AG280" s="368">
        <f>VLOOKUP($G280, SCHOOL_INFO!$D$5:$AS$749, 30, FALSE)</f>
        <v>0</v>
      </c>
      <c r="AH280" s="368">
        <f>VLOOKUP($G280, SCHOOL_INFO!$D$5:$AS$749, 31, FALSE)</f>
        <v>0</v>
      </c>
      <c r="AI280" s="368">
        <f>VLOOKUP($G280, SCHOOL_INFO!$D$5:$AS$749, 33, FALSE)</f>
        <v>1</v>
      </c>
      <c r="AJ280" s="368">
        <f>VLOOKUP($G280, SCHOOL_INFO!$D$5:$AS$749, 34, FALSE)</f>
        <v>0</v>
      </c>
      <c r="AK280" s="368">
        <f>VLOOKUP($G280, SCHOOL_INFO!$D$5:$AS$749, 35, FALSE)</f>
        <v>2</v>
      </c>
      <c r="AL280" s="368">
        <f>VLOOKUP($B280, '0.학교(충남+대전)'!$C$4:$AH$767, 31, FALSE)</f>
        <v>2</v>
      </c>
      <c r="AM280" s="368">
        <f>VLOOKUP($B280, '0.학교(충남+대전)'!$C$4:$AH$767, 32, FALSE)</f>
        <v>0</v>
      </c>
      <c r="AN280" s="368">
        <f>VLOOKUP($G280, SCHOOL_INFO!$D$5:$AS$749, 9, FALSE)</f>
        <v>0</v>
      </c>
      <c r="AO280" s="368">
        <f>VLOOKUP($G280, SCHOOL_INFO!$D$5:$AS$749, 36, FALSE)</f>
        <v>7</v>
      </c>
      <c r="AP280" s="368">
        <f>VLOOKUP($G280, SCHOOL_INFO!$D$5:$AS$749, 37, FALSE)</f>
        <v>2</v>
      </c>
      <c r="AQ280" s="368">
        <f>VLOOKUP($B280, '0.학교(충남+대전)'!$C$4:$AC$767, 27, FALSE)</f>
        <v>9</v>
      </c>
      <c r="AR280" s="368">
        <f>VLOOKUP($B280, '0.학교(충남+대전)'!$C$4:$AH$767, 29, FALSE)</f>
        <v>9</v>
      </c>
      <c r="AS280" s="368">
        <f>VLOOKUP($B280, '0.학교(충남+대전)'!$C$4:$AH$767, 30, FALSE)</f>
        <v>0</v>
      </c>
      <c r="AT280" s="368">
        <f>VLOOKUP($G280, SCHOOL_INFO!$D$5:$AS$749, 38, FALSE)</f>
        <v>1</v>
      </c>
      <c r="AU280" s="368">
        <f>VLOOKUP($G280, SCHOOL_INFO!$D$5:$AS$749, 39, FALSE)</f>
        <v>3</v>
      </c>
      <c r="AV280" s="368">
        <f>VLOOKUP($G280, SCHOOL_INFO!$D$5:$AS$749, 40, FALSE)</f>
        <v>9</v>
      </c>
      <c r="AW280" s="368">
        <f>VLOOKUP($G280, SCHOOL_INFO!$D$5:$AS$749, 41, FALSE)</f>
        <v>0</v>
      </c>
      <c r="AX280" s="368">
        <f>VLOOKUP($G280, SCHOOL_INFO!$D$5:$AS$749, 42, FALSE)</f>
        <v>0</v>
      </c>
    </row>
    <row r="281" spans="1:50" ht="16.5" customHeight="1">
      <c r="A281" s="81">
        <v>277</v>
      </c>
      <c r="B281" s="86" t="s">
        <v>1301</v>
      </c>
      <c r="C281" s="88" t="s">
        <v>28</v>
      </c>
      <c r="D281" s="86" t="s">
        <v>2233</v>
      </c>
      <c r="E281" s="86" t="s">
        <v>1255</v>
      </c>
      <c r="F281" s="87" t="s">
        <v>727</v>
      </c>
      <c r="G281" s="90" t="s">
        <v>1302</v>
      </c>
      <c r="H281" s="390" t="s">
        <v>2353</v>
      </c>
      <c r="I281" s="390" t="s">
        <v>699</v>
      </c>
      <c r="J281" s="88" t="s">
        <v>5123</v>
      </c>
      <c r="K281" s="366">
        <v>2</v>
      </c>
      <c r="L281" s="367">
        <v>1</v>
      </c>
      <c r="M281" s="367">
        <v>1</v>
      </c>
      <c r="N281" s="368">
        <f>VLOOKUP($G281, SCHOOL_INFO!$D$5:$AS$749, 6, FALSE)</f>
        <v>17</v>
      </c>
      <c r="O281" s="368">
        <f>VLOOKUP($G281, SCHOOL_INFO!$D$5:$AS$749, 7, FALSE)</f>
        <v>0</v>
      </c>
      <c r="P281" s="368">
        <f>VLOOKUP($G281, SCHOOL_INFO!$D$5:$AS$749, 8, FALSE)</f>
        <v>1</v>
      </c>
      <c r="Q281" s="368">
        <f>VLOOKUP($G281, SCHOOL_INFO!$D$5:$AS$749, 10, FALSE)</f>
        <v>1</v>
      </c>
      <c r="R281" s="368">
        <f>VLOOKUP($G281, SCHOOL_INFO!$D$5:$AS$749, 11, FALSE)</f>
        <v>0</v>
      </c>
      <c r="S281" s="368">
        <f>VLOOKUP($G281, SCHOOL_INFO!$D$5:$AS$749, 12, FALSE)</f>
        <v>0</v>
      </c>
      <c r="T281" s="368">
        <f>VLOOKUP($G281, SCHOOL_INFO!$D$5:$AS$749, 13, FALSE)</f>
        <v>0</v>
      </c>
      <c r="U281" s="368">
        <f>VLOOKUP($G281, SCHOOL_INFO!$D$5:$AS$749, 14, FALSE)</f>
        <v>0</v>
      </c>
      <c r="V281" s="368">
        <f>VLOOKUP($G281, SCHOOL_INFO!$D$5:$AS$749, 15, FALSE)</f>
        <v>0</v>
      </c>
      <c r="W281" s="368">
        <f>VLOOKUP($G281, SCHOOL_INFO!$D$5:$AS$749, 17, FALSE)</f>
        <v>0</v>
      </c>
      <c r="X281" s="368">
        <f>VLOOKUP($G281, SCHOOL_INFO!$D$5:$AS$749, 18, FALSE)</f>
        <v>0</v>
      </c>
      <c r="Y281" s="368">
        <f>VLOOKUP($G281, SCHOOL_INFO!$D$5:$AS$749, 19, FALSE)</f>
        <v>0</v>
      </c>
      <c r="Z281" s="368">
        <f>VLOOKUP($G281, SCHOOL_INFO!$D$5:$AS$749, 21, FALSE)</f>
        <v>9</v>
      </c>
      <c r="AA281" s="368">
        <f>VLOOKUP($G281, SCHOOL_INFO!$D$5:$AS$749, 22, FALSE)</f>
        <v>3</v>
      </c>
      <c r="AB281" s="368">
        <f>VLOOKUP($G281, SCHOOL_INFO!$D$5:$AS$749, 23, FALSE)</f>
        <v>0</v>
      </c>
      <c r="AC281" s="368">
        <f>VLOOKUP($G281, SCHOOL_INFO!$D$5:$AS$749, 25, FALSE)</f>
        <v>7</v>
      </c>
      <c r="AD281" s="368">
        <f>VLOOKUP($G281, SCHOOL_INFO!$D$5:$AS$749, 26, FALSE)</f>
        <v>0</v>
      </c>
      <c r="AE281" s="368">
        <f>VLOOKUP($G281, SCHOOL_INFO!$D$5:$AS$749, 27, FALSE)</f>
        <v>0</v>
      </c>
      <c r="AF281" s="368">
        <f>VLOOKUP($G281, SCHOOL_INFO!$D$5:$AS$749, 29, FALSE)</f>
        <v>22</v>
      </c>
      <c r="AG281" s="368">
        <f>VLOOKUP($G281, SCHOOL_INFO!$D$5:$AS$749, 30, FALSE)</f>
        <v>0</v>
      </c>
      <c r="AH281" s="368">
        <f>VLOOKUP($G281, SCHOOL_INFO!$D$5:$AS$749, 31, FALSE)</f>
        <v>0</v>
      </c>
      <c r="AI281" s="368">
        <f>VLOOKUP($G281, SCHOOL_INFO!$D$5:$AS$749, 33, FALSE)</f>
        <v>1</v>
      </c>
      <c r="AJ281" s="368">
        <f>VLOOKUP($G281, SCHOOL_INFO!$D$5:$AS$749, 34, FALSE)</f>
        <v>0</v>
      </c>
      <c r="AK281" s="368">
        <f>VLOOKUP($G281, SCHOOL_INFO!$D$5:$AS$749, 35, FALSE)</f>
        <v>3</v>
      </c>
      <c r="AL281" s="368">
        <f>VLOOKUP($B281, '0.학교(충남+대전)'!$C$4:$AH$767, 31, FALSE)</f>
        <v>3</v>
      </c>
      <c r="AM281" s="368">
        <f>VLOOKUP($B281, '0.학교(충남+대전)'!$C$4:$AH$767, 32, FALSE)</f>
        <v>0</v>
      </c>
      <c r="AN281" s="368">
        <f>VLOOKUP($G281, SCHOOL_INFO!$D$5:$AS$749, 9, FALSE)</f>
        <v>0</v>
      </c>
      <c r="AO281" s="368">
        <f>VLOOKUP($G281, SCHOOL_INFO!$D$5:$AS$749, 36, FALSE)</f>
        <v>12</v>
      </c>
      <c r="AP281" s="368">
        <f>VLOOKUP($G281, SCHOOL_INFO!$D$5:$AS$749, 37, FALSE)</f>
        <v>2</v>
      </c>
      <c r="AQ281" s="368">
        <f>VLOOKUP($B281, '0.학교(충남+대전)'!$C$4:$AC$767, 27, FALSE)</f>
        <v>14</v>
      </c>
      <c r="AR281" s="368">
        <f>VLOOKUP($B281, '0.학교(충남+대전)'!$C$4:$AH$767, 29, FALSE)</f>
        <v>14</v>
      </c>
      <c r="AS281" s="368">
        <f>VLOOKUP($B281, '0.학교(충남+대전)'!$C$4:$AH$767, 30, FALSE)</f>
        <v>0</v>
      </c>
      <c r="AT281" s="368">
        <f>VLOOKUP($G281, SCHOOL_INFO!$D$5:$AS$749, 38, FALSE)</f>
        <v>1</v>
      </c>
      <c r="AU281" s="368">
        <f>VLOOKUP($G281, SCHOOL_INFO!$D$5:$AS$749, 39, FALSE)</f>
        <v>4</v>
      </c>
      <c r="AV281" s="368">
        <f>VLOOKUP($G281, SCHOOL_INFO!$D$5:$AS$749, 40, FALSE)</f>
        <v>14</v>
      </c>
      <c r="AW281" s="368">
        <f>VLOOKUP($G281, SCHOOL_INFO!$D$5:$AS$749, 41, FALSE)</f>
        <v>0</v>
      </c>
      <c r="AX281" s="368">
        <f>VLOOKUP($G281, SCHOOL_INFO!$D$5:$AS$749, 42, FALSE)</f>
        <v>0</v>
      </c>
    </row>
    <row r="282" spans="1:50" ht="16.5" customHeight="1">
      <c r="A282" s="80">
        <v>278</v>
      </c>
      <c r="B282" s="86" t="s">
        <v>1303</v>
      </c>
      <c r="C282" s="88" t="s">
        <v>28</v>
      </c>
      <c r="D282" s="86" t="s">
        <v>2233</v>
      </c>
      <c r="E282" s="86" t="s">
        <v>1255</v>
      </c>
      <c r="F282" s="87" t="s">
        <v>727</v>
      </c>
      <c r="G282" s="90" t="s">
        <v>1304</v>
      </c>
      <c r="H282" s="390" t="s">
        <v>2353</v>
      </c>
      <c r="I282" s="390" t="s">
        <v>699</v>
      </c>
      <c r="J282" s="88" t="s">
        <v>5123</v>
      </c>
      <c r="K282" s="366">
        <v>2</v>
      </c>
      <c r="L282" s="367">
        <v>1</v>
      </c>
      <c r="M282" s="367">
        <v>1</v>
      </c>
      <c r="N282" s="368">
        <f>VLOOKUP($G282, SCHOOL_INFO!$D$5:$AS$749, 6, FALSE)</f>
        <v>15</v>
      </c>
      <c r="O282" s="368">
        <f>VLOOKUP($G282, SCHOOL_INFO!$D$5:$AS$749, 7, FALSE)</f>
        <v>9</v>
      </c>
      <c r="P282" s="368">
        <f>VLOOKUP($G282, SCHOOL_INFO!$D$5:$AS$749, 8, FALSE)</f>
        <v>1</v>
      </c>
      <c r="Q282" s="368">
        <f>VLOOKUP($G282, SCHOOL_INFO!$D$5:$AS$749, 10, FALSE)</f>
        <v>1</v>
      </c>
      <c r="R282" s="368">
        <f>VLOOKUP($G282, SCHOOL_INFO!$D$5:$AS$749, 11, FALSE)</f>
        <v>0</v>
      </c>
      <c r="S282" s="368">
        <f>VLOOKUP($G282, SCHOOL_INFO!$D$5:$AS$749, 12, FALSE)</f>
        <v>0</v>
      </c>
      <c r="T282" s="368">
        <f>VLOOKUP($G282, SCHOOL_INFO!$D$5:$AS$749, 13, FALSE)</f>
        <v>0</v>
      </c>
      <c r="U282" s="368">
        <f>VLOOKUP($G282, SCHOOL_INFO!$D$5:$AS$749, 14, FALSE)</f>
        <v>0</v>
      </c>
      <c r="V282" s="368">
        <f>VLOOKUP($G282, SCHOOL_INFO!$D$5:$AS$749, 15, FALSE)</f>
        <v>0</v>
      </c>
      <c r="W282" s="368">
        <f>VLOOKUP($G282, SCHOOL_INFO!$D$5:$AS$749, 17, FALSE)</f>
        <v>0</v>
      </c>
      <c r="X282" s="368">
        <f>VLOOKUP($G282, SCHOOL_INFO!$D$5:$AS$749, 18, FALSE)</f>
        <v>0</v>
      </c>
      <c r="Y282" s="368">
        <f>VLOOKUP($G282, SCHOOL_INFO!$D$5:$AS$749, 19, FALSE)</f>
        <v>0</v>
      </c>
      <c r="Z282" s="368">
        <f>VLOOKUP($G282, SCHOOL_INFO!$D$5:$AS$749, 21, FALSE)</f>
        <v>16</v>
      </c>
      <c r="AA282" s="368">
        <f>VLOOKUP($G282, SCHOOL_INFO!$D$5:$AS$749, 22, FALSE)</f>
        <v>6</v>
      </c>
      <c r="AB282" s="368">
        <f>VLOOKUP($G282, SCHOOL_INFO!$D$5:$AS$749, 23, FALSE)</f>
        <v>0</v>
      </c>
      <c r="AC282" s="368">
        <f>VLOOKUP($G282, SCHOOL_INFO!$D$5:$AS$749, 25, FALSE)</f>
        <v>8</v>
      </c>
      <c r="AD282" s="368">
        <f>VLOOKUP($G282, SCHOOL_INFO!$D$5:$AS$749, 26, FALSE)</f>
        <v>2</v>
      </c>
      <c r="AE282" s="368">
        <f>VLOOKUP($G282, SCHOOL_INFO!$D$5:$AS$749, 27, FALSE)</f>
        <v>0</v>
      </c>
      <c r="AF282" s="368">
        <f>VLOOKUP($G282, SCHOOL_INFO!$D$5:$AS$749, 29, FALSE)</f>
        <v>13</v>
      </c>
      <c r="AG282" s="368">
        <f>VLOOKUP($G282, SCHOOL_INFO!$D$5:$AS$749, 30, FALSE)</f>
        <v>3</v>
      </c>
      <c r="AH282" s="368">
        <f>VLOOKUP($G282, SCHOOL_INFO!$D$5:$AS$749, 31, FALSE)</f>
        <v>0</v>
      </c>
      <c r="AI282" s="368">
        <f>VLOOKUP($G282, SCHOOL_INFO!$D$5:$AS$749, 33, FALSE)</f>
        <v>1</v>
      </c>
      <c r="AJ282" s="368">
        <f>VLOOKUP($G282, SCHOOL_INFO!$D$5:$AS$749, 34, FALSE)</f>
        <v>0</v>
      </c>
      <c r="AK282" s="368">
        <f>VLOOKUP($G282, SCHOOL_INFO!$D$5:$AS$749, 35, FALSE)</f>
        <v>4</v>
      </c>
      <c r="AL282" s="368">
        <f>VLOOKUP($B282, '0.학교(충남+대전)'!$C$4:$AH$767, 31, FALSE)</f>
        <v>3</v>
      </c>
      <c r="AM282" s="368">
        <f>VLOOKUP($B282, '0.학교(충남+대전)'!$C$4:$AH$767, 32, FALSE)</f>
        <v>0</v>
      </c>
      <c r="AN282" s="368">
        <f>VLOOKUP($G282, SCHOOL_INFO!$D$5:$AS$749, 9, FALSE)</f>
        <v>0</v>
      </c>
      <c r="AO282" s="368">
        <f>VLOOKUP($G282, SCHOOL_INFO!$D$5:$AS$749, 36, FALSE)</f>
        <v>11</v>
      </c>
      <c r="AP282" s="368">
        <f>VLOOKUP($G282, SCHOOL_INFO!$D$5:$AS$749, 37, FALSE)</f>
        <v>0</v>
      </c>
      <c r="AQ282" s="368">
        <f>VLOOKUP($B282, '0.학교(충남+대전)'!$C$4:$AC$767, 27, FALSE)</f>
        <v>11</v>
      </c>
      <c r="AR282" s="368">
        <f>VLOOKUP($B282, '0.학교(충남+대전)'!$C$4:$AH$767, 29, FALSE)</f>
        <v>11</v>
      </c>
      <c r="AS282" s="368">
        <f>VLOOKUP($B282, '0.학교(충남+대전)'!$C$4:$AH$767, 30, FALSE)</f>
        <v>0</v>
      </c>
      <c r="AT282" s="368">
        <f>VLOOKUP($G282, SCHOOL_INFO!$D$5:$AS$749, 38, FALSE)</f>
        <v>1</v>
      </c>
      <c r="AU282" s="368">
        <f>VLOOKUP($G282, SCHOOL_INFO!$D$5:$AS$749, 39, FALSE)</f>
        <v>4</v>
      </c>
      <c r="AV282" s="368">
        <f>VLOOKUP($G282, SCHOOL_INFO!$D$5:$AS$749, 40, FALSE)</f>
        <v>11</v>
      </c>
      <c r="AW282" s="368">
        <f>VLOOKUP($G282, SCHOOL_INFO!$D$5:$AS$749, 41, FALSE)</f>
        <v>0</v>
      </c>
      <c r="AX282" s="368">
        <f>VLOOKUP($G282, SCHOOL_INFO!$D$5:$AS$749, 42, FALSE)</f>
        <v>0</v>
      </c>
    </row>
    <row r="283" spans="1:50" ht="16.5" customHeight="1">
      <c r="A283" s="80">
        <v>279</v>
      </c>
      <c r="B283" s="86" t="s">
        <v>1305</v>
      </c>
      <c r="C283" s="88" t="s">
        <v>28</v>
      </c>
      <c r="D283" s="86" t="s">
        <v>2233</v>
      </c>
      <c r="E283" s="86" t="s">
        <v>1255</v>
      </c>
      <c r="F283" s="89" t="s">
        <v>730</v>
      </c>
      <c r="G283" s="90" t="s">
        <v>1306</v>
      </c>
      <c r="H283" s="390" t="s">
        <v>26</v>
      </c>
      <c r="I283" s="390" t="s">
        <v>699</v>
      </c>
      <c r="J283" s="88" t="s">
        <v>5123</v>
      </c>
      <c r="K283" s="366">
        <v>2</v>
      </c>
      <c r="L283" s="367">
        <v>1</v>
      </c>
      <c r="M283" s="367">
        <v>1</v>
      </c>
      <c r="N283" s="368">
        <f>VLOOKUP($G283, SCHOOL_INFO!$D$5:$AS$749, 6, FALSE)</f>
        <v>7</v>
      </c>
      <c r="O283" s="368">
        <f>VLOOKUP($G283, SCHOOL_INFO!$D$5:$AS$749, 7, FALSE)</f>
        <v>0</v>
      </c>
      <c r="P283" s="368">
        <f>VLOOKUP($G283, SCHOOL_INFO!$D$5:$AS$749, 8, FALSE)</f>
        <v>1</v>
      </c>
      <c r="Q283" s="368">
        <f>VLOOKUP($G283, SCHOOL_INFO!$D$5:$AS$749, 10, FALSE)</f>
        <v>3</v>
      </c>
      <c r="R283" s="368">
        <f>VLOOKUP($G283, SCHOOL_INFO!$D$5:$AS$749, 11, FALSE)</f>
        <v>0</v>
      </c>
      <c r="S283" s="368">
        <f>VLOOKUP($G283, SCHOOL_INFO!$D$5:$AS$749, 12, FALSE)</f>
        <v>0</v>
      </c>
      <c r="T283" s="368">
        <f>VLOOKUP($G283, SCHOOL_INFO!$D$5:$AS$749, 13, FALSE)</f>
        <v>0</v>
      </c>
      <c r="U283" s="368">
        <f>VLOOKUP($G283, SCHOOL_INFO!$D$5:$AS$749, 14, FALSE)</f>
        <v>0</v>
      </c>
      <c r="V283" s="368">
        <f>VLOOKUP($G283, SCHOOL_INFO!$D$5:$AS$749, 15, FALSE)</f>
        <v>0</v>
      </c>
      <c r="W283" s="368">
        <f>VLOOKUP($G283, SCHOOL_INFO!$D$5:$AS$749, 17, FALSE)</f>
        <v>0</v>
      </c>
      <c r="X283" s="368">
        <f>VLOOKUP($G283, SCHOOL_INFO!$D$5:$AS$749, 18, FALSE)</f>
        <v>0</v>
      </c>
      <c r="Y283" s="368">
        <f>VLOOKUP($G283, SCHOOL_INFO!$D$5:$AS$749, 19, FALSE)</f>
        <v>0</v>
      </c>
      <c r="Z283" s="368">
        <f>VLOOKUP($G283, SCHOOL_INFO!$D$5:$AS$749, 21, FALSE)</f>
        <v>12</v>
      </c>
      <c r="AA283" s="368">
        <f>VLOOKUP($G283, SCHOOL_INFO!$D$5:$AS$749, 22, FALSE)</f>
        <v>2</v>
      </c>
      <c r="AB283" s="368">
        <f>VLOOKUP($G283, SCHOOL_INFO!$D$5:$AS$749, 23, FALSE)</f>
        <v>0</v>
      </c>
      <c r="AC283" s="368">
        <f>VLOOKUP($G283, SCHOOL_INFO!$D$5:$AS$749, 25, FALSE)</f>
        <v>7</v>
      </c>
      <c r="AD283" s="368">
        <f>VLOOKUP($G283, SCHOOL_INFO!$D$5:$AS$749, 26, FALSE)</f>
        <v>1</v>
      </c>
      <c r="AE283" s="368">
        <f>VLOOKUP($G283, SCHOOL_INFO!$D$5:$AS$749, 27, FALSE)</f>
        <v>0</v>
      </c>
      <c r="AF283" s="368">
        <f>VLOOKUP($G283, SCHOOL_INFO!$D$5:$AS$749, 29, FALSE)</f>
        <v>3</v>
      </c>
      <c r="AG283" s="368">
        <f>VLOOKUP($G283, SCHOOL_INFO!$D$5:$AS$749, 30, FALSE)</f>
        <v>0</v>
      </c>
      <c r="AH283" s="368">
        <f>VLOOKUP($G283, SCHOOL_INFO!$D$5:$AS$749, 31, FALSE)</f>
        <v>0</v>
      </c>
      <c r="AI283" s="368">
        <f>VLOOKUP($G283, SCHOOL_INFO!$D$5:$AS$749, 33, FALSE)</f>
        <v>1</v>
      </c>
      <c r="AJ283" s="368">
        <f>VLOOKUP($G283, SCHOOL_INFO!$D$5:$AS$749, 34, FALSE)</f>
        <v>0</v>
      </c>
      <c r="AK283" s="368">
        <f>VLOOKUP($G283, SCHOOL_INFO!$D$5:$AS$749, 35, FALSE)</f>
        <v>1</v>
      </c>
      <c r="AL283" s="368">
        <f>VLOOKUP($B283, '0.학교(충남+대전)'!$C$4:$AH$767, 31, FALSE)</f>
        <v>1</v>
      </c>
      <c r="AM283" s="368">
        <f>VLOOKUP($B283, '0.학교(충남+대전)'!$C$4:$AH$767, 32, FALSE)</f>
        <v>0</v>
      </c>
      <c r="AN283" s="368">
        <f>VLOOKUP($G283, SCHOOL_INFO!$D$5:$AS$749, 9, FALSE)</f>
        <v>0</v>
      </c>
      <c r="AO283" s="368">
        <f>VLOOKUP($G283, SCHOOL_INFO!$D$5:$AS$749, 36, FALSE)</f>
        <v>3</v>
      </c>
      <c r="AP283" s="368">
        <f>VLOOKUP($G283, SCHOOL_INFO!$D$5:$AS$749, 37, FALSE)</f>
        <v>1</v>
      </c>
      <c r="AQ283" s="368">
        <f>VLOOKUP($B283, '0.학교(충남+대전)'!$C$4:$AC$767, 27, FALSE)</f>
        <v>4</v>
      </c>
      <c r="AR283" s="368">
        <f>VLOOKUP($B283, '0.학교(충남+대전)'!$C$4:$AH$767, 29, FALSE)</f>
        <v>4</v>
      </c>
      <c r="AS283" s="368">
        <f>VLOOKUP($B283, '0.학교(충남+대전)'!$C$4:$AH$767, 30, FALSE)</f>
        <v>0</v>
      </c>
      <c r="AT283" s="368">
        <f>VLOOKUP($G283, SCHOOL_INFO!$D$5:$AS$749, 38, FALSE)</f>
        <v>1</v>
      </c>
      <c r="AU283" s="368">
        <f>VLOOKUP($G283, SCHOOL_INFO!$D$5:$AS$749, 39, FALSE)</f>
        <v>2</v>
      </c>
      <c r="AV283" s="368">
        <f>VLOOKUP($G283, SCHOOL_INFO!$D$5:$AS$749, 40, FALSE)</f>
        <v>4</v>
      </c>
      <c r="AW283" s="368">
        <f>VLOOKUP($G283, SCHOOL_INFO!$D$5:$AS$749, 41, FALSE)</f>
        <v>0</v>
      </c>
      <c r="AX283" s="368">
        <f>VLOOKUP($G283, SCHOOL_INFO!$D$5:$AS$749, 42, FALSE)</f>
        <v>0</v>
      </c>
    </row>
    <row r="284" spans="1:50" ht="16.5" customHeight="1">
      <c r="A284" s="81">
        <v>280</v>
      </c>
      <c r="B284" s="86" t="s">
        <v>1307</v>
      </c>
      <c r="C284" s="88" t="s">
        <v>28</v>
      </c>
      <c r="D284" s="86" t="s">
        <v>2233</v>
      </c>
      <c r="E284" s="86" t="s">
        <v>1255</v>
      </c>
      <c r="F284" s="87" t="s">
        <v>727</v>
      </c>
      <c r="G284" s="90" t="s">
        <v>1308</v>
      </c>
      <c r="H284" s="390" t="s">
        <v>2353</v>
      </c>
      <c r="I284" s="390" t="s">
        <v>699</v>
      </c>
      <c r="J284" s="88" t="s">
        <v>5123</v>
      </c>
      <c r="K284" s="366">
        <v>2</v>
      </c>
      <c r="L284" s="367">
        <v>1</v>
      </c>
      <c r="M284" s="367">
        <v>1</v>
      </c>
      <c r="N284" s="368">
        <f>VLOOKUP($G284, SCHOOL_INFO!$D$5:$AS$749, 6, FALSE)</f>
        <v>13</v>
      </c>
      <c r="O284" s="368">
        <f>VLOOKUP($G284, SCHOOL_INFO!$D$5:$AS$749, 7, FALSE)</f>
        <v>2</v>
      </c>
      <c r="P284" s="368">
        <f>VLOOKUP($G284, SCHOOL_INFO!$D$5:$AS$749, 8, FALSE)</f>
        <v>1</v>
      </c>
      <c r="Q284" s="368">
        <f>VLOOKUP($G284, SCHOOL_INFO!$D$5:$AS$749, 10, FALSE)</f>
        <v>8</v>
      </c>
      <c r="R284" s="368">
        <f>VLOOKUP($G284, SCHOOL_INFO!$D$5:$AS$749, 11, FALSE)</f>
        <v>0</v>
      </c>
      <c r="S284" s="368">
        <f>VLOOKUP($G284, SCHOOL_INFO!$D$5:$AS$749, 12, FALSE)</f>
        <v>0</v>
      </c>
      <c r="T284" s="368">
        <f>VLOOKUP($G284, SCHOOL_INFO!$D$5:$AS$749, 13, FALSE)</f>
        <v>0</v>
      </c>
      <c r="U284" s="368">
        <f>VLOOKUP($G284, SCHOOL_INFO!$D$5:$AS$749, 14, FALSE)</f>
        <v>0</v>
      </c>
      <c r="V284" s="368">
        <f>VLOOKUP($G284, SCHOOL_INFO!$D$5:$AS$749, 15, FALSE)</f>
        <v>0</v>
      </c>
      <c r="W284" s="368">
        <f>VLOOKUP($G284, SCHOOL_INFO!$D$5:$AS$749, 17, FALSE)</f>
        <v>0</v>
      </c>
      <c r="X284" s="368">
        <f>VLOOKUP($G284, SCHOOL_INFO!$D$5:$AS$749, 18, FALSE)</f>
        <v>0</v>
      </c>
      <c r="Y284" s="368">
        <f>VLOOKUP($G284, SCHOOL_INFO!$D$5:$AS$749, 19, FALSE)</f>
        <v>0</v>
      </c>
      <c r="Z284" s="368">
        <f>VLOOKUP($G284, SCHOOL_INFO!$D$5:$AS$749, 21, FALSE)</f>
        <v>9</v>
      </c>
      <c r="AA284" s="368">
        <f>VLOOKUP($G284, SCHOOL_INFO!$D$5:$AS$749, 22, FALSE)</f>
        <v>3</v>
      </c>
      <c r="AB284" s="368">
        <f>VLOOKUP($G284, SCHOOL_INFO!$D$5:$AS$749, 23, FALSE)</f>
        <v>0</v>
      </c>
      <c r="AC284" s="368">
        <f>VLOOKUP($G284, SCHOOL_INFO!$D$5:$AS$749, 25, FALSE)</f>
        <v>5</v>
      </c>
      <c r="AD284" s="368">
        <f>VLOOKUP($G284, SCHOOL_INFO!$D$5:$AS$749, 26, FALSE)</f>
        <v>2</v>
      </c>
      <c r="AE284" s="368">
        <f>VLOOKUP($G284, SCHOOL_INFO!$D$5:$AS$749, 27, FALSE)</f>
        <v>0</v>
      </c>
      <c r="AF284" s="368">
        <f>VLOOKUP($G284, SCHOOL_INFO!$D$5:$AS$749, 29, FALSE)</f>
        <v>31</v>
      </c>
      <c r="AG284" s="368">
        <f>VLOOKUP($G284, SCHOOL_INFO!$D$5:$AS$749, 30, FALSE)</f>
        <v>0</v>
      </c>
      <c r="AH284" s="368">
        <f>VLOOKUP($G284, SCHOOL_INFO!$D$5:$AS$749, 31, FALSE)</f>
        <v>0</v>
      </c>
      <c r="AI284" s="368">
        <f>VLOOKUP($G284, SCHOOL_INFO!$D$5:$AS$749, 33, FALSE)</f>
        <v>1</v>
      </c>
      <c r="AJ284" s="368">
        <f>VLOOKUP($G284, SCHOOL_INFO!$D$5:$AS$749, 34, FALSE)</f>
        <v>0</v>
      </c>
      <c r="AK284" s="368">
        <f>VLOOKUP($G284, SCHOOL_INFO!$D$5:$AS$749, 35, FALSE)</f>
        <v>5</v>
      </c>
      <c r="AL284" s="368">
        <f>VLOOKUP($B284, '0.학교(충남+대전)'!$C$4:$AH$767, 31, FALSE)</f>
        <v>3</v>
      </c>
      <c r="AM284" s="368">
        <f>VLOOKUP($B284, '0.학교(충남+대전)'!$C$4:$AH$767, 32, FALSE)</f>
        <v>0</v>
      </c>
      <c r="AN284" s="368">
        <f>VLOOKUP($G284, SCHOOL_INFO!$D$5:$AS$749, 9, FALSE)</f>
        <v>0</v>
      </c>
      <c r="AO284" s="368">
        <f>VLOOKUP($G284, SCHOOL_INFO!$D$5:$AS$749, 36, FALSE)</f>
        <v>8</v>
      </c>
      <c r="AP284" s="368">
        <f>VLOOKUP($G284, SCHOOL_INFO!$D$5:$AS$749, 37, FALSE)</f>
        <v>2</v>
      </c>
      <c r="AQ284" s="368">
        <f>VLOOKUP($B284, '0.학교(충남+대전)'!$C$4:$AC$767, 27, FALSE)</f>
        <v>10</v>
      </c>
      <c r="AR284" s="368">
        <f>VLOOKUP($B284, '0.학교(충남+대전)'!$C$4:$AH$767, 29, FALSE)</f>
        <v>10</v>
      </c>
      <c r="AS284" s="368">
        <f>VLOOKUP($B284, '0.학교(충남+대전)'!$C$4:$AH$767, 30, FALSE)</f>
        <v>0</v>
      </c>
      <c r="AT284" s="368">
        <f>VLOOKUP($G284, SCHOOL_INFO!$D$5:$AS$749, 38, FALSE)</f>
        <v>1</v>
      </c>
      <c r="AU284" s="368">
        <f>VLOOKUP($G284, SCHOOL_INFO!$D$5:$AS$749, 39, FALSE)</f>
        <v>4</v>
      </c>
      <c r="AV284" s="368">
        <f>VLOOKUP($G284, SCHOOL_INFO!$D$5:$AS$749, 40, FALSE)</f>
        <v>10</v>
      </c>
      <c r="AW284" s="368">
        <f>VLOOKUP($G284, SCHOOL_INFO!$D$5:$AS$749, 41, FALSE)</f>
        <v>0</v>
      </c>
      <c r="AX284" s="368">
        <f>VLOOKUP($G284, SCHOOL_INFO!$D$5:$AS$749, 42, FALSE)</f>
        <v>0</v>
      </c>
    </row>
    <row r="285" spans="1:50" ht="16.5" customHeight="1">
      <c r="A285" s="80">
        <v>281</v>
      </c>
      <c r="B285" s="86" t="s">
        <v>1309</v>
      </c>
      <c r="C285" s="88" t="s">
        <v>28</v>
      </c>
      <c r="D285" s="86" t="s">
        <v>2233</v>
      </c>
      <c r="E285" s="86" t="s">
        <v>1255</v>
      </c>
      <c r="F285" s="89" t="s">
        <v>730</v>
      </c>
      <c r="G285" s="90" t="s">
        <v>1310</v>
      </c>
      <c r="H285" s="390" t="s">
        <v>26</v>
      </c>
      <c r="I285" s="390" t="s">
        <v>699</v>
      </c>
      <c r="J285" s="88" t="s">
        <v>5123</v>
      </c>
      <c r="K285" s="366">
        <v>2</v>
      </c>
      <c r="L285" s="367">
        <v>1</v>
      </c>
      <c r="M285" s="367">
        <v>1</v>
      </c>
      <c r="N285" s="368">
        <f>VLOOKUP($G285, SCHOOL_INFO!$D$5:$AS$749, 6, FALSE)</f>
        <v>5</v>
      </c>
      <c r="O285" s="368">
        <f>VLOOKUP($G285, SCHOOL_INFO!$D$5:$AS$749, 7, FALSE)</f>
        <v>0</v>
      </c>
      <c r="P285" s="368">
        <f>VLOOKUP($G285, SCHOOL_INFO!$D$5:$AS$749, 8, FALSE)</f>
        <v>1</v>
      </c>
      <c r="Q285" s="368">
        <f>VLOOKUP($G285, SCHOOL_INFO!$D$5:$AS$749, 10, FALSE)</f>
        <v>6</v>
      </c>
      <c r="R285" s="368">
        <f>VLOOKUP($G285, SCHOOL_INFO!$D$5:$AS$749, 11, FALSE)</f>
        <v>0</v>
      </c>
      <c r="S285" s="368">
        <f>VLOOKUP($G285, SCHOOL_INFO!$D$5:$AS$749, 12, FALSE)</f>
        <v>0</v>
      </c>
      <c r="T285" s="368">
        <f>VLOOKUP($G285, SCHOOL_INFO!$D$5:$AS$749, 13, FALSE)</f>
        <v>0</v>
      </c>
      <c r="U285" s="368">
        <f>VLOOKUP($G285, SCHOOL_INFO!$D$5:$AS$749, 14, FALSE)</f>
        <v>0</v>
      </c>
      <c r="V285" s="368">
        <f>VLOOKUP($G285, SCHOOL_INFO!$D$5:$AS$749, 15, FALSE)</f>
        <v>0</v>
      </c>
      <c r="W285" s="368">
        <f>VLOOKUP($G285, SCHOOL_INFO!$D$5:$AS$749, 17, FALSE)</f>
        <v>2</v>
      </c>
      <c r="X285" s="368">
        <f>VLOOKUP($G285, SCHOOL_INFO!$D$5:$AS$749, 18, FALSE)</f>
        <v>0</v>
      </c>
      <c r="Y285" s="368">
        <f>VLOOKUP($G285, SCHOOL_INFO!$D$5:$AS$749, 19, FALSE)</f>
        <v>0</v>
      </c>
      <c r="Z285" s="368">
        <f>VLOOKUP($G285, SCHOOL_INFO!$D$5:$AS$749, 21, FALSE)</f>
        <v>7</v>
      </c>
      <c r="AA285" s="368">
        <f>VLOOKUP($G285, SCHOOL_INFO!$D$5:$AS$749, 22, FALSE)</f>
        <v>2</v>
      </c>
      <c r="AB285" s="368">
        <f>VLOOKUP($G285, SCHOOL_INFO!$D$5:$AS$749, 23, FALSE)</f>
        <v>0</v>
      </c>
      <c r="AC285" s="368">
        <f>VLOOKUP($G285, SCHOOL_INFO!$D$5:$AS$749, 25, FALSE)</f>
        <v>3</v>
      </c>
      <c r="AD285" s="368">
        <f>VLOOKUP($G285, SCHOOL_INFO!$D$5:$AS$749, 26, FALSE)</f>
        <v>1</v>
      </c>
      <c r="AE285" s="368">
        <f>VLOOKUP($G285, SCHOOL_INFO!$D$5:$AS$749, 27, FALSE)</f>
        <v>0</v>
      </c>
      <c r="AF285" s="368">
        <f>VLOOKUP($G285, SCHOOL_INFO!$D$5:$AS$749, 29, FALSE)</f>
        <v>13</v>
      </c>
      <c r="AG285" s="368">
        <f>VLOOKUP($G285, SCHOOL_INFO!$D$5:$AS$749, 30, FALSE)</f>
        <v>0</v>
      </c>
      <c r="AH285" s="368">
        <f>VLOOKUP($G285, SCHOOL_INFO!$D$5:$AS$749, 31, FALSE)</f>
        <v>0</v>
      </c>
      <c r="AI285" s="368">
        <f>VLOOKUP($G285, SCHOOL_INFO!$D$5:$AS$749, 33, FALSE)</f>
        <v>1</v>
      </c>
      <c r="AJ285" s="368">
        <f>VLOOKUP($G285, SCHOOL_INFO!$D$5:$AS$749, 34, FALSE)</f>
        <v>0</v>
      </c>
      <c r="AK285" s="368">
        <f>VLOOKUP($G285, SCHOOL_INFO!$D$5:$AS$749, 35, FALSE)</f>
        <v>3</v>
      </c>
      <c r="AL285" s="368">
        <f>VLOOKUP($B285, '0.학교(충남+대전)'!$C$4:$AH$767, 31, FALSE)</f>
        <v>3</v>
      </c>
      <c r="AM285" s="368">
        <f>VLOOKUP($B285, '0.학교(충남+대전)'!$C$4:$AH$767, 32, FALSE)</f>
        <v>0</v>
      </c>
      <c r="AN285" s="368">
        <f>VLOOKUP($G285, SCHOOL_INFO!$D$5:$AS$749, 9, FALSE)</f>
        <v>0</v>
      </c>
      <c r="AO285" s="368">
        <f>VLOOKUP($G285, SCHOOL_INFO!$D$5:$AS$749, 36, FALSE)</f>
        <v>6</v>
      </c>
      <c r="AP285" s="368">
        <f>VLOOKUP($G285, SCHOOL_INFO!$D$5:$AS$749, 37, FALSE)</f>
        <v>0</v>
      </c>
      <c r="AQ285" s="368">
        <f>VLOOKUP($B285, '0.학교(충남+대전)'!$C$4:$AC$767, 27, FALSE)</f>
        <v>6</v>
      </c>
      <c r="AR285" s="368">
        <f>VLOOKUP($B285, '0.학교(충남+대전)'!$C$4:$AH$767, 29, FALSE)</f>
        <v>6</v>
      </c>
      <c r="AS285" s="368">
        <f>VLOOKUP($B285, '0.학교(충남+대전)'!$C$4:$AH$767, 30, FALSE)</f>
        <v>0</v>
      </c>
      <c r="AT285" s="368">
        <f>VLOOKUP($G285, SCHOOL_INFO!$D$5:$AS$749, 38, FALSE)</f>
        <v>1</v>
      </c>
      <c r="AU285" s="368">
        <f>VLOOKUP($G285, SCHOOL_INFO!$D$5:$AS$749, 39, FALSE)</f>
        <v>4</v>
      </c>
      <c r="AV285" s="368">
        <f>VLOOKUP($G285, SCHOOL_INFO!$D$5:$AS$749, 40, FALSE)</f>
        <v>6</v>
      </c>
      <c r="AW285" s="368">
        <f>VLOOKUP($G285, SCHOOL_INFO!$D$5:$AS$749, 41, FALSE)</f>
        <v>0</v>
      </c>
      <c r="AX285" s="368">
        <f>VLOOKUP($G285, SCHOOL_INFO!$D$5:$AS$749, 42, FALSE)</f>
        <v>0</v>
      </c>
    </row>
    <row r="286" spans="1:50" ht="16.5" customHeight="1">
      <c r="A286" s="80">
        <v>282</v>
      </c>
      <c r="B286" s="86" t="s">
        <v>1313</v>
      </c>
      <c r="C286" s="88" t="s">
        <v>28</v>
      </c>
      <c r="D286" s="86" t="s">
        <v>2233</v>
      </c>
      <c r="E286" s="86" t="s">
        <v>1255</v>
      </c>
      <c r="F286" s="89" t="s">
        <v>730</v>
      </c>
      <c r="G286" s="90" t="s">
        <v>1314</v>
      </c>
      <c r="H286" s="390" t="s">
        <v>3917</v>
      </c>
      <c r="I286" s="390" t="s">
        <v>699</v>
      </c>
      <c r="J286" s="88" t="s">
        <v>5123</v>
      </c>
      <c r="K286" s="366">
        <v>0</v>
      </c>
      <c r="L286" s="367">
        <v>1</v>
      </c>
      <c r="M286" s="367">
        <v>1</v>
      </c>
      <c r="N286" s="368">
        <f>VLOOKUP($G286, SCHOOL_INFO!$D$5:$AS$749, 6, FALSE)</f>
        <v>9</v>
      </c>
      <c r="O286" s="368">
        <f>VLOOKUP($G286, SCHOOL_INFO!$D$5:$AS$749, 7, FALSE)</f>
        <v>0</v>
      </c>
      <c r="P286" s="368">
        <f>VLOOKUP($G286, SCHOOL_INFO!$D$5:$AS$749, 8, FALSE)</f>
        <v>1</v>
      </c>
      <c r="Q286" s="368">
        <f>VLOOKUP($G286, SCHOOL_INFO!$D$5:$AS$749, 10, FALSE)</f>
        <v>3</v>
      </c>
      <c r="R286" s="368">
        <f>VLOOKUP($G286, SCHOOL_INFO!$D$5:$AS$749, 11, FALSE)</f>
        <v>0</v>
      </c>
      <c r="S286" s="368">
        <f>VLOOKUP($G286, SCHOOL_INFO!$D$5:$AS$749, 12, FALSE)</f>
        <v>0</v>
      </c>
      <c r="T286" s="368">
        <f>VLOOKUP($G286, SCHOOL_INFO!$D$5:$AS$749, 13, FALSE)</f>
        <v>2</v>
      </c>
      <c r="U286" s="368">
        <f>VLOOKUP($G286, SCHOOL_INFO!$D$5:$AS$749, 14, FALSE)</f>
        <v>0</v>
      </c>
      <c r="V286" s="368">
        <f>VLOOKUP($G286, SCHOOL_INFO!$D$5:$AS$749, 15, FALSE)</f>
        <v>0</v>
      </c>
      <c r="W286" s="368">
        <f>VLOOKUP($G286, SCHOOL_INFO!$D$5:$AS$749, 17, FALSE)</f>
        <v>0</v>
      </c>
      <c r="X286" s="368">
        <f>VLOOKUP($G286, SCHOOL_INFO!$D$5:$AS$749, 18, FALSE)</f>
        <v>0</v>
      </c>
      <c r="Y286" s="368">
        <f>VLOOKUP($G286, SCHOOL_INFO!$D$5:$AS$749, 19, FALSE)</f>
        <v>0</v>
      </c>
      <c r="Z286" s="368">
        <f>VLOOKUP($G286, SCHOOL_INFO!$D$5:$AS$749, 21, FALSE)</f>
        <v>10</v>
      </c>
      <c r="AA286" s="368">
        <f>VLOOKUP($G286, SCHOOL_INFO!$D$5:$AS$749, 22, FALSE)</f>
        <v>2</v>
      </c>
      <c r="AB286" s="368">
        <f>VLOOKUP($G286, SCHOOL_INFO!$D$5:$AS$749, 23, FALSE)</f>
        <v>0</v>
      </c>
      <c r="AC286" s="368">
        <f>VLOOKUP($G286, SCHOOL_INFO!$D$5:$AS$749, 25, FALSE)</f>
        <v>12</v>
      </c>
      <c r="AD286" s="368">
        <f>VLOOKUP($G286, SCHOOL_INFO!$D$5:$AS$749, 26, FALSE)</f>
        <v>1</v>
      </c>
      <c r="AE286" s="368">
        <f>VLOOKUP($G286, SCHOOL_INFO!$D$5:$AS$749, 27, FALSE)</f>
        <v>0</v>
      </c>
      <c r="AF286" s="368">
        <f>VLOOKUP($G286, SCHOOL_INFO!$D$5:$AS$749, 29, FALSE)</f>
        <v>1</v>
      </c>
      <c r="AG286" s="368">
        <f>VLOOKUP($G286, SCHOOL_INFO!$D$5:$AS$749, 30, FALSE)</f>
        <v>0</v>
      </c>
      <c r="AH286" s="368">
        <f>VLOOKUP($G286, SCHOOL_INFO!$D$5:$AS$749, 31, FALSE)</f>
        <v>0</v>
      </c>
      <c r="AI286" s="368">
        <f>VLOOKUP($G286, SCHOOL_INFO!$D$5:$AS$749, 33, FALSE)</f>
        <v>1</v>
      </c>
      <c r="AJ286" s="368">
        <f>VLOOKUP($G286, SCHOOL_INFO!$D$5:$AS$749, 34, FALSE)</f>
        <v>0</v>
      </c>
      <c r="AK286" s="368">
        <f>VLOOKUP($G286, SCHOOL_INFO!$D$5:$AS$749, 35, FALSE)</f>
        <v>3</v>
      </c>
      <c r="AL286" s="368">
        <f>VLOOKUP($B286, '0.학교(충남+대전)'!$C$4:$AH$767, 31, FALSE)</f>
        <v>3</v>
      </c>
      <c r="AM286" s="368">
        <f>VLOOKUP($B286, '0.학교(충남+대전)'!$C$4:$AH$767, 32, FALSE)</f>
        <v>0</v>
      </c>
      <c r="AN286" s="368">
        <f>VLOOKUP($G286, SCHOOL_INFO!$D$5:$AS$749, 9, FALSE)</f>
        <v>0</v>
      </c>
      <c r="AO286" s="368">
        <f>VLOOKUP($G286, SCHOOL_INFO!$D$5:$AS$749, 36, FALSE)</f>
        <v>6</v>
      </c>
      <c r="AP286" s="368">
        <f>VLOOKUP($G286, SCHOOL_INFO!$D$5:$AS$749, 37, FALSE)</f>
        <v>3</v>
      </c>
      <c r="AQ286" s="368">
        <f>VLOOKUP($B286, '0.학교(충남+대전)'!$C$4:$AC$767, 27, FALSE)</f>
        <v>9</v>
      </c>
      <c r="AR286" s="368">
        <f>VLOOKUP($B286, '0.학교(충남+대전)'!$C$4:$AH$767, 29, FALSE)</f>
        <v>9</v>
      </c>
      <c r="AS286" s="368">
        <f>VLOOKUP($B286, '0.학교(충남+대전)'!$C$4:$AH$767, 30, FALSE)</f>
        <v>0</v>
      </c>
      <c r="AT286" s="368">
        <f>VLOOKUP($G286, SCHOOL_INFO!$D$5:$AS$749, 38, FALSE)</f>
        <v>1</v>
      </c>
      <c r="AU286" s="368">
        <f>VLOOKUP($G286, SCHOOL_INFO!$D$5:$AS$749, 39, FALSE)</f>
        <v>6</v>
      </c>
      <c r="AV286" s="368">
        <f>VLOOKUP($G286, SCHOOL_INFO!$D$5:$AS$749, 40, FALSE)</f>
        <v>9</v>
      </c>
      <c r="AW286" s="368">
        <f>VLOOKUP($G286, SCHOOL_INFO!$D$5:$AS$749, 41, FALSE)</f>
        <v>0</v>
      </c>
      <c r="AX286" s="368">
        <f>VLOOKUP($G286, SCHOOL_INFO!$D$5:$AS$749, 42, FALSE)</f>
        <v>0</v>
      </c>
    </row>
    <row r="287" spans="1:50" ht="16.5" customHeight="1">
      <c r="A287" s="81">
        <v>283</v>
      </c>
      <c r="B287" s="86" t="s">
        <v>1315</v>
      </c>
      <c r="C287" s="88" t="s">
        <v>28</v>
      </c>
      <c r="D287" s="86" t="s">
        <v>2233</v>
      </c>
      <c r="E287" s="86" t="s">
        <v>1255</v>
      </c>
      <c r="F287" s="87" t="s">
        <v>727</v>
      </c>
      <c r="G287" s="90" t="s">
        <v>1316</v>
      </c>
      <c r="H287" s="390" t="s">
        <v>26</v>
      </c>
      <c r="I287" s="390" t="s">
        <v>699</v>
      </c>
      <c r="J287" s="88" t="s">
        <v>5123</v>
      </c>
      <c r="K287" s="366">
        <v>2</v>
      </c>
      <c r="L287" s="367">
        <v>1</v>
      </c>
      <c r="M287" s="367">
        <v>1</v>
      </c>
      <c r="N287" s="368">
        <f>VLOOKUP($G287, SCHOOL_INFO!$D$5:$AS$749, 6, FALSE)</f>
        <v>10</v>
      </c>
      <c r="O287" s="368">
        <f>VLOOKUP($G287, SCHOOL_INFO!$D$5:$AS$749, 7, FALSE)</f>
        <v>0</v>
      </c>
      <c r="P287" s="368">
        <f>VLOOKUP($G287, SCHOOL_INFO!$D$5:$AS$749, 8, FALSE)</f>
        <v>1</v>
      </c>
      <c r="Q287" s="368">
        <f>VLOOKUP($G287, SCHOOL_INFO!$D$5:$AS$749, 10, FALSE)</f>
        <v>7</v>
      </c>
      <c r="R287" s="368">
        <f>VLOOKUP($G287, SCHOOL_INFO!$D$5:$AS$749, 11, FALSE)</f>
        <v>0</v>
      </c>
      <c r="S287" s="368">
        <f>VLOOKUP($G287, SCHOOL_INFO!$D$5:$AS$749, 12, FALSE)</f>
        <v>0</v>
      </c>
      <c r="T287" s="368">
        <f>VLOOKUP($G287, SCHOOL_INFO!$D$5:$AS$749, 13, FALSE)</f>
        <v>2</v>
      </c>
      <c r="U287" s="368">
        <f>VLOOKUP($G287, SCHOOL_INFO!$D$5:$AS$749, 14, FALSE)</f>
        <v>0</v>
      </c>
      <c r="V287" s="368">
        <f>VLOOKUP($G287, SCHOOL_INFO!$D$5:$AS$749, 15, FALSE)</f>
        <v>0</v>
      </c>
      <c r="W287" s="368">
        <f>VLOOKUP($G287, SCHOOL_INFO!$D$5:$AS$749, 17, FALSE)</f>
        <v>0</v>
      </c>
      <c r="X287" s="368">
        <f>VLOOKUP($G287, SCHOOL_INFO!$D$5:$AS$749, 18, FALSE)</f>
        <v>0</v>
      </c>
      <c r="Y287" s="368">
        <f>VLOOKUP($G287, SCHOOL_INFO!$D$5:$AS$749, 19, FALSE)</f>
        <v>0</v>
      </c>
      <c r="Z287" s="368">
        <f>VLOOKUP($G287, SCHOOL_INFO!$D$5:$AS$749, 21, FALSE)</f>
        <v>15</v>
      </c>
      <c r="AA287" s="368">
        <f>VLOOKUP($G287, SCHOOL_INFO!$D$5:$AS$749, 22, FALSE)</f>
        <v>2</v>
      </c>
      <c r="AB287" s="368">
        <f>VLOOKUP($G287, SCHOOL_INFO!$D$5:$AS$749, 23, FALSE)</f>
        <v>0</v>
      </c>
      <c r="AC287" s="368">
        <f>VLOOKUP($G287, SCHOOL_INFO!$D$5:$AS$749, 25, FALSE)</f>
        <v>9</v>
      </c>
      <c r="AD287" s="368">
        <f>VLOOKUP($G287, SCHOOL_INFO!$D$5:$AS$749, 26, FALSE)</f>
        <v>0</v>
      </c>
      <c r="AE287" s="368">
        <f>VLOOKUP($G287, SCHOOL_INFO!$D$5:$AS$749, 27, FALSE)</f>
        <v>0</v>
      </c>
      <c r="AF287" s="368">
        <f>VLOOKUP($G287, SCHOOL_INFO!$D$5:$AS$749, 29, FALSE)</f>
        <v>9</v>
      </c>
      <c r="AG287" s="368">
        <f>VLOOKUP($G287, SCHOOL_INFO!$D$5:$AS$749, 30, FALSE)</f>
        <v>0</v>
      </c>
      <c r="AH287" s="368">
        <f>VLOOKUP($G287, SCHOOL_INFO!$D$5:$AS$749, 31, FALSE)</f>
        <v>0</v>
      </c>
      <c r="AI287" s="368">
        <f>VLOOKUP($G287, SCHOOL_INFO!$D$5:$AS$749, 33, FALSE)</f>
        <v>1</v>
      </c>
      <c r="AJ287" s="368">
        <f>VLOOKUP($G287, SCHOOL_INFO!$D$5:$AS$749, 34, FALSE)</f>
        <v>0</v>
      </c>
      <c r="AK287" s="368">
        <f>VLOOKUP($G287, SCHOOL_INFO!$D$5:$AS$749, 35, FALSE)</f>
        <v>4</v>
      </c>
      <c r="AL287" s="368">
        <f>VLOOKUP($B287, '0.학교(충남+대전)'!$C$4:$AH$767, 31, FALSE)</f>
        <v>4</v>
      </c>
      <c r="AM287" s="368">
        <f>VLOOKUP($B287, '0.학교(충남+대전)'!$C$4:$AH$767, 32, FALSE)</f>
        <v>0</v>
      </c>
      <c r="AN287" s="368">
        <f>VLOOKUP($G287, SCHOOL_INFO!$D$5:$AS$749, 9, FALSE)</f>
        <v>0</v>
      </c>
      <c r="AO287" s="368">
        <f>VLOOKUP($G287, SCHOOL_INFO!$D$5:$AS$749, 36, FALSE)</f>
        <v>10</v>
      </c>
      <c r="AP287" s="368">
        <f>VLOOKUP($G287, SCHOOL_INFO!$D$5:$AS$749, 37, FALSE)</f>
        <v>2</v>
      </c>
      <c r="AQ287" s="368">
        <f>VLOOKUP($B287, '0.학교(충남+대전)'!$C$4:$AC$767, 27, FALSE)</f>
        <v>12</v>
      </c>
      <c r="AR287" s="368">
        <f>VLOOKUP($B287, '0.학교(충남+대전)'!$C$4:$AH$767, 29, FALSE)</f>
        <v>12</v>
      </c>
      <c r="AS287" s="368">
        <f>VLOOKUP($B287, '0.학교(충남+대전)'!$C$4:$AH$767, 30, FALSE)</f>
        <v>0</v>
      </c>
      <c r="AT287" s="368">
        <f>VLOOKUP($G287, SCHOOL_INFO!$D$5:$AS$749, 38, FALSE)</f>
        <v>1</v>
      </c>
      <c r="AU287" s="368">
        <f>VLOOKUP($G287, SCHOOL_INFO!$D$5:$AS$749, 39, FALSE)</f>
        <v>5</v>
      </c>
      <c r="AV287" s="368">
        <f>VLOOKUP($G287, SCHOOL_INFO!$D$5:$AS$749, 40, FALSE)</f>
        <v>12</v>
      </c>
      <c r="AW287" s="368">
        <f>VLOOKUP($G287, SCHOOL_INFO!$D$5:$AS$749, 41, FALSE)</f>
        <v>0</v>
      </c>
      <c r="AX287" s="368">
        <f>VLOOKUP($G287, SCHOOL_INFO!$D$5:$AS$749, 42, FALSE)</f>
        <v>0</v>
      </c>
    </row>
    <row r="288" spans="1:50" ht="16.5" customHeight="1">
      <c r="A288" s="80">
        <v>284</v>
      </c>
      <c r="B288" s="86" t="s">
        <v>1317</v>
      </c>
      <c r="C288" s="88" t="s">
        <v>28</v>
      </c>
      <c r="D288" s="86" t="s">
        <v>2233</v>
      </c>
      <c r="E288" s="86" t="s">
        <v>1255</v>
      </c>
      <c r="F288" s="89" t="s">
        <v>730</v>
      </c>
      <c r="G288" s="90" t="s">
        <v>1318</v>
      </c>
      <c r="H288" s="390" t="s">
        <v>26</v>
      </c>
      <c r="I288" s="390" t="s">
        <v>699</v>
      </c>
      <c r="J288" s="88" t="s">
        <v>5123</v>
      </c>
      <c r="K288" s="366">
        <v>2</v>
      </c>
      <c r="L288" s="367">
        <v>1</v>
      </c>
      <c r="M288" s="367">
        <v>1</v>
      </c>
      <c r="N288" s="368">
        <f>VLOOKUP($G288, SCHOOL_INFO!$D$5:$AS$749, 6, FALSE)</f>
        <v>13</v>
      </c>
      <c r="O288" s="368">
        <f>VLOOKUP($G288, SCHOOL_INFO!$D$5:$AS$749, 7, FALSE)</f>
        <v>0</v>
      </c>
      <c r="P288" s="368">
        <f>VLOOKUP($G288, SCHOOL_INFO!$D$5:$AS$749, 8, FALSE)</f>
        <v>1</v>
      </c>
      <c r="Q288" s="368">
        <f>VLOOKUP($G288, SCHOOL_INFO!$D$5:$AS$749, 10, FALSE)</f>
        <v>3</v>
      </c>
      <c r="R288" s="368">
        <f>VLOOKUP($G288, SCHOOL_INFO!$D$5:$AS$749, 11, FALSE)</f>
        <v>0</v>
      </c>
      <c r="S288" s="368">
        <f>VLOOKUP($G288, SCHOOL_INFO!$D$5:$AS$749, 12, FALSE)</f>
        <v>0</v>
      </c>
      <c r="T288" s="368">
        <f>VLOOKUP($G288, SCHOOL_INFO!$D$5:$AS$749, 13, FALSE)</f>
        <v>0</v>
      </c>
      <c r="U288" s="368">
        <f>VLOOKUP($G288, SCHOOL_INFO!$D$5:$AS$749, 14, FALSE)</f>
        <v>0</v>
      </c>
      <c r="V288" s="368">
        <f>VLOOKUP($G288, SCHOOL_INFO!$D$5:$AS$749, 15, FALSE)</f>
        <v>0</v>
      </c>
      <c r="W288" s="368">
        <f>VLOOKUP($G288, SCHOOL_INFO!$D$5:$AS$749, 17, FALSE)</f>
        <v>1</v>
      </c>
      <c r="X288" s="368">
        <f>VLOOKUP($G288, SCHOOL_INFO!$D$5:$AS$749, 18, FALSE)</f>
        <v>0</v>
      </c>
      <c r="Y288" s="368">
        <f>VLOOKUP($G288, SCHOOL_INFO!$D$5:$AS$749, 19, FALSE)</f>
        <v>0</v>
      </c>
      <c r="Z288" s="368">
        <f>VLOOKUP($G288, SCHOOL_INFO!$D$5:$AS$749, 21, FALSE)</f>
        <v>7</v>
      </c>
      <c r="AA288" s="368">
        <f>VLOOKUP($G288, SCHOOL_INFO!$D$5:$AS$749, 22, FALSE)</f>
        <v>3</v>
      </c>
      <c r="AB288" s="368">
        <f>VLOOKUP($G288, SCHOOL_INFO!$D$5:$AS$749, 23, FALSE)</f>
        <v>0</v>
      </c>
      <c r="AC288" s="368">
        <f>VLOOKUP($G288, SCHOOL_INFO!$D$5:$AS$749, 25, FALSE)</f>
        <v>7</v>
      </c>
      <c r="AD288" s="368">
        <f>VLOOKUP($G288, SCHOOL_INFO!$D$5:$AS$749, 26, FALSE)</f>
        <v>0</v>
      </c>
      <c r="AE288" s="368">
        <f>VLOOKUP($G288, SCHOOL_INFO!$D$5:$AS$749, 27, FALSE)</f>
        <v>0</v>
      </c>
      <c r="AF288" s="368">
        <f>VLOOKUP($G288, SCHOOL_INFO!$D$5:$AS$749, 29, FALSE)</f>
        <v>13</v>
      </c>
      <c r="AG288" s="368">
        <f>VLOOKUP($G288, SCHOOL_INFO!$D$5:$AS$749, 30, FALSE)</f>
        <v>0</v>
      </c>
      <c r="AH288" s="368">
        <f>VLOOKUP($G288, SCHOOL_INFO!$D$5:$AS$749, 31, FALSE)</f>
        <v>0</v>
      </c>
      <c r="AI288" s="368">
        <f>VLOOKUP($G288, SCHOOL_INFO!$D$5:$AS$749, 33, FALSE)</f>
        <v>1</v>
      </c>
      <c r="AJ288" s="368">
        <f>VLOOKUP($G288, SCHOOL_INFO!$D$5:$AS$749, 34, FALSE)</f>
        <v>0</v>
      </c>
      <c r="AK288" s="368">
        <f>VLOOKUP($G288, SCHOOL_INFO!$D$5:$AS$749, 35, FALSE)</f>
        <v>3</v>
      </c>
      <c r="AL288" s="368">
        <f>VLOOKUP($B288, '0.학교(충남+대전)'!$C$4:$AH$767, 31, FALSE)</f>
        <v>3</v>
      </c>
      <c r="AM288" s="368">
        <f>VLOOKUP($B288, '0.학교(충남+대전)'!$C$4:$AH$767, 32, FALSE)</f>
        <v>0</v>
      </c>
      <c r="AN288" s="368">
        <f>VLOOKUP($G288, SCHOOL_INFO!$D$5:$AS$749, 9, FALSE)</f>
        <v>0</v>
      </c>
      <c r="AO288" s="368">
        <f>VLOOKUP($G288, SCHOOL_INFO!$D$5:$AS$749, 36, FALSE)</f>
        <v>7</v>
      </c>
      <c r="AP288" s="368">
        <f>VLOOKUP($G288, SCHOOL_INFO!$D$5:$AS$749, 37, FALSE)</f>
        <v>0</v>
      </c>
      <c r="AQ288" s="368">
        <f>VLOOKUP($B288, '0.학교(충남+대전)'!$C$4:$AC$767, 27, FALSE)</f>
        <v>7</v>
      </c>
      <c r="AR288" s="368">
        <f>VLOOKUP($B288, '0.학교(충남+대전)'!$C$4:$AH$767, 29, FALSE)</f>
        <v>7</v>
      </c>
      <c r="AS288" s="368">
        <f>VLOOKUP($B288, '0.학교(충남+대전)'!$C$4:$AH$767, 30, FALSE)</f>
        <v>0</v>
      </c>
      <c r="AT288" s="368">
        <f>VLOOKUP($G288, SCHOOL_INFO!$D$5:$AS$749, 38, FALSE)</f>
        <v>1</v>
      </c>
      <c r="AU288" s="368">
        <f>VLOOKUP($G288, SCHOOL_INFO!$D$5:$AS$749, 39, FALSE)</f>
        <v>4</v>
      </c>
      <c r="AV288" s="368">
        <f>VLOOKUP($G288, SCHOOL_INFO!$D$5:$AS$749, 40, FALSE)</f>
        <v>7</v>
      </c>
      <c r="AW288" s="368">
        <f>VLOOKUP($G288, SCHOOL_INFO!$D$5:$AS$749, 41, FALSE)</f>
        <v>0</v>
      </c>
      <c r="AX288" s="368">
        <f>VLOOKUP($G288, SCHOOL_INFO!$D$5:$AS$749, 42, FALSE)</f>
        <v>0</v>
      </c>
    </row>
    <row r="289" spans="1:50" ht="16.5" customHeight="1">
      <c r="A289" s="80">
        <v>285</v>
      </c>
      <c r="B289" s="86" t="s">
        <v>1319</v>
      </c>
      <c r="C289" s="88" t="s">
        <v>28</v>
      </c>
      <c r="D289" s="86" t="s">
        <v>2233</v>
      </c>
      <c r="E289" s="86" t="s">
        <v>1255</v>
      </c>
      <c r="F289" s="87" t="s">
        <v>727</v>
      </c>
      <c r="G289" s="90" t="s">
        <v>8127</v>
      </c>
      <c r="H289" s="390" t="s">
        <v>2353</v>
      </c>
      <c r="I289" s="390" t="s">
        <v>699</v>
      </c>
      <c r="J289" s="88" t="s">
        <v>5123</v>
      </c>
      <c r="K289" s="366">
        <v>2</v>
      </c>
      <c r="L289" s="367">
        <v>1</v>
      </c>
      <c r="M289" s="367">
        <v>1</v>
      </c>
      <c r="N289" s="368">
        <f>VLOOKUP($G289, SCHOOL_INFO!$D$5:$AS$749, 6, FALSE)</f>
        <v>13</v>
      </c>
      <c r="O289" s="368">
        <f>VLOOKUP($G289, SCHOOL_INFO!$D$5:$AS$749, 7, FALSE)</f>
        <v>0</v>
      </c>
      <c r="P289" s="368">
        <f>VLOOKUP($G289, SCHOOL_INFO!$D$5:$AS$749, 8, FALSE)</f>
        <v>1</v>
      </c>
      <c r="Q289" s="368">
        <f>VLOOKUP($G289, SCHOOL_INFO!$D$5:$AS$749, 10, FALSE)</f>
        <v>5</v>
      </c>
      <c r="R289" s="368">
        <f>VLOOKUP($G289, SCHOOL_INFO!$D$5:$AS$749, 11, FALSE)</f>
        <v>0</v>
      </c>
      <c r="S289" s="368">
        <f>VLOOKUP($G289, SCHOOL_INFO!$D$5:$AS$749, 12, FALSE)</f>
        <v>0</v>
      </c>
      <c r="T289" s="368">
        <f>VLOOKUP($G289, SCHOOL_INFO!$D$5:$AS$749, 13, FALSE)</f>
        <v>0</v>
      </c>
      <c r="U289" s="368">
        <f>VLOOKUP($G289, SCHOOL_INFO!$D$5:$AS$749, 14, FALSE)</f>
        <v>0</v>
      </c>
      <c r="V289" s="368">
        <f>VLOOKUP($G289, SCHOOL_INFO!$D$5:$AS$749, 15, FALSE)</f>
        <v>0</v>
      </c>
      <c r="W289" s="368">
        <f>VLOOKUP($G289, SCHOOL_INFO!$D$5:$AS$749, 17, FALSE)</f>
        <v>0</v>
      </c>
      <c r="X289" s="368">
        <f>VLOOKUP($G289, SCHOOL_INFO!$D$5:$AS$749, 18, FALSE)</f>
        <v>0</v>
      </c>
      <c r="Y289" s="368">
        <f>VLOOKUP($G289, SCHOOL_INFO!$D$5:$AS$749, 19, FALSE)</f>
        <v>0</v>
      </c>
      <c r="Z289" s="368">
        <f>VLOOKUP($G289, SCHOOL_INFO!$D$5:$AS$749, 21, FALSE)</f>
        <v>17</v>
      </c>
      <c r="AA289" s="368">
        <f>VLOOKUP($G289, SCHOOL_INFO!$D$5:$AS$749, 22, FALSE)</f>
        <v>3</v>
      </c>
      <c r="AB289" s="368">
        <f>VLOOKUP($G289, SCHOOL_INFO!$D$5:$AS$749, 23, FALSE)</f>
        <v>0</v>
      </c>
      <c r="AC289" s="368">
        <f>VLOOKUP($G289, SCHOOL_INFO!$D$5:$AS$749, 25, FALSE)</f>
        <v>8</v>
      </c>
      <c r="AD289" s="368">
        <f>VLOOKUP($G289, SCHOOL_INFO!$D$5:$AS$749, 26, FALSE)</f>
        <v>0</v>
      </c>
      <c r="AE289" s="368">
        <f>VLOOKUP($G289, SCHOOL_INFO!$D$5:$AS$749, 27, FALSE)</f>
        <v>0</v>
      </c>
      <c r="AF289" s="368">
        <f>VLOOKUP($G289, SCHOOL_INFO!$D$5:$AS$749, 29, FALSE)</f>
        <v>9</v>
      </c>
      <c r="AG289" s="368">
        <f>VLOOKUP($G289, SCHOOL_INFO!$D$5:$AS$749, 30, FALSE)</f>
        <v>0</v>
      </c>
      <c r="AH289" s="368">
        <f>VLOOKUP($G289, SCHOOL_INFO!$D$5:$AS$749, 31, FALSE)</f>
        <v>0</v>
      </c>
      <c r="AI289" s="368">
        <f>VLOOKUP($G289, SCHOOL_INFO!$D$5:$AS$749, 33, FALSE)</f>
        <v>1</v>
      </c>
      <c r="AJ289" s="368">
        <f>VLOOKUP($G289, SCHOOL_INFO!$D$5:$AS$749, 34, FALSE)</f>
        <v>0</v>
      </c>
      <c r="AK289" s="368">
        <f>VLOOKUP($G289, SCHOOL_INFO!$D$5:$AS$749, 35, FALSE)</f>
        <v>4</v>
      </c>
      <c r="AL289" s="368">
        <f>VLOOKUP($B289, '0.학교(충남+대전)'!$C$4:$AH$767, 31, FALSE)</f>
        <v>5</v>
      </c>
      <c r="AM289" s="368">
        <f>VLOOKUP($B289, '0.학교(충남+대전)'!$C$4:$AH$767, 32, FALSE)</f>
        <v>0</v>
      </c>
      <c r="AN289" s="368">
        <f>VLOOKUP($G289, SCHOOL_INFO!$D$5:$AS$749, 9, FALSE)</f>
        <v>0</v>
      </c>
      <c r="AO289" s="368">
        <f>VLOOKUP($G289, SCHOOL_INFO!$D$5:$AS$749, 36, FALSE)</f>
        <v>11</v>
      </c>
      <c r="AP289" s="368">
        <f>VLOOKUP($G289, SCHOOL_INFO!$D$5:$AS$749, 37, FALSE)</f>
        <v>3</v>
      </c>
      <c r="AQ289" s="368">
        <f>VLOOKUP($B289, '0.학교(충남+대전)'!$C$4:$AC$767, 27, FALSE)</f>
        <v>14</v>
      </c>
      <c r="AR289" s="368">
        <f>VLOOKUP($B289, '0.학교(충남+대전)'!$C$4:$AH$767, 29, FALSE)</f>
        <v>14</v>
      </c>
      <c r="AS289" s="368">
        <f>VLOOKUP($B289, '0.학교(충남+대전)'!$C$4:$AH$767, 30, FALSE)</f>
        <v>0</v>
      </c>
      <c r="AT289" s="368">
        <f>VLOOKUP($G289, SCHOOL_INFO!$D$5:$AS$749, 38, FALSE)</f>
        <v>1</v>
      </c>
      <c r="AU289" s="368">
        <f>VLOOKUP($G289, SCHOOL_INFO!$D$5:$AS$749, 39, FALSE)</f>
        <v>5</v>
      </c>
      <c r="AV289" s="368">
        <f>VLOOKUP($G289, SCHOOL_INFO!$D$5:$AS$749, 40, FALSE)</f>
        <v>14</v>
      </c>
      <c r="AW289" s="368">
        <f>VLOOKUP($G289, SCHOOL_INFO!$D$5:$AS$749, 41, FALSE)</f>
        <v>0</v>
      </c>
      <c r="AX289" s="368">
        <f>VLOOKUP($G289, SCHOOL_INFO!$D$5:$AS$749, 42, FALSE)</f>
        <v>0</v>
      </c>
    </row>
    <row r="290" spans="1:50" ht="16.5" customHeight="1">
      <c r="A290" s="81">
        <v>286</v>
      </c>
      <c r="B290" s="86" t="s">
        <v>1321</v>
      </c>
      <c r="C290" s="88" t="s">
        <v>28</v>
      </c>
      <c r="D290" s="86" t="s">
        <v>2233</v>
      </c>
      <c r="E290" s="86" t="s">
        <v>1255</v>
      </c>
      <c r="F290" s="87" t="s">
        <v>727</v>
      </c>
      <c r="G290" s="90" t="s">
        <v>1322</v>
      </c>
      <c r="H290" s="390" t="s">
        <v>2353</v>
      </c>
      <c r="I290" s="390" t="s">
        <v>699</v>
      </c>
      <c r="J290" s="88" t="s">
        <v>5123</v>
      </c>
      <c r="K290" s="366">
        <v>2</v>
      </c>
      <c r="L290" s="367">
        <v>1</v>
      </c>
      <c r="M290" s="367">
        <v>1</v>
      </c>
      <c r="N290" s="368">
        <f>VLOOKUP($G290, SCHOOL_INFO!$D$5:$AS$749, 6, FALSE)</f>
        <v>7</v>
      </c>
      <c r="O290" s="368">
        <f>VLOOKUP($G290, SCHOOL_INFO!$D$5:$AS$749, 7, FALSE)</f>
        <v>0</v>
      </c>
      <c r="P290" s="368">
        <f>VLOOKUP($G290, SCHOOL_INFO!$D$5:$AS$749, 8, FALSE)</f>
        <v>1</v>
      </c>
      <c r="Q290" s="368">
        <f>VLOOKUP($G290, SCHOOL_INFO!$D$5:$AS$749, 10, FALSE)</f>
        <v>3</v>
      </c>
      <c r="R290" s="368">
        <f>VLOOKUP($G290, SCHOOL_INFO!$D$5:$AS$749, 11, FALSE)</f>
        <v>0</v>
      </c>
      <c r="S290" s="368">
        <f>VLOOKUP($G290, SCHOOL_INFO!$D$5:$AS$749, 12, FALSE)</f>
        <v>0</v>
      </c>
      <c r="T290" s="368">
        <f>VLOOKUP($G290, SCHOOL_INFO!$D$5:$AS$749, 13, FALSE)</f>
        <v>0</v>
      </c>
      <c r="U290" s="368">
        <f>VLOOKUP($G290, SCHOOL_INFO!$D$5:$AS$749, 14, FALSE)</f>
        <v>0</v>
      </c>
      <c r="V290" s="368">
        <f>VLOOKUP($G290, SCHOOL_INFO!$D$5:$AS$749, 15, FALSE)</f>
        <v>0</v>
      </c>
      <c r="W290" s="368">
        <f>VLOOKUP($G290, SCHOOL_INFO!$D$5:$AS$749, 17, FALSE)</f>
        <v>0</v>
      </c>
      <c r="X290" s="368">
        <f>VLOOKUP($G290, SCHOOL_INFO!$D$5:$AS$749, 18, FALSE)</f>
        <v>0</v>
      </c>
      <c r="Y290" s="368">
        <f>VLOOKUP($G290, SCHOOL_INFO!$D$5:$AS$749, 19, FALSE)</f>
        <v>0</v>
      </c>
      <c r="Z290" s="368">
        <f>VLOOKUP($G290, SCHOOL_INFO!$D$5:$AS$749, 21, FALSE)</f>
        <v>22</v>
      </c>
      <c r="AA290" s="368">
        <f>VLOOKUP($G290, SCHOOL_INFO!$D$5:$AS$749, 22, FALSE)</f>
        <v>2</v>
      </c>
      <c r="AB290" s="368">
        <f>VLOOKUP($G290, SCHOOL_INFO!$D$5:$AS$749, 23, FALSE)</f>
        <v>0</v>
      </c>
      <c r="AC290" s="368">
        <f>VLOOKUP($G290, SCHOOL_INFO!$D$5:$AS$749, 25, FALSE)</f>
        <v>0</v>
      </c>
      <c r="AD290" s="368">
        <f>VLOOKUP($G290, SCHOOL_INFO!$D$5:$AS$749, 26, FALSE)</f>
        <v>0</v>
      </c>
      <c r="AE290" s="368">
        <f>VLOOKUP($G290, SCHOOL_INFO!$D$5:$AS$749, 27, FALSE)</f>
        <v>0</v>
      </c>
      <c r="AF290" s="368">
        <f>VLOOKUP($G290, SCHOOL_INFO!$D$5:$AS$749, 29, FALSE)</f>
        <v>0</v>
      </c>
      <c r="AG290" s="368">
        <f>VLOOKUP($G290, SCHOOL_INFO!$D$5:$AS$749, 30, FALSE)</f>
        <v>0</v>
      </c>
      <c r="AH290" s="368">
        <f>VLOOKUP($G290, SCHOOL_INFO!$D$5:$AS$749, 31, FALSE)</f>
        <v>0</v>
      </c>
      <c r="AI290" s="368">
        <f>VLOOKUP($G290, SCHOOL_INFO!$D$5:$AS$749, 33, FALSE)</f>
        <v>1</v>
      </c>
      <c r="AJ290" s="368">
        <f>VLOOKUP($G290, SCHOOL_INFO!$D$5:$AS$749, 34, FALSE)</f>
        <v>0</v>
      </c>
      <c r="AK290" s="368">
        <f>VLOOKUP($G290, SCHOOL_INFO!$D$5:$AS$749, 35, FALSE)</f>
        <v>4</v>
      </c>
      <c r="AL290" s="368">
        <f>VLOOKUP($B290, '0.학교(충남+대전)'!$C$4:$AH$767, 31, FALSE)</f>
        <v>4</v>
      </c>
      <c r="AM290" s="368">
        <f>VLOOKUP($B290, '0.학교(충남+대전)'!$C$4:$AH$767, 32, FALSE)</f>
        <v>0</v>
      </c>
      <c r="AN290" s="368">
        <f>VLOOKUP($G290, SCHOOL_INFO!$D$5:$AS$749, 9, FALSE)</f>
        <v>0</v>
      </c>
      <c r="AO290" s="368">
        <f>VLOOKUP($G290, SCHOOL_INFO!$D$5:$AS$749, 36, FALSE)</f>
        <v>12</v>
      </c>
      <c r="AP290" s="368">
        <f>VLOOKUP($G290, SCHOOL_INFO!$D$5:$AS$749, 37, FALSE)</f>
        <v>3</v>
      </c>
      <c r="AQ290" s="368">
        <f>VLOOKUP($B290, '0.학교(충남+대전)'!$C$4:$AC$767, 27, FALSE)</f>
        <v>15</v>
      </c>
      <c r="AR290" s="368">
        <f>VLOOKUP($B290, '0.학교(충남+대전)'!$C$4:$AH$767, 29, FALSE)</f>
        <v>15</v>
      </c>
      <c r="AS290" s="368">
        <f>VLOOKUP($B290, '0.학교(충남+대전)'!$C$4:$AH$767, 30, FALSE)</f>
        <v>0</v>
      </c>
      <c r="AT290" s="368">
        <f>VLOOKUP($G290, SCHOOL_INFO!$D$5:$AS$749, 38, FALSE)</f>
        <v>1</v>
      </c>
      <c r="AU290" s="368">
        <f>VLOOKUP($G290, SCHOOL_INFO!$D$5:$AS$749, 39, FALSE)</f>
        <v>5</v>
      </c>
      <c r="AV290" s="368">
        <f>VLOOKUP($G290, SCHOOL_INFO!$D$5:$AS$749, 40, FALSE)</f>
        <v>15</v>
      </c>
      <c r="AW290" s="368">
        <f>VLOOKUP($G290, SCHOOL_INFO!$D$5:$AS$749, 41, FALSE)</f>
        <v>0</v>
      </c>
      <c r="AX290" s="368">
        <f>VLOOKUP($G290, SCHOOL_INFO!$D$5:$AS$749, 42, FALSE)</f>
        <v>0</v>
      </c>
    </row>
    <row r="291" spans="1:50" ht="16.5" customHeight="1">
      <c r="A291" s="80">
        <v>287</v>
      </c>
      <c r="B291" s="86" t="s">
        <v>1323</v>
      </c>
      <c r="C291" s="88" t="s">
        <v>28</v>
      </c>
      <c r="D291" s="86" t="s">
        <v>2233</v>
      </c>
      <c r="E291" s="86" t="s">
        <v>1255</v>
      </c>
      <c r="F291" s="87" t="s">
        <v>727</v>
      </c>
      <c r="G291" s="90" t="s">
        <v>1324</v>
      </c>
      <c r="H291" s="390" t="s">
        <v>2353</v>
      </c>
      <c r="I291" s="390" t="s">
        <v>699</v>
      </c>
      <c r="J291" s="88" t="s">
        <v>5123</v>
      </c>
      <c r="K291" s="366">
        <v>2</v>
      </c>
      <c r="L291" s="367">
        <v>1</v>
      </c>
      <c r="M291" s="367">
        <v>1</v>
      </c>
      <c r="N291" s="368">
        <f>VLOOKUP($G291, SCHOOL_INFO!$D$5:$AS$749, 6, FALSE)</f>
        <v>14</v>
      </c>
      <c r="O291" s="368">
        <f>VLOOKUP($G291, SCHOOL_INFO!$D$5:$AS$749, 7, FALSE)</f>
        <v>0</v>
      </c>
      <c r="P291" s="368">
        <f>VLOOKUP($G291, SCHOOL_INFO!$D$5:$AS$749, 8, FALSE)</f>
        <v>1</v>
      </c>
      <c r="Q291" s="368">
        <f>VLOOKUP($G291, SCHOOL_INFO!$D$5:$AS$749, 10, FALSE)</f>
        <v>0</v>
      </c>
      <c r="R291" s="368">
        <f>VLOOKUP($G291, SCHOOL_INFO!$D$5:$AS$749, 11, FALSE)</f>
        <v>0</v>
      </c>
      <c r="S291" s="368">
        <f>VLOOKUP($G291, SCHOOL_INFO!$D$5:$AS$749, 12, FALSE)</f>
        <v>0</v>
      </c>
      <c r="T291" s="368">
        <f>VLOOKUP($G291, SCHOOL_INFO!$D$5:$AS$749, 13, FALSE)</f>
        <v>0</v>
      </c>
      <c r="U291" s="368">
        <f>VLOOKUP($G291, SCHOOL_INFO!$D$5:$AS$749, 14, FALSE)</f>
        <v>0</v>
      </c>
      <c r="V291" s="368">
        <f>VLOOKUP($G291, SCHOOL_INFO!$D$5:$AS$749, 15, FALSE)</f>
        <v>0</v>
      </c>
      <c r="W291" s="368">
        <f>VLOOKUP($G291, SCHOOL_INFO!$D$5:$AS$749, 17, FALSE)</f>
        <v>0</v>
      </c>
      <c r="X291" s="368">
        <f>VLOOKUP($G291, SCHOOL_INFO!$D$5:$AS$749, 18, FALSE)</f>
        <v>0</v>
      </c>
      <c r="Y291" s="368">
        <f>VLOOKUP($G291, SCHOOL_INFO!$D$5:$AS$749, 19, FALSE)</f>
        <v>0</v>
      </c>
      <c r="Z291" s="368">
        <f>VLOOKUP($G291, SCHOOL_INFO!$D$5:$AS$749, 21, FALSE)</f>
        <v>12</v>
      </c>
      <c r="AA291" s="368">
        <f>VLOOKUP($G291, SCHOOL_INFO!$D$5:$AS$749, 22, FALSE)</f>
        <v>4</v>
      </c>
      <c r="AB291" s="368">
        <f>VLOOKUP($G291, SCHOOL_INFO!$D$5:$AS$749, 23, FALSE)</f>
        <v>0</v>
      </c>
      <c r="AC291" s="368">
        <f>VLOOKUP($G291, SCHOOL_INFO!$D$5:$AS$749, 25, FALSE)</f>
        <v>14</v>
      </c>
      <c r="AD291" s="368">
        <f>VLOOKUP($G291, SCHOOL_INFO!$D$5:$AS$749, 26, FALSE)</f>
        <v>0</v>
      </c>
      <c r="AE291" s="368">
        <f>VLOOKUP($G291, SCHOOL_INFO!$D$5:$AS$749, 27, FALSE)</f>
        <v>0</v>
      </c>
      <c r="AF291" s="368">
        <f>VLOOKUP($G291, SCHOOL_INFO!$D$5:$AS$749, 29, FALSE)</f>
        <v>2</v>
      </c>
      <c r="AG291" s="368">
        <f>VLOOKUP($G291, SCHOOL_INFO!$D$5:$AS$749, 30, FALSE)</f>
        <v>0</v>
      </c>
      <c r="AH291" s="368">
        <f>VLOOKUP($G291, SCHOOL_INFO!$D$5:$AS$749, 31, FALSE)</f>
        <v>0</v>
      </c>
      <c r="AI291" s="368">
        <f>VLOOKUP($G291, SCHOOL_INFO!$D$5:$AS$749, 33, FALSE)</f>
        <v>1</v>
      </c>
      <c r="AJ291" s="368">
        <f>VLOOKUP($G291, SCHOOL_INFO!$D$5:$AS$749, 34, FALSE)</f>
        <v>0</v>
      </c>
      <c r="AK291" s="368">
        <f>VLOOKUP($G291, SCHOOL_INFO!$D$5:$AS$749, 35, FALSE)</f>
        <v>3</v>
      </c>
      <c r="AL291" s="368">
        <f>VLOOKUP($B291, '0.학교(충남+대전)'!$C$4:$AH$767, 31, FALSE)</f>
        <v>3</v>
      </c>
      <c r="AM291" s="368">
        <f>VLOOKUP($B291, '0.학교(충남+대전)'!$C$4:$AH$767, 32, FALSE)</f>
        <v>0</v>
      </c>
      <c r="AN291" s="368">
        <f>VLOOKUP($G291, SCHOOL_INFO!$D$5:$AS$749, 9, FALSE)</f>
        <v>0</v>
      </c>
      <c r="AO291" s="368">
        <f>VLOOKUP($G291, SCHOOL_INFO!$D$5:$AS$749, 36, FALSE)</f>
        <v>13</v>
      </c>
      <c r="AP291" s="368">
        <f>VLOOKUP($G291, SCHOOL_INFO!$D$5:$AS$749, 37, FALSE)</f>
        <v>0</v>
      </c>
      <c r="AQ291" s="368">
        <f>VLOOKUP($B291, '0.학교(충남+대전)'!$C$4:$AC$767, 27, FALSE)</f>
        <v>13</v>
      </c>
      <c r="AR291" s="368">
        <f>VLOOKUP($B291, '0.학교(충남+대전)'!$C$4:$AH$767, 29, FALSE)</f>
        <v>13</v>
      </c>
      <c r="AS291" s="368">
        <f>VLOOKUP($B291, '0.학교(충남+대전)'!$C$4:$AH$767, 30, FALSE)</f>
        <v>0</v>
      </c>
      <c r="AT291" s="368">
        <f>VLOOKUP($G291, SCHOOL_INFO!$D$5:$AS$749, 38, FALSE)</f>
        <v>1</v>
      </c>
      <c r="AU291" s="368">
        <f>VLOOKUP($G291, SCHOOL_INFO!$D$5:$AS$749, 39, FALSE)</f>
        <v>4</v>
      </c>
      <c r="AV291" s="368">
        <f>VLOOKUP($G291, SCHOOL_INFO!$D$5:$AS$749, 40, FALSE)</f>
        <v>13</v>
      </c>
      <c r="AW291" s="368">
        <f>VLOOKUP($G291, SCHOOL_INFO!$D$5:$AS$749, 41, FALSE)</f>
        <v>0</v>
      </c>
      <c r="AX291" s="368">
        <f>VLOOKUP($G291, SCHOOL_INFO!$D$5:$AS$749, 42, FALSE)</f>
        <v>0</v>
      </c>
    </row>
    <row r="292" spans="1:50" ht="16.5" customHeight="1">
      <c r="A292" s="80">
        <v>288</v>
      </c>
      <c r="B292" s="86" t="s">
        <v>1327</v>
      </c>
      <c r="C292" s="88" t="s">
        <v>28</v>
      </c>
      <c r="D292" s="86" t="s">
        <v>2233</v>
      </c>
      <c r="E292" s="86" t="s">
        <v>1255</v>
      </c>
      <c r="F292" s="91" t="s">
        <v>724</v>
      </c>
      <c r="G292" s="90" t="s">
        <v>1328</v>
      </c>
      <c r="H292" s="390" t="s">
        <v>26</v>
      </c>
      <c r="I292" s="390" t="s">
        <v>699</v>
      </c>
      <c r="J292" s="88" t="s">
        <v>5123</v>
      </c>
      <c r="K292" s="366">
        <v>2</v>
      </c>
      <c r="L292" s="367">
        <v>1</v>
      </c>
      <c r="M292" s="367">
        <v>1</v>
      </c>
      <c r="N292" s="368">
        <f>VLOOKUP($G292, SCHOOL_INFO!$D$5:$AS$749, 6, FALSE)</f>
        <v>16</v>
      </c>
      <c r="O292" s="368">
        <f>VLOOKUP($G292, SCHOOL_INFO!$D$5:$AS$749, 7, FALSE)</f>
        <v>0</v>
      </c>
      <c r="P292" s="368">
        <f>VLOOKUP($G292, SCHOOL_INFO!$D$5:$AS$749, 8, FALSE)</f>
        <v>1</v>
      </c>
      <c r="Q292" s="368">
        <f>VLOOKUP($G292, SCHOOL_INFO!$D$5:$AS$749, 10, FALSE)</f>
        <v>20</v>
      </c>
      <c r="R292" s="368">
        <f>VLOOKUP($G292, SCHOOL_INFO!$D$5:$AS$749, 11, FALSE)</f>
        <v>0</v>
      </c>
      <c r="S292" s="368">
        <f>VLOOKUP($G292, SCHOOL_INFO!$D$5:$AS$749, 12, FALSE)</f>
        <v>0</v>
      </c>
      <c r="T292" s="368">
        <f>VLOOKUP($G292, SCHOOL_INFO!$D$5:$AS$749, 13, FALSE)</f>
        <v>8</v>
      </c>
      <c r="U292" s="368">
        <f>VLOOKUP($G292, SCHOOL_INFO!$D$5:$AS$749, 14, FALSE)</f>
        <v>0</v>
      </c>
      <c r="V292" s="368">
        <f>VLOOKUP($G292, SCHOOL_INFO!$D$5:$AS$749, 15, FALSE)</f>
        <v>0</v>
      </c>
      <c r="W292" s="368">
        <f>VLOOKUP($G292, SCHOOL_INFO!$D$5:$AS$749, 17, FALSE)</f>
        <v>0</v>
      </c>
      <c r="X292" s="368">
        <f>VLOOKUP($G292, SCHOOL_INFO!$D$5:$AS$749, 18, FALSE)</f>
        <v>0</v>
      </c>
      <c r="Y292" s="368">
        <f>VLOOKUP($G292, SCHOOL_INFO!$D$5:$AS$749, 19, FALSE)</f>
        <v>0</v>
      </c>
      <c r="Z292" s="368">
        <f>VLOOKUP($G292, SCHOOL_INFO!$D$5:$AS$749, 21, FALSE)</f>
        <v>24</v>
      </c>
      <c r="AA292" s="368">
        <f>VLOOKUP($G292, SCHOOL_INFO!$D$5:$AS$749, 22, FALSE)</f>
        <v>3</v>
      </c>
      <c r="AB292" s="368">
        <f>VLOOKUP($G292, SCHOOL_INFO!$D$5:$AS$749, 23, FALSE)</f>
        <v>0</v>
      </c>
      <c r="AC292" s="368">
        <f>VLOOKUP($G292, SCHOOL_INFO!$D$5:$AS$749, 25, FALSE)</f>
        <v>38</v>
      </c>
      <c r="AD292" s="368">
        <f>VLOOKUP($G292, SCHOOL_INFO!$D$5:$AS$749, 26, FALSE)</f>
        <v>0</v>
      </c>
      <c r="AE292" s="368">
        <f>VLOOKUP($G292, SCHOOL_INFO!$D$5:$AS$749, 27, FALSE)</f>
        <v>0</v>
      </c>
      <c r="AF292" s="368">
        <f>VLOOKUP($G292, SCHOOL_INFO!$D$5:$AS$749, 29, FALSE)</f>
        <v>0</v>
      </c>
      <c r="AG292" s="368">
        <f>VLOOKUP($G292, SCHOOL_INFO!$D$5:$AS$749, 30, FALSE)</f>
        <v>0</v>
      </c>
      <c r="AH292" s="368">
        <f>VLOOKUP($G292, SCHOOL_INFO!$D$5:$AS$749, 31, FALSE)</f>
        <v>0</v>
      </c>
      <c r="AI292" s="368">
        <f>VLOOKUP($G292, SCHOOL_INFO!$D$5:$AS$749, 33, FALSE)</f>
        <v>1</v>
      </c>
      <c r="AJ292" s="368">
        <f>VLOOKUP($G292, SCHOOL_INFO!$D$5:$AS$749, 34, FALSE)</f>
        <v>0</v>
      </c>
      <c r="AK292" s="368">
        <f>VLOOKUP($G292, SCHOOL_INFO!$D$5:$AS$749, 35, FALSE)</f>
        <v>12</v>
      </c>
      <c r="AL292" s="368">
        <f>VLOOKUP($B292, '0.학교(충남+대전)'!$C$4:$AH$767, 31, FALSE)</f>
        <v>12</v>
      </c>
      <c r="AM292" s="368">
        <f>VLOOKUP($B292, '0.학교(충남+대전)'!$C$4:$AH$767, 32, FALSE)</f>
        <v>0</v>
      </c>
      <c r="AN292" s="368">
        <f>VLOOKUP($G292, SCHOOL_INFO!$D$5:$AS$749, 9, FALSE)</f>
        <v>0</v>
      </c>
      <c r="AO292" s="368">
        <f>VLOOKUP($G292, SCHOOL_INFO!$D$5:$AS$749, 36, FALSE)</f>
        <v>23</v>
      </c>
      <c r="AP292" s="368">
        <f>VLOOKUP($G292, SCHOOL_INFO!$D$5:$AS$749, 37, FALSE)</f>
        <v>3</v>
      </c>
      <c r="AQ292" s="368">
        <f>VLOOKUP($B292, '0.학교(충남+대전)'!$C$4:$AC$767, 27, FALSE)</f>
        <v>26</v>
      </c>
      <c r="AR292" s="368">
        <f>VLOOKUP($B292, '0.학교(충남+대전)'!$C$4:$AH$767, 29, FALSE)</f>
        <v>26</v>
      </c>
      <c r="AS292" s="368">
        <f>VLOOKUP($B292, '0.학교(충남+대전)'!$C$4:$AH$767, 30, FALSE)</f>
        <v>0</v>
      </c>
      <c r="AT292" s="368">
        <f>VLOOKUP($G292, SCHOOL_INFO!$D$5:$AS$749, 38, FALSE)</f>
        <v>4</v>
      </c>
      <c r="AU292" s="368">
        <f>VLOOKUP($G292, SCHOOL_INFO!$D$5:$AS$749, 39, FALSE)</f>
        <v>7</v>
      </c>
      <c r="AV292" s="368">
        <f>VLOOKUP($G292, SCHOOL_INFO!$D$5:$AS$749, 40, FALSE)</f>
        <v>26</v>
      </c>
      <c r="AW292" s="368">
        <f>VLOOKUP($G292, SCHOOL_INFO!$D$5:$AS$749, 41, FALSE)</f>
        <v>0</v>
      </c>
      <c r="AX292" s="368">
        <f>VLOOKUP($G292, SCHOOL_INFO!$D$5:$AS$749, 42, FALSE)</f>
        <v>0</v>
      </c>
    </row>
    <row r="293" spans="1:50" ht="16.5" customHeight="1">
      <c r="A293" s="81">
        <v>289</v>
      </c>
      <c r="B293" s="86" t="s">
        <v>1329</v>
      </c>
      <c r="C293" s="88" t="s">
        <v>28</v>
      </c>
      <c r="D293" s="86" t="s">
        <v>2233</v>
      </c>
      <c r="E293" s="86" t="s">
        <v>1255</v>
      </c>
      <c r="F293" s="87" t="s">
        <v>727</v>
      </c>
      <c r="G293" s="90" t="s">
        <v>1330</v>
      </c>
      <c r="H293" s="390" t="s">
        <v>2353</v>
      </c>
      <c r="I293" s="390" t="s">
        <v>699</v>
      </c>
      <c r="J293" s="88" t="s">
        <v>5123</v>
      </c>
      <c r="K293" s="366">
        <v>2</v>
      </c>
      <c r="L293" s="367">
        <v>1</v>
      </c>
      <c r="M293" s="367">
        <v>1</v>
      </c>
      <c r="N293" s="368">
        <f>VLOOKUP($G293, SCHOOL_INFO!$D$5:$AS$749, 6, FALSE)</f>
        <v>22</v>
      </c>
      <c r="O293" s="368">
        <f>VLOOKUP($G293, SCHOOL_INFO!$D$5:$AS$749, 7, FALSE)</f>
        <v>0</v>
      </c>
      <c r="P293" s="368">
        <f>VLOOKUP($G293, SCHOOL_INFO!$D$5:$AS$749, 8, FALSE)</f>
        <v>1</v>
      </c>
      <c r="Q293" s="368">
        <f>VLOOKUP($G293, SCHOOL_INFO!$D$5:$AS$749, 10, FALSE)</f>
        <v>2</v>
      </c>
      <c r="R293" s="368">
        <f>VLOOKUP($G293, SCHOOL_INFO!$D$5:$AS$749, 11, FALSE)</f>
        <v>0</v>
      </c>
      <c r="S293" s="368">
        <f>VLOOKUP($G293, SCHOOL_INFO!$D$5:$AS$749, 12, FALSE)</f>
        <v>0</v>
      </c>
      <c r="T293" s="368">
        <f>VLOOKUP($G293, SCHOOL_INFO!$D$5:$AS$749, 13, FALSE)</f>
        <v>0</v>
      </c>
      <c r="U293" s="368">
        <f>VLOOKUP($G293, SCHOOL_INFO!$D$5:$AS$749, 14, FALSE)</f>
        <v>0</v>
      </c>
      <c r="V293" s="368">
        <f>VLOOKUP($G293, SCHOOL_INFO!$D$5:$AS$749, 15, FALSE)</f>
        <v>0</v>
      </c>
      <c r="W293" s="368">
        <f>VLOOKUP($G293, SCHOOL_INFO!$D$5:$AS$749, 17, FALSE)</f>
        <v>0</v>
      </c>
      <c r="X293" s="368">
        <f>VLOOKUP($G293, SCHOOL_INFO!$D$5:$AS$749, 18, FALSE)</f>
        <v>0</v>
      </c>
      <c r="Y293" s="368">
        <f>VLOOKUP($G293, SCHOOL_INFO!$D$5:$AS$749, 19, FALSE)</f>
        <v>0</v>
      </c>
      <c r="Z293" s="368">
        <f>VLOOKUP($G293, SCHOOL_INFO!$D$5:$AS$749, 21, FALSE)</f>
        <v>9</v>
      </c>
      <c r="AA293" s="368">
        <f>VLOOKUP($G293, SCHOOL_INFO!$D$5:$AS$749, 22, FALSE)</f>
        <v>4</v>
      </c>
      <c r="AB293" s="368">
        <f>VLOOKUP($G293, SCHOOL_INFO!$D$5:$AS$749, 23, FALSE)</f>
        <v>0</v>
      </c>
      <c r="AC293" s="368">
        <f>VLOOKUP($G293, SCHOOL_INFO!$D$5:$AS$749, 25, FALSE)</f>
        <v>21</v>
      </c>
      <c r="AD293" s="368">
        <f>VLOOKUP($G293, SCHOOL_INFO!$D$5:$AS$749, 26, FALSE)</f>
        <v>0</v>
      </c>
      <c r="AE293" s="368">
        <f>VLOOKUP($G293, SCHOOL_INFO!$D$5:$AS$749, 27, FALSE)</f>
        <v>0</v>
      </c>
      <c r="AF293" s="368">
        <f>VLOOKUP($G293, SCHOOL_INFO!$D$5:$AS$749, 29, FALSE)</f>
        <v>16</v>
      </c>
      <c r="AG293" s="368">
        <f>VLOOKUP($G293, SCHOOL_INFO!$D$5:$AS$749, 30, FALSE)</f>
        <v>0</v>
      </c>
      <c r="AH293" s="368">
        <f>VLOOKUP($G293, SCHOOL_INFO!$D$5:$AS$749, 31, FALSE)</f>
        <v>0</v>
      </c>
      <c r="AI293" s="368">
        <f>VLOOKUP($G293, SCHOOL_INFO!$D$5:$AS$749, 33, FALSE)</f>
        <v>1</v>
      </c>
      <c r="AJ293" s="368">
        <f>VLOOKUP($G293, SCHOOL_INFO!$D$5:$AS$749, 34, FALSE)</f>
        <v>0</v>
      </c>
      <c r="AK293" s="368">
        <f>VLOOKUP($G293, SCHOOL_INFO!$D$5:$AS$749, 35, FALSE)</f>
        <v>4</v>
      </c>
      <c r="AL293" s="368">
        <f>VLOOKUP($B293, '0.학교(충남+대전)'!$C$4:$AH$767, 31, FALSE)</f>
        <v>4</v>
      </c>
      <c r="AM293" s="368">
        <f>VLOOKUP($B293, '0.학교(충남+대전)'!$C$4:$AH$767, 32, FALSE)</f>
        <v>0</v>
      </c>
      <c r="AN293" s="368">
        <f>VLOOKUP($G293, SCHOOL_INFO!$D$5:$AS$749, 9, FALSE)</f>
        <v>0</v>
      </c>
      <c r="AO293" s="368">
        <f>VLOOKUP($G293, SCHOOL_INFO!$D$5:$AS$749, 36, FALSE)</f>
        <v>8</v>
      </c>
      <c r="AP293" s="368">
        <f>VLOOKUP($G293, SCHOOL_INFO!$D$5:$AS$749, 37, FALSE)</f>
        <v>1</v>
      </c>
      <c r="AQ293" s="368">
        <f>VLOOKUP($B293, '0.학교(충남+대전)'!$C$4:$AC$767, 27, FALSE)</f>
        <v>9</v>
      </c>
      <c r="AR293" s="368">
        <f>VLOOKUP($B293, '0.학교(충남+대전)'!$C$4:$AH$767, 29, FALSE)</f>
        <v>9</v>
      </c>
      <c r="AS293" s="368">
        <f>VLOOKUP($B293, '0.학교(충남+대전)'!$C$4:$AH$767, 30, FALSE)</f>
        <v>0</v>
      </c>
      <c r="AT293" s="368">
        <f>VLOOKUP($G293, SCHOOL_INFO!$D$5:$AS$749, 38, FALSE)</f>
        <v>1</v>
      </c>
      <c r="AU293" s="368">
        <f>VLOOKUP($G293, SCHOOL_INFO!$D$5:$AS$749, 39, FALSE)</f>
        <v>5</v>
      </c>
      <c r="AV293" s="368">
        <f>VLOOKUP($G293, SCHOOL_INFO!$D$5:$AS$749, 40, FALSE)</f>
        <v>9</v>
      </c>
      <c r="AW293" s="368">
        <f>VLOOKUP($G293, SCHOOL_INFO!$D$5:$AS$749, 41, FALSE)</f>
        <v>0</v>
      </c>
      <c r="AX293" s="368">
        <f>VLOOKUP($G293, SCHOOL_INFO!$D$5:$AS$749, 42, FALSE)</f>
        <v>0</v>
      </c>
    </row>
    <row r="294" spans="1:50" ht="16.5" customHeight="1">
      <c r="A294" s="80">
        <v>290</v>
      </c>
      <c r="B294" s="86" t="s">
        <v>1331</v>
      </c>
      <c r="C294" s="88" t="s">
        <v>28</v>
      </c>
      <c r="D294" s="86" t="s">
        <v>2233</v>
      </c>
      <c r="E294" s="86" t="s">
        <v>1255</v>
      </c>
      <c r="F294" s="89" t="s">
        <v>730</v>
      </c>
      <c r="G294" s="90" t="s">
        <v>1332</v>
      </c>
      <c r="H294" s="390" t="s">
        <v>26</v>
      </c>
      <c r="I294" s="390" t="s">
        <v>699</v>
      </c>
      <c r="J294" s="88" t="s">
        <v>5123</v>
      </c>
      <c r="K294" s="366">
        <v>2</v>
      </c>
      <c r="L294" s="367">
        <v>1</v>
      </c>
      <c r="M294" s="367">
        <v>1</v>
      </c>
      <c r="N294" s="368">
        <f>VLOOKUP($G294, SCHOOL_INFO!$D$5:$AS$749, 6, FALSE)</f>
        <v>9</v>
      </c>
      <c r="O294" s="368">
        <f>VLOOKUP($G294, SCHOOL_INFO!$D$5:$AS$749, 7, FALSE)</f>
        <v>0</v>
      </c>
      <c r="P294" s="368">
        <f>VLOOKUP($G294, SCHOOL_INFO!$D$5:$AS$749, 8, FALSE)</f>
        <v>3</v>
      </c>
      <c r="Q294" s="368">
        <f>VLOOKUP($G294, SCHOOL_INFO!$D$5:$AS$749, 10, FALSE)</f>
        <v>0</v>
      </c>
      <c r="R294" s="368">
        <f>VLOOKUP($G294, SCHOOL_INFO!$D$5:$AS$749, 11, FALSE)</f>
        <v>0</v>
      </c>
      <c r="S294" s="368">
        <f>VLOOKUP($G294, SCHOOL_INFO!$D$5:$AS$749, 12, FALSE)</f>
        <v>1</v>
      </c>
      <c r="T294" s="368">
        <f>VLOOKUP($G294, SCHOOL_INFO!$D$5:$AS$749, 13, FALSE)</f>
        <v>0</v>
      </c>
      <c r="U294" s="368">
        <f>VLOOKUP($G294, SCHOOL_INFO!$D$5:$AS$749, 14, FALSE)</f>
        <v>0</v>
      </c>
      <c r="V294" s="368">
        <f>VLOOKUP($G294, SCHOOL_INFO!$D$5:$AS$749, 15, FALSE)</f>
        <v>0</v>
      </c>
      <c r="W294" s="368">
        <f>VLOOKUP($G294, SCHOOL_INFO!$D$5:$AS$749, 17, FALSE)</f>
        <v>5</v>
      </c>
      <c r="X294" s="368">
        <f>VLOOKUP($G294, SCHOOL_INFO!$D$5:$AS$749, 18, FALSE)</f>
        <v>1</v>
      </c>
      <c r="Y294" s="368">
        <f>VLOOKUP($G294, SCHOOL_INFO!$D$5:$AS$749, 19, FALSE)</f>
        <v>0</v>
      </c>
      <c r="Z294" s="368">
        <f>VLOOKUP($G294, SCHOOL_INFO!$D$5:$AS$749, 21, FALSE)</f>
        <v>14</v>
      </c>
      <c r="AA294" s="368">
        <f>VLOOKUP($G294, SCHOOL_INFO!$D$5:$AS$749, 22, FALSE)</f>
        <v>2</v>
      </c>
      <c r="AB294" s="368">
        <f>VLOOKUP($G294, SCHOOL_INFO!$D$5:$AS$749, 23, FALSE)</f>
        <v>2</v>
      </c>
      <c r="AC294" s="368">
        <f>VLOOKUP($G294, SCHOOL_INFO!$D$5:$AS$749, 25, FALSE)</f>
        <v>0</v>
      </c>
      <c r="AD294" s="368">
        <f>VLOOKUP($G294, SCHOOL_INFO!$D$5:$AS$749, 26, FALSE)</f>
        <v>0</v>
      </c>
      <c r="AE294" s="368">
        <f>VLOOKUP($G294, SCHOOL_INFO!$D$5:$AS$749, 27, FALSE)</f>
        <v>0</v>
      </c>
      <c r="AF294" s="368">
        <f>VLOOKUP($G294, SCHOOL_INFO!$D$5:$AS$749, 29, FALSE)</f>
        <v>0</v>
      </c>
      <c r="AG294" s="368">
        <f>VLOOKUP($G294, SCHOOL_INFO!$D$5:$AS$749, 30, FALSE)</f>
        <v>0</v>
      </c>
      <c r="AH294" s="368">
        <f>VLOOKUP($G294, SCHOOL_INFO!$D$5:$AS$749, 31, FALSE)</f>
        <v>0</v>
      </c>
      <c r="AI294" s="368">
        <f>VLOOKUP($G294, SCHOOL_INFO!$D$5:$AS$749, 33, FALSE)</f>
        <v>1</v>
      </c>
      <c r="AJ294" s="368">
        <f>VLOOKUP($G294, SCHOOL_INFO!$D$5:$AS$749, 34, FALSE)</f>
        <v>0</v>
      </c>
      <c r="AK294" s="368">
        <f>VLOOKUP($G294, SCHOOL_INFO!$D$5:$AS$749, 35, FALSE)</f>
        <v>4</v>
      </c>
      <c r="AL294" s="368">
        <f>VLOOKUP($B294, '0.학교(충남+대전)'!$C$4:$AH$767, 31, FALSE)</f>
        <v>4</v>
      </c>
      <c r="AM294" s="368">
        <f>VLOOKUP($B294, '0.학교(충남+대전)'!$C$4:$AH$767, 32, FALSE)</f>
        <v>0</v>
      </c>
      <c r="AN294" s="368">
        <f>VLOOKUP($G294, SCHOOL_INFO!$D$5:$AS$749, 9, FALSE)</f>
        <v>0</v>
      </c>
      <c r="AO294" s="368">
        <f>VLOOKUP($G294, SCHOOL_INFO!$D$5:$AS$749, 36, FALSE)</f>
        <v>16</v>
      </c>
      <c r="AP294" s="368">
        <f>VLOOKUP($G294, SCHOOL_INFO!$D$5:$AS$749, 37, FALSE)</f>
        <v>4</v>
      </c>
      <c r="AQ294" s="368">
        <f>VLOOKUP($B294, '0.학교(충남+대전)'!$C$4:$AC$767, 27, FALSE)</f>
        <v>20</v>
      </c>
      <c r="AR294" s="368">
        <f>VLOOKUP($B294, '0.학교(충남+대전)'!$C$4:$AH$767, 29, FALSE)</f>
        <v>20</v>
      </c>
      <c r="AS294" s="368">
        <f>VLOOKUP($B294, '0.학교(충남+대전)'!$C$4:$AH$767, 30, FALSE)</f>
        <v>0</v>
      </c>
      <c r="AT294" s="368">
        <f>VLOOKUP($G294, SCHOOL_INFO!$D$5:$AS$749, 38, FALSE)</f>
        <v>1</v>
      </c>
      <c r="AU294" s="368">
        <f>VLOOKUP($G294, SCHOOL_INFO!$D$5:$AS$749, 39, FALSE)</f>
        <v>5</v>
      </c>
      <c r="AV294" s="368">
        <f>VLOOKUP($G294, SCHOOL_INFO!$D$5:$AS$749, 40, FALSE)</f>
        <v>20</v>
      </c>
      <c r="AW294" s="368">
        <f>VLOOKUP($G294, SCHOOL_INFO!$D$5:$AS$749, 41, FALSE)</f>
        <v>0</v>
      </c>
      <c r="AX294" s="368">
        <f>VLOOKUP($G294, SCHOOL_INFO!$D$5:$AS$749, 42, FALSE)</f>
        <v>0</v>
      </c>
    </row>
    <row r="295" spans="1:50" ht="16.5" customHeight="1">
      <c r="A295" s="80">
        <v>291</v>
      </c>
      <c r="B295" s="86" t="s">
        <v>1333</v>
      </c>
      <c r="C295" s="88" t="s">
        <v>28</v>
      </c>
      <c r="D295" s="86" t="s">
        <v>2233</v>
      </c>
      <c r="E295" s="86" t="s">
        <v>1255</v>
      </c>
      <c r="F295" s="87" t="s">
        <v>727</v>
      </c>
      <c r="G295" s="90" t="s">
        <v>1334</v>
      </c>
      <c r="H295" s="390" t="s">
        <v>2353</v>
      </c>
      <c r="I295" s="390" t="s">
        <v>699</v>
      </c>
      <c r="J295" s="88" t="s">
        <v>5126</v>
      </c>
      <c r="K295" s="366">
        <v>2</v>
      </c>
      <c r="L295" s="367">
        <v>1</v>
      </c>
      <c r="M295" s="367">
        <v>1</v>
      </c>
      <c r="N295" s="368">
        <f>VLOOKUP($G295, SCHOOL_INFO!$D$5:$AS$749, 6, FALSE)</f>
        <v>10</v>
      </c>
      <c r="O295" s="368">
        <f>VLOOKUP($G295, SCHOOL_INFO!$D$5:$AS$749, 7, FALSE)</f>
        <v>0</v>
      </c>
      <c r="P295" s="368">
        <f>VLOOKUP($G295, SCHOOL_INFO!$D$5:$AS$749, 8, FALSE)</f>
        <v>5</v>
      </c>
      <c r="Q295" s="368">
        <f>VLOOKUP($G295, SCHOOL_INFO!$D$5:$AS$749, 10, FALSE)</f>
        <v>1</v>
      </c>
      <c r="R295" s="368">
        <f>VLOOKUP($G295, SCHOOL_INFO!$D$5:$AS$749, 11, FALSE)</f>
        <v>0</v>
      </c>
      <c r="S295" s="368">
        <f>VLOOKUP($G295, SCHOOL_INFO!$D$5:$AS$749, 12, FALSE)</f>
        <v>0</v>
      </c>
      <c r="T295" s="368">
        <f>VLOOKUP($G295, SCHOOL_INFO!$D$5:$AS$749, 13, FALSE)</f>
        <v>16</v>
      </c>
      <c r="U295" s="368">
        <f>VLOOKUP($G295, SCHOOL_INFO!$D$5:$AS$749, 14, FALSE)</f>
        <v>4</v>
      </c>
      <c r="V295" s="368">
        <f>VLOOKUP($G295, SCHOOL_INFO!$D$5:$AS$749, 15, FALSE)</f>
        <v>6</v>
      </c>
      <c r="W295" s="368">
        <f>VLOOKUP($G295, SCHOOL_INFO!$D$5:$AS$749, 17, FALSE)</f>
        <v>0</v>
      </c>
      <c r="X295" s="368">
        <f>VLOOKUP($G295, SCHOOL_INFO!$D$5:$AS$749, 18, FALSE)</f>
        <v>0</v>
      </c>
      <c r="Y295" s="368">
        <f>VLOOKUP($G295, SCHOOL_INFO!$D$5:$AS$749, 19, FALSE)</f>
        <v>0</v>
      </c>
      <c r="Z295" s="368">
        <f>VLOOKUP($G295, SCHOOL_INFO!$D$5:$AS$749, 21, FALSE)</f>
        <v>4</v>
      </c>
      <c r="AA295" s="368">
        <f>VLOOKUP($G295, SCHOOL_INFO!$D$5:$AS$749, 22, FALSE)</f>
        <v>3</v>
      </c>
      <c r="AB295" s="368">
        <f>VLOOKUP($G295, SCHOOL_INFO!$D$5:$AS$749, 23, FALSE)</f>
        <v>0</v>
      </c>
      <c r="AC295" s="368">
        <f>VLOOKUP($G295, SCHOOL_INFO!$D$5:$AS$749, 25, FALSE)</f>
        <v>0</v>
      </c>
      <c r="AD295" s="368">
        <f>VLOOKUP($G295, SCHOOL_INFO!$D$5:$AS$749, 26, FALSE)</f>
        <v>0</v>
      </c>
      <c r="AE295" s="368">
        <f>VLOOKUP($G295, SCHOOL_INFO!$D$5:$AS$749, 27, FALSE)</f>
        <v>0</v>
      </c>
      <c r="AF295" s="368">
        <f>VLOOKUP($G295, SCHOOL_INFO!$D$5:$AS$749, 29, FALSE)</f>
        <v>0</v>
      </c>
      <c r="AG295" s="368">
        <f>VLOOKUP($G295, SCHOOL_INFO!$D$5:$AS$749, 30, FALSE)</f>
        <v>0</v>
      </c>
      <c r="AH295" s="368">
        <f>VLOOKUP($G295, SCHOOL_INFO!$D$5:$AS$749, 31, FALSE)</f>
        <v>0</v>
      </c>
      <c r="AI295" s="368">
        <f>VLOOKUP($G295, SCHOOL_INFO!$D$5:$AS$749, 33, FALSE)</f>
        <v>1</v>
      </c>
      <c r="AJ295" s="368">
        <f>VLOOKUP($G295, SCHOOL_INFO!$D$5:$AS$749, 34, FALSE)</f>
        <v>0</v>
      </c>
      <c r="AK295" s="368">
        <f>VLOOKUP($G295, SCHOOL_INFO!$D$5:$AS$749, 35, FALSE)</f>
        <v>3</v>
      </c>
      <c r="AL295" s="368">
        <f>VLOOKUP($B295, '0.학교(충남+대전)'!$C$4:$AH$767, 31, FALSE)</f>
        <v>3</v>
      </c>
      <c r="AM295" s="368">
        <f>VLOOKUP($B295, '0.학교(충남+대전)'!$C$4:$AH$767, 32, FALSE)</f>
        <v>0</v>
      </c>
      <c r="AN295" s="368">
        <f>VLOOKUP($G295, SCHOOL_INFO!$D$5:$AS$749, 9, FALSE)</f>
        <v>0</v>
      </c>
      <c r="AO295" s="368">
        <f>VLOOKUP($G295, SCHOOL_INFO!$D$5:$AS$749, 36, FALSE)</f>
        <v>4</v>
      </c>
      <c r="AP295" s="368">
        <f>VLOOKUP($G295, SCHOOL_INFO!$D$5:$AS$749, 37, FALSE)</f>
        <v>9</v>
      </c>
      <c r="AQ295" s="368">
        <f>VLOOKUP($B295, '0.학교(충남+대전)'!$C$4:$AC$767, 27, FALSE)</f>
        <v>15</v>
      </c>
      <c r="AR295" s="368">
        <f>VLOOKUP($B295, '0.학교(충남+대전)'!$C$4:$AH$767, 29, FALSE)</f>
        <v>13</v>
      </c>
      <c r="AS295" s="368">
        <f>VLOOKUP($B295, '0.학교(충남+대전)'!$C$4:$AH$767, 30, FALSE)</f>
        <v>0</v>
      </c>
      <c r="AT295" s="368">
        <f>VLOOKUP($G295, SCHOOL_INFO!$D$5:$AS$749, 38, FALSE)</f>
        <v>1</v>
      </c>
      <c r="AU295" s="368">
        <f>VLOOKUP($G295, SCHOOL_INFO!$D$5:$AS$749, 39, FALSE)</f>
        <v>3</v>
      </c>
      <c r="AV295" s="368">
        <f>VLOOKUP($G295, SCHOOL_INFO!$D$5:$AS$749, 40, FALSE)</f>
        <v>13</v>
      </c>
      <c r="AW295" s="368">
        <f>VLOOKUP($G295, SCHOOL_INFO!$D$5:$AS$749, 41, FALSE)</f>
        <v>0</v>
      </c>
      <c r="AX295" s="368">
        <f>VLOOKUP($G295, SCHOOL_INFO!$D$5:$AS$749, 42, FALSE)</f>
        <v>0</v>
      </c>
    </row>
    <row r="296" spans="1:50" ht="16.5" customHeight="1">
      <c r="A296" s="81">
        <v>292</v>
      </c>
      <c r="B296" s="86" t="s">
        <v>1335</v>
      </c>
      <c r="C296" s="88" t="s">
        <v>28</v>
      </c>
      <c r="D296" s="86" t="s">
        <v>2233</v>
      </c>
      <c r="E296" s="86" t="s">
        <v>1336</v>
      </c>
      <c r="F296" s="87" t="s">
        <v>727</v>
      </c>
      <c r="G296" s="90" t="s">
        <v>1337</v>
      </c>
      <c r="H296" s="390" t="s">
        <v>2353</v>
      </c>
      <c r="I296" s="390" t="s">
        <v>699</v>
      </c>
      <c r="J296" s="88" t="s">
        <v>5123</v>
      </c>
      <c r="K296" s="366">
        <v>2</v>
      </c>
      <c r="L296" s="367">
        <v>1</v>
      </c>
      <c r="M296" s="367">
        <v>1</v>
      </c>
      <c r="N296" s="368">
        <f>VLOOKUP($G296, SCHOOL_INFO!$D$5:$AS$749, 6, FALSE)</f>
        <v>6</v>
      </c>
      <c r="O296" s="368">
        <f>VLOOKUP($G296, SCHOOL_INFO!$D$5:$AS$749, 7, FALSE)</f>
        <v>1</v>
      </c>
      <c r="P296" s="368">
        <f>VLOOKUP($G296, SCHOOL_INFO!$D$5:$AS$749, 8, FALSE)</f>
        <v>1</v>
      </c>
      <c r="Q296" s="368">
        <f>VLOOKUP($G296, SCHOOL_INFO!$D$5:$AS$749, 10, FALSE)</f>
        <v>0</v>
      </c>
      <c r="R296" s="368">
        <f>VLOOKUP($G296, SCHOOL_INFO!$D$5:$AS$749, 11, FALSE)</f>
        <v>0</v>
      </c>
      <c r="S296" s="368">
        <f>VLOOKUP($G296, SCHOOL_INFO!$D$5:$AS$749, 12, FALSE)</f>
        <v>0</v>
      </c>
      <c r="T296" s="368">
        <f>VLOOKUP($G296, SCHOOL_INFO!$D$5:$AS$749, 13, FALSE)</f>
        <v>0</v>
      </c>
      <c r="U296" s="368">
        <f>VLOOKUP($G296, SCHOOL_INFO!$D$5:$AS$749, 14, FALSE)</f>
        <v>0</v>
      </c>
      <c r="V296" s="368">
        <f>VLOOKUP($G296, SCHOOL_INFO!$D$5:$AS$749, 15, FALSE)</f>
        <v>0</v>
      </c>
      <c r="W296" s="368">
        <f>VLOOKUP($G296, SCHOOL_INFO!$D$5:$AS$749, 17, FALSE)</f>
        <v>0</v>
      </c>
      <c r="X296" s="368">
        <f>VLOOKUP($G296, SCHOOL_INFO!$D$5:$AS$749, 18, FALSE)</f>
        <v>0</v>
      </c>
      <c r="Y296" s="368">
        <f>VLOOKUP($G296, SCHOOL_INFO!$D$5:$AS$749, 19, FALSE)</f>
        <v>0</v>
      </c>
      <c r="Z296" s="368">
        <f>VLOOKUP($G296, SCHOOL_INFO!$D$5:$AS$749, 21, FALSE)</f>
        <v>2</v>
      </c>
      <c r="AA296" s="368">
        <f>VLOOKUP($G296, SCHOOL_INFO!$D$5:$AS$749, 22, FALSE)</f>
        <v>2</v>
      </c>
      <c r="AB296" s="368">
        <f>VLOOKUP($G296, SCHOOL_INFO!$D$5:$AS$749, 23, FALSE)</f>
        <v>0</v>
      </c>
      <c r="AC296" s="368">
        <f>VLOOKUP($G296, SCHOOL_INFO!$D$5:$AS$749, 25, FALSE)</f>
        <v>13</v>
      </c>
      <c r="AD296" s="368">
        <f>VLOOKUP($G296, SCHOOL_INFO!$D$5:$AS$749, 26, FALSE)</f>
        <v>3</v>
      </c>
      <c r="AE296" s="368">
        <f>VLOOKUP($G296, SCHOOL_INFO!$D$5:$AS$749, 27, FALSE)</f>
        <v>0</v>
      </c>
      <c r="AF296" s="368">
        <f>VLOOKUP($G296, SCHOOL_INFO!$D$5:$AS$749, 29, FALSE)</f>
        <v>0</v>
      </c>
      <c r="AG296" s="368">
        <f>VLOOKUP($G296, SCHOOL_INFO!$D$5:$AS$749, 30, FALSE)</f>
        <v>0</v>
      </c>
      <c r="AH296" s="368">
        <f>VLOOKUP($G296, SCHOOL_INFO!$D$5:$AS$749, 31, FALSE)</f>
        <v>0</v>
      </c>
      <c r="AI296" s="368">
        <f>VLOOKUP($G296, SCHOOL_INFO!$D$5:$AS$749, 33, FALSE)</f>
        <v>1</v>
      </c>
      <c r="AJ296" s="368">
        <f>VLOOKUP($G296, SCHOOL_INFO!$D$5:$AS$749, 34, FALSE)</f>
        <v>0</v>
      </c>
      <c r="AK296" s="368">
        <f>VLOOKUP($G296, SCHOOL_INFO!$D$5:$AS$749, 35, FALSE)</f>
        <v>2</v>
      </c>
      <c r="AL296" s="368">
        <f>VLOOKUP($B296, '0.학교(충남+대전)'!$C$4:$AH$767, 31, FALSE)</f>
        <v>2</v>
      </c>
      <c r="AM296" s="368">
        <f>VLOOKUP($B296, '0.학교(충남+대전)'!$C$4:$AH$767, 32, FALSE)</f>
        <v>0</v>
      </c>
      <c r="AN296" s="368">
        <f>VLOOKUP($G296, SCHOOL_INFO!$D$5:$AS$749, 9, FALSE)</f>
        <v>0</v>
      </c>
      <c r="AO296" s="368">
        <f>VLOOKUP($G296, SCHOOL_INFO!$D$5:$AS$749, 36, FALSE)</f>
        <v>4</v>
      </c>
      <c r="AP296" s="368">
        <f>VLOOKUP($G296, SCHOOL_INFO!$D$5:$AS$749, 37, FALSE)</f>
        <v>7</v>
      </c>
      <c r="AQ296" s="368">
        <f>VLOOKUP($B296, '0.학교(충남+대전)'!$C$4:$AC$767, 27, FALSE)</f>
        <v>11</v>
      </c>
      <c r="AR296" s="368">
        <f>VLOOKUP($B296, '0.학교(충남+대전)'!$C$4:$AH$767, 29, FALSE)</f>
        <v>11</v>
      </c>
      <c r="AS296" s="368">
        <f>VLOOKUP($B296, '0.학교(충남+대전)'!$C$4:$AH$767, 30, FALSE)</f>
        <v>0</v>
      </c>
      <c r="AT296" s="368">
        <f>VLOOKUP($G296, SCHOOL_INFO!$D$5:$AS$749, 38, FALSE)</f>
        <v>1</v>
      </c>
      <c r="AU296" s="368">
        <f>VLOOKUP($G296, SCHOOL_INFO!$D$5:$AS$749, 39, FALSE)</f>
        <v>3</v>
      </c>
      <c r="AV296" s="368">
        <f>VLOOKUP($G296, SCHOOL_INFO!$D$5:$AS$749, 40, FALSE)</f>
        <v>11</v>
      </c>
      <c r="AW296" s="368">
        <f>VLOOKUP($G296, SCHOOL_INFO!$D$5:$AS$749, 41, FALSE)</f>
        <v>0</v>
      </c>
      <c r="AX296" s="368">
        <f>VLOOKUP($G296, SCHOOL_INFO!$D$5:$AS$749, 42, FALSE)</f>
        <v>0</v>
      </c>
    </row>
    <row r="297" spans="1:50" ht="16.5" customHeight="1">
      <c r="A297" s="80">
        <v>293</v>
      </c>
      <c r="B297" s="86" t="s">
        <v>1338</v>
      </c>
      <c r="C297" s="88" t="s">
        <v>28</v>
      </c>
      <c r="D297" s="86" t="s">
        <v>2233</v>
      </c>
      <c r="E297" s="86" t="s">
        <v>1336</v>
      </c>
      <c r="F297" s="87" t="s">
        <v>727</v>
      </c>
      <c r="G297" s="90" t="s">
        <v>1339</v>
      </c>
      <c r="H297" s="390" t="s">
        <v>2353</v>
      </c>
      <c r="I297" s="390" t="s">
        <v>699</v>
      </c>
      <c r="J297" s="88" t="s">
        <v>5123</v>
      </c>
      <c r="K297" s="366">
        <v>2</v>
      </c>
      <c r="L297" s="367">
        <v>1</v>
      </c>
      <c r="M297" s="367">
        <v>1</v>
      </c>
      <c r="N297" s="368">
        <f>VLOOKUP($G297, SCHOOL_INFO!$D$5:$AS$749, 6, FALSE)</f>
        <v>6</v>
      </c>
      <c r="O297" s="368">
        <f>VLOOKUP($G297, SCHOOL_INFO!$D$5:$AS$749, 7, FALSE)</f>
        <v>1</v>
      </c>
      <c r="P297" s="368">
        <f>VLOOKUP($G297, SCHOOL_INFO!$D$5:$AS$749, 8, FALSE)</f>
        <v>1</v>
      </c>
      <c r="Q297" s="368">
        <f>VLOOKUP($G297, SCHOOL_INFO!$D$5:$AS$749, 10, FALSE)</f>
        <v>1</v>
      </c>
      <c r="R297" s="368">
        <f>VLOOKUP($G297, SCHOOL_INFO!$D$5:$AS$749, 11, FALSE)</f>
        <v>0</v>
      </c>
      <c r="S297" s="368">
        <f>VLOOKUP($G297, SCHOOL_INFO!$D$5:$AS$749, 12, FALSE)</f>
        <v>0</v>
      </c>
      <c r="T297" s="368">
        <f>VLOOKUP($G297, SCHOOL_INFO!$D$5:$AS$749, 13, FALSE)</f>
        <v>0</v>
      </c>
      <c r="U297" s="368">
        <f>VLOOKUP($G297, SCHOOL_INFO!$D$5:$AS$749, 14, FALSE)</f>
        <v>0</v>
      </c>
      <c r="V297" s="368">
        <f>VLOOKUP($G297, SCHOOL_INFO!$D$5:$AS$749, 15, FALSE)</f>
        <v>0</v>
      </c>
      <c r="W297" s="368">
        <f>VLOOKUP($G297, SCHOOL_INFO!$D$5:$AS$749, 17, FALSE)</f>
        <v>0</v>
      </c>
      <c r="X297" s="368">
        <f>VLOOKUP($G297, SCHOOL_INFO!$D$5:$AS$749, 18, FALSE)</f>
        <v>0</v>
      </c>
      <c r="Y297" s="368">
        <f>VLOOKUP($G297, SCHOOL_INFO!$D$5:$AS$749, 19, FALSE)</f>
        <v>0</v>
      </c>
      <c r="Z297" s="368">
        <f>VLOOKUP($G297, SCHOOL_INFO!$D$5:$AS$749, 21, FALSE)</f>
        <v>6</v>
      </c>
      <c r="AA297" s="368">
        <f>VLOOKUP($G297, SCHOOL_INFO!$D$5:$AS$749, 22, FALSE)</f>
        <v>4</v>
      </c>
      <c r="AB297" s="368">
        <f>VLOOKUP($G297, SCHOOL_INFO!$D$5:$AS$749, 23, FALSE)</f>
        <v>0</v>
      </c>
      <c r="AC297" s="368">
        <f>VLOOKUP($G297, SCHOOL_INFO!$D$5:$AS$749, 25, FALSE)</f>
        <v>9</v>
      </c>
      <c r="AD297" s="368">
        <f>VLOOKUP($G297, SCHOOL_INFO!$D$5:$AS$749, 26, FALSE)</f>
        <v>3</v>
      </c>
      <c r="AE297" s="368">
        <f>VLOOKUP($G297, SCHOOL_INFO!$D$5:$AS$749, 27, FALSE)</f>
        <v>0</v>
      </c>
      <c r="AF297" s="368">
        <f>VLOOKUP($G297, SCHOOL_INFO!$D$5:$AS$749, 29, FALSE)</f>
        <v>0</v>
      </c>
      <c r="AG297" s="368">
        <f>VLOOKUP($G297, SCHOOL_INFO!$D$5:$AS$749, 30, FALSE)</f>
        <v>0</v>
      </c>
      <c r="AH297" s="368">
        <f>VLOOKUP($G297, SCHOOL_INFO!$D$5:$AS$749, 31, FALSE)</f>
        <v>0</v>
      </c>
      <c r="AI297" s="368">
        <f>VLOOKUP($G297, SCHOOL_INFO!$D$5:$AS$749, 33, FALSE)</f>
        <v>1</v>
      </c>
      <c r="AJ297" s="368">
        <f>VLOOKUP($G297, SCHOOL_INFO!$D$5:$AS$749, 34, FALSE)</f>
        <v>0</v>
      </c>
      <c r="AK297" s="368">
        <f>VLOOKUP($G297, SCHOOL_INFO!$D$5:$AS$749, 35, FALSE)</f>
        <v>2</v>
      </c>
      <c r="AL297" s="368">
        <f>VLOOKUP($B297, '0.학교(충남+대전)'!$C$4:$AH$767, 31, FALSE)</f>
        <v>2</v>
      </c>
      <c r="AM297" s="368">
        <f>VLOOKUP($B297, '0.학교(충남+대전)'!$C$4:$AH$767, 32, FALSE)</f>
        <v>0</v>
      </c>
      <c r="AN297" s="368">
        <f>VLOOKUP($G297, SCHOOL_INFO!$D$5:$AS$749, 9, FALSE)</f>
        <v>0</v>
      </c>
      <c r="AO297" s="368">
        <f>VLOOKUP($G297, SCHOOL_INFO!$D$5:$AS$749, 36, FALSE)</f>
        <v>6</v>
      </c>
      <c r="AP297" s="368">
        <f>VLOOKUP($G297, SCHOOL_INFO!$D$5:$AS$749, 37, FALSE)</f>
        <v>5</v>
      </c>
      <c r="AQ297" s="368">
        <f>VLOOKUP($B297, '0.학교(충남+대전)'!$C$4:$AC$767, 27, FALSE)</f>
        <v>11</v>
      </c>
      <c r="AR297" s="368">
        <f>VLOOKUP($B297, '0.학교(충남+대전)'!$C$4:$AH$767, 29, FALSE)</f>
        <v>11</v>
      </c>
      <c r="AS297" s="368">
        <f>VLOOKUP($B297, '0.학교(충남+대전)'!$C$4:$AH$767, 30, FALSE)</f>
        <v>0</v>
      </c>
      <c r="AT297" s="368">
        <f>VLOOKUP($G297, SCHOOL_INFO!$D$5:$AS$749, 38, FALSE)</f>
        <v>1</v>
      </c>
      <c r="AU297" s="368">
        <f>VLOOKUP($G297, SCHOOL_INFO!$D$5:$AS$749, 39, FALSE)</f>
        <v>3</v>
      </c>
      <c r="AV297" s="368">
        <f>VLOOKUP($G297, SCHOOL_INFO!$D$5:$AS$749, 40, FALSE)</f>
        <v>11</v>
      </c>
      <c r="AW297" s="368">
        <f>VLOOKUP($G297, SCHOOL_INFO!$D$5:$AS$749, 41, FALSE)</f>
        <v>0</v>
      </c>
      <c r="AX297" s="368">
        <f>VLOOKUP($G297, SCHOOL_INFO!$D$5:$AS$749, 42, FALSE)</f>
        <v>0</v>
      </c>
    </row>
    <row r="298" spans="1:50" ht="16.5" customHeight="1">
      <c r="A298" s="80">
        <v>294</v>
      </c>
      <c r="B298" s="86" t="s">
        <v>1340</v>
      </c>
      <c r="C298" s="88" t="s">
        <v>28</v>
      </c>
      <c r="D298" s="86" t="s">
        <v>2233</v>
      </c>
      <c r="E298" s="86" t="s">
        <v>1336</v>
      </c>
      <c r="F298" s="89" t="s">
        <v>730</v>
      </c>
      <c r="G298" s="90" t="s">
        <v>1341</v>
      </c>
      <c r="H298" s="390" t="s">
        <v>2536</v>
      </c>
      <c r="I298" s="390" t="s">
        <v>699</v>
      </c>
      <c r="J298" s="88" t="s">
        <v>5123</v>
      </c>
      <c r="K298" s="366">
        <v>2</v>
      </c>
      <c r="L298" s="367">
        <v>1</v>
      </c>
      <c r="M298" s="367">
        <v>1</v>
      </c>
      <c r="N298" s="368">
        <f>VLOOKUP($G298, SCHOOL_INFO!$D$5:$AS$749, 6, FALSE)</f>
        <v>7</v>
      </c>
      <c r="O298" s="368">
        <f>VLOOKUP($G298, SCHOOL_INFO!$D$5:$AS$749, 7, FALSE)</f>
        <v>1</v>
      </c>
      <c r="P298" s="368">
        <f>VLOOKUP($G298, SCHOOL_INFO!$D$5:$AS$749, 8, FALSE)</f>
        <v>1</v>
      </c>
      <c r="Q298" s="368">
        <f>VLOOKUP($G298, SCHOOL_INFO!$D$5:$AS$749, 10, FALSE)</f>
        <v>0</v>
      </c>
      <c r="R298" s="368">
        <f>VLOOKUP($G298, SCHOOL_INFO!$D$5:$AS$749, 11, FALSE)</f>
        <v>0</v>
      </c>
      <c r="S298" s="368">
        <f>VLOOKUP($G298, SCHOOL_INFO!$D$5:$AS$749, 12, FALSE)</f>
        <v>0</v>
      </c>
      <c r="T298" s="368">
        <f>VLOOKUP($G298, SCHOOL_INFO!$D$5:$AS$749, 13, FALSE)</f>
        <v>0</v>
      </c>
      <c r="U298" s="368">
        <f>VLOOKUP($G298, SCHOOL_INFO!$D$5:$AS$749, 14, FALSE)</f>
        <v>0</v>
      </c>
      <c r="V298" s="368">
        <f>VLOOKUP($G298, SCHOOL_INFO!$D$5:$AS$749, 15, FALSE)</f>
        <v>0</v>
      </c>
      <c r="W298" s="368">
        <f>VLOOKUP($G298, SCHOOL_INFO!$D$5:$AS$749, 17, FALSE)</f>
        <v>0</v>
      </c>
      <c r="X298" s="368">
        <f>VLOOKUP($G298, SCHOOL_INFO!$D$5:$AS$749, 18, FALSE)</f>
        <v>0</v>
      </c>
      <c r="Y298" s="368">
        <f>VLOOKUP($G298, SCHOOL_INFO!$D$5:$AS$749, 19, FALSE)</f>
        <v>0</v>
      </c>
      <c r="Z298" s="368">
        <f>VLOOKUP($G298, SCHOOL_INFO!$D$5:$AS$749, 21, FALSE)</f>
        <v>2</v>
      </c>
      <c r="AA298" s="368">
        <f>VLOOKUP($G298, SCHOOL_INFO!$D$5:$AS$749, 22, FALSE)</f>
        <v>2</v>
      </c>
      <c r="AB298" s="368">
        <f>VLOOKUP($G298, SCHOOL_INFO!$D$5:$AS$749, 23, FALSE)</f>
        <v>0</v>
      </c>
      <c r="AC298" s="368">
        <f>VLOOKUP($G298, SCHOOL_INFO!$D$5:$AS$749, 25, FALSE)</f>
        <v>16</v>
      </c>
      <c r="AD298" s="368">
        <f>VLOOKUP($G298, SCHOOL_INFO!$D$5:$AS$749, 26, FALSE)</f>
        <v>2</v>
      </c>
      <c r="AE298" s="368">
        <f>VLOOKUP($G298, SCHOOL_INFO!$D$5:$AS$749, 27, FALSE)</f>
        <v>0</v>
      </c>
      <c r="AF298" s="368">
        <f>VLOOKUP($G298, SCHOOL_INFO!$D$5:$AS$749, 29, FALSE)</f>
        <v>0</v>
      </c>
      <c r="AG298" s="368">
        <f>VLOOKUP($G298, SCHOOL_INFO!$D$5:$AS$749, 30, FALSE)</f>
        <v>0</v>
      </c>
      <c r="AH298" s="368">
        <f>VLOOKUP($G298, SCHOOL_INFO!$D$5:$AS$749, 31, FALSE)</f>
        <v>0</v>
      </c>
      <c r="AI298" s="368">
        <f>VLOOKUP($G298, SCHOOL_INFO!$D$5:$AS$749, 33, FALSE)</f>
        <v>1</v>
      </c>
      <c r="AJ298" s="368">
        <f>VLOOKUP($G298, SCHOOL_INFO!$D$5:$AS$749, 34, FALSE)</f>
        <v>0</v>
      </c>
      <c r="AK298" s="368">
        <f>VLOOKUP($G298, SCHOOL_INFO!$D$5:$AS$749, 35, FALSE)</f>
        <v>4</v>
      </c>
      <c r="AL298" s="368">
        <f>VLOOKUP($B298, '0.학교(충남+대전)'!$C$4:$AH$767, 31, FALSE)</f>
        <v>4</v>
      </c>
      <c r="AM298" s="368">
        <f>VLOOKUP($B298, '0.학교(충남+대전)'!$C$4:$AH$767, 32, FALSE)</f>
        <v>0</v>
      </c>
      <c r="AN298" s="368">
        <f>VLOOKUP($G298, SCHOOL_INFO!$D$5:$AS$749, 9, FALSE)</f>
        <v>0</v>
      </c>
      <c r="AO298" s="368">
        <f>VLOOKUP($G298, SCHOOL_INFO!$D$5:$AS$749, 36, FALSE)</f>
        <v>12</v>
      </c>
      <c r="AP298" s="368">
        <f>VLOOKUP($G298, SCHOOL_INFO!$D$5:$AS$749, 37, FALSE)</f>
        <v>0</v>
      </c>
      <c r="AQ298" s="368">
        <f>VLOOKUP($B298, '0.학교(충남+대전)'!$C$4:$AC$767, 27, FALSE)</f>
        <v>12</v>
      </c>
      <c r="AR298" s="368">
        <f>VLOOKUP($B298, '0.학교(충남+대전)'!$C$4:$AH$767, 29, FALSE)</f>
        <v>12</v>
      </c>
      <c r="AS298" s="368">
        <f>VLOOKUP($B298, '0.학교(충남+대전)'!$C$4:$AH$767, 30, FALSE)</f>
        <v>0</v>
      </c>
      <c r="AT298" s="368">
        <f>VLOOKUP($G298, SCHOOL_INFO!$D$5:$AS$749, 38, FALSE)</f>
        <v>1</v>
      </c>
      <c r="AU298" s="368">
        <f>VLOOKUP($G298, SCHOOL_INFO!$D$5:$AS$749, 39, FALSE)</f>
        <v>5</v>
      </c>
      <c r="AV298" s="368">
        <f>VLOOKUP($G298, SCHOOL_INFO!$D$5:$AS$749, 40, FALSE)</f>
        <v>12</v>
      </c>
      <c r="AW298" s="368">
        <f>VLOOKUP($G298, SCHOOL_INFO!$D$5:$AS$749, 41, FALSE)</f>
        <v>0</v>
      </c>
      <c r="AX298" s="368">
        <f>VLOOKUP($G298, SCHOOL_INFO!$D$5:$AS$749, 42, FALSE)</f>
        <v>0</v>
      </c>
    </row>
    <row r="299" spans="1:50" ht="16.5" customHeight="1">
      <c r="A299" s="81">
        <v>295</v>
      </c>
      <c r="B299" s="86" t="s">
        <v>1342</v>
      </c>
      <c r="C299" s="88" t="s">
        <v>28</v>
      </c>
      <c r="D299" s="86" t="s">
        <v>2233</v>
      </c>
      <c r="E299" s="86" t="s">
        <v>1336</v>
      </c>
      <c r="F299" s="87" t="s">
        <v>727</v>
      </c>
      <c r="G299" s="90" t="s">
        <v>1343</v>
      </c>
      <c r="H299" s="390" t="s">
        <v>2353</v>
      </c>
      <c r="I299" s="390" t="s">
        <v>699</v>
      </c>
      <c r="J299" s="88" t="s">
        <v>5123</v>
      </c>
      <c r="K299" s="366">
        <v>2</v>
      </c>
      <c r="L299" s="367">
        <v>1</v>
      </c>
      <c r="M299" s="367">
        <v>1</v>
      </c>
      <c r="N299" s="368">
        <f>VLOOKUP($G299, SCHOOL_INFO!$D$5:$AS$749, 6, FALSE)</f>
        <v>5</v>
      </c>
      <c r="O299" s="368">
        <f>VLOOKUP($G299, SCHOOL_INFO!$D$5:$AS$749, 7, FALSE)</f>
        <v>2</v>
      </c>
      <c r="P299" s="368">
        <f>VLOOKUP($G299, SCHOOL_INFO!$D$5:$AS$749, 8, FALSE)</f>
        <v>1</v>
      </c>
      <c r="Q299" s="368">
        <f>VLOOKUP($G299, SCHOOL_INFO!$D$5:$AS$749, 10, FALSE)</f>
        <v>0</v>
      </c>
      <c r="R299" s="368">
        <f>VLOOKUP($G299, SCHOOL_INFO!$D$5:$AS$749, 11, FALSE)</f>
        <v>0</v>
      </c>
      <c r="S299" s="368">
        <f>VLOOKUP($G299, SCHOOL_INFO!$D$5:$AS$749, 12, FALSE)</f>
        <v>0</v>
      </c>
      <c r="T299" s="368">
        <f>VLOOKUP($G299, SCHOOL_INFO!$D$5:$AS$749, 13, FALSE)</f>
        <v>4</v>
      </c>
      <c r="U299" s="368">
        <f>VLOOKUP($G299, SCHOOL_INFO!$D$5:$AS$749, 14, FALSE)</f>
        <v>0</v>
      </c>
      <c r="V299" s="368">
        <f>VLOOKUP($G299, SCHOOL_INFO!$D$5:$AS$749, 15, FALSE)</f>
        <v>0</v>
      </c>
      <c r="W299" s="368">
        <f>VLOOKUP($G299, SCHOOL_INFO!$D$5:$AS$749, 17, FALSE)</f>
        <v>0</v>
      </c>
      <c r="X299" s="368">
        <f>VLOOKUP($G299, SCHOOL_INFO!$D$5:$AS$749, 18, FALSE)</f>
        <v>0</v>
      </c>
      <c r="Y299" s="368">
        <f>VLOOKUP($G299, SCHOOL_INFO!$D$5:$AS$749, 19, FALSE)</f>
        <v>0</v>
      </c>
      <c r="Z299" s="368">
        <f>VLOOKUP($G299, SCHOOL_INFO!$D$5:$AS$749, 21, FALSE)</f>
        <v>3</v>
      </c>
      <c r="AA299" s="368">
        <f>VLOOKUP($G299, SCHOOL_INFO!$D$5:$AS$749, 22, FALSE)</f>
        <v>3</v>
      </c>
      <c r="AB299" s="368">
        <f>VLOOKUP($G299, SCHOOL_INFO!$D$5:$AS$749, 23, FALSE)</f>
        <v>0</v>
      </c>
      <c r="AC299" s="368">
        <f>VLOOKUP($G299, SCHOOL_INFO!$D$5:$AS$749, 25, FALSE)</f>
        <v>8</v>
      </c>
      <c r="AD299" s="368">
        <f>VLOOKUP($G299, SCHOOL_INFO!$D$5:$AS$749, 26, FALSE)</f>
        <v>2</v>
      </c>
      <c r="AE299" s="368">
        <f>VLOOKUP($G299, SCHOOL_INFO!$D$5:$AS$749, 27, FALSE)</f>
        <v>0</v>
      </c>
      <c r="AF299" s="368">
        <f>VLOOKUP($G299, SCHOOL_INFO!$D$5:$AS$749, 29, FALSE)</f>
        <v>0</v>
      </c>
      <c r="AG299" s="368">
        <f>VLOOKUP($G299, SCHOOL_INFO!$D$5:$AS$749, 30, FALSE)</f>
        <v>0</v>
      </c>
      <c r="AH299" s="368">
        <f>VLOOKUP($G299, SCHOOL_INFO!$D$5:$AS$749, 31, FALSE)</f>
        <v>0</v>
      </c>
      <c r="AI299" s="368">
        <f>VLOOKUP($G299, SCHOOL_INFO!$D$5:$AS$749, 33, FALSE)</f>
        <v>1</v>
      </c>
      <c r="AJ299" s="368">
        <f>VLOOKUP($G299, SCHOOL_INFO!$D$5:$AS$749, 34, FALSE)</f>
        <v>0</v>
      </c>
      <c r="AK299" s="368">
        <f>VLOOKUP($G299, SCHOOL_INFO!$D$5:$AS$749, 35, FALSE)</f>
        <v>4</v>
      </c>
      <c r="AL299" s="368">
        <f>VLOOKUP($B299, '0.학교(충남+대전)'!$C$4:$AH$767, 31, FALSE)</f>
        <v>4</v>
      </c>
      <c r="AM299" s="368">
        <f>VLOOKUP($B299, '0.학교(충남+대전)'!$C$4:$AH$767, 32, FALSE)</f>
        <v>0</v>
      </c>
      <c r="AN299" s="368">
        <f>VLOOKUP($G299, SCHOOL_INFO!$D$5:$AS$749, 9, FALSE)</f>
        <v>0</v>
      </c>
      <c r="AO299" s="368">
        <f>VLOOKUP($G299, SCHOOL_INFO!$D$5:$AS$749, 36, FALSE)</f>
        <v>8</v>
      </c>
      <c r="AP299" s="368">
        <f>VLOOKUP($G299, SCHOOL_INFO!$D$5:$AS$749, 37, FALSE)</f>
        <v>8</v>
      </c>
      <c r="AQ299" s="368">
        <f>VLOOKUP($B299, '0.학교(충남+대전)'!$C$4:$AC$767, 27, FALSE)</f>
        <v>16</v>
      </c>
      <c r="AR299" s="368">
        <f>VLOOKUP($B299, '0.학교(충남+대전)'!$C$4:$AH$767, 29, FALSE)</f>
        <v>16</v>
      </c>
      <c r="AS299" s="368">
        <f>VLOOKUP($B299, '0.학교(충남+대전)'!$C$4:$AH$767, 30, FALSE)</f>
        <v>0</v>
      </c>
      <c r="AT299" s="368">
        <f>VLOOKUP($G299, SCHOOL_INFO!$D$5:$AS$749, 38, FALSE)</f>
        <v>1</v>
      </c>
      <c r="AU299" s="368">
        <f>VLOOKUP($G299, SCHOOL_INFO!$D$5:$AS$749, 39, FALSE)</f>
        <v>5</v>
      </c>
      <c r="AV299" s="368">
        <f>VLOOKUP($G299, SCHOOL_INFO!$D$5:$AS$749, 40, FALSE)</f>
        <v>16</v>
      </c>
      <c r="AW299" s="368">
        <f>VLOOKUP($G299, SCHOOL_INFO!$D$5:$AS$749, 41, FALSE)</f>
        <v>0</v>
      </c>
      <c r="AX299" s="368">
        <f>VLOOKUP($G299, SCHOOL_INFO!$D$5:$AS$749, 42, FALSE)</f>
        <v>0</v>
      </c>
    </row>
    <row r="300" spans="1:50" ht="16.5" customHeight="1">
      <c r="A300" s="80">
        <v>296</v>
      </c>
      <c r="B300" s="86" t="s">
        <v>1344</v>
      </c>
      <c r="C300" s="88" t="s">
        <v>28</v>
      </c>
      <c r="D300" s="86" t="s">
        <v>2233</v>
      </c>
      <c r="E300" s="86" t="s">
        <v>1336</v>
      </c>
      <c r="F300" s="91" t="s">
        <v>724</v>
      </c>
      <c r="G300" s="90" t="s">
        <v>1345</v>
      </c>
      <c r="H300" s="390" t="s">
        <v>26</v>
      </c>
      <c r="I300" s="390" t="s">
        <v>699</v>
      </c>
      <c r="J300" s="88" t="s">
        <v>5123</v>
      </c>
      <c r="K300" s="366">
        <v>2</v>
      </c>
      <c r="L300" s="367">
        <v>1</v>
      </c>
      <c r="M300" s="367">
        <v>1</v>
      </c>
      <c r="N300" s="368">
        <f>VLOOKUP($G300, SCHOOL_INFO!$D$5:$AS$749, 6, FALSE)</f>
        <v>15</v>
      </c>
      <c r="O300" s="368">
        <f>VLOOKUP($G300, SCHOOL_INFO!$D$5:$AS$749, 7, FALSE)</f>
        <v>11</v>
      </c>
      <c r="P300" s="368">
        <f>VLOOKUP($G300, SCHOOL_INFO!$D$5:$AS$749, 8, FALSE)</f>
        <v>1</v>
      </c>
      <c r="Q300" s="368">
        <f>VLOOKUP($G300, SCHOOL_INFO!$D$5:$AS$749, 10, FALSE)</f>
        <v>0</v>
      </c>
      <c r="R300" s="368">
        <f>VLOOKUP($G300, SCHOOL_INFO!$D$5:$AS$749, 11, FALSE)</f>
        <v>1</v>
      </c>
      <c r="S300" s="368">
        <f>VLOOKUP($G300, SCHOOL_INFO!$D$5:$AS$749, 12, FALSE)</f>
        <v>0</v>
      </c>
      <c r="T300" s="368">
        <f>VLOOKUP($G300, SCHOOL_INFO!$D$5:$AS$749, 13, FALSE)</f>
        <v>12</v>
      </c>
      <c r="U300" s="368">
        <f>VLOOKUP($G300, SCHOOL_INFO!$D$5:$AS$749, 14, FALSE)</f>
        <v>10</v>
      </c>
      <c r="V300" s="368">
        <f>VLOOKUP($G300, SCHOOL_INFO!$D$5:$AS$749, 15, FALSE)</f>
        <v>0</v>
      </c>
      <c r="W300" s="368">
        <f>VLOOKUP($G300, SCHOOL_INFO!$D$5:$AS$749, 17, FALSE)</f>
        <v>0</v>
      </c>
      <c r="X300" s="368">
        <f>VLOOKUP($G300, SCHOOL_INFO!$D$5:$AS$749, 18, FALSE)</f>
        <v>0</v>
      </c>
      <c r="Y300" s="368">
        <f>VLOOKUP($G300, SCHOOL_INFO!$D$5:$AS$749, 19, FALSE)</f>
        <v>0</v>
      </c>
      <c r="Z300" s="368">
        <f>VLOOKUP($G300, SCHOOL_INFO!$D$5:$AS$749, 21, FALSE)</f>
        <v>8</v>
      </c>
      <c r="AA300" s="368">
        <f>VLOOKUP($G300, SCHOOL_INFO!$D$5:$AS$749, 22, FALSE)</f>
        <v>6</v>
      </c>
      <c r="AB300" s="368">
        <f>VLOOKUP($G300, SCHOOL_INFO!$D$5:$AS$749, 23, FALSE)</f>
        <v>0</v>
      </c>
      <c r="AC300" s="368">
        <f>VLOOKUP($G300, SCHOOL_INFO!$D$5:$AS$749, 25, FALSE)</f>
        <v>12</v>
      </c>
      <c r="AD300" s="368">
        <f>VLOOKUP($G300, SCHOOL_INFO!$D$5:$AS$749, 26, FALSE)</f>
        <v>10</v>
      </c>
      <c r="AE300" s="368">
        <f>VLOOKUP($G300, SCHOOL_INFO!$D$5:$AS$749, 27, FALSE)</f>
        <v>0</v>
      </c>
      <c r="AF300" s="368">
        <f>VLOOKUP($G300, SCHOOL_INFO!$D$5:$AS$749, 29, FALSE)</f>
        <v>0</v>
      </c>
      <c r="AG300" s="368">
        <f>VLOOKUP($G300, SCHOOL_INFO!$D$5:$AS$749, 30, FALSE)</f>
        <v>0</v>
      </c>
      <c r="AH300" s="368">
        <f>VLOOKUP($G300, SCHOOL_INFO!$D$5:$AS$749, 31, FALSE)</f>
        <v>0</v>
      </c>
      <c r="AI300" s="368">
        <f>VLOOKUP($G300, SCHOOL_INFO!$D$5:$AS$749, 33, FALSE)</f>
        <v>1</v>
      </c>
      <c r="AJ300" s="368">
        <f>VLOOKUP($G300, SCHOOL_INFO!$D$5:$AS$749, 34, FALSE)</f>
        <v>0</v>
      </c>
      <c r="AK300" s="368">
        <f>VLOOKUP($G300, SCHOOL_INFO!$D$5:$AS$749, 35, FALSE)</f>
        <v>6</v>
      </c>
      <c r="AL300" s="368">
        <f>VLOOKUP($B300, '0.학교(충남+대전)'!$C$4:$AH$767, 31, FALSE)</f>
        <v>6</v>
      </c>
      <c r="AM300" s="368">
        <f>VLOOKUP($B300, '0.학교(충남+대전)'!$C$4:$AH$767, 32, FALSE)</f>
        <v>0</v>
      </c>
      <c r="AN300" s="368">
        <f>VLOOKUP($G300, SCHOOL_INFO!$D$5:$AS$749, 9, FALSE)</f>
        <v>0</v>
      </c>
      <c r="AO300" s="368">
        <f>VLOOKUP($G300, SCHOOL_INFO!$D$5:$AS$749, 36, FALSE)</f>
        <v>33</v>
      </c>
      <c r="AP300" s="368">
        <f>VLOOKUP($G300, SCHOOL_INFO!$D$5:$AS$749, 37, FALSE)</f>
        <v>0</v>
      </c>
      <c r="AQ300" s="368">
        <f>VLOOKUP($B300, '0.학교(충남+대전)'!$C$4:$AC$767, 27, FALSE)</f>
        <v>33</v>
      </c>
      <c r="AR300" s="368">
        <f>VLOOKUP($B300, '0.학교(충남+대전)'!$C$4:$AH$767, 29, FALSE)</f>
        <v>33</v>
      </c>
      <c r="AS300" s="368">
        <f>VLOOKUP($B300, '0.학교(충남+대전)'!$C$4:$AH$767, 30, FALSE)</f>
        <v>0</v>
      </c>
      <c r="AT300" s="368">
        <f>VLOOKUP($G300, SCHOOL_INFO!$D$5:$AS$749, 38, FALSE)</f>
        <v>1</v>
      </c>
      <c r="AU300" s="368">
        <f>VLOOKUP($G300, SCHOOL_INFO!$D$5:$AS$749, 39, FALSE)</f>
        <v>7</v>
      </c>
      <c r="AV300" s="368">
        <f>VLOOKUP($G300, SCHOOL_INFO!$D$5:$AS$749, 40, FALSE)</f>
        <v>33</v>
      </c>
      <c r="AW300" s="368">
        <f>VLOOKUP($G300, SCHOOL_INFO!$D$5:$AS$749, 41, FALSE)</f>
        <v>0</v>
      </c>
      <c r="AX300" s="368">
        <f>VLOOKUP($G300, SCHOOL_INFO!$D$5:$AS$749, 42, FALSE)</f>
        <v>0</v>
      </c>
    </row>
    <row r="301" spans="1:50" ht="16.5" customHeight="1">
      <c r="A301" s="80">
        <v>297</v>
      </c>
      <c r="B301" s="86" t="s">
        <v>1346</v>
      </c>
      <c r="C301" s="88" t="s">
        <v>28</v>
      </c>
      <c r="D301" s="86" t="s">
        <v>2233</v>
      </c>
      <c r="E301" s="86" t="s">
        <v>1336</v>
      </c>
      <c r="F301" s="89" t="s">
        <v>730</v>
      </c>
      <c r="G301" s="90" t="s">
        <v>1347</v>
      </c>
      <c r="H301" s="390" t="s">
        <v>26</v>
      </c>
      <c r="I301" s="390" t="s">
        <v>699</v>
      </c>
      <c r="J301" s="88" t="s">
        <v>5123</v>
      </c>
      <c r="K301" s="366">
        <v>2</v>
      </c>
      <c r="L301" s="367">
        <v>1</v>
      </c>
      <c r="M301" s="367">
        <v>1</v>
      </c>
      <c r="N301" s="368">
        <f>VLOOKUP($G301, SCHOOL_INFO!$D$5:$AS$749, 6, FALSE)</f>
        <v>9</v>
      </c>
      <c r="O301" s="368">
        <f>VLOOKUP($G301, SCHOOL_INFO!$D$5:$AS$749, 7, FALSE)</f>
        <v>1</v>
      </c>
      <c r="P301" s="368">
        <f>VLOOKUP($G301, SCHOOL_INFO!$D$5:$AS$749, 8, FALSE)</f>
        <v>4</v>
      </c>
      <c r="Q301" s="368">
        <f>VLOOKUP($G301, SCHOOL_INFO!$D$5:$AS$749, 10, FALSE)</f>
        <v>0</v>
      </c>
      <c r="R301" s="368">
        <f>VLOOKUP($G301, SCHOOL_INFO!$D$5:$AS$749, 11, FALSE)</f>
        <v>0</v>
      </c>
      <c r="S301" s="368">
        <f>VLOOKUP($G301, SCHOOL_INFO!$D$5:$AS$749, 12, FALSE)</f>
        <v>0</v>
      </c>
      <c r="T301" s="368">
        <f>VLOOKUP($G301, SCHOOL_INFO!$D$5:$AS$749, 13, FALSE)</f>
        <v>0</v>
      </c>
      <c r="U301" s="368">
        <f>VLOOKUP($G301, SCHOOL_INFO!$D$5:$AS$749, 14, FALSE)</f>
        <v>0</v>
      </c>
      <c r="V301" s="368">
        <f>VLOOKUP($G301, SCHOOL_INFO!$D$5:$AS$749, 15, FALSE)</f>
        <v>0</v>
      </c>
      <c r="W301" s="368">
        <f>VLOOKUP($G301, SCHOOL_INFO!$D$5:$AS$749, 17, FALSE)</f>
        <v>0</v>
      </c>
      <c r="X301" s="368">
        <f>VLOOKUP($G301, SCHOOL_INFO!$D$5:$AS$749, 18, FALSE)</f>
        <v>0</v>
      </c>
      <c r="Y301" s="368">
        <f>VLOOKUP($G301, SCHOOL_INFO!$D$5:$AS$749, 19, FALSE)</f>
        <v>0</v>
      </c>
      <c r="Z301" s="368">
        <f>VLOOKUP($G301, SCHOOL_INFO!$D$5:$AS$749, 21, FALSE)</f>
        <v>15</v>
      </c>
      <c r="AA301" s="368">
        <f>VLOOKUP($G301, SCHOOL_INFO!$D$5:$AS$749, 22, FALSE)</f>
        <v>5</v>
      </c>
      <c r="AB301" s="368">
        <f>VLOOKUP($G301, SCHOOL_INFO!$D$5:$AS$749, 23, FALSE)</f>
        <v>0</v>
      </c>
      <c r="AC301" s="368">
        <f>VLOOKUP($G301, SCHOOL_INFO!$D$5:$AS$749, 25, FALSE)</f>
        <v>9</v>
      </c>
      <c r="AD301" s="368">
        <f>VLOOKUP($G301, SCHOOL_INFO!$D$5:$AS$749, 26, FALSE)</f>
        <v>0</v>
      </c>
      <c r="AE301" s="368">
        <f>VLOOKUP($G301, SCHOOL_INFO!$D$5:$AS$749, 27, FALSE)</f>
        <v>3</v>
      </c>
      <c r="AF301" s="368">
        <f>VLOOKUP($G301, SCHOOL_INFO!$D$5:$AS$749, 29, FALSE)</f>
        <v>0</v>
      </c>
      <c r="AG301" s="368">
        <f>VLOOKUP($G301, SCHOOL_INFO!$D$5:$AS$749, 30, FALSE)</f>
        <v>0</v>
      </c>
      <c r="AH301" s="368">
        <f>VLOOKUP($G301, SCHOOL_INFO!$D$5:$AS$749, 31, FALSE)</f>
        <v>0</v>
      </c>
      <c r="AI301" s="368">
        <f>VLOOKUP($G301, SCHOOL_INFO!$D$5:$AS$749, 33, FALSE)</f>
        <v>1</v>
      </c>
      <c r="AJ301" s="368">
        <f>VLOOKUP($G301, SCHOOL_INFO!$D$5:$AS$749, 34, FALSE)</f>
        <v>0</v>
      </c>
      <c r="AK301" s="368">
        <f>VLOOKUP($G301, SCHOOL_INFO!$D$5:$AS$749, 35, FALSE)</f>
        <v>3</v>
      </c>
      <c r="AL301" s="368">
        <f>VLOOKUP($B301, '0.학교(충남+대전)'!$C$4:$AH$767, 31, FALSE)</f>
        <v>3</v>
      </c>
      <c r="AM301" s="368">
        <f>VLOOKUP($B301, '0.학교(충남+대전)'!$C$4:$AH$767, 32, FALSE)</f>
        <v>0</v>
      </c>
      <c r="AN301" s="368">
        <f>VLOOKUP($G301, SCHOOL_INFO!$D$5:$AS$749, 9, FALSE)</f>
        <v>0</v>
      </c>
      <c r="AO301" s="368">
        <f>VLOOKUP($G301, SCHOOL_INFO!$D$5:$AS$749, 36, FALSE)</f>
        <v>18</v>
      </c>
      <c r="AP301" s="368">
        <f>VLOOKUP($G301, SCHOOL_INFO!$D$5:$AS$749, 37, FALSE)</f>
        <v>0</v>
      </c>
      <c r="AQ301" s="368">
        <f>VLOOKUP($B301, '0.학교(충남+대전)'!$C$4:$AC$767, 27, FALSE)</f>
        <v>18</v>
      </c>
      <c r="AR301" s="368">
        <f>VLOOKUP($B301, '0.학교(충남+대전)'!$C$4:$AH$767, 29, FALSE)</f>
        <v>18</v>
      </c>
      <c r="AS301" s="368">
        <f>VLOOKUP($B301, '0.학교(충남+대전)'!$C$4:$AH$767, 30, FALSE)</f>
        <v>0</v>
      </c>
      <c r="AT301" s="368">
        <f>VLOOKUP($G301, SCHOOL_INFO!$D$5:$AS$749, 38, FALSE)</f>
        <v>1</v>
      </c>
      <c r="AU301" s="368">
        <f>VLOOKUP($G301, SCHOOL_INFO!$D$5:$AS$749, 39, FALSE)</f>
        <v>4</v>
      </c>
      <c r="AV301" s="368">
        <f>VLOOKUP($G301, SCHOOL_INFO!$D$5:$AS$749, 40, FALSE)</f>
        <v>18</v>
      </c>
      <c r="AW301" s="368">
        <f>VLOOKUP($G301, SCHOOL_INFO!$D$5:$AS$749, 41, FALSE)</f>
        <v>0</v>
      </c>
      <c r="AX301" s="368">
        <f>VLOOKUP($G301, SCHOOL_INFO!$D$5:$AS$749, 42, FALSE)</f>
        <v>0</v>
      </c>
    </row>
    <row r="302" spans="1:50" ht="16.5" customHeight="1">
      <c r="A302" s="81">
        <v>298</v>
      </c>
      <c r="B302" s="86" t="s">
        <v>1348</v>
      </c>
      <c r="C302" s="88" t="s">
        <v>28</v>
      </c>
      <c r="D302" s="86" t="s">
        <v>2233</v>
      </c>
      <c r="E302" s="86" t="s">
        <v>1336</v>
      </c>
      <c r="F302" s="87" t="s">
        <v>727</v>
      </c>
      <c r="G302" s="90" t="s">
        <v>1349</v>
      </c>
      <c r="H302" s="390" t="s">
        <v>26</v>
      </c>
      <c r="I302" s="390" t="s">
        <v>699</v>
      </c>
      <c r="J302" s="88" t="s">
        <v>5123</v>
      </c>
      <c r="K302" s="366">
        <v>2</v>
      </c>
      <c r="L302" s="367">
        <v>1</v>
      </c>
      <c r="M302" s="367">
        <v>1</v>
      </c>
      <c r="N302" s="368">
        <f>VLOOKUP($G302, SCHOOL_INFO!$D$5:$AS$749, 6, FALSE)</f>
        <v>10</v>
      </c>
      <c r="O302" s="368">
        <f>VLOOKUP($G302, SCHOOL_INFO!$D$5:$AS$749, 7, FALSE)</f>
        <v>2</v>
      </c>
      <c r="P302" s="368">
        <f>VLOOKUP($G302, SCHOOL_INFO!$D$5:$AS$749, 8, FALSE)</f>
        <v>1</v>
      </c>
      <c r="Q302" s="368">
        <f>VLOOKUP($G302, SCHOOL_INFO!$D$5:$AS$749, 10, FALSE)</f>
        <v>1</v>
      </c>
      <c r="R302" s="368">
        <f>VLOOKUP($G302, SCHOOL_INFO!$D$5:$AS$749, 11, FALSE)</f>
        <v>0</v>
      </c>
      <c r="S302" s="368">
        <f>VLOOKUP($G302, SCHOOL_INFO!$D$5:$AS$749, 12, FALSE)</f>
        <v>0</v>
      </c>
      <c r="T302" s="368">
        <f>VLOOKUP($G302, SCHOOL_INFO!$D$5:$AS$749, 13, FALSE)</f>
        <v>0</v>
      </c>
      <c r="U302" s="368">
        <f>VLOOKUP($G302, SCHOOL_INFO!$D$5:$AS$749, 14, FALSE)</f>
        <v>0</v>
      </c>
      <c r="V302" s="368">
        <f>VLOOKUP($G302, SCHOOL_INFO!$D$5:$AS$749, 15, FALSE)</f>
        <v>0</v>
      </c>
      <c r="W302" s="368">
        <f>VLOOKUP($G302, SCHOOL_INFO!$D$5:$AS$749, 17, FALSE)</f>
        <v>0</v>
      </c>
      <c r="X302" s="368">
        <f>VLOOKUP($G302, SCHOOL_INFO!$D$5:$AS$749, 18, FALSE)</f>
        <v>0</v>
      </c>
      <c r="Y302" s="368">
        <f>VLOOKUP($G302, SCHOOL_INFO!$D$5:$AS$749, 19, FALSE)</f>
        <v>0</v>
      </c>
      <c r="Z302" s="368">
        <f>VLOOKUP($G302, SCHOOL_INFO!$D$5:$AS$749, 21, FALSE)</f>
        <v>23</v>
      </c>
      <c r="AA302" s="368">
        <f>VLOOKUP($G302, SCHOOL_INFO!$D$5:$AS$749, 22, FALSE)</f>
        <v>3</v>
      </c>
      <c r="AB302" s="368">
        <f>VLOOKUP($G302, SCHOOL_INFO!$D$5:$AS$749, 23, FALSE)</f>
        <v>0</v>
      </c>
      <c r="AC302" s="368">
        <f>VLOOKUP($G302, SCHOOL_INFO!$D$5:$AS$749, 25, FALSE)</f>
        <v>2</v>
      </c>
      <c r="AD302" s="368">
        <f>VLOOKUP($G302, SCHOOL_INFO!$D$5:$AS$749, 26, FALSE)</f>
        <v>4</v>
      </c>
      <c r="AE302" s="368">
        <f>VLOOKUP($G302, SCHOOL_INFO!$D$5:$AS$749, 27, FALSE)</f>
        <v>0</v>
      </c>
      <c r="AF302" s="368">
        <f>VLOOKUP($G302, SCHOOL_INFO!$D$5:$AS$749, 29, FALSE)</f>
        <v>0</v>
      </c>
      <c r="AG302" s="368">
        <f>VLOOKUP($G302, SCHOOL_INFO!$D$5:$AS$749, 30, FALSE)</f>
        <v>0</v>
      </c>
      <c r="AH302" s="368">
        <f>VLOOKUP($G302, SCHOOL_INFO!$D$5:$AS$749, 31, FALSE)</f>
        <v>0</v>
      </c>
      <c r="AI302" s="368">
        <f>VLOOKUP($G302, SCHOOL_INFO!$D$5:$AS$749, 33, FALSE)</f>
        <v>1</v>
      </c>
      <c r="AJ302" s="368">
        <f>VLOOKUP($G302, SCHOOL_INFO!$D$5:$AS$749, 34, FALSE)</f>
        <v>0</v>
      </c>
      <c r="AK302" s="368">
        <f>VLOOKUP($G302, SCHOOL_INFO!$D$5:$AS$749, 35, FALSE)</f>
        <v>6</v>
      </c>
      <c r="AL302" s="368">
        <f>VLOOKUP($B302, '0.학교(충남+대전)'!$C$4:$AH$767, 31, FALSE)</f>
        <v>6</v>
      </c>
      <c r="AM302" s="368">
        <f>VLOOKUP($B302, '0.학교(충남+대전)'!$C$4:$AH$767, 32, FALSE)</f>
        <v>0</v>
      </c>
      <c r="AN302" s="368">
        <f>VLOOKUP($G302, SCHOOL_INFO!$D$5:$AS$749, 9, FALSE)</f>
        <v>0</v>
      </c>
      <c r="AO302" s="368">
        <f>VLOOKUP($G302, SCHOOL_INFO!$D$5:$AS$749, 36, FALSE)</f>
        <v>26</v>
      </c>
      <c r="AP302" s="368">
        <f>VLOOKUP($G302, SCHOOL_INFO!$D$5:$AS$749, 37, FALSE)</f>
        <v>3</v>
      </c>
      <c r="AQ302" s="368">
        <f>VLOOKUP($B302, '0.학교(충남+대전)'!$C$4:$AC$767, 27, FALSE)</f>
        <v>29</v>
      </c>
      <c r="AR302" s="368">
        <f>VLOOKUP($B302, '0.학교(충남+대전)'!$C$4:$AH$767, 29, FALSE)</f>
        <v>29</v>
      </c>
      <c r="AS302" s="368">
        <f>VLOOKUP($B302, '0.학교(충남+대전)'!$C$4:$AH$767, 30, FALSE)</f>
        <v>0</v>
      </c>
      <c r="AT302" s="368">
        <f>VLOOKUP($G302, SCHOOL_INFO!$D$5:$AS$749, 38, FALSE)</f>
        <v>1</v>
      </c>
      <c r="AU302" s="368">
        <f>VLOOKUP($G302, SCHOOL_INFO!$D$5:$AS$749, 39, FALSE)</f>
        <v>6</v>
      </c>
      <c r="AV302" s="368">
        <f>VLOOKUP($G302, SCHOOL_INFO!$D$5:$AS$749, 40, FALSE)</f>
        <v>29</v>
      </c>
      <c r="AW302" s="368">
        <f>VLOOKUP($G302, SCHOOL_INFO!$D$5:$AS$749, 41, FALSE)</f>
        <v>0</v>
      </c>
      <c r="AX302" s="368">
        <f>VLOOKUP($G302, SCHOOL_INFO!$D$5:$AS$749, 42, FALSE)</f>
        <v>0</v>
      </c>
    </row>
    <row r="303" spans="1:50" ht="16.5" customHeight="1">
      <c r="A303" s="80">
        <v>299</v>
      </c>
      <c r="B303" s="86" t="s">
        <v>1350</v>
      </c>
      <c r="C303" s="88" t="s">
        <v>28</v>
      </c>
      <c r="D303" s="86" t="s">
        <v>2233</v>
      </c>
      <c r="E303" s="86" t="s">
        <v>1336</v>
      </c>
      <c r="F303" s="89" t="s">
        <v>730</v>
      </c>
      <c r="G303" s="90" t="s">
        <v>1351</v>
      </c>
      <c r="H303" s="390" t="s">
        <v>26</v>
      </c>
      <c r="I303" s="390" t="s">
        <v>699</v>
      </c>
      <c r="J303" s="88" t="s">
        <v>5123</v>
      </c>
      <c r="K303" s="366">
        <v>2</v>
      </c>
      <c r="L303" s="367">
        <v>1</v>
      </c>
      <c r="M303" s="367">
        <v>1</v>
      </c>
      <c r="N303" s="368">
        <f>VLOOKUP($G303, SCHOOL_INFO!$D$5:$AS$749, 6, FALSE)</f>
        <v>5</v>
      </c>
      <c r="O303" s="368">
        <f>VLOOKUP($G303, SCHOOL_INFO!$D$5:$AS$749, 7, FALSE)</f>
        <v>5</v>
      </c>
      <c r="P303" s="368">
        <f>VLOOKUP($G303, SCHOOL_INFO!$D$5:$AS$749, 8, FALSE)</f>
        <v>5</v>
      </c>
      <c r="Q303" s="368">
        <f>VLOOKUP($G303, SCHOOL_INFO!$D$5:$AS$749, 10, FALSE)</f>
        <v>1</v>
      </c>
      <c r="R303" s="368">
        <f>VLOOKUP($G303, SCHOOL_INFO!$D$5:$AS$749, 11, FALSE)</f>
        <v>0</v>
      </c>
      <c r="S303" s="368">
        <f>VLOOKUP($G303, SCHOOL_INFO!$D$5:$AS$749, 12, FALSE)</f>
        <v>0</v>
      </c>
      <c r="T303" s="368">
        <f>VLOOKUP($G303, SCHOOL_INFO!$D$5:$AS$749, 13, FALSE)</f>
        <v>0</v>
      </c>
      <c r="U303" s="368">
        <f>VLOOKUP($G303, SCHOOL_INFO!$D$5:$AS$749, 14, FALSE)</f>
        <v>0</v>
      </c>
      <c r="V303" s="368">
        <f>VLOOKUP($G303, SCHOOL_INFO!$D$5:$AS$749, 15, FALSE)</f>
        <v>0</v>
      </c>
      <c r="W303" s="368">
        <f>VLOOKUP($G303, SCHOOL_INFO!$D$5:$AS$749, 17, FALSE)</f>
        <v>4</v>
      </c>
      <c r="X303" s="368">
        <f>VLOOKUP($G303, SCHOOL_INFO!$D$5:$AS$749, 18, FALSE)</f>
        <v>0</v>
      </c>
      <c r="Y303" s="368">
        <f>VLOOKUP($G303, SCHOOL_INFO!$D$5:$AS$749, 19, FALSE)</f>
        <v>0</v>
      </c>
      <c r="Z303" s="368">
        <f>VLOOKUP($G303, SCHOOL_INFO!$D$5:$AS$749, 21, FALSE)</f>
        <v>11</v>
      </c>
      <c r="AA303" s="368">
        <f>VLOOKUP($G303, SCHOOL_INFO!$D$5:$AS$749, 22, FALSE)</f>
        <v>12</v>
      </c>
      <c r="AB303" s="368">
        <f>VLOOKUP($G303, SCHOOL_INFO!$D$5:$AS$749, 23, FALSE)</f>
        <v>6</v>
      </c>
      <c r="AC303" s="368">
        <f>VLOOKUP($G303, SCHOOL_INFO!$D$5:$AS$749, 25, FALSE)</f>
        <v>0</v>
      </c>
      <c r="AD303" s="368">
        <f>VLOOKUP($G303, SCHOOL_INFO!$D$5:$AS$749, 26, FALSE)</f>
        <v>0</v>
      </c>
      <c r="AE303" s="368">
        <f>VLOOKUP($G303, SCHOOL_INFO!$D$5:$AS$749, 27, FALSE)</f>
        <v>0</v>
      </c>
      <c r="AF303" s="368">
        <f>VLOOKUP($G303, SCHOOL_INFO!$D$5:$AS$749, 29, FALSE)</f>
        <v>0</v>
      </c>
      <c r="AG303" s="368">
        <f>VLOOKUP($G303, SCHOOL_INFO!$D$5:$AS$749, 30, FALSE)</f>
        <v>0</v>
      </c>
      <c r="AH303" s="368">
        <f>VLOOKUP($G303, SCHOOL_INFO!$D$5:$AS$749, 31, FALSE)</f>
        <v>0</v>
      </c>
      <c r="AI303" s="368">
        <f>VLOOKUP($G303, SCHOOL_INFO!$D$5:$AS$749, 33, FALSE)</f>
        <v>1</v>
      </c>
      <c r="AJ303" s="368">
        <f>VLOOKUP($G303, SCHOOL_INFO!$D$5:$AS$749, 34, FALSE)</f>
        <v>0</v>
      </c>
      <c r="AK303" s="368">
        <f>VLOOKUP($G303, SCHOOL_INFO!$D$5:$AS$749, 35, FALSE)</f>
        <v>6</v>
      </c>
      <c r="AL303" s="368">
        <f>VLOOKUP($B303, '0.학교(충남+대전)'!$C$4:$AH$767, 31, FALSE)</f>
        <v>6</v>
      </c>
      <c r="AM303" s="368">
        <f>VLOOKUP($B303, '0.학교(충남+대전)'!$C$4:$AH$767, 32, FALSE)</f>
        <v>0</v>
      </c>
      <c r="AN303" s="368">
        <f>VLOOKUP($G303, SCHOOL_INFO!$D$5:$AS$749, 9, FALSE)</f>
        <v>0</v>
      </c>
      <c r="AO303" s="368">
        <f>VLOOKUP($G303, SCHOOL_INFO!$D$5:$AS$749, 36, FALSE)</f>
        <v>24</v>
      </c>
      <c r="AP303" s="368">
        <f>VLOOKUP($G303, SCHOOL_INFO!$D$5:$AS$749, 37, FALSE)</f>
        <v>0</v>
      </c>
      <c r="AQ303" s="368">
        <f>VLOOKUP($B303, '0.학교(충남+대전)'!$C$4:$AC$767, 27, FALSE)</f>
        <v>24</v>
      </c>
      <c r="AR303" s="368">
        <f>VLOOKUP($B303, '0.학교(충남+대전)'!$C$4:$AH$767, 29, FALSE)</f>
        <v>24</v>
      </c>
      <c r="AS303" s="368">
        <f>VLOOKUP($B303, '0.학교(충남+대전)'!$C$4:$AH$767, 30, FALSE)</f>
        <v>0</v>
      </c>
      <c r="AT303" s="368">
        <f>VLOOKUP($G303, SCHOOL_INFO!$D$5:$AS$749, 38, FALSE)</f>
        <v>3</v>
      </c>
      <c r="AU303" s="368">
        <f>VLOOKUP($G303, SCHOOL_INFO!$D$5:$AS$749, 39, FALSE)</f>
        <v>7</v>
      </c>
      <c r="AV303" s="368">
        <f>VLOOKUP($G303, SCHOOL_INFO!$D$5:$AS$749, 40, FALSE)</f>
        <v>24</v>
      </c>
      <c r="AW303" s="368">
        <f>VLOOKUP($G303, SCHOOL_INFO!$D$5:$AS$749, 41, FALSE)</f>
        <v>0</v>
      </c>
      <c r="AX303" s="368">
        <f>VLOOKUP($G303, SCHOOL_INFO!$D$5:$AS$749, 42, FALSE)</f>
        <v>0</v>
      </c>
    </row>
    <row r="304" spans="1:50" ht="16.5" customHeight="1">
      <c r="A304" s="80">
        <v>300</v>
      </c>
      <c r="B304" s="86" t="s">
        <v>1352</v>
      </c>
      <c r="C304" s="88" t="s">
        <v>28</v>
      </c>
      <c r="D304" s="86" t="s">
        <v>2233</v>
      </c>
      <c r="E304" s="86" t="s">
        <v>1336</v>
      </c>
      <c r="F304" s="87" t="s">
        <v>727</v>
      </c>
      <c r="G304" s="90" t="s">
        <v>1353</v>
      </c>
      <c r="H304" s="390" t="s">
        <v>2353</v>
      </c>
      <c r="I304" s="390" t="s">
        <v>699</v>
      </c>
      <c r="J304" s="88" t="s">
        <v>5123</v>
      </c>
      <c r="K304" s="366">
        <v>2</v>
      </c>
      <c r="L304" s="367">
        <v>1</v>
      </c>
      <c r="M304" s="367">
        <v>1</v>
      </c>
      <c r="N304" s="368">
        <f>VLOOKUP($G304, SCHOOL_INFO!$D$5:$AS$749, 6, FALSE)</f>
        <v>3</v>
      </c>
      <c r="O304" s="368">
        <f>VLOOKUP($G304, SCHOOL_INFO!$D$5:$AS$749, 7, FALSE)</f>
        <v>2</v>
      </c>
      <c r="P304" s="368">
        <f>VLOOKUP($G304, SCHOOL_INFO!$D$5:$AS$749, 8, FALSE)</f>
        <v>1</v>
      </c>
      <c r="Q304" s="368">
        <f>VLOOKUP($G304, SCHOOL_INFO!$D$5:$AS$749, 10, FALSE)</f>
        <v>2</v>
      </c>
      <c r="R304" s="368">
        <f>VLOOKUP($G304, SCHOOL_INFO!$D$5:$AS$749, 11, FALSE)</f>
        <v>0</v>
      </c>
      <c r="S304" s="368">
        <f>VLOOKUP($G304, SCHOOL_INFO!$D$5:$AS$749, 12, FALSE)</f>
        <v>0</v>
      </c>
      <c r="T304" s="368">
        <f>VLOOKUP($G304, SCHOOL_INFO!$D$5:$AS$749, 13, FALSE)</f>
        <v>0</v>
      </c>
      <c r="U304" s="368">
        <f>VLOOKUP($G304, SCHOOL_INFO!$D$5:$AS$749, 14, FALSE)</f>
        <v>0</v>
      </c>
      <c r="V304" s="368">
        <f>VLOOKUP($G304, SCHOOL_INFO!$D$5:$AS$749, 15, FALSE)</f>
        <v>0</v>
      </c>
      <c r="W304" s="368">
        <f>VLOOKUP($G304, SCHOOL_INFO!$D$5:$AS$749, 17, FALSE)</f>
        <v>0</v>
      </c>
      <c r="X304" s="368">
        <f>VLOOKUP($G304, SCHOOL_INFO!$D$5:$AS$749, 18, FALSE)</f>
        <v>0</v>
      </c>
      <c r="Y304" s="368">
        <f>VLOOKUP($G304, SCHOOL_INFO!$D$5:$AS$749, 19, FALSE)</f>
        <v>0</v>
      </c>
      <c r="Z304" s="368">
        <f>VLOOKUP($G304, SCHOOL_INFO!$D$5:$AS$749, 21, FALSE)</f>
        <v>2</v>
      </c>
      <c r="AA304" s="368">
        <f>VLOOKUP($G304, SCHOOL_INFO!$D$5:$AS$749, 22, FALSE)</f>
        <v>2</v>
      </c>
      <c r="AB304" s="368">
        <f>VLOOKUP($G304, SCHOOL_INFO!$D$5:$AS$749, 23, FALSE)</f>
        <v>0</v>
      </c>
      <c r="AC304" s="368">
        <f>VLOOKUP($G304, SCHOOL_INFO!$D$5:$AS$749, 25, FALSE)</f>
        <v>11</v>
      </c>
      <c r="AD304" s="368">
        <f>VLOOKUP($G304, SCHOOL_INFO!$D$5:$AS$749, 26, FALSE)</f>
        <v>5</v>
      </c>
      <c r="AE304" s="368">
        <f>VLOOKUP($G304, SCHOOL_INFO!$D$5:$AS$749, 27, FALSE)</f>
        <v>0</v>
      </c>
      <c r="AF304" s="368">
        <f>VLOOKUP($G304, SCHOOL_INFO!$D$5:$AS$749, 29, FALSE)</f>
        <v>0</v>
      </c>
      <c r="AG304" s="368">
        <f>VLOOKUP($G304, SCHOOL_INFO!$D$5:$AS$749, 30, FALSE)</f>
        <v>0</v>
      </c>
      <c r="AH304" s="368">
        <f>VLOOKUP($G304, SCHOOL_INFO!$D$5:$AS$749, 31, FALSE)</f>
        <v>0</v>
      </c>
      <c r="AI304" s="368">
        <f>VLOOKUP($G304, SCHOOL_INFO!$D$5:$AS$749, 33, FALSE)</f>
        <v>1</v>
      </c>
      <c r="AJ304" s="368">
        <f>VLOOKUP($G304, SCHOOL_INFO!$D$5:$AS$749, 34, FALSE)</f>
        <v>0</v>
      </c>
      <c r="AK304" s="368">
        <f>VLOOKUP($G304, SCHOOL_INFO!$D$5:$AS$749, 35, FALSE)</f>
        <v>3</v>
      </c>
      <c r="AL304" s="368">
        <f>VLOOKUP($B304, '0.학교(충남+대전)'!$C$4:$AH$767, 31, FALSE)</f>
        <v>3</v>
      </c>
      <c r="AM304" s="368">
        <f>VLOOKUP($B304, '0.학교(충남+대전)'!$C$4:$AH$767, 32, FALSE)</f>
        <v>0</v>
      </c>
      <c r="AN304" s="368">
        <f>VLOOKUP($G304, SCHOOL_INFO!$D$5:$AS$749, 9, FALSE)</f>
        <v>0</v>
      </c>
      <c r="AO304" s="368">
        <f>VLOOKUP($G304, SCHOOL_INFO!$D$5:$AS$749, 36, FALSE)</f>
        <v>11</v>
      </c>
      <c r="AP304" s="368">
        <f>VLOOKUP($G304, SCHOOL_INFO!$D$5:$AS$749, 37, FALSE)</f>
        <v>2</v>
      </c>
      <c r="AQ304" s="368">
        <f>VLOOKUP($B304, '0.학교(충남+대전)'!$C$4:$AC$767, 27, FALSE)</f>
        <v>13</v>
      </c>
      <c r="AR304" s="368">
        <f>VLOOKUP($B304, '0.학교(충남+대전)'!$C$4:$AH$767, 29, FALSE)</f>
        <v>13</v>
      </c>
      <c r="AS304" s="368">
        <f>VLOOKUP($B304, '0.학교(충남+대전)'!$C$4:$AH$767, 30, FALSE)</f>
        <v>0</v>
      </c>
      <c r="AT304" s="368">
        <f>VLOOKUP($G304, SCHOOL_INFO!$D$5:$AS$749, 38, FALSE)</f>
        <v>1</v>
      </c>
      <c r="AU304" s="368">
        <f>VLOOKUP($G304, SCHOOL_INFO!$D$5:$AS$749, 39, FALSE)</f>
        <v>4</v>
      </c>
      <c r="AV304" s="368">
        <f>VLOOKUP($G304, SCHOOL_INFO!$D$5:$AS$749, 40, FALSE)</f>
        <v>13</v>
      </c>
      <c r="AW304" s="368">
        <f>VLOOKUP($G304, SCHOOL_INFO!$D$5:$AS$749, 41, FALSE)</f>
        <v>0</v>
      </c>
      <c r="AX304" s="368">
        <f>VLOOKUP($G304, SCHOOL_INFO!$D$5:$AS$749, 42, FALSE)</f>
        <v>0</v>
      </c>
    </row>
    <row r="305" spans="1:50" ht="16.5" customHeight="1">
      <c r="A305" s="81">
        <v>301</v>
      </c>
      <c r="B305" s="86" t="s">
        <v>1354</v>
      </c>
      <c r="C305" s="88" t="s">
        <v>28</v>
      </c>
      <c r="D305" s="86" t="s">
        <v>2233</v>
      </c>
      <c r="E305" s="86" t="s">
        <v>1336</v>
      </c>
      <c r="F305" s="87" t="s">
        <v>727</v>
      </c>
      <c r="G305" s="90" t="s">
        <v>1355</v>
      </c>
      <c r="H305" s="390" t="s">
        <v>2353</v>
      </c>
      <c r="I305" s="390" t="s">
        <v>699</v>
      </c>
      <c r="J305" s="88" t="s">
        <v>5123</v>
      </c>
      <c r="K305" s="366">
        <v>2</v>
      </c>
      <c r="L305" s="367">
        <v>1</v>
      </c>
      <c r="M305" s="367">
        <v>1</v>
      </c>
      <c r="N305" s="368">
        <f>VLOOKUP($G305, SCHOOL_INFO!$D$5:$AS$749, 6, FALSE)</f>
        <v>7</v>
      </c>
      <c r="O305" s="368">
        <f>VLOOKUP($G305, SCHOOL_INFO!$D$5:$AS$749, 7, FALSE)</f>
        <v>1</v>
      </c>
      <c r="P305" s="368">
        <f>VLOOKUP($G305, SCHOOL_INFO!$D$5:$AS$749, 8, FALSE)</f>
        <v>1</v>
      </c>
      <c r="Q305" s="368">
        <f>VLOOKUP($G305, SCHOOL_INFO!$D$5:$AS$749, 10, FALSE)</f>
        <v>0</v>
      </c>
      <c r="R305" s="368">
        <f>VLOOKUP($G305, SCHOOL_INFO!$D$5:$AS$749, 11, FALSE)</f>
        <v>0</v>
      </c>
      <c r="S305" s="368">
        <f>VLOOKUP($G305, SCHOOL_INFO!$D$5:$AS$749, 12, FALSE)</f>
        <v>0</v>
      </c>
      <c r="T305" s="368">
        <f>VLOOKUP($G305, SCHOOL_INFO!$D$5:$AS$749, 13, FALSE)</f>
        <v>0</v>
      </c>
      <c r="U305" s="368">
        <f>VLOOKUP($G305, SCHOOL_INFO!$D$5:$AS$749, 14, FALSE)</f>
        <v>0</v>
      </c>
      <c r="V305" s="368">
        <f>VLOOKUP($G305, SCHOOL_INFO!$D$5:$AS$749, 15, FALSE)</f>
        <v>0</v>
      </c>
      <c r="W305" s="368">
        <f>VLOOKUP($G305, SCHOOL_INFO!$D$5:$AS$749, 17, FALSE)</f>
        <v>0</v>
      </c>
      <c r="X305" s="368">
        <f>VLOOKUP($G305, SCHOOL_INFO!$D$5:$AS$749, 18, FALSE)</f>
        <v>0</v>
      </c>
      <c r="Y305" s="368">
        <f>VLOOKUP($G305, SCHOOL_INFO!$D$5:$AS$749, 19, FALSE)</f>
        <v>0</v>
      </c>
      <c r="Z305" s="368">
        <f>VLOOKUP($G305, SCHOOL_INFO!$D$5:$AS$749, 21, FALSE)</f>
        <v>9</v>
      </c>
      <c r="AA305" s="368">
        <f>VLOOKUP($G305, SCHOOL_INFO!$D$5:$AS$749, 22, FALSE)</f>
        <v>5</v>
      </c>
      <c r="AB305" s="368">
        <f>VLOOKUP($G305, SCHOOL_INFO!$D$5:$AS$749, 23, FALSE)</f>
        <v>0</v>
      </c>
      <c r="AC305" s="368">
        <f>VLOOKUP($G305, SCHOOL_INFO!$D$5:$AS$749, 25, FALSE)</f>
        <v>8</v>
      </c>
      <c r="AD305" s="368">
        <f>VLOOKUP($G305, SCHOOL_INFO!$D$5:$AS$749, 26, FALSE)</f>
        <v>0</v>
      </c>
      <c r="AE305" s="368">
        <f>VLOOKUP($G305, SCHOOL_INFO!$D$5:$AS$749, 27, FALSE)</f>
        <v>0</v>
      </c>
      <c r="AF305" s="368">
        <f>VLOOKUP($G305, SCHOOL_INFO!$D$5:$AS$749, 29, FALSE)</f>
        <v>0</v>
      </c>
      <c r="AG305" s="368">
        <f>VLOOKUP($G305, SCHOOL_INFO!$D$5:$AS$749, 30, FALSE)</f>
        <v>0</v>
      </c>
      <c r="AH305" s="368">
        <f>VLOOKUP($G305, SCHOOL_INFO!$D$5:$AS$749, 31, FALSE)</f>
        <v>0</v>
      </c>
      <c r="AI305" s="368">
        <f>VLOOKUP($G305, SCHOOL_INFO!$D$5:$AS$749, 33, FALSE)</f>
        <v>1</v>
      </c>
      <c r="AJ305" s="368">
        <f>VLOOKUP($G305, SCHOOL_INFO!$D$5:$AS$749, 34, FALSE)</f>
        <v>0</v>
      </c>
      <c r="AK305" s="368">
        <f>VLOOKUP($G305, SCHOOL_INFO!$D$5:$AS$749, 35, FALSE)</f>
        <v>4</v>
      </c>
      <c r="AL305" s="368">
        <f>VLOOKUP($B305, '0.학교(충남+대전)'!$C$4:$AH$767, 31, FALSE)</f>
        <v>4</v>
      </c>
      <c r="AM305" s="368">
        <f>VLOOKUP($B305, '0.학교(충남+대전)'!$C$4:$AH$767, 32, FALSE)</f>
        <v>0</v>
      </c>
      <c r="AN305" s="368">
        <f>VLOOKUP($G305, SCHOOL_INFO!$D$5:$AS$749, 9, FALSE)</f>
        <v>0</v>
      </c>
      <c r="AO305" s="368">
        <f>VLOOKUP($G305, SCHOOL_INFO!$D$5:$AS$749, 36, FALSE)</f>
        <v>15</v>
      </c>
      <c r="AP305" s="368">
        <f>VLOOKUP($G305, SCHOOL_INFO!$D$5:$AS$749, 37, FALSE)</f>
        <v>0</v>
      </c>
      <c r="AQ305" s="368">
        <f>VLOOKUP($B305, '0.학교(충남+대전)'!$C$4:$AC$767, 27, FALSE)</f>
        <v>8</v>
      </c>
      <c r="AR305" s="368">
        <f>VLOOKUP($B305, '0.학교(충남+대전)'!$C$4:$AH$767, 29, FALSE)</f>
        <v>15</v>
      </c>
      <c r="AS305" s="368">
        <f>VLOOKUP($B305, '0.학교(충남+대전)'!$C$4:$AH$767, 30, FALSE)</f>
        <v>0</v>
      </c>
      <c r="AT305" s="368">
        <f>VLOOKUP($G305, SCHOOL_INFO!$D$5:$AS$749, 38, FALSE)</f>
        <v>1</v>
      </c>
      <c r="AU305" s="368">
        <f>VLOOKUP($G305, SCHOOL_INFO!$D$5:$AS$749, 39, FALSE)</f>
        <v>2</v>
      </c>
      <c r="AV305" s="368">
        <f>VLOOKUP($G305, SCHOOL_INFO!$D$5:$AS$749, 40, FALSE)</f>
        <v>4</v>
      </c>
      <c r="AW305" s="368">
        <f>VLOOKUP($G305, SCHOOL_INFO!$D$5:$AS$749, 41, FALSE)</f>
        <v>0</v>
      </c>
      <c r="AX305" s="368">
        <f>VLOOKUP($G305, SCHOOL_INFO!$D$5:$AS$749, 42, FALSE)</f>
        <v>0</v>
      </c>
    </row>
    <row r="306" spans="1:50" ht="16.5" customHeight="1">
      <c r="A306" s="80">
        <v>302</v>
      </c>
      <c r="B306" s="86" t="s">
        <v>1356</v>
      </c>
      <c r="C306" s="88" t="s">
        <v>28</v>
      </c>
      <c r="D306" s="86" t="s">
        <v>2233</v>
      </c>
      <c r="E306" s="86" t="s">
        <v>1336</v>
      </c>
      <c r="F306" s="91" t="s">
        <v>724</v>
      </c>
      <c r="G306" s="90" t="s">
        <v>1357</v>
      </c>
      <c r="H306" s="390" t="s">
        <v>26</v>
      </c>
      <c r="I306" s="390" t="s">
        <v>699</v>
      </c>
      <c r="J306" s="88" t="s">
        <v>5123</v>
      </c>
      <c r="K306" s="366">
        <v>2</v>
      </c>
      <c r="L306" s="367">
        <v>1</v>
      </c>
      <c r="M306" s="367">
        <v>1</v>
      </c>
      <c r="N306" s="368">
        <f>VLOOKUP($G306, SCHOOL_INFO!$D$5:$AS$749, 6, FALSE)</f>
        <v>14</v>
      </c>
      <c r="O306" s="368">
        <f>VLOOKUP($G306, SCHOOL_INFO!$D$5:$AS$749, 7, FALSE)</f>
        <v>3</v>
      </c>
      <c r="P306" s="368">
        <f>VLOOKUP($G306, SCHOOL_INFO!$D$5:$AS$749, 8, FALSE)</f>
        <v>3</v>
      </c>
      <c r="Q306" s="368">
        <f>VLOOKUP($G306, SCHOOL_INFO!$D$5:$AS$749, 10, FALSE)</f>
        <v>0</v>
      </c>
      <c r="R306" s="368">
        <f>VLOOKUP($G306, SCHOOL_INFO!$D$5:$AS$749, 11, FALSE)</f>
        <v>0</v>
      </c>
      <c r="S306" s="368">
        <f>VLOOKUP($G306, SCHOOL_INFO!$D$5:$AS$749, 12, FALSE)</f>
        <v>0</v>
      </c>
      <c r="T306" s="368">
        <f>VLOOKUP($G306, SCHOOL_INFO!$D$5:$AS$749, 13, FALSE)</f>
        <v>0</v>
      </c>
      <c r="U306" s="368">
        <f>VLOOKUP($G306, SCHOOL_INFO!$D$5:$AS$749, 14, FALSE)</f>
        <v>2</v>
      </c>
      <c r="V306" s="368">
        <f>VLOOKUP($G306, SCHOOL_INFO!$D$5:$AS$749, 15, FALSE)</f>
        <v>0</v>
      </c>
      <c r="W306" s="368">
        <f>VLOOKUP($G306, SCHOOL_INFO!$D$5:$AS$749, 17, FALSE)</f>
        <v>0</v>
      </c>
      <c r="X306" s="368">
        <f>VLOOKUP($G306, SCHOOL_INFO!$D$5:$AS$749, 18, FALSE)</f>
        <v>0</v>
      </c>
      <c r="Y306" s="368">
        <f>VLOOKUP($G306, SCHOOL_INFO!$D$5:$AS$749, 19, FALSE)</f>
        <v>0</v>
      </c>
      <c r="Z306" s="368">
        <f>VLOOKUP($G306, SCHOOL_INFO!$D$5:$AS$749, 21, FALSE)</f>
        <v>22</v>
      </c>
      <c r="AA306" s="368">
        <f>VLOOKUP($G306, SCHOOL_INFO!$D$5:$AS$749, 22, FALSE)</f>
        <v>7</v>
      </c>
      <c r="AB306" s="368">
        <f>VLOOKUP($G306, SCHOOL_INFO!$D$5:$AS$749, 23, FALSE)</f>
        <v>2</v>
      </c>
      <c r="AC306" s="368">
        <f>VLOOKUP($G306, SCHOOL_INFO!$D$5:$AS$749, 25, FALSE)</f>
        <v>9</v>
      </c>
      <c r="AD306" s="368">
        <f>VLOOKUP($G306, SCHOOL_INFO!$D$5:$AS$749, 26, FALSE)</f>
        <v>0</v>
      </c>
      <c r="AE306" s="368">
        <f>VLOOKUP($G306, SCHOOL_INFO!$D$5:$AS$749, 27, FALSE)</f>
        <v>0</v>
      </c>
      <c r="AF306" s="368">
        <f>VLOOKUP($G306, SCHOOL_INFO!$D$5:$AS$749, 29, FALSE)</f>
        <v>0</v>
      </c>
      <c r="AG306" s="368">
        <f>VLOOKUP($G306, SCHOOL_INFO!$D$5:$AS$749, 30, FALSE)</f>
        <v>0</v>
      </c>
      <c r="AH306" s="368">
        <f>VLOOKUP($G306, SCHOOL_INFO!$D$5:$AS$749, 31, FALSE)</f>
        <v>0</v>
      </c>
      <c r="AI306" s="368">
        <f>VLOOKUP($G306, SCHOOL_INFO!$D$5:$AS$749, 33, FALSE)</f>
        <v>1</v>
      </c>
      <c r="AJ306" s="368">
        <f>VLOOKUP($G306, SCHOOL_INFO!$D$5:$AS$749, 34, FALSE)</f>
        <v>0</v>
      </c>
      <c r="AK306" s="368">
        <f>VLOOKUP($G306, SCHOOL_INFO!$D$5:$AS$749, 35, FALSE)</f>
        <v>9</v>
      </c>
      <c r="AL306" s="368">
        <f>VLOOKUP($B306, '0.학교(충남+대전)'!$C$4:$AH$767, 31, FALSE)</f>
        <v>7</v>
      </c>
      <c r="AM306" s="368">
        <f>VLOOKUP($B306, '0.학교(충남+대전)'!$C$4:$AH$767, 32, FALSE)</f>
        <v>3</v>
      </c>
      <c r="AN306" s="368">
        <f>VLOOKUP($G306, SCHOOL_INFO!$D$5:$AS$749, 9, FALSE)</f>
        <v>0</v>
      </c>
      <c r="AO306" s="368">
        <f>VLOOKUP($G306, SCHOOL_INFO!$D$5:$AS$749, 36, FALSE)</f>
        <v>37</v>
      </c>
      <c r="AP306" s="368">
        <f>VLOOKUP($G306, SCHOOL_INFO!$D$5:$AS$749, 37, FALSE)</f>
        <v>10</v>
      </c>
      <c r="AQ306" s="368">
        <f>VLOOKUP($B306, '0.학교(충남+대전)'!$C$4:$AC$767, 27, FALSE)</f>
        <v>32</v>
      </c>
      <c r="AR306" s="368">
        <f>VLOOKUP($B306, '0.학교(충남+대전)'!$C$4:$AH$767, 29, FALSE)</f>
        <v>32</v>
      </c>
      <c r="AS306" s="368">
        <f>VLOOKUP($B306, '0.학교(충남+대전)'!$C$4:$AH$767, 30, FALSE)</f>
        <v>15</v>
      </c>
      <c r="AT306" s="368">
        <f>VLOOKUP($G306, SCHOOL_INFO!$D$5:$AS$749, 38, FALSE)</f>
        <v>1</v>
      </c>
      <c r="AU306" s="368">
        <f>VLOOKUP($G306, SCHOOL_INFO!$D$5:$AS$749, 39, FALSE)</f>
        <v>7</v>
      </c>
      <c r="AV306" s="368">
        <f>VLOOKUP($G306, SCHOOL_INFO!$D$5:$AS$749, 40, FALSE)</f>
        <v>47</v>
      </c>
      <c r="AW306" s="368">
        <f>VLOOKUP($G306, SCHOOL_INFO!$D$5:$AS$749, 41, FALSE)</f>
        <v>0</v>
      </c>
      <c r="AX306" s="368">
        <f>VLOOKUP($G306, SCHOOL_INFO!$D$5:$AS$749, 42, FALSE)</f>
        <v>0</v>
      </c>
    </row>
    <row r="307" spans="1:50" ht="16.5" customHeight="1">
      <c r="A307" s="80">
        <v>303</v>
      </c>
      <c r="B307" s="86" t="s">
        <v>1358</v>
      </c>
      <c r="C307" s="88" t="s">
        <v>28</v>
      </c>
      <c r="D307" s="86" t="s">
        <v>2233</v>
      </c>
      <c r="E307" s="86" t="s">
        <v>1336</v>
      </c>
      <c r="F307" s="89" t="s">
        <v>730</v>
      </c>
      <c r="G307" s="90" t="s">
        <v>1359</v>
      </c>
      <c r="H307" s="390" t="s">
        <v>26</v>
      </c>
      <c r="I307" s="390" t="s">
        <v>699</v>
      </c>
      <c r="J307" s="88" t="s">
        <v>5123</v>
      </c>
      <c r="K307" s="366">
        <v>2</v>
      </c>
      <c r="L307" s="367">
        <v>1</v>
      </c>
      <c r="M307" s="367">
        <v>1</v>
      </c>
      <c r="N307" s="368">
        <f>VLOOKUP($G307, SCHOOL_INFO!$D$5:$AS$749, 6, FALSE)</f>
        <v>10</v>
      </c>
      <c r="O307" s="368">
        <f>VLOOKUP($G307, SCHOOL_INFO!$D$5:$AS$749, 7, FALSE)</f>
        <v>5</v>
      </c>
      <c r="P307" s="368">
        <f>VLOOKUP($G307, SCHOOL_INFO!$D$5:$AS$749, 8, FALSE)</f>
        <v>1</v>
      </c>
      <c r="Q307" s="368">
        <f>VLOOKUP($G307, SCHOOL_INFO!$D$5:$AS$749, 10, FALSE)</f>
        <v>0</v>
      </c>
      <c r="R307" s="368">
        <f>VLOOKUP($G307, SCHOOL_INFO!$D$5:$AS$749, 11, FALSE)</f>
        <v>0</v>
      </c>
      <c r="S307" s="368">
        <f>VLOOKUP($G307, SCHOOL_INFO!$D$5:$AS$749, 12, FALSE)</f>
        <v>0</v>
      </c>
      <c r="T307" s="368">
        <f>VLOOKUP($G307, SCHOOL_INFO!$D$5:$AS$749, 13, FALSE)</f>
        <v>2</v>
      </c>
      <c r="U307" s="368">
        <f>VLOOKUP($G307, SCHOOL_INFO!$D$5:$AS$749, 14, FALSE)</f>
        <v>0</v>
      </c>
      <c r="V307" s="368">
        <f>VLOOKUP($G307, SCHOOL_INFO!$D$5:$AS$749, 15, FALSE)</f>
        <v>0</v>
      </c>
      <c r="W307" s="368">
        <f>VLOOKUP($G307, SCHOOL_INFO!$D$5:$AS$749, 17, FALSE)</f>
        <v>0</v>
      </c>
      <c r="X307" s="368">
        <f>VLOOKUP($G307, SCHOOL_INFO!$D$5:$AS$749, 18, FALSE)</f>
        <v>0</v>
      </c>
      <c r="Y307" s="368">
        <f>VLOOKUP($G307, SCHOOL_INFO!$D$5:$AS$749, 19, FALSE)</f>
        <v>0</v>
      </c>
      <c r="Z307" s="368">
        <f>VLOOKUP($G307, SCHOOL_INFO!$D$5:$AS$749, 21, FALSE)</f>
        <v>8</v>
      </c>
      <c r="AA307" s="368">
        <f>VLOOKUP($G307, SCHOOL_INFO!$D$5:$AS$749, 22, FALSE)</f>
        <v>6</v>
      </c>
      <c r="AB307" s="368">
        <f>VLOOKUP($G307, SCHOOL_INFO!$D$5:$AS$749, 23, FALSE)</f>
        <v>0</v>
      </c>
      <c r="AC307" s="368">
        <f>VLOOKUP($G307, SCHOOL_INFO!$D$5:$AS$749, 25, FALSE)</f>
        <v>12</v>
      </c>
      <c r="AD307" s="368">
        <f>VLOOKUP($G307, SCHOOL_INFO!$D$5:$AS$749, 26, FALSE)</f>
        <v>6</v>
      </c>
      <c r="AE307" s="368">
        <f>VLOOKUP($G307, SCHOOL_INFO!$D$5:$AS$749, 27, FALSE)</f>
        <v>0</v>
      </c>
      <c r="AF307" s="368">
        <f>VLOOKUP($G307, SCHOOL_INFO!$D$5:$AS$749, 29, FALSE)</f>
        <v>0</v>
      </c>
      <c r="AG307" s="368">
        <f>VLOOKUP($G307, SCHOOL_INFO!$D$5:$AS$749, 30, FALSE)</f>
        <v>0</v>
      </c>
      <c r="AH307" s="368">
        <f>VLOOKUP($G307, SCHOOL_INFO!$D$5:$AS$749, 31, FALSE)</f>
        <v>0</v>
      </c>
      <c r="AI307" s="368">
        <f>VLOOKUP($G307, SCHOOL_INFO!$D$5:$AS$749, 33, FALSE)</f>
        <v>1</v>
      </c>
      <c r="AJ307" s="368">
        <f>VLOOKUP($G307, SCHOOL_INFO!$D$5:$AS$749, 34, FALSE)</f>
        <v>0</v>
      </c>
      <c r="AK307" s="368">
        <f>VLOOKUP($G307, SCHOOL_INFO!$D$5:$AS$749, 35, FALSE)</f>
        <v>4</v>
      </c>
      <c r="AL307" s="368">
        <f>VLOOKUP($B307, '0.학교(충남+대전)'!$C$4:$AH$767, 31, FALSE)</f>
        <v>4</v>
      </c>
      <c r="AM307" s="368">
        <f>VLOOKUP($B307, '0.학교(충남+대전)'!$C$4:$AH$767, 32, FALSE)</f>
        <v>0</v>
      </c>
      <c r="AN307" s="368">
        <f>VLOOKUP($G307, SCHOOL_INFO!$D$5:$AS$749, 9, FALSE)</f>
        <v>0</v>
      </c>
      <c r="AO307" s="368">
        <f>VLOOKUP($G307, SCHOOL_INFO!$D$5:$AS$749, 36, FALSE)</f>
        <v>3</v>
      </c>
      <c r="AP307" s="368">
        <f>VLOOKUP($G307, SCHOOL_INFO!$D$5:$AS$749, 37, FALSE)</f>
        <v>8</v>
      </c>
      <c r="AQ307" s="368">
        <f>VLOOKUP($B307, '0.학교(충남+대전)'!$C$4:$AC$767, 27, FALSE)</f>
        <v>11</v>
      </c>
      <c r="AR307" s="368">
        <f>VLOOKUP($B307, '0.학교(충남+대전)'!$C$4:$AH$767, 29, FALSE)</f>
        <v>11</v>
      </c>
      <c r="AS307" s="368">
        <f>VLOOKUP($B307, '0.학교(충남+대전)'!$C$4:$AH$767, 30, FALSE)</f>
        <v>0</v>
      </c>
      <c r="AT307" s="368">
        <f>VLOOKUP($G307, SCHOOL_INFO!$D$5:$AS$749, 38, FALSE)</f>
        <v>1</v>
      </c>
      <c r="AU307" s="368">
        <f>VLOOKUP($G307, SCHOOL_INFO!$D$5:$AS$749, 39, FALSE)</f>
        <v>5</v>
      </c>
      <c r="AV307" s="368">
        <f>VLOOKUP($G307, SCHOOL_INFO!$D$5:$AS$749, 40, FALSE)</f>
        <v>6</v>
      </c>
      <c r="AW307" s="368">
        <f>VLOOKUP($G307, SCHOOL_INFO!$D$5:$AS$749, 41, FALSE)</f>
        <v>5</v>
      </c>
      <c r="AX307" s="368">
        <f>VLOOKUP($G307, SCHOOL_INFO!$D$5:$AS$749, 42, FALSE)</f>
        <v>0</v>
      </c>
    </row>
    <row r="308" spans="1:50" ht="16.5" customHeight="1">
      <c r="A308" s="81">
        <v>304</v>
      </c>
      <c r="B308" s="86" t="s">
        <v>1360</v>
      </c>
      <c r="C308" s="88" t="s">
        <v>28</v>
      </c>
      <c r="D308" s="86" t="s">
        <v>2233</v>
      </c>
      <c r="E308" s="86" t="s">
        <v>1336</v>
      </c>
      <c r="F308" s="87" t="s">
        <v>727</v>
      </c>
      <c r="G308" s="90" t="s">
        <v>1361</v>
      </c>
      <c r="H308" s="390" t="s">
        <v>2353</v>
      </c>
      <c r="I308" s="390" t="s">
        <v>699</v>
      </c>
      <c r="J308" s="88" t="s">
        <v>5123</v>
      </c>
      <c r="K308" s="366">
        <v>2</v>
      </c>
      <c r="L308" s="367">
        <v>1</v>
      </c>
      <c r="M308" s="367">
        <v>1</v>
      </c>
      <c r="N308" s="368">
        <f>VLOOKUP($G308, SCHOOL_INFO!$D$5:$AS$749, 6, FALSE)</f>
        <v>5</v>
      </c>
      <c r="O308" s="368">
        <f>VLOOKUP($G308, SCHOOL_INFO!$D$5:$AS$749, 7, FALSE)</f>
        <v>0</v>
      </c>
      <c r="P308" s="368">
        <f>VLOOKUP($G308, SCHOOL_INFO!$D$5:$AS$749, 8, FALSE)</f>
        <v>1</v>
      </c>
      <c r="Q308" s="368">
        <f>VLOOKUP($G308, SCHOOL_INFO!$D$5:$AS$749, 10, FALSE)</f>
        <v>2</v>
      </c>
      <c r="R308" s="368">
        <f>VLOOKUP($G308, SCHOOL_INFO!$D$5:$AS$749, 11, FALSE)</f>
        <v>0</v>
      </c>
      <c r="S308" s="368">
        <f>VLOOKUP($G308, SCHOOL_INFO!$D$5:$AS$749, 12, FALSE)</f>
        <v>0</v>
      </c>
      <c r="T308" s="368">
        <f>VLOOKUP($G308, SCHOOL_INFO!$D$5:$AS$749, 13, FALSE)</f>
        <v>0</v>
      </c>
      <c r="U308" s="368">
        <f>VLOOKUP($G308, SCHOOL_INFO!$D$5:$AS$749, 14, FALSE)</f>
        <v>0</v>
      </c>
      <c r="V308" s="368">
        <f>VLOOKUP($G308, SCHOOL_INFO!$D$5:$AS$749, 15, FALSE)</f>
        <v>0</v>
      </c>
      <c r="W308" s="368">
        <f>VLOOKUP($G308, SCHOOL_INFO!$D$5:$AS$749, 17, FALSE)</f>
        <v>0</v>
      </c>
      <c r="X308" s="368">
        <f>VLOOKUP($G308, SCHOOL_INFO!$D$5:$AS$749, 18, FALSE)</f>
        <v>0</v>
      </c>
      <c r="Y308" s="368">
        <f>VLOOKUP($G308, SCHOOL_INFO!$D$5:$AS$749, 19, FALSE)</f>
        <v>0</v>
      </c>
      <c r="Z308" s="368">
        <f>VLOOKUP($G308, SCHOOL_INFO!$D$5:$AS$749, 21, FALSE)</f>
        <v>2</v>
      </c>
      <c r="AA308" s="368">
        <f>VLOOKUP($G308, SCHOOL_INFO!$D$5:$AS$749, 22, FALSE)</f>
        <v>2</v>
      </c>
      <c r="AB308" s="368">
        <f>VLOOKUP($G308, SCHOOL_INFO!$D$5:$AS$749, 23, FALSE)</f>
        <v>0</v>
      </c>
      <c r="AC308" s="368">
        <f>VLOOKUP($G308, SCHOOL_INFO!$D$5:$AS$749, 25, FALSE)</f>
        <v>15</v>
      </c>
      <c r="AD308" s="368">
        <f>VLOOKUP($G308, SCHOOL_INFO!$D$5:$AS$749, 26, FALSE)</f>
        <v>1</v>
      </c>
      <c r="AE308" s="368">
        <f>VLOOKUP($G308, SCHOOL_INFO!$D$5:$AS$749, 27, FALSE)</f>
        <v>0</v>
      </c>
      <c r="AF308" s="368">
        <f>VLOOKUP($G308, SCHOOL_INFO!$D$5:$AS$749, 29, FALSE)</f>
        <v>0</v>
      </c>
      <c r="AG308" s="368">
        <f>VLOOKUP($G308, SCHOOL_INFO!$D$5:$AS$749, 30, FALSE)</f>
        <v>0</v>
      </c>
      <c r="AH308" s="368">
        <f>VLOOKUP($G308, SCHOOL_INFO!$D$5:$AS$749, 31, FALSE)</f>
        <v>0</v>
      </c>
      <c r="AI308" s="368">
        <f>VLOOKUP($G308, SCHOOL_INFO!$D$5:$AS$749, 33, FALSE)</f>
        <v>1</v>
      </c>
      <c r="AJ308" s="368">
        <f>VLOOKUP($G308, SCHOOL_INFO!$D$5:$AS$749, 34, FALSE)</f>
        <v>0</v>
      </c>
      <c r="AK308" s="368">
        <f>VLOOKUP($G308, SCHOOL_INFO!$D$5:$AS$749, 35, FALSE)</f>
        <v>3</v>
      </c>
      <c r="AL308" s="368">
        <f>VLOOKUP($B308, '0.학교(충남+대전)'!$C$4:$AH$767, 31, FALSE)</f>
        <v>3</v>
      </c>
      <c r="AM308" s="368">
        <f>VLOOKUP($B308, '0.학교(충남+대전)'!$C$4:$AH$767, 32, FALSE)</f>
        <v>0</v>
      </c>
      <c r="AN308" s="368">
        <f>VLOOKUP($G308, SCHOOL_INFO!$D$5:$AS$749, 9, FALSE)</f>
        <v>0</v>
      </c>
      <c r="AO308" s="368">
        <f>VLOOKUP($G308, SCHOOL_INFO!$D$5:$AS$749, 36, FALSE)</f>
        <v>10</v>
      </c>
      <c r="AP308" s="368">
        <f>VLOOKUP($G308, SCHOOL_INFO!$D$5:$AS$749, 37, FALSE)</f>
        <v>0</v>
      </c>
      <c r="AQ308" s="368">
        <f>VLOOKUP($B308, '0.학교(충남+대전)'!$C$4:$AC$767, 27, FALSE)</f>
        <v>10</v>
      </c>
      <c r="AR308" s="368">
        <f>VLOOKUP($B308, '0.학교(충남+대전)'!$C$4:$AH$767, 29, FALSE)</f>
        <v>10</v>
      </c>
      <c r="AS308" s="368">
        <f>VLOOKUP($B308, '0.학교(충남+대전)'!$C$4:$AH$767, 30, FALSE)</f>
        <v>0</v>
      </c>
      <c r="AT308" s="368">
        <f>VLOOKUP($G308, SCHOOL_INFO!$D$5:$AS$749, 38, FALSE)</f>
        <v>1</v>
      </c>
      <c r="AU308" s="368">
        <f>VLOOKUP($G308, SCHOOL_INFO!$D$5:$AS$749, 39, FALSE)</f>
        <v>4</v>
      </c>
      <c r="AV308" s="368">
        <f>VLOOKUP($G308, SCHOOL_INFO!$D$5:$AS$749, 40, FALSE)</f>
        <v>10</v>
      </c>
      <c r="AW308" s="368">
        <f>VLOOKUP($G308, SCHOOL_INFO!$D$5:$AS$749, 41, FALSE)</f>
        <v>0</v>
      </c>
      <c r="AX308" s="368">
        <f>VLOOKUP($G308, SCHOOL_INFO!$D$5:$AS$749, 42, FALSE)</f>
        <v>0</v>
      </c>
    </row>
    <row r="309" spans="1:50" ht="16.5" customHeight="1">
      <c r="A309" s="80">
        <v>305</v>
      </c>
      <c r="B309" s="86" t="s">
        <v>1362</v>
      </c>
      <c r="C309" s="88" t="s">
        <v>28</v>
      </c>
      <c r="D309" s="86" t="s">
        <v>2233</v>
      </c>
      <c r="E309" s="86" t="s">
        <v>1336</v>
      </c>
      <c r="F309" s="87" t="s">
        <v>727</v>
      </c>
      <c r="G309" s="90" t="s">
        <v>1363</v>
      </c>
      <c r="H309" s="390" t="s">
        <v>2353</v>
      </c>
      <c r="I309" s="390" t="s">
        <v>699</v>
      </c>
      <c r="J309" s="88" t="s">
        <v>5123</v>
      </c>
      <c r="K309" s="366">
        <v>2</v>
      </c>
      <c r="L309" s="367">
        <v>1</v>
      </c>
      <c r="M309" s="367">
        <v>1</v>
      </c>
      <c r="N309" s="368">
        <f>VLOOKUP($G309, SCHOOL_INFO!$D$5:$AS$749, 6, FALSE)</f>
        <v>1</v>
      </c>
      <c r="O309" s="368">
        <f>VLOOKUP($G309, SCHOOL_INFO!$D$5:$AS$749, 7, FALSE)</f>
        <v>0</v>
      </c>
      <c r="P309" s="368">
        <f>VLOOKUP($G309, SCHOOL_INFO!$D$5:$AS$749, 8, FALSE)</f>
        <v>1</v>
      </c>
      <c r="Q309" s="368">
        <f>VLOOKUP($G309, SCHOOL_INFO!$D$5:$AS$749, 10, FALSE)</f>
        <v>0</v>
      </c>
      <c r="R309" s="368">
        <f>VLOOKUP($G309, SCHOOL_INFO!$D$5:$AS$749, 11, FALSE)</f>
        <v>0</v>
      </c>
      <c r="S309" s="368">
        <f>VLOOKUP($G309, SCHOOL_INFO!$D$5:$AS$749, 12, FALSE)</f>
        <v>0</v>
      </c>
      <c r="T309" s="368">
        <f>VLOOKUP($G309, SCHOOL_INFO!$D$5:$AS$749, 13, FALSE)</f>
        <v>0</v>
      </c>
      <c r="U309" s="368">
        <f>VLOOKUP($G309, SCHOOL_INFO!$D$5:$AS$749, 14, FALSE)</f>
        <v>0</v>
      </c>
      <c r="V309" s="368">
        <f>VLOOKUP($G309, SCHOOL_INFO!$D$5:$AS$749, 15, FALSE)</f>
        <v>0</v>
      </c>
      <c r="W309" s="368">
        <f>VLOOKUP($G309, SCHOOL_INFO!$D$5:$AS$749, 17, FALSE)</f>
        <v>0</v>
      </c>
      <c r="X309" s="368">
        <f>VLOOKUP($G309, SCHOOL_INFO!$D$5:$AS$749, 18, FALSE)</f>
        <v>0</v>
      </c>
      <c r="Y309" s="368">
        <f>VLOOKUP($G309, SCHOOL_INFO!$D$5:$AS$749, 19, FALSE)</f>
        <v>0</v>
      </c>
      <c r="Z309" s="368">
        <f>VLOOKUP($G309, SCHOOL_INFO!$D$5:$AS$749, 21, FALSE)</f>
        <v>2</v>
      </c>
      <c r="AA309" s="368">
        <f>VLOOKUP($G309, SCHOOL_INFO!$D$5:$AS$749, 22, FALSE)</f>
        <v>2</v>
      </c>
      <c r="AB309" s="368">
        <f>VLOOKUP($G309, SCHOOL_INFO!$D$5:$AS$749, 23, FALSE)</f>
        <v>0</v>
      </c>
      <c r="AC309" s="368">
        <f>VLOOKUP($G309, SCHOOL_INFO!$D$5:$AS$749, 25, FALSE)</f>
        <v>3</v>
      </c>
      <c r="AD309" s="368">
        <f>VLOOKUP($G309, SCHOOL_INFO!$D$5:$AS$749, 26, FALSE)</f>
        <v>1</v>
      </c>
      <c r="AE309" s="368">
        <f>VLOOKUP($G309, SCHOOL_INFO!$D$5:$AS$749, 27, FALSE)</f>
        <v>0</v>
      </c>
      <c r="AF309" s="368">
        <f>VLOOKUP($G309, SCHOOL_INFO!$D$5:$AS$749, 29, FALSE)</f>
        <v>0</v>
      </c>
      <c r="AG309" s="368">
        <f>VLOOKUP($G309, SCHOOL_INFO!$D$5:$AS$749, 30, FALSE)</f>
        <v>0</v>
      </c>
      <c r="AH309" s="368">
        <f>VLOOKUP($G309, SCHOOL_INFO!$D$5:$AS$749, 31, FALSE)</f>
        <v>0</v>
      </c>
      <c r="AI309" s="368">
        <f>VLOOKUP($G309, SCHOOL_INFO!$D$5:$AS$749, 33, FALSE)</f>
        <v>1</v>
      </c>
      <c r="AJ309" s="368">
        <f>VLOOKUP($G309, SCHOOL_INFO!$D$5:$AS$749, 34, FALSE)</f>
        <v>0</v>
      </c>
      <c r="AK309" s="368">
        <f>VLOOKUP($G309, SCHOOL_INFO!$D$5:$AS$749, 35, FALSE)</f>
        <v>1</v>
      </c>
      <c r="AL309" s="368">
        <f>VLOOKUP($B309, '0.학교(충남+대전)'!$C$4:$AH$767, 31, FALSE)</f>
        <v>1</v>
      </c>
      <c r="AM309" s="368">
        <f>VLOOKUP($B309, '0.학교(충남+대전)'!$C$4:$AH$767, 32, FALSE)</f>
        <v>0</v>
      </c>
      <c r="AN309" s="368">
        <f>VLOOKUP($G309, SCHOOL_INFO!$D$5:$AS$749, 9, FALSE)</f>
        <v>0</v>
      </c>
      <c r="AO309" s="368">
        <f>VLOOKUP($G309, SCHOOL_INFO!$D$5:$AS$749, 36, FALSE)</f>
        <v>3</v>
      </c>
      <c r="AP309" s="368">
        <f>VLOOKUP($G309, SCHOOL_INFO!$D$5:$AS$749, 37, FALSE)</f>
        <v>0</v>
      </c>
      <c r="AQ309" s="368">
        <f>VLOOKUP($B309, '0.학교(충남+대전)'!$C$4:$AC$767, 27, FALSE)</f>
        <v>3</v>
      </c>
      <c r="AR309" s="368">
        <f>VLOOKUP($B309, '0.학교(충남+대전)'!$C$4:$AH$767, 29, FALSE)</f>
        <v>3</v>
      </c>
      <c r="AS309" s="368">
        <f>VLOOKUP($B309, '0.학교(충남+대전)'!$C$4:$AH$767, 30, FALSE)</f>
        <v>0</v>
      </c>
      <c r="AT309" s="368">
        <f>VLOOKUP($G309, SCHOOL_INFO!$D$5:$AS$749, 38, FALSE)</f>
        <v>1</v>
      </c>
      <c r="AU309" s="368">
        <f>VLOOKUP($G309, SCHOOL_INFO!$D$5:$AS$749, 39, FALSE)</f>
        <v>2</v>
      </c>
      <c r="AV309" s="368">
        <f>VLOOKUP($G309, SCHOOL_INFO!$D$5:$AS$749, 40, FALSE)</f>
        <v>3</v>
      </c>
      <c r="AW309" s="368">
        <f>VLOOKUP($G309, SCHOOL_INFO!$D$5:$AS$749, 41, FALSE)</f>
        <v>0</v>
      </c>
      <c r="AX309" s="368">
        <f>VLOOKUP($G309, SCHOOL_INFO!$D$5:$AS$749, 42, FALSE)</f>
        <v>0</v>
      </c>
    </row>
    <row r="310" spans="1:50" ht="16.5" customHeight="1">
      <c r="A310" s="80">
        <v>306</v>
      </c>
      <c r="B310" s="86" t="s">
        <v>1364</v>
      </c>
      <c r="C310" s="88" t="s">
        <v>28</v>
      </c>
      <c r="D310" s="86" t="s">
        <v>2233</v>
      </c>
      <c r="E310" s="86" t="s">
        <v>1336</v>
      </c>
      <c r="F310" s="87" t="s">
        <v>727</v>
      </c>
      <c r="G310" s="90" t="s">
        <v>1365</v>
      </c>
      <c r="H310" s="390" t="s">
        <v>2353</v>
      </c>
      <c r="I310" s="390" t="s">
        <v>35</v>
      </c>
      <c r="J310" s="88" t="s">
        <v>5123</v>
      </c>
      <c r="K310" s="366">
        <v>3</v>
      </c>
      <c r="L310" s="367">
        <v>1</v>
      </c>
      <c r="M310" s="367">
        <v>1</v>
      </c>
      <c r="N310" s="368">
        <f>VLOOKUP($G310, SCHOOL_INFO!$D$5:$AS$749, 6, FALSE)</f>
        <v>10</v>
      </c>
      <c r="O310" s="368">
        <f>VLOOKUP($G310, SCHOOL_INFO!$D$5:$AS$749, 7, FALSE)</f>
        <v>0</v>
      </c>
      <c r="P310" s="368">
        <f>VLOOKUP($G310, SCHOOL_INFO!$D$5:$AS$749, 8, FALSE)</f>
        <v>1</v>
      </c>
      <c r="Q310" s="368">
        <f>VLOOKUP($G310, SCHOOL_INFO!$D$5:$AS$749, 10, FALSE)</f>
        <v>0</v>
      </c>
      <c r="R310" s="368">
        <f>VLOOKUP($G310, SCHOOL_INFO!$D$5:$AS$749, 11, FALSE)</f>
        <v>0</v>
      </c>
      <c r="S310" s="368">
        <f>VLOOKUP($G310, SCHOOL_INFO!$D$5:$AS$749, 12, FALSE)</f>
        <v>0</v>
      </c>
      <c r="T310" s="368">
        <f>VLOOKUP($G310, SCHOOL_INFO!$D$5:$AS$749, 13, FALSE)</f>
        <v>10</v>
      </c>
      <c r="U310" s="368">
        <f>VLOOKUP($G310, SCHOOL_INFO!$D$5:$AS$749, 14, FALSE)</f>
        <v>0</v>
      </c>
      <c r="V310" s="368">
        <f>VLOOKUP($G310, SCHOOL_INFO!$D$5:$AS$749, 15, FALSE)</f>
        <v>0</v>
      </c>
      <c r="W310" s="368">
        <f>VLOOKUP($G310, SCHOOL_INFO!$D$5:$AS$749, 17, FALSE)</f>
        <v>0</v>
      </c>
      <c r="X310" s="368">
        <f>VLOOKUP($G310, SCHOOL_INFO!$D$5:$AS$749, 18, FALSE)</f>
        <v>0</v>
      </c>
      <c r="Y310" s="368">
        <f>VLOOKUP($G310, SCHOOL_INFO!$D$5:$AS$749, 19, FALSE)</f>
        <v>0</v>
      </c>
      <c r="Z310" s="368">
        <f>VLOOKUP($G310, SCHOOL_INFO!$D$5:$AS$749, 21, FALSE)</f>
        <v>5</v>
      </c>
      <c r="AA310" s="368">
        <f>VLOOKUP($G310, SCHOOL_INFO!$D$5:$AS$749, 22, FALSE)</f>
        <v>3</v>
      </c>
      <c r="AB310" s="368">
        <f>VLOOKUP($G310, SCHOOL_INFO!$D$5:$AS$749, 23, FALSE)</f>
        <v>0</v>
      </c>
      <c r="AC310" s="368">
        <f>VLOOKUP($G310, SCHOOL_INFO!$D$5:$AS$749, 25, FALSE)</f>
        <v>8</v>
      </c>
      <c r="AD310" s="368">
        <f>VLOOKUP($G310, SCHOOL_INFO!$D$5:$AS$749, 26, FALSE)</f>
        <v>0</v>
      </c>
      <c r="AE310" s="368">
        <f>VLOOKUP($G310, SCHOOL_INFO!$D$5:$AS$749, 27, FALSE)</f>
        <v>0</v>
      </c>
      <c r="AF310" s="368">
        <f>VLOOKUP($G310, SCHOOL_INFO!$D$5:$AS$749, 29, FALSE)</f>
        <v>0</v>
      </c>
      <c r="AG310" s="368">
        <f>VLOOKUP($G310, SCHOOL_INFO!$D$5:$AS$749, 30, FALSE)</f>
        <v>0</v>
      </c>
      <c r="AH310" s="368">
        <f>VLOOKUP($G310, SCHOOL_INFO!$D$5:$AS$749, 31, FALSE)</f>
        <v>0</v>
      </c>
      <c r="AI310" s="368">
        <f>VLOOKUP($G310, SCHOOL_INFO!$D$5:$AS$749, 33, FALSE)</f>
        <v>1</v>
      </c>
      <c r="AJ310" s="368">
        <f>VLOOKUP($G310, SCHOOL_INFO!$D$5:$AS$749, 34, FALSE)</f>
        <v>0</v>
      </c>
      <c r="AK310" s="368">
        <f>VLOOKUP($G310, SCHOOL_INFO!$D$5:$AS$749, 35, FALSE)</f>
        <v>5</v>
      </c>
      <c r="AL310" s="368">
        <f>VLOOKUP($B310, '0.학교(충남+대전)'!$C$4:$AH$767, 31, FALSE)</f>
        <v>5</v>
      </c>
      <c r="AM310" s="368">
        <f>VLOOKUP($B310, '0.학교(충남+대전)'!$C$4:$AH$767, 32, FALSE)</f>
        <v>0</v>
      </c>
      <c r="AN310" s="368">
        <f>VLOOKUP($G310, SCHOOL_INFO!$D$5:$AS$749, 9, FALSE)</f>
        <v>0</v>
      </c>
      <c r="AO310" s="368">
        <f>VLOOKUP($G310, SCHOOL_INFO!$D$5:$AS$749, 36, FALSE)</f>
        <v>24</v>
      </c>
      <c r="AP310" s="368">
        <f>VLOOKUP($G310, SCHOOL_INFO!$D$5:$AS$749, 37, FALSE)</f>
        <v>4</v>
      </c>
      <c r="AQ310" s="368">
        <f>VLOOKUP($B310, '0.학교(충남+대전)'!$C$4:$AC$767, 27, FALSE)</f>
        <v>28</v>
      </c>
      <c r="AR310" s="368">
        <f>VLOOKUP($B310, '0.학교(충남+대전)'!$C$4:$AH$767, 29, FALSE)</f>
        <v>28</v>
      </c>
      <c r="AS310" s="368">
        <f>VLOOKUP($B310, '0.학교(충남+대전)'!$C$4:$AH$767, 30, FALSE)</f>
        <v>0</v>
      </c>
      <c r="AT310" s="368">
        <f>VLOOKUP($G310, SCHOOL_INFO!$D$5:$AS$749, 38, FALSE)</f>
        <v>1</v>
      </c>
      <c r="AU310" s="368">
        <f>VLOOKUP($G310, SCHOOL_INFO!$D$5:$AS$749, 39, FALSE)</f>
        <v>5</v>
      </c>
      <c r="AV310" s="368">
        <f>VLOOKUP($G310, SCHOOL_INFO!$D$5:$AS$749, 40, FALSE)</f>
        <v>28</v>
      </c>
      <c r="AW310" s="368">
        <f>VLOOKUP($G310, SCHOOL_INFO!$D$5:$AS$749, 41, FALSE)</f>
        <v>0</v>
      </c>
      <c r="AX310" s="368">
        <f>VLOOKUP($G310, SCHOOL_INFO!$D$5:$AS$749, 42, FALSE)</f>
        <v>0</v>
      </c>
    </row>
    <row r="311" spans="1:50" ht="16.5" customHeight="1">
      <c r="A311" s="81">
        <v>307</v>
      </c>
      <c r="B311" s="86" t="s">
        <v>1366</v>
      </c>
      <c r="C311" s="88" t="s">
        <v>28</v>
      </c>
      <c r="D311" s="86" t="s">
        <v>2233</v>
      </c>
      <c r="E311" s="86" t="s">
        <v>1336</v>
      </c>
      <c r="F311" s="87" t="s">
        <v>727</v>
      </c>
      <c r="G311" s="90" t="s">
        <v>1367</v>
      </c>
      <c r="H311" s="390" t="s">
        <v>4038</v>
      </c>
      <c r="I311" s="390" t="s">
        <v>35</v>
      </c>
      <c r="J311" s="88" t="s">
        <v>5123</v>
      </c>
      <c r="K311" s="366">
        <v>3</v>
      </c>
      <c r="L311" s="367">
        <v>1</v>
      </c>
      <c r="M311" s="367">
        <v>1</v>
      </c>
      <c r="N311" s="368">
        <f>VLOOKUP($G311, SCHOOL_INFO!$D$5:$AS$749, 6, FALSE)</f>
        <v>15</v>
      </c>
      <c r="O311" s="368">
        <f>VLOOKUP($G311, SCHOOL_INFO!$D$5:$AS$749, 7, FALSE)</f>
        <v>1</v>
      </c>
      <c r="P311" s="368">
        <f>VLOOKUP($G311, SCHOOL_INFO!$D$5:$AS$749, 8, FALSE)</f>
        <v>1</v>
      </c>
      <c r="Q311" s="368">
        <f>VLOOKUP($G311, SCHOOL_INFO!$D$5:$AS$749, 10, FALSE)</f>
        <v>2</v>
      </c>
      <c r="R311" s="368">
        <f>VLOOKUP($G311, SCHOOL_INFO!$D$5:$AS$749, 11, FALSE)</f>
        <v>0</v>
      </c>
      <c r="S311" s="368">
        <f>VLOOKUP($G311, SCHOOL_INFO!$D$5:$AS$749, 12, FALSE)</f>
        <v>0</v>
      </c>
      <c r="T311" s="368">
        <f>VLOOKUP($G311, SCHOOL_INFO!$D$5:$AS$749, 13, FALSE)</f>
        <v>5</v>
      </c>
      <c r="U311" s="368">
        <f>VLOOKUP($G311, SCHOOL_INFO!$D$5:$AS$749, 14, FALSE)</f>
        <v>3</v>
      </c>
      <c r="V311" s="368">
        <f>VLOOKUP($G311, SCHOOL_INFO!$D$5:$AS$749, 15, FALSE)</f>
        <v>0</v>
      </c>
      <c r="W311" s="368">
        <f>VLOOKUP($G311, SCHOOL_INFO!$D$5:$AS$749, 17, FALSE)</f>
        <v>2</v>
      </c>
      <c r="X311" s="368">
        <f>VLOOKUP($G311, SCHOOL_INFO!$D$5:$AS$749, 18, FALSE)</f>
        <v>0</v>
      </c>
      <c r="Y311" s="368">
        <f>VLOOKUP($G311, SCHOOL_INFO!$D$5:$AS$749, 19, FALSE)</f>
        <v>0</v>
      </c>
      <c r="Z311" s="368">
        <f>VLOOKUP($G311, SCHOOL_INFO!$D$5:$AS$749, 21, FALSE)</f>
        <v>12</v>
      </c>
      <c r="AA311" s="368">
        <f>VLOOKUP($G311, SCHOOL_INFO!$D$5:$AS$749, 22, FALSE)</f>
        <v>4</v>
      </c>
      <c r="AB311" s="368">
        <f>VLOOKUP($G311, SCHOOL_INFO!$D$5:$AS$749, 23, FALSE)</f>
        <v>0</v>
      </c>
      <c r="AC311" s="368">
        <f>VLOOKUP($G311, SCHOOL_INFO!$D$5:$AS$749, 25, FALSE)</f>
        <v>18</v>
      </c>
      <c r="AD311" s="368">
        <f>VLOOKUP($G311, SCHOOL_INFO!$D$5:$AS$749, 26, FALSE)</f>
        <v>0</v>
      </c>
      <c r="AE311" s="368">
        <f>VLOOKUP($G311, SCHOOL_INFO!$D$5:$AS$749, 27, FALSE)</f>
        <v>0</v>
      </c>
      <c r="AF311" s="368">
        <f>VLOOKUP($G311, SCHOOL_INFO!$D$5:$AS$749, 29, FALSE)</f>
        <v>0</v>
      </c>
      <c r="AG311" s="368">
        <f>VLOOKUP($G311, SCHOOL_INFO!$D$5:$AS$749, 30, FALSE)</f>
        <v>0</v>
      </c>
      <c r="AH311" s="368">
        <f>VLOOKUP($G311, SCHOOL_INFO!$D$5:$AS$749, 31, FALSE)</f>
        <v>0</v>
      </c>
      <c r="AI311" s="368">
        <f>VLOOKUP($G311, SCHOOL_INFO!$D$5:$AS$749, 33, FALSE)</f>
        <v>1</v>
      </c>
      <c r="AJ311" s="368">
        <f>VLOOKUP($G311, SCHOOL_INFO!$D$5:$AS$749, 34, FALSE)</f>
        <v>0</v>
      </c>
      <c r="AK311" s="368">
        <f>VLOOKUP($G311, SCHOOL_INFO!$D$5:$AS$749, 35, FALSE)</f>
        <v>8</v>
      </c>
      <c r="AL311" s="368">
        <f>VLOOKUP($B311, '0.학교(충남+대전)'!$C$4:$AH$767, 31, FALSE)</f>
        <v>8</v>
      </c>
      <c r="AM311" s="368">
        <f>VLOOKUP($B311, '0.학교(충남+대전)'!$C$4:$AH$767, 32, FALSE)</f>
        <v>0</v>
      </c>
      <c r="AN311" s="368">
        <f>VLOOKUP($G311, SCHOOL_INFO!$D$5:$AS$749, 9, FALSE)</f>
        <v>0</v>
      </c>
      <c r="AO311" s="368">
        <f>VLOOKUP($G311, SCHOOL_INFO!$D$5:$AS$749, 36, FALSE)</f>
        <v>72</v>
      </c>
      <c r="AP311" s="368">
        <f>VLOOKUP($G311, SCHOOL_INFO!$D$5:$AS$749, 37, FALSE)</f>
        <v>6</v>
      </c>
      <c r="AQ311" s="368">
        <f>VLOOKUP($B311, '0.학교(충남+대전)'!$C$4:$AC$767, 27, FALSE)</f>
        <v>39</v>
      </c>
      <c r="AR311" s="368">
        <f>VLOOKUP($B311, '0.학교(충남+대전)'!$C$4:$AH$767, 29, FALSE)</f>
        <v>39</v>
      </c>
      <c r="AS311" s="368">
        <f>VLOOKUP($B311, '0.학교(충남+대전)'!$C$4:$AH$767, 30, FALSE)</f>
        <v>0</v>
      </c>
      <c r="AT311" s="368">
        <f>VLOOKUP($G311, SCHOOL_INFO!$D$5:$AS$749, 38, FALSE)</f>
        <v>1</v>
      </c>
      <c r="AU311" s="368">
        <f>VLOOKUP($G311, SCHOOL_INFO!$D$5:$AS$749, 39, FALSE)</f>
        <v>8</v>
      </c>
      <c r="AV311" s="368">
        <f>VLOOKUP($G311, SCHOOL_INFO!$D$5:$AS$749, 40, FALSE)</f>
        <v>39</v>
      </c>
      <c r="AW311" s="368">
        <f>VLOOKUP($G311, SCHOOL_INFO!$D$5:$AS$749, 41, FALSE)</f>
        <v>0</v>
      </c>
      <c r="AX311" s="368">
        <f>VLOOKUP($G311, SCHOOL_INFO!$D$5:$AS$749, 42, FALSE)</f>
        <v>0</v>
      </c>
    </row>
    <row r="312" spans="1:50" ht="16.5" customHeight="1">
      <c r="A312" s="80">
        <v>308</v>
      </c>
      <c r="B312" s="86" t="s">
        <v>1368</v>
      </c>
      <c r="C312" s="88" t="s">
        <v>28</v>
      </c>
      <c r="D312" s="86" t="s">
        <v>2233</v>
      </c>
      <c r="E312" s="86" t="s">
        <v>1336</v>
      </c>
      <c r="F312" s="87" t="s">
        <v>727</v>
      </c>
      <c r="G312" s="90" t="s">
        <v>1369</v>
      </c>
      <c r="H312" s="390" t="s">
        <v>26</v>
      </c>
      <c r="I312" s="390" t="s">
        <v>35</v>
      </c>
      <c r="J312" s="88" t="s">
        <v>5123</v>
      </c>
      <c r="K312" s="366">
        <v>3</v>
      </c>
      <c r="L312" s="367">
        <v>1</v>
      </c>
      <c r="M312" s="367">
        <v>1</v>
      </c>
      <c r="N312" s="368">
        <f>VLOOKUP($G312, SCHOOL_INFO!$D$5:$AS$749, 6, FALSE)</f>
        <v>13</v>
      </c>
      <c r="O312" s="368">
        <f>VLOOKUP($G312, SCHOOL_INFO!$D$5:$AS$749, 7, FALSE)</f>
        <v>1</v>
      </c>
      <c r="P312" s="368">
        <f>VLOOKUP($G312, SCHOOL_INFO!$D$5:$AS$749, 8, FALSE)</f>
        <v>1</v>
      </c>
      <c r="Q312" s="368">
        <f>VLOOKUP($G312, SCHOOL_INFO!$D$5:$AS$749, 10, FALSE)</f>
        <v>5</v>
      </c>
      <c r="R312" s="368">
        <f>VLOOKUP($G312, SCHOOL_INFO!$D$5:$AS$749, 11, FALSE)</f>
        <v>0</v>
      </c>
      <c r="S312" s="368">
        <f>VLOOKUP($G312, SCHOOL_INFO!$D$5:$AS$749, 12, FALSE)</f>
        <v>0</v>
      </c>
      <c r="T312" s="368">
        <f>VLOOKUP($G312, SCHOOL_INFO!$D$5:$AS$749, 13, FALSE)</f>
        <v>4</v>
      </c>
      <c r="U312" s="368">
        <f>VLOOKUP($G312, SCHOOL_INFO!$D$5:$AS$749, 14, FALSE)</f>
        <v>0</v>
      </c>
      <c r="V312" s="368">
        <f>VLOOKUP($G312, SCHOOL_INFO!$D$5:$AS$749, 15, FALSE)</f>
        <v>0</v>
      </c>
      <c r="W312" s="368">
        <f>VLOOKUP($G312, SCHOOL_INFO!$D$5:$AS$749, 17, FALSE)</f>
        <v>2</v>
      </c>
      <c r="X312" s="368">
        <f>VLOOKUP($G312, SCHOOL_INFO!$D$5:$AS$749, 18, FALSE)</f>
        <v>0</v>
      </c>
      <c r="Y312" s="368">
        <f>VLOOKUP($G312, SCHOOL_INFO!$D$5:$AS$749, 19, FALSE)</f>
        <v>0</v>
      </c>
      <c r="Z312" s="368">
        <f>VLOOKUP($G312, SCHOOL_INFO!$D$5:$AS$749, 21, FALSE)</f>
        <v>2</v>
      </c>
      <c r="AA312" s="368">
        <f>VLOOKUP($G312, SCHOOL_INFO!$D$5:$AS$749, 22, FALSE)</f>
        <v>2</v>
      </c>
      <c r="AB312" s="368">
        <f>VLOOKUP($G312, SCHOOL_INFO!$D$5:$AS$749, 23, FALSE)</f>
        <v>0</v>
      </c>
      <c r="AC312" s="368">
        <f>VLOOKUP($G312, SCHOOL_INFO!$D$5:$AS$749, 25, FALSE)</f>
        <v>34</v>
      </c>
      <c r="AD312" s="368">
        <f>VLOOKUP($G312, SCHOOL_INFO!$D$5:$AS$749, 26, FALSE)</f>
        <v>2</v>
      </c>
      <c r="AE312" s="368">
        <f>VLOOKUP($G312, SCHOOL_INFO!$D$5:$AS$749, 27, FALSE)</f>
        <v>0</v>
      </c>
      <c r="AF312" s="368">
        <f>VLOOKUP($G312, SCHOOL_INFO!$D$5:$AS$749, 29, FALSE)</f>
        <v>0</v>
      </c>
      <c r="AG312" s="368">
        <f>VLOOKUP($G312, SCHOOL_INFO!$D$5:$AS$749, 30, FALSE)</f>
        <v>0</v>
      </c>
      <c r="AH312" s="368">
        <f>VLOOKUP($G312, SCHOOL_INFO!$D$5:$AS$749, 31, FALSE)</f>
        <v>0</v>
      </c>
      <c r="AI312" s="368">
        <f>VLOOKUP($G312, SCHOOL_INFO!$D$5:$AS$749, 33, FALSE)</f>
        <v>1</v>
      </c>
      <c r="AJ312" s="368">
        <f>VLOOKUP($G312, SCHOOL_INFO!$D$5:$AS$749, 34, FALSE)</f>
        <v>0</v>
      </c>
      <c r="AK312" s="368">
        <f>VLOOKUP($G312, SCHOOL_INFO!$D$5:$AS$749, 35, FALSE)</f>
        <v>6</v>
      </c>
      <c r="AL312" s="368">
        <f>VLOOKUP($B312, '0.학교(충남+대전)'!$C$4:$AH$767, 31, FALSE)</f>
        <v>6</v>
      </c>
      <c r="AM312" s="368">
        <f>VLOOKUP($B312, '0.학교(충남+대전)'!$C$4:$AH$767, 32, FALSE)</f>
        <v>0</v>
      </c>
      <c r="AN312" s="368">
        <f>VLOOKUP($G312, SCHOOL_INFO!$D$5:$AS$749, 9, FALSE)</f>
        <v>0</v>
      </c>
      <c r="AO312" s="368">
        <f>VLOOKUP($G312, SCHOOL_INFO!$D$5:$AS$749, 36, FALSE)</f>
        <v>32</v>
      </c>
      <c r="AP312" s="368">
        <f>VLOOKUP($G312, SCHOOL_INFO!$D$5:$AS$749, 37, FALSE)</f>
        <v>2</v>
      </c>
      <c r="AQ312" s="368">
        <f>VLOOKUP($B312, '0.학교(충남+대전)'!$C$4:$AC$767, 27, FALSE)</f>
        <v>34</v>
      </c>
      <c r="AR312" s="368">
        <f>VLOOKUP($B312, '0.학교(충남+대전)'!$C$4:$AH$767, 29, FALSE)</f>
        <v>34</v>
      </c>
      <c r="AS312" s="368">
        <f>VLOOKUP($B312, '0.학교(충남+대전)'!$C$4:$AH$767, 30, FALSE)</f>
        <v>0</v>
      </c>
      <c r="AT312" s="368">
        <f>VLOOKUP($G312, SCHOOL_INFO!$D$5:$AS$749, 38, FALSE)</f>
        <v>1</v>
      </c>
      <c r="AU312" s="368">
        <f>VLOOKUP($G312, SCHOOL_INFO!$D$5:$AS$749, 39, FALSE)</f>
        <v>6</v>
      </c>
      <c r="AV312" s="368">
        <f>VLOOKUP($G312, SCHOOL_INFO!$D$5:$AS$749, 40, FALSE)</f>
        <v>34</v>
      </c>
      <c r="AW312" s="368">
        <f>VLOOKUP($G312, SCHOOL_INFO!$D$5:$AS$749, 41, FALSE)</f>
        <v>0</v>
      </c>
      <c r="AX312" s="368">
        <f>VLOOKUP($G312, SCHOOL_INFO!$D$5:$AS$749, 42, FALSE)</f>
        <v>0</v>
      </c>
    </row>
    <row r="313" spans="1:50" ht="16.5" customHeight="1">
      <c r="A313" s="80">
        <v>309</v>
      </c>
      <c r="B313" s="86" t="s">
        <v>1370</v>
      </c>
      <c r="C313" s="88" t="s">
        <v>28</v>
      </c>
      <c r="D313" s="86" t="s">
        <v>2233</v>
      </c>
      <c r="E313" s="86" t="s">
        <v>1336</v>
      </c>
      <c r="F313" s="91" t="s">
        <v>724</v>
      </c>
      <c r="G313" s="90" t="s">
        <v>1371</v>
      </c>
      <c r="H313" s="390" t="s">
        <v>26</v>
      </c>
      <c r="I313" s="390" t="s">
        <v>35</v>
      </c>
      <c r="J313" s="88" t="s">
        <v>5123</v>
      </c>
      <c r="K313" s="366">
        <v>3</v>
      </c>
      <c r="L313" s="367">
        <v>1</v>
      </c>
      <c r="M313" s="367">
        <v>1</v>
      </c>
      <c r="N313" s="368">
        <f>VLOOKUP($G313, SCHOOL_INFO!$D$5:$AS$749, 6, FALSE)</f>
        <v>9</v>
      </c>
      <c r="O313" s="368">
        <f>VLOOKUP($G313, SCHOOL_INFO!$D$5:$AS$749, 7, FALSE)</f>
        <v>6</v>
      </c>
      <c r="P313" s="368">
        <f>VLOOKUP($G313, SCHOOL_INFO!$D$5:$AS$749, 8, FALSE)</f>
        <v>1</v>
      </c>
      <c r="Q313" s="368">
        <f>VLOOKUP($G313, SCHOOL_INFO!$D$5:$AS$749, 10, FALSE)</f>
        <v>1</v>
      </c>
      <c r="R313" s="368">
        <f>VLOOKUP($G313, SCHOOL_INFO!$D$5:$AS$749, 11, FALSE)</f>
        <v>1</v>
      </c>
      <c r="S313" s="368">
        <f>VLOOKUP($G313, SCHOOL_INFO!$D$5:$AS$749, 12, FALSE)</f>
        <v>0</v>
      </c>
      <c r="T313" s="368">
        <f>VLOOKUP($G313, SCHOOL_INFO!$D$5:$AS$749, 13, FALSE)</f>
        <v>2</v>
      </c>
      <c r="U313" s="368">
        <f>VLOOKUP($G313, SCHOOL_INFO!$D$5:$AS$749, 14, FALSE)</f>
        <v>0</v>
      </c>
      <c r="V313" s="368">
        <f>VLOOKUP($G313, SCHOOL_INFO!$D$5:$AS$749, 15, FALSE)</f>
        <v>0</v>
      </c>
      <c r="W313" s="368">
        <f>VLOOKUP($G313, SCHOOL_INFO!$D$5:$AS$749, 17, FALSE)</f>
        <v>2</v>
      </c>
      <c r="X313" s="368">
        <f>VLOOKUP($G313, SCHOOL_INFO!$D$5:$AS$749, 18, FALSE)</f>
        <v>3</v>
      </c>
      <c r="Y313" s="368">
        <f>VLOOKUP($G313, SCHOOL_INFO!$D$5:$AS$749, 19, FALSE)</f>
        <v>0</v>
      </c>
      <c r="Z313" s="368">
        <f>VLOOKUP($G313, SCHOOL_INFO!$D$5:$AS$749, 21, FALSE)</f>
        <v>14</v>
      </c>
      <c r="AA313" s="368">
        <f>VLOOKUP($G313, SCHOOL_INFO!$D$5:$AS$749, 22, FALSE)</f>
        <v>7</v>
      </c>
      <c r="AB313" s="368">
        <f>VLOOKUP($G313, SCHOOL_INFO!$D$5:$AS$749, 23, FALSE)</f>
        <v>0</v>
      </c>
      <c r="AC313" s="368">
        <f>VLOOKUP($G313, SCHOOL_INFO!$D$5:$AS$749, 25, FALSE)</f>
        <v>10</v>
      </c>
      <c r="AD313" s="368">
        <f>VLOOKUP($G313, SCHOOL_INFO!$D$5:$AS$749, 26, FALSE)</f>
        <v>3</v>
      </c>
      <c r="AE313" s="368">
        <f>VLOOKUP($G313, SCHOOL_INFO!$D$5:$AS$749, 27, FALSE)</f>
        <v>0</v>
      </c>
      <c r="AF313" s="368">
        <f>VLOOKUP($G313, SCHOOL_INFO!$D$5:$AS$749, 29, FALSE)</f>
        <v>0</v>
      </c>
      <c r="AG313" s="368">
        <f>VLOOKUP($G313, SCHOOL_INFO!$D$5:$AS$749, 30, FALSE)</f>
        <v>0</v>
      </c>
      <c r="AH313" s="368">
        <f>VLOOKUP($G313, SCHOOL_INFO!$D$5:$AS$749, 31, FALSE)</f>
        <v>0</v>
      </c>
      <c r="AI313" s="368">
        <f>VLOOKUP($G313, SCHOOL_INFO!$D$5:$AS$749, 33, FALSE)</f>
        <v>1</v>
      </c>
      <c r="AJ313" s="368">
        <f>VLOOKUP($G313, SCHOOL_INFO!$D$5:$AS$749, 34, FALSE)</f>
        <v>0</v>
      </c>
      <c r="AK313" s="368">
        <f>VLOOKUP($G313, SCHOOL_INFO!$D$5:$AS$749, 35, FALSE)</f>
        <v>14</v>
      </c>
      <c r="AL313" s="368">
        <f>VLOOKUP($B313, '0.학교(충남+대전)'!$C$4:$AH$767, 31, FALSE)</f>
        <v>14</v>
      </c>
      <c r="AM313" s="368">
        <f>VLOOKUP($B313, '0.학교(충남+대전)'!$C$4:$AH$767, 32, FALSE)</f>
        <v>0</v>
      </c>
      <c r="AN313" s="368">
        <f>VLOOKUP($G313, SCHOOL_INFO!$D$5:$AS$749, 9, FALSE)</f>
        <v>0</v>
      </c>
      <c r="AO313" s="368">
        <f>VLOOKUP($G313, SCHOOL_INFO!$D$5:$AS$749, 36, FALSE)</f>
        <v>9</v>
      </c>
      <c r="AP313" s="368">
        <f>VLOOKUP($G313, SCHOOL_INFO!$D$5:$AS$749, 37, FALSE)</f>
        <v>48</v>
      </c>
      <c r="AQ313" s="368">
        <f>VLOOKUP($B313, '0.학교(충남+대전)'!$C$4:$AC$767, 27, FALSE)</f>
        <v>57</v>
      </c>
      <c r="AR313" s="368">
        <f>VLOOKUP($B313, '0.학교(충남+대전)'!$C$4:$AH$767, 29, FALSE)</f>
        <v>57</v>
      </c>
      <c r="AS313" s="368">
        <f>VLOOKUP($B313, '0.학교(충남+대전)'!$C$4:$AH$767, 30, FALSE)</f>
        <v>0</v>
      </c>
      <c r="AT313" s="368">
        <f>VLOOKUP($G313, SCHOOL_INFO!$D$5:$AS$749, 38, FALSE)</f>
        <v>1</v>
      </c>
      <c r="AU313" s="368">
        <f>VLOOKUP($G313, SCHOOL_INFO!$D$5:$AS$749, 39, FALSE)</f>
        <v>11</v>
      </c>
      <c r="AV313" s="368">
        <f>VLOOKUP($G313, SCHOOL_INFO!$D$5:$AS$749, 40, FALSE)</f>
        <v>56</v>
      </c>
      <c r="AW313" s="368">
        <f>VLOOKUP($G313, SCHOOL_INFO!$D$5:$AS$749, 41, FALSE)</f>
        <v>0</v>
      </c>
      <c r="AX313" s="368">
        <f>VLOOKUP($G313, SCHOOL_INFO!$D$5:$AS$749, 42, FALSE)</f>
        <v>0</v>
      </c>
    </row>
    <row r="314" spans="1:50" ht="16.5" customHeight="1">
      <c r="A314" s="81">
        <v>310</v>
      </c>
      <c r="B314" s="86" t="s">
        <v>1372</v>
      </c>
      <c r="C314" s="88" t="s">
        <v>28</v>
      </c>
      <c r="D314" s="86" t="s">
        <v>2233</v>
      </c>
      <c r="E314" s="86" t="s">
        <v>1336</v>
      </c>
      <c r="F314" s="89" t="s">
        <v>730</v>
      </c>
      <c r="G314" s="90" t="s">
        <v>1373</v>
      </c>
      <c r="H314" s="390" t="s">
        <v>26</v>
      </c>
      <c r="I314" s="390" t="s">
        <v>35</v>
      </c>
      <c r="J314" s="88" t="s">
        <v>5123</v>
      </c>
      <c r="K314" s="366">
        <v>3</v>
      </c>
      <c r="L314" s="367">
        <v>1</v>
      </c>
      <c r="M314" s="367">
        <v>1</v>
      </c>
      <c r="N314" s="368">
        <f>VLOOKUP($G314, SCHOOL_INFO!$D$5:$AS$749, 6, FALSE)</f>
        <v>16</v>
      </c>
      <c r="O314" s="368">
        <f>VLOOKUP($G314, SCHOOL_INFO!$D$5:$AS$749, 7, FALSE)</f>
        <v>0</v>
      </c>
      <c r="P314" s="368">
        <f>VLOOKUP($G314, SCHOOL_INFO!$D$5:$AS$749, 8, FALSE)</f>
        <v>1</v>
      </c>
      <c r="Q314" s="368">
        <f>VLOOKUP($G314, SCHOOL_INFO!$D$5:$AS$749, 10, FALSE)</f>
        <v>1</v>
      </c>
      <c r="R314" s="368">
        <f>VLOOKUP($G314, SCHOOL_INFO!$D$5:$AS$749, 11, FALSE)</f>
        <v>0</v>
      </c>
      <c r="S314" s="368">
        <f>VLOOKUP($G314, SCHOOL_INFO!$D$5:$AS$749, 12, FALSE)</f>
        <v>0</v>
      </c>
      <c r="T314" s="368">
        <f>VLOOKUP($G314, SCHOOL_INFO!$D$5:$AS$749, 13, FALSE)</f>
        <v>5</v>
      </c>
      <c r="U314" s="368">
        <f>VLOOKUP($G314, SCHOOL_INFO!$D$5:$AS$749, 14, FALSE)</f>
        <v>0</v>
      </c>
      <c r="V314" s="368">
        <f>VLOOKUP($G314, SCHOOL_INFO!$D$5:$AS$749, 15, FALSE)</f>
        <v>0</v>
      </c>
      <c r="W314" s="368">
        <f>VLOOKUP($G314, SCHOOL_INFO!$D$5:$AS$749, 17, FALSE)</f>
        <v>0</v>
      </c>
      <c r="X314" s="368">
        <f>VLOOKUP($G314, SCHOOL_INFO!$D$5:$AS$749, 18, FALSE)</f>
        <v>0</v>
      </c>
      <c r="Y314" s="368">
        <f>VLOOKUP($G314, SCHOOL_INFO!$D$5:$AS$749, 19, FALSE)</f>
        <v>0</v>
      </c>
      <c r="Z314" s="368">
        <f>VLOOKUP($G314, SCHOOL_INFO!$D$5:$AS$749, 21, FALSE)</f>
        <v>11</v>
      </c>
      <c r="AA314" s="368">
        <f>VLOOKUP($G314, SCHOOL_INFO!$D$5:$AS$749, 22, FALSE)</f>
        <v>3</v>
      </c>
      <c r="AB314" s="368">
        <f>VLOOKUP($G314, SCHOOL_INFO!$D$5:$AS$749, 23, FALSE)</f>
        <v>0</v>
      </c>
      <c r="AC314" s="368">
        <f>VLOOKUP($G314, SCHOOL_INFO!$D$5:$AS$749, 25, FALSE)</f>
        <v>20</v>
      </c>
      <c r="AD314" s="368">
        <f>VLOOKUP($G314, SCHOOL_INFO!$D$5:$AS$749, 26, FALSE)</f>
        <v>0</v>
      </c>
      <c r="AE314" s="368">
        <f>VLOOKUP($G314, SCHOOL_INFO!$D$5:$AS$749, 27, FALSE)</f>
        <v>0</v>
      </c>
      <c r="AF314" s="368">
        <f>VLOOKUP($G314, SCHOOL_INFO!$D$5:$AS$749, 29, FALSE)</f>
        <v>0</v>
      </c>
      <c r="AG314" s="368">
        <f>VLOOKUP($G314, SCHOOL_INFO!$D$5:$AS$749, 30, FALSE)</f>
        <v>0</v>
      </c>
      <c r="AH314" s="368">
        <f>VLOOKUP($G314, SCHOOL_INFO!$D$5:$AS$749, 31, FALSE)</f>
        <v>0</v>
      </c>
      <c r="AI314" s="368">
        <f>VLOOKUP($G314, SCHOOL_INFO!$D$5:$AS$749, 33, FALSE)</f>
        <v>1</v>
      </c>
      <c r="AJ314" s="368">
        <f>VLOOKUP($G314, SCHOOL_INFO!$D$5:$AS$749, 34, FALSE)</f>
        <v>0</v>
      </c>
      <c r="AK314" s="368">
        <f>VLOOKUP($G314, SCHOOL_INFO!$D$5:$AS$749, 35, FALSE)</f>
        <v>8</v>
      </c>
      <c r="AL314" s="368">
        <f>VLOOKUP($B314, '0.학교(충남+대전)'!$C$4:$AH$767, 31, FALSE)</f>
        <v>8</v>
      </c>
      <c r="AM314" s="368">
        <f>VLOOKUP($B314, '0.학교(충남+대전)'!$C$4:$AH$767, 32, FALSE)</f>
        <v>0</v>
      </c>
      <c r="AN314" s="368">
        <f>VLOOKUP($G314, SCHOOL_INFO!$D$5:$AS$749, 9, FALSE)</f>
        <v>0</v>
      </c>
      <c r="AO314" s="368">
        <f>VLOOKUP($G314, SCHOOL_INFO!$D$5:$AS$749, 36, FALSE)</f>
        <v>18</v>
      </c>
      <c r="AP314" s="368">
        <f>VLOOKUP($G314, SCHOOL_INFO!$D$5:$AS$749, 37, FALSE)</f>
        <v>7</v>
      </c>
      <c r="AQ314" s="368">
        <f>VLOOKUP($B314, '0.학교(충남+대전)'!$C$4:$AC$767, 27, FALSE)</f>
        <v>29</v>
      </c>
      <c r="AR314" s="368">
        <f>VLOOKUP($B314, '0.학교(충남+대전)'!$C$4:$AH$767, 29, FALSE)</f>
        <v>29</v>
      </c>
      <c r="AS314" s="368">
        <f>VLOOKUP($B314, '0.학교(충남+대전)'!$C$4:$AH$767, 30, FALSE)</f>
        <v>0</v>
      </c>
      <c r="AT314" s="368">
        <f>VLOOKUP($G314, SCHOOL_INFO!$D$5:$AS$749, 38, FALSE)</f>
        <v>1</v>
      </c>
      <c r="AU314" s="368">
        <f>VLOOKUP($G314, SCHOOL_INFO!$D$5:$AS$749, 39, FALSE)</f>
        <v>5</v>
      </c>
      <c r="AV314" s="368">
        <f>VLOOKUP($G314, SCHOOL_INFO!$D$5:$AS$749, 40, FALSE)</f>
        <v>29</v>
      </c>
      <c r="AW314" s="368">
        <f>VLOOKUP($G314, SCHOOL_INFO!$D$5:$AS$749, 41, FALSE)</f>
        <v>0</v>
      </c>
      <c r="AX314" s="368">
        <f>VLOOKUP($G314, SCHOOL_INFO!$D$5:$AS$749, 42, FALSE)</f>
        <v>0</v>
      </c>
    </row>
    <row r="315" spans="1:50" ht="16.5" customHeight="1">
      <c r="A315" s="80">
        <v>311</v>
      </c>
      <c r="B315" s="86" t="s">
        <v>1374</v>
      </c>
      <c r="C315" s="88" t="s">
        <v>28</v>
      </c>
      <c r="D315" s="86" t="s">
        <v>2233</v>
      </c>
      <c r="E315" s="86" t="s">
        <v>1336</v>
      </c>
      <c r="F315" s="87" t="s">
        <v>727</v>
      </c>
      <c r="G315" s="90" t="s">
        <v>1375</v>
      </c>
      <c r="H315" s="390" t="s">
        <v>2353</v>
      </c>
      <c r="I315" s="390" t="s">
        <v>699</v>
      </c>
      <c r="J315" s="88" t="s">
        <v>5123</v>
      </c>
      <c r="K315" s="366">
        <v>2</v>
      </c>
      <c r="L315" s="367">
        <v>1</v>
      </c>
      <c r="M315" s="367">
        <v>1</v>
      </c>
      <c r="N315" s="368">
        <f>VLOOKUP($G315, SCHOOL_INFO!$D$5:$AS$749, 6, FALSE)</f>
        <v>7</v>
      </c>
      <c r="O315" s="368">
        <f>VLOOKUP($G315, SCHOOL_INFO!$D$5:$AS$749, 7, FALSE)</f>
        <v>1</v>
      </c>
      <c r="P315" s="368">
        <f>VLOOKUP($G315, SCHOOL_INFO!$D$5:$AS$749, 8, FALSE)</f>
        <v>1</v>
      </c>
      <c r="Q315" s="368">
        <f>VLOOKUP($G315, SCHOOL_INFO!$D$5:$AS$749, 10, FALSE)</f>
        <v>0</v>
      </c>
      <c r="R315" s="368">
        <f>VLOOKUP($G315, SCHOOL_INFO!$D$5:$AS$749, 11, FALSE)</f>
        <v>0</v>
      </c>
      <c r="S315" s="368">
        <f>VLOOKUP($G315, SCHOOL_INFO!$D$5:$AS$749, 12, FALSE)</f>
        <v>0</v>
      </c>
      <c r="T315" s="368">
        <f>VLOOKUP($G315, SCHOOL_INFO!$D$5:$AS$749, 13, FALSE)</f>
        <v>2</v>
      </c>
      <c r="U315" s="368">
        <f>VLOOKUP($G315, SCHOOL_INFO!$D$5:$AS$749, 14, FALSE)</f>
        <v>0</v>
      </c>
      <c r="V315" s="368">
        <f>VLOOKUP($G315, SCHOOL_INFO!$D$5:$AS$749, 15, FALSE)</f>
        <v>0</v>
      </c>
      <c r="W315" s="368">
        <f>VLOOKUP($G315, SCHOOL_INFO!$D$5:$AS$749, 17, FALSE)</f>
        <v>0</v>
      </c>
      <c r="X315" s="368">
        <f>VLOOKUP($G315, SCHOOL_INFO!$D$5:$AS$749, 18, FALSE)</f>
        <v>0</v>
      </c>
      <c r="Y315" s="368">
        <f>VLOOKUP($G315, SCHOOL_INFO!$D$5:$AS$749, 19, FALSE)</f>
        <v>0</v>
      </c>
      <c r="Z315" s="368">
        <f>VLOOKUP($G315, SCHOOL_INFO!$D$5:$AS$749, 21, FALSE)</f>
        <v>5</v>
      </c>
      <c r="AA315" s="368">
        <f>VLOOKUP($G315, SCHOOL_INFO!$D$5:$AS$749, 22, FALSE)</f>
        <v>5</v>
      </c>
      <c r="AB315" s="368">
        <f>VLOOKUP($G315, SCHOOL_INFO!$D$5:$AS$749, 23, FALSE)</f>
        <v>0</v>
      </c>
      <c r="AC315" s="368">
        <f>VLOOKUP($G315, SCHOOL_INFO!$D$5:$AS$749, 25, FALSE)</f>
        <v>10</v>
      </c>
      <c r="AD315" s="368">
        <f>VLOOKUP($G315, SCHOOL_INFO!$D$5:$AS$749, 26, FALSE)</f>
        <v>0</v>
      </c>
      <c r="AE315" s="368">
        <f>VLOOKUP($G315, SCHOOL_INFO!$D$5:$AS$749, 27, FALSE)</f>
        <v>0</v>
      </c>
      <c r="AF315" s="368">
        <f>VLOOKUP($G315, SCHOOL_INFO!$D$5:$AS$749, 29, FALSE)</f>
        <v>0</v>
      </c>
      <c r="AG315" s="368">
        <f>VLOOKUP($G315, SCHOOL_INFO!$D$5:$AS$749, 30, FALSE)</f>
        <v>0</v>
      </c>
      <c r="AH315" s="368">
        <f>VLOOKUP($G315, SCHOOL_INFO!$D$5:$AS$749, 31, FALSE)</f>
        <v>0</v>
      </c>
      <c r="AI315" s="368">
        <f>VLOOKUP($G315, SCHOOL_INFO!$D$5:$AS$749, 33, FALSE)</f>
        <v>1</v>
      </c>
      <c r="AJ315" s="368">
        <f>VLOOKUP($G315, SCHOOL_INFO!$D$5:$AS$749, 34, FALSE)</f>
        <v>0</v>
      </c>
      <c r="AK315" s="368">
        <f>VLOOKUP($G315, SCHOOL_INFO!$D$5:$AS$749, 35, FALSE)</f>
        <v>7</v>
      </c>
      <c r="AL315" s="368">
        <f>VLOOKUP($B315, '0.학교(충남+대전)'!$C$4:$AH$767, 31, FALSE)</f>
        <v>7</v>
      </c>
      <c r="AM315" s="368">
        <f>VLOOKUP($B315, '0.학교(충남+대전)'!$C$4:$AH$767, 32, FALSE)</f>
        <v>0</v>
      </c>
      <c r="AN315" s="368">
        <f>VLOOKUP($G315, SCHOOL_INFO!$D$5:$AS$749, 9, FALSE)</f>
        <v>0</v>
      </c>
      <c r="AO315" s="368">
        <f>VLOOKUP($G315, SCHOOL_INFO!$D$5:$AS$749, 36, FALSE)</f>
        <v>17</v>
      </c>
      <c r="AP315" s="368">
        <f>VLOOKUP($G315, SCHOOL_INFO!$D$5:$AS$749, 37, FALSE)</f>
        <v>10</v>
      </c>
      <c r="AQ315" s="368">
        <f>VLOOKUP($B315, '0.학교(충남+대전)'!$C$4:$AC$767, 27, FALSE)</f>
        <v>27</v>
      </c>
      <c r="AR315" s="368">
        <f>VLOOKUP($B315, '0.학교(충남+대전)'!$C$4:$AH$767, 29, FALSE)</f>
        <v>27</v>
      </c>
      <c r="AS315" s="368">
        <f>VLOOKUP($B315, '0.학교(충남+대전)'!$C$4:$AH$767, 30, FALSE)</f>
        <v>0</v>
      </c>
      <c r="AT315" s="368">
        <f>VLOOKUP($G315, SCHOOL_INFO!$D$5:$AS$749, 38, FALSE)</f>
        <v>1</v>
      </c>
      <c r="AU315" s="368">
        <f>VLOOKUP($G315, SCHOOL_INFO!$D$5:$AS$749, 39, FALSE)</f>
        <v>8</v>
      </c>
      <c r="AV315" s="368">
        <f>VLOOKUP($G315, SCHOOL_INFO!$D$5:$AS$749, 40, FALSE)</f>
        <v>27</v>
      </c>
      <c r="AW315" s="368">
        <f>VLOOKUP($G315, SCHOOL_INFO!$D$5:$AS$749, 41, FALSE)</f>
        <v>0</v>
      </c>
      <c r="AX315" s="368">
        <f>VLOOKUP($G315, SCHOOL_INFO!$D$5:$AS$749, 42, FALSE)</f>
        <v>0</v>
      </c>
    </row>
    <row r="316" spans="1:50" ht="16.5" customHeight="1">
      <c r="A316" s="80">
        <v>312</v>
      </c>
      <c r="B316" s="86" t="s">
        <v>1376</v>
      </c>
      <c r="C316" s="88" t="s">
        <v>28</v>
      </c>
      <c r="D316" s="86" t="s">
        <v>2233</v>
      </c>
      <c r="E316" s="86" t="s">
        <v>1336</v>
      </c>
      <c r="F316" s="87" t="s">
        <v>727</v>
      </c>
      <c r="G316" s="90" t="s">
        <v>1377</v>
      </c>
      <c r="H316" s="390" t="s">
        <v>26</v>
      </c>
      <c r="I316" s="390" t="s">
        <v>35</v>
      </c>
      <c r="J316" s="88" t="s">
        <v>5123</v>
      </c>
      <c r="K316" s="366">
        <v>3</v>
      </c>
      <c r="L316" s="367">
        <v>1</v>
      </c>
      <c r="M316" s="367">
        <v>1</v>
      </c>
      <c r="N316" s="368">
        <f>VLOOKUP($G316, SCHOOL_INFO!$D$5:$AS$749, 6, FALSE)</f>
        <v>10</v>
      </c>
      <c r="O316" s="368">
        <f>VLOOKUP($G316, SCHOOL_INFO!$D$5:$AS$749, 7, FALSE)</f>
        <v>0</v>
      </c>
      <c r="P316" s="368">
        <f>VLOOKUP($G316, SCHOOL_INFO!$D$5:$AS$749, 8, FALSE)</f>
        <v>4</v>
      </c>
      <c r="Q316" s="368">
        <f>VLOOKUP($G316, SCHOOL_INFO!$D$5:$AS$749, 10, FALSE)</f>
        <v>0</v>
      </c>
      <c r="R316" s="368">
        <f>VLOOKUP($G316, SCHOOL_INFO!$D$5:$AS$749, 11, FALSE)</f>
        <v>0</v>
      </c>
      <c r="S316" s="368">
        <f>VLOOKUP($G316, SCHOOL_INFO!$D$5:$AS$749, 12, FALSE)</f>
        <v>0</v>
      </c>
      <c r="T316" s="368">
        <f>VLOOKUP($G316, SCHOOL_INFO!$D$5:$AS$749, 13, FALSE)</f>
        <v>2</v>
      </c>
      <c r="U316" s="368">
        <f>VLOOKUP($G316, SCHOOL_INFO!$D$5:$AS$749, 14, FALSE)</f>
        <v>0</v>
      </c>
      <c r="V316" s="368">
        <f>VLOOKUP($G316, SCHOOL_INFO!$D$5:$AS$749, 15, FALSE)</f>
        <v>0</v>
      </c>
      <c r="W316" s="368">
        <f>VLOOKUP($G316, SCHOOL_INFO!$D$5:$AS$749, 17, FALSE)</f>
        <v>0</v>
      </c>
      <c r="X316" s="368">
        <f>VLOOKUP($G316, SCHOOL_INFO!$D$5:$AS$749, 18, FALSE)</f>
        <v>0</v>
      </c>
      <c r="Y316" s="368">
        <f>VLOOKUP($G316, SCHOOL_INFO!$D$5:$AS$749, 19, FALSE)</f>
        <v>0</v>
      </c>
      <c r="Z316" s="368">
        <f>VLOOKUP($G316, SCHOOL_INFO!$D$5:$AS$749, 21, FALSE)</f>
        <v>12</v>
      </c>
      <c r="AA316" s="368">
        <f>VLOOKUP($G316, SCHOOL_INFO!$D$5:$AS$749, 22, FALSE)</f>
        <v>4</v>
      </c>
      <c r="AB316" s="368">
        <f>VLOOKUP($G316, SCHOOL_INFO!$D$5:$AS$749, 23, FALSE)</f>
        <v>0</v>
      </c>
      <c r="AC316" s="368">
        <f>VLOOKUP($G316, SCHOOL_INFO!$D$5:$AS$749, 25, FALSE)</f>
        <v>8</v>
      </c>
      <c r="AD316" s="368">
        <f>VLOOKUP($G316, SCHOOL_INFO!$D$5:$AS$749, 26, FALSE)</f>
        <v>0</v>
      </c>
      <c r="AE316" s="368">
        <f>VLOOKUP($G316, SCHOOL_INFO!$D$5:$AS$749, 27, FALSE)</f>
        <v>2</v>
      </c>
      <c r="AF316" s="368">
        <f>VLOOKUP($G316, SCHOOL_INFO!$D$5:$AS$749, 29, FALSE)</f>
        <v>0</v>
      </c>
      <c r="AG316" s="368">
        <f>VLOOKUP($G316, SCHOOL_INFO!$D$5:$AS$749, 30, FALSE)</f>
        <v>0</v>
      </c>
      <c r="AH316" s="368">
        <f>VLOOKUP($G316, SCHOOL_INFO!$D$5:$AS$749, 31, FALSE)</f>
        <v>0</v>
      </c>
      <c r="AI316" s="368">
        <f>VLOOKUP($G316, SCHOOL_INFO!$D$5:$AS$749, 33, FALSE)</f>
        <v>1</v>
      </c>
      <c r="AJ316" s="368">
        <f>VLOOKUP($G316, SCHOOL_INFO!$D$5:$AS$749, 34, FALSE)</f>
        <v>0</v>
      </c>
      <c r="AK316" s="368">
        <f>VLOOKUP($G316, SCHOOL_INFO!$D$5:$AS$749, 35, FALSE)</f>
        <v>4</v>
      </c>
      <c r="AL316" s="368">
        <f>VLOOKUP($B316, '0.학교(충남+대전)'!$C$4:$AH$767, 31, FALSE)</f>
        <v>4</v>
      </c>
      <c r="AM316" s="368">
        <f>VLOOKUP($B316, '0.학교(충남+대전)'!$C$4:$AH$767, 32, FALSE)</f>
        <v>0</v>
      </c>
      <c r="AN316" s="368">
        <f>VLOOKUP($G316, SCHOOL_INFO!$D$5:$AS$749, 9, FALSE)</f>
        <v>0</v>
      </c>
      <c r="AO316" s="368">
        <f>VLOOKUP($G316, SCHOOL_INFO!$D$5:$AS$749, 36, FALSE)</f>
        <v>35</v>
      </c>
      <c r="AP316" s="368">
        <f>VLOOKUP($G316, SCHOOL_INFO!$D$5:$AS$749, 37, FALSE)</f>
        <v>4</v>
      </c>
      <c r="AQ316" s="368">
        <f>VLOOKUP($B316, '0.학교(충남+대전)'!$C$4:$AC$767, 27, FALSE)</f>
        <v>39</v>
      </c>
      <c r="AR316" s="368">
        <f>VLOOKUP($B316, '0.학교(충남+대전)'!$C$4:$AH$767, 29, FALSE)</f>
        <v>39</v>
      </c>
      <c r="AS316" s="368">
        <f>VLOOKUP($B316, '0.학교(충남+대전)'!$C$4:$AH$767, 30, FALSE)</f>
        <v>0</v>
      </c>
      <c r="AT316" s="368">
        <f>VLOOKUP($G316, SCHOOL_INFO!$D$5:$AS$749, 38, FALSE)</f>
        <v>1</v>
      </c>
      <c r="AU316" s="368">
        <f>VLOOKUP($G316, SCHOOL_INFO!$D$5:$AS$749, 39, FALSE)</f>
        <v>4</v>
      </c>
      <c r="AV316" s="368">
        <f>VLOOKUP($G316, SCHOOL_INFO!$D$5:$AS$749, 40, FALSE)</f>
        <v>39</v>
      </c>
      <c r="AW316" s="368">
        <f>VLOOKUP($G316, SCHOOL_INFO!$D$5:$AS$749, 41, FALSE)</f>
        <v>0</v>
      </c>
      <c r="AX316" s="368">
        <f>VLOOKUP($G316, SCHOOL_INFO!$D$5:$AS$749, 42, FALSE)</f>
        <v>0</v>
      </c>
    </row>
    <row r="317" spans="1:50" ht="16.5" customHeight="1">
      <c r="A317" s="81">
        <v>313</v>
      </c>
      <c r="B317" s="86" t="s">
        <v>1378</v>
      </c>
      <c r="C317" s="88" t="s">
        <v>28</v>
      </c>
      <c r="D317" s="86" t="s">
        <v>2233</v>
      </c>
      <c r="E317" s="86" t="s">
        <v>1336</v>
      </c>
      <c r="F317" s="91" t="s">
        <v>724</v>
      </c>
      <c r="G317" s="90" t="s">
        <v>1379</v>
      </c>
      <c r="H317" s="390" t="s">
        <v>26</v>
      </c>
      <c r="I317" s="390" t="s">
        <v>699</v>
      </c>
      <c r="J317" s="88" t="s">
        <v>5123</v>
      </c>
      <c r="K317" s="366">
        <v>2</v>
      </c>
      <c r="L317" s="367">
        <v>1</v>
      </c>
      <c r="M317" s="367">
        <v>1</v>
      </c>
      <c r="N317" s="368">
        <f>VLOOKUP($G317, SCHOOL_INFO!$D$5:$AS$749, 6, FALSE)</f>
        <v>22</v>
      </c>
      <c r="O317" s="368">
        <f>VLOOKUP($G317, SCHOOL_INFO!$D$5:$AS$749, 7, FALSE)</f>
        <v>7</v>
      </c>
      <c r="P317" s="368">
        <f>VLOOKUP($G317, SCHOOL_INFO!$D$5:$AS$749, 8, FALSE)</f>
        <v>1</v>
      </c>
      <c r="Q317" s="368">
        <f>VLOOKUP($G317, SCHOOL_INFO!$D$5:$AS$749, 10, FALSE)</f>
        <v>3</v>
      </c>
      <c r="R317" s="368">
        <f>VLOOKUP($G317, SCHOOL_INFO!$D$5:$AS$749, 11, FALSE)</f>
        <v>0</v>
      </c>
      <c r="S317" s="368">
        <f>VLOOKUP($G317, SCHOOL_INFO!$D$5:$AS$749, 12, FALSE)</f>
        <v>0</v>
      </c>
      <c r="T317" s="368">
        <f>VLOOKUP($G317, SCHOOL_INFO!$D$5:$AS$749, 13, FALSE)</f>
        <v>5</v>
      </c>
      <c r="U317" s="368">
        <f>VLOOKUP($G317, SCHOOL_INFO!$D$5:$AS$749, 14, FALSE)</f>
        <v>6</v>
      </c>
      <c r="V317" s="368">
        <f>VLOOKUP($G317, SCHOOL_INFO!$D$5:$AS$749, 15, FALSE)</f>
        <v>0</v>
      </c>
      <c r="W317" s="368">
        <f>VLOOKUP($G317, SCHOOL_INFO!$D$5:$AS$749, 17, FALSE)</f>
        <v>0</v>
      </c>
      <c r="X317" s="368">
        <f>VLOOKUP($G317, SCHOOL_INFO!$D$5:$AS$749, 18, FALSE)</f>
        <v>0</v>
      </c>
      <c r="Y317" s="368">
        <f>VLOOKUP($G317, SCHOOL_INFO!$D$5:$AS$749, 19, FALSE)</f>
        <v>0</v>
      </c>
      <c r="Z317" s="368">
        <f>VLOOKUP($G317, SCHOOL_INFO!$D$5:$AS$749, 21, FALSE)</f>
        <v>8</v>
      </c>
      <c r="AA317" s="368">
        <f>VLOOKUP($G317, SCHOOL_INFO!$D$5:$AS$749, 22, FALSE)</f>
        <v>4</v>
      </c>
      <c r="AB317" s="368">
        <f>VLOOKUP($G317, SCHOOL_INFO!$D$5:$AS$749, 23, FALSE)</f>
        <v>0</v>
      </c>
      <c r="AC317" s="368">
        <f>VLOOKUP($G317, SCHOOL_INFO!$D$5:$AS$749, 25, FALSE)</f>
        <v>37</v>
      </c>
      <c r="AD317" s="368">
        <f>VLOOKUP($G317, SCHOOL_INFO!$D$5:$AS$749, 26, FALSE)</f>
        <v>8</v>
      </c>
      <c r="AE317" s="368">
        <f>VLOOKUP($G317, SCHOOL_INFO!$D$5:$AS$749, 27, FALSE)</f>
        <v>0</v>
      </c>
      <c r="AF317" s="368">
        <f>VLOOKUP($G317, SCHOOL_INFO!$D$5:$AS$749, 29, FALSE)</f>
        <v>0</v>
      </c>
      <c r="AG317" s="368">
        <f>VLOOKUP($G317, SCHOOL_INFO!$D$5:$AS$749, 30, FALSE)</f>
        <v>0</v>
      </c>
      <c r="AH317" s="368">
        <f>VLOOKUP($G317, SCHOOL_INFO!$D$5:$AS$749, 31, FALSE)</f>
        <v>0</v>
      </c>
      <c r="AI317" s="368">
        <f>VLOOKUP($G317, SCHOOL_INFO!$D$5:$AS$749, 33, FALSE)</f>
        <v>1</v>
      </c>
      <c r="AJ317" s="368">
        <f>VLOOKUP($G317, SCHOOL_INFO!$D$5:$AS$749, 34, FALSE)</f>
        <v>0</v>
      </c>
      <c r="AK317" s="368">
        <f>VLOOKUP($G317, SCHOOL_INFO!$D$5:$AS$749, 35, FALSE)</f>
        <v>5</v>
      </c>
      <c r="AL317" s="368">
        <f>VLOOKUP($B317, '0.학교(충남+대전)'!$C$4:$AH$767, 31, FALSE)</f>
        <v>5</v>
      </c>
      <c r="AM317" s="368">
        <f>VLOOKUP($B317, '0.학교(충남+대전)'!$C$4:$AH$767, 32, FALSE)</f>
        <v>0</v>
      </c>
      <c r="AN317" s="368">
        <f>VLOOKUP($G317, SCHOOL_INFO!$D$5:$AS$749, 9, FALSE)</f>
        <v>0</v>
      </c>
      <c r="AO317" s="368">
        <f>VLOOKUP($G317, SCHOOL_INFO!$D$5:$AS$749, 36, FALSE)</f>
        <v>22</v>
      </c>
      <c r="AP317" s="368">
        <f>VLOOKUP($G317, SCHOOL_INFO!$D$5:$AS$749, 37, FALSE)</f>
        <v>0</v>
      </c>
      <c r="AQ317" s="368">
        <f>VLOOKUP($B317, '0.학교(충남+대전)'!$C$4:$AC$767, 27, FALSE)</f>
        <v>17</v>
      </c>
      <c r="AR317" s="368">
        <f>VLOOKUP($B317, '0.학교(충남+대전)'!$C$4:$AH$767, 29, FALSE)</f>
        <v>22</v>
      </c>
      <c r="AS317" s="368">
        <f>VLOOKUP($B317, '0.학교(충남+대전)'!$C$4:$AH$767, 30, FALSE)</f>
        <v>0</v>
      </c>
      <c r="AT317" s="368">
        <f>VLOOKUP($G317, SCHOOL_INFO!$D$5:$AS$749, 38, FALSE)</f>
        <v>7</v>
      </c>
      <c r="AU317" s="368">
        <f>VLOOKUP($G317, SCHOOL_INFO!$D$5:$AS$749, 39, FALSE)</f>
        <v>0</v>
      </c>
      <c r="AV317" s="368">
        <f>VLOOKUP($G317, SCHOOL_INFO!$D$5:$AS$749, 40, FALSE)</f>
        <v>22</v>
      </c>
      <c r="AW317" s="368">
        <f>VLOOKUP($G317, SCHOOL_INFO!$D$5:$AS$749, 41, FALSE)</f>
        <v>0</v>
      </c>
      <c r="AX317" s="368">
        <f>VLOOKUP($G317, SCHOOL_INFO!$D$5:$AS$749, 42, FALSE)</f>
        <v>0</v>
      </c>
    </row>
    <row r="318" spans="1:50" ht="16.5" customHeight="1">
      <c r="A318" s="80">
        <v>314</v>
      </c>
      <c r="B318" s="86" t="s">
        <v>1380</v>
      </c>
      <c r="C318" s="88" t="s">
        <v>28</v>
      </c>
      <c r="D318" s="86" t="s">
        <v>2233</v>
      </c>
      <c r="E318" s="86" t="s">
        <v>1336</v>
      </c>
      <c r="F318" s="91" t="s">
        <v>724</v>
      </c>
      <c r="G318" s="90" t="s">
        <v>1381</v>
      </c>
      <c r="H318" s="390" t="s">
        <v>26</v>
      </c>
      <c r="I318" s="390" t="s">
        <v>699</v>
      </c>
      <c r="J318" s="88" t="s">
        <v>5123</v>
      </c>
      <c r="K318" s="366">
        <v>2</v>
      </c>
      <c r="L318" s="367">
        <v>1</v>
      </c>
      <c r="M318" s="367">
        <v>1</v>
      </c>
      <c r="N318" s="368">
        <f>VLOOKUP($G318, SCHOOL_INFO!$D$5:$AS$749, 6, FALSE)</f>
        <v>13</v>
      </c>
      <c r="O318" s="368">
        <f>VLOOKUP($G318, SCHOOL_INFO!$D$5:$AS$749, 7, FALSE)</f>
        <v>14</v>
      </c>
      <c r="P318" s="368">
        <f>VLOOKUP($G318, SCHOOL_INFO!$D$5:$AS$749, 8, FALSE)</f>
        <v>1</v>
      </c>
      <c r="Q318" s="368">
        <f>VLOOKUP($G318, SCHOOL_INFO!$D$5:$AS$749, 10, FALSE)</f>
        <v>0</v>
      </c>
      <c r="R318" s="368">
        <f>VLOOKUP($G318, SCHOOL_INFO!$D$5:$AS$749, 11, FALSE)</f>
        <v>0</v>
      </c>
      <c r="S318" s="368">
        <f>VLOOKUP($G318, SCHOOL_INFO!$D$5:$AS$749, 12, FALSE)</f>
        <v>0</v>
      </c>
      <c r="T318" s="368">
        <f>VLOOKUP($G318, SCHOOL_INFO!$D$5:$AS$749, 13, FALSE)</f>
        <v>4</v>
      </c>
      <c r="U318" s="368">
        <f>VLOOKUP($G318, SCHOOL_INFO!$D$5:$AS$749, 14, FALSE)</f>
        <v>2</v>
      </c>
      <c r="V318" s="368">
        <f>VLOOKUP($G318, SCHOOL_INFO!$D$5:$AS$749, 15, FALSE)</f>
        <v>0</v>
      </c>
      <c r="W318" s="368">
        <f>VLOOKUP($G318, SCHOOL_INFO!$D$5:$AS$749, 17, FALSE)</f>
        <v>0</v>
      </c>
      <c r="X318" s="368">
        <f>VLOOKUP($G318, SCHOOL_INFO!$D$5:$AS$749, 18, FALSE)</f>
        <v>0</v>
      </c>
      <c r="Y318" s="368">
        <f>VLOOKUP($G318, SCHOOL_INFO!$D$5:$AS$749, 19, FALSE)</f>
        <v>0</v>
      </c>
      <c r="Z318" s="368">
        <f>VLOOKUP($G318, SCHOOL_INFO!$D$5:$AS$749, 21, FALSE)</f>
        <v>21</v>
      </c>
      <c r="AA318" s="368">
        <f>VLOOKUP($G318, SCHOOL_INFO!$D$5:$AS$749, 22, FALSE)</f>
        <v>22</v>
      </c>
      <c r="AB318" s="368">
        <f>VLOOKUP($G318, SCHOOL_INFO!$D$5:$AS$749, 23, FALSE)</f>
        <v>0</v>
      </c>
      <c r="AC318" s="368">
        <f>VLOOKUP($G318, SCHOOL_INFO!$D$5:$AS$749, 25, FALSE)</f>
        <v>3</v>
      </c>
      <c r="AD318" s="368">
        <f>VLOOKUP($G318, SCHOOL_INFO!$D$5:$AS$749, 26, FALSE)</f>
        <v>6</v>
      </c>
      <c r="AE318" s="368">
        <f>VLOOKUP($G318, SCHOOL_INFO!$D$5:$AS$749, 27, FALSE)</f>
        <v>0</v>
      </c>
      <c r="AF318" s="368">
        <f>VLOOKUP($G318, SCHOOL_INFO!$D$5:$AS$749, 29, FALSE)</f>
        <v>0</v>
      </c>
      <c r="AG318" s="368">
        <f>VLOOKUP($G318, SCHOOL_INFO!$D$5:$AS$749, 30, FALSE)</f>
        <v>0</v>
      </c>
      <c r="AH318" s="368">
        <f>VLOOKUP($G318, SCHOOL_INFO!$D$5:$AS$749, 31, FALSE)</f>
        <v>0</v>
      </c>
      <c r="AI318" s="368">
        <f>VLOOKUP($G318, SCHOOL_INFO!$D$5:$AS$749, 33, FALSE)</f>
        <v>1</v>
      </c>
      <c r="AJ318" s="368">
        <f>VLOOKUP($G318, SCHOOL_INFO!$D$5:$AS$749, 34, FALSE)</f>
        <v>0</v>
      </c>
      <c r="AK318" s="368">
        <f>VLOOKUP($G318, SCHOOL_INFO!$D$5:$AS$749, 35, FALSE)</f>
        <v>8</v>
      </c>
      <c r="AL318" s="368">
        <f>VLOOKUP($B318, '0.학교(충남+대전)'!$C$4:$AH$767, 31, FALSE)</f>
        <v>8</v>
      </c>
      <c r="AM318" s="368">
        <f>VLOOKUP($B318, '0.학교(충남+대전)'!$C$4:$AH$767, 32, FALSE)</f>
        <v>0</v>
      </c>
      <c r="AN318" s="368">
        <f>VLOOKUP($G318, SCHOOL_INFO!$D$5:$AS$749, 9, FALSE)</f>
        <v>0</v>
      </c>
      <c r="AO318" s="368">
        <f>VLOOKUP($G318, SCHOOL_INFO!$D$5:$AS$749, 36, FALSE)</f>
        <v>38</v>
      </c>
      <c r="AP318" s="368">
        <f>VLOOKUP($G318, SCHOOL_INFO!$D$5:$AS$749, 37, FALSE)</f>
        <v>4</v>
      </c>
      <c r="AQ318" s="368">
        <f>VLOOKUP($B318, '0.학교(충남+대전)'!$C$4:$AC$767, 27, FALSE)</f>
        <v>42</v>
      </c>
      <c r="AR318" s="368">
        <f>VLOOKUP($B318, '0.학교(충남+대전)'!$C$4:$AH$767, 29, FALSE)</f>
        <v>42</v>
      </c>
      <c r="AS318" s="368">
        <f>VLOOKUP($B318, '0.학교(충남+대전)'!$C$4:$AH$767, 30, FALSE)</f>
        <v>0</v>
      </c>
      <c r="AT318" s="368">
        <f>VLOOKUP($G318, SCHOOL_INFO!$D$5:$AS$749, 38, FALSE)</f>
        <v>1</v>
      </c>
      <c r="AU318" s="368">
        <f>VLOOKUP($G318, SCHOOL_INFO!$D$5:$AS$749, 39, FALSE)</f>
        <v>7</v>
      </c>
      <c r="AV318" s="368">
        <f>VLOOKUP($G318, SCHOOL_INFO!$D$5:$AS$749, 40, FALSE)</f>
        <v>42</v>
      </c>
      <c r="AW318" s="368">
        <f>VLOOKUP($G318, SCHOOL_INFO!$D$5:$AS$749, 41, FALSE)</f>
        <v>0</v>
      </c>
      <c r="AX318" s="368">
        <f>VLOOKUP($G318, SCHOOL_INFO!$D$5:$AS$749, 42, FALSE)</f>
        <v>0</v>
      </c>
    </row>
    <row r="319" spans="1:50" ht="16.5" customHeight="1">
      <c r="A319" s="80">
        <v>315</v>
      </c>
      <c r="B319" s="86" t="s">
        <v>1382</v>
      </c>
      <c r="C319" s="88" t="s">
        <v>28</v>
      </c>
      <c r="D319" s="86" t="s">
        <v>2233</v>
      </c>
      <c r="E319" s="86" t="s">
        <v>1336</v>
      </c>
      <c r="F319" s="87" t="s">
        <v>727</v>
      </c>
      <c r="G319" s="90" t="s">
        <v>1383</v>
      </c>
      <c r="H319" s="390" t="s">
        <v>26</v>
      </c>
      <c r="I319" s="390" t="s">
        <v>699</v>
      </c>
      <c r="J319" s="88" t="s">
        <v>5123</v>
      </c>
      <c r="K319" s="366">
        <v>2</v>
      </c>
      <c r="L319" s="367">
        <v>1</v>
      </c>
      <c r="M319" s="367">
        <v>1</v>
      </c>
      <c r="N319" s="368">
        <f>VLOOKUP($G319, SCHOOL_INFO!$D$5:$AS$749, 6, FALSE)</f>
        <v>6</v>
      </c>
      <c r="O319" s="368">
        <f>VLOOKUP($G319, SCHOOL_INFO!$D$5:$AS$749, 7, FALSE)</f>
        <v>8</v>
      </c>
      <c r="P319" s="368">
        <f>VLOOKUP($G319, SCHOOL_INFO!$D$5:$AS$749, 8, FALSE)</f>
        <v>1</v>
      </c>
      <c r="Q319" s="368">
        <f>VLOOKUP($G319, SCHOOL_INFO!$D$5:$AS$749, 10, FALSE)</f>
        <v>0</v>
      </c>
      <c r="R319" s="368">
        <f>VLOOKUP($G319, SCHOOL_INFO!$D$5:$AS$749, 11, FALSE)</f>
        <v>0</v>
      </c>
      <c r="S319" s="368">
        <f>VLOOKUP($G319, SCHOOL_INFO!$D$5:$AS$749, 12, FALSE)</f>
        <v>0</v>
      </c>
      <c r="T319" s="368">
        <f>VLOOKUP($G319, SCHOOL_INFO!$D$5:$AS$749, 13, FALSE)</f>
        <v>0</v>
      </c>
      <c r="U319" s="368">
        <f>VLOOKUP($G319, SCHOOL_INFO!$D$5:$AS$749, 14, FALSE)</f>
        <v>0</v>
      </c>
      <c r="V319" s="368">
        <f>VLOOKUP($G319, SCHOOL_INFO!$D$5:$AS$749, 15, FALSE)</f>
        <v>0</v>
      </c>
      <c r="W319" s="368">
        <f>VLOOKUP($G319, SCHOOL_INFO!$D$5:$AS$749, 17, FALSE)</f>
        <v>0</v>
      </c>
      <c r="X319" s="368">
        <f>VLOOKUP($G319, SCHOOL_INFO!$D$5:$AS$749, 18, FALSE)</f>
        <v>0</v>
      </c>
      <c r="Y319" s="368">
        <f>VLOOKUP($G319, SCHOOL_INFO!$D$5:$AS$749, 19, FALSE)</f>
        <v>0</v>
      </c>
      <c r="Z319" s="368">
        <f>VLOOKUP($G319, SCHOOL_INFO!$D$5:$AS$749, 21, FALSE)</f>
        <v>4</v>
      </c>
      <c r="AA319" s="368">
        <f>VLOOKUP($G319, SCHOOL_INFO!$D$5:$AS$749, 22, FALSE)</f>
        <v>4</v>
      </c>
      <c r="AB319" s="368">
        <f>VLOOKUP($G319, SCHOOL_INFO!$D$5:$AS$749, 23, FALSE)</f>
        <v>0</v>
      </c>
      <c r="AC319" s="368">
        <f>VLOOKUP($G319, SCHOOL_INFO!$D$5:$AS$749, 25, FALSE)</f>
        <v>10</v>
      </c>
      <c r="AD319" s="368">
        <f>VLOOKUP($G319, SCHOOL_INFO!$D$5:$AS$749, 26, FALSE)</f>
        <v>14</v>
      </c>
      <c r="AE319" s="368">
        <f>VLOOKUP($G319, SCHOOL_INFO!$D$5:$AS$749, 27, FALSE)</f>
        <v>0</v>
      </c>
      <c r="AF319" s="368">
        <f>VLOOKUP($G319, SCHOOL_INFO!$D$5:$AS$749, 29, FALSE)</f>
        <v>0</v>
      </c>
      <c r="AG319" s="368">
        <f>VLOOKUP($G319, SCHOOL_INFO!$D$5:$AS$749, 30, FALSE)</f>
        <v>0</v>
      </c>
      <c r="AH319" s="368">
        <f>VLOOKUP($G319, SCHOOL_INFO!$D$5:$AS$749, 31, FALSE)</f>
        <v>0</v>
      </c>
      <c r="AI319" s="368">
        <f>VLOOKUP($G319, SCHOOL_INFO!$D$5:$AS$749, 33, FALSE)</f>
        <v>1</v>
      </c>
      <c r="AJ319" s="368">
        <f>VLOOKUP($G319, SCHOOL_INFO!$D$5:$AS$749, 34, FALSE)</f>
        <v>0</v>
      </c>
      <c r="AK319" s="368">
        <f>VLOOKUP($G319, SCHOOL_INFO!$D$5:$AS$749, 35, FALSE)</f>
        <v>3</v>
      </c>
      <c r="AL319" s="368">
        <f>VLOOKUP($B319, '0.학교(충남+대전)'!$C$4:$AH$767, 31, FALSE)</f>
        <v>3</v>
      </c>
      <c r="AM319" s="368">
        <f>VLOOKUP($B319, '0.학교(충남+대전)'!$C$4:$AH$767, 32, FALSE)</f>
        <v>0</v>
      </c>
      <c r="AN319" s="368">
        <f>VLOOKUP($G319, SCHOOL_INFO!$D$5:$AS$749, 9, FALSE)</f>
        <v>0</v>
      </c>
      <c r="AO319" s="368">
        <f>VLOOKUP($G319, SCHOOL_INFO!$D$5:$AS$749, 36, FALSE)</f>
        <v>6</v>
      </c>
      <c r="AP319" s="368">
        <f>VLOOKUP($G319, SCHOOL_INFO!$D$5:$AS$749, 37, FALSE)</f>
        <v>2</v>
      </c>
      <c r="AQ319" s="368">
        <f>VLOOKUP($B319, '0.학교(충남+대전)'!$C$4:$AC$767, 27, FALSE)</f>
        <v>8</v>
      </c>
      <c r="AR319" s="368">
        <f>VLOOKUP($B319, '0.학교(충남+대전)'!$C$4:$AH$767, 29, FALSE)</f>
        <v>8</v>
      </c>
      <c r="AS319" s="368">
        <f>VLOOKUP($B319, '0.학교(충남+대전)'!$C$4:$AH$767, 30, FALSE)</f>
        <v>0</v>
      </c>
      <c r="AT319" s="368">
        <f>VLOOKUP($G319, SCHOOL_INFO!$D$5:$AS$749, 38, FALSE)</f>
        <v>1</v>
      </c>
      <c r="AU319" s="368">
        <f>VLOOKUP($G319, SCHOOL_INFO!$D$5:$AS$749, 39, FALSE)</f>
        <v>4</v>
      </c>
      <c r="AV319" s="368">
        <f>VLOOKUP($G319, SCHOOL_INFO!$D$5:$AS$749, 40, FALSE)</f>
        <v>8</v>
      </c>
      <c r="AW319" s="368">
        <f>VLOOKUP($G319, SCHOOL_INFO!$D$5:$AS$749, 41, FALSE)</f>
        <v>0</v>
      </c>
      <c r="AX319" s="368">
        <f>VLOOKUP($G319, SCHOOL_INFO!$D$5:$AS$749, 42, FALSE)</f>
        <v>0</v>
      </c>
    </row>
    <row r="320" spans="1:50" ht="16.5" customHeight="1">
      <c r="A320" s="81">
        <v>316</v>
      </c>
      <c r="B320" s="86" t="s">
        <v>1384</v>
      </c>
      <c r="C320" s="88" t="s">
        <v>28</v>
      </c>
      <c r="D320" s="86" t="s">
        <v>2233</v>
      </c>
      <c r="E320" s="86" t="s">
        <v>1336</v>
      </c>
      <c r="F320" s="87" t="s">
        <v>727</v>
      </c>
      <c r="G320" s="90" t="s">
        <v>1385</v>
      </c>
      <c r="H320" s="390" t="s">
        <v>26</v>
      </c>
      <c r="I320" s="390" t="s">
        <v>35</v>
      </c>
      <c r="J320" s="88" t="s">
        <v>5123</v>
      </c>
      <c r="K320" s="366">
        <v>3</v>
      </c>
      <c r="L320" s="367">
        <v>1</v>
      </c>
      <c r="M320" s="367">
        <v>1</v>
      </c>
      <c r="N320" s="368">
        <f>VLOOKUP($G320, SCHOOL_INFO!$D$5:$AS$749, 6, FALSE)</f>
        <v>19</v>
      </c>
      <c r="O320" s="368">
        <f>VLOOKUP($G320, SCHOOL_INFO!$D$5:$AS$749, 7, FALSE)</f>
        <v>2</v>
      </c>
      <c r="P320" s="368">
        <f>VLOOKUP($G320, SCHOOL_INFO!$D$5:$AS$749, 8, FALSE)</f>
        <v>1</v>
      </c>
      <c r="Q320" s="368">
        <f>VLOOKUP($G320, SCHOOL_INFO!$D$5:$AS$749, 10, FALSE)</f>
        <v>2</v>
      </c>
      <c r="R320" s="368">
        <f>VLOOKUP($G320, SCHOOL_INFO!$D$5:$AS$749, 11, FALSE)</f>
        <v>0</v>
      </c>
      <c r="S320" s="368">
        <f>VLOOKUP($G320, SCHOOL_INFO!$D$5:$AS$749, 12, FALSE)</f>
        <v>0</v>
      </c>
      <c r="T320" s="368">
        <f>VLOOKUP($G320, SCHOOL_INFO!$D$5:$AS$749, 13, FALSE)</f>
        <v>8</v>
      </c>
      <c r="U320" s="368">
        <f>VLOOKUP($G320, SCHOOL_INFO!$D$5:$AS$749, 14, FALSE)</f>
        <v>0</v>
      </c>
      <c r="V320" s="368">
        <f>VLOOKUP($G320, SCHOOL_INFO!$D$5:$AS$749, 15, FALSE)</f>
        <v>0</v>
      </c>
      <c r="W320" s="368">
        <f>VLOOKUP($G320, SCHOOL_INFO!$D$5:$AS$749, 17, FALSE)</f>
        <v>1</v>
      </c>
      <c r="X320" s="368">
        <f>VLOOKUP($G320, SCHOOL_INFO!$D$5:$AS$749, 18, FALSE)</f>
        <v>3</v>
      </c>
      <c r="Y320" s="368">
        <f>VLOOKUP($G320, SCHOOL_INFO!$D$5:$AS$749, 19, FALSE)</f>
        <v>0</v>
      </c>
      <c r="Z320" s="368">
        <f>VLOOKUP($G320, SCHOOL_INFO!$D$5:$AS$749, 21, FALSE)</f>
        <v>8</v>
      </c>
      <c r="AA320" s="368">
        <f>VLOOKUP($G320, SCHOOL_INFO!$D$5:$AS$749, 22, FALSE)</f>
        <v>1</v>
      </c>
      <c r="AB320" s="368">
        <f>VLOOKUP($G320, SCHOOL_INFO!$D$5:$AS$749, 23, FALSE)</f>
        <v>0</v>
      </c>
      <c r="AC320" s="368">
        <f>VLOOKUP($G320, SCHOOL_INFO!$D$5:$AS$749, 25, FALSE)</f>
        <v>26</v>
      </c>
      <c r="AD320" s="368">
        <f>VLOOKUP($G320, SCHOOL_INFO!$D$5:$AS$749, 26, FALSE)</f>
        <v>2</v>
      </c>
      <c r="AE320" s="368">
        <f>VLOOKUP($G320, SCHOOL_INFO!$D$5:$AS$749, 27, FALSE)</f>
        <v>0</v>
      </c>
      <c r="AF320" s="368">
        <f>VLOOKUP($G320, SCHOOL_INFO!$D$5:$AS$749, 29, FALSE)</f>
        <v>0</v>
      </c>
      <c r="AG320" s="368">
        <f>VLOOKUP($G320, SCHOOL_INFO!$D$5:$AS$749, 30, FALSE)</f>
        <v>0</v>
      </c>
      <c r="AH320" s="368">
        <f>VLOOKUP($G320, SCHOOL_INFO!$D$5:$AS$749, 31, FALSE)</f>
        <v>0</v>
      </c>
      <c r="AI320" s="368">
        <f>VLOOKUP($G320, SCHOOL_INFO!$D$5:$AS$749, 33, FALSE)</f>
        <v>1</v>
      </c>
      <c r="AJ320" s="368">
        <f>VLOOKUP($G320, SCHOOL_INFO!$D$5:$AS$749, 34, FALSE)</f>
        <v>0</v>
      </c>
      <c r="AK320" s="368">
        <f>VLOOKUP($G320, SCHOOL_INFO!$D$5:$AS$749, 35, FALSE)</f>
        <v>12</v>
      </c>
      <c r="AL320" s="368">
        <f>VLOOKUP($B320, '0.학교(충남+대전)'!$C$4:$AH$767, 31, FALSE)</f>
        <v>12</v>
      </c>
      <c r="AM320" s="368">
        <f>VLOOKUP($B320, '0.학교(충남+대전)'!$C$4:$AH$767, 32, FALSE)</f>
        <v>0</v>
      </c>
      <c r="AN320" s="368">
        <f>VLOOKUP($G320, SCHOOL_INFO!$D$5:$AS$749, 9, FALSE)</f>
        <v>0</v>
      </c>
      <c r="AO320" s="368">
        <f>VLOOKUP($G320, SCHOOL_INFO!$D$5:$AS$749, 36, FALSE)</f>
        <v>52</v>
      </c>
      <c r="AP320" s="368">
        <f>VLOOKUP($G320, SCHOOL_INFO!$D$5:$AS$749, 37, FALSE)</f>
        <v>5</v>
      </c>
      <c r="AQ320" s="368">
        <f>VLOOKUP($B320, '0.학교(충남+대전)'!$C$4:$AC$767, 27, FALSE)</f>
        <v>57</v>
      </c>
      <c r="AR320" s="368">
        <f>VLOOKUP($B320, '0.학교(충남+대전)'!$C$4:$AH$767, 29, FALSE)</f>
        <v>57</v>
      </c>
      <c r="AS320" s="368">
        <f>VLOOKUP($B320, '0.학교(충남+대전)'!$C$4:$AH$767, 30, FALSE)</f>
        <v>0</v>
      </c>
      <c r="AT320" s="368">
        <f>VLOOKUP($G320, SCHOOL_INFO!$D$5:$AS$749, 38, FALSE)</f>
        <v>1</v>
      </c>
      <c r="AU320" s="368">
        <f>VLOOKUP($G320, SCHOOL_INFO!$D$5:$AS$749, 39, FALSE)</f>
        <v>11</v>
      </c>
      <c r="AV320" s="368">
        <f>VLOOKUP($G320, SCHOOL_INFO!$D$5:$AS$749, 40, FALSE)</f>
        <v>57</v>
      </c>
      <c r="AW320" s="368">
        <f>VLOOKUP($G320, SCHOOL_INFO!$D$5:$AS$749, 41, FALSE)</f>
        <v>0</v>
      </c>
      <c r="AX320" s="368">
        <f>VLOOKUP($G320, SCHOOL_INFO!$D$5:$AS$749, 42, FALSE)</f>
        <v>0</v>
      </c>
    </row>
    <row r="321" spans="1:50" ht="16.5" customHeight="1">
      <c r="A321" s="80">
        <v>317</v>
      </c>
      <c r="B321" s="86" t="s">
        <v>1386</v>
      </c>
      <c r="C321" s="88" t="s">
        <v>28</v>
      </c>
      <c r="D321" s="86" t="s">
        <v>2233</v>
      </c>
      <c r="E321" s="86" t="s">
        <v>1336</v>
      </c>
      <c r="F321" s="89" t="s">
        <v>730</v>
      </c>
      <c r="G321" s="90" t="s">
        <v>1387</v>
      </c>
      <c r="H321" s="390" t="s">
        <v>2353</v>
      </c>
      <c r="I321" s="390" t="s">
        <v>699</v>
      </c>
      <c r="J321" s="88" t="s">
        <v>5123</v>
      </c>
      <c r="K321" s="366">
        <v>2</v>
      </c>
      <c r="L321" s="367">
        <v>1</v>
      </c>
      <c r="M321" s="367">
        <v>1</v>
      </c>
      <c r="N321" s="368">
        <f>VLOOKUP($G321, SCHOOL_INFO!$D$5:$AS$749, 6, FALSE)</f>
        <v>7</v>
      </c>
      <c r="O321" s="368">
        <f>VLOOKUP($G321, SCHOOL_INFO!$D$5:$AS$749, 7, FALSE)</f>
        <v>1</v>
      </c>
      <c r="P321" s="368">
        <f>VLOOKUP($G321, SCHOOL_INFO!$D$5:$AS$749, 8, FALSE)</f>
        <v>1</v>
      </c>
      <c r="Q321" s="368">
        <f>VLOOKUP($G321, SCHOOL_INFO!$D$5:$AS$749, 10, FALSE)</f>
        <v>0</v>
      </c>
      <c r="R321" s="368">
        <f>VLOOKUP($G321, SCHOOL_INFO!$D$5:$AS$749, 11, FALSE)</f>
        <v>0</v>
      </c>
      <c r="S321" s="368">
        <f>VLOOKUP($G321, SCHOOL_INFO!$D$5:$AS$749, 12, FALSE)</f>
        <v>0</v>
      </c>
      <c r="T321" s="368">
        <f>VLOOKUP($G321, SCHOOL_INFO!$D$5:$AS$749, 13, FALSE)</f>
        <v>0</v>
      </c>
      <c r="U321" s="368">
        <f>VLOOKUP($G321, SCHOOL_INFO!$D$5:$AS$749, 14, FALSE)</f>
        <v>0</v>
      </c>
      <c r="V321" s="368">
        <f>VLOOKUP($G321, SCHOOL_INFO!$D$5:$AS$749, 15, FALSE)</f>
        <v>0</v>
      </c>
      <c r="W321" s="368">
        <f>VLOOKUP($G321, SCHOOL_INFO!$D$5:$AS$749, 17, FALSE)</f>
        <v>0</v>
      </c>
      <c r="X321" s="368">
        <f>VLOOKUP($G321, SCHOOL_INFO!$D$5:$AS$749, 18, FALSE)</f>
        <v>0</v>
      </c>
      <c r="Y321" s="368">
        <f>VLOOKUP($G321, SCHOOL_INFO!$D$5:$AS$749, 19, FALSE)</f>
        <v>0</v>
      </c>
      <c r="Z321" s="368">
        <f>VLOOKUP($G321, SCHOOL_INFO!$D$5:$AS$749, 21, FALSE)</f>
        <v>5</v>
      </c>
      <c r="AA321" s="368">
        <f>VLOOKUP($G321, SCHOOL_INFO!$D$5:$AS$749, 22, FALSE)</f>
        <v>2</v>
      </c>
      <c r="AB321" s="368">
        <f>VLOOKUP($G321, SCHOOL_INFO!$D$5:$AS$749, 23, FALSE)</f>
        <v>0</v>
      </c>
      <c r="AC321" s="368">
        <f>VLOOKUP($G321, SCHOOL_INFO!$D$5:$AS$749, 25, FALSE)</f>
        <v>11</v>
      </c>
      <c r="AD321" s="368">
        <f>VLOOKUP($G321, SCHOOL_INFO!$D$5:$AS$749, 26, FALSE)</f>
        <v>3</v>
      </c>
      <c r="AE321" s="368">
        <f>VLOOKUP($G321, SCHOOL_INFO!$D$5:$AS$749, 27, FALSE)</f>
        <v>0</v>
      </c>
      <c r="AF321" s="368">
        <f>VLOOKUP($G321, SCHOOL_INFO!$D$5:$AS$749, 29, FALSE)</f>
        <v>0</v>
      </c>
      <c r="AG321" s="368">
        <f>VLOOKUP($G321, SCHOOL_INFO!$D$5:$AS$749, 30, FALSE)</f>
        <v>0</v>
      </c>
      <c r="AH321" s="368">
        <f>VLOOKUP($G321, SCHOOL_INFO!$D$5:$AS$749, 31, FALSE)</f>
        <v>0</v>
      </c>
      <c r="AI321" s="368">
        <f>VLOOKUP($G321, SCHOOL_INFO!$D$5:$AS$749, 33, FALSE)</f>
        <v>1</v>
      </c>
      <c r="AJ321" s="368">
        <f>VLOOKUP($G321, SCHOOL_INFO!$D$5:$AS$749, 34, FALSE)</f>
        <v>0</v>
      </c>
      <c r="AK321" s="368">
        <f>VLOOKUP($G321, SCHOOL_INFO!$D$5:$AS$749, 35, FALSE)</f>
        <v>5</v>
      </c>
      <c r="AL321" s="368">
        <f>VLOOKUP($B321, '0.학교(충남+대전)'!$C$4:$AH$767, 31, FALSE)</f>
        <v>5</v>
      </c>
      <c r="AM321" s="368">
        <f>VLOOKUP($B321, '0.학교(충남+대전)'!$C$4:$AH$767, 32, FALSE)</f>
        <v>0</v>
      </c>
      <c r="AN321" s="368">
        <f>VLOOKUP($G321, SCHOOL_INFO!$D$5:$AS$749, 9, FALSE)</f>
        <v>0</v>
      </c>
      <c r="AO321" s="368">
        <f>VLOOKUP($G321, SCHOOL_INFO!$D$5:$AS$749, 36, FALSE)</f>
        <v>10</v>
      </c>
      <c r="AP321" s="368">
        <f>VLOOKUP($G321, SCHOOL_INFO!$D$5:$AS$749, 37, FALSE)</f>
        <v>5</v>
      </c>
      <c r="AQ321" s="368">
        <f>VLOOKUP($B321, '0.학교(충남+대전)'!$C$4:$AC$767, 27, FALSE)</f>
        <v>19</v>
      </c>
      <c r="AR321" s="368">
        <f>VLOOKUP($B321, '0.학교(충남+대전)'!$C$4:$AH$767, 29, FALSE)</f>
        <v>15</v>
      </c>
      <c r="AS321" s="368">
        <f>VLOOKUP($B321, '0.학교(충남+대전)'!$C$4:$AH$767, 30, FALSE)</f>
        <v>0</v>
      </c>
      <c r="AT321" s="368">
        <f>VLOOKUP($G321, SCHOOL_INFO!$D$5:$AS$749, 38, FALSE)</f>
        <v>1</v>
      </c>
      <c r="AU321" s="368">
        <f>VLOOKUP($G321, SCHOOL_INFO!$D$5:$AS$749, 39, FALSE)</f>
        <v>6</v>
      </c>
      <c r="AV321" s="368">
        <f>VLOOKUP($G321, SCHOOL_INFO!$D$5:$AS$749, 40, FALSE)</f>
        <v>15</v>
      </c>
      <c r="AW321" s="368">
        <f>VLOOKUP($G321, SCHOOL_INFO!$D$5:$AS$749, 41, FALSE)</f>
        <v>0</v>
      </c>
      <c r="AX321" s="368">
        <f>VLOOKUP($G321, SCHOOL_INFO!$D$5:$AS$749, 42, FALSE)</f>
        <v>0</v>
      </c>
    </row>
    <row r="322" spans="1:50" ht="16.5" customHeight="1">
      <c r="A322" s="80">
        <v>318</v>
      </c>
      <c r="B322" s="86" t="s">
        <v>1388</v>
      </c>
      <c r="C322" s="88" t="s">
        <v>28</v>
      </c>
      <c r="D322" s="86" t="s">
        <v>2233</v>
      </c>
      <c r="E322" s="86" t="s">
        <v>1336</v>
      </c>
      <c r="F322" s="89" t="s">
        <v>730</v>
      </c>
      <c r="G322" s="90" t="s">
        <v>1389</v>
      </c>
      <c r="H322" s="390" t="s">
        <v>26</v>
      </c>
      <c r="I322" s="390" t="s">
        <v>35</v>
      </c>
      <c r="J322" s="88" t="s">
        <v>5123</v>
      </c>
      <c r="K322" s="366">
        <v>3</v>
      </c>
      <c r="L322" s="367">
        <v>1</v>
      </c>
      <c r="M322" s="367">
        <v>1</v>
      </c>
      <c r="N322" s="368">
        <f>VLOOKUP($G322, SCHOOL_INFO!$D$5:$AS$749, 6, FALSE)</f>
        <v>10</v>
      </c>
      <c r="O322" s="368">
        <f>VLOOKUP($G322, SCHOOL_INFO!$D$5:$AS$749, 7, FALSE)</f>
        <v>4</v>
      </c>
      <c r="P322" s="368">
        <f>VLOOKUP($G322, SCHOOL_INFO!$D$5:$AS$749, 8, FALSE)</f>
        <v>2</v>
      </c>
      <c r="Q322" s="368">
        <f>VLOOKUP($G322, SCHOOL_INFO!$D$5:$AS$749, 10, FALSE)</f>
        <v>0</v>
      </c>
      <c r="R322" s="368">
        <f>VLOOKUP($G322, SCHOOL_INFO!$D$5:$AS$749, 11, FALSE)</f>
        <v>0</v>
      </c>
      <c r="S322" s="368">
        <f>VLOOKUP($G322, SCHOOL_INFO!$D$5:$AS$749, 12, FALSE)</f>
        <v>0</v>
      </c>
      <c r="T322" s="368">
        <f>VLOOKUP($G322, SCHOOL_INFO!$D$5:$AS$749, 13, FALSE)</f>
        <v>0</v>
      </c>
      <c r="U322" s="368">
        <f>VLOOKUP($G322, SCHOOL_INFO!$D$5:$AS$749, 14, FALSE)</f>
        <v>0</v>
      </c>
      <c r="V322" s="368">
        <f>VLOOKUP($G322, SCHOOL_INFO!$D$5:$AS$749, 15, FALSE)</f>
        <v>0</v>
      </c>
      <c r="W322" s="368">
        <f>VLOOKUP($G322, SCHOOL_INFO!$D$5:$AS$749, 17, FALSE)</f>
        <v>0</v>
      </c>
      <c r="X322" s="368">
        <f>VLOOKUP($G322, SCHOOL_INFO!$D$5:$AS$749, 18, FALSE)</f>
        <v>0</v>
      </c>
      <c r="Y322" s="368">
        <f>VLOOKUP($G322, SCHOOL_INFO!$D$5:$AS$749, 19, FALSE)</f>
        <v>0</v>
      </c>
      <c r="Z322" s="368">
        <f>VLOOKUP($G322, SCHOOL_INFO!$D$5:$AS$749, 21, FALSE)</f>
        <v>6</v>
      </c>
      <c r="AA322" s="368">
        <f>VLOOKUP($G322, SCHOOL_INFO!$D$5:$AS$749, 22, FALSE)</f>
        <v>8</v>
      </c>
      <c r="AB322" s="368">
        <f>VLOOKUP($G322, SCHOOL_INFO!$D$5:$AS$749, 23, FALSE)</f>
        <v>0</v>
      </c>
      <c r="AC322" s="368">
        <f>VLOOKUP($G322, SCHOOL_INFO!$D$5:$AS$749, 25, FALSE)</f>
        <v>16</v>
      </c>
      <c r="AD322" s="368">
        <f>VLOOKUP($G322, SCHOOL_INFO!$D$5:$AS$749, 26, FALSE)</f>
        <v>0</v>
      </c>
      <c r="AE322" s="368">
        <f>VLOOKUP($G322, SCHOOL_INFO!$D$5:$AS$749, 27, FALSE)</f>
        <v>1</v>
      </c>
      <c r="AF322" s="368">
        <f>VLOOKUP($G322, SCHOOL_INFO!$D$5:$AS$749, 29, FALSE)</f>
        <v>0</v>
      </c>
      <c r="AG322" s="368">
        <f>VLOOKUP($G322, SCHOOL_INFO!$D$5:$AS$749, 30, FALSE)</f>
        <v>0</v>
      </c>
      <c r="AH322" s="368">
        <f>VLOOKUP($G322, SCHOOL_INFO!$D$5:$AS$749, 31, FALSE)</f>
        <v>0</v>
      </c>
      <c r="AI322" s="368">
        <f>VLOOKUP($G322, SCHOOL_INFO!$D$5:$AS$749, 33, FALSE)</f>
        <v>1</v>
      </c>
      <c r="AJ322" s="368">
        <f>VLOOKUP($G322, SCHOOL_INFO!$D$5:$AS$749, 34, FALSE)</f>
        <v>0</v>
      </c>
      <c r="AK322" s="368">
        <f>VLOOKUP($G322, SCHOOL_INFO!$D$5:$AS$749, 35, FALSE)</f>
        <v>5</v>
      </c>
      <c r="AL322" s="368">
        <f>VLOOKUP($B322, '0.학교(충남+대전)'!$C$4:$AH$767, 31, FALSE)</f>
        <v>5</v>
      </c>
      <c r="AM322" s="368">
        <f>VLOOKUP($B322, '0.학교(충남+대전)'!$C$4:$AH$767, 32, FALSE)</f>
        <v>0</v>
      </c>
      <c r="AN322" s="368">
        <f>VLOOKUP($G322, SCHOOL_INFO!$D$5:$AS$749, 9, FALSE)</f>
        <v>0</v>
      </c>
      <c r="AO322" s="368">
        <f>VLOOKUP($G322, SCHOOL_INFO!$D$5:$AS$749, 36, FALSE)</f>
        <v>29</v>
      </c>
      <c r="AP322" s="368">
        <f>VLOOKUP($G322, SCHOOL_INFO!$D$5:$AS$749, 37, FALSE)</f>
        <v>6</v>
      </c>
      <c r="AQ322" s="368">
        <f>VLOOKUP($B322, '0.학교(충남+대전)'!$C$4:$AC$767, 27, FALSE)</f>
        <v>35</v>
      </c>
      <c r="AR322" s="368">
        <f>VLOOKUP($B322, '0.학교(충남+대전)'!$C$4:$AH$767, 29, FALSE)</f>
        <v>35</v>
      </c>
      <c r="AS322" s="368">
        <f>VLOOKUP($B322, '0.학교(충남+대전)'!$C$4:$AH$767, 30, FALSE)</f>
        <v>0</v>
      </c>
      <c r="AT322" s="368">
        <f>VLOOKUP($G322, SCHOOL_INFO!$D$5:$AS$749, 38, FALSE)</f>
        <v>1</v>
      </c>
      <c r="AU322" s="368">
        <f>VLOOKUP($G322, SCHOOL_INFO!$D$5:$AS$749, 39, FALSE)</f>
        <v>4</v>
      </c>
      <c r="AV322" s="368">
        <f>VLOOKUP($G322, SCHOOL_INFO!$D$5:$AS$749, 40, FALSE)</f>
        <v>35</v>
      </c>
      <c r="AW322" s="368">
        <f>VLOOKUP($G322, SCHOOL_INFO!$D$5:$AS$749, 41, FALSE)</f>
        <v>0</v>
      </c>
      <c r="AX322" s="368">
        <f>VLOOKUP($G322, SCHOOL_INFO!$D$5:$AS$749, 42, FALSE)</f>
        <v>0</v>
      </c>
    </row>
    <row r="323" spans="1:50" ht="16.5" customHeight="1">
      <c r="A323" s="81">
        <v>319</v>
      </c>
      <c r="B323" s="86" t="s">
        <v>1390</v>
      </c>
      <c r="C323" s="88" t="s">
        <v>28</v>
      </c>
      <c r="D323" s="86" t="s">
        <v>2233</v>
      </c>
      <c r="E323" s="86" t="s">
        <v>1336</v>
      </c>
      <c r="F323" s="87" t="s">
        <v>727</v>
      </c>
      <c r="G323" s="90" t="s">
        <v>1391</v>
      </c>
      <c r="H323" s="390" t="s">
        <v>26</v>
      </c>
      <c r="I323" s="391" t="s">
        <v>35</v>
      </c>
      <c r="J323" s="88" t="s">
        <v>5123</v>
      </c>
      <c r="K323" s="366">
        <v>3</v>
      </c>
      <c r="L323" s="367">
        <v>1</v>
      </c>
      <c r="M323" s="367">
        <v>1</v>
      </c>
      <c r="N323" s="368">
        <f>VLOOKUP($G323, SCHOOL_INFO!$D$5:$AS$749, 6, FALSE)</f>
        <v>23</v>
      </c>
      <c r="O323" s="368">
        <f>VLOOKUP($G323, SCHOOL_INFO!$D$5:$AS$749, 7, FALSE)</f>
        <v>18</v>
      </c>
      <c r="P323" s="368">
        <f>VLOOKUP($G323, SCHOOL_INFO!$D$5:$AS$749, 8, FALSE)</f>
        <v>1</v>
      </c>
      <c r="Q323" s="368">
        <f>VLOOKUP($G323, SCHOOL_INFO!$D$5:$AS$749, 10, FALSE)</f>
        <v>0</v>
      </c>
      <c r="R323" s="368">
        <f>VLOOKUP($G323, SCHOOL_INFO!$D$5:$AS$749, 11, FALSE)</f>
        <v>0</v>
      </c>
      <c r="S323" s="368">
        <f>VLOOKUP($G323, SCHOOL_INFO!$D$5:$AS$749, 12, FALSE)</f>
        <v>0</v>
      </c>
      <c r="T323" s="368">
        <f>VLOOKUP($G323, SCHOOL_INFO!$D$5:$AS$749, 13, FALSE)</f>
        <v>0</v>
      </c>
      <c r="U323" s="368">
        <f>VLOOKUP($G323, SCHOOL_INFO!$D$5:$AS$749, 14, FALSE)</f>
        <v>0</v>
      </c>
      <c r="V323" s="368">
        <f>VLOOKUP($G323, SCHOOL_INFO!$D$5:$AS$749, 15, FALSE)</f>
        <v>0</v>
      </c>
      <c r="W323" s="368">
        <f>VLOOKUP($G323, SCHOOL_INFO!$D$5:$AS$749, 17, FALSE)</f>
        <v>37</v>
      </c>
      <c r="X323" s="368">
        <f>VLOOKUP($G323, SCHOOL_INFO!$D$5:$AS$749, 18, FALSE)</f>
        <v>28</v>
      </c>
      <c r="Y323" s="368">
        <f>VLOOKUP($G323, SCHOOL_INFO!$D$5:$AS$749, 19, FALSE)</f>
        <v>0</v>
      </c>
      <c r="Z323" s="368">
        <f>VLOOKUP($G323, SCHOOL_INFO!$D$5:$AS$749, 21, FALSE)</f>
        <v>10</v>
      </c>
      <c r="AA323" s="368">
        <f>VLOOKUP($G323, SCHOOL_INFO!$D$5:$AS$749, 22, FALSE)</f>
        <v>10</v>
      </c>
      <c r="AB323" s="368">
        <f>VLOOKUP($G323, SCHOOL_INFO!$D$5:$AS$749, 23, FALSE)</f>
        <v>0</v>
      </c>
      <c r="AC323" s="368">
        <f>VLOOKUP($G323, SCHOOL_INFO!$D$5:$AS$749, 25, FALSE)</f>
        <v>0</v>
      </c>
      <c r="AD323" s="368">
        <f>VLOOKUP($G323, SCHOOL_INFO!$D$5:$AS$749, 26, FALSE)</f>
        <v>0</v>
      </c>
      <c r="AE323" s="368">
        <f>VLOOKUP($G323, SCHOOL_INFO!$D$5:$AS$749, 27, FALSE)</f>
        <v>0</v>
      </c>
      <c r="AF323" s="368">
        <f>VLOOKUP($G323, SCHOOL_INFO!$D$5:$AS$749, 29, FALSE)</f>
        <v>0</v>
      </c>
      <c r="AG323" s="368">
        <f>VLOOKUP($G323, SCHOOL_INFO!$D$5:$AS$749, 30, FALSE)</f>
        <v>0</v>
      </c>
      <c r="AH323" s="368">
        <f>VLOOKUP($G323, SCHOOL_INFO!$D$5:$AS$749, 31, FALSE)</f>
        <v>0</v>
      </c>
      <c r="AI323" s="368">
        <f>VLOOKUP($G323, SCHOOL_INFO!$D$5:$AS$749, 33, FALSE)</f>
        <v>1</v>
      </c>
      <c r="AJ323" s="368">
        <f>VLOOKUP($G323, SCHOOL_INFO!$D$5:$AS$749, 34, FALSE)</f>
        <v>0</v>
      </c>
      <c r="AK323" s="368">
        <f>VLOOKUP($G323, SCHOOL_INFO!$D$5:$AS$749, 35, FALSE)</f>
        <v>7</v>
      </c>
      <c r="AL323" s="368">
        <f>VLOOKUP($B323, '0.학교(충남+대전)'!$C$4:$AH$767, 31, FALSE)</f>
        <v>7</v>
      </c>
      <c r="AM323" s="368">
        <f>VLOOKUP($B323, '0.학교(충남+대전)'!$C$4:$AH$767, 32, FALSE)</f>
        <v>0</v>
      </c>
      <c r="AN323" s="368">
        <f>VLOOKUP($G323, SCHOOL_INFO!$D$5:$AS$749, 9, FALSE)</f>
        <v>0</v>
      </c>
      <c r="AO323" s="368">
        <f>VLOOKUP($G323, SCHOOL_INFO!$D$5:$AS$749, 36, FALSE)</f>
        <v>49</v>
      </c>
      <c r="AP323" s="368">
        <f>VLOOKUP($G323, SCHOOL_INFO!$D$5:$AS$749, 37, FALSE)</f>
        <v>5</v>
      </c>
      <c r="AQ323" s="368">
        <f>VLOOKUP($B323, '0.학교(충남+대전)'!$C$4:$AC$767, 27, FALSE)</f>
        <v>54</v>
      </c>
      <c r="AR323" s="368">
        <f>VLOOKUP($B323, '0.학교(충남+대전)'!$C$4:$AH$767, 29, FALSE)</f>
        <v>54</v>
      </c>
      <c r="AS323" s="368">
        <f>VLOOKUP($B323, '0.학교(충남+대전)'!$C$4:$AH$767, 30, FALSE)</f>
        <v>0</v>
      </c>
      <c r="AT323" s="368">
        <f>VLOOKUP($G323, SCHOOL_INFO!$D$5:$AS$749, 38, FALSE)</f>
        <v>1</v>
      </c>
      <c r="AU323" s="368">
        <f>VLOOKUP($G323, SCHOOL_INFO!$D$5:$AS$749, 39, FALSE)</f>
        <v>7</v>
      </c>
      <c r="AV323" s="368">
        <f>VLOOKUP($G323, SCHOOL_INFO!$D$5:$AS$749, 40, FALSE)</f>
        <v>54</v>
      </c>
      <c r="AW323" s="368">
        <f>VLOOKUP($G323, SCHOOL_INFO!$D$5:$AS$749, 41, FALSE)</f>
        <v>0</v>
      </c>
      <c r="AX323" s="368">
        <f>VLOOKUP($G323, SCHOOL_INFO!$D$5:$AS$749, 42, FALSE)</f>
        <v>0</v>
      </c>
    </row>
    <row r="324" spans="1:50" ht="16.5" customHeight="1">
      <c r="A324" s="80">
        <v>320</v>
      </c>
      <c r="B324" s="86" t="s">
        <v>1392</v>
      </c>
      <c r="C324" s="88" t="s">
        <v>28</v>
      </c>
      <c r="D324" s="86" t="s">
        <v>2233</v>
      </c>
      <c r="E324" s="86" t="s">
        <v>1336</v>
      </c>
      <c r="F324" s="89" t="s">
        <v>730</v>
      </c>
      <c r="G324" s="90" t="s">
        <v>1393</v>
      </c>
      <c r="H324" s="390" t="s">
        <v>26</v>
      </c>
      <c r="I324" s="390" t="s">
        <v>35</v>
      </c>
      <c r="J324" s="88" t="s">
        <v>5123</v>
      </c>
      <c r="K324" s="366">
        <v>3</v>
      </c>
      <c r="L324" s="367">
        <v>1</v>
      </c>
      <c r="M324" s="367">
        <v>1</v>
      </c>
      <c r="N324" s="368">
        <f>VLOOKUP($G324, SCHOOL_INFO!$D$5:$AS$749, 6, FALSE)</f>
        <v>10</v>
      </c>
      <c r="O324" s="368">
        <f>VLOOKUP($G324, SCHOOL_INFO!$D$5:$AS$749, 7, FALSE)</f>
        <v>4</v>
      </c>
      <c r="P324" s="368">
        <f>VLOOKUP($G324, SCHOOL_INFO!$D$5:$AS$749, 8, FALSE)</f>
        <v>1</v>
      </c>
      <c r="Q324" s="368">
        <f>VLOOKUP($G324, SCHOOL_INFO!$D$5:$AS$749, 10, FALSE)</f>
        <v>1</v>
      </c>
      <c r="R324" s="368">
        <f>VLOOKUP($G324, SCHOOL_INFO!$D$5:$AS$749, 11, FALSE)</f>
        <v>1</v>
      </c>
      <c r="S324" s="368">
        <f>VLOOKUP($G324, SCHOOL_INFO!$D$5:$AS$749, 12, FALSE)</f>
        <v>0</v>
      </c>
      <c r="T324" s="368">
        <f>VLOOKUP($G324, SCHOOL_INFO!$D$5:$AS$749, 13, FALSE)</f>
        <v>0</v>
      </c>
      <c r="U324" s="368">
        <f>VLOOKUP($G324, SCHOOL_INFO!$D$5:$AS$749, 14, FALSE)</f>
        <v>0</v>
      </c>
      <c r="V324" s="368">
        <f>VLOOKUP($G324, SCHOOL_INFO!$D$5:$AS$749, 15, FALSE)</f>
        <v>0</v>
      </c>
      <c r="W324" s="368">
        <f>VLOOKUP($G324, SCHOOL_INFO!$D$5:$AS$749, 17, FALSE)</f>
        <v>0</v>
      </c>
      <c r="X324" s="368">
        <f>VLOOKUP($G324, SCHOOL_INFO!$D$5:$AS$749, 18, FALSE)</f>
        <v>0</v>
      </c>
      <c r="Y324" s="368">
        <f>VLOOKUP($G324, SCHOOL_INFO!$D$5:$AS$749, 19, FALSE)</f>
        <v>0</v>
      </c>
      <c r="Z324" s="368">
        <f>VLOOKUP($G324, SCHOOL_INFO!$D$5:$AS$749, 21, FALSE)</f>
        <v>9</v>
      </c>
      <c r="AA324" s="368">
        <f>VLOOKUP($G324, SCHOOL_INFO!$D$5:$AS$749, 22, FALSE)</f>
        <v>11</v>
      </c>
      <c r="AB324" s="368">
        <f>VLOOKUP($G324, SCHOOL_INFO!$D$5:$AS$749, 23, FALSE)</f>
        <v>0</v>
      </c>
      <c r="AC324" s="368">
        <f>VLOOKUP($G324, SCHOOL_INFO!$D$5:$AS$749, 25, FALSE)</f>
        <v>16</v>
      </c>
      <c r="AD324" s="368">
        <f>VLOOKUP($G324, SCHOOL_INFO!$D$5:$AS$749, 26, FALSE)</f>
        <v>2</v>
      </c>
      <c r="AE324" s="368">
        <f>VLOOKUP($G324, SCHOOL_INFO!$D$5:$AS$749, 27, FALSE)</f>
        <v>0</v>
      </c>
      <c r="AF324" s="368">
        <f>VLOOKUP($G324, SCHOOL_INFO!$D$5:$AS$749, 29, FALSE)</f>
        <v>0</v>
      </c>
      <c r="AG324" s="368">
        <f>VLOOKUP($G324, SCHOOL_INFO!$D$5:$AS$749, 30, FALSE)</f>
        <v>0</v>
      </c>
      <c r="AH324" s="368">
        <f>VLOOKUP($G324, SCHOOL_INFO!$D$5:$AS$749, 31, FALSE)</f>
        <v>0</v>
      </c>
      <c r="AI324" s="368">
        <f>VLOOKUP($G324, SCHOOL_INFO!$D$5:$AS$749, 33, FALSE)</f>
        <v>1</v>
      </c>
      <c r="AJ324" s="368">
        <f>VLOOKUP($G324, SCHOOL_INFO!$D$5:$AS$749, 34, FALSE)</f>
        <v>0</v>
      </c>
      <c r="AK324" s="368">
        <f>VLOOKUP($G324, SCHOOL_INFO!$D$5:$AS$749, 35, FALSE)</f>
        <v>8</v>
      </c>
      <c r="AL324" s="368">
        <f>VLOOKUP($B324, '0.학교(충남+대전)'!$C$4:$AH$767, 31, FALSE)</f>
        <v>8</v>
      </c>
      <c r="AM324" s="368">
        <f>VLOOKUP($B324, '0.학교(충남+대전)'!$C$4:$AH$767, 32, FALSE)</f>
        <v>0</v>
      </c>
      <c r="AN324" s="368">
        <f>VLOOKUP($G324, SCHOOL_INFO!$D$5:$AS$749, 9, FALSE)</f>
        <v>0</v>
      </c>
      <c r="AO324" s="368">
        <f>VLOOKUP($G324, SCHOOL_INFO!$D$5:$AS$749, 36, FALSE)</f>
        <v>30</v>
      </c>
      <c r="AP324" s="368">
        <f>VLOOKUP($G324, SCHOOL_INFO!$D$5:$AS$749, 37, FALSE)</f>
        <v>5</v>
      </c>
      <c r="AQ324" s="368">
        <f>VLOOKUP($B324, '0.학교(충남+대전)'!$C$4:$AC$767, 27, FALSE)</f>
        <v>35</v>
      </c>
      <c r="AR324" s="368">
        <f>VLOOKUP($B324, '0.학교(충남+대전)'!$C$4:$AH$767, 29, FALSE)</f>
        <v>35</v>
      </c>
      <c r="AS324" s="368">
        <f>VLOOKUP($B324, '0.학교(충남+대전)'!$C$4:$AH$767, 30, FALSE)</f>
        <v>0</v>
      </c>
      <c r="AT324" s="368">
        <f>VLOOKUP($G324, SCHOOL_INFO!$D$5:$AS$749, 38, FALSE)</f>
        <v>1</v>
      </c>
      <c r="AU324" s="368">
        <f>VLOOKUP($G324, SCHOOL_INFO!$D$5:$AS$749, 39, FALSE)</f>
        <v>8</v>
      </c>
      <c r="AV324" s="368">
        <f>VLOOKUP($G324, SCHOOL_INFO!$D$5:$AS$749, 40, FALSE)</f>
        <v>35</v>
      </c>
      <c r="AW324" s="368">
        <f>VLOOKUP($G324, SCHOOL_INFO!$D$5:$AS$749, 41, FALSE)</f>
        <v>0</v>
      </c>
      <c r="AX324" s="368">
        <f>VLOOKUP($G324, SCHOOL_INFO!$D$5:$AS$749, 42, FALSE)</f>
        <v>0</v>
      </c>
    </row>
    <row r="325" spans="1:50" ht="16.5" customHeight="1">
      <c r="A325" s="80">
        <v>321</v>
      </c>
      <c r="B325" s="86" t="s">
        <v>1394</v>
      </c>
      <c r="C325" s="88" t="s">
        <v>28</v>
      </c>
      <c r="D325" s="86" t="s">
        <v>2233</v>
      </c>
      <c r="E325" s="86" t="s">
        <v>1336</v>
      </c>
      <c r="F325" s="87" t="s">
        <v>727</v>
      </c>
      <c r="G325" s="90" t="s">
        <v>1395</v>
      </c>
      <c r="H325" s="390" t="s">
        <v>26</v>
      </c>
      <c r="I325" s="390" t="s">
        <v>35</v>
      </c>
      <c r="J325" s="88" t="s">
        <v>5123</v>
      </c>
      <c r="K325" s="366">
        <v>3</v>
      </c>
      <c r="L325" s="367">
        <v>1</v>
      </c>
      <c r="M325" s="367">
        <v>1</v>
      </c>
      <c r="N325" s="368">
        <f>VLOOKUP($G325, SCHOOL_INFO!$D$5:$AS$749, 6, FALSE)</f>
        <v>12</v>
      </c>
      <c r="O325" s="368">
        <f>VLOOKUP($G325, SCHOOL_INFO!$D$5:$AS$749, 7, FALSE)</f>
        <v>0</v>
      </c>
      <c r="P325" s="368">
        <f>VLOOKUP($G325, SCHOOL_INFO!$D$5:$AS$749, 8, FALSE)</f>
        <v>1</v>
      </c>
      <c r="Q325" s="368">
        <f>VLOOKUP($G325, SCHOOL_INFO!$D$5:$AS$749, 10, FALSE)</f>
        <v>1</v>
      </c>
      <c r="R325" s="368">
        <f>VLOOKUP($G325, SCHOOL_INFO!$D$5:$AS$749, 11, FALSE)</f>
        <v>0</v>
      </c>
      <c r="S325" s="368">
        <f>VLOOKUP($G325, SCHOOL_INFO!$D$5:$AS$749, 12, FALSE)</f>
        <v>0</v>
      </c>
      <c r="T325" s="368">
        <f>VLOOKUP($G325, SCHOOL_INFO!$D$5:$AS$749, 13, FALSE)</f>
        <v>0</v>
      </c>
      <c r="U325" s="368">
        <f>VLOOKUP($G325, SCHOOL_INFO!$D$5:$AS$749, 14, FALSE)</f>
        <v>0</v>
      </c>
      <c r="V325" s="368">
        <f>VLOOKUP($G325, SCHOOL_INFO!$D$5:$AS$749, 15, FALSE)</f>
        <v>0</v>
      </c>
      <c r="W325" s="368">
        <f>VLOOKUP($G325, SCHOOL_INFO!$D$5:$AS$749, 17, FALSE)</f>
        <v>0</v>
      </c>
      <c r="X325" s="368">
        <f>VLOOKUP($G325, SCHOOL_INFO!$D$5:$AS$749, 18, FALSE)</f>
        <v>0</v>
      </c>
      <c r="Y325" s="368">
        <f>VLOOKUP($G325, SCHOOL_INFO!$D$5:$AS$749, 19, FALSE)</f>
        <v>0</v>
      </c>
      <c r="Z325" s="368">
        <f>VLOOKUP($G325, SCHOOL_INFO!$D$5:$AS$749, 21, FALSE)</f>
        <v>11</v>
      </c>
      <c r="AA325" s="368">
        <f>VLOOKUP($G325, SCHOOL_INFO!$D$5:$AS$749, 22, FALSE)</f>
        <v>3</v>
      </c>
      <c r="AB325" s="368">
        <f>VLOOKUP($G325, SCHOOL_INFO!$D$5:$AS$749, 23, FALSE)</f>
        <v>0</v>
      </c>
      <c r="AC325" s="368">
        <f>VLOOKUP($G325, SCHOOL_INFO!$D$5:$AS$749, 25, FALSE)</f>
        <v>18</v>
      </c>
      <c r="AD325" s="368">
        <f>VLOOKUP($G325, SCHOOL_INFO!$D$5:$AS$749, 26, FALSE)</f>
        <v>0</v>
      </c>
      <c r="AE325" s="368">
        <f>VLOOKUP($G325, SCHOOL_INFO!$D$5:$AS$749, 27, FALSE)</f>
        <v>0</v>
      </c>
      <c r="AF325" s="368">
        <f>VLOOKUP($G325, SCHOOL_INFO!$D$5:$AS$749, 29, FALSE)</f>
        <v>0</v>
      </c>
      <c r="AG325" s="368">
        <f>VLOOKUP($G325, SCHOOL_INFO!$D$5:$AS$749, 30, FALSE)</f>
        <v>0</v>
      </c>
      <c r="AH325" s="368">
        <f>VLOOKUP($G325, SCHOOL_INFO!$D$5:$AS$749, 31, FALSE)</f>
        <v>0</v>
      </c>
      <c r="AI325" s="368">
        <f>VLOOKUP($G325, SCHOOL_INFO!$D$5:$AS$749, 33, FALSE)</f>
        <v>1</v>
      </c>
      <c r="AJ325" s="368">
        <f>VLOOKUP($G325, SCHOOL_INFO!$D$5:$AS$749, 34, FALSE)</f>
        <v>0</v>
      </c>
      <c r="AK325" s="368">
        <f>VLOOKUP($G325, SCHOOL_INFO!$D$5:$AS$749, 35, FALSE)</f>
        <v>6</v>
      </c>
      <c r="AL325" s="368">
        <f>VLOOKUP($B325, '0.학교(충남+대전)'!$C$4:$AH$767, 31, FALSE)</f>
        <v>6</v>
      </c>
      <c r="AM325" s="368">
        <f>VLOOKUP($B325, '0.학교(충남+대전)'!$C$4:$AH$767, 32, FALSE)</f>
        <v>0</v>
      </c>
      <c r="AN325" s="368">
        <f>VLOOKUP($G325, SCHOOL_INFO!$D$5:$AS$749, 9, FALSE)</f>
        <v>0</v>
      </c>
      <c r="AO325" s="368">
        <f>VLOOKUP($G325, SCHOOL_INFO!$D$5:$AS$749, 36, FALSE)</f>
        <v>44</v>
      </c>
      <c r="AP325" s="368">
        <f>VLOOKUP($G325, SCHOOL_INFO!$D$5:$AS$749, 37, FALSE)</f>
        <v>5</v>
      </c>
      <c r="AQ325" s="368">
        <f>VLOOKUP($B325, '0.학교(충남+대전)'!$C$4:$AC$767, 27, FALSE)</f>
        <v>49</v>
      </c>
      <c r="AR325" s="368">
        <f>VLOOKUP($B325, '0.학교(충남+대전)'!$C$4:$AH$767, 29, FALSE)</f>
        <v>49</v>
      </c>
      <c r="AS325" s="368">
        <f>VLOOKUP($B325, '0.학교(충남+대전)'!$C$4:$AH$767, 30, FALSE)</f>
        <v>0</v>
      </c>
      <c r="AT325" s="368">
        <f>VLOOKUP($G325, SCHOOL_INFO!$D$5:$AS$749, 38, FALSE)</f>
        <v>1</v>
      </c>
      <c r="AU325" s="368">
        <f>VLOOKUP($G325, SCHOOL_INFO!$D$5:$AS$749, 39, FALSE)</f>
        <v>6</v>
      </c>
      <c r="AV325" s="368">
        <f>VLOOKUP($G325, SCHOOL_INFO!$D$5:$AS$749, 40, FALSE)</f>
        <v>49</v>
      </c>
      <c r="AW325" s="368">
        <f>VLOOKUP($G325, SCHOOL_INFO!$D$5:$AS$749, 41, FALSE)</f>
        <v>0</v>
      </c>
      <c r="AX325" s="368">
        <f>VLOOKUP($G325, SCHOOL_INFO!$D$5:$AS$749, 42, FALSE)</f>
        <v>0</v>
      </c>
    </row>
    <row r="326" spans="1:50" ht="16.5" customHeight="1">
      <c r="A326" s="81">
        <v>322</v>
      </c>
      <c r="B326" s="86" t="s">
        <v>1396</v>
      </c>
      <c r="C326" s="88" t="s">
        <v>28</v>
      </c>
      <c r="D326" s="86" t="s">
        <v>2233</v>
      </c>
      <c r="E326" s="86" t="s">
        <v>1336</v>
      </c>
      <c r="F326" s="92" t="s">
        <v>784</v>
      </c>
      <c r="G326" s="90" t="s">
        <v>1397</v>
      </c>
      <c r="H326" s="390" t="s">
        <v>26</v>
      </c>
      <c r="I326" s="390" t="s">
        <v>699</v>
      </c>
      <c r="J326" s="88" t="s">
        <v>5123</v>
      </c>
      <c r="K326" s="366">
        <v>2</v>
      </c>
      <c r="L326" s="367">
        <v>1</v>
      </c>
      <c r="M326" s="367">
        <v>1</v>
      </c>
      <c r="N326" s="368">
        <f>VLOOKUP($G326, SCHOOL_INFO!$D$5:$AS$749, 6, FALSE)</f>
        <v>17</v>
      </c>
      <c r="O326" s="368">
        <f>VLOOKUP($G326, SCHOOL_INFO!$D$5:$AS$749, 7, FALSE)</f>
        <v>1</v>
      </c>
      <c r="P326" s="368">
        <f>VLOOKUP($G326, SCHOOL_INFO!$D$5:$AS$749, 8, FALSE)</f>
        <v>1</v>
      </c>
      <c r="Q326" s="368">
        <f>VLOOKUP($G326, SCHOOL_INFO!$D$5:$AS$749, 10, FALSE)</f>
        <v>0</v>
      </c>
      <c r="R326" s="368">
        <f>VLOOKUP($G326, SCHOOL_INFO!$D$5:$AS$749, 11, FALSE)</f>
        <v>0</v>
      </c>
      <c r="S326" s="368">
        <f>VLOOKUP($G326, SCHOOL_INFO!$D$5:$AS$749, 12, FALSE)</f>
        <v>0</v>
      </c>
      <c r="T326" s="368">
        <f>VLOOKUP($G326, SCHOOL_INFO!$D$5:$AS$749, 13, FALSE)</f>
        <v>6</v>
      </c>
      <c r="U326" s="368">
        <f>VLOOKUP($G326, SCHOOL_INFO!$D$5:$AS$749, 14, FALSE)</f>
        <v>0</v>
      </c>
      <c r="V326" s="368">
        <f>VLOOKUP($G326, SCHOOL_INFO!$D$5:$AS$749, 15, FALSE)</f>
        <v>0</v>
      </c>
      <c r="W326" s="368">
        <f>VLOOKUP($G326, SCHOOL_INFO!$D$5:$AS$749, 17, FALSE)</f>
        <v>0</v>
      </c>
      <c r="X326" s="368">
        <f>VLOOKUP($G326, SCHOOL_INFO!$D$5:$AS$749, 18, FALSE)</f>
        <v>0</v>
      </c>
      <c r="Y326" s="368">
        <f>VLOOKUP($G326, SCHOOL_INFO!$D$5:$AS$749, 19, FALSE)</f>
        <v>0</v>
      </c>
      <c r="Z326" s="368">
        <f>VLOOKUP($G326, SCHOOL_INFO!$D$5:$AS$749, 21, FALSE)</f>
        <v>15</v>
      </c>
      <c r="AA326" s="368">
        <f>VLOOKUP($G326, SCHOOL_INFO!$D$5:$AS$749, 22, FALSE)</f>
        <v>3</v>
      </c>
      <c r="AB326" s="368">
        <f>VLOOKUP($G326, SCHOOL_INFO!$D$5:$AS$749, 23, FALSE)</f>
        <v>0</v>
      </c>
      <c r="AC326" s="368">
        <f>VLOOKUP($G326, SCHOOL_INFO!$D$5:$AS$749, 25, FALSE)</f>
        <v>17</v>
      </c>
      <c r="AD326" s="368">
        <f>VLOOKUP($G326, SCHOOL_INFO!$D$5:$AS$749, 26, FALSE)</f>
        <v>1</v>
      </c>
      <c r="AE326" s="368">
        <f>VLOOKUP($G326, SCHOOL_INFO!$D$5:$AS$749, 27, FALSE)</f>
        <v>0</v>
      </c>
      <c r="AF326" s="368">
        <f>VLOOKUP($G326, SCHOOL_INFO!$D$5:$AS$749, 29, FALSE)</f>
        <v>0</v>
      </c>
      <c r="AG326" s="368">
        <f>VLOOKUP($G326, SCHOOL_INFO!$D$5:$AS$749, 30, FALSE)</f>
        <v>0</v>
      </c>
      <c r="AH326" s="368">
        <f>VLOOKUP($G326, SCHOOL_INFO!$D$5:$AS$749, 31, FALSE)</f>
        <v>0</v>
      </c>
      <c r="AI326" s="368">
        <f>VLOOKUP($G326, SCHOOL_INFO!$D$5:$AS$749, 33, FALSE)</f>
        <v>1</v>
      </c>
      <c r="AJ326" s="368">
        <f>VLOOKUP($G326, SCHOOL_INFO!$D$5:$AS$749, 34, FALSE)</f>
        <v>0</v>
      </c>
      <c r="AK326" s="368">
        <f>VLOOKUP($G326, SCHOOL_INFO!$D$5:$AS$749, 35, FALSE)</f>
        <v>8</v>
      </c>
      <c r="AL326" s="368">
        <f>VLOOKUP($B326, '0.학교(충남+대전)'!$C$4:$AH$767, 31, FALSE)</f>
        <v>8</v>
      </c>
      <c r="AM326" s="368">
        <f>VLOOKUP($B326, '0.학교(충남+대전)'!$C$4:$AH$767, 32, FALSE)</f>
        <v>0</v>
      </c>
      <c r="AN326" s="368">
        <f>VLOOKUP($G326, SCHOOL_INFO!$D$5:$AS$749, 9, FALSE)</f>
        <v>0</v>
      </c>
      <c r="AO326" s="368">
        <f>VLOOKUP($G326, SCHOOL_INFO!$D$5:$AS$749, 36, FALSE)</f>
        <v>21</v>
      </c>
      <c r="AP326" s="368">
        <f>VLOOKUP($G326, SCHOOL_INFO!$D$5:$AS$749, 37, FALSE)</f>
        <v>25</v>
      </c>
      <c r="AQ326" s="368">
        <f>VLOOKUP($B326, '0.학교(충남+대전)'!$C$4:$AC$767, 27, FALSE)</f>
        <v>46</v>
      </c>
      <c r="AR326" s="368">
        <f>VLOOKUP($B326, '0.학교(충남+대전)'!$C$4:$AH$767, 29, FALSE)</f>
        <v>46</v>
      </c>
      <c r="AS326" s="368">
        <f>VLOOKUP($B326, '0.학교(충남+대전)'!$C$4:$AH$767, 30, FALSE)</f>
        <v>0</v>
      </c>
      <c r="AT326" s="368">
        <f>VLOOKUP($G326, SCHOOL_INFO!$D$5:$AS$749, 38, FALSE)</f>
        <v>1</v>
      </c>
      <c r="AU326" s="368">
        <f>VLOOKUP($G326, SCHOOL_INFO!$D$5:$AS$749, 39, FALSE)</f>
        <v>9</v>
      </c>
      <c r="AV326" s="368">
        <f>VLOOKUP($G326, SCHOOL_INFO!$D$5:$AS$749, 40, FALSE)</f>
        <v>46</v>
      </c>
      <c r="AW326" s="368">
        <f>VLOOKUP($G326, SCHOOL_INFO!$D$5:$AS$749, 41, FALSE)</f>
        <v>0</v>
      </c>
      <c r="AX326" s="368">
        <f>VLOOKUP($G326, SCHOOL_INFO!$D$5:$AS$749, 42, FALSE)</f>
        <v>0</v>
      </c>
    </row>
    <row r="327" spans="1:50" ht="16.5" customHeight="1">
      <c r="A327" s="80">
        <v>323</v>
      </c>
      <c r="B327" s="86" t="s">
        <v>1400</v>
      </c>
      <c r="C327" s="88" t="s">
        <v>28</v>
      </c>
      <c r="D327" s="86" t="s">
        <v>2233</v>
      </c>
      <c r="E327" s="86" t="s">
        <v>1336</v>
      </c>
      <c r="F327" s="89" t="s">
        <v>730</v>
      </c>
      <c r="G327" s="90" t="s">
        <v>1401</v>
      </c>
      <c r="H327" s="390" t="s">
        <v>26</v>
      </c>
      <c r="I327" s="390" t="s">
        <v>35</v>
      </c>
      <c r="J327" s="88" t="s">
        <v>5123</v>
      </c>
      <c r="K327" s="366">
        <v>3</v>
      </c>
      <c r="L327" s="367">
        <v>1</v>
      </c>
      <c r="M327" s="367">
        <v>1</v>
      </c>
      <c r="N327" s="368">
        <f>VLOOKUP($G327, SCHOOL_INFO!$D$5:$AS$749, 6, FALSE)</f>
        <v>18</v>
      </c>
      <c r="O327" s="368">
        <f>VLOOKUP($G327, SCHOOL_INFO!$D$5:$AS$749, 7, FALSE)</f>
        <v>1</v>
      </c>
      <c r="P327" s="368">
        <f>VLOOKUP($G327, SCHOOL_INFO!$D$5:$AS$749, 8, FALSE)</f>
        <v>1</v>
      </c>
      <c r="Q327" s="368">
        <f>VLOOKUP($G327, SCHOOL_INFO!$D$5:$AS$749, 10, FALSE)</f>
        <v>1</v>
      </c>
      <c r="R327" s="368">
        <f>VLOOKUP($G327, SCHOOL_INFO!$D$5:$AS$749, 11, FALSE)</f>
        <v>0</v>
      </c>
      <c r="S327" s="368">
        <f>VLOOKUP($G327, SCHOOL_INFO!$D$5:$AS$749, 12, FALSE)</f>
        <v>0</v>
      </c>
      <c r="T327" s="368">
        <f>VLOOKUP($G327, SCHOOL_INFO!$D$5:$AS$749, 13, FALSE)</f>
        <v>2</v>
      </c>
      <c r="U327" s="368">
        <f>VLOOKUP($G327, SCHOOL_INFO!$D$5:$AS$749, 14, FALSE)</f>
        <v>0</v>
      </c>
      <c r="V327" s="368">
        <f>VLOOKUP($G327, SCHOOL_INFO!$D$5:$AS$749, 15, FALSE)</f>
        <v>0</v>
      </c>
      <c r="W327" s="368">
        <f>VLOOKUP($G327, SCHOOL_INFO!$D$5:$AS$749, 17, FALSE)</f>
        <v>0</v>
      </c>
      <c r="X327" s="368">
        <f>VLOOKUP($G327, SCHOOL_INFO!$D$5:$AS$749, 18, FALSE)</f>
        <v>0</v>
      </c>
      <c r="Y327" s="368">
        <f>VLOOKUP($G327, SCHOOL_INFO!$D$5:$AS$749, 19, FALSE)</f>
        <v>0</v>
      </c>
      <c r="Z327" s="368">
        <f>VLOOKUP($G327, SCHOOL_INFO!$D$5:$AS$749, 21, FALSE)</f>
        <v>21</v>
      </c>
      <c r="AA327" s="368">
        <f>VLOOKUP($G327, SCHOOL_INFO!$D$5:$AS$749, 22, FALSE)</f>
        <v>4</v>
      </c>
      <c r="AB327" s="368">
        <f>VLOOKUP($G327, SCHOOL_INFO!$D$5:$AS$749, 23, FALSE)</f>
        <v>0</v>
      </c>
      <c r="AC327" s="368">
        <f>VLOOKUP($G327, SCHOOL_INFO!$D$5:$AS$749, 25, FALSE)</f>
        <v>17</v>
      </c>
      <c r="AD327" s="368">
        <f>VLOOKUP($G327, SCHOOL_INFO!$D$5:$AS$749, 26, FALSE)</f>
        <v>0</v>
      </c>
      <c r="AE327" s="368">
        <f>VLOOKUP($G327, SCHOOL_INFO!$D$5:$AS$749, 27, FALSE)</f>
        <v>0</v>
      </c>
      <c r="AF327" s="368">
        <f>VLOOKUP($G327, SCHOOL_INFO!$D$5:$AS$749, 29, FALSE)</f>
        <v>0</v>
      </c>
      <c r="AG327" s="368">
        <f>VLOOKUP($G327, SCHOOL_INFO!$D$5:$AS$749, 30, FALSE)</f>
        <v>0</v>
      </c>
      <c r="AH327" s="368">
        <f>VLOOKUP($G327, SCHOOL_INFO!$D$5:$AS$749, 31, FALSE)</f>
        <v>0</v>
      </c>
      <c r="AI327" s="368">
        <f>VLOOKUP($G327, SCHOOL_INFO!$D$5:$AS$749, 33, FALSE)</f>
        <v>1</v>
      </c>
      <c r="AJ327" s="368">
        <f>VLOOKUP($G327, SCHOOL_INFO!$D$5:$AS$749, 34, FALSE)</f>
        <v>0</v>
      </c>
      <c r="AK327" s="368">
        <f>VLOOKUP($G327, SCHOOL_INFO!$D$5:$AS$749, 35, FALSE)</f>
        <v>10</v>
      </c>
      <c r="AL327" s="368">
        <f>VLOOKUP($B327, '0.학교(충남+대전)'!$C$4:$AH$767, 31, FALSE)</f>
        <v>10</v>
      </c>
      <c r="AM327" s="368">
        <f>VLOOKUP($B327, '0.학교(충남+대전)'!$C$4:$AH$767, 32, FALSE)</f>
        <v>0</v>
      </c>
      <c r="AN327" s="368">
        <f>VLOOKUP($G327, SCHOOL_INFO!$D$5:$AS$749, 9, FALSE)</f>
        <v>0</v>
      </c>
      <c r="AO327" s="368">
        <f>VLOOKUP($G327, SCHOOL_INFO!$D$5:$AS$749, 36, FALSE)</f>
        <v>47</v>
      </c>
      <c r="AP327" s="368">
        <f>VLOOKUP($G327, SCHOOL_INFO!$D$5:$AS$749, 37, FALSE)</f>
        <v>3</v>
      </c>
      <c r="AQ327" s="368">
        <f>VLOOKUP($B327, '0.학교(충남+대전)'!$C$4:$AC$767, 27, FALSE)</f>
        <v>50</v>
      </c>
      <c r="AR327" s="368">
        <f>VLOOKUP($B327, '0.학교(충남+대전)'!$C$4:$AH$767, 29, FALSE)</f>
        <v>50</v>
      </c>
      <c r="AS327" s="368">
        <f>VLOOKUP($B327, '0.학교(충남+대전)'!$C$4:$AH$767, 30, FALSE)</f>
        <v>0</v>
      </c>
      <c r="AT327" s="368">
        <f>VLOOKUP($G327, SCHOOL_INFO!$D$5:$AS$749, 38, FALSE)</f>
        <v>1</v>
      </c>
      <c r="AU327" s="368">
        <f>VLOOKUP($G327, SCHOOL_INFO!$D$5:$AS$749, 39, FALSE)</f>
        <v>10</v>
      </c>
      <c r="AV327" s="368">
        <f>VLOOKUP($G327, SCHOOL_INFO!$D$5:$AS$749, 40, FALSE)</f>
        <v>50</v>
      </c>
      <c r="AW327" s="368">
        <f>VLOOKUP($G327, SCHOOL_INFO!$D$5:$AS$749, 41, FALSE)</f>
        <v>0</v>
      </c>
      <c r="AX327" s="368">
        <f>VLOOKUP($G327, SCHOOL_INFO!$D$5:$AS$749, 42, FALSE)</f>
        <v>0</v>
      </c>
    </row>
    <row r="328" spans="1:50" ht="16.5" customHeight="1">
      <c r="A328" s="80">
        <v>324</v>
      </c>
      <c r="B328" s="86" t="s">
        <v>1402</v>
      </c>
      <c r="C328" s="88" t="s">
        <v>28</v>
      </c>
      <c r="D328" s="86" t="s">
        <v>2233</v>
      </c>
      <c r="E328" s="86" t="s">
        <v>1336</v>
      </c>
      <c r="F328" s="87" t="s">
        <v>727</v>
      </c>
      <c r="G328" s="90" t="s">
        <v>1403</v>
      </c>
      <c r="H328" s="390" t="s">
        <v>26</v>
      </c>
      <c r="I328" s="390" t="s">
        <v>35</v>
      </c>
      <c r="J328" s="88" t="s">
        <v>5123</v>
      </c>
      <c r="K328" s="366">
        <v>3</v>
      </c>
      <c r="L328" s="367">
        <v>1</v>
      </c>
      <c r="M328" s="367">
        <v>1</v>
      </c>
      <c r="N328" s="368">
        <f>VLOOKUP($G328, SCHOOL_INFO!$D$5:$AS$749, 6, FALSE)</f>
        <v>22</v>
      </c>
      <c r="O328" s="368">
        <f>VLOOKUP($G328, SCHOOL_INFO!$D$5:$AS$749, 7, FALSE)</f>
        <v>7</v>
      </c>
      <c r="P328" s="368">
        <f>VLOOKUP($G328, SCHOOL_INFO!$D$5:$AS$749, 8, FALSE)</f>
        <v>1</v>
      </c>
      <c r="Q328" s="368">
        <f>VLOOKUP($G328, SCHOOL_INFO!$D$5:$AS$749, 10, FALSE)</f>
        <v>1</v>
      </c>
      <c r="R328" s="368">
        <f>VLOOKUP($G328, SCHOOL_INFO!$D$5:$AS$749, 11, FALSE)</f>
        <v>0</v>
      </c>
      <c r="S328" s="368">
        <f>VLOOKUP($G328, SCHOOL_INFO!$D$5:$AS$749, 12, FALSE)</f>
        <v>0</v>
      </c>
      <c r="T328" s="368">
        <f>VLOOKUP($G328, SCHOOL_INFO!$D$5:$AS$749, 13, FALSE)</f>
        <v>10</v>
      </c>
      <c r="U328" s="368">
        <f>VLOOKUP($G328, SCHOOL_INFO!$D$5:$AS$749, 14, FALSE)</f>
        <v>0</v>
      </c>
      <c r="V328" s="368">
        <f>VLOOKUP($G328, SCHOOL_INFO!$D$5:$AS$749, 15, FALSE)</f>
        <v>0</v>
      </c>
      <c r="W328" s="368">
        <f>VLOOKUP($G328, SCHOOL_INFO!$D$5:$AS$749, 17, FALSE)</f>
        <v>0</v>
      </c>
      <c r="X328" s="368">
        <f>VLOOKUP($G328, SCHOOL_INFO!$D$5:$AS$749, 18, FALSE)</f>
        <v>0</v>
      </c>
      <c r="Y328" s="368">
        <f>VLOOKUP($G328, SCHOOL_INFO!$D$5:$AS$749, 19, FALSE)</f>
        <v>0</v>
      </c>
      <c r="Z328" s="368">
        <f>VLOOKUP($G328, SCHOOL_INFO!$D$5:$AS$749, 21, FALSE)</f>
        <v>32</v>
      </c>
      <c r="AA328" s="368">
        <f>VLOOKUP($G328, SCHOOL_INFO!$D$5:$AS$749, 22, FALSE)</f>
        <v>13</v>
      </c>
      <c r="AB328" s="368">
        <f>VLOOKUP($G328, SCHOOL_INFO!$D$5:$AS$749, 23, FALSE)</f>
        <v>0</v>
      </c>
      <c r="AC328" s="368">
        <f>VLOOKUP($G328, SCHOOL_INFO!$D$5:$AS$749, 25, FALSE)</f>
        <v>6</v>
      </c>
      <c r="AD328" s="368">
        <f>VLOOKUP($G328, SCHOOL_INFO!$D$5:$AS$749, 26, FALSE)</f>
        <v>3</v>
      </c>
      <c r="AE328" s="368">
        <f>VLOOKUP($G328, SCHOOL_INFO!$D$5:$AS$749, 27, FALSE)</f>
        <v>0</v>
      </c>
      <c r="AF328" s="368">
        <f>VLOOKUP($G328, SCHOOL_INFO!$D$5:$AS$749, 29, FALSE)</f>
        <v>0</v>
      </c>
      <c r="AG328" s="368">
        <f>VLOOKUP($G328, SCHOOL_INFO!$D$5:$AS$749, 30, FALSE)</f>
        <v>0</v>
      </c>
      <c r="AH328" s="368">
        <f>VLOOKUP($G328, SCHOOL_INFO!$D$5:$AS$749, 31, FALSE)</f>
        <v>0</v>
      </c>
      <c r="AI328" s="368">
        <f>VLOOKUP($G328, SCHOOL_INFO!$D$5:$AS$749, 33, FALSE)</f>
        <v>1</v>
      </c>
      <c r="AJ328" s="368">
        <f>VLOOKUP($G328, SCHOOL_INFO!$D$5:$AS$749, 34, FALSE)</f>
        <v>0</v>
      </c>
      <c r="AK328" s="368">
        <f>VLOOKUP($G328, SCHOOL_INFO!$D$5:$AS$749, 35, FALSE)</f>
        <v>7</v>
      </c>
      <c r="AL328" s="368">
        <f>VLOOKUP($B328, '0.학교(충남+대전)'!$C$4:$AH$767, 31, FALSE)</f>
        <v>7</v>
      </c>
      <c r="AM328" s="368">
        <f>VLOOKUP($B328, '0.학교(충남+대전)'!$C$4:$AH$767, 32, FALSE)</f>
        <v>0</v>
      </c>
      <c r="AN328" s="368">
        <f>VLOOKUP($G328, SCHOOL_INFO!$D$5:$AS$749, 9, FALSE)</f>
        <v>0</v>
      </c>
      <c r="AO328" s="368">
        <f>VLOOKUP($G328, SCHOOL_INFO!$D$5:$AS$749, 36, FALSE)</f>
        <v>55</v>
      </c>
      <c r="AP328" s="368">
        <f>VLOOKUP($G328, SCHOOL_INFO!$D$5:$AS$749, 37, FALSE)</f>
        <v>1</v>
      </c>
      <c r="AQ328" s="368">
        <f>VLOOKUP($B328, '0.학교(충남+대전)'!$C$4:$AC$767, 27, FALSE)</f>
        <v>53</v>
      </c>
      <c r="AR328" s="368">
        <f>VLOOKUP($B328, '0.학교(충남+대전)'!$C$4:$AH$767, 29, FALSE)</f>
        <v>53</v>
      </c>
      <c r="AS328" s="368">
        <f>VLOOKUP($B328, '0.학교(충남+대전)'!$C$4:$AH$767, 30, FALSE)</f>
        <v>3</v>
      </c>
      <c r="AT328" s="368">
        <f>VLOOKUP($G328, SCHOOL_INFO!$D$5:$AS$749, 38, FALSE)</f>
        <v>1</v>
      </c>
      <c r="AU328" s="368">
        <f>VLOOKUP($G328, SCHOOL_INFO!$D$5:$AS$749, 39, FALSE)</f>
        <v>5</v>
      </c>
      <c r="AV328" s="368">
        <f>VLOOKUP($G328, SCHOOL_INFO!$D$5:$AS$749, 40, FALSE)</f>
        <v>53</v>
      </c>
      <c r="AW328" s="368">
        <f>VLOOKUP($G328, SCHOOL_INFO!$D$5:$AS$749, 41, FALSE)</f>
        <v>3</v>
      </c>
      <c r="AX328" s="368">
        <f>VLOOKUP($G328, SCHOOL_INFO!$D$5:$AS$749, 42, FALSE)</f>
        <v>0</v>
      </c>
    </row>
    <row r="329" spans="1:50" ht="16.5" customHeight="1">
      <c r="A329" s="81">
        <v>325</v>
      </c>
      <c r="B329" s="86" t="s">
        <v>1404</v>
      </c>
      <c r="C329" s="88" t="s">
        <v>28</v>
      </c>
      <c r="D329" s="86" t="s">
        <v>2233</v>
      </c>
      <c r="E329" s="86" t="s">
        <v>1336</v>
      </c>
      <c r="F329" s="91" t="s">
        <v>724</v>
      </c>
      <c r="G329" s="90" t="s">
        <v>1405</v>
      </c>
      <c r="H329" s="390" t="s">
        <v>26</v>
      </c>
      <c r="I329" s="390" t="s">
        <v>35</v>
      </c>
      <c r="J329" s="88" t="s">
        <v>5123</v>
      </c>
      <c r="K329" s="366">
        <v>3</v>
      </c>
      <c r="L329" s="367">
        <v>1</v>
      </c>
      <c r="M329" s="367">
        <v>1</v>
      </c>
      <c r="N329" s="368">
        <f>VLOOKUP($G329, SCHOOL_INFO!$D$5:$AS$749, 6, FALSE)</f>
        <v>22</v>
      </c>
      <c r="O329" s="368">
        <f>VLOOKUP($G329, SCHOOL_INFO!$D$5:$AS$749, 7, FALSE)</f>
        <v>12</v>
      </c>
      <c r="P329" s="368">
        <f>VLOOKUP($G329, SCHOOL_INFO!$D$5:$AS$749, 8, FALSE)</f>
        <v>3</v>
      </c>
      <c r="Q329" s="368">
        <f>VLOOKUP($G329, SCHOOL_INFO!$D$5:$AS$749, 10, FALSE)</f>
        <v>1</v>
      </c>
      <c r="R329" s="368">
        <f>VLOOKUP($G329, SCHOOL_INFO!$D$5:$AS$749, 11, FALSE)</f>
        <v>1</v>
      </c>
      <c r="S329" s="368">
        <f>VLOOKUP($G329, SCHOOL_INFO!$D$5:$AS$749, 12, FALSE)</f>
        <v>0</v>
      </c>
      <c r="T329" s="368">
        <f>VLOOKUP($G329, SCHOOL_INFO!$D$5:$AS$749, 13, FALSE)</f>
        <v>6</v>
      </c>
      <c r="U329" s="368">
        <f>VLOOKUP($G329, SCHOOL_INFO!$D$5:$AS$749, 14, FALSE)</f>
        <v>6</v>
      </c>
      <c r="V329" s="368">
        <f>VLOOKUP($G329, SCHOOL_INFO!$D$5:$AS$749, 15, FALSE)</f>
        <v>0</v>
      </c>
      <c r="W329" s="368">
        <f>VLOOKUP($G329, SCHOOL_INFO!$D$5:$AS$749, 17, FALSE)</f>
        <v>7</v>
      </c>
      <c r="X329" s="368">
        <f>VLOOKUP($G329, SCHOOL_INFO!$D$5:$AS$749, 18, FALSE)</f>
        <v>3</v>
      </c>
      <c r="Y329" s="368">
        <f>VLOOKUP($G329, SCHOOL_INFO!$D$5:$AS$749, 19, FALSE)</f>
        <v>3</v>
      </c>
      <c r="Z329" s="368">
        <f>VLOOKUP($G329, SCHOOL_INFO!$D$5:$AS$749, 21, FALSE)</f>
        <v>8</v>
      </c>
      <c r="AA329" s="368">
        <f>VLOOKUP($G329, SCHOOL_INFO!$D$5:$AS$749, 22, FALSE)</f>
        <v>6</v>
      </c>
      <c r="AB329" s="368">
        <f>VLOOKUP($G329, SCHOOL_INFO!$D$5:$AS$749, 23, FALSE)</f>
        <v>0</v>
      </c>
      <c r="AC329" s="368">
        <f>VLOOKUP($G329, SCHOOL_INFO!$D$5:$AS$749, 25, FALSE)</f>
        <v>30</v>
      </c>
      <c r="AD329" s="368">
        <f>VLOOKUP($G329, SCHOOL_INFO!$D$5:$AS$749, 26, FALSE)</f>
        <v>14</v>
      </c>
      <c r="AE329" s="368">
        <f>VLOOKUP($G329, SCHOOL_INFO!$D$5:$AS$749, 27, FALSE)</f>
        <v>0</v>
      </c>
      <c r="AF329" s="368">
        <f>VLOOKUP($G329, SCHOOL_INFO!$D$5:$AS$749, 29, FALSE)</f>
        <v>0</v>
      </c>
      <c r="AG329" s="368">
        <f>VLOOKUP($G329, SCHOOL_INFO!$D$5:$AS$749, 30, FALSE)</f>
        <v>0</v>
      </c>
      <c r="AH329" s="368">
        <f>VLOOKUP($G329, SCHOOL_INFO!$D$5:$AS$749, 31, FALSE)</f>
        <v>0</v>
      </c>
      <c r="AI329" s="368">
        <f>VLOOKUP($G329, SCHOOL_INFO!$D$5:$AS$749, 33, FALSE)</f>
        <v>1</v>
      </c>
      <c r="AJ329" s="368">
        <f>VLOOKUP($G329, SCHOOL_INFO!$D$5:$AS$749, 34, FALSE)</f>
        <v>0</v>
      </c>
      <c r="AK329" s="368">
        <f>VLOOKUP($G329, SCHOOL_INFO!$D$5:$AS$749, 35, FALSE)</f>
        <v>20</v>
      </c>
      <c r="AL329" s="368">
        <f>VLOOKUP($B329, '0.학교(충남+대전)'!$C$4:$AH$767, 31, FALSE)</f>
        <v>20</v>
      </c>
      <c r="AM329" s="368">
        <f>VLOOKUP($B329, '0.학교(충남+대전)'!$C$4:$AH$767, 32, FALSE)</f>
        <v>0</v>
      </c>
      <c r="AN329" s="368">
        <f>VLOOKUP($G329, SCHOOL_INFO!$D$5:$AS$749, 9, FALSE)</f>
        <v>0</v>
      </c>
      <c r="AO329" s="368">
        <f>VLOOKUP($G329, SCHOOL_INFO!$D$5:$AS$749, 36, FALSE)</f>
        <v>51</v>
      </c>
      <c r="AP329" s="368">
        <f>VLOOKUP($G329, SCHOOL_INFO!$D$5:$AS$749, 37, FALSE)</f>
        <v>23</v>
      </c>
      <c r="AQ329" s="368">
        <f>VLOOKUP($B329, '0.학교(충남+대전)'!$C$4:$AC$767, 27, FALSE)</f>
        <v>74</v>
      </c>
      <c r="AR329" s="368">
        <f>VLOOKUP($B329, '0.학교(충남+대전)'!$C$4:$AH$767, 29, FALSE)</f>
        <v>74</v>
      </c>
      <c r="AS329" s="368">
        <f>VLOOKUP($B329, '0.학교(충남+대전)'!$C$4:$AH$767, 30, FALSE)</f>
        <v>0</v>
      </c>
      <c r="AT329" s="368">
        <f>VLOOKUP($G329, SCHOOL_INFO!$D$5:$AS$749, 38, FALSE)</f>
        <v>1</v>
      </c>
      <c r="AU329" s="368">
        <f>VLOOKUP($G329, SCHOOL_INFO!$D$5:$AS$749, 39, FALSE)</f>
        <v>17</v>
      </c>
      <c r="AV329" s="368">
        <f>VLOOKUP($G329, SCHOOL_INFO!$D$5:$AS$749, 40, FALSE)</f>
        <v>74</v>
      </c>
      <c r="AW329" s="368">
        <f>VLOOKUP($G329, SCHOOL_INFO!$D$5:$AS$749, 41, FALSE)</f>
        <v>0</v>
      </c>
      <c r="AX329" s="368">
        <f>VLOOKUP($G329, SCHOOL_INFO!$D$5:$AS$749, 42, FALSE)</f>
        <v>0</v>
      </c>
    </row>
    <row r="330" spans="1:50" ht="16.5" customHeight="1">
      <c r="A330" s="80">
        <v>326</v>
      </c>
      <c r="B330" s="86" t="s">
        <v>1406</v>
      </c>
      <c r="C330" s="88" t="s">
        <v>28</v>
      </c>
      <c r="D330" s="86" t="s">
        <v>2233</v>
      </c>
      <c r="E330" s="86" t="s">
        <v>1336</v>
      </c>
      <c r="F330" s="89" t="s">
        <v>730</v>
      </c>
      <c r="G330" s="90" t="s">
        <v>1407</v>
      </c>
      <c r="H330" s="390" t="s">
        <v>26</v>
      </c>
      <c r="I330" s="390" t="s">
        <v>35</v>
      </c>
      <c r="J330" s="88" t="s">
        <v>5123</v>
      </c>
      <c r="K330" s="366">
        <v>3</v>
      </c>
      <c r="L330" s="367">
        <v>1</v>
      </c>
      <c r="M330" s="367">
        <v>1</v>
      </c>
      <c r="N330" s="368">
        <f>VLOOKUP($G330, SCHOOL_INFO!$D$5:$AS$749, 6, FALSE)</f>
        <v>15</v>
      </c>
      <c r="O330" s="368">
        <f>VLOOKUP($G330, SCHOOL_INFO!$D$5:$AS$749, 7, FALSE)</f>
        <v>0</v>
      </c>
      <c r="P330" s="368">
        <f>VLOOKUP($G330, SCHOOL_INFO!$D$5:$AS$749, 8, FALSE)</f>
        <v>1</v>
      </c>
      <c r="Q330" s="368">
        <f>VLOOKUP($G330, SCHOOL_INFO!$D$5:$AS$749, 10, FALSE)</f>
        <v>1</v>
      </c>
      <c r="R330" s="368">
        <f>VLOOKUP($G330, SCHOOL_INFO!$D$5:$AS$749, 11, FALSE)</f>
        <v>0</v>
      </c>
      <c r="S330" s="368">
        <f>VLOOKUP($G330, SCHOOL_INFO!$D$5:$AS$749, 12, FALSE)</f>
        <v>0</v>
      </c>
      <c r="T330" s="368">
        <f>VLOOKUP($G330, SCHOOL_INFO!$D$5:$AS$749, 13, FALSE)</f>
        <v>2</v>
      </c>
      <c r="U330" s="368">
        <f>VLOOKUP($G330, SCHOOL_INFO!$D$5:$AS$749, 14, FALSE)</f>
        <v>0</v>
      </c>
      <c r="V330" s="368">
        <f>VLOOKUP($G330, SCHOOL_INFO!$D$5:$AS$749, 15, FALSE)</f>
        <v>0</v>
      </c>
      <c r="W330" s="368">
        <f>VLOOKUP($G330, SCHOOL_INFO!$D$5:$AS$749, 17, FALSE)</f>
        <v>0</v>
      </c>
      <c r="X330" s="368">
        <f>VLOOKUP($G330, SCHOOL_INFO!$D$5:$AS$749, 18, FALSE)</f>
        <v>0</v>
      </c>
      <c r="Y330" s="368">
        <f>VLOOKUP($G330, SCHOOL_INFO!$D$5:$AS$749, 19, FALSE)</f>
        <v>0</v>
      </c>
      <c r="Z330" s="368">
        <f>VLOOKUP($G330, SCHOOL_INFO!$D$5:$AS$749, 21, FALSE)</f>
        <v>18</v>
      </c>
      <c r="AA330" s="368">
        <f>VLOOKUP($G330, SCHOOL_INFO!$D$5:$AS$749, 22, FALSE)</f>
        <v>3</v>
      </c>
      <c r="AB330" s="368">
        <f>VLOOKUP($G330, SCHOOL_INFO!$D$5:$AS$749, 23, FALSE)</f>
        <v>0</v>
      </c>
      <c r="AC330" s="368">
        <f>VLOOKUP($G330, SCHOOL_INFO!$D$5:$AS$749, 25, FALSE)</f>
        <v>15</v>
      </c>
      <c r="AD330" s="368">
        <f>VLOOKUP($G330, SCHOOL_INFO!$D$5:$AS$749, 26, FALSE)</f>
        <v>0</v>
      </c>
      <c r="AE330" s="368">
        <f>VLOOKUP($G330, SCHOOL_INFO!$D$5:$AS$749, 27, FALSE)</f>
        <v>0</v>
      </c>
      <c r="AF330" s="368">
        <f>VLOOKUP($G330, SCHOOL_INFO!$D$5:$AS$749, 29, FALSE)</f>
        <v>0</v>
      </c>
      <c r="AG330" s="368">
        <f>VLOOKUP($G330, SCHOOL_INFO!$D$5:$AS$749, 30, FALSE)</f>
        <v>0</v>
      </c>
      <c r="AH330" s="368">
        <f>VLOOKUP($G330, SCHOOL_INFO!$D$5:$AS$749, 31, FALSE)</f>
        <v>0</v>
      </c>
      <c r="AI330" s="368">
        <f>VLOOKUP($G330, SCHOOL_INFO!$D$5:$AS$749, 33, FALSE)</f>
        <v>1</v>
      </c>
      <c r="AJ330" s="368">
        <f>VLOOKUP($G330, SCHOOL_INFO!$D$5:$AS$749, 34, FALSE)</f>
        <v>0</v>
      </c>
      <c r="AK330" s="368">
        <f>VLOOKUP($G330, SCHOOL_INFO!$D$5:$AS$749, 35, FALSE)</f>
        <v>10</v>
      </c>
      <c r="AL330" s="368">
        <f>VLOOKUP($B330, '0.학교(충남+대전)'!$C$4:$AH$767, 31, FALSE)</f>
        <v>10</v>
      </c>
      <c r="AM330" s="368">
        <f>VLOOKUP($B330, '0.학교(충남+대전)'!$C$4:$AH$767, 32, FALSE)</f>
        <v>0</v>
      </c>
      <c r="AN330" s="368">
        <f>VLOOKUP($G330, SCHOOL_INFO!$D$5:$AS$749, 9, FALSE)</f>
        <v>0</v>
      </c>
      <c r="AO330" s="368">
        <f>VLOOKUP($G330, SCHOOL_INFO!$D$5:$AS$749, 36, FALSE)</f>
        <v>46</v>
      </c>
      <c r="AP330" s="368">
        <f>VLOOKUP($G330, SCHOOL_INFO!$D$5:$AS$749, 37, FALSE)</f>
        <v>0</v>
      </c>
      <c r="AQ330" s="368">
        <f>VLOOKUP($B330, '0.학교(충남+대전)'!$C$4:$AC$767, 27, FALSE)</f>
        <v>46</v>
      </c>
      <c r="AR330" s="368">
        <f>VLOOKUP($B330, '0.학교(충남+대전)'!$C$4:$AH$767, 29, FALSE)</f>
        <v>46</v>
      </c>
      <c r="AS330" s="368">
        <f>VLOOKUP($B330, '0.학교(충남+대전)'!$C$4:$AH$767, 30, FALSE)</f>
        <v>0</v>
      </c>
      <c r="AT330" s="368">
        <f>VLOOKUP($G330, SCHOOL_INFO!$D$5:$AS$749, 38, FALSE)</f>
        <v>1</v>
      </c>
      <c r="AU330" s="368">
        <f>VLOOKUP($G330, SCHOOL_INFO!$D$5:$AS$749, 39, FALSE)</f>
        <v>10</v>
      </c>
      <c r="AV330" s="368">
        <f>VLOOKUP($G330, SCHOOL_INFO!$D$5:$AS$749, 40, FALSE)</f>
        <v>46</v>
      </c>
      <c r="AW330" s="368">
        <f>VLOOKUP($G330, SCHOOL_INFO!$D$5:$AS$749, 41, FALSE)</f>
        <v>0</v>
      </c>
      <c r="AX330" s="368">
        <f>VLOOKUP($G330, SCHOOL_INFO!$D$5:$AS$749, 42, FALSE)</f>
        <v>0</v>
      </c>
    </row>
    <row r="331" spans="1:50" ht="16.5" customHeight="1">
      <c r="A331" s="80">
        <v>327</v>
      </c>
      <c r="B331" s="86" t="s">
        <v>1408</v>
      </c>
      <c r="C331" s="88" t="s">
        <v>28</v>
      </c>
      <c r="D331" s="86" t="s">
        <v>2233</v>
      </c>
      <c r="E331" s="86" t="s">
        <v>1336</v>
      </c>
      <c r="F331" s="87" t="s">
        <v>727</v>
      </c>
      <c r="G331" s="90" t="s">
        <v>1409</v>
      </c>
      <c r="H331" s="390" t="s">
        <v>2353</v>
      </c>
      <c r="I331" s="390" t="s">
        <v>699</v>
      </c>
      <c r="J331" s="88" t="s">
        <v>5123</v>
      </c>
      <c r="K331" s="366">
        <v>2</v>
      </c>
      <c r="L331" s="367">
        <v>1</v>
      </c>
      <c r="M331" s="367">
        <v>1</v>
      </c>
      <c r="N331" s="368">
        <f>VLOOKUP($G331, SCHOOL_INFO!$D$5:$AS$749, 6, FALSE)</f>
        <v>13</v>
      </c>
      <c r="O331" s="368">
        <f>VLOOKUP($G331, SCHOOL_INFO!$D$5:$AS$749, 7, FALSE)</f>
        <v>0</v>
      </c>
      <c r="P331" s="368">
        <f>VLOOKUP($G331, SCHOOL_INFO!$D$5:$AS$749, 8, FALSE)</f>
        <v>1</v>
      </c>
      <c r="Q331" s="368">
        <f>VLOOKUP($G331, SCHOOL_INFO!$D$5:$AS$749, 10, FALSE)</f>
        <v>0</v>
      </c>
      <c r="R331" s="368">
        <f>VLOOKUP($G331, SCHOOL_INFO!$D$5:$AS$749, 11, FALSE)</f>
        <v>0</v>
      </c>
      <c r="S331" s="368">
        <f>VLOOKUP($G331, SCHOOL_INFO!$D$5:$AS$749, 12, FALSE)</f>
        <v>0</v>
      </c>
      <c r="T331" s="368">
        <f>VLOOKUP($G331, SCHOOL_INFO!$D$5:$AS$749, 13, FALSE)</f>
        <v>2</v>
      </c>
      <c r="U331" s="368">
        <f>VLOOKUP($G331, SCHOOL_INFO!$D$5:$AS$749, 14, FALSE)</f>
        <v>0</v>
      </c>
      <c r="V331" s="368">
        <f>VLOOKUP($G331, SCHOOL_INFO!$D$5:$AS$749, 15, FALSE)</f>
        <v>0</v>
      </c>
      <c r="W331" s="368">
        <f>VLOOKUP($G331, SCHOOL_INFO!$D$5:$AS$749, 17, FALSE)</f>
        <v>0</v>
      </c>
      <c r="X331" s="368">
        <f>VLOOKUP($G331, SCHOOL_INFO!$D$5:$AS$749, 18, FALSE)</f>
        <v>0</v>
      </c>
      <c r="Y331" s="368">
        <f>VLOOKUP($G331, SCHOOL_INFO!$D$5:$AS$749, 19, FALSE)</f>
        <v>0</v>
      </c>
      <c r="Z331" s="368">
        <f>VLOOKUP($G331, SCHOOL_INFO!$D$5:$AS$749, 21, FALSE)</f>
        <v>15</v>
      </c>
      <c r="AA331" s="368">
        <f>VLOOKUP($G331, SCHOOL_INFO!$D$5:$AS$749, 22, FALSE)</f>
        <v>3</v>
      </c>
      <c r="AB331" s="368">
        <f>VLOOKUP($G331, SCHOOL_INFO!$D$5:$AS$749, 23, FALSE)</f>
        <v>0</v>
      </c>
      <c r="AC331" s="368">
        <f>VLOOKUP($G331, SCHOOL_INFO!$D$5:$AS$749, 25, FALSE)</f>
        <v>12</v>
      </c>
      <c r="AD331" s="368">
        <f>VLOOKUP($G331, SCHOOL_INFO!$D$5:$AS$749, 26, FALSE)</f>
        <v>0</v>
      </c>
      <c r="AE331" s="368">
        <f>VLOOKUP($G331, SCHOOL_INFO!$D$5:$AS$749, 27, FALSE)</f>
        <v>0</v>
      </c>
      <c r="AF331" s="368">
        <f>VLOOKUP($G331, SCHOOL_INFO!$D$5:$AS$749, 29, FALSE)</f>
        <v>0</v>
      </c>
      <c r="AG331" s="368">
        <f>VLOOKUP($G331, SCHOOL_INFO!$D$5:$AS$749, 30, FALSE)</f>
        <v>0</v>
      </c>
      <c r="AH331" s="368">
        <f>VLOOKUP($G331, SCHOOL_INFO!$D$5:$AS$749, 31, FALSE)</f>
        <v>0</v>
      </c>
      <c r="AI331" s="368">
        <f>VLOOKUP($G331, SCHOOL_INFO!$D$5:$AS$749, 33, FALSE)</f>
        <v>1</v>
      </c>
      <c r="AJ331" s="368">
        <f>VLOOKUP($G331, SCHOOL_INFO!$D$5:$AS$749, 34, FALSE)</f>
        <v>0</v>
      </c>
      <c r="AK331" s="368">
        <f>VLOOKUP($G331, SCHOOL_INFO!$D$5:$AS$749, 35, FALSE)</f>
        <v>7</v>
      </c>
      <c r="AL331" s="368">
        <f>VLOOKUP($B331, '0.학교(충남+대전)'!$C$4:$AH$767, 31, FALSE)</f>
        <v>7</v>
      </c>
      <c r="AM331" s="368">
        <f>VLOOKUP($B331, '0.학교(충남+대전)'!$C$4:$AH$767, 32, FALSE)</f>
        <v>0</v>
      </c>
      <c r="AN331" s="368">
        <f>VLOOKUP($G331, SCHOOL_INFO!$D$5:$AS$749, 9, FALSE)</f>
        <v>0</v>
      </c>
      <c r="AO331" s="368">
        <f>VLOOKUP($G331, SCHOOL_INFO!$D$5:$AS$749, 36, FALSE)</f>
        <v>40</v>
      </c>
      <c r="AP331" s="368">
        <f>VLOOKUP($G331, SCHOOL_INFO!$D$5:$AS$749, 37, FALSE)</f>
        <v>4</v>
      </c>
      <c r="AQ331" s="368">
        <f>VLOOKUP($B331, '0.학교(충남+대전)'!$C$4:$AC$767, 27, FALSE)</f>
        <v>44</v>
      </c>
      <c r="AR331" s="368">
        <f>VLOOKUP($B331, '0.학교(충남+대전)'!$C$4:$AH$767, 29, FALSE)</f>
        <v>44</v>
      </c>
      <c r="AS331" s="368">
        <f>VLOOKUP($B331, '0.학교(충남+대전)'!$C$4:$AH$767, 30, FALSE)</f>
        <v>0</v>
      </c>
      <c r="AT331" s="368">
        <f>VLOOKUP($G331, SCHOOL_INFO!$D$5:$AS$749, 38, FALSE)</f>
        <v>3</v>
      </c>
      <c r="AU331" s="368">
        <f>VLOOKUP($G331, SCHOOL_INFO!$D$5:$AS$749, 39, FALSE)</f>
        <v>8</v>
      </c>
      <c r="AV331" s="368">
        <f>VLOOKUP($G331, SCHOOL_INFO!$D$5:$AS$749, 40, FALSE)</f>
        <v>44</v>
      </c>
      <c r="AW331" s="368">
        <f>VLOOKUP($G331, SCHOOL_INFO!$D$5:$AS$749, 41, FALSE)</f>
        <v>0</v>
      </c>
      <c r="AX331" s="368">
        <f>VLOOKUP($G331, SCHOOL_INFO!$D$5:$AS$749, 42, FALSE)</f>
        <v>0</v>
      </c>
    </row>
    <row r="332" spans="1:50" ht="16.5" customHeight="1">
      <c r="A332" s="81">
        <v>328</v>
      </c>
      <c r="B332" s="86" t="s">
        <v>1410</v>
      </c>
      <c r="C332" s="88" t="s">
        <v>28</v>
      </c>
      <c r="D332" s="86" t="s">
        <v>2233</v>
      </c>
      <c r="E332" s="86" t="s">
        <v>1336</v>
      </c>
      <c r="F332" s="91" t="s">
        <v>724</v>
      </c>
      <c r="G332" s="90" t="s">
        <v>1411</v>
      </c>
      <c r="H332" s="390" t="s">
        <v>26</v>
      </c>
      <c r="I332" s="390" t="s">
        <v>699</v>
      </c>
      <c r="J332" s="88" t="s">
        <v>5123</v>
      </c>
      <c r="K332" s="366">
        <v>2</v>
      </c>
      <c r="L332" s="367">
        <v>1</v>
      </c>
      <c r="M332" s="367">
        <v>1</v>
      </c>
      <c r="N332" s="368">
        <f>VLOOKUP($G332, SCHOOL_INFO!$D$5:$AS$749, 6, FALSE)</f>
        <v>15</v>
      </c>
      <c r="O332" s="368">
        <f>VLOOKUP($G332, SCHOOL_INFO!$D$5:$AS$749, 7, FALSE)</f>
        <v>2</v>
      </c>
      <c r="P332" s="368">
        <f>VLOOKUP($G332, SCHOOL_INFO!$D$5:$AS$749, 8, FALSE)</f>
        <v>1</v>
      </c>
      <c r="Q332" s="368">
        <f>VLOOKUP($G332, SCHOOL_INFO!$D$5:$AS$749, 10, FALSE)</f>
        <v>0</v>
      </c>
      <c r="R332" s="368">
        <f>VLOOKUP($G332, SCHOOL_INFO!$D$5:$AS$749, 11, FALSE)</f>
        <v>0</v>
      </c>
      <c r="S332" s="368">
        <f>VLOOKUP($G332, SCHOOL_INFO!$D$5:$AS$749, 12, FALSE)</f>
        <v>0</v>
      </c>
      <c r="T332" s="368">
        <f>VLOOKUP($G332, SCHOOL_INFO!$D$5:$AS$749, 13, FALSE)</f>
        <v>2</v>
      </c>
      <c r="U332" s="368">
        <f>VLOOKUP($G332, SCHOOL_INFO!$D$5:$AS$749, 14, FALSE)</f>
        <v>0</v>
      </c>
      <c r="V332" s="368">
        <f>VLOOKUP($G332, SCHOOL_INFO!$D$5:$AS$749, 15, FALSE)</f>
        <v>0</v>
      </c>
      <c r="W332" s="368">
        <f>VLOOKUP($G332, SCHOOL_INFO!$D$5:$AS$749, 17, FALSE)</f>
        <v>0</v>
      </c>
      <c r="X332" s="368">
        <f>VLOOKUP($G332, SCHOOL_INFO!$D$5:$AS$749, 18, FALSE)</f>
        <v>0</v>
      </c>
      <c r="Y332" s="368">
        <f>VLOOKUP($G332, SCHOOL_INFO!$D$5:$AS$749, 19, FALSE)</f>
        <v>0</v>
      </c>
      <c r="Z332" s="368">
        <f>VLOOKUP($G332, SCHOOL_INFO!$D$5:$AS$749, 21, FALSE)</f>
        <v>16</v>
      </c>
      <c r="AA332" s="368">
        <f>VLOOKUP($G332, SCHOOL_INFO!$D$5:$AS$749, 22, FALSE)</f>
        <v>4</v>
      </c>
      <c r="AB332" s="368">
        <f>VLOOKUP($G332, SCHOOL_INFO!$D$5:$AS$749, 23, FALSE)</f>
        <v>0</v>
      </c>
      <c r="AC332" s="368">
        <f>VLOOKUP($G332, SCHOOL_INFO!$D$5:$AS$749, 25, FALSE)</f>
        <v>14</v>
      </c>
      <c r="AD332" s="368">
        <f>VLOOKUP($G332, SCHOOL_INFO!$D$5:$AS$749, 26, FALSE)</f>
        <v>2</v>
      </c>
      <c r="AE332" s="368">
        <f>VLOOKUP($G332, SCHOOL_INFO!$D$5:$AS$749, 27, FALSE)</f>
        <v>0</v>
      </c>
      <c r="AF332" s="368">
        <f>VLOOKUP($G332, SCHOOL_INFO!$D$5:$AS$749, 29, FALSE)</f>
        <v>0</v>
      </c>
      <c r="AG332" s="368">
        <f>VLOOKUP($G332, SCHOOL_INFO!$D$5:$AS$749, 30, FALSE)</f>
        <v>0</v>
      </c>
      <c r="AH332" s="368">
        <f>VLOOKUP($G332, SCHOOL_INFO!$D$5:$AS$749, 31, FALSE)</f>
        <v>0</v>
      </c>
      <c r="AI332" s="368">
        <f>VLOOKUP($G332, SCHOOL_INFO!$D$5:$AS$749, 33, FALSE)</f>
        <v>1</v>
      </c>
      <c r="AJ332" s="368">
        <f>VLOOKUP($G332, SCHOOL_INFO!$D$5:$AS$749, 34, FALSE)</f>
        <v>0</v>
      </c>
      <c r="AK332" s="368">
        <f>VLOOKUP($G332, SCHOOL_INFO!$D$5:$AS$749, 35, FALSE)</f>
        <v>6</v>
      </c>
      <c r="AL332" s="368">
        <f>VLOOKUP($B332, '0.학교(충남+대전)'!$C$4:$AH$767, 31, FALSE)</f>
        <v>6</v>
      </c>
      <c r="AM332" s="368">
        <f>VLOOKUP($B332, '0.학교(충남+대전)'!$C$4:$AH$767, 32, FALSE)</f>
        <v>0</v>
      </c>
      <c r="AN332" s="368">
        <f>VLOOKUP($G332, SCHOOL_INFO!$D$5:$AS$749, 9, FALSE)</f>
        <v>0</v>
      </c>
      <c r="AO332" s="368">
        <f>VLOOKUP($G332, SCHOOL_INFO!$D$5:$AS$749, 36, FALSE)</f>
        <v>47</v>
      </c>
      <c r="AP332" s="368">
        <f>VLOOKUP($G332, SCHOOL_INFO!$D$5:$AS$749, 37, FALSE)</f>
        <v>0</v>
      </c>
      <c r="AQ332" s="368">
        <f>VLOOKUP($B332, '0.학교(충남+대전)'!$C$4:$AC$767, 27, FALSE)</f>
        <v>47</v>
      </c>
      <c r="AR332" s="368">
        <f>VLOOKUP($B332, '0.학교(충남+대전)'!$C$4:$AH$767, 29, FALSE)</f>
        <v>47</v>
      </c>
      <c r="AS332" s="368">
        <f>VLOOKUP($B332, '0.학교(충남+대전)'!$C$4:$AH$767, 30, FALSE)</f>
        <v>0</v>
      </c>
      <c r="AT332" s="368">
        <f>VLOOKUP($G332, SCHOOL_INFO!$D$5:$AS$749, 38, FALSE)</f>
        <v>1</v>
      </c>
      <c r="AU332" s="368">
        <f>VLOOKUP($G332, SCHOOL_INFO!$D$5:$AS$749, 39, FALSE)</f>
        <v>7</v>
      </c>
      <c r="AV332" s="368">
        <f>VLOOKUP($G332, SCHOOL_INFO!$D$5:$AS$749, 40, FALSE)</f>
        <v>47</v>
      </c>
      <c r="AW332" s="368">
        <f>VLOOKUP($G332, SCHOOL_INFO!$D$5:$AS$749, 41, FALSE)</f>
        <v>0</v>
      </c>
      <c r="AX332" s="368">
        <f>VLOOKUP($G332, SCHOOL_INFO!$D$5:$AS$749, 42, FALSE)</f>
        <v>0</v>
      </c>
    </row>
    <row r="333" spans="1:50" ht="16.5" customHeight="1">
      <c r="A333" s="80">
        <v>329</v>
      </c>
      <c r="B333" s="86" t="s">
        <v>1412</v>
      </c>
      <c r="C333" s="88" t="s">
        <v>28</v>
      </c>
      <c r="D333" s="86" t="s">
        <v>2233</v>
      </c>
      <c r="E333" s="86" t="s">
        <v>1336</v>
      </c>
      <c r="F333" s="89" t="s">
        <v>730</v>
      </c>
      <c r="G333" s="90" t="s">
        <v>1413</v>
      </c>
      <c r="H333" s="390" t="s">
        <v>26</v>
      </c>
      <c r="I333" s="390" t="s">
        <v>699</v>
      </c>
      <c r="J333" s="88" t="s">
        <v>5123</v>
      </c>
      <c r="K333" s="366">
        <v>2</v>
      </c>
      <c r="L333" s="367">
        <v>1</v>
      </c>
      <c r="M333" s="367">
        <v>1</v>
      </c>
      <c r="N333" s="368">
        <f>VLOOKUP($G333, SCHOOL_INFO!$D$5:$AS$749, 6, FALSE)</f>
        <v>15</v>
      </c>
      <c r="O333" s="368">
        <f>VLOOKUP($G333, SCHOOL_INFO!$D$5:$AS$749, 7, FALSE)</f>
        <v>2</v>
      </c>
      <c r="P333" s="368">
        <f>VLOOKUP($G333, SCHOOL_INFO!$D$5:$AS$749, 8, FALSE)</f>
        <v>1</v>
      </c>
      <c r="Q333" s="368">
        <f>VLOOKUP($G333, SCHOOL_INFO!$D$5:$AS$749, 10, FALSE)</f>
        <v>0</v>
      </c>
      <c r="R333" s="368">
        <f>VLOOKUP($G333, SCHOOL_INFO!$D$5:$AS$749, 11, FALSE)</f>
        <v>0</v>
      </c>
      <c r="S333" s="368">
        <f>VLOOKUP($G333, SCHOOL_INFO!$D$5:$AS$749, 12, FALSE)</f>
        <v>0</v>
      </c>
      <c r="T333" s="368">
        <f>VLOOKUP($G333, SCHOOL_INFO!$D$5:$AS$749, 13, FALSE)</f>
        <v>2</v>
      </c>
      <c r="U333" s="368">
        <f>VLOOKUP($G333, SCHOOL_INFO!$D$5:$AS$749, 14, FALSE)</f>
        <v>0</v>
      </c>
      <c r="V333" s="368">
        <f>VLOOKUP($G333, SCHOOL_INFO!$D$5:$AS$749, 15, FALSE)</f>
        <v>0</v>
      </c>
      <c r="W333" s="368">
        <f>VLOOKUP($G333, SCHOOL_INFO!$D$5:$AS$749, 17, FALSE)</f>
        <v>2</v>
      </c>
      <c r="X333" s="368">
        <f>VLOOKUP($G333, SCHOOL_INFO!$D$5:$AS$749, 18, FALSE)</f>
        <v>0</v>
      </c>
      <c r="Y333" s="368">
        <f>VLOOKUP($G333, SCHOOL_INFO!$D$5:$AS$749, 19, FALSE)</f>
        <v>0</v>
      </c>
      <c r="Z333" s="368">
        <f>VLOOKUP($G333, SCHOOL_INFO!$D$5:$AS$749, 21, FALSE)</f>
        <v>14</v>
      </c>
      <c r="AA333" s="368">
        <f>VLOOKUP($G333, SCHOOL_INFO!$D$5:$AS$749, 22, FALSE)</f>
        <v>3</v>
      </c>
      <c r="AB333" s="368">
        <f>VLOOKUP($G333, SCHOOL_INFO!$D$5:$AS$749, 23, FALSE)</f>
        <v>0</v>
      </c>
      <c r="AC333" s="368">
        <f>VLOOKUP($G333, SCHOOL_INFO!$D$5:$AS$749, 25, FALSE)</f>
        <v>14</v>
      </c>
      <c r="AD333" s="368">
        <f>VLOOKUP($G333, SCHOOL_INFO!$D$5:$AS$749, 26, FALSE)</f>
        <v>3</v>
      </c>
      <c r="AE333" s="368">
        <f>VLOOKUP($G333, SCHOOL_INFO!$D$5:$AS$749, 27, FALSE)</f>
        <v>0</v>
      </c>
      <c r="AF333" s="368">
        <f>VLOOKUP($G333, SCHOOL_INFO!$D$5:$AS$749, 29, FALSE)</f>
        <v>0</v>
      </c>
      <c r="AG333" s="368">
        <f>VLOOKUP($G333, SCHOOL_INFO!$D$5:$AS$749, 30, FALSE)</f>
        <v>0</v>
      </c>
      <c r="AH333" s="368">
        <f>VLOOKUP($G333, SCHOOL_INFO!$D$5:$AS$749, 31, FALSE)</f>
        <v>0</v>
      </c>
      <c r="AI333" s="368">
        <f>VLOOKUP($G333, SCHOOL_INFO!$D$5:$AS$749, 33, FALSE)</f>
        <v>1</v>
      </c>
      <c r="AJ333" s="368">
        <f>VLOOKUP($G333, SCHOOL_INFO!$D$5:$AS$749, 34, FALSE)</f>
        <v>0</v>
      </c>
      <c r="AK333" s="368">
        <f>VLOOKUP($G333, SCHOOL_INFO!$D$5:$AS$749, 35, FALSE)</f>
        <v>3</v>
      </c>
      <c r="AL333" s="368">
        <f>VLOOKUP($B333, '0.학교(충남+대전)'!$C$4:$AH$767, 31, FALSE)</f>
        <v>3</v>
      </c>
      <c r="AM333" s="368">
        <f>VLOOKUP($B333, '0.학교(충남+대전)'!$C$4:$AH$767, 32, FALSE)</f>
        <v>0</v>
      </c>
      <c r="AN333" s="368">
        <f>VLOOKUP($G333, SCHOOL_INFO!$D$5:$AS$749, 9, FALSE)</f>
        <v>0</v>
      </c>
      <c r="AO333" s="368">
        <f>VLOOKUP($G333, SCHOOL_INFO!$D$5:$AS$749, 36, FALSE)</f>
        <v>10</v>
      </c>
      <c r="AP333" s="368">
        <f>VLOOKUP($G333, SCHOOL_INFO!$D$5:$AS$749, 37, FALSE)</f>
        <v>4</v>
      </c>
      <c r="AQ333" s="368">
        <f>VLOOKUP($B333, '0.학교(충남+대전)'!$C$4:$AC$767, 27, FALSE)</f>
        <v>14</v>
      </c>
      <c r="AR333" s="368">
        <f>VLOOKUP($B333, '0.학교(충남+대전)'!$C$4:$AH$767, 29, FALSE)</f>
        <v>14</v>
      </c>
      <c r="AS333" s="368">
        <f>VLOOKUP($B333, '0.학교(충남+대전)'!$C$4:$AH$767, 30, FALSE)</f>
        <v>0</v>
      </c>
      <c r="AT333" s="368">
        <f>VLOOKUP($G333, SCHOOL_INFO!$D$5:$AS$749, 38, FALSE)</f>
        <v>1</v>
      </c>
      <c r="AU333" s="368">
        <f>VLOOKUP($G333, SCHOOL_INFO!$D$5:$AS$749, 39, FALSE)</f>
        <v>4</v>
      </c>
      <c r="AV333" s="368">
        <f>VLOOKUP($G333, SCHOOL_INFO!$D$5:$AS$749, 40, FALSE)</f>
        <v>14</v>
      </c>
      <c r="AW333" s="368">
        <f>VLOOKUP($G333, SCHOOL_INFO!$D$5:$AS$749, 41, FALSE)</f>
        <v>0</v>
      </c>
      <c r="AX333" s="368">
        <f>VLOOKUP($G333, SCHOOL_INFO!$D$5:$AS$749, 42, FALSE)</f>
        <v>0</v>
      </c>
    </row>
    <row r="334" spans="1:50" ht="16.5" customHeight="1">
      <c r="A334" s="80">
        <v>330</v>
      </c>
      <c r="B334" s="86" t="s">
        <v>1414</v>
      </c>
      <c r="C334" s="88" t="s">
        <v>28</v>
      </c>
      <c r="D334" s="86" t="s">
        <v>2233</v>
      </c>
      <c r="E334" s="86" t="s">
        <v>1336</v>
      </c>
      <c r="F334" s="89" t="s">
        <v>730</v>
      </c>
      <c r="G334" s="90" t="s">
        <v>1415</v>
      </c>
      <c r="H334" s="390" t="s">
        <v>2353</v>
      </c>
      <c r="I334" s="390" t="s">
        <v>35</v>
      </c>
      <c r="J334" s="88" t="s">
        <v>5123</v>
      </c>
      <c r="K334" s="366">
        <v>3</v>
      </c>
      <c r="L334" s="367">
        <v>1</v>
      </c>
      <c r="M334" s="367">
        <v>1</v>
      </c>
      <c r="N334" s="368">
        <f>VLOOKUP($G334, SCHOOL_INFO!$D$5:$AS$749, 6, FALSE)</f>
        <v>20</v>
      </c>
      <c r="O334" s="368">
        <f>VLOOKUP($G334, SCHOOL_INFO!$D$5:$AS$749, 7, FALSE)</f>
        <v>9</v>
      </c>
      <c r="P334" s="368">
        <f>VLOOKUP($G334, SCHOOL_INFO!$D$5:$AS$749, 8, FALSE)</f>
        <v>1</v>
      </c>
      <c r="Q334" s="368">
        <f>VLOOKUP($G334, SCHOOL_INFO!$D$5:$AS$749, 10, FALSE)</f>
        <v>0</v>
      </c>
      <c r="R334" s="368">
        <f>VLOOKUP($G334, SCHOOL_INFO!$D$5:$AS$749, 11, FALSE)</f>
        <v>0</v>
      </c>
      <c r="S334" s="368">
        <f>VLOOKUP($G334, SCHOOL_INFO!$D$5:$AS$749, 12, FALSE)</f>
        <v>0</v>
      </c>
      <c r="T334" s="368">
        <f>VLOOKUP($G334, SCHOOL_INFO!$D$5:$AS$749, 13, FALSE)</f>
        <v>7</v>
      </c>
      <c r="U334" s="368">
        <f>VLOOKUP($G334, SCHOOL_INFO!$D$5:$AS$749, 14, FALSE)</f>
        <v>6</v>
      </c>
      <c r="V334" s="368">
        <f>VLOOKUP($G334, SCHOOL_INFO!$D$5:$AS$749, 15, FALSE)</f>
        <v>0</v>
      </c>
      <c r="W334" s="368">
        <f>VLOOKUP($G334, SCHOOL_INFO!$D$5:$AS$749, 17, FALSE)</f>
        <v>0</v>
      </c>
      <c r="X334" s="368">
        <f>VLOOKUP($G334, SCHOOL_INFO!$D$5:$AS$749, 18, FALSE)</f>
        <v>0</v>
      </c>
      <c r="Y334" s="368">
        <f>VLOOKUP($G334, SCHOOL_INFO!$D$5:$AS$749, 19, FALSE)</f>
        <v>0</v>
      </c>
      <c r="Z334" s="368">
        <f>VLOOKUP($G334, SCHOOL_INFO!$D$5:$AS$749, 21, FALSE)</f>
        <v>36</v>
      </c>
      <c r="AA334" s="368">
        <f>VLOOKUP($G334, SCHOOL_INFO!$D$5:$AS$749, 22, FALSE)</f>
        <v>14</v>
      </c>
      <c r="AB334" s="368">
        <f>VLOOKUP($G334, SCHOOL_INFO!$D$5:$AS$749, 23, FALSE)</f>
        <v>0</v>
      </c>
      <c r="AC334" s="368">
        <f>VLOOKUP($G334, SCHOOL_INFO!$D$5:$AS$749, 25, FALSE)</f>
        <v>0</v>
      </c>
      <c r="AD334" s="368">
        <f>VLOOKUP($G334, SCHOOL_INFO!$D$5:$AS$749, 26, FALSE)</f>
        <v>0</v>
      </c>
      <c r="AE334" s="368">
        <f>VLOOKUP($G334, SCHOOL_INFO!$D$5:$AS$749, 27, FALSE)</f>
        <v>0</v>
      </c>
      <c r="AF334" s="368">
        <f>VLOOKUP($G334, SCHOOL_INFO!$D$5:$AS$749, 29, FALSE)</f>
        <v>0</v>
      </c>
      <c r="AG334" s="368">
        <f>VLOOKUP($G334, SCHOOL_INFO!$D$5:$AS$749, 30, FALSE)</f>
        <v>0</v>
      </c>
      <c r="AH334" s="368">
        <f>VLOOKUP($G334, SCHOOL_INFO!$D$5:$AS$749, 31, FALSE)</f>
        <v>0</v>
      </c>
      <c r="AI334" s="368">
        <f>VLOOKUP($G334, SCHOOL_INFO!$D$5:$AS$749, 33, FALSE)</f>
        <v>1</v>
      </c>
      <c r="AJ334" s="368">
        <f>VLOOKUP($G334, SCHOOL_INFO!$D$5:$AS$749, 34, FALSE)</f>
        <v>0</v>
      </c>
      <c r="AK334" s="368">
        <f>VLOOKUP($G334, SCHOOL_INFO!$D$5:$AS$749, 35, FALSE)</f>
        <v>7</v>
      </c>
      <c r="AL334" s="368">
        <f>VLOOKUP($B334, '0.학교(충남+대전)'!$C$4:$AH$767, 31, FALSE)</f>
        <v>7</v>
      </c>
      <c r="AM334" s="368">
        <f>VLOOKUP($B334, '0.학교(충남+대전)'!$C$4:$AH$767, 32, FALSE)</f>
        <v>0</v>
      </c>
      <c r="AN334" s="368">
        <f>VLOOKUP($G334, SCHOOL_INFO!$D$5:$AS$749, 9, FALSE)</f>
        <v>0</v>
      </c>
      <c r="AO334" s="368">
        <f>VLOOKUP($G334, SCHOOL_INFO!$D$5:$AS$749, 36, FALSE)</f>
        <v>20</v>
      </c>
      <c r="AP334" s="368">
        <f>VLOOKUP($G334, SCHOOL_INFO!$D$5:$AS$749, 37, FALSE)</f>
        <v>10</v>
      </c>
      <c r="AQ334" s="368">
        <f>VLOOKUP($B334, '0.학교(충남+대전)'!$C$4:$AC$767, 27, FALSE)</f>
        <v>30</v>
      </c>
      <c r="AR334" s="368">
        <f>VLOOKUP($B334, '0.학교(충남+대전)'!$C$4:$AH$767, 29, FALSE)</f>
        <v>30</v>
      </c>
      <c r="AS334" s="368">
        <f>VLOOKUP($B334, '0.학교(충남+대전)'!$C$4:$AH$767, 30, FALSE)</f>
        <v>0</v>
      </c>
      <c r="AT334" s="368">
        <f>VLOOKUP($G334, SCHOOL_INFO!$D$5:$AS$749, 38, FALSE)</f>
        <v>3</v>
      </c>
      <c r="AU334" s="368">
        <f>VLOOKUP($G334, SCHOOL_INFO!$D$5:$AS$749, 39, FALSE)</f>
        <v>7</v>
      </c>
      <c r="AV334" s="368">
        <f>VLOOKUP($G334, SCHOOL_INFO!$D$5:$AS$749, 40, FALSE)</f>
        <v>30</v>
      </c>
      <c r="AW334" s="368">
        <f>VLOOKUP($G334, SCHOOL_INFO!$D$5:$AS$749, 41, FALSE)</f>
        <v>0</v>
      </c>
      <c r="AX334" s="368">
        <f>VLOOKUP($G334, SCHOOL_INFO!$D$5:$AS$749, 42, FALSE)</f>
        <v>0</v>
      </c>
    </row>
    <row r="335" spans="1:50" ht="16.5" customHeight="1">
      <c r="A335" s="81">
        <v>331</v>
      </c>
      <c r="B335" s="86" t="s">
        <v>1416</v>
      </c>
      <c r="C335" s="88" t="s">
        <v>28</v>
      </c>
      <c r="D335" s="86" t="s">
        <v>2233</v>
      </c>
      <c r="E335" s="86" t="s">
        <v>1336</v>
      </c>
      <c r="F335" s="87" t="s">
        <v>727</v>
      </c>
      <c r="G335" s="90" t="s">
        <v>1417</v>
      </c>
      <c r="H335" s="390" t="s">
        <v>26</v>
      </c>
      <c r="I335" s="391" t="s">
        <v>35</v>
      </c>
      <c r="J335" s="88" t="s">
        <v>5123</v>
      </c>
      <c r="K335" s="366">
        <v>3</v>
      </c>
      <c r="L335" s="367">
        <v>1</v>
      </c>
      <c r="M335" s="367">
        <v>1</v>
      </c>
      <c r="N335" s="368">
        <f>VLOOKUP($G335, SCHOOL_INFO!$D$5:$AS$749, 6, FALSE)</f>
        <v>26</v>
      </c>
      <c r="O335" s="368">
        <f>VLOOKUP($G335, SCHOOL_INFO!$D$5:$AS$749, 7, FALSE)</f>
        <v>9</v>
      </c>
      <c r="P335" s="368">
        <f>VLOOKUP($G335, SCHOOL_INFO!$D$5:$AS$749, 8, FALSE)</f>
        <v>10</v>
      </c>
      <c r="Q335" s="368">
        <f>VLOOKUP($G335, SCHOOL_INFO!$D$5:$AS$749, 10, FALSE)</f>
        <v>0</v>
      </c>
      <c r="R335" s="368">
        <f>VLOOKUP($G335, SCHOOL_INFO!$D$5:$AS$749, 11, FALSE)</f>
        <v>0</v>
      </c>
      <c r="S335" s="368">
        <f>VLOOKUP($G335, SCHOOL_INFO!$D$5:$AS$749, 12, FALSE)</f>
        <v>4</v>
      </c>
      <c r="T335" s="368">
        <f>VLOOKUP($G335, SCHOOL_INFO!$D$5:$AS$749, 13, FALSE)</f>
        <v>0</v>
      </c>
      <c r="U335" s="368">
        <f>VLOOKUP($G335, SCHOOL_INFO!$D$5:$AS$749, 14, FALSE)</f>
        <v>0</v>
      </c>
      <c r="V335" s="368">
        <f>VLOOKUP($G335, SCHOOL_INFO!$D$5:$AS$749, 15, FALSE)</f>
        <v>0</v>
      </c>
      <c r="W335" s="368">
        <f>VLOOKUP($G335, SCHOOL_INFO!$D$5:$AS$749, 17, FALSE)</f>
        <v>38</v>
      </c>
      <c r="X335" s="368">
        <f>VLOOKUP($G335, SCHOOL_INFO!$D$5:$AS$749, 18, FALSE)</f>
        <v>19</v>
      </c>
      <c r="Y335" s="368">
        <f>VLOOKUP($G335, SCHOOL_INFO!$D$5:$AS$749, 19, FALSE)</f>
        <v>7</v>
      </c>
      <c r="Z335" s="368">
        <f>VLOOKUP($G335, SCHOOL_INFO!$D$5:$AS$749, 21, FALSE)</f>
        <v>16</v>
      </c>
      <c r="AA335" s="368">
        <f>VLOOKUP($G335, SCHOOL_INFO!$D$5:$AS$749, 22, FALSE)</f>
        <v>2</v>
      </c>
      <c r="AB335" s="368">
        <f>VLOOKUP($G335, SCHOOL_INFO!$D$5:$AS$749, 23, FALSE)</f>
        <v>2</v>
      </c>
      <c r="AC335" s="368">
        <f>VLOOKUP($G335, SCHOOL_INFO!$D$5:$AS$749, 25, FALSE)</f>
        <v>0</v>
      </c>
      <c r="AD335" s="368">
        <f>VLOOKUP($G335, SCHOOL_INFO!$D$5:$AS$749, 26, FALSE)</f>
        <v>0</v>
      </c>
      <c r="AE335" s="368">
        <f>VLOOKUP($G335, SCHOOL_INFO!$D$5:$AS$749, 27, FALSE)</f>
        <v>6</v>
      </c>
      <c r="AF335" s="368">
        <f>VLOOKUP($G335, SCHOOL_INFO!$D$5:$AS$749, 29, FALSE)</f>
        <v>0</v>
      </c>
      <c r="AG335" s="368">
        <f>VLOOKUP($G335, SCHOOL_INFO!$D$5:$AS$749, 30, FALSE)</f>
        <v>0</v>
      </c>
      <c r="AH335" s="368">
        <f>VLOOKUP($G335, SCHOOL_INFO!$D$5:$AS$749, 31, FALSE)</f>
        <v>0</v>
      </c>
      <c r="AI335" s="368">
        <f>VLOOKUP($G335, SCHOOL_INFO!$D$5:$AS$749, 33, FALSE)</f>
        <v>1</v>
      </c>
      <c r="AJ335" s="368">
        <f>VLOOKUP($G335, SCHOOL_INFO!$D$5:$AS$749, 34, FALSE)</f>
        <v>0</v>
      </c>
      <c r="AK335" s="368">
        <f>VLOOKUP($G335, SCHOOL_INFO!$D$5:$AS$749, 35, FALSE)</f>
        <v>10</v>
      </c>
      <c r="AL335" s="368">
        <f>VLOOKUP($B335, '0.학교(충남+대전)'!$C$4:$AH$767, 31, FALSE)</f>
        <v>10</v>
      </c>
      <c r="AM335" s="368">
        <f>VLOOKUP($B335, '0.학교(충남+대전)'!$C$4:$AH$767, 32, FALSE)</f>
        <v>0</v>
      </c>
      <c r="AN335" s="368">
        <f>VLOOKUP($G335, SCHOOL_INFO!$D$5:$AS$749, 9, FALSE)</f>
        <v>0</v>
      </c>
      <c r="AO335" s="368">
        <f>VLOOKUP($G335, SCHOOL_INFO!$D$5:$AS$749, 36, FALSE)</f>
        <v>53</v>
      </c>
      <c r="AP335" s="368">
        <f>VLOOKUP($G335, SCHOOL_INFO!$D$5:$AS$749, 37, FALSE)</f>
        <v>22</v>
      </c>
      <c r="AQ335" s="368">
        <f>VLOOKUP($B335, '0.학교(충남+대전)'!$C$4:$AC$767, 27, FALSE)</f>
        <v>75</v>
      </c>
      <c r="AR335" s="368">
        <f>VLOOKUP($B335, '0.학교(충남+대전)'!$C$4:$AH$767, 29, FALSE)</f>
        <v>75</v>
      </c>
      <c r="AS335" s="368">
        <f>VLOOKUP($B335, '0.학교(충남+대전)'!$C$4:$AH$767, 30, FALSE)</f>
        <v>0</v>
      </c>
      <c r="AT335" s="368">
        <f>VLOOKUP($G335, SCHOOL_INFO!$D$5:$AS$749, 38, FALSE)</f>
        <v>1</v>
      </c>
      <c r="AU335" s="368">
        <f>VLOOKUP($G335, SCHOOL_INFO!$D$5:$AS$749, 39, FALSE)</f>
        <v>10</v>
      </c>
      <c r="AV335" s="368">
        <f>VLOOKUP($G335, SCHOOL_INFO!$D$5:$AS$749, 40, FALSE)</f>
        <v>75</v>
      </c>
      <c r="AW335" s="368">
        <f>VLOOKUP($G335, SCHOOL_INFO!$D$5:$AS$749, 41, FALSE)</f>
        <v>0</v>
      </c>
      <c r="AX335" s="368">
        <f>VLOOKUP($G335, SCHOOL_INFO!$D$5:$AS$749, 42, FALSE)</f>
        <v>0</v>
      </c>
    </row>
    <row r="336" spans="1:50" ht="16.5" customHeight="1">
      <c r="A336" s="80">
        <v>332</v>
      </c>
      <c r="B336" s="86" t="s">
        <v>1418</v>
      </c>
      <c r="C336" s="88" t="s">
        <v>28</v>
      </c>
      <c r="D336" s="86" t="s">
        <v>2233</v>
      </c>
      <c r="E336" s="86" t="s">
        <v>1336</v>
      </c>
      <c r="F336" s="87" t="s">
        <v>727</v>
      </c>
      <c r="G336" s="90" t="s">
        <v>1419</v>
      </c>
      <c r="H336" s="390" t="s">
        <v>2353</v>
      </c>
      <c r="I336" s="390" t="s">
        <v>699</v>
      </c>
      <c r="J336" s="88" t="s">
        <v>5123</v>
      </c>
      <c r="K336" s="366">
        <v>2</v>
      </c>
      <c r="L336" s="367">
        <v>1</v>
      </c>
      <c r="M336" s="367">
        <v>1</v>
      </c>
      <c r="N336" s="368">
        <f>VLOOKUP($G336, SCHOOL_INFO!$D$5:$AS$749, 6, FALSE)</f>
        <v>5</v>
      </c>
      <c r="O336" s="368">
        <f>VLOOKUP($G336, SCHOOL_INFO!$D$5:$AS$749, 7, FALSE)</f>
        <v>1</v>
      </c>
      <c r="P336" s="368">
        <f>VLOOKUP($G336, SCHOOL_INFO!$D$5:$AS$749, 8, FALSE)</f>
        <v>1</v>
      </c>
      <c r="Q336" s="368">
        <f>VLOOKUP($G336, SCHOOL_INFO!$D$5:$AS$749, 10, FALSE)</f>
        <v>0</v>
      </c>
      <c r="R336" s="368">
        <f>VLOOKUP($G336, SCHOOL_INFO!$D$5:$AS$749, 11, FALSE)</f>
        <v>0</v>
      </c>
      <c r="S336" s="368">
        <f>VLOOKUP($G336, SCHOOL_INFO!$D$5:$AS$749, 12, FALSE)</f>
        <v>0</v>
      </c>
      <c r="T336" s="368">
        <f>VLOOKUP($G336, SCHOOL_INFO!$D$5:$AS$749, 13, FALSE)</f>
        <v>2</v>
      </c>
      <c r="U336" s="368">
        <f>VLOOKUP($G336, SCHOOL_INFO!$D$5:$AS$749, 14, FALSE)</f>
        <v>0</v>
      </c>
      <c r="V336" s="368">
        <f>VLOOKUP($G336, SCHOOL_INFO!$D$5:$AS$749, 15, FALSE)</f>
        <v>0</v>
      </c>
      <c r="W336" s="368">
        <f>VLOOKUP($G336, SCHOOL_INFO!$D$5:$AS$749, 17, FALSE)</f>
        <v>0</v>
      </c>
      <c r="X336" s="368">
        <f>VLOOKUP($G336, SCHOOL_INFO!$D$5:$AS$749, 18, FALSE)</f>
        <v>0</v>
      </c>
      <c r="Y336" s="368">
        <f>VLOOKUP($G336, SCHOOL_INFO!$D$5:$AS$749, 19, FALSE)</f>
        <v>0</v>
      </c>
      <c r="Z336" s="368">
        <f>VLOOKUP($G336, SCHOOL_INFO!$D$5:$AS$749, 21, FALSE)</f>
        <v>4</v>
      </c>
      <c r="AA336" s="368">
        <f>VLOOKUP($G336, SCHOOL_INFO!$D$5:$AS$749, 22, FALSE)</f>
        <v>4</v>
      </c>
      <c r="AB336" s="368">
        <f>VLOOKUP($G336, SCHOOL_INFO!$D$5:$AS$749, 23, FALSE)</f>
        <v>0</v>
      </c>
      <c r="AC336" s="368">
        <f>VLOOKUP($G336, SCHOOL_INFO!$D$5:$AS$749, 25, FALSE)</f>
        <v>6</v>
      </c>
      <c r="AD336" s="368">
        <f>VLOOKUP($G336, SCHOOL_INFO!$D$5:$AS$749, 26, FALSE)</f>
        <v>0</v>
      </c>
      <c r="AE336" s="368">
        <f>VLOOKUP($G336, SCHOOL_INFO!$D$5:$AS$749, 27, FALSE)</f>
        <v>0</v>
      </c>
      <c r="AF336" s="368">
        <f>VLOOKUP($G336, SCHOOL_INFO!$D$5:$AS$749, 29, FALSE)</f>
        <v>0</v>
      </c>
      <c r="AG336" s="368">
        <f>VLOOKUP($G336, SCHOOL_INFO!$D$5:$AS$749, 30, FALSE)</f>
        <v>0</v>
      </c>
      <c r="AH336" s="368">
        <f>VLOOKUP($G336, SCHOOL_INFO!$D$5:$AS$749, 31, FALSE)</f>
        <v>0</v>
      </c>
      <c r="AI336" s="368">
        <f>VLOOKUP($G336, SCHOOL_INFO!$D$5:$AS$749, 33, FALSE)</f>
        <v>1</v>
      </c>
      <c r="AJ336" s="368">
        <f>VLOOKUP($G336, SCHOOL_INFO!$D$5:$AS$749, 34, FALSE)</f>
        <v>0</v>
      </c>
      <c r="AK336" s="368">
        <f>VLOOKUP($G336, SCHOOL_INFO!$D$5:$AS$749, 35, FALSE)</f>
        <v>6</v>
      </c>
      <c r="AL336" s="368">
        <f>VLOOKUP($B336, '0.학교(충남+대전)'!$C$4:$AH$767, 31, FALSE)</f>
        <v>6</v>
      </c>
      <c r="AM336" s="368">
        <f>VLOOKUP($B336, '0.학교(충남+대전)'!$C$4:$AH$767, 32, FALSE)</f>
        <v>0</v>
      </c>
      <c r="AN336" s="368">
        <f>VLOOKUP($G336, SCHOOL_INFO!$D$5:$AS$749, 9, FALSE)</f>
        <v>0</v>
      </c>
      <c r="AO336" s="368">
        <f>VLOOKUP($G336, SCHOOL_INFO!$D$5:$AS$749, 36, FALSE)</f>
        <v>22</v>
      </c>
      <c r="AP336" s="368">
        <f>VLOOKUP($G336, SCHOOL_INFO!$D$5:$AS$749, 37, FALSE)</f>
        <v>4</v>
      </c>
      <c r="AQ336" s="368">
        <f>VLOOKUP($B336, '0.학교(충남+대전)'!$C$4:$AC$767, 27, FALSE)</f>
        <v>26</v>
      </c>
      <c r="AR336" s="368">
        <f>VLOOKUP($B336, '0.학교(충남+대전)'!$C$4:$AH$767, 29, FALSE)</f>
        <v>26</v>
      </c>
      <c r="AS336" s="368">
        <f>VLOOKUP($B336, '0.학교(충남+대전)'!$C$4:$AH$767, 30, FALSE)</f>
        <v>0</v>
      </c>
      <c r="AT336" s="368">
        <f>VLOOKUP($G336, SCHOOL_INFO!$D$5:$AS$749, 38, FALSE)</f>
        <v>1</v>
      </c>
      <c r="AU336" s="368">
        <f>VLOOKUP($G336, SCHOOL_INFO!$D$5:$AS$749, 39, FALSE)</f>
        <v>7</v>
      </c>
      <c r="AV336" s="368">
        <f>VLOOKUP($G336, SCHOOL_INFO!$D$5:$AS$749, 40, FALSE)</f>
        <v>26</v>
      </c>
      <c r="AW336" s="368">
        <f>VLOOKUP($G336, SCHOOL_INFO!$D$5:$AS$749, 41, FALSE)</f>
        <v>0</v>
      </c>
      <c r="AX336" s="368">
        <f>VLOOKUP($G336, SCHOOL_INFO!$D$5:$AS$749, 42, FALSE)</f>
        <v>0</v>
      </c>
    </row>
    <row r="337" spans="1:50" ht="16.5" customHeight="1">
      <c r="A337" s="80">
        <v>333</v>
      </c>
      <c r="B337" s="86" t="s">
        <v>1420</v>
      </c>
      <c r="C337" s="88" t="s">
        <v>28</v>
      </c>
      <c r="D337" s="86" t="s">
        <v>2233</v>
      </c>
      <c r="E337" s="86" t="s">
        <v>1336</v>
      </c>
      <c r="F337" s="87" t="s">
        <v>727</v>
      </c>
      <c r="G337" s="90" t="s">
        <v>1421</v>
      </c>
      <c r="H337" s="390" t="s">
        <v>2353</v>
      </c>
      <c r="I337" s="390" t="s">
        <v>699</v>
      </c>
      <c r="J337" s="88" t="s">
        <v>5123</v>
      </c>
      <c r="K337" s="366">
        <v>2</v>
      </c>
      <c r="L337" s="367">
        <v>1</v>
      </c>
      <c r="M337" s="367">
        <v>1</v>
      </c>
      <c r="N337" s="368">
        <f>VLOOKUP($G337, SCHOOL_INFO!$D$5:$AS$749, 6, FALSE)</f>
        <v>4</v>
      </c>
      <c r="O337" s="368">
        <f>VLOOKUP($G337, SCHOOL_INFO!$D$5:$AS$749, 7, FALSE)</f>
        <v>2</v>
      </c>
      <c r="P337" s="368">
        <f>VLOOKUP($G337, SCHOOL_INFO!$D$5:$AS$749, 8, FALSE)</f>
        <v>5</v>
      </c>
      <c r="Q337" s="368">
        <f>VLOOKUP($G337, SCHOOL_INFO!$D$5:$AS$749, 10, FALSE)</f>
        <v>0</v>
      </c>
      <c r="R337" s="368">
        <f>VLOOKUP($G337, SCHOOL_INFO!$D$5:$AS$749, 11, FALSE)</f>
        <v>0</v>
      </c>
      <c r="S337" s="368">
        <f>VLOOKUP($G337, SCHOOL_INFO!$D$5:$AS$749, 12, FALSE)</f>
        <v>0</v>
      </c>
      <c r="T337" s="368">
        <f>VLOOKUP($G337, SCHOOL_INFO!$D$5:$AS$749, 13, FALSE)</f>
        <v>2</v>
      </c>
      <c r="U337" s="368">
        <f>VLOOKUP($G337, SCHOOL_INFO!$D$5:$AS$749, 14, FALSE)</f>
        <v>0</v>
      </c>
      <c r="V337" s="368">
        <f>VLOOKUP($G337, SCHOOL_INFO!$D$5:$AS$749, 15, FALSE)</f>
        <v>2</v>
      </c>
      <c r="W337" s="368">
        <f>VLOOKUP($G337, SCHOOL_INFO!$D$5:$AS$749, 17, FALSE)</f>
        <v>4</v>
      </c>
      <c r="X337" s="368">
        <f>VLOOKUP($G337, SCHOOL_INFO!$D$5:$AS$749, 18, FALSE)</f>
        <v>2</v>
      </c>
      <c r="Y337" s="368">
        <f>VLOOKUP($G337, SCHOOL_INFO!$D$5:$AS$749, 19, FALSE)</f>
        <v>2</v>
      </c>
      <c r="Z337" s="368">
        <f>VLOOKUP($G337, SCHOOL_INFO!$D$5:$AS$749, 21, FALSE)</f>
        <v>4</v>
      </c>
      <c r="AA337" s="368">
        <f>VLOOKUP($G337, SCHOOL_INFO!$D$5:$AS$749, 22, FALSE)</f>
        <v>5</v>
      </c>
      <c r="AB337" s="368">
        <f>VLOOKUP($G337, SCHOOL_INFO!$D$5:$AS$749, 23, FALSE)</f>
        <v>3</v>
      </c>
      <c r="AC337" s="368">
        <f>VLOOKUP($G337, SCHOOL_INFO!$D$5:$AS$749, 25, FALSE)</f>
        <v>0</v>
      </c>
      <c r="AD337" s="368">
        <f>VLOOKUP($G337, SCHOOL_INFO!$D$5:$AS$749, 26, FALSE)</f>
        <v>0</v>
      </c>
      <c r="AE337" s="368">
        <f>VLOOKUP($G337, SCHOOL_INFO!$D$5:$AS$749, 27, FALSE)</f>
        <v>0</v>
      </c>
      <c r="AF337" s="368">
        <f>VLOOKUP($G337, SCHOOL_INFO!$D$5:$AS$749, 29, FALSE)</f>
        <v>0</v>
      </c>
      <c r="AG337" s="368">
        <f>VLOOKUP($G337, SCHOOL_INFO!$D$5:$AS$749, 30, FALSE)</f>
        <v>0</v>
      </c>
      <c r="AH337" s="368">
        <f>VLOOKUP($G337, SCHOOL_INFO!$D$5:$AS$749, 31, FALSE)</f>
        <v>0</v>
      </c>
      <c r="AI337" s="368">
        <f>VLOOKUP($G337, SCHOOL_INFO!$D$5:$AS$749, 33, FALSE)</f>
        <v>1</v>
      </c>
      <c r="AJ337" s="368">
        <f>VLOOKUP($G337, SCHOOL_INFO!$D$5:$AS$749, 34, FALSE)</f>
        <v>0</v>
      </c>
      <c r="AK337" s="368">
        <f>VLOOKUP($G337, SCHOOL_INFO!$D$5:$AS$749, 35, FALSE)</f>
        <v>4</v>
      </c>
      <c r="AL337" s="368">
        <f>VLOOKUP($B337, '0.학교(충남+대전)'!$C$4:$AH$767, 31, FALSE)</f>
        <v>4</v>
      </c>
      <c r="AM337" s="368">
        <f>VLOOKUP($B337, '0.학교(충남+대전)'!$C$4:$AH$767, 32, FALSE)</f>
        <v>0</v>
      </c>
      <c r="AN337" s="368">
        <f>VLOOKUP($G337, SCHOOL_INFO!$D$5:$AS$749, 9, FALSE)</f>
        <v>0</v>
      </c>
      <c r="AO337" s="368">
        <f>VLOOKUP($G337, SCHOOL_INFO!$D$5:$AS$749, 36, FALSE)</f>
        <v>7</v>
      </c>
      <c r="AP337" s="368">
        <f>VLOOKUP($G337, SCHOOL_INFO!$D$5:$AS$749, 37, FALSE)</f>
        <v>1</v>
      </c>
      <c r="AQ337" s="368">
        <f>VLOOKUP($B337, '0.학교(충남+대전)'!$C$4:$AC$767, 27, FALSE)</f>
        <v>8</v>
      </c>
      <c r="AR337" s="368">
        <f>VLOOKUP($B337, '0.학교(충남+대전)'!$C$4:$AH$767, 29, FALSE)</f>
        <v>8</v>
      </c>
      <c r="AS337" s="368">
        <f>VLOOKUP($B337, '0.학교(충남+대전)'!$C$4:$AH$767, 30, FALSE)</f>
        <v>0</v>
      </c>
      <c r="AT337" s="368">
        <f>VLOOKUP($G337, SCHOOL_INFO!$D$5:$AS$749, 38, FALSE)</f>
        <v>1</v>
      </c>
      <c r="AU337" s="368">
        <f>VLOOKUP($G337, SCHOOL_INFO!$D$5:$AS$749, 39, FALSE)</f>
        <v>5</v>
      </c>
      <c r="AV337" s="368">
        <f>VLOOKUP($G337, SCHOOL_INFO!$D$5:$AS$749, 40, FALSE)</f>
        <v>8</v>
      </c>
      <c r="AW337" s="368">
        <f>VLOOKUP($G337, SCHOOL_INFO!$D$5:$AS$749, 41, FALSE)</f>
        <v>0</v>
      </c>
      <c r="AX337" s="368">
        <f>VLOOKUP($G337, SCHOOL_INFO!$D$5:$AS$749, 42, FALSE)</f>
        <v>0</v>
      </c>
    </row>
    <row r="338" spans="1:50" ht="16.5" customHeight="1">
      <c r="A338" s="81">
        <v>334</v>
      </c>
      <c r="B338" s="86" t="s">
        <v>1422</v>
      </c>
      <c r="C338" s="88" t="s">
        <v>28</v>
      </c>
      <c r="D338" s="86" t="s">
        <v>2233</v>
      </c>
      <c r="E338" s="86" t="s">
        <v>1336</v>
      </c>
      <c r="F338" s="87" t="s">
        <v>727</v>
      </c>
      <c r="G338" s="90" t="s">
        <v>1423</v>
      </c>
      <c r="H338" s="390" t="s">
        <v>2353</v>
      </c>
      <c r="I338" s="390" t="s">
        <v>699</v>
      </c>
      <c r="J338" s="88" t="s">
        <v>8027</v>
      </c>
      <c r="K338" s="366">
        <v>2</v>
      </c>
      <c r="L338" s="367">
        <v>1</v>
      </c>
      <c r="M338" s="367">
        <v>1</v>
      </c>
      <c r="N338" s="368">
        <f>VLOOKUP($G338, SCHOOL_INFO!$D$5:$AS$749, 6, FALSE)</f>
        <v>3</v>
      </c>
      <c r="O338" s="368">
        <f>VLOOKUP($G338, SCHOOL_INFO!$D$5:$AS$749, 7, FALSE)</f>
        <v>2</v>
      </c>
      <c r="P338" s="368">
        <f>VLOOKUP($G338, SCHOOL_INFO!$D$5:$AS$749, 8, FALSE)</f>
        <v>1</v>
      </c>
      <c r="Q338" s="368">
        <f>VLOOKUP($G338, SCHOOL_INFO!$D$5:$AS$749, 10, FALSE)</f>
        <v>0</v>
      </c>
      <c r="R338" s="368">
        <f>VLOOKUP($G338, SCHOOL_INFO!$D$5:$AS$749, 11, FALSE)</f>
        <v>0</v>
      </c>
      <c r="S338" s="368">
        <f>VLOOKUP($G338, SCHOOL_INFO!$D$5:$AS$749, 12, FALSE)</f>
        <v>0</v>
      </c>
      <c r="T338" s="368">
        <f>VLOOKUP($G338, SCHOOL_INFO!$D$5:$AS$749, 13, FALSE)</f>
        <v>0</v>
      </c>
      <c r="U338" s="368">
        <f>VLOOKUP($G338, SCHOOL_INFO!$D$5:$AS$749, 14, FALSE)</f>
        <v>0</v>
      </c>
      <c r="V338" s="368">
        <f>VLOOKUP($G338, SCHOOL_INFO!$D$5:$AS$749, 15, FALSE)</f>
        <v>0</v>
      </c>
      <c r="W338" s="368">
        <f>VLOOKUP($G338, SCHOOL_INFO!$D$5:$AS$749, 17, FALSE)</f>
        <v>0</v>
      </c>
      <c r="X338" s="368">
        <f>VLOOKUP($G338, SCHOOL_INFO!$D$5:$AS$749, 18, FALSE)</f>
        <v>0</v>
      </c>
      <c r="Y338" s="368">
        <f>VLOOKUP($G338, SCHOOL_INFO!$D$5:$AS$749, 19, FALSE)</f>
        <v>0</v>
      </c>
      <c r="Z338" s="368">
        <f>VLOOKUP($G338, SCHOOL_INFO!$D$5:$AS$749, 21, FALSE)</f>
        <v>5</v>
      </c>
      <c r="AA338" s="368">
        <f>VLOOKUP($G338, SCHOOL_INFO!$D$5:$AS$749, 22, FALSE)</f>
        <v>3</v>
      </c>
      <c r="AB338" s="368">
        <f>VLOOKUP($G338, SCHOOL_INFO!$D$5:$AS$749, 23, FALSE)</f>
        <v>0</v>
      </c>
      <c r="AC338" s="368">
        <f>VLOOKUP($G338, SCHOOL_INFO!$D$5:$AS$749, 25, FALSE)</f>
        <v>5</v>
      </c>
      <c r="AD338" s="368">
        <f>VLOOKUP($G338, SCHOOL_INFO!$D$5:$AS$749, 26, FALSE)</f>
        <v>3</v>
      </c>
      <c r="AE338" s="368">
        <f>VLOOKUP($G338, SCHOOL_INFO!$D$5:$AS$749, 27, FALSE)</f>
        <v>0</v>
      </c>
      <c r="AF338" s="368">
        <f>VLOOKUP($G338, SCHOOL_INFO!$D$5:$AS$749, 29, FALSE)</f>
        <v>0</v>
      </c>
      <c r="AG338" s="368">
        <f>VLOOKUP($G338, SCHOOL_INFO!$D$5:$AS$749, 30, FALSE)</f>
        <v>0</v>
      </c>
      <c r="AH338" s="368">
        <f>VLOOKUP($G338, SCHOOL_INFO!$D$5:$AS$749, 31, FALSE)</f>
        <v>0</v>
      </c>
      <c r="AI338" s="368">
        <f>VLOOKUP($G338, SCHOOL_INFO!$D$5:$AS$749, 33, FALSE)</f>
        <v>1</v>
      </c>
      <c r="AJ338" s="368">
        <f>VLOOKUP($G338, SCHOOL_INFO!$D$5:$AS$749, 34, FALSE)</f>
        <v>0</v>
      </c>
      <c r="AK338" s="368">
        <f>VLOOKUP($G338, SCHOOL_INFO!$D$5:$AS$749, 35, FALSE)</f>
        <v>2</v>
      </c>
      <c r="AL338" s="368">
        <f>VLOOKUP($B338, '0.학교(충남+대전)'!$C$4:$AH$767, 31, FALSE)</f>
        <v>2</v>
      </c>
      <c r="AM338" s="368">
        <f>VLOOKUP($B338, '0.학교(충남+대전)'!$C$4:$AH$767, 32, FALSE)</f>
        <v>0</v>
      </c>
      <c r="AN338" s="368">
        <f>VLOOKUP($G338, SCHOOL_INFO!$D$5:$AS$749, 9, FALSE)</f>
        <v>0</v>
      </c>
      <c r="AO338" s="368">
        <f>VLOOKUP($G338, SCHOOL_INFO!$D$5:$AS$749, 36, FALSE)</f>
        <v>11</v>
      </c>
      <c r="AP338" s="368">
        <f>VLOOKUP($G338, SCHOOL_INFO!$D$5:$AS$749, 37, FALSE)</f>
        <v>0</v>
      </c>
      <c r="AQ338" s="368">
        <f>VLOOKUP($B338, '0.학교(충남+대전)'!$C$4:$AC$767, 27, FALSE)</f>
        <v>11</v>
      </c>
      <c r="AR338" s="368">
        <f>VLOOKUP($B338, '0.학교(충남+대전)'!$C$4:$AH$767, 29, FALSE)</f>
        <v>11</v>
      </c>
      <c r="AS338" s="368">
        <f>VLOOKUP($B338, '0.학교(충남+대전)'!$C$4:$AH$767, 30, FALSE)</f>
        <v>0</v>
      </c>
      <c r="AT338" s="368">
        <f>VLOOKUP($G338, SCHOOL_INFO!$D$5:$AS$749, 38, FALSE)</f>
        <v>1</v>
      </c>
      <c r="AU338" s="368">
        <f>VLOOKUP($G338, SCHOOL_INFO!$D$5:$AS$749, 39, FALSE)</f>
        <v>5</v>
      </c>
      <c r="AV338" s="368">
        <f>VLOOKUP($G338, SCHOOL_INFO!$D$5:$AS$749, 40, FALSE)</f>
        <v>11</v>
      </c>
      <c r="AW338" s="368">
        <f>VLOOKUP($G338, SCHOOL_INFO!$D$5:$AS$749, 41, FALSE)</f>
        <v>0</v>
      </c>
      <c r="AX338" s="368">
        <f>VLOOKUP($G338, SCHOOL_INFO!$D$5:$AS$749, 42, FALSE)</f>
        <v>0</v>
      </c>
    </row>
    <row r="339" spans="1:50" ht="16.5" customHeight="1">
      <c r="A339" s="80">
        <v>335</v>
      </c>
      <c r="B339" s="86" t="s">
        <v>1424</v>
      </c>
      <c r="C339" s="88" t="s">
        <v>28</v>
      </c>
      <c r="D339" s="86" t="s">
        <v>2233</v>
      </c>
      <c r="E339" s="86" t="s">
        <v>1336</v>
      </c>
      <c r="F339" s="87" t="s">
        <v>727</v>
      </c>
      <c r="G339" s="90" t="s">
        <v>1425</v>
      </c>
      <c r="H339" s="390" t="s">
        <v>2353</v>
      </c>
      <c r="I339" s="390" t="s">
        <v>699</v>
      </c>
      <c r="J339" s="88" t="s">
        <v>5123</v>
      </c>
      <c r="K339" s="366">
        <v>2</v>
      </c>
      <c r="L339" s="367">
        <v>1</v>
      </c>
      <c r="M339" s="367">
        <v>1</v>
      </c>
      <c r="N339" s="368">
        <f>VLOOKUP($G339, SCHOOL_INFO!$D$5:$AS$749, 6, FALSE)</f>
        <v>4</v>
      </c>
      <c r="O339" s="368">
        <f>VLOOKUP($G339, SCHOOL_INFO!$D$5:$AS$749, 7, FALSE)</f>
        <v>1</v>
      </c>
      <c r="P339" s="368">
        <f>VLOOKUP($G339, SCHOOL_INFO!$D$5:$AS$749, 8, FALSE)</f>
        <v>1</v>
      </c>
      <c r="Q339" s="368">
        <f>VLOOKUP($G339, SCHOOL_INFO!$D$5:$AS$749, 10, FALSE)</f>
        <v>0</v>
      </c>
      <c r="R339" s="368">
        <f>VLOOKUP($G339, SCHOOL_INFO!$D$5:$AS$749, 11, FALSE)</f>
        <v>0</v>
      </c>
      <c r="S339" s="368">
        <f>VLOOKUP($G339, SCHOOL_INFO!$D$5:$AS$749, 12, FALSE)</f>
        <v>0</v>
      </c>
      <c r="T339" s="368">
        <f>VLOOKUP($G339, SCHOOL_INFO!$D$5:$AS$749, 13, FALSE)</f>
        <v>0</v>
      </c>
      <c r="U339" s="368">
        <f>VLOOKUP($G339, SCHOOL_INFO!$D$5:$AS$749, 14, FALSE)</f>
        <v>0</v>
      </c>
      <c r="V339" s="368">
        <f>VLOOKUP($G339, SCHOOL_INFO!$D$5:$AS$749, 15, FALSE)</f>
        <v>0</v>
      </c>
      <c r="W339" s="368">
        <f>VLOOKUP($G339, SCHOOL_INFO!$D$5:$AS$749, 17, FALSE)</f>
        <v>0</v>
      </c>
      <c r="X339" s="368">
        <f>VLOOKUP($G339, SCHOOL_INFO!$D$5:$AS$749, 18, FALSE)</f>
        <v>0</v>
      </c>
      <c r="Y339" s="368">
        <f>VLOOKUP($G339, SCHOOL_INFO!$D$5:$AS$749, 19, FALSE)</f>
        <v>0</v>
      </c>
      <c r="Z339" s="368">
        <f>VLOOKUP($G339, SCHOOL_INFO!$D$5:$AS$749, 21, FALSE)</f>
        <v>6</v>
      </c>
      <c r="AA339" s="368">
        <f>VLOOKUP($G339, SCHOOL_INFO!$D$5:$AS$749, 22, FALSE)</f>
        <v>3</v>
      </c>
      <c r="AB339" s="368">
        <f>VLOOKUP($G339, SCHOOL_INFO!$D$5:$AS$749, 23, FALSE)</f>
        <v>0</v>
      </c>
      <c r="AC339" s="368">
        <f>VLOOKUP($G339, SCHOOL_INFO!$D$5:$AS$749, 25, FALSE)</f>
        <v>1</v>
      </c>
      <c r="AD339" s="368">
        <f>VLOOKUP($G339, SCHOOL_INFO!$D$5:$AS$749, 26, FALSE)</f>
        <v>1</v>
      </c>
      <c r="AE339" s="368">
        <f>VLOOKUP($G339, SCHOOL_INFO!$D$5:$AS$749, 27, FALSE)</f>
        <v>0</v>
      </c>
      <c r="AF339" s="368">
        <f>VLOOKUP($G339, SCHOOL_INFO!$D$5:$AS$749, 29, FALSE)</f>
        <v>0</v>
      </c>
      <c r="AG339" s="368">
        <f>VLOOKUP($G339, SCHOOL_INFO!$D$5:$AS$749, 30, FALSE)</f>
        <v>0</v>
      </c>
      <c r="AH339" s="368">
        <f>VLOOKUP($G339, SCHOOL_INFO!$D$5:$AS$749, 31, FALSE)</f>
        <v>0</v>
      </c>
      <c r="AI339" s="368">
        <f>VLOOKUP($G339, SCHOOL_INFO!$D$5:$AS$749, 33, FALSE)</f>
        <v>1</v>
      </c>
      <c r="AJ339" s="368">
        <f>VLOOKUP($G339, SCHOOL_INFO!$D$5:$AS$749, 34, FALSE)</f>
        <v>0</v>
      </c>
      <c r="AK339" s="368">
        <f>VLOOKUP($G339, SCHOOL_INFO!$D$5:$AS$749, 35, FALSE)</f>
        <v>2</v>
      </c>
      <c r="AL339" s="368">
        <f>VLOOKUP($B339, '0.학교(충남+대전)'!$C$4:$AH$767, 31, FALSE)</f>
        <v>2</v>
      </c>
      <c r="AM339" s="368">
        <f>VLOOKUP($B339, '0.학교(충남+대전)'!$C$4:$AH$767, 32, FALSE)</f>
        <v>0</v>
      </c>
      <c r="AN339" s="368">
        <f>VLOOKUP($G339, SCHOOL_INFO!$D$5:$AS$749, 9, FALSE)</f>
        <v>0</v>
      </c>
      <c r="AO339" s="368">
        <f>VLOOKUP($G339, SCHOOL_INFO!$D$5:$AS$749, 36, FALSE)</f>
        <v>7</v>
      </c>
      <c r="AP339" s="368">
        <f>VLOOKUP($G339, SCHOOL_INFO!$D$5:$AS$749, 37, FALSE)</f>
        <v>1</v>
      </c>
      <c r="AQ339" s="368">
        <f>VLOOKUP($B339, '0.학교(충남+대전)'!$C$4:$AC$767, 27, FALSE)</f>
        <v>8</v>
      </c>
      <c r="AR339" s="368">
        <f>VLOOKUP($B339, '0.학교(충남+대전)'!$C$4:$AH$767, 29, FALSE)</f>
        <v>8</v>
      </c>
      <c r="AS339" s="368">
        <f>VLOOKUP($B339, '0.학교(충남+대전)'!$C$4:$AH$767, 30, FALSE)</f>
        <v>0</v>
      </c>
      <c r="AT339" s="368">
        <f>VLOOKUP($G339, SCHOOL_INFO!$D$5:$AS$749, 38, FALSE)</f>
        <v>1</v>
      </c>
      <c r="AU339" s="368">
        <f>VLOOKUP($G339, SCHOOL_INFO!$D$5:$AS$749, 39, FALSE)</f>
        <v>3</v>
      </c>
      <c r="AV339" s="368">
        <f>VLOOKUP($G339, SCHOOL_INFO!$D$5:$AS$749, 40, FALSE)</f>
        <v>8</v>
      </c>
      <c r="AW339" s="368">
        <f>VLOOKUP($G339, SCHOOL_INFO!$D$5:$AS$749, 41, FALSE)</f>
        <v>0</v>
      </c>
      <c r="AX339" s="368">
        <f>VLOOKUP($G339, SCHOOL_INFO!$D$5:$AS$749, 42, FALSE)</f>
        <v>0</v>
      </c>
    </row>
    <row r="340" spans="1:50" ht="16.5" customHeight="1">
      <c r="A340" s="80">
        <v>336</v>
      </c>
      <c r="B340" s="86" t="s">
        <v>1426</v>
      </c>
      <c r="C340" s="88" t="s">
        <v>28</v>
      </c>
      <c r="D340" s="86" t="s">
        <v>2233</v>
      </c>
      <c r="E340" s="86" t="s">
        <v>1336</v>
      </c>
      <c r="F340" s="89" t="s">
        <v>730</v>
      </c>
      <c r="G340" s="90" t="s">
        <v>1427</v>
      </c>
      <c r="H340" s="390" t="s">
        <v>26</v>
      </c>
      <c r="I340" s="390" t="s">
        <v>699</v>
      </c>
      <c r="J340" s="88" t="s">
        <v>5123</v>
      </c>
      <c r="K340" s="366">
        <v>2</v>
      </c>
      <c r="L340" s="367">
        <v>1</v>
      </c>
      <c r="M340" s="367">
        <v>1</v>
      </c>
      <c r="N340" s="368">
        <f>VLOOKUP($G340, SCHOOL_INFO!$D$5:$AS$749, 6, FALSE)</f>
        <v>8</v>
      </c>
      <c r="O340" s="368">
        <f>VLOOKUP($G340, SCHOOL_INFO!$D$5:$AS$749, 7, FALSE)</f>
        <v>2</v>
      </c>
      <c r="P340" s="368">
        <f>VLOOKUP($G340, SCHOOL_INFO!$D$5:$AS$749, 8, FALSE)</f>
        <v>11</v>
      </c>
      <c r="Q340" s="368">
        <f>VLOOKUP($G340, SCHOOL_INFO!$D$5:$AS$749, 10, FALSE)</f>
        <v>0</v>
      </c>
      <c r="R340" s="368">
        <f>VLOOKUP($G340, SCHOOL_INFO!$D$5:$AS$749, 11, FALSE)</f>
        <v>0</v>
      </c>
      <c r="S340" s="368">
        <f>VLOOKUP($G340, SCHOOL_INFO!$D$5:$AS$749, 12, FALSE)</f>
        <v>0</v>
      </c>
      <c r="T340" s="368">
        <f>VLOOKUP($G340, SCHOOL_INFO!$D$5:$AS$749, 13, FALSE)</f>
        <v>0</v>
      </c>
      <c r="U340" s="368">
        <f>VLOOKUP($G340, SCHOOL_INFO!$D$5:$AS$749, 14, FALSE)</f>
        <v>0</v>
      </c>
      <c r="V340" s="368">
        <f>VLOOKUP($G340, SCHOOL_INFO!$D$5:$AS$749, 15, FALSE)</f>
        <v>0</v>
      </c>
      <c r="W340" s="368">
        <f>VLOOKUP($G340, SCHOOL_INFO!$D$5:$AS$749, 17, FALSE)</f>
        <v>10</v>
      </c>
      <c r="X340" s="368">
        <f>VLOOKUP($G340, SCHOOL_INFO!$D$5:$AS$749, 18, FALSE)</f>
        <v>2</v>
      </c>
      <c r="Y340" s="368">
        <f>VLOOKUP($G340, SCHOOL_INFO!$D$5:$AS$749, 19, FALSE)</f>
        <v>8</v>
      </c>
      <c r="Z340" s="368">
        <f>VLOOKUP($G340, SCHOOL_INFO!$D$5:$AS$749, 21, FALSE)</f>
        <v>8</v>
      </c>
      <c r="AA340" s="368">
        <f>VLOOKUP($G340, SCHOOL_INFO!$D$5:$AS$749, 22, FALSE)</f>
        <v>4</v>
      </c>
      <c r="AB340" s="368">
        <f>VLOOKUP($G340, SCHOOL_INFO!$D$5:$AS$749, 23, FALSE)</f>
        <v>4</v>
      </c>
      <c r="AC340" s="368">
        <f>VLOOKUP($G340, SCHOOL_INFO!$D$5:$AS$749, 25, FALSE)</f>
        <v>0</v>
      </c>
      <c r="AD340" s="368">
        <f>VLOOKUP($G340, SCHOOL_INFO!$D$5:$AS$749, 26, FALSE)</f>
        <v>0</v>
      </c>
      <c r="AE340" s="368">
        <f>VLOOKUP($G340, SCHOOL_INFO!$D$5:$AS$749, 27, FALSE)</f>
        <v>0</v>
      </c>
      <c r="AF340" s="368">
        <f>VLOOKUP($G340, SCHOOL_INFO!$D$5:$AS$749, 29, FALSE)</f>
        <v>0</v>
      </c>
      <c r="AG340" s="368">
        <f>VLOOKUP($G340, SCHOOL_INFO!$D$5:$AS$749, 30, FALSE)</f>
        <v>0</v>
      </c>
      <c r="AH340" s="368">
        <f>VLOOKUP($G340, SCHOOL_INFO!$D$5:$AS$749, 31, FALSE)</f>
        <v>0</v>
      </c>
      <c r="AI340" s="368">
        <f>VLOOKUP($G340, SCHOOL_INFO!$D$5:$AS$749, 33, FALSE)</f>
        <v>1</v>
      </c>
      <c r="AJ340" s="368">
        <f>VLOOKUP($G340, SCHOOL_INFO!$D$5:$AS$749, 34, FALSE)</f>
        <v>0</v>
      </c>
      <c r="AK340" s="368">
        <f>VLOOKUP($G340, SCHOOL_INFO!$D$5:$AS$749, 35, FALSE)</f>
        <v>4</v>
      </c>
      <c r="AL340" s="368">
        <f>VLOOKUP($B340, '0.학교(충남+대전)'!$C$4:$AH$767, 31, FALSE)</f>
        <v>4</v>
      </c>
      <c r="AM340" s="368">
        <f>VLOOKUP($B340, '0.학교(충남+대전)'!$C$4:$AH$767, 32, FALSE)</f>
        <v>0</v>
      </c>
      <c r="AN340" s="368">
        <f>VLOOKUP($G340, SCHOOL_INFO!$D$5:$AS$749, 9, FALSE)</f>
        <v>0</v>
      </c>
      <c r="AO340" s="368">
        <f>VLOOKUP($G340, SCHOOL_INFO!$D$5:$AS$749, 36, FALSE)</f>
        <v>9</v>
      </c>
      <c r="AP340" s="368">
        <f>VLOOKUP($G340, SCHOOL_INFO!$D$5:$AS$749, 37, FALSE)</f>
        <v>4</v>
      </c>
      <c r="AQ340" s="368">
        <f>VLOOKUP($B340, '0.학교(충남+대전)'!$C$4:$AC$767, 27, FALSE)</f>
        <v>13</v>
      </c>
      <c r="AR340" s="368">
        <f>VLOOKUP($B340, '0.학교(충남+대전)'!$C$4:$AH$767, 29, FALSE)</f>
        <v>13</v>
      </c>
      <c r="AS340" s="368">
        <f>VLOOKUP($B340, '0.학교(충남+대전)'!$C$4:$AH$767, 30, FALSE)</f>
        <v>0</v>
      </c>
      <c r="AT340" s="368">
        <f>VLOOKUP($G340, SCHOOL_INFO!$D$5:$AS$749, 38, FALSE)</f>
        <v>1</v>
      </c>
      <c r="AU340" s="368">
        <f>VLOOKUP($G340, SCHOOL_INFO!$D$5:$AS$749, 39, FALSE)</f>
        <v>5</v>
      </c>
      <c r="AV340" s="368">
        <f>VLOOKUP($G340, SCHOOL_INFO!$D$5:$AS$749, 40, FALSE)</f>
        <v>13</v>
      </c>
      <c r="AW340" s="368">
        <f>VLOOKUP($G340, SCHOOL_INFO!$D$5:$AS$749, 41, FALSE)</f>
        <v>0</v>
      </c>
      <c r="AX340" s="368">
        <f>VLOOKUP($G340, SCHOOL_INFO!$D$5:$AS$749, 42, FALSE)</f>
        <v>0</v>
      </c>
    </row>
    <row r="341" spans="1:50" ht="16.5" customHeight="1">
      <c r="A341" s="81">
        <v>337</v>
      </c>
      <c r="B341" s="86" t="s">
        <v>1428</v>
      </c>
      <c r="C341" s="88" t="s">
        <v>28</v>
      </c>
      <c r="D341" s="86" t="s">
        <v>2233</v>
      </c>
      <c r="E341" s="86" t="s">
        <v>1336</v>
      </c>
      <c r="F341" s="87" t="s">
        <v>727</v>
      </c>
      <c r="G341" s="90" t="s">
        <v>1429</v>
      </c>
      <c r="H341" s="390" t="s">
        <v>26</v>
      </c>
      <c r="I341" s="390" t="s">
        <v>699</v>
      </c>
      <c r="J341" s="88" t="s">
        <v>5123</v>
      </c>
      <c r="K341" s="366">
        <v>2</v>
      </c>
      <c r="L341" s="367">
        <v>1</v>
      </c>
      <c r="M341" s="367">
        <v>1</v>
      </c>
      <c r="N341" s="368">
        <f>VLOOKUP($G341, SCHOOL_INFO!$D$5:$AS$749, 6, FALSE)</f>
        <v>9</v>
      </c>
      <c r="O341" s="368">
        <f>VLOOKUP($G341, SCHOOL_INFO!$D$5:$AS$749, 7, FALSE)</f>
        <v>5</v>
      </c>
      <c r="P341" s="368">
        <f>VLOOKUP($G341, SCHOOL_INFO!$D$5:$AS$749, 8, FALSE)</f>
        <v>1</v>
      </c>
      <c r="Q341" s="368">
        <f>VLOOKUP($G341, SCHOOL_INFO!$D$5:$AS$749, 10, FALSE)</f>
        <v>2</v>
      </c>
      <c r="R341" s="368">
        <f>VLOOKUP($G341, SCHOOL_INFO!$D$5:$AS$749, 11, FALSE)</f>
        <v>0</v>
      </c>
      <c r="S341" s="368">
        <f>VLOOKUP($G341, SCHOOL_INFO!$D$5:$AS$749, 12, FALSE)</f>
        <v>0</v>
      </c>
      <c r="T341" s="368">
        <f>VLOOKUP($G341, SCHOOL_INFO!$D$5:$AS$749, 13, FALSE)</f>
        <v>0</v>
      </c>
      <c r="U341" s="368">
        <f>VLOOKUP($G341, SCHOOL_INFO!$D$5:$AS$749, 14, FALSE)</f>
        <v>0</v>
      </c>
      <c r="V341" s="368">
        <f>VLOOKUP($G341, SCHOOL_INFO!$D$5:$AS$749, 15, FALSE)</f>
        <v>0</v>
      </c>
      <c r="W341" s="368">
        <f>VLOOKUP($G341, SCHOOL_INFO!$D$5:$AS$749, 17, FALSE)</f>
        <v>4</v>
      </c>
      <c r="X341" s="368">
        <f>VLOOKUP($G341, SCHOOL_INFO!$D$5:$AS$749, 18, FALSE)</f>
        <v>6</v>
      </c>
      <c r="Y341" s="368">
        <f>VLOOKUP($G341, SCHOOL_INFO!$D$5:$AS$749, 19, FALSE)</f>
        <v>0</v>
      </c>
      <c r="Z341" s="368">
        <f>VLOOKUP($G341, SCHOOL_INFO!$D$5:$AS$749, 21, FALSE)</f>
        <v>13</v>
      </c>
      <c r="AA341" s="368">
        <f>VLOOKUP($G341, SCHOOL_INFO!$D$5:$AS$749, 22, FALSE)</f>
        <v>3</v>
      </c>
      <c r="AB341" s="368">
        <f>VLOOKUP($G341, SCHOOL_INFO!$D$5:$AS$749, 23, FALSE)</f>
        <v>0</v>
      </c>
      <c r="AC341" s="368">
        <f>VLOOKUP($G341, SCHOOL_INFO!$D$5:$AS$749, 25, FALSE)</f>
        <v>8</v>
      </c>
      <c r="AD341" s="368">
        <f>VLOOKUP($G341, SCHOOL_INFO!$D$5:$AS$749, 26, FALSE)</f>
        <v>4</v>
      </c>
      <c r="AE341" s="368">
        <f>VLOOKUP($G341, SCHOOL_INFO!$D$5:$AS$749, 27, FALSE)</f>
        <v>0</v>
      </c>
      <c r="AF341" s="368">
        <f>VLOOKUP($G341, SCHOOL_INFO!$D$5:$AS$749, 29, FALSE)</f>
        <v>0</v>
      </c>
      <c r="AG341" s="368">
        <f>VLOOKUP($G341, SCHOOL_INFO!$D$5:$AS$749, 30, FALSE)</f>
        <v>0</v>
      </c>
      <c r="AH341" s="368">
        <f>VLOOKUP($G341, SCHOOL_INFO!$D$5:$AS$749, 31, FALSE)</f>
        <v>0</v>
      </c>
      <c r="AI341" s="368">
        <f>VLOOKUP($G341, SCHOOL_INFO!$D$5:$AS$749, 33, FALSE)</f>
        <v>1</v>
      </c>
      <c r="AJ341" s="368">
        <f>VLOOKUP($G341, SCHOOL_INFO!$D$5:$AS$749, 34, FALSE)</f>
        <v>0</v>
      </c>
      <c r="AK341" s="368">
        <f>VLOOKUP($G341, SCHOOL_INFO!$D$5:$AS$749, 35, FALSE)</f>
        <v>4</v>
      </c>
      <c r="AL341" s="368">
        <f>VLOOKUP($B341, '0.학교(충남+대전)'!$C$4:$AH$767, 31, FALSE)</f>
        <v>4</v>
      </c>
      <c r="AM341" s="368">
        <f>VLOOKUP($B341, '0.학교(충남+대전)'!$C$4:$AH$767, 32, FALSE)</f>
        <v>0</v>
      </c>
      <c r="AN341" s="368">
        <f>VLOOKUP($G341, SCHOOL_INFO!$D$5:$AS$749, 9, FALSE)</f>
        <v>0</v>
      </c>
      <c r="AO341" s="368">
        <f>VLOOKUP($G341, SCHOOL_INFO!$D$5:$AS$749, 36, FALSE)</f>
        <v>23</v>
      </c>
      <c r="AP341" s="368">
        <f>VLOOKUP($G341, SCHOOL_INFO!$D$5:$AS$749, 37, FALSE)</f>
        <v>2</v>
      </c>
      <c r="AQ341" s="368">
        <f>VLOOKUP($B341, '0.학교(충남+대전)'!$C$4:$AC$767, 27, FALSE)</f>
        <v>23</v>
      </c>
      <c r="AR341" s="368">
        <f>VLOOKUP($B341, '0.학교(충남+대전)'!$C$4:$AH$767, 29, FALSE)</f>
        <v>23</v>
      </c>
      <c r="AS341" s="368">
        <f>VLOOKUP($B341, '0.학교(충남+대전)'!$C$4:$AH$767, 30, FALSE)</f>
        <v>2</v>
      </c>
      <c r="AT341" s="368">
        <f>VLOOKUP($G341, SCHOOL_INFO!$D$5:$AS$749, 38, FALSE)</f>
        <v>1</v>
      </c>
      <c r="AU341" s="368">
        <f>VLOOKUP($G341, SCHOOL_INFO!$D$5:$AS$749, 39, FALSE)</f>
        <v>5</v>
      </c>
      <c r="AV341" s="368">
        <f>VLOOKUP($G341, SCHOOL_INFO!$D$5:$AS$749, 40, FALSE)</f>
        <v>23</v>
      </c>
      <c r="AW341" s="368">
        <f>VLOOKUP($G341, SCHOOL_INFO!$D$5:$AS$749, 41, FALSE)</f>
        <v>0</v>
      </c>
      <c r="AX341" s="368">
        <f>VLOOKUP($G341, SCHOOL_INFO!$D$5:$AS$749, 42, FALSE)</f>
        <v>0</v>
      </c>
    </row>
    <row r="342" spans="1:50" ht="16.5" customHeight="1">
      <c r="A342" s="80">
        <v>338</v>
      </c>
      <c r="B342" s="86" t="s">
        <v>1430</v>
      </c>
      <c r="C342" s="88" t="s">
        <v>28</v>
      </c>
      <c r="D342" s="86" t="s">
        <v>2233</v>
      </c>
      <c r="E342" s="86" t="s">
        <v>1336</v>
      </c>
      <c r="F342" s="89" t="s">
        <v>730</v>
      </c>
      <c r="G342" s="90" t="s">
        <v>1431</v>
      </c>
      <c r="H342" s="390" t="s">
        <v>26</v>
      </c>
      <c r="I342" s="390" t="s">
        <v>699</v>
      </c>
      <c r="J342" s="88" t="s">
        <v>5123</v>
      </c>
      <c r="K342" s="366">
        <v>2</v>
      </c>
      <c r="L342" s="367">
        <v>1</v>
      </c>
      <c r="M342" s="367">
        <v>1</v>
      </c>
      <c r="N342" s="368">
        <f>VLOOKUP($G342, SCHOOL_INFO!$D$5:$AS$749, 6, FALSE)</f>
        <v>11</v>
      </c>
      <c r="O342" s="368">
        <f>VLOOKUP($G342, SCHOOL_INFO!$D$5:$AS$749, 7, FALSE)</f>
        <v>0</v>
      </c>
      <c r="P342" s="368">
        <f>VLOOKUP($G342, SCHOOL_INFO!$D$5:$AS$749, 8, FALSE)</f>
        <v>1</v>
      </c>
      <c r="Q342" s="368">
        <f>VLOOKUP($G342, SCHOOL_INFO!$D$5:$AS$749, 10, FALSE)</f>
        <v>2</v>
      </c>
      <c r="R342" s="368">
        <f>VLOOKUP($G342, SCHOOL_INFO!$D$5:$AS$749, 11, FALSE)</f>
        <v>1</v>
      </c>
      <c r="S342" s="368">
        <f>VLOOKUP($G342, SCHOOL_INFO!$D$5:$AS$749, 12, FALSE)</f>
        <v>0</v>
      </c>
      <c r="T342" s="368">
        <f>VLOOKUP($G342, SCHOOL_INFO!$D$5:$AS$749, 13, FALSE)</f>
        <v>0</v>
      </c>
      <c r="U342" s="368">
        <f>VLOOKUP($G342, SCHOOL_INFO!$D$5:$AS$749, 14, FALSE)</f>
        <v>0</v>
      </c>
      <c r="V342" s="368">
        <f>VLOOKUP($G342, SCHOOL_INFO!$D$5:$AS$749, 15, FALSE)</f>
        <v>0</v>
      </c>
      <c r="W342" s="368">
        <f>VLOOKUP($G342, SCHOOL_INFO!$D$5:$AS$749, 17, FALSE)</f>
        <v>0</v>
      </c>
      <c r="X342" s="368">
        <f>VLOOKUP($G342, SCHOOL_INFO!$D$5:$AS$749, 18, FALSE)</f>
        <v>0</v>
      </c>
      <c r="Y342" s="368">
        <f>VLOOKUP($G342, SCHOOL_INFO!$D$5:$AS$749, 19, FALSE)</f>
        <v>0</v>
      </c>
      <c r="Z342" s="368">
        <f>VLOOKUP($G342, SCHOOL_INFO!$D$5:$AS$749, 21, FALSE)</f>
        <v>3</v>
      </c>
      <c r="AA342" s="368">
        <f>VLOOKUP($G342, SCHOOL_INFO!$D$5:$AS$749, 22, FALSE)</f>
        <v>2</v>
      </c>
      <c r="AB342" s="368">
        <f>VLOOKUP($G342, SCHOOL_INFO!$D$5:$AS$749, 23, FALSE)</f>
        <v>0</v>
      </c>
      <c r="AC342" s="368">
        <f>VLOOKUP($G342, SCHOOL_INFO!$D$5:$AS$749, 25, FALSE)</f>
        <v>27</v>
      </c>
      <c r="AD342" s="368">
        <f>VLOOKUP($G342, SCHOOL_INFO!$D$5:$AS$749, 26, FALSE)</f>
        <v>3</v>
      </c>
      <c r="AE342" s="368">
        <f>VLOOKUP($G342, SCHOOL_INFO!$D$5:$AS$749, 27, FALSE)</f>
        <v>0</v>
      </c>
      <c r="AF342" s="368">
        <f>VLOOKUP($G342, SCHOOL_INFO!$D$5:$AS$749, 29, FALSE)</f>
        <v>0</v>
      </c>
      <c r="AG342" s="368">
        <f>VLOOKUP($G342, SCHOOL_INFO!$D$5:$AS$749, 30, FALSE)</f>
        <v>0</v>
      </c>
      <c r="AH342" s="368">
        <f>VLOOKUP($G342, SCHOOL_INFO!$D$5:$AS$749, 31, FALSE)</f>
        <v>0</v>
      </c>
      <c r="AI342" s="368">
        <f>VLOOKUP($G342, SCHOOL_INFO!$D$5:$AS$749, 33, FALSE)</f>
        <v>1</v>
      </c>
      <c r="AJ342" s="368">
        <f>VLOOKUP($G342, SCHOOL_INFO!$D$5:$AS$749, 34, FALSE)</f>
        <v>0</v>
      </c>
      <c r="AK342" s="368">
        <f>VLOOKUP($G342, SCHOOL_INFO!$D$5:$AS$749, 35, FALSE)</f>
        <v>4</v>
      </c>
      <c r="AL342" s="368">
        <f>VLOOKUP($B342, '0.학교(충남+대전)'!$C$4:$AH$767, 31, FALSE)</f>
        <v>4</v>
      </c>
      <c r="AM342" s="368">
        <f>VLOOKUP($B342, '0.학교(충남+대전)'!$C$4:$AH$767, 32, FALSE)</f>
        <v>0</v>
      </c>
      <c r="AN342" s="368">
        <f>VLOOKUP($G342, SCHOOL_INFO!$D$5:$AS$749, 9, FALSE)</f>
        <v>0</v>
      </c>
      <c r="AO342" s="368">
        <f>VLOOKUP($G342, SCHOOL_INFO!$D$5:$AS$749, 36, FALSE)</f>
        <v>19</v>
      </c>
      <c r="AP342" s="368">
        <f>VLOOKUP($G342, SCHOOL_INFO!$D$5:$AS$749, 37, FALSE)</f>
        <v>0</v>
      </c>
      <c r="AQ342" s="368">
        <f>VLOOKUP($B342, '0.학교(충남+대전)'!$C$4:$AC$767, 27, FALSE)</f>
        <v>19</v>
      </c>
      <c r="AR342" s="368">
        <f>VLOOKUP($B342, '0.학교(충남+대전)'!$C$4:$AH$767, 29, FALSE)</f>
        <v>19</v>
      </c>
      <c r="AS342" s="368">
        <f>VLOOKUP($B342, '0.학교(충남+대전)'!$C$4:$AH$767, 30, FALSE)</f>
        <v>0</v>
      </c>
      <c r="AT342" s="368">
        <f>VLOOKUP($G342, SCHOOL_INFO!$D$5:$AS$749, 38, FALSE)</f>
        <v>1</v>
      </c>
      <c r="AU342" s="368">
        <f>VLOOKUP($G342, SCHOOL_INFO!$D$5:$AS$749, 39, FALSE)</f>
        <v>5</v>
      </c>
      <c r="AV342" s="368">
        <f>VLOOKUP($G342, SCHOOL_INFO!$D$5:$AS$749, 40, FALSE)</f>
        <v>19</v>
      </c>
      <c r="AW342" s="368">
        <f>VLOOKUP($G342, SCHOOL_INFO!$D$5:$AS$749, 41, FALSE)</f>
        <v>0</v>
      </c>
      <c r="AX342" s="368">
        <f>VLOOKUP($G342, SCHOOL_INFO!$D$5:$AS$749, 42, FALSE)</f>
        <v>0</v>
      </c>
    </row>
    <row r="343" spans="1:50" ht="16.5" customHeight="1">
      <c r="A343" s="80">
        <v>339</v>
      </c>
      <c r="B343" s="86" t="s">
        <v>1432</v>
      </c>
      <c r="C343" s="88" t="s">
        <v>28</v>
      </c>
      <c r="D343" s="86" t="s">
        <v>2233</v>
      </c>
      <c r="E343" s="86" t="s">
        <v>1336</v>
      </c>
      <c r="F343" s="87" t="s">
        <v>727</v>
      </c>
      <c r="G343" s="90" t="s">
        <v>1433</v>
      </c>
      <c r="H343" s="390" t="s">
        <v>26</v>
      </c>
      <c r="I343" s="390" t="s">
        <v>35</v>
      </c>
      <c r="J343" s="88" t="s">
        <v>5123</v>
      </c>
      <c r="K343" s="366">
        <v>3</v>
      </c>
      <c r="L343" s="367">
        <v>1</v>
      </c>
      <c r="M343" s="367">
        <v>1</v>
      </c>
      <c r="N343" s="368">
        <f>VLOOKUP($G343, SCHOOL_INFO!$D$5:$AS$749, 6, FALSE)</f>
        <v>6</v>
      </c>
      <c r="O343" s="368">
        <f>VLOOKUP($G343, SCHOOL_INFO!$D$5:$AS$749, 7, FALSE)</f>
        <v>1</v>
      </c>
      <c r="P343" s="368">
        <f>VLOOKUP($G343, SCHOOL_INFO!$D$5:$AS$749, 8, FALSE)</f>
        <v>1</v>
      </c>
      <c r="Q343" s="368">
        <f>VLOOKUP($G343, SCHOOL_INFO!$D$5:$AS$749, 10, FALSE)</f>
        <v>2</v>
      </c>
      <c r="R343" s="368">
        <f>VLOOKUP($G343, SCHOOL_INFO!$D$5:$AS$749, 11, FALSE)</f>
        <v>0</v>
      </c>
      <c r="S343" s="368">
        <f>VLOOKUP($G343, SCHOOL_INFO!$D$5:$AS$749, 12, FALSE)</f>
        <v>0</v>
      </c>
      <c r="T343" s="368">
        <f>VLOOKUP($G343, SCHOOL_INFO!$D$5:$AS$749, 13, FALSE)</f>
        <v>0</v>
      </c>
      <c r="U343" s="368">
        <f>VLOOKUP($G343, SCHOOL_INFO!$D$5:$AS$749, 14, FALSE)</f>
        <v>0</v>
      </c>
      <c r="V343" s="368">
        <f>VLOOKUP($G343, SCHOOL_INFO!$D$5:$AS$749, 15, FALSE)</f>
        <v>0</v>
      </c>
      <c r="W343" s="368">
        <f>VLOOKUP($G343, SCHOOL_INFO!$D$5:$AS$749, 17, FALSE)</f>
        <v>0</v>
      </c>
      <c r="X343" s="368">
        <f>VLOOKUP($G343, SCHOOL_INFO!$D$5:$AS$749, 18, FALSE)</f>
        <v>0</v>
      </c>
      <c r="Y343" s="368">
        <f>VLOOKUP($G343, SCHOOL_INFO!$D$5:$AS$749, 19, FALSE)</f>
        <v>0</v>
      </c>
      <c r="Z343" s="368">
        <f>VLOOKUP($G343, SCHOOL_INFO!$D$5:$AS$749, 21, FALSE)</f>
        <v>3</v>
      </c>
      <c r="AA343" s="368">
        <f>VLOOKUP($G343, SCHOOL_INFO!$D$5:$AS$749, 22, FALSE)</f>
        <v>3</v>
      </c>
      <c r="AB343" s="368">
        <f>VLOOKUP($G343, SCHOOL_INFO!$D$5:$AS$749, 23, FALSE)</f>
        <v>0</v>
      </c>
      <c r="AC343" s="368">
        <f>VLOOKUP($G343, SCHOOL_INFO!$D$5:$AS$749, 25, FALSE)</f>
        <v>13</v>
      </c>
      <c r="AD343" s="368">
        <f>VLOOKUP($G343, SCHOOL_INFO!$D$5:$AS$749, 26, FALSE)</f>
        <v>3</v>
      </c>
      <c r="AE343" s="368">
        <f>VLOOKUP($G343, SCHOOL_INFO!$D$5:$AS$749, 27, FALSE)</f>
        <v>0</v>
      </c>
      <c r="AF343" s="368">
        <f>VLOOKUP($G343, SCHOOL_INFO!$D$5:$AS$749, 29, FALSE)</f>
        <v>0</v>
      </c>
      <c r="AG343" s="368">
        <f>VLOOKUP($G343, SCHOOL_INFO!$D$5:$AS$749, 30, FALSE)</f>
        <v>0</v>
      </c>
      <c r="AH343" s="368">
        <f>VLOOKUP($G343, SCHOOL_INFO!$D$5:$AS$749, 31, FALSE)</f>
        <v>0</v>
      </c>
      <c r="AI343" s="368">
        <f>VLOOKUP($G343, SCHOOL_INFO!$D$5:$AS$749, 33, FALSE)</f>
        <v>1</v>
      </c>
      <c r="AJ343" s="368">
        <f>VLOOKUP($G343, SCHOOL_INFO!$D$5:$AS$749, 34, FALSE)</f>
        <v>0</v>
      </c>
      <c r="AK343" s="368">
        <f>VLOOKUP($G343, SCHOOL_INFO!$D$5:$AS$749, 35, FALSE)</f>
        <v>6</v>
      </c>
      <c r="AL343" s="368">
        <f>VLOOKUP($B343, '0.학교(충남+대전)'!$C$4:$AH$767, 31, FALSE)</f>
        <v>6</v>
      </c>
      <c r="AM343" s="368">
        <f>VLOOKUP($B343, '0.학교(충남+대전)'!$C$4:$AH$767, 32, FALSE)</f>
        <v>0</v>
      </c>
      <c r="AN343" s="368">
        <f>VLOOKUP($G343, SCHOOL_INFO!$D$5:$AS$749, 9, FALSE)</f>
        <v>0</v>
      </c>
      <c r="AO343" s="368">
        <f>VLOOKUP($G343, SCHOOL_INFO!$D$5:$AS$749, 36, FALSE)</f>
        <v>23</v>
      </c>
      <c r="AP343" s="368">
        <f>VLOOKUP($G343, SCHOOL_INFO!$D$5:$AS$749, 37, FALSE)</f>
        <v>2</v>
      </c>
      <c r="AQ343" s="368">
        <f>VLOOKUP($B343, '0.학교(충남+대전)'!$C$4:$AC$767, 27, FALSE)</f>
        <v>25</v>
      </c>
      <c r="AR343" s="368">
        <f>VLOOKUP($B343, '0.학교(충남+대전)'!$C$4:$AH$767, 29, FALSE)</f>
        <v>25</v>
      </c>
      <c r="AS343" s="368">
        <f>VLOOKUP($B343, '0.학교(충남+대전)'!$C$4:$AH$767, 30, FALSE)</f>
        <v>0</v>
      </c>
      <c r="AT343" s="368">
        <f>VLOOKUP($G343, SCHOOL_INFO!$D$5:$AS$749, 38, FALSE)</f>
        <v>1</v>
      </c>
      <c r="AU343" s="368">
        <f>VLOOKUP($G343, SCHOOL_INFO!$D$5:$AS$749, 39, FALSE)</f>
        <v>6</v>
      </c>
      <c r="AV343" s="368">
        <f>VLOOKUP($G343, SCHOOL_INFO!$D$5:$AS$749, 40, FALSE)</f>
        <v>25</v>
      </c>
      <c r="AW343" s="368">
        <f>VLOOKUP($G343, SCHOOL_INFO!$D$5:$AS$749, 41, FALSE)</f>
        <v>0</v>
      </c>
      <c r="AX343" s="368">
        <f>VLOOKUP($G343, SCHOOL_INFO!$D$5:$AS$749, 42, FALSE)</f>
        <v>0</v>
      </c>
    </row>
    <row r="344" spans="1:50" ht="16.5" customHeight="1">
      <c r="A344" s="81">
        <v>340</v>
      </c>
      <c r="B344" s="86" t="s">
        <v>1434</v>
      </c>
      <c r="C344" s="88" t="s">
        <v>28</v>
      </c>
      <c r="D344" s="86" t="s">
        <v>2233</v>
      </c>
      <c r="E344" s="86" t="s">
        <v>1336</v>
      </c>
      <c r="F344" s="87" t="s">
        <v>727</v>
      </c>
      <c r="G344" s="90" t="s">
        <v>1435</v>
      </c>
      <c r="H344" s="390" t="s">
        <v>2353</v>
      </c>
      <c r="I344" s="390" t="s">
        <v>699</v>
      </c>
      <c r="J344" s="88" t="s">
        <v>5123</v>
      </c>
      <c r="K344" s="366">
        <v>2</v>
      </c>
      <c r="L344" s="367">
        <v>1</v>
      </c>
      <c r="M344" s="367">
        <v>1</v>
      </c>
      <c r="N344" s="368">
        <f>VLOOKUP($G344, SCHOOL_INFO!$D$5:$AS$749, 6, FALSE)</f>
        <v>9</v>
      </c>
      <c r="O344" s="368">
        <f>VLOOKUP($G344, SCHOOL_INFO!$D$5:$AS$749, 7, FALSE)</f>
        <v>0</v>
      </c>
      <c r="P344" s="368">
        <f>VLOOKUP($G344, SCHOOL_INFO!$D$5:$AS$749, 8, FALSE)</f>
        <v>1</v>
      </c>
      <c r="Q344" s="368">
        <f>VLOOKUP($G344, SCHOOL_INFO!$D$5:$AS$749, 10, FALSE)</f>
        <v>3</v>
      </c>
      <c r="R344" s="368">
        <f>VLOOKUP($G344, SCHOOL_INFO!$D$5:$AS$749, 11, FALSE)</f>
        <v>0</v>
      </c>
      <c r="S344" s="368">
        <f>VLOOKUP($G344, SCHOOL_INFO!$D$5:$AS$749, 12, FALSE)</f>
        <v>0</v>
      </c>
      <c r="T344" s="368">
        <f>VLOOKUP($G344, SCHOOL_INFO!$D$5:$AS$749, 13, FALSE)</f>
        <v>9</v>
      </c>
      <c r="U344" s="368">
        <f>VLOOKUP($G344, SCHOOL_INFO!$D$5:$AS$749, 14, FALSE)</f>
        <v>0</v>
      </c>
      <c r="V344" s="368">
        <f>VLOOKUP($G344, SCHOOL_INFO!$D$5:$AS$749, 15, FALSE)</f>
        <v>0</v>
      </c>
      <c r="W344" s="368">
        <f>VLOOKUP($G344, SCHOOL_INFO!$D$5:$AS$749, 17, FALSE)</f>
        <v>0</v>
      </c>
      <c r="X344" s="368">
        <f>VLOOKUP($G344, SCHOOL_INFO!$D$5:$AS$749, 18, FALSE)</f>
        <v>0</v>
      </c>
      <c r="Y344" s="368">
        <f>VLOOKUP($G344, SCHOOL_INFO!$D$5:$AS$749, 19, FALSE)</f>
        <v>0</v>
      </c>
      <c r="Z344" s="368">
        <f>VLOOKUP($G344, SCHOOL_INFO!$D$5:$AS$749, 21, FALSE)</f>
        <v>6</v>
      </c>
      <c r="AA344" s="368">
        <f>VLOOKUP($G344, SCHOOL_INFO!$D$5:$AS$749, 22, FALSE)</f>
        <v>3</v>
      </c>
      <c r="AB344" s="368">
        <f>VLOOKUP($G344, SCHOOL_INFO!$D$5:$AS$749, 23, FALSE)</f>
        <v>0</v>
      </c>
      <c r="AC344" s="368">
        <f>VLOOKUP($G344, SCHOOL_INFO!$D$5:$AS$749, 25, FALSE)</f>
        <v>11</v>
      </c>
      <c r="AD344" s="368">
        <f>VLOOKUP($G344, SCHOOL_INFO!$D$5:$AS$749, 26, FALSE)</f>
        <v>0</v>
      </c>
      <c r="AE344" s="368">
        <f>VLOOKUP($G344, SCHOOL_INFO!$D$5:$AS$749, 27, FALSE)</f>
        <v>0</v>
      </c>
      <c r="AF344" s="368">
        <f>VLOOKUP($G344, SCHOOL_INFO!$D$5:$AS$749, 29, FALSE)</f>
        <v>0</v>
      </c>
      <c r="AG344" s="368">
        <f>VLOOKUP($G344, SCHOOL_INFO!$D$5:$AS$749, 30, FALSE)</f>
        <v>0</v>
      </c>
      <c r="AH344" s="368">
        <f>VLOOKUP($G344, SCHOOL_INFO!$D$5:$AS$749, 31, FALSE)</f>
        <v>0</v>
      </c>
      <c r="AI344" s="368">
        <f>VLOOKUP($G344, SCHOOL_INFO!$D$5:$AS$749, 33, FALSE)</f>
        <v>1</v>
      </c>
      <c r="AJ344" s="368">
        <f>VLOOKUP($G344, SCHOOL_INFO!$D$5:$AS$749, 34, FALSE)</f>
        <v>0</v>
      </c>
      <c r="AK344" s="368">
        <f>VLOOKUP($G344, SCHOOL_INFO!$D$5:$AS$749, 35, FALSE)</f>
        <v>2</v>
      </c>
      <c r="AL344" s="368">
        <f>VLOOKUP($B344, '0.학교(충남+대전)'!$C$4:$AH$767, 31, FALSE)</f>
        <v>2</v>
      </c>
      <c r="AM344" s="368">
        <f>VLOOKUP($B344, '0.학교(충남+대전)'!$C$4:$AH$767, 32, FALSE)</f>
        <v>0</v>
      </c>
      <c r="AN344" s="368">
        <f>VLOOKUP($G344, SCHOOL_INFO!$D$5:$AS$749, 9, FALSE)</f>
        <v>0</v>
      </c>
      <c r="AO344" s="368">
        <f>VLOOKUP($G344, SCHOOL_INFO!$D$5:$AS$749, 36, FALSE)</f>
        <v>14</v>
      </c>
      <c r="AP344" s="368">
        <f>VLOOKUP($G344, SCHOOL_INFO!$D$5:$AS$749, 37, FALSE)</f>
        <v>0</v>
      </c>
      <c r="AQ344" s="368">
        <f>VLOOKUP($B344, '0.학교(충남+대전)'!$C$4:$AC$767, 27, FALSE)</f>
        <v>14</v>
      </c>
      <c r="AR344" s="368">
        <f>VLOOKUP($B344, '0.학교(충남+대전)'!$C$4:$AH$767, 29, FALSE)</f>
        <v>14</v>
      </c>
      <c r="AS344" s="368">
        <f>VLOOKUP($B344, '0.학교(충남+대전)'!$C$4:$AH$767, 30, FALSE)</f>
        <v>0</v>
      </c>
      <c r="AT344" s="368">
        <f>VLOOKUP($G344, SCHOOL_INFO!$D$5:$AS$749, 38, FALSE)</f>
        <v>1</v>
      </c>
      <c r="AU344" s="368">
        <f>VLOOKUP($G344, SCHOOL_INFO!$D$5:$AS$749, 39, FALSE)</f>
        <v>3</v>
      </c>
      <c r="AV344" s="368">
        <f>VLOOKUP($G344, SCHOOL_INFO!$D$5:$AS$749, 40, FALSE)</f>
        <v>14</v>
      </c>
      <c r="AW344" s="368">
        <f>VLOOKUP($G344, SCHOOL_INFO!$D$5:$AS$749, 41, FALSE)</f>
        <v>0</v>
      </c>
      <c r="AX344" s="368">
        <f>VLOOKUP($G344, SCHOOL_INFO!$D$5:$AS$749, 42, FALSE)</f>
        <v>0</v>
      </c>
    </row>
    <row r="345" spans="1:50" ht="16.5" customHeight="1">
      <c r="A345" s="80">
        <v>341</v>
      </c>
      <c r="B345" s="86" t="s">
        <v>1436</v>
      </c>
      <c r="C345" s="88" t="s">
        <v>28</v>
      </c>
      <c r="D345" s="86" t="s">
        <v>2233</v>
      </c>
      <c r="E345" s="86" t="s">
        <v>1336</v>
      </c>
      <c r="F345" s="89" t="s">
        <v>730</v>
      </c>
      <c r="G345" s="90" t="s">
        <v>1437</v>
      </c>
      <c r="H345" s="390" t="s">
        <v>26</v>
      </c>
      <c r="I345" s="390" t="s">
        <v>699</v>
      </c>
      <c r="J345" s="88" t="s">
        <v>5123</v>
      </c>
      <c r="K345" s="366">
        <v>2</v>
      </c>
      <c r="L345" s="367">
        <v>1</v>
      </c>
      <c r="M345" s="367">
        <v>1</v>
      </c>
      <c r="N345" s="368">
        <f>VLOOKUP($G345, SCHOOL_INFO!$D$5:$AS$749, 6, FALSE)</f>
        <v>6</v>
      </c>
      <c r="O345" s="368">
        <f>VLOOKUP($G345, SCHOOL_INFO!$D$5:$AS$749, 7, FALSE)</f>
        <v>0</v>
      </c>
      <c r="P345" s="368">
        <f>VLOOKUP($G345, SCHOOL_INFO!$D$5:$AS$749, 8, FALSE)</f>
        <v>1</v>
      </c>
      <c r="Q345" s="368">
        <f>VLOOKUP($G345, SCHOOL_INFO!$D$5:$AS$749, 10, FALSE)</f>
        <v>0</v>
      </c>
      <c r="R345" s="368">
        <f>VLOOKUP($G345, SCHOOL_INFO!$D$5:$AS$749, 11, FALSE)</f>
        <v>0</v>
      </c>
      <c r="S345" s="368">
        <f>VLOOKUP($G345, SCHOOL_INFO!$D$5:$AS$749, 12, FALSE)</f>
        <v>0</v>
      </c>
      <c r="T345" s="368">
        <f>VLOOKUP($G345, SCHOOL_INFO!$D$5:$AS$749, 13, FALSE)</f>
        <v>2</v>
      </c>
      <c r="U345" s="368">
        <f>VLOOKUP($G345, SCHOOL_INFO!$D$5:$AS$749, 14, FALSE)</f>
        <v>0</v>
      </c>
      <c r="V345" s="368">
        <f>VLOOKUP($G345, SCHOOL_INFO!$D$5:$AS$749, 15, FALSE)</f>
        <v>0</v>
      </c>
      <c r="W345" s="368">
        <f>VLOOKUP($G345, SCHOOL_INFO!$D$5:$AS$749, 17, FALSE)</f>
        <v>2</v>
      </c>
      <c r="X345" s="368">
        <f>VLOOKUP($G345, SCHOOL_INFO!$D$5:$AS$749, 18, FALSE)</f>
        <v>0</v>
      </c>
      <c r="Y345" s="368">
        <f>VLOOKUP($G345, SCHOOL_INFO!$D$5:$AS$749, 19, FALSE)</f>
        <v>0</v>
      </c>
      <c r="Z345" s="368">
        <f>VLOOKUP($G345, SCHOOL_INFO!$D$5:$AS$749, 21, FALSE)</f>
        <v>11</v>
      </c>
      <c r="AA345" s="368">
        <f>VLOOKUP($G345, SCHOOL_INFO!$D$5:$AS$749, 22, FALSE)</f>
        <v>2</v>
      </c>
      <c r="AB345" s="368">
        <f>VLOOKUP($G345, SCHOOL_INFO!$D$5:$AS$749, 23, FALSE)</f>
        <v>0</v>
      </c>
      <c r="AC345" s="368">
        <f>VLOOKUP($G345, SCHOOL_INFO!$D$5:$AS$749, 25, FALSE)</f>
        <v>0</v>
      </c>
      <c r="AD345" s="368">
        <f>VLOOKUP($G345, SCHOOL_INFO!$D$5:$AS$749, 26, FALSE)</f>
        <v>0</v>
      </c>
      <c r="AE345" s="368">
        <f>VLOOKUP($G345, SCHOOL_INFO!$D$5:$AS$749, 27, FALSE)</f>
        <v>0</v>
      </c>
      <c r="AF345" s="368">
        <f>VLOOKUP($G345, SCHOOL_INFO!$D$5:$AS$749, 29, FALSE)</f>
        <v>0</v>
      </c>
      <c r="AG345" s="368">
        <f>VLOOKUP($G345, SCHOOL_INFO!$D$5:$AS$749, 30, FALSE)</f>
        <v>0</v>
      </c>
      <c r="AH345" s="368">
        <f>VLOOKUP($G345, SCHOOL_INFO!$D$5:$AS$749, 31, FALSE)</f>
        <v>0</v>
      </c>
      <c r="AI345" s="368">
        <f>VLOOKUP($G345, SCHOOL_INFO!$D$5:$AS$749, 33, FALSE)</f>
        <v>1</v>
      </c>
      <c r="AJ345" s="368">
        <f>VLOOKUP($G345, SCHOOL_INFO!$D$5:$AS$749, 34, FALSE)</f>
        <v>0</v>
      </c>
      <c r="AK345" s="368">
        <f>VLOOKUP($G345, SCHOOL_INFO!$D$5:$AS$749, 35, FALSE)</f>
        <v>5</v>
      </c>
      <c r="AL345" s="368">
        <f>VLOOKUP($B345, '0.학교(충남+대전)'!$C$4:$AH$767, 31, FALSE)</f>
        <v>5</v>
      </c>
      <c r="AM345" s="368">
        <f>VLOOKUP($B345, '0.학교(충남+대전)'!$C$4:$AH$767, 32, FALSE)</f>
        <v>0</v>
      </c>
      <c r="AN345" s="368">
        <f>VLOOKUP($G345, SCHOOL_INFO!$D$5:$AS$749, 9, FALSE)</f>
        <v>0</v>
      </c>
      <c r="AO345" s="368">
        <f>VLOOKUP($G345, SCHOOL_INFO!$D$5:$AS$749, 36, FALSE)</f>
        <v>16</v>
      </c>
      <c r="AP345" s="368">
        <f>VLOOKUP($G345, SCHOOL_INFO!$D$5:$AS$749, 37, FALSE)</f>
        <v>0</v>
      </c>
      <c r="AQ345" s="368">
        <f>VLOOKUP($B345, '0.학교(충남+대전)'!$C$4:$AC$767, 27, FALSE)</f>
        <v>16</v>
      </c>
      <c r="AR345" s="368">
        <f>VLOOKUP($B345, '0.학교(충남+대전)'!$C$4:$AH$767, 29, FALSE)</f>
        <v>16</v>
      </c>
      <c r="AS345" s="368">
        <f>VLOOKUP($B345, '0.학교(충남+대전)'!$C$4:$AH$767, 30, FALSE)</f>
        <v>0</v>
      </c>
      <c r="AT345" s="368">
        <f>VLOOKUP($G345, SCHOOL_INFO!$D$5:$AS$749, 38, FALSE)</f>
        <v>1</v>
      </c>
      <c r="AU345" s="368">
        <f>VLOOKUP($G345, SCHOOL_INFO!$D$5:$AS$749, 39, FALSE)</f>
        <v>5</v>
      </c>
      <c r="AV345" s="368">
        <f>VLOOKUP($G345, SCHOOL_INFO!$D$5:$AS$749, 40, FALSE)</f>
        <v>16</v>
      </c>
      <c r="AW345" s="368">
        <f>VLOOKUP($G345, SCHOOL_INFO!$D$5:$AS$749, 41, FALSE)</f>
        <v>0</v>
      </c>
      <c r="AX345" s="368">
        <f>VLOOKUP($G345, SCHOOL_INFO!$D$5:$AS$749, 42, FALSE)</f>
        <v>0</v>
      </c>
    </row>
    <row r="346" spans="1:50" ht="16.5" customHeight="1">
      <c r="A346" s="80">
        <v>342</v>
      </c>
      <c r="B346" s="86" t="s">
        <v>1438</v>
      </c>
      <c r="C346" s="88" t="s">
        <v>28</v>
      </c>
      <c r="D346" s="86" t="s">
        <v>2233</v>
      </c>
      <c r="E346" s="86" t="s">
        <v>1336</v>
      </c>
      <c r="F346" s="87" t="s">
        <v>727</v>
      </c>
      <c r="G346" s="90" t="s">
        <v>1439</v>
      </c>
      <c r="H346" s="390" t="s">
        <v>2353</v>
      </c>
      <c r="I346" s="390" t="s">
        <v>699</v>
      </c>
      <c r="J346" s="88" t="s">
        <v>5123</v>
      </c>
      <c r="K346" s="366">
        <v>2</v>
      </c>
      <c r="L346" s="367">
        <v>1</v>
      </c>
      <c r="M346" s="367">
        <v>1</v>
      </c>
      <c r="N346" s="368">
        <f>VLOOKUP($G346, SCHOOL_INFO!$D$5:$AS$749, 6, FALSE)</f>
        <v>7</v>
      </c>
      <c r="O346" s="368">
        <f>VLOOKUP($G346, SCHOOL_INFO!$D$5:$AS$749, 7, FALSE)</f>
        <v>1</v>
      </c>
      <c r="P346" s="368">
        <f>VLOOKUP($G346, SCHOOL_INFO!$D$5:$AS$749, 8, FALSE)</f>
        <v>1</v>
      </c>
      <c r="Q346" s="368">
        <f>VLOOKUP($G346, SCHOOL_INFO!$D$5:$AS$749, 10, FALSE)</f>
        <v>0</v>
      </c>
      <c r="R346" s="368">
        <f>VLOOKUP($G346, SCHOOL_INFO!$D$5:$AS$749, 11, FALSE)</f>
        <v>0</v>
      </c>
      <c r="S346" s="368">
        <f>VLOOKUP($G346, SCHOOL_INFO!$D$5:$AS$749, 12, FALSE)</f>
        <v>0</v>
      </c>
      <c r="T346" s="368">
        <f>VLOOKUP($G346, SCHOOL_INFO!$D$5:$AS$749, 13, FALSE)</f>
        <v>2</v>
      </c>
      <c r="U346" s="368">
        <f>VLOOKUP($G346, SCHOOL_INFO!$D$5:$AS$749, 14, FALSE)</f>
        <v>0</v>
      </c>
      <c r="V346" s="368">
        <f>VLOOKUP($G346, SCHOOL_INFO!$D$5:$AS$749, 15, FALSE)</f>
        <v>0</v>
      </c>
      <c r="W346" s="368">
        <f>VLOOKUP($G346, SCHOOL_INFO!$D$5:$AS$749, 17, FALSE)</f>
        <v>0</v>
      </c>
      <c r="X346" s="368">
        <f>VLOOKUP($G346, SCHOOL_INFO!$D$5:$AS$749, 18, FALSE)</f>
        <v>0</v>
      </c>
      <c r="Y346" s="368">
        <f>VLOOKUP($G346, SCHOOL_INFO!$D$5:$AS$749, 19, FALSE)</f>
        <v>0</v>
      </c>
      <c r="Z346" s="368">
        <f>VLOOKUP($G346, SCHOOL_INFO!$D$5:$AS$749, 21, FALSE)</f>
        <v>5</v>
      </c>
      <c r="AA346" s="368">
        <f>VLOOKUP($G346, SCHOOL_INFO!$D$5:$AS$749, 22, FALSE)</f>
        <v>3</v>
      </c>
      <c r="AB346" s="368">
        <f>VLOOKUP($G346, SCHOOL_INFO!$D$5:$AS$749, 23, FALSE)</f>
        <v>0</v>
      </c>
      <c r="AC346" s="368">
        <f>VLOOKUP($G346, SCHOOL_INFO!$D$5:$AS$749, 25, FALSE)</f>
        <v>11</v>
      </c>
      <c r="AD346" s="368">
        <f>VLOOKUP($G346, SCHOOL_INFO!$D$5:$AS$749, 26, FALSE)</f>
        <v>1</v>
      </c>
      <c r="AE346" s="368">
        <f>VLOOKUP($G346, SCHOOL_INFO!$D$5:$AS$749, 27, FALSE)</f>
        <v>0</v>
      </c>
      <c r="AF346" s="368">
        <f>VLOOKUP($G346, SCHOOL_INFO!$D$5:$AS$749, 29, FALSE)</f>
        <v>0</v>
      </c>
      <c r="AG346" s="368">
        <f>VLOOKUP($G346, SCHOOL_INFO!$D$5:$AS$749, 30, FALSE)</f>
        <v>0</v>
      </c>
      <c r="AH346" s="368">
        <f>VLOOKUP($G346, SCHOOL_INFO!$D$5:$AS$749, 31, FALSE)</f>
        <v>0</v>
      </c>
      <c r="AI346" s="368">
        <f>VLOOKUP($G346, SCHOOL_INFO!$D$5:$AS$749, 33, FALSE)</f>
        <v>1</v>
      </c>
      <c r="AJ346" s="368">
        <f>VLOOKUP($G346, SCHOOL_INFO!$D$5:$AS$749, 34, FALSE)</f>
        <v>0</v>
      </c>
      <c r="AK346" s="368">
        <f>VLOOKUP($G346, SCHOOL_INFO!$D$5:$AS$749, 35, FALSE)</f>
        <v>5</v>
      </c>
      <c r="AL346" s="368">
        <f>VLOOKUP($B346, '0.학교(충남+대전)'!$C$4:$AH$767, 31, FALSE)</f>
        <v>5</v>
      </c>
      <c r="AM346" s="368">
        <f>VLOOKUP($B346, '0.학교(충남+대전)'!$C$4:$AH$767, 32, FALSE)</f>
        <v>0</v>
      </c>
      <c r="AN346" s="368">
        <f>VLOOKUP($G346, SCHOOL_INFO!$D$5:$AS$749, 9, FALSE)</f>
        <v>0</v>
      </c>
      <c r="AO346" s="368">
        <f>VLOOKUP($G346, SCHOOL_INFO!$D$5:$AS$749, 36, FALSE)</f>
        <v>12</v>
      </c>
      <c r="AP346" s="368">
        <f>VLOOKUP($G346, SCHOOL_INFO!$D$5:$AS$749, 37, FALSE)</f>
        <v>0</v>
      </c>
      <c r="AQ346" s="368">
        <f>VLOOKUP($B346, '0.학교(충남+대전)'!$C$4:$AC$767, 27, FALSE)</f>
        <v>12</v>
      </c>
      <c r="AR346" s="368">
        <f>VLOOKUP($B346, '0.학교(충남+대전)'!$C$4:$AH$767, 29, FALSE)</f>
        <v>12</v>
      </c>
      <c r="AS346" s="368">
        <f>VLOOKUP($B346, '0.학교(충남+대전)'!$C$4:$AH$767, 30, FALSE)</f>
        <v>0</v>
      </c>
      <c r="AT346" s="368">
        <f>VLOOKUP($G346, SCHOOL_INFO!$D$5:$AS$749, 38, FALSE)</f>
        <v>1</v>
      </c>
      <c r="AU346" s="368">
        <f>VLOOKUP($G346, SCHOOL_INFO!$D$5:$AS$749, 39, FALSE)</f>
        <v>6</v>
      </c>
      <c r="AV346" s="368">
        <f>VLOOKUP($G346, SCHOOL_INFO!$D$5:$AS$749, 40, FALSE)</f>
        <v>12</v>
      </c>
      <c r="AW346" s="368">
        <f>VLOOKUP($G346, SCHOOL_INFO!$D$5:$AS$749, 41, FALSE)</f>
        <v>0</v>
      </c>
      <c r="AX346" s="368">
        <f>VLOOKUP($G346, SCHOOL_INFO!$D$5:$AS$749, 42, FALSE)</f>
        <v>0</v>
      </c>
    </row>
    <row r="347" spans="1:50" ht="16.5" customHeight="1">
      <c r="A347" s="81">
        <v>343</v>
      </c>
      <c r="B347" s="86" t="s">
        <v>1440</v>
      </c>
      <c r="C347" s="88" t="s">
        <v>28</v>
      </c>
      <c r="D347" s="86" t="s">
        <v>2233</v>
      </c>
      <c r="E347" s="86" t="s">
        <v>1336</v>
      </c>
      <c r="F347" s="87" t="s">
        <v>727</v>
      </c>
      <c r="G347" s="90" t="s">
        <v>1441</v>
      </c>
      <c r="H347" s="390" t="s">
        <v>26</v>
      </c>
      <c r="I347" s="390" t="s">
        <v>35</v>
      </c>
      <c r="J347" s="88" t="s">
        <v>5123</v>
      </c>
      <c r="K347" s="366">
        <v>3</v>
      </c>
      <c r="L347" s="367">
        <v>1</v>
      </c>
      <c r="M347" s="367">
        <v>1</v>
      </c>
      <c r="N347" s="368">
        <f>VLOOKUP($G347, SCHOOL_INFO!$D$5:$AS$749, 6, FALSE)</f>
        <v>11</v>
      </c>
      <c r="O347" s="368">
        <f>VLOOKUP($G347, SCHOOL_INFO!$D$5:$AS$749, 7, FALSE)</f>
        <v>1</v>
      </c>
      <c r="P347" s="368">
        <f>VLOOKUP($G347, SCHOOL_INFO!$D$5:$AS$749, 8, FALSE)</f>
        <v>1</v>
      </c>
      <c r="Q347" s="368">
        <f>VLOOKUP($G347, SCHOOL_INFO!$D$5:$AS$749, 10, FALSE)</f>
        <v>0</v>
      </c>
      <c r="R347" s="368">
        <f>VLOOKUP($G347, SCHOOL_INFO!$D$5:$AS$749, 11, FALSE)</f>
        <v>0</v>
      </c>
      <c r="S347" s="368">
        <f>VLOOKUP($G347, SCHOOL_INFO!$D$5:$AS$749, 12, FALSE)</f>
        <v>0</v>
      </c>
      <c r="T347" s="368">
        <f>VLOOKUP($G347, SCHOOL_INFO!$D$5:$AS$749, 13, FALSE)</f>
        <v>2</v>
      </c>
      <c r="U347" s="368">
        <f>VLOOKUP($G347, SCHOOL_INFO!$D$5:$AS$749, 14, FALSE)</f>
        <v>0</v>
      </c>
      <c r="V347" s="368">
        <f>VLOOKUP($G347, SCHOOL_INFO!$D$5:$AS$749, 15, FALSE)</f>
        <v>0</v>
      </c>
      <c r="W347" s="368">
        <f>VLOOKUP($G347, SCHOOL_INFO!$D$5:$AS$749, 17, FALSE)</f>
        <v>0</v>
      </c>
      <c r="X347" s="368">
        <f>VLOOKUP($G347, SCHOOL_INFO!$D$5:$AS$749, 18, FALSE)</f>
        <v>0</v>
      </c>
      <c r="Y347" s="368">
        <f>VLOOKUP($G347, SCHOOL_INFO!$D$5:$AS$749, 19, FALSE)</f>
        <v>0</v>
      </c>
      <c r="Z347" s="368">
        <f>VLOOKUP($G347, SCHOOL_INFO!$D$5:$AS$749, 21, FALSE)</f>
        <v>14</v>
      </c>
      <c r="AA347" s="368">
        <f>VLOOKUP($G347, SCHOOL_INFO!$D$5:$AS$749, 22, FALSE)</f>
        <v>4</v>
      </c>
      <c r="AB347" s="368">
        <f>VLOOKUP($G347, SCHOOL_INFO!$D$5:$AS$749, 23, FALSE)</f>
        <v>0</v>
      </c>
      <c r="AC347" s="368">
        <f>VLOOKUP($G347, SCHOOL_INFO!$D$5:$AS$749, 25, FALSE)</f>
        <v>9</v>
      </c>
      <c r="AD347" s="368">
        <f>VLOOKUP($G347, SCHOOL_INFO!$D$5:$AS$749, 26, FALSE)</f>
        <v>1</v>
      </c>
      <c r="AE347" s="368">
        <f>VLOOKUP($G347, SCHOOL_INFO!$D$5:$AS$749, 27, FALSE)</f>
        <v>0</v>
      </c>
      <c r="AF347" s="368">
        <f>VLOOKUP($G347, SCHOOL_INFO!$D$5:$AS$749, 29, FALSE)</f>
        <v>0</v>
      </c>
      <c r="AG347" s="368">
        <f>VLOOKUP($G347, SCHOOL_INFO!$D$5:$AS$749, 30, FALSE)</f>
        <v>0</v>
      </c>
      <c r="AH347" s="368">
        <f>VLOOKUP($G347, SCHOOL_INFO!$D$5:$AS$749, 31, FALSE)</f>
        <v>0</v>
      </c>
      <c r="AI347" s="368">
        <f>VLOOKUP($G347, SCHOOL_INFO!$D$5:$AS$749, 33, FALSE)</f>
        <v>1</v>
      </c>
      <c r="AJ347" s="368">
        <f>VLOOKUP($G347, SCHOOL_INFO!$D$5:$AS$749, 34, FALSE)</f>
        <v>0</v>
      </c>
      <c r="AK347" s="368">
        <f>VLOOKUP($G347, SCHOOL_INFO!$D$5:$AS$749, 35, FALSE)</f>
        <v>7</v>
      </c>
      <c r="AL347" s="368">
        <f>VLOOKUP($B347, '0.학교(충남+대전)'!$C$4:$AH$767, 31, FALSE)</f>
        <v>7</v>
      </c>
      <c r="AM347" s="368">
        <f>VLOOKUP($B347, '0.학교(충남+대전)'!$C$4:$AH$767, 32, FALSE)</f>
        <v>0</v>
      </c>
      <c r="AN347" s="368">
        <f>VLOOKUP($G347, SCHOOL_INFO!$D$5:$AS$749, 9, FALSE)</f>
        <v>0</v>
      </c>
      <c r="AO347" s="368">
        <f>VLOOKUP($G347, SCHOOL_INFO!$D$5:$AS$749, 36, FALSE)</f>
        <v>33</v>
      </c>
      <c r="AP347" s="368">
        <f>VLOOKUP($G347, SCHOOL_INFO!$D$5:$AS$749, 37, FALSE)</f>
        <v>4</v>
      </c>
      <c r="AQ347" s="368">
        <f>VLOOKUP($B347, '0.학교(충남+대전)'!$C$4:$AC$767, 27, FALSE)</f>
        <v>37</v>
      </c>
      <c r="AR347" s="368">
        <f>VLOOKUP($B347, '0.학교(충남+대전)'!$C$4:$AH$767, 29, FALSE)</f>
        <v>37</v>
      </c>
      <c r="AS347" s="368">
        <f>VLOOKUP($B347, '0.학교(충남+대전)'!$C$4:$AH$767, 30, FALSE)</f>
        <v>0</v>
      </c>
      <c r="AT347" s="368">
        <f>VLOOKUP($G347, SCHOOL_INFO!$D$5:$AS$749, 38, FALSE)</f>
        <v>1</v>
      </c>
      <c r="AU347" s="368">
        <f>VLOOKUP($G347, SCHOOL_INFO!$D$5:$AS$749, 39, FALSE)</f>
        <v>5</v>
      </c>
      <c r="AV347" s="368">
        <f>VLOOKUP($G347, SCHOOL_INFO!$D$5:$AS$749, 40, FALSE)</f>
        <v>37</v>
      </c>
      <c r="AW347" s="368">
        <f>VLOOKUP($G347, SCHOOL_INFO!$D$5:$AS$749, 41, FALSE)</f>
        <v>0</v>
      </c>
      <c r="AX347" s="368">
        <f>VLOOKUP($G347, SCHOOL_INFO!$D$5:$AS$749, 42, FALSE)</f>
        <v>0</v>
      </c>
    </row>
    <row r="348" spans="1:50" ht="16.5" customHeight="1">
      <c r="A348" s="80">
        <v>344</v>
      </c>
      <c r="B348" s="86" t="s">
        <v>1442</v>
      </c>
      <c r="C348" s="88" t="s">
        <v>28</v>
      </c>
      <c r="D348" s="86" t="s">
        <v>2233</v>
      </c>
      <c r="E348" s="86" t="s">
        <v>1336</v>
      </c>
      <c r="F348" s="89" t="s">
        <v>730</v>
      </c>
      <c r="G348" s="90" t="s">
        <v>1443</v>
      </c>
      <c r="H348" s="390" t="s">
        <v>26</v>
      </c>
      <c r="I348" s="390" t="s">
        <v>699</v>
      </c>
      <c r="J348" s="88" t="s">
        <v>5123</v>
      </c>
      <c r="K348" s="366">
        <v>2</v>
      </c>
      <c r="L348" s="367">
        <v>1</v>
      </c>
      <c r="M348" s="367">
        <v>1</v>
      </c>
      <c r="N348" s="368">
        <f>VLOOKUP($G348, SCHOOL_INFO!$D$5:$AS$749, 6, FALSE)</f>
        <v>14</v>
      </c>
      <c r="O348" s="368">
        <f>VLOOKUP($G348, SCHOOL_INFO!$D$5:$AS$749, 7, FALSE)</f>
        <v>1</v>
      </c>
      <c r="P348" s="368">
        <f>VLOOKUP($G348, SCHOOL_INFO!$D$5:$AS$749, 8, FALSE)</f>
        <v>1</v>
      </c>
      <c r="Q348" s="368">
        <f>VLOOKUP($G348, SCHOOL_INFO!$D$5:$AS$749, 10, FALSE)</f>
        <v>0</v>
      </c>
      <c r="R348" s="368">
        <f>VLOOKUP($G348, SCHOOL_INFO!$D$5:$AS$749, 11, FALSE)</f>
        <v>0</v>
      </c>
      <c r="S348" s="368">
        <f>VLOOKUP($G348, SCHOOL_INFO!$D$5:$AS$749, 12, FALSE)</f>
        <v>0</v>
      </c>
      <c r="T348" s="368">
        <f>VLOOKUP($G348, SCHOOL_INFO!$D$5:$AS$749, 13, FALSE)</f>
        <v>1</v>
      </c>
      <c r="U348" s="368">
        <f>VLOOKUP($G348, SCHOOL_INFO!$D$5:$AS$749, 14, FALSE)</f>
        <v>0</v>
      </c>
      <c r="V348" s="368">
        <f>VLOOKUP($G348, SCHOOL_INFO!$D$5:$AS$749, 15, FALSE)</f>
        <v>0</v>
      </c>
      <c r="W348" s="368">
        <f>VLOOKUP($G348, SCHOOL_INFO!$D$5:$AS$749, 17, FALSE)</f>
        <v>8</v>
      </c>
      <c r="X348" s="368">
        <f>VLOOKUP($G348, SCHOOL_INFO!$D$5:$AS$749, 18, FALSE)</f>
        <v>2</v>
      </c>
      <c r="Y348" s="368">
        <f>VLOOKUP($G348, SCHOOL_INFO!$D$5:$AS$749, 19, FALSE)</f>
        <v>0</v>
      </c>
      <c r="Z348" s="368">
        <f>VLOOKUP($G348, SCHOOL_INFO!$D$5:$AS$749, 21, FALSE)</f>
        <v>8</v>
      </c>
      <c r="AA348" s="368">
        <f>VLOOKUP($G348, SCHOOL_INFO!$D$5:$AS$749, 22, FALSE)</f>
        <v>2</v>
      </c>
      <c r="AB348" s="368">
        <f>VLOOKUP($G348, SCHOOL_INFO!$D$5:$AS$749, 23, FALSE)</f>
        <v>0</v>
      </c>
      <c r="AC348" s="368">
        <f>VLOOKUP($G348, SCHOOL_INFO!$D$5:$AS$749, 25, FALSE)</f>
        <v>14</v>
      </c>
      <c r="AD348" s="368">
        <f>VLOOKUP($G348, SCHOOL_INFO!$D$5:$AS$749, 26, FALSE)</f>
        <v>1</v>
      </c>
      <c r="AE348" s="368">
        <f>VLOOKUP($G348, SCHOOL_INFO!$D$5:$AS$749, 27, FALSE)</f>
        <v>0</v>
      </c>
      <c r="AF348" s="368">
        <f>VLOOKUP($G348, SCHOOL_INFO!$D$5:$AS$749, 29, FALSE)</f>
        <v>0</v>
      </c>
      <c r="AG348" s="368">
        <f>VLOOKUP($G348, SCHOOL_INFO!$D$5:$AS$749, 30, FALSE)</f>
        <v>0</v>
      </c>
      <c r="AH348" s="368">
        <f>VLOOKUP($G348, SCHOOL_INFO!$D$5:$AS$749, 31, FALSE)</f>
        <v>0</v>
      </c>
      <c r="AI348" s="368">
        <f>VLOOKUP($G348, SCHOOL_INFO!$D$5:$AS$749, 33, FALSE)</f>
        <v>1</v>
      </c>
      <c r="AJ348" s="368">
        <f>VLOOKUP($G348, SCHOOL_INFO!$D$5:$AS$749, 34, FALSE)</f>
        <v>0</v>
      </c>
      <c r="AK348" s="368">
        <f>VLOOKUP($G348, SCHOOL_INFO!$D$5:$AS$749, 35, FALSE)</f>
        <v>7</v>
      </c>
      <c r="AL348" s="368">
        <f>VLOOKUP($B348, '0.학교(충남+대전)'!$C$4:$AH$767, 31, FALSE)</f>
        <v>7</v>
      </c>
      <c r="AM348" s="368">
        <f>VLOOKUP($B348, '0.학교(충남+대전)'!$C$4:$AH$767, 32, FALSE)</f>
        <v>0</v>
      </c>
      <c r="AN348" s="368">
        <f>VLOOKUP($G348, SCHOOL_INFO!$D$5:$AS$749, 9, FALSE)</f>
        <v>0</v>
      </c>
      <c r="AO348" s="368">
        <f>VLOOKUP($G348, SCHOOL_INFO!$D$5:$AS$749, 36, FALSE)</f>
        <v>19</v>
      </c>
      <c r="AP348" s="368">
        <f>VLOOKUP($G348, SCHOOL_INFO!$D$5:$AS$749, 37, FALSE)</f>
        <v>2</v>
      </c>
      <c r="AQ348" s="368">
        <f>VLOOKUP($B348, '0.학교(충남+대전)'!$C$4:$AC$767, 27, FALSE)</f>
        <v>21</v>
      </c>
      <c r="AR348" s="368">
        <f>VLOOKUP($B348, '0.학교(충남+대전)'!$C$4:$AH$767, 29, FALSE)</f>
        <v>21</v>
      </c>
      <c r="AS348" s="368">
        <f>VLOOKUP($B348, '0.학교(충남+대전)'!$C$4:$AH$767, 30, FALSE)</f>
        <v>0</v>
      </c>
      <c r="AT348" s="368">
        <f>VLOOKUP($G348, SCHOOL_INFO!$D$5:$AS$749, 38, FALSE)</f>
        <v>1</v>
      </c>
      <c r="AU348" s="368">
        <f>VLOOKUP($G348, SCHOOL_INFO!$D$5:$AS$749, 39, FALSE)</f>
        <v>8</v>
      </c>
      <c r="AV348" s="368">
        <f>VLOOKUP($G348, SCHOOL_INFO!$D$5:$AS$749, 40, FALSE)</f>
        <v>21</v>
      </c>
      <c r="AW348" s="368">
        <f>VLOOKUP($G348, SCHOOL_INFO!$D$5:$AS$749, 41, FALSE)</f>
        <v>0</v>
      </c>
      <c r="AX348" s="368">
        <f>VLOOKUP($G348, SCHOOL_INFO!$D$5:$AS$749, 42, FALSE)</f>
        <v>0</v>
      </c>
    </row>
    <row r="349" spans="1:50" ht="16.5" customHeight="1">
      <c r="A349" s="80">
        <v>345</v>
      </c>
      <c r="B349" s="86" t="s">
        <v>1444</v>
      </c>
      <c r="C349" s="88" t="s">
        <v>28</v>
      </c>
      <c r="D349" s="86" t="s">
        <v>2233</v>
      </c>
      <c r="E349" s="86" t="s">
        <v>1336</v>
      </c>
      <c r="F349" s="87" t="s">
        <v>727</v>
      </c>
      <c r="G349" s="90" t="s">
        <v>1445</v>
      </c>
      <c r="H349" s="390" t="s">
        <v>2353</v>
      </c>
      <c r="I349" s="390" t="s">
        <v>699</v>
      </c>
      <c r="J349" s="88" t="s">
        <v>5123</v>
      </c>
      <c r="K349" s="366">
        <v>2</v>
      </c>
      <c r="L349" s="367">
        <v>1</v>
      </c>
      <c r="M349" s="367">
        <v>1</v>
      </c>
      <c r="N349" s="368">
        <f>VLOOKUP($G349, SCHOOL_INFO!$D$5:$AS$749, 6, FALSE)</f>
        <v>9</v>
      </c>
      <c r="O349" s="368">
        <f>VLOOKUP($G349, SCHOOL_INFO!$D$5:$AS$749, 7, FALSE)</f>
        <v>0</v>
      </c>
      <c r="P349" s="368">
        <f>VLOOKUP($G349, SCHOOL_INFO!$D$5:$AS$749, 8, FALSE)</f>
        <v>1</v>
      </c>
      <c r="Q349" s="368">
        <f>VLOOKUP($G349, SCHOOL_INFO!$D$5:$AS$749, 10, FALSE)</f>
        <v>0</v>
      </c>
      <c r="R349" s="368">
        <f>VLOOKUP($G349, SCHOOL_INFO!$D$5:$AS$749, 11, FALSE)</f>
        <v>0</v>
      </c>
      <c r="S349" s="368">
        <f>VLOOKUP($G349, SCHOOL_INFO!$D$5:$AS$749, 12, FALSE)</f>
        <v>0</v>
      </c>
      <c r="T349" s="368">
        <f>VLOOKUP($G349, SCHOOL_INFO!$D$5:$AS$749, 13, FALSE)</f>
        <v>0</v>
      </c>
      <c r="U349" s="368">
        <f>VLOOKUP($G349, SCHOOL_INFO!$D$5:$AS$749, 14, FALSE)</f>
        <v>0</v>
      </c>
      <c r="V349" s="368">
        <f>VLOOKUP($G349, SCHOOL_INFO!$D$5:$AS$749, 15, FALSE)</f>
        <v>0</v>
      </c>
      <c r="W349" s="368">
        <f>VLOOKUP($G349, SCHOOL_INFO!$D$5:$AS$749, 17, FALSE)</f>
        <v>0</v>
      </c>
      <c r="X349" s="368">
        <f>VLOOKUP($G349, SCHOOL_INFO!$D$5:$AS$749, 18, FALSE)</f>
        <v>0</v>
      </c>
      <c r="Y349" s="368">
        <f>VLOOKUP($G349, SCHOOL_INFO!$D$5:$AS$749, 19, FALSE)</f>
        <v>0</v>
      </c>
      <c r="Z349" s="368">
        <f>VLOOKUP($G349, SCHOOL_INFO!$D$5:$AS$749, 21, FALSE)</f>
        <v>2</v>
      </c>
      <c r="AA349" s="368">
        <f>VLOOKUP($G349, SCHOOL_INFO!$D$5:$AS$749, 22, FALSE)</f>
        <v>2</v>
      </c>
      <c r="AB349" s="368">
        <f>VLOOKUP($G349, SCHOOL_INFO!$D$5:$AS$749, 23, FALSE)</f>
        <v>0</v>
      </c>
      <c r="AC349" s="368">
        <f>VLOOKUP($G349, SCHOOL_INFO!$D$5:$AS$749, 25, FALSE)</f>
        <v>19</v>
      </c>
      <c r="AD349" s="368">
        <f>VLOOKUP($G349, SCHOOL_INFO!$D$5:$AS$749, 26, FALSE)</f>
        <v>2</v>
      </c>
      <c r="AE349" s="368">
        <f>VLOOKUP($G349, SCHOOL_INFO!$D$5:$AS$749, 27, FALSE)</f>
        <v>0</v>
      </c>
      <c r="AF349" s="368">
        <f>VLOOKUP($G349, SCHOOL_INFO!$D$5:$AS$749, 29, FALSE)</f>
        <v>0</v>
      </c>
      <c r="AG349" s="368">
        <f>VLOOKUP($G349, SCHOOL_INFO!$D$5:$AS$749, 30, FALSE)</f>
        <v>0</v>
      </c>
      <c r="AH349" s="368">
        <f>VLOOKUP($G349, SCHOOL_INFO!$D$5:$AS$749, 31, FALSE)</f>
        <v>0</v>
      </c>
      <c r="AI349" s="368">
        <f>VLOOKUP($G349, SCHOOL_INFO!$D$5:$AS$749, 33, FALSE)</f>
        <v>1</v>
      </c>
      <c r="AJ349" s="368">
        <f>VLOOKUP($G349, SCHOOL_INFO!$D$5:$AS$749, 34, FALSE)</f>
        <v>0</v>
      </c>
      <c r="AK349" s="368">
        <f>VLOOKUP($G349, SCHOOL_INFO!$D$5:$AS$749, 35, FALSE)</f>
        <v>4</v>
      </c>
      <c r="AL349" s="368">
        <f>VLOOKUP($B349, '0.학교(충남+대전)'!$C$4:$AH$767, 31, FALSE)</f>
        <v>4</v>
      </c>
      <c r="AM349" s="368">
        <f>VLOOKUP($B349, '0.학교(충남+대전)'!$C$4:$AH$767, 32, FALSE)</f>
        <v>0</v>
      </c>
      <c r="AN349" s="368">
        <f>VLOOKUP($G349, SCHOOL_INFO!$D$5:$AS$749, 9, FALSE)</f>
        <v>0</v>
      </c>
      <c r="AO349" s="368">
        <f>VLOOKUP($G349, SCHOOL_INFO!$D$5:$AS$749, 36, FALSE)</f>
        <v>13</v>
      </c>
      <c r="AP349" s="368">
        <f>VLOOKUP($G349, SCHOOL_INFO!$D$5:$AS$749, 37, FALSE)</f>
        <v>2</v>
      </c>
      <c r="AQ349" s="368">
        <f>VLOOKUP($B349, '0.학교(충남+대전)'!$C$4:$AC$767, 27, FALSE)</f>
        <v>15</v>
      </c>
      <c r="AR349" s="368">
        <f>VLOOKUP($B349, '0.학교(충남+대전)'!$C$4:$AH$767, 29, FALSE)</f>
        <v>15</v>
      </c>
      <c r="AS349" s="368">
        <f>VLOOKUP($B349, '0.학교(충남+대전)'!$C$4:$AH$767, 30, FALSE)</f>
        <v>0</v>
      </c>
      <c r="AT349" s="368">
        <f>VLOOKUP($G349, SCHOOL_INFO!$D$5:$AS$749, 38, FALSE)</f>
        <v>1</v>
      </c>
      <c r="AU349" s="368">
        <f>VLOOKUP($G349, SCHOOL_INFO!$D$5:$AS$749, 39, FALSE)</f>
        <v>5</v>
      </c>
      <c r="AV349" s="368">
        <f>VLOOKUP($G349, SCHOOL_INFO!$D$5:$AS$749, 40, FALSE)</f>
        <v>15</v>
      </c>
      <c r="AW349" s="368">
        <f>VLOOKUP($G349, SCHOOL_INFO!$D$5:$AS$749, 41, FALSE)</f>
        <v>0</v>
      </c>
      <c r="AX349" s="368">
        <f>VLOOKUP($G349, SCHOOL_INFO!$D$5:$AS$749, 42, FALSE)</f>
        <v>0</v>
      </c>
    </row>
    <row r="350" spans="1:50" ht="16.5" customHeight="1">
      <c r="A350" s="81">
        <v>346</v>
      </c>
      <c r="B350" s="86" t="s">
        <v>1446</v>
      </c>
      <c r="C350" s="88" t="s">
        <v>28</v>
      </c>
      <c r="D350" s="86" t="s">
        <v>2233</v>
      </c>
      <c r="E350" s="86" t="s">
        <v>1447</v>
      </c>
      <c r="F350" s="91" t="s">
        <v>724</v>
      </c>
      <c r="G350" s="90" t="s">
        <v>1448</v>
      </c>
      <c r="H350" s="390" t="s">
        <v>26</v>
      </c>
      <c r="I350" s="390" t="s">
        <v>699</v>
      </c>
      <c r="J350" s="88" t="s">
        <v>5123</v>
      </c>
      <c r="K350" s="366">
        <v>2</v>
      </c>
      <c r="L350" s="367">
        <v>1</v>
      </c>
      <c r="M350" s="367">
        <v>1</v>
      </c>
      <c r="N350" s="368">
        <f>VLOOKUP($G350, SCHOOL_INFO!$D$5:$AS$749, 6, FALSE)</f>
        <v>12</v>
      </c>
      <c r="O350" s="368">
        <f>VLOOKUP($G350, SCHOOL_INFO!$D$5:$AS$749, 7, FALSE)</f>
        <v>0</v>
      </c>
      <c r="P350" s="368">
        <f>VLOOKUP($G350, SCHOOL_INFO!$D$5:$AS$749, 8, FALSE)</f>
        <v>1</v>
      </c>
      <c r="Q350" s="368">
        <f>VLOOKUP($G350, SCHOOL_INFO!$D$5:$AS$749, 10, FALSE)</f>
        <v>1</v>
      </c>
      <c r="R350" s="368">
        <f>VLOOKUP($G350, SCHOOL_INFO!$D$5:$AS$749, 11, FALSE)</f>
        <v>0</v>
      </c>
      <c r="S350" s="368">
        <f>VLOOKUP($G350, SCHOOL_INFO!$D$5:$AS$749, 12, FALSE)</f>
        <v>0</v>
      </c>
      <c r="T350" s="368">
        <f>VLOOKUP($G350, SCHOOL_INFO!$D$5:$AS$749, 13, FALSE)</f>
        <v>2</v>
      </c>
      <c r="U350" s="368">
        <f>VLOOKUP($G350, SCHOOL_INFO!$D$5:$AS$749, 14, FALSE)</f>
        <v>1</v>
      </c>
      <c r="V350" s="368">
        <f>VLOOKUP($G350, SCHOOL_INFO!$D$5:$AS$749, 15, FALSE)</f>
        <v>0</v>
      </c>
      <c r="W350" s="368">
        <f>VLOOKUP($G350, SCHOOL_INFO!$D$5:$AS$749, 17, FALSE)</f>
        <v>3</v>
      </c>
      <c r="X350" s="368">
        <f>VLOOKUP($G350, SCHOOL_INFO!$D$5:$AS$749, 18, FALSE)</f>
        <v>1</v>
      </c>
      <c r="Y350" s="368">
        <f>VLOOKUP($G350, SCHOOL_INFO!$D$5:$AS$749, 19, FALSE)</f>
        <v>0</v>
      </c>
      <c r="Z350" s="368">
        <f>VLOOKUP($G350, SCHOOL_INFO!$D$5:$AS$749, 21, FALSE)</f>
        <v>10</v>
      </c>
      <c r="AA350" s="368">
        <f>VLOOKUP($G350, SCHOOL_INFO!$D$5:$AS$749, 22, FALSE)</f>
        <v>2</v>
      </c>
      <c r="AB350" s="368">
        <f>VLOOKUP($G350, SCHOOL_INFO!$D$5:$AS$749, 23, FALSE)</f>
        <v>0</v>
      </c>
      <c r="AC350" s="368">
        <f>VLOOKUP($G350, SCHOOL_INFO!$D$5:$AS$749, 25, FALSE)</f>
        <v>2</v>
      </c>
      <c r="AD350" s="368">
        <f>VLOOKUP($G350, SCHOOL_INFO!$D$5:$AS$749, 26, FALSE)</f>
        <v>1</v>
      </c>
      <c r="AE350" s="368">
        <f>VLOOKUP($G350, SCHOOL_INFO!$D$5:$AS$749, 27, FALSE)</f>
        <v>0</v>
      </c>
      <c r="AF350" s="368">
        <f>VLOOKUP($G350, SCHOOL_INFO!$D$5:$AS$749, 29, FALSE)</f>
        <v>10</v>
      </c>
      <c r="AG350" s="368">
        <f>VLOOKUP($G350, SCHOOL_INFO!$D$5:$AS$749, 30, FALSE)</f>
        <v>0</v>
      </c>
      <c r="AH350" s="368">
        <f>VLOOKUP($G350, SCHOOL_INFO!$D$5:$AS$749, 31, FALSE)</f>
        <v>0</v>
      </c>
      <c r="AI350" s="368">
        <f>VLOOKUP($G350, SCHOOL_INFO!$D$5:$AS$749, 33, FALSE)</f>
        <v>1</v>
      </c>
      <c r="AJ350" s="368">
        <f>VLOOKUP($G350, SCHOOL_INFO!$D$5:$AS$749, 34, FALSE)</f>
        <v>0</v>
      </c>
      <c r="AK350" s="368">
        <f>VLOOKUP($G350, SCHOOL_INFO!$D$5:$AS$749, 35, FALSE)</f>
        <v>5</v>
      </c>
      <c r="AL350" s="368">
        <f>VLOOKUP($B350, '0.학교(충남+대전)'!$C$4:$AH$767, 31, FALSE)</f>
        <v>5</v>
      </c>
      <c r="AM350" s="368">
        <f>VLOOKUP($B350, '0.학교(충남+대전)'!$C$4:$AH$767, 32, FALSE)</f>
        <v>2</v>
      </c>
      <c r="AN350" s="368">
        <f>VLOOKUP($G350, SCHOOL_INFO!$D$5:$AS$749, 9, FALSE)</f>
        <v>0</v>
      </c>
      <c r="AO350" s="368">
        <f>VLOOKUP($G350, SCHOOL_INFO!$D$5:$AS$749, 36, FALSE)</f>
        <v>8</v>
      </c>
      <c r="AP350" s="368">
        <f>VLOOKUP($G350, SCHOOL_INFO!$D$5:$AS$749, 37, FALSE)</f>
        <v>7</v>
      </c>
      <c r="AQ350" s="368">
        <f>VLOOKUP($B350, '0.학교(충남+대전)'!$C$4:$AC$767, 27, FALSE)</f>
        <v>0</v>
      </c>
      <c r="AR350" s="368">
        <f>VLOOKUP($B350, '0.학교(충남+대전)'!$C$4:$AH$767, 29, FALSE)</f>
        <v>15</v>
      </c>
      <c r="AS350" s="368">
        <f>VLOOKUP($B350, '0.학교(충남+대전)'!$C$4:$AH$767, 30, FALSE)</f>
        <v>0</v>
      </c>
      <c r="AT350" s="368">
        <f>VLOOKUP($G350, SCHOOL_INFO!$D$5:$AS$749, 38, FALSE)</f>
        <v>1</v>
      </c>
      <c r="AU350" s="368">
        <f>VLOOKUP($G350, SCHOOL_INFO!$D$5:$AS$749, 39, FALSE)</f>
        <v>6</v>
      </c>
      <c r="AV350" s="368">
        <f>VLOOKUP($G350, SCHOOL_INFO!$D$5:$AS$749, 40, FALSE)</f>
        <v>15</v>
      </c>
      <c r="AW350" s="368">
        <f>VLOOKUP($G350, SCHOOL_INFO!$D$5:$AS$749, 41, FALSE)</f>
        <v>0</v>
      </c>
      <c r="AX350" s="368">
        <f>VLOOKUP($G350, SCHOOL_INFO!$D$5:$AS$749, 42, FALSE)</f>
        <v>0</v>
      </c>
    </row>
    <row r="351" spans="1:50" ht="16.5" customHeight="1">
      <c r="A351" s="80">
        <v>347</v>
      </c>
      <c r="B351" s="86" t="s">
        <v>1449</v>
      </c>
      <c r="C351" s="88" t="s">
        <v>28</v>
      </c>
      <c r="D351" s="86" t="s">
        <v>2233</v>
      </c>
      <c r="E351" s="86" t="s">
        <v>1447</v>
      </c>
      <c r="F351" s="87" t="s">
        <v>727</v>
      </c>
      <c r="G351" s="90" t="s">
        <v>1450</v>
      </c>
      <c r="H351" s="390" t="s">
        <v>2353</v>
      </c>
      <c r="I351" s="390" t="s">
        <v>699</v>
      </c>
      <c r="J351" s="88" t="s">
        <v>5123</v>
      </c>
      <c r="K351" s="366">
        <v>2</v>
      </c>
      <c r="L351" s="367">
        <v>1</v>
      </c>
      <c r="M351" s="367">
        <v>1</v>
      </c>
      <c r="N351" s="368">
        <f>VLOOKUP($G351, SCHOOL_INFO!$D$5:$AS$749, 6, FALSE)</f>
        <v>3</v>
      </c>
      <c r="O351" s="368">
        <f>VLOOKUP($G351, SCHOOL_INFO!$D$5:$AS$749, 7, FALSE)</f>
        <v>1</v>
      </c>
      <c r="P351" s="368">
        <f>VLOOKUP($G351, SCHOOL_INFO!$D$5:$AS$749, 8, FALSE)</f>
        <v>2</v>
      </c>
      <c r="Q351" s="368">
        <f>VLOOKUP($G351, SCHOOL_INFO!$D$5:$AS$749, 10, FALSE)</f>
        <v>2</v>
      </c>
      <c r="R351" s="368">
        <f>VLOOKUP($G351, SCHOOL_INFO!$D$5:$AS$749, 11, FALSE)</f>
        <v>0</v>
      </c>
      <c r="S351" s="368">
        <f>VLOOKUP($G351, SCHOOL_INFO!$D$5:$AS$749, 12, FALSE)</f>
        <v>0</v>
      </c>
      <c r="T351" s="368">
        <f>VLOOKUP($G351, SCHOOL_INFO!$D$5:$AS$749, 13, FALSE)</f>
        <v>0</v>
      </c>
      <c r="U351" s="368">
        <f>VLOOKUP($G351, SCHOOL_INFO!$D$5:$AS$749, 14, FALSE)</f>
        <v>3</v>
      </c>
      <c r="V351" s="368">
        <f>VLOOKUP($G351, SCHOOL_INFO!$D$5:$AS$749, 15, FALSE)</f>
        <v>0</v>
      </c>
      <c r="W351" s="368">
        <f>VLOOKUP($G351, SCHOOL_INFO!$D$5:$AS$749, 17, FALSE)</f>
        <v>0</v>
      </c>
      <c r="X351" s="368">
        <f>VLOOKUP($G351, SCHOOL_INFO!$D$5:$AS$749, 18, FALSE)</f>
        <v>0</v>
      </c>
      <c r="Y351" s="368">
        <f>VLOOKUP($G351, SCHOOL_INFO!$D$5:$AS$749, 19, FALSE)</f>
        <v>0</v>
      </c>
      <c r="Z351" s="368">
        <f>VLOOKUP($G351, SCHOOL_INFO!$D$5:$AS$749, 21, FALSE)</f>
        <v>2</v>
      </c>
      <c r="AA351" s="368">
        <f>VLOOKUP($G351, SCHOOL_INFO!$D$5:$AS$749, 22, FALSE)</f>
        <v>2</v>
      </c>
      <c r="AB351" s="368">
        <f>VLOOKUP($G351, SCHOOL_INFO!$D$5:$AS$749, 23, FALSE)</f>
        <v>0</v>
      </c>
      <c r="AC351" s="368">
        <f>VLOOKUP($G351, SCHOOL_INFO!$D$5:$AS$749, 25, FALSE)</f>
        <v>9</v>
      </c>
      <c r="AD351" s="368">
        <f>VLOOKUP($G351, SCHOOL_INFO!$D$5:$AS$749, 26, FALSE)</f>
        <v>0</v>
      </c>
      <c r="AE351" s="368">
        <f>VLOOKUP($G351, SCHOOL_INFO!$D$5:$AS$749, 27, FALSE)</f>
        <v>0</v>
      </c>
      <c r="AF351" s="368">
        <f>VLOOKUP($G351, SCHOOL_INFO!$D$5:$AS$749, 29, FALSE)</f>
        <v>1</v>
      </c>
      <c r="AG351" s="368">
        <f>VLOOKUP($G351, SCHOOL_INFO!$D$5:$AS$749, 30, FALSE)</f>
        <v>0</v>
      </c>
      <c r="AH351" s="368">
        <f>VLOOKUP($G351, SCHOOL_INFO!$D$5:$AS$749, 31, FALSE)</f>
        <v>0</v>
      </c>
      <c r="AI351" s="368">
        <f>VLOOKUP($G351, SCHOOL_INFO!$D$5:$AS$749, 33, FALSE)</f>
        <v>1</v>
      </c>
      <c r="AJ351" s="368">
        <f>VLOOKUP($G351, SCHOOL_INFO!$D$5:$AS$749, 34, FALSE)</f>
        <v>0</v>
      </c>
      <c r="AK351" s="368">
        <f>VLOOKUP($G351, SCHOOL_INFO!$D$5:$AS$749, 35, FALSE)</f>
        <v>5</v>
      </c>
      <c r="AL351" s="368">
        <f>VLOOKUP($B351, '0.학교(충남+대전)'!$C$4:$AH$767, 31, FALSE)</f>
        <v>4</v>
      </c>
      <c r="AM351" s="368">
        <f>VLOOKUP($B351, '0.학교(충남+대전)'!$C$4:$AH$767, 32, FALSE)</f>
        <v>2</v>
      </c>
      <c r="AN351" s="368">
        <f>VLOOKUP($G351, SCHOOL_INFO!$D$5:$AS$749, 9, FALSE)</f>
        <v>0</v>
      </c>
      <c r="AO351" s="368">
        <f>VLOOKUP($G351, SCHOOL_INFO!$D$5:$AS$749, 36, FALSE)</f>
        <v>8</v>
      </c>
      <c r="AP351" s="368">
        <f>VLOOKUP($G351, SCHOOL_INFO!$D$5:$AS$749, 37, FALSE)</f>
        <v>1</v>
      </c>
      <c r="AQ351" s="368">
        <f>VLOOKUP($B351, '0.학교(충남+대전)'!$C$4:$AC$767, 27, FALSE)</f>
        <v>9</v>
      </c>
      <c r="AR351" s="368">
        <f>VLOOKUP($B351, '0.학교(충남+대전)'!$C$4:$AH$767, 29, FALSE)</f>
        <v>9</v>
      </c>
      <c r="AS351" s="368">
        <f>VLOOKUP($B351, '0.학교(충남+대전)'!$C$4:$AH$767, 30, FALSE)</f>
        <v>0</v>
      </c>
      <c r="AT351" s="368">
        <f>VLOOKUP($G351, SCHOOL_INFO!$D$5:$AS$749, 38, FALSE)</f>
        <v>1</v>
      </c>
      <c r="AU351" s="368">
        <f>VLOOKUP($G351, SCHOOL_INFO!$D$5:$AS$749, 39, FALSE)</f>
        <v>5</v>
      </c>
      <c r="AV351" s="368">
        <f>VLOOKUP($G351, SCHOOL_INFO!$D$5:$AS$749, 40, FALSE)</f>
        <v>16</v>
      </c>
      <c r="AW351" s="368">
        <f>VLOOKUP($G351, SCHOOL_INFO!$D$5:$AS$749, 41, FALSE)</f>
        <v>0</v>
      </c>
      <c r="AX351" s="368">
        <f>VLOOKUP($G351, SCHOOL_INFO!$D$5:$AS$749, 42, FALSE)</f>
        <v>0</v>
      </c>
    </row>
    <row r="352" spans="1:50" ht="16.5" customHeight="1">
      <c r="A352" s="80">
        <v>348</v>
      </c>
      <c r="B352" s="86" t="s">
        <v>1451</v>
      </c>
      <c r="C352" s="88" t="s">
        <v>28</v>
      </c>
      <c r="D352" s="86" t="s">
        <v>2233</v>
      </c>
      <c r="E352" s="86" t="s">
        <v>1447</v>
      </c>
      <c r="F352" s="89" t="s">
        <v>730</v>
      </c>
      <c r="G352" s="90" t="s">
        <v>1452</v>
      </c>
      <c r="H352" s="390" t="s">
        <v>2353</v>
      </c>
      <c r="I352" s="390" t="s">
        <v>699</v>
      </c>
      <c r="J352" s="88" t="s">
        <v>5123</v>
      </c>
      <c r="K352" s="366">
        <v>2</v>
      </c>
      <c r="L352" s="367">
        <v>1</v>
      </c>
      <c r="M352" s="367">
        <v>1</v>
      </c>
      <c r="N352" s="368">
        <f>VLOOKUP($G352, SCHOOL_INFO!$D$5:$AS$749, 6, FALSE)</f>
        <v>5</v>
      </c>
      <c r="O352" s="368">
        <f>VLOOKUP($G352, SCHOOL_INFO!$D$5:$AS$749, 7, FALSE)</f>
        <v>3</v>
      </c>
      <c r="P352" s="368">
        <f>VLOOKUP($G352, SCHOOL_INFO!$D$5:$AS$749, 8, FALSE)</f>
        <v>6</v>
      </c>
      <c r="Q352" s="368">
        <f>VLOOKUP($G352, SCHOOL_INFO!$D$5:$AS$749, 10, FALSE)</f>
        <v>1</v>
      </c>
      <c r="R352" s="368">
        <f>VLOOKUP($G352, SCHOOL_INFO!$D$5:$AS$749, 11, FALSE)</f>
        <v>0</v>
      </c>
      <c r="S352" s="368">
        <f>VLOOKUP($G352, SCHOOL_INFO!$D$5:$AS$749, 12, FALSE)</f>
        <v>0</v>
      </c>
      <c r="T352" s="368">
        <f>VLOOKUP($G352, SCHOOL_INFO!$D$5:$AS$749, 13, FALSE)</f>
        <v>0</v>
      </c>
      <c r="U352" s="368">
        <f>VLOOKUP($G352, SCHOOL_INFO!$D$5:$AS$749, 14, FALSE)</f>
        <v>0</v>
      </c>
      <c r="V352" s="368">
        <f>VLOOKUP($G352, SCHOOL_INFO!$D$5:$AS$749, 15, FALSE)</f>
        <v>0</v>
      </c>
      <c r="W352" s="368">
        <f>VLOOKUP($G352, SCHOOL_INFO!$D$5:$AS$749, 17, FALSE)</f>
        <v>6</v>
      </c>
      <c r="X352" s="368">
        <f>VLOOKUP($G352, SCHOOL_INFO!$D$5:$AS$749, 18, FALSE)</f>
        <v>5</v>
      </c>
      <c r="Y352" s="368">
        <f>VLOOKUP($G352, SCHOOL_INFO!$D$5:$AS$749, 19, FALSE)</f>
        <v>3</v>
      </c>
      <c r="Z352" s="368">
        <f>VLOOKUP($G352, SCHOOL_INFO!$D$5:$AS$749, 21, FALSE)</f>
        <v>6</v>
      </c>
      <c r="AA352" s="368">
        <f>VLOOKUP($G352, SCHOOL_INFO!$D$5:$AS$749, 22, FALSE)</f>
        <v>4</v>
      </c>
      <c r="AB352" s="368">
        <f>VLOOKUP($G352, SCHOOL_INFO!$D$5:$AS$749, 23, FALSE)</f>
        <v>4</v>
      </c>
      <c r="AC352" s="368">
        <f>VLOOKUP($G352, SCHOOL_INFO!$D$5:$AS$749, 25, FALSE)</f>
        <v>2</v>
      </c>
      <c r="AD352" s="368">
        <f>VLOOKUP($G352, SCHOOL_INFO!$D$5:$AS$749, 26, FALSE)</f>
        <v>0</v>
      </c>
      <c r="AE352" s="368">
        <f>VLOOKUP($G352, SCHOOL_INFO!$D$5:$AS$749, 27, FALSE)</f>
        <v>0</v>
      </c>
      <c r="AF352" s="368">
        <f>VLOOKUP($G352, SCHOOL_INFO!$D$5:$AS$749, 29, FALSE)</f>
        <v>0</v>
      </c>
      <c r="AG352" s="368">
        <f>VLOOKUP($G352, SCHOOL_INFO!$D$5:$AS$749, 30, FALSE)</f>
        <v>0</v>
      </c>
      <c r="AH352" s="368">
        <f>VLOOKUP($G352, SCHOOL_INFO!$D$5:$AS$749, 31, FALSE)</f>
        <v>0</v>
      </c>
      <c r="AI352" s="368">
        <f>VLOOKUP($G352, SCHOOL_INFO!$D$5:$AS$749, 33, FALSE)</f>
        <v>1</v>
      </c>
      <c r="AJ352" s="368">
        <f>VLOOKUP($G352, SCHOOL_INFO!$D$5:$AS$749, 34, FALSE)</f>
        <v>0</v>
      </c>
      <c r="AK352" s="368">
        <f>VLOOKUP($G352, SCHOOL_INFO!$D$5:$AS$749, 35, FALSE)</f>
        <v>8</v>
      </c>
      <c r="AL352" s="368">
        <f>VLOOKUP($B352, '0.학교(충남+대전)'!$C$4:$AH$767, 31, FALSE)</f>
        <v>6</v>
      </c>
      <c r="AM352" s="368">
        <f>VLOOKUP($B352, '0.학교(충남+대전)'!$C$4:$AH$767, 32, FALSE)</f>
        <v>2</v>
      </c>
      <c r="AN352" s="368">
        <f>VLOOKUP($G352, SCHOOL_INFO!$D$5:$AS$749, 9, FALSE)</f>
        <v>0</v>
      </c>
      <c r="AO352" s="368">
        <f>VLOOKUP($G352, SCHOOL_INFO!$D$5:$AS$749, 36, FALSE)</f>
        <v>11</v>
      </c>
      <c r="AP352" s="368">
        <f>VLOOKUP($G352, SCHOOL_INFO!$D$5:$AS$749, 37, FALSE)</f>
        <v>8</v>
      </c>
      <c r="AQ352" s="368">
        <f>VLOOKUP($B352, '0.학교(충남+대전)'!$C$4:$AC$767, 27, FALSE)</f>
        <v>19</v>
      </c>
      <c r="AR352" s="368">
        <f>VLOOKUP($B352, '0.학교(충남+대전)'!$C$4:$AH$767, 29, FALSE)</f>
        <v>19</v>
      </c>
      <c r="AS352" s="368">
        <f>VLOOKUP($B352, '0.학교(충남+대전)'!$C$4:$AH$767, 30, FALSE)</f>
        <v>0</v>
      </c>
      <c r="AT352" s="368">
        <f>VLOOKUP($G352, SCHOOL_INFO!$D$5:$AS$749, 38, FALSE)</f>
        <v>1</v>
      </c>
      <c r="AU352" s="368">
        <f>VLOOKUP($G352, SCHOOL_INFO!$D$5:$AS$749, 39, FALSE)</f>
        <v>8</v>
      </c>
      <c r="AV352" s="368">
        <f>VLOOKUP($G352, SCHOOL_INFO!$D$5:$AS$749, 40, FALSE)</f>
        <v>12</v>
      </c>
      <c r="AW352" s="368">
        <f>VLOOKUP($G352, SCHOOL_INFO!$D$5:$AS$749, 41, FALSE)</f>
        <v>10</v>
      </c>
      <c r="AX352" s="368">
        <f>VLOOKUP($G352, SCHOOL_INFO!$D$5:$AS$749, 42, FALSE)</f>
        <v>0</v>
      </c>
    </row>
    <row r="353" spans="1:50" ht="16.5" customHeight="1">
      <c r="A353" s="81">
        <v>349</v>
      </c>
      <c r="B353" s="86" t="s">
        <v>1455</v>
      </c>
      <c r="C353" s="88" t="s">
        <v>28</v>
      </c>
      <c r="D353" s="86" t="s">
        <v>2233</v>
      </c>
      <c r="E353" s="86" t="s">
        <v>1447</v>
      </c>
      <c r="F353" s="87" t="s">
        <v>727</v>
      </c>
      <c r="G353" s="90" t="s">
        <v>1456</v>
      </c>
      <c r="H353" s="390" t="s">
        <v>2353</v>
      </c>
      <c r="I353" s="390" t="s">
        <v>699</v>
      </c>
      <c r="J353" s="88" t="s">
        <v>8027</v>
      </c>
      <c r="K353" s="366">
        <v>2</v>
      </c>
      <c r="L353" s="367">
        <v>1</v>
      </c>
      <c r="M353" s="367">
        <v>1</v>
      </c>
      <c r="N353" s="368">
        <f>VLOOKUP($G353, SCHOOL_INFO!$D$5:$AS$749, 6, FALSE)</f>
        <v>4</v>
      </c>
      <c r="O353" s="368">
        <f>VLOOKUP($G353, SCHOOL_INFO!$D$5:$AS$749, 7, FALSE)</f>
        <v>1</v>
      </c>
      <c r="P353" s="368">
        <f>VLOOKUP($G353, SCHOOL_INFO!$D$5:$AS$749, 8, FALSE)</f>
        <v>9</v>
      </c>
      <c r="Q353" s="368">
        <f>VLOOKUP($G353, SCHOOL_INFO!$D$5:$AS$749, 10, FALSE)</f>
        <v>1</v>
      </c>
      <c r="R353" s="368">
        <f>VLOOKUP($G353, SCHOOL_INFO!$D$5:$AS$749, 11, FALSE)</f>
        <v>0</v>
      </c>
      <c r="S353" s="368">
        <f>VLOOKUP($G353, SCHOOL_INFO!$D$5:$AS$749, 12, FALSE)</f>
        <v>1</v>
      </c>
      <c r="T353" s="368">
        <f>VLOOKUP($G353, SCHOOL_INFO!$D$5:$AS$749, 13, FALSE)</f>
        <v>0</v>
      </c>
      <c r="U353" s="368">
        <f>VLOOKUP($G353, SCHOOL_INFO!$D$5:$AS$749, 14, FALSE)</f>
        <v>0</v>
      </c>
      <c r="V353" s="368">
        <f>VLOOKUP($G353, SCHOOL_INFO!$D$5:$AS$749, 15, FALSE)</f>
        <v>0</v>
      </c>
      <c r="W353" s="368">
        <f>VLOOKUP($G353, SCHOOL_INFO!$D$5:$AS$749, 17, FALSE)</f>
        <v>0</v>
      </c>
      <c r="X353" s="368">
        <f>VLOOKUP($G353, SCHOOL_INFO!$D$5:$AS$749, 18, FALSE)</f>
        <v>0</v>
      </c>
      <c r="Y353" s="368">
        <f>VLOOKUP($G353, SCHOOL_INFO!$D$5:$AS$749, 19, FALSE)</f>
        <v>0</v>
      </c>
      <c r="Z353" s="368">
        <f>VLOOKUP($G353, SCHOOL_INFO!$D$5:$AS$749, 21, FALSE)</f>
        <v>2</v>
      </c>
      <c r="AA353" s="368">
        <f>VLOOKUP($G353, SCHOOL_INFO!$D$5:$AS$749, 22, FALSE)</f>
        <v>3</v>
      </c>
      <c r="AB353" s="368">
        <f>VLOOKUP($G353, SCHOOL_INFO!$D$5:$AS$749, 23, FALSE)</f>
        <v>0</v>
      </c>
      <c r="AC353" s="368">
        <f>VLOOKUP($G353, SCHOOL_INFO!$D$5:$AS$749, 25, FALSE)</f>
        <v>11</v>
      </c>
      <c r="AD353" s="368">
        <f>VLOOKUP($G353, SCHOOL_INFO!$D$5:$AS$749, 26, FALSE)</f>
        <v>0</v>
      </c>
      <c r="AE353" s="368">
        <f>VLOOKUP($G353, SCHOOL_INFO!$D$5:$AS$749, 27, FALSE)</f>
        <v>0</v>
      </c>
      <c r="AF353" s="368">
        <f>VLOOKUP($G353, SCHOOL_INFO!$D$5:$AS$749, 29, FALSE)</f>
        <v>6</v>
      </c>
      <c r="AG353" s="368">
        <f>VLOOKUP($G353, SCHOOL_INFO!$D$5:$AS$749, 30, FALSE)</f>
        <v>1</v>
      </c>
      <c r="AH353" s="368">
        <f>VLOOKUP($G353, SCHOOL_INFO!$D$5:$AS$749, 31, FALSE)</f>
        <v>0</v>
      </c>
      <c r="AI353" s="368">
        <f>VLOOKUP($G353, SCHOOL_INFO!$D$5:$AS$749, 33, FALSE)</f>
        <v>1</v>
      </c>
      <c r="AJ353" s="368">
        <f>VLOOKUP($G353, SCHOOL_INFO!$D$5:$AS$749, 34, FALSE)</f>
        <v>0</v>
      </c>
      <c r="AK353" s="368">
        <f>VLOOKUP($G353, SCHOOL_INFO!$D$5:$AS$749, 35, FALSE)</f>
        <v>4</v>
      </c>
      <c r="AL353" s="368">
        <f>VLOOKUP($B353, '0.학교(충남+대전)'!$C$4:$AH$767, 31, FALSE)</f>
        <v>4</v>
      </c>
      <c r="AM353" s="368">
        <f>VLOOKUP($B353, '0.학교(충남+대전)'!$C$4:$AH$767, 32, FALSE)</f>
        <v>1</v>
      </c>
      <c r="AN353" s="368">
        <f>VLOOKUP($G353, SCHOOL_INFO!$D$5:$AS$749, 9, FALSE)</f>
        <v>14</v>
      </c>
      <c r="AO353" s="368">
        <f>VLOOKUP($G353, SCHOOL_INFO!$D$5:$AS$749, 36, FALSE)</f>
        <v>8</v>
      </c>
      <c r="AP353" s="368">
        <f>VLOOKUP($G353, SCHOOL_INFO!$D$5:$AS$749, 37, FALSE)</f>
        <v>3</v>
      </c>
      <c r="AQ353" s="368">
        <f>VLOOKUP($B353, '0.학교(충남+대전)'!$C$4:$AC$767, 27, FALSE)</f>
        <v>11</v>
      </c>
      <c r="AR353" s="368">
        <f>VLOOKUP($B353, '0.학교(충남+대전)'!$C$4:$AH$767, 29, FALSE)</f>
        <v>11</v>
      </c>
      <c r="AS353" s="368">
        <f>VLOOKUP($B353, '0.학교(충남+대전)'!$C$4:$AH$767, 30, FALSE)</f>
        <v>0</v>
      </c>
      <c r="AT353" s="368">
        <f>VLOOKUP($G353, SCHOOL_INFO!$D$5:$AS$749, 38, FALSE)</f>
        <v>1</v>
      </c>
      <c r="AU353" s="368">
        <f>VLOOKUP($G353, SCHOOL_INFO!$D$5:$AS$749, 39, FALSE)</f>
        <v>5</v>
      </c>
      <c r="AV353" s="368">
        <f>VLOOKUP($G353, SCHOOL_INFO!$D$5:$AS$749, 40, FALSE)</f>
        <v>10</v>
      </c>
      <c r="AW353" s="368">
        <f>VLOOKUP($G353, SCHOOL_INFO!$D$5:$AS$749, 41, FALSE)</f>
        <v>21</v>
      </c>
      <c r="AX353" s="368">
        <f>VLOOKUP($G353, SCHOOL_INFO!$D$5:$AS$749, 42, FALSE)</f>
        <v>8</v>
      </c>
    </row>
    <row r="354" spans="1:50" ht="16.5" customHeight="1">
      <c r="A354" s="80">
        <v>350</v>
      </c>
      <c r="B354" s="86" t="s">
        <v>1459</v>
      </c>
      <c r="C354" s="88" t="s">
        <v>28</v>
      </c>
      <c r="D354" s="86" t="s">
        <v>2233</v>
      </c>
      <c r="E354" s="86" t="s">
        <v>1447</v>
      </c>
      <c r="F354" s="87" t="s">
        <v>727</v>
      </c>
      <c r="G354" s="90" t="s">
        <v>1460</v>
      </c>
      <c r="H354" s="390" t="s">
        <v>2353</v>
      </c>
      <c r="I354" s="390" t="s">
        <v>699</v>
      </c>
      <c r="J354" s="88" t="s">
        <v>5123</v>
      </c>
      <c r="K354" s="366">
        <v>2</v>
      </c>
      <c r="L354" s="367">
        <v>1</v>
      </c>
      <c r="M354" s="367">
        <v>1</v>
      </c>
      <c r="N354" s="368">
        <f>VLOOKUP($G354, SCHOOL_INFO!$D$5:$AS$749, 6, FALSE)</f>
        <v>5</v>
      </c>
      <c r="O354" s="368">
        <f>VLOOKUP($G354, SCHOOL_INFO!$D$5:$AS$749, 7, FALSE)</f>
        <v>1</v>
      </c>
      <c r="P354" s="368">
        <f>VLOOKUP($G354, SCHOOL_INFO!$D$5:$AS$749, 8, FALSE)</f>
        <v>1</v>
      </c>
      <c r="Q354" s="368">
        <f>VLOOKUP($G354, SCHOOL_INFO!$D$5:$AS$749, 10, FALSE)</f>
        <v>0</v>
      </c>
      <c r="R354" s="368">
        <f>VLOOKUP($G354, SCHOOL_INFO!$D$5:$AS$749, 11, FALSE)</f>
        <v>0</v>
      </c>
      <c r="S354" s="368">
        <f>VLOOKUP($G354, SCHOOL_INFO!$D$5:$AS$749, 12, FALSE)</f>
        <v>0</v>
      </c>
      <c r="T354" s="368">
        <f>VLOOKUP($G354, SCHOOL_INFO!$D$5:$AS$749, 13, FALSE)</f>
        <v>0</v>
      </c>
      <c r="U354" s="368">
        <f>VLOOKUP($G354, SCHOOL_INFO!$D$5:$AS$749, 14, FALSE)</f>
        <v>0</v>
      </c>
      <c r="V354" s="368">
        <f>VLOOKUP($G354, SCHOOL_INFO!$D$5:$AS$749, 15, FALSE)</f>
        <v>0</v>
      </c>
      <c r="W354" s="368">
        <f>VLOOKUP($G354, SCHOOL_INFO!$D$5:$AS$749, 17, FALSE)</f>
        <v>0</v>
      </c>
      <c r="X354" s="368">
        <f>VLOOKUP($G354, SCHOOL_INFO!$D$5:$AS$749, 18, FALSE)</f>
        <v>0</v>
      </c>
      <c r="Y354" s="368">
        <f>VLOOKUP($G354, SCHOOL_INFO!$D$5:$AS$749, 19, FALSE)</f>
        <v>0</v>
      </c>
      <c r="Z354" s="368">
        <f>VLOOKUP($G354, SCHOOL_INFO!$D$5:$AS$749, 21, FALSE)</f>
        <v>2</v>
      </c>
      <c r="AA354" s="368">
        <f>VLOOKUP($G354, SCHOOL_INFO!$D$5:$AS$749, 22, FALSE)</f>
        <v>2</v>
      </c>
      <c r="AB354" s="368">
        <f>VLOOKUP($G354, SCHOOL_INFO!$D$5:$AS$749, 23, FALSE)</f>
        <v>0</v>
      </c>
      <c r="AC354" s="368">
        <f>VLOOKUP($G354, SCHOOL_INFO!$D$5:$AS$749, 25, FALSE)</f>
        <v>6</v>
      </c>
      <c r="AD354" s="368">
        <f>VLOOKUP($G354, SCHOOL_INFO!$D$5:$AS$749, 26, FALSE)</f>
        <v>1</v>
      </c>
      <c r="AE354" s="368">
        <f>VLOOKUP($G354, SCHOOL_INFO!$D$5:$AS$749, 27, FALSE)</f>
        <v>0</v>
      </c>
      <c r="AF354" s="368">
        <f>VLOOKUP($G354, SCHOOL_INFO!$D$5:$AS$749, 29, FALSE)</f>
        <v>3</v>
      </c>
      <c r="AG354" s="368">
        <f>VLOOKUP($G354, SCHOOL_INFO!$D$5:$AS$749, 30, FALSE)</f>
        <v>2</v>
      </c>
      <c r="AH354" s="368">
        <f>VLOOKUP($G354, SCHOOL_INFO!$D$5:$AS$749, 31, FALSE)</f>
        <v>0</v>
      </c>
      <c r="AI354" s="368">
        <f>VLOOKUP($G354, SCHOOL_INFO!$D$5:$AS$749, 33, FALSE)</f>
        <v>1</v>
      </c>
      <c r="AJ354" s="368">
        <f>VLOOKUP($G354, SCHOOL_INFO!$D$5:$AS$749, 34, FALSE)</f>
        <v>0</v>
      </c>
      <c r="AK354" s="368">
        <f>VLOOKUP($G354, SCHOOL_INFO!$D$5:$AS$749, 35, FALSE)</f>
        <v>3</v>
      </c>
      <c r="AL354" s="368">
        <f>VLOOKUP($B354, '0.학교(충남+대전)'!$C$4:$AH$767, 31, FALSE)</f>
        <v>3</v>
      </c>
      <c r="AM354" s="368">
        <f>VLOOKUP($B354, '0.학교(충남+대전)'!$C$4:$AH$767, 32, FALSE)</f>
        <v>0</v>
      </c>
      <c r="AN354" s="368">
        <f>VLOOKUP($G354, SCHOOL_INFO!$D$5:$AS$749, 9, FALSE)</f>
        <v>7</v>
      </c>
      <c r="AO354" s="368">
        <f>VLOOKUP($G354, SCHOOL_INFO!$D$5:$AS$749, 36, FALSE)</f>
        <v>11</v>
      </c>
      <c r="AP354" s="368">
        <f>VLOOKUP($G354, SCHOOL_INFO!$D$5:$AS$749, 37, FALSE)</f>
        <v>0</v>
      </c>
      <c r="AQ354" s="368">
        <f>VLOOKUP($B354, '0.학교(충남+대전)'!$C$4:$AC$767, 27, FALSE)</f>
        <v>11</v>
      </c>
      <c r="AR354" s="368">
        <f>VLOOKUP($B354, '0.학교(충남+대전)'!$C$4:$AH$767, 29, FALSE)</f>
        <v>11</v>
      </c>
      <c r="AS354" s="368">
        <f>VLOOKUP($B354, '0.학교(충남+대전)'!$C$4:$AH$767, 30, FALSE)</f>
        <v>0</v>
      </c>
      <c r="AT354" s="368">
        <f>VLOOKUP($G354, SCHOOL_INFO!$D$5:$AS$749, 38, FALSE)</f>
        <v>1</v>
      </c>
      <c r="AU354" s="368">
        <f>VLOOKUP($G354, SCHOOL_INFO!$D$5:$AS$749, 39, FALSE)</f>
        <v>4</v>
      </c>
      <c r="AV354" s="368">
        <f>VLOOKUP($G354, SCHOOL_INFO!$D$5:$AS$749, 40, FALSE)</f>
        <v>11</v>
      </c>
      <c r="AW354" s="368">
        <f>VLOOKUP($G354, SCHOOL_INFO!$D$5:$AS$749, 41, FALSE)</f>
        <v>0</v>
      </c>
      <c r="AX354" s="368">
        <f>VLOOKUP($G354, SCHOOL_INFO!$D$5:$AS$749, 42, FALSE)</f>
        <v>0</v>
      </c>
    </row>
    <row r="355" spans="1:50" ht="16.5" customHeight="1">
      <c r="A355" s="80">
        <v>351</v>
      </c>
      <c r="B355" s="86" t="s">
        <v>1461</v>
      </c>
      <c r="C355" s="88" t="s">
        <v>28</v>
      </c>
      <c r="D355" s="86" t="s">
        <v>2233</v>
      </c>
      <c r="E355" s="86" t="s">
        <v>1447</v>
      </c>
      <c r="F355" s="89" t="s">
        <v>730</v>
      </c>
      <c r="G355" s="90" t="s">
        <v>1462</v>
      </c>
      <c r="H355" s="390" t="s">
        <v>2353</v>
      </c>
      <c r="I355" s="390" t="s">
        <v>699</v>
      </c>
      <c r="J355" s="88" t="s">
        <v>5123</v>
      </c>
      <c r="K355" s="366">
        <v>2</v>
      </c>
      <c r="L355" s="367">
        <v>1</v>
      </c>
      <c r="M355" s="367">
        <v>1</v>
      </c>
      <c r="N355" s="368">
        <f>VLOOKUP($G355, SCHOOL_INFO!$D$5:$AS$749, 6, FALSE)</f>
        <v>3</v>
      </c>
      <c r="O355" s="368">
        <f>VLOOKUP($G355, SCHOOL_INFO!$D$5:$AS$749, 7, FALSE)</f>
        <v>4</v>
      </c>
      <c r="P355" s="368">
        <f>VLOOKUP($G355, SCHOOL_INFO!$D$5:$AS$749, 8, FALSE)</f>
        <v>1</v>
      </c>
      <c r="Q355" s="368">
        <f>VLOOKUP($G355, SCHOOL_INFO!$D$5:$AS$749, 10, FALSE)</f>
        <v>0</v>
      </c>
      <c r="R355" s="368">
        <f>VLOOKUP($G355, SCHOOL_INFO!$D$5:$AS$749, 11, FALSE)</f>
        <v>1</v>
      </c>
      <c r="S355" s="368">
        <f>VLOOKUP($G355, SCHOOL_INFO!$D$5:$AS$749, 12, FALSE)</f>
        <v>0</v>
      </c>
      <c r="T355" s="368">
        <f>VLOOKUP($G355, SCHOOL_INFO!$D$5:$AS$749, 13, FALSE)</f>
        <v>0</v>
      </c>
      <c r="U355" s="368">
        <f>VLOOKUP($G355, SCHOOL_INFO!$D$5:$AS$749, 14, FALSE)</f>
        <v>0</v>
      </c>
      <c r="V355" s="368">
        <f>VLOOKUP($G355, SCHOOL_INFO!$D$5:$AS$749, 15, FALSE)</f>
        <v>0</v>
      </c>
      <c r="W355" s="368">
        <f>VLOOKUP($G355, SCHOOL_INFO!$D$5:$AS$749, 17, FALSE)</f>
        <v>0</v>
      </c>
      <c r="X355" s="368">
        <f>VLOOKUP($G355, SCHOOL_INFO!$D$5:$AS$749, 18, FALSE)</f>
        <v>0</v>
      </c>
      <c r="Y355" s="368">
        <f>VLOOKUP($G355, SCHOOL_INFO!$D$5:$AS$749, 19, FALSE)</f>
        <v>0</v>
      </c>
      <c r="Z355" s="368">
        <f>VLOOKUP($G355, SCHOOL_INFO!$D$5:$AS$749, 21, FALSE)</f>
        <v>2</v>
      </c>
      <c r="AA355" s="368">
        <f>VLOOKUP($G355, SCHOOL_INFO!$D$5:$AS$749, 22, FALSE)</f>
        <v>2</v>
      </c>
      <c r="AB355" s="368">
        <f>VLOOKUP($G355, SCHOOL_INFO!$D$5:$AS$749, 23, FALSE)</f>
        <v>0</v>
      </c>
      <c r="AC355" s="368">
        <f>VLOOKUP($G355, SCHOOL_INFO!$D$5:$AS$749, 25, FALSE)</f>
        <v>5</v>
      </c>
      <c r="AD355" s="368">
        <f>VLOOKUP($G355, SCHOOL_INFO!$D$5:$AS$749, 26, FALSE)</f>
        <v>5</v>
      </c>
      <c r="AE355" s="368">
        <f>VLOOKUP($G355, SCHOOL_INFO!$D$5:$AS$749, 27, FALSE)</f>
        <v>0</v>
      </c>
      <c r="AF355" s="368">
        <f>VLOOKUP($G355, SCHOOL_INFO!$D$5:$AS$749, 29, FALSE)</f>
        <v>5</v>
      </c>
      <c r="AG355" s="368">
        <f>VLOOKUP($G355, SCHOOL_INFO!$D$5:$AS$749, 30, FALSE)</f>
        <v>1</v>
      </c>
      <c r="AH355" s="368">
        <f>VLOOKUP($G355, SCHOOL_INFO!$D$5:$AS$749, 31, FALSE)</f>
        <v>0</v>
      </c>
      <c r="AI355" s="368">
        <f>VLOOKUP($G355, SCHOOL_INFO!$D$5:$AS$749, 33, FALSE)</f>
        <v>1</v>
      </c>
      <c r="AJ355" s="368">
        <f>VLOOKUP($G355, SCHOOL_INFO!$D$5:$AS$749, 34, FALSE)</f>
        <v>0</v>
      </c>
      <c r="AK355" s="368">
        <f>VLOOKUP($G355, SCHOOL_INFO!$D$5:$AS$749, 35, FALSE)</f>
        <v>3</v>
      </c>
      <c r="AL355" s="368">
        <f>VLOOKUP($B355, '0.학교(충남+대전)'!$C$4:$AH$767, 31, FALSE)</f>
        <v>3</v>
      </c>
      <c r="AM355" s="368">
        <f>VLOOKUP($B355, '0.학교(충남+대전)'!$C$4:$AH$767, 32, FALSE)</f>
        <v>0</v>
      </c>
      <c r="AN355" s="368">
        <f>VLOOKUP($G355, SCHOOL_INFO!$D$5:$AS$749, 9, FALSE)</f>
        <v>8</v>
      </c>
      <c r="AO355" s="368">
        <f>VLOOKUP($G355, SCHOOL_INFO!$D$5:$AS$749, 36, FALSE)</f>
        <v>6</v>
      </c>
      <c r="AP355" s="368">
        <f>VLOOKUP($G355, SCHOOL_INFO!$D$5:$AS$749, 37, FALSE)</f>
        <v>6</v>
      </c>
      <c r="AQ355" s="368">
        <f>VLOOKUP($B355, '0.학교(충남+대전)'!$C$4:$AC$767, 27, FALSE)</f>
        <v>12</v>
      </c>
      <c r="AR355" s="368">
        <f>VLOOKUP($B355, '0.학교(충남+대전)'!$C$4:$AH$767, 29, FALSE)</f>
        <v>12</v>
      </c>
      <c r="AS355" s="368">
        <f>VLOOKUP($B355, '0.학교(충남+대전)'!$C$4:$AH$767, 30, FALSE)</f>
        <v>0</v>
      </c>
      <c r="AT355" s="368">
        <f>VLOOKUP($G355, SCHOOL_INFO!$D$5:$AS$749, 38, FALSE)</f>
        <v>1</v>
      </c>
      <c r="AU355" s="368">
        <f>VLOOKUP($G355, SCHOOL_INFO!$D$5:$AS$749, 39, FALSE)</f>
        <v>4</v>
      </c>
      <c r="AV355" s="368">
        <f>VLOOKUP($G355, SCHOOL_INFO!$D$5:$AS$749, 40, FALSE)</f>
        <v>12</v>
      </c>
      <c r="AW355" s="368">
        <f>VLOOKUP($G355, SCHOOL_INFO!$D$5:$AS$749, 41, FALSE)</f>
        <v>0</v>
      </c>
      <c r="AX355" s="368">
        <f>VLOOKUP($G355, SCHOOL_INFO!$D$5:$AS$749, 42, FALSE)</f>
        <v>0</v>
      </c>
    </row>
    <row r="356" spans="1:50" ht="16.5" customHeight="1">
      <c r="A356" s="81">
        <v>352</v>
      </c>
      <c r="B356" s="86" t="s">
        <v>1463</v>
      </c>
      <c r="C356" s="88" t="s">
        <v>28</v>
      </c>
      <c r="D356" s="86" t="s">
        <v>2233</v>
      </c>
      <c r="E356" s="86" t="s">
        <v>1447</v>
      </c>
      <c r="F356" s="87" t="s">
        <v>727</v>
      </c>
      <c r="G356" s="90" t="s">
        <v>1464</v>
      </c>
      <c r="H356" s="390" t="s">
        <v>2353</v>
      </c>
      <c r="I356" s="390" t="s">
        <v>699</v>
      </c>
      <c r="J356" s="88" t="s">
        <v>5123</v>
      </c>
      <c r="K356" s="366">
        <v>2</v>
      </c>
      <c r="L356" s="367">
        <v>1</v>
      </c>
      <c r="M356" s="367">
        <v>1</v>
      </c>
      <c r="N356" s="368">
        <f>VLOOKUP($G356, SCHOOL_INFO!$D$5:$AS$749, 6, FALSE)</f>
        <v>9</v>
      </c>
      <c r="O356" s="368">
        <f>VLOOKUP($G356, SCHOOL_INFO!$D$5:$AS$749, 7, FALSE)</f>
        <v>0</v>
      </c>
      <c r="P356" s="368">
        <f>VLOOKUP($G356, SCHOOL_INFO!$D$5:$AS$749, 8, FALSE)</f>
        <v>1</v>
      </c>
      <c r="Q356" s="368">
        <f>VLOOKUP($G356, SCHOOL_INFO!$D$5:$AS$749, 10, FALSE)</f>
        <v>2</v>
      </c>
      <c r="R356" s="368">
        <f>VLOOKUP($G356, SCHOOL_INFO!$D$5:$AS$749, 11, FALSE)</f>
        <v>0</v>
      </c>
      <c r="S356" s="368">
        <f>VLOOKUP($G356, SCHOOL_INFO!$D$5:$AS$749, 12, FALSE)</f>
        <v>0</v>
      </c>
      <c r="T356" s="368">
        <f>VLOOKUP($G356, SCHOOL_INFO!$D$5:$AS$749, 13, FALSE)</f>
        <v>0</v>
      </c>
      <c r="U356" s="368">
        <f>VLOOKUP($G356, SCHOOL_INFO!$D$5:$AS$749, 14, FALSE)</f>
        <v>0</v>
      </c>
      <c r="V356" s="368">
        <f>VLOOKUP($G356, SCHOOL_INFO!$D$5:$AS$749, 15, FALSE)</f>
        <v>0</v>
      </c>
      <c r="W356" s="368">
        <f>VLOOKUP($G356, SCHOOL_INFO!$D$5:$AS$749, 17, FALSE)</f>
        <v>0</v>
      </c>
      <c r="X356" s="368">
        <f>VLOOKUP($G356, SCHOOL_INFO!$D$5:$AS$749, 18, FALSE)</f>
        <v>0</v>
      </c>
      <c r="Y356" s="368">
        <f>VLOOKUP($G356, SCHOOL_INFO!$D$5:$AS$749, 19, FALSE)</f>
        <v>0</v>
      </c>
      <c r="Z356" s="368">
        <f>VLOOKUP($G356, SCHOOL_INFO!$D$5:$AS$749, 21, FALSE)</f>
        <v>3</v>
      </c>
      <c r="AA356" s="368">
        <f>VLOOKUP($G356, SCHOOL_INFO!$D$5:$AS$749, 22, FALSE)</f>
        <v>2</v>
      </c>
      <c r="AB356" s="368">
        <f>VLOOKUP($G356, SCHOOL_INFO!$D$5:$AS$749, 23, FALSE)</f>
        <v>0</v>
      </c>
      <c r="AC356" s="368">
        <f>VLOOKUP($G356, SCHOOL_INFO!$D$5:$AS$749, 25, FALSE)</f>
        <v>4</v>
      </c>
      <c r="AD356" s="368">
        <f>VLOOKUP($G356, SCHOOL_INFO!$D$5:$AS$749, 26, FALSE)</f>
        <v>0</v>
      </c>
      <c r="AE356" s="368">
        <f>VLOOKUP($G356, SCHOOL_INFO!$D$5:$AS$749, 27, FALSE)</f>
        <v>0</v>
      </c>
      <c r="AF356" s="368">
        <f>VLOOKUP($G356, SCHOOL_INFO!$D$5:$AS$749, 29, FALSE)</f>
        <v>17</v>
      </c>
      <c r="AG356" s="368">
        <f>VLOOKUP($G356, SCHOOL_INFO!$D$5:$AS$749, 30, FALSE)</f>
        <v>0</v>
      </c>
      <c r="AH356" s="368">
        <f>VLOOKUP($G356, SCHOOL_INFO!$D$5:$AS$749, 31, FALSE)</f>
        <v>0</v>
      </c>
      <c r="AI356" s="368">
        <f>VLOOKUP($G356, SCHOOL_INFO!$D$5:$AS$749, 33, FALSE)</f>
        <v>1</v>
      </c>
      <c r="AJ356" s="368">
        <f>VLOOKUP($G356, SCHOOL_INFO!$D$5:$AS$749, 34, FALSE)</f>
        <v>0</v>
      </c>
      <c r="AK356" s="368">
        <f>VLOOKUP($G356, SCHOOL_INFO!$D$5:$AS$749, 35, FALSE)</f>
        <v>4</v>
      </c>
      <c r="AL356" s="368">
        <f>VLOOKUP($B356, '0.학교(충남+대전)'!$C$4:$AH$767, 31, FALSE)</f>
        <v>5</v>
      </c>
      <c r="AM356" s="368">
        <f>VLOOKUP($B356, '0.학교(충남+대전)'!$C$4:$AH$767, 32, FALSE)</f>
        <v>0</v>
      </c>
      <c r="AN356" s="368">
        <f>VLOOKUP($G356, SCHOOL_INFO!$D$5:$AS$749, 9, FALSE)</f>
        <v>10</v>
      </c>
      <c r="AO356" s="368">
        <f>VLOOKUP($G356, SCHOOL_INFO!$D$5:$AS$749, 36, FALSE)</f>
        <v>15</v>
      </c>
      <c r="AP356" s="368">
        <f>VLOOKUP($G356, SCHOOL_INFO!$D$5:$AS$749, 37, FALSE)</f>
        <v>0</v>
      </c>
      <c r="AQ356" s="368">
        <f>VLOOKUP($B356, '0.학교(충남+대전)'!$C$4:$AC$767, 27, FALSE)</f>
        <v>15</v>
      </c>
      <c r="AR356" s="368">
        <f>VLOOKUP($B356, '0.학교(충남+대전)'!$C$4:$AH$767, 29, FALSE)</f>
        <v>15</v>
      </c>
      <c r="AS356" s="368">
        <f>VLOOKUP($B356, '0.학교(충남+대전)'!$C$4:$AH$767, 30, FALSE)</f>
        <v>0</v>
      </c>
      <c r="AT356" s="368">
        <f>VLOOKUP($G356, SCHOOL_INFO!$D$5:$AS$749, 38, FALSE)</f>
        <v>1</v>
      </c>
      <c r="AU356" s="368">
        <f>VLOOKUP($G356, SCHOOL_INFO!$D$5:$AS$749, 39, FALSE)</f>
        <v>5</v>
      </c>
      <c r="AV356" s="368">
        <f>VLOOKUP($G356, SCHOOL_INFO!$D$5:$AS$749, 40, FALSE)</f>
        <v>15</v>
      </c>
      <c r="AW356" s="368">
        <f>VLOOKUP($G356, SCHOOL_INFO!$D$5:$AS$749, 41, FALSE)</f>
        <v>0</v>
      </c>
      <c r="AX356" s="368">
        <f>VLOOKUP($G356, SCHOOL_INFO!$D$5:$AS$749, 42, FALSE)</f>
        <v>0</v>
      </c>
    </row>
    <row r="357" spans="1:50" ht="16.5" customHeight="1">
      <c r="A357" s="80">
        <v>353</v>
      </c>
      <c r="B357" s="86" t="s">
        <v>1467</v>
      </c>
      <c r="C357" s="88" t="s">
        <v>28</v>
      </c>
      <c r="D357" s="86" t="s">
        <v>2233</v>
      </c>
      <c r="E357" s="86" t="s">
        <v>1447</v>
      </c>
      <c r="F357" s="87" t="s">
        <v>727</v>
      </c>
      <c r="G357" s="90" t="s">
        <v>1468</v>
      </c>
      <c r="H357" s="390" t="s">
        <v>2353</v>
      </c>
      <c r="I357" s="390" t="s">
        <v>699</v>
      </c>
      <c r="J357" s="88" t="s">
        <v>5123</v>
      </c>
      <c r="K357" s="366">
        <v>2</v>
      </c>
      <c r="L357" s="367">
        <v>1</v>
      </c>
      <c r="M357" s="367">
        <v>1</v>
      </c>
      <c r="N357" s="368">
        <f>VLOOKUP($G357, SCHOOL_INFO!$D$5:$AS$749, 6, FALSE)</f>
        <v>13</v>
      </c>
      <c r="O357" s="368">
        <f>VLOOKUP($G357, SCHOOL_INFO!$D$5:$AS$749, 7, FALSE)</f>
        <v>1</v>
      </c>
      <c r="P357" s="368">
        <f>VLOOKUP($G357, SCHOOL_INFO!$D$5:$AS$749, 8, FALSE)</f>
        <v>2</v>
      </c>
      <c r="Q357" s="368">
        <f>VLOOKUP($G357, SCHOOL_INFO!$D$5:$AS$749, 10, FALSE)</f>
        <v>3</v>
      </c>
      <c r="R357" s="368">
        <f>VLOOKUP($G357, SCHOOL_INFO!$D$5:$AS$749, 11, FALSE)</f>
        <v>0</v>
      </c>
      <c r="S357" s="368">
        <f>VLOOKUP($G357, SCHOOL_INFO!$D$5:$AS$749, 12, FALSE)</f>
        <v>0</v>
      </c>
      <c r="T357" s="368">
        <f>VLOOKUP($G357, SCHOOL_INFO!$D$5:$AS$749, 13, FALSE)</f>
        <v>0</v>
      </c>
      <c r="U357" s="368">
        <f>VLOOKUP($G357, SCHOOL_INFO!$D$5:$AS$749, 14, FALSE)</f>
        <v>0</v>
      </c>
      <c r="V357" s="368">
        <f>VLOOKUP($G357, SCHOOL_INFO!$D$5:$AS$749, 15, FALSE)</f>
        <v>0</v>
      </c>
      <c r="W357" s="368">
        <f>VLOOKUP($G357, SCHOOL_INFO!$D$5:$AS$749, 17, FALSE)</f>
        <v>0</v>
      </c>
      <c r="X357" s="368">
        <f>VLOOKUP($G357, SCHOOL_INFO!$D$5:$AS$749, 18, FALSE)</f>
        <v>0</v>
      </c>
      <c r="Y357" s="368">
        <f>VLOOKUP($G357, SCHOOL_INFO!$D$5:$AS$749, 19, FALSE)</f>
        <v>0</v>
      </c>
      <c r="Z357" s="368">
        <f>VLOOKUP($G357, SCHOOL_INFO!$D$5:$AS$749, 21, FALSE)</f>
        <v>8</v>
      </c>
      <c r="AA357" s="368">
        <f>VLOOKUP($G357, SCHOOL_INFO!$D$5:$AS$749, 22, FALSE)</f>
        <v>2</v>
      </c>
      <c r="AB357" s="368">
        <f>VLOOKUP($G357, SCHOOL_INFO!$D$5:$AS$749, 23, FALSE)</f>
        <v>0</v>
      </c>
      <c r="AC357" s="368">
        <f>VLOOKUP($G357, SCHOOL_INFO!$D$5:$AS$749, 25, FALSE)</f>
        <v>5</v>
      </c>
      <c r="AD357" s="368">
        <f>VLOOKUP($G357, SCHOOL_INFO!$D$5:$AS$749, 26, FALSE)</f>
        <v>3</v>
      </c>
      <c r="AE357" s="368">
        <f>VLOOKUP($G357, SCHOOL_INFO!$D$5:$AS$749, 27, FALSE)</f>
        <v>0</v>
      </c>
      <c r="AF357" s="368">
        <f>VLOOKUP($G357, SCHOOL_INFO!$D$5:$AS$749, 29, FALSE)</f>
        <v>22</v>
      </c>
      <c r="AG357" s="368">
        <f>VLOOKUP($G357, SCHOOL_INFO!$D$5:$AS$749, 30, FALSE)</f>
        <v>0</v>
      </c>
      <c r="AH357" s="368">
        <f>VLOOKUP($G357, SCHOOL_INFO!$D$5:$AS$749, 31, FALSE)</f>
        <v>0</v>
      </c>
      <c r="AI357" s="368">
        <f>VLOOKUP($G357, SCHOOL_INFO!$D$5:$AS$749, 33, FALSE)</f>
        <v>1</v>
      </c>
      <c r="AJ357" s="368">
        <f>VLOOKUP($G357, SCHOOL_INFO!$D$5:$AS$749, 34, FALSE)</f>
        <v>0</v>
      </c>
      <c r="AK357" s="368">
        <f>VLOOKUP($G357, SCHOOL_INFO!$D$5:$AS$749, 35, FALSE)</f>
        <v>4</v>
      </c>
      <c r="AL357" s="368">
        <f>VLOOKUP($B357, '0.학교(충남+대전)'!$C$4:$AH$767, 31, FALSE)</f>
        <v>3</v>
      </c>
      <c r="AM357" s="368">
        <f>VLOOKUP($B357, '0.학교(충남+대전)'!$C$4:$AH$767, 32, FALSE)</f>
        <v>1</v>
      </c>
      <c r="AN357" s="368">
        <f>VLOOKUP($G357, SCHOOL_INFO!$D$5:$AS$749, 9, FALSE)</f>
        <v>16</v>
      </c>
      <c r="AO357" s="368">
        <f>VLOOKUP($G357, SCHOOL_INFO!$D$5:$AS$749, 36, FALSE)</f>
        <v>9</v>
      </c>
      <c r="AP357" s="368">
        <f>VLOOKUP($G357, SCHOOL_INFO!$D$5:$AS$749, 37, FALSE)</f>
        <v>2</v>
      </c>
      <c r="AQ357" s="368">
        <f>VLOOKUP($B357, '0.학교(충남+대전)'!$C$4:$AC$767, 27, FALSE)</f>
        <v>11</v>
      </c>
      <c r="AR357" s="368">
        <f>VLOOKUP($B357, '0.학교(충남+대전)'!$C$4:$AH$767, 29, FALSE)</f>
        <v>11</v>
      </c>
      <c r="AS357" s="368">
        <f>VLOOKUP($B357, '0.학교(충남+대전)'!$C$4:$AH$767, 30, FALSE)</f>
        <v>0</v>
      </c>
      <c r="AT357" s="368">
        <f>VLOOKUP($G357, SCHOOL_INFO!$D$5:$AS$749, 38, FALSE)</f>
        <v>1</v>
      </c>
      <c r="AU357" s="368">
        <f>VLOOKUP($G357, SCHOOL_INFO!$D$5:$AS$749, 39, FALSE)</f>
        <v>4</v>
      </c>
      <c r="AV357" s="368">
        <f>VLOOKUP($G357, SCHOOL_INFO!$D$5:$AS$749, 40, FALSE)</f>
        <v>7</v>
      </c>
      <c r="AW357" s="368">
        <f>VLOOKUP($G357, SCHOOL_INFO!$D$5:$AS$749, 41, FALSE)</f>
        <v>7</v>
      </c>
      <c r="AX357" s="368">
        <f>VLOOKUP($G357, SCHOOL_INFO!$D$5:$AS$749, 42, FALSE)</f>
        <v>0</v>
      </c>
    </row>
    <row r="358" spans="1:50" ht="16.5" customHeight="1">
      <c r="A358" s="80">
        <v>354</v>
      </c>
      <c r="B358" s="86" t="s">
        <v>1469</v>
      </c>
      <c r="C358" s="88" t="s">
        <v>28</v>
      </c>
      <c r="D358" s="86" t="s">
        <v>2233</v>
      </c>
      <c r="E358" s="86" t="s">
        <v>1447</v>
      </c>
      <c r="F358" s="89" t="s">
        <v>730</v>
      </c>
      <c r="G358" s="90" t="s">
        <v>1470</v>
      </c>
      <c r="H358" s="390" t="s">
        <v>26</v>
      </c>
      <c r="I358" s="390" t="s">
        <v>699</v>
      </c>
      <c r="J358" s="88" t="s">
        <v>5126</v>
      </c>
      <c r="K358" s="366">
        <v>2</v>
      </c>
      <c r="L358" s="367">
        <v>1</v>
      </c>
      <c r="M358" s="367">
        <v>1</v>
      </c>
      <c r="N358" s="368">
        <f>VLOOKUP($G358, SCHOOL_INFO!$D$5:$AS$749, 6, FALSE)</f>
        <v>7</v>
      </c>
      <c r="O358" s="368">
        <f>VLOOKUP($G358, SCHOOL_INFO!$D$5:$AS$749, 7, FALSE)</f>
        <v>0</v>
      </c>
      <c r="P358" s="368">
        <f>VLOOKUP($G358, SCHOOL_INFO!$D$5:$AS$749, 8, FALSE)</f>
        <v>2</v>
      </c>
      <c r="Q358" s="368">
        <f>VLOOKUP($G358, SCHOOL_INFO!$D$5:$AS$749, 10, FALSE)</f>
        <v>1</v>
      </c>
      <c r="R358" s="368">
        <f>VLOOKUP($G358, SCHOOL_INFO!$D$5:$AS$749, 11, FALSE)</f>
        <v>0</v>
      </c>
      <c r="S358" s="368">
        <f>VLOOKUP($G358, SCHOOL_INFO!$D$5:$AS$749, 12, FALSE)</f>
        <v>1</v>
      </c>
      <c r="T358" s="368">
        <f>VLOOKUP($G358, SCHOOL_INFO!$D$5:$AS$749, 13, FALSE)</f>
        <v>0</v>
      </c>
      <c r="U358" s="368">
        <f>VLOOKUP($G358, SCHOOL_INFO!$D$5:$AS$749, 14, FALSE)</f>
        <v>0</v>
      </c>
      <c r="V358" s="368">
        <f>VLOOKUP($G358, SCHOOL_INFO!$D$5:$AS$749, 15, FALSE)</f>
        <v>0</v>
      </c>
      <c r="W358" s="368">
        <f>VLOOKUP($G358, SCHOOL_INFO!$D$5:$AS$749, 17, FALSE)</f>
        <v>0</v>
      </c>
      <c r="X358" s="368">
        <f>VLOOKUP($G358, SCHOOL_INFO!$D$5:$AS$749, 18, FALSE)</f>
        <v>0</v>
      </c>
      <c r="Y358" s="368">
        <f>VLOOKUP($G358, SCHOOL_INFO!$D$5:$AS$749, 19, FALSE)</f>
        <v>0</v>
      </c>
      <c r="Z358" s="368">
        <f>VLOOKUP($G358, SCHOOL_INFO!$D$5:$AS$749, 21, FALSE)</f>
        <v>4</v>
      </c>
      <c r="AA358" s="368">
        <f>VLOOKUP($G358, SCHOOL_INFO!$D$5:$AS$749, 22, FALSE)</f>
        <v>3</v>
      </c>
      <c r="AB358" s="368">
        <f>VLOOKUP($G358, SCHOOL_INFO!$D$5:$AS$749, 23, FALSE)</f>
        <v>0</v>
      </c>
      <c r="AC358" s="368">
        <f>VLOOKUP($G358, SCHOOL_INFO!$D$5:$AS$749, 25, FALSE)</f>
        <v>4</v>
      </c>
      <c r="AD358" s="368">
        <f>VLOOKUP($G358, SCHOOL_INFO!$D$5:$AS$749, 26, FALSE)</f>
        <v>1</v>
      </c>
      <c r="AE358" s="368">
        <f>VLOOKUP($G358, SCHOOL_INFO!$D$5:$AS$749, 27, FALSE)</f>
        <v>0</v>
      </c>
      <c r="AF358" s="368">
        <f>VLOOKUP($G358, SCHOOL_INFO!$D$5:$AS$749, 29, FALSE)</f>
        <v>8</v>
      </c>
      <c r="AG358" s="368">
        <f>VLOOKUP($G358, SCHOOL_INFO!$D$5:$AS$749, 30, FALSE)</f>
        <v>0</v>
      </c>
      <c r="AH358" s="368">
        <f>VLOOKUP($G358, SCHOOL_INFO!$D$5:$AS$749, 31, FALSE)</f>
        <v>0</v>
      </c>
      <c r="AI358" s="368">
        <f>VLOOKUP($G358, SCHOOL_INFO!$D$5:$AS$749, 33, FALSE)</f>
        <v>1</v>
      </c>
      <c r="AJ358" s="368">
        <f>VLOOKUP($G358, SCHOOL_INFO!$D$5:$AS$749, 34, FALSE)</f>
        <v>0</v>
      </c>
      <c r="AK358" s="368">
        <f>VLOOKUP($G358, SCHOOL_INFO!$D$5:$AS$749, 35, FALSE)</f>
        <v>4</v>
      </c>
      <c r="AL358" s="368">
        <f>VLOOKUP($B358, '0.학교(충남+대전)'!$C$4:$AH$767, 31, FALSE)</f>
        <v>4</v>
      </c>
      <c r="AM358" s="368">
        <f>VLOOKUP($B358, '0.학교(충남+대전)'!$C$4:$AH$767, 32, FALSE)</f>
        <v>0</v>
      </c>
      <c r="AN358" s="368">
        <f>VLOOKUP($G358, SCHOOL_INFO!$D$5:$AS$749, 9, FALSE)</f>
        <v>9</v>
      </c>
      <c r="AO358" s="368">
        <f>VLOOKUP($G358, SCHOOL_INFO!$D$5:$AS$749, 36, FALSE)</f>
        <v>5</v>
      </c>
      <c r="AP358" s="368">
        <f>VLOOKUP($G358, SCHOOL_INFO!$D$5:$AS$749, 37, FALSE)</f>
        <v>7</v>
      </c>
      <c r="AQ358" s="368">
        <f>VLOOKUP($B358, '0.학교(충남+대전)'!$C$4:$AC$767, 27, FALSE)</f>
        <v>12</v>
      </c>
      <c r="AR358" s="368">
        <f>VLOOKUP($B358, '0.학교(충남+대전)'!$C$4:$AH$767, 29, FALSE)</f>
        <v>12</v>
      </c>
      <c r="AS358" s="368">
        <f>VLOOKUP($B358, '0.학교(충남+대전)'!$C$4:$AH$767, 30, FALSE)</f>
        <v>0</v>
      </c>
      <c r="AT358" s="368">
        <f>VLOOKUP($G358, SCHOOL_INFO!$D$5:$AS$749, 38, FALSE)</f>
        <v>1</v>
      </c>
      <c r="AU358" s="368">
        <f>VLOOKUP($G358, SCHOOL_INFO!$D$5:$AS$749, 39, FALSE)</f>
        <v>5</v>
      </c>
      <c r="AV358" s="368">
        <f>VLOOKUP($G358, SCHOOL_INFO!$D$5:$AS$749, 40, FALSE)</f>
        <v>11</v>
      </c>
      <c r="AW358" s="368">
        <f>VLOOKUP($G358, SCHOOL_INFO!$D$5:$AS$749, 41, FALSE)</f>
        <v>0</v>
      </c>
      <c r="AX358" s="368">
        <f>VLOOKUP($G358, SCHOOL_INFO!$D$5:$AS$749, 42, FALSE)</f>
        <v>1</v>
      </c>
    </row>
    <row r="359" spans="1:50" ht="16.5" customHeight="1">
      <c r="A359" s="81">
        <v>355</v>
      </c>
      <c r="B359" s="86" t="s">
        <v>1471</v>
      </c>
      <c r="C359" s="88" t="s">
        <v>28</v>
      </c>
      <c r="D359" s="86" t="s">
        <v>2233</v>
      </c>
      <c r="E359" s="86" t="s">
        <v>1447</v>
      </c>
      <c r="F359" s="89" t="s">
        <v>730</v>
      </c>
      <c r="G359" s="90" t="s">
        <v>1472</v>
      </c>
      <c r="H359" s="390" t="s">
        <v>2353</v>
      </c>
      <c r="I359" s="390" t="s">
        <v>699</v>
      </c>
      <c r="J359" s="88" t="s">
        <v>5123</v>
      </c>
      <c r="K359" s="366">
        <v>2</v>
      </c>
      <c r="L359" s="367">
        <v>1</v>
      </c>
      <c r="M359" s="367">
        <v>1</v>
      </c>
      <c r="N359" s="368">
        <f>VLOOKUP($G359, SCHOOL_INFO!$D$5:$AS$749, 6, FALSE)</f>
        <v>14</v>
      </c>
      <c r="O359" s="368">
        <f>VLOOKUP($G359, SCHOOL_INFO!$D$5:$AS$749, 7, FALSE)</f>
        <v>0</v>
      </c>
      <c r="P359" s="368">
        <f>VLOOKUP($G359, SCHOOL_INFO!$D$5:$AS$749, 8, FALSE)</f>
        <v>2</v>
      </c>
      <c r="Q359" s="368">
        <f>VLOOKUP($G359, SCHOOL_INFO!$D$5:$AS$749, 10, FALSE)</f>
        <v>0</v>
      </c>
      <c r="R359" s="368">
        <f>VLOOKUP($G359, SCHOOL_INFO!$D$5:$AS$749, 11, FALSE)</f>
        <v>0</v>
      </c>
      <c r="S359" s="368">
        <f>VLOOKUP($G359, SCHOOL_INFO!$D$5:$AS$749, 12, FALSE)</f>
        <v>0</v>
      </c>
      <c r="T359" s="368">
        <f>VLOOKUP($G359, SCHOOL_INFO!$D$5:$AS$749, 13, FALSE)</f>
        <v>0</v>
      </c>
      <c r="U359" s="368">
        <f>VLOOKUP($G359, SCHOOL_INFO!$D$5:$AS$749, 14, FALSE)</f>
        <v>0</v>
      </c>
      <c r="V359" s="368">
        <f>VLOOKUP($G359, SCHOOL_INFO!$D$5:$AS$749, 15, FALSE)</f>
        <v>0</v>
      </c>
      <c r="W359" s="368">
        <f>VLOOKUP($G359, SCHOOL_INFO!$D$5:$AS$749, 17, FALSE)</f>
        <v>0</v>
      </c>
      <c r="X359" s="368">
        <f>VLOOKUP($G359, SCHOOL_INFO!$D$5:$AS$749, 18, FALSE)</f>
        <v>0</v>
      </c>
      <c r="Y359" s="368">
        <f>VLOOKUP($G359, SCHOOL_INFO!$D$5:$AS$749, 19, FALSE)</f>
        <v>0</v>
      </c>
      <c r="Z359" s="368">
        <f>VLOOKUP($G359, SCHOOL_INFO!$D$5:$AS$749, 21, FALSE)</f>
        <v>4</v>
      </c>
      <c r="AA359" s="368">
        <f>VLOOKUP($G359, SCHOOL_INFO!$D$5:$AS$749, 22, FALSE)</f>
        <v>2</v>
      </c>
      <c r="AB359" s="368">
        <f>VLOOKUP($G359, SCHOOL_INFO!$D$5:$AS$749, 23, FALSE)</f>
        <v>0</v>
      </c>
      <c r="AC359" s="368">
        <f>VLOOKUP($G359, SCHOOL_INFO!$D$5:$AS$749, 25, FALSE)</f>
        <v>12</v>
      </c>
      <c r="AD359" s="368">
        <f>VLOOKUP($G359, SCHOOL_INFO!$D$5:$AS$749, 26, FALSE)</f>
        <v>0</v>
      </c>
      <c r="AE359" s="368">
        <f>VLOOKUP($G359, SCHOOL_INFO!$D$5:$AS$749, 27, FALSE)</f>
        <v>0</v>
      </c>
      <c r="AF359" s="368">
        <f>VLOOKUP($G359, SCHOOL_INFO!$D$5:$AS$749, 29, FALSE)</f>
        <v>14</v>
      </c>
      <c r="AG359" s="368">
        <f>VLOOKUP($G359, SCHOOL_INFO!$D$5:$AS$749, 30, FALSE)</f>
        <v>1</v>
      </c>
      <c r="AH359" s="368">
        <f>VLOOKUP($G359, SCHOOL_INFO!$D$5:$AS$749, 31, FALSE)</f>
        <v>0</v>
      </c>
      <c r="AI359" s="368">
        <f>VLOOKUP($G359, SCHOOL_INFO!$D$5:$AS$749, 33, FALSE)</f>
        <v>1</v>
      </c>
      <c r="AJ359" s="368">
        <f>VLOOKUP($G359, SCHOOL_INFO!$D$5:$AS$749, 34, FALSE)</f>
        <v>0</v>
      </c>
      <c r="AK359" s="368">
        <f>VLOOKUP($G359, SCHOOL_INFO!$D$5:$AS$749, 35, FALSE)</f>
        <v>5</v>
      </c>
      <c r="AL359" s="368">
        <f>VLOOKUP($B359, '0.학교(충남+대전)'!$C$4:$AH$767, 31, FALSE)</f>
        <v>4</v>
      </c>
      <c r="AM359" s="368">
        <f>VLOOKUP($B359, '0.학교(충남+대전)'!$C$4:$AH$767, 32, FALSE)</f>
        <v>1</v>
      </c>
      <c r="AN359" s="368">
        <f>VLOOKUP($G359, SCHOOL_INFO!$D$5:$AS$749, 9, FALSE)</f>
        <v>16</v>
      </c>
      <c r="AO359" s="368">
        <f>VLOOKUP($G359, SCHOOL_INFO!$D$5:$AS$749, 36, FALSE)</f>
        <v>7</v>
      </c>
      <c r="AP359" s="368">
        <f>VLOOKUP($G359, SCHOOL_INFO!$D$5:$AS$749, 37, FALSE)</f>
        <v>13</v>
      </c>
      <c r="AQ359" s="368">
        <f>VLOOKUP($B359, '0.학교(충남+대전)'!$C$4:$AC$767, 27, FALSE)</f>
        <v>20</v>
      </c>
      <c r="AR359" s="368">
        <f>VLOOKUP($B359, '0.학교(충남+대전)'!$C$4:$AH$767, 29, FALSE)</f>
        <v>20</v>
      </c>
      <c r="AS359" s="368">
        <f>VLOOKUP($B359, '0.학교(충남+대전)'!$C$4:$AH$767, 30, FALSE)</f>
        <v>0</v>
      </c>
      <c r="AT359" s="368">
        <f>VLOOKUP($G359, SCHOOL_INFO!$D$5:$AS$749, 38, FALSE)</f>
        <v>1</v>
      </c>
      <c r="AU359" s="368">
        <f>VLOOKUP($G359, SCHOOL_INFO!$D$5:$AS$749, 39, FALSE)</f>
        <v>5</v>
      </c>
      <c r="AV359" s="368">
        <f>VLOOKUP($G359, SCHOOL_INFO!$D$5:$AS$749, 40, FALSE)</f>
        <v>7</v>
      </c>
      <c r="AW359" s="368">
        <f>VLOOKUP($G359, SCHOOL_INFO!$D$5:$AS$749, 41, FALSE)</f>
        <v>16</v>
      </c>
      <c r="AX359" s="368">
        <f>VLOOKUP($G359, SCHOOL_INFO!$D$5:$AS$749, 42, FALSE)</f>
        <v>0</v>
      </c>
    </row>
    <row r="360" spans="1:50" ht="16.5" customHeight="1">
      <c r="A360" s="80">
        <v>356</v>
      </c>
      <c r="B360" s="86" t="s">
        <v>1473</v>
      </c>
      <c r="C360" s="88" t="s">
        <v>28</v>
      </c>
      <c r="D360" s="86" t="s">
        <v>2233</v>
      </c>
      <c r="E360" s="86" t="s">
        <v>1447</v>
      </c>
      <c r="F360" s="87" t="s">
        <v>727</v>
      </c>
      <c r="G360" s="90" t="s">
        <v>1474</v>
      </c>
      <c r="H360" s="390" t="s">
        <v>2353</v>
      </c>
      <c r="I360" s="390" t="s">
        <v>699</v>
      </c>
      <c r="J360" s="88" t="s">
        <v>5123</v>
      </c>
      <c r="K360" s="366">
        <v>2</v>
      </c>
      <c r="L360" s="367">
        <v>1</v>
      </c>
      <c r="M360" s="367">
        <v>1</v>
      </c>
      <c r="N360" s="368">
        <f>VLOOKUP($G360, SCHOOL_INFO!$D$5:$AS$749, 6, FALSE)</f>
        <v>10</v>
      </c>
      <c r="O360" s="368">
        <f>VLOOKUP($G360, SCHOOL_INFO!$D$5:$AS$749, 7, FALSE)</f>
        <v>0</v>
      </c>
      <c r="P360" s="368">
        <f>VLOOKUP($G360, SCHOOL_INFO!$D$5:$AS$749, 8, FALSE)</f>
        <v>1</v>
      </c>
      <c r="Q360" s="368">
        <f>VLOOKUP($G360, SCHOOL_INFO!$D$5:$AS$749, 10, FALSE)</f>
        <v>2</v>
      </c>
      <c r="R360" s="368">
        <f>VLOOKUP($G360, SCHOOL_INFO!$D$5:$AS$749, 11, FALSE)</f>
        <v>0</v>
      </c>
      <c r="S360" s="368">
        <f>VLOOKUP($G360, SCHOOL_INFO!$D$5:$AS$749, 12, FALSE)</f>
        <v>0</v>
      </c>
      <c r="T360" s="368">
        <f>VLOOKUP($G360, SCHOOL_INFO!$D$5:$AS$749, 13, FALSE)</f>
        <v>0</v>
      </c>
      <c r="U360" s="368">
        <f>VLOOKUP($G360, SCHOOL_INFO!$D$5:$AS$749, 14, FALSE)</f>
        <v>0</v>
      </c>
      <c r="V360" s="368">
        <f>VLOOKUP($G360, SCHOOL_INFO!$D$5:$AS$749, 15, FALSE)</f>
        <v>0</v>
      </c>
      <c r="W360" s="368">
        <f>VLOOKUP($G360, SCHOOL_INFO!$D$5:$AS$749, 17, FALSE)</f>
        <v>0</v>
      </c>
      <c r="X360" s="368">
        <f>VLOOKUP($G360, SCHOOL_INFO!$D$5:$AS$749, 18, FALSE)</f>
        <v>0</v>
      </c>
      <c r="Y360" s="368">
        <f>VLOOKUP($G360, SCHOOL_INFO!$D$5:$AS$749, 19, FALSE)</f>
        <v>0</v>
      </c>
      <c r="Z360" s="368">
        <f>VLOOKUP($G360, SCHOOL_INFO!$D$5:$AS$749, 21, FALSE)</f>
        <v>2</v>
      </c>
      <c r="AA360" s="368">
        <f>VLOOKUP($G360, SCHOOL_INFO!$D$5:$AS$749, 22, FALSE)</f>
        <v>2</v>
      </c>
      <c r="AB360" s="368">
        <f>VLOOKUP($G360, SCHOOL_INFO!$D$5:$AS$749, 23, FALSE)</f>
        <v>0</v>
      </c>
      <c r="AC360" s="368">
        <f>VLOOKUP($G360, SCHOOL_INFO!$D$5:$AS$749, 25, FALSE)</f>
        <v>8</v>
      </c>
      <c r="AD360" s="368">
        <f>VLOOKUP($G360, SCHOOL_INFO!$D$5:$AS$749, 26, FALSE)</f>
        <v>1</v>
      </c>
      <c r="AE360" s="368">
        <f>VLOOKUP($G360, SCHOOL_INFO!$D$5:$AS$749, 27, FALSE)</f>
        <v>0</v>
      </c>
      <c r="AF360" s="368">
        <f>VLOOKUP($G360, SCHOOL_INFO!$D$5:$AS$749, 29, FALSE)</f>
        <v>17</v>
      </c>
      <c r="AG360" s="368">
        <f>VLOOKUP($G360, SCHOOL_INFO!$D$5:$AS$749, 30, FALSE)</f>
        <v>0</v>
      </c>
      <c r="AH360" s="368">
        <f>VLOOKUP($G360, SCHOOL_INFO!$D$5:$AS$749, 31, FALSE)</f>
        <v>0</v>
      </c>
      <c r="AI360" s="368">
        <f>VLOOKUP($G360, SCHOOL_INFO!$D$5:$AS$749, 33, FALSE)</f>
        <v>1</v>
      </c>
      <c r="AJ360" s="368">
        <f>VLOOKUP($G360, SCHOOL_INFO!$D$5:$AS$749, 34, FALSE)</f>
        <v>0</v>
      </c>
      <c r="AK360" s="368">
        <f>VLOOKUP($G360, SCHOOL_INFO!$D$5:$AS$749, 35, FALSE)</f>
        <v>5</v>
      </c>
      <c r="AL360" s="368">
        <f>VLOOKUP($B360, '0.학교(충남+대전)'!$C$4:$AH$767, 31, FALSE)</f>
        <v>3</v>
      </c>
      <c r="AM360" s="368">
        <f>VLOOKUP($B360, '0.학교(충남+대전)'!$C$4:$AH$767, 32, FALSE)</f>
        <v>2</v>
      </c>
      <c r="AN360" s="368">
        <f>VLOOKUP($G360, SCHOOL_INFO!$D$5:$AS$749, 9, FALSE)</f>
        <v>11</v>
      </c>
      <c r="AO360" s="368">
        <f>VLOOKUP($G360, SCHOOL_INFO!$D$5:$AS$749, 36, FALSE)</f>
        <v>7</v>
      </c>
      <c r="AP360" s="368">
        <f>VLOOKUP($G360, SCHOOL_INFO!$D$5:$AS$749, 37, FALSE)</f>
        <v>3</v>
      </c>
      <c r="AQ360" s="368">
        <f>VLOOKUP($B360, '0.학교(충남+대전)'!$C$4:$AC$767, 27, FALSE)</f>
        <v>10</v>
      </c>
      <c r="AR360" s="368">
        <f>VLOOKUP($B360, '0.학교(충남+대전)'!$C$4:$AH$767, 29, FALSE)</f>
        <v>10</v>
      </c>
      <c r="AS360" s="368">
        <f>VLOOKUP($B360, '0.학교(충남+대전)'!$C$4:$AH$767, 30, FALSE)</f>
        <v>0</v>
      </c>
      <c r="AT360" s="368">
        <f>VLOOKUP($G360, SCHOOL_INFO!$D$5:$AS$749, 38, FALSE)</f>
        <v>2</v>
      </c>
      <c r="AU360" s="368">
        <f>VLOOKUP($G360, SCHOOL_INFO!$D$5:$AS$749, 39, FALSE)</f>
        <v>3</v>
      </c>
      <c r="AV360" s="368">
        <f>VLOOKUP($G360, SCHOOL_INFO!$D$5:$AS$749, 40, FALSE)</f>
        <v>10</v>
      </c>
      <c r="AW360" s="368">
        <f>VLOOKUP($G360, SCHOOL_INFO!$D$5:$AS$749, 41, FALSE)</f>
        <v>2</v>
      </c>
      <c r="AX360" s="368">
        <f>VLOOKUP($G360, SCHOOL_INFO!$D$5:$AS$749, 42, FALSE)</f>
        <v>0</v>
      </c>
    </row>
    <row r="361" spans="1:50" ht="16.5" customHeight="1">
      <c r="A361" s="80">
        <v>357</v>
      </c>
      <c r="B361" s="86" t="s">
        <v>1475</v>
      </c>
      <c r="C361" s="88" t="s">
        <v>28</v>
      </c>
      <c r="D361" s="86" t="s">
        <v>2233</v>
      </c>
      <c r="E361" s="86" t="s">
        <v>1447</v>
      </c>
      <c r="F361" s="91" t="s">
        <v>724</v>
      </c>
      <c r="G361" s="90" t="s">
        <v>1476</v>
      </c>
      <c r="H361" s="390" t="s">
        <v>26</v>
      </c>
      <c r="I361" s="390" t="s">
        <v>699</v>
      </c>
      <c r="J361" s="88" t="s">
        <v>5123</v>
      </c>
      <c r="K361" s="366">
        <v>2</v>
      </c>
      <c r="L361" s="367">
        <v>1</v>
      </c>
      <c r="M361" s="367">
        <v>1</v>
      </c>
      <c r="N361" s="368">
        <f>VLOOKUP($G361, SCHOOL_INFO!$D$5:$AS$749, 6, FALSE)</f>
        <v>14</v>
      </c>
      <c r="O361" s="368">
        <f>VLOOKUP($G361, SCHOOL_INFO!$D$5:$AS$749, 7, FALSE)</f>
        <v>15</v>
      </c>
      <c r="P361" s="368">
        <f>VLOOKUP($G361, SCHOOL_INFO!$D$5:$AS$749, 8, FALSE)</f>
        <v>3</v>
      </c>
      <c r="Q361" s="368">
        <f>VLOOKUP($G361, SCHOOL_INFO!$D$5:$AS$749, 10, FALSE)</f>
        <v>1</v>
      </c>
      <c r="R361" s="368">
        <f>VLOOKUP($G361, SCHOOL_INFO!$D$5:$AS$749, 11, FALSE)</f>
        <v>1</v>
      </c>
      <c r="S361" s="368">
        <f>VLOOKUP($G361, SCHOOL_INFO!$D$5:$AS$749, 12, FALSE)</f>
        <v>2</v>
      </c>
      <c r="T361" s="368">
        <f>VLOOKUP($G361, SCHOOL_INFO!$D$5:$AS$749, 13, FALSE)</f>
        <v>28</v>
      </c>
      <c r="U361" s="368">
        <f>VLOOKUP($G361, SCHOOL_INFO!$D$5:$AS$749, 14, FALSE)</f>
        <v>26</v>
      </c>
      <c r="V361" s="368">
        <f>VLOOKUP($G361, SCHOOL_INFO!$D$5:$AS$749, 15, FALSE)</f>
        <v>11</v>
      </c>
      <c r="W361" s="368">
        <f>VLOOKUP($G361, SCHOOL_INFO!$D$5:$AS$749, 17, FALSE)</f>
        <v>0</v>
      </c>
      <c r="X361" s="368">
        <f>VLOOKUP($G361, SCHOOL_INFO!$D$5:$AS$749, 18, FALSE)</f>
        <v>0</v>
      </c>
      <c r="Y361" s="368">
        <f>VLOOKUP($G361, SCHOOL_INFO!$D$5:$AS$749, 19, FALSE)</f>
        <v>0</v>
      </c>
      <c r="Z361" s="368">
        <f>VLOOKUP($G361, SCHOOL_INFO!$D$5:$AS$749, 21, FALSE)</f>
        <v>4</v>
      </c>
      <c r="AA361" s="368">
        <f>VLOOKUP($G361, SCHOOL_INFO!$D$5:$AS$749, 22, FALSE)</f>
        <v>9</v>
      </c>
      <c r="AB361" s="368">
        <f>VLOOKUP($G361, SCHOOL_INFO!$D$5:$AS$749, 23, FALSE)</f>
        <v>0</v>
      </c>
      <c r="AC361" s="368">
        <f>VLOOKUP($G361, SCHOOL_INFO!$D$5:$AS$749, 25, FALSE)</f>
        <v>0</v>
      </c>
      <c r="AD361" s="368">
        <f>VLOOKUP($G361, SCHOOL_INFO!$D$5:$AS$749, 26, FALSE)</f>
        <v>1</v>
      </c>
      <c r="AE361" s="368">
        <f>VLOOKUP($G361, SCHOOL_INFO!$D$5:$AS$749, 27, FALSE)</f>
        <v>0</v>
      </c>
      <c r="AF361" s="368">
        <f>VLOOKUP($G361, SCHOOL_INFO!$D$5:$AS$749, 29, FALSE)</f>
        <v>0</v>
      </c>
      <c r="AG361" s="368">
        <f>VLOOKUP($G361, SCHOOL_INFO!$D$5:$AS$749, 30, FALSE)</f>
        <v>0</v>
      </c>
      <c r="AH361" s="368">
        <f>VLOOKUP($G361, SCHOOL_INFO!$D$5:$AS$749, 31, FALSE)</f>
        <v>0</v>
      </c>
      <c r="AI361" s="368">
        <f>VLOOKUP($G361, SCHOOL_INFO!$D$5:$AS$749, 33, FALSE)</f>
        <v>1</v>
      </c>
      <c r="AJ361" s="368">
        <f>VLOOKUP($G361, SCHOOL_INFO!$D$5:$AS$749, 34, FALSE)</f>
        <v>0</v>
      </c>
      <c r="AK361" s="368">
        <f>VLOOKUP($G361, SCHOOL_INFO!$D$5:$AS$749, 35, FALSE)</f>
        <v>16</v>
      </c>
      <c r="AL361" s="368">
        <f>VLOOKUP($B361, '0.학교(충남+대전)'!$C$4:$AH$767, 31, FALSE)</f>
        <v>5</v>
      </c>
      <c r="AM361" s="368">
        <f>VLOOKUP($B361, '0.학교(충남+대전)'!$C$4:$AH$767, 32, FALSE)</f>
        <v>23</v>
      </c>
      <c r="AN361" s="368">
        <f>VLOOKUP($G361, SCHOOL_INFO!$D$5:$AS$749, 9, FALSE)</f>
        <v>32</v>
      </c>
      <c r="AO361" s="368">
        <f>VLOOKUP($G361, SCHOOL_INFO!$D$5:$AS$749, 36, FALSE)</f>
        <v>32</v>
      </c>
      <c r="AP361" s="368">
        <f>VLOOKUP($G361, SCHOOL_INFO!$D$5:$AS$749, 37, FALSE)</f>
        <v>1</v>
      </c>
      <c r="AQ361" s="368">
        <f>VLOOKUP($B361, '0.학교(충남+대전)'!$C$4:$AC$767, 27, FALSE)</f>
        <v>33</v>
      </c>
      <c r="AR361" s="368">
        <f>VLOOKUP($B361, '0.학교(충남+대전)'!$C$4:$AH$767, 29, FALSE)</f>
        <v>33</v>
      </c>
      <c r="AS361" s="368">
        <f>VLOOKUP($B361, '0.학교(충남+대전)'!$C$4:$AH$767, 30, FALSE)</f>
        <v>0</v>
      </c>
      <c r="AT361" s="368">
        <f>VLOOKUP($G361, SCHOOL_INFO!$D$5:$AS$749, 38, FALSE)</f>
        <v>25</v>
      </c>
      <c r="AU361" s="368">
        <f>VLOOKUP($G361, SCHOOL_INFO!$D$5:$AS$749, 39, FALSE)</f>
        <v>14</v>
      </c>
      <c r="AV361" s="368">
        <f>VLOOKUP($G361, SCHOOL_INFO!$D$5:$AS$749, 40, FALSE)</f>
        <v>33</v>
      </c>
      <c r="AW361" s="368">
        <f>VLOOKUP($G361, SCHOOL_INFO!$D$5:$AS$749, 41, FALSE)</f>
        <v>0</v>
      </c>
      <c r="AX361" s="368">
        <f>VLOOKUP($G361, SCHOOL_INFO!$D$5:$AS$749, 42, FALSE)</f>
        <v>0</v>
      </c>
    </row>
    <row r="362" spans="1:50" ht="16.5" customHeight="1">
      <c r="A362" s="81">
        <v>358</v>
      </c>
      <c r="B362" s="86" t="s">
        <v>1477</v>
      </c>
      <c r="C362" s="88" t="s">
        <v>28</v>
      </c>
      <c r="D362" s="86" t="s">
        <v>2233</v>
      </c>
      <c r="E362" s="86" t="s">
        <v>1447</v>
      </c>
      <c r="F362" s="91" t="s">
        <v>724</v>
      </c>
      <c r="G362" s="90" t="s">
        <v>1478</v>
      </c>
      <c r="H362" s="390" t="s">
        <v>26</v>
      </c>
      <c r="I362" s="390" t="s">
        <v>699</v>
      </c>
      <c r="J362" s="88" t="s">
        <v>5123</v>
      </c>
      <c r="K362" s="366">
        <v>2</v>
      </c>
      <c r="L362" s="367">
        <v>1</v>
      </c>
      <c r="M362" s="367">
        <v>1</v>
      </c>
      <c r="N362" s="368">
        <f>VLOOKUP($G362, SCHOOL_INFO!$D$5:$AS$749, 6, FALSE)</f>
        <v>10</v>
      </c>
      <c r="O362" s="368">
        <f>VLOOKUP($G362, SCHOOL_INFO!$D$5:$AS$749, 7, FALSE)</f>
        <v>6</v>
      </c>
      <c r="P362" s="368">
        <f>VLOOKUP($G362, SCHOOL_INFO!$D$5:$AS$749, 8, FALSE)</f>
        <v>4</v>
      </c>
      <c r="Q362" s="368">
        <f>VLOOKUP($G362, SCHOOL_INFO!$D$5:$AS$749, 10, FALSE)</f>
        <v>1</v>
      </c>
      <c r="R362" s="368">
        <f>VLOOKUP($G362, SCHOOL_INFO!$D$5:$AS$749, 11, FALSE)</f>
        <v>0</v>
      </c>
      <c r="S362" s="368">
        <f>VLOOKUP($G362, SCHOOL_INFO!$D$5:$AS$749, 12, FALSE)</f>
        <v>0</v>
      </c>
      <c r="T362" s="368">
        <f>VLOOKUP($G362, SCHOOL_INFO!$D$5:$AS$749, 13, FALSE)</f>
        <v>0</v>
      </c>
      <c r="U362" s="368">
        <f>VLOOKUP($G362, SCHOOL_INFO!$D$5:$AS$749, 14, FALSE)</f>
        <v>2</v>
      </c>
      <c r="V362" s="368">
        <f>VLOOKUP($G362, SCHOOL_INFO!$D$5:$AS$749, 15, FALSE)</f>
        <v>0</v>
      </c>
      <c r="W362" s="368">
        <f>VLOOKUP($G362, SCHOOL_INFO!$D$5:$AS$749, 17, FALSE)</f>
        <v>2</v>
      </c>
      <c r="X362" s="368">
        <f>VLOOKUP($G362, SCHOOL_INFO!$D$5:$AS$749, 18, FALSE)</f>
        <v>3</v>
      </c>
      <c r="Y362" s="368">
        <f>VLOOKUP($G362, SCHOOL_INFO!$D$5:$AS$749, 19, FALSE)</f>
        <v>1</v>
      </c>
      <c r="Z362" s="368">
        <f>VLOOKUP($G362, SCHOOL_INFO!$D$5:$AS$749, 21, FALSE)</f>
        <v>13</v>
      </c>
      <c r="AA362" s="368">
        <f>VLOOKUP($G362, SCHOOL_INFO!$D$5:$AS$749, 22, FALSE)</f>
        <v>6</v>
      </c>
      <c r="AB362" s="368">
        <f>VLOOKUP($G362, SCHOOL_INFO!$D$5:$AS$749, 23, FALSE)</f>
        <v>5</v>
      </c>
      <c r="AC362" s="368">
        <f>VLOOKUP($G362, SCHOOL_INFO!$D$5:$AS$749, 25, FALSE)</f>
        <v>2</v>
      </c>
      <c r="AD362" s="368">
        <f>VLOOKUP($G362, SCHOOL_INFO!$D$5:$AS$749, 26, FALSE)</f>
        <v>2</v>
      </c>
      <c r="AE362" s="368">
        <f>VLOOKUP($G362, SCHOOL_INFO!$D$5:$AS$749, 27, FALSE)</f>
        <v>0</v>
      </c>
      <c r="AF362" s="368">
        <f>VLOOKUP($G362, SCHOOL_INFO!$D$5:$AS$749, 29, FALSE)</f>
        <v>7</v>
      </c>
      <c r="AG362" s="368">
        <f>VLOOKUP($G362, SCHOOL_INFO!$D$5:$AS$749, 30, FALSE)</f>
        <v>5</v>
      </c>
      <c r="AH362" s="368">
        <f>VLOOKUP($G362, SCHOOL_INFO!$D$5:$AS$749, 31, FALSE)</f>
        <v>0</v>
      </c>
      <c r="AI362" s="368">
        <f>VLOOKUP($G362, SCHOOL_INFO!$D$5:$AS$749, 33, FALSE)</f>
        <v>1</v>
      </c>
      <c r="AJ362" s="368">
        <f>VLOOKUP($G362, SCHOOL_INFO!$D$5:$AS$749, 34, FALSE)</f>
        <v>0</v>
      </c>
      <c r="AK362" s="368">
        <f>VLOOKUP($G362, SCHOOL_INFO!$D$5:$AS$749, 35, FALSE)</f>
        <v>9</v>
      </c>
      <c r="AL362" s="368">
        <f>VLOOKUP($B362, '0.학교(충남+대전)'!$C$4:$AH$767, 31, FALSE)</f>
        <v>1</v>
      </c>
      <c r="AM362" s="368">
        <f>VLOOKUP($B362, '0.학교(충남+대전)'!$C$4:$AH$767, 32, FALSE)</f>
        <v>14</v>
      </c>
      <c r="AN362" s="368">
        <f>VLOOKUP($G362, SCHOOL_INFO!$D$5:$AS$749, 9, FALSE)</f>
        <v>20</v>
      </c>
      <c r="AO362" s="368">
        <f>VLOOKUP($G362, SCHOOL_INFO!$D$5:$AS$749, 36, FALSE)</f>
        <v>0</v>
      </c>
      <c r="AP362" s="368">
        <f>VLOOKUP($G362, SCHOOL_INFO!$D$5:$AS$749, 37, FALSE)</f>
        <v>21</v>
      </c>
      <c r="AQ362" s="368">
        <f>VLOOKUP($B362, '0.학교(충남+대전)'!$C$4:$AC$767, 27, FALSE)</f>
        <v>21</v>
      </c>
      <c r="AR362" s="368">
        <f>VLOOKUP($B362, '0.학교(충남+대전)'!$C$4:$AH$767, 29, FALSE)</f>
        <v>21</v>
      </c>
      <c r="AS362" s="368">
        <f>VLOOKUP($B362, '0.학교(충남+대전)'!$C$4:$AH$767, 30, FALSE)</f>
        <v>0</v>
      </c>
      <c r="AT362" s="368">
        <f>VLOOKUP($G362, SCHOOL_INFO!$D$5:$AS$749, 38, FALSE)</f>
        <v>1</v>
      </c>
      <c r="AU362" s="368">
        <f>VLOOKUP($G362, SCHOOL_INFO!$D$5:$AS$749, 39, FALSE)</f>
        <v>2</v>
      </c>
      <c r="AV362" s="368">
        <f>VLOOKUP($G362, SCHOOL_INFO!$D$5:$AS$749, 40, FALSE)</f>
        <v>24</v>
      </c>
      <c r="AW362" s="368">
        <f>VLOOKUP($G362, SCHOOL_INFO!$D$5:$AS$749, 41, FALSE)</f>
        <v>1</v>
      </c>
      <c r="AX362" s="368">
        <f>VLOOKUP($G362, SCHOOL_INFO!$D$5:$AS$749, 42, FALSE)</f>
        <v>0</v>
      </c>
    </row>
    <row r="363" spans="1:50" ht="16.5" customHeight="1">
      <c r="A363" s="80">
        <v>359</v>
      </c>
      <c r="B363" s="86" t="s">
        <v>1479</v>
      </c>
      <c r="C363" s="88" t="s">
        <v>28</v>
      </c>
      <c r="D363" s="86" t="s">
        <v>2233</v>
      </c>
      <c r="E363" s="86" t="s">
        <v>1447</v>
      </c>
      <c r="F363" s="91" t="s">
        <v>724</v>
      </c>
      <c r="G363" s="90" t="s">
        <v>1480</v>
      </c>
      <c r="H363" s="390" t="s">
        <v>26</v>
      </c>
      <c r="I363" s="390" t="s">
        <v>699</v>
      </c>
      <c r="J363" s="88" t="s">
        <v>5123</v>
      </c>
      <c r="K363" s="366">
        <v>2</v>
      </c>
      <c r="L363" s="367">
        <v>1</v>
      </c>
      <c r="M363" s="367">
        <v>1</v>
      </c>
      <c r="N363" s="368">
        <f>VLOOKUP($G363, SCHOOL_INFO!$D$5:$AS$749, 6, FALSE)</f>
        <v>7</v>
      </c>
      <c r="O363" s="368">
        <f>VLOOKUP($G363, SCHOOL_INFO!$D$5:$AS$749, 7, FALSE)</f>
        <v>13</v>
      </c>
      <c r="P363" s="368">
        <f>VLOOKUP($G363, SCHOOL_INFO!$D$5:$AS$749, 8, FALSE)</f>
        <v>4</v>
      </c>
      <c r="Q363" s="368">
        <f>VLOOKUP($G363, SCHOOL_INFO!$D$5:$AS$749, 10, FALSE)</f>
        <v>0</v>
      </c>
      <c r="R363" s="368">
        <f>VLOOKUP($G363, SCHOOL_INFO!$D$5:$AS$749, 11, FALSE)</f>
        <v>0</v>
      </c>
      <c r="S363" s="368">
        <f>VLOOKUP($G363, SCHOOL_INFO!$D$5:$AS$749, 12, FALSE)</f>
        <v>2</v>
      </c>
      <c r="T363" s="368">
        <f>VLOOKUP($G363, SCHOOL_INFO!$D$5:$AS$749, 13, FALSE)</f>
        <v>0</v>
      </c>
      <c r="U363" s="368">
        <f>VLOOKUP($G363, SCHOOL_INFO!$D$5:$AS$749, 14, FALSE)</f>
        <v>0</v>
      </c>
      <c r="V363" s="368">
        <f>VLOOKUP($G363, SCHOOL_INFO!$D$5:$AS$749, 15, FALSE)</f>
        <v>0</v>
      </c>
      <c r="W363" s="368">
        <f>VLOOKUP($G363, SCHOOL_INFO!$D$5:$AS$749, 17, FALSE)</f>
        <v>7</v>
      </c>
      <c r="X363" s="368">
        <f>VLOOKUP($G363, SCHOOL_INFO!$D$5:$AS$749, 18, FALSE)</f>
        <v>11</v>
      </c>
      <c r="Y363" s="368">
        <f>VLOOKUP($G363, SCHOOL_INFO!$D$5:$AS$749, 19, FALSE)</f>
        <v>7</v>
      </c>
      <c r="Z363" s="368">
        <f>VLOOKUP($G363, SCHOOL_INFO!$D$5:$AS$749, 21, FALSE)</f>
        <v>3</v>
      </c>
      <c r="AA363" s="368">
        <f>VLOOKUP($G363, SCHOOL_INFO!$D$5:$AS$749, 22, FALSE)</f>
        <v>8</v>
      </c>
      <c r="AB363" s="368">
        <f>VLOOKUP($G363, SCHOOL_INFO!$D$5:$AS$749, 23, FALSE)</f>
        <v>0</v>
      </c>
      <c r="AC363" s="368">
        <f>VLOOKUP($G363, SCHOOL_INFO!$D$5:$AS$749, 25, FALSE)</f>
        <v>1</v>
      </c>
      <c r="AD363" s="368">
        <f>VLOOKUP($G363, SCHOOL_INFO!$D$5:$AS$749, 26, FALSE)</f>
        <v>1</v>
      </c>
      <c r="AE363" s="368">
        <f>VLOOKUP($G363, SCHOOL_INFO!$D$5:$AS$749, 27, FALSE)</f>
        <v>0</v>
      </c>
      <c r="AF363" s="368">
        <f>VLOOKUP($G363, SCHOOL_INFO!$D$5:$AS$749, 29, FALSE)</f>
        <v>0</v>
      </c>
      <c r="AG363" s="368">
        <f>VLOOKUP($G363, SCHOOL_INFO!$D$5:$AS$749, 30, FALSE)</f>
        <v>0</v>
      </c>
      <c r="AH363" s="368">
        <f>VLOOKUP($G363, SCHOOL_INFO!$D$5:$AS$749, 31, FALSE)</f>
        <v>0</v>
      </c>
      <c r="AI363" s="368">
        <f>VLOOKUP($G363, SCHOOL_INFO!$D$5:$AS$749, 33, FALSE)</f>
        <v>1</v>
      </c>
      <c r="AJ363" s="368">
        <f>VLOOKUP($G363, SCHOOL_INFO!$D$5:$AS$749, 34, FALSE)</f>
        <v>0</v>
      </c>
      <c r="AK363" s="368">
        <f>VLOOKUP($G363, SCHOOL_INFO!$D$5:$AS$749, 35, FALSE)</f>
        <v>9</v>
      </c>
      <c r="AL363" s="368">
        <f>VLOOKUP($B363, '0.학교(충남+대전)'!$C$4:$AH$767, 31, FALSE)</f>
        <v>5</v>
      </c>
      <c r="AM363" s="368">
        <f>VLOOKUP($B363, '0.학교(충남+대전)'!$C$4:$AH$767, 32, FALSE)</f>
        <v>9</v>
      </c>
      <c r="AN363" s="368">
        <f>VLOOKUP($G363, SCHOOL_INFO!$D$5:$AS$749, 9, FALSE)</f>
        <v>24</v>
      </c>
      <c r="AO363" s="368">
        <f>VLOOKUP($G363, SCHOOL_INFO!$D$5:$AS$749, 36, FALSE)</f>
        <v>11</v>
      </c>
      <c r="AP363" s="368">
        <f>VLOOKUP($G363, SCHOOL_INFO!$D$5:$AS$749, 37, FALSE)</f>
        <v>17</v>
      </c>
      <c r="AQ363" s="368">
        <f>VLOOKUP($B363, '0.학교(충남+대전)'!$C$4:$AC$767, 27, FALSE)</f>
        <v>28</v>
      </c>
      <c r="AR363" s="368">
        <f>VLOOKUP($B363, '0.학교(충남+대전)'!$C$4:$AH$767, 29, FALSE)</f>
        <v>28</v>
      </c>
      <c r="AS363" s="368">
        <f>VLOOKUP($B363, '0.학교(충남+대전)'!$C$4:$AH$767, 30, FALSE)</f>
        <v>0</v>
      </c>
      <c r="AT363" s="368">
        <f>VLOOKUP($G363, SCHOOL_INFO!$D$5:$AS$749, 38, FALSE)</f>
        <v>1</v>
      </c>
      <c r="AU363" s="368">
        <f>VLOOKUP($G363, SCHOOL_INFO!$D$5:$AS$749, 39, FALSE)</f>
        <v>22</v>
      </c>
      <c r="AV363" s="368">
        <f>VLOOKUP($G363, SCHOOL_INFO!$D$5:$AS$749, 40, FALSE)</f>
        <v>29</v>
      </c>
      <c r="AW363" s="368">
        <f>VLOOKUP($G363, SCHOOL_INFO!$D$5:$AS$749, 41, FALSE)</f>
        <v>0</v>
      </c>
      <c r="AX363" s="368">
        <f>VLOOKUP($G363, SCHOOL_INFO!$D$5:$AS$749, 42, FALSE)</f>
        <v>0</v>
      </c>
    </row>
    <row r="364" spans="1:50" ht="16.5" customHeight="1">
      <c r="A364" s="80">
        <v>360</v>
      </c>
      <c r="B364" s="86" t="s">
        <v>1481</v>
      </c>
      <c r="C364" s="88" t="s">
        <v>28</v>
      </c>
      <c r="D364" s="86" t="s">
        <v>2233</v>
      </c>
      <c r="E364" s="86" t="s">
        <v>1447</v>
      </c>
      <c r="F364" s="89" t="s">
        <v>730</v>
      </c>
      <c r="G364" s="90" t="s">
        <v>1482</v>
      </c>
      <c r="H364" s="390" t="s">
        <v>26</v>
      </c>
      <c r="I364" s="390" t="s">
        <v>699</v>
      </c>
      <c r="J364" s="88" t="s">
        <v>5123</v>
      </c>
      <c r="K364" s="366">
        <v>2</v>
      </c>
      <c r="L364" s="367">
        <v>1</v>
      </c>
      <c r="M364" s="367">
        <v>1</v>
      </c>
      <c r="N364" s="368">
        <f>VLOOKUP($G364, SCHOOL_INFO!$D$5:$AS$749, 6, FALSE)</f>
        <v>10</v>
      </c>
      <c r="O364" s="368">
        <f>VLOOKUP($G364, SCHOOL_INFO!$D$5:$AS$749, 7, FALSE)</f>
        <v>4</v>
      </c>
      <c r="P364" s="368">
        <f>VLOOKUP($G364, SCHOOL_INFO!$D$5:$AS$749, 8, FALSE)</f>
        <v>1</v>
      </c>
      <c r="Q364" s="368">
        <f>VLOOKUP($G364, SCHOOL_INFO!$D$5:$AS$749, 10, FALSE)</f>
        <v>0</v>
      </c>
      <c r="R364" s="368">
        <f>VLOOKUP($G364, SCHOOL_INFO!$D$5:$AS$749, 11, FALSE)</f>
        <v>1</v>
      </c>
      <c r="S364" s="368">
        <f>VLOOKUP($G364, SCHOOL_INFO!$D$5:$AS$749, 12, FALSE)</f>
        <v>0</v>
      </c>
      <c r="T364" s="368">
        <f>VLOOKUP($G364, SCHOOL_INFO!$D$5:$AS$749, 13, FALSE)</f>
        <v>0</v>
      </c>
      <c r="U364" s="368">
        <f>VLOOKUP($G364, SCHOOL_INFO!$D$5:$AS$749, 14, FALSE)</f>
        <v>0</v>
      </c>
      <c r="V364" s="368">
        <f>VLOOKUP($G364, SCHOOL_INFO!$D$5:$AS$749, 15, FALSE)</f>
        <v>0</v>
      </c>
      <c r="W364" s="368">
        <f>VLOOKUP($G364, SCHOOL_INFO!$D$5:$AS$749, 17, FALSE)</f>
        <v>0</v>
      </c>
      <c r="X364" s="368">
        <f>VLOOKUP($G364, SCHOOL_INFO!$D$5:$AS$749, 18, FALSE)</f>
        <v>0</v>
      </c>
      <c r="Y364" s="368">
        <f>VLOOKUP($G364, SCHOOL_INFO!$D$5:$AS$749, 19, FALSE)</f>
        <v>0</v>
      </c>
      <c r="Z364" s="368">
        <f>VLOOKUP($G364, SCHOOL_INFO!$D$5:$AS$749, 21, FALSE)</f>
        <v>25</v>
      </c>
      <c r="AA364" s="368">
        <f>VLOOKUP($G364, SCHOOL_INFO!$D$5:$AS$749, 22, FALSE)</f>
        <v>9</v>
      </c>
      <c r="AB364" s="368">
        <f>VLOOKUP($G364, SCHOOL_INFO!$D$5:$AS$749, 23, FALSE)</f>
        <v>0</v>
      </c>
      <c r="AC364" s="368">
        <f>VLOOKUP($G364, SCHOOL_INFO!$D$5:$AS$749, 25, FALSE)</f>
        <v>3</v>
      </c>
      <c r="AD364" s="368">
        <f>VLOOKUP($G364, SCHOOL_INFO!$D$5:$AS$749, 26, FALSE)</f>
        <v>0</v>
      </c>
      <c r="AE364" s="368">
        <f>VLOOKUP($G364, SCHOOL_INFO!$D$5:$AS$749, 27, FALSE)</f>
        <v>0</v>
      </c>
      <c r="AF364" s="368">
        <f>VLOOKUP($G364, SCHOOL_INFO!$D$5:$AS$749, 29, FALSE)</f>
        <v>0</v>
      </c>
      <c r="AG364" s="368">
        <f>VLOOKUP($G364, SCHOOL_INFO!$D$5:$AS$749, 30, FALSE)</f>
        <v>0</v>
      </c>
      <c r="AH364" s="368">
        <f>VLOOKUP($G364, SCHOOL_INFO!$D$5:$AS$749, 31, FALSE)</f>
        <v>0</v>
      </c>
      <c r="AI364" s="368">
        <f>VLOOKUP($G364, SCHOOL_INFO!$D$5:$AS$749, 33, FALSE)</f>
        <v>1</v>
      </c>
      <c r="AJ364" s="368">
        <f>VLOOKUP($G364, SCHOOL_INFO!$D$5:$AS$749, 34, FALSE)</f>
        <v>0</v>
      </c>
      <c r="AK364" s="368">
        <f>VLOOKUP($G364, SCHOOL_INFO!$D$5:$AS$749, 35, FALSE)</f>
        <v>4</v>
      </c>
      <c r="AL364" s="368">
        <f>VLOOKUP($B364, '0.학교(충남+대전)'!$C$4:$AH$767, 31, FALSE)</f>
        <v>4</v>
      </c>
      <c r="AM364" s="368">
        <f>VLOOKUP($B364, '0.학교(충남+대전)'!$C$4:$AH$767, 32, FALSE)</f>
        <v>0</v>
      </c>
      <c r="AN364" s="368">
        <f>VLOOKUP($G364, SCHOOL_INFO!$D$5:$AS$749, 9, FALSE)</f>
        <v>15</v>
      </c>
      <c r="AO364" s="368">
        <f>VLOOKUP($G364, SCHOOL_INFO!$D$5:$AS$749, 36, FALSE)</f>
        <v>15</v>
      </c>
      <c r="AP364" s="368">
        <f>VLOOKUP($G364, SCHOOL_INFO!$D$5:$AS$749, 37, FALSE)</f>
        <v>0</v>
      </c>
      <c r="AQ364" s="368">
        <f>VLOOKUP($B364, '0.학교(충남+대전)'!$C$4:$AC$767, 27, FALSE)</f>
        <v>15</v>
      </c>
      <c r="AR364" s="368">
        <f>VLOOKUP($B364, '0.학교(충남+대전)'!$C$4:$AH$767, 29, FALSE)</f>
        <v>15</v>
      </c>
      <c r="AS364" s="368">
        <f>VLOOKUP($B364, '0.학교(충남+대전)'!$C$4:$AH$767, 30, FALSE)</f>
        <v>0</v>
      </c>
      <c r="AT364" s="368">
        <f>VLOOKUP($G364, SCHOOL_INFO!$D$5:$AS$749, 38, FALSE)</f>
        <v>2</v>
      </c>
      <c r="AU364" s="368">
        <f>VLOOKUP($G364, SCHOOL_INFO!$D$5:$AS$749, 39, FALSE)</f>
        <v>3</v>
      </c>
      <c r="AV364" s="368">
        <f>VLOOKUP($G364, SCHOOL_INFO!$D$5:$AS$749, 40, FALSE)</f>
        <v>15</v>
      </c>
      <c r="AW364" s="368">
        <f>VLOOKUP($G364, SCHOOL_INFO!$D$5:$AS$749, 41, FALSE)</f>
        <v>1</v>
      </c>
      <c r="AX364" s="368">
        <f>VLOOKUP($G364, SCHOOL_INFO!$D$5:$AS$749, 42, FALSE)</f>
        <v>0</v>
      </c>
    </row>
    <row r="365" spans="1:50" ht="16.5" customHeight="1">
      <c r="A365" s="81">
        <v>361</v>
      </c>
      <c r="B365" s="86" t="s">
        <v>1483</v>
      </c>
      <c r="C365" s="88" t="s">
        <v>28</v>
      </c>
      <c r="D365" s="86" t="s">
        <v>2233</v>
      </c>
      <c r="E365" s="86" t="s">
        <v>1447</v>
      </c>
      <c r="F365" s="89" t="s">
        <v>730</v>
      </c>
      <c r="G365" s="90" t="s">
        <v>1484</v>
      </c>
      <c r="H365" s="390" t="s">
        <v>26</v>
      </c>
      <c r="I365" s="390" t="s">
        <v>699</v>
      </c>
      <c r="J365" s="88" t="s">
        <v>5123</v>
      </c>
      <c r="K365" s="366">
        <v>2</v>
      </c>
      <c r="L365" s="367">
        <v>1</v>
      </c>
      <c r="M365" s="367">
        <v>1</v>
      </c>
      <c r="N365" s="368">
        <f>VLOOKUP($G365, SCHOOL_INFO!$D$5:$AS$749, 6, FALSE)</f>
        <v>21</v>
      </c>
      <c r="O365" s="368">
        <f>VLOOKUP($G365, SCHOOL_INFO!$D$5:$AS$749, 7, FALSE)</f>
        <v>0</v>
      </c>
      <c r="P365" s="368">
        <f>VLOOKUP($G365, SCHOOL_INFO!$D$5:$AS$749, 8, FALSE)</f>
        <v>1</v>
      </c>
      <c r="Q365" s="368">
        <f>VLOOKUP($G365, SCHOOL_INFO!$D$5:$AS$749, 10, FALSE)</f>
        <v>6</v>
      </c>
      <c r="R365" s="368">
        <f>VLOOKUP($G365, SCHOOL_INFO!$D$5:$AS$749, 11, FALSE)</f>
        <v>0</v>
      </c>
      <c r="S365" s="368">
        <f>VLOOKUP($G365, SCHOOL_INFO!$D$5:$AS$749, 12, FALSE)</f>
        <v>0</v>
      </c>
      <c r="T365" s="368">
        <f>VLOOKUP($G365, SCHOOL_INFO!$D$5:$AS$749, 13, FALSE)</f>
        <v>5</v>
      </c>
      <c r="U365" s="368">
        <f>VLOOKUP($G365, SCHOOL_INFO!$D$5:$AS$749, 14, FALSE)</f>
        <v>0</v>
      </c>
      <c r="V365" s="368">
        <f>VLOOKUP($G365, SCHOOL_INFO!$D$5:$AS$749, 15, FALSE)</f>
        <v>0</v>
      </c>
      <c r="W365" s="368">
        <f>VLOOKUP($G365, SCHOOL_INFO!$D$5:$AS$749, 17, FALSE)</f>
        <v>0</v>
      </c>
      <c r="X365" s="368">
        <f>VLOOKUP($G365, SCHOOL_INFO!$D$5:$AS$749, 18, FALSE)</f>
        <v>0</v>
      </c>
      <c r="Y365" s="368">
        <f>VLOOKUP($G365, SCHOOL_INFO!$D$5:$AS$749, 19, FALSE)</f>
        <v>0</v>
      </c>
      <c r="Z365" s="368">
        <f>VLOOKUP($G365, SCHOOL_INFO!$D$5:$AS$749, 21, FALSE)</f>
        <v>2</v>
      </c>
      <c r="AA365" s="368">
        <f>VLOOKUP($G365, SCHOOL_INFO!$D$5:$AS$749, 22, FALSE)</f>
        <v>2</v>
      </c>
      <c r="AB365" s="368">
        <f>VLOOKUP($G365, SCHOOL_INFO!$D$5:$AS$749, 23, FALSE)</f>
        <v>0</v>
      </c>
      <c r="AC365" s="368">
        <f>VLOOKUP($G365, SCHOOL_INFO!$D$5:$AS$749, 25, FALSE)</f>
        <v>30</v>
      </c>
      <c r="AD365" s="368">
        <f>VLOOKUP($G365, SCHOOL_INFO!$D$5:$AS$749, 26, FALSE)</f>
        <v>1</v>
      </c>
      <c r="AE365" s="368">
        <f>VLOOKUP($G365, SCHOOL_INFO!$D$5:$AS$749, 27, FALSE)</f>
        <v>0</v>
      </c>
      <c r="AF365" s="368">
        <f>VLOOKUP($G365, SCHOOL_INFO!$D$5:$AS$749, 29, FALSE)</f>
        <v>22</v>
      </c>
      <c r="AG365" s="368">
        <f>VLOOKUP($G365, SCHOOL_INFO!$D$5:$AS$749, 30, FALSE)</f>
        <v>0</v>
      </c>
      <c r="AH365" s="368">
        <f>VLOOKUP($G365, SCHOOL_INFO!$D$5:$AS$749, 31, FALSE)</f>
        <v>0</v>
      </c>
      <c r="AI365" s="368">
        <f>VLOOKUP($G365, SCHOOL_INFO!$D$5:$AS$749, 33, FALSE)</f>
        <v>1</v>
      </c>
      <c r="AJ365" s="368">
        <f>VLOOKUP($G365, SCHOOL_INFO!$D$5:$AS$749, 34, FALSE)</f>
        <v>0</v>
      </c>
      <c r="AK365" s="368">
        <f>VLOOKUP($G365, SCHOOL_INFO!$D$5:$AS$749, 35, FALSE)</f>
        <v>10</v>
      </c>
      <c r="AL365" s="368">
        <f>VLOOKUP($B365, '0.학교(충남+대전)'!$C$4:$AH$767, 31, FALSE)</f>
        <v>8</v>
      </c>
      <c r="AM365" s="368">
        <f>VLOOKUP($B365, '0.학교(충남+대전)'!$C$4:$AH$767, 32, FALSE)</f>
        <v>2</v>
      </c>
      <c r="AN365" s="368">
        <f>VLOOKUP($G365, SCHOOL_INFO!$D$5:$AS$749, 9, FALSE)</f>
        <v>22</v>
      </c>
      <c r="AO365" s="368">
        <f>VLOOKUP($G365, SCHOOL_INFO!$D$5:$AS$749, 36, FALSE)</f>
        <v>14</v>
      </c>
      <c r="AP365" s="368">
        <f>VLOOKUP($G365, SCHOOL_INFO!$D$5:$AS$749, 37, FALSE)</f>
        <v>15</v>
      </c>
      <c r="AQ365" s="368">
        <f>VLOOKUP($B365, '0.학교(충남+대전)'!$C$4:$AC$767, 27, FALSE)</f>
        <v>29</v>
      </c>
      <c r="AR365" s="368">
        <f>VLOOKUP($B365, '0.학교(충남+대전)'!$C$4:$AH$767, 29, FALSE)</f>
        <v>29</v>
      </c>
      <c r="AS365" s="368">
        <f>VLOOKUP($B365, '0.학교(충남+대전)'!$C$4:$AH$767, 30, FALSE)</f>
        <v>0</v>
      </c>
      <c r="AT365" s="368">
        <f>VLOOKUP($G365, SCHOOL_INFO!$D$5:$AS$749, 38, FALSE)</f>
        <v>1</v>
      </c>
      <c r="AU365" s="368">
        <f>VLOOKUP($G365, SCHOOL_INFO!$D$5:$AS$749, 39, FALSE)</f>
        <v>9</v>
      </c>
      <c r="AV365" s="368">
        <f>VLOOKUP($G365, SCHOOL_INFO!$D$5:$AS$749, 40, FALSE)</f>
        <v>21</v>
      </c>
      <c r="AW365" s="368">
        <f>VLOOKUP($G365, SCHOOL_INFO!$D$5:$AS$749, 41, FALSE)</f>
        <v>9</v>
      </c>
      <c r="AX365" s="368">
        <f>VLOOKUP($G365, SCHOOL_INFO!$D$5:$AS$749, 42, FALSE)</f>
        <v>0</v>
      </c>
    </row>
    <row r="366" spans="1:50" ht="16.5" customHeight="1">
      <c r="A366" s="80">
        <v>362</v>
      </c>
      <c r="B366" s="86" t="s">
        <v>1485</v>
      </c>
      <c r="C366" s="88" t="s">
        <v>28</v>
      </c>
      <c r="D366" s="86" t="s">
        <v>2233</v>
      </c>
      <c r="E366" s="86" t="s">
        <v>1447</v>
      </c>
      <c r="F366" s="87" t="s">
        <v>727</v>
      </c>
      <c r="G366" s="90" t="s">
        <v>1486</v>
      </c>
      <c r="H366" s="390" t="s">
        <v>26</v>
      </c>
      <c r="I366" s="390" t="s">
        <v>35</v>
      </c>
      <c r="J366" s="88" t="s">
        <v>5123</v>
      </c>
      <c r="K366" s="366">
        <v>3</v>
      </c>
      <c r="L366" s="367">
        <v>1</v>
      </c>
      <c r="M366" s="367">
        <v>1</v>
      </c>
      <c r="N366" s="368">
        <f>VLOOKUP($G366, SCHOOL_INFO!$D$5:$AS$749, 6, FALSE)</f>
        <v>44</v>
      </c>
      <c r="O366" s="368">
        <f>VLOOKUP($G366, SCHOOL_INFO!$D$5:$AS$749, 7, FALSE)</f>
        <v>0</v>
      </c>
      <c r="P366" s="368">
        <f>VLOOKUP($G366, SCHOOL_INFO!$D$5:$AS$749, 8, FALSE)</f>
        <v>3</v>
      </c>
      <c r="Q366" s="368">
        <f>VLOOKUP($G366, SCHOOL_INFO!$D$5:$AS$749, 10, FALSE)</f>
        <v>0</v>
      </c>
      <c r="R366" s="368">
        <f>VLOOKUP($G366, SCHOOL_INFO!$D$5:$AS$749, 11, FALSE)</f>
        <v>0</v>
      </c>
      <c r="S366" s="368">
        <f>VLOOKUP($G366, SCHOOL_INFO!$D$5:$AS$749, 12, FALSE)</f>
        <v>0</v>
      </c>
      <c r="T366" s="368">
        <f>VLOOKUP($G366, SCHOOL_INFO!$D$5:$AS$749, 13, FALSE)</f>
        <v>0</v>
      </c>
      <c r="U366" s="368">
        <f>VLOOKUP($G366, SCHOOL_INFO!$D$5:$AS$749, 14, FALSE)</f>
        <v>0</v>
      </c>
      <c r="V366" s="368">
        <f>VLOOKUP($G366, SCHOOL_INFO!$D$5:$AS$749, 15, FALSE)</f>
        <v>0</v>
      </c>
      <c r="W366" s="368">
        <f>VLOOKUP($G366, SCHOOL_INFO!$D$5:$AS$749, 17, FALSE)</f>
        <v>50</v>
      </c>
      <c r="X366" s="368">
        <f>VLOOKUP($G366, SCHOOL_INFO!$D$5:$AS$749, 18, FALSE)</f>
        <v>0</v>
      </c>
      <c r="Y366" s="368">
        <f>VLOOKUP($G366, SCHOOL_INFO!$D$5:$AS$749, 19, FALSE)</f>
        <v>9</v>
      </c>
      <c r="Z366" s="368">
        <f>VLOOKUP($G366, SCHOOL_INFO!$D$5:$AS$749, 21, FALSE)</f>
        <v>18</v>
      </c>
      <c r="AA366" s="368">
        <f>VLOOKUP($G366, SCHOOL_INFO!$D$5:$AS$749, 22, FALSE)</f>
        <v>2</v>
      </c>
      <c r="AB366" s="368">
        <f>VLOOKUP($G366, SCHOOL_INFO!$D$5:$AS$749, 23, FALSE)</f>
        <v>1</v>
      </c>
      <c r="AC366" s="368">
        <f>VLOOKUP($G366, SCHOOL_INFO!$D$5:$AS$749, 25, FALSE)</f>
        <v>6</v>
      </c>
      <c r="AD366" s="368">
        <f>VLOOKUP($G366, SCHOOL_INFO!$D$5:$AS$749, 26, FALSE)</f>
        <v>1</v>
      </c>
      <c r="AE366" s="368">
        <f>VLOOKUP($G366, SCHOOL_INFO!$D$5:$AS$749, 27, FALSE)</f>
        <v>0</v>
      </c>
      <c r="AF366" s="368">
        <f>VLOOKUP($G366, SCHOOL_INFO!$D$5:$AS$749, 29, FALSE)</f>
        <v>9</v>
      </c>
      <c r="AG366" s="368">
        <f>VLOOKUP($G366, SCHOOL_INFO!$D$5:$AS$749, 30, FALSE)</f>
        <v>0</v>
      </c>
      <c r="AH366" s="368">
        <f>VLOOKUP($G366, SCHOOL_INFO!$D$5:$AS$749, 31, FALSE)</f>
        <v>0</v>
      </c>
      <c r="AI366" s="368">
        <f>VLOOKUP($G366, SCHOOL_INFO!$D$5:$AS$749, 33, FALSE)</f>
        <v>1</v>
      </c>
      <c r="AJ366" s="368">
        <f>VLOOKUP($G366, SCHOOL_INFO!$D$5:$AS$749, 34, FALSE)</f>
        <v>0</v>
      </c>
      <c r="AK366" s="368">
        <f>VLOOKUP($G366, SCHOOL_INFO!$D$5:$AS$749, 35, FALSE)</f>
        <v>25</v>
      </c>
      <c r="AL366" s="368">
        <f>VLOOKUP($B366, '0.학교(충남+대전)'!$C$4:$AH$767, 31, FALSE)</f>
        <v>8</v>
      </c>
      <c r="AM366" s="368">
        <f>VLOOKUP($B366, '0.학교(충남+대전)'!$C$4:$AH$767, 32, FALSE)</f>
        <v>17</v>
      </c>
      <c r="AN366" s="368">
        <f>VLOOKUP($G366, SCHOOL_INFO!$D$5:$AS$749, 9, FALSE)</f>
        <v>47</v>
      </c>
      <c r="AO366" s="368">
        <f>VLOOKUP($G366, SCHOOL_INFO!$D$5:$AS$749, 36, FALSE)</f>
        <v>42</v>
      </c>
      <c r="AP366" s="368">
        <f>VLOOKUP($G366, SCHOOL_INFO!$D$5:$AS$749, 37, FALSE)</f>
        <v>5</v>
      </c>
      <c r="AQ366" s="368">
        <f>VLOOKUP($B366, '0.학교(충남+대전)'!$C$4:$AC$767, 27, FALSE)</f>
        <v>47</v>
      </c>
      <c r="AR366" s="368">
        <f>VLOOKUP($B366, '0.학교(충남+대전)'!$C$4:$AH$767, 29, FALSE)</f>
        <v>47</v>
      </c>
      <c r="AS366" s="368">
        <f>VLOOKUP($B366, '0.학교(충남+대전)'!$C$4:$AH$767, 30, FALSE)</f>
        <v>0</v>
      </c>
      <c r="AT366" s="368">
        <f>VLOOKUP($G366, SCHOOL_INFO!$D$5:$AS$749, 38, FALSE)</f>
        <v>1</v>
      </c>
      <c r="AU366" s="368">
        <f>VLOOKUP($G366, SCHOOL_INFO!$D$5:$AS$749, 39, FALSE)</f>
        <v>26</v>
      </c>
      <c r="AV366" s="368">
        <f>VLOOKUP($G366, SCHOOL_INFO!$D$5:$AS$749, 40, FALSE)</f>
        <v>47</v>
      </c>
      <c r="AW366" s="368">
        <f>VLOOKUP($G366, SCHOOL_INFO!$D$5:$AS$749, 41, FALSE)</f>
        <v>0</v>
      </c>
      <c r="AX366" s="368">
        <f>VLOOKUP($G366, SCHOOL_INFO!$D$5:$AS$749, 42, FALSE)</f>
        <v>0</v>
      </c>
    </row>
    <row r="367" spans="1:50" ht="16.5" customHeight="1">
      <c r="A367" s="80">
        <v>363</v>
      </c>
      <c r="B367" s="86" t="s">
        <v>1487</v>
      </c>
      <c r="C367" s="88" t="s">
        <v>28</v>
      </c>
      <c r="D367" s="86" t="s">
        <v>2233</v>
      </c>
      <c r="E367" s="86" t="s">
        <v>1447</v>
      </c>
      <c r="F367" s="87" t="s">
        <v>727</v>
      </c>
      <c r="G367" s="90" t="s">
        <v>1488</v>
      </c>
      <c r="H367" s="390" t="s">
        <v>2353</v>
      </c>
      <c r="I367" s="390" t="s">
        <v>699</v>
      </c>
      <c r="J367" s="88" t="s">
        <v>5123</v>
      </c>
      <c r="K367" s="366">
        <v>2</v>
      </c>
      <c r="L367" s="367">
        <v>1</v>
      </c>
      <c r="M367" s="367">
        <v>1</v>
      </c>
      <c r="N367" s="368">
        <f>VLOOKUP($G367, SCHOOL_INFO!$D$5:$AS$749, 6, FALSE)</f>
        <v>4</v>
      </c>
      <c r="O367" s="368">
        <f>VLOOKUP($G367, SCHOOL_INFO!$D$5:$AS$749, 7, FALSE)</f>
        <v>0</v>
      </c>
      <c r="P367" s="368">
        <f>VLOOKUP($G367, SCHOOL_INFO!$D$5:$AS$749, 8, FALSE)</f>
        <v>1</v>
      </c>
      <c r="Q367" s="368">
        <f>VLOOKUP($G367, SCHOOL_INFO!$D$5:$AS$749, 10, FALSE)</f>
        <v>2</v>
      </c>
      <c r="R367" s="368">
        <f>VLOOKUP($G367, SCHOOL_INFO!$D$5:$AS$749, 11, FALSE)</f>
        <v>0</v>
      </c>
      <c r="S367" s="368">
        <f>VLOOKUP($G367, SCHOOL_INFO!$D$5:$AS$749, 12, FALSE)</f>
        <v>0</v>
      </c>
      <c r="T367" s="368">
        <f>VLOOKUP($G367, SCHOOL_INFO!$D$5:$AS$749, 13, FALSE)</f>
        <v>0</v>
      </c>
      <c r="U367" s="368">
        <f>VLOOKUP($G367, SCHOOL_INFO!$D$5:$AS$749, 14, FALSE)</f>
        <v>0</v>
      </c>
      <c r="V367" s="368">
        <f>VLOOKUP($G367, SCHOOL_INFO!$D$5:$AS$749, 15, FALSE)</f>
        <v>0</v>
      </c>
      <c r="W367" s="368">
        <f>VLOOKUP($G367, SCHOOL_INFO!$D$5:$AS$749, 17, FALSE)</f>
        <v>0</v>
      </c>
      <c r="X367" s="368">
        <f>VLOOKUP($G367, SCHOOL_INFO!$D$5:$AS$749, 18, FALSE)</f>
        <v>0</v>
      </c>
      <c r="Y367" s="368">
        <f>VLOOKUP($G367, SCHOOL_INFO!$D$5:$AS$749, 19, FALSE)</f>
        <v>0</v>
      </c>
      <c r="Z367" s="368">
        <f>VLOOKUP($G367, SCHOOL_INFO!$D$5:$AS$749, 21, FALSE)</f>
        <v>3</v>
      </c>
      <c r="AA367" s="368">
        <f>VLOOKUP($G367, SCHOOL_INFO!$D$5:$AS$749, 22, FALSE)</f>
        <v>2</v>
      </c>
      <c r="AB367" s="368">
        <f>VLOOKUP($G367, SCHOOL_INFO!$D$5:$AS$749, 23, FALSE)</f>
        <v>0</v>
      </c>
      <c r="AC367" s="368">
        <f>VLOOKUP($G367, SCHOOL_INFO!$D$5:$AS$749, 25, FALSE)</f>
        <v>0</v>
      </c>
      <c r="AD367" s="368">
        <f>VLOOKUP($G367, SCHOOL_INFO!$D$5:$AS$749, 26, FALSE)</f>
        <v>2</v>
      </c>
      <c r="AE367" s="368">
        <f>VLOOKUP($G367, SCHOOL_INFO!$D$5:$AS$749, 27, FALSE)</f>
        <v>0</v>
      </c>
      <c r="AF367" s="368">
        <f>VLOOKUP($G367, SCHOOL_INFO!$D$5:$AS$749, 29, FALSE)</f>
        <v>11</v>
      </c>
      <c r="AG367" s="368">
        <f>VLOOKUP($G367, SCHOOL_INFO!$D$5:$AS$749, 30, FALSE)</f>
        <v>0</v>
      </c>
      <c r="AH367" s="368">
        <f>VLOOKUP($G367, SCHOOL_INFO!$D$5:$AS$749, 31, FALSE)</f>
        <v>0</v>
      </c>
      <c r="AI367" s="368">
        <f>VLOOKUP($G367, SCHOOL_INFO!$D$5:$AS$749, 33, FALSE)</f>
        <v>1</v>
      </c>
      <c r="AJ367" s="368">
        <f>VLOOKUP($G367, SCHOOL_INFO!$D$5:$AS$749, 34, FALSE)</f>
        <v>0</v>
      </c>
      <c r="AK367" s="368">
        <f>VLOOKUP($G367, SCHOOL_INFO!$D$5:$AS$749, 35, FALSE)</f>
        <v>2</v>
      </c>
      <c r="AL367" s="368">
        <f>VLOOKUP($B367, '0.학교(충남+대전)'!$C$4:$AH$767, 31, FALSE)</f>
        <v>2</v>
      </c>
      <c r="AM367" s="368">
        <f>VLOOKUP($B367, '0.학교(충남+대전)'!$C$4:$AH$767, 32, FALSE)</f>
        <v>2</v>
      </c>
      <c r="AN367" s="368">
        <f>VLOOKUP($G367, SCHOOL_INFO!$D$5:$AS$749, 9, FALSE)</f>
        <v>5</v>
      </c>
      <c r="AO367" s="368">
        <f>VLOOKUP($G367, SCHOOL_INFO!$D$5:$AS$749, 36, FALSE)</f>
        <v>9</v>
      </c>
      <c r="AP367" s="368">
        <f>VLOOKUP($G367, SCHOOL_INFO!$D$5:$AS$749, 37, FALSE)</f>
        <v>2</v>
      </c>
      <c r="AQ367" s="368">
        <f>VLOOKUP($B367, '0.학교(충남+대전)'!$C$4:$AC$767, 27, FALSE)</f>
        <v>11</v>
      </c>
      <c r="AR367" s="368">
        <f>VLOOKUP($B367, '0.학교(충남+대전)'!$C$4:$AH$767, 29, FALSE)</f>
        <v>11</v>
      </c>
      <c r="AS367" s="368">
        <f>VLOOKUP($B367, '0.학교(충남+대전)'!$C$4:$AH$767, 30, FALSE)</f>
        <v>0</v>
      </c>
      <c r="AT367" s="368">
        <f>VLOOKUP($G367, SCHOOL_INFO!$D$5:$AS$749, 38, FALSE)</f>
        <v>1</v>
      </c>
      <c r="AU367" s="368">
        <f>VLOOKUP($G367, SCHOOL_INFO!$D$5:$AS$749, 39, FALSE)</f>
        <v>3</v>
      </c>
      <c r="AV367" s="368">
        <f>VLOOKUP($G367, SCHOOL_INFO!$D$5:$AS$749, 40, FALSE)</f>
        <v>11</v>
      </c>
      <c r="AW367" s="368">
        <f>VLOOKUP($G367, SCHOOL_INFO!$D$5:$AS$749, 41, FALSE)</f>
        <v>0</v>
      </c>
      <c r="AX367" s="368">
        <f>VLOOKUP($G367, SCHOOL_INFO!$D$5:$AS$749, 42, FALSE)</f>
        <v>0</v>
      </c>
    </row>
    <row r="368" spans="1:50" ht="16.5" customHeight="1">
      <c r="A368" s="81">
        <v>364</v>
      </c>
      <c r="B368" s="86" t="s">
        <v>1489</v>
      </c>
      <c r="C368" s="88" t="s">
        <v>28</v>
      </c>
      <c r="D368" s="86" t="s">
        <v>2233</v>
      </c>
      <c r="E368" s="86" t="s">
        <v>1447</v>
      </c>
      <c r="F368" s="87" t="s">
        <v>727</v>
      </c>
      <c r="G368" s="90" t="s">
        <v>1490</v>
      </c>
      <c r="H368" s="390" t="s">
        <v>2353</v>
      </c>
      <c r="I368" s="390" t="s">
        <v>699</v>
      </c>
      <c r="J368" s="88" t="s">
        <v>5123</v>
      </c>
      <c r="K368" s="366">
        <v>2</v>
      </c>
      <c r="L368" s="367">
        <v>1</v>
      </c>
      <c r="M368" s="367">
        <v>1</v>
      </c>
      <c r="N368" s="368">
        <f>VLOOKUP($G368, SCHOOL_INFO!$D$5:$AS$749, 6, FALSE)</f>
        <v>3</v>
      </c>
      <c r="O368" s="368">
        <f>VLOOKUP($G368, SCHOOL_INFO!$D$5:$AS$749, 7, FALSE)</f>
        <v>0</v>
      </c>
      <c r="P368" s="368">
        <f>VLOOKUP($G368, SCHOOL_INFO!$D$5:$AS$749, 8, FALSE)</f>
        <v>1</v>
      </c>
      <c r="Q368" s="368">
        <f>VLOOKUP($G368, SCHOOL_INFO!$D$5:$AS$749, 10, FALSE)</f>
        <v>2</v>
      </c>
      <c r="R368" s="368">
        <f>VLOOKUP($G368, SCHOOL_INFO!$D$5:$AS$749, 11, FALSE)</f>
        <v>0</v>
      </c>
      <c r="S368" s="368">
        <f>VLOOKUP($G368, SCHOOL_INFO!$D$5:$AS$749, 12, FALSE)</f>
        <v>0</v>
      </c>
      <c r="T368" s="368">
        <f>VLOOKUP($G368, SCHOOL_INFO!$D$5:$AS$749, 13, FALSE)</f>
        <v>0</v>
      </c>
      <c r="U368" s="368">
        <f>VLOOKUP($G368, SCHOOL_INFO!$D$5:$AS$749, 14, FALSE)</f>
        <v>0</v>
      </c>
      <c r="V368" s="368">
        <f>VLOOKUP($G368, SCHOOL_INFO!$D$5:$AS$749, 15, FALSE)</f>
        <v>0</v>
      </c>
      <c r="W368" s="368">
        <f>VLOOKUP($G368, SCHOOL_INFO!$D$5:$AS$749, 17, FALSE)</f>
        <v>0</v>
      </c>
      <c r="X368" s="368">
        <f>VLOOKUP($G368, SCHOOL_INFO!$D$5:$AS$749, 18, FALSE)</f>
        <v>0</v>
      </c>
      <c r="Y368" s="368">
        <f>VLOOKUP($G368, SCHOOL_INFO!$D$5:$AS$749, 19, FALSE)</f>
        <v>0</v>
      </c>
      <c r="Z368" s="368">
        <f>VLOOKUP($G368, SCHOOL_INFO!$D$5:$AS$749, 21, FALSE)</f>
        <v>2</v>
      </c>
      <c r="AA368" s="368">
        <f>VLOOKUP($G368, SCHOOL_INFO!$D$5:$AS$749, 22, FALSE)</f>
        <v>2</v>
      </c>
      <c r="AB368" s="368">
        <f>VLOOKUP($G368, SCHOOL_INFO!$D$5:$AS$749, 23, FALSE)</f>
        <v>0</v>
      </c>
      <c r="AC368" s="368">
        <f>VLOOKUP($G368, SCHOOL_INFO!$D$5:$AS$749, 25, FALSE)</f>
        <v>5</v>
      </c>
      <c r="AD368" s="368">
        <f>VLOOKUP($G368, SCHOOL_INFO!$D$5:$AS$749, 26, FALSE)</f>
        <v>1</v>
      </c>
      <c r="AE368" s="368">
        <f>VLOOKUP($G368, SCHOOL_INFO!$D$5:$AS$749, 27, FALSE)</f>
        <v>0</v>
      </c>
      <c r="AF368" s="368">
        <f>VLOOKUP($G368, SCHOOL_INFO!$D$5:$AS$749, 29, FALSE)</f>
        <v>6</v>
      </c>
      <c r="AG368" s="368">
        <f>VLOOKUP($G368, SCHOOL_INFO!$D$5:$AS$749, 30, FALSE)</f>
        <v>0</v>
      </c>
      <c r="AH368" s="368">
        <f>VLOOKUP($G368, SCHOOL_INFO!$D$5:$AS$749, 31, FALSE)</f>
        <v>0</v>
      </c>
      <c r="AI368" s="368">
        <f>VLOOKUP($G368, SCHOOL_INFO!$D$5:$AS$749, 33, FALSE)</f>
        <v>1</v>
      </c>
      <c r="AJ368" s="368">
        <f>VLOOKUP($G368, SCHOOL_INFO!$D$5:$AS$749, 34, FALSE)</f>
        <v>0</v>
      </c>
      <c r="AK368" s="368">
        <f>VLOOKUP($G368, SCHOOL_INFO!$D$5:$AS$749, 35, FALSE)</f>
        <v>3</v>
      </c>
      <c r="AL368" s="368">
        <f>VLOOKUP($B368, '0.학교(충남+대전)'!$C$4:$AH$767, 31, FALSE)</f>
        <v>3</v>
      </c>
      <c r="AM368" s="368">
        <f>VLOOKUP($B368, '0.학교(충남+대전)'!$C$4:$AH$767, 32, FALSE)</f>
        <v>0</v>
      </c>
      <c r="AN368" s="368">
        <f>VLOOKUP($G368, SCHOOL_INFO!$D$5:$AS$749, 9, FALSE)</f>
        <v>4</v>
      </c>
      <c r="AO368" s="368">
        <f>VLOOKUP($G368, SCHOOL_INFO!$D$5:$AS$749, 36, FALSE)</f>
        <v>7</v>
      </c>
      <c r="AP368" s="368">
        <f>VLOOKUP($G368, SCHOOL_INFO!$D$5:$AS$749, 37, FALSE)</f>
        <v>4</v>
      </c>
      <c r="AQ368" s="368">
        <f>VLOOKUP($B368, '0.학교(충남+대전)'!$C$4:$AC$767, 27, FALSE)</f>
        <v>11</v>
      </c>
      <c r="AR368" s="368">
        <f>VLOOKUP($B368, '0.학교(충남+대전)'!$C$4:$AH$767, 29, FALSE)</f>
        <v>11</v>
      </c>
      <c r="AS368" s="368">
        <f>VLOOKUP($B368, '0.학교(충남+대전)'!$C$4:$AH$767, 30, FALSE)</f>
        <v>0</v>
      </c>
      <c r="AT368" s="368">
        <f>VLOOKUP($G368, SCHOOL_INFO!$D$5:$AS$749, 38, FALSE)</f>
        <v>1</v>
      </c>
      <c r="AU368" s="368">
        <f>VLOOKUP($G368, SCHOOL_INFO!$D$5:$AS$749, 39, FALSE)</f>
        <v>4</v>
      </c>
      <c r="AV368" s="368">
        <f>VLOOKUP($G368, SCHOOL_INFO!$D$5:$AS$749, 40, FALSE)</f>
        <v>9</v>
      </c>
      <c r="AW368" s="368">
        <f>VLOOKUP($G368, SCHOOL_INFO!$D$5:$AS$749, 41, FALSE)</f>
        <v>2</v>
      </c>
      <c r="AX368" s="368">
        <f>VLOOKUP($G368, SCHOOL_INFO!$D$5:$AS$749, 42, FALSE)</f>
        <v>0</v>
      </c>
    </row>
    <row r="369" spans="1:50" ht="16.5" customHeight="1">
      <c r="A369" s="80">
        <v>365</v>
      </c>
      <c r="B369" s="86" t="s">
        <v>1491</v>
      </c>
      <c r="C369" s="88" t="s">
        <v>28</v>
      </c>
      <c r="D369" s="86" t="s">
        <v>2233</v>
      </c>
      <c r="E369" s="86" t="s">
        <v>1447</v>
      </c>
      <c r="F369" s="87" t="s">
        <v>727</v>
      </c>
      <c r="G369" s="90" t="s">
        <v>1492</v>
      </c>
      <c r="H369" s="390" t="s">
        <v>2353</v>
      </c>
      <c r="I369" s="390" t="s">
        <v>699</v>
      </c>
      <c r="J369" s="88" t="s">
        <v>5123</v>
      </c>
      <c r="K369" s="366">
        <v>2</v>
      </c>
      <c r="L369" s="367">
        <v>1</v>
      </c>
      <c r="M369" s="367">
        <v>1</v>
      </c>
      <c r="N369" s="368">
        <f>VLOOKUP($G369, SCHOOL_INFO!$D$5:$AS$749, 6, FALSE)</f>
        <v>10</v>
      </c>
      <c r="O369" s="368">
        <f>VLOOKUP($G369, SCHOOL_INFO!$D$5:$AS$749, 7, FALSE)</f>
        <v>0</v>
      </c>
      <c r="P369" s="368">
        <f>VLOOKUP($G369, SCHOOL_INFO!$D$5:$AS$749, 8, FALSE)</f>
        <v>1</v>
      </c>
      <c r="Q369" s="368">
        <f>VLOOKUP($G369, SCHOOL_INFO!$D$5:$AS$749, 10, FALSE)</f>
        <v>1</v>
      </c>
      <c r="R369" s="368">
        <f>VLOOKUP($G369, SCHOOL_INFO!$D$5:$AS$749, 11, FALSE)</f>
        <v>0</v>
      </c>
      <c r="S369" s="368">
        <f>VLOOKUP($G369, SCHOOL_INFO!$D$5:$AS$749, 12, FALSE)</f>
        <v>0</v>
      </c>
      <c r="T369" s="368">
        <f>VLOOKUP($G369, SCHOOL_INFO!$D$5:$AS$749, 13, FALSE)</f>
        <v>2</v>
      </c>
      <c r="U369" s="368">
        <f>VLOOKUP($G369, SCHOOL_INFO!$D$5:$AS$749, 14, FALSE)</f>
        <v>0</v>
      </c>
      <c r="V369" s="368">
        <f>VLOOKUP($G369, SCHOOL_INFO!$D$5:$AS$749, 15, FALSE)</f>
        <v>0</v>
      </c>
      <c r="W369" s="368">
        <f>VLOOKUP($G369, SCHOOL_INFO!$D$5:$AS$749, 17, FALSE)</f>
        <v>0</v>
      </c>
      <c r="X369" s="368">
        <f>VLOOKUP($G369, SCHOOL_INFO!$D$5:$AS$749, 18, FALSE)</f>
        <v>0</v>
      </c>
      <c r="Y369" s="368">
        <f>VLOOKUP($G369, SCHOOL_INFO!$D$5:$AS$749, 19, FALSE)</f>
        <v>0</v>
      </c>
      <c r="Z369" s="368">
        <f>VLOOKUP($G369, SCHOOL_INFO!$D$5:$AS$749, 21, FALSE)</f>
        <v>7</v>
      </c>
      <c r="AA369" s="368">
        <f>VLOOKUP($G369, SCHOOL_INFO!$D$5:$AS$749, 22, FALSE)</f>
        <v>2</v>
      </c>
      <c r="AB369" s="368">
        <f>VLOOKUP($G369, SCHOOL_INFO!$D$5:$AS$749, 23, FALSE)</f>
        <v>0</v>
      </c>
      <c r="AC369" s="368">
        <f>VLOOKUP($G369, SCHOOL_INFO!$D$5:$AS$749, 25, FALSE)</f>
        <v>14</v>
      </c>
      <c r="AD369" s="368">
        <f>VLOOKUP($G369, SCHOOL_INFO!$D$5:$AS$749, 26, FALSE)</f>
        <v>1</v>
      </c>
      <c r="AE369" s="368">
        <f>VLOOKUP($G369, SCHOOL_INFO!$D$5:$AS$749, 27, FALSE)</f>
        <v>0</v>
      </c>
      <c r="AF369" s="368">
        <f>VLOOKUP($G369, SCHOOL_INFO!$D$5:$AS$749, 29, FALSE)</f>
        <v>2</v>
      </c>
      <c r="AG369" s="368">
        <f>VLOOKUP($G369, SCHOOL_INFO!$D$5:$AS$749, 30, FALSE)</f>
        <v>0</v>
      </c>
      <c r="AH369" s="368">
        <f>VLOOKUP($G369, SCHOOL_INFO!$D$5:$AS$749, 31, FALSE)</f>
        <v>0</v>
      </c>
      <c r="AI369" s="368">
        <f>VLOOKUP($G369, SCHOOL_INFO!$D$5:$AS$749, 33, FALSE)</f>
        <v>1</v>
      </c>
      <c r="AJ369" s="368">
        <f>VLOOKUP($G369, SCHOOL_INFO!$D$5:$AS$749, 34, FALSE)</f>
        <v>0</v>
      </c>
      <c r="AK369" s="368">
        <f>VLOOKUP($G369, SCHOOL_INFO!$D$5:$AS$749, 35, FALSE)</f>
        <v>3</v>
      </c>
      <c r="AL369" s="368">
        <f>VLOOKUP($B369, '0.학교(충남+대전)'!$C$4:$AH$767, 31, FALSE)</f>
        <v>3</v>
      </c>
      <c r="AM369" s="368">
        <f>VLOOKUP($B369, '0.학교(충남+대전)'!$C$4:$AH$767, 32, FALSE)</f>
        <v>0</v>
      </c>
      <c r="AN369" s="368">
        <f>VLOOKUP($G369, SCHOOL_INFO!$D$5:$AS$749, 9, FALSE)</f>
        <v>11</v>
      </c>
      <c r="AO369" s="368">
        <f>VLOOKUP($G369, SCHOOL_INFO!$D$5:$AS$749, 36, FALSE)</f>
        <v>13</v>
      </c>
      <c r="AP369" s="368">
        <f>VLOOKUP($G369, SCHOOL_INFO!$D$5:$AS$749, 37, FALSE)</f>
        <v>1</v>
      </c>
      <c r="AQ369" s="368">
        <f>VLOOKUP($B369, '0.학교(충남+대전)'!$C$4:$AC$767, 27, FALSE)</f>
        <v>14</v>
      </c>
      <c r="AR369" s="368">
        <f>VLOOKUP($B369, '0.학교(충남+대전)'!$C$4:$AH$767, 29, FALSE)</f>
        <v>14</v>
      </c>
      <c r="AS369" s="368">
        <f>VLOOKUP($B369, '0.학교(충남+대전)'!$C$4:$AH$767, 30, FALSE)</f>
        <v>0</v>
      </c>
      <c r="AT369" s="368">
        <f>VLOOKUP($G369, SCHOOL_INFO!$D$5:$AS$749, 38, FALSE)</f>
        <v>1</v>
      </c>
      <c r="AU369" s="368">
        <f>VLOOKUP($G369, SCHOOL_INFO!$D$5:$AS$749, 39, FALSE)</f>
        <v>4</v>
      </c>
      <c r="AV369" s="368">
        <f>VLOOKUP($G369, SCHOOL_INFO!$D$5:$AS$749, 40, FALSE)</f>
        <v>14</v>
      </c>
      <c r="AW369" s="368">
        <f>VLOOKUP($G369, SCHOOL_INFO!$D$5:$AS$749, 41, FALSE)</f>
        <v>0</v>
      </c>
      <c r="AX369" s="368">
        <f>VLOOKUP($G369, SCHOOL_INFO!$D$5:$AS$749, 42, FALSE)</f>
        <v>0</v>
      </c>
    </row>
    <row r="370" spans="1:50" ht="16.5" customHeight="1">
      <c r="A370" s="80">
        <v>366</v>
      </c>
      <c r="B370" s="86" t="s">
        <v>1493</v>
      </c>
      <c r="C370" s="88" t="s">
        <v>28</v>
      </c>
      <c r="D370" s="86" t="s">
        <v>2233</v>
      </c>
      <c r="E370" s="86" t="s">
        <v>1447</v>
      </c>
      <c r="F370" s="87" t="s">
        <v>727</v>
      </c>
      <c r="G370" s="90" t="s">
        <v>1494</v>
      </c>
      <c r="H370" s="390" t="s">
        <v>2353</v>
      </c>
      <c r="I370" s="390" t="s">
        <v>699</v>
      </c>
      <c r="J370" s="88" t="s">
        <v>5123</v>
      </c>
      <c r="K370" s="366">
        <v>2</v>
      </c>
      <c r="L370" s="367">
        <v>1</v>
      </c>
      <c r="M370" s="367">
        <v>1</v>
      </c>
      <c r="N370" s="368">
        <f>VLOOKUP($G370, SCHOOL_INFO!$D$5:$AS$749, 6, FALSE)</f>
        <v>5</v>
      </c>
      <c r="O370" s="368">
        <f>VLOOKUP($G370, SCHOOL_INFO!$D$5:$AS$749, 7, FALSE)</f>
        <v>0</v>
      </c>
      <c r="P370" s="368">
        <f>VLOOKUP($G370, SCHOOL_INFO!$D$5:$AS$749, 8, FALSE)</f>
        <v>1</v>
      </c>
      <c r="Q370" s="368">
        <f>VLOOKUP($G370, SCHOOL_INFO!$D$5:$AS$749, 10, FALSE)</f>
        <v>2</v>
      </c>
      <c r="R370" s="368">
        <f>VLOOKUP($G370, SCHOOL_INFO!$D$5:$AS$749, 11, FALSE)</f>
        <v>0</v>
      </c>
      <c r="S370" s="368">
        <f>VLOOKUP($G370, SCHOOL_INFO!$D$5:$AS$749, 12, FALSE)</f>
        <v>0</v>
      </c>
      <c r="T370" s="368">
        <f>VLOOKUP($G370, SCHOOL_INFO!$D$5:$AS$749, 13, FALSE)</f>
        <v>0</v>
      </c>
      <c r="U370" s="368">
        <f>VLOOKUP($G370, SCHOOL_INFO!$D$5:$AS$749, 14, FALSE)</f>
        <v>0</v>
      </c>
      <c r="V370" s="368">
        <f>VLOOKUP($G370, SCHOOL_INFO!$D$5:$AS$749, 15, FALSE)</f>
        <v>0</v>
      </c>
      <c r="W370" s="368">
        <f>VLOOKUP($G370, SCHOOL_INFO!$D$5:$AS$749, 17, FALSE)</f>
        <v>0</v>
      </c>
      <c r="X370" s="368">
        <f>VLOOKUP($G370, SCHOOL_INFO!$D$5:$AS$749, 18, FALSE)</f>
        <v>0</v>
      </c>
      <c r="Y370" s="368">
        <f>VLOOKUP($G370, SCHOOL_INFO!$D$5:$AS$749, 19, FALSE)</f>
        <v>0</v>
      </c>
      <c r="Z370" s="368">
        <f>VLOOKUP($G370, SCHOOL_INFO!$D$5:$AS$749, 21, FALSE)</f>
        <v>3</v>
      </c>
      <c r="AA370" s="368">
        <f>VLOOKUP($G370, SCHOOL_INFO!$D$5:$AS$749, 22, FALSE)</f>
        <v>2</v>
      </c>
      <c r="AB370" s="368">
        <f>VLOOKUP($G370, SCHOOL_INFO!$D$5:$AS$749, 23, FALSE)</f>
        <v>0</v>
      </c>
      <c r="AC370" s="368">
        <f>VLOOKUP($G370, SCHOOL_INFO!$D$5:$AS$749, 25, FALSE)</f>
        <v>1</v>
      </c>
      <c r="AD370" s="368">
        <f>VLOOKUP($G370, SCHOOL_INFO!$D$5:$AS$749, 26, FALSE)</f>
        <v>0</v>
      </c>
      <c r="AE370" s="368">
        <f>VLOOKUP($G370, SCHOOL_INFO!$D$5:$AS$749, 27, FALSE)</f>
        <v>0</v>
      </c>
      <c r="AF370" s="368">
        <f>VLOOKUP($G370, SCHOOL_INFO!$D$5:$AS$749, 29, FALSE)</f>
        <v>12</v>
      </c>
      <c r="AG370" s="368">
        <f>VLOOKUP($G370, SCHOOL_INFO!$D$5:$AS$749, 30, FALSE)</f>
        <v>0</v>
      </c>
      <c r="AH370" s="368">
        <f>VLOOKUP($G370, SCHOOL_INFO!$D$5:$AS$749, 31, FALSE)</f>
        <v>0</v>
      </c>
      <c r="AI370" s="368">
        <f>VLOOKUP($G370, SCHOOL_INFO!$D$5:$AS$749, 33, FALSE)</f>
        <v>1</v>
      </c>
      <c r="AJ370" s="368">
        <f>VLOOKUP($G370, SCHOOL_INFO!$D$5:$AS$749, 34, FALSE)</f>
        <v>0</v>
      </c>
      <c r="AK370" s="368">
        <f>VLOOKUP($G370, SCHOOL_INFO!$D$5:$AS$749, 35, FALSE)</f>
        <v>6</v>
      </c>
      <c r="AL370" s="368">
        <f>VLOOKUP($B370, '0.학교(충남+대전)'!$C$4:$AH$767, 31, FALSE)</f>
        <v>6</v>
      </c>
      <c r="AM370" s="368">
        <f>VLOOKUP($B370, '0.학교(충남+대전)'!$C$4:$AH$767, 32, FALSE)</f>
        <v>0</v>
      </c>
      <c r="AN370" s="368">
        <f>VLOOKUP($G370, SCHOOL_INFO!$D$5:$AS$749, 9, FALSE)</f>
        <v>6</v>
      </c>
      <c r="AO370" s="368">
        <f>VLOOKUP($G370, SCHOOL_INFO!$D$5:$AS$749, 36, FALSE)</f>
        <v>9</v>
      </c>
      <c r="AP370" s="368">
        <f>VLOOKUP($G370, SCHOOL_INFO!$D$5:$AS$749, 37, FALSE)</f>
        <v>2</v>
      </c>
      <c r="AQ370" s="368">
        <f>VLOOKUP($B370, '0.학교(충남+대전)'!$C$4:$AC$767, 27, FALSE)</f>
        <v>11</v>
      </c>
      <c r="AR370" s="368">
        <f>VLOOKUP($B370, '0.학교(충남+대전)'!$C$4:$AH$767, 29, FALSE)</f>
        <v>11</v>
      </c>
      <c r="AS370" s="368">
        <f>VLOOKUP($B370, '0.학교(충남+대전)'!$C$4:$AH$767, 30, FALSE)</f>
        <v>0</v>
      </c>
      <c r="AT370" s="368">
        <f>VLOOKUP($G370, SCHOOL_INFO!$D$5:$AS$749, 38, FALSE)</f>
        <v>1</v>
      </c>
      <c r="AU370" s="368">
        <f>VLOOKUP($G370, SCHOOL_INFO!$D$5:$AS$749, 39, FALSE)</f>
        <v>7</v>
      </c>
      <c r="AV370" s="368">
        <f>VLOOKUP($G370, SCHOOL_INFO!$D$5:$AS$749, 40, FALSE)</f>
        <v>11</v>
      </c>
      <c r="AW370" s="368">
        <f>VLOOKUP($G370, SCHOOL_INFO!$D$5:$AS$749, 41, FALSE)</f>
        <v>0</v>
      </c>
      <c r="AX370" s="368">
        <f>VLOOKUP($G370, SCHOOL_INFO!$D$5:$AS$749, 42, FALSE)</f>
        <v>0</v>
      </c>
    </row>
    <row r="371" spans="1:50" ht="16.5" customHeight="1">
      <c r="A371" s="81">
        <v>367</v>
      </c>
      <c r="B371" s="86" t="s">
        <v>1495</v>
      </c>
      <c r="C371" s="88" t="s">
        <v>28</v>
      </c>
      <c r="D371" s="86" t="s">
        <v>2233</v>
      </c>
      <c r="E371" s="86" t="s">
        <v>1447</v>
      </c>
      <c r="F371" s="91" t="s">
        <v>724</v>
      </c>
      <c r="G371" s="90" t="s">
        <v>1496</v>
      </c>
      <c r="H371" s="390" t="s">
        <v>26</v>
      </c>
      <c r="I371" s="390" t="s">
        <v>699</v>
      </c>
      <c r="J371" s="88" t="s">
        <v>5123</v>
      </c>
      <c r="K371" s="366">
        <v>2</v>
      </c>
      <c r="L371" s="367">
        <v>1</v>
      </c>
      <c r="M371" s="367">
        <v>1</v>
      </c>
      <c r="N371" s="368">
        <f>VLOOKUP($G371, SCHOOL_INFO!$D$5:$AS$749, 6, FALSE)</f>
        <v>16</v>
      </c>
      <c r="O371" s="368">
        <f>VLOOKUP($G371, SCHOOL_INFO!$D$5:$AS$749, 7, FALSE)</f>
        <v>10</v>
      </c>
      <c r="P371" s="368">
        <f>VLOOKUP($G371, SCHOOL_INFO!$D$5:$AS$749, 8, FALSE)</f>
        <v>1</v>
      </c>
      <c r="Q371" s="368">
        <f>VLOOKUP($G371, SCHOOL_INFO!$D$5:$AS$749, 10, FALSE)</f>
        <v>2</v>
      </c>
      <c r="R371" s="368">
        <f>VLOOKUP($G371, SCHOOL_INFO!$D$5:$AS$749, 11, FALSE)</f>
        <v>0</v>
      </c>
      <c r="S371" s="368">
        <f>VLOOKUP($G371, SCHOOL_INFO!$D$5:$AS$749, 12, FALSE)</f>
        <v>0</v>
      </c>
      <c r="T371" s="368">
        <f>VLOOKUP($G371, SCHOOL_INFO!$D$5:$AS$749, 13, FALSE)</f>
        <v>6</v>
      </c>
      <c r="U371" s="368">
        <f>VLOOKUP($G371, SCHOOL_INFO!$D$5:$AS$749, 14, FALSE)</f>
        <v>0</v>
      </c>
      <c r="V371" s="368">
        <f>VLOOKUP($G371, SCHOOL_INFO!$D$5:$AS$749, 15, FALSE)</f>
        <v>0</v>
      </c>
      <c r="W371" s="368">
        <f>VLOOKUP($G371, SCHOOL_INFO!$D$5:$AS$749, 17, FALSE)</f>
        <v>4</v>
      </c>
      <c r="X371" s="368">
        <f>VLOOKUP($G371, SCHOOL_INFO!$D$5:$AS$749, 18, FALSE)</f>
        <v>2</v>
      </c>
      <c r="Y371" s="368">
        <f>VLOOKUP($G371, SCHOOL_INFO!$D$5:$AS$749, 19, FALSE)</f>
        <v>0</v>
      </c>
      <c r="Z371" s="368">
        <f>VLOOKUP($G371, SCHOOL_INFO!$D$5:$AS$749, 21, FALSE)</f>
        <v>13</v>
      </c>
      <c r="AA371" s="368">
        <f>VLOOKUP($G371, SCHOOL_INFO!$D$5:$AS$749, 22, FALSE)</f>
        <v>8</v>
      </c>
      <c r="AB371" s="368">
        <f>VLOOKUP($G371, SCHOOL_INFO!$D$5:$AS$749, 23, FALSE)</f>
        <v>0</v>
      </c>
      <c r="AC371" s="368">
        <f>VLOOKUP($G371, SCHOOL_INFO!$D$5:$AS$749, 25, FALSE)</f>
        <v>9</v>
      </c>
      <c r="AD371" s="368">
        <f>VLOOKUP($G371, SCHOOL_INFO!$D$5:$AS$749, 26, FALSE)</f>
        <v>10</v>
      </c>
      <c r="AE371" s="368">
        <f>VLOOKUP($G371, SCHOOL_INFO!$D$5:$AS$749, 27, FALSE)</f>
        <v>0</v>
      </c>
      <c r="AF371" s="368">
        <f>VLOOKUP($G371, SCHOOL_INFO!$D$5:$AS$749, 29, FALSE)</f>
        <v>2</v>
      </c>
      <c r="AG371" s="368">
        <f>VLOOKUP($G371, SCHOOL_INFO!$D$5:$AS$749, 30, FALSE)</f>
        <v>1</v>
      </c>
      <c r="AH371" s="368">
        <f>VLOOKUP($G371, SCHOOL_INFO!$D$5:$AS$749, 31, FALSE)</f>
        <v>0</v>
      </c>
      <c r="AI371" s="368">
        <f>VLOOKUP($G371, SCHOOL_INFO!$D$5:$AS$749, 33, FALSE)</f>
        <v>1</v>
      </c>
      <c r="AJ371" s="368">
        <f>VLOOKUP($G371, SCHOOL_INFO!$D$5:$AS$749, 34, FALSE)</f>
        <v>0</v>
      </c>
      <c r="AK371" s="368">
        <f>VLOOKUP($G371, SCHOOL_INFO!$D$5:$AS$749, 35, FALSE)</f>
        <v>7</v>
      </c>
      <c r="AL371" s="368">
        <f>VLOOKUP($B371, '0.학교(충남+대전)'!$C$4:$AH$767, 31, FALSE)</f>
        <v>7</v>
      </c>
      <c r="AM371" s="368">
        <f>VLOOKUP($B371, '0.학교(충남+대전)'!$C$4:$AH$767, 32, FALSE)</f>
        <v>0</v>
      </c>
      <c r="AN371" s="368">
        <f>VLOOKUP($G371, SCHOOL_INFO!$D$5:$AS$749, 9, FALSE)</f>
        <v>27</v>
      </c>
      <c r="AO371" s="368">
        <f>VLOOKUP($G371, SCHOOL_INFO!$D$5:$AS$749, 36, FALSE)</f>
        <v>24</v>
      </c>
      <c r="AP371" s="368">
        <f>VLOOKUP($G371, SCHOOL_INFO!$D$5:$AS$749, 37, FALSE)</f>
        <v>1</v>
      </c>
      <c r="AQ371" s="368">
        <f>VLOOKUP($B371, '0.학교(충남+대전)'!$C$4:$AC$767, 27, FALSE)</f>
        <v>25</v>
      </c>
      <c r="AR371" s="368">
        <f>VLOOKUP($B371, '0.학교(충남+대전)'!$C$4:$AH$767, 29, FALSE)</f>
        <v>25</v>
      </c>
      <c r="AS371" s="368">
        <f>VLOOKUP($B371, '0.학교(충남+대전)'!$C$4:$AH$767, 30, FALSE)</f>
        <v>0</v>
      </c>
      <c r="AT371" s="368">
        <f>VLOOKUP($G371, SCHOOL_INFO!$D$5:$AS$749, 38, FALSE)</f>
        <v>1</v>
      </c>
      <c r="AU371" s="368">
        <f>VLOOKUP($G371, SCHOOL_INFO!$D$5:$AS$749, 39, FALSE)</f>
        <v>8</v>
      </c>
      <c r="AV371" s="368">
        <f>VLOOKUP($G371, SCHOOL_INFO!$D$5:$AS$749, 40, FALSE)</f>
        <v>25</v>
      </c>
      <c r="AW371" s="368">
        <f>VLOOKUP($G371, SCHOOL_INFO!$D$5:$AS$749, 41, FALSE)</f>
        <v>0</v>
      </c>
      <c r="AX371" s="368">
        <f>VLOOKUP($G371, SCHOOL_INFO!$D$5:$AS$749, 42, FALSE)</f>
        <v>0</v>
      </c>
    </row>
    <row r="372" spans="1:50" ht="16.5" customHeight="1">
      <c r="A372" s="80">
        <v>368</v>
      </c>
      <c r="B372" s="86" t="s">
        <v>1497</v>
      </c>
      <c r="C372" s="88" t="s">
        <v>28</v>
      </c>
      <c r="D372" s="86" t="s">
        <v>2233</v>
      </c>
      <c r="E372" s="86" t="s">
        <v>1447</v>
      </c>
      <c r="F372" s="91" t="s">
        <v>724</v>
      </c>
      <c r="G372" s="90" t="s">
        <v>1498</v>
      </c>
      <c r="H372" s="390" t="s">
        <v>26</v>
      </c>
      <c r="I372" s="390" t="s">
        <v>699</v>
      </c>
      <c r="J372" s="88" t="s">
        <v>5123</v>
      </c>
      <c r="K372" s="366">
        <v>2</v>
      </c>
      <c r="L372" s="367">
        <v>1</v>
      </c>
      <c r="M372" s="367">
        <v>1</v>
      </c>
      <c r="N372" s="368">
        <f>VLOOKUP($G372, SCHOOL_INFO!$D$5:$AS$749, 6, FALSE)</f>
        <v>23</v>
      </c>
      <c r="O372" s="368">
        <f>VLOOKUP($G372, SCHOOL_INFO!$D$5:$AS$749, 7, FALSE)</f>
        <v>2</v>
      </c>
      <c r="P372" s="368">
        <f>VLOOKUP($G372, SCHOOL_INFO!$D$5:$AS$749, 8, FALSE)</f>
        <v>1</v>
      </c>
      <c r="Q372" s="368">
        <f>VLOOKUP($G372, SCHOOL_INFO!$D$5:$AS$749, 10, FALSE)</f>
        <v>1</v>
      </c>
      <c r="R372" s="368">
        <f>VLOOKUP($G372, SCHOOL_INFO!$D$5:$AS$749, 11, FALSE)</f>
        <v>0</v>
      </c>
      <c r="S372" s="368">
        <f>VLOOKUP($G372, SCHOOL_INFO!$D$5:$AS$749, 12, FALSE)</f>
        <v>0</v>
      </c>
      <c r="T372" s="368">
        <f>VLOOKUP($G372, SCHOOL_INFO!$D$5:$AS$749, 13, FALSE)</f>
        <v>2</v>
      </c>
      <c r="U372" s="368">
        <f>VLOOKUP($G372, SCHOOL_INFO!$D$5:$AS$749, 14, FALSE)</f>
        <v>0</v>
      </c>
      <c r="V372" s="368">
        <f>VLOOKUP($G372, SCHOOL_INFO!$D$5:$AS$749, 15, FALSE)</f>
        <v>0</v>
      </c>
      <c r="W372" s="368">
        <f>VLOOKUP($G372, SCHOOL_INFO!$D$5:$AS$749, 17, FALSE)</f>
        <v>14</v>
      </c>
      <c r="X372" s="368">
        <f>VLOOKUP($G372, SCHOOL_INFO!$D$5:$AS$749, 18, FALSE)</f>
        <v>0</v>
      </c>
      <c r="Y372" s="368">
        <f>VLOOKUP($G372, SCHOOL_INFO!$D$5:$AS$749, 19, FALSE)</f>
        <v>0</v>
      </c>
      <c r="Z372" s="368">
        <f>VLOOKUP($G372, SCHOOL_INFO!$D$5:$AS$749, 21, FALSE)</f>
        <v>8</v>
      </c>
      <c r="AA372" s="368">
        <f>VLOOKUP($G372, SCHOOL_INFO!$D$5:$AS$749, 22, FALSE)</f>
        <v>2</v>
      </c>
      <c r="AB372" s="368">
        <f>VLOOKUP($G372, SCHOOL_INFO!$D$5:$AS$749, 23, FALSE)</f>
        <v>0</v>
      </c>
      <c r="AC372" s="368">
        <f>VLOOKUP($G372, SCHOOL_INFO!$D$5:$AS$749, 25, FALSE)</f>
        <v>24</v>
      </c>
      <c r="AD372" s="368">
        <f>VLOOKUP($G372, SCHOOL_INFO!$D$5:$AS$749, 26, FALSE)</f>
        <v>3</v>
      </c>
      <c r="AE372" s="368">
        <f>VLOOKUP($G372, SCHOOL_INFO!$D$5:$AS$749, 27, FALSE)</f>
        <v>0</v>
      </c>
      <c r="AF372" s="368">
        <f>VLOOKUP($G372, SCHOOL_INFO!$D$5:$AS$749, 29, FALSE)</f>
        <v>3</v>
      </c>
      <c r="AG372" s="368">
        <f>VLOOKUP($G372, SCHOOL_INFO!$D$5:$AS$749, 30, FALSE)</f>
        <v>2</v>
      </c>
      <c r="AH372" s="368">
        <f>VLOOKUP($G372, SCHOOL_INFO!$D$5:$AS$749, 31, FALSE)</f>
        <v>0</v>
      </c>
      <c r="AI372" s="368">
        <f>VLOOKUP($G372, SCHOOL_INFO!$D$5:$AS$749, 33, FALSE)</f>
        <v>1</v>
      </c>
      <c r="AJ372" s="368">
        <f>VLOOKUP($G372, SCHOOL_INFO!$D$5:$AS$749, 34, FALSE)</f>
        <v>0</v>
      </c>
      <c r="AK372" s="368">
        <f>VLOOKUP($G372, SCHOOL_INFO!$D$5:$AS$749, 35, FALSE)</f>
        <v>10</v>
      </c>
      <c r="AL372" s="368">
        <f>VLOOKUP($B372, '0.학교(충남+대전)'!$C$4:$AH$767, 31, FALSE)</f>
        <v>9</v>
      </c>
      <c r="AM372" s="368">
        <f>VLOOKUP($B372, '0.학교(충남+대전)'!$C$4:$AH$767, 32, FALSE)</f>
        <v>1</v>
      </c>
      <c r="AN372" s="368">
        <f>VLOOKUP($G372, SCHOOL_INFO!$D$5:$AS$749, 9, FALSE)</f>
        <v>26</v>
      </c>
      <c r="AO372" s="368">
        <f>VLOOKUP($G372, SCHOOL_INFO!$D$5:$AS$749, 36, FALSE)</f>
        <v>20</v>
      </c>
      <c r="AP372" s="368">
        <f>VLOOKUP($G372, SCHOOL_INFO!$D$5:$AS$749, 37, FALSE)</f>
        <v>2</v>
      </c>
      <c r="AQ372" s="368">
        <f>VLOOKUP($B372, '0.학교(충남+대전)'!$C$4:$AC$767, 27, FALSE)</f>
        <v>22</v>
      </c>
      <c r="AR372" s="368">
        <f>VLOOKUP($B372, '0.학교(충남+대전)'!$C$4:$AH$767, 29, FALSE)</f>
        <v>22</v>
      </c>
      <c r="AS372" s="368">
        <f>VLOOKUP($B372, '0.학교(충남+대전)'!$C$4:$AH$767, 30, FALSE)</f>
        <v>0</v>
      </c>
      <c r="AT372" s="368">
        <f>VLOOKUP($G372, SCHOOL_INFO!$D$5:$AS$749, 38, FALSE)</f>
        <v>1</v>
      </c>
      <c r="AU372" s="368">
        <f>VLOOKUP($G372, SCHOOL_INFO!$D$5:$AS$749, 39, FALSE)</f>
        <v>10</v>
      </c>
      <c r="AV372" s="368">
        <f>VLOOKUP($G372, SCHOOL_INFO!$D$5:$AS$749, 40, FALSE)</f>
        <v>21</v>
      </c>
      <c r="AW372" s="368">
        <f>VLOOKUP($G372, SCHOOL_INFO!$D$5:$AS$749, 41, FALSE)</f>
        <v>1</v>
      </c>
      <c r="AX372" s="368">
        <f>VLOOKUP($G372, SCHOOL_INFO!$D$5:$AS$749, 42, FALSE)</f>
        <v>0</v>
      </c>
    </row>
    <row r="373" spans="1:50" ht="16.5" customHeight="1">
      <c r="A373" s="80">
        <v>369</v>
      </c>
      <c r="B373" s="86" t="s">
        <v>1499</v>
      </c>
      <c r="C373" s="88" t="s">
        <v>28</v>
      </c>
      <c r="D373" s="86" t="s">
        <v>2233</v>
      </c>
      <c r="E373" s="86" t="s">
        <v>1447</v>
      </c>
      <c r="F373" s="87" t="s">
        <v>727</v>
      </c>
      <c r="G373" s="90" t="s">
        <v>1500</v>
      </c>
      <c r="H373" s="390" t="s">
        <v>2353</v>
      </c>
      <c r="I373" s="390" t="s">
        <v>699</v>
      </c>
      <c r="J373" s="88" t="s">
        <v>5123</v>
      </c>
      <c r="K373" s="366">
        <v>2</v>
      </c>
      <c r="L373" s="367">
        <v>1</v>
      </c>
      <c r="M373" s="367">
        <v>1</v>
      </c>
      <c r="N373" s="368">
        <f>VLOOKUP($G373, SCHOOL_INFO!$D$5:$AS$749, 6, FALSE)</f>
        <v>12</v>
      </c>
      <c r="O373" s="368">
        <f>VLOOKUP($G373, SCHOOL_INFO!$D$5:$AS$749, 7, FALSE)</f>
        <v>0</v>
      </c>
      <c r="P373" s="368">
        <f>VLOOKUP($G373, SCHOOL_INFO!$D$5:$AS$749, 8, FALSE)</f>
        <v>1</v>
      </c>
      <c r="Q373" s="368">
        <f>VLOOKUP($G373, SCHOOL_INFO!$D$5:$AS$749, 10, FALSE)</f>
        <v>4</v>
      </c>
      <c r="R373" s="368">
        <f>VLOOKUP($G373, SCHOOL_INFO!$D$5:$AS$749, 11, FALSE)</f>
        <v>0</v>
      </c>
      <c r="S373" s="368">
        <f>VLOOKUP($G373, SCHOOL_INFO!$D$5:$AS$749, 12, FALSE)</f>
        <v>0</v>
      </c>
      <c r="T373" s="368">
        <f>VLOOKUP($G373, SCHOOL_INFO!$D$5:$AS$749, 13, FALSE)</f>
        <v>0</v>
      </c>
      <c r="U373" s="368">
        <f>VLOOKUP($G373, SCHOOL_INFO!$D$5:$AS$749, 14, FALSE)</f>
        <v>0</v>
      </c>
      <c r="V373" s="368">
        <f>VLOOKUP($G373, SCHOOL_INFO!$D$5:$AS$749, 15, FALSE)</f>
        <v>0</v>
      </c>
      <c r="W373" s="368">
        <f>VLOOKUP($G373, SCHOOL_INFO!$D$5:$AS$749, 17, FALSE)</f>
        <v>0</v>
      </c>
      <c r="X373" s="368">
        <f>VLOOKUP($G373, SCHOOL_INFO!$D$5:$AS$749, 18, FALSE)</f>
        <v>0</v>
      </c>
      <c r="Y373" s="368">
        <f>VLOOKUP($G373, SCHOOL_INFO!$D$5:$AS$749, 19, FALSE)</f>
        <v>0</v>
      </c>
      <c r="Z373" s="368">
        <f>VLOOKUP($G373, SCHOOL_INFO!$D$5:$AS$749, 21, FALSE)</f>
        <v>3</v>
      </c>
      <c r="AA373" s="368">
        <f>VLOOKUP($G373, SCHOOL_INFO!$D$5:$AS$749, 22, FALSE)</f>
        <v>3</v>
      </c>
      <c r="AB373" s="368">
        <f>VLOOKUP($G373, SCHOOL_INFO!$D$5:$AS$749, 23, FALSE)</f>
        <v>0</v>
      </c>
      <c r="AC373" s="368">
        <f>VLOOKUP($G373, SCHOOL_INFO!$D$5:$AS$749, 25, FALSE)</f>
        <v>19</v>
      </c>
      <c r="AD373" s="368">
        <f>VLOOKUP($G373, SCHOOL_INFO!$D$5:$AS$749, 26, FALSE)</f>
        <v>0</v>
      </c>
      <c r="AE373" s="368">
        <f>VLOOKUP($G373, SCHOOL_INFO!$D$5:$AS$749, 27, FALSE)</f>
        <v>0</v>
      </c>
      <c r="AF373" s="368">
        <f>VLOOKUP($G373, SCHOOL_INFO!$D$5:$AS$749, 29, FALSE)</f>
        <v>12</v>
      </c>
      <c r="AG373" s="368">
        <f>VLOOKUP($G373, SCHOOL_INFO!$D$5:$AS$749, 30, FALSE)</f>
        <v>0</v>
      </c>
      <c r="AH373" s="368">
        <f>VLOOKUP($G373, SCHOOL_INFO!$D$5:$AS$749, 31, FALSE)</f>
        <v>0</v>
      </c>
      <c r="AI373" s="368">
        <f>VLOOKUP($G373, SCHOOL_INFO!$D$5:$AS$749, 33, FALSE)</f>
        <v>1</v>
      </c>
      <c r="AJ373" s="368">
        <f>VLOOKUP($G373, SCHOOL_INFO!$D$5:$AS$749, 34, FALSE)</f>
        <v>0</v>
      </c>
      <c r="AK373" s="368">
        <f>VLOOKUP($G373, SCHOOL_INFO!$D$5:$AS$749, 35, FALSE)</f>
        <v>3</v>
      </c>
      <c r="AL373" s="368">
        <f>VLOOKUP($B373, '0.학교(충남+대전)'!$C$4:$AH$767, 31, FALSE)</f>
        <v>3</v>
      </c>
      <c r="AM373" s="368">
        <f>VLOOKUP($B373, '0.학교(충남+대전)'!$C$4:$AH$767, 32, FALSE)</f>
        <v>1</v>
      </c>
      <c r="AN373" s="368">
        <f>VLOOKUP($G373, SCHOOL_INFO!$D$5:$AS$749, 9, FALSE)</f>
        <v>13</v>
      </c>
      <c r="AO373" s="368">
        <f>VLOOKUP($G373, SCHOOL_INFO!$D$5:$AS$749, 36, FALSE)</f>
        <v>3</v>
      </c>
      <c r="AP373" s="368">
        <f>VLOOKUP($G373, SCHOOL_INFO!$D$5:$AS$749, 37, FALSE)</f>
        <v>20</v>
      </c>
      <c r="AQ373" s="368">
        <f>VLOOKUP($B373, '0.학교(충남+대전)'!$C$4:$AC$767, 27, FALSE)</f>
        <v>23</v>
      </c>
      <c r="AR373" s="368">
        <f>VLOOKUP($B373, '0.학교(충남+대전)'!$C$4:$AH$767, 29, FALSE)</f>
        <v>23</v>
      </c>
      <c r="AS373" s="368">
        <f>VLOOKUP($B373, '0.학교(충남+대전)'!$C$4:$AH$767, 30, FALSE)</f>
        <v>0</v>
      </c>
      <c r="AT373" s="368">
        <f>VLOOKUP($G373, SCHOOL_INFO!$D$5:$AS$749, 38, FALSE)</f>
        <v>1</v>
      </c>
      <c r="AU373" s="368">
        <f>VLOOKUP($G373, SCHOOL_INFO!$D$5:$AS$749, 39, FALSE)</f>
        <v>4</v>
      </c>
      <c r="AV373" s="368">
        <f>VLOOKUP($G373, SCHOOL_INFO!$D$5:$AS$749, 40, FALSE)</f>
        <v>9</v>
      </c>
      <c r="AW373" s="368">
        <f>VLOOKUP($G373, SCHOOL_INFO!$D$5:$AS$749, 41, FALSE)</f>
        <v>14</v>
      </c>
      <c r="AX373" s="368">
        <f>VLOOKUP($G373, SCHOOL_INFO!$D$5:$AS$749, 42, FALSE)</f>
        <v>0</v>
      </c>
    </row>
    <row r="374" spans="1:50" ht="16.5" customHeight="1">
      <c r="A374" s="81">
        <v>370</v>
      </c>
      <c r="B374" s="86" t="s">
        <v>1501</v>
      </c>
      <c r="C374" s="88" t="s">
        <v>28</v>
      </c>
      <c r="D374" s="86" t="s">
        <v>2233</v>
      </c>
      <c r="E374" s="86" t="s">
        <v>1447</v>
      </c>
      <c r="F374" s="89" t="s">
        <v>730</v>
      </c>
      <c r="G374" s="90" t="s">
        <v>1502</v>
      </c>
      <c r="H374" s="390" t="s">
        <v>26</v>
      </c>
      <c r="I374" s="390" t="s">
        <v>699</v>
      </c>
      <c r="J374" s="88" t="s">
        <v>5123</v>
      </c>
      <c r="K374" s="366">
        <v>2</v>
      </c>
      <c r="L374" s="367">
        <v>1</v>
      </c>
      <c r="M374" s="367">
        <v>1</v>
      </c>
      <c r="N374" s="368">
        <f>VLOOKUP($G374, SCHOOL_INFO!$D$5:$AS$749, 6, FALSE)</f>
        <v>26</v>
      </c>
      <c r="O374" s="368">
        <f>VLOOKUP($G374, SCHOOL_INFO!$D$5:$AS$749, 7, FALSE)</f>
        <v>0</v>
      </c>
      <c r="P374" s="368">
        <f>VLOOKUP($G374, SCHOOL_INFO!$D$5:$AS$749, 8, FALSE)</f>
        <v>2</v>
      </c>
      <c r="Q374" s="368">
        <f>VLOOKUP($G374, SCHOOL_INFO!$D$5:$AS$749, 10, FALSE)</f>
        <v>0</v>
      </c>
      <c r="R374" s="368">
        <f>VLOOKUP($G374, SCHOOL_INFO!$D$5:$AS$749, 11, FALSE)</f>
        <v>0</v>
      </c>
      <c r="S374" s="368">
        <f>VLOOKUP($G374, SCHOOL_INFO!$D$5:$AS$749, 12, FALSE)</f>
        <v>0</v>
      </c>
      <c r="T374" s="368">
        <f>VLOOKUP($G374, SCHOOL_INFO!$D$5:$AS$749, 13, FALSE)</f>
        <v>0</v>
      </c>
      <c r="U374" s="368">
        <f>VLOOKUP($G374, SCHOOL_INFO!$D$5:$AS$749, 14, FALSE)</f>
        <v>0</v>
      </c>
      <c r="V374" s="368">
        <f>VLOOKUP($G374, SCHOOL_INFO!$D$5:$AS$749, 15, FALSE)</f>
        <v>0</v>
      </c>
      <c r="W374" s="368">
        <f>VLOOKUP($G374, SCHOOL_INFO!$D$5:$AS$749, 17, FALSE)</f>
        <v>0</v>
      </c>
      <c r="X374" s="368">
        <f>VLOOKUP($G374, SCHOOL_INFO!$D$5:$AS$749, 18, FALSE)</f>
        <v>0</v>
      </c>
      <c r="Y374" s="368">
        <f>VLOOKUP($G374, SCHOOL_INFO!$D$5:$AS$749, 19, FALSE)</f>
        <v>0</v>
      </c>
      <c r="Z374" s="368">
        <f>VLOOKUP($G374, SCHOOL_INFO!$D$5:$AS$749, 21, FALSE)</f>
        <v>10</v>
      </c>
      <c r="AA374" s="368">
        <f>VLOOKUP($G374, SCHOOL_INFO!$D$5:$AS$749, 22, FALSE)</f>
        <v>2</v>
      </c>
      <c r="AB374" s="368">
        <f>VLOOKUP($G374, SCHOOL_INFO!$D$5:$AS$749, 23, FALSE)</f>
        <v>0</v>
      </c>
      <c r="AC374" s="368">
        <f>VLOOKUP($G374, SCHOOL_INFO!$D$5:$AS$749, 25, FALSE)</f>
        <v>17</v>
      </c>
      <c r="AD374" s="368">
        <f>VLOOKUP($G374, SCHOOL_INFO!$D$5:$AS$749, 26, FALSE)</f>
        <v>0</v>
      </c>
      <c r="AE374" s="368">
        <f>VLOOKUP($G374, SCHOOL_INFO!$D$5:$AS$749, 27, FALSE)</f>
        <v>1</v>
      </c>
      <c r="AF374" s="368">
        <f>VLOOKUP($G374, SCHOOL_INFO!$D$5:$AS$749, 29, FALSE)</f>
        <v>26</v>
      </c>
      <c r="AG374" s="368">
        <f>VLOOKUP($G374, SCHOOL_INFO!$D$5:$AS$749, 30, FALSE)</f>
        <v>3</v>
      </c>
      <c r="AH374" s="368">
        <f>VLOOKUP($G374, SCHOOL_INFO!$D$5:$AS$749, 31, FALSE)</f>
        <v>1</v>
      </c>
      <c r="AI374" s="368">
        <f>VLOOKUP($G374, SCHOOL_INFO!$D$5:$AS$749, 33, FALSE)</f>
        <v>1</v>
      </c>
      <c r="AJ374" s="368">
        <f>VLOOKUP($G374, SCHOOL_INFO!$D$5:$AS$749, 34, FALSE)</f>
        <v>0</v>
      </c>
      <c r="AK374" s="368">
        <f>VLOOKUP($G374, SCHOOL_INFO!$D$5:$AS$749, 35, FALSE)</f>
        <v>8</v>
      </c>
      <c r="AL374" s="368">
        <f>VLOOKUP($B374, '0.학교(충남+대전)'!$C$4:$AH$767, 31, FALSE)</f>
        <v>6</v>
      </c>
      <c r="AM374" s="368">
        <f>VLOOKUP($B374, '0.학교(충남+대전)'!$C$4:$AH$767, 32, FALSE)</f>
        <v>3</v>
      </c>
      <c r="AN374" s="368">
        <f>VLOOKUP($G374, SCHOOL_INFO!$D$5:$AS$749, 9, FALSE)</f>
        <v>28</v>
      </c>
      <c r="AO374" s="368">
        <f>VLOOKUP($G374, SCHOOL_INFO!$D$5:$AS$749, 36, FALSE)</f>
        <v>14</v>
      </c>
      <c r="AP374" s="368">
        <f>VLOOKUP($G374, SCHOOL_INFO!$D$5:$AS$749, 37, FALSE)</f>
        <v>9</v>
      </c>
      <c r="AQ374" s="368">
        <f>VLOOKUP($B374, '0.학교(충남+대전)'!$C$4:$AC$767, 27, FALSE)</f>
        <v>23</v>
      </c>
      <c r="AR374" s="368">
        <f>VLOOKUP($B374, '0.학교(충남+대전)'!$C$4:$AH$767, 29, FALSE)</f>
        <v>23</v>
      </c>
      <c r="AS374" s="368">
        <f>VLOOKUP($B374, '0.학교(충남+대전)'!$C$4:$AH$767, 30, FALSE)</f>
        <v>0</v>
      </c>
      <c r="AT374" s="368">
        <f>VLOOKUP($G374, SCHOOL_INFO!$D$5:$AS$749, 38, FALSE)</f>
        <v>1</v>
      </c>
      <c r="AU374" s="368">
        <f>VLOOKUP($G374, SCHOOL_INFO!$D$5:$AS$749, 39, FALSE)</f>
        <v>6</v>
      </c>
      <c r="AV374" s="368">
        <f>VLOOKUP($G374, SCHOOL_INFO!$D$5:$AS$749, 40, FALSE)</f>
        <v>23</v>
      </c>
      <c r="AW374" s="368">
        <f>VLOOKUP($G374, SCHOOL_INFO!$D$5:$AS$749, 41, FALSE)</f>
        <v>0</v>
      </c>
      <c r="AX374" s="368">
        <f>VLOOKUP($G374, SCHOOL_INFO!$D$5:$AS$749, 42, FALSE)</f>
        <v>0</v>
      </c>
    </row>
    <row r="375" spans="1:50" ht="16.5" customHeight="1">
      <c r="A375" s="80">
        <v>371</v>
      </c>
      <c r="B375" s="86" t="s">
        <v>1503</v>
      </c>
      <c r="C375" s="88" t="s">
        <v>28</v>
      </c>
      <c r="D375" s="86" t="s">
        <v>2233</v>
      </c>
      <c r="E375" s="86" t="s">
        <v>1447</v>
      </c>
      <c r="F375" s="87" t="s">
        <v>727</v>
      </c>
      <c r="G375" s="90" t="s">
        <v>1504</v>
      </c>
      <c r="H375" s="390" t="s">
        <v>2353</v>
      </c>
      <c r="I375" s="390" t="s">
        <v>699</v>
      </c>
      <c r="J375" s="88" t="s">
        <v>5123</v>
      </c>
      <c r="K375" s="366">
        <v>2</v>
      </c>
      <c r="L375" s="367">
        <v>1</v>
      </c>
      <c r="M375" s="367">
        <v>1</v>
      </c>
      <c r="N375" s="368">
        <f>VLOOKUP($G375, SCHOOL_INFO!$D$5:$AS$749, 6, FALSE)</f>
        <v>16</v>
      </c>
      <c r="O375" s="368">
        <f>VLOOKUP($G375, SCHOOL_INFO!$D$5:$AS$749, 7, FALSE)</f>
        <v>1</v>
      </c>
      <c r="P375" s="368">
        <f>VLOOKUP($G375, SCHOOL_INFO!$D$5:$AS$749, 8, FALSE)</f>
        <v>3</v>
      </c>
      <c r="Q375" s="368">
        <f>VLOOKUP($G375, SCHOOL_INFO!$D$5:$AS$749, 10, FALSE)</f>
        <v>0</v>
      </c>
      <c r="R375" s="368">
        <f>VLOOKUP($G375, SCHOOL_INFO!$D$5:$AS$749, 11, FALSE)</f>
        <v>0</v>
      </c>
      <c r="S375" s="368">
        <f>VLOOKUP($G375, SCHOOL_INFO!$D$5:$AS$749, 12, FALSE)</f>
        <v>1</v>
      </c>
      <c r="T375" s="368">
        <f>VLOOKUP($G375, SCHOOL_INFO!$D$5:$AS$749, 13, FALSE)</f>
        <v>0</v>
      </c>
      <c r="U375" s="368">
        <f>VLOOKUP($G375, SCHOOL_INFO!$D$5:$AS$749, 14, FALSE)</f>
        <v>0</v>
      </c>
      <c r="V375" s="368">
        <f>VLOOKUP($G375, SCHOOL_INFO!$D$5:$AS$749, 15, FALSE)</f>
        <v>0</v>
      </c>
      <c r="W375" s="368">
        <f>VLOOKUP($G375, SCHOOL_INFO!$D$5:$AS$749, 17, FALSE)</f>
        <v>2</v>
      </c>
      <c r="X375" s="368">
        <f>VLOOKUP($G375, SCHOOL_INFO!$D$5:$AS$749, 18, FALSE)</f>
        <v>0</v>
      </c>
      <c r="Y375" s="368">
        <f>VLOOKUP($G375, SCHOOL_INFO!$D$5:$AS$749, 19, FALSE)</f>
        <v>0</v>
      </c>
      <c r="Z375" s="368">
        <f>VLOOKUP($G375, SCHOOL_INFO!$D$5:$AS$749, 21, FALSE)</f>
        <v>3</v>
      </c>
      <c r="AA375" s="368">
        <f>VLOOKUP($G375, SCHOOL_INFO!$D$5:$AS$749, 22, FALSE)</f>
        <v>2</v>
      </c>
      <c r="AB375" s="368">
        <f>VLOOKUP($G375, SCHOOL_INFO!$D$5:$AS$749, 23, FALSE)</f>
        <v>0</v>
      </c>
      <c r="AC375" s="368">
        <f>VLOOKUP($G375, SCHOOL_INFO!$D$5:$AS$749, 25, FALSE)</f>
        <v>13</v>
      </c>
      <c r="AD375" s="368">
        <f>VLOOKUP($G375, SCHOOL_INFO!$D$5:$AS$749, 26, FALSE)</f>
        <v>1</v>
      </c>
      <c r="AE375" s="368">
        <f>VLOOKUP($G375, SCHOOL_INFO!$D$5:$AS$749, 27, FALSE)</f>
        <v>3</v>
      </c>
      <c r="AF375" s="368">
        <f>VLOOKUP($G375, SCHOOL_INFO!$D$5:$AS$749, 29, FALSE)</f>
        <v>19</v>
      </c>
      <c r="AG375" s="368">
        <f>VLOOKUP($G375, SCHOOL_INFO!$D$5:$AS$749, 30, FALSE)</f>
        <v>0</v>
      </c>
      <c r="AH375" s="368">
        <f>VLOOKUP($G375, SCHOOL_INFO!$D$5:$AS$749, 31, FALSE)</f>
        <v>0</v>
      </c>
      <c r="AI375" s="368">
        <f>VLOOKUP($G375, SCHOOL_INFO!$D$5:$AS$749, 33, FALSE)</f>
        <v>1</v>
      </c>
      <c r="AJ375" s="368">
        <f>VLOOKUP($G375, SCHOOL_INFO!$D$5:$AS$749, 34, FALSE)</f>
        <v>0</v>
      </c>
      <c r="AK375" s="368">
        <f>VLOOKUP($G375, SCHOOL_INFO!$D$5:$AS$749, 35, FALSE)</f>
        <v>9</v>
      </c>
      <c r="AL375" s="368">
        <f>VLOOKUP($B375, '0.학교(충남+대전)'!$C$4:$AH$767, 31, FALSE)</f>
        <v>8</v>
      </c>
      <c r="AM375" s="368">
        <f>VLOOKUP($B375, '0.학교(충남+대전)'!$C$4:$AH$767, 32, FALSE)</f>
        <v>1</v>
      </c>
      <c r="AN375" s="368">
        <f>VLOOKUP($G375, SCHOOL_INFO!$D$5:$AS$749, 9, FALSE)</f>
        <v>20</v>
      </c>
      <c r="AO375" s="368">
        <f>VLOOKUP($G375, SCHOOL_INFO!$D$5:$AS$749, 36, FALSE)</f>
        <v>27</v>
      </c>
      <c r="AP375" s="368">
        <f>VLOOKUP($G375, SCHOOL_INFO!$D$5:$AS$749, 37, FALSE)</f>
        <v>6</v>
      </c>
      <c r="AQ375" s="368">
        <f>VLOOKUP($B375, '0.학교(충남+대전)'!$C$4:$AC$767, 27, FALSE)</f>
        <v>33</v>
      </c>
      <c r="AR375" s="368">
        <f>VLOOKUP($B375, '0.학교(충남+대전)'!$C$4:$AH$767, 29, FALSE)</f>
        <v>33</v>
      </c>
      <c r="AS375" s="368">
        <f>VLOOKUP($B375, '0.학교(충남+대전)'!$C$4:$AH$767, 30, FALSE)</f>
        <v>0</v>
      </c>
      <c r="AT375" s="368">
        <f>VLOOKUP($G375, SCHOOL_INFO!$D$5:$AS$749, 38, FALSE)</f>
        <v>1</v>
      </c>
      <c r="AU375" s="368">
        <f>VLOOKUP($G375, SCHOOL_INFO!$D$5:$AS$749, 39, FALSE)</f>
        <v>8</v>
      </c>
      <c r="AV375" s="368">
        <f>VLOOKUP($G375, SCHOOL_INFO!$D$5:$AS$749, 40, FALSE)</f>
        <v>34</v>
      </c>
      <c r="AW375" s="368">
        <f>VLOOKUP($G375, SCHOOL_INFO!$D$5:$AS$749, 41, FALSE)</f>
        <v>0</v>
      </c>
      <c r="AX375" s="368">
        <f>VLOOKUP($G375, SCHOOL_INFO!$D$5:$AS$749, 42, FALSE)</f>
        <v>0</v>
      </c>
    </row>
    <row r="376" spans="1:50" ht="16.5" customHeight="1">
      <c r="A376" s="80">
        <v>372</v>
      </c>
      <c r="B376" s="86" t="s">
        <v>1507</v>
      </c>
      <c r="C376" s="88" t="s">
        <v>28</v>
      </c>
      <c r="D376" s="86" t="s">
        <v>2233</v>
      </c>
      <c r="E376" s="86" t="s">
        <v>1447</v>
      </c>
      <c r="F376" s="89" t="s">
        <v>730</v>
      </c>
      <c r="G376" s="90" t="s">
        <v>1508</v>
      </c>
      <c r="H376" s="390" t="s">
        <v>2353</v>
      </c>
      <c r="I376" s="390" t="s">
        <v>699</v>
      </c>
      <c r="J376" s="88" t="s">
        <v>5123</v>
      </c>
      <c r="K376" s="366">
        <v>2</v>
      </c>
      <c r="L376" s="367">
        <v>1</v>
      </c>
      <c r="M376" s="367">
        <v>1</v>
      </c>
      <c r="N376" s="368">
        <f>VLOOKUP($G376, SCHOOL_INFO!$D$5:$AS$749, 6, FALSE)</f>
        <v>4</v>
      </c>
      <c r="O376" s="368">
        <f>VLOOKUP($G376, SCHOOL_INFO!$D$5:$AS$749, 7, FALSE)</f>
        <v>1</v>
      </c>
      <c r="P376" s="368">
        <f>VLOOKUP($G376, SCHOOL_INFO!$D$5:$AS$749, 8, FALSE)</f>
        <v>1</v>
      </c>
      <c r="Q376" s="368">
        <f>VLOOKUP($G376, SCHOOL_INFO!$D$5:$AS$749, 10, FALSE)</f>
        <v>1</v>
      </c>
      <c r="R376" s="368">
        <f>VLOOKUP($G376, SCHOOL_INFO!$D$5:$AS$749, 11, FALSE)</f>
        <v>0</v>
      </c>
      <c r="S376" s="368">
        <f>VLOOKUP($G376, SCHOOL_INFO!$D$5:$AS$749, 12, FALSE)</f>
        <v>0</v>
      </c>
      <c r="T376" s="368">
        <f>VLOOKUP($G376, SCHOOL_INFO!$D$5:$AS$749, 13, FALSE)</f>
        <v>0</v>
      </c>
      <c r="U376" s="368">
        <f>VLOOKUP($G376, SCHOOL_INFO!$D$5:$AS$749, 14, FALSE)</f>
        <v>0</v>
      </c>
      <c r="V376" s="368">
        <f>VLOOKUP($G376, SCHOOL_INFO!$D$5:$AS$749, 15, FALSE)</f>
        <v>0</v>
      </c>
      <c r="W376" s="368">
        <f>VLOOKUP($G376, SCHOOL_INFO!$D$5:$AS$749, 17, FALSE)</f>
        <v>0</v>
      </c>
      <c r="X376" s="368">
        <f>VLOOKUP($G376, SCHOOL_INFO!$D$5:$AS$749, 18, FALSE)</f>
        <v>0</v>
      </c>
      <c r="Y376" s="368">
        <f>VLOOKUP($G376, SCHOOL_INFO!$D$5:$AS$749, 19, FALSE)</f>
        <v>0</v>
      </c>
      <c r="Z376" s="368">
        <f>VLOOKUP($G376, SCHOOL_INFO!$D$5:$AS$749, 21, FALSE)</f>
        <v>2</v>
      </c>
      <c r="AA376" s="368">
        <f>VLOOKUP($G376, SCHOOL_INFO!$D$5:$AS$749, 22, FALSE)</f>
        <v>2</v>
      </c>
      <c r="AB376" s="368">
        <f>VLOOKUP($G376, SCHOOL_INFO!$D$5:$AS$749, 23, FALSE)</f>
        <v>0</v>
      </c>
      <c r="AC376" s="368">
        <f>VLOOKUP($G376, SCHOOL_INFO!$D$5:$AS$749, 25, FALSE)</f>
        <v>3</v>
      </c>
      <c r="AD376" s="368">
        <f>VLOOKUP($G376, SCHOOL_INFO!$D$5:$AS$749, 26, FALSE)</f>
        <v>3</v>
      </c>
      <c r="AE376" s="368">
        <f>VLOOKUP($G376, SCHOOL_INFO!$D$5:$AS$749, 27, FALSE)</f>
        <v>0</v>
      </c>
      <c r="AF376" s="368">
        <f>VLOOKUP($G376, SCHOOL_INFO!$D$5:$AS$749, 29, FALSE)</f>
        <v>7</v>
      </c>
      <c r="AG376" s="368">
        <f>VLOOKUP($G376, SCHOOL_INFO!$D$5:$AS$749, 30, FALSE)</f>
        <v>0</v>
      </c>
      <c r="AH376" s="368">
        <f>VLOOKUP($G376, SCHOOL_INFO!$D$5:$AS$749, 31, FALSE)</f>
        <v>0</v>
      </c>
      <c r="AI376" s="368">
        <f>VLOOKUP($G376, SCHOOL_INFO!$D$5:$AS$749, 33, FALSE)</f>
        <v>1</v>
      </c>
      <c r="AJ376" s="368">
        <f>VLOOKUP($G376, SCHOOL_INFO!$D$5:$AS$749, 34, FALSE)</f>
        <v>0</v>
      </c>
      <c r="AK376" s="368">
        <f>VLOOKUP($G376, SCHOOL_INFO!$D$5:$AS$749, 35, FALSE)</f>
        <v>4</v>
      </c>
      <c r="AL376" s="368">
        <f>VLOOKUP($B376, '0.학교(충남+대전)'!$C$4:$AH$767, 31, FALSE)</f>
        <v>4</v>
      </c>
      <c r="AM376" s="368">
        <f>VLOOKUP($B376, '0.학교(충남+대전)'!$C$4:$AH$767, 32, FALSE)</f>
        <v>1</v>
      </c>
      <c r="AN376" s="368">
        <f>VLOOKUP($G376, SCHOOL_INFO!$D$5:$AS$749, 9, FALSE)</f>
        <v>6</v>
      </c>
      <c r="AO376" s="368">
        <f>VLOOKUP($G376, SCHOOL_INFO!$D$5:$AS$749, 36, FALSE)</f>
        <v>6</v>
      </c>
      <c r="AP376" s="368">
        <f>VLOOKUP($G376, SCHOOL_INFO!$D$5:$AS$749, 37, FALSE)</f>
        <v>6</v>
      </c>
      <c r="AQ376" s="368">
        <f>VLOOKUP($B376, '0.학교(충남+대전)'!$C$4:$AC$767, 27, FALSE)</f>
        <v>14</v>
      </c>
      <c r="AR376" s="368">
        <f>VLOOKUP($B376, '0.학교(충남+대전)'!$C$4:$AH$767, 29, FALSE)</f>
        <v>12</v>
      </c>
      <c r="AS376" s="368">
        <f>VLOOKUP($B376, '0.학교(충남+대전)'!$C$4:$AH$767, 30, FALSE)</f>
        <v>0</v>
      </c>
      <c r="AT376" s="368">
        <f>VLOOKUP($G376, SCHOOL_INFO!$D$5:$AS$749, 38, FALSE)</f>
        <v>1</v>
      </c>
      <c r="AU376" s="368">
        <f>VLOOKUP($G376, SCHOOL_INFO!$D$5:$AS$749, 39, FALSE)</f>
        <v>6</v>
      </c>
      <c r="AV376" s="368">
        <f>VLOOKUP($G376, SCHOOL_INFO!$D$5:$AS$749, 40, FALSE)</f>
        <v>12</v>
      </c>
      <c r="AW376" s="368">
        <f>VLOOKUP($G376, SCHOOL_INFO!$D$5:$AS$749, 41, FALSE)</f>
        <v>0</v>
      </c>
      <c r="AX376" s="368">
        <f>VLOOKUP($G376, SCHOOL_INFO!$D$5:$AS$749, 42, FALSE)</f>
        <v>0</v>
      </c>
    </row>
    <row r="377" spans="1:50" ht="16.5" customHeight="1">
      <c r="A377" s="81">
        <v>373</v>
      </c>
      <c r="B377" s="86" t="s">
        <v>1509</v>
      </c>
      <c r="C377" s="88" t="s">
        <v>28</v>
      </c>
      <c r="D377" s="86" t="s">
        <v>2233</v>
      </c>
      <c r="E377" s="86" t="s">
        <v>1447</v>
      </c>
      <c r="F377" s="89" t="s">
        <v>730</v>
      </c>
      <c r="G377" s="90" t="s">
        <v>1510</v>
      </c>
      <c r="H377" s="390" t="s">
        <v>2353</v>
      </c>
      <c r="I377" s="390" t="s">
        <v>699</v>
      </c>
      <c r="J377" s="88" t="s">
        <v>5123</v>
      </c>
      <c r="K377" s="366">
        <v>2</v>
      </c>
      <c r="L377" s="367">
        <v>1</v>
      </c>
      <c r="M377" s="367">
        <v>1</v>
      </c>
      <c r="N377" s="368">
        <f>VLOOKUP($G377, SCHOOL_INFO!$D$5:$AS$749, 6, FALSE)</f>
        <v>9</v>
      </c>
      <c r="O377" s="368">
        <f>VLOOKUP($G377, SCHOOL_INFO!$D$5:$AS$749, 7, FALSE)</f>
        <v>0</v>
      </c>
      <c r="P377" s="368">
        <f>VLOOKUP($G377, SCHOOL_INFO!$D$5:$AS$749, 8, FALSE)</f>
        <v>1</v>
      </c>
      <c r="Q377" s="368">
        <f>VLOOKUP($G377, SCHOOL_INFO!$D$5:$AS$749, 10, FALSE)</f>
        <v>0</v>
      </c>
      <c r="R377" s="368">
        <f>VLOOKUP($G377, SCHOOL_INFO!$D$5:$AS$749, 11, FALSE)</f>
        <v>0</v>
      </c>
      <c r="S377" s="368">
        <f>VLOOKUP($G377, SCHOOL_INFO!$D$5:$AS$749, 12, FALSE)</f>
        <v>0</v>
      </c>
      <c r="T377" s="368">
        <f>VLOOKUP($G377, SCHOOL_INFO!$D$5:$AS$749, 13, FALSE)</f>
        <v>0</v>
      </c>
      <c r="U377" s="368">
        <f>VLOOKUP($G377, SCHOOL_INFO!$D$5:$AS$749, 14, FALSE)</f>
        <v>0</v>
      </c>
      <c r="V377" s="368">
        <f>VLOOKUP($G377, SCHOOL_INFO!$D$5:$AS$749, 15, FALSE)</f>
        <v>0</v>
      </c>
      <c r="W377" s="368">
        <f>VLOOKUP($G377, SCHOOL_INFO!$D$5:$AS$749, 17, FALSE)</f>
        <v>0</v>
      </c>
      <c r="X377" s="368">
        <f>VLOOKUP($G377, SCHOOL_INFO!$D$5:$AS$749, 18, FALSE)</f>
        <v>0</v>
      </c>
      <c r="Y377" s="368">
        <f>VLOOKUP($G377, SCHOOL_INFO!$D$5:$AS$749, 19, FALSE)</f>
        <v>0</v>
      </c>
      <c r="Z377" s="368">
        <f>VLOOKUP($G377, SCHOOL_INFO!$D$5:$AS$749, 21, FALSE)</f>
        <v>4</v>
      </c>
      <c r="AA377" s="368">
        <f>VLOOKUP($G377, SCHOOL_INFO!$D$5:$AS$749, 22, FALSE)</f>
        <v>3</v>
      </c>
      <c r="AB377" s="368">
        <f>VLOOKUP($G377, SCHOOL_INFO!$D$5:$AS$749, 23, FALSE)</f>
        <v>0</v>
      </c>
      <c r="AC377" s="368">
        <f>VLOOKUP($G377, SCHOOL_INFO!$D$5:$AS$749, 25, FALSE)</f>
        <v>3</v>
      </c>
      <c r="AD377" s="368">
        <f>VLOOKUP($G377, SCHOOL_INFO!$D$5:$AS$749, 26, FALSE)</f>
        <v>0</v>
      </c>
      <c r="AE377" s="368">
        <f>VLOOKUP($G377, SCHOOL_INFO!$D$5:$AS$749, 27, FALSE)</f>
        <v>0</v>
      </c>
      <c r="AF377" s="368">
        <f>VLOOKUP($G377, SCHOOL_INFO!$D$5:$AS$749, 29, FALSE)</f>
        <v>11</v>
      </c>
      <c r="AG377" s="368">
        <f>VLOOKUP($G377, SCHOOL_INFO!$D$5:$AS$749, 30, FALSE)</f>
        <v>1</v>
      </c>
      <c r="AH377" s="368">
        <f>VLOOKUP($G377, SCHOOL_INFO!$D$5:$AS$749, 31, FALSE)</f>
        <v>0</v>
      </c>
      <c r="AI377" s="368">
        <f>VLOOKUP($G377, SCHOOL_INFO!$D$5:$AS$749, 33, FALSE)</f>
        <v>1</v>
      </c>
      <c r="AJ377" s="368">
        <f>VLOOKUP($G377, SCHOOL_INFO!$D$5:$AS$749, 34, FALSE)</f>
        <v>0</v>
      </c>
      <c r="AK377" s="368">
        <f>VLOOKUP($G377, SCHOOL_INFO!$D$5:$AS$749, 35, FALSE)</f>
        <v>4</v>
      </c>
      <c r="AL377" s="368">
        <f>VLOOKUP($B377, '0.학교(충남+대전)'!$C$4:$AH$767, 31, FALSE)</f>
        <v>4</v>
      </c>
      <c r="AM377" s="368">
        <f>VLOOKUP($B377, '0.학교(충남+대전)'!$C$4:$AH$767, 32, FALSE)</f>
        <v>0</v>
      </c>
      <c r="AN377" s="368">
        <f>VLOOKUP($G377, SCHOOL_INFO!$D$5:$AS$749, 9, FALSE)</f>
        <v>10</v>
      </c>
      <c r="AO377" s="368">
        <f>VLOOKUP($G377, SCHOOL_INFO!$D$5:$AS$749, 36, FALSE)</f>
        <v>10</v>
      </c>
      <c r="AP377" s="368">
        <f>VLOOKUP($G377, SCHOOL_INFO!$D$5:$AS$749, 37, FALSE)</f>
        <v>10</v>
      </c>
      <c r="AQ377" s="368">
        <f>VLOOKUP($B377, '0.학교(충남+대전)'!$C$4:$AC$767, 27, FALSE)</f>
        <v>20</v>
      </c>
      <c r="AR377" s="368">
        <f>VLOOKUP($B377, '0.학교(충남+대전)'!$C$4:$AH$767, 29, FALSE)</f>
        <v>20</v>
      </c>
      <c r="AS377" s="368">
        <f>VLOOKUP($B377, '0.학교(충남+대전)'!$C$4:$AH$767, 30, FALSE)</f>
        <v>0</v>
      </c>
      <c r="AT377" s="368">
        <f>VLOOKUP($G377, SCHOOL_INFO!$D$5:$AS$749, 38, FALSE)</f>
        <v>1</v>
      </c>
      <c r="AU377" s="368">
        <f>VLOOKUP($G377, SCHOOL_INFO!$D$5:$AS$749, 39, FALSE)</f>
        <v>5</v>
      </c>
      <c r="AV377" s="368">
        <f>VLOOKUP($G377, SCHOOL_INFO!$D$5:$AS$749, 40, FALSE)</f>
        <v>20</v>
      </c>
      <c r="AW377" s="368">
        <f>VLOOKUP($G377, SCHOOL_INFO!$D$5:$AS$749, 41, FALSE)</f>
        <v>0</v>
      </c>
      <c r="AX377" s="368">
        <f>VLOOKUP($G377, SCHOOL_INFO!$D$5:$AS$749, 42, FALSE)</f>
        <v>0</v>
      </c>
    </row>
    <row r="378" spans="1:50" ht="16.5" customHeight="1">
      <c r="A378" s="80">
        <v>374</v>
      </c>
      <c r="B378" s="86" t="s">
        <v>1511</v>
      </c>
      <c r="C378" s="88" t="s">
        <v>28</v>
      </c>
      <c r="D378" s="86" t="s">
        <v>2233</v>
      </c>
      <c r="E378" s="86" t="s">
        <v>1447</v>
      </c>
      <c r="F378" s="87" t="s">
        <v>727</v>
      </c>
      <c r="G378" s="90" t="s">
        <v>1512</v>
      </c>
      <c r="H378" s="390" t="s">
        <v>2353</v>
      </c>
      <c r="I378" s="390" t="s">
        <v>699</v>
      </c>
      <c r="J378" s="88" t="s">
        <v>5123</v>
      </c>
      <c r="K378" s="366">
        <v>2</v>
      </c>
      <c r="L378" s="367">
        <v>1</v>
      </c>
      <c r="M378" s="367">
        <v>1</v>
      </c>
      <c r="N378" s="368">
        <f>VLOOKUP($G378, SCHOOL_INFO!$D$5:$AS$749, 6, FALSE)</f>
        <v>15</v>
      </c>
      <c r="O378" s="368">
        <f>VLOOKUP($G378, SCHOOL_INFO!$D$5:$AS$749, 7, FALSE)</f>
        <v>1</v>
      </c>
      <c r="P378" s="368">
        <f>VLOOKUP($G378, SCHOOL_INFO!$D$5:$AS$749, 8, FALSE)</f>
        <v>1</v>
      </c>
      <c r="Q378" s="368">
        <f>VLOOKUP($G378, SCHOOL_INFO!$D$5:$AS$749, 10, FALSE)</f>
        <v>5</v>
      </c>
      <c r="R378" s="368">
        <f>VLOOKUP($G378, SCHOOL_INFO!$D$5:$AS$749, 11, FALSE)</f>
        <v>0</v>
      </c>
      <c r="S378" s="368">
        <f>VLOOKUP($G378, SCHOOL_INFO!$D$5:$AS$749, 12, FALSE)</f>
        <v>0</v>
      </c>
      <c r="T378" s="368">
        <f>VLOOKUP($G378, SCHOOL_INFO!$D$5:$AS$749, 13, FALSE)</f>
        <v>0</v>
      </c>
      <c r="U378" s="368">
        <f>VLOOKUP($G378, SCHOOL_INFO!$D$5:$AS$749, 14, FALSE)</f>
        <v>0</v>
      </c>
      <c r="V378" s="368">
        <f>VLOOKUP($G378, SCHOOL_INFO!$D$5:$AS$749, 15, FALSE)</f>
        <v>0</v>
      </c>
      <c r="W378" s="368">
        <f>VLOOKUP($G378, SCHOOL_INFO!$D$5:$AS$749, 17, FALSE)</f>
        <v>2</v>
      </c>
      <c r="X378" s="368">
        <f>VLOOKUP($G378, SCHOOL_INFO!$D$5:$AS$749, 18, FALSE)</f>
        <v>0</v>
      </c>
      <c r="Y378" s="368">
        <f>VLOOKUP($G378, SCHOOL_INFO!$D$5:$AS$749, 19, FALSE)</f>
        <v>0</v>
      </c>
      <c r="Z378" s="368">
        <f>VLOOKUP($G378, SCHOOL_INFO!$D$5:$AS$749, 21, FALSE)</f>
        <v>4</v>
      </c>
      <c r="AA378" s="368">
        <f>VLOOKUP($G378, SCHOOL_INFO!$D$5:$AS$749, 22, FALSE)</f>
        <v>2</v>
      </c>
      <c r="AB378" s="368">
        <f>VLOOKUP($G378, SCHOOL_INFO!$D$5:$AS$749, 23, FALSE)</f>
        <v>0</v>
      </c>
      <c r="AC378" s="368">
        <f>VLOOKUP($G378, SCHOOL_INFO!$D$5:$AS$749, 25, FALSE)</f>
        <v>8</v>
      </c>
      <c r="AD378" s="368">
        <f>VLOOKUP($G378, SCHOOL_INFO!$D$5:$AS$749, 26, FALSE)</f>
        <v>3</v>
      </c>
      <c r="AE378" s="368">
        <f>VLOOKUP($G378, SCHOOL_INFO!$D$5:$AS$749, 27, FALSE)</f>
        <v>0</v>
      </c>
      <c r="AF378" s="368">
        <f>VLOOKUP($G378, SCHOOL_INFO!$D$5:$AS$749, 29, FALSE)</f>
        <v>27</v>
      </c>
      <c r="AG378" s="368">
        <f>VLOOKUP($G378, SCHOOL_INFO!$D$5:$AS$749, 30, FALSE)</f>
        <v>2</v>
      </c>
      <c r="AH378" s="368">
        <f>VLOOKUP($G378, SCHOOL_INFO!$D$5:$AS$749, 31, FALSE)</f>
        <v>0</v>
      </c>
      <c r="AI378" s="368">
        <f>VLOOKUP($G378, SCHOOL_INFO!$D$5:$AS$749, 33, FALSE)</f>
        <v>1</v>
      </c>
      <c r="AJ378" s="368">
        <f>VLOOKUP($G378, SCHOOL_INFO!$D$5:$AS$749, 34, FALSE)</f>
        <v>0</v>
      </c>
      <c r="AK378" s="368">
        <f>VLOOKUP($G378, SCHOOL_INFO!$D$5:$AS$749, 35, FALSE)</f>
        <v>5</v>
      </c>
      <c r="AL378" s="368">
        <f>VLOOKUP($B378, '0.학교(충남+대전)'!$C$4:$AH$767, 31, FALSE)</f>
        <v>6</v>
      </c>
      <c r="AM378" s="368">
        <f>VLOOKUP($B378, '0.학교(충남+대전)'!$C$4:$AH$767, 32, FALSE)</f>
        <v>0</v>
      </c>
      <c r="AN378" s="368">
        <f>VLOOKUP($G378, SCHOOL_INFO!$D$5:$AS$749, 9, FALSE)</f>
        <v>17</v>
      </c>
      <c r="AO378" s="368">
        <f>VLOOKUP($G378, SCHOOL_INFO!$D$5:$AS$749, 36, FALSE)</f>
        <v>14</v>
      </c>
      <c r="AP378" s="368">
        <f>VLOOKUP($G378, SCHOOL_INFO!$D$5:$AS$749, 37, FALSE)</f>
        <v>1</v>
      </c>
      <c r="AQ378" s="368">
        <f>VLOOKUP($B378, '0.학교(충남+대전)'!$C$4:$AC$767, 27, FALSE)</f>
        <v>15</v>
      </c>
      <c r="AR378" s="368">
        <f>VLOOKUP($B378, '0.학교(충남+대전)'!$C$4:$AH$767, 29, FALSE)</f>
        <v>15</v>
      </c>
      <c r="AS378" s="368">
        <f>VLOOKUP($B378, '0.학교(충남+대전)'!$C$4:$AH$767, 30, FALSE)</f>
        <v>0</v>
      </c>
      <c r="AT378" s="368">
        <f>VLOOKUP($G378, SCHOOL_INFO!$D$5:$AS$749, 38, FALSE)</f>
        <v>1</v>
      </c>
      <c r="AU378" s="368">
        <f>VLOOKUP($G378, SCHOOL_INFO!$D$5:$AS$749, 39, FALSE)</f>
        <v>7</v>
      </c>
      <c r="AV378" s="368">
        <f>VLOOKUP($G378, SCHOOL_INFO!$D$5:$AS$749, 40, FALSE)</f>
        <v>15</v>
      </c>
      <c r="AW378" s="368">
        <f>VLOOKUP($G378, SCHOOL_INFO!$D$5:$AS$749, 41, FALSE)</f>
        <v>0</v>
      </c>
      <c r="AX378" s="368">
        <f>VLOOKUP($G378, SCHOOL_INFO!$D$5:$AS$749, 42, FALSE)</f>
        <v>0</v>
      </c>
    </row>
    <row r="379" spans="1:50" ht="16.5" customHeight="1">
      <c r="A379" s="80">
        <v>375</v>
      </c>
      <c r="B379" s="86" t="s">
        <v>1513</v>
      </c>
      <c r="C379" s="88" t="s">
        <v>28</v>
      </c>
      <c r="D379" s="86" t="s">
        <v>2233</v>
      </c>
      <c r="E379" s="86" t="s">
        <v>1447</v>
      </c>
      <c r="F379" s="87" t="s">
        <v>727</v>
      </c>
      <c r="G379" s="90" t="s">
        <v>1514</v>
      </c>
      <c r="H379" s="390" t="s">
        <v>2353</v>
      </c>
      <c r="I379" s="390" t="s">
        <v>699</v>
      </c>
      <c r="J379" s="88" t="s">
        <v>5123</v>
      </c>
      <c r="K379" s="366">
        <v>2</v>
      </c>
      <c r="L379" s="367">
        <v>1</v>
      </c>
      <c r="M379" s="367">
        <v>1</v>
      </c>
      <c r="N379" s="368">
        <f>VLOOKUP($G379, SCHOOL_INFO!$D$5:$AS$749, 6, FALSE)</f>
        <v>3</v>
      </c>
      <c r="O379" s="368">
        <f>VLOOKUP($G379, SCHOOL_INFO!$D$5:$AS$749, 7, FALSE)</f>
        <v>1</v>
      </c>
      <c r="P379" s="368">
        <f>VLOOKUP($G379, SCHOOL_INFO!$D$5:$AS$749, 8, FALSE)</f>
        <v>1</v>
      </c>
      <c r="Q379" s="368">
        <f>VLOOKUP($G379, SCHOOL_INFO!$D$5:$AS$749, 10, FALSE)</f>
        <v>1</v>
      </c>
      <c r="R379" s="368">
        <f>VLOOKUP($G379, SCHOOL_INFO!$D$5:$AS$749, 11, FALSE)</f>
        <v>0</v>
      </c>
      <c r="S379" s="368">
        <f>VLOOKUP($G379, SCHOOL_INFO!$D$5:$AS$749, 12, FALSE)</f>
        <v>0</v>
      </c>
      <c r="T379" s="368">
        <f>VLOOKUP($G379, SCHOOL_INFO!$D$5:$AS$749, 13, FALSE)</f>
        <v>0</v>
      </c>
      <c r="U379" s="368">
        <f>VLOOKUP($G379, SCHOOL_INFO!$D$5:$AS$749, 14, FALSE)</f>
        <v>0</v>
      </c>
      <c r="V379" s="368">
        <f>VLOOKUP($G379, SCHOOL_INFO!$D$5:$AS$749, 15, FALSE)</f>
        <v>0</v>
      </c>
      <c r="W379" s="368">
        <f>VLOOKUP($G379, SCHOOL_INFO!$D$5:$AS$749, 17, FALSE)</f>
        <v>0</v>
      </c>
      <c r="X379" s="368">
        <f>VLOOKUP($G379, SCHOOL_INFO!$D$5:$AS$749, 18, FALSE)</f>
        <v>0</v>
      </c>
      <c r="Y379" s="368">
        <f>VLOOKUP($G379, SCHOOL_INFO!$D$5:$AS$749, 19, FALSE)</f>
        <v>0</v>
      </c>
      <c r="Z379" s="368">
        <f>VLOOKUP($G379, SCHOOL_INFO!$D$5:$AS$749, 21, FALSE)</f>
        <v>2</v>
      </c>
      <c r="AA379" s="368">
        <f>VLOOKUP($G379, SCHOOL_INFO!$D$5:$AS$749, 22, FALSE)</f>
        <v>2</v>
      </c>
      <c r="AB379" s="368">
        <f>VLOOKUP($G379, SCHOOL_INFO!$D$5:$AS$749, 23, FALSE)</f>
        <v>0</v>
      </c>
      <c r="AC379" s="368">
        <f>VLOOKUP($G379, SCHOOL_INFO!$D$5:$AS$749, 25, FALSE)</f>
        <v>3</v>
      </c>
      <c r="AD379" s="368">
        <f>VLOOKUP($G379, SCHOOL_INFO!$D$5:$AS$749, 26, FALSE)</f>
        <v>0</v>
      </c>
      <c r="AE379" s="368">
        <f>VLOOKUP($G379, SCHOOL_INFO!$D$5:$AS$749, 27, FALSE)</f>
        <v>0</v>
      </c>
      <c r="AF379" s="368">
        <f>VLOOKUP($G379, SCHOOL_INFO!$D$5:$AS$749, 29, FALSE)</f>
        <v>5</v>
      </c>
      <c r="AG379" s="368">
        <f>VLOOKUP($G379, SCHOOL_INFO!$D$5:$AS$749, 30, FALSE)</f>
        <v>0</v>
      </c>
      <c r="AH379" s="368">
        <f>VLOOKUP($G379, SCHOOL_INFO!$D$5:$AS$749, 31, FALSE)</f>
        <v>0</v>
      </c>
      <c r="AI379" s="368">
        <f>VLOOKUP($G379, SCHOOL_INFO!$D$5:$AS$749, 33, FALSE)</f>
        <v>1</v>
      </c>
      <c r="AJ379" s="368">
        <f>VLOOKUP($G379, SCHOOL_INFO!$D$5:$AS$749, 34, FALSE)</f>
        <v>0</v>
      </c>
      <c r="AK379" s="368">
        <f>VLOOKUP($G379, SCHOOL_INFO!$D$5:$AS$749, 35, FALSE)</f>
        <v>2</v>
      </c>
      <c r="AL379" s="368">
        <f>VLOOKUP($B379, '0.학교(충남+대전)'!$C$4:$AH$767, 31, FALSE)</f>
        <v>2</v>
      </c>
      <c r="AM379" s="368">
        <f>VLOOKUP($B379, '0.학교(충남+대전)'!$C$4:$AH$767, 32, FALSE)</f>
        <v>0</v>
      </c>
      <c r="AN379" s="368">
        <f>VLOOKUP($G379, SCHOOL_INFO!$D$5:$AS$749, 9, FALSE)</f>
        <v>5</v>
      </c>
      <c r="AO379" s="368">
        <f>VLOOKUP($G379, SCHOOL_INFO!$D$5:$AS$749, 36, FALSE)</f>
        <v>8</v>
      </c>
      <c r="AP379" s="368">
        <f>VLOOKUP($G379, SCHOOL_INFO!$D$5:$AS$749, 37, FALSE)</f>
        <v>5</v>
      </c>
      <c r="AQ379" s="368">
        <f>VLOOKUP($B379, '0.학교(충남+대전)'!$C$4:$AC$767, 27, FALSE)</f>
        <v>12</v>
      </c>
      <c r="AR379" s="368">
        <f>VLOOKUP($B379, '0.학교(충남+대전)'!$C$4:$AH$767, 29, FALSE)</f>
        <v>12</v>
      </c>
      <c r="AS379" s="368">
        <f>VLOOKUP($B379, '0.학교(충남+대전)'!$C$4:$AH$767, 30, FALSE)</f>
        <v>0</v>
      </c>
      <c r="AT379" s="368">
        <f>VLOOKUP($G379, SCHOOL_INFO!$D$5:$AS$749, 38, FALSE)</f>
        <v>1</v>
      </c>
      <c r="AU379" s="368">
        <f>VLOOKUP($G379, SCHOOL_INFO!$D$5:$AS$749, 39, FALSE)</f>
        <v>3</v>
      </c>
      <c r="AV379" s="368">
        <f>VLOOKUP($G379, SCHOOL_INFO!$D$5:$AS$749, 40, FALSE)</f>
        <v>13</v>
      </c>
      <c r="AW379" s="368">
        <f>VLOOKUP($G379, SCHOOL_INFO!$D$5:$AS$749, 41, FALSE)</f>
        <v>0</v>
      </c>
      <c r="AX379" s="368">
        <f>VLOOKUP($G379, SCHOOL_INFO!$D$5:$AS$749, 42, FALSE)</f>
        <v>0</v>
      </c>
    </row>
    <row r="380" spans="1:50" ht="16.5" customHeight="1">
      <c r="A380" s="81">
        <v>376</v>
      </c>
      <c r="B380" s="86" t="s">
        <v>1515</v>
      </c>
      <c r="C380" s="88" t="s">
        <v>28</v>
      </c>
      <c r="D380" s="86" t="s">
        <v>2233</v>
      </c>
      <c r="E380" s="86" t="s">
        <v>1516</v>
      </c>
      <c r="F380" s="87" t="s">
        <v>727</v>
      </c>
      <c r="G380" s="99" t="s">
        <v>1517</v>
      </c>
      <c r="H380" s="390" t="s">
        <v>2353</v>
      </c>
      <c r="I380" s="390" t="s">
        <v>699</v>
      </c>
      <c r="J380" s="88" t="s">
        <v>5123</v>
      </c>
      <c r="K380" s="366">
        <v>2</v>
      </c>
      <c r="L380" s="367">
        <v>1</v>
      </c>
      <c r="M380" s="367">
        <v>1</v>
      </c>
      <c r="N380" s="368">
        <f>VLOOKUP($G380, SCHOOL_INFO!$D$5:$AS$749, 6, FALSE)</f>
        <v>5</v>
      </c>
      <c r="O380" s="368">
        <f>VLOOKUP($G380, SCHOOL_INFO!$D$5:$AS$749, 7, FALSE)</f>
        <v>1</v>
      </c>
      <c r="P380" s="368">
        <f>VLOOKUP($G380, SCHOOL_INFO!$D$5:$AS$749, 8, FALSE)</f>
        <v>2</v>
      </c>
      <c r="Q380" s="368">
        <f>VLOOKUP($G380, SCHOOL_INFO!$D$5:$AS$749, 10, FALSE)</f>
        <v>0</v>
      </c>
      <c r="R380" s="368">
        <f>VLOOKUP($G380, SCHOOL_INFO!$D$5:$AS$749, 11, FALSE)</f>
        <v>0</v>
      </c>
      <c r="S380" s="368">
        <f>VLOOKUP($G380, SCHOOL_INFO!$D$5:$AS$749, 12, FALSE)</f>
        <v>0</v>
      </c>
      <c r="T380" s="368">
        <f>VLOOKUP($G380, SCHOOL_INFO!$D$5:$AS$749, 13, FALSE)</f>
        <v>0</v>
      </c>
      <c r="U380" s="368">
        <f>VLOOKUP($G380, SCHOOL_INFO!$D$5:$AS$749, 14, FALSE)</f>
        <v>0</v>
      </c>
      <c r="V380" s="368">
        <f>VLOOKUP($G380, SCHOOL_INFO!$D$5:$AS$749, 15, FALSE)</f>
        <v>0</v>
      </c>
      <c r="W380" s="368">
        <f>VLOOKUP($G380, SCHOOL_INFO!$D$5:$AS$749, 17, FALSE)</f>
        <v>3</v>
      </c>
      <c r="X380" s="368">
        <f>VLOOKUP($G380, SCHOOL_INFO!$D$5:$AS$749, 18, FALSE)</f>
        <v>0</v>
      </c>
      <c r="Y380" s="368">
        <f>VLOOKUP($G380, SCHOOL_INFO!$D$5:$AS$749, 19, FALSE)</f>
        <v>0</v>
      </c>
      <c r="Z380" s="368">
        <f>VLOOKUP($G380, SCHOOL_INFO!$D$5:$AS$749, 21, FALSE)</f>
        <v>9</v>
      </c>
      <c r="AA380" s="368">
        <f>VLOOKUP($G380, SCHOOL_INFO!$D$5:$AS$749, 22, FALSE)</f>
        <v>4</v>
      </c>
      <c r="AB380" s="368">
        <f>VLOOKUP($G380, SCHOOL_INFO!$D$5:$AS$749, 23, FALSE)</f>
        <v>0</v>
      </c>
      <c r="AC380" s="368">
        <f>VLOOKUP($G380, SCHOOL_INFO!$D$5:$AS$749, 25, FALSE)</f>
        <v>1</v>
      </c>
      <c r="AD380" s="368">
        <f>VLOOKUP($G380, SCHOOL_INFO!$D$5:$AS$749, 26, FALSE)</f>
        <v>0</v>
      </c>
      <c r="AE380" s="368">
        <f>VLOOKUP($G380, SCHOOL_INFO!$D$5:$AS$749, 27, FALSE)</f>
        <v>2</v>
      </c>
      <c r="AF380" s="368">
        <f>VLOOKUP($G380, SCHOOL_INFO!$D$5:$AS$749, 29, FALSE)</f>
        <v>0</v>
      </c>
      <c r="AG380" s="368">
        <f>VLOOKUP($G380, SCHOOL_INFO!$D$5:$AS$749, 30, FALSE)</f>
        <v>0</v>
      </c>
      <c r="AH380" s="368">
        <f>VLOOKUP($G380, SCHOOL_INFO!$D$5:$AS$749, 31, FALSE)</f>
        <v>0</v>
      </c>
      <c r="AI380" s="368">
        <f>VLOOKUP($G380, SCHOOL_INFO!$D$5:$AS$749, 33, FALSE)</f>
        <v>0</v>
      </c>
      <c r="AJ380" s="368">
        <f>VLOOKUP($G380, SCHOOL_INFO!$D$5:$AS$749, 34, FALSE)</f>
        <v>0</v>
      </c>
      <c r="AK380" s="368">
        <f>VLOOKUP($G380, SCHOOL_INFO!$D$5:$AS$749, 35, FALSE)</f>
        <v>4</v>
      </c>
      <c r="AL380" s="368">
        <f>VLOOKUP($B380, '0.학교(충남+대전)'!$C$4:$AH$767, 31, FALSE)</f>
        <v>4</v>
      </c>
      <c r="AM380" s="368">
        <f>VLOOKUP($B380, '0.학교(충남+대전)'!$C$4:$AH$767, 32, FALSE)</f>
        <v>0</v>
      </c>
      <c r="AN380" s="368">
        <f>VLOOKUP($G380, SCHOOL_INFO!$D$5:$AS$749, 9, FALSE)</f>
        <v>8</v>
      </c>
      <c r="AO380" s="368">
        <f>VLOOKUP($G380, SCHOOL_INFO!$D$5:$AS$749, 36, FALSE)</f>
        <v>7</v>
      </c>
      <c r="AP380" s="368">
        <f>VLOOKUP($G380, SCHOOL_INFO!$D$5:$AS$749, 37, FALSE)</f>
        <v>8</v>
      </c>
      <c r="AQ380" s="368">
        <f>VLOOKUP($B380, '0.학교(충남+대전)'!$C$4:$AC$767, 27, FALSE)</f>
        <v>15</v>
      </c>
      <c r="AR380" s="368">
        <f>VLOOKUP($B380, '0.학교(충남+대전)'!$C$4:$AH$767, 29, FALSE)</f>
        <v>15</v>
      </c>
      <c r="AS380" s="368">
        <f>VLOOKUP($B380, '0.학교(충남+대전)'!$C$4:$AH$767, 30, FALSE)</f>
        <v>0</v>
      </c>
      <c r="AT380" s="368">
        <f>VLOOKUP($G380, SCHOOL_INFO!$D$5:$AS$749, 38, FALSE)</f>
        <v>1</v>
      </c>
      <c r="AU380" s="368">
        <f>VLOOKUP($G380, SCHOOL_INFO!$D$5:$AS$749, 39, FALSE)</f>
        <v>5</v>
      </c>
      <c r="AV380" s="368">
        <f>VLOOKUP($G380, SCHOOL_INFO!$D$5:$AS$749, 40, FALSE)</f>
        <v>14</v>
      </c>
      <c r="AW380" s="368">
        <f>VLOOKUP($G380, SCHOOL_INFO!$D$5:$AS$749, 41, FALSE)</f>
        <v>0</v>
      </c>
      <c r="AX380" s="368">
        <f>VLOOKUP($G380, SCHOOL_INFO!$D$5:$AS$749, 42, FALSE)</f>
        <v>0</v>
      </c>
    </row>
    <row r="381" spans="1:50" ht="16.5" customHeight="1">
      <c r="A381" s="80">
        <v>377</v>
      </c>
      <c r="B381" s="86" t="s">
        <v>1518</v>
      </c>
      <c r="C381" s="88" t="s">
        <v>28</v>
      </c>
      <c r="D381" s="86" t="s">
        <v>2233</v>
      </c>
      <c r="E381" s="86" t="s">
        <v>1516</v>
      </c>
      <c r="F381" s="87" t="s">
        <v>727</v>
      </c>
      <c r="G381" s="99" t="s">
        <v>1519</v>
      </c>
      <c r="H381" s="390" t="s">
        <v>2353</v>
      </c>
      <c r="I381" s="390" t="s">
        <v>699</v>
      </c>
      <c r="J381" s="88" t="s">
        <v>5123</v>
      </c>
      <c r="K381" s="366">
        <v>2</v>
      </c>
      <c r="L381" s="367">
        <v>1</v>
      </c>
      <c r="M381" s="367">
        <v>1</v>
      </c>
      <c r="N381" s="368">
        <f>VLOOKUP($G381, SCHOOL_INFO!$D$5:$AS$749, 6, FALSE)</f>
        <v>4</v>
      </c>
      <c r="O381" s="368">
        <f>VLOOKUP($G381, SCHOOL_INFO!$D$5:$AS$749, 7, FALSE)</f>
        <v>0</v>
      </c>
      <c r="P381" s="368">
        <f>VLOOKUP($G381, SCHOOL_INFO!$D$5:$AS$749, 8, FALSE)</f>
        <v>1</v>
      </c>
      <c r="Q381" s="368">
        <f>VLOOKUP($G381, SCHOOL_INFO!$D$5:$AS$749, 10, FALSE)</f>
        <v>3</v>
      </c>
      <c r="R381" s="368">
        <f>VLOOKUP($G381, SCHOOL_INFO!$D$5:$AS$749, 11, FALSE)</f>
        <v>0</v>
      </c>
      <c r="S381" s="368">
        <f>VLOOKUP($G381, SCHOOL_INFO!$D$5:$AS$749, 12, FALSE)</f>
        <v>0</v>
      </c>
      <c r="T381" s="368">
        <f>VLOOKUP($G381, SCHOOL_INFO!$D$5:$AS$749, 13, FALSE)</f>
        <v>1</v>
      </c>
      <c r="U381" s="368">
        <f>VLOOKUP($G381, SCHOOL_INFO!$D$5:$AS$749, 14, FALSE)</f>
        <v>0</v>
      </c>
      <c r="V381" s="368">
        <f>VLOOKUP($G381, SCHOOL_INFO!$D$5:$AS$749, 15, FALSE)</f>
        <v>0</v>
      </c>
      <c r="W381" s="368">
        <f>VLOOKUP($G381, SCHOOL_INFO!$D$5:$AS$749, 17, FALSE)</f>
        <v>1</v>
      </c>
      <c r="X381" s="368">
        <f>VLOOKUP($G381, SCHOOL_INFO!$D$5:$AS$749, 18, FALSE)</f>
        <v>0</v>
      </c>
      <c r="Y381" s="368">
        <f>VLOOKUP($G381, SCHOOL_INFO!$D$5:$AS$749, 19, FALSE)</f>
        <v>0</v>
      </c>
      <c r="Z381" s="368">
        <f>VLOOKUP($G381, SCHOOL_INFO!$D$5:$AS$749, 21, FALSE)</f>
        <v>3</v>
      </c>
      <c r="AA381" s="368">
        <f>VLOOKUP($G381, SCHOOL_INFO!$D$5:$AS$749, 22, FALSE)</f>
        <v>3</v>
      </c>
      <c r="AB381" s="368">
        <f>VLOOKUP($G381, SCHOOL_INFO!$D$5:$AS$749, 23, FALSE)</f>
        <v>0</v>
      </c>
      <c r="AC381" s="368">
        <f>VLOOKUP($G381, SCHOOL_INFO!$D$5:$AS$749, 25, FALSE)</f>
        <v>14</v>
      </c>
      <c r="AD381" s="368">
        <f>VLOOKUP($G381, SCHOOL_INFO!$D$5:$AS$749, 26, FALSE)</f>
        <v>0</v>
      </c>
      <c r="AE381" s="368">
        <f>VLOOKUP($G381, SCHOOL_INFO!$D$5:$AS$749, 27, FALSE)</f>
        <v>0</v>
      </c>
      <c r="AF381" s="368">
        <f>VLOOKUP($G381, SCHOOL_INFO!$D$5:$AS$749, 29, FALSE)</f>
        <v>0</v>
      </c>
      <c r="AG381" s="368">
        <f>VLOOKUP($G381, SCHOOL_INFO!$D$5:$AS$749, 30, FALSE)</f>
        <v>0</v>
      </c>
      <c r="AH381" s="368">
        <f>VLOOKUP($G381, SCHOOL_INFO!$D$5:$AS$749, 31, FALSE)</f>
        <v>0</v>
      </c>
      <c r="AI381" s="368">
        <f>VLOOKUP($G381, SCHOOL_INFO!$D$5:$AS$749, 33, FALSE)</f>
        <v>1</v>
      </c>
      <c r="AJ381" s="368">
        <f>VLOOKUP($G381, SCHOOL_INFO!$D$5:$AS$749, 34, FALSE)</f>
        <v>0</v>
      </c>
      <c r="AK381" s="368">
        <f>VLOOKUP($G381, SCHOOL_INFO!$D$5:$AS$749, 35, FALSE)</f>
        <v>2</v>
      </c>
      <c r="AL381" s="368">
        <f>VLOOKUP($B381, '0.학교(충남+대전)'!$C$4:$AH$767, 31, FALSE)</f>
        <v>2</v>
      </c>
      <c r="AM381" s="368">
        <f>VLOOKUP($B381, '0.학교(충남+대전)'!$C$4:$AH$767, 32, FALSE)</f>
        <v>0</v>
      </c>
      <c r="AN381" s="368">
        <f>VLOOKUP($G381, SCHOOL_INFO!$D$5:$AS$749, 9, FALSE)</f>
        <v>5</v>
      </c>
      <c r="AO381" s="368">
        <f>VLOOKUP($G381, SCHOOL_INFO!$D$5:$AS$749, 36, FALSE)</f>
        <v>6</v>
      </c>
      <c r="AP381" s="368">
        <f>VLOOKUP($G381, SCHOOL_INFO!$D$5:$AS$749, 37, FALSE)</f>
        <v>1</v>
      </c>
      <c r="AQ381" s="368">
        <f>VLOOKUP($B381, '0.학교(충남+대전)'!$C$4:$AC$767, 27, FALSE)</f>
        <v>7</v>
      </c>
      <c r="AR381" s="368">
        <f>VLOOKUP($B381, '0.학교(충남+대전)'!$C$4:$AH$767, 29, FALSE)</f>
        <v>7</v>
      </c>
      <c r="AS381" s="368">
        <f>VLOOKUP($B381, '0.학교(충남+대전)'!$C$4:$AH$767, 30, FALSE)</f>
        <v>6</v>
      </c>
      <c r="AT381" s="368">
        <f>VLOOKUP($G381, SCHOOL_INFO!$D$5:$AS$749, 38, FALSE)</f>
        <v>1</v>
      </c>
      <c r="AU381" s="368">
        <f>VLOOKUP($G381, SCHOOL_INFO!$D$5:$AS$749, 39, FALSE)</f>
        <v>3</v>
      </c>
      <c r="AV381" s="368">
        <f>VLOOKUP($G381, SCHOOL_INFO!$D$5:$AS$749, 40, FALSE)</f>
        <v>7</v>
      </c>
      <c r="AW381" s="368">
        <f>VLOOKUP($G381, SCHOOL_INFO!$D$5:$AS$749, 41, FALSE)</f>
        <v>0</v>
      </c>
      <c r="AX381" s="368">
        <f>VLOOKUP($G381, SCHOOL_INFO!$D$5:$AS$749, 42, FALSE)</f>
        <v>0</v>
      </c>
    </row>
    <row r="382" spans="1:50" ht="16.5" customHeight="1">
      <c r="A382" s="80">
        <v>378</v>
      </c>
      <c r="B382" s="86" t="s">
        <v>1520</v>
      </c>
      <c r="C382" s="88" t="s">
        <v>28</v>
      </c>
      <c r="D382" s="86" t="s">
        <v>2233</v>
      </c>
      <c r="E382" s="86" t="s">
        <v>1516</v>
      </c>
      <c r="F382" s="87" t="s">
        <v>727</v>
      </c>
      <c r="G382" s="99" t="s">
        <v>1521</v>
      </c>
      <c r="H382" s="390" t="s">
        <v>26</v>
      </c>
      <c r="I382" s="390" t="s">
        <v>699</v>
      </c>
      <c r="J382" s="88" t="s">
        <v>5123</v>
      </c>
      <c r="K382" s="366">
        <v>2</v>
      </c>
      <c r="L382" s="367">
        <v>1</v>
      </c>
      <c r="M382" s="367">
        <v>1</v>
      </c>
      <c r="N382" s="368">
        <f>VLOOKUP($G382, SCHOOL_INFO!$D$5:$AS$749, 6, FALSE)</f>
        <v>26</v>
      </c>
      <c r="O382" s="368">
        <f>VLOOKUP($G382, SCHOOL_INFO!$D$5:$AS$749, 7, FALSE)</f>
        <v>0</v>
      </c>
      <c r="P382" s="368">
        <f>VLOOKUP($G382, SCHOOL_INFO!$D$5:$AS$749, 8, FALSE)</f>
        <v>1</v>
      </c>
      <c r="Q382" s="368">
        <f>VLOOKUP($G382, SCHOOL_INFO!$D$5:$AS$749, 10, FALSE)</f>
        <v>15</v>
      </c>
      <c r="R382" s="368">
        <f>VLOOKUP($G382, SCHOOL_INFO!$D$5:$AS$749, 11, FALSE)</f>
        <v>0</v>
      </c>
      <c r="S382" s="368">
        <f>VLOOKUP($G382, SCHOOL_INFO!$D$5:$AS$749, 12, FALSE)</f>
        <v>0</v>
      </c>
      <c r="T382" s="368">
        <f>VLOOKUP($G382, SCHOOL_INFO!$D$5:$AS$749, 13, FALSE)</f>
        <v>0</v>
      </c>
      <c r="U382" s="368">
        <f>VLOOKUP($G382, SCHOOL_INFO!$D$5:$AS$749, 14, FALSE)</f>
        <v>0</v>
      </c>
      <c r="V382" s="368">
        <f>VLOOKUP($G382, SCHOOL_INFO!$D$5:$AS$749, 15, FALSE)</f>
        <v>0</v>
      </c>
      <c r="W382" s="368">
        <f>VLOOKUP($G382, SCHOOL_INFO!$D$5:$AS$749, 17, FALSE)</f>
        <v>0</v>
      </c>
      <c r="X382" s="368">
        <f>VLOOKUP($G382, SCHOOL_INFO!$D$5:$AS$749, 18, FALSE)</f>
        <v>0</v>
      </c>
      <c r="Y382" s="368">
        <f>VLOOKUP($G382, SCHOOL_INFO!$D$5:$AS$749, 19, FALSE)</f>
        <v>0</v>
      </c>
      <c r="Z382" s="368">
        <f>VLOOKUP($G382, SCHOOL_INFO!$D$5:$AS$749, 21, FALSE)</f>
        <v>9</v>
      </c>
      <c r="AA382" s="368">
        <f>VLOOKUP($G382, SCHOOL_INFO!$D$5:$AS$749, 22, FALSE)</f>
        <v>2</v>
      </c>
      <c r="AB382" s="368">
        <f>VLOOKUP($G382, SCHOOL_INFO!$D$5:$AS$749, 23, FALSE)</f>
        <v>0</v>
      </c>
      <c r="AC382" s="368">
        <f>VLOOKUP($G382, SCHOOL_INFO!$D$5:$AS$749, 25, FALSE)</f>
        <v>74</v>
      </c>
      <c r="AD382" s="368">
        <f>VLOOKUP($G382, SCHOOL_INFO!$D$5:$AS$749, 26, FALSE)</f>
        <v>1</v>
      </c>
      <c r="AE382" s="368">
        <f>VLOOKUP($G382, SCHOOL_INFO!$D$5:$AS$749, 27, FALSE)</f>
        <v>0</v>
      </c>
      <c r="AF382" s="368">
        <f>VLOOKUP($G382, SCHOOL_INFO!$D$5:$AS$749, 29, FALSE)</f>
        <v>1</v>
      </c>
      <c r="AG382" s="368">
        <f>VLOOKUP($G382, SCHOOL_INFO!$D$5:$AS$749, 30, FALSE)</f>
        <v>0</v>
      </c>
      <c r="AH382" s="368">
        <f>VLOOKUP($G382, SCHOOL_INFO!$D$5:$AS$749, 31, FALSE)</f>
        <v>0</v>
      </c>
      <c r="AI382" s="368">
        <f>VLOOKUP($G382, SCHOOL_INFO!$D$5:$AS$749, 33, FALSE)</f>
        <v>1</v>
      </c>
      <c r="AJ382" s="368">
        <f>VLOOKUP($G382, SCHOOL_INFO!$D$5:$AS$749, 34, FALSE)</f>
        <v>0</v>
      </c>
      <c r="AK382" s="368">
        <f>VLOOKUP($G382, SCHOOL_INFO!$D$5:$AS$749, 35, FALSE)</f>
        <v>5</v>
      </c>
      <c r="AL382" s="368">
        <f>VLOOKUP($B382, '0.학교(충남+대전)'!$C$4:$AH$767, 31, FALSE)</f>
        <v>5</v>
      </c>
      <c r="AM382" s="368">
        <f>VLOOKUP($B382, '0.학교(충남+대전)'!$C$4:$AH$767, 32, FALSE)</f>
        <v>0</v>
      </c>
      <c r="AN382" s="368">
        <f>VLOOKUP($G382, SCHOOL_INFO!$D$5:$AS$749, 9, FALSE)</f>
        <v>27</v>
      </c>
      <c r="AO382" s="368">
        <f>VLOOKUP($G382, SCHOOL_INFO!$D$5:$AS$749, 36, FALSE)</f>
        <v>15</v>
      </c>
      <c r="AP382" s="368">
        <f>VLOOKUP($G382, SCHOOL_INFO!$D$5:$AS$749, 37, FALSE)</f>
        <v>6</v>
      </c>
      <c r="AQ382" s="368">
        <f>VLOOKUP($B382, '0.학교(충남+대전)'!$C$4:$AC$767, 27, FALSE)</f>
        <v>25</v>
      </c>
      <c r="AR382" s="368">
        <f>VLOOKUP($B382, '0.학교(충남+대전)'!$C$4:$AH$767, 29, FALSE)</f>
        <v>20</v>
      </c>
      <c r="AS382" s="368">
        <f>VLOOKUP($B382, '0.학교(충남+대전)'!$C$4:$AH$767, 30, FALSE)</f>
        <v>0</v>
      </c>
      <c r="AT382" s="368">
        <f>VLOOKUP($G382, SCHOOL_INFO!$D$5:$AS$749, 38, FALSE)</f>
        <v>0</v>
      </c>
      <c r="AU382" s="368">
        <f>VLOOKUP($G382, SCHOOL_INFO!$D$5:$AS$749, 39, FALSE)</f>
        <v>7</v>
      </c>
      <c r="AV382" s="368">
        <f>VLOOKUP($G382, SCHOOL_INFO!$D$5:$AS$749, 40, FALSE)</f>
        <v>21</v>
      </c>
      <c r="AW382" s="368">
        <f>VLOOKUP($G382, SCHOOL_INFO!$D$5:$AS$749, 41, FALSE)</f>
        <v>0</v>
      </c>
      <c r="AX382" s="368">
        <f>VLOOKUP($G382, SCHOOL_INFO!$D$5:$AS$749, 42, FALSE)</f>
        <v>0</v>
      </c>
    </row>
    <row r="383" spans="1:50" ht="16.5" customHeight="1">
      <c r="A383" s="81">
        <v>379</v>
      </c>
      <c r="B383" s="86" t="s">
        <v>1522</v>
      </c>
      <c r="C383" s="88" t="s">
        <v>28</v>
      </c>
      <c r="D383" s="86" t="s">
        <v>2233</v>
      </c>
      <c r="E383" s="86" t="s">
        <v>1516</v>
      </c>
      <c r="F383" s="87" t="s">
        <v>727</v>
      </c>
      <c r="G383" s="99" t="s">
        <v>1523</v>
      </c>
      <c r="H383" s="390" t="s">
        <v>2353</v>
      </c>
      <c r="I383" s="390" t="s">
        <v>699</v>
      </c>
      <c r="J383" s="88" t="s">
        <v>5123</v>
      </c>
      <c r="K383" s="366">
        <v>2</v>
      </c>
      <c r="L383" s="367">
        <v>1</v>
      </c>
      <c r="M383" s="367">
        <v>1</v>
      </c>
      <c r="N383" s="368">
        <f>VLOOKUP($G383, SCHOOL_INFO!$D$5:$AS$749, 6, FALSE)</f>
        <v>8</v>
      </c>
      <c r="O383" s="368">
        <f>VLOOKUP($G383, SCHOOL_INFO!$D$5:$AS$749, 7, FALSE)</f>
        <v>0</v>
      </c>
      <c r="P383" s="368">
        <f>VLOOKUP($G383, SCHOOL_INFO!$D$5:$AS$749, 8, FALSE)</f>
        <v>1</v>
      </c>
      <c r="Q383" s="368">
        <f>VLOOKUP($G383, SCHOOL_INFO!$D$5:$AS$749, 10, FALSE)</f>
        <v>7</v>
      </c>
      <c r="R383" s="368">
        <f>VLOOKUP($G383, SCHOOL_INFO!$D$5:$AS$749, 11, FALSE)</f>
        <v>0</v>
      </c>
      <c r="S383" s="368">
        <f>VLOOKUP($G383, SCHOOL_INFO!$D$5:$AS$749, 12, FALSE)</f>
        <v>0</v>
      </c>
      <c r="T383" s="368">
        <f>VLOOKUP($G383, SCHOOL_INFO!$D$5:$AS$749, 13, FALSE)</f>
        <v>0</v>
      </c>
      <c r="U383" s="368">
        <f>VLOOKUP($G383, SCHOOL_INFO!$D$5:$AS$749, 14, FALSE)</f>
        <v>0</v>
      </c>
      <c r="V383" s="368">
        <f>VLOOKUP($G383, SCHOOL_INFO!$D$5:$AS$749, 15, FALSE)</f>
        <v>0</v>
      </c>
      <c r="W383" s="368">
        <f>VLOOKUP($G383, SCHOOL_INFO!$D$5:$AS$749, 17, FALSE)</f>
        <v>0</v>
      </c>
      <c r="X383" s="368">
        <f>VLOOKUP($G383, SCHOOL_INFO!$D$5:$AS$749, 18, FALSE)</f>
        <v>0</v>
      </c>
      <c r="Y383" s="368">
        <f>VLOOKUP($G383, SCHOOL_INFO!$D$5:$AS$749, 19, FALSE)</f>
        <v>0</v>
      </c>
      <c r="Z383" s="368">
        <f>VLOOKUP($G383, SCHOOL_INFO!$D$5:$AS$749, 21, FALSE)</f>
        <v>2</v>
      </c>
      <c r="AA383" s="368">
        <f>VLOOKUP($G383, SCHOOL_INFO!$D$5:$AS$749, 22, FALSE)</f>
        <v>2</v>
      </c>
      <c r="AB383" s="368">
        <f>VLOOKUP($G383, SCHOOL_INFO!$D$5:$AS$749, 23, FALSE)</f>
        <v>0</v>
      </c>
      <c r="AC383" s="368">
        <f>VLOOKUP($G383, SCHOOL_INFO!$D$5:$AS$749, 25, FALSE)</f>
        <v>29</v>
      </c>
      <c r="AD383" s="368">
        <f>VLOOKUP($G383, SCHOOL_INFO!$D$5:$AS$749, 26, FALSE)</f>
        <v>1</v>
      </c>
      <c r="AE383" s="368">
        <f>VLOOKUP($G383, SCHOOL_INFO!$D$5:$AS$749, 27, FALSE)</f>
        <v>0</v>
      </c>
      <c r="AF383" s="368">
        <f>VLOOKUP($G383, SCHOOL_INFO!$D$5:$AS$749, 29, FALSE)</f>
        <v>1</v>
      </c>
      <c r="AG383" s="368">
        <f>VLOOKUP($G383, SCHOOL_INFO!$D$5:$AS$749, 30, FALSE)</f>
        <v>0</v>
      </c>
      <c r="AH383" s="368">
        <f>VLOOKUP($G383, SCHOOL_INFO!$D$5:$AS$749, 31, FALSE)</f>
        <v>0</v>
      </c>
      <c r="AI383" s="368">
        <f>VLOOKUP($G383, SCHOOL_INFO!$D$5:$AS$749, 33, FALSE)</f>
        <v>1</v>
      </c>
      <c r="AJ383" s="368">
        <f>VLOOKUP($G383, SCHOOL_INFO!$D$5:$AS$749, 34, FALSE)</f>
        <v>0</v>
      </c>
      <c r="AK383" s="368">
        <f>VLOOKUP($G383, SCHOOL_INFO!$D$5:$AS$749, 35, FALSE)</f>
        <v>3</v>
      </c>
      <c r="AL383" s="368">
        <f>VLOOKUP($B383, '0.학교(충남+대전)'!$C$4:$AH$767, 31, FALSE)</f>
        <v>3</v>
      </c>
      <c r="AM383" s="368">
        <f>VLOOKUP($B383, '0.학교(충남+대전)'!$C$4:$AH$767, 32, FALSE)</f>
        <v>0</v>
      </c>
      <c r="AN383" s="368">
        <f>VLOOKUP($G383, SCHOOL_INFO!$D$5:$AS$749, 9, FALSE)</f>
        <v>9</v>
      </c>
      <c r="AO383" s="368">
        <f>VLOOKUP($G383, SCHOOL_INFO!$D$5:$AS$749, 36, FALSE)</f>
        <v>12</v>
      </c>
      <c r="AP383" s="368">
        <f>VLOOKUP($G383, SCHOOL_INFO!$D$5:$AS$749, 37, FALSE)</f>
        <v>1</v>
      </c>
      <c r="AQ383" s="368">
        <f>VLOOKUP($B383, '0.학교(충남+대전)'!$C$4:$AC$767, 27, FALSE)</f>
        <v>0</v>
      </c>
      <c r="AR383" s="368">
        <f>VLOOKUP($B383, '0.학교(충남+대전)'!$C$4:$AH$767, 29, FALSE)</f>
        <v>12</v>
      </c>
      <c r="AS383" s="368">
        <f>VLOOKUP($B383, '0.학교(충남+대전)'!$C$4:$AH$767, 30, FALSE)</f>
        <v>1</v>
      </c>
      <c r="AT383" s="368">
        <f>VLOOKUP($G383, SCHOOL_INFO!$D$5:$AS$749, 38, FALSE)</f>
        <v>0</v>
      </c>
      <c r="AU383" s="368">
        <f>VLOOKUP($G383, SCHOOL_INFO!$D$5:$AS$749, 39, FALSE)</f>
        <v>5</v>
      </c>
      <c r="AV383" s="368">
        <f>VLOOKUP($G383, SCHOOL_INFO!$D$5:$AS$749, 40, FALSE)</f>
        <v>13</v>
      </c>
      <c r="AW383" s="368">
        <f>VLOOKUP($G383, SCHOOL_INFO!$D$5:$AS$749, 41, FALSE)</f>
        <v>0</v>
      </c>
      <c r="AX383" s="368">
        <f>VLOOKUP($G383, SCHOOL_INFO!$D$5:$AS$749, 42, FALSE)</f>
        <v>0</v>
      </c>
    </row>
    <row r="384" spans="1:50" ht="16.5" customHeight="1">
      <c r="A384" s="80">
        <v>380</v>
      </c>
      <c r="B384" s="86" t="s">
        <v>1524</v>
      </c>
      <c r="C384" s="88" t="s">
        <v>28</v>
      </c>
      <c r="D384" s="86" t="s">
        <v>2233</v>
      </c>
      <c r="E384" s="86" t="s">
        <v>1516</v>
      </c>
      <c r="F384" s="87" t="s">
        <v>727</v>
      </c>
      <c r="G384" s="99" t="s">
        <v>1525</v>
      </c>
      <c r="H384" s="390" t="s">
        <v>2353</v>
      </c>
      <c r="I384" s="390" t="s">
        <v>699</v>
      </c>
      <c r="J384" s="88" t="s">
        <v>5123</v>
      </c>
      <c r="K384" s="366">
        <v>2</v>
      </c>
      <c r="L384" s="367">
        <v>1</v>
      </c>
      <c r="M384" s="367">
        <v>1</v>
      </c>
      <c r="N384" s="368">
        <f>VLOOKUP($G384, SCHOOL_INFO!$D$5:$AS$749, 6, FALSE)</f>
        <v>16</v>
      </c>
      <c r="O384" s="368">
        <f>VLOOKUP($G384, SCHOOL_INFO!$D$5:$AS$749, 7, FALSE)</f>
        <v>0</v>
      </c>
      <c r="P384" s="368">
        <f>VLOOKUP($G384, SCHOOL_INFO!$D$5:$AS$749, 8, FALSE)</f>
        <v>1</v>
      </c>
      <c r="Q384" s="368">
        <f>VLOOKUP($G384, SCHOOL_INFO!$D$5:$AS$749, 10, FALSE)</f>
        <v>9</v>
      </c>
      <c r="R384" s="368">
        <f>VLOOKUP($G384, SCHOOL_INFO!$D$5:$AS$749, 11, FALSE)</f>
        <v>0</v>
      </c>
      <c r="S384" s="368">
        <f>VLOOKUP($G384, SCHOOL_INFO!$D$5:$AS$749, 12, FALSE)</f>
        <v>0</v>
      </c>
      <c r="T384" s="368">
        <f>VLOOKUP($G384, SCHOOL_INFO!$D$5:$AS$749, 13, FALSE)</f>
        <v>0</v>
      </c>
      <c r="U384" s="368">
        <f>VLOOKUP($G384, SCHOOL_INFO!$D$5:$AS$749, 14, FALSE)</f>
        <v>0</v>
      </c>
      <c r="V384" s="368">
        <f>VLOOKUP($G384, SCHOOL_INFO!$D$5:$AS$749, 15, FALSE)</f>
        <v>0</v>
      </c>
      <c r="W384" s="368">
        <f>VLOOKUP($G384, SCHOOL_INFO!$D$5:$AS$749, 17, FALSE)</f>
        <v>0</v>
      </c>
      <c r="X384" s="368">
        <f>VLOOKUP($G384, SCHOOL_INFO!$D$5:$AS$749, 18, FALSE)</f>
        <v>0</v>
      </c>
      <c r="Y384" s="368">
        <f>VLOOKUP($G384, SCHOOL_INFO!$D$5:$AS$749, 19, FALSE)</f>
        <v>0</v>
      </c>
      <c r="Z384" s="368">
        <f>VLOOKUP($G384, SCHOOL_INFO!$D$5:$AS$749, 21, FALSE)</f>
        <v>6</v>
      </c>
      <c r="AA384" s="368">
        <f>VLOOKUP($G384, SCHOOL_INFO!$D$5:$AS$749, 22, FALSE)</f>
        <v>4</v>
      </c>
      <c r="AB384" s="368">
        <f>VLOOKUP($G384, SCHOOL_INFO!$D$5:$AS$749, 23, FALSE)</f>
        <v>0</v>
      </c>
      <c r="AC384" s="368">
        <f>VLOOKUP($G384, SCHOOL_INFO!$D$5:$AS$749, 25, FALSE)</f>
        <v>46</v>
      </c>
      <c r="AD384" s="368">
        <f>VLOOKUP($G384, SCHOOL_INFO!$D$5:$AS$749, 26, FALSE)</f>
        <v>0</v>
      </c>
      <c r="AE384" s="368">
        <f>VLOOKUP($G384, SCHOOL_INFO!$D$5:$AS$749, 27, FALSE)</f>
        <v>0</v>
      </c>
      <c r="AF384" s="368">
        <f>VLOOKUP($G384, SCHOOL_INFO!$D$5:$AS$749, 29, FALSE)</f>
        <v>0</v>
      </c>
      <c r="AG384" s="368">
        <f>VLOOKUP($G384, SCHOOL_INFO!$D$5:$AS$749, 30, FALSE)</f>
        <v>0</v>
      </c>
      <c r="AH384" s="368">
        <f>VLOOKUP($G384, SCHOOL_INFO!$D$5:$AS$749, 31, FALSE)</f>
        <v>0</v>
      </c>
      <c r="AI384" s="368">
        <f>VLOOKUP($G384, SCHOOL_INFO!$D$5:$AS$749, 33, FALSE)</f>
        <v>1</v>
      </c>
      <c r="AJ384" s="368">
        <f>VLOOKUP($G384, SCHOOL_INFO!$D$5:$AS$749, 34, FALSE)</f>
        <v>0</v>
      </c>
      <c r="AK384" s="368">
        <f>VLOOKUP($G384, SCHOOL_INFO!$D$5:$AS$749, 35, FALSE)</f>
        <v>2</v>
      </c>
      <c r="AL384" s="368">
        <f>VLOOKUP($B384, '0.학교(충남+대전)'!$C$4:$AH$767, 31, FALSE)</f>
        <v>2</v>
      </c>
      <c r="AM384" s="368">
        <f>VLOOKUP($B384, '0.학교(충남+대전)'!$C$4:$AH$767, 32, FALSE)</f>
        <v>0</v>
      </c>
      <c r="AN384" s="368">
        <f>VLOOKUP($G384, SCHOOL_INFO!$D$5:$AS$749, 9, FALSE)</f>
        <v>17</v>
      </c>
      <c r="AO384" s="368">
        <f>VLOOKUP($G384, SCHOOL_INFO!$D$5:$AS$749, 36, FALSE)</f>
        <v>9</v>
      </c>
      <c r="AP384" s="368">
        <f>VLOOKUP($G384, SCHOOL_INFO!$D$5:$AS$749, 37, FALSE)</f>
        <v>3</v>
      </c>
      <c r="AQ384" s="368">
        <f>VLOOKUP($B384, '0.학교(충남+대전)'!$C$4:$AC$767, 27, FALSE)</f>
        <v>9</v>
      </c>
      <c r="AR384" s="368">
        <f>VLOOKUP($B384, '0.학교(충남+대전)'!$C$4:$AH$767, 29, FALSE)</f>
        <v>9</v>
      </c>
      <c r="AS384" s="368">
        <f>VLOOKUP($B384, '0.학교(충남+대전)'!$C$4:$AH$767, 30, FALSE)</f>
        <v>3</v>
      </c>
      <c r="AT384" s="368">
        <f>VLOOKUP($G384, SCHOOL_INFO!$D$5:$AS$749, 38, FALSE)</f>
        <v>0</v>
      </c>
      <c r="AU384" s="368">
        <f>VLOOKUP($G384, SCHOOL_INFO!$D$5:$AS$749, 39, FALSE)</f>
        <v>4</v>
      </c>
      <c r="AV384" s="368">
        <f>VLOOKUP($G384, SCHOOL_INFO!$D$5:$AS$749, 40, FALSE)</f>
        <v>8</v>
      </c>
      <c r="AW384" s="368">
        <f>VLOOKUP($G384, SCHOOL_INFO!$D$5:$AS$749, 41, FALSE)</f>
        <v>1</v>
      </c>
      <c r="AX384" s="368">
        <f>VLOOKUP($G384, SCHOOL_INFO!$D$5:$AS$749, 42, FALSE)</f>
        <v>0</v>
      </c>
    </row>
    <row r="385" spans="1:50" ht="16.5" customHeight="1">
      <c r="A385" s="80">
        <v>381</v>
      </c>
      <c r="B385" s="86" t="s">
        <v>1526</v>
      </c>
      <c r="C385" s="88" t="s">
        <v>28</v>
      </c>
      <c r="D385" s="86" t="s">
        <v>2233</v>
      </c>
      <c r="E385" s="86" t="s">
        <v>1516</v>
      </c>
      <c r="F385" s="87" t="s">
        <v>727</v>
      </c>
      <c r="G385" s="99" t="s">
        <v>1527</v>
      </c>
      <c r="H385" s="390" t="s">
        <v>2353</v>
      </c>
      <c r="I385" s="390" t="s">
        <v>699</v>
      </c>
      <c r="J385" s="88" t="s">
        <v>5123</v>
      </c>
      <c r="K385" s="366">
        <v>2</v>
      </c>
      <c r="L385" s="367">
        <v>1</v>
      </c>
      <c r="M385" s="367">
        <v>1</v>
      </c>
      <c r="N385" s="368">
        <f>VLOOKUP($G385, SCHOOL_INFO!$D$5:$AS$749, 6, FALSE)</f>
        <v>6</v>
      </c>
      <c r="O385" s="368">
        <f>VLOOKUP($G385, SCHOOL_INFO!$D$5:$AS$749, 7, FALSE)</f>
        <v>2</v>
      </c>
      <c r="P385" s="368">
        <f>VLOOKUP($G385, SCHOOL_INFO!$D$5:$AS$749, 8, FALSE)</f>
        <v>1</v>
      </c>
      <c r="Q385" s="368">
        <f>VLOOKUP($G385, SCHOOL_INFO!$D$5:$AS$749, 10, FALSE)</f>
        <v>7</v>
      </c>
      <c r="R385" s="368">
        <f>VLOOKUP($G385, SCHOOL_INFO!$D$5:$AS$749, 11, FALSE)</f>
        <v>1</v>
      </c>
      <c r="S385" s="368">
        <f>VLOOKUP($G385, SCHOOL_INFO!$D$5:$AS$749, 12, FALSE)</f>
        <v>0</v>
      </c>
      <c r="T385" s="368">
        <f>VLOOKUP($G385, SCHOOL_INFO!$D$5:$AS$749, 13, FALSE)</f>
        <v>0</v>
      </c>
      <c r="U385" s="368">
        <f>VLOOKUP($G385, SCHOOL_INFO!$D$5:$AS$749, 14, FALSE)</f>
        <v>0</v>
      </c>
      <c r="V385" s="368">
        <f>VLOOKUP($G385, SCHOOL_INFO!$D$5:$AS$749, 15, FALSE)</f>
        <v>0</v>
      </c>
      <c r="W385" s="368">
        <f>VLOOKUP($G385, SCHOOL_INFO!$D$5:$AS$749, 17, FALSE)</f>
        <v>0</v>
      </c>
      <c r="X385" s="368">
        <f>VLOOKUP($G385, SCHOOL_INFO!$D$5:$AS$749, 18, FALSE)</f>
        <v>1</v>
      </c>
      <c r="Y385" s="368">
        <f>VLOOKUP($G385, SCHOOL_INFO!$D$5:$AS$749, 19, FALSE)</f>
        <v>0</v>
      </c>
      <c r="Z385" s="368">
        <f>VLOOKUP($G385, SCHOOL_INFO!$D$5:$AS$749, 21, FALSE)</f>
        <v>16</v>
      </c>
      <c r="AA385" s="368">
        <f>VLOOKUP($G385, SCHOOL_INFO!$D$5:$AS$749, 22, FALSE)</f>
        <v>4</v>
      </c>
      <c r="AB385" s="368">
        <f>VLOOKUP($G385, SCHOOL_INFO!$D$5:$AS$749, 23, FALSE)</f>
        <v>0</v>
      </c>
      <c r="AC385" s="368">
        <f>VLOOKUP($G385, SCHOOL_INFO!$D$5:$AS$749, 25, FALSE)</f>
        <v>12</v>
      </c>
      <c r="AD385" s="368">
        <f>VLOOKUP($G385, SCHOOL_INFO!$D$5:$AS$749, 26, FALSE)</f>
        <v>4</v>
      </c>
      <c r="AE385" s="368">
        <f>VLOOKUP($G385, SCHOOL_INFO!$D$5:$AS$749, 27, FALSE)</f>
        <v>0</v>
      </c>
      <c r="AF385" s="368">
        <f>VLOOKUP($G385, SCHOOL_INFO!$D$5:$AS$749, 29, FALSE)</f>
        <v>2</v>
      </c>
      <c r="AG385" s="368">
        <f>VLOOKUP($G385, SCHOOL_INFO!$D$5:$AS$749, 30, FALSE)</f>
        <v>0</v>
      </c>
      <c r="AH385" s="368">
        <f>VLOOKUP($G385, SCHOOL_INFO!$D$5:$AS$749, 31, FALSE)</f>
        <v>0</v>
      </c>
      <c r="AI385" s="368">
        <f>VLOOKUP($G385, SCHOOL_INFO!$D$5:$AS$749, 33, FALSE)</f>
        <v>1</v>
      </c>
      <c r="AJ385" s="368">
        <f>VLOOKUP($G385, SCHOOL_INFO!$D$5:$AS$749, 34, FALSE)</f>
        <v>0</v>
      </c>
      <c r="AK385" s="368">
        <f>VLOOKUP($G385, SCHOOL_INFO!$D$5:$AS$749, 35, FALSE)</f>
        <v>4</v>
      </c>
      <c r="AL385" s="368">
        <f>VLOOKUP($B385, '0.학교(충남+대전)'!$C$4:$AH$767, 31, FALSE)</f>
        <v>2</v>
      </c>
      <c r="AM385" s="368">
        <f>VLOOKUP($B385, '0.학교(충남+대전)'!$C$4:$AH$767, 32, FALSE)</f>
        <v>2</v>
      </c>
      <c r="AN385" s="368">
        <f>VLOOKUP($G385, SCHOOL_INFO!$D$5:$AS$749, 9, FALSE)</f>
        <v>9</v>
      </c>
      <c r="AO385" s="368">
        <f>VLOOKUP($G385, SCHOOL_INFO!$D$5:$AS$749, 36, FALSE)</f>
        <v>12</v>
      </c>
      <c r="AP385" s="368">
        <f>VLOOKUP($G385, SCHOOL_INFO!$D$5:$AS$749, 37, FALSE)</f>
        <v>7</v>
      </c>
      <c r="AQ385" s="368">
        <f>VLOOKUP($B385, '0.학교(충남+대전)'!$C$4:$AC$767, 27, FALSE)</f>
        <v>7</v>
      </c>
      <c r="AR385" s="368">
        <f>VLOOKUP($B385, '0.학교(충남+대전)'!$C$4:$AH$767, 29, FALSE)</f>
        <v>7</v>
      </c>
      <c r="AS385" s="368">
        <f>VLOOKUP($B385, '0.학교(충남+대전)'!$C$4:$AH$767, 30, FALSE)</f>
        <v>12</v>
      </c>
      <c r="AT385" s="368">
        <f>VLOOKUP($G385, SCHOOL_INFO!$D$5:$AS$749, 38, FALSE)</f>
        <v>1</v>
      </c>
      <c r="AU385" s="368">
        <f>VLOOKUP($G385, SCHOOL_INFO!$D$5:$AS$749, 39, FALSE)</f>
        <v>2</v>
      </c>
      <c r="AV385" s="368">
        <f>VLOOKUP($G385, SCHOOL_INFO!$D$5:$AS$749, 40, FALSE)</f>
        <v>1</v>
      </c>
      <c r="AW385" s="368">
        <f>VLOOKUP($G385, SCHOOL_INFO!$D$5:$AS$749, 41, FALSE)</f>
        <v>0</v>
      </c>
      <c r="AX385" s="368">
        <f>VLOOKUP($G385, SCHOOL_INFO!$D$5:$AS$749, 42, FALSE)</f>
        <v>0</v>
      </c>
    </row>
    <row r="386" spans="1:50" ht="16.5" customHeight="1">
      <c r="A386" s="81">
        <v>382</v>
      </c>
      <c r="B386" s="86" t="s">
        <v>1528</v>
      </c>
      <c r="C386" s="88" t="s">
        <v>28</v>
      </c>
      <c r="D386" s="86" t="s">
        <v>2233</v>
      </c>
      <c r="E386" s="86" t="s">
        <v>1516</v>
      </c>
      <c r="F386" s="89" t="s">
        <v>730</v>
      </c>
      <c r="G386" s="99" t="s">
        <v>1529</v>
      </c>
      <c r="H386" s="390" t="s">
        <v>26</v>
      </c>
      <c r="I386" s="390" t="s">
        <v>699</v>
      </c>
      <c r="J386" s="88" t="s">
        <v>5123</v>
      </c>
      <c r="K386" s="366">
        <v>2</v>
      </c>
      <c r="L386" s="367">
        <v>1</v>
      </c>
      <c r="M386" s="367">
        <v>1</v>
      </c>
      <c r="N386" s="368">
        <f>VLOOKUP($G386, SCHOOL_INFO!$D$5:$AS$749, 6, FALSE)</f>
        <v>9</v>
      </c>
      <c r="O386" s="368">
        <f>VLOOKUP($G386, SCHOOL_INFO!$D$5:$AS$749, 7, FALSE)</f>
        <v>0</v>
      </c>
      <c r="P386" s="368">
        <f>VLOOKUP($G386, SCHOOL_INFO!$D$5:$AS$749, 8, FALSE)</f>
        <v>1</v>
      </c>
      <c r="Q386" s="368">
        <f>VLOOKUP($G386, SCHOOL_INFO!$D$5:$AS$749, 10, FALSE)</f>
        <v>8</v>
      </c>
      <c r="R386" s="368">
        <f>VLOOKUP($G386, SCHOOL_INFO!$D$5:$AS$749, 11, FALSE)</f>
        <v>0</v>
      </c>
      <c r="S386" s="368">
        <f>VLOOKUP($G386, SCHOOL_INFO!$D$5:$AS$749, 12, FALSE)</f>
        <v>0</v>
      </c>
      <c r="T386" s="368">
        <f>VLOOKUP($G386, SCHOOL_INFO!$D$5:$AS$749, 13, FALSE)</f>
        <v>0</v>
      </c>
      <c r="U386" s="368">
        <f>VLOOKUP($G386, SCHOOL_INFO!$D$5:$AS$749, 14, FALSE)</f>
        <v>0</v>
      </c>
      <c r="V386" s="368">
        <f>VLOOKUP($G386, SCHOOL_INFO!$D$5:$AS$749, 15, FALSE)</f>
        <v>0</v>
      </c>
      <c r="W386" s="368">
        <f>VLOOKUP($G386, SCHOOL_INFO!$D$5:$AS$749, 17, FALSE)</f>
        <v>2</v>
      </c>
      <c r="X386" s="368">
        <f>VLOOKUP($G386, SCHOOL_INFO!$D$5:$AS$749, 18, FALSE)</f>
        <v>0</v>
      </c>
      <c r="Y386" s="368">
        <f>VLOOKUP($G386, SCHOOL_INFO!$D$5:$AS$749, 19, FALSE)</f>
        <v>0</v>
      </c>
      <c r="Z386" s="368">
        <f>VLOOKUP($G386, SCHOOL_INFO!$D$5:$AS$749, 21, FALSE)</f>
        <v>2</v>
      </c>
      <c r="AA386" s="368">
        <f>VLOOKUP($G386, SCHOOL_INFO!$D$5:$AS$749, 22, FALSE)</f>
        <v>2</v>
      </c>
      <c r="AB386" s="368">
        <f>VLOOKUP($G386, SCHOOL_INFO!$D$5:$AS$749, 23, FALSE)</f>
        <v>0</v>
      </c>
      <c r="AC386" s="368">
        <f>VLOOKUP($G386, SCHOOL_INFO!$D$5:$AS$749, 25, FALSE)</f>
        <v>33</v>
      </c>
      <c r="AD386" s="368">
        <f>VLOOKUP($G386, SCHOOL_INFO!$D$5:$AS$749, 26, FALSE)</f>
        <v>1</v>
      </c>
      <c r="AE386" s="368">
        <f>VLOOKUP($G386, SCHOOL_INFO!$D$5:$AS$749, 27, FALSE)</f>
        <v>0</v>
      </c>
      <c r="AF386" s="368">
        <f>VLOOKUP($G386, SCHOOL_INFO!$D$5:$AS$749, 29, FALSE)</f>
        <v>0</v>
      </c>
      <c r="AG386" s="368">
        <f>VLOOKUP($G386, SCHOOL_INFO!$D$5:$AS$749, 30, FALSE)</f>
        <v>0</v>
      </c>
      <c r="AH386" s="368">
        <f>VLOOKUP($G386, SCHOOL_INFO!$D$5:$AS$749, 31, FALSE)</f>
        <v>0</v>
      </c>
      <c r="AI386" s="368">
        <f>VLOOKUP($G386, SCHOOL_INFO!$D$5:$AS$749, 33, FALSE)</f>
        <v>1</v>
      </c>
      <c r="AJ386" s="368">
        <f>VLOOKUP($G386, SCHOOL_INFO!$D$5:$AS$749, 34, FALSE)</f>
        <v>0</v>
      </c>
      <c r="AK386" s="368">
        <f>VLOOKUP($G386, SCHOOL_INFO!$D$5:$AS$749, 35, FALSE)</f>
        <v>2</v>
      </c>
      <c r="AL386" s="368">
        <f>VLOOKUP($B386, '0.학교(충남+대전)'!$C$4:$AH$767, 31, FALSE)</f>
        <v>2</v>
      </c>
      <c r="AM386" s="368">
        <f>VLOOKUP($B386, '0.학교(충남+대전)'!$C$4:$AH$767, 32, FALSE)</f>
        <v>0</v>
      </c>
      <c r="AN386" s="368">
        <f>VLOOKUP($G386, SCHOOL_INFO!$D$5:$AS$749, 9, FALSE)</f>
        <v>10</v>
      </c>
      <c r="AO386" s="368">
        <f>VLOOKUP($G386, SCHOOL_INFO!$D$5:$AS$749, 36, FALSE)</f>
        <v>9</v>
      </c>
      <c r="AP386" s="368">
        <f>VLOOKUP($G386, SCHOOL_INFO!$D$5:$AS$749, 37, FALSE)</f>
        <v>7</v>
      </c>
      <c r="AQ386" s="368">
        <f>VLOOKUP($B386, '0.학교(충남+대전)'!$C$4:$AC$767, 27, FALSE)</f>
        <v>11</v>
      </c>
      <c r="AR386" s="368">
        <f>VLOOKUP($B386, '0.학교(충남+대전)'!$C$4:$AH$767, 29, FALSE)</f>
        <v>11</v>
      </c>
      <c r="AS386" s="368">
        <f>VLOOKUP($B386, '0.학교(충남+대전)'!$C$4:$AH$767, 30, FALSE)</f>
        <v>5</v>
      </c>
      <c r="AT386" s="368">
        <f>VLOOKUP($G386, SCHOOL_INFO!$D$5:$AS$749, 38, FALSE)</f>
        <v>1</v>
      </c>
      <c r="AU386" s="368">
        <f>VLOOKUP($G386, SCHOOL_INFO!$D$5:$AS$749, 39, FALSE)</f>
        <v>3</v>
      </c>
      <c r="AV386" s="368">
        <f>VLOOKUP($G386, SCHOOL_INFO!$D$5:$AS$749, 40, FALSE)</f>
        <v>11</v>
      </c>
      <c r="AW386" s="368">
        <f>VLOOKUP($G386, SCHOOL_INFO!$D$5:$AS$749, 41, FALSE)</f>
        <v>0</v>
      </c>
      <c r="AX386" s="368">
        <f>VLOOKUP($G386, SCHOOL_INFO!$D$5:$AS$749, 42, FALSE)</f>
        <v>0</v>
      </c>
    </row>
    <row r="387" spans="1:50" ht="16.5" customHeight="1">
      <c r="A387" s="80">
        <v>383</v>
      </c>
      <c r="B387" s="86" t="s">
        <v>1530</v>
      </c>
      <c r="C387" s="88" t="s">
        <v>28</v>
      </c>
      <c r="D387" s="86" t="s">
        <v>2233</v>
      </c>
      <c r="E387" s="86" t="s">
        <v>1516</v>
      </c>
      <c r="F387" s="87" t="s">
        <v>727</v>
      </c>
      <c r="G387" s="99" t="s">
        <v>1531</v>
      </c>
      <c r="H387" s="390" t="s">
        <v>2353</v>
      </c>
      <c r="I387" s="390" t="s">
        <v>699</v>
      </c>
      <c r="J387" s="88" t="s">
        <v>5123</v>
      </c>
      <c r="K387" s="366">
        <v>2</v>
      </c>
      <c r="L387" s="367">
        <v>1</v>
      </c>
      <c r="M387" s="367">
        <v>1</v>
      </c>
      <c r="N387" s="368">
        <f>VLOOKUP($G387, SCHOOL_INFO!$D$5:$AS$749, 6, FALSE)</f>
        <v>7</v>
      </c>
      <c r="O387" s="368">
        <f>VLOOKUP($G387, SCHOOL_INFO!$D$5:$AS$749, 7, FALSE)</f>
        <v>1</v>
      </c>
      <c r="P387" s="368">
        <f>VLOOKUP($G387, SCHOOL_INFO!$D$5:$AS$749, 8, FALSE)</f>
        <v>1</v>
      </c>
      <c r="Q387" s="368">
        <f>VLOOKUP($G387, SCHOOL_INFO!$D$5:$AS$749, 10, FALSE)</f>
        <v>1</v>
      </c>
      <c r="R387" s="368">
        <f>VLOOKUP($G387, SCHOOL_INFO!$D$5:$AS$749, 11, FALSE)</f>
        <v>0</v>
      </c>
      <c r="S387" s="368">
        <f>VLOOKUP($G387, SCHOOL_INFO!$D$5:$AS$749, 12, FALSE)</f>
        <v>0</v>
      </c>
      <c r="T387" s="368">
        <f>VLOOKUP($G387, SCHOOL_INFO!$D$5:$AS$749, 13, FALSE)</f>
        <v>0</v>
      </c>
      <c r="U387" s="368">
        <f>VLOOKUP($G387, SCHOOL_INFO!$D$5:$AS$749, 14, FALSE)</f>
        <v>0</v>
      </c>
      <c r="V387" s="368">
        <f>VLOOKUP($G387, SCHOOL_INFO!$D$5:$AS$749, 15, FALSE)</f>
        <v>0</v>
      </c>
      <c r="W387" s="368">
        <f>VLOOKUP($G387, SCHOOL_INFO!$D$5:$AS$749, 17, FALSE)</f>
        <v>2</v>
      </c>
      <c r="X387" s="368">
        <f>VLOOKUP($G387, SCHOOL_INFO!$D$5:$AS$749, 18, FALSE)</f>
        <v>0</v>
      </c>
      <c r="Y387" s="368">
        <f>VLOOKUP($G387, SCHOOL_INFO!$D$5:$AS$749, 19, FALSE)</f>
        <v>0</v>
      </c>
      <c r="Z387" s="368">
        <f>VLOOKUP($G387, SCHOOL_INFO!$D$5:$AS$749, 21, FALSE)</f>
        <v>4</v>
      </c>
      <c r="AA387" s="368">
        <f>VLOOKUP($G387, SCHOOL_INFO!$D$5:$AS$749, 22, FALSE)</f>
        <v>4</v>
      </c>
      <c r="AB387" s="368">
        <f>VLOOKUP($G387, SCHOOL_INFO!$D$5:$AS$749, 23, FALSE)</f>
        <v>0</v>
      </c>
      <c r="AC387" s="368">
        <f>VLOOKUP($G387, SCHOOL_INFO!$D$5:$AS$749, 25, FALSE)</f>
        <v>13</v>
      </c>
      <c r="AD387" s="368">
        <f>VLOOKUP($G387, SCHOOL_INFO!$D$5:$AS$749, 26, FALSE)</f>
        <v>1</v>
      </c>
      <c r="AE387" s="368">
        <f>VLOOKUP($G387, SCHOOL_INFO!$D$5:$AS$749, 27, FALSE)</f>
        <v>0</v>
      </c>
      <c r="AF387" s="368">
        <f>VLOOKUP($G387, SCHOOL_INFO!$D$5:$AS$749, 29, FALSE)</f>
        <v>0</v>
      </c>
      <c r="AG387" s="368">
        <f>VLOOKUP($G387, SCHOOL_INFO!$D$5:$AS$749, 30, FALSE)</f>
        <v>0</v>
      </c>
      <c r="AH387" s="368">
        <f>VLOOKUP($G387, SCHOOL_INFO!$D$5:$AS$749, 31, FALSE)</f>
        <v>0</v>
      </c>
      <c r="AI387" s="368">
        <f>VLOOKUP($G387, SCHOOL_INFO!$D$5:$AS$749, 33, FALSE)</f>
        <v>1</v>
      </c>
      <c r="AJ387" s="368">
        <f>VLOOKUP($G387, SCHOOL_INFO!$D$5:$AS$749, 34, FALSE)</f>
        <v>0</v>
      </c>
      <c r="AK387" s="368">
        <f>VLOOKUP($G387, SCHOOL_INFO!$D$5:$AS$749, 35, FALSE)</f>
        <v>4</v>
      </c>
      <c r="AL387" s="368">
        <f>VLOOKUP($B387, '0.학교(충남+대전)'!$C$4:$AH$767, 31, FALSE)</f>
        <v>3</v>
      </c>
      <c r="AM387" s="368">
        <f>VLOOKUP($B387, '0.학교(충남+대전)'!$C$4:$AH$767, 32, FALSE)</f>
        <v>1</v>
      </c>
      <c r="AN387" s="368">
        <f>VLOOKUP($G387, SCHOOL_INFO!$D$5:$AS$749, 9, FALSE)</f>
        <v>9</v>
      </c>
      <c r="AO387" s="368">
        <f>VLOOKUP($G387, SCHOOL_INFO!$D$5:$AS$749, 36, FALSE)</f>
        <v>2</v>
      </c>
      <c r="AP387" s="368">
        <f>VLOOKUP($G387, SCHOOL_INFO!$D$5:$AS$749, 37, FALSE)</f>
        <v>8</v>
      </c>
      <c r="AQ387" s="368">
        <f>VLOOKUP($B387, '0.학교(충남+대전)'!$C$4:$AC$767, 27, FALSE)</f>
        <v>13</v>
      </c>
      <c r="AR387" s="368">
        <f>VLOOKUP($B387, '0.학교(충남+대전)'!$C$4:$AH$767, 29, FALSE)</f>
        <v>10</v>
      </c>
      <c r="AS387" s="368">
        <f>VLOOKUP($B387, '0.학교(충남+대전)'!$C$4:$AH$767, 30, FALSE)</f>
        <v>0</v>
      </c>
      <c r="AT387" s="368">
        <f>VLOOKUP($G387, SCHOOL_INFO!$D$5:$AS$749, 38, FALSE)</f>
        <v>1</v>
      </c>
      <c r="AU387" s="368">
        <f>VLOOKUP($G387, SCHOOL_INFO!$D$5:$AS$749, 39, FALSE)</f>
        <v>4</v>
      </c>
      <c r="AV387" s="368">
        <f>VLOOKUP($G387, SCHOOL_INFO!$D$5:$AS$749, 40, FALSE)</f>
        <v>11</v>
      </c>
      <c r="AW387" s="368">
        <f>VLOOKUP($G387, SCHOOL_INFO!$D$5:$AS$749, 41, FALSE)</f>
        <v>0</v>
      </c>
      <c r="AX387" s="368">
        <f>VLOOKUP($G387, SCHOOL_INFO!$D$5:$AS$749, 42, FALSE)</f>
        <v>0</v>
      </c>
    </row>
    <row r="388" spans="1:50" ht="16.5" customHeight="1">
      <c r="A388" s="80">
        <v>384</v>
      </c>
      <c r="B388" s="86" t="s">
        <v>1532</v>
      </c>
      <c r="C388" s="88" t="s">
        <v>28</v>
      </c>
      <c r="D388" s="86" t="s">
        <v>2233</v>
      </c>
      <c r="E388" s="86" t="s">
        <v>1516</v>
      </c>
      <c r="F388" s="87" t="s">
        <v>727</v>
      </c>
      <c r="G388" s="90" t="s">
        <v>1533</v>
      </c>
      <c r="H388" s="390" t="s">
        <v>26</v>
      </c>
      <c r="I388" s="390" t="s">
        <v>699</v>
      </c>
      <c r="J388" s="88" t="s">
        <v>5123</v>
      </c>
      <c r="K388" s="366">
        <v>2</v>
      </c>
      <c r="L388" s="367">
        <v>1</v>
      </c>
      <c r="M388" s="367">
        <v>1</v>
      </c>
      <c r="N388" s="368">
        <f>VLOOKUP($G388, SCHOOL_INFO!$D$5:$AS$749, 6, FALSE)</f>
        <v>10</v>
      </c>
      <c r="O388" s="368">
        <f>VLOOKUP($G388, SCHOOL_INFO!$D$5:$AS$749, 7, FALSE)</f>
        <v>1</v>
      </c>
      <c r="P388" s="368">
        <f>VLOOKUP($G388, SCHOOL_INFO!$D$5:$AS$749, 8, FALSE)</f>
        <v>1</v>
      </c>
      <c r="Q388" s="368">
        <f>VLOOKUP($G388, SCHOOL_INFO!$D$5:$AS$749, 10, FALSE)</f>
        <v>2</v>
      </c>
      <c r="R388" s="368">
        <f>VLOOKUP($G388, SCHOOL_INFO!$D$5:$AS$749, 11, FALSE)</f>
        <v>1</v>
      </c>
      <c r="S388" s="368">
        <f>VLOOKUP($G388, SCHOOL_INFO!$D$5:$AS$749, 12, FALSE)</f>
        <v>0</v>
      </c>
      <c r="T388" s="368">
        <f>VLOOKUP($G388, SCHOOL_INFO!$D$5:$AS$749, 13, FALSE)</f>
        <v>0</v>
      </c>
      <c r="U388" s="368">
        <f>VLOOKUP($G388, SCHOOL_INFO!$D$5:$AS$749, 14, FALSE)</f>
        <v>0</v>
      </c>
      <c r="V388" s="368">
        <f>VLOOKUP($G388, SCHOOL_INFO!$D$5:$AS$749, 15, FALSE)</f>
        <v>0</v>
      </c>
      <c r="W388" s="368">
        <f>VLOOKUP($G388, SCHOOL_INFO!$D$5:$AS$749, 17, FALSE)</f>
        <v>0</v>
      </c>
      <c r="X388" s="368">
        <f>VLOOKUP($G388, SCHOOL_INFO!$D$5:$AS$749, 18, FALSE)</f>
        <v>0</v>
      </c>
      <c r="Y388" s="368">
        <f>VLOOKUP($G388, SCHOOL_INFO!$D$5:$AS$749, 19, FALSE)</f>
        <v>0</v>
      </c>
      <c r="Z388" s="368">
        <f>VLOOKUP($G388, SCHOOL_INFO!$D$5:$AS$749, 21, FALSE)</f>
        <v>2</v>
      </c>
      <c r="AA388" s="368">
        <f>VLOOKUP($G388, SCHOOL_INFO!$D$5:$AS$749, 22, FALSE)</f>
        <v>2</v>
      </c>
      <c r="AB388" s="368">
        <f>VLOOKUP($G388, SCHOOL_INFO!$D$5:$AS$749, 23, FALSE)</f>
        <v>0</v>
      </c>
      <c r="AC388" s="368">
        <f>VLOOKUP($G388, SCHOOL_INFO!$D$5:$AS$749, 25, FALSE)</f>
        <v>24</v>
      </c>
      <c r="AD388" s="368">
        <f>VLOOKUP($G388, SCHOOL_INFO!$D$5:$AS$749, 26, FALSE)</f>
        <v>2</v>
      </c>
      <c r="AE388" s="368">
        <f>VLOOKUP($G388, SCHOOL_INFO!$D$5:$AS$749, 27, FALSE)</f>
        <v>0</v>
      </c>
      <c r="AF388" s="368">
        <f>VLOOKUP($G388, SCHOOL_INFO!$D$5:$AS$749, 29, FALSE)</f>
        <v>0</v>
      </c>
      <c r="AG388" s="368">
        <f>VLOOKUP($G388, SCHOOL_INFO!$D$5:$AS$749, 30, FALSE)</f>
        <v>0</v>
      </c>
      <c r="AH388" s="368">
        <f>VLOOKUP($G388, SCHOOL_INFO!$D$5:$AS$749, 31, FALSE)</f>
        <v>0</v>
      </c>
      <c r="AI388" s="368">
        <f>VLOOKUP($G388, SCHOOL_INFO!$D$5:$AS$749, 33, FALSE)</f>
        <v>1</v>
      </c>
      <c r="AJ388" s="368">
        <f>VLOOKUP($G388, SCHOOL_INFO!$D$5:$AS$749, 34, FALSE)</f>
        <v>0</v>
      </c>
      <c r="AK388" s="368">
        <f>VLOOKUP($G388, SCHOOL_INFO!$D$5:$AS$749, 35, FALSE)</f>
        <v>8</v>
      </c>
      <c r="AL388" s="368">
        <f>VLOOKUP($B388, '0.학교(충남+대전)'!$C$4:$AH$767, 31, FALSE)</f>
        <v>8</v>
      </c>
      <c r="AM388" s="368">
        <f>VLOOKUP($B388, '0.학교(충남+대전)'!$C$4:$AH$767, 32, FALSE)</f>
        <v>0</v>
      </c>
      <c r="AN388" s="368">
        <f>VLOOKUP($G388, SCHOOL_INFO!$D$5:$AS$749, 9, FALSE)</f>
        <v>12</v>
      </c>
      <c r="AO388" s="368">
        <f>VLOOKUP($G388, SCHOOL_INFO!$D$5:$AS$749, 36, FALSE)</f>
        <v>22</v>
      </c>
      <c r="AP388" s="368">
        <f>VLOOKUP($G388, SCHOOL_INFO!$D$5:$AS$749, 37, FALSE)</f>
        <v>5</v>
      </c>
      <c r="AQ388" s="368">
        <f>VLOOKUP($B388, '0.학교(충남+대전)'!$C$4:$AC$767, 27, FALSE)</f>
        <v>27</v>
      </c>
      <c r="AR388" s="368">
        <f>VLOOKUP($B388, '0.학교(충남+대전)'!$C$4:$AH$767, 29, FALSE)</f>
        <v>27</v>
      </c>
      <c r="AS388" s="368">
        <f>VLOOKUP($B388, '0.학교(충남+대전)'!$C$4:$AH$767, 30, FALSE)</f>
        <v>0</v>
      </c>
      <c r="AT388" s="368">
        <f>VLOOKUP($G388, SCHOOL_INFO!$D$5:$AS$749, 38, FALSE)</f>
        <v>1</v>
      </c>
      <c r="AU388" s="368">
        <f>VLOOKUP($G388, SCHOOL_INFO!$D$5:$AS$749, 39, FALSE)</f>
        <v>9</v>
      </c>
      <c r="AV388" s="368">
        <f>VLOOKUP($G388, SCHOOL_INFO!$D$5:$AS$749, 40, FALSE)</f>
        <v>27</v>
      </c>
      <c r="AW388" s="368">
        <f>VLOOKUP($G388, SCHOOL_INFO!$D$5:$AS$749, 41, FALSE)</f>
        <v>0</v>
      </c>
      <c r="AX388" s="368">
        <f>VLOOKUP($G388, SCHOOL_INFO!$D$5:$AS$749, 42, FALSE)</f>
        <v>0</v>
      </c>
    </row>
    <row r="389" spans="1:50" ht="16.5" customHeight="1">
      <c r="A389" s="81">
        <v>385</v>
      </c>
      <c r="B389" s="86" t="s">
        <v>1536</v>
      </c>
      <c r="C389" s="88" t="s">
        <v>28</v>
      </c>
      <c r="D389" s="86" t="s">
        <v>2233</v>
      </c>
      <c r="E389" s="86" t="s">
        <v>1516</v>
      </c>
      <c r="F389" s="89" t="s">
        <v>730</v>
      </c>
      <c r="G389" s="100" t="s">
        <v>1537</v>
      </c>
      <c r="H389" s="390" t="s">
        <v>26</v>
      </c>
      <c r="I389" s="390" t="s">
        <v>699</v>
      </c>
      <c r="J389" s="88" t="s">
        <v>5123</v>
      </c>
      <c r="K389" s="366">
        <v>2</v>
      </c>
      <c r="L389" s="367">
        <v>1</v>
      </c>
      <c r="M389" s="367">
        <v>1</v>
      </c>
      <c r="N389" s="368">
        <f>VLOOKUP($G389, SCHOOL_INFO!$D$5:$AS$749, 6, FALSE)</f>
        <v>13</v>
      </c>
      <c r="O389" s="368">
        <f>VLOOKUP($G389, SCHOOL_INFO!$D$5:$AS$749, 7, FALSE)</f>
        <v>4</v>
      </c>
      <c r="P389" s="368">
        <f>VLOOKUP($G389, SCHOOL_INFO!$D$5:$AS$749, 8, FALSE)</f>
        <v>1</v>
      </c>
      <c r="Q389" s="368">
        <f>VLOOKUP($G389, SCHOOL_INFO!$D$5:$AS$749, 10, FALSE)</f>
        <v>1</v>
      </c>
      <c r="R389" s="368">
        <f>VLOOKUP($G389, SCHOOL_INFO!$D$5:$AS$749, 11, FALSE)</f>
        <v>0</v>
      </c>
      <c r="S389" s="368">
        <f>VLOOKUP($G389, SCHOOL_INFO!$D$5:$AS$749, 12, FALSE)</f>
        <v>0</v>
      </c>
      <c r="T389" s="368">
        <f>VLOOKUP($G389, SCHOOL_INFO!$D$5:$AS$749, 13, FALSE)</f>
        <v>7</v>
      </c>
      <c r="U389" s="368">
        <f>VLOOKUP($G389, SCHOOL_INFO!$D$5:$AS$749, 14, FALSE)</f>
        <v>1</v>
      </c>
      <c r="V389" s="368">
        <f>VLOOKUP($G389, SCHOOL_INFO!$D$5:$AS$749, 15, FALSE)</f>
        <v>0</v>
      </c>
      <c r="W389" s="368">
        <f>VLOOKUP($G389, SCHOOL_INFO!$D$5:$AS$749, 17, FALSE)</f>
        <v>1</v>
      </c>
      <c r="X389" s="368">
        <f>VLOOKUP($G389, SCHOOL_INFO!$D$5:$AS$749, 18, FALSE)</f>
        <v>2</v>
      </c>
      <c r="Y389" s="368">
        <f>VLOOKUP($G389, SCHOOL_INFO!$D$5:$AS$749, 19, FALSE)</f>
        <v>0</v>
      </c>
      <c r="Z389" s="368">
        <f>VLOOKUP($G389, SCHOOL_INFO!$D$5:$AS$749, 21, FALSE)</f>
        <v>23</v>
      </c>
      <c r="AA389" s="368">
        <f>VLOOKUP($G389, SCHOOL_INFO!$D$5:$AS$749, 22, FALSE)</f>
        <v>6</v>
      </c>
      <c r="AB389" s="368">
        <f>VLOOKUP($G389, SCHOOL_INFO!$D$5:$AS$749, 23, FALSE)</f>
        <v>0</v>
      </c>
      <c r="AC389" s="368">
        <f>VLOOKUP($G389, SCHOOL_INFO!$D$5:$AS$749, 25, FALSE)</f>
        <v>0</v>
      </c>
      <c r="AD389" s="368">
        <f>VLOOKUP($G389, SCHOOL_INFO!$D$5:$AS$749, 26, FALSE)</f>
        <v>0</v>
      </c>
      <c r="AE389" s="368">
        <f>VLOOKUP($G389, SCHOOL_INFO!$D$5:$AS$749, 27, FALSE)</f>
        <v>0</v>
      </c>
      <c r="AF389" s="368">
        <f>VLOOKUP($G389, SCHOOL_INFO!$D$5:$AS$749, 29, FALSE)</f>
        <v>0</v>
      </c>
      <c r="AG389" s="368">
        <f>VLOOKUP($G389, SCHOOL_INFO!$D$5:$AS$749, 30, FALSE)</f>
        <v>0</v>
      </c>
      <c r="AH389" s="368">
        <f>VLOOKUP($G389, SCHOOL_INFO!$D$5:$AS$749, 31, FALSE)</f>
        <v>0</v>
      </c>
      <c r="AI389" s="368">
        <f>VLOOKUP($G389, SCHOOL_INFO!$D$5:$AS$749, 33, FALSE)</f>
        <v>1</v>
      </c>
      <c r="AJ389" s="368">
        <f>VLOOKUP($G389, SCHOOL_INFO!$D$5:$AS$749, 34, FALSE)</f>
        <v>0</v>
      </c>
      <c r="AK389" s="368">
        <f>VLOOKUP($G389, SCHOOL_INFO!$D$5:$AS$749, 35, FALSE)</f>
        <v>4</v>
      </c>
      <c r="AL389" s="368">
        <f>VLOOKUP($B389, '0.학교(충남+대전)'!$C$4:$AH$767, 31, FALSE)</f>
        <v>4</v>
      </c>
      <c r="AM389" s="368">
        <f>VLOOKUP($B389, '0.학교(충남+대전)'!$C$4:$AH$767, 32, FALSE)</f>
        <v>0</v>
      </c>
      <c r="AN389" s="368">
        <f>VLOOKUP($G389, SCHOOL_INFO!$D$5:$AS$749, 9, FALSE)</f>
        <v>18</v>
      </c>
      <c r="AO389" s="368">
        <f>VLOOKUP($G389, SCHOOL_INFO!$D$5:$AS$749, 36, FALSE)</f>
        <v>0</v>
      </c>
      <c r="AP389" s="368">
        <f>VLOOKUP($G389, SCHOOL_INFO!$D$5:$AS$749, 37, FALSE)</f>
        <v>17</v>
      </c>
      <c r="AQ389" s="368">
        <f>VLOOKUP($B389, '0.학교(충남+대전)'!$C$4:$AC$767, 27, FALSE)</f>
        <v>17</v>
      </c>
      <c r="AR389" s="368">
        <f>VLOOKUP($B389, '0.학교(충남+대전)'!$C$4:$AH$767, 29, FALSE)</f>
        <v>17</v>
      </c>
      <c r="AS389" s="368">
        <f>VLOOKUP($B389, '0.학교(충남+대전)'!$C$4:$AH$767, 30, FALSE)</f>
        <v>0</v>
      </c>
      <c r="AT389" s="368">
        <f>VLOOKUP($G389, SCHOOL_INFO!$D$5:$AS$749, 38, FALSE)</f>
        <v>1</v>
      </c>
      <c r="AU389" s="368">
        <f>VLOOKUP($G389, SCHOOL_INFO!$D$5:$AS$749, 39, FALSE)</f>
        <v>5</v>
      </c>
      <c r="AV389" s="368">
        <f>VLOOKUP($G389, SCHOOL_INFO!$D$5:$AS$749, 40, FALSE)</f>
        <v>17</v>
      </c>
      <c r="AW389" s="368">
        <f>VLOOKUP($G389, SCHOOL_INFO!$D$5:$AS$749, 41, FALSE)</f>
        <v>0</v>
      </c>
      <c r="AX389" s="368">
        <f>VLOOKUP($G389, SCHOOL_INFO!$D$5:$AS$749, 42, FALSE)</f>
        <v>0</v>
      </c>
    </row>
    <row r="390" spans="1:50" ht="16.5" customHeight="1">
      <c r="A390" s="80">
        <v>386</v>
      </c>
      <c r="B390" s="86" t="s">
        <v>1538</v>
      </c>
      <c r="C390" s="88" t="s">
        <v>28</v>
      </c>
      <c r="D390" s="86" t="s">
        <v>2233</v>
      </c>
      <c r="E390" s="86" t="s">
        <v>1516</v>
      </c>
      <c r="F390" s="87" t="s">
        <v>727</v>
      </c>
      <c r="G390" s="100" t="s">
        <v>1539</v>
      </c>
      <c r="H390" s="390" t="s">
        <v>2353</v>
      </c>
      <c r="I390" s="390" t="s">
        <v>35</v>
      </c>
      <c r="J390" s="88" t="s">
        <v>5123</v>
      </c>
      <c r="K390" s="366">
        <v>3</v>
      </c>
      <c r="L390" s="367">
        <v>1</v>
      </c>
      <c r="M390" s="367">
        <v>1</v>
      </c>
      <c r="N390" s="368">
        <f>VLOOKUP($G390, SCHOOL_INFO!$D$5:$AS$749, 6, FALSE)</f>
        <v>24</v>
      </c>
      <c r="O390" s="368">
        <f>VLOOKUP($G390, SCHOOL_INFO!$D$5:$AS$749, 7, FALSE)</f>
        <v>0</v>
      </c>
      <c r="P390" s="368">
        <f>VLOOKUP($G390, SCHOOL_INFO!$D$5:$AS$749, 8, FALSE)</f>
        <v>10</v>
      </c>
      <c r="Q390" s="368">
        <f>VLOOKUP($G390, SCHOOL_INFO!$D$5:$AS$749, 10, FALSE)</f>
        <v>5</v>
      </c>
      <c r="R390" s="368">
        <f>VLOOKUP($G390, SCHOOL_INFO!$D$5:$AS$749, 11, FALSE)</f>
        <v>0</v>
      </c>
      <c r="S390" s="368">
        <f>VLOOKUP($G390, SCHOOL_INFO!$D$5:$AS$749, 12, FALSE)</f>
        <v>0</v>
      </c>
      <c r="T390" s="368">
        <f>VLOOKUP($G390, SCHOOL_INFO!$D$5:$AS$749, 13, FALSE)</f>
        <v>0</v>
      </c>
      <c r="U390" s="368">
        <f>VLOOKUP($G390, SCHOOL_INFO!$D$5:$AS$749, 14, FALSE)</f>
        <v>0</v>
      </c>
      <c r="V390" s="368">
        <f>VLOOKUP($G390, SCHOOL_INFO!$D$5:$AS$749, 15, FALSE)</f>
        <v>0</v>
      </c>
      <c r="W390" s="368">
        <f>VLOOKUP($G390, SCHOOL_INFO!$D$5:$AS$749, 17, FALSE)</f>
        <v>5</v>
      </c>
      <c r="X390" s="368">
        <f>VLOOKUP($G390, SCHOOL_INFO!$D$5:$AS$749, 18, FALSE)</f>
        <v>1</v>
      </c>
      <c r="Y390" s="368">
        <f>VLOOKUP($G390, SCHOOL_INFO!$D$5:$AS$749, 19, FALSE)</f>
        <v>6</v>
      </c>
      <c r="Z390" s="368">
        <f>VLOOKUP($G390, SCHOOL_INFO!$D$5:$AS$749, 21, FALSE)</f>
        <v>11</v>
      </c>
      <c r="AA390" s="368">
        <f>VLOOKUP($G390, SCHOOL_INFO!$D$5:$AS$749, 22, FALSE)</f>
        <v>2</v>
      </c>
      <c r="AB390" s="368">
        <f>VLOOKUP($G390, SCHOOL_INFO!$D$5:$AS$749, 23, FALSE)</f>
        <v>4</v>
      </c>
      <c r="AC390" s="368">
        <f>VLOOKUP($G390, SCHOOL_INFO!$D$5:$AS$749, 25, FALSE)</f>
        <v>45</v>
      </c>
      <c r="AD390" s="368">
        <f>VLOOKUP($G390, SCHOOL_INFO!$D$5:$AS$749, 26, FALSE)</f>
        <v>0</v>
      </c>
      <c r="AE390" s="368">
        <f>VLOOKUP($G390, SCHOOL_INFO!$D$5:$AS$749, 27, FALSE)</f>
        <v>6</v>
      </c>
      <c r="AF390" s="368">
        <f>VLOOKUP($G390, SCHOOL_INFO!$D$5:$AS$749, 29, FALSE)</f>
        <v>0</v>
      </c>
      <c r="AG390" s="368">
        <f>VLOOKUP($G390, SCHOOL_INFO!$D$5:$AS$749, 30, FALSE)</f>
        <v>0</v>
      </c>
      <c r="AH390" s="368">
        <f>VLOOKUP($G390, SCHOOL_INFO!$D$5:$AS$749, 31, FALSE)</f>
        <v>0</v>
      </c>
      <c r="AI390" s="368">
        <f>VLOOKUP($G390, SCHOOL_INFO!$D$5:$AS$749, 33, FALSE)</f>
        <v>1</v>
      </c>
      <c r="AJ390" s="368">
        <f>VLOOKUP($G390, SCHOOL_INFO!$D$5:$AS$749, 34, FALSE)</f>
        <v>0</v>
      </c>
      <c r="AK390" s="368">
        <f>VLOOKUP($G390, SCHOOL_INFO!$D$5:$AS$749, 35, FALSE)</f>
        <v>8</v>
      </c>
      <c r="AL390" s="368">
        <f>VLOOKUP($B390, '0.학교(충남+대전)'!$C$4:$AH$767, 31, FALSE)</f>
        <v>8</v>
      </c>
      <c r="AM390" s="368">
        <f>VLOOKUP($B390, '0.학교(충남+대전)'!$C$4:$AH$767, 32, FALSE)</f>
        <v>0</v>
      </c>
      <c r="AN390" s="368">
        <f>VLOOKUP($G390, SCHOOL_INFO!$D$5:$AS$749, 9, FALSE)</f>
        <v>34</v>
      </c>
      <c r="AO390" s="368">
        <f>VLOOKUP($G390, SCHOOL_INFO!$D$5:$AS$749, 36, FALSE)</f>
        <v>25</v>
      </c>
      <c r="AP390" s="368">
        <f>VLOOKUP($G390, SCHOOL_INFO!$D$5:$AS$749, 37, FALSE)</f>
        <v>5</v>
      </c>
      <c r="AQ390" s="368">
        <f>VLOOKUP($B390, '0.학교(충남+대전)'!$C$4:$AC$767, 27, FALSE)</f>
        <v>30</v>
      </c>
      <c r="AR390" s="368">
        <f>VLOOKUP($B390, '0.학교(충남+대전)'!$C$4:$AH$767, 29, FALSE)</f>
        <v>30</v>
      </c>
      <c r="AS390" s="368">
        <f>VLOOKUP($B390, '0.학교(충남+대전)'!$C$4:$AH$767, 30, FALSE)</f>
        <v>0</v>
      </c>
      <c r="AT390" s="368">
        <f>VLOOKUP($G390, SCHOOL_INFO!$D$5:$AS$749, 38, FALSE)</f>
        <v>1</v>
      </c>
      <c r="AU390" s="368">
        <f>VLOOKUP($G390, SCHOOL_INFO!$D$5:$AS$749, 39, FALSE)</f>
        <v>7</v>
      </c>
      <c r="AV390" s="368">
        <f>VLOOKUP($G390, SCHOOL_INFO!$D$5:$AS$749, 40, FALSE)</f>
        <v>30</v>
      </c>
      <c r="AW390" s="368">
        <f>VLOOKUP($G390, SCHOOL_INFO!$D$5:$AS$749, 41, FALSE)</f>
        <v>0</v>
      </c>
      <c r="AX390" s="368">
        <f>VLOOKUP($G390, SCHOOL_INFO!$D$5:$AS$749, 42, FALSE)</f>
        <v>0</v>
      </c>
    </row>
    <row r="391" spans="1:50" ht="16.5" customHeight="1">
      <c r="A391" s="80">
        <v>387</v>
      </c>
      <c r="B391" s="86" t="s">
        <v>1540</v>
      </c>
      <c r="C391" s="88" t="s">
        <v>28</v>
      </c>
      <c r="D391" s="86" t="s">
        <v>2233</v>
      </c>
      <c r="E391" s="86" t="s">
        <v>1516</v>
      </c>
      <c r="F391" s="89" t="s">
        <v>730</v>
      </c>
      <c r="G391" s="99" t="s">
        <v>1541</v>
      </c>
      <c r="H391" s="390" t="s">
        <v>26</v>
      </c>
      <c r="I391" s="390" t="s">
        <v>35</v>
      </c>
      <c r="J391" s="88" t="s">
        <v>5123</v>
      </c>
      <c r="K391" s="366">
        <v>3</v>
      </c>
      <c r="L391" s="367">
        <v>1</v>
      </c>
      <c r="M391" s="367">
        <v>1</v>
      </c>
      <c r="N391" s="368">
        <f>VLOOKUP($G391, SCHOOL_INFO!$D$5:$AS$749, 6, FALSE)</f>
        <v>27</v>
      </c>
      <c r="O391" s="368">
        <f>VLOOKUP($G391, SCHOOL_INFO!$D$5:$AS$749, 7, FALSE)</f>
        <v>16</v>
      </c>
      <c r="P391" s="368">
        <f>VLOOKUP($G391, SCHOOL_INFO!$D$5:$AS$749, 8, FALSE)</f>
        <v>1</v>
      </c>
      <c r="Q391" s="368">
        <f>VLOOKUP($G391, SCHOOL_INFO!$D$5:$AS$749, 10, FALSE)</f>
        <v>2</v>
      </c>
      <c r="R391" s="368">
        <f>VLOOKUP($G391, SCHOOL_INFO!$D$5:$AS$749, 11, FALSE)</f>
        <v>0</v>
      </c>
      <c r="S391" s="368">
        <f>VLOOKUP($G391, SCHOOL_INFO!$D$5:$AS$749, 12, FALSE)</f>
        <v>0</v>
      </c>
      <c r="T391" s="368">
        <f>VLOOKUP($G391, SCHOOL_INFO!$D$5:$AS$749, 13, FALSE)</f>
        <v>21</v>
      </c>
      <c r="U391" s="368">
        <f>VLOOKUP($G391, SCHOOL_INFO!$D$5:$AS$749, 14, FALSE)</f>
        <v>25</v>
      </c>
      <c r="V391" s="368">
        <f>VLOOKUP($G391, SCHOOL_INFO!$D$5:$AS$749, 15, FALSE)</f>
        <v>0</v>
      </c>
      <c r="W391" s="368">
        <f>VLOOKUP($G391, SCHOOL_INFO!$D$5:$AS$749, 17, FALSE)</f>
        <v>0</v>
      </c>
      <c r="X391" s="368">
        <f>VLOOKUP($G391, SCHOOL_INFO!$D$5:$AS$749, 18, FALSE)</f>
        <v>0</v>
      </c>
      <c r="Y391" s="368">
        <f>VLOOKUP($G391, SCHOOL_INFO!$D$5:$AS$749, 19, FALSE)</f>
        <v>0</v>
      </c>
      <c r="Z391" s="368">
        <f>VLOOKUP($G391, SCHOOL_INFO!$D$5:$AS$749, 21, FALSE)</f>
        <v>16</v>
      </c>
      <c r="AA391" s="368">
        <f>VLOOKUP($G391, SCHOOL_INFO!$D$5:$AS$749, 22, FALSE)</f>
        <v>5</v>
      </c>
      <c r="AB391" s="368">
        <f>VLOOKUP($G391, SCHOOL_INFO!$D$5:$AS$749, 23, FALSE)</f>
        <v>0</v>
      </c>
      <c r="AC391" s="368">
        <f>VLOOKUP($G391, SCHOOL_INFO!$D$5:$AS$749, 25, FALSE)</f>
        <v>23</v>
      </c>
      <c r="AD391" s="368">
        <f>VLOOKUP($G391, SCHOOL_INFO!$D$5:$AS$749, 26, FALSE)</f>
        <v>3</v>
      </c>
      <c r="AE391" s="368">
        <f>VLOOKUP($G391, SCHOOL_INFO!$D$5:$AS$749, 27, FALSE)</f>
        <v>0</v>
      </c>
      <c r="AF391" s="368">
        <f>VLOOKUP($G391, SCHOOL_INFO!$D$5:$AS$749, 29, FALSE)</f>
        <v>0</v>
      </c>
      <c r="AG391" s="368">
        <f>VLOOKUP($G391, SCHOOL_INFO!$D$5:$AS$749, 30, FALSE)</f>
        <v>0</v>
      </c>
      <c r="AH391" s="368">
        <f>VLOOKUP($G391, SCHOOL_INFO!$D$5:$AS$749, 31, FALSE)</f>
        <v>0</v>
      </c>
      <c r="AI391" s="368">
        <f>VLOOKUP($G391, SCHOOL_INFO!$D$5:$AS$749, 33, FALSE)</f>
        <v>1</v>
      </c>
      <c r="AJ391" s="368">
        <f>VLOOKUP($G391, SCHOOL_INFO!$D$5:$AS$749, 34, FALSE)</f>
        <v>0</v>
      </c>
      <c r="AK391" s="368">
        <f>VLOOKUP($G391, SCHOOL_INFO!$D$5:$AS$749, 35, FALSE)</f>
        <v>11</v>
      </c>
      <c r="AL391" s="368">
        <f>VLOOKUP($B391, '0.학교(충남+대전)'!$C$4:$AH$767, 31, FALSE)</f>
        <v>11</v>
      </c>
      <c r="AM391" s="368">
        <f>VLOOKUP($B391, '0.학교(충남+대전)'!$C$4:$AH$767, 32, FALSE)</f>
        <v>0</v>
      </c>
      <c r="AN391" s="368">
        <f>VLOOKUP($G391, SCHOOL_INFO!$D$5:$AS$749, 9, FALSE)</f>
        <v>44</v>
      </c>
      <c r="AO391" s="368">
        <f>VLOOKUP($G391, SCHOOL_INFO!$D$5:$AS$749, 36, FALSE)</f>
        <v>0</v>
      </c>
      <c r="AP391" s="368">
        <f>VLOOKUP($G391, SCHOOL_INFO!$D$5:$AS$749, 37, FALSE)</f>
        <v>64</v>
      </c>
      <c r="AQ391" s="368">
        <f>VLOOKUP($B391, '0.학교(충남+대전)'!$C$4:$AC$767, 27, FALSE)</f>
        <v>64</v>
      </c>
      <c r="AR391" s="368">
        <f>VLOOKUP($B391, '0.학교(충남+대전)'!$C$4:$AH$767, 29, FALSE)</f>
        <v>64</v>
      </c>
      <c r="AS391" s="368">
        <f>VLOOKUP($B391, '0.학교(충남+대전)'!$C$4:$AH$767, 30, FALSE)</f>
        <v>0</v>
      </c>
      <c r="AT391" s="368">
        <f>VLOOKUP($G391, SCHOOL_INFO!$D$5:$AS$749, 38, FALSE)</f>
        <v>1</v>
      </c>
      <c r="AU391" s="368">
        <f>VLOOKUP($G391, SCHOOL_INFO!$D$5:$AS$749, 39, FALSE)</f>
        <v>11</v>
      </c>
      <c r="AV391" s="368">
        <f>VLOOKUP($G391, SCHOOL_INFO!$D$5:$AS$749, 40, FALSE)</f>
        <v>64</v>
      </c>
      <c r="AW391" s="368">
        <f>VLOOKUP($G391, SCHOOL_INFO!$D$5:$AS$749, 41, FALSE)</f>
        <v>0</v>
      </c>
      <c r="AX391" s="368">
        <f>VLOOKUP($G391, SCHOOL_INFO!$D$5:$AS$749, 42, FALSE)</f>
        <v>0</v>
      </c>
    </row>
    <row r="392" spans="1:50" ht="16.5" customHeight="1">
      <c r="A392" s="81">
        <v>388</v>
      </c>
      <c r="B392" s="86" t="s">
        <v>1542</v>
      </c>
      <c r="C392" s="88" t="s">
        <v>28</v>
      </c>
      <c r="D392" s="86" t="s">
        <v>2233</v>
      </c>
      <c r="E392" s="86" t="s">
        <v>1516</v>
      </c>
      <c r="F392" s="87" t="s">
        <v>727</v>
      </c>
      <c r="G392" s="99" t="s">
        <v>1543</v>
      </c>
      <c r="H392" s="390" t="s">
        <v>26</v>
      </c>
      <c r="I392" s="390" t="s">
        <v>35</v>
      </c>
      <c r="J392" s="88" t="s">
        <v>5123</v>
      </c>
      <c r="K392" s="366">
        <v>3</v>
      </c>
      <c r="L392" s="367">
        <v>1</v>
      </c>
      <c r="M392" s="367">
        <v>1</v>
      </c>
      <c r="N392" s="368">
        <f>VLOOKUP($G392, SCHOOL_INFO!$D$5:$AS$749, 6, FALSE)</f>
        <v>27</v>
      </c>
      <c r="O392" s="368">
        <f>VLOOKUP($G392, SCHOOL_INFO!$D$5:$AS$749, 7, FALSE)</f>
        <v>0</v>
      </c>
      <c r="P392" s="368">
        <f>VLOOKUP($G392, SCHOOL_INFO!$D$5:$AS$749, 8, FALSE)</f>
        <v>1</v>
      </c>
      <c r="Q392" s="368">
        <f>VLOOKUP($G392, SCHOOL_INFO!$D$5:$AS$749, 10, FALSE)</f>
        <v>5</v>
      </c>
      <c r="R392" s="368">
        <f>VLOOKUP($G392, SCHOOL_INFO!$D$5:$AS$749, 11, FALSE)</f>
        <v>0</v>
      </c>
      <c r="S392" s="368">
        <f>VLOOKUP($G392, SCHOOL_INFO!$D$5:$AS$749, 12, FALSE)</f>
        <v>0</v>
      </c>
      <c r="T392" s="368">
        <f>VLOOKUP($G392, SCHOOL_INFO!$D$5:$AS$749, 13, FALSE)</f>
        <v>0</v>
      </c>
      <c r="U392" s="368">
        <f>VLOOKUP($G392, SCHOOL_INFO!$D$5:$AS$749, 14, FALSE)</f>
        <v>0</v>
      </c>
      <c r="V392" s="368">
        <f>VLOOKUP($G392, SCHOOL_INFO!$D$5:$AS$749, 15, FALSE)</f>
        <v>0</v>
      </c>
      <c r="W392" s="368">
        <f>VLOOKUP($G392, SCHOOL_INFO!$D$5:$AS$749, 17, FALSE)</f>
        <v>0</v>
      </c>
      <c r="X392" s="368">
        <f>VLOOKUP($G392, SCHOOL_INFO!$D$5:$AS$749, 18, FALSE)</f>
        <v>0</v>
      </c>
      <c r="Y392" s="368">
        <f>VLOOKUP($G392, SCHOOL_INFO!$D$5:$AS$749, 19, FALSE)</f>
        <v>0</v>
      </c>
      <c r="Z392" s="368">
        <f>VLOOKUP($G392, SCHOOL_INFO!$D$5:$AS$749, 21, FALSE)</f>
        <v>2</v>
      </c>
      <c r="AA392" s="368">
        <f>VLOOKUP($G392, SCHOOL_INFO!$D$5:$AS$749, 22, FALSE)</f>
        <v>2</v>
      </c>
      <c r="AB392" s="368">
        <f>VLOOKUP($G392, SCHOOL_INFO!$D$5:$AS$749, 23, FALSE)</f>
        <v>0</v>
      </c>
      <c r="AC392" s="368">
        <f>VLOOKUP($G392, SCHOOL_INFO!$D$5:$AS$749, 25, FALSE)</f>
        <v>62</v>
      </c>
      <c r="AD392" s="368">
        <f>VLOOKUP($G392, SCHOOL_INFO!$D$5:$AS$749, 26, FALSE)</f>
        <v>2</v>
      </c>
      <c r="AE392" s="368">
        <f>VLOOKUP($G392, SCHOOL_INFO!$D$5:$AS$749, 27, FALSE)</f>
        <v>0</v>
      </c>
      <c r="AF392" s="368">
        <f>VLOOKUP($G392, SCHOOL_INFO!$D$5:$AS$749, 29, FALSE)</f>
        <v>0</v>
      </c>
      <c r="AG392" s="368">
        <f>VLOOKUP($G392, SCHOOL_INFO!$D$5:$AS$749, 30, FALSE)</f>
        <v>0</v>
      </c>
      <c r="AH392" s="368">
        <f>VLOOKUP($G392, SCHOOL_INFO!$D$5:$AS$749, 31, FALSE)</f>
        <v>0</v>
      </c>
      <c r="AI392" s="368">
        <f>VLOOKUP($G392, SCHOOL_INFO!$D$5:$AS$749, 33, FALSE)</f>
        <v>1</v>
      </c>
      <c r="AJ392" s="368">
        <f>VLOOKUP($G392, SCHOOL_INFO!$D$5:$AS$749, 34, FALSE)</f>
        <v>0</v>
      </c>
      <c r="AK392" s="368">
        <f>VLOOKUP($G392, SCHOOL_INFO!$D$5:$AS$749, 35, FALSE)</f>
        <v>9</v>
      </c>
      <c r="AL392" s="368">
        <f>VLOOKUP($B392, '0.학교(충남+대전)'!$C$4:$AH$767, 31, FALSE)</f>
        <v>9</v>
      </c>
      <c r="AM392" s="368">
        <f>VLOOKUP($B392, '0.학교(충남+대전)'!$C$4:$AH$767, 32, FALSE)</f>
        <v>0</v>
      </c>
      <c r="AN392" s="368">
        <f>VLOOKUP($G392, SCHOOL_INFO!$D$5:$AS$749, 9, FALSE)</f>
        <v>28</v>
      </c>
      <c r="AO392" s="368">
        <f>VLOOKUP($G392, SCHOOL_INFO!$D$5:$AS$749, 36, FALSE)</f>
        <v>28</v>
      </c>
      <c r="AP392" s="368">
        <f>VLOOKUP($G392, SCHOOL_INFO!$D$5:$AS$749, 37, FALSE)</f>
        <v>56</v>
      </c>
      <c r="AQ392" s="368">
        <f>VLOOKUP($B392, '0.학교(충남+대전)'!$C$4:$AC$767, 27, FALSE)</f>
        <v>54</v>
      </c>
      <c r="AR392" s="368">
        <f>VLOOKUP($B392, '0.학교(충남+대전)'!$C$4:$AH$767, 29, FALSE)</f>
        <v>55</v>
      </c>
      <c r="AS392" s="368">
        <f>VLOOKUP($B392, '0.학교(충남+대전)'!$C$4:$AH$767, 30, FALSE)</f>
        <v>29</v>
      </c>
      <c r="AT392" s="368">
        <f>VLOOKUP($G392, SCHOOL_INFO!$D$5:$AS$749, 38, FALSE)</f>
        <v>1</v>
      </c>
      <c r="AU392" s="368">
        <f>VLOOKUP($G392, SCHOOL_INFO!$D$5:$AS$749, 39, FALSE)</f>
        <v>9</v>
      </c>
      <c r="AV392" s="368">
        <f>VLOOKUP($G392, SCHOOL_INFO!$D$5:$AS$749, 40, FALSE)</f>
        <v>54</v>
      </c>
      <c r="AW392" s="368">
        <f>VLOOKUP($G392, SCHOOL_INFO!$D$5:$AS$749, 41, FALSE)</f>
        <v>0</v>
      </c>
      <c r="AX392" s="368">
        <f>VLOOKUP($G392, SCHOOL_INFO!$D$5:$AS$749, 42, FALSE)</f>
        <v>0</v>
      </c>
    </row>
    <row r="393" spans="1:50" ht="16.5" customHeight="1">
      <c r="A393" s="80">
        <v>389</v>
      </c>
      <c r="B393" s="86" t="s">
        <v>1546</v>
      </c>
      <c r="C393" s="88" t="s">
        <v>28</v>
      </c>
      <c r="D393" s="86" t="s">
        <v>2233</v>
      </c>
      <c r="E393" s="86" t="s">
        <v>1516</v>
      </c>
      <c r="F393" s="91" t="s">
        <v>724</v>
      </c>
      <c r="G393" s="100" t="s">
        <v>1547</v>
      </c>
      <c r="H393" s="390" t="s">
        <v>26</v>
      </c>
      <c r="I393" s="390" t="s">
        <v>35</v>
      </c>
      <c r="J393" s="88" t="s">
        <v>5123</v>
      </c>
      <c r="K393" s="366">
        <v>3</v>
      </c>
      <c r="L393" s="385">
        <v>1</v>
      </c>
      <c r="M393" s="385">
        <v>1</v>
      </c>
      <c r="N393" s="368">
        <f>VLOOKUP($G393, SCHOOL_INFO!$D$5:$AS$749, 6, FALSE)</f>
        <v>29</v>
      </c>
      <c r="O393" s="368">
        <f>VLOOKUP($G393, SCHOOL_INFO!$D$5:$AS$749, 7, FALSE)</f>
        <v>14</v>
      </c>
      <c r="P393" s="368">
        <f>VLOOKUP($G393, SCHOOL_INFO!$D$5:$AS$749, 8, FALSE)</f>
        <v>2</v>
      </c>
      <c r="Q393" s="368">
        <f>VLOOKUP($G393, SCHOOL_INFO!$D$5:$AS$749, 10, FALSE)</f>
        <v>7</v>
      </c>
      <c r="R393" s="368">
        <f>VLOOKUP($G393, SCHOOL_INFO!$D$5:$AS$749, 11, FALSE)</f>
        <v>0</v>
      </c>
      <c r="S393" s="368">
        <f>VLOOKUP($G393, SCHOOL_INFO!$D$5:$AS$749, 12, FALSE)</f>
        <v>0</v>
      </c>
      <c r="T393" s="368">
        <f>VLOOKUP($G393, SCHOOL_INFO!$D$5:$AS$749, 13, FALSE)</f>
        <v>38</v>
      </c>
      <c r="U393" s="368">
        <f>VLOOKUP($G393, SCHOOL_INFO!$D$5:$AS$749, 14, FALSE)</f>
        <v>9</v>
      </c>
      <c r="V393" s="368">
        <f>VLOOKUP($G393, SCHOOL_INFO!$D$5:$AS$749, 15, FALSE)</f>
        <v>0</v>
      </c>
      <c r="W393" s="368">
        <f>VLOOKUP($G393, SCHOOL_INFO!$D$5:$AS$749, 17, FALSE)</f>
        <v>7</v>
      </c>
      <c r="X393" s="368">
        <f>VLOOKUP($G393, SCHOOL_INFO!$D$5:$AS$749, 18, FALSE)</f>
        <v>3</v>
      </c>
      <c r="Y393" s="368">
        <f>VLOOKUP($G393, SCHOOL_INFO!$D$5:$AS$749, 19, FALSE)</f>
        <v>0</v>
      </c>
      <c r="Z393" s="368">
        <f>VLOOKUP($G393, SCHOOL_INFO!$D$5:$AS$749, 21, FALSE)</f>
        <v>35</v>
      </c>
      <c r="AA393" s="368">
        <f>VLOOKUP($G393, SCHOOL_INFO!$D$5:$AS$749, 22, FALSE)</f>
        <v>4</v>
      </c>
      <c r="AB393" s="368">
        <f>VLOOKUP($G393, SCHOOL_INFO!$D$5:$AS$749, 23, FALSE)</f>
        <v>1</v>
      </c>
      <c r="AC393" s="368">
        <f>VLOOKUP($G393, SCHOOL_INFO!$D$5:$AS$749, 25, FALSE)</f>
        <v>5</v>
      </c>
      <c r="AD393" s="368">
        <f>VLOOKUP($G393, SCHOOL_INFO!$D$5:$AS$749, 26, FALSE)</f>
        <v>0</v>
      </c>
      <c r="AE393" s="368">
        <f>VLOOKUP($G393, SCHOOL_INFO!$D$5:$AS$749, 27, FALSE)</f>
        <v>0</v>
      </c>
      <c r="AF393" s="368">
        <f>VLOOKUP($G393, SCHOOL_INFO!$D$5:$AS$749, 29, FALSE)</f>
        <v>0</v>
      </c>
      <c r="AG393" s="368">
        <f>VLOOKUP($G393, SCHOOL_INFO!$D$5:$AS$749, 30, FALSE)</f>
        <v>0</v>
      </c>
      <c r="AH393" s="368">
        <f>VLOOKUP($G393, SCHOOL_INFO!$D$5:$AS$749, 31, FALSE)</f>
        <v>0</v>
      </c>
      <c r="AI393" s="368">
        <f>VLOOKUP($G393, SCHOOL_INFO!$D$5:$AS$749, 33, FALSE)</f>
        <v>1</v>
      </c>
      <c r="AJ393" s="368">
        <f>VLOOKUP($G393, SCHOOL_INFO!$D$5:$AS$749, 34, FALSE)</f>
        <v>0</v>
      </c>
      <c r="AK393" s="368">
        <f>VLOOKUP($G393, SCHOOL_INFO!$D$5:$AS$749, 35, FALSE)</f>
        <v>14</v>
      </c>
      <c r="AL393" s="368">
        <f>VLOOKUP($B393, '0.학교(충남+대전)'!$C$4:$AH$767, 31, FALSE)</f>
        <v>13</v>
      </c>
      <c r="AM393" s="368">
        <f>VLOOKUP($B393, '0.학교(충남+대전)'!$C$4:$AH$767, 32, FALSE)</f>
        <v>0</v>
      </c>
      <c r="AN393" s="368">
        <f>VLOOKUP($G393, SCHOOL_INFO!$D$5:$AS$749, 9, FALSE)</f>
        <v>45</v>
      </c>
      <c r="AO393" s="368">
        <f>VLOOKUP($G393, SCHOOL_INFO!$D$5:$AS$749, 36, FALSE)</f>
        <v>5</v>
      </c>
      <c r="AP393" s="368">
        <f>VLOOKUP($G393, SCHOOL_INFO!$D$5:$AS$749, 37, FALSE)</f>
        <v>71</v>
      </c>
      <c r="AQ393" s="368">
        <f>VLOOKUP($B393, '0.학교(충남+대전)'!$C$4:$AC$767, 27, FALSE)</f>
        <v>76</v>
      </c>
      <c r="AR393" s="368">
        <f>VLOOKUP($B393, '0.학교(충남+대전)'!$C$4:$AH$767, 29, FALSE)</f>
        <v>76</v>
      </c>
      <c r="AS393" s="368">
        <f>VLOOKUP($B393, '0.학교(충남+대전)'!$C$4:$AH$767, 30, FALSE)</f>
        <v>0</v>
      </c>
      <c r="AT393" s="368">
        <f>VLOOKUP($G393, SCHOOL_INFO!$D$5:$AS$749, 38, FALSE)</f>
        <v>1</v>
      </c>
      <c r="AU393" s="368">
        <f>VLOOKUP($G393, SCHOOL_INFO!$D$5:$AS$749, 39, FALSE)</f>
        <v>13</v>
      </c>
      <c r="AV393" s="368">
        <f>VLOOKUP($G393, SCHOOL_INFO!$D$5:$AS$749, 40, FALSE)</f>
        <v>76</v>
      </c>
      <c r="AW393" s="368">
        <f>VLOOKUP($G393, SCHOOL_INFO!$D$5:$AS$749, 41, FALSE)</f>
        <v>0</v>
      </c>
      <c r="AX393" s="368">
        <f>VLOOKUP($G393, SCHOOL_INFO!$D$5:$AS$749, 42, FALSE)</f>
        <v>0</v>
      </c>
    </row>
    <row r="394" spans="1:50" ht="16.5" customHeight="1">
      <c r="A394" s="80">
        <v>390</v>
      </c>
      <c r="B394" s="86" t="s">
        <v>1548</v>
      </c>
      <c r="C394" s="88" t="s">
        <v>28</v>
      </c>
      <c r="D394" s="86" t="s">
        <v>2233</v>
      </c>
      <c r="E394" s="86" t="s">
        <v>1516</v>
      </c>
      <c r="F394" s="87" t="s">
        <v>727</v>
      </c>
      <c r="G394" s="100" t="s">
        <v>1549</v>
      </c>
      <c r="H394" s="390" t="s">
        <v>26</v>
      </c>
      <c r="I394" s="391" t="s">
        <v>35</v>
      </c>
      <c r="J394" s="88" t="s">
        <v>5123</v>
      </c>
      <c r="K394" s="366">
        <v>3</v>
      </c>
      <c r="L394" s="367">
        <v>1</v>
      </c>
      <c r="M394" s="367">
        <v>1</v>
      </c>
      <c r="N394" s="368">
        <f>VLOOKUP($G394, SCHOOL_INFO!$D$5:$AS$749, 6, FALSE)</f>
        <v>29</v>
      </c>
      <c r="O394" s="368">
        <f>VLOOKUP($G394, SCHOOL_INFO!$D$5:$AS$749, 7, FALSE)</f>
        <v>5</v>
      </c>
      <c r="P394" s="368">
        <f>VLOOKUP($G394, SCHOOL_INFO!$D$5:$AS$749, 8, FALSE)</f>
        <v>1</v>
      </c>
      <c r="Q394" s="368">
        <f>VLOOKUP($G394, SCHOOL_INFO!$D$5:$AS$749, 10, FALSE)</f>
        <v>7</v>
      </c>
      <c r="R394" s="368">
        <f>VLOOKUP($G394, SCHOOL_INFO!$D$5:$AS$749, 11, FALSE)</f>
        <v>2</v>
      </c>
      <c r="S394" s="368">
        <f>VLOOKUP($G394, SCHOOL_INFO!$D$5:$AS$749, 12, FALSE)</f>
        <v>0</v>
      </c>
      <c r="T394" s="368">
        <f>VLOOKUP($G394, SCHOOL_INFO!$D$5:$AS$749, 13, FALSE)</f>
        <v>2</v>
      </c>
      <c r="U394" s="368">
        <f>VLOOKUP($G394, SCHOOL_INFO!$D$5:$AS$749, 14, FALSE)</f>
        <v>0</v>
      </c>
      <c r="V394" s="368">
        <f>VLOOKUP($G394, SCHOOL_INFO!$D$5:$AS$749, 15, FALSE)</f>
        <v>0</v>
      </c>
      <c r="W394" s="368">
        <f>VLOOKUP($G394, SCHOOL_INFO!$D$5:$AS$749, 17, FALSE)</f>
        <v>2</v>
      </c>
      <c r="X394" s="368">
        <f>VLOOKUP($G394, SCHOOL_INFO!$D$5:$AS$749, 18, FALSE)</f>
        <v>0</v>
      </c>
      <c r="Y394" s="368">
        <f>VLOOKUP($G394, SCHOOL_INFO!$D$5:$AS$749, 19, FALSE)</f>
        <v>0</v>
      </c>
      <c r="Z394" s="368">
        <f>VLOOKUP($G394, SCHOOL_INFO!$D$5:$AS$749, 21, FALSE)</f>
        <v>42</v>
      </c>
      <c r="AA394" s="368">
        <f>VLOOKUP($G394, SCHOOL_INFO!$D$5:$AS$749, 22, FALSE)</f>
        <v>12</v>
      </c>
      <c r="AB394" s="368">
        <f>VLOOKUP($G394, SCHOOL_INFO!$D$5:$AS$749, 23, FALSE)</f>
        <v>0</v>
      </c>
      <c r="AC394" s="368">
        <f>VLOOKUP($G394, SCHOOL_INFO!$D$5:$AS$749, 25, FALSE)</f>
        <v>32</v>
      </c>
      <c r="AD394" s="368">
        <f>VLOOKUP($G394, SCHOOL_INFO!$D$5:$AS$749, 26, FALSE)</f>
        <v>2</v>
      </c>
      <c r="AE394" s="368">
        <f>VLOOKUP($G394, SCHOOL_INFO!$D$5:$AS$749, 27, FALSE)</f>
        <v>0</v>
      </c>
      <c r="AF394" s="368">
        <f>VLOOKUP($G394, SCHOOL_INFO!$D$5:$AS$749, 29, FALSE)</f>
        <v>0</v>
      </c>
      <c r="AG394" s="368">
        <f>VLOOKUP($G394, SCHOOL_INFO!$D$5:$AS$749, 30, FALSE)</f>
        <v>0</v>
      </c>
      <c r="AH394" s="368">
        <f>VLOOKUP($G394, SCHOOL_INFO!$D$5:$AS$749, 31, FALSE)</f>
        <v>0</v>
      </c>
      <c r="AI394" s="368">
        <f>VLOOKUP($G394, SCHOOL_INFO!$D$5:$AS$749, 33, FALSE)</f>
        <v>1</v>
      </c>
      <c r="AJ394" s="368">
        <f>VLOOKUP($G394, SCHOOL_INFO!$D$5:$AS$749, 34, FALSE)</f>
        <v>0</v>
      </c>
      <c r="AK394" s="368">
        <f>VLOOKUP($G394, SCHOOL_INFO!$D$5:$AS$749, 35, FALSE)</f>
        <v>13</v>
      </c>
      <c r="AL394" s="368">
        <f>VLOOKUP($B394, '0.학교(충남+대전)'!$C$4:$AH$767, 31, FALSE)</f>
        <v>13</v>
      </c>
      <c r="AM394" s="368">
        <f>VLOOKUP($B394, '0.학교(충남+대전)'!$C$4:$AH$767, 32, FALSE)</f>
        <v>0</v>
      </c>
      <c r="AN394" s="368">
        <f>VLOOKUP($G394, SCHOOL_INFO!$D$5:$AS$749, 9, FALSE)</f>
        <v>35</v>
      </c>
      <c r="AO394" s="368">
        <f>VLOOKUP($G394, SCHOOL_INFO!$D$5:$AS$749, 36, FALSE)</f>
        <v>62</v>
      </c>
      <c r="AP394" s="368">
        <f>VLOOKUP($G394, SCHOOL_INFO!$D$5:$AS$749, 37, FALSE)</f>
        <v>3</v>
      </c>
      <c r="AQ394" s="368">
        <f>VLOOKUP($B394, '0.학교(충남+대전)'!$C$4:$AC$767, 27, FALSE)</f>
        <v>65</v>
      </c>
      <c r="AR394" s="368">
        <f>VLOOKUP($B394, '0.학교(충남+대전)'!$C$4:$AH$767, 29, FALSE)</f>
        <v>65</v>
      </c>
      <c r="AS394" s="368">
        <f>VLOOKUP($B394, '0.학교(충남+대전)'!$C$4:$AH$767, 30, FALSE)</f>
        <v>0</v>
      </c>
      <c r="AT394" s="368">
        <f>VLOOKUP($G394, SCHOOL_INFO!$D$5:$AS$749, 38, FALSE)</f>
        <v>1</v>
      </c>
      <c r="AU394" s="368">
        <f>VLOOKUP($G394, SCHOOL_INFO!$D$5:$AS$749, 39, FALSE)</f>
        <v>12</v>
      </c>
      <c r="AV394" s="368">
        <f>VLOOKUP($G394, SCHOOL_INFO!$D$5:$AS$749, 40, FALSE)</f>
        <v>65</v>
      </c>
      <c r="AW394" s="368">
        <f>VLOOKUP($G394, SCHOOL_INFO!$D$5:$AS$749, 41, FALSE)</f>
        <v>0</v>
      </c>
      <c r="AX394" s="368">
        <f>VLOOKUP($G394, SCHOOL_INFO!$D$5:$AS$749, 42, FALSE)</f>
        <v>0</v>
      </c>
    </row>
    <row r="395" spans="1:50" ht="16.5" customHeight="1">
      <c r="A395" s="81">
        <v>391</v>
      </c>
      <c r="B395" s="86" t="s">
        <v>1550</v>
      </c>
      <c r="C395" s="88" t="s">
        <v>28</v>
      </c>
      <c r="D395" s="86" t="s">
        <v>2233</v>
      </c>
      <c r="E395" s="86" t="s">
        <v>1516</v>
      </c>
      <c r="F395" s="87" t="s">
        <v>727</v>
      </c>
      <c r="G395" s="100" t="s">
        <v>1551</v>
      </c>
      <c r="H395" s="390" t="s">
        <v>26</v>
      </c>
      <c r="I395" s="390" t="s">
        <v>699</v>
      </c>
      <c r="J395" s="88" t="s">
        <v>5123</v>
      </c>
      <c r="K395" s="366">
        <v>1</v>
      </c>
      <c r="L395" s="367">
        <v>1</v>
      </c>
      <c r="M395" s="367">
        <v>1</v>
      </c>
      <c r="N395" s="368">
        <f>VLOOKUP($G395, SCHOOL_INFO!$D$5:$AS$749, 6, FALSE)</f>
        <v>25</v>
      </c>
      <c r="O395" s="368">
        <f>VLOOKUP($G395, SCHOOL_INFO!$D$5:$AS$749, 7, FALSE)</f>
        <v>19</v>
      </c>
      <c r="P395" s="368">
        <f>VLOOKUP($G395, SCHOOL_INFO!$D$5:$AS$749, 8, FALSE)</f>
        <v>14</v>
      </c>
      <c r="Q395" s="368">
        <f>VLOOKUP($G395, SCHOOL_INFO!$D$5:$AS$749, 10, FALSE)</f>
        <v>1</v>
      </c>
      <c r="R395" s="368">
        <f>VLOOKUP($G395, SCHOOL_INFO!$D$5:$AS$749, 11, FALSE)</f>
        <v>0</v>
      </c>
      <c r="S395" s="368">
        <f>VLOOKUP($G395, SCHOOL_INFO!$D$5:$AS$749, 12, FALSE)</f>
        <v>4</v>
      </c>
      <c r="T395" s="368">
        <f>VLOOKUP($G395, SCHOOL_INFO!$D$5:$AS$749, 13, FALSE)</f>
        <v>0</v>
      </c>
      <c r="U395" s="368">
        <f>VLOOKUP($G395, SCHOOL_INFO!$D$5:$AS$749, 14, FALSE)</f>
        <v>0</v>
      </c>
      <c r="V395" s="368">
        <f>VLOOKUP($G395, SCHOOL_INFO!$D$5:$AS$749, 15, FALSE)</f>
        <v>0</v>
      </c>
      <c r="W395" s="368">
        <f>VLOOKUP($G395, SCHOOL_INFO!$D$5:$AS$749, 17, FALSE)</f>
        <v>26</v>
      </c>
      <c r="X395" s="368">
        <f>VLOOKUP($G395, SCHOOL_INFO!$D$5:$AS$749, 18, FALSE)</f>
        <v>28</v>
      </c>
      <c r="Y395" s="368">
        <f>VLOOKUP($G395, SCHOOL_INFO!$D$5:$AS$749, 19, FALSE)</f>
        <v>0</v>
      </c>
      <c r="Z395" s="368">
        <f>VLOOKUP($G395, SCHOOL_INFO!$D$5:$AS$749, 21, FALSE)</f>
        <v>25</v>
      </c>
      <c r="AA395" s="368">
        <f>VLOOKUP($G395, SCHOOL_INFO!$D$5:$AS$749, 22, FALSE)</f>
        <v>11</v>
      </c>
      <c r="AB395" s="368">
        <f>VLOOKUP($G395, SCHOOL_INFO!$D$5:$AS$749, 23, FALSE)</f>
        <v>25</v>
      </c>
      <c r="AC395" s="368">
        <f>VLOOKUP($G395, SCHOOL_INFO!$D$5:$AS$749, 25, FALSE)</f>
        <v>0</v>
      </c>
      <c r="AD395" s="368">
        <f>VLOOKUP($G395, SCHOOL_INFO!$D$5:$AS$749, 26, FALSE)</f>
        <v>0</v>
      </c>
      <c r="AE395" s="368">
        <f>VLOOKUP($G395, SCHOOL_INFO!$D$5:$AS$749, 27, FALSE)</f>
        <v>1</v>
      </c>
      <c r="AF395" s="368">
        <f>VLOOKUP($G395, SCHOOL_INFO!$D$5:$AS$749, 29, FALSE)</f>
        <v>0</v>
      </c>
      <c r="AG395" s="368">
        <f>VLOOKUP($G395, SCHOOL_INFO!$D$5:$AS$749, 30, FALSE)</f>
        <v>0</v>
      </c>
      <c r="AH395" s="368">
        <f>VLOOKUP($G395, SCHOOL_INFO!$D$5:$AS$749, 31, FALSE)</f>
        <v>0</v>
      </c>
      <c r="AI395" s="368">
        <f>VLOOKUP($G395, SCHOOL_INFO!$D$5:$AS$749, 33, FALSE)</f>
        <v>1</v>
      </c>
      <c r="AJ395" s="368">
        <f>VLOOKUP($G395, SCHOOL_INFO!$D$5:$AS$749, 34, FALSE)</f>
        <v>0</v>
      </c>
      <c r="AK395" s="368">
        <f>VLOOKUP($G395, SCHOOL_INFO!$D$5:$AS$749, 35, FALSE)</f>
        <v>14</v>
      </c>
      <c r="AL395" s="368">
        <f>VLOOKUP($B395, '0.학교(충남+대전)'!$C$4:$AH$767, 31, FALSE)</f>
        <v>14</v>
      </c>
      <c r="AM395" s="368">
        <f>VLOOKUP($B395, '0.학교(충남+대전)'!$C$4:$AH$767, 32, FALSE)</f>
        <v>0</v>
      </c>
      <c r="AN395" s="368">
        <f>VLOOKUP($G395, SCHOOL_INFO!$D$5:$AS$749, 9, FALSE)</f>
        <v>58</v>
      </c>
      <c r="AO395" s="368">
        <f>VLOOKUP($G395, SCHOOL_INFO!$D$5:$AS$749, 36, FALSE)</f>
        <v>21</v>
      </c>
      <c r="AP395" s="368">
        <f>VLOOKUP($G395, SCHOOL_INFO!$D$5:$AS$749, 37, FALSE)</f>
        <v>83</v>
      </c>
      <c r="AQ395" s="368">
        <f>VLOOKUP($B395, '0.학교(충남+대전)'!$C$4:$AC$767, 27, FALSE)</f>
        <v>104</v>
      </c>
      <c r="AR395" s="368">
        <f>VLOOKUP($B395, '0.학교(충남+대전)'!$C$4:$AH$767, 29, FALSE)</f>
        <v>104</v>
      </c>
      <c r="AS395" s="368">
        <f>VLOOKUP($B395, '0.학교(충남+대전)'!$C$4:$AH$767, 30, FALSE)</f>
        <v>0</v>
      </c>
      <c r="AT395" s="368">
        <f>VLOOKUP($G395, SCHOOL_INFO!$D$5:$AS$749, 38, FALSE)</f>
        <v>1</v>
      </c>
      <c r="AU395" s="368">
        <f>VLOOKUP($G395, SCHOOL_INFO!$D$5:$AS$749, 39, FALSE)</f>
        <v>15</v>
      </c>
      <c r="AV395" s="368">
        <f>VLOOKUP($G395, SCHOOL_INFO!$D$5:$AS$749, 40, FALSE)</f>
        <v>104</v>
      </c>
      <c r="AW395" s="368">
        <f>VLOOKUP($G395, SCHOOL_INFO!$D$5:$AS$749, 41, FALSE)</f>
        <v>0</v>
      </c>
      <c r="AX395" s="368">
        <f>VLOOKUP($G395, SCHOOL_INFO!$D$5:$AS$749, 42, FALSE)</f>
        <v>0</v>
      </c>
    </row>
    <row r="396" spans="1:50" ht="16.5" customHeight="1">
      <c r="A396" s="80">
        <v>392</v>
      </c>
      <c r="B396" s="86" t="s">
        <v>1554</v>
      </c>
      <c r="C396" s="88" t="s">
        <v>28</v>
      </c>
      <c r="D396" s="86" t="s">
        <v>2233</v>
      </c>
      <c r="E396" s="86" t="s">
        <v>1516</v>
      </c>
      <c r="F396" s="89" t="s">
        <v>730</v>
      </c>
      <c r="G396" s="99" t="s">
        <v>1555</v>
      </c>
      <c r="H396" s="390" t="s">
        <v>4508</v>
      </c>
      <c r="I396" s="390" t="s">
        <v>699</v>
      </c>
      <c r="J396" s="88" t="s">
        <v>5123</v>
      </c>
      <c r="K396" s="366">
        <v>0</v>
      </c>
      <c r="L396" s="367">
        <v>1</v>
      </c>
      <c r="M396" s="367">
        <v>1</v>
      </c>
      <c r="N396" s="368">
        <f>VLOOKUP($G396, SCHOOL_INFO!$D$5:$AS$749, 6, FALSE)</f>
        <v>7</v>
      </c>
      <c r="O396" s="368">
        <f>VLOOKUP($G396, SCHOOL_INFO!$D$5:$AS$749, 7, FALSE)</f>
        <v>0</v>
      </c>
      <c r="P396" s="368">
        <f>VLOOKUP($G396, SCHOOL_INFO!$D$5:$AS$749, 8, FALSE)</f>
        <v>1</v>
      </c>
      <c r="Q396" s="368">
        <f>VLOOKUP($G396, SCHOOL_INFO!$D$5:$AS$749, 10, FALSE)</f>
        <v>2</v>
      </c>
      <c r="R396" s="368">
        <f>VLOOKUP($G396, SCHOOL_INFO!$D$5:$AS$749, 11, FALSE)</f>
        <v>0</v>
      </c>
      <c r="S396" s="368">
        <f>VLOOKUP($G396, SCHOOL_INFO!$D$5:$AS$749, 12, FALSE)</f>
        <v>0</v>
      </c>
      <c r="T396" s="368">
        <f>VLOOKUP($G396, SCHOOL_INFO!$D$5:$AS$749, 13, FALSE)</f>
        <v>0</v>
      </c>
      <c r="U396" s="368">
        <f>VLOOKUP($G396, SCHOOL_INFO!$D$5:$AS$749, 14, FALSE)</f>
        <v>0</v>
      </c>
      <c r="V396" s="368">
        <f>VLOOKUP($G396, SCHOOL_INFO!$D$5:$AS$749, 15, FALSE)</f>
        <v>0</v>
      </c>
      <c r="W396" s="368">
        <f>VLOOKUP($G396, SCHOOL_INFO!$D$5:$AS$749, 17, FALSE)</f>
        <v>0</v>
      </c>
      <c r="X396" s="368">
        <f>VLOOKUP($G396, SCHOOL_INFO!$D$5:$AS$749, 18, FALSE)</f>
        <v>0</v>
      </c>
      <c r="Y396" s="368">
        <f>VLOOKUP($G396, SCHOOL_INFO!$D$5:$AS$749, 19, FALSE)</f>
        <v>0</v>
      </c>
      <c r="Z396" s="368">
        <f>VLOOKUP($G396, SCHOOL_INFO!$D$5:$AS$749, 21, FALSE)</f>
        <v>2</v>
      </c>
      <c r="AA396" s="368">
        <f>VLOOKUP($G396, SCHOOL_INFO!$D$5:$AS$749, 22, FALSE)</f>
        <v>3</v>
      </c>
      <c r="AB396" s="368">
        <f>VLOOKUP($G396, SCHOOL_INFO!$D$5:$AS$749, 23, FALSE)</f>
        <v>0</v>
      </c>
      <c r="AC396" s="368">
        <f>VLOOKUP($G396, SCHOOL_INFO!$D$5:$AS$749, 25, FALSE)</f>
        <v>16</v>
      </c>
      <c r="AD396" s="368">
        <f>VLOOKUP($G396, SCHOOL_INFO!$D$5:$AS$749, 26, FALSE)</f>
        <v>1</v>
      </c>
      <c r="AE396" s="368">
        <f>VLOOKUP($G396, SCHOOL_INFO!$D$5:$AS$749, 27, FALSE)</f>
        <v>0</v>
      </c>
      <c r="AF396" s="368">
        <f>VLOOKUP($G396, SCHOOL_INFO!$D$5:$AS$749, 29, FALSE)</f>
        <v>2</v>
      </c>
      <c r="AG396" s="368">
        <f>VLOOKUP($G396, SCHOOL_INFO!$D$5:$AS$749, 30, FALSE)</f>
        <v>0</v>
      </c>
      <c r="AH396" s="368">
        <f>VLOOKUP($G396, SCHOOL_INFO!$D$5:$AS$749, 31, FALSE)</f>
        <v>0</v>
      </c>
      <c r="AI396" s="368">
        <f>VLOOKUP($G396, SCHOOL_INFO!$D$5:$AS$749, 33, FALSE)</f>
        <v>1</v>
      </c>
      <c r="AJ396" s="368">
        <f>VLOOKUP($G396, SCHOOL_INFO!$D$5:$AS$749, 34, FALSE)</f>
        <v>0</v>
      </c>
      <c r="AK396" s="368">
        <f>VLOOKUP($G396, SCHOOL_INFO!$D$5:$AS$749, 35, FALSE)</f>
        <v>4</v>
      </c>
      <c r="AL396" s="368">
        <f>VLOOKUP($B396, '0.학교(충남+대전)'!$C$4:$AH$767, 31, FALSE)</f>
        <v>4</v>
      </c>
      <c r="AM396" s="368">
        <f>VLOOKUP($B396, '0.학교(충남+대전)'!$C$4:$AH$767, 32, FALSE)</f>
        <v>0</v>
      </c>
      <c r="AN396" s="368">
        <f>VLOOKUP($G396, SCHOOL_INFO!$D$5:$AS$749, 9, FALSE)</f>
        <v>8</v>
      </c>
      <c r="AO396" s="368">
        <f>VLOOKUP($G396, SCHOOL_INFO!$D$5:$AS$749, 36, FALSE)</f>
        <v>6</v>
      </c>
      <c r="AP396" s="368">
        <f>VLOOKUP($G396, SCHOOL_INFO!$D$5:$AS$749, 37, FALSE)</f>
        <v>5</v>
      </c>
      <c r="AQ396" s="368">
        <f>VLOOKUP($B396, '0.학교(충남+대전)'!$C$4:$AC$767, 27, FALSE)</f>
        <v>11</v>
      </c>
      <c r="AR396" s="368">
        <f>VLOOKUP($B396, '0.학교(충남+대전)'!$C$4:$AH$767, 29, FALSE)</f>
        <v>11</v>
      </c>
      <c r="AS396" s="368">
        <f>VLOOKUP($B396, '0.학교(충남+대전)'!$C$4:$AH$767, 30, FALSE)</f>
        <v>0</v>
      </c>
      <c r="AT396" s="368">
        <f>VLOOKUP($G396, SCHOOL_INFO!$D$5:$AS$749, 38, FALSE)</f>
        <v>1</v>
      </c>
      <c r="AU396" s="368">
        <f>VLOOKUP($G396, SCHOOL_INFO!$D$5:$AS$749, 39, FALSE)</f>
        <v>3</v>
      </c>
      <c r="AV396" s="368">
        <f>VLOOKUP($G396, SCHOOL_INFO!$D$5:$AS$749, 40, FALSE)</f>
        <v>11</v>
      </c>
      <c r="AW396" s="368">
        <f>VLOOKUP($G396, SCHOOL_INFO!$D$5:$AS$749, 41, FALSE)</f>
        <v>0</v>
      </c>
      <c r="AX396" s="368">
        <f>VLOOKUP($G396, SCHOOL_INFO!$D$5:$AS$749, 42, FALSE)</f>
        <v>0</v>
      </c>
    </row>
    <row r="397" spans="1:50" ht="16.5" customHeight="1">
      <c r="A397" s="80">
        <v>393</v>
      </c>
      <c r="B397" s="86" t="s">
        <v>1556</v>
      </c>
      <c r="C397" s="88" t="s">
        <v>28</v>
      </c>
      <c r="D397" s="86" t="s">
        <v>2233</v>
      </c>
      <c r="E397" s="86" t="s">
        <v>1516</v>
      </c>
      <c r="F397" s="87" t="s">
        <v>727</v>
      </c>
      <c r="G397" s="99" t="s">
        <v>1557</v>
      </c>
      <c r="H397" s="390" t="s">
        <v>2353</v>
      </c>
      <c r="I397" s="390" t="s">
        <v>699</v>
      </c>
      <c r="J397" s="88" t="s">
        <v>5123</v>
      </c>
      <c r="K397" s="366">
        <v>2</v>
      </c>
      <c r="L397" s="367">
        <v>1</v>
      </c>
      <c r="M397" s="367">
        <v>1</v>
      </c>
      <c r="N397" s="368">
        <f>VLOOKUP($G397, SCHOOL_INFO!$D$5:$AS$749, 6, FALSE)</f>
        <v>10</v>
      </c>
      <c r="O397" s="368">
        <f>VLOOKUP($G397, SCHOOL_INFO!$D$5:$AS$749, 7, FALSE)</f>
        <v>0</v>
      </c>
      <c r="P397" s="368">
        <f>VLOOKUP($G397, SCHOOL_INFO!$D$5:$AS$749, 8, FALSE)</f>
        <v>1</v>
      </c>
      <c r="Q397" s="368">
        <f>VLOOKUP($G397, SCHOOL_INFO!$D$5:$AS$749, 10, FALSE)</f>
        <v>5</v>
      </c>
      <c r="R397" s="368">
        <f>VLOOKUP($G397, SCHOOL_INFO!$D$5:$AS$749, 11, FALSE)</f>
        <v>0</v>
      </c>
      <c r="S397" s="368">
        <f>VLOOKUP($G397, SCHOOL_INFO!$D$5:$AS$749, 12, FALSE)</f>
        <v>0</v>
      </c>
      <c r="T397" s="368">
        <f>VLOOKUP($G397, SCHOOL_INFO!$D$5:$AS$749, 13, FALSE)</f>
        <v>0</v>
      </c>
      <c r="U397" s="368">
        <f>VLOOKUP($G397, SCHOOL_INFO!$D$5:$AS$749, 14, FALSE)</f>
        <v>0</v>
      </c>
      <c r="V397" s="368">
        <f>VLOOKUP($G397, SCHOOL_INFO!$D$5:$AS$749, 15, FALSE)</f>
        <v>0</v>
      </c>
      <c r="W397" s="368">
        <f>VLOOKUP($G397, SCHOOL_INFO!$D$5:$AS$749, 17, FALSE)</f>
        <v>0</v>
      </c>
      <c r="X397" s="368">
        <f>VLOOKUP($G397, SCHOOL_INFO!$D$5:$AS$749, 18, FALSE)</f>
        <v>0</v>
      </c>
      <c r="Y397" s="368">
        <f>VLOOKUP($G397, SCHOOL_INFO!$D$5:$AS$749, 19, FALSE)</f>
        <v>0</v>
      </c>
      <c r="Z397" s="368">
        <f>VLOOKUP($G397, SCHOOL_INFO!$D$5:$AS$749, 21, FALSE)</f>
        <v>3</v>
      </c>
      <c r="AA397" s="368">
        <f>VLOOKUP($G397, SCHOOL_INFO!$D$5:$AS$749, 22, FALSE)</f>
        <v>1</v>
      </c>
      <c r="AB397" s="368">
        <f>VLOOKUP($G397, SCHOOL_INFO!$D$5:$AS$749, 23, FALSE)</f>
        <v>0</v>
      </c>
      <c r="AC397" s="368">
        <f>VLOOKUP($G397, SCHOOL_INFO!$D$5:$AS$749, 25, FALSE)</f>
        <v>2</v>
      </c>
      <c r="AD397" s="368">
        <f>VLOOKUP($G397, SCHOOL_INFO!$D$5:$AS$749, 26, FALSE)</f>
        <v>0</v>
      </c>
      <c r="AE397" s="368">
        <f>VLOOKUP($G397, SCHOOL_INFO!$D$5:$AS$749, 27, FALSE)</f>
        <v>0</v>
      </c>
      <c r="AF397" s="368">
        <f>VLOOKUP($G397, SCHOOL_INFO!$D$5:$AS$749, 29, FALSE)</f>
        <v>28</v>
      </c>
      <c r="AG397" s="368">
        <f>VLOOKUP($G397, SCHOOL_INFO!$D$5:$AS$749, 30, FALSE)</f>
        <v>0</v>
      </c>
      <c r="AH397" s="368">
        <f>VLOOKUP($G397, SCHOOL_INFO!$D$5:$AS$749, 31, FALSE)</f>
        <v>0</v>
      </c>
      <c r="AI397" s="368">
        <f>VLOOKUP($G397, SCHOOL_INFO!$D$5:$AS$749, 33, FALSE)</f>
        <v>1</v>
      </c>
      <c r="AJ397" s="368">
        <f>VLOOKUP($G397, SCHOOL_INFO!$D$5:$AS$749, 34, FALSE)</f>
        <v>0</v>
      </c>
      <c r="AK397" s="368">
        <f>VLOOKUP($G397, SCHOOL_INFO!$D$5:$AS$749, 35, FALSE)</f>
        <v>4</v>
      </c>
      <c r="AL397" s="368">
        <f>VLOOKUP($B397, '0.학교(충남+대전)'!$C$4:$AH$767, 31, FALSE)</f>
        <v>4</v>
      </c>
      <c r="AM397" s="368">
        <f>VLOOKUP($B397, '0.학교(충남+대전)'!$C$4:$AH$767, 32, FALSE)</f>
        <v>0</v>
      </c>
      <c r="AN397" s="368">
        <f>VLOOKUP($G397, SCHOOL_INFO!$D$5:$AS$749, 9, FALSE)</f>
        <v>11</v>
      </c>
      <c r="AO397" s="368">
        <f>VLOOKUP($G397, SCHOOL_INFO!$D$5:$AS$749, 36, FALSE)</f>
        <v>19</v>
      </c>
      <c r="AP397" s="368">
        <f>VLOOKUP($G397, SCHOOL_INFO!$D$5:$AS$749, 37, FALSE)</f>
        <v>20</v>
      </c>
      <c r="AQ397" s="368">
        <f>VLOOKUP($B397, '0.학교(충남+대전)'!$C$4:$AC$767, 27, FALSE)</f>
        <v>14</v>
      </c>
      <c r="AR397" s="368">
        <f>VLOOKUP($B397, '0.학교(충남+대전)'!$C$4:$AH$767, 29, FALSE)</f>
        <v>14</v>
      </c>
      <c r="AS397" s="368">
        <f>VLOOKUP($B397, '0.학교(충남+대전)'!$C$4:$AH$767, 30, FALSE)</f>
        <v>0</v>
      </c>
      <c r="AT397" s="368">
        <f>VLOOKUP($G397, SCHOOL_INFO!$D$5:$AS$749, 38, FALSE)</f>
        <v>1</v>
      </c>
      <c r="AU397" s="368">
        <f>VLOOKUP($G397, SCHOOL_INFO!$D$5:$AS$749, 39, FALSE)</f>
        <v>5</v>
      </c>
      <c r="AV397" s="368">
        <f>VLOOKUP($G397, SCHOOL_INFO!$D$5:$AS$749, 40, FALSE)</f>
        <v>15</v>
      </c>
      <c r="AW397" s="368">
        <f>VLOOKUP($G397, SCHOOL_INFO!$D$5:$AS$749, 41, FALSE)</f>
        <v>0</v>
      </c>
      <c r="AX397" s="368">
        <f>VLOOKUP($G397, SCHOOL_INFO!$D$5:$AS$749, 42, FALSE)</f>
        <v>0</v>
      </c>
    </row>
    <row r="398" spans="1:50" ht="16.5" customHeight="1">
      <c r="A398" s="81">
        <v>394</v>
      </c>
      <c r="B398" s="86" t="s">
        <v>1558</v>
      </c>
      <c r="C398" s="88" t="s">
        <v>28</v>
      </c>
      <c r="D398" s="86" t="s">
        <v>2233</v>
      </c>
      <c r="E398" s="86" t="s">
        <v>1516</v>
      </c>
      <c r="F398" s="91" t="s">
        <v>724</v>
      </c>
      <c r="G398" s="100" t="s">
        <v>1559</v>
      </c>
      <c r="H398" s="390" t="s">
        <v>26</v>
      </c>
      <c r="I398" s="390" t="s">
        <v>35</v>
      </c>
      <c r="J398" s="88" t="s">
        <v>5123</v>
      </c>
      <c r="K398" s="366">
        <v>3</v>
      </c>
      <c r="L398" s="367">
        <v>1</v>
      </c>
      <c r="M398" s="367">
        <v>1</v>
      </c>
      <c r="N398" s="368">
        <f>VLOOKUP($G398, SCHOOL_INFO!$D$5:$AS$749, 6, FALSE)</f>
        <v>36</v>
      </c>
      <c r="O398" s="368">
        <f>VLOOKUP($G398, SCHOOL_INFO!$D$5:$AS$749, 7, FALSE)</f>
        <v>13</v>
      </c>
      <c r="P398" s="368">
        <f>VLOOKUP($G398, SCHOOL_INFO!$D$5:$AS$749, 8, FALSE)</f>
        <v>2</v>
      </c>
      <c r="Q398" s="368">
        <f>VLOOKUP($G398, SCHOOL_INFO!$D$5:$AS$749, 10, FALSE)</f>
        <v>5</v>
      </c>
      <c r="R398" s="368">
        <f>VLOOKUP($G398, SCHOOL_INFO!$D$5:$AS$749, 11, FALSE)</f>
        <v>1</v>
      </c>
      <c r="S398" s="368">
        <f>VLOOKUP($G398, SCHOOL_INFO!$D$5:$AS$749, 12, FALSE)</f>
        <v>0</v>
      </c>
      <c r="T398" s="368">
        <f>VLOOKUP($G398, SCHOOL_INFO!$D$5:$AS$749, 13, FALSE)</f>
        <v>20</v>
      </c>
      <c r="U398" s="368">
        <f>VLOOKUP($G398, SCHOOL_INFO!$D$5:$AS$749, 14, FALSE)</f>
        <v>13</v>
      </c>
      <c r="V398" s="368">
        <f>VLOOKUP($G398, SCHOOL_INFO!$D$5:$AS$749, 15, FALSE)</f>
        <v>0</v>
      </c>
      <c r="W398" s="368">
        <f>VLOOKUP($G398, SCHOOL_INFO!$D$5:$AS$749, 17, FALSE)</f>
        <v>2</v>
      </c>
      <c r="X398" s="368">
        <f>VLOOKUP($G398, SCHOOL_INFO!$D$5:$AS$749, 18, FALSE)</f>
        <v>0</v>
      </c>
      <c r="Y398" s="368">
        <f>VLOOKUP($G398, SCHOOL_INFO!$D$5:$AS$749, 19, FALSE)</f>
        <v>0</v>
      </c>
      <c r="Z398" s="368">
        <f>VLOOKUP($G398, SCHOOL_INFO!$D$5:$AS$749, 21, FALSE)</f>
        <v>61</v>
      </c>
      <c r="AA398" s="368">
        <f>VLOOKUP($G398, SCHOOL_INFO!$D$5:$AS$749, 22, FALSE)</f>
        <v>15</v>
      </c>
      <c r="AB398" s="368">
        <f>VLOOKUP($G398, SCHOOL_INFO!$D$5:$AS$749, 23, FALSE)</f>
        <v>5</v>
      </c>
      <c r="AC398" s="368">
        <f>VLOOKUP($G398, SCHOOL_INFO!$D$5:$AS$749, 25, FALSE)</f>
        <v>0</v>
      </c>
      <c r="AD398" s="368">
        <f>VLOOKUP($G398, SCHOOL_INFO!$D$5:$AS$749, 26, FALSE)</f>
        <v>0</v>
      </c>
      <c r="AE398" s="368">
        <f>VLOOKUP($G398, SCHOOL_INFO!$D$5:$AS$749, 27, FALSE)</f>
        <v>0</v>
      </c>
      <c r="AF398" s="368">
        <f>VLOOKUP($G398, SCHOOL_INFO!$D$5:$AS$749, 29, FALSE)</f>
        <v>0</v>
      </c>
      <c r="AG398" s="368">
        <f>VLOOKUP($G398, SCHOOL_INFO!$D$5:$AS$749, 30, FALSE)</f>
        <v>0</v>
      </c>
      <c r="AH398" s="368">
        <f>VLOOKUP($G398, SCHOOL_INFO!$D$5:$AS$749, 31, FALSE)</f>
        <v>0</v>
      </c>
      <c r="AI398" s="368">
        <f>VLOOKUP($G398, SCHOOL_INFO!$D$5:$AS$749, 33, FALSE)</f>
        <v>1</v>
      </c>
      <c r="AJ398" s="368">
        <f>VLOOKUP($G398, SCHOOL_INFO!$D$5:$AS$749, 34, FALSE)</f>
        <v>0</v>
      </c>
      <c r="AK398" s="368">
        <f>VLOOKUP($G398, SCHOOL_INFO!$D$5:$AS$749, 35, FALSE)</f>
        <v>11</v>
      </c>
      <c r="AL398" s="368">
        <f>VLOOKUP($B398, '0.학교(충남+대전)'!$C$4:$AH$767, 31, FALSE)</f>
        <v>11</v>
      </c>
      <c r="AM398" s="368">
        <f>VLOOKUP($B398, '0.학교(충남+대전)'!$C$4:$AH$767, 32, FALSE)</f>
        <v>0</v>
      </c>
      <c r="AN398" s="368">
        <f>VLOOKUP($G398, SCHOOL_INFO!$D$5:$AS$749, 9, FALSE)</f>
        <v>51</v>
      </c>
      <c r="AO398" s="368">
        <f>VLOOKUP($G398, SCHOOL_INFO!$D$5:$AS$749, 36, FALSE)</f>
        <v>10</v>
      </c>
      <c r="AP398" s="368">
        <f>VLOOKUP($G398, SCHOOL_INFO!$D$5:$AS$749, 37, FALSE)</f>
        <v>56</v>
      </c>
      <c r="AQ398" s="368">
        <f>VLOOKUP($B398, '0.학교(충남+대전)'!$C$4:$AC$767, 27, FALSE)</f>
        <v>66</v>
      </c>
      <c r="AR398" s="368">
        <f>VLOOKUP($B398, '0.학교(충남+대전)'!$C$4:$AH$767, 29, FALSE)</f>
        <v>66</v>
      </c>
      <c r="AS398" s="368">
        <f>VLOOKUP($B398, '0.학교(충남+대전)'!$C$4:$AH$767, 30, FALSE)</f>
        <v>0</v>
      </c>
      <c r="AT398" s="368">
        <f>VLOOKUP($G398, SCHOOL_INFO!$D$5:$AS$749, 38, FALSE)</f>
        <v>1</v>
      </c>
      <c r="AU398" s="368">
        <f>VLOOKUP($G398, SCHOOL_INFO!$D$5:$AS$749, 39, FALSE)</f>
        <v>11</v>
      </c>
      <c r="AV398" s="368">
        <f>VLOOKUP($G398, SCHOOL_INFO!$D$5:$AS$749, 40, FALSE)</f>
        <v>66</v>
      </c>
      <c r="AW398" s="368">
        <f>VLOOKUP($G398, SCHOOL_INFO!$D$5:$AS$749, 41, FALSE)</f>
        <v>0</v>
      </c>
      <c r="AX398" s="368">
        <f>VLOOKUP($G398, SCHOOL_INFO!$D$5:$AS$749, 42, FALSE)</f>
        <v>0</v>
      </c>
    </row>
    <row r="399" spans="1:50" ht="16.5" customHeight="1">
      <c r="A399" s="80">
        <v>395</v>
      </c>
      <c r="B399" s="86" t="s">
        <v>1560</v>
      </c>
      <c r="C399" s="88" t="s">
        <v>28</v>
      </c>
      <c r="D399" s="86" t="s">
        <v>2233</v>
      </c>
      <c r="E399" s="86" t="s">
        <v>1516</v>
      </c>
      <c r="F399" s="89" t="s">
        <v>730</v>
      </c>
      <c r="G399" s="99" t="s">
        <v>1561</v>
      </c>
      <c r="H399" s="390" t="s">
        <v>26</v>
      </c>
      <c r="I399" s="390" t="s">
        <v>35</v>
      </c>
      <c r="J399" s="88" t="s">
        <v>5123</v>
      </c>
      <c r="K399" s="366">
        <v>3</v>
      </c>
      <c r="L399" s="367">
        <v>1</v>
      </c>
      <c r="M399" s="367">
        <v>1</v>
      </c>
      <c r="N399" s="368">
        <f>VLOOKUP($G399, SCHOOL_INFO!$D$5:$AS$749, 6, FALSE)</f>
        <v>16</v>
      </c>
      <c r="O399" s="368">
        <f>VLOOKUP($G399, SCHOOL_INFO!$D$5:$AS$749, 7, FALSE)</f>
        <v>0</v>
      </c>
      <c r="P399" s="368">
        <f>VLOOKUP($G399, SCHOOL_INFO!$D$5:$AS$749, 8, FALSE)</f>
        <v>1</v>
      </c>
      <c r="Q399" s="368">
        <f>VLOOKUP($G399, SCHOOL_INFO!$D$5:$AS$749, 10, FALSE)</f>
        <v>6</v>
      </c>
      <c r="R399" s="368">
        <f>VLOOKUP($G399, SCHOOL_INFO!$D$5:$AS$749, 11, FALSE)</f>
        <v>0</v>
      </c>
      <c r="S399" s="368">
        <f>VLOOKUP($G399, SCHOOL_INFO!$D$5:$AS$749, 12, FALSE)</f>
        <v>0</v>
      </c>
      <c r="T399" s="368">
        <f>VLOOKUP($G399, SCHOOL_INFO!$D$5:$AS$749, 13, FALSE)</f>
        <v>15</v>
      </c>
      <c r="U399" s="368">
        <f>VLOOKUP($G399, SCHOOL_INFO!$D$5:$AS$749, 14, FALSE)</f>
        <v>1</v>
      </c>
      <c r="V399" s="368">
        <f>VLOOKUP($G399, SCHOOL_INFO!$D$5:$AS$749, 15, FALSE)</f>
        <v>0</v>
      </c>
      <c r="W399" s="368">
        <f>VLOOKUP($G399, SCHOOL_INFO!$D$5:$AS$749, 17, FALSE)</f>
        <v>0</v>
      </c>
      <c r="X399" s="368">
        <f>VLOOKUP($G399, SCHOOL_INFO!$D$5:$AS$749, 18, FALSE)</f>
        <v>0</v>
      </c>
      <c r="Y399" s="368">
        <f>VLOOKUP($G399, SCHOOL_INFO!$D$5:$AS$749, 19, FALSE)</f>
        <v>0</v>
      </c>
      <c r="Z399" s="368">
        <f>VLOOKUP($G399, SCHOOL_INFO!$D$5:$AS$749, 21, FALSE)</f>
        <v>24</v>
      </c>
      <c r="AA399" s="368">
        <f>VLOOKUP($G399, SCHOOL_INFO!$D$5:$AS$749, 22, FALSE)</f>
        <v>4</v>
      </c>
      <c r="AB399" s="368">
        <f>VLOOKUP($G399, SCHOOL_INFO!$D$5:$AS$749, 23, FALSE)</f>
        <v>0</v>
      </c>
      <c r="AC399" s="368">
        <f>VLOOKUP($G399, SCHOOL_INFO!$D$5:$AS$749, 25, FALSE)</f>
        <v>3</v>
      </c>
      <c r="AD399" s="368">
        <f>VLOOKUP($G399, SCHOOL_INFO!$D$5:$AS$749, 26, FALSE)</f>
        <v>0</v>
      </c>
      <c r="AE399" s="368">
        <f>VLOOKUP($G399, SCHOOL_INFO!$D$5:$AS$749, 27, FALSE)</f>
        <v>0</v>
      </c>
      <c r="AF399" s="368">
        <f>VLOOKUP($G399, SCHOOL_INFO!$D$5:$AS$749, 29, FALSE)</f>
        <v>3</v>
      </c>
      <c r="AG399" s="368">
        <f>VLOOKUP($G399, SCHOOL_INFO!$D$5:$AS$749, 30, FALSE)</f>
        <v>0</v>
      </c>
      <c r="AH399" s="368">
        <f>VLOOKUP($G399, SCHOOL_INFO!$D$5:$AS$749, 31, FALSE)</f>
        <v>0</v>
      </c>
      <c r="AI399" s="368">
        <f>VLOOKUP($G399, SCHOOL_INFO!$D$5:$AS$749, 33, FALSE)</f>
        <v>1</v>
      </c>
      <c r="AJ399" s="368">
        <f>VLOOKUP($G399, SCHOOL_INFO!$D$5:$AS$749, 34, FALSE)</f>
        <v>0</v>
      </c>
      <c r="AK399" s="368">
        <f>VLOOKUP($G399, SCHOOL_INFO!$D$5:$AS$749, 35, FALSE)</f>
        <v>6</v>
      </c>
      <c r="AL399" s="368">
        <f>VLOOKUP($B399, '0.학교(충남+대전)'!$C$4:$AH$767, 31, FALSE)</f>
        <v>6</v>
      </c>
      <c r="AM399" s="368">
        <f>VLOOKUP($B399, '0.학교(충남+대전)'!$C$4:$AH$767, 32, FALSE)</f>
        <v>0</v>
      </c>
      <c r="AN399" s="368">
        <f>VLOOKUP($G399, SCHOOL_INFO!$D$5:$AS$749, 9, FALSE)</f>
        <v>17</v>
      </c>
      <c r="AO399" s="368">
        <f>VLOOKUP($G399, SCHOOL_INFO!$D$5:$AS$749, 36, FALSE)</f>
        <v>6</v>
      </c>
      <c r="AP399" s="368">
        <f>VLOOKUP($G399, SCHOOL_INFO!$D$5:$AS$749, 37, FALSE)</f>
        <v>45</v>
      </c>
      <c r="AQ399" s="368">
        <f>VLOOKUP($B399, '0.학교(충남+대전)'!$C$4:$AC$767, 27, FALSE)</f>
        <v>49</v>
      </c>
      <c r="AR399" s="368">
        <f>VLOOKUP($B399, '0.학교(충남+대전)'!$C$4:$AH$767, 29, FALSE)</f>
        <v>49</v>
      </c>
      <c r="AS399" s="368">
        <f>VLOOKUP($B399, '0.학교(충남+대전)'!$C$4:$AH$767, 30, FALSE)</f>
        <v>2</v>
      </c>
      <c r="AT399" s="368">
        <f>VLOOKUP($G399, SCHOOL_INFO!$D$5:$AS$749, 38, FALSE)</f>
        <v>6</v>
      </c>
      <c r="AU399" s="368">
        <f>VLOOKUP($G399, SCHOOL_INFO!$D$5:$AS$749, 39, FALSE)</f>
        <v>0</v>
      </c>
      <c r="AV399" s="368">
        <f>VLOOKUP($G399, SCHOOL_INFO!$D$5:$AS$749, 40, FALSE)</f>
        <v>49</v>
      </c>
      <c r="AW399" s="368">
        <f>VLOOKUP($G399, SCHOOL_INFO!$D$5:$AS$749, 41, FALSE)</f>
        <v>0</v>
      </c>
      <c r="AX399" s="368">
        <f>VLOOKUP($G399, SCHOOL_INFO!$D$5:$AS$749, 42, FALSE)</f>
        <v>0</v>
      </c>
    </row>
    <row r="400" spans="1:50" ht="16.5" customHeight="1">
      <c r="A400" s="80">
        <v>396</v>
      </c>
      <c r="B400" s="86" t="s">
        <v>1562</v>
      </c>
      <c r="C400" s="88" t="s">
        <v>28</v>
      </c>
      <c r="D400" s="86" t="s">
        <v>2233</v>
      </c>
      <c r="E400" s="86" t="s">
        <v>1516</v>
      </c>
      <c r="F400" s="87" t="s">
        <v>727</v>
      </c>
      <c r="G400" s="99" t="s">
        <v>1563</v>
      </c>
      <c r="H400" s="390" t="s">
        <v>26</v>
      </c>
      <c r="I400" s="390" t="s">
        <v>699</v>
      </c>
      <c r="J400" s="88" t="s">
        <v>5126</v>
      </c>
      <c r="K400" s="366">
        <v>2</v>
      </c>
      <c r="L400" s="367">
        <v>1</v>
      </c>
      <c r="M400" s="367">
        <v>1</v>
      </c>
      <c r="N400" s="368">
        <f>VLOOKUP($G400, SCHOOL_INFO!$D$5:$AS$749, 6, FALSE)</f>
        <v>8</v>
      </c>
      <c r="O400" s="368">
        <f>VLOOKUP($G400, SCHOOL_INFO!$D$5:$AS$749, 7, FALSE)</f>
        <v>3</v>
      </c>
      <c r="P400" s="368">
        <f>VLOOKUP($G400, SCHOOL_INFO!$D$5:$AS$749, 8, FALSE)</f>
        <v>0</v>
      </c>
      <c r="Q400" s="368">
        <f>VLOOKUP($G400, SCHOOL_INFO!$D$5:$AS$749, 10, FALSE)</f>
        <v>0</v>
      </c>
      <c r="R400" s="368">
        <f>VLOOKUP($G400, SCHOOL_INFO!$D$5:$AS$749, 11, FALSE)</f>
        <v>0</v>
      </c>
      <c r="S400" s="368">
        <f>VLOOKUP($G400, SCHOOL_INFO!$D$5:$AS$749, 12, FALSE)</f>
        <v>0</v>
      </c>
      <c r="T400" s="368">
        <f>VLOOKUP($G400, SCHOOL_INFO!$D$5:$AS$749, 13, FALSE)</f>
        <v>0</v>
      </c>
      <c r="U400" s="368">
        <f>VLOOKUP($G400, SCHOOL_INFO!$D$5:$AS$749, 14, FALSE)</f>
        <v>0</v>
      </c>
      <c r="V400" s="368">
        <f>VLOOKUP($G400, SCHOOL_INFO!$D$5:$AS$749, 15, FALSE)</f>
        <v>0</v>
      </c>
      <c r="W400" s="368">
        <f>VLOOKUP($G400, SCHOOL_INFO!$D$5:$AS$749, 17, FALSE)</f>
        <v>10</v>
      </c>
      <c r="X400" s="368">
        <f>VLOOKUP($G400, SCHOOL_INFO!$D$5:$AS$749, 18, FALSE)</f>
        <v>6</v>
      </c>
      <c r="Y400" s="368">
        <f>VLOOKUP($G400, SCHOOL_INFO!$D$5:$AS$749, 19, FALSE)</f>
        <v>0</v>
      </c>
      <c r="Z400" s="368">
        <f>VLOOKUP($G400, SCHOOL_INFO!$D$5:$AS$749, 21, FALSE)</f>
        <v>7</v>
      </c>
      <c r="AA400" s="368">
        <f>VLOOKUP($G400, SCHOOL_INFO!$D$5:$AS$749, 22, FALSE)</f>
        <v>2</v>
      </c>
      <c r="AB400" s="368">
        <f>VLOOKUP($G400, SCHOOL_INFO!$D$5:$AS$749, 23, FALSE)</f>
        <v>0</v>
      </c>
      <c r="AC400" s="368">
        <f>VLOOKUP($G400, SCHOOL_INFO!$D$5:$AS$749, 25, FALSE)</f>
        <v>0</v>
      </c>
      <c r="AD400" s="368">
        <f>VLOOKUP($G400, SCHOOL_INFO!$D$5:$AS$749, 26, FALSE)</f>
        <v>0</v>
      </c>
      <c r="AE400" s="368">
        <f>VLOOKUP($G400, SCHOOL_INFO!$D$5:$AS$749, 27, FALSE)</f>
        <v>0</v>
      </c>
      <c r="AF400" s="368">
        <f>VLOOKUP($G400, SCHOOL_INFO!$D$5:$AS$749, 29, FALSE)</f>
        <v>0</v>
      </c>
      <c r="AG400" s="368">
        <f>VLOOKUP($G400, SCHOOL_INFO!$D$5:$AS$749, 30, FALSE)</f>
        <v>0</v>
      </c>
      <c r="AH400" s="368">
        <f>VLOOKUP($G400, SCHOOL_INFO!$D$5:$AS$749, 31, FALSE)</f>
        <v>0</v>
      </c>
      <c r="AI400" s="368">
        <f>VLOOKUP($G400, SCHOOL_INFO!$D$5:$AS$749, 33, FALSE)</f>
        <v>1</v>
      </c>
      <c r="AJ400" s="368">
        <f>VLOOKUP($G400, SCHOOL_INFO!$D$5:$AS$749, 34, FALSE)</f>
        <v>0</v>
      </c>
      <c r="AK400" s="368">
        <f>VLOOKUP($G400, SCHOOL_INFO!$D$5:$AS$749, 35, FALSE)</f>
        <v>5</v>
      </c>
      <c r="AL400" s="368">
        <f>VLOOKUP($B400, '0.학교(충남+대전)'!$C$4:$AH$767, 31, FALSE)</f>
        <v>5</v>
      </c>
      <c r="AM400" s="368">
        <f>VLOOKUP($B400, '0.학교(충남+대전)'!$C$4:$AH$767, 32, FALSE)</f>
        <v>0</v>
      </c>
      <c r="AN400" s="368">
        <f>VLOOKUP($G400, SCHOOL_INFO!$D$5:$AS$749, 9, FALSE)</f>
        <v>11</v>
      </c>
      <c r="AO400" s="368">
        <f>VLOOKUP($G400, SCHOOL_INFO!$D$5:$AS$749, 36, FALSE)</f>
        <v>0</v>
      </c>
      <c r="AP400" s="368">
        <f>VLOOKUP($G400, SCHOOL_INFO!$D$5:$AS$749, 37, FALSE)</f>
        <v>0</v>
      </c>
      <c r="AQ400" s="368">
        <f>VLOOKUP($B400, '0.학교(충남+대전)'!$C$4:$AC$767, 27, FALSE)</f>
        <v>18</v>
      </c>
      <c r="AR400" s="368">
        <f>VLOOKUP($B400, '0.학교(충남+대전)'!$C$4:$AH$767, 29, FALSE)</f>
        <v>17</v>
      </c>
      <c r="AS400" s="368">
        <f>VLOOKUP($B400, '0.학교(충남+대전)'!$C$4:$AH$767, 30, FALSE)</f>
        <v>7</v>
      </c>
      <c r="AT400" s="368">
        <f>VLOOKUP($G400, SCHOOL_INFO!$D$5:$AS$749, 38, FALSE)</f>
        <v>0</v>
      </c>
      <c r="AU400" s="368">
        <f>VLOOKUP($G400, SCHOOL_INFO!$D$5:$AS$749, 39, FALSE)</f>
        <v>7</v>
      </c>
      <c r="AV400" s="368">
        <f>VLOOKUP($G400, SCHOOL_INFO!$D$5:$AS$749, 40, FALSE)</f>
        <v>16</v>
      </c>
      <c r="AW400" s="368">
        <f>VLOOKUP($G400, SCHOOL_INFO!$D$5:$AS$749, 41, FALSE)</f>
        <v>0</v>
      </c>
      <c r="AX400" s="368">
        <f>VLOOKUP($G400, SCHOOL_INFO!$D$5:$AS$749, 42, FALSE)</f>
        <v>0</v>
      </c>
    </row>
    <row r="401" spans="1:50" ht="16.5" customHeight="1">
      <c r="A401" s="81">
        <v>397</v>
      </c>
      <c r="B401" s="86" t="s">
        <v>1564</v>
      </c>
      <c r="C401" s="88" t="s">
        <v>28</v>
      </c>
      <c r="D401" s="86" t="s">
        <v>2233</v>
      </c>
      <c r="E401" s="86" t="s">
        <v>1516</v>
      </c>
      <c r="F401" s="89" t="s">
        <v>730</v>
      </c>
      <c r="G401" s="99" t="s">
        <v>1565</v>
      </c>
      <c r="H401" s="390" t="s">
        <v>26</v>
      </c>
      <c r="I401" s="390" t="s">
        <v>699</v>
      </c>
      <c r="J401" s="88" t="s">
        <v>5123</v>
      </c>
      <c r="K401" s="366">
        <v>2</v>
      </c>
      <c r="L401" s="367">
        <v>1</v>
      </c>
      <c r="M401" s="367">
        <v>1</v>
      </c>
      <c r="N401" s="368">
        <f>VLOOKUP($G401, SCHOOL_INFO!$D$5:$AS$749, 6, FALSE)</f>
        <v>28</v>
      </c>
      <c r="O401" s="368">
        <f>VLOOKUP($G401, SCHOOL_INFO!$D$5:$AS$749, 7, FALSE)</f>
        <v>11</v>
      </c>
      <c r="P401" s="368">
        <f>VLOOKUP($G401, SCHOOL_INFO!$D$5:$AS$749, 8, FALSE)</f>
        <v>1</v>
      </c>
      <c r="Q401" s="368">
        <f>VLOOKUP($G401, SCHOOL_INFO!$D$5:$AS$749, 10, FALSE)</f>
        <v>0</v>
      </c>
      <c r="R401" s="368">
        <f>VLOOKUP($G401, SCHOOL_INFO!$D$5:$AS$749, 11, FALSE)</f>
        <v>0</v>
      </c>
      <c r="S401" s="368">
        <f>VLOOKUP($G401, SCHOOL_INFO!$D$5:$AS$749, 12, FALSE)</f>
        <v>0</v>
      </c>
      <c r="T401" s="368">
        <f>VLOOKUP($G401, SCHOOL_INFO!$D$5:$AS$749, 13, FALSE)</f>
        <v>0</v>
      </c>
      <c r="U401" s="368">
        <f>VLOOKUP($G401, SCHOOL_INFO!$D$5:$AS$749, 14, FALSE)</f>
        <v>0</v>
      </c>
      <c r="V401" s="368">
        <f>VLOOKUP($G401, SCHOOL_INFO!$D$5:$AS$749, 15, FALSE)</f>
        <v>0</v>
      </c>
      <c r="W401" s="368">
        <f>VLOOKUP($G401, SCHOOL_INFO!$D$5:$AS$749, 17, FALSE)</f>
        <v>13</v>
      </c>
      <c r="X401" s="368">
        <f>VLOOKUP($G401, SCHOOL_INFO!$D$5:$AS$749, 18, FALSE)</f>
        <v>16</v>
      </c>
      <c r="Y401" s="368">
        <f>VLOOKUP($G401, SCHOOL_INFO!$D$5:$AS$749, 19, FALSE)</f>
        <v>0</v>
      </c>
      <c r="Z401" s="368">
        <f>VLOOKUP($G401, SCHOOL_INFO!$D$5:$AS$749, 21, FALSE)</f>
        <v>21</v>
      </c>
      <c r="AA401" s="368">
        <f>VLOOKUP($G401, SCHOOL_INFO!$D$5:$AS$749, 22, FALSE)</f>
        <v>8</v>
      </c>
      <c r="AB401" s="368">
        <f>VLOOKUP($G401, SCHOOL_INFO!$D$5:$AS$749, 23, FALSE)</f>
        <v>0</v>
      </c>
      <c r="AC401" s="368">
        <f>VLOOKUP($G401, SCHOOL_INFO!$D$5:$AS$749, 25, FALSE)</f>
        <v>25</v>
      </c>
      <c r="AD401" s="368">
        <f>VLOOKUP($G401, SCHOOL_INFO!$D$5:$AS$749, 26, FALSE)</f>
        <v>0</v>
      </c>
      <c r="AE401" s="368">
        <f>VLOOKUP($G401, SCHOOL_INFO!$D$5:$AS$749, 27, FALSE)</f>
        <v>0</v>
      </c>
      <c r="AF401" s="368">
        <f>VLOOKUP($G401, SCHOOL_INFO!$D$5:$AS$749, 29, FALSE)</f>
        <v>0</v>
      </c>
      <c r="AG401" s="368">
        <f>VLOOKUP($G401, SCHOOL_INFO!$D$5:$AS$749, 30, FALSE)</f>
        <v>0</v>
      </c>
      <c r="AH401" s="368">
        <f>VLOOKUP($G401, SCHOOL_INFO!$D$5:$AS$749, 31, FALSE)</f>
        <v>0</v>
      </c>
      <c r="AI401" s="368">
        <f>VLOOKUP($G401, SCHOOL_INFO!$D$5:$AS$749, 33, FALSE)</f>
        <v>1</v>
      </c>
      <c r="AJ401" s="368">
        <f>VLOOKUP($G401, SCHOOL_INFO!$D$5:$AS$749, 34, FALSE)</f>
        <v>0</v>
      </c>
      <c r="AK401" s="368">
        <f>VLOOKUP($G401, SCHOOL_INFO!$D$5:$AS$749, 35, FALSE)</f>
        <v>8</v>
      </c>
      <c r="AL401" s="368">
        <f>VLOOKUP($B401, '0.학교(충남+대전)'!$C$4:$AH$767, 31, FALSE)</f>
        <v>4</v>
      </c>
      <c r="AM401" s="368">
        <f>VLOOKUP($B401, '0.학교(충남+대전)'!$C$4:$AH$767, 32, FALSE)</f>
        <v>4</v>
      </c>
      <c r="AN401" s="368">
        <f>VLOOKUP($G401, SCHOOL_INFO!$D$5:$AS$749, 9, FALSE)</f>
        <v>40</v>
      </c>
      <c r="AO401" s="368">
        <f>VLOOKUP($G401, SCHOOL_INFO!$D$5:$AS$749, 36, FALSE)</f>
        <v>32</v>
      </c>
      <c r="AP401" s="368">
        <f>VLOOKUP($G401, SCHOOL_INFO!$D$5:$AS$749, 37, FALSE)</f>
        <v>28</v>
      </c>
      <c r="AQ401" s="368">
        <f>VLOOKUP($B401, '0.학교(충남+대전)'!$C$4:$AC$767, 27, FALSE)</f>
        <v>28</v>
      </c>
      <c r="AR401" s="368">
        <f>VLOOKUP($B401, '0.학교(충남+대전)'!$C$4:$AH$767, 29, FALSE)</f>
        <v>28</v>
      </c>
      <c r="AS401" s="368">
        <f>VLOOKUP($B401, '0.학교(충남+대전)'!$C$4:$AH$767, 30, FALSE)</f>
        <v>32</v>
      </c>
      <c r="AT401" s="368">
        <f>VLOOKUP($G401, SCHOOL_INFO!$D$5:$AS$749, 38, FALSE)</f>
        <v>1</v>
      </c>
      <c r="AU401" s="368">
        <f>VLOOKUP($G401, SCHOOL_INFO!$D$5:$AS$749, 39, FALSE)</f>
        <v>8</v>
      </c>
      <c r="AV401" s="368">
        <f>VLOOKUP($G401, SCHOOL_INFO!$D$5:$AS$749, 40, FALSE)</f>
        <v>30</v>
      </c>
      <c r="AW401" s="368">
        <f>VLOOKUP($G401, SCHOOL_INFO!$D$5:$AS$749, 41, FALSE)</f>
        <v>0</v>
      </c>
      <c r="AX401" s="368">
        <f>VLOOKUP($G401, SCHOOL_INFO!$D$5:$AS$749, 42, FALSE)</f>
        <v>0</v>
      </c>
    </row>
    <row r="402" spans="1:50" ht="16.5" customHeight="1">
      <c r="A402" s="80">
        <v>398</v>
      </c>
      <c r="B402" s="86" t="s">
        <v>1566</v>
      </c>
      <c r="C402" s="88" t="s">
        <v>28</v>
      </c>
      <c r="D402" s="86" t="s">
        <v>2233</v>
      </c>
      <c r="E402" s="86" t="s">
        <v>1516</v>
      </c>
      <c r="F402" s="87" t="s">
        <v>727</v>
      </c>
      <c r="G402" s="99" t="s">
        <v>1567</v>
      </c>
      <c r="H402" s="390" t="s">
        <v>26</v>
      </c>
      <c r="I402" s="390" t="s">
        <v>699</v>
      </c>
      <c r="J402" s="88" t="s">
        <v>5123</v>
      </c>
      <c r="K402" s="366">
        <v>2</v>
      </c>
      <c r="L402" s="367">
        <v>1</v>
      </c>
      <c r="M402" s="367">
        <v>1</v>
      </c>
      <c r="N402" s="368">
        <f>VLOOKUP($G402, SCHOOL_INFO!$D$5:$AS$749, 6, FALSE)</f>
        <v>15</v>
      </c>
      <c r="O402" s="368">
        <f>VLOOKUP($G402, SCHOOL_INFO!$D$5:$AS$749, 7, FALSE)</f>
        <v>1</v>
      </c>
      <c r="P402" s="368">
        <f>VLOOKUP($G402, SCHOOL_INFO!$D$5:$AS$749, 8, FALSE)</f>
        <v>1</v>
      </c>
      <c r="Q402" s="368">
        <f>VLOOKUP($G402, SCHOOL_INFO!$D$5:$AS$749, 10, FALSE)</f>
        <v>11</v>
      </c>
      <c r="R402" s="368">
        <f>VLOOKUP($G402, SCHOOL_INFO!$D$5:$AS$749, 11, FALSE)</f>
        <v>0</v>
      </c>
      <c r="S402" s="368">
        <f>VLOOKUP($G402, SCHOOL_INFO!$D$5:$AS$749, 12, FALSE)</f>
        <v>0</v>
      </c>
      <c r="T402" s="368">
        <f>VLOOKUP($G402, SCHOOL_INFO!$D$5:$AS$749, 13, FALSE)</f>
        <v>0</v>
      </c>
      <c r="U402" s="368">
        <f>VLOOKUP($G402, SCHOOL_INFO!$D$5:$AS$749, 14, FALSE)</f>
        <v>0</v>
      </c>
      <c r="V402" s="368">
        <f>VLOOKUP($G402, SCHOOL_INFO!$D$5:$AS$749, 15, FALSE)</f>
        <v>0</v>
      </c>
      <c r="W402" s="368">
        <f>VLOOKUP($G402, SCHOOL_INFO!$D$5:$AS$749, 17, FALSE)</f>
        <v>0</v>
      </c>
      <c r="X402" s="368">
        <f>VLOOKUP($G402, SCHOOL_INFO!$D$5:$AS$749, 18, FALSE)</f>
        <v>0</v>
      </c>
      <c r="Y402" s="368">
        <f>VLOOKUP($G402, SCHOOL_INFO!$D$5:$AS$749, 19, FALSE)</f>
        <v>0</v>
      </c>
      <c r="Z402" s="368">
        <f>VLOOKUP($G402, SCHOOL_INFO!$D$5:$AS$749, 21, FALSE)</f>
        <v>20</v>
      </c>
      <c r="AA402" s="368">
        <f>VLOOKUP($G402, SCHOOL_INFO!$D$5:$AS$749, 22, FALSE)</f>
        <v>5</v>
      </c>
      <c r="AB402" s="368">
        <f>VLOOKUP($G402, SCHOOL_INFO!$D$5:$AS$749, 23, FALSE)</f>
        <v>0</v>
      </c>
      <c r="AC402" s="368">
        <f>VLOOKUP($G402, SCHOOL_INFO!$D$5:$AS$749, 25, FALSE)</f>
        <v>30</v>
      </c>
      <c r="AD402" s="368">
        <f>VLOOKUP($G402, SCHOOL_INFO!$D$5:$AS$749, 26, FALSE)</f>
        <v>1</v>
      </c>
      <c r="AE402" s="368">
        <f>VLOOKUP($G402, SCHOOL_INFO!$D$5:$AS$749, 27, FALSE)</f>
        <v>0</v>
      </c>
      <c r="AF402" s="368">
        <f>VLOOKUP($G402, SCHOOL_INFO!$D$5:$AS$749, 29, FALSE)</f>
        <v>0</v>
      </c>
      <c r="AG402" s="368">
        <f>VLOOKUP($G402, SCHOOL_INFO!$D$5:$AS$749, 30, FALSE)</f>
        <v>0</v>
      </c>
      <c r="AH402" s="368">
        <f>VLOOKUP($G402, SCHOOL_INFO!$D$5:$AS$749, 31, FALSE)</f>
        <v>0</v>
      </c>
      <c r="AI402" s="368">
        <f>VLOOKUP($G402, SCHOOL_INFO!$D$5:$AS$749, 33, FALSE)</f>
        <v>1</v>
      </c>
      <c r="AJ402" s="368">
        <f>VLOOKUP($G402, SCHOOL_INFO!$D$5:$AS$749, 34, FALSE)</f>
        <v>0</v>
      </c>
      <c r="AK402" s="368">
        <f>VLOOKUP($G402, SCHOOL_INFO!$D$5:$AS$749, 35, FALSE)</f>
        <v>4</v>
      </c>
      <c r="AL402" s="368">
        <f>VLOOKUP($B402, '0.학교(충남+대전)'!$C$4:$AH$767, 31, FALSE)</f>
        <v>4</v>
      </c>
      <c r="AM402" s="368">
        <f>VLOOKUP($B402, '0.학교(충남+대전)'!$C$4:$AH$767, 32, FALSE)</f>
        <v>0</v>
      </c>
      <c r="AN402" s="368">
        <f>VLOOKUP($G402, SCHOOL_INFO!$D$5:$AS$749, 9, FALSE)</f>
        <v>17</v>
      </c>
      <c r="AO402" s="368">
        <f>VLOOKUP($G402, SCHOOL_INFO!$D$5:$AS$749, 36, FALSE)</f>
        <v>24</v>
      </c>
      <c r="AP402" s="368">
        <f>VLOOKUP($G402, SCHOOL_INFO!$D$5:$AS$749, 37, FALSE)</f>
        <v>3</v>
      </c>
      <c r="AQ402" s="368">
        <f>VLOOKUP($B402, '0.학교(충남+대전)'!$C$4:$AC$767, 27, FALSE)</f>
        <v>21</v>
      </c>
      <c r="AR402" s="368">
        <f>VLOOKUP($B402, '0.학교(충남+대전)'!$C$4:$AH$767, 29, FALSE)</f>
        <v>21</v>
      </c>
      <c r="AS402" s="368">
        <f>VLOOKUP($B402, '0.학교(충남+대전)'!$C$4:$AH$767, 30, FALSE)</f>
        <v>6</v>
      </c>
      <c r="AT402" s="368">
        <f>VLOOKUP($G402, SCHOOL_INFO!$D$5:$AS$749, 38, FALSE)</f>
        <v>1</v>
      </c>
      <c r="AU402" s="368">
        <f>VLOOKUP($G402, SCHOOL_INFO!$D$5:$AS$749, 39, FALSE)</f>
        <v>5</v>
      </c>
      <c r="AV402" s="368">
        <f>VLOOKUP($G402, SCHOOL_INFO!$D$5:$AS$749, 40, FALSE)</f>
        <v>21</v>
      </c>
      <c r="AW402" s="368">
        <f>VLOOKUP($G402, SCHOOL_INFO!$D$5:$AS$749, 41, FALSE)</f>
        <v>0</v>
      </c>
      <c r="AX402" s="368">
        <f>VLOOKUP($G402, SCHOOL_INFO!$D$5:$AS$749, 42, FALSE)</f>
        <v>0</v>
      </c>
    </row>
    <row r="403" spans="1:50" ht="16.5" customHeight="1">
      <c r="A403" s="80">
        <v>399</v>
      </c>
      <c r="B403" s="86" t="s">
        <v>1568</v>
      </c>
      <c r="C403" s="88" t="s">
        <v>28</v>
      </c>
      <c r="D403" s="86" t="s">
        <v>2233</v>
      </c>
      <c r="E403" s="86" t="s">
        <v>1516</v>
      </c>
      <c r="F403" s="87" t="s">
        <v>727</v>
      </c>
      <c r="G403" s="100" t="s">
        <v>1569</v>
      </c>
      <c r="H403" s="390" t="s">
        <v>2353</v>
      </c>
      <c r="I403" s="390" t="s">
        <v>699</v>
      </c>
      <c r="J403" s="88" t="s">
        <v>5123</v>
      </c>
      <c r="K403" s="366">
        <v>2</v>
      </c>
      <c r="L403" s="367">
        <v>1</v>
      </c>
      <c r="M403" s="367">
        <v>1</v>
      </c>
      <c r="N403" s="368">
        <f>VLOOKUP($G403, SCHOOL_INFO!$D$5:$AS$749, 6, FALSE)</f>
        <v>14</v>
      </c>
      <c r="O403" s="368">
        <f>VLOOKUP($G403, SCHOOL_INFO!$D$5:$AS$749, 7, FALSE)</f>
        <v>2</v>
      </c>
      <c r="P403" s="368">
        <f>VLOOKUP($G403, SCHOOL_INFO!$D$5:$AS$749, 8, FALSE)</f>
        <v>1</v>
      </c>
      <c r="Q403" s="368">
        <f>VLOOKUP($G403, SCHOOL_INFO!$D$5:$AS$749, 10, FALSE)</f>
        <v>13</v>
      </c>
      <c r="R403" s="368">
        <f>VLOOKUP($G403, SCHOOL_INFO!$D$5:$AS$749, 11, FALSE)</f>
        <v>0</v>
      </c>
      <c r="S403" s="368">
        <f>VLOOKUP($G403, SCHOOL_INFO!$D$5:$AS$749, 12, FALSE)</f>
        <v>0</v>
      </c>
      <c r="T403" s="368">
        <f>VLOOKUP($G403, SCHOOL_INFO!$D$5:$AS$749, 13, FALSE)</f>
        <v>2</v>
      </c>
      <c r="U403" s="368">
        <f>VLOOKUP($G403, SCHOOL_INFO!$D$5:$AS$749, 14, FALSE)</f>
        <v>0</v>
      </c>
      <c r="V403" s="368">
        <f>VLOOKUP($G403, SCHOOL_INFO!$D$5:$AS$749, 15, FALSE)</f>
        <v>0</v>
      </c>
      <c r="W403" s="368">
        <f>VLOOKUP($G403, SCHOOL_INFO!$D$5:$AS$749, 17, FALSE)</f>
        <v>4</v>
      </c>
      <c r="X403" s="368">
        <f>VLOOKUP($G403, SCHOOL_INFO!$D$5:$AS$749, 18, FALSE)</f>
        <v>0</v>
      </c>
      <c r="Y403" s="368">
        <f>VLOOKUP($G403, SCHOOL_INFO!$D$5:$AS$749, 19, FALSE)</f>
        <v>0</v>
      </c>
      <c r="Z403" s="368">
        <f>VLOOKUP($G403, SCHOOL_INFO!$D$5:$AS$749, 21, FALSE)</f>
        <v>5</v>
      </c>
      <c r="AA403" s="368">
        <f>VLOOKUP($G403, SCHOOL_INFO!$D$5:$AS$749, 22, FALSE)</f>
        <v>3</v>
      </c>
      <c r="AB403" s="368">
        <f>VLOOKUP($G403, SCHOOL_INFO!$D$5:$AS$749, 23, FALSE)</f>
        <v>0</v>
      </c>
      <c r="AC403" s="368">
        <f>VLOOKUP($G403, SCHOOL_INFO!$D$5:$AS$749, 25, FALSE)</f>
        <v>46</v>
      </c>
      <c r="AD403" s="368">
        <f>VLOOKUP($G403, SCHOOL_INFO!$D$5:$AS$749, 26, FALSE)</f>
        <v>3</v>
      </c>
      <c r="AE403" s="368">
        <f>VLOOKUP($G403, SCHOOL_INFO!$D$5:$AS$749, 27, FALSE)</f>
        <v>0</v>
      </c>
      <c r="AF403" s="368">
        <f>VLOOKUP($G403, SCHOOL_INFO!$D$5:$AS$749, 29, FALSE)</f>
        <v>0</v>
      </c>
      <c r="AG403" s="368">
        <f>VLOOKUP($G403, SCHOOL_INFO!$D$5:$AS$749, 30, FALSE)</f>
        <v>0</v>
      </c>
      <c r="AH403" s="368">
        <f>VLOOKUP($G403, SCHOOL_INFO!$D$5:$AS$749, 31, FALSE)</f>
        <v>0</v>
      </c>
      <c r="AI403" s="368">
        <f>VLOOKUP($G403, SCHOOL_INFO!$D$5:$AS$749, 33, FALSE)</f>
        <v>1</v>
      </c>
      <c r="AJ403" s="368">
        <f>VLOOKUP($G403, SCHOOL_INFO!$D$5:$AS$749, 34, FALSE)</f>
        <v>0</v>
      </c>
      <c r="AK403" s="368">
        <f>VLOOKUP($G403, SCHOOL_INFO!$D$5:$AS$749, 35, FALSE)</f>
        <v>7</v>
      </c>
      <c r="AL403" s="368">
        <f>VLOOKUP($B403, '0.학교(충남+대전)'!$C$4:$AH$767, 31, FALSE)</f>
        <v>7</v>
      </c>
      <c r="AM403" s="368">
        <f>VLOOKUP($B403, '0.학교(충남+대전)'!$C$4:$AH$767, 32, FALSE)</f>
        <v>0</v>
      </c>
      <c r="AN403" s="368">
        <f>VLOOKUP($G403, SCHOOL_INFO!$D$5:$AS$749, 9, FALSE)</f>
        <v>17</v>
      </c>
      <c r="AO403" s="368">
        <f>VLOOKUP($G403, SCHOOL_INFO!$D$5:$AS$749, 36, FALSE)</f>
        <v>6</v>
      </c>
      <c r="AP403" s="368">
        <f>VLOOKUP($G403, SCHOOL_INFO!$D$5:$AS$749, 37, FALSE)</f>
        <v>19</v>
      </c>
      <c r="AQ403" s="368">
        <f>VLOOKUP($B403, '0.학교(충남+대전)'!$C$4:$AC$767, 27, FALSE)</f>
        <v>25</v>
      </c>
      <c r="AR403" s="368">
        <f>VLOOKUP($B403, '0.학교(충남+대전)'!$C$4:$AH$767, 29, FALSE)</f>
        <v>25</v>
      </c>
      <c r="AS403" s="368">
        <f>VLOOKUP($B403, '0.학교(충남+대전)'!$C$4:$AH$767, 30, FALSE)</f>
        <v>0</v>
      </c>
      <c r="AT403" s="368">
        <f>VLOOKUP($G403, SCHOOL_INFO!$D$5:$AS$749, 38, FALSE)</f>
        <v>1</v>
      </c>
      <c r="AU403" s="368">
        <f>VLOOKUP($G403, SCHOOL_INFO!$D$5:$AS$749, 39, FALSE)</f>
        <v>8</v>
      </c>
      <c r="AV403" s="368">
        <f>VLOOKUP($G403, SCHOOL_INFO!$D$5:$AS$749, 40, FALSE)</f>
        <v>25</v>
      </c>
      <c r="AW403" s="368">
        <f>VLOOKUP($G403, SCHOOL_INFO!$D$5:$AS$749, 41, FALSE)</f>
        <v>0</v>
      </c>
      <c r="AX403" s="368">
        <f>VLOOKUP($G403, SCHOOL_INFO!$D$5:$AS$749, 42, FALSE)</f>
        <v>0</v>
      </c>
    </row>
    <row r="404" spans="1:50" ht="16.5" customHeight="1">
      <c r="A404" s="81">
        <v>400</v>
      </c>
      <c r="B404" s="86" t="s">
        <v>1570</v>
      </c>
      <c r="C404" s="88" t="s">
        <v>28</v>
      </c>
      <c r="D404" s="86" t="s">
        <v>2233</v>
      </c>
      <c r="E404" s="86" t="s">
        <v>1516</v>
      </c>
      <c r="F404" s="87" t="s">
        <v>727</v>
      </c>
      <c r="G404" s="99" t="s">
        <v>1571</v>
      </c>
      <c r="H404" s="390" t="s">
        <v>26</v>
      </c>
      <c r="I404" s="391" t="s">
        <v>35</v>
      </c>
      <c r="J404" s="88" t="s">
        <v>5123</v>
      </c>
      <c r="K404" s="366">
        <v>3</v>
      </c>
      <c r="L404" s="367">
        <v>1</v>
      </c>
      <c r="M404" s="367">
        <v>1</v>
      </c>
      <c r="N404" s="368">
        <f>VLOOKUP($G404, SCHOOL_INFO!$D$5:$AS$749, 6, FALSE)</f>
        <v>18</v>
      </c>
      <c r="O404" s="368">
        <f>VLOOKUP($G404, SCHOOL_INFO!$D$5:$AS$749, 7, FALSE)</f>
        <v>7</v>
      </c>
      <c r="P404" s="368">
        <f>VLOOKUP($G404, SCHOOL_INFO!$D$5:$AS$749, 8, FALSE)</f>
        <v>1</v>
      </c>
      <c r="Q404" s="368">
        <f>VLOOKUP($G404, SCHOOL_INFO!$D$5:$AS$749, 10, FALSE)</f>
        <v>7</v>
      </c>
      <c r="R404" s="368">
        <f>VLOOKUP($G404, SCHOOL_INFO!$D$5:$AS$749, 11, FALSE)</f>
        <v>0</v>
      </c>
      <c r="S404" s="368">
        <f>VLOOKUP($G404, SCHOOL_INFO!$D$5:$AS$749, 12, FALSE)</f>
        <v>0</v>
      </c>
      <c r="T404" s="368">
        <f>VLOOKUP($G404, SCHOOL_INFO!$D$5:$AS$749, 13, FALSE)</f>
        <v>24</v>
      </c>
      <c r="U404" s="368">
        <f>VLOOKUP($G404, SCHOOL_INFO!$D$5:$AS$749, 14, FALSE)</f>
        <v>14</v>
      </c>
      <c r="V404" s="368">
        <f>VLOOKUP($G404, SCHOOL_INFO!$D$5:$AS$749, 15, FALSE)</f>
        <v>0</v>
      </c>
      <c r="W404" s="368">
        <f>VLOOKUP($G404, SCHOOL_INFO!$D$5:$AS$749, 17, FALSE)</f>
        <v>0</v>
      </c>
      <c r="X404" s="368">
        <f>VLOOKUP($G404, SCHOOL_INFO!$D$5:$AS$749, 18, FALSE)</f>
        <v>0</v>
      </c>
      <c r="Y404" s="368">
        <f>VLOOKUP($G404, SCHOOL_INFO!$D$5:$AS$749, 19, FALSE)</f>
        <v>0</v>
      </c>
      <c r="Z404" s="368">
        <f>VLOOKUP($G404, SCHOOL_INFO!$D$5:$AS$749, 21, FALSE)</f>
        <v>25</v>
      </c>
      <c r="AA404" s="368">
        <f>VLOOKUP($G404, SCHOOL_INFO!$D$5:$AS$749, 22, FALSE)</f>
        <v>2</v>
      </c>
      <c r="AB404" s="368">
        <f>VLOOKUP($G404, SCHOOL_INFO!$D$5:$AS$749, 23, FALSE)</f>
        <v>0</v>
      </c>
      <c r="AC404" s="368">
        <f>VLOOKUP($G404, SCHOOL_INFO!$D$5:$AS$749, 25, FALSE)</f>
        <v>4</v>
      </c>
      <c r="AD404" s="368">
        <f>VLOOKUP($G404, SCHOOL_INFO!$D$5:$AS$749, 26, FALSE)</f>
        <v>0</v>
      </c>
      <c r="AE404" s="368">
        <f>VLOOKUP($G404, SCHOOL_INFO!$D$5:$AS$749, 27, FALSE)</f>
        <v>0</v>
      </c>
      <c r="AF404" s="368">
        <f>VLOOKUP($G404, SCHOOL_INFO!$D$5:$AS$749, 29, FALSE)</f>
        <v>0</v>
      </c>
      <c r="AG404" s="368">
        <f>VLOOKUP($G404, SCHOOL_INFO!$D$5:$AS$749, 30, FALSE)</f>
        <v>0</v>
      </c>
      <c r="AH404" s="368">
        <f>VLOOKUP($G404, SCHOOL_INFO!$D$5:$AS$749, 31, FALSE)</f>
        <v>0</v>
      </c>
      <c r="AI404" s="368">
        <f>VLOOKUP($G404, SCHOOL_INFO!$D$5:$AS$749, 33, FALSE)</f>
        <v>1</v>
      </c>
      <c r="AJ404" s="368">
        <f>VLOOKUP($G404, SCHOOL_INFO!$D$5:$AS$749, 34, FALSE)</f>
        <v>0</v>
      </c>
      <c r="AK404" s="368">
        <f>VLOOKUP($G404, SCHOOL_INFO!$D$5:$AS$749, 35, FALSE)</f>
        <v>11</v>
      </c>
      <c r="AL404" s="368">
        <f>VLOOKUP($B404, '0.학교(충남+대전)'!$C$4:$AH$767, 31, FALSE)</f>
        <v>11</v>
      </c>
      <c r="AM404" s="368">
        <f>VLOOKUP($B404, '0.학교(충남+대전)'!$C$4:$AH$767, 32, FALSE)</f>
        <v>0</v>
      </c>
      <c r="AN404" s="368">
        <f>VLOOKUP($G404, SCHOOL_INFO!$D$5:$AS$749, 9, FALSE)</f>
        <v>26</v>
      </c>
      <c r="AO404" s="368">
        <f>VLOOKUP($G404, SCHOOL_INFO!$D$5:$AS$749, 36, FALSE)</f>
        <v>18</v>
      </c>
      <c r="AP404" s="368">
        <f>VLOOKUP($G404, SCHOOL_INFO!$D$5:$AS$749, 37, FALSE)</f>
        <v>49</v>
      </c>
      <c r="AQ404" s="368">
        <f>VLOOKUP($B404, '0.학교(충남+대전)'!$C$4:$AC$767, 27, FALSE)</f>
        <v>0</v>
      </c>
      <c r="AR404" s="368">
        <f>VLOOKUP($B404, '0.학교(충남+대전)'!$C$4:$AH$767, 29, FALSE)</f>
        <v>67</v>
      </c>
      <c r="AS404" s="368">
        <f>VLOOKUP($B404, '0.학교(충남+대전)'!$C$4:$AH$767, 30, FALSE)</f>
        <v>9</v>
      </c>
      <c r="AT404" s="368">
        <f>VLOOKUP($G404, SCHOOL_INFO!$D$5:$AS$749, 38, FALSE)</f>
        <v>1</v>
      </c>
      <c r="AU404" s="368">
        <f>VLOOKUP($G404, SCHOOL_INFO!$D$5:$AS$749, 39, FALSE)</f>
        <v>9</v>
      </c>
      <c r="AV404" s="368">
        <f>VLOOKUP($G404, SCHOOL_INFO!$D$5:$AS$749, 40, FALSE)</f>
        <v>66</v>
      </c>
      <c r="AW404" s="368">
        <f>VLOOKUP($G404, SCHOOL_INFO!$D$5:$AS$749, 41, FALSE)</f>
        <v>0</v>
      </c>
      <c r="AX404" s="368">
        <f>VLOOKUP($G404, SCHOOL_INFO!$D$5:$AS$749, 42, FALSE)</f>
        <v>0</v>
      </c>
    </row>
    <row r="405" spans="1:50" ht="16.5" customHeight="1">
      <c r="A405" s="80">
        <v>401</v>
      </c>
      <c r="B405" s="86" t="s">
        <v>1572</v>
      </c>
      <c r="C405" s="88" t="s">
        <v>28</v>
      </c>
      <c r="D405" s="86" t="s">
        <v>2233</v>
      </c>
      <c r="E405" s="86" t="s">
        <v>1516</v>
      </c>
      <c r="F405" s="89" t="s">
        <v>730</v>
      </c>
      <c r="G405" s="99" t="s">
        <v>1573</v>
      </c>
      <c r="H405" s="390" t="s">
        <v>26</v>
      </c>
      <c r="I405" s="390" t="s">
        <v>699</v>
      </c>
      <c r="J405" s="88" t="s">
        <v>5123</v>
      </c>
      <c r="K405" s="366">
        <v>2</v>
      </c>
      <c r="L405" s="367">
        <v>1</v>
      </c>
      <c r="M405" s="367">
        <v>1</v>
      </c>
      <c r="N405" s="368">
        <f>VLOOKUP($G405, SCHOOL_INFO!$D$5:$AS$749, 6, FALSE)</f>
        <v>21</v>
      </c>
      <c r="O405" s="368">
        <f>VLOOKUP($G405, SCHOOL_INFO!$D$5:$AS$749, 7, FALSE)</f>
        <v>13</v>
      </c>
      <c r="P405" s="368">
        <f>VLOOKUP($G405, SCHOOL_INFO!$D$5:$AS$749, 8, FALSE)</f>
        <v>1</v>
      </c>
      <c r="Q405" s="368">
        <f>VLOOKUP($G405, SCHOOL_INFO!$D$5:$AS$749, 10, FALSE)</f>
        <v>1</v>
      </c>
      <c r="R405" s="368">
        <f>VLOOKUP($G405, SCHOOL_INFO!$D$5:$AS$749, 11, FALSE)</f>
        <v>0</v>
      </c>
      <c r="S405" s="368">
        <f>VLOOKUP($G405, SCHOOL_INFO!$D$5:$AS$749, 12, FALSE)</f>
        <v>0</v>
      </c>
      <c r="T405" s="368">
        <f>VLOOKUP($G405, SCHOOL_INFO!$D$5:$AS$749, 13, FALSE)</f>
        <v>1</v>
      </c>
      <c r="U405" s="368">
        <f>VLOOKUP($G405, SCHOOL_INFO!$D$5:$AS$749, 14, FALSE)</f>
        <v>0</v>
      </c>
      <c r="V405" s="368">
        <f>VLOOKUP($G405, SCHOOL_INFO!$D$5:$AS$749, 15, FALSE)</f>
        <v>0</v>
      </c>
      <c r="W405" s="368">
        <f>VLOOKUP($G405, SCHOOL_INFO!$D$5:$AS$749, 17, FALSE)</f>
        <v>21</v>
      </c>
      <c r="X405" s="368">
        <f>VLOOKUP($G405, SCHOOL_INFO!$D$5:$AS$749, 18, FALSE)</f>
        <v>20</v>
      </c>
      <c r="Y405" s="368">
        <f>VLOOKUP($G405, SCHOOL_INFO!$D$5:$AS$749, 19, FALSE)</f>
        <v>0</v>
      </c>
      <c r="Z405" s="368">
        <f>VLOOKUP($G405, SCHOOL_INFO!$D$5:$AS$749, 21, FALSE)</f>
        <v>24</v>
      </c>
      <c r="AA405" s="368">
        <f>VLOOKUP($G405, SCHOOL_INFO!$D$5:$AS$749, 22, FALSE)</f>
        <v>6</v>
      </c>
      <c r="AB405" s="368">
        <f>VLOOKUP($G405, SCHOOL_INFO!$D$5:$AS$749, 23, FALSE)</f>
        <v>0</v>
      </c>
      <c r="AC405" s="368">
        <f>VLOOKUP($G405, SCHOOL_INFO!$D$5:$AS$749, 25, FALSE)</f>
        <v>0</v>
      </c>
      <c r="AD405" s="368">
        <f>VLOOKUP($G405, SCHOOL_INFO!$D$5:$AS$749, 26, FALSE)</f>
        <v>0</v>
      </c>
      <c r="AE405" s="368">
        <f>VLOOKUP($G405, SCHOOL_INFO!$D$5:$AS$749, 27, FALSE)</f>
        <v>0</v>
      </c>
      <c r="AF405" s="368">
        <f>VLOOKUP($G405, SCHOOL_INFO!$D$5:$AS$749, 29, FALSE)</f>
        <v>0</v>
      </c>
      <c r="AG405" s="368">
        <f>VLOOKUP($G405, SCHOOL_INFO!$D$5:$AS$749, 30, FALSE)</f>
        <v>0</v>
      </c>
      <c r="AH405" s="368">
        <f>VLOOKUP($G405, SCHOOL_INFO!$D$5:$AS$749, 31, FALSE)</f>
        <v>0</v>
      </c>
      <c r="AI405" s="368">
        <f>VLOOKUP($G405, SCHOOL_INFO!$D$5:$AS$749, 33, FALSE)</f>
        <v>1</v>
      </c>
      <c r="AJ405" s="368">
        <f>VLOOKUP($G405, SCHOOL_INFO!$D$5:$AS$749, 34, FALSE)</f>
        <v>0</v>
      </c>
      <c r="AK405" s="368">
        <f>VLOOKUP($G405, SCHOOL_INFO!$D$5:$AS$749, 35, FALSE)</f>
        <v>10</v>
      </c>
      <c r="AL405" s="368">
        <f>VLOOKUP($B405, '0.학교(충남+대전)'!$C$4:$AH$767, 31, FALSE)</f>
        <v>10</v>
      </c>
      <c r="AM405" s="368">
        <f>VLOOKUP($B405, '0.학교(충남+대전)'!$C$4:$AH$767, 32, FALSE)</f>
        <v>0</v>
      </c>
      <c r="AN405" s="368">
        <f>VLOOKUP($G405, SCHOOL_INFO!$D$5:$AS$749, 9, FALSE)</f>
        <v>35</v>
      </c>
      <c r="AO405" s="368">
        <f>VLOOKUP($G405, SCHOOL_INFO!$D$5:$AS$749, 36, FALSE)</f>
        <v>0</v>
      </c>
      <c r="AP405" s="368">
        <f>VLOOKUP($G405, SCHOOL_INFO!$D$5:$AS$749, 37, FALSE)</f>
        <v>77</v>
      </c>
      <c r="AQ405" s="368">
        <f>VLOOKUP($B405, '0.학교(충남+대전)'!$C$4:$AC$767, 27, FALSE)</f>
        <v>77</v>
      </c>
      <c r="AR405" s="368">
        <f>VLOOKUP($B405, '0.학교(충남+대전)'!$C$4:$AH$767, 29, FALSE)</f>
        <v>73</v>
      </c>
      <c r="AS405" s="368">
        <f>VLOOKUP($B405, '0.학교(충남+대전)'!$C$4:$AH$767, 30, FALSE)</f>
        <v>4</v>
      </c>
      <c r="AT405" s="368">
        <f>VLOOKUP($G405, SCHOOL_INFO!$D$5:$AS$749, 38, FALSE)</f>
        <v>1</v>
      </c>
      <c r="AU405" s="368">
        <f>VLOOKUP($G405, SCHOOL_INFO!$D$5:$AS$749, 39, FALSE)</f>
        <v>11</v>
      </c>
      <c r="AV405" s="368">
        <f>VLOOKUP($G405, SCHOOL_INFO!$D$5:$AS$749, 40, FALSE)</f>
        <v>73</v>
      </c>
      <c r="AW405" s="368">
        <f>VLOOKUP($G405, SCHOOL_INFO!$D$5:$AS$749, 41, FALSE)</f>
        <v>0</v>
      </c>
      <c r="AX405" s="368">
        <f>VLOOKUP($G405, SCHOOL_INFO!$D$5:$AS$749, 42, FALSE)</f>
        <v>0</v>
      </c>
    </row>
    <row r="406" spans="1:50" ht="16.5" customHeight="1">
      <c r="A406" s="80">
        <v>402</v>
      </c>
      <c r="B406" s="86" t="s">
        <v>1574</v>
      </c>
      <c r="C406" s="88" t="s">
        <v>28</v>
      </c>
      <c r="D406" s="86" t="s">
        <v>2233</v>
      </c>
      <c r="E406" s="86" t="s">
        <v>1516</v>
      </c>
      <c r="F406" s="87" t="s">
        <v>727</v>
      </c>
      <c r="G406" s="99" t="s">
        <v>1575</v>
      </c>
      <c r="H406" s="390" t="s">
        <v>26</v>
      </c>
      <c r="I406" s="390" t="s">
        <v>35</v>
      </c>
      <c r="J406" s="88" t="s">
        <v>5123</v>
      </c>
      <c r="K406" s="366">
        <v>3</v>
      </c>
      <c r="L406" s="367">
        <v>1</v>
      </c>
      <c r="M406" s="367">
        <v>1</v>
      </c>
      <c r="N406" s="368">
        <f>VLOOKUP($G406, SCHOOL_INFO!$D$5:$AS$749, 6, FALSE)</f>
        <v>19</v>
      </c>
      <c r="O406" s="368">
        <f>VLOOKUP($G406, SCHOOL_INFO!$D$5:$AS$749, 7, FALSE)</f>
        <v>5</v>
      </c>
      <c r="P406" s="368">
        <f>VLOOKUP($G406, SCHOOL_INFO!$D$5:$AS$749, 8, FALSE)</f>
        <v>1</v>
      </c>
      <c r="Q406" s="368">
        <f>VLOOKUP($G406, SCHOOL_INFO!$D$5:$AS$749, 10, FALSE)</f>
        <v>16</v>
      </c>
      <c r="R406" s="368">
        <f>VLOOKUP($G406, SCHOOL_INFO!$D$5:$AS$749, 11, FALSE)</f>
        <v>1</v>
      </c>
      <c r="S406" s="368">
        <f>VLOOKUP($G406, SCHOOL_INFO!$D$5:$AS$749, 12, FALSE)</f>
        <v>0</v>
      </c>
      <c r="T406" s="368">
        <f>VLOOKUP($G406, SCHOOL_INFO!$D$5:$AS$749, 13, FALSE)</f>
        <v>0</v>
      </c>
      <c r="U406" s="368">
        <f>VLOOKUP($G406, SCHOOL_INFO!$D$5:$AS$749, 14, FALSE)</f>
        <v>0</v>
      </c>
      <c r="V406" s="368">
        <f>VLOOKUP($G406, SCHOOL_INFO!$D$5:$AS$749, 15, FALSE)</f>
        <v>0</v>
      </c>
      <c r="W406" s="368">
        <f>VLOOKUP($G406, SCHOOL_INFO!$D$5:$AS$749, 17, FALSE)</f>
        <v>0</v>
      </c>
      <c r="X406" s="368">
        <f>VLOOKUP($G406, SCHOOL_INFO!$D$5:$AS$749, 18, FALSE)</f>
        <v>0</v>
      </c>
      <c r="Y406" s="368">
        <f>VLOOKUP($G406, SCHOOL_INFO!$D$5:$AS$749, 19, FALSE)</f>
        <v>0</v>
      </c>
      <c r="Z406" s="368">
        <f>VLOOKUP($G406, SCHOOL_INFO!$D$5:$AS$749, 21, FALSE)</f>
        <v>10</v>
      </c>
      <c r="AA406" s="368">
        <f>VLOOKUP($G406, SCHOOL_INFO!$D$5:$AS$749, 22, FALSE)</f>
        <v>6</v>
      </c>
      <c r="AB406" s="368">
        <f>VLOOKUP($G406, SCHOOL_INFO!$D$5:$AS$749, 23, FALSE)</f>
        <v>0</v>
      </c>
      <c r="AC406" s="368">
        <f>VLOOKUP($G406, SCHOOL_INFO!$D$5:$AS$749, 25, FALSE)</f>
        <v>61</v>
      </c>
      <c r="AD406" s="368">
        <f>VLOOKUP($G406, SCHOOL_INFO!$D$5:$AS$749, 26, FALSE)</f>
        <v>11</v>
      </c>
      <c r="AE406" s="368">
        <f>VLOOKUP($G406, SCHOOL_INFO!$D$5:$AS$749, 27, FALSE)</f>
        <v>0</v>
      </c>
      <c r="AF406" s="368">
        <f>VLOOKUP($G406, SCHOOL_INFO!$D$5:$AS$749, 29, FALSE)</f>
        <v>0</v>
      </c>
      <c r="AG406" s="368">
        <f>VLOOKUP($G406, SCHOOL_INFO!$D$5:$AS$749, 30, FALSE)</f>
        <v>0</v>
      </c>
      <c r="AH406" s="368">
        <f>VLOOKUP($G406, SCHOOL_INFO!$D$5:$AS$749, 31, FALSE)</f>
        <v>0</v>
      </c>
      <c r="AI406" s="368">
        <f>VLOOKUP($G406, SCHOOL_INFO!$D$5:$AS$749, 33, FALSE)</f>
        <v>1</v>
      </c>
      <c r="AJ406" s="368">
        <f>VLOOKUP($G406, SCHOOL_INFO!$D$5:$AS$749, 34, FALSE)</f>
        <v>0</v>
      </c>
      <c r="AK406" s="368">
        <f>VLOOKUP($G406, SCHOOL_INFO!$D$5:$AS$749, 35, FALSE)</f>
        <v>6</v>
      </c>
      <c r="AL406" s="368">
        <f>VLOOKUP($B406, '0.학교(충남+대전)'!$C$4:$AH$767, 31, FALSE)</f>
        <v>6</v>
      </c>
      <c r="AM406" s="368">
        <f>VLOOKUP($B406, '0.학교(충남+대전)'!$C$4:$AH$767, 32, FALSE)</f>
        <v>0</v>
      </c>
      <c r="AN406" s="368">
        <f>VLOOKUP($G406, SCHOOL_INFO!$D$5:$AS$749, 9, FALSE)</f>
        <v>25</v>
      </c>
      <c r="AO406" s="368">
        <f>VLOOKUP($G406, SCHOOL_INFO!$D$5:$AS$749, 36, FALSE)</f>
        <v>4</v>
      </c>
      <c r="AP406" s="368">
        <f>VLOOKUP($G406, SCHOOL_INFO!$D$5:$AS$749, 37, FALSE)</f>
        <v>34</v>
      </c>
      <c r="AQ406" s="368">
        <f>VLOOKUP($B406, '0.학교(충남+대전)'!$C$4:$AC$767, 27, FALSE)</f>
        <v>37</v>
      </c>
      <c r="AR406" s="368">
        <f>VLOOKUP($B406, '0.학교(충남+대전)'!$C$4:$AH$767, 29, FALSE)</f>
        <v>37</v>
      </c>
      <c r="AS406" s="368">
        <f>VLOOKUP($B406, '0.학교(충남+대전)'!$C$4:$AH$767, 30, FALSE)</f>
        <v>1</v>
      </c>
      <c r="AT406" s="368">
        <f>VLOOKUP($G406, SCHOOL_INFO!$D$5:$AS$749, 38, FALSE)</f>
        <v>1</v>
      </c>
      <c r="AU406" s="368">
        <f>VLOOKUP($G406, SCHOOL_INFO!$D$5:$AS$749, 39, FALSE)</f>
        <v>6</v>
      </c>
      <c r="AV406" s="368">
        <f>VLOOKUP($G406, SCHOOL_INFO!$D$5:$AS$749, 40, FALSE)</f>
        <v>37</v>
      </c>
      <c r="AW406" s="368">
        <f>VLOOKUP($G406, SCHOOL_INFO!$D$5:$AS$749, 41, FALSE)</f>
        <v>0</v>
      </c>
      <c r="AX406" s="368">
        <f>VLOOKUP($G406, SCHOOL_INFO!$D$5:$AS$749, 42, FALSE)</f>
        <v>0</v>
      </c>
    </row>
    <row r="407" spans="1:50" ht="16.5" customHeight="1">
      <c r="A407" s="81">
        <v>403</v>
      </c>
      <c r="B407" s="86" t="s">
        <v>1576</v>
      </c>
      <c r="C407" s="88" t="s">
        <v>28</v>
      </c>
      <c r="D407" s="86" t="s">
        <v>2233</v>
      </c>
      <c r="E407" s="86" t="s">
        <v>1516</v>
      </c>
      <c r="F407" s="87" t="s">
        <v>727</v>
      </c>
      <c r="G407" s="99" t="s">
        <v>1577</v>
      </c>
      <c r="H407" s="390" t="s">
        <v>2353</v>
      </c>
      <c r="I407" s="390" t="s">
        <v>699</v>
      </c>
      <c r="J407" s="88" t="s">
        <v>5126</v>
      </c>
      <c r="K407" s="366">
        <v>2</v>
      </c>
      <c r="L407" s="367">
        <v>1</v>
      </c>
      <c r="M407" s="367">
        <v>1</v>
      </c>
      <c r="N407" s="368">
        <f>VLOOKUP($G407, SCHOOL_INFO!$D$5:$AS$749, 6, FALSE)</f>
        <v>5</v>
      </c>
      <c r="O407" s="368">
        <f>VLOOKUP($G407, SCHOOL_INFO!$D$5:$AS$749, 7, FALSE)</f>
        <v>0</v>
      </c>
      <c r="P407" s="368">
        <f>VLOOKUP($G407, SCHOOL_INFO!$D$5:$AS$749, 8, FALSE)</f>
        <v>1</v>
      </c>
      <c r="Q407" s="368">
        <f>VLOOKUP($G407, SCHOOL_INFO!$D$5:$AS$749, 10, FALSE)</f>
        <v>2</v>
      </c>
      <c r="R407" s="368">
        <f>VLOOKUP($G407, SCHOOL_INFO!$D$5:$AS$749, 11, FALSE)</f>
        <v>0</v>
      </c>
      <c r="S407" s="368">
        <f>VLOOKUP($G407, SCHOOL_INFO!$D$5:$AS$749, 12, FALSE)</f>
        <v>0</v>
      </c>
      <c r="T407" s="368">
        <f>VLOOKUP($G407, SCHOOL_INFO!$D$5:$AS$749, 13, FALSE)</f>
        <v>0</v>
      </c>
      <c r="U407" s="368">
        <f>VLOOKUP($G407, SCHOOL_INFO!$D$5:$AS$749, 14, FALSE)</f>
        <v>0</v>
      </c>
      <c r="V407" s="368">
        <f>VLOOKUP($G407, SCHOOL_INFO!$D$5:$AS$749, 15, FALSE)</f>
        <v>0</v>
      </c>
      <c r="W407" s="368">
        <f>VLOOKUP($G407, SCHOOL_INFO!$D$5:$AS$749, 17, FALSE)</f>
        <v>0</v>
      </c>
      <c r="X407" s="368">
        <f>VLOOKUP($G407, SCHOOL_INFO!$D$5:$AS$749, 18, FALSE)</f>
        <v>0</v>
      </c>
      <c r="Y407" s="368">
        <f>VLOOKUP($G407, SCHOOL_INFO!$D$5:$AS$749, 19, FALSE)</f>
        <v>0</v>
      </c>
      <c r="Z407" s="368">
        <f>VLOOKUP($G407, SCHOOL_INFO!$D$5:$AS$749, 21, FALSE)</f>
        <v>14</v>
      </c>
      <c r="AA407" s="368">
        <f>VLOOKUP($G407, SCHOOL_INFO!$D$5:$AS$749, 22, FALSE)</f>
        <v>2</v>
      </c>
      <c r="AB407" s="368">
        <f>VLOOKUP($G407, SCHOOL_INFO!$D$5:$AS$749, 23, FALSE)</f>
        <v>0</v>
      </c>
      <c r="AC407" s="368">
        <f>VLOOKUP($G407, SCHOOL_INFO!$D$5:$AS$749, 25, FALSE)</f>
        <v>1</v>
      </c>
      <c r="AD407" s="368">
        <f>VLOOKUP($G407, SCHOOL_INFO!$D$5:$AS$749, 26, FALSE)</f>
        <v>0</v>
      </c>
      <c r="AE407" s="368">
        <f>VLOOKUP($G407, SCHOOL_INFO!$D$5:$AS$749, 27, FALSE)</f>
        <v>0</v>
      </c>
      <c r="AF407" s="368">
        <f>VLOOKUP($G407, SCHOOL_INFO!$D$5:$AS$749, 29, FALSE)</f>
        <v>0</v>
      </c>
      <c r="AG407" s="368">
        <f>VLOOKUP($G407, SCHOOL_INFO!$D$5:$AS$749, 30, FALSE)</f>
        <v>0</v>
      </c>
      <c r="AH407" s="368">
        <f>VLOOKUP($G407, SCHOOL_INFO!$D$5:$AS$749, 31, FALSE)</f>
        <v>0</v>
      </c>
      <c r="AI407" s="368">
        <f>VLOOKUP($G407, SCHOOL_INFO!$D$5:$AS$749, 33, FALSE)</f>
        <v>1</v>
      </c>
      <c r="AJ407" s="368">
        <f>VLOOKUP($G407, SCHOOL_INFO!$D$5:$AS$749, 34, FALSE)</f>
        <v>0</v>
      </c>
      <c r="AK407" s="368">
        <f>VLOOKUP($G407, SCHOOL_INFO!$D$5:$AS$749, 35, FALSE)</f>
        <v>3</v>
      </c>
      <c r="AL407" s="368">
        <f>VLOOKUP($B407, '0.학교(충남+대전)'!$C$4:$AH$767, 31, FALSE)</f>
        <v>3</v>
      </c>
      <c r="AM407" s="368">
        <f>VLOOKUP($B407, '0.학교(충남+대전)'!$C$4:$AH$767, 32, FALSE)</f>
        <v>0</v>
      </c>
      <c r="AN407" s="368">
        <f>VLOOKUP($G407, SCHOOL_INFO!$D$5:$AS$749, 9, FALSE)</f>
        <v>6</v>
      </c>
      <c r="AO407" s="368">
        <f>VLOOKUP($G407, SCHOOL_INFO!$D$5:$AS$749, 36, FALSE)</f>
        <v>8</v>
      </c>
      <c r="AP407" s="368">
        <f>VLOOKUP($G407, SCHOOL_INFO!$D$5:$AS$749, 37, FALSE)</f>
        <v>5</v>
      </c>
      <c r="AQ407" s="368">
        <f>VLOOKUP($B407, '0.학교(충남+대전)'!$C$4:$AC$767, 27, FALSE)</f>
        <v>12</v>
      </c>
      <c r="AR407" s="368">
        <f>VLOOKUP($B407, '0.학교(충남+대전)'!$C$4:$AH$767, 29, FALSE)</f>
        <v>12</v>
      </c>
      <c r="AS407" s="368">
        <f>VLOOKUP($B407, '0.학교(충남+대전)'!$C$4:$AH$767, 30, FALSE)</f>
        <v>1</v>
      </c>
      <c r="AT407" s="368">
        <f>VLOOKUP($G407, SCHOOL_INFO!$D$5:$AS$749, 38, FALSE)</f>
        <v>1</v>
      </c>
      <c r="AU407" s="368">
        <f>VLOOKUP($G407, SCHOOL_INFO!$D$5:$AS$749, 39, FALSE)</f>
        <v>4</v>
      </c>
      <c r="AV407" s="368">
        <f>VLOOKUP($G407, SCHOOL_INFO!$D$5:$AS$749, 40, FALSE)</f>
        <v>12</v>
      </c>
      <c r="AW407" s="368">
        <f>VLOOKUP($G407, SCHOOL_INFO!$D$5:$AS$749, 41, FALSE)</f>
        <v>0</v>
      </c>
      <c r="AX407" s="368">
        <f>VLOOKUP($G407, SCHOOL_INFO!$D$5:$AS$749, 42, FALSE)</f>
        <v>0</v>
      </c>
    </row>
    <row r="408" spans="1:50" ht="16.5" customHeight="1">
      <c r="A408" s="80">
        <v>404</v>
      </c>
      <c r="B408" s="86" t="s">
        <v>1578</v>
      </c>
      <c r="C408" s="88" t="s">
        <v>28</v>
      </c>
      <c r="D408" s="86" t="s">
        <v>2233</v>
      </c>
      <c r="E408" s="86" t="s">
        <v>1516</v>
      </c>
      <c r="F408" s="87" t="s">
        <v>727</v>
      </c>
      <c r="G408" s="99" t="s">
        <v>1579</v>
      </c>
      <c r="H408" s="390" t="s">
        <v>2353</v>
      </c>
      <c r="I408" s="390" t="s">
        <v>699</v>
      </c>
      <c r="J408" s="88" t="s">
        <v>5123</v>
      </c>
      <c r="K408" s="366">
        <v>2</v>
      </c>
      <c r="L408" s="367">
        <v>1</v>
      </c>
      <c r="M408" s="367">
        <v>1</v>
      </c>
      <c r="N408" s="368">
        <f>VLOOKUP($G408, SCHOOL_INFO!$D$5:$AS$749, 6, FALSE)</f>
        <v>2</v>
      </c>
      <c r="O408" s="368">
        <f>VLOOKUP($G408, SCHOOL_INFO!$D$5:$AS$749, 7, FALSE)</f>
        <v>0</v>
      </c>
      <c r="P408" s="368">
        <f>VLOOKUP($G408, SCHOOL_INFO!$D$5:$AS$749, 8, FALSE)</f>
        <v>1</v>
      </c>
      <c r="Q408" s="368">
        <f>VLOOKUP($G408, SCHOOL_INFO!$D$5:$AS$749, 10, FALSE)</f>
        <v>0</v>
      </c>
      <c r="R408" s="368">
        <f>VLOOKUP($G408, SCHOOL_INFO!$D$5:$AS$749, 11, FALSE)</f>
        <v>0</v>
      </c>
      <c r="S408" s="368">
        <f>VLOOKUP($G408, SCHOOL_INFO!$D$5:$AS$749, 12, FALSE)</f>
        <v>0</v>
      </c>
      <c r="T408" s="368">
        <f>VLOOKUP($G408, SCHOOL_INFO!$D$5:$AS$749, 13, FALSE)</f>
        <v>0</v>
      </c>
      <c r="U408" s="368">
        <f>VLOOKUP($G408, SCHOOL_INFO!$D$5:$AS$749, 14, FALSE)</f>
        <v>0</v>
      </c>
      <c r="V408" s="368">
        <f>VLOOKUP($G408, SCHOOL_INFO!$D$5:$AS$749, 15, FALSE)</f>
        <v>0</v>
      </c>
      <c r="W408" s="368">
        <f>VLOOKUP($G408, SCHOOL_INFO!$D$5:$AS$749, 17, FALSE)</f>
        <v>0</v>
      </c>
      <c r="X408" s="368">
        <f>VLOOKUP($G408, SCHOOL_INFO!$D$5:$AS$749, 18, FALSE)</f>
        <v>0</v>
      </c>
      <c r="Y408" s="368">
        <f>VLOOKUP($G408, SCHOOL_INFO!$D$5:$AS$749, 19, FALSE)</f>
        <v>0</v>
      </c>
      <c r="Z408" s="368">
        <f>VLOOKUP($G408, SCHOOL_INFO!$D$5:$AS$749, 21, FALSE)</f>
        <v>3</v>
      </c>
      <c r="AA408" s="368">
        <f>VLOOKUP($G408, SCHOOL_INFO!$D$5:$AS$749, 22, FALSE)</f>
        <v>2</v>
      </c>
      <c r="AB408" s="368">
        <f>VLOOKUP($G408, SCHOOL_INFO!$D$5:$AS$749, 23, FALSE)</f>
        <v>0</v>
      </c>
      <c r="AC408" s="368">
        <f>VLOOKUP($G408, SCHOOL_INFO!$D$5:$AS$749, 25, FALSE)</f>
        <v>3</v>
      </c>
      <c r="AD408" s="368">
        <f>VLOOKUP($G408, SCHOOL_INFO!$D$5:$AS$749, 26, FALSE)</f>
        <v>0</v>
      </c>
      <c r="AE408" s="368">
        <f>VLOOKUP($G408, SCHOOL_INFO!$D$5:$AS$749, 27, FALSE)</f>
        <v>0</v>
      </c>
      <c r="AF408" s="368">
        <f>VLOOKUP($G408, SCHOOL_INFO!$D$5:$AS$749, 29, FALSE)</f>
        <v>0</v>
      </c>
      <c r="AG408" s="368">
        <f>VLOOKUP($G408, SCHOOL_INFO!$D$5:$AS$749, 30, FALSE)</f>
        <v>0</v>
      </c>
      <c r="AH408" s="368">
        <f>VLOOKUP($G408, SCHOOL_INFO!$D$5:$AS$749, 31, FALSE)</f>
        <v>0</v>
      </c>
      <c r="AI408" s="368">
        <f>VLOOKUP($G408, SCHOOL_INFO!$D$5:$AS$749, 33, FALSE)</f>
        <v>1</v>
      </c>
      <c r="AJ408" s="368">
        <f>VLOOKUP($G408, SCHOOL_INFO!$D$5:$AS$749, 34, FALSE)</f>
        <v>0</v>
      </c>
      <c r="AK408" s="368">
        <f>VLOOKUP($G408, SCHOOL_INFO!$D$5:$AS$749, 35, FALSE)</f>
        <v>3</v>
      </c>
      <c r="AL408" s="368">
        <f>VLOOKUP($B408, '0.학교(충남+대전)'!$C$4:$AH$767, 31, FALSE)</f>
        <v>3</v>
      </c>
      <c r="AM408" s="368">
        <f>VLOOKUP($B408, '0.학교(충남+대전)'!$C$4:$AH$767, 32, FALSE)</f>
        <v>0</v>
      </c>
      <c r="AN408" s="368">
        <f>VLOOKUP($G408, SCHOOL_INFO!$D$5:$AS$749, 9, FALSE)</f>
        <v>3</v>
      </c>
      <c r="AO408" s="368">
        <f>VLOOKUP($G408, SCHOOL_INFO!$D$5:$AS$749, 36, FALSE)</f>
        <v>1</v>
      </c>
      <c r="AP408" s="368">
        <f>VLOOKUP($G408, SCHOOL_INFO!$D$5:$AS$749, 37, FALSE)</f>
        <v>9</v>
      </c>
      <c r="AQ408" s="368">
        <f>VLOOKUP($B408, '0.학교(충남+대전)'!$C$4:$AC$767, 27, FALSE)</f>
        <v>10</v>
      </c>
      <c r="AR408" s="368">
        <f>VLOOKUP($B408, '0.학교(충남+대전)'!$C$4:$AH$767, 29, FALSE)</f>
        <v>9</v>
      </c>
      <c r="AS408" s="368">
        <f>VLOOKUP($B408, '0.학교(충남+대전)'!$C$4:$AH$767, 30, FALSE)</f>
        <v>1</v>
      </c>
      <c r="AT408" s="368">
        <f>VLOOKUP($G408, SCHOOL_INFO!$D$5:$AS$749, 38, FALSE)</f>
        <v>1</v>
      </c>
      <c r="AU408" s="368">
        <f>VLOOKUP($G408, SCHOOL_INFO!$D$5:$AS$749, 39, FALSE)</f>
        <v>3</v>
      </c>
      <c r="AV408" s="368">
        <f>VLOOKUP($G408, SCHOOL_INFO!$D$5:$AS$749, 40, FALSE)</f>
        <v>7</v>
      </c>
      <c r="AW408" s="368">
        <f>VLOOKUP($G408, SCHOOL_INFO!$D$5:$AS$749, 41, FALSE)</f>
        <v>1</v>
      </c>
      <c r="AX408" s="368">
        <f>VLOOKUP($G408, SCHOOL_INFO!$D$5:$AS$749, 42, FALSE)</f>
        <v>0</v>
      </c>
    </row>
    <row r="409" spans="1:50" ht="16.5" customHeight="1">
      <c r="A409" s="80">
        <v>405</v>
      </c>
      <c r="B409" s="86" t="s">
        <v>1582</v>
      </c>
      <c r="C409" s="88" t="s">
        <v>28</v>
      </c>
      <c r="D409" s="86" t="s">
        <v>2233</v>
      </c>
      <c r="E409" s="86" t="s">
        <v>1516</v>
      </c>
      <c r="F409" s="87" t="s">
        <v>727</v>
      </c>
      <c r="G409" s="99" t="s">
        <v>1583</v>
      </c>
      <c r="H409" s="390" t="s">
        <v>26</v>
      </c>
      <c r="I409" s="390" t="s">
        <v>35</v>
      </c>
      <c r="J409" s="88" t="s">
        <v>5123</v>
      </c>
      <c r="K409" s="366">
        <v>2</v>
      </c>
      <c r="L409" s="367">
        <v>1</v>
      </c>
      <c r="M409" s="367">
        <v>1</v>
      </c>
      <c r="N409" s="368">
        <f>VLOOKUP($G409, SCHOOL_INFO!$D$5:$AS$749, 6, FALSE)</f>
        <v>21</v>
      </c>
      <c r="O409" s="368">
        <f>VLOOKUP($G409, SCHOOL_INFO!$D$5:$AS$749, 7, FALSE)</f>
        <v>16</v>
      </c>
      <c r="P409" s="368">
        <f>VLOOKUP($G409, SCHOOL_INFO!$D$5:$AS$749, 8, FALSE)</f>
        <v>1</v>
      </c>
      <c r="Q409" s="368">
        <f>VLOOKUP($G409, SCHOOL_INFO!$D$5:$AS$749, 10, FALSE)</f>
        <v>0</v>
      </c>
      <c r="R409" s="368">
        <f>VLOOKUP($G409, SCHOOL_INFO!$D$5:$AS$749, 11, FALSE)</f>
        <v>0</v>
      </c>
      <c r="S409" s="368">
        <f>VLOOKUP($G409, SCHOOL_INFO!$D$5:$AS$749, 12, FALSE)</f>
        <v>0</v>
      </c>
      <c r="T409" s="368">
        <f>VLOOKUP($G409, SCHOOL_INFO!$D$5:$AS$749, 13, FALSE)</f>
        <v>0</v>
      </c>
      <c r="U409" s="368">
        <f>VLOOKUP($G409, SCHOOL_INFO!$D$5:$AS$749, 14, FALSE)</f>
        <v>0</v>
      </c>
      <c r="V409" s="368">
        <f>VLOOKUP($G409, SCHOOL_INFO!$D$5:$AS$749, 15, FALSE)</f>
        <v>0</v>
      </c>
      <c r="W409" s="368">
        <f>VLOOKUP($G409, SCHOOL_INFO!$D$5:$AS$749, 17, FALSE)</f>
        <v>24</v>
      </c>
      <c r="X409" s="368">
        <f>VLOOKUP($G409, SCHOOL_INFO!$D$5:$AS$749, 18, FALSE)</f>
        <v>23</v>
      </c>
      <c r="Y409" s="368">
        <f>VLOOKUP($G409, SCHOOL_INFO!$D$5:$AS$749, 19, FALSE)</f>
        <v>0</v>
      </c>
      <c r="Z409" s="368">
        <f>VLOOKUP($G409, SCHOOL_INFO!$D$5:$AS$749, 21, FALSE)</f>
        <v>19</v>
      </c>
      <c r="AA409" s="368">
        <f>VLOOKUP($G409, SCHOOL_INFO!$D$5:$AS$749, 22, FALSE)</f>
        <v>11</v>
      </c>
      <c r="AB409" s="368">
        <f>VLOOKUP($G409, SCHOOL_INFO!$D$5:$AS$749, 23, FALSE)</f>
        <v>0</v>
      </c>
      <c r="AC409" s="368">
        <f>VLOOKUP($G409, SCHOOL_INFO!$D$5:$AS$749, 25, FALSE)</f>
        <v>0</v>
      </c>
      <c r="AD409" s="368">
        <f>VLOOKUP($G409, SCHOOL_INFO!$D$5:$AS$749, 26, FALSE)</f>
        <v>0</v>
      </c>
      <c r="AE409" s="368">
        <f>VLOOKUP($G409, SCHOOL_INFO!$D$5:$AS$749, 27, FALSE)</f>
        <v>0</v>
      </c>
      <c r="AF409" s="368">
        <f>VLOOKUP($G409, SCHOOL_INFO!$D$5:$AS$749, 29, FALSE)</f>
        <v>0</v>
      </c>
      <c r="AG409" s="368">
        <f>VLOOKUP($G409, SCHOOL_INFO!$D$5:$AS$749, 30, FALSE)</f>
        <v>0</v>
      </c>
      <c r="AH409" s="368">
        <f>VLOOKUP($G409, SCHOOL_INFO!$D$5:$AS$749, 31, FALSE)</f>
        <v>0</v>
      </c>
      <c r="AI409" s="368">
        <f>VLOOKUP($G409, SCHOOL_INFO!$D$5:$AS$749, 33, FALSE)</f>
        <v>1</v>
      </c>
      <c r="AJ409" s="368">
        <f>VLOOKUP($G409, SCHOOL_INFO!$D$5:$AS$749, 34, FALSE)</f>
        <v>0</v>
      </c>
      <c r="AK409" s="368">
        <f>VLOOKUP($G409, SCHOOL_INFO!$D$5:$AS$749, 35, FALSE)</f>
        <v>11</v>
      </c>
      <c r="AL409" s="368">
        <f>VLOOKUP($B409, '0.학교(충남+대전)'!$C$4:$AH$767, 31, FALSE)</f>
        <v>11</v>
      </c>
      <c r="AM409" s="368">
        <f>VLOOKUP($B409, '0.학교(충남+대전)'!$C$4:$AH$767, 32, FALSE)</f>
        <v>0</v>
      </c>
      <c r="AN409" s="368">
        <f>VLOOKUP($G409, SCHOOL_INFO!$D$5:$AS$749, 9, FALSE)</f>
        <v>38</v>
      </c>
      <c r="AO409" s="368">
        <f>VLOOKUP($G409, SCHOOL_INFO!$D$5:$AS$749, 36, FALSE)</f>
        <v>76</v>
      </c>
      <c r="AP409" s="368">
        <f>VLOOKUP($G409, SCHOOL_INFO!$D$5:$AS$749, 37, FALSE)</f>
        <v>4</v>
      </c>
      <c r="AQ409" s="368">
        <f>VLOOKUP($B409, '0.학교(충남+대전)'!$C$4:$AC$767, 27, FALSE)</f>
        <v>80</v>
      </c>
      <c r="AR409" s="368">
        <f>VLOOKUP($B409, '0.학교(충남+대전)'!$C$4:$AH$767, 29, FALSE)</f>
        <v>76</v>
      </c>
      <c r="AS409" s="368">
        <f>VLOOKUP($B409, '0.학교(충남+대전)'!$C$4:$AH$767, 30, FALSE)</f>
        <v>4</v>
      </c>
      <c r="AT409" s="368">
        <f>VLOOKUP($G409, SCHOOL_INFO!$D$5:$AS$749, 38, FALSE)</f>
        <v>1</v>
      </c>
      <c r="AU409" s="368">
        <f>VLOOKUP($G409, SCHOOL_INFO!$D$5:$AS$749, 39, FALSE)</f>
        <v>8</v>
      </c>
      <c r="AV409" s="368">
        <f>VLOOKUP($G409, SCHOOL_INFO!$D$5:$AS$749, 40, FALSE)</f>
        <v>80</v>
      </c>
      <c r="AW409" s="368">
        <f>VLOOKUP($G409, SCHOOL_INFO!$D$5:$AS$749, 41, FALSE)</f>
        <v>0</v>
      </c>
      <c r="AX409" s="368">
        <f>VLOOKUP($G409, SCHOOL_INFO!$D$5:$AS$749, 42, FALSE)</f>
        <v>0</v>
      </c>
    </row>
    <row r="410" spans="1:50" ht="16.5" customHeight="1">
      <c r="A410" s="81">
        <v>406</v>
      </c>
      <c r="B410" s="86" t="s">
        <v>1584</v>
      </c>
      <c r="C410" s="88" t="s">
        <v>28</v>
      </c>
      <c r="D410" s="86" t="s">
        <v>2233</v>
      </c>
      <c r="E410" s="86" t="s">
        <v>1516</v>
      </c>
      <c r="F410" s="91" t="s">
        <v>724</v>
      </c>
      <c r="G410" s="90" t="s">
        <v>1585</v>
      </c>
      <c r="H410" s="390" t="s">
        <v>2353</v>
      </c>
      <c r="I410" s="390" t="s">
        <v>35</v>
      </c>
      <c r="J410" s="88" t="s">
        <v>5123</v>
      </c>
      <c r="K410" s="366">
        <v>3</v>
      </c>
      <c r="L410" s="367">
        <v>1</v>
      </c>
      <c r="M410" s="367">
        <v>1</v>
      </c>
      <c r="N410" s="368">
        <f>VLOOKUP($G410, SCHOOL_INFO!$D$5:$AS$749, 6, FALSE)</f>
        <v>21</v>
      </c>
      <c r="O410" s="368">
        <f>VLOOKUP($G410, SCHOOL_INFO!$D$5:$AS$749, 7, FALSE)</f>
        <v>3</v>
      </c>
      <c r="P410" s="368">
        <f>VLOOKUP($G410, SCHOOL_INFO!$D$5:$AS$749, 8, FALSE)</f>
        <v>1</v>
      </c>
      <c r="Q410" s="368">
        <f>VLOOKUP($G410, SCHOOL_INFO!$D$5:$AS$749, 10, FALSE)</f>
        <v>3</v>
      </c>
      <c r="R410" s="368">
        <f>VLOOKUP($G410, SCHOOL_INFO!$D$5:$AS$749, 11, FALSE)</f>
        <v>0</v>
      </c>
      <c r="S410" s="368">
        <f>VLOOKUP($G410, SCHOOL_INFO!$D$5:$AS$749, 12, FALSE)</f>
        <v>0</v>
      </c>
      <c r="T410" s="368">
        <f>VLOOKUP($G410, SCHOOL_INFO!$D$5:$AS$749, 13, FALSE)</f>
        <v>7</v>
      </c>
      <c r="U410" s="368">
        <f>VLOOKUP($G410, SCHOOL_INFO!$D$5:$AS$749, 14, FALSE)</f>
        <v>0</v>
      </c>
      <c r="V410" s="368">
        <f>VLOOKUP($G410, SCHOOL_INFO!$D$5:$AS$749, 15, FALSE)</f>
        <v>0</v>
      </c>
      <c r="W410" s="368">
        <f>VLOOKUP($G410, SCHOOL_INFO!$D$5:$AS$749, 17, FALSE)</f>
        <v>10</v>
      </c>
      <c r="X410" s="368">
        <f>VLOOKUP($G410, SCHOOL_INFO!$D$5:$AS$749, 18, FALSE)</f>
        <v>4</v>
      </c>
      <c r="Y410" s="368">
        <f>VLOOKUP($G410, SCHOOL_INFO!$D$5:$AS$749, 19, FALSE)</f>
        <v>0</v>
      </c>
      <c r="Z410" s="368">
        <f>VLOOKUP($G410, SCHOOL_INFO!$D$5:$AS$749, 21, FALSE)</f>
        <v>8</v>
      </c>
      <c r="AA410" s="368">
        <f>VLOOKUP($G410, SCHOOL_INFO!$D$5:$AS$749, 22, FALSE)</f>
        <v>6</v>
      </c>
      <c r="AB410" s="368">
        <f>VLOOKUP($G410, SCHOOL_INFO!$D$5:$AS$749, 23, FALSE)</f>
        <v>0</v>
      </c>
      <c r="AC410" s="368">
        <f>VLOOKUP($G410, SCHOOL_INFO!$D$5:$AS$749, 25, FALSE)</f>
        <v>25</v>
      </c>
      <c r="AD410" s="368">
        <f>VLOOKUP($G410, SCHOOL_INFO!$D$5:$AS$749, 26, FALSE)</f>
        <v>1</v>
      </c>
      <c r="AE410" s="368">
        <f>VLOOKUP($G410, SCHOOL_INFO!$D$5:$AS$749, 27, FALSE)</f>
        <v>0</v>
      </c>
      <c r="AF410" s="368">
        <f>VLOOKUP($G410, SCHOOL_INFO!$D$5:$AS$749, 29, FALSE)</f>
        <v>0</v>
      </c>
      <c r="AG410" s="368">
        <f>VLOOKUP($G410, SCHOOL_INFO!$D$5:$AS$749, 30, FALSE)</f>
        <v>0</v>
      </c>
      <c r="AH410" s="368">
        <f>VLOOKUP($G410, SCHOOL_INFO!$D$5:$AS$749, 31, FALSE)</f>
        <v>0</v>
      </c>
      <c r="AI410" s="368">
        <f>VLOOKUP($G410, SCHOOL_INFO!$D$5:$AS$749, 33, FALSE)</f>
        <v>1</v>
      </c>
      <c r="AJ410" s="368">
        <f>VLOOKUP($G410, SCHOOL_INFO!$D$5:$AS$749, 34, FALSE)</f>
        <v>0</v>
      </c>
      <c r="AK410" s="368">
        <f>VLOOKUP($G410, SCHOOL_INFO!$D$5:$AS$749, 35, FALSE)</f>
        <v>13</v>
      </c>
      <c r="AL410" s="368">
        <f>VLOOKUP($B410, '0.학교(충남+대전)'!$C$4:$AH$767, 31, FALSE)</f>
        <v>13</v>
      </c>
      <c r="AM410" s="368">
        <f>VLOOKUP($B410, '0.학교(충남+대전)'!$C$4:$AH$767, 32, FALSE)</f>
        <v>0</v>
      </c>
      <c r="AN410" s="368">
        <f>VLOOKUP($G410, SCHOOL_INFO!$D$5:$AS$749, 9, FALSE)</f>
        <v>25</v>
      </c>
      <c r="AO410" s="368">
        <f>VLOOKUP($G410, SCHOOL_INFO!$D$5:$AS$749, 36, FALSE)</f>
        <v>6</v>
      </c>
      <c r="AP410" s="368">
        <f>VLOOKUP($G410, SCHOOL_INFO!$D$5:$AS$749, 37, FALSE)</f>
        <v>52</v>
      </c>
      <c r="AQ410" s="368">
        <f>VLOOKUP($B410, '0.학교(충남+대전)'!$C$4:$AC$767, 27, FALSE)</f>
        <v>58</v>
      </c>
      <c r="AR410" s="368">
        <f>VLOOKUP($B410, '0.학교(충남+대전)'!$C$4:$AH$767, 29, FALSE)</f>
        <v>58</v>
      </c>
      <c r="AS410" s="368">
        <f>VLOOKUP($B410, '0.학교(충남+대전)'!$C$4:$AH$767, 30, FALSE)</f>
        <v>3</v>
      </c>
      <c r="AT410" s="368">
        <f>VLOOKUP($G410, SCHOOL_INFO!$D$5:$AS$749, 38, FALSE)</f>
        <v>1</v>
      </c>
      <c r="AU410" s="368">
        <f>VLOOKUP($G410, SCHOOL_INFO!$D$5:$AS$749, 39, FALSE)</f>
        <v>12</v>
      </c>
      <c r="AV410" s="368">
        <f>VLOOKUP($G410, SCHOOL_INFO!$D$5:$AS$749, 40, FALSE)</f>
        <v>58</v>
      </c>
      <c r="AW410" s="368">
        <f>VLOOKUP($G410, SCHOOL_INFO!$D$5:$AS$749, 41, FALSE)</f>
        <v>0</v>
      </c>
      <c r="AX410" s="368">
        <f>VLOOKUP($G410, SCHOOL_INFO!$D$5:$AS$749, 42, FALSE)</f>
        <v>0</v>
      </c>
    </row>
    <row r="411" spans="1:50" ht="16.5" customHeight="1">
      <c r="A411" s="80">
        <v>407</v>
      </c>
      <c r="B411" s="86" t="s">
        <v>1586</v>
      </c>
      <c r="C411" s="88" t="s">
        <v>28</v>
      </c>
      <c r="D411" s="86" t="s">
        <v>2233</v>
      </c>
      <c r="E411" s="86" t="s">
        <v>1516</v>
      </c>
      <c r="F411" s="87" t="s">
        <v>727</v>
      </c>
      <c r="G411" s="99" t="s">
        <v>1587</v>
      </c>
      <c r="H411" s="390" t="s">
        <v>2353</v>
      </c>
      <c r="I411" s="390" t="s">
        <v>35</v>
      </c>
      <c r="J411" s="88" t="s">
        <v>5123</v>
      </c>
      <c r="K411" s="366">
        <v>3</v>
      </c>
      <c r="L411" s="367">
        <v>1</v>
      </c>
      <c r="M411" s="367">
        <v>1</v>
      </c>
      <c r="N411" s="368">
        <f>VLOOKUP($G411, SCHOOL_INFO!$D$5:$AS$749, 6, FALSE)</f>
        <v>24</v>
      </c>
      <c r="O411" s="368">
        <f>VLOOKUP($G411, SCHOOL_INFO!$D$5:$AS$749, 7, FALSE)</f>
        <v>15</v>
      </c>
      <c r="P411" s="368">
        <f>VLOOKUP($G411, SCHOOL_INFO!$D$5:$AS$749, 8, FALSE)</f>
        <v>1</v>
      </c>
      <c r="Q411" s="368">
        <f>VLOOKUP($G411, SCHOOL_INFO!$D$5:$AS$749, 10, FALSE)</f>
        <v>2</v>
      </c>
      <c r="R411" s="368">
        <f>VLOOKUP($G411, SCHOOL_INFO!$D$5:$AS$749, 11, FALSE)</f>
        <v>0</v>
      </c>
      <c r="S411" s="368">
        <f>VLOOKUP($G411, SCHOOL_INFO!$D$5:$AS$749, 12, FALSE)</f>
        <v>0</v>
      </c>
      <c r="T411" s="368">
        <f>VLOOKUP($G411, SCHOOL_INFO!$D$5:$AS$749, 13, FALSE)</f>
        <v>20</v>
      </c>
      <c r="U411" s="368">
        <f>VLOOKUP($G411, SCHOOL_INFO!$D$5:$AS$749, 14, FALSE)</f>
        <v>23</v>
      </c>
      <c r="V411" s="368">
        <f>VLOOKUP($G411, SCHOOL_INFO!$D$5:$AS$749, 15, FALSE)</f>
        <v>0</v>
      </c>
      <c r="W411" s="368">
        <f>VLOOKUP($G411, SCHOOL_INFO!$D$5:$AS$749, 17, FALSE)</f>
        <v>0</v>
      </c>
      <c r="X411" s="368">
        <f>VLOOKUP($G411, SCHOOL_INFO!$D$5:$AS$749, 18, FALSE)</f>
        <v>0</v>
      </c>
      <c r="Y411" s="368">
        <f>VLOOKUP($G411, SCHOOL_INFO!$D$5:$AS$749, 19, FALSE)</f>
        <v>0</v>
      </c>
      <c r="Z411" s="368">
        <f>VLOOKUP($G411, SCHOOL_INFO!$D$5:$AS$749, 21, FALSE)</f>
        <v>12</v>
      </c>
      <c r="AA411" s="368">
        <f>VLOOKUP($G411, SCHOOL_INFO!$D$5:$AS$749, 22, FALSE)</f>
        <v>7</v>
      </c>
      <c r="AB411" s="368">
        <f>VLOOKUP($G411, SCHOOL_INFO!$D$5:$AS$749, 23, FALSE)</f>
        <v>0</v>
      </c>
      <c r="AC411" s="368">
        <f>VLOOKUP($G411, SCHOOL_INFO!$D$5:$AS$749, 25, FALSE)</f>
        <v>22</v>
      </c>
      <c r="AD411" s="368">
        <f>VLOOKUP($G411, SCHOOL_INFO!$D$5:$AS$749, 26, FALSE)</f>
        <v>1</v>
      </c>
      <c r="AE411" s="368">
        <f>VLOOKUP($G411, SCHOOL_INFO!$D$5:$AS$749, 27, FALSE)</f>
        <v>0</v>
      </c>
      <c r="AF411" s="368">
        <f>VLOOKUP($G411, SCHOOL_INFO!$D$5:$AS$749, 29, FALSE)</f>
        <v>0</v>
      </c>
      <c r="AG411" s="368">
        <f>VLOOKUP($G411, SCHOOL_INFO!$D$5:$AS$749, 30, FALSE)</f>
        <v>0</v>
      </c>
      <c r="AH411" s="368">
        <f>VLOOKUP($G411, SCHOOL_INFO!$D$5:$AS$749, 31, FALSE)</f>
        <v>0</v>
      </c>
      <c r="AI411" s="368">
        <f>VLOOKUP($G411, SCHOOL_INFO!$D$5:$AS$749, 33, FALSE)</f>
        <v>1</v>
      </c>
      <c r="AJ411" s="368">
        <f>VLOOKUP($G411, SCHOOL_INFO!$D$5:$AS$749, 34, FALSE)</f>
        <v>0</v>
      </c>
      <c r="AK411" s="368">
        <f>VLOOKUP($G411, SCHOOL_INFO!$D$5:$AS$749, 35, FALSE)</f>
        <v>9</v>
      </c>
      <c r="AL411" s="368">
        <f>VLOOKUP($B411, '0.학교(충남+대전)'!$C$4:$AH$767, 31, FALSE)</f>
        <v>9</v>
      </c>
      <c r="AM411" s="368">
        <f>VLOOKUP($B411, '0.학교(충남+대전)'!$C$4:$AH$767, 32, FALSE)</f>
        <v>0</v>
      </c>
      <c r="AN411" s="368">
        <f>VLOOKUP($G411, SCHOOL_INFO!$D$5:$AS$749, 9, FALSE)</f>
        <v>40</v>
      </c>
      <c r="AO411" s="368">
        <f>VLOOKUP($G411, SCHOOL_INFO!$D$5:$AS$749, 36, FALSE)</f>
        <v>57</v>
      </c>
      <c r="AP411" s="368">
        <f>VLOOKUP($G411, SCHOOL_INFO!$D$5:$AS$749, 37, FALSE)</f>
        <v>7</v>
      </c>
      <c r="AQ411" s="368">
        <f>VLOOKUP($B411, '0.학교(충남+대전)'!$C$4:$AC$767, 27, FALSE)</f>
        <v>64</v>
      </c>
      <c r="AR411" s="368">
        <f>VLOOKUP($B411, '0.학교(충남+대전)'!$C$4:$AH$767, 29, FALSE)</f>
        <v>64</v>
      </c>
      <c r="AS411" s="368">
        <f>VLOOKUP($B411, '0.학교(충남+대전)'!$C$4:$AH$767, 30, FALSE)</f>
        <v>0</v>
      </c>
      <c r="AT411" s="368">
        <f>VLOOKUP($G411, SCHOOL_INFO!$D$5:$AS$749, 38, FALSE)</f>
        <v>2</v>
      </c>
      <c r="AU411" s="368">
        <f>VLOOKUP($G411, SCHOOL_INFO!$D$5:$AS$749, 39, FALSE)</f>
        <v>8</v>
      </c>
      <c r="AV411" s="368">
        <f>VLOOKUP($G411, SCHOOL_INFO!$D$5:$AS$749, 40, FALSE)</f>
        <v>64</v>
      </c>
      <c r="AW411" s="368">
        <f>VLOOKUP($G411, SCHOOL_INFO!$D$5:$AS$749, 41, FALSE)</f>
        <v>0</v>
      </c>
      <c r="AX411" s="368">
        <f>VLOOKUP($G411, SCHOOL_INFO!$D$5:$AS$749, 42, FALSE)</f>
        <v>0</v>
      </c>
    </row>
    <row r="412" spans="1:50" ht="16.5" customHeight="1">
      <c r="A412" s="80">
        <v>408</v>
      </c>
      <c r="B412" s="86" t="s">
        <v>1588</v>
      </c>
      <c r="C412" s="88" t="s">
        <v>28</v>
      </c>
      <c r="D412" s="86" t="s">
        <v>2233</v>
      </c>
      <c r="E412" s="86" t="s">
        <v>1516</v>
      </c>
      <c r="F412" s="87" t="s">
        <v>727</v>
      </c>
      <c r="G412" s="99" t="s">
        <v>1589</v>
      </c>
      <c r="H412" s="390" t="s">
        <v>26</v>
      </c>
      <c r="I412" s="390" t="s">
        <v>35</v>
      </c>
      <c r="J412" s="88" t="s">
        <v>5123</v>
      </c>
      <c r="K412" s="366">
        <v>3</v>
      </c>
      <c r="L412" s="367">
        <v>1</v>
      </c>
      <c r="M412" s="367">
        <v>1</v>
      </c>
      <c r="N412" s="368">
        <f>VLOOKUP($G412, SCHOOL_INFO!$D$5:$AS$749, 6, FALSE)</f>
        <v>25</v>
      </c>
      <c r="O412" s="368">
        <f>VLOOKUP($G412, SCHOOL_INFO!$D$5:$AS$749, 7, FALSE)</f>
        <v>0</v>
      </c>
      <c r="P412" s="368">
        <f>VLOOKUP($G412, SCHOOL_INFO!$D$5:$AS$749, 8, FALSE)</f>
        <v>1</v>
      </c>
      <c r="Q412" s="368">
        <f>VLOOKUP($G412, SCHOOL_INFO!$D$5:$AS$749, 10, FALSE)</f>
        <v>12</v>
      </c>
      <c r="R412" s="368">
        <f>VLOOKUP($G412, SCHOOL_INFO!$D$5:$AS$749, 11, FALSE)</f>
        <v>0</v>
      </c>
      <c r="S412" s="368">
        <f>VLOOKUP($G412, SCHOOL_INFO!$D$5:$AS$749, 12, FALSE)</f>
        <v>0</v>
      </c>
      <c r="T412" s="368">
        <f>VLOOKUP($G412, SCHOOL_INFO!$D$5:$AS$749, 13, FALSE)</f>
        <v>3</v>
      </c>
      <c r="U412" s="368">
        <f>VLOOKUP($G412, SCHOOL_INFO!$D$5:$AS$749, 14, FALSE)</f>
        <v>1</v>
      </c>
      <c r="V412" s="368">
        <f>VLOOKUP($G412, SCHOOL_INFO!$D$5:$AS$749, 15, FALSE)</f>
        <v>0</v>
      </c>
      <c r="W412" s="368">
        <f>VLOOKUP($G412, SCHOOL_INFO!$D$5:$AS$749, 17, FALSE)</f>
        <v>0</v>
      </c>
      <c r="X412" s="368">
        <f>VLOOKUP($G412, SCHOOL_INFO!$D$5:$AS$749, 18, FALSE)</f>
        <v>0</v>
      </c>
      <c r="Y412" s="368">
        <f>VLOOKUP($G412, SCHOOL_INFO!$D$5:$AS$749, 19, FALSE)</f>
        <v>0</v>
      </c>
      <c r="Z412" s="368">
        <f>VLOOKUP($G412, SCHOOL_INFO!$D$5:$AS$749, 21, FALSE)</f>
        <v>4</v>
      </c>
      <c r="AA412" s="368">
        <f>VLOOKUP($G412, SCHOOL_INFO!$D$5:$AS$749, 22, FALSE)</f>
        <v>2</v>
      </c>
      <c r="AB412" s="368">
        <f>VLOOKUP($G412, SCHOOL_INFO!$D$5:$AS$749, 23, FALSE)</f>
        <v>0</v>
      </c>
      <c r="AC412" s="368">
        <f>VLOOKUP($G412, SCHOOL_INFO!$D$5:$AS$749, 25, FALSE)</f>
        <v>57</v>
      </c>
      <c r="AD412" s="368">
        <f>VLOOKUP($G412, SCHOOL_INFO!$D$5:$AS$749, 26, FALSE)</f>
        <v>2</v>
      </c>
      <c r="AE412" s="368">
        <f>VLOOKUP($G412, SCHOOL_INFO!$D$5:$AS$749, 27, FALSE)</f>
        <v>0</v>
      </c>
      <c r="AF412" s="368">
        <f>VLOOKUP($G412, SCHOOL_INFO!$D$5:$AS$749, 29, FALSE)</f>
        <v>6</v>
      </c>
      <c r="AG412" s="368">
        <f>VLOOKUP($G412, SCHOOL_INFO!$D$5:$AS$749, 30, FALSE)</f>
        <v>1</v>
      </c>
      <c r="AH412" s="368">
        <f>VLOOKUP($G412, SCHOOL_INFO!$D$5:$AS$749, 31, FALSE)</f>
        <v>0</v>
      </c>
      <c r="AI412" s="368">
        <f>VLOOKUP($G412, SCHOOL_INFO!$D$5:$AS$749, 33, FALSE)</f>
        <v>1</v>
      </c>
      <c r="AJ412" s="368">
        <f>VLOOKUP($G412, SCHOOL_INFO!$D$5:$AS$749, 34, FALSE)</f>
        <v>0</v>
      </c>
      <c r="AK412" s="368">
        <f>VLOOKUP($G412, SCHOOL_INFO!$D$5:$AS$749, 35, FALSE)</f>
        <v>7</v>
      </c>
      <c r="AL412" s="368">
        <f>VLOOKUP($B412, '0.학교(충남+대전)'!$C$4:$AH$767, 31, FALSE)</f>
        <v>7</v>
      </c>
      <c r="AM412" s="368">
        <f>VLOOKUP($B412, '0.학교(충남+대전)'!$C$4:$AH$767, 32, FALSE)</f>
        <v>0</v>
      </c>
      <c r="AN412" s="368">
        <f>VLOOKUP($G412, SCHOOL_INFO!$D$5:$AS$749, 9, FALSE)</f>
        <v>26</v>
      </c>
      <c r="AO412" s="368">
        <f>VLOOKUP($G412, SCHOOL_INFO!$D$5:$AS$749, 36, FALSE)</f>
        <v>22</v>
      </c>
      <c r="AP412" s="368">
        <f>VLOOKUP($G412, SCHOOL_INFO!$D$5:$AS$749, 37, FALSE)</f>
        <v>75</v>
      </c>
      <c r="AQ412" s="368">
        <f>VLOOKUP($B412, '0.학교(충남+대전)'!$C$4:$AC$767, 27, FALSE)</f>
        <v>52</v>
      </c>
      <c r="AR412" s="368">
        <f>VLOOKUP($B412, '0.학교(충남+대전)'!$C$4:$AH$767, 29, FALSE)</f>
        <v>52</v>
      </c>
      <c r="AS412" s="368">
        <f>VLOOKUP($B412, '0.학교(충남+대전)'!$C$4:$AH$767, 30, FALSE)</f>
        <v>45</v>
      </c>
      <c r="AT412" s="368">
        <f>VLOOKUP($G412, SCHOOL_INFO!$D$5:$AS$749, 38, FALSE)</f>
        <v>1</v>
      </c>
      <c r="AU412" s="368">
        <f>VLOOKUP($G412, SCHOOL_INFO!$D$5:$AS$749, 39, FALSE)</f>
        <v>7</v>
      </c>
      <c r="AV412" s="368">
        <f>VLOOKUP($G412, SCHOOL_INFO!$D$5:$AS$749, 40, FALSE)</f>
        <v>52</v>
      </c>
      <c r="AW412" s="368">
        <f>VLOOKUP($G412, SCHOOL_INFO!$D$5:$AS$749, 41, FALSE)</f>
        <v>0</v>
      </c>
      <c r="AX412" s="368">
        <f>VLOOKUP($G412, SCHOOL_INFO!$D$5:$AS$749, 42, FALSE)</f>
        <v>0</v>
      </c>
    </row>
    <row r="413" spans="1:50" ht="16.5" customHeight="1">
      <c r="A413" s="81">
        <v>409</v>
      </c>
      <c r="B413" s="86" t="s">
        <v>1590</v>
      </c>
      <c r="C413" s="88" t="s">
        <v>28</v>
      </c>
      <c r="D413" s="86" t="s">
        <v>2233</v>
      </c>
      <c r="E413" s="86" t="s">
        <v>1516</v>
      </c>
      <c r="F413" s="89" t="s">
        <v>730</v>
      </c>
      <c r="G413" s="99" t="s">
        <v>1591</v>
      </c>
      <c r="H413" s="390" t="s">
        <v>26</v>
      </c>
      <c r="I413" s="390" t="s">
        <v>35</v>
      </c>
      <c r="J413" s="88" t="s">
        <v>5123</v>
      </c>
      <c r="K413" s="366">
        <v>3</v>
      </c>
      <c r="L413" s="367">
        <v>1</v>
      </c>
      <c r="M413" s="367">
        <v>1</v>
      </c>
      <c r="N413" s="368">
        <f>VLOOKUP($G413, SCHOOL_INFO!$D$5:$AS$749, 6, FALSE)</f>
        <v>48</v>
      </c>
      <c r="O413" s="368">
        <f>VLOOKUP($G413, SCHOOL_INFO!$D$5:$AS$749, 7, FALSE)</f>
        <v>0</v>
      </c>
      <c r="P413" s="368">
        <f>VLOOKUP($G413, SCHOOL_INFO!$D$5:$AS$749, 8, FALSE)</f>
        <v>1</v>
      </c>
      <c r="Q413" s="368">
        <f>VLOOKUP($G413, SCHOOL_INFO!$D$5:$AS$749, 10, FALSE)</f>
        <v>3</v>
      </c>
      <c r="R413" s="368">
        <f>VLOOKUP($G413, SCHOOL_INFO!$D$5:$AS$749, 11, FALSE)</f>
        <v>0</v>
      </c>
      <c r="S413" s="368">
        <f>VLOOKUP($G413, SCHOOL_INFO!$D$5:$AS$749, 12, FALSE)</f>
        <v>0</v>
      </c>
      <c r="T413" s="368">
        <f>VLOOKUP($G413, SCHOOL_INFO!$D$5:$AS$749, 13, FALSE)</f>
        <v>0</v>
      </c>
      <c r="U413" s="368">
        <f>VLOOKUP($G413, SCHOOL_INFO!$D$5:$AS$749, 14, FALSE)</f>
        <v>0</v>
      </c>
      <c r="V413" s="368">
        <f>VLOOKUP($G413, SCHOOL_INFO!$D$5:$AS$749, 15, FALSE)</f>
        <v>0</v>
      </c>
      <c r="W413" s="368">
        <f>VLOOKUP($G413, SCHOOL_INFO!$D$5:$AS$749, 17, FALSE)</f>
        <v>1</v>
      </c>
      <c r="X413" s="368">
        <f>VLOOKUP($G413, SCHOOL_INFO!$D$5:$AS$749, 18, FALSE)</f>
        <v>0</v>
      </c>
      <c r="Y413" s="368">
        <f>VLOOKUP($G413, SCHOOL_INFO!$D$5:$AS$749, 19, FALSE)</f>
        <v>0</v>
      </c>
      <c r="Z413" s="368">
        <f>VLOOKUP($G413, SCHOOL_INFO!$D$5:$AS$749, 21, FALSE)</f>
        <v>82</v>
      </c>
      <c r="AA413" s="368">
        <f>VLOOKUP($G413, SCHOOL_INFO!$D$5:$AS$749, 22, FALSE)</f>
        <v>2</v>
      </c>
      <c r="AB413" s="368">
        <f>VLOOKUP($G413, SCHOOL_INFO!$D$5:$AS$749, 23, FALSE)</f>
        <v>0</v>
      </c>
      <c r="AC413" s="368">
        <f>VLOOKUP($G413, SCHOOL_INFO!$D$5:$AS$749, 25, FALSE)</f>
        <v>15</v>
      </c>
      <c r="AD413" s="368">
        <f>VLOOKUP($G413, SCHOOL_INFO!$D$5:$AS$749, 26, FALSE)</f>
        <v>1</v>
      </c>
      <c r="AE413" s="368">
        <f>VLOOKUP($G413, SCHOOL_INFO!$D$5:$AS$749, 27, FALSE)</f>
        <v>0</v>
      </c>
      <c r="AF413" s="368">
        <f>VLOOKUP($G413, SCHOOL_INFO!$D$5:$AS$749, 29, FALSE)</f>
        <v>2</v>
      </c>
      <c r="AG413" s="368">
        <f>VLOOKUP($G413, SCHOOL_INFO!$D$5:$AS$749, 30, FALSE)</f>
        <v>0</v>
      </c>
      <c r="AH413" s="368">
        <f>VLOOKUP($G413, SCHOOL_INFO!$D$5:$AS$749, 31, FALSE)</f>
        <v>0</v>
      </c>
      <c r="AI413" s="368">
        <f>VLOOKUP($G413, SCHOOL_INFO!$D$5:$AS$749, 33, FALSE)</f>
        <v>1</v>
      </c>
      <c r="AJ413" s="368">
        <f>VLOOKUP($G413, SCHOOL_INFO!$D$5:$AS$749, 34, FALSE)</f>
        <v>0</v>
      </c>
      <c r="AK413" s="368">
        <f>VLOOKUP($G413, SCHOOL_INFO!$D$5:$AS$749, 35, FALSE)</f>
        <v>9</v>
      </c>
      <c r="AL413" s="368">
        <f>VLOOKUP($B413, '0.학교(충남+대전)'!$C$4:$AH$767, 31, FALSE)</f>
        <v>9</v>
      </c>
      <c r="AM413" s="368">
        <f>VLOOKUP($B413, '0.학교(충남+대전)'!$C$4:$AH$767, 32, FALSE)</f>
        <v>0</v>
      </c>
      <c r="AN413" s="368">
        <f>VLOOKUP($G413, SCHOOL_INFO!$D$5:$AS$749, 9, FALSE)</f>
        <v>49</v>
      </c>
      <c r="AO413" s="368">
        <f>VLOOKUP($G413, SCHOOL_INFO!$D$5:$AS$749, 36, FALSE)</f>
        <v>7</v>
      </c>
      <c r="AP413" s="368">
        <f>VLOOKUP($G413, SCHOOL_INFO!$D$5:$AS$749, 37, FALSE)</f>
        <v>50</v>
      </c>
      <c r="AQ413" s="368">
        <f>VLOOKUP($B413, '0.학교(충남+대전)'!$C$4:$AC$767, 27, FALSE)</f>
        <v>56</v>
      </c>
      <c r="AR413" s="368">
        <f>VLOOKUP($B413, '0.학교(충남+대전)'!$C$4:$AH$767, 29, FALSE)</f>
        <v>57</v>
      </c>
      <c r="AS413" s="368">
        <f>VLOOKUP($B413, '0.학교(충남+대전)'!$C$4:$AH$767, 30, FALSE)</f>
        <v>0</v>
      </c>
      <c r="AT413" s="368">
        <f>VLOOKUP($G413, SCHOOL_INFO!$D$5:$AS$749, 38, FALSE)</f>
        <v>1</v>
      </c>
      <c r="AU413" s="368">
        <f>VLOOKUP($G413, SCHOOL_INFO!$D$5:$AS$749, 39, FALSE)</f>
        <v>7</v>
      </c>
      <c r="AV413" s="368">
        <f>VLOOKUP($G413, SCHOOL_INFO!$D$5:$AS$749, 40, FALSE)</f>
        <v>55</v>
      </c>
      <c r="AW413" s="368">
        <f>VLOOKUP($G413, SCHOOL_INFO!$D$5:$AS$749, 41, FALSE)</f>
        <v>0</v>
      </c>
      <c r="AX413" s="368">
        <f>VLOOKUP($G413, SCHOOL_INFO!$D$5:$AS$749, 42, FALSE)</f>
        <v>0</v>
      </c>
    </row>
    <row r="414" spans="1:50" ht="16.5" customHeight="1">
      <c r="A414" s="80">
        <v>410</v>
      </c>
      <c r="B414" s="86" t="s">
        <v>1592</v>
      </c>
      <c r="C414" s="88" t="s">
        <v>28</v>
      </c>
      <c r="D414" s="86" t="s">
        <v>2233</v>
      </c>
      <c r="E414" s="86" t="s">
        <v>1516</v>
      </c>
      <c r="F414" s="87" t="s">
        <v>727</v>
      </c>
      <c r="G414" s="99" t="s">
        <v>1593</v>
      </c>
      <c r="H414" s="390" t="s">
        <v>4621</v>
      </c>
      <c r="I414" s="391" t="s">
        <v>35</v>
      </c>
      <c r="J414" s="88" t="s">
        <v>5123</v>
      </c>
      <c r="K414" s="366">
        <v>3</v>
      </c>
      <c r="L414" s="367">
        <v>1</v>
      </c>
      <c r="M414" s="367">
        <v>1</v>
      </c>
      <c r="N414" s="368">
        <f>VLOOKUP($G414, SCHOOL_INFO!$D$5:$AS$749, 6, FALSE)</f>
        <v>17</v>
      </c>
      <c r="O414" s="368">
        <f>VLOOKUP($G414, SCHOOL_INFO!$D$5:$AS$749, 7, FALSE)</f>
        <v>9</v>
      </c>
      <c r="P414" s="368">
        <f>VLOOKUP($G414, SCHOOL_INFO!$D$5:$AS$749, 8, FALSE)</f>
        <v>1</v>
      </c>
      <c r="Q414" s="368">
        <f>VLOOKUP($G414, SCHOOL_INFO!$D$5:$AS$749, 10, FALSE)</f>
        <v>9</v>
      </c>
      <c r="R414" s="368">
        <f>VLOOKUP($G414, SCHOOL_INFO!$D$5:$AS$749, 11, FALSE)</f>
        <v>2</v>
      </c>
      <c r="S414" s="368">
        <f>VLOOKUP($G414, SCHOOL_INFO!$D$5:$AS$749, 12, FALSE)</f>
        <v>0</v>
      </c>
      <c r="T414" s="368">
        <f>VLOOKUP($G414, SCHOOL_INFO!$D$5:$AS$749, 13, FALSE)</f>
        <v>31</v>
      </c>
      <c r="U414" s="368">
        <f>VLOOKUP($G414, SCHOOL_INFO!$D$5:$AS$749, 14, FALSE)</f>
        <v>3</v>
      </c>
      <c r="V414" s="368">
        <f>VLOOKUP($G414, SCHOOL_INFO!$D$5:$AS$749, 15, FALSE)</f>
        <v>0</v>
      </c>
      <c r="W414" s="368">
        <f>VLOOKUP($G414, SCHOOL_INFO!$D$5:$AS$749, 17, FALSE)</f>
        <v>3</v>
      </c>
      <c r="X414" s="368">
        <f>VLOOKUP($G414, SCHOOL_INFO!$D$5:$AS$749, 18, FALSE)</f>
        <v>1</v>
      </c>
      <c r="Y414" s="368">
        <f>VLOOKUP($G414, SCHOOL_INFO!$D$5:$AS$749, 19, FALSE)</f>
        <v>0</v>
      </c>
      <c r="Z414" s="368">
        <f>VLOOKUP($G414, SCHOOL_INFO!$D$5:$AS$749, 21, FALSE)</f>
        <v>18</v>
      </c>
      <c r="AA414" s="368">
        <f>VLOOKUP($G414, SCHOOL_INFO!$D$5:$AS$749, 22, FALSE)</f>
        <v>12</v>
      </c>
      <c r="AB414" s="368">
        <f>VLOOKUP($G414, SCHOOL_INFO!$D$5:$AS$749, 23, FALSE)</f>
        <v>0</v>
      </c>
      <c r="AC414" s="368">
        <f>VLOOKUP($G414, SCHOOL_INFO!$D$5:$AS$749, 25, FALSE)</f>
        <v>6</v>
      </c>
      <c r="AD414" s="368">
        <f>VLOOKUP($G414, SCHOOL_INFO!$D$5:$AS$749, 26, FALSE)</f>
        <v>6</v>
      </c>
      <c r="AE414" s="368">
        <f>VLOOKUP($G414, SCHOOL_INFO!$D$5:$AS$749, 27, FALSE)</f>
        <v>0</v>
      </c>
      <c r="AF414" s="368">
        <f>VLOOKUP($G414, SCHOOL_INFO!$D$5:$AS$749, 29, FALSE)</f>
        <v>0</v>
      </c>
      <c r="AG414" s="368">
        <f>VLOOKUP($G414, SCHOOL_INFO!$D$5:$AS$749, 30, FALSE)</f>
        <v>0</v>
      </c>
      <c r="AH414" s="368">
        <f>VLOOKUP($G414, SCHOOL_INFO!$D$5:$AS$749, 31, FALSE)</f>
        <v>0</v>
      </c>
      <c r="AI414" s="368">
        <f>VLOOKUP($G414, SCHOOL_INFO!$D$5:$AS$749, 33, FALSE)</f>
        <v>1</v>
      </c>
      <c r="AJ414" s="368">
        <f>VLOOKUP($G414, SCHOOL_INFO!$D$5:$AS$749, 34, FALSE)</f>
        <v>0</v>
      </c>
      <c r="AK414" s="368">
        <f>VLOOKUP($G414, SCHOOL_INFO!$D$5:$AS$749, 35, FALSE)</f>
        <v>11</v>
      </c>
      <c r="AL414" s="368">
        <f>VLOOKUP($B414, '0.학교(충남+대전)'!$C$4:$AH$767, 31, FALSE)</f>
        <v>11</v>
      </c>
      <c r="AM414" s="368">
        <f>VLOOKUP($B414, '0.학교(충남+대전)'!$C$4:$AH$767, 32, FALSE)</f>
        <v>0</v>
      </c>
      <c r="AN414" s="368">
        <f>VLOOKUP($G414, SCHOOL_INFO!$D$5:$AS$749, 9, FALSE)</f>
        <v>27</v>
      </c>
      <c r="AO414" s="368">
        <f>VLOOKUP($G414, SCHOOL_INFO!$D$5:$AS$749, 36, FALSE)</f>
        <v>48</v>
      </c>
      <c r="AP414" s="368">
        <f>VLOOKUP($G414, SCHOOL_INFO!$D$5:$AS$749, 37, FALSE)</f>
        <v>4</v>
      </c>
      <c r="AQ414" s="368">
        <f>VLOOKUP($B414, '0.학교(충남+대전)'!$C$4:$AC$767, 27, FALSE)</f>
        <v>52</v>
      </c>
      <c r="AR414" s="368">
        <f>VLOOKUP($B414, '0.학교(충남+대전)'!$C$4:$AH$767, 29, FALSE)</f>
        <v>52</v>
      </c>
      <c r="AS414" s="368">
        <f>VLOOKUP($B414, '0.학교(충남+대전)'!$C$4:$AH$767, 30, FALSE)</f>
        <v>0</v>
      </c>
      <c r="AT414" s="368">
        <f>VLOOKUP($G414, SCHOOL_INFO!$D$5:$AS$749, 38, FALSE)</f>
        <v>0</v>
      </c>
      <c r="AU414" s="368">
        <f>VLOOKUP($G414, SCHOOL_INFO!$D$5:$AS$749, 39, FALSE)</f>
        <v>0</v>
      </c>
      <c r="AV414" s="368">
        <f>VLOOKUP($G414, SCHOOL_INFO!$D$5:$AS$749, 40, FALSE)</f>
        <v>52</v>
      </c>
      <c r="AW414" s="368">
        <f>VLOOKUP($G414, SCHOOL_INFO!$D$5:$AS$749, 41, FALSE)</f>
        <v>0</v>
      </c>
      <c r="AX414" s="368">
        <f>VLOOKUP($G414, SCHOOL_INFO!$D$5:$AS$749, 42, FALSE)</f>
        <v>0</v>
      </c>
    </row>
    <row r="415" spans="1:50" ht="16.5" customHeight="1">
      <c r="A415" s="80">
        <v>411</v>
      </c>
      <c r="B415" s="86" t="s">
        <v>1594</v>
      </c>
      <c r="C415" s="88" t="s">
        <v>28</v>
      </c>
      <c r="D415" s="86" t="s">
        <v>2233</v>
      </c>
      <c r="E415" s="86" t="s">
        <v>1516</v>
      </c>
      <c r="F415" s="92" t="s">
        <v>784</v>
      </c>
      <c r="G415" s="99" t="s">
        <v>1595</v>
      </c>
      <c r="H415" s="390" t="s">
        <v>26</v>
      </c>
      <c r="I415" s="390" t="s">
        <v>699</v>
      </c>
      <c r="J415" s="88" t="s">
        <v>5123</v>
      </c>
      <c r="K415" s="366">
        <v>2</v>
      </c>
      <c r="L415" s="367">
        <v>1</v>
      </c>
      <c r="M415" s="367">
        <v>1</v>
      </c>
      <c r="N415" s="368">
        <f>VLOOKUP($G415, SCHOOL_INFO!$D$5:$AS$749, 6, FALSE)</f>
        <v>20</v>
      </c>
      <c r="O415" s="368">
        <f>VLOOKUP($G415, SCHOOL_INFO!$D$5:$AS$749, 7, FALSE)</f>
        <v>0</v>
      </c>
      <c r="P415" s="368">
        <f>VLOOKUP($G415, SCHOOL_INFO!$D$5:$AS$749, 8, FALSE)</f>
        <v>1</v>
      </c>
      <c r="Q415" s="368">
        <f>VLOOKUP($G415, SCHOOL_INFO!$D$5:$AS$749, 10, FALSE)</f>
        <v>3</v>
      </c>
      <c r="R415" s="368">
        <f>VLOOKUP($G415, SCHOOL_INFO!$D$5:$AS$749, 11, FALSE)</f>
        <v>0</v>
      </c>
      <c r="S415" s="368">
        <f>VLOOKUP($G415, SCHOOL_INFO!$D$5:$AS$749, 12, FALSE)</f>
        <v>0</v>
      </c>
      <c r="T415" s="368">
        <f>VLOOKUP($G415, SCHOOL_INFO!$D$5:$AS$749, 13, FALSE)</f>
        <v>2</v>
      </c>
      <c r="U415" s="368">
        <f>VLOOKUP($G415, SCHOOL_INFO!$D$5:$AS$749, 14, FALSE)</f>
        <v>0</v>
      </c>
      <c r="V415" s="368">
        <f>VLOOKUP($G415, SCHOOL_INFO!$D$5:$AS$749, 15, FALSE)</f>
        <v>0</v>
      </c>
      <c r="W415" s="368">
        <f>VLOOKUP($G415, SCHOOL_INFO!$D$5:$AS$749, 17, FALSE)</f>
        <v>0</v>
      </c>
      <c r="X415" s="368">
        <f>VLOOKUP($G415, SCHOOL_INFO!$D$5:$AS$749, 18, FALSE)</f>
        <v>0</v>
      </c>
      <c r="Y415" s="368">
        <f>VLOOKUP($G415, SCHOOL_INFO!$D$5:$AS$749, 19, FALSE)</f>
        <v>0</v>
      </c>
      <c r="Z415" s="368">
        <f>VLOOKUP($G415, SCHOOL_INFO!$D$5:$AS$749, 21, FALSE)</f>
        <v>4</v>
      </c>
      <c r="AA415" s="368">
        <f>VLOOKUP($G415, SCHOOL_INFO!$D$5:$AS$749, 22, FALSE)</f>
        <v>2</v>
      </c>
      <c r="AB415" s="368">
        <f>VLOOKUP($G415, SCHOOL_INFO!$D$5:$AS$749, 23, FALSE)</f>
        <v>0</v>
      </c>
      <c r="AC415" s="368">
        <f>VLOOKUP($G415, SCHOOL_INFO!$D$5:$AS$749, 25, FALSE)</f>
        <v>36</v>
      </c>
      <c r="AD415" s="368">
        <f>VLOOKUP($G415, SCHOOL_INFO!$D$5:$AS$749, 26, FALSE)</f>
        <v>0</v>
      </c>
      <c r="AE415" s="368">
        <f>VLOOKUP($G415, SCHOOL_INFO!$D$5:$AS$749, 27, FALSE)</f>
        <v>0</v>
      </c>
      <c r="AF415" s="368">
        <f>VLOOKUP($G415, SCHOOL_INFO!$D$5:$AS$749, 29, FALSE)</f>
        <v>0</v>
      </c>
      <c r="AG415" s="368">
        <f>VLOOKUP($G415, SCHOOL_INFO!$D$5:$AS$749, 30, FALSE)</f>
        <v>0</v>
      </c>
      <c r="AH415" s="368">
        <f>VLOOKUP($G415, SCHOOL_INFO!$D$5:$AS$749, 31, FALSE)</f>
        <v>0</v>
      </c>
      <c r="AI415" s="368">
        <f>VLOOKUP($G415, SCHOOL_INFO!$D$5:$AS$749, 33, FALSE)</f>
        <v>1</v>
      </c>
      <c r="AJ415" s="368">
        <f>VLOOKUP($G415, SCHOOL_INFO!$D$5:$AS$749, 34, FALSE)</f>
        <v>0</v>
      </c>
      <c r="AK415" s="368">
        <f>VLOOKUP($G415, SCHOOL_INFO!$D$5:$AS$749, 35, FALSE)</f>
        <v>7</v>
      </c>
      <c r="AL415" s="368">
        <f>VLOOKUP($B415, '0.학교(충남+대전)'!$C$4:$AH$767, 31, FALSE)</f>
        <v>7</v>
      </c>
      <c r="AM415" s="368">
        <f>VLOOKUP($B415, '0.학교(충남+대전)'!$C$4:$AH$767, 32, FALSE)</f>
        <v>0</v>
      </c>
      <c r="AN415" s="368">
        <f>VLOOKUP($G415, SCHOOL_INFO!$D$5:$AS$749, 9, FALSE)</f>
        <v>21</v>
      </c>
      <c r="AO415" s="368">
        <f>VLOOKUP($G415, SCHOOL_INFO!$D$5:$AS$749, 36, FALSE)</f>
        <v>2</v>
      </c>
      <c r="AP415" s="368">
        <f>VLOOKUP($G415, SCHOOL_INFO!$D$5:$AS$749, 37, FALSE)</f>
        <v>54</v>
      </c>
      <c r="AQ415" s="368">
        <f>VLOOKUP($B415, '0.학교(충남+대전)'!$C$4:$AC$767, 27, FALSE)</f>
        <v>56</v>
      </c>
      <c r="AR415" s="368">
        <f>VLOOKUP($B415, '0.학교(충남+대전)'!$C$4:$AH$767, 29, FALSE)</f>
        <v>56</v>
      </c>
      <c r="AS415" s="368">
        <f>VLOOKUP($B415, '0.학교(충남+대전)'!$C$4:$AH$767, 30, FALSE)</f>
        <v>0</v>
      </c>
      <c r="AT415" s="368">
        <f>VLOOKUP($G415, SCHOOL_INFO!$D$5:$AS$749, 38, FALSE)</f>
        <v>8</v>
      </c>
      <c r="AU415" s="368">
        <f>VLOOKUP($G415, SCHOOL_INFO!$D$5:$AS$749, 39, FALSE)</f>
        <v>0</v>
      </c>
      <c r="AV415" s="368">
        <f>VLOOKUP($G415, SCHOOL_INFO!$D$5:$AS$749, 40, FALSE)</f>
        <v>56</v>
      </c>
      <c r="AW415" s="368">
        <f>VLOOKUP($G415, SCHOOL_INFO!$D$5:$AS$749, 41, FALSE)</f>
        <v>0</v>
      </c>
      <c r="AX415" s="368">
        <f>VLOOKUP($G415, SCHOOL_INFO!$D$5:$AS$749, 42, FALSE)</f>
        <v>0</v>
      </c>
    </row>
    <row r="416" spans="1:50" ht="16.5" customHeight="1">
      <c r="A416" s="81">
        <v>412</v>
      </c>
      <c r="B416" s="86" t="s">
        <v>1598</v>
      </c>
      <c r="C416" s="88" t="s">
        <v>28</v>
      </c>
      <c r="D416" s="86" t="s">
        <v>2233</v>
      </c>
      <c r="E416" s="86" t="s">
        <v>1516</v>
      </c>
      <c r="F416" s="87" t="s">
        <v>727</v>
      </c>
      <c r="G416" s="99" t="s">
        <v>1599</v>
      </c>
      <c r="H416" s="390" t="s">
        <v>26</v>
      </c>
      <c r="I416" s="390" t="s">
        <v>699</v>
      </c>
      <c r="J416" s="88" t="s">
        <v>5126</v>
      </c>
      <c r="K416" s="366">
        <v>1</v>
      </c>
      <c r="L416" s="367">
        <v>1</v>
      </c>
      <c r="M416" s="367">
        <v>1</v>
      </c>
      <c r="N416" s="368">
        <f>VLOOKUP($G416, SCHOOL_INFO!$D$5:$AS$749, 6, FALSE)</f>
        <v>39</v>
      </c>
      <c r="O416" s="368">
        <f>VLOOKUP($G416, SCHOOL_INFO!$D$5:$AS$749, 7, FALSE)</f>
        <v>0</v>
      </c>
      <c r="P416" s="368">
        <f>VLOOKUP($G416, SCHOOL_INFO!$D$5:$AS$749, 8, FALSE)</f>
        <v>1</v>
      </c>
      <c r="Q416" s="368">
        <f>VLOOKUP($G416, SCHOOL_INFO!$D$5:$AS$749, 10, FALSE)</f>
        <v>1</v>
      </c>
      <c r="R416" s="368">
        <f>VLOOKUP($G416, SCHOOL_INFO!$D$5:$AS$749, 11, FALSE)</f>
        <v>0</v>
      </c>
      <c r="S416" s="368">
        <f>VLOOKUP($G416, SCHOOL_INFO!$D$5:$AS$749, 12, FALSE)</f>
        <v>0</v>
      </c>
      <c r="T416" s="368">
        <f>VLOOKUP($G416, SCHOOL_INFO!$D$5:$AS$749, 13, FALSE)</f>
        <v>0</v>
      </c>
      <c r="U416" s="368">
        <f>VLOOKUP($G416, SCHOOL_INFO!$D$5:$AS$749, 14, FALSE)</f>
        <v>0</v>
      </c>
      <c r="V416" s="368">
        <f>VLOOKUP($G416, SCHOOL_INFO!$D$5:$AS$749, 15, FALSE)</f>
        <v>0</v>
      </c>
      <c r="W416" s="368">
        <f>VLOOKUP($G416, SCHOOL_INFO!$D$5:$AS$749, 17, FALSE)</f>
        <v>40</v>
      </c>
      <c r="X416" s="368">
        <f>VLOOKUP($G416, SCHOOL_INFO!$D$5:$AS$749, 18, FALSE)</f>
        <v>1</v>
      </c>
      <c r="Y416" s="368">
        <f>VLOOKUP($G416, SCHOOL_INFO!$D$5:$AS$749, 19, FALSE)</f>
        <v>0</v>
      </c>
      <c r="Z416" s="368">
        <f>VLOOKUP($G416, SCHOOL_INFO!$D$5:$AS$749, 21, FALSE)</f>
        <v>35</v>
      </c>
      <c r="AA416" s="368">
        <f>VLOOKUP($G416, SCHOOL_INFO!$D$5:$AS$749, 22, FALSE)</f>
        <v>1</v>
      </c>
      <c r="AB416" s="368">
        <f>VLOOKUP($G416, SCHOOL_INFO!$D$5:$AS$749, 23, FALSE)</f>
        <v>0</v>
      </c>
      <c r="AC416" s="368">
        <f>VLOOKUP($G416, SCHOOL_INFO!$D$5:$AS$749, 25, FALSE)</f>
        <v>0</v>
      </c>
      <c r="AD416" s="368">
        <f>VLOOKUP($G416, SCHOOL_INFO!$D$5:$AS$749, 26, FALSE)</f>
        <v>0</v>
      </c>
      <c r="AE416" s="368">
        <f>VLOOKUP($G416, SCHOOL_INFO!$D$5:$AS$749, 27, FALSE)</f>
        <v>0</v>
      </c>
      <c r="AF416" s="368">
        <f>VLOOKUP($G416, SCHOOL_INFO!$D$5:$AS$749, 29, FALSE)</f>
        <v>0</v>
      </c>
      <c r="AG416" s="368">
        <f>VLOOKUP($G416, SCHOOL_INFO!$D$5:$AS$749, 30, FALSE)</f>
        <v>0</v>
      </c>
      <c r="AH416" s="368">
        <f>VLOOKUP($G416, SCHOOL_INFO!$D$5:$AS$749, 31, FALSE)</f>
        <v>0</v>
      </c>
      <c r="AI416" s="368">
        <f>VLOOKUP($G416, SCHOOL_INFO!$D$5:$AS$749, 33, FALSE)</f>
        <v>1</v>
      </c>
      <c r="AJ416" s="368">
        <f>VLOOKUP($G416, SCHOOL_INFO!$D$5:$AS$749, 34, FALSE)</f>
        <v>0</v>
      </c>
      <c r="AK416" s="368">
        <f>VLOOKUP($G416, SCHOOL_INFO!$D$5:$AS$749, 35, FALSE)</f>
        <v>10</v>
      </c>
      <c r="AL416" s="368">
        <f>VLOOKUP($B416, '0.학교(충남+대전)'!$C$4:$AH$767, 31, FALSE)</f>
        <v>10</v>
      </c>
      <c r="AM416" s="368">
        <f>VLOOKUP($B416, '0.학교(충남+대전)'!$C$4:$AH$767, 32, FALSE)</f>
        <v>0</v>
      </c>
      <c r="AN416" s="368">
        <f>VLOOKUP($G416, SCHOOL_INFO!$D$5:$AS$749, 9, FALSE)</f>
        <v>40</v>
      </c>
      <c r="AO416" s="368">
        <f>VLOOKUP($G416, SCHOOL_INFO!$D$5:$AS$749, 36, FALSE)</f>
        <v>79</v>
      </c>
      <c r="AP416" s="368">
        <f>VLOOKUP($G416, SCHOOL_INFO!$D$5:$AS$749, 37, FALSE)</f>
        <v>0</v>
      </c>
      <c r="AQ416" s="368">
        <f>VLOOKUP($B416, '0.학교(충남+대전)'!$C$4:$AC$767, 27, FALSE)</f>
        <v>79</v>
      </c>
      <c r="AR416" s="368">
        <f>VLOOKUP($B416, '0.학교(충남+대전)'!$C$4:$AH$767, 29, FALSE)</f>
        <v>79</v>
      </c>
      <c r="AS416" s="368">
        <f>VLOOKUP($B416, '0.학교(충남+대전)'!$C$4:$AH$767, 30, FALSE)</f>
        <v>0</v>
      </c>
      <c r="AT416" s="368">
        <f>VLOOKUP($G416, SCHOOL_INFO!$D$5:$AS$749, 38, FALSE)</f>
        <v>1</v>
      </c>
      <c r="AU416" s="368">
        <f>VLOOKUP($G416, SCHOOL_INFO!$D$5:$AS$749, 39, FALSE)</f>
        <v>10</v>
      </c>
      <c r="AV416" s="368">
        <f>VLOOKUP($G416, SCHOOL_INFO!$D$5:$AS$749, 40, FALSE)</f>
        <v>79</v>
      </c>
      <c r="AW416" s="368">
        <f>VLOOKUP($G416, SCHOOL_INFO!$D$5:$AS$749, 41, FALSE)</f>
        <v>0</v>
      </c>
      <c r="AX416" s="368">
        <f>VLOOKUP($G416, SCHOOL_INFO!$D$5:$AS$749, 42, FALSE)</f>
        <v>0</v>
      </c>
    </row>
    <row r="417" spans="1:50" ht="16.5" customHeight="1">
      <c r="A417" s="80">
        <v>413</v>
      </c>
      <c r="B417" s="86" t="s">
        <v>1600</v>
      </c>
      <c r="C417" s="88" t="s">
        <v>28</v>
      </c>
      <c r="D417" s="86" t="s">
        <v>2233</v>
      </c>
      <c r="E417" s="86" t="s">
        <v>1516</v>
      </c>
      <c r="F417" s="91" t="s">
        <v>724</v>
      </c>
      <c r="G417" s="99" t="s">
        <v>1601</v>
      </c>
      <c r="H417" s="390" t="s">
        <v>26</v>
      </c>
      <c r="I417" s="390" t="s">
        <v>699</v>
      </c>
      <c r="J417" s="88" t="s">
        <v>5123</v>
      </c>
      <c r="K417" s="366">
        <v>2</v>
      </c>
      <c r="L417" s="367">
        <v>1</v>
      </c>
      <c r="M417" s="367">
        <v>1</v>
      </c>
      <c r="N417" s="368">
        <f>VLOOKUP($G417, SCHOOL_INFO!$D$5:$AS$749, 6, FALSE)</f>
        <v>17</v>
      </c>
      <c r="O417" s="368">
        <f>VLOOKUP($G417, SCHOOL_INFO!$D$5:$AS$749, 7, FALSE)</f>
        <v>17</v>
      </c>
      <c r="P417" s="368">
        <f>VLOOKUP($G417, SCHOOL_INFO!$D$5:$AS$749, 8, FALSE)</f>
        <v>2</v>
      </c>
      <c r="Q417" s="368">
        <f>VLOOKUP($G417, SCHOOL_INFO!$D$5:$AS$749, 10, FALSE)</f>
        <v>0</v>
      </c>
      <c r="R417" s="368">
        <f>VLOOKUP($G417, SCHOOL_INFO!$D$5:$AS$749, 11, FALSE)</f>
        <v>0</v>
      </c>
      <c r="S417" s="368">
        <f>VLOOKUP($G417, SCHOOL_INFO!$D$5:$AS$749, 12, FALSE)</f>
        <v>0</v>
      </c>
      <c r="T417" s="368">
        <f>VLOOKUP($G417, SCHOOL_INFO!$D$5:$AS$749, 13, FALSE)</f>
        <v>2</v>
      </c>
      <c r="U417" s="368">
        <f>VLOOKUP($G417, SCHOOL_INFO!$D$5:$AS$749, 14, FALSE)</f>
        <v>1</v>
      </c>
      <c r="V417" s="368">
        <f>VLOOKUP($G417, SCHOOL_INFO!$D$5:$AS$749, 15, FALSE)</f>
        <v>0</v>
      </c>
      <c r="W417" s="368">
        <f>VLOOKUP($G417, SCHOOL_INFO!$D$5:$AS$749, 17, FALSE)</f>
        <v>1</v>
      </c>
      <c r="X417" s="368">
        <f>VLOOKUP($G417, SCHOOL_INFO!$D$5:$AS$749, 18, FALSE)</f>
        <v>1</v>
      </c>
      <c r="Y417" s="368">
        <f>VLOOKUP($G417, SCHOOL_INFO!$D$5:$AS$749, 19, FALSE)</f>
        <v>0</v>
      </c>
      <c r="Z417" s="368">
        <f>VLOOKUP($G417, SCHOOL_INFO!$D$5:$AS$749, 21, FALSE)</f>
        <v>32</v>
      </c>
      <c r="AA417" s="368">
        <f>VLOOKUP($G417, SCHOOL_INFO!$D$5:$AS$749, 22, FALSE)</f>
        <v>37</v>
      </c>
      <c r="AB417" s="368">
        <f>VLOOKUP($G417, SCHOOL_INFO!$D$5:$AS$749, 23, FALSE)</f>
        <v>1</v>
      </c>
      <c r="AC417" s="368">
        <f>VLOOKUP($G417, SCHOOL_INFO!$D$5:$AS$749, 25, FALSE)</f>
        <v>2</v>
      </c>
      <c r="AD417" s="368">
        <f>VLOOKUP($G417, SCHOOL_INFO!$D$5:$AS$749, 26, FALSE)</f>
        <v>0</v>
      </c>
      <c r="AE417" s="368">
        <f>VLOOKUP($G417, SCHOOL_INFO!$D$5:$AS$749, 27, FALSE)</f>
        <v>0</v>
      </c>
      <c r="AF417" s="368">
        <f>VLOOKUP($G417, SCHOOL_INFO!$D$5:$AS$749, 29, FALSE)</f>
        <v>0</v>
      </c>
      <c r="AG417" s="368">
        <f>VLOOKUP($G417, SCHOOL_INFO!$D$5:$AS$749, 30, FALSE)</f>
        <v>0</v>
      </c>
      <c r="AH417" s="368">
        <f>VLOOKUP($G417, SCHOOL_INFO!$D$5:$AS$749, 31, FALSE)</f>
        <v>0</v>
      </c>
      <c r="AI417" s="368">
        <f>VLOOKUP($G417, SCHOOL_INFO!$D$5:$AS$749, 33, FALSE)</f>
        <v>1</v>
      </c>
      <c r="AJ417" s="368">
        <f>VLOOKUP($G417, SCHOOL_INFO!$D$5:$AS$749, 34, FALSE)</f>
        <v>0</v>
      </c>
      <c r="AK417" s="368">
        <f>VLOOKUP($G417, SCHOOL_INFO!$D$5:$AS$749, 35, FALSE)</f>
        <v>4</v>
      </c>
      <c r="AL417" s="368">
        <f>VLOOKUP($B417, '0.학교(충남+대전)'!$C$4:$AH$767, 31, FALSE)</f>
        <v>4</v>
      </c>
      <c r="AM417" s="368">
        <f>VLOOKUP($B417, '0.학교(충남+대전)'!$C$4:$AH$767, 32, FALSE)</f>
        <v>0</v>
      </c>
      <c r="AN417" s="368">
        <f>VLOOKUP($G417, SCHOOL_INFO!$D$5:$AS$749, 9, FALSE)</f>
        <v>36</v>
      </c>
      <c r="AO417" s="368">
        <f>VLOOKUP($G417, SCHOOL_INFO!$D$5:$AS$749, 36, FALSE)</f>
        <v>14</v>
      </c>
      <c r="AP417" s="368">
        <f>VLOOKUP($G417, SCHOOL_INFO!$D$5:$AS$749, 37, FALSE)</f>
        <v>17</v>
      </c>
      <c r="AQ417" s="368">
        <f>VLOOKUP($B417, '0.학교(충남+대전)'!$C$4:$AC$767, 27, FALSE)</f>
        <v>18</v>
      </c>
      <c r="AR417" s="368">
        <f>VLOOKUP($B417, '0.학교(충남+대전)'!$C$4:$AH$767, 29, FALSE)</f>
        <v>14</v>
      </c>
      <c r="AS417" s="368">
        <f>VLOOKUP($B417, '0.학교(충남+대전)'!$C$4:$AH$767, 30, FALSE)</f>
        <v>13</v>
      </c>
      <c r="AT417" s="368">
        <f>VLOOKUP($G417, SCHOOL_INFO!$D$5:$AS$749, 38, FALSE)</f>
        <v>1</v>
      </c>
      <c r="AU417" s="368">
        <f>VLOOKUP($G417, SCHOOL_INFO!$D$5:$AS$749, 39, FALSE)</f>
        <v>5</v>
      </c>
      <c r="AV417" s="368">
        <f>VLOOKUP($G417, SCHOOL_INFO!$D$5:$AS$749, 40, FALSE)</f>
        <v>18</v>
      </c>
      <c r="AW417" s="368">
        <f>VLOOKUP($G417, SCHOOL_INFO!$D$5:$AS$749, 41, FALSE)</f>
        <v>0</v>
      </c>
      <c r="AX417" s="368">
        <f>VLOOKUP($G417, SCHOOL_INFO!$D$5:$AS$749, 42, FALSE)</f>
        <v>0</v>
      </c>
    </row>
    <row r="418" spans="1:50" ht="16.5" customHeight="1">
      <c r="A418" s="80">
        <v>414</v>
      </c>
      <c r="B418" s="86" t="s">
        <v>1602</v>
      </c>
      <c r="C418" s="88" t="s">
        <v>28</v>
      </c>
      <c r="D418" s="86" t="s">
        <v>2233</v>
      </c>
      <c r="E418" s="86" t="s">
        <v>1516</v>
      </c>
      <c r="F418" s="87" t="s">
        <v>727</v>
      </c>
      <c r="G418" s="99" t="s">
        <v>1603</v>
      </c>
      <c r="H418" s="390" t="s">
        <v>26</v>
      </c>
      <c r="I418" s="390" t="s">
        <v>35</v>
      </c>
      <c r="J418" s="88" t="s">
        <v>5123</v>
      </c>
      <c r="K418" s="366">
        <v>3</v>
      </c>
      <c r="L418" s="367">
        <v>1</v>
      </c>
      <c r="M418" s="367">
        <v>1</v>
      </c>
      <c r="N418" s="368">
        <f>VLOOKUP($G418, SCHOOL_INFO!$D$5:$AS$749, 6, FALSE)</f>
        <v>22</v>
      </c>
      <c r="O418" s="368">
        <f>VLOOKUP($G418, SCHOOL_INFO!$D$5:$AS$749, 7, FALSE)</f>
        <v>0</v>
      </c>
      <c r="P418" s="368">
        <f>VLOOKUP($G418, SCHOOL_INFO!$D$5:$AS$749, 8, FALSE)</f>
        <v>1</v>
      </c>
      <c r="Q418" s="368">
        <f>VLOOKUP($G418, SCHOOL_INFO!$D$5:$AS$749, 10, FALSE)</f>
        <v>3</v>
      </c>
      <c r="R418" s="368">
        <f>VLOOKUP($G418, SCHOOL_INFO!$D$5:$AS$749, 11, FALSE)</f>
        <v>0</v>
      </c>
      <c r="S418" s="368">
        <f>VLOOKUP($G418, SCHOOL_INFO!$D$5:$AS$749, 12, FALSE)</f>
        <v>0</v>
      </c>
      <c r="T418" s="368">
        <f>VLOOKUP($G418, SCHOOL_INFO!$D$5:$AS$749, 13, FALSE)</f>
        <v>17</v>
      </c>
      <c r="U418" s="368">
        <f>VLOOKUP($G418, SCHOOL_INFO!$D$5:$AS$749, 14, FALSE)</f>
        <v>0</v>
      </c>
      <c r="V418" s="368">
        <f>VLOOKUP($G418, SCHOOL_INFO!$D$5:$AS$749, 15, FALSE)</f>
        <v>0</v>
      </c>
      <c r="W418" s="368">
        <f>VLOOKUP($G418, SCHOOL_INFO!$D$5:$AS$749, 17, FALSE)</f>
        <v>12</v>
      </c>
      <c r="X418" s="368">
        <f>VLOOKUP($G418, SCHOOL_INFO!$D$5:$AS$749, 18, FALSE)</f>
        <v>0</v>
      </c>
      <c r="Y418" s="368">
        <f>VLOOKUP($G418, SCHOOL_INFO!$D$5:$AS$749, 19, FALSE)</f>
        <v>0</v>
      </c>
      <c r="Z418" s="368">
        <f>VLOOKUP($G418, SCHOOL_INFO!$D$5:$AS$749, 21, FALSE)</f>
        <v>6</v>
      </c>
      <c r="AA418" s="368">
        <f>VLOOKUP($G418, SCHOOL_INFO!$D$5:$AS$749, 22, FALSE)</f>
        <v>3</v>
      </c>
      <c r="AB418" s="368">
        <f>VLOOKUP($G418, SCHOOL_INFO!$D$5:$AS$749, 23, FALSE)</f>
        <v>0</v>
      </c>
      <c r="AC418" s="368">
        <f>VLOOKUP($G418, SCHOOL_INFO!$D$5:$AS$749, 25, FALSE)</f>
        <v>20</v>
      </c>
      <c r="AD418" s="368">
        <f>VLOOKUP($G418, SCHOOL_INFO!$D$5:$AS$749, 26, FALSE)</f>
        <v>1</v>
      </c>
      <c r="AE418" s="368">
        <f>VLOOKUP($G418, SCHOOL_INFO!$D$5:$AS$749, 27, FALSE)</f>
        <v>0</v>
      </c>
      <c r="AF418" s="368">
        <f>VLOOKUP($G418, SCHOOL_INFO!$D$5:$AS$749, 29, FALSE)</f>
        <v>0</v>
      </c>
      <c r="AG418" s="368">
        <f>VLOOKUP($G418, SCHOOL_INFO!$D$5:$AS$749, 30, FALSE)</f>
        <v>0</v>
      </c>
      <c r="AH418" s="368">
        <f>VLOOKUP($G418, SCHOOL_INFO!$D$5:$AS$749, 31, FALSE)</f>
        <v>0</v>
      </c>
      <c r="AI418" s="368">
        <f>VLOOKUP($G418, SCHOOL_INFO!$D$5:$AS$749, 33, FALSE)</f>
        <v>1</v>
      </c>
      <c r="AJ418" s="368">
        <f>VLOOKUP($G418, SCHOOL_INFO!$D$5:$AS$749, 34, FALSE)</f>
        <v>0</v>
      </c>
      <c r="AK418" s="368">
        <f>VLOOKUP($G418, SCHOOL_INFO!$D$5:$AS$749, 35, FALSE)</f>
        <v>6</v>
      </c>
      <c r="AL418" s="368">
        <f>VLOOKUP($B418, '0.학교(충남+대전)'!$C$4:$AH$767, 31, FALSE)</f>
        <v>6</v>
      </c>
      <c r="AM418" s="368">
        <f>VLOOKUP($B418, '0.학교(충남+대전)'!$C$4:$AH$767, 32, FALSE)</f>
        <v>0</v>
      </c>
      <c r="AN418" s="368">
        <f>VLOOKUP($G418, SCHOOL_INFO!$D$5:$AS$749, 9, FALSE)</f>
        <v>23</v>
      </c>
      <c r="AO418" s="368">
        <f>VLOOKUP($G418, SCHOOL_INFO!$D$5:$AS$749, 36, FALSE)</f>
        <v>24</v>
      </c>
      <c r="AP418" s="368">
        <f>VLOOKUP($G418, SCHOOL_INFO!$D$5:$AS$749, 37, FALSE)</f>
        <v>15</v>
      </c>
      <c r="AQ418" s="368">
        <f>VLOOKUP($B418, '0.학교(충남+대전)'!$C$4:$AC$767, 27, FALSE)</f>
        <v>39</v>
      </c>
      <c r="AR418" s="368">
        <f>VLOOKUP($B418, '0.학교(충남+대전)'!$C$4:$AH$767, 29, FALSE)</f>
        <v>39</v>
      </c>
      <c r="AS418" s="368">
        <f>VLOOKUP($B418, '0.학교(충남+대전)'!$C$4:$AH$767, 30, FALSE)</f>
        <v>0</v>
      </c>
      <c r="AT418" s="368">
        <f>VLOOKUP($G418, SCHOOL_INFO!$D$5:$AS$749, 38, FALSE)</f>
        <v>1</v>
      </c>
      <c r="AU418" s="368">
        <f>VLOOKUP($G418, SCHOOL_INFO!$D$5:$AS$749, 39, FALSE)</f>
        <v>6</v>
      </c>
      <c r="AV418" s="368">
        <f>VLOOKUP($G418, SCHOOL_INFO!$D$5:$AS$749, 40, FALSE)</f>
        <v>39</v>
      </c>
      <c r="AW418" s="368">
        <f>VLOOKUP($G418, SCHOOL_INFO!$D$5:$AS$749, 41, FALSE)</f>
        <v>0</v>
      </c>
      <c r="AX418" s="368">
        <f>VLOOKUP($G418, SCHOOL_INFO!$D$5:$AS$749, 42, FALSE)</f>
        <v>0</v>
      </c>
    </row>
    <row r="419" spans="1:50" ht="16.5" customHeight="1">
      <c r="A419" s="81">
        <v>415</v>
      </c>
      <c r="B419" s="86" t="s">
        <v>1606</v>
      </c>
      <c r="C419" s="88" t="s">
        <v>28</v>
      </c>
      <c r="D419" s="86" t="s">
        <v>2233</v>
      </c>
      <c r="E419" s="86" t="s">
        <v>1516</v>
      </c>
      <c r="F419" s="89" t="s">
        <v>730</v>
      </c>
      <c r="G419" s="100" t="s">
        <v>1607</v>
      </c>
      <c r="H419" s="390" t="s">
        <v>26</v>
      </c>
      <c r="I419" s="390" t="s">
        <v>35</v>
      </c>
      <c r="J419" s="88" t="s">
        <v>5123</v>
      </c>
      <c r="K419" s="366">
        <v>3</v>
      </c>
      <c r="L419" s="367">
        <v>1</v>
      </c>
      <c r="M419" s="367">
        <v>1</v>
      </c>
      <c r="N419" s="368">
        <f>VLOOKUP($G419, SCHOOL_INFO!$D$5:$AS$749, 6, FALSE)</f>
        <v>21</v>
      </c>
      <c r="O419" s="368">
        <f>VLOOKUP($G419, SCHOOL_INFO!$D$5:$AS$749, 7, FALSE)</f>
        <v>4</v>
      </c>
      <c r="P419" s="368">
        <f>VLOOKUP($G419, SCHOOL_INFO!$D$5:$AS$749, 8, FALSE)</f>
        <v>1</v>
      </c>
      <c r="Q419" s="368">
        <f>VLOOKUP($G419, SCHOOL_INFO!$D$5:$AS$749, 10, FALSE)</f>
        <v>2</v>
      </c>
      <c r="R419" s="368">
        <f>VLOOKUP($G419, SCHOOL_INFO!$D$5:$AS$749, 11, FALSE)</f>
        <v>0</v>
      </c>
      <c r="S419" s="368">
        <f>VLOOKUP($G419, SCHOOL_INFO!$D$5:$AS$749, 12, FALSE)</f>
        <v>0</v>
      </c>
      <c r="T419" s="368">
        <f>VLOOKUP($G419, SCHOOL_INFO!$D$5:$AS$749, 13, FALSE)</f>
        <v>0</v>
      </c>
      <c r="U419" s="368">
        <f>VLOOKUP($G419, SCHOOL_INFO!$D$5:$AS$749, 14, FALSE)</f>
        <v>0</v>
      </c>
      <c r="V419" s="368">
        <f>VLOOKUP($G419, SCHOOL_INFO!$D$5:$AS$749, 15, FALSE)</f>
        <v>0</v>
      </c>
      <c r="W419" s="368">
        <f>VLOOKUP($G419, SCHOOL_INFO!$D$5:$AS$749, 17, FALSE)</f>
        <v>24</v>
      </c>
      <c r="X419" s="368">
        <f>VLOOKUP($G419, SCHOOL_INFO!$D$5:$AS$749, 18, FALSE)</f>
        <v>4</v>
      </c>
      <c r="Y419" s="368">
        <f>VLOOKUP($G419, SCHOOL_INFO!$D$5:$AS$749, 19, FALSE)</f>
        <v>0</v>
      </c>
      <c r="Z419" s="368">
        <f>VLOOKUP($G419, SCHOOL_INFO!$D$5:$AS$749, 21, FALSE)</f>
        <v>24</v>
      </c>
      <c r="AA419" s="368">
        <f>VLOOKUP($G419, SCHOOL_INFO!$D$5:$AS$749, 22, FALSE)</f>
        <v>7</v>
      </c>
      <c r="AB419" s="368">
        <f>VLOOKUP($G419, SCHOOL_INFO!$D$5:$AS$749, 23, FALSE)</f>
        <v>0</v>
      </c>
      <c r="AC419" s="368">
        <f>VLOOKUP($G419, SCHOOL_INFO!$D$5:$AS$749, 25, FALSE)</f>
        <v>0</v>
      </c>
      <c r="AD419" s="368">
        <f>VLOOKUP($G419, SCHOOL_INFO!$D$5:$AS$749, 26, FALSE)</f>
        <v>0</v>
      </c>
      <c r="AE419" s="368">
        <f>VLOOKUP($G419, SCHOOL_INFO!$D$5:$AS$749, 27, FALSE)</f>
        <v>0</v>
      </c>
      <c r="AF419" s="368">
        <f>VLOOKUP($G419, SCHOOL_INFO!$D$5:$AS$749, 29, FALSE)</f>
        <v>0</v>
      </c>
      <c r="AG419" s="368">
        <f>VLOOKUP($G419, SCHOOL_INFO!$D$5:$AS$749, 30, FALSE)</f>
        <v>0</v>
      </c>
      <c r="AH419" s="368">
        <f>VLOOKUP($G419, SCHOOL_INFO!$D$5:$AS$749, 31, FALSE)</f>
        <v>0</v>
      </c>
      <c r="AI419" s="368">
        <f>VLOOKUP($G419, SCHOOL_INFO!$D$5:$AS$749, 33, FALSE)</f>
        <v>1</v>
      </c>
      <c r="AJ419" s="368">
        <f>VLOOKUP($G419, SCHOOL_INFO!$D$5:$AS$749, 34, FALSE)</f>
        <v>0</v>
      </c>
      <c r="AK419" s="368">
        <f>VLOOKUP($G419, SCHOOL_INFO!$D$5:$AS$749, 35, FALSE)</f>
        <v>12</v>
      </c>
      <c r="AL419" s="368">
        <f>VLOOKUP($B419, '0.학교(충남+대전)'!$C$4:$AH$767, 31, FALSE)</f>
        <v>12</v>
      </c>
      <c r="AM419" s="368">
        <f>VLOOKUP($B419, '0.학교(충남+대전)'!$C$4:$AH$767, 32, FALSE)</f>
        <v>0</v>
      </c>
      <c r="AN419" s="368">
        <f>VLOOKUP($G419, SCHOOL_INFO!$D$5:$AS$749, 9, FALSE)</f>
        <v>26</v>
      </c>
      <c r="AO419" s="368">
        <f>VLOOKUP($G419, SCHOOL_INFO!$D$5:$AS$749, 36, FALSE)</f>
        <v>8</v>
      </c>
      <c r="AP419" s="368">
        <f>VLOOKUP($G419, SCHOOL_INFO!$D$5:$AS$749, 37, FALSE)</f>
        <v>31</v>
      </c>
      <c r="AQ419" s="368">
        <f>VLOOKUP($B419, '0.학교(충남+대전)'!$C$4:$AC$767, 27, FALSE)</f>
        <v>39</v>
      </c>
      <c r="AR419" s="368">
        <f>VLOOKUP($B419, '0.학교(충남+대전)'!$C$4:$AH$767, 29, FALSE)</f>
        <v>39</v>
      </c>
      <c r="AS419" s="368">
        <f>VLOOKUP($B419, '0.학교(충남+대전)'!$C$4:$AH$767, 30, FALSE)</f>
        <v>0</v>
      </c>
      <c r="AT419" s="368">
        <f>VLOOKUP($G419, SCHOOL_INFO!$D$5:$AS$749, 38, FALSE)</f>
        <v>1</v>
      </c>
      <c r="AU419" s="368">
        <f>VLOOKUP($G419, SCHOOL_INFO!$D$5:$AS$749, 39, FALSE)</f>
        <v>11</v>
      </c>
      <c r="AV419" s="368">
        <f>VLOOKUP($G419, SCHOOL_INFO!$D$5:$AS$749, 40, FALSE)</f>
        <v>39</v>
      </c>
      <c r="AW419" s="368">
        <f>VLOOKUP($G419, SCHOOL_INFO!$D$5:$AS$749, 41, FALSE)</f>
        <v>0</v>
      </c>
      <c r="AX419" s="368">
        <f>VLOOKUP($G419, SCHOOL_INFO!$D$5:$AS$749, 42, FALSE)</f>
        <v>0</v>
      </c>
    </row>
    <row r="420" spans="1:50" ht="16.5" customHeight="1">
      <c r="A420" s="80">
        <v>416</v>
      </c>
      <c r="B420" s="86" t="s">
        <v>1608</v>
      </c>
      <c r="C420" s="88" t="s">
        <v>28</v>
      </c>
      <c r="D420" s="86" t="s">
        <v>2233</v>
      </c>
      <c r="E420" s="86" t="s">
        <v>1516</v>
      </c>
      <c r="F420" s="87" t="s">
        <v>727</v>
      </c>
      <c r="G420" s="99" t="s">
        <v>1609</v>
      </c>
      <c r="H420" s="390" t="s">
        <v>2353</v>
      </c>
      <c r="I420" s="390" t="s">
        <v>35</v>
      </c>
      <c r="J420" s="88" t="s">
        <v>5123</v>
      </c>
      <c r="K420" s="366">
        <v>3</v>
      </c>
      <c r="L420" s="367">
        <v>1</v>
      </c>
      <c r="M420" s="367">
        <v>1</v>
      </c>
      <c r="N420" s="368">
        <f>VLOOKUP($G420, SCHOOL_INFO!$D$5:$AS$749, 6, FALSE)</f>
        <v>21</v>
      </c>
      <c r="O420" s="368">
        <f>VLOOKUP($G420, SCHOOL_INFO!$D$5:$AS$749, 7, FALSE)</f>
        <v>11</v>
      </c>
      <c r="P420" s="368">
        <f>VLOOKUP($G420, SCHOOL_INFO!$D$5:$AS$749, 8, FALSE)</f>
        <v>10</v>
      </c>
      <c r="Q420" s="368">
        <f>VLOOKUP($G420, SCHOOL_INFO!$D$5:$AS$749, 10, FALSE)</f>
        <v>7</v>
      </c>
      <c r="R420" s="368">
        <f>VLOOKUP($G420, SCHOOL_INFO!$D$5:$AS$749, 11, FALSE)</f>
        <v>0</v>
      </c>
      <c r="S420" s="368">
        <f>VLOOKUP($G420, SCHOOL_INFO!$D$5:$AS$749, 12, FALSE)</f>
        <v>9</v>
      </c>
      <c r="T420" s="368">
        <f>VLOOKUP($G420, SCHOOL_INFO!$D$5:$AS$749, 13, FALSE)</f>
        <v>26</v>
      </c>
      <c r="U420" s="368">
        <f>VLOOKUP($G420, SCHOOL_INFO!$D$5:$AS$749, 14, FALSE)</f>
        <v>22</v>
      </c>
      <c r="V420" s="368">
        <f>VLOOKUP($G420, SCHOOL_INFO!$D$5:$AS$749, 15, FALSE)</f>
        <v>0</v>
      </c>
      <c r="W420" s="368">
        <f>VLOOKUP($G420, SCHOOL_INFO!$D$5:$AS$749, 17, FALSE)</f>
        <v>0</v>
      </c>
      <c r="X420" s="368">
        <f>VLOOKUP($G420, SCHOOL_INFO!$D$5:$AS$749, 18, FALSE)</f>
        <v>0</v>
      </c>
      <c r="Y420" s="368">
        <f>VLOOKUP($G420, SCHOOL_INFO!$D$5:$AS$749, 19, FALSE)</f>
        <v>0</v>
      </c>
      <c r="Z420" s="368">
        <f>VLOOKUP($G420, SCHOOL_INFO!$D$5:$AS$749, 21, FALSE)</f>
        <v>2</v>
      </c>
      <c r="AA420" s="368">
        <f>VLOOKUP($G420, SCHOOL_INFO!$D$5:$AS$749, 22, FALSE)</f>
        <v>2</v>
      </c>
      <c r="AB420" s="368">
        <f>VLOOKUP($G420, SCHOOL_INFO!$D$5:$AS$749, 23, FALSE)</f>
        <v>0</v>
      </c>
      <c r="AC420" s="368">
        <f>VLOOKUP($G420, SCHOOL_INFO!$D$5:$AS$749, 25, FALSE)</f>
        <v>29</v>
      </c>
      <c r="AD420" s="368">
        <f>VLOOKUP($G420, SCHOOL_INFO!$D$5:$AS$749, 26, FALSE)</f>
        <v>2</v>
      </c>
      <c r="AE420" s="368">
        <f>VLOOKUP($G420, SCHOOL_INFO!$D$5:$AS$749, 27, FALSE)</f>
        <v>4</v>
      </c>
      <c r="AF420" s="368">
        <f>VLOOKUP($G420, SCHOOL_INFO!$D$5:$AS$749, 29, FALSE)</f>
        <v>0</v>
      </c>
      <c r="AG420" s="368">
        <f>VLOOKUP($G420, SCHOOL_INFO!$D$5:$AS$749, 30, FALSE)</f>
        <v>0</v>
      </c>
      <c r="AH420" s="368">
        <f>VLOOKUP($G420, SCHOOL_INFO!$D$5:$AS$749, 31, FALSE)</f>
        <v>0</v>
      </c>
      <c r="AI420" s="368">
        <f>VLOOKUP($G420, SCHOOL_INFO!$D$5:$AS$749, 33, FALSE)</f>
        <v>1</v>
      </c>
      <c r="AJ420" s="368">
        <f>VLOOKUP($G420, SCHOOL_INFO!$D$5:$AS$749, 34, FALSE)</f>
        <v>0</v>
      </c>
      <c r="AK420" s="368">
        <f>VLOOKUP($G420, SCHOOL_INFO!$D$5:$AS$749, 35, FALSE)</f>
        <v>9</v>
      </c>
      <c r="AL420" s="368">
        <f>VLOOKUP($B420, '0.학교(충남+대전)'!$C$4:$AH$767, 31, FALSE)</f>
        <v>9</v>
      </c>
      <c r="AM420" s="368">
        <f>VLOOKUP($B420, '0.학교(충남+대전)'!$C$4:$AH$767, 32, FALSE)</f>
        <v>0</v>
      </c>
      <c r="AN420" s="368">
        <f>VLOOKUP($G420, SCHOOL_INFO!$D$5:$AS$749, 9, FALSE)</f>
        <v>42</v>
      </c>
      <c r="AO420" s="368">
        <f>VLOOKUP($G420, SCHOOL_INFO!$D$5:$AS$749, 36, FALSE)</f>
        <v>11</v>
      </c>
      <c r="AP420" s="368">
        <f>VLOOKUP($G420, SCHOOL_INFO!$D$5:$AS$749, 37, FALSE)</f>
        <v>49</v>
      </c>
      <c r="AQ420" s="368">
        <f>VLOOKUP($B420, '0.학교(충남+대전)'!$C$4:$AC$767, 27, FALSE)</f>
        <v>49</v>
      </c>
      <c r="AR420" s="368">
        <f>VLOOKUP($B420, '0.학교(충남+대전)'!$C$4:$AH$767, 29, FALSE)</f>
        <v>49</v>
      </c>
      <c r="AS420" s="368">
        <f>VLOOKUP($B420, '0.학교(충남+대전)'!$C$4:$AH$767, 30, FALSE)</f>
        <v>11</v>
      </c>
      <c r="AT420" s="368">
        <f>VLOOKUP($G420, SCHOOL_INFO!$D$5:$AS$749, 38, FALSE)</f>
        <v>1</v>
      </c>
      <c r="AU420" s="368">
        <f>VLOOKUP($G420, SCHOOL_INFO!$D$5:$AS$749, 39, FALSE)</f>
        <v>9</v>
      </c>
      <c r="AV420" s="368">
        <f>VLOOKUP($G420, SCHOOL_INFO!$D$5:$AS$749, 40, FALSE)</f>
        <v>49</v>
      </c>
      <c r="AW420" s="368">
        <f>VLOOKUP($G420, SCHOOL_INFO!$D$5:$AS$749, 41, FALSE)</f>
        <v>0</v>
      </c>
      <c r="AX420" s="368">
        <f>VLOOKUP($G420, SCHOOL_INFO!$D$5:$AS$749, 42, FALSE)</f>
        <v>0</v>
      </c>
    </row>
    <row r="421" spans="1:50" ht="16.5" customHeight="1">
      <c r="A421" s="80">
        <v>417</v>
      </c>
      <c r="B421" s="86" t="s">
        <v>1612</v>
      </c>
      <c r="C421" s="88" t="s">
        <v>28</v>
      </c>
      <c r="D421" s="86" t="s">
        <v>2233</v>
      </c>
      <c r="E421" s="86" t="s">
        <v>1516</v>
      </c>
      <c r="F421" s="89" t="s">
        <v>730</v>
      </c>
      <c r="G421" s="99" t="s">
        <v>1613</v>
      </c>
      <c r="H421" s="390" t="s">
        <v>2353</v>
      </c>
      <c r="I421" s="390" t="s">
        <v>35</v>
      </c>
      <c r="J421" s="88" t="s">
        <v>5123</v>
      </c>
      <c r="K421" s="366">
        <v>3</v>
      </c>
      <c r="L421" s="367">
        <v>1</v>
      </c>
      <c r="M421" s="367">
        <v>1</v>
      </c>
      <c r="N421" s="368">
        <f>VLOOKUP($G421, SCHOOL_INFO!$D$5:$AS$749, 6, FALSE)</f>
        <v>22</v>
      </c>
      <c r="O421" s="368">
        <f>VLOOKUP($G421, SCHOOL_INFO!$D$5:$AS$749, 7, FALSE)</f>
        <v>7</v>
      </c>
      <c r="P421" s="368">
        <f>VLOOKUP($G421, SCHOOL_INFO!$D$5:$AS$749, 8, FALSE)</f>
        <v>1</v>
      </c>
      <c r="Q421" s="368">
        <f>VLOOKUP($G421, SCHOOL_INFO!$D$5:$AS$749, 10, FALSE)</f>
        <v>6</v>
      </c>
      <c r="R421" s="368">
        <f>VLOOKUP($G421, SCHOOL_INFO!$D$5:$AS$749, 11, FALSE)</f>
        <v>0</v>
      </c>
      <c r="S421" s="368">
        <f>VLOOKUP($G421, SCHOOL_INFO!$D$5:$AS$749, 12, FALSE)</f>
        <v>0</v>
      </c>
      <c r="T421" s="368">
        <f>VLOOKUP($G421, SCHOOL_INFO!$D$5:$AS$749, 13, FALSE)</f>
        <v>20</v>
      </c>
      <c r="U421" s="368">
        <f>VLOOKUP($G421, SCHOOL_INFO!$D$5:$AS$749, 14, FALSE)</f>
        <v>13</v>
      </c>
      <c r="V421" s="368">
        <f>VLOOKUP($G421, SCHOOL_INFO!$D$5:$AS$749, 15, FALSE)</f>
        <v>0</v>
      </c>
      <c r="W421" s="368">
        <f>VLOOKUP($G421, SCHOOL_INFO!$D$5:$AS$749, 17, FALSE)</f>
        <v>0</v>
      </c>
      <c r="X421" s="368">
        <f>VLOOKUP($G421, SCHOOL_INFO!$D$5:$AS$749, 18, FALSE)</f>
        <v>0</v>
      </c>
      <c r="Y421" s="368">
        <f>VLOOKUP($G421, SCHOOL_INFO!$D$5:$AS$749, 19, FALSE)</f>
        <v>0</v>
      </c>
      <c r="Z421" s="368">
        <f>VLOOKUP($G421, SCHOOL_INFO!$D$5:$AS$749, 21, FALSE)</f>
        <v>7</v>
      </c>
      <c r="AA421" s="368">
        <f>VLOOKUP($G421, SCHOOL_INFO!$D$5:$AS$749, 22, FALSE)</f>
        <v>5</v>
      </c>
      <c r="AB421" s="368">
        <f>VLOOKUP($G421, SCHOOL_INFO!$D$5:$AS$749, 23, FALSE)</f>
        <v>0</v>
      </c>
      <c r="AC421" s="368">
        <f>VLOOKUP($G421, SCHOOL_INFO!$D$5:$AS$749, 25, FALSE)</f>
        <v>30</v>
      </c>
      <c r="AD421" s="368">
        <f>VLOOKUP($G421, SCHOOL_INFO!$D$5:$AS$749, 26, FALSE)</f>
        <v>0</v>
      </c>
      <c r="AE421" s="368">
        <f>VLOOKUP($G421, SCHOOL_INFO!$D$5:$AS$749, 27, FALSE)</f>
        <v>0</v>
      </c>
      <c r="AF421" s="368">
        <f>VLOOKUP($G421, SCHOOL_INFO!$D$5:$AS$749, 29, FALSE)</f>
        <v>0</v>
      </c>
      <c r="AG421" s="368">
        <f>VLOOKUP($G421, SCHOOL_INFO!$D$5:$AS$749, 30, FALSE)</f>
        <v>0</v>
      </c>
      <c r="AH421" s="368">
        <f>VLOOKUP($G421, SCHOOL_INFO!$D$5:$AS$749, 31, FALSE)</f>
        <v>0</v>
      </c>
      <c r="AI421" s="368">
        <f>VLOOKUP($G421, SCHOOL_INFO!$D$5:$AS$749, 33, FALSE)</f>
        <v>1</v>
      </c>
      <c r="AJ421" s="368">
        <f>VLOOKUP($G421, SCHOOL_INFO!$D$5:$AS$749, 34, FALSE)</f>
        <v>0</v>
      </c>
      <c r="AK421" s="368">
        <f>VLOOKUP($G421, SCHOOL_INFO!$D$5:$AS$749, 35, FALSE)</f>
        <v>7</v>
      </c>
      <c r="AL421" s="368">
        <f>VLOOKUP($B421, '0.학교(충남+대전)'!$C$4:$AH$767, 31, FALSE)</f>
        <v>7</v>
      </c>
      <c r="AM421" s="368">
        <f>VLOOKUP($B421, '0.학교(충남+대전)'!$C$4:$AH$767, 32, FALSE)</f>
        <v>0</v>
      </c>
      <c r="AN421" s="368">
        <f>VLOOKUP($G421, SCHOOL_INFO!$D$5:$AS$749, 9, FALSE)</f>
        <v>30</v>
      </c>
      <c r="AO421" s="368">
        <f>VLOOKUP($G421, SCHOOL_INFO!$D$5:$AS$749, 36, FALSE)</f>
        <v>4</v>
      </c>
      <c r="AP421" s="368">
        <f>VLOOKUP($G421, SCHOOL_INFO!$D$5:$AS$749, 37, FALSE)</f>
        <v>32</v>
      </c>
      <c r="AQ421" s="368">
        <f>VLOOKUP($B421, '0.학교(충남+대전)'!$C$4:$AC$767, 27, FALSE)</f>
        <v>36</v>
      </c>
      <c r="AR421" s="368">
        <f>VLOOKUP($B421, '0.학교(충남+대전)'!$C$4:$AH$767, 29, FALSE)</f>
        <v>36</v>
      </c>
      <c r="AS421" s="368">
        <f>VLOOKUP($B421, '0.학교(충남+대전)'!$C$4:$AH$767, 30, FALSE)</f>
        <v>0</v>
      </c>
      <c r="AT421" s="368">
        <f>VLOOKUP($G421, SCHOOL_INFO!$D$5:$AS$749, 38, FALSE)</f>
        <v>2</v>
      </c>
      <c r="AU421" s="368">
        <f>VLOOKUP($G421, SCHOOL_INFO!$D$5:$AS$749, 39, FALSE)</f>
        <v>7</v>
      </c>
      <c r="AV421" s="368">
        <f>VLOOKUP($G421, SCHOOL_INFO!$D$5:$AS$749, 40, FALSE)</f>
        <v>36</v>
      </c>
      <c r="AW421" s="368">
        <f>VLOOKUP($G421, SCHOOL_INFO!$D$5:$AS$749, 41, FALSE)</f>
        <v>0</v>
      </c>
      <c r="AX421" s="368">
        <f>VLOOKUP($G421, SCHOOL_INFO!$D$5:$AS$749, 42, FALSE)</f>
        <v>0</v>
      </c>
    </row>
    <row r="422" spans="1:50" ht="16.5" customHeight="1">
      <c r="A422" s="81">
        <v>418</v>
      </c>
      <c r="B422" s="86" t="s">
        <v>1614</v>
      </c>
      <c r="C422" s="88" t="s">
        <v>28</v>
      </c>
      <c r="D422" s="86" t="s">
        <v>2233</v>
      </c>
      <c r="E422" s="86" t="s">
        <v>1516</v>
      </c>
      <c r="F422" s="92" t="s">
        <v>784</v>
      </c>
      <c r="G422" s="90" t="s">
        <v>1615</v>
      </c>
      <c r="H422" s="390" t="s">
        <v>2353</v>
      </c>
      <c r="I422" s="390" t="s">
        <v>699</v>
      </c>
      <c r="J422" s="88" t="s">
        <v>5123</v>
      </c>
      <c r="K422" s="366">
        <v>2</v>
      </c>
      <c r="L422" s="367">
        <v>1</v>
      </c>
      <c r="M422" s="367">
        <v>1</v>
      </c>
      <c r="N422" s="368">
        <f>VLOOKUP($G422, SCHOOL_INFO!$D$5:$AS$749, 6, FALSE)</f>
        <v>5</v>
      </c>
      <c r="O422" s="368">
        <f>VLOOKUP($G422, SCHOOL_INFO!$D$5:$AS$749, 7, FALSE)</f>
        <v>3</v>
      </c>
      <c r="P422" s="368">
        <f>VLOOKUP($G422, SCHOOL_INFO!$D$5:$AS$749, 8, FALSE)</f>
        <v>0</v>
      </c>
      <c r="Q422" s="368">
        <f>VLOOKUP($G422, SCHOOL_INFO!$D$5:$AS$749, 10, FALSE)</f>
        <v>3</v>
      </c>
      <c r="R422" s="368">
        <f>VLOOKUP($G422, SCHOOL_INFO!$D$5:$AS$749, 11, FALSE)</f>
        <v>0</v>
      </c>
      <c r="S422" s="368">
        <f>VLOOKUP($G422, SCHOOL_INFO!$D$5:$AS$749, 12, FALSE)</f>
        <v>0</v>
      </c>
      <c r="T422" s="368">
        <f>VLOOKUP($G422, SCHOOL_INFO!$D$5:$AS$749, 13, FALSE)</f>
        <v>0</v>
      </c>
      <c r="U422" s="368">
        <f>VLOOKUP($G422, SCHOOL_INFO!$D$5:$AS$749, 14, FALSE)</f>
        <v>0</v>
      </c>
      <c r="V422" s="368">
        <f>VLOOKUP($G422, SCHOOL_INFO!$D$5:$AS$749, 15, FALSE)</f>
        <v>0</v>
      </c>
      <c r="W422" s="368">
        <f>VLOOKUP($G422, SCHOOL_INFO!$D$5:$AS$749, 17, FALSE)</f>
        <v>1</v>
      </c>
      <c r="X422" s="368">
        <f>VLOOKUP($G422, SCHOOL_INFO!$D$5:$AS$749, 18, FALSE)</f>
        <v>1</v>
      </c>
      <c r="Y422" s="368">
        <f>VLOOKUP($G422, SCHOOL_INFO!$D$5:$AS$749, 19, FALSE)</f>
        <v>0</v>
      </c>
      <c r="Z422" s="368">
        <f>VLOOKUP($G422, SCHOOL_INFO!$D$5:$AS$749, 21, FALSE)</f>
        <v>16</v>
      </c>
      <c r="AA422" s="368">
        <f>VLOOKUP($G422, SCHOOL_INFO!$D$5:$AS$749, 22, FALSE)</f>
        <v>7</v>
      </c>
      <c r="AB422" s="368">
        <f>VLOOKUP($G422, SCHOOL_INFO!$D$5:$AS$749, 23, FALSE)</f>
        <v>0</v>
      </c>
      <c r="AC422" s="368">
        <f>VLOOKUP($G422, SCHOOL_INFO!$D$5:$AS$749, 25, FALSE)</f>
        <v>1</v>
      </c>
      <c r="AD422" s="368">
        <f>VLOOKUP($G422, SCHOOL_INFO!$D$5:$AS$749, 26, FALSE)</f>
        <v>0</v>
      </c>
      <c r="AE422" s="368">
        <f>VLOOKUP($G422, SCHOOL_INFO!$D$5:$AS$749, 27, FALSE)</f>
        <v>0</v>
      </c>
      <c r="AF422" s="368">
        <f>VLOOKUP($G422, SCHOOL_INFO!$D$5:$AS$749, 29, FALSE)</f>
        <v>0</v>
      </c>
      <c r="AG422" s="368">
        <f>VLOOKUP($G422, SCHOOL_INFO!$D$5:$AS$749, 30, FALSE)</f>
        <v>0</v>
      </c>
      <c r="AH422" s="368">
        <f>VLOOKUP($G422, SCHOOL_INFO!$D$5:$AS$749, 31, FALSE)</f>
        <v>0</v>
      </c>
      <c r="AI422" s="368">
        <f>VLOOKUP($G422, SCHOOL_INFO!$D$5:$AS$749, 33, FALSE)</f>
        <v>1</v>
      </c>
      <c r="AJ422" s="368">
        <f>VLOOKUP($G422, SCHOOL_INFO!$D$5:$AS$749, 34, FALSE)</f>
        <v>0</v>
      </c>
      <c r="AK422" s="368">
        <f>VLOOKUP($G422, SCHOOL_INFO!$D$5:$AS$749, 35, FALSE)</f>
        <v>2</v>
      </c>
      <c r="AL422" s="368">
        <f>VLOOKUP($B422, '0.학교(충남+대전)'!$C$4:$AH$767, 31, FALSE)</f>
        <v>0</v>
      </c>
      <c r="AM422" s="368">
        <f>VLOOKUP($B422, '0.학교(충남+대전)'!$C$4:$AH$767, 32, FALSE)</f>
        <v>0</v>
      </c>
      <c r="AN422" s="368">
        <f>VLOOKUP($G422, SCHOOL_INFO!$D$5:$AS$749, 9, FALSE)</f>
        <v>8</v>
      </c>
      <c r="AO422" s="368">
        <f>VLOOKUP($G422, SCHOOL_INFO!$D$5:$AS$749, 36, FALSE)</f>
        <v>0</v>
      </c>
      <c r="AP422" s="368">
        <f>VLOOKUP($G422, SCHOOL_INFO!$D$5:$AS$749, 37, FALSE)</f>
        <v>0</v>
      </c>
      <c r="AQ422" s="368">
        <f>VLOOKUP($B422, '0.학교(충남+대전)'!$C$4:$AC$767, 27, FALSE)</f>
        <v>0</v>
      </c>
      <c r="AR422" s="368">
        <f>VLOOKUP($B422, '0.학교(충남+대전)'!$C$4:$AH$767, 29, FALSE)</f>
        <v>0</v>
      </c>
      <c r="AS422" s="368">
        <f>VLOOKUP($B422, '0.학교(충남+대전)'!$C$4:$AH$767, 30, FALSE)</f>
        <v>0</v>
      </c>
      <c r="AT422" s="368">
        <f>VLOOKUP($G422, SCHOOL_INFO!$D$5:$AS$749, 38, FALSE)</f>
        <v>1</v>
      </c>
      <c r="AU422" s="368">
        <f>VLOOKUP($G422, SCHOOL_INFO!$D$5:$AS$749, 39, FALSE)</f>
        <v>3</v>
      </c>
      <c r="AV422" s="368">
        <f>VLOOKUP($G422, SCHOOL_INFO!$D$5:$AS$749, 40, FALSE)</f>
        <v>13</v>
      </c>
      <c r="AW422" s="368">
        <f>VLOOKUP($G422, SCHOOL_INFO!$D$5:$AS$749, 41, FALSE)</f>
        <v>0</v>
      </c>
      <c r="AX422" s="368">
        <f>VLOOKUP($G422, SCHOOL_INFO!$D$5:$AS$749, 42, FALSE)</f>
        <v>0</v>
      </c>
    </row>
    <row r="423" spans="1:50" ht="16.5" customHeight="1">
      <c r="A423" s="80">
        <v>419</v>
      </c>
      <c r="B423" s="86" t="s">
        <v>1616</v>
      </c>
      <c r="C423" s="88" t="s">
        <v>28</v>
      </c>
      <c r="D423" s="86" t="s">
        <v>2233</v>
      </c>
      <c r="E423" s="86" t="s">
        <v>1516</v>
      </c>
      <c r="F423" s="87" t="s">
        <v>727</v>
      </c>
      <c r="G423" s="90" t="s">
        <v>1617</v>
      </c>
      <c r="H423" s="390" t="s">
        <v>4621</v>
      </c>
      <c r="I423" s="390" t="s">
        <v>35</v>
      </c>
      <c r="J423" s="88" t="s">
        <v>5123</v>
      </c>
      <c r="K423" s="366">
        <v>3</v>
      </c>
      <c r="L423" s="367">
        <v>1</v>
      </c>
      <c r="M423" s="367">
        <v>1</v>
      </c>
      <c r="N423" s="368">
        <f>VLOOKUP($G423, SCHOOL_INFO!$D$5:$AS$749, 6, FALSE)</f>
        <v>37</v>
      </c>
      <c r="O423" s="368">
        <f>VLOOKUP($G423, SCHOOL_INFO!$D$5:$AS$749, 7, FALSE)</f>
        <v>2</v>
      </c>
      <c r="P423" s="368">
        <f>VLOOKUP($G423, SCHOOL_INFO!$D$5:$AS$749, 8, FALSE)</f>
        <v>1</v>
      </c>
      <c r="Q423" s="368">
        <f>VLOOKUP($G423, SCHOOL_INFO!$D$5:$AS$749, 10, FALSE)</f>
        <v>7</v>
      </c>
      <c r="R423" s="368">
        <f>VLOOKUP($G423, SCHOOL_INFO!$D$5:$AS$749, 11, FALSE)</f>
        <v>2</v>
      </c>
      <c r="S423" s="368">
        <f>VLOOKUP($G423, SCHOOL_INFO!$D$5:$AS$749, 12, FALSE)</f>
        <v>0</v>
      </c>
      <c r="T423" s="368">
        <f>VLOOKUP($G423, SCHOOL_INFO!$D$5:$AS$749, 13, FALSE)</f>
        <v>19</v>
      </c>
      <c r="U423" s="368">
        <f>VLOOKUP($G423, SCHOOL_INFO!$D$5:$AS$749, 14, FALSE)</f>
        <v>0</v>
      </c>
      <c r="V423" s="368">
        <f>VLOOKUP($G423, SCHOOL_INFO!$D$5:$AS$749, 15, FALSE)</f>
        <v>0</v>
      </c>
      <c r="W423" s="368">
        <f>VLOOKUP($G423, SCHOOL_INFO!$D$5:$AS$749, 17, FALSE)</f>
        <v>0</v>
      </c>
      <c r="X423" s="368">
        <f>VLOOKUP($G423, SCHOOL_INFO!$D$5:$AS$749, 18, FALSE)</f>
        <v>0</v>
      </c>
      <c r="Y423" s="368">
        <f>VLOOKUP($G423, SCHOOL_INFO!$D$5:$AS$749, 19, FALSE)</f>
        <v>0</v>
      </c>
      <c r="Z423" s="368">
        <f>VLOOKUP($G423, SCHOOL_INFO!$D$5:$AS$749, 21, FALSE)</f>
        <v>63</v>
      </c>
      <c r="AA423" s="368">
        <f>VLOOKUP($G423, SCHOOL_INFO!$D$5:$AS$749, 22, FALSE)</f>
        <v>9</v>
      </c>
      <c r="AB423" s="368">
        <f>VLOOKUP($G423, SCHOOL_INFO!$D$5:$AS$749, 23, FALSE)</f>
        <v>0</v>
      </c>
      <c r="AC423" s="368">
        <f>VLOOKUP($G423, SCHOOL_INFO!$D$5:$AS$749, 25, FALSE)</f>
        <v>6</v>
      </c>
      <c r="AD423" s="368">
        <f>VLOOKUP($G423, SCHOOL_INFO!$D$5:$AS$749, 26, FALSE)</f>
        <v>1</v>
      </c>
      <c r="AE423" s="368">
        <f>VLOOKUP($G423, SCHOOL_INFO!$D$5:$AS$749, 27, FALSE)</f>
        <v>0</v>
      </c>
      <c r="AF423" s="368">
        <f>VLOOKUP($G423, SCHOOL_INFO!$D$5:$AS$749, 29, FALSE)</f>
        <v>0</v>
      </c>
      <c r="AG423" s="368">
        <f>VLOOKUP($G423, SCHOOL_INFO!$D$5:$AS$749, 30, FALSE)</f>
        <v>0</v>
      </c>
      <c r="AH423" s="368">
        <f>VLOOKUP($G423, SCHOOL_INFO!$D$5:$AS$749, 31, FALSE)</f>
        <v>0</v>
      </c>
      <c r="AI423" s="368">
        <f>VLOOKUP($G423, SCHOOL_INFO!$D$5:$AS$749, 33, FALSE)</f>
        <v>1</v>
      </c>
      <c r="AJ423" s="368">
        <f>VLOOKUP($G423, SCHOOL_INFO!$D$5:$AS$749, 34, FALSE)</f>
        <v>0</v>
      </c>
      <c r="AK423" s="368">
        <f>VLOOKUP($G423, SCHOOL_INFO!$D$5:$AS$749, 35, FALSE)</f>
        <v>7</v>
      </c>
      <c r="AL423" s="368">
        <f>VLOOKUP($B423, '0.학교(충남+대전)'!$C$4:$AH$767, 31, FALSE)</f>
        <v>7</v>
      </c>
      <c r="AM423" s="368">
        <f>VLOOKUP($B423, '0.학교(충남+대전)'!$C$4:$AH$767, 32, FALSE)</f>
        <v>0</v>
      </c>
      <c r="AN423" s="368">
        <f>VLOOKUP($G423, SCHOOL_INFO!$D$5:$AS$749, 9, FALSE)</f>
        <v>40</v>
      </c>
      <c r="AO423" s="368">
        <f>VLOOKUP($G423, SCHOOL_INFO!$D$5:$AS$749, 36, FALSE)</f>
        <v>5</v>
      </c>
      <c r="AP423" s="368">
        <f>VLOOKUP($G423, SCHOOL_INFO!$D$5:$AS$749, 37, FALSE)</f>
        <v>34</v>
      </c>
      <c r="AQ423" s="368">
        <f>VLOOKUP($B423, '0.학교(충남+대전)'!$C$4:$AC$767, 27, FALSE)</f>
        <v>39</v>
      </c>
      <c r="AR423" s="368">
        <f>VLOOKUP($B423, '0.학교(충남+대전)'!$C$4:$AH$767, 29, FALSE)</f>
        <v>39</v>
      </c>
      <c r="AS423" s="368">
        <f>VLOOKUP($B423, '0.학교(충남+대전)'!$C$4:$AH$767, 30, FALSE)</f>
        <v>0</v>
      </c>
      <c r="AT423" s="368">
        <f>VLOOKUP($G423, SCHOOL_INFO!$D$5:$AS$749, 38, FALSE)</f>
        <v>1</v>
      </c>
      <c r="AU423" s="368">
        <f>VLOOKUP($G423, SCHOOL_INFO!$D$5:$AS$749, 39, FALSE)</f>
        <v>7</v>
      </c>
      <c r="AV423" s="368">
        <f>VLOOKUP($G423, SCHOOL_INFO!$D$5:$AS$749, 40, FALSE)</f>
        <v>39</v>
      </c>
      <c r="AW423" s="368">
        <f>VLOOKUP($G423, SCHOOL_INFO!$D$5:$AS$749, 41, FALSE)</f>
        <v>0</v>
      </c>
      <c r="AX423" s="368">
        <f>VLOOKUP($G423, SCHOOL_INFO!$D$5:$AS$749, 42, FALSE)</f>
        <v>0</v>
      </c>
    </row>
    <row r="424" spans="1:50" ht="16.5" customHeight="1">
      <c r="A424" s="80">
        <v>420</v>
      </c>
      <c r="B424" s="86" t="s">
        <v>1618</v>
      </c>
      <c r="C424" s="88" t="s">
        <v>28</v>
      </c>
      <c r="D424" s="86" t="s">
        <v>2233</v>
      </c>
      <c r="E424" s="86" t="s">
        <v>1516</v>
      </c>
      <c r="F424" s="87" t="s">
        <v>727</v>
      </c>
      <c r="G424" s="99" t="s">
        <v>1619</v>
      </c>
      <c r="H424" s="390" t="s">
        <v>26</v>
      </c>
      <c r="I424" s="390" t="s">
        <v>35</v>
      </c>
      <c r="J424" s="88" t="s">
        <v>5123</v>
      </c>
      <c r="K424" s="366">
        <v>3</v>
      </c>
      <c r="L424" s="367">
        <v>1</v>
      </c>
      <c r="M424" s="367">
        <v>1</v>
      </c>
      <c r="N424" s="368">
        <f>VLOOKUP($G424, SCHOOL_INFO!$D$5:$AS$749, 6, FALSE)</f>
        <v>25</v>
      </c>
      <c r="O424" s="368">
        <f>VLOOKUP($G424, SCHOOL_INFO!$D$5:$AS$749, 7, FALSE)</f>
        <v>14</v>
      </c>
      <c r="P424" s="368">
        <f>VLOOKUP($G424, SCHOOL_INFO!$D$5:$AS$749, 8, FALSE)</f>
        <v>1</v>
      </c>
      <c r="Q424" s="368">
        <f>VLOOKUP($G424, SCHOOL_INFO!$D$5:$AS$749, 10, FALSE)</f>
        <v>4</v>
      </c>
      <c r="R424" s="368">
        <f>VLOOKUP($G424, SCHOOL_INFO!$D$5:$AS$749, 11, FALSE)</f>
        <v>0</v>
      </c>
      <c r="S424" s="368">
        <f>VLOOKUP($G424, SCHOOL_INFO!$D$5:$AS$749, 12, FALSE)</f>
        <v>0</v>
      </c>
      <c r="T424" s="368">
        <f>VLOOKUP($G424, SCHOOL_INFO!$D$5:$AS$749, 13, FALSE)</f>
        <v>34</v>
      </c>
      <c r="U424" s="368">
        <f>VLOOKUP($G424, SCHOOL_INFO!$D$5:$AS$749, 14, FALSE)</f>
        <v>29</v>
      </c>
      <c r="V424" s="368">
        <f>VLOOKUP($G424, SCHOOL_INFO!$D$5:$AS$749, 15, FALSE)</f>
        <v>0</v>
      </c>
      <c r="W424" s="368">
        <f>VLOOKUP($G424, SCHOOL_INFO!$D$5:$AS$749, 17, FALSE)</f>
        <v>0</v>
      </c>
      <c r="X424" s="368">
        <f>VLOOKUP($G424, SCHOOL_INFO!$D$5:$AS$749, 18, FALSE)</f>
        <v>1</v>
      </c>
      <c r="Y424" s="368">
        <f>VLOOKUP($G424, SCHOOL_INFO!$D$5:$AS$749, 19, FALSE)</f>
        <v>0</v>
      </c>
      <c r="Z424" s="368">
        <f>VLOOKUP($G424, SCHOOL_INFO!$D$5:$AS$749, 21, FALSE)</f>
        <v>29</v>
      </c>
      <c r="AA424" s="368">
        <f>VLOOKUP($G424, SCHOOL_INFO!$D$5:$AS$749, 22, FALSE)</f>
        <v>7</v>
      </c>
      <c r="AB424" s="368">
        <f>VLOOKUP($G424, SCHOOL_INFO!$D$5:$AS$749, 23, FALSE)</f>
        <v>0</v>
      </c>
      <c r="AC424" s="368">
        <f>VLOOKUP($G424, SCHOOL_INFO!$D$5:$AS$749, 25, FALSE)</f>
        <v>0</v>
      </c>
      <c r="AD424" s="368">
        <f>VLOOKUP($G424, SCHOOL_INFO!$D$5:$AS$749, 26, FALSE)</f>
        <v>0</v>
      </c>
      <c r="AE424" s="368">
        <f>VLOOKUP($G424, SCHOOL_INFO!$D$5:$AS$749, 27, FALSE)</f>
        <v>0</v>
      </c>
      <c r="AF424" s="368">
        <f>VLOOKUP($G424, SCHOOL_INFO!$D$5:$AS$749, 29, FALSE)</f>
        <v>0</v>
      </c>
      <c r="AG424" s="368">
        <f>VLOOKUP($G424, SCHOOL_INFO!$D$5:$AS$749, 30, FALSE)</f>
        <v>0</v>
      </c>
      <c r="AH424" s="368">
        <f>VLOOKUP($G424, SCHOOL_INFO!$D$5:$AS$749, 31, FALSE)</f>
        <v>0</v>
      </c>
      <c r="AI424" s="368">
        <f>VLOOKUP($G424, SCHOOL_INFO!$D$5:$AS$749, 33, FALSE)</f>
        <v>1</v>
      </c>
      <c r="AJ424" s="368">
        <f>VLOOKUP($G424, SCHOOL_INFO!$D$5:$AS$749, 34, FALSE)</f>
        <v>0</v>
      </c>
      <c r="AK424" s="368">
        <f>VLOOKUP($G424, SCHOOL_INFO!$D$5:$AS$749, 35, FALSE)</f>
        <v>14</v>
      </c>
      <c r="AL424" s="368">
        <f>VLOOKUP($B424, '0.학교(충남+대전)'!$C$4:$AH$767, 31, FALSE)</f>
        <v>14</v>
      </c>
      <c r="AM424" s="368">
        <f>VLOOKUP($B424, '0.학교(충남+대전)'!$C$4:$AH$767, 32, FALSE)</f>
        <v>3</v>
      </c>
      <c r="AN424" s="368">
        <f>VLOOKUP($G424, SCHOOL_INFO!$D$5:$AS$749, 9, FALSE)</f>
        <v>40</v>
      </c>
      <c r="AO424" s="368">
        <f>VLOOKUP($G424, SCHOOL_INFO!$D$5:$AS$749, 36, FALSE)</f>
        <v>0</v>
      </c>
      <c r="AP424" s="368">
        <f>VLOOKUP($G424, SCHOOL_INFO!$D$5:$AS$749, 37, FALSE)</f>
        <v>168</v>
      </c>
      <c r="AQ424" s="368">
        <f>VLOOKUP($B424, '0.학교(충남+대전)'!$C$4:$AC$767, 27, FALSE)</f>
        <v>89</v>
      </c>
      <c r="AR424" s="368">
        <f>VLOOKUP($B424, '0.학교(충남+대전)'!$C$4:$AH$767, 29, FALSE)</f>
        <v>89</v>
      </c>
      <c r="AS424" s="368">
        <f>VLOOKUP($B424, '0.학교(충남+대전)'!$C$4:$AH$767, 30, FALSE)</f>
        <v>79</v>
      </c>
      <c r="AT424" s="368">
        <f>VLOOKUP($G424, SCHOOL_INFO!$D$5:$AS$749, 38, FALSE)</f>
        <v>22</v>
      </c>
      <c r="AU424" s="368">
        <f>VLOOKUP($G424, SCHOOL_INFO!$D$5:$AS$749, 39, FALSE)</f>
        <v>15</v>
      </c>
      <c r="AV424" s="368">
        <f>VLOOKUP($G424, SCHOOL_INFO!$D$5:$AS$749, 40, FALSE)</f>
        <v>89</v>
      </c>
      <c r="AW424" s="368">
        <f>VLOOKUP($G424, SCHOOL_INFO!$D$5:$AS$749, 41, FALSE)</f>
        <v>0</v>
      </c>
      <c r="AX424" s="368">
        <f>VLOOKUP($G424, SCHOOL_INFO!$D$5:$AS$749, 42, FALSE)</f>
        <v>0</v>
      </c>
    </row>
    <row r="425" spans="1:50" ht="16.5" customHeight="1">
      <c r="A425" s="81">
        <v>421</v>
      </c>
      <c r="B425" s="86" t="s">
        <v>1620</v>
      </c>
      <c r="C425" s="88" t="s">
        <v>28</v>
      </c>
      <c r="D425" s="86" t="s">
        <v>2233</v>
      </c>
      <c r="E425" s="86" t="s">
        <v>1516</v>
      </c>
      <c r="F425" s="87" t="s">
        <v>727</v>
      </c>
      <c r="G425" s="99" t="s">
        <v>1621</v>
      </c>
      <c r="H425" s="390" t="s">
        <v>2353</v>
      </c>
      <c r="I425" s="390" t="s">
        <v>699</v>
      </c>
      <c r="J425" s="88" t="s">
        <v>5123</v>
      </c>
      <c r="K425" s="366">
        <v>2</v>
      </c>
      <c r="L425" s="367">
        <v>1</v>
      </c>
      <c r="M425" s="367">
        <v>1</v>
      </c>
      <c r="N425" s="368">
        <f>VLOOKUP($G425, SCHOOL_INFO!$D$5:$AS$749, 6, FALSE)</f>
        <v>7</v>
      </c>
      <c r="O425" s="368">
        <f>VLOOKUP($G425, SCHOOL_INFO!$D$5:$AS$749, 7, FALSE)</f>
        <v>1</v>
      </c>
      <c r="P425" s="368">
        <f>VLOOKUP($G425, SCHOOL_INFO!$D$5:$AS$749, 8, FALSE)</f>
        <v>1</v>
      </c>
      <c r="Q425" s="368">
        <f>VLOOKUP($G425, SCHOOL_INFO!$D$5:$AS$749, 10, FALSE)</f>
        <v>8</v>
      </c>
      <c r="R425" s="368">
        <f>VLOOKUP($G425, SCHOOL_INFO!$D$5:$AS$749, 11, FALSE)</f>
        <v>0</v>
      </c>
      <c r="S425" s="368">
        <f>VLOOKUP($G425, SCHOOL_INFO!$D$5:$AS$749, 12, FALSE)</f>
        <v>0</v>
      </c>
      <c r="T425" s="368">
        <f>VLOOKUP($G425, SCHOOL_INFO!$D$5:$AS$749, 13, FALSE)</f>
        <v>0</v>
      </c>
      <c r="U425" s="368">
        <f>VLOOKUP($G425, SCHOOL_INFO!$D$5:$AS$749, 14, FALSE)</f>
        <v>0</v>
      </c>
      <c r="V425" s="368">
        <f>VLOOKUP($G425, SCHOOL_INFO!$D$5:$AS$749, 15, FALSE)</f>
        <v>0</v>
      </c>
      <c r="W425" s="368">
        <f>VLOOKUP($G425, SCHOOL_INFO!$D$5:$AS$749, 17, FALSE)</f>
        <v>0</v>
      </c>
      <c r="X425" s="368">
        <f>VLOOKUP($G425, SCHOOL_INFO!$D$5:$AS$749, 18, FALSE)</f>
        <v>0</v>
      </c>
      <c r="Y425" s="368">
        <f>VLOOKUP($G425, SCHOOL_INFO!$D$5:$AS$749, 19, FALSE)</f>
        <v>0</v>
      </c>
      <c r="Z425" s="368">
        <f>VLOOKUP($G425, SCHOOL_INFO!$D$5:$AS$749, 21, FALSE)</f>
        <v>3</v>
      </c>
      <c r="AA425" s="368">
        <f>VLOOKUP($G425, SCHOOL_INFO!$D$5:$AS$749, 22, FALSE)</f>
        <v>2</v>
      </c>
      <c r="AB425" s="368">
        <f>VLOOKUP($G425, SCHOOL_INFO!$D$5:$AS$749, 23, FALSE)</f>
        <v>0</v>
      </c>
      <c r="AC425" s="368">
        <f>VLOOKUP($G425, SCHOOL_INFO!$D$5:$AS$749, 25, FALSE)</f>
        <v>25</v>
      </c>
      <c r="AD425" s="368">
        <f>VLOOKUP($G425, SCHOOL_INFO!$D$5:$AS$749, 26, FALSE)</f>
        <v>6</v>
      </c>
      <c r="AE425" s="368">
        <f>VLOOKUP($G425, SCHOOL_INFO!$D$5:$AS$749, 27, FALSE)</f>
        <v>0</v>
      </c>
      <c r="AF425" s="368">
        <f>VLOOKUP($G425, SCHOOL_INFO!$D$5:$AS$749, 29, FALSE)</f>
        <v>1</v>
      </c>
      <c r="AG425" s="368">
        <f>VLOOKUP($G425, SCHOOL_INFO!$D$5:$AS$749, 30, FALSE)</f>
        <v>1</v>
      </c>
      <c r="AH425" s="368">
        <f>VLOOKUP($G425, SCHOOL_INFO!$D$5:$AS$749, 31, FALSE)</f>
        <v>0</v>
      </c>
      <c r="AI425" s="368">
        <f>VLOOKUP($G425, SCHOOL_INFO!$D$5:$AS$749, 33, FALSE)</f>
        <v>1</v>
      </c>
      <c r="AJ425" s="368">
        <f>VLOOKUP($G425, SCHOOL_INFO!$D$5:$AS$749, 34, FALSE)</f>
        <v>0</v>
      </c>
      <c r="AK425" s="368">
        <f>VLOOKUP($G425, SCHOOL_INFO!$D$5:$AS$749, 35, FALSE)</f>
        <v>3</v>
      </c>
      <c r="AL425" s="368">
        <f>VLOOKUP($B425, '0.학교(충남+대전)'!$C$4:$AH$767, 31, FALSE)</f>
        <v>3</v>
      </c>
      <c r="AM425" s="368">
        <f>VLOOKUP($B425, '0.학교(충남+대전)'!$C$4:$AH$767, 32, FALSE)</f>
        <v>0</v>
      </c>
      <c r="AN425" s="368">
        <f>VLOOKUP($G425, SCHOOL_INFO!$D$5:$AS$749, 9, FALSE)</f>
        <v>9</v>
      </c>
      <c r="AO425" s="368">
        <f>VLOOKUP($G425, SCHOOL_INFO!$D$5:$AS$749, 36, FALSE)</f>
        <v>6</v>
      </c>
      <c r="AP425" s="368">
        <f>VLOOKUP($G425, SCHOOL_INFO!$D$5:$AS$749, 37, FALSE)</f>
        <v>4</v>
      </c>
      <c r="AQ425" s="368">
        <f>VLOOKUP($B425, '0.학교(충남+대전)'!$C$4:$AC$767, 27, FALSE)</f>
        <v>6</v>
      </c>
      <c r="AR425" s="368">
        <f>VLOOKUP($B425, '0.학교(충남+대전)'!$C$4:$AH$767, 29, FALSE)</f>
        <v>6</v>
      </c>
      <c r="AS425" s="368">
        <f>VLOOKUP($B425, '0.학교(충남+대전)'!$C$4:$AH$767, 30, FALSE)</f>
        <v>4</v>
      </c>
      <c r="AT425" s="368">
        <f>VLOOKUP($G425, SCHOOL_INFO!$D$5:$AS$749, 38, FALSE)</f>
        <v>1</v>
      </c>
      <c r="AU425" s="368">
        <f>VLOOKUP($G425, SCHOOL_INFO!$D$5:$AS$749, 39, FALSE)</f>
        <v>4</v>
      </c>
      <c r="AV425" s="368">
        <f>VLOOKUP($G425, SCHOOL_INFO!$D$5:$AS$749, 40, FALSE)</f>
        <v>6</v>
      </c>
      <c r="AW425" s="368">
        <f>VLOOKUP($G425, SCHOOL_INFO!$D$5:$AS$749, 41, FALSE)</f>
        <v>0</v>
      </c>
      <c r="AX425" s="368">
        <f>VLOOKUP($G425, SCHOOL_INFO!$D$5:$AS$749, 42, FALSE)</f>
        <v>0</v>
      </c>
    </row>
    <row r="426" spans="1:50" ht="16.5" customHeight="1">
      <c r="A426" s="80">
        <v>422</v>
      </c>
      <c r="B426" s="86" t="s">
        <v>1622</v>
      </c>
      <c r="C426" s="88" t="s">
        <v>28</v>
      </c>
      <c r="D426" s="86" t="s">
        <v>2233</v>
      </c>
      <c r="E426" s="86" t="s">
        <v>1516</v>
      </c>
      <c r="F426" s="89" t="s">
        <v>730</v>
      </c>
      <c r="G426" s="90" t="s">
        <v>1623</v>
      </c>
      <c r="H426" s="390" t="s">
        <v>2353</v>
      </c>
      <c r="I426" s="390" t="s">
        <v>699</v>
      </c>
      <c r="J426" s="88" t="s">
        <v>5123</v>
      </c>
      <c r="K426" s="366">
        <v>2</v>
      </c>
      <c r="L426" s="367">
        <v>1</v>
      </c>
      <c r="M426" s="367">
        <v>1</v>
      </c>
      <c r="N426" s="368">
        <f>VLOOKUP($G426, SCHOOL_INFO!$D$5:$AS$749, 6, FALSE)</f>
        <v>8</v>
      </c>
      <c r="O426" s="368">
        <f>VLOOKUP($G426, SCHOOL_INFO!$D$5:$AS$749, 7, FALSE)</f>
        <v>1</v>
      </c>
      <c r="P426" s="368">
        <f>VLOOKUP($G426, SCHOOL_INFO!$D$5:$AS$749, 8, FALSE)</f>
        <v>1</v>
      </c>
      <c r="Q426" s="368">
        <f>VLOOKUP($G426, SCHOOL_INFO!$D$5:$AS$749, 10, FALSE)</f>
        <v>5</v>
      </c>
      <c r="R426" s="368">
        <f>VLOOKUP($G426, SCHOOL_INFO!$D$5:$AS$749, 11, FALSE)</f>
        <v>0</v>
      </c>
      <c r="S426" s="368">
        <f>VLOOKUP($G426, SCHOOL_INFO!$D$5:$AS$749, 12, FALSE)</f>
        <v>0</v>
      </c>
      <c r="T426" s="368">
        <f>VLOOKUP($G426, SCHOOL_INFO!$D$5:$AS$749, 13, FALSE)</f>
        <v>0</v>
      </c>
      <c r="U426" s="368">
        <f>VLOOKUP($G426, SCHOOL_INFO!$D$5:$AS$749, 14, FALSE)</f>
        <v>0</v>
      </c>
      <c r="V426" s="368">
        <f>VLOOKUP($G426, SCHOOL_INFO!$D$5:$AS$749, 15, FALSE)</f>
        <v>0</v>
      </c>
      <c r="W426" s="368">
        <f>VLOOKUP($G426, SCHOOL_INFO!$D$5:$AS$749, 17, FALSE)</f>
        <v>0</v>
      </c>
      <c r="X426" s="368">
        <f>VLOOKUP($G426, SCHOOL_INFO!$D$5:$AS$749, 18, FALSE)</f>
        <v>0</v>
      </c>
      <c r="Y426" s="368">
        <f>VLOOKUP($G426, SCHOOL_INFO!$D$5:$AS$749, 19, FALSE)</f>
        <v>0</v>
      </c>
      <c r="Z426" s="368">
        <f>VLOOKUP($G426, SCHOOL_INFO!$D$5:$AS$749, 21, FALSE)</f>
        <v>7</v>
      </c>
      <c r="AA426" s="368">
        <f>VLOOKUP($G426, SCHOOL_INFO!$D$5:$AS$749, 22, FALSE)</f>
        <v>3</v>
      </c>
      <c r="AB426" s="368">
        <f>VLOOKUP($G426, SCHOOL_INFO!$D$5:$AS$749, 23, FALSE)</f>
        <v>0</v>
      </c>
      <c r="AC426" s="368">
        <f>VLOOKUP($G426, SCHOOL_INFO!$D$5:$AS$749, 25, FALSE)</f>
        <v>13</v>
      </c>
      <c r="AD426" s="368">
        <f>VLOOKUP($G426, SCHOOL_INFO!$D$5:$AS$749, 26, FALSE)</f>
        <v>2</v>
      </c>
      <c r="AE426" s="368">
        <f>VLOOKUP($G426, SCHOOL_INFO!$D$5:$AS$749, 27, FALSE)</f>
        <v>0</v>
      </c>
      <c r="AF426" s="368">
        <f>VLOOKUP($G426, SCHOOL_INFO!$D$5:$AS$749, 29, FALSE)</f>
        <v>6</v>
      </c>
      <c r="AG426" s="368">
        <f>VLOOKUP($G426, SCHOOL_INFO!$D$5:$AS$749, 30, FALSE)</f>
        <v>0</v>
      </c>
      <c r="AH426" s="368">
        <f>VLOOKUP($G426, SCHOOL_INFO!$D$5:$AS$749, 31, FALSE)</f>
        <v>0</v>
      </c>
      <c r="AI426" s="368">
        <f>VLOOKUP($G426, SCHOOL_INFO!$D$5:$AS$749, 33, FALSE)</f>
        <v>1</v>
      </c>
      <c r="AJ426" s="368">
        <f>VLOOKUP($G426, SCHOOL_INFO!$D$5:$AS$749, 34, FALSE)</f>
        <v>0</v>
      </c>
      <c r="AK426" s="368">
        <f>VLOOKUP($G426, SCHOOL_INFO!$D$5:$AS$749, 35, FALSE)</f>
        <v>4</v>
      </c>
      <c r="AL426" s="368">
        <f>VLOOKUP($B426, '0.학교(충남+대전)'!$C$4:$AH$767, 31, FALSE)</f>
        <v>4</v>
      </c>
      <c r="AM426" s="368">
        <f>VLOOKUP($B426, '0.학교(충남+대전)'!$C$4:$AH$767, 32, FALSE)</f>
        <v>0</v>
      </c>
      <c r="AN426" s="368">
        <f>VLOOKUP($G426, SCHOOL_INFO!$D$5:$AS$749, 9, FALSE)</f>
        <v>10</v>
      </c>
      <c r="AO426" s="368">
        <f>VLOOKUP($G426, SCHOOL_INFO!$D$5:$AS$749, 36, FALSE)</f>
        <v>10</v>
      </c>
      <c r="AP426" s="368">
        <f>VLOOKUP($G426, SCHOOL_INFO!$D$5:$AS$749, 37, FALSE)</f>
        <v>3</v>
      </c>
      <c r="AQ426" s="368">
        <f>VLOOKUP($B426, '0.학교(충남+대전)'!$C$4:$AC$767, 27, FALSE)</f>
        <v>13</v>
      </c>
      <c r="AR426" s="368">
        <f>VLOOKUP($B426, '0.학교(충남+대전)'!$C$4:$AH$767, 29, FALSE)</f>
        <v>13</v>
      </c>
      <c r="AS426" s="368">
        <f>VLOOKUP($B426, '0.학교(충남+대전)'!$C$4:$AH$767, 30, FALSE)</f>
        <v>0</v>
      </c>
      <c r="AT426" s="368">
        <f>VLOOKUP($G426, SCHOOL_INFO!$D$5:$AS$749, 38, FALSE)</f>
        <v>1</v>
      </c>
      <c r="AU426" s="368">
        <f>VLOOKUP($G426, SCHOOL_INFO!$D$5:$AS$749, 39, FALSE)</f>
        <v>5</v>
      </c>
      <c r="AV426" s="368">
        <f>VLOOKUP($G426, SCHOOL_INFO!$D$5:$AS$749, 40, FALSE)</f>
        <v>13</v>
      </c>
      <c r="AW426" s="368">
        <f>VLOOKUP($G426, SCHOOL_INFO!$D$5:$AS$749, 41, FALSE)</f>
        <v>0</v>
      </c>
      <c r="AX426" s="368">
        <f>VLOOKUP($G426, SCHOOL_INFO!$D$5:$AS$749, 42, FALSE)</f>
        <v>0</v>
      </c>
    </row>
    <row r="427" spans="1:50" ht="16.5" customHeight="1">
      <c r="A427" s="80">
        <v>423</v>
      </c>
      <c r="B427" s="86" t="s">
        <v>1624</v>
      </c>
      <c r="C427" s="88" t="s">
        <v>28</v>
      </c>
      <c r="D427" s="86" t="s">
        <v>2233</v>
      </c>
      <c r="E427" s="86" t="s">
        <v>1516</v>
      </c>
      <c r="F427" s="87" t="s">
        <v>727</v>
      </c>
      <c r="G427" s="99" t="s">
        <v>1625</v>
      </c>
      <c r="H427" s="390" t="s">
        <v>2353</v>
      </c>
      <c r="I427" s="390" t="s">
        <v>699</v>
      </c>
      <c r="J427" s="88" t="s">
        <v>5123</v>
      </c>
      <c r="K427" s="366">
        <v>2</v>
      </c>
      <c r="L427" s="367">
        <v>1</v>
      </c>
      <c r="M427" s="367">
        <v>1</v>
      </c>
      <c r="N427" s="368">
        <f>VLOOKUP($G427, SCHOOL_INFO!$D$5:$AS$749, 6, FALSE)</f>
        <v>17</v>
      </c>
      <c r="O427" s="368">
        <f>VLOOKUP($G427, SCHOOL_INFO!$D$5:$AS$749, 7, FALSE)</f>
        <v>0</v>
      </c>
      <c r="P427" s="368">
        <f>VLOOKUP($G427, SCHOOL_INFO!$D$5:$AS$749, 8, FALSE)</f>
        <v>1</v>
      </c>
      <c r="Q427" s="368">
        <f>VLOOKUP($G427, SCHOOL_INFO!$D$5:$AS$749, 10, FALSE)</f>
        <v>7</v>
      </c>
      <c r="R427" s="368">
        <f>VLOOKUP($G427, SCHOOL_INFO!$D$5:$AS$749, 11, FALSE)</f>
        <v>0</v>
      </c>
      <c r="S427" s="368">
        <f>VLOOKUP($G427, SCHOOL_INFO!$D$5:$AS$749, 12, FALSE)</f>
        <v>0</v>
      </c>
      <c r="T427" s="368">
        <f>VLOOKUP($G427, SCHOOL_INFO!$D$5:$AS$749, 13, FALSE)</f>
        <v>0</v>
      </c>
      <c r="U427" s="368">
        <f>VLOOKUP($G427, SCHOOL_INFO!$D$5:$AS$749, 14, FALSE)</f>
        <v>0</v>
      </c>
      <c r="V427" s="368">
        <f>VLOOKUP($G427, SCHOOL_INFO!$D$5:$AS$749, 15, FALSE)</f>
        <v>0</v>
      </c>
      <c r="W427" s="368">
        <f>VLOOKUP($G427, SCHOOL_INFO!$D$5:$AS$749, 17, FALSE)</f>
        <v>0</v>
      </c>
      <c r="X427" s="368">
        <f>VLOOKUP($G427, SCHOOL_INFO!$D$5:$AS$749, 18, FALSE)</f>
        <v>0</v>
      </c>
      <c r="Y427" s="368">
        <f>VLOOKUP($G427, SCHOOL_INFO!$D$5:$AS$749, 19, FALSE)</f>
        <v>0</v>
      </c>
      <c r="Z427" s="368">
        <f>VLOOKUP($G427, SCHOOL_INFO!$D$5:$AS$749, 21, FALSE)</f>
        <v>6</v>
      </c>
      <c r="AA427" s="368">
        <f>VLOOKUP($G427, SCHOOL_INFO!$D$5:$AS$749, 22, FALSE)</f>
        <v>2</v>
      </c>
      <c r="AB427" s="368">
        <f>VLOOKUP($G427, SCHOOL_INFO!$D$5:$AS$749, 23, FALSE)</f>
        <v>0</v>
      </c>
      <c r="AC427" s="368">
        <f>VLOOKUP($G427, SCHOOL_INFO!$D$5:$AS$749, 25, FALSE)</f>
        <v>42</v>
      </c>
      <c r="AD427" s="368">
        <f>VLOOKUP($G427, SCHOOL_INFO!$D$5:$AS$749, 26, FALSE)</f>
        <v>0</v>
      </c>
      <c r="AE427" s="368">
        <f>VLOOKUP($G427, SCHOOL_INFO!$D$5:$AS$749, 27, FALSE)</f>
        <v>0</v>
      </c>
      <c r="AF427" s="368">
        <f>VLOOKUP($G427, SCHOOL_INFO!$D$5:$AS$749, 29, FALSE)</f>
        <v>2</v>
      </c>
      <c r="AG427" s="368">
        <f>VLOOKUP($G427, SCHOOL_INFO!$D$5:$AS$749, 30, FALSE)</f>
        <v>0</v>
      </c>
      <c r="AH427" s="368">
        <f>VLOOKUP($G427, SCHOOL_INFO!$D$5:$AS$749, 31, FALSE)</f>
        <v>0</v>
      </c>
      <c r="AI427" s="368">
        <f>VLOOKUP($G427, SCHOOL_INFO!$D$5:$AS$749, 33, FALSE)</f>
        <v>1</v>
      </c>
      <c r="AJ427" s="368">
        <f>VLOOKUP($G427, SCHOOL_INFO!$D$5:$AS$749, 34, FALSE)</f>
        <v>0</v>
      </c>
      <c r="AK427" s="368">
        <f>VLOOKUP($G427, SCHOOL_INFO!$D$5:$AS$749, 35, FALSE)</f>
        <v>3</v>
      </c>
      <c r="AL427" s="368">
        <f>VLOOKUP($B427, '0.학교(충남+대전)'!$C$4:$AH$767, 31, FALSE)</f>
        <v>3</v>
      </c>
      <c r="AM427" s="368">
        <f>VLOOKUP($B427, '0.학교(충남+대전)'!$C$4:$AH$767, 32, FALSE)</f>
        <v>0</v>
      </c>
      <c r="AN427" s="368">
        <f>VLOOKUP($G427, SCHOOL_INFO!$D$5:$AS$749, 9, FALSE)</f>
        <v>18</v>
      </c>
      <c r="AO427" s="368">
        <f>VLOOKUP($G427, SCHOOL_INFO!$D$5:$AS$749, 36, FALSE)</f>
        <v>10</v>
      </c>
      <c r="AP427" s="368">
        <f>VLOOKUP($G427, SCHOOL_INFO!$D$5:$AS$749, 37, FALSE)</f>
        <v>0</v>
      </c>
      <c r="AQ427" s="368">
        <f>VLOOKUP($B427, '0.학교(충남+대전)'!$C$4:$AC$767, 27, FALSE)</f>
        <v>10</v>
      </c>
      <c r="AR427" s="368">
        <f>VLOOKUP($B427, '0.학교(충남+대전)'!$C$4:$AH$767, 29, FALSE)</f>
        <v>10</v>
      </c>
      <c r="AS427" s="368">
        <f>VLOOKUP($B427, '0.학교(충남+대전)'!$C$4:$AH$767, 30, FALSE)</f>
        <v>0</v>
      </c>
      <c r="AT427" s="368">
        <f>VLOOKUP($G427, SCHOOL_INFO!$D$5:$AS$749, 38, FALSE)</f>
        <v>1</v>
      </c>
      <c r="AU427" s="368">
        <f>VLOOKUP($G427, SCHOOL_INFO!$D$5:$AS$749, 39, FALSE)</f>
        <v>3</v>
      </c>
      <c r="AV427" s="368">
        <f>VLOOKUP($G427, SCHOOL_INFO!$D$5:$AS$749, 40, FALSE)</f>
        <v>10</v>
      </c>
      <c r="AW427" s="368">
        <f>VLOOKUP($G427, SCHOOL_INFO!$D$5:$AS$749, 41, FALSE)</f>
        <v>0</v>
      </c>
      <c r="AX427" s="368">
        <f>VLOOKUP($G427, SCHOOL_INFO!$D$5:$AS$749, 42, FALSE)</f>
        <v>0</v>
      </c>
    </row>
    <row r="428" spans="1:50" ht="16.5" customHeight="1">
      <c r="A428" s="81">
        <v>424</v>
      </c>
      <c r="B428" s="86" t="s">
        <v>1626</v>
      </c>
      <c r="C428" s="88" t="s">
        <v>28</v>
      </c>
      <c r="D428" s="86" t="s">
        <v>2233</v>
      </c>
      <c r="E428" s="86" t="s">
        <v>1516</v>
      </c>
      <c r="F428" s="87" t="s">
        <v>727</v>
      </c>
      <c r="G428" s="99" t="s">
        <v>1627</v>
      </c>
      <c r="H428" s="390" t="s">
        <v>2353</v>
      </c>
      <c r="I428" s="390" t="s">
        <v>699</v>
      </c>
      <c r="J428" s="88" t="s">
        <v>5123</v>
      </c>
      <c r="K428" s="366">
        <v>2</v>
      </c>
      <c r="L428" s="367">
        <v>1</v>
      </c>
      <c r="M428" s="367">
        <v>1</v>
      </c>
      <c r="N428" s="368">
        <f>VLOOKUP($G428, SCHOOL_INFO!$D$5:$AS$749, 6, FALSE)</f>
        <v>8</v>
      </c>
      <c r="O428" s="368">
        <f>VLOOKUP($G428, SCHOOL_INFO!$D$5:$AS$749, 7, FALSE)</f>
        <v>1</v>
      </c>
      <c r="P428" s="368">
        <f>VLOOKUP($G428, SCHOOL_INFO!$D$5:$AS$749, 8, FALSE)</f>
        <v>1</v>
      </c>
      <c r="Q428" s="368">
        <f>VLOOKUP($G428, SCHOOL_INFO!$D$5:$AS$749, 10, FALSE)</f>
        <v>14</v>
      </c>
      <c r="R428" s="368">
        <f>VLOOKUP($G428, SCHOOL_INFO!$D$5:$AS$749, 11, FALSE)</f>
        <v>0</v>
      </c>
      <c r="S428" s="368">
        <f>VLOOKUP($G428, SCHOOL_INFO!$D$5:$AS$749, 12, FALSE)</f>
        <v>0</v>
      </c>
      <c r="T428" s="368">
        <f>VLOOKUP($G428, SCHOOL_INFO!$D$5:$AS$749, 13, FALSE)</f>
        <v>0</v>
      </c>
      <c r="U428" s="368">
        <f>VLOOKUP($G428, SCHOOL_INFO!$D$5:$AS$749, 14, FALSE)</f>
        <v>0</v>
      </c>
      <c r="V428" s="368">
        <f>VLOOKUP($G428, SCHOOL_INFO!$D$5:$AS$749, 15, FALSE)</f>
        <v>0</v>
      </c>
      <c r="W428" s="368">
        <f>VLOOKUP($G428, SCHOOL_INFO!$D$5:$AS$749, 17, FALSE)</f>
        <v>0</v>
      </c>
      <c r="X428" s="368">
        <f>VLOOKUP($G428, SCHOOL_INFO!$D$5:$AS$749, 18, FALSE)</f>
        <v>0</v>
      </c>
      <c r="Y428" s="368">
        <f>VLOOKUP($G428, SCHOOL_INFO!$D$5:$AS$749, 19, FALSE)</f>
        <v>0</v>
      </c>
      <c r="Z428" s="368">
        <f>VLOOKUP($G428, SCHOOL_INFO!$D$5:$AS$749, 21, FALSE)</f>
        <v>4</v>
      </c>
      <c r="AA428" s="368">
        <f>VLOOKUP($G428, SCHOOL_INFO!$D$5:$AS$749, 22, FALSE)</f>
        <v>4</v>
      </c>
      <c r="AB428" s="368">
        <f>VLOOKUP($G428, SCHOOL_INFO!$D$5:$AS$749, 23, FALSE)</f>
        <v>0</v>
      </c>
      <c r="AC428" s="368">
        <f>VLOOKUP($G428, SCHOOL_INFO!$D$5:$AS$749, 25, FALSE)</f>
        <v>43</v>
      </c>
      <c r="AD428" s="368">
        <f>VLOOKUP($G428, SCHOOL_INFO!$D$5:$AS$749, 26, FALSE)</f>
        <v>1</v>
      </c>
      <c r="AE428" s="368">
        <f>VLOOKUP($G428, SCHOOL_INFO!$D$5:$AS$749, 27, FALSE)</f>
        <v>0</v>
      </c>
      <c r="AF428" s="368">
        <f>VLOOKUP($G428, SCHOOL_INFO!$D$5:$AS$749, 29, FALSE)</f>
        <v>0</v>
      </c>
      <c r="AG428" s="368">
        <f>VLOOKUP($G428, SCHOOL_INFO!$D$5:$AS$749, 30, FALSE)</f>
        <v>0</v>
      </c>
      <c r="AH428" s="368">
        <f>VLOOKUP($G428, SCHOOL_INFO!$D$5:$AS$749, 31, FALSE)</f>
        <v>0</v>
      </c>
      <c r="AI428" s="368">
        <f>VLOOKUP($G428, SCHOOL_INFO!$D$5:$AS$749, 33, FALSE)</f>
        <v>1</v>
      </c>
      <c r="AJ428" s="368">
        <f>VLOOKUP($G428, SCHOOL_INFO!$D$5:$AS$749, 34, FALSE)</f>
        <v>0</v>
      </c>
      <c r="AK428" s="368">
        <f>VLOOKUP($G428, SCHOOL_INFO!$D$5:$AS$749, 35, FALSE)</f>
        <v>2</v>
      </c>
      <c r="AL428" s="368">
        <f>VLOOKUP($B428, '0.학교(충남+대전)'!$C$4:$AH$767, 31, FALSE)</f>
        <v>2</v>
      </c>
      <c r="AM428" s="368">
        <f>VLOOKUP($B428, '0.학교(충남+대전)'!$C$4:$AH$767, 32, FALSE)</f>
        <v>0</v>
      </c>
      <c r="AN428" s="368">
        <f>VLOOKUP($G428, SCHOOL_INFO!$D$5:$AS$749, 9, FALSE)</f>
        <v>10</v>
      </c>
      <c r="AO428" s="368">
        <f>VLOOKUP($G428, SCHOOL_INFO!$D$5:$AS$749, 36, FALSE)</f>
        <v>1</v>
      </c>
      <c r="AP428" s="368">
        <f>VLOOKUP($G428, SCHOOL_INFO!$D$5:$AS$749, 37, FALSE)</f>
        <v>13</v>
      </c>
      <c r="AQ428" s="368">
        <f>VLOOKUP($B428, '0.학교(충남+대전)'!$C$4:$AC$767, 27, FALSE)</f>
        <v>12</v>
      </c>
      <c r="AR428" s="368">
        <f>VLOOKUP($B428, '0.학교(충남+대전)'!$C$4:$AH$767, 29, FALSE)</f>
        <v>12</v>
      </c>
      <c r="AS428" s="368">
        <f>VLOOKUP($B428, '0.학교(충남+대전)'!$C$4:$AH$767, 30, FALSE)</f>
        <v>2</v>
      </c>
      <c r="AT428" s="368">
        <f>VLOOKUP($G428, SCHOOL_INFO!$D$5:$AS$749, 38, FALSE)</f>
        <v>1</v>
      </c>
      <c r="AU428" s="368">
        <f>VLOOKUP($G428, SCHOOL_INFO!$D$5:$AS$749, 39, FALSE)</f>
        <v>3</v>
      </c>
      <c r="AV428" s="368">
        <f>VLOOKUP($G428, SCHOOL_INFO!$D$5:$AS$749, 40, FALSE)</f>
        <v>10</v>
      </c>
      <c r="AW428" s="368">
        <f>VLOOKUP($G428, SCHOOL_INFO!$D$5:$AS$749, 41, FALSE)</f>
        <v>2</v>
      </c>
      <c r="AX428" s="368">
        <f>VLOOKUP($G428, SCHOOL_INFO!$D$5:$AS$749, 42, FALSE)</f>
        <v>0</v>
      </c>
    </row>
    <row r="429" spans="1:50" ht="16.5" customHeight="1">
      <c r="A429" s="80">
        <v>425</v>
      </c>
      <c r="B429" s="86" t="s">
        <v>1628</v>
      </c>
      <c r="C429" s="88" t="s">
        <v>28</v>
      </c>
      <c r="D429" s="86" t="s">
        <v>2233</v>
      </c>
      <c r="E429" s="86" t="s">
        <v>1516</v>
      </c>
      <c r="F429" s="91" t="s">
        <v>724</v>
      </c>
      <c r="G429" s="99" t="s">
        <v>1629</v>
      </c>
      <c r="H429" s="390" t="s">
        <v>26</v>
      </c>
      <c r="I429" s="390" t="s">
        <v>35</v>
      </c>
      <c r="J429" s="88" t="s">
        <v>5123</v>
      </c>
      <c r="K429" s="366">
        <v>3</v>
      </c>
      <c r="L429" s="367">
        <v>1</v>
      </c>
      <c r="M429" s="367">
        <v>1</v>
      </c>
      <c r="N429" s="368">
        <f>VLOOKUP($G429, SCHOOL_INFO!$D$5:$AS$749, 6, FALSE)</f>
        <v>27</v>
      </c>
      <c r="O429" s="368">
        <f>VLOOKUP($G429, SCHOOL_INFO!$D$5:$AS$749, 7, FALSE)</f>
        <v>1</v>
      </c>
      <c r="P429" s="368">
        <f>VLOOKUP($G429, SCHOOL_INFO!$D$5:$AS$749, 8, FALSE)</f>
        <v>1</v>
      </c>
      <c r="Q429" s="368">
        <f>VLOOKUP($G429, SCHOOL_INFO!$D$5:$AS$749, 10, FALSE)</f>
        <v>5</v>
      </c>
      <c r="R429" s="368">
        <f>VLOOKUP($G429, SCHOOL_INFO!$D$5:$AS$749, 11, FALSE)</f>
        <v>0</v>
      </c>
      <c r="S429" s="368">
        <f>VLOOKUP($G429, SCHOOL_INFO!$D$5:$AS$749, 12, FALSE)</f>
        <v>0</v>
      </c>
      <c r="T429" s="368">
        <f>VLOOKUP($G429, SCHOOL_INFO!$D$5:$AS$749, 13, FALSE)</f>
        <v>0</v>
      </c>
      <c r="U429" s="368">
        <f>VLOOKUP($G429, SCHOOL_INFO!$D$5:$AS$749, 14, FALSE)</f>
        <v>0</v>
      </c>
      <c r="V429" s="368">
        <f>VLOOKUP($G429, SCHOOL_INFO!$D$5:$AS$749, 15, FALSE)</f>
        <v>0</v>
      </c>
      <c r="W429" s="368">
        <f>VLOOKUP($G429, SCHOOL_INFO!$D$5:$AS$749, 17, FALSE)</f>
        <v>23</v>
      </c>
      <c r="X429" s="368">
        <f>VLOOKUP($G429, SCHOOL_INFO!$D$5:$AS$749, 18, FALSE)</f>
        <v>3</v>
      </c>
      <c r="Y429" s="368">
        <f>VLOOKUP($G429, SCHOOL_INFO!$D$5:$AS$749, 19, FALSE)</f>
        <v>0</v>
      </c>
      <c r="Z429" s="368">
        <f>VLOOKUP($G429, SCHOOL_INFO!$D$5:$AS$749, 21, FALSE)</f>
        <v>30</v>
      </c>
      <c r="AA429" s="368">
        <f>VLOOKUP($G429, SCHOOL_INFO!$D$5:$AS$749, 22, FALSE)</f>
        <v>3</v>
      </c>
      <c r="AB429" s="368">
        <f>VLOOKUP($G429, SCHOOL_INFO!$D$5:$AS$749, 23, FALSE)</f>
        <v>0</v>
      </c>
      <c r="AC429" s="368">
        <f>VLOOKUP($G429, SCHOOL_INFO!$D$5:$AS$749, 25, FALSE)</f>
        <v>11</v>
      </c>
      <c r="AD429" s="368">
        <f>VLOOKUP($G429, SCHOOL_INFO!$D$5:$AS$749, 26, FALSE)</f>
        <v>0</v>
      </c>
      <c r="AE429" s="368">
        <f>VLOOKUP($G429, SCHOOL_INFO!$D$5:$AS$749, 27, FALSE)</f>
        <v>0</v>
      </c>
      <c r="AF429" s="368">
        <f>VLOOKUP($G429, SCHOOL_INFO!$D$5:$AS$749, 29, FALSE)</f>
        <v>0</v>
      </c>
      <c r="AG429" s="368">
        <f>VLOOKUP($G429, SCHOOL_INFO!$D$5:$AS$749, 30, FALSE)</f>
        <v>0</v>
      </c>
      <c r="AH429" s="368">
        <f>VLOOKUP($G429, SCHOOL_INFO!$D$5:$AS$749, 31, FALSE)</f>
        <v>0</v>
      </c>
      <c r="AI429" s="368">
        <f>VLOOKUP($G429, SCHOOL_INFO!$D$5:$AS$749, 33, FALSE)</f>
        <v>1</v>
      </c>
      <c r="AJ429" s="368">
        <f>VLOOKUP($G429, SCHOOL_INFO!$D$5:$AS$749, 34, FALSE)</f>
        <v>0</v>
      </c>
      <c r="AK429" s="368">
        <f>VLOOKUP($G429, SCHOOL_INFO!$D$5:$AS$749, 35, FALSE)</f>
        <v>11</v>
      </c>
      <c r="AL429" s="368">
        <f>VLOOKUP($B429, '0.학교(충남+대전)'!$C$4:$AH$767, 31, FALSE)</f>
        <v>11</v>
      </c>
      <c r="AM429" s="368">
        <f>VLOOKUP($B429, '0.학교(충남+대전)'!$C$4:$AH$767, 32, FALSE)</f>
        <v>0</v>
      </c>
      <c r="AN429" s="368">
        <f>VLOOKUP($G429, SCHOOL_INFO!$D$5:$AS$749, 9, FALSE)</f>
        <v>29</v>
      </c>
      <c r="AO429" s="368">
        <f>VLOOKUP($G429, SCHOOL_INFO!$D$5:$AS$749, 36, FALSE)</f>
        <v>52</v>
      </c>
      <c r="AP429" s="368">
        <f>VLOOKUP($G429, SCHOOL_INFO!$D$5:$AS$749, 37, FALSE)</f>
        <v>9</v>
      </c>
      <c r="AQ429" s="368">
        <f>VLOOKUP($B429, '0.학교(충남+대전)'!$C$4:$AC$767, 27, FALSE)</f>
        <v>65</v>
      </c>
      <c r="AR429" s="368">
        <f>VLOOKUP($B429, '0.학교(충남+대전)'!$C$4:$AH$767, 29, FALSE)</f>
        <v>61</v>
      </c>
      <c r="AS429" s="368">
        <f>VLOOKUP($B429, '0.학교(충남+대전)'!$C$4:$AH$767, 30, FALSE)</f>
        <v>0</v>
      </c>
      <c r="AT429" s="368">
        <f>VLOOKUP($G429, SCHOOL_INFO!$D$5:$AS$749, 38, FALSE)</f>
        <v>1</v>
      </c>
      <c r="AU429" s="368">
        <f>VLOOKUP($G429, SCHOOL_INFO!$D$5:$AS$749, 39, FALSE)</f>
        <v>3</v>
      </c>
      <c r="AV429" s="368">
        <f>VLOOKUP($G429, SCHOOL_INFO!$D$5:$AS$749, 40, FALSE)</f>
        <v>55</v>
      </c>
      <c r="AW429" s="368">
        <f>VLOOKUP($G429, SCHOOL_INFO!$D$5:$AS$749, 41, FALSE)</f>
        <v>0</v>
      </c>
      <c r="AX429" s="368">
        <f>VLOOKUP($G429, SCHOOL_INFO!$D$5:$AS$749, 42, FALSE)</f>
        <v>0</v>
      </c>
    </row>
    <row r="430" spans="1:50" ht="16.5" customHeight="1">
      <c r="A430" s="80">
        <v>426</v>
      </c>
      <c r="B430" s="86" t="s">
        <v>1630</v>
      </c>
      <c r="C430" s="88" t="s">
        <v>28</v>
      </c>
      <c r="D430" s="86" t="s">
        <v>2233</v>
      </c>
      <c r="E430" s="86" t="s">
        <v>1516</v>
      </c>
      <c r="F430" s="87" t="s">
        <v>727</v>
      </c>
      <c r="G430" s="90" t="s">
        <v>1631</v>
      </c>
      <c r="H430" s="390" t="s">
        <v>26</v>
      </c>
      <c r="I430" s="390" t="s">
        <v>35</v>
      </c>
      <c r="J430" s="88" t="s">
        <v>5123</v>
      </c>
      <c r="K430" s="366">
        <v>3</v>
      </c>
      <c r="L430" s="367">
        <v>1</v>
      </c>
      <c r="M430" s="367">
        <v>1</v>
      </c>
      <c r="N430" s="368">
        <f>VLOOKUP($G430, SCHOOL_INFO!$D$5:$AS$749, 6, FALSE)</f>
        <v>16</v>
      </c>
      <c r="O430" s="368">
        <f>VLOOKUP($G430, SCHOOL_INFO!$D$5:$AS$749, 7, FALSE)</f>
        <v>3</v>
      </c>
      <c r="P430" s="368">
        <f>VLOOKUP($G430, SCHOOL_INFO!$D$5:$AS$749, 8, FALSE)</f>
        <v>1</v>
      </c>
      <c r="Q430" s="368">
        <f>VLOOKUP($G430, SCHOOL_INFO!$D$5:$AS$749, 10, FALSE)</f>
        <v>12</v>
      </c>
      <c r="R430" s="368">
        <f>VLOOKUP($G430, SCHOOL_INFO!$D$5:$AS$749, 11, FALSE)</f>
        <v>1</v>
      </c>
      <c r="S430" s="368">
        <f>VLOOKUP($G430, SCHOOL_INFO!$D$5:$AS$749, 12, FALSE)</f>
        <v>0</v>
      </c>
      <c r="T430" s="368">
        <f>VLOOKUP($G430, SCHOOL_INFO!$D$5:$AS$749, 13, FALSE)</f>
        <v>3</v>
      </c>
      <c r="U430" s="368">
        <f>VLOOKUP($G430, SCHOOL_INFO!$D$5:$AS$749, 14, FALSE)</f>
        <v>0</v>
      </c>
      <c r="V430" s="368">
        <f>VLOOKUP($G430, SCHOOL_INFO!$D$5:$AS$749, 15, FALSE)</f>
        <v>0</v>
      </c>
      <c r="W430" s="368">
        <f>VLOOKUP($G430, SCHOOL_INFO!$D$5:$AS$749, 17, FALSE)</f>
        <v>0</v>
      </c>
      <c r="X430" s="368">
        <f>VLOOKUP($G430, SCHOOL_INFO!$D$5:$AS$749, 18, FALSE)</f>
        <v>0</v>
      </c>
      <c r="Y430" s="368">
        <f>VLOOKUP($G430, SCHOOL_INFO!$D$5:$AS$749, 19, FALSE)</f>
        <v>0</v>
      </c>
      <c r="Z430" s="368">
        <f>VLOOKUP($G430, SCHOOL_INFO!$D$5:$AS$749, 21, FALSE)</f>
        <v>2</v>
      </c>
      <c r="AA430" s="368">
        <f>VLOOKUP($G430, SCHOOL_INFO!$D$5:$AS$749, 22, FALSE)</f>
        <v>2</v>
      </c>
      <c r="AB430" s="368">
        <f>VLOOKUP($G430, SCHOOL_INFO!$D$5:$AS$749, 23, FALSE)</f>
        <v>0</v>
      </c>
      <c r="AC430" s="368">
        <f>VLOOKUP($G430, SCHOOL_INFO!$D$5:$AS$749, 25, FALSE)</f>
        <v>54</v>
      </c>
      <c r="AD430" s="368">
        <f>VLOOKUP($G430, SCHOOL_INFO!$D$5:$AS$749, 26, FALSE)</f>
        <v>7</v>
      </c>
      <c r="AE430" s="368">
        <f>VLOOKUP($G430, SCHOOL_INFO!$D$5:$AS$749, 27, FALSE)</f>
        <v>0</v>
      </c>
      <c r="AF430" s="368">
        <f>VLOOKUP($G430, SCHOOL_INFO!$D$5:$AS$749, 29, FALSE)</f>
        <v>0</v>
      </c>
      <c r="AG430" s="368">
        <f>VLOOKUP($G430, SCHOOL_INFO!$D$5:$AS$749, 30, FALSE)</f>
        <v>0</v>
      </c>
      <c r="AH430" s="368">
        <f>VLOOKUP($G430, SCHOOL_INFO!$D$5:$AS$749, 31, FALSE)</f>
        <v>0</v>
      </c>
      <c r="AI430" s="368">
        <f>VLOOKUP($G430, SCHOOL_INFO!$D$5:$AS$749, 33, FALSE)</f>
        <v>1</v>
      </c>
      <c r="AJ430" s="368">
        <f>VLOOKUP($G430, SCHOOL_INFO!$D$5:$AS$749, 34, FALSE)</f>
        <v>0</v>
      </c>
      <c r="AK430" s="368">
        <f>VLOOKUP($G430, SCHOOL_INFO!$D$5:$AS$749, 35, FALSE)</f>
        <v>7</v>
      </c>
      <c r="AL430" s="368">
        <f>VLOOKUP($B430, '0.학교(충남+대전)'!$C$4:$AH$767, 31, FALSE)</f>
        <v>7</v>
      </c>
      <c r="AM430" s="368">
        <f>VLOOKUP($B430, '0.학교(충남+대전)'!$C$4:$AH$767, 32, FALSE)</f>
        <v>0</v>
      </c>
      <c r="AN430" s="368">
        <f>VLOOKUP($G430, SCHOOL_INFO!$D$5:$AS$749, 9, FALSE)</f>
        <v>20</v>
      </c>
      <c r="AO430" s="368">
        <f>VLOOKUP($G430, SCHOOL_INFO!$D$5:$AS$749, 36, FALSE)</f>
        <v>9</v>
      </c>
      <c r="AP430" s="368">
        <f>VLOOKUP($G430, SCHOOL_INFO!$D$5:$AS$749, 37, FALSE)</f>
        <v>23</v>
      </c>
      <c r="AQ430" s="368">
        <f>VLOOKUP($B430, '0.학교(충남+대전)'!$C$4:$AC$767, 27, FALSE)</f>
        <v>32</v>
      </c>
      <c r="AR430" s="368">
        <f>VLOOKUP($B430, '0.학교(충남+대전)'!$C$4:$AH$767, 29, FALSE)</f>
        <v>32</v>
      </c>
      <c r="AS430" s="368">
        <f>VLOOKUP($B430, '0.학교(충남+대전)'!$C$4:$AH$767, 30, FALSE)</f>
        <v>0</v>
      </c>
      <c r="AT430" s="368">
        <f>VLOOKUP($G430, SCHOOL_INFO!$D$5:$AS$749, 38, FALSE)</f>
        <v>1</v>
      </c>
      <c r="AU430" s="368">
        <f>VLOOKUP($G430, SCHOOL_INFO!$D$5:$AS$749, 39, FALSE)</f>
        <v>8</v>
      </c>
      <c r="AV430" s="368">
        <f>VLOOKUP($G430, SCHOOL_INFO!$D$5:$AS$749, 40, FALSE)</f>
        <v>32</v>
      </c>
      <c r="AW430" s="368">
        <f>VLOOKUP($G430, SCHOOL_INFO!$D$5:$AS$749, 41, FALSE)</f>
        <v>0</v>
      </c>
      <c r="AX430" s="368">
        <f>VLOOKUP($G430, SCHOOL_INFO!$D$5:$AS$749, 42, FALSE)</f>
        <v>0</v>
      </c>
    </row>
    <row r="431" spans="1:50" ht="16.5" customHeight="1">
      <c r="A431" s="81">
        <v>427</v>
      </c>
      <c r="B431" s="86" t="s">
        <v>1632</v>
      </c>
      <c r="C431" s="88" t="s">
        <v>28</v>
      </c>
      <c r="D431" s="86" t="s">
        <v>2233</v>
      </c>
      <c r="E431" s="86" t="s">
        <v>1516</v>
      </c>
      <c r="F431" s="87" t="s">
        <v>727</v>
      </c>
      <c r="G431" s="99" t="s">
        <v>1633</v>
      </c>
      <c r="H431" s="390" t="s">
        <v>26</v>
      </c>
      <c r="I431" s="390" t="s">
        <v>35</v>
      </c>
      <c r="J431" s="88" t="s">
        <v>5123</v>
      </c>
      <c r="K431" s="366">
        <v>3</v>
      </c>
      <c r="L431" s="367">
        <v>1</v>
      </c>
      <c r="M431" s="367">
        <v>1</v>
      </c>
      <c r="N431" s="368">
        <f>VLOOKUP($G431, SCHOOL_INFO!$D$5:$AS$749, 6, FALSE)</f>
        <v>19</v>
      </c>
      <c r="O431" s="368">
        <f>VLOOKUP($G431, SCHOOL_INFO!$D$5:$AS$749, 7, FALSE)</f>
        <v>0</v>
      </c>
      <c r="P431" s="368">
        <f>VLOOKUP($G431, SCHOOL_INFO!$D$5:$AS$749, 8, FALSE)</f>
        <v>1</v>
      </c>
      <c r="Q431" s="368">
        <f>VLOOKUP($G431, SCHOOL_INFO!$D$5:$AS$749, 10, FALSE)</f>
        <v>8</v>
      </c>
      <c r="R431" s="368">
        <f>VLOOKUP($G431, SCHOOL_INFO!$D$5:$AS$749, 11, FALSE)</f>
        <v>0</v>
      </c>
      <c r="S431" s="368">
        <f>VLOOKUP($G431, SCHOOL_INFO!$D$5:$AS$749, 12, FALSE)</f>
        <v>0</v>
      </c>
      <c r="T431" s="368">
        <f>VLOOKUP($G431, SCHOOL_INFO!$D$5:$AS$749, 13, FALSE)</f>
        <v>0</v>
      </c>
      <c r="U431" s="368">
        <f>VLOOKUP($G431, SCHOOL_INFO!$D$5:$AS$749, 14, FALSE)</f>
        <v>0</v>
      </c>
      <c r="V431" s="368">
        <f>VLOOKUP($G431, SCHOOL_INFO!$D$5:$AS$749, 15, FALSE)</f>
        <v>0</v>
      </c>
      <c r="W431" s="368">
        <f>VLOOKUP($G431, SCHOOL_INFO!$D$5:$AS$749, 17, FALSE)</f>
        <v>0</v>
      </c>
      <c r="X431" s="368">
        <f>VLOOKUP($G431, SCHOOL_INFO!$D$5:$AS$749, 18, FALSE)</f>
        <v>0</v>
      </c>
      <c r="Y431" s="368">
        <f>VLOOKUP($G431, SCHOOL_INFO!$D$5:$AS$749, 19, FALSE)</f>
        <v>0</v>
      </c>
      <c r="Z431" s="368">
        <f>VLOOKUP($G431, SCHOOL_INFO!$D$5:$AS$749, 21, FALSE)</f>
        <v>2</v>
      </c>
      <c r="AA431" s="368">
        <f>VLOOKUP($G431, SCHOOL_INFO!$D$5:$AS$749, 22, FALSE)</f>
        <v>2</v>
      </c>
      <c r="AB431" s="368">
        <f>VLOOKUP($G431, SCHOOL_INFO!$D$5:$AS$749, 23, FALSE)</f>
        <v>0</v>
      </c>
      <c r="AC431" s="368">
        <f>VLOOKUP($G431, SCHOOL_INFO!$D$5:$AS$749, 25, FALSE)</f>
        <v>52</v>
      </c>
      <c r="AD431" s="368">
        <f>VLOOKUP($G431, SCHOOL_INFO!$D$5:$AS$749, 26, FALSE)</f>
        <v>1</v>
      </c>
      <c r="AE431" s="368">
        <f>VLOOKUP($G431, SCHOOL_INFO!$D$5:$AS$749, 27, FALSE)</f>
        <v>0</v>
      </c>
      <c r="AF431" s="368">
        <f>VLOOKUP($G431, SCHOOL_INFO!$D$5:$AS$749, 29, FALSE)</f>
        <v>1</v>
      </c>
      <c r="AG431" s="368">
        <f>VLOOKUP($G431, SCHOOL_INFO!$D$5:$AS$749, 30, FALSE)</f>
        <v>0</v>
      </c>
      <c r="AH431" s="368">
        <f>VLOOKUP($G431, SCHOOL_INFO!$D$5:$AS$749, 31, FALSE)</f>
        <v>0</v>
      </c>
      <c r="AI431" s="368">
        <f>VLOOKUP($G431, SCHOOL_INFO!$D$5:$AS$749, 33, FALSE)</f>
        <v>1</v>
      </c>
      <c r="AJ431" s="368">
        <f>VLOOKUP($G431, SCHOOL_INFO!$D$5:$AS$749, 34, FALSE)</f>
        <v>0</v>
      </c>
      <c r="AK431" s="368">
        <f>VLOOKUP($G431, SCHOOL_INFO!$D$5:$AS$749, 35, FALSE)</f>
        <v>10</v>
      </c>
      <c r="AL431" s="368">
        <f>VLOOKUP($B431, '0.학교(충남+대전)'!$C$4:$AH$767, 31, FALSE)</f>
        <v>10</v>
      </c>
      <c r="AM431" s="368">
        <f>VLOOKUP($B431, '0.학교(충남+대전)'!$C$4:$AH$767, 32, FALSE)</f>
        <v>0</v>
      </c>
      <c r="AN431" s="368">
        <f>VLOOKUP($G431, SCHOOL_INFO!$D$5:$AS$749, 9, FALSE)</f>
        <v>20</v>
      </c>
      <c r="AO431" s="368">
        <f>VLOOKUP($G431, SCHOOL_INFO!$D$5:$AS$749, 36, FALSE)</f>
        <v>7</v>
      </c>
      <c r="AP431" s="368">
        <f>VLOOKUP($G431, SCHOOL_INFO!$D$5:$AS$749, 37, FALSE)</f>
        <v>41</v>
      </c>
      <c r="AQ431" s="368">
        <f>VLOOKUP($B431, '0.학교(충남+대전)'!$C$4:$AC$767, 27, FALSE)</f>
        <v>48</v>
      </c>
      <c r="AR431" s="368">
        <f>VLOOKUP($B431, '0.학교(충남+대전)'!$C$4:$AH$767, 29, FALSE)</f>
        <v>48</v>
      </c>
      <c r="AS431" s="368">
        <f>VLOOKUP($B431, '0.학교(충남+대전)'!$C$4:$AH$767, 30, FALSE)</f>
        <v>0</v>
      </c>
      <c r="AT431" s="368">
        <f>VLOOKUP($G431, SCHOOL_INFO!$D$5:$AS$749, 38, FALSE)</f>
        <v>1</v>
      </c>
      <c r="AU431" s="368">
        <f>VLOOKUP($G431, SCHOOL_INFO!$D$5:$AS$749, 39, FALSE)</f>
        <v>9</v>
      </c>
      <c r="AV431" s="368">
        <f>VLOOKUP($G431, SCHOOL_INFO!$D$5:$AS$749, 40, FALSE)</f>
        <v>46</v>
      </c>
      <c r="AW431" s="368">
        <f>VLOOKUP($G431, SCHOOL_INFO!$D$5:$AS$749, 41, FALSE)</f>
        <v>0</v>
      </c>
      <c r="AX431" s="368">
        <f>VLOOKUP($G431, SCHOOL_INFO!$D$5:$AS$749, 42, FALSE)</f>
        <v>0</v>
      </c>
    </row>
    <row r="432" spans="1:50" ht="16.5" customHeight="1">
      <c r="A432" s="80">
        <v>428</v>
      </c>
      <c r="B432" s="86" t="s">
        <v>1634</v>
      </c>
      <c r="C432" s="88" t="s">
        <v>28</v>
      </c>
      <c r="D432" s="86" t="s">
        <v>2233</v>
      </c>
      <c r="E432" s="86" t="s">
        <v>1516</v>
      </c>
      <c r="F432" s="89" t="s">
        <v>730</v>
      </c>
      <c r="G432" s="99" t="s">
        <v>1635</v>
      </c>
      <c r="H432" s="390" t="s">
        <v>26</v>
      </c>
      <c r="I432" s="390" t="s">
        <v>35</v>
      </c>
      <c r="J432" s="88" t="s">
        <v>5123</v>
      </c>
      <c r="K432" s="366">
        <v>3</v>
      </c>
      <c r="L432" s="367">
        <v>1</v>
      </c>
      <c r="M432" s="367">
        <v>1</v>
      </c>
      <c r="N432" s="368">
        <f>VLOOKUP($G432, SCHOOL_INFO!$D$5:$AS$749, 6, FALSE)</f>
        <v>18</v>
      </c>
      <c r="O432" s="368">
        <f>VLOOKUP($G432, SCHOOL_INFO!$D$5:$AS$749, 7, FALSE)</f>
        <v>0</v>
      </c>
      <c r="P432" s="368">
        <f>VLOOKUP($G432, SCHOOL_INFO!$D$5:$AS$749, 8, FALSE)</f>
        <v>1</v>
      </c>
      <c r="Q432" s="368">
        <f>VLOOKUP($G432, SCHOOL_INFO!$D$5:$AS$749, 10, FALSE)</f>
        <v>3</v>
      </c>
      <c r="R432" s="368">
        <f>VLOOKUP($G432, SCHOOL_INFO!$D$5:$AS$749, 11, FALSE)</f>
        <v>0</v>
      </c>
      <c r="S432" s="368">
        <f>VLOOKUP($G432, SCHOOL_INFO!$D$5:$AS$749, 12, FALSE)</f>
        <v>0</v>
      </c>
      <c r="T432" s="368">
        <f>VLOOKUP($G432, SCHOOL_INFO!$D$5:$AS$749, 13, FALSE)</f>
        <v>0</v>
      </c>
      <c r="U432" s="368">
        <f>VLOOKUP($G432, SCHOOL_INFO!$D$5:$AS$749, 14, FALSE)</f>
        <v>0</v>
      </c>
      <c r="V432" s="368">
        <f>VLOOKUP($G432, SCHOOL_INFO!$D$5:$AS$749, 15, FALSE)</f>
        <v>0</v>
      </c>
      <c r="W432" s="368">
        <f>VLOOKUP($G432, SCHOOL_INFO!$D$5:$AS$749, 17, FALSE)</f>
        <v>0</v>
      </c>
      <c r="X432" s="368">
        <f>VLOOKUP($G432, SCHOOL_INFO!$D$5:$AS$749, 18, FALSE)</f>
        <v>0</v>
      </c>
      <c r="Y432" s="368">
        <f>VLOOKUP($G432, SCHOOL_INFO!$D$5:$AS$749, 19, FALSE)</f>
        <v>0</v>
      </c>
      <c r="Z432" s="368">
        <f>VLOOKUP($G432, SCHOOL_INFO!$D$5:$AS$749, 21, FALSE)</f>
        <v>21</v>
      </c>
      <c r="AA432" s="368">
        <f>VLOOKUP($G432, SCHOOL_INFO!$D$5:$AS$749, 22, FALSE)</f>
        <v>3</v>
      </c>
      <c r="AB432" s="368">
        <f>VLOOKUP($G432, SCHOOL_INFO!$D$5:$AS$749, 23, FALSE)</f>
        <v>0</v>
      </c>
      <c r="AC432" s="368">
        <f>VLOOKUP($G432, SCHOOL_INFO!$D$5:$AS$749, 25, FALSE)</f>
        <v>23</v>
      </c>
      <c r="AD432" s="368">
        <f>VLOOKUP($G432, SCHOOL_INFO!$D$5:$AS$749, 26, FALSE)</f>
        <v>1</v>
      </c>
      <c r="AE432" s="368">
        <f>VLOOKUP($G432, SCHOOL_INFO!$D$5:$AS$749, 27, FALSE)</f>
        <v>0</v>
      </c>
      <c r="AF432" s="368">
        <f>VLOOKUP($G432, SCHOOL_INFO!$D$5:$AS$749, 29, FALSE)</f>
        <v>0</v>
      </c>
      <c r="AG432" s="368">
        <f>VLOOKUP($G432, SCHOOL_INFO!$D$5:$AS$749, 30, FALSE)</f>
        <v>0</v>
      </c>
      <c r="AH432" s="368">
        <f>VLOOKUP($G432, SCHOOL_INFO!$D$5:$AS$749, 31, FALSE)</f>
        <v>0</v>
      </c>
      <c r="AI432" s="368">
        <f>VLOOKUP($G432, SCHOOL_INFO!$D$5:$AS$749, 33, FALSE)</f>
        <v>1</v>
      </c>
      <c r="AJ432" s="368">
        <f>VLOOKUP($G432, SCHOOL_INFO!$D$5:$AS$749, 34, FALSE)</f>
        <v>0</v>
      </c>
      <c r="AK432" s="368">
        <f>VLOOKUP($G432, SCHOOL_INFO!$D$5:$AS$749, 35, FALSE)</f>
        <v>7</v>
      </c>
      <c r="AL432" s="368">
        <f>VLOOKUP($B432, '0.학교(충남+대전)'!$C$4:$AH$767, 31, FALSE)</f>
        <v>7</v>
      </c>
      <c r="AM432" s="368">
        <f>VLOOKUP($B432, '0.학교(충남+대전)'!$C$4:$AH$767, 32, FALSE)</f>
        <v>0</v>
      </c>
      <c r="AN432" s="368">
        <f>VLOOKUP($G432, SCHOOL_INFO!$D$5:$AS$749, 9, FALSE)</f>
        <v>19</v>
      </c>
      <c r="AO432" s="368">
        <f>VLOOKUP($G432, SCHOOL_INFO!$D$5:$AS$749, 36, FALSE)</f>
        <v>9</v>
      </c>
      <c r="AP432" s="368">
        <f>VLOOKUP($G432, SCHOOL_INFO!$D$5:$AS$749, 37, FALSE)</f>
        <v>41</v>
      </c>
      <c r="AQ432" s="368">
        <f>VLOOKUP($B432, '0.학교(충남+대전)'!$C$4:$AC$767, 27, FALSE)</f>
        <v>50</v>
      </c>
      <c r="AR432" s="368">
        <f>VLOOKUP($B432, '0.학교(충남+대전)'!$C$4:$AH$767, 29, FALSE)</f>
        <v>50</v>
      </c>
      <c r="AS432" s="368">
        <f>VLOOKUP($B432, '0.학교(충남+대전)'!$C$4:$AH$767, 30, FALSE)</f>
        <v>0</v>
      </c>
      <c r="AT432" s="368">
        <f>VLOOKUP($G432, SCHOOL_INFO!$D$5:$AS$749, 38, FALSE)</f>
        <v>1</v>
      </c>
      <c r="AU432" s="368">
        <f>VLOOKUP($G432, SCHOOL_INFO!$D$5:$AS$749, 39, FALSE)</f>
        <v>6</v>
      </c>
      <c r="AV432" s="368">
        <f>VLOOKUP($G432, SCHOOL_INFO!$D$5:$AS$749, 40, FALSE)</f>
        <v>50</v>
      </c>
      <c r="AW432" s="368">
        <f>VLOOKUP($G432, SCHOOL_INFO!$D$5:$AS$749, 41, FALSE)</f>
        <v>0</v>
      </c>
      <c r="AX432" s="368">
        <f>VLOOKUP($G432, SCHOOL_INFO!$D$5:$AS$749, 42, FALSE)</f>
        <v>0</v>
      </c>
    </row>
    <row r="433" spans="1:50" ht="16.5" customHeight="1">
      <c r="A433" s="80">
        <v>429</v>
      </c>
      <c r="B433" s="86" t="s">
        <v>1636</v>
      </c>
      <c r="C433" s="88" t="s">
        <v>28</v>
      </c>
      <c r="D433" s="86" t="s">
        <v>2233</v>
      </c>
      <c r="E433" s="86" t="s">
        <v>1516</v>
      </c>
      <c r="F433" s="87" t="s">
        <v>727</v>
      </c>
      <c r="G433" s="99" t="s">
        <v>1637</v>
      </c>
      <c r="H433" s="390" t="s">
        <v>26</v>
      </c>
      <c r="I433" s="390" t="s">
        <v>699</v>
      </c>
      <c r="J433" s="88" t="s">
        <v>5123</v>
      </c>
      <c r="K433" s="366">
        <v>2</v>
      </c>
      <c r="L433" s="367">
        <v>1</v>
      </c>
      <c r="M433" s="367">
        <v>1</v>
      </c>
      <c r="N433" s="368">
        <f>VLOOKUP($G433, SCHOOL_INFO!$D$5:$AS$749, 6, FALSE)</f>
        <v>24</v>
      </c>
      <c r="O433" s="368">
        <f>VLOOKUP($G433, SCHOOL_INFO!$D$5:$AS$749, 7, FALSE)</f>
        <v>0</v>
      </c>
      <c r="P433" s="368">
        <f>VLOOKUP($G433, SCHOOL_INFO!$D$5:$AS$749, 8, FALSE)</f>
        <v>1</v>
      </c>
      <c r="Q433" s="368">
        <f>VLOOKUP($G433, SCHOOL_INFO!$D$5:$AS$749, 10, FALSE)</f>
        <v>1</v>
      </c>
      <c r="R433" s="368">
        <f>VLOOKUP($G433, SCHOOL_INFO!$D$5:$AS$749, 11, FALSE)</f>
        <v>0</v>
      </c>
      <c r="S433" s="368">
        <f>VLOOKUP($G433, SCHOOL_INFO!$D$5:$AS$749, 12, FALSE)</f>
        <v>0</v>
      </c>
      <c r="T433" s="368">
        <f>VLOOKUP($G433, SCHOOL_INFO!$D$5:$AS$749, 13, FALSE)</f>
        <v>4</v>
      </c>
      <c r="U433" s="368">
        <f>VLOOKUP($G433, SCHOOL_INFO!$D$5:$AS$749, 14, FALSE)</f>
        <v>0</v>
      </c>
      <c r="V433" s="368">
        <f>VLOOKUP($G433, SCHOOL_INFO!$D$5:$AS$749, 15, FALSE)</f>
        <v>0</v>
      </c>
      <c r="W433" s="368">
        <f>VLOOKUP($G433, SCHOOL_INFO!$D$5:$AS$749, 17, FALSE)</f>
        <v>0</v>
      </c>
      <c r="X433" s="368">
        <f>VLOOKUP($G433, SCHOOL_INFO!$D$5:$AS$749, 18, FALSE)</f>
        <v>0</v>
      </c>
      <c r="Y433" s="368">
        <f>VLOOKUP($G433, SCHOOL_INFO!$D$5:$AS$749, 19, FALSE)</f>
        <v>0</v>
      </c>
      <c r="Z433" s="368">
        <f>VLOOKUP($G433, SCHOOL_INFO!$D$5:$AS$749, 21, FALSE)</f>
        <v>30</v>
      </c>
      <c r="AA433" s="368">
        <f>VLOOKUP($G433, SCHOOL_INFO!$D$5:$AS$749, 22, FALSE)</f>
        <v>4</v>
      </c>
      <c r="AB433" s="368">
        <f>VLOOKUP($G433, SCHOOL_INFO!$D$5:$AS$749, 23, FALSE)</f>
        <v>0</v>
      </c>
      <c r="AC433" s="368">
        <f>VLOOKUP($G433, SCHOOL_INFO!$D$5:$AS$749, 25, FALSE)</f>
        <v>18</v>
      </c>
      <c r="AD433" s="368">
        <f>VLOOKUP($G433, SCHOOL_INFO!$D$5:$AS$749, 26, FALSE)</f>
        <v>0</v>
      </c>
      <c r="AE433" s="368">
        <f>VLOOKUP($G433, SCHOOL_INFO!$D$5:$AS$749, 27, FALSE)</f>
        <v>0</v>
      </c>
      <c r="AF433" s="368">
        <f>VLOOKUP($G433, SCHOOL_INFO!$D$5:$AS$749, 29, FALSE)</f>
        <v>0</v>
      </c>
      <c r="AG433" s="368">
        <f>VLOOKUP($G433, SCHOOL_INFO!$D$5:$AS$749, 30, FALSE)</f>
        <v>0</v>
      </c>
      <c r="AH433" s="368">
        <f>VLOOKUP($G433, SCHOOL_INFO!$D$5:$AS$749, 31, FALSE)</f>
        <v>0</v>
      </c>
      <c r="AI433" s="368">
        <f>VLOOKUP($G433, SCHOOL_INFO!$D$5:$AS$749, 33, FALSE)</f>
        <v>1</v>
      </c>
      <c r="AJ433" s="368">
        <f>VLOOKUP($G433, SCHOOL_INFO!$D$5:$AS$749, 34, FALSE)</f>
        <v>0</v>
      </c>
      <c r="AK433" s="368">
        <f>VLOOKUP($G433, SCHOOL_INFO!$D$5:$AS$749, 35, FALSE)</f>
        <v>5</v>
      </c>
      <c r="AL433" s="368">
        <f>VLOOKUP($B433, '0.학교(충남+대전)'!$C$4:$AH$767, 31, FALSE)</f>
        <v>5</v>
      </c>
      <c r="AM433" s="368">
        <f>VLOOKUP($B433, '0.학교(충남+대전)'!$C$4:$AH$767, 32, FALSE)</f>
        <v>0</v>
      </c>
      <c r="AN433" s="368">
        <f>VLOOKUP($G433, SCHOOL_INFO!$D$5:$AS$749, 9, FALSE)</f>
        <v>25</v>
      </c>
      <c r="AO433" s="368">
        <f>VLOOKUP($G433, SCHOOL_INFO!$D$5:$AS$749, 36, FALSE)</f>
        <v>42</v>
      </c>
      <c r="AP433" s="368">
        <f>VLOOKUP($G433, SCHOOL_INFO!$D$5:$AS$749, 37, FALSE)</f>
        <v>0</v>
      </c>
      <c r="AQ433" s="368">
        <f>VLOOKUP($B433, '0.학교(충남+대전)'!$C$4:$AC$767, 27, FALSE)</f>
        <v>42</v>
      </c>
      <c r="AR433" s="368">
        <f>VLOOKUP($B433, '0.학교(충남+대전)'!$C$4:$AH$767, 29, FALSE)</f>
        <v>42</v>
      </c>
      <c r="AS433" s="368">
        <f>VLOOKUP($B433, '0.학교(충남+대전)'!$C$4:$AH$767, 30, FALSE)</f>
        <v>0</v>
      </c>
      <c r="AT433" s="368">
        <f>VLOOKUP($G433, SCHOOL_INFO!$D$5:$AS$749, 38, FALSE)</f>
        <v>1</v>
      </c>
      <c r="AU433" s="368">
        <f>VLOOKUP($G433, SCHOOL_INFO!$D$5:$AS$749, 39, FALSE)</f>
        <v>6</v>
      </c>
      <c r="AV433" s="368">
        <f>VLOOKUP($G433, SCHOOL_INFO!$D$5:$AS$749, 40, FALSE)</f>
        <v>42</v>
      </c>
      <c r="AW433" s="368">
        <f>VLOOKUP($G433, SCHOOL_INFO!$D$5:$AS$749, 41, FALSE)</f>
        <v>0</v>
      </c>
      <c r="AX433" s="368">
        <f>VLOOKUP($G433, SCHOOL_INFO!$D$5:$AS$749, 42, FALSE)</f>
        <v>0</v>
      </c>
    </row>
    <row r="434" spans="1:50" ht="16.5" customHeight="1">
      <c r="A434" s="81">
        <v>430</v>
      </c>
      <c r="B434" s="86" t="s">
        <v>1638</v>
      </c>
      <c r="C434" s="88" t="s">
        <v>28</v>
      </c>
      <c r="D434" s="86" t="s">
        <v>2233</v>
      </c>
      <c r="E434" s="86" t="s">
        <v>1516</v>
      </c>
      <c r="F434" s="91" t="s">
        <v>724</v>
      </c>
      <c r="G434" s="90" t="s">
        <v>1639</v>
      </c>
      <c r="H434" s="390" t="s">
        <v>26</v>
      </c>
      <c r="I434" s="390" t="s">
        <v>35</v>
      </c>
      <c r="J434" s="88" t="s">
        <v>5123</v>
      </c>
      <c r="K434" s="366">
        <v>3</v>
      </c>
      <c r="L434" s="367">
        <v>1</v>
      </c>
      <c r="M434" s="367">
        <v>1</v>
      </c>
      <c r="N434" s="368">
        <f>VLOOKUP($G434, SCHOOL_INFO!$D$5:$AS$749, 6, FALSE)</f>
        <v>47</v>
      </c>
      <c r="O434" s="368">
        <f>VLOOKUP($G434, SCHOOL_INFO!$D$5:$AS$749, 7, FALSE)</f>
        <v>2</v>
      </c>
      <c r="P434" s="368">
        <f>VLOOKUP($G434, SCHOOL_INFO!$D$5:$AS$749, 8, FALSE)</f>
        <v>1</v>
      </c>
      <c r="Q434" s="368">
        <f>VLOOKUP($G434, SCHOOL_INFO!$D$5:$AS$749, 10, FALSE)</f>
        <v>4</v>
      </c>
      <c r="R434" s="368">
        <f>VLOOKUP($G434, SCHOOL_INFO!$D$5:$AS$749, 11, FALSE)</f>
        <v>2</v>
      </c>
      <c r="S434" s="368">
        <f>VLOOKUP($G434, SCHOOL_INFO!$D$5:$AS$749, 12, FALSE)</f>
        <v>0</v>
      </c>
      <c r="T434" s="368">
        <f>VLOOKUP($G434, SCHOOL_INFO!$D$5:$AS$749, 13, FALSE)</f>
        <v>2</v>
      </c>
      <c r="U434" s="368">
        <f>VLOOKUP($G434, SCHOOL_INFO!$D$5:$AS$749, 14, FALSE)</f>
        <v>1</v>
      </c>
      <c r="V434" s="368">
        <f>VLOOKUP($G434, SCHOOL_INFO!$D$5:$AS$749, 15, FALSE)</f>
        <v>0</v>
      </c>
      <c r="W434" s="368">
        <f>VLOOKUP($G434, SCHOOL_INFO!$D$5:$AS$749, 17, FALSE)</f>
        <v>3</v>
      </c>
      <c r="X434" s="368">
        <f>VLOOKUP($G434, SCHOOL_INFO!$D$5:$AS$749, 18, FALSE)</f>
        <v>2</v>
      </c>
      <c r="Y434" s="368">
        <f>VLOOKUP($G434, SCHOOL_INFO!$D$5:$AS$749, 19, FALSE)</f>
        <v>0</v>
      </c>
      <c r="Z434" s="368">
        <f>VLOOKUP($G434, SCHOOL_INFO!$D$5:$AS$749, 21, FALSE)</f>
        <v>95</v>
      </c>
      <c r="AA434" s="368">
        <f>VLOOKUP($G434, SCHOOL_INFO!$D$5:$AS$749, 22, FALSE)</f>
        <v>6</v>
      </c>
      <c r="AB434" s="368">
        <f>VLOOKUP($G434, SCHOOL_INFO!$D$5:$AS$749, 23, FALSE)</f>
        <v>0</v>
      </c>
      <c r="AC434" s="368">
        <f>VLOOKUP($G434, SCHOOL_INFO!$D$5:$AS$749, 25, FALSE)</f>
        <v>0</v>
      </c>
      <c r="AD434" s="368">
        <f>VLOOKUP($G434, SCHOOL_INFO!$D$5:$AS$749, 26, FALSE)</f>
        <v>0</v>
      </c>
      <c r="AE434" s="368">
        <f>VLOOKUP($G434, SCHOOL_INFO!$D$5:$AS$749, 27, FALSE)</f>
        <v>0</v>
      </c>
      <c r="AF434" s="368">
        <f>VLOOKUP($G434, SCHOOL_INFO!$D$5:$AS$749, 29, FALSE)</f>
        <v>0</v>
      </c>
      <c r="AG434" s="368">
        <f>VLOOKUP($G434, SCHOOL_INFO!$D$5:$AS$749, 30, FALSE)</f>
        <v>0</v>
      </c>
      <c r="AH434" s="368">
        <f>VLOOKUP($G434, SCHOOL_INFO!$D$5:$AS$749, 31, FALSE)</f>
        <v>0</v>
      </c>
      <c r="AI434" s="368">
        <f>VLOOKUP($G434, SCHOOL_INFO!$D$5:$AS$749, 33, FALSE)</f>
        <v>1</v>
      </c>
      <c r="AJ434" s="368">
        <f>VLOOKUP($G434, SCHOOL_INFO!$D$5:$AS$749, 34, FALSE)</f>
        <v>0</v>
      </c>
      <c r="AK434" s="368">
        <f>VLOOKUP($G434, SCHOOL_INFO!$D$5:$AS$749, 35, FALSE)</f>
        <v>11</v>
      </c>
      <c r="AL434" s="368">
        <f>VLOOKUP($B434, '0.학교(충남+대전)'!$C$4:$AH$767, 31, FALSE)</f>
        <v>11</v>
      </c>
      <c r="AM434" s="368">
        <f>VLOOKUP($B434, '0.학교(충남+대전)'!$C$4:$AH$767, 32, FALSE)</f>
        <v>0</v>
      </c>
      <c r="AN434" s="368">
        <f>VLOOKUP($G434, SCHOOL_INFO!$D$5:$AS$749, 9, FALSE)</f>
        <v>50</v>
      </c>
      <c r="AO434" s="368">
        <f>VLOOKUP($G434, SCHOOL_INFO!$D$5:$AS$749, 36, FALSE)</f>
        <v>12</v>
      </c>
      <c r="AP434" s="368">
        <f>VLOOKUP($G434, SCHOOL_INFO!$D$5:$AS$749, 37, FALSE)</f>
        <v>45</v>
      </c>
      <c r="AQ434" s="368">
        <f>VLOOKUP($B434, '0.학교(충남+대전)'!$C$4:$AC$767, 27, FALSE)</f>
        <v>57</v>
      </c>
      <c r="AR434" s="368">
        <f>VLOOKUP($B434, '0.학교(충남+대전)'!$C$4:$AH$767, 29, FALSE)</f>
        <v>57</v>
      </c>
      <c r="AS434" s="368">
        <f>VLOOKUP($B434, '0.학교(충남+대전)'!$C$4:$AH$767, 30, FALSE)</f>
        <v>0</v>
      </c>
      <c r="AT434" s="368">
        <f>VLOOKUP($G434, SCHOOL_INFO!$D$5:$AS$749, 38, FALSE)</f>
        <v>1</v>
      </c>
      <c r="AU434" s="368">
        <f>VLOOKUP($G434, SCHOOL_INFO!$D$5:$AS$749, 39, FALSE)</f>
        <v>6</v>
      </c>
      <c r="AV434" s="368">
        <f>VLOOKUP($G434, SCHOOL_INFO!$D$5:$AS$749, 40, FALSE)</f>
        <v>57</v>
      </c>
      <c r="AW434" s="368">
        <f>VLOOKUP($G434, SCHOOL_INFO!$D$5:$AS$749, 41, FALSE)</f>
        <v>0</v>
      </c>
      <c r="AX434" s="368">
        <f>VLOOKUP($G434, SCHOOL_INFO!$D$5:$AS$749, 42, FALSE)</f>
        <v>0</v>
      </c>
    </row>
    <row r="435" spans="1:50" ht="16.5" customHeight="1">
      <c r="A435" s="80">
        <v>431</v>
      </c>
      <c r="B435" s="86" t="s">
        <v>1640</v>
      </c>
      <c r="C435" s="88" t="s">
        <v>28</v>
      </c>
      <c r="D435" s="86" t="s">
        <v>2233</v>
      </c>
      <c r="E435" s="86" t="s">
        <v>1516</v>
      </c>
      <c r="F435" s="89" t="s">
        <v>730</v>
      </c>
      <c r="G435" s="99" t="s">
        <v>1641</v>
      </c>
      <c r="H435" s="390" t="s">
        <v>26</v>
      </c>
      <c r="I435" s="390" t="s">
        <v>35</v>
      </c>
      <c r="J435" s="88" t="s">
        <v>5123</v>
      </c>
      <c r="K435" s="366">
        <v>3</v>
      </c>
      <c r="L435" s="367">
        <v>1</v>
      </c>
      <c r="M435" s="367">
        <v>1</v>
      </c>
      <c r="N435" s="368">
        <f>VLOOKUP($G435, SCHOOL_INFO!$D$5:$AS$749, 6, FALSE)</f>
        <v>19</v>
      </c>
      <c r="O435" s="368">
        <f>VLOOKUP($G435, SCHOOL_INFO!$D$5:$AS$749, 7, FALSE)</f>
        <v>0</v>
      </c>
      <c r="P435" s="368">
        <f>VLOOKUP($G435, SCHOOL_INFO!$D$5:$AS$749, 8, FALSE)</f>
        <v>1</v>
      </c>
      <c r="Q435" s="368">
        <f>VLOOKUP($G435, SCHOOL_INFO!$D$5:$AS$749, 10, FALSE)</f>
        <v>1</v>
      </c>
      <c r="R435" s="368">
        <f>VLOOKUP($G435, SCHOOL_INFO!$D$5:$AS$749, 11, FALSE)</f>
        <v>0</v>
      </c>
      <c r="S435" s="368">
        <f>VLOOKUP($G435, SCHOOL_INFO!$D$5:$AS$749, 12, FALSE)</f>
        <v>0</v>
      </c>
      <c r="T435" s="368">
        <f>VLOOKUP($G435, SCHOOL_INFO!$D$5:$AS$749, 13, FALSE)</f>
        <v>4</v>
      </c>
      <c r="U435" s="368">
        <f>VLOOKUP($G435, SCHOOL_INFO!$D$5:$AS$749, 14, FALSE)</f>
        <v>0</v>
      </c>
      <c r="V435" s="368">
        <f>VLOOKUP($G435, SCHOOL_INFO!$D$5:$AS$749, 15, FALSE)</f>
        <v>0</v>
      </c>
      <c r="W435" s="368">
        <f>VLOOKUP($G435, SCHOOL_INFO!$D$5:$AS$749, 17, FALSE)</f>
        <v>2</v>
      </c>
      <c r="X435" s="368">
        <f>VLOOKUP($G435, SCHOOL_INFO!$D$5:$AS$749, 18, FALSE)</f>
        <v>0</v>
      </c>
      <c r="Y435" s="368">
        <f>VLOOKUP($G435, SCHOOL_INFO!$D$5:$AS$749, 19, FALSE)</f>
        <v>0</v>
      </c>
      <c r="Z435" s="368">
        <f>VLOOKUP($G435, SCHOOL_INFO!$D$5:$AS$749, 21, FALSE)</f>
        <v>8</v>
      </c>
      <c r="AA435" s="368">
        <f>VLOOKUP($G435, SCHOOL_INFO!$D$5:$AS$749, 22, FALSE)</f>
        <v>3</v>
      </c>
      <c r="AB435" s="368">
        <f>VLOOKUP($G435, SCHOOL_INFO!$D$5:$AS$749, 23, FALSE)</f>
        <v>0</v>
      </c>
      <c r="AC435" s="368">
        <f>VLOOKUP($G435, SCHOOL_INFO!$D$5:$AS$749, 25, FALSE)</f>
        <v>22</v>
      </c>
      <c r="AD435" s="368">
        <f>VLOOKUP($G435, SCHOOL_INFO!$D$5:$AS$749, 26, FALSE)</f>
        <v>2</v>
      </c>
      <c r="AE435" s="368">
        <f>VLOOKUP($G435, SCHOOL_INFO!$D$5:$AS$749, 27, FALSE)</f>
        <v>0</v>
      </c>
      <c r="AF435" s="368">
        <f>VLOOKUP($G435, SCHOOL_INFO!$D$5:$AS$749, 29, FALSE)</f>
        <v>3</v>
      </c>
      <c r="AG435" s="368">
        <f>VLOOKUP($G435, SCHOOL_INFO!$D$5:$AS$749, 30, FALSE)</f>
        <v>0</v>
      </c>
      <c r="AH435" s="368">
        <f>VLOOKUP($G435, SCHOOL_INFO!$D$5:$AS$749, 31, FALSE)</f>
        <v>0</v>
      </c>
      <c r="AI435" s="368">
        <f>VLOOKUP($G435, SCHOOL_INFO!$D$5:$AS$749, 33, FALSE)</f>
        <v>1</v>
      </c>
      <c r="AJ435" s="368">
        <f>VLOOKUP($G435, SCHOOL_INFO!$D$5:$AS$749, 34, FALSE)</f>
        <v>0</v>
      </c>
      <c r="AK435" s="368">
        <f>VLOOKUP($G435, SCHOOL_INFO!$D$5:$AS$749, 35, FALSE)</f>
        <v>10</v>
      </c>
      <c r="AL435" s="368">
        <f>VLOOKUP($B435, '0.학교(충남+대전)'!$C$4:$AH$767, 31, FALSE)</f>
        <v>10</v>
      </c>
      <c r="AM435" s="368">
        <f>VLOOKUP($B435, '0.학교(충남+대전)'!$C$4:$AH$767, 32, FALSE)</f>
        <v>0</v>
      </c>
      <c r="AN435" s="368">
        <f>VLOOKUP($G435, SCHOOL_INFO!$D$5:$AS$749, 9, FALSE)</f>
        <v>20</v>
      </c>
      <c r="AO435" s="368">
        <f>VLOOKUP($G435, SCHOOL_INFO!$D$5:$AS$749, 36, FALSE)</f>
        <v>41</v>
      </c>
      <c r="AP435" s="368">
        <f>VLOOKUP($G435, SCHOOL_INFO!$D$5:$AS$749, 37, FALSE)</f>
        <v>8</v>
      </c>
      <c r="AQ435" s="368">
        <f>VLOOKUP($B435, '0.학교(충남+대전)'!$C$4:$AC$767, 27, FALSE)</f>
        <v>48</v>
      </c>
      <c r="AR435" s="368">
        <f>VLOOKUP($B435, '0.학교(충남+대전)'!$C$4:$AH$767, 29, FALSE)</f>
        <v>48</v>
      </c>
      <c r="AS435" s="368">
        <f>VLOOKUP($B435, '0.학교(충남+대전)'!$C$4:$AH$767, 30, FALSE)</f>
        <v>1</v>
      </c>
      <c r="AT435" s="368">
        <f>VLOOKUP($G435, SCHOOL_INFO!$D$5:$AS$749, 38, FALSE)</f>
        <v>1</v>
      </c>
      <c r="AU435" s="368">
        <f>VLOOKUP($G435, SCHOOL_INFO!$D$5:$AS$749, 39, FALSE)</f>
        <v>7</v>
      </c>
      <c r="AV435" s="368">
        <f>VLOOKUP($G435, SCHOOL_INFO!$D$5:$AS$749, 40, FALSE)</f>
        <v>48</v>
      </c>
      <c r="AW435" s="368">
        <f>VLOOKUP($G435, SCHOOL_INFO!$D$5:$AS$749, 41, FALSE)</f>
        <v>0</v>
      </c>
      <c r="AX435" s="368">
        <f>VLOOKUP($G435, SCHOOL_INFO!$D$5:$AS$749, 42, FALSE)</f>
        <v>0</v>
      </c>
    </row>
    <row r="436" spans="1:50" ht="16.5" customHeight="1">
      <c r="A436" s="80">
        <v>432</v>
      </c>
      <c r="B436" s="86" t="s">
        <v>1642</v>
      </c>
      <c r="C436" s="88" t="s">
        <v>28</v>
      </c>
      <c r="D436" s="86" t="s">
        <v>2233</v>
      </c>
      <c r="E436" s="86" t="s">
        <v>1516</v>
      </c>
      <c r="F436" s="87" t="s">
        <v>727</v>
      </c>
      <c r="G436" s="99" t="s">
        <v>1643</v>
      </c>
      <c r="H436" s="390" t="s">
        <v>26</v>
      </c>
      <c r="I436" s="390" t="s">
        <v>699</v>
      </c>
      <c r="J436" s="88" t="s">
        <v>5123</v>
      </c>
      <c r="K436" s="366">
        <v>2</v>
      </c>
      <c r="L436" s="367">
        <v>1</v>
      </c>
      <c r="M436" s="367">
        <v>1</v>
      </c>
      <c r="N436" s="368">
        <f>VLOOKUP($G436, SCHOOL_INFO!$D$5:$AS$749, 6, FALSE)</f>
        <v>9</v>
      </c>
      <c r="O436" s="368">
        <f>VLOOKUP($G436, SCHOOL_INFO!$D$5:$AS$749, 7, FALSE)</f>
        <v>9</v>
      </c>
      <c r="P436" s="368">
        <f>VLOOKUP($G436, SCHOOL_INFO!$D$5:$AS$749, 8, FALSE)</f>
        <v>1</v>
      </c>
      <c r="Q436" s="368">
        <f>VLOOKUP($G436, SCHOOL_INFO!$D$5:$AS$749, 10, FALSE)</f>
        <v>3</v>
      </c>
      <c r="R436" s="368">
        <f>VLOOKUP($G436, SCHOOL_INFO!$D$5:$AS$749, 11, FALSE)</f>
        <v>2</v>
      </c>
      <c r="S436" s="368">
        <f>VLOOKUP($G436, SCHOOL_INFO!$D$5:$AS$749, 12, FALSE)</f>
        <v>0</v>
      </c>
      <c r="T436" s="368">
        <f>VLOOKUP($G436, SCHOOL_INFO!$D$5:$AS$749, 13, FALSE)</f>
        <v>0</v>
      </c>
      <c r="U436" s="368">
        <f>VLOOKUP($G436, SCHOOL_INFO!$D$5:$AS$749, 14, FALSE)</f>
        <v>0</v>
      </c>
      <c r="V436" s="368">
        <f>VLOOKUP($G436, SCHOOL_INFO!$D$5:$AS$749, 15, FALSE)</f>
        <v>0</v>
      </c>
      <c r="W436" s="368">
        <f>VLOOKUP($G436, SCHOOL_INFO!$D$5:$AS$749, 17, FALSE)</f>
        <v>0</v>
      </c>
      <c r="X436" s="368">
        <f>VLOOKUP($G436, SCHOOL_INFO!$D$5:$AS$749, 18, FALSE)</f>
        <v>0</v>
      </c>
      <c r="Y436" s="368">
        <f>VLOOKUP($G436, SCHOOL_INFO!$D$5:$AS$749, 19, FALSE)</f>
        <v>0</v>
      </c>
      <c r="Z436" s="368">
        <f>VLOOKUP($G436, SCHOOL_INFO!$D$5:$AS$749, 21, FALSE)</f>
        <v>1</v>
      </c>
      <c r="AA436" s="368">
        <f>VLOOKUP($G436, SCHOOL_INFO!$D$5:$AS$749, 22, FALSE)</f>
        <v>1</v>
      </c>
      <c r="AB436" s="368">
        <f>VLOOKUP($G436, SCHOOL_INFO!$D$5:$AS$749, 23, FALSE)</f>
        <v>0</v>
      </c>
      <c r="AC436" s="368">
        <f>VLOOKUP($G436, SCHOOL_INFO!$D$5:$AS$749, 25, FALSE)</f>
        <v>26</v>
      </c>
      <c r="AD436" s="368">
        <f>VLOOKUP($G436, SCHOOL_INFO!$D$5:$AS$749, 26, FALSE)</f>
        <v>23</v>
      </c>
      <c r="AE436" s="368">
        <f>VLOOKUP($G436, SCHOOL_INFO!$D$5:$AS$749, 27, FALSE)</f>
        <v>0</v>
      </c>
      <c r="AF436" s="368">
        <f>VLOOKUP($G436, SCHOOL_INFO!$D$5:$AS$749, 29, FALSE)</f>
        <v>1</v>
      </c>
      <c r="AG436" s="368">
        <f>VLOOKUP($G436, SCHOOL_INFO!$D$5:$AS$749, 30, FALSE)</f>
        <v>0</v>
      </c>
      <c r="AH436" s="368">
        <f>VLOOKUP($G436, SCHOOL_INFO!$D$5:$AS$749, 31, FALSE)</f>
        <v>0</v>
      </c>
      <c r="AI436" s="368">
        <f>VLOOKUP($G436, SCHOOL_INFO!$D$5:$AS$749, 33, FALSE)</f>
        <v>1</v>
      </c>
      <c r="AJ436" s="368">
        <f>VLOOKUP($G436, SCHOOL_INFO!$D$5:$AS$749, 34, FALSE)</f>
        <v>0</v>
      </c>
      <c r="AK436" s="368">
        <f>VLOOKUP($G436, SCHOOL_INFO!$D$5:$AS$749, 35, FALSE)</f>
        <v>11</v>
      </c>
      <c r="AL436" s="368">
        <f>VLOOKUP($B436, '0.학교(충남+대전)'!$C$4:$AH$767, 31, FALSE)</f>
        <v>11</v>
      </c>
      <c r="AM436" s="368">
        <f>VLOOKUP($B436, '0.학교(충남+대전)'!$C$4:$AH$767, 32, FALSE)</f>
        <v>0</v>
      </c>
      <c r="AN436" s="368">
        <f>VLOOKUP($G436, SCHOOL_INFO!$D$5:$AS$749, 9, FALSE)</f>
        <v>19</v>
      </c>
      <c r="AO436" s="368">
        <f>VLOOKUP($G436, SCHOOL_INFO!$D$5:$AS$749, 36, FALSE)</f>
        <v>15</v>
      </c>
      <c r="AP436" s="368">
        <f>VLOOKUP($G436, SCHOOL_INFO!$D$5:$AS$749, 37, FALSE)</f>
        <v>23</v>
      </c>
      <c r="AQ436" s="368">
        <f>VLOOKUP($B436, '0.학교(충남+대전)'!$C$4:$AC$767, 27, FALSE)</f>
        <v>38</v>
      </c>
      <c r="AR436" s="368">
        <f>VLOOKUP($B436, '0.학교(충남+대전)'!$C$4:$AH$767, 29, FALSE)</f>
        <v>38</v>
      </c>
      <c r="AS436" s="368">
        <f>VLOOKUP($B436, '0.학교(충남+대전)'!$C$4:$AH$767, 30, FALSE)</f>
        <v>0</v>
      </c>
      <c r="AT436" s="368">
        <f>VLOOKUP($G436, SCHOOL_INFO!$D$5:$AS$749, 38, FALSE)</f>
        <v>1</v>
      </c>
      <c r="AU436" s="368">
        <f>VLOOKUP($G436, SCHOOL_INFO!$D$5:$AS$749, 39, FALSE)</f>
        <v>8</v>
      </c>
      <c r="AV436" s="368">
        <f>VLOOKUP($G436, SCHOOL_INFO!$D$5:$AS$749, 40, FALSE)</f>
        <v>38</v>
      </c>
      <c r="AW436" s="368">
        <f>VLOOKUP($G436, SCHOOL_INFO!$D$5:$AS$749, 41, FALSE)</f>
        <v>0</v>
      </c>
      <c r="AX436" s="368">
        <f>VLOOKUP($G436, SCHOOL_INFO!$D$5:$AS$749, 42, FALSE)</f>
        <v>0</v>
      </c>
    </row>
    <row r="437" spans="1:50" ht="16.5" customHeight="1">
      <c r="A437" s="81">
        <v>433</v>
      </c>
      <c r="B437" s="86" t="s">
        <v>1644</v>
      </c>
      <c r="C437" s="88" t="s">
        <v>28</v>
      </c>
      <c r="D437" s="86" t="s">
        <v>2233</v>
      </c>
      <c r="E437" s="86" t="s">
        <v>1516</v>
      </c>
      <c r="F437" s="91" t="s">
        <v>724</v>
      </c>
      <c r="G437" s="99" t="s">
        <v>1645</v>
      </c>
      <c r="H437" s="390" t="s">
        <v>26</v>
      </c>
      <c r="I437" s="390" t="s">
        <v>35</v>
      </c>
      <c r="J437" s="88" t="s">
        <v>5123</v>
      </c>
      <c r="K437" s="366">
        <v>3</v>
      </c>
      <c r="L437" s="367">
        <v>1</v>
      </c>
      <c r="M437" s="367">
        <v>1</v>
      </c>
      <c r="N437" s="368">
        <f>VLOOKUP($G437, SCHOOL_INFO!$D$5:$AS$749, 6, FALSE)</f>
        <v>32</v>
      </c>
      <c r="O437" s="368">
        <f>VLOOKUP($G437, SCHOOL_INFO!$D$5:$AS$749, 7, FALSE)</f>
        <v>0</v>
      </c>
      <c r="P437" s="368">
        <f>VLOOKUP($G437, SCHOOL_INFO!$D$5:$AS$749, 8, FALSE)</f>
        <v>5</v>
      </c>
      <c r="Q437" s="368">
        <f>VLOOKUP($G437, SCHOOL_INFO!$D$5:$AS$749, 10, FALSE)</f>
        <v>3</v>
      </c>
      <c r="R437" s="368">
        <f>VLOOKUP($G437, SCHOOL_INFO!$D$5:$AS$749, 11, FALSE)</f>
        <v>0</v>
      </c>
      <c r="S437" s="368">
        <f>VLOOKUP($G437, SCHOOL_INFO!$D$5:$AS$749, 12, FALSE)</f>
        <v>0</v>
      </c>
      <c r="T437" s="368">
        <f>VLOOKUP($G437, SCHOOL_INFO!$D$5:$AS$749, 13, FALSE)</f>
        <v>2</v>
      </c>
      <c r="U437" s="368">
        <f>VLOOKUP($G437, SCHOOL_INFO!$D$5:$AS$749, 14, FALSE)</f>
        <v>0</v>
      </c>
      <c r="V437" s="368">
        <f>VLOOKUP($G437, SCHOOL_INFO!$D$5:$AS$749, 15, FALSE)</f>
        <v>0</v>
      </c>
      <c r="W437" s="368">
        <f>VLOOKUP($G437, SCHOOL_INFO!$D$5:$AS$749, 17, FALSE)</f>
        <v>3</v>
      </c>
      <c r="X437" s="368">
        <f>VLOOKUP($G437, SCHOOL_INFO!$D$5:$AS$749, 18, FALSE)</f>
        <v>0</v>
      </c>
      <c r="Y437" s="368">
        <f>VLOOKUP($G437, SCHOOL_INFO!$D$5:$AS$749, 19, FALSE)</f>
        <v>0</v>
      </c>
      <c r="Z437" s="368">
        <f>VLOOKUP($G437, SCHOOL_INFO!$D$5:$AS$749, 21, FALSE)</f>
        <v>10</v>
      </c>
      <c r="AA437" s="368">
        <f>VLOOKUP($G437, SCHOOL_INFO!$D$5:$AS$749, 22, FALSE)</f>
        <v>3</v>
      </c>
      <c r="AB437" s="368">
        <f>VLOOKUP($G437, SCHOOL_INFO!$D$5:$AS$749, 23, FALSE)</f>
        <v>1</v>
      </c>
      <c r="AC437" s="368">
        <f>VLOOKUP($G437, SCHOOL_INFO!$D$5:$AS$749, 25, FALSE)</f>
        <v>2</v>
      </c>
      <c r="AD437" s="368">
        <f>VLOOKUP($G437, SCHOOL_INFO!$D$5:$AS$749, 26, FALSE)</f>
        <v>0</v>
      </c>
      <c r="AE437" s="368">
        <f>VLOOKUP($G437, SCHOOL_INFO!$D$5:$AS$749, 27, FALSE)</f>
        <v>0</v>
      </c>
      <c r="AF437" s="368">
        <f>VLOOKUP($G437, SCHOOL_INFO!$D$5:$AS$749, 29, FALSE)</f>
        <v>56</v>
      </c>
      <c r="AG437" s="368">
        <f>VLOOKUP($G437, SCHOOL_INFO!$D$5:$AS$749, 30, FALSE)</f>
        <v>0</v>
      </c>
      <c r="AH437" s="368">
        <f>VLOOKUP($G437, SCHOOL_INFO!$D$5:$AS$749, 31, FALSE)</f>
        <v>5</v>
      </c>
      <c r="AI437" s="368">
        <f>VLOOKUP($G437, SCHOOL_INFO!$D$5:$AS$749, 33, FALSE)</f>
        <v>1</v>
      </c>
      <c r="AJ437" s="368">
        <f>VLOOKUP($G437, SCHOOL_INFO!$D$5:$AS$749, 34, FALSE)</f>
        <v>0</v>
      </c>
      <c r="AK437" s="368">
        <f>VLOOKUP($G437, SCHOOL_INFO!$D$5:$AS$749, 35, FALSE)</f>
        <v>14</v>
      </c>
      <c r="AL437" s="368">
        <f>VLOOKUP($B437, '0.학교(충남+대전)'!$C$4:$AH$767, 31, FALSE)</f>
        <v>14</v>
      </c>
      <c r="AM437" s="368">
        <f>VLOOKUP($B437, '0.학교(충남+대전)'!$C$4:$AH$767, 32, FALSE)</f>
        <v>0</v>
      </c>
      <c r="AN437" s="368">
        <f>VLOOKUP($G437, SCHOOL_INFO!$D$5:$AS$749, 9, FALSE)</f>
        <v>37</v>
      </c>
      <c r="AO437" s="368">
        <f>VLOOKUP($G437, SCHOOL_INFO!$D$5:$AS$749, 36, FALSE)</f>
        <v>8</v>
      </c>
      <c r="AP437" s="368">
        <f>VLOOKUP($G437, SCHOOL_INFO!$D$5:$AS$749, 37, FALSE)</f>
        <v>57</v>
      </c>
      <c r="AQ437" s="368">
        <f>VLOOKUP($B437, '0.학교(충남+대전)'!$C$4:$AC$767, 27, FALSE)</f>
        <v>67</v>
      </c>
      <c r="AR437" s="368">
        <f>VLOOKUP($B437, '0.학교(충남+대전)'!$C$4:$AH$767, 29, FALSE)</f>
        <v>65</v>
      </c>
      <c r="AS437" s="368">
        <f>VLOOKUP($B437, '0.학교(충남+대전)'!$C$4:$AH$767, 30, FALSE)</f>
        <v>0</v>
      </c>
      <c r="AT437" s="368">
        <f>VLOOKUP($G437, SCHOOL_INFO!$D$5:$AS$749, 38, FALSE)</f>
        <v>1</v>
      </c>
      <c r="AU437" s="368">
        <f>VLOOKUP($G437, SCHOOL_INFO!$D$5:$AS$749, 39, FALSE)</f>
        <v>14</v>
      </c>
      <c r="AV437" s="368">
        <f>VLOOKUP($G437, SCHOOL_INFO!$D$5:$AS$749, 40, FALSE)</f>
        <v>65</v>
      </c>
      <c r="AW437" s="368">
        <f>VLOOKUP($G437, SCHOOL_INFO!$D$5:$AS$749, 41, FALSE)</f>
        <v>0</v>
      </c>
      <c r="AX437" s="368">
        <f>VLOOKUP($G437, SCHOOL_INFO!$D$5:$AS$749, 42, FALSE)</f>
        <v>0</v>
      </c>
    </row>
    <row r="438" spans="1:50" ht="16.5" customHeight="1">
      <c r="A438" s="80">
        <v>434</v>
      </c>
      <c r="B438" s="86" t="s">
        <v>1646</v>
      </c>
      <c r="C438" s="88" t="s">
        <v>28</v>
      </c>
      <c r="D438" s="86" t="s">
        <v>2233</v>
      </c>
      <c r="E438" s="86" t="s">
        <v>1516</v>
      </c>
      <c r="F438" s="89" t="s">
        <v>730</v>
      </c>
      <c r="G438" s="99" t="s">
        <v>1647</v>
      </c>
      <c r="H438" s="390" t="s">
        <v>26</v>
      </c>
      <c r="I438" s="390" t="s">
        <v>35</v>
      </c>
      <c r="J438" s="88" t="s">
        <v>5123</v>
      </c>
      <c r="K438" s="366">
        <v>3</v>
      </c>
      <c r="L438" s="367">
        <v>1</v>
      </c>
      <c r="M438" s="367">
        <v>1</v>
      </c>
      <c r="N438" s="368">
        <f>VLOOKUP($G438, SCHOOL_INFO!$D$5:$AS$749, 6, FALSE)</f>
        <v>23</v>
      </c>
      <c r="O438" s="368">
        <f>VLOOKUP($G438, SCHOOL_INFO!$D$5:$AS$749, 7, FALSE)</f>
        <v>0</v>
      </c>
      <c r="P438" s="368">
        <f>VLOOKUP($G438, SCHOOL_INFO!$D$5:$AS$749, 8, FALSE)</f>
        <v>1</v>
      </c>
      <c r="Q438" s="368">
        <f>VLOOKUP($G438, SCHOOL_INFO!$D$5:$AS$749, 10, FALSE)</f>
        <v>7</v>
      </c>
      <c r="R438" s="368">
        <f>VLOOKUP($G438, SCHOOL_INFO!$D$5:$AS$749, 11, FALSE)</f>
        <v>0</v>
      </c>
      <c r="S438" s="368">
        <f>VLOOKUP($G438, SCHOOL_INFO!$D$5:$AS$749, 12, FALSE)</f>
        <v>0</v>
      </c>
      <c r="T438" s="368">
        <f>VLOOKUP($G438, SCHOOL_INFO!$D$5:$AS$749, 13, FALSE)</f>
        <v>4</v>
      </c>
      <c r="U438" s="368">
        <f>VLOOKUP($G438, SCHOOL_INFO!$D$5:$AS$749, 14, FALSE)</f>
        <v>0</v>
      </c>
      <c r="V438" s="368">
        <f>VLOOKUP($G438, SCHOOL_INFO!$D$5:$AS$749, 15, FALSE)</f>
        <v>0</v>
      </c>
      <c r="W438" s="368">
        <f>VLOOKUP($G438, SCHOOL_INFO!$D$5:$AS$749, 17, FALSE)</f>
        <v>0</v>
      </c>
      <c r="X438" s="368">
        <f>VLOOKUP($G438, SCHOOL_INFO!$D$5:$AS$749, 18, FALSE)</f>
        <v>0</v>
      </c>
      <c r="Y438" s="368">
        <f>VLOOKUP($G438, SCHOOL_INFO!$D$5:$AS$749, 19, FALSE)</f>
        <v>0</v>
      </c>
      <c r="Z438" s="368">
        <f>VLOOKUP($G438, SCHOOL_INFO!$D$5:$AS$749, 21, FALSE)</f>
        <v>2</v>
      </c>
      <c r="AA438" s="368">
        <f>VLOOKUP($G438, SCHOOL_INFO!$D$5:$AS$749, 22, FALSE)</f>
        <v>2</v>
      </c>
      <c r="AB438" s="368">
        <f>VLOOKUP($G438, SCHOOL_INFO!$D$5:$AS$749, 23, FALSE)</f>
        <v>0</v>
      </c>
      <c r="AC438" s="368">
        <f>VLOOKUP($G438, SCHOOL_INFO!$D$5:$AS$749, 25, FALSE)</f>
        <v>54</v>
      </c>
      <c r="AD438" s="368">
        <f>VLOOKUP($G438, SCHOOL_INFO!$D$5:$AS$749, 26, FALSE)</f>
        <v>2</v>
      </c>
      <c r="AE438" s="368">
        <f>VLOOKUP($G438, SCHOOL_INFO!$D$5:$AS$749, 27, FALSE)</f>
        <v>0</v>
      </c>
      <c r="AF438" s="368">
        <f>VLOOKUP($G438, SCHOOL_INFO!$D$5:$AS$749, 29, FALSE)</f>
        <v>0</v>
      </c>
      <c r="AG438" s="368">
        <f>VLOOKUP($G438, SCHOOL_INFO!$D$5:$AS$749, 30, FALSE)</f>
        <v>0</v>
      </c>
      <c r="AH438" s="368">
        <f>VLOOKUP($G438, SCHOOL_INFO!$D$5:$AS$749, 31, FALSE)</f>
        <v>0</v>
      </c>
      <c r="AI438" s="368">
        <f>VLOOKUP($G438, SCHOOL_INFO!$D$5:$AS$749, 33, FALSE)</f>
        <v>1</v>
      </c>
      <c r="AJ438" s="368">
        <f>VLOOKUP($G438, SCHOOL_INFO!$D$5:$AS$749, 34, FALSE)</f>
        <v>0</v>
      </c>
      <c r="AK438" s="368">
        <f>VLOOKUP($G438, SCHOOL_INFO!$D$5:$AS$749, 35, FALSE)</f>
        <v>8</v>
      </c>
      <c r="AL438" s="368">
        <f>VLOOKUP($B438, '0.학교(충남+대전)'!$C$4:$AH$767, 31, FALSE)</f>
        <v>8</v>
      </c>
      <c r="AM438" s="368">
        <f>VLOOKUP($B438, '0.학교(충남+대전)'!$C$4:$AH$767, 32, FALSE)</f>
        <v>0</v>
      </c>
      <c r="AN438" s="368">
        <f>VLOOKUP($G438, SCHOOL_INFO!$D$5:$AS$749, 9, FALSE)</f>
        <v>24</v>
      </c>
      <c r="AO438" s="368">
        <f>VLOOKUP($G438, SCHOOL_INFO!$D$5:$AS$749, 36, FALSE)</f>
        <v>4</v>
      </c>
      <c r="AP438" s="368">
        <f>VLOOKUP($G438, SCHOOL_INFO!$D$5:$AS$749, 37, FALSE)</f>
        <v>55</v>
      </c>
      <c r="AQ438" s="368">
        <f>VLOOKUP($B438, '0.학교(충남+대전)'!$C$4:$AC$767, 27, FALSE)</f>
        <v>56</v>
      </c>
      <c r="AR438" s="368">
        <f>VLOOKUP($B438, '0.학교(충남+대전)'!$C$4:$AH$767, 29, FALSE)</f>
        <v>56</v>
      </c>
      <c r="AS438" s="368">
        <f>VLOOKUP($B438, '0.학교(충남+대전)'!$C$4:$AH$767, 30, FALSE)</f>
        <v>0</v>
      </c>
      <c r="AT438" s="368">
        <f>VLOOKUP($G438, SCHOOL_INFO!$D$5:$AS$749, 38, FALSE)</f>
        <v>1</v>
      </c>
      <c r="AU438" s="368">
        <f>VLOOKUP($G438, SCHOOL_INFO!$D$5:$AS$749, 39, FALSE)</f>
        <v>8</v>
      </c>
      <c r="AV438" s="368">
        <f>VLOOKUP($G438, SCHOOL_INFO!$D$5:$AS$749, 40, FALSE)</f>
        <v>56</v>
      </c>
      <c r="AW438" s="368">
        <f>VLOOKUP($G438, SCHOOL_INFO!$D$5:$AS$749, 41, FALSE)</f>
        <v>0</v>
      </c>
      <c r="AX438" s="368">
        <f>VLOOKUP($G438, SCHOOL_INFO!$D$5:$AS$749, 42, FALSE)</f>
        <v>0</v>
      </c>
    </row>
    <row r="439" spans="1:50" ht="16.5" customHeight="1">
      <c r="A439" s="80">
        <v>435</v>
      </c>
      <c r="B439" s="86" t="s">
        <v>1648</v>
      </c>
      <c r="C439" s="88" t="s">
        <v>28</v>
      </c>
      <c r="D439" s="86" t="s">
        <v>2233</v>
      </c>
      <c r="E439" s="86" t="s">
        <v>1516</v>
      </c>
      <c r="F439" s="87" t="s">
        <v>727</v>
      </c>
      <c r="G439" s="99" t="s">
        <v>1649</v>
      </c>
      <c r="H439" s="390" t="s">
        <v>26</v>
      </c>
      <c r="I439" s="390" t="s">
        <v>699</v>
      </c>
      <c r="J439" s="88" t="s">
        <v>5123</v>
      </c>
      <c r="K439" s="366">
        <v>2</v>
      </c>
      <c r="L439" s="367">
        <v>1</v>
      </c>
      <c r="M439" s="367">
        <v>1</v>
      </c>
      <c r="N439" s="368">
        <f>VLOOKUP($G439, SCHOOL_INFO!$D$5:$AS$749, 6, FALSE)</f>
        <v>12</v>
      </c>
      <c r="O439" s="368">
        <f>VLOOKUP($G439, SCHOOL_INFO!$D$5:$AS$749, 7, FALSE)</f>
        <v>0</v>
      </c>
      <c r="P439" s="368">
        <f>VLOOKUP($G439, SCHOOL_INFO!$D$5:$AS$749, 8, FALSE)</f>
        <v>1</v>
      </c>
      <c r="Q439" s="368">
        <f>VLOOKUP($G439, SCHOOL_INFO!$D$5:$AS$749, 10, FALSE)</f>
        <v>1</v>
      </c>
      <c r="R439" s="368">
        <f>VLOOKUP($G439, SCHOOL_INFO!$D$5:$AS$749, 11, FALSE)</f>
        <v>0</v>
      </c>
      <c r="S439" s="368">
        <f>VLOOKUP($G439, SCHOOL_INFO!$D$5:$AS$749, 12, FALSE)</f>
        <v>0</v>
      </c>
      <c r="T439" s="368">
        <f>VLOOKUP($G439, SCHOOL_INFO!$D$5:$AS$749, 13, FALSE)</f>
        <v>0</v>
      </c>
      <c r="U439" s="368">
        <f>VLOOKUP($G439, SCHOOL_INFO!$D$5:$AS$749, 14, FALSE)</f>
        <v>0</v>
      </c>
      <c r="V439" s="368">
        <f>VLOOKUP($G439, SCHOOL_INFO!$D$5:$AS$749, 15, FALSE)</f>
        <v>0</v>
      </c>
      <c r="W439" s="368">
        <f>VLOOKUP($G439, SCHOOL_INFO!$D$5:$AS$749, 17, FALSE)</f>
        <v>12</v>
      </c>
      <c r="X439" s="368">
        <f>VLOOKUP($G439, SCHOOL_INFO!$D$5:$AS$749, 18, FALSE)</f>
        <v>0</v>
      </c>
      <c r="Y439" s="368">
        <f>VLOOKUP($G439, SCHOOL_INFO!$D$5:$AS$749, 19, FALSE)</f>
        <v>0</v>
      </c>
      <c r="Z439" s="368">
        <f>VLOOKUP($G439, SCHOOL_INFO!$D$5:$AS$749, 21, FALSE)</f>
        <v>17</v>
      </c>
      <c r="AA439" s="368">
        <f>VLOOKUP($G439, SCHOOL_INFO!$D$5:$AS$749, 22, FALSE)</f>
        <v>3</v>
      </c>
      <c r="AB439" s="368">
        <f>VLOOKUP($G439, SCHOOL_INFO!$D$5:$AS$749, 23, FALSE)</f>
        <v>0</v>
      </c>
      <c r="AC439" s="368">
        <f>VLOOKUP($G439, SCHOOL_INFO!$D$5:$AS$749, 25, FALSE)</f>
        <v>1</v>
      </c>
      <c r="AD439" s="368">
        <f>VLOOKUP($G439, SCHOOL_INFO!$D$5:$AS$749, 26, FALSE)</f>
        <v>0</v>
      </c>
      <c r="AE439" s="368">
        <f>VLOOKUP($G439, SCHOOL_INFO!$D$5:$AS$749, 27, FALSE)</f>
        <v>0</v>
      </c>
      <c r="AF439" s="368">
        <f>VLOOKUP($G439, SCHOOL_INFO!$D$5:$AS$749, 29, FALSE)</f>
        <v>0</v>
      </c>
      <c r="AG439" s="368">
        <f>VLOOKUP($G439, SCHOOL_INFO!$D$5:$AS$749, 30, FALSE)</f>
        <v>0</v>
      </c>
      <c r="AH439" s="368">
        <f>VLOOKUP($G439, SCHOOL_INFO!$D$5:$AS$749, 31, FALSE)</f>
        <v>0</v>
      </c>
      <c r="AI439" s="368">
        <f>VLOOKUP($G439, SCHOOL_INFO!$D$5:$AS$749, 33, FALSE)</f>
        <v>1</v>
      </c>
      <c r="AJ439" s="368">
        <f>VLOOKUP($G439, SCHOOL_INFO!$D$5:$AS$749, 34, FALSE)</f>
        <v>0</v>
      </c>
      <c r="AK439" s="368">
        <f>VLOOKUP($G439, SCHOOL_INFO!$D$5:$AS$749, 35, FALSE)</f>
        <v>7</v>
      </c>
      <c r="AL439" s="368">
        <f>VLOOKUP($B439, '0.학교(충남+대전)'!$C$4:$AH$767, 31, FALSE)</f>
        <v>7</v>
      </c>
      <c r="AM439" s="368">
        <f>VLOOKUP($B439, '0.학교(충남+대전)'!$C$4:$AH$767, 32, FALSE)</f>
        <v>0</v>
      </c>
      <c r="AN439" s="368">
        <f>VLOOKUP($G439, SCHOOL_INFO!$D$5:$AS$749, 9, FALSE)</f>
        <v>13</v>
      </c>
      <c r="AO439" s="368">
        <f>VLOOKUP($G439, SCHOOL_INFO!$D$5:$AS$749, 36, FALSE)</f>
        <v>30</v>
      </c>
      <c r="AP439" s="368">
        <f>VLOOKUP($G439, SCHOOL_INFO!$D$5:$AS$749, 37, FALSE)</f>
        <v>2</v>
      </c>
      <c r="AQ439" s="368">
        <f>VLOOKUP($B439, '0.학교(충남+대전)'!$C$4:$AC$767, 27, FALSE)</f>
        <v>30</v>
      </c>
      <c r="AR439" s="368">
        <f>VLOOKUP($B439, '0.학교(충남+대전)'!$C$4:$AH$767, 29, FALSE)</f>
        <v>30</v>
      </c>
      <c r="AS439" s="368">
        <f>VLOOKUP($B439, '0.학교(충남+대전)'!$C$4:$AH$767, 30, FALSE)</f>
        <v>0</v>
      </c>
      <c r="AT439" s="368">
        <f>VLOOKUP($G439, SCHOOL_INFO!$D$5:$AS$749, 38, FALSE)</f>
        <v>0</v>
      </c>
      <c r="AU439" s="368">
        <f>VLOOKUP($G439, SCHOOL_INFO!$D$5:$AS$749, 39, FALSE)</f>
        <v>9</v>
      </c>
      <c r="AV439" s="368">
        <f>VLOOKUP($G439, SCHOOL_INFO!$D$5:$AS$749, 40, FALSE)</f>
        <v>29</v>
      </c>
      <c r="AW439" s="368">
        <f>VLOOKUP($G439, SCHOOL_INFO!$D$5:$AS$749, 41, FALSE)</f>
        <v>0</v>
      </c>
      <c r="AX439" s="368">
        <f>VLOOKUP($G439, SCHOOL_INFO!$D$5:$AS$749, 42, FALSE)</f>
        <v>0</v>
      </c>
    </row>
    <row r="440" spans="1:50" ht="16.5" customHeight="1">
      <c r="A440" s="81">
        <v>436</v>
      </c>
      <c r="B440" s="86" t="s">
        <v>1650</v>
      </c>
      <c r="C440" s="88" t="s">
        <v>28</v>
      </c>
      <c r="D440" s="86" t="s">
        <v>2233</v>
      </c>
      <c r="E440" s="86" t="s">
        <v>1516</v>
      </c>
      <c r="F440" s="89" t="s">
        <v>730</v>
      </c>
      <c r="G440" s="99" t="s">
        <v>1651</v>
      </c>
      <c r="H440" s="390" t="s">
        <v>26</v>
      </c>
      <c r="I440" s="390" t="s">
        <v>35</v>
      </c>
      <c r="J440" s="88" t="s">
        <v>5123</v>
      </c>
      <c r="K440" s="366">
        <v>3</v>
      </c>
      <c r="L440" s="367">
        <v>1</v>
      </c>
      <c r="M440" s="367">
        <v>1</v>
      </c>
      <c r="N440" s="368">
        <f>VLOOKUP($G440, SCHOOL_INFO!$D$5:$AS$749, 6, FALSE)</f>
        <v>14</v>
      </c>
      <c r="O440" s="368">
        <f>VLOOKUP($G440, SCHOOL_INFO!$D$5:$AS$749, 7, FALSE)</f>
        <v>0</v>
      </c>
      <c r="P440" s="368">
        <f>VLOOKUP($G440, SCHOOL_INFO!$D$5:$AS$749, 8, FALSE)</f>
        <v>1</v>
      </c>
      <c r="Q440" s="368">
        <f>VLOOKUP($G440, SCHOOL_INFO!$D$5:$AS$749, 10, FALSE)</f>
        <v>0</v>
      </c>
      <c r="R440" s="368">
        <f>VLOOKUP($G440, SCHOOL_INFO!$D$5:$AS$749, 11, FALSE)</f>
        <v>0</v>
      </c>
      <c r="S440" s="368">
        <f>VLOOKUP($G440, SCHOOL_INFO!$D$5:$AS$749, 12, FALSE)</f>
        <v>0</v>
      </c>
      <c r="T440" s="368">
        <f>VLOOKUP($G440, SCHOOL_INFO!$D$5:$AS$749, 13, FALSE)</f>
        <v>0</v>
      </c>
      <c r="U440" s="368">
        <f>VLOOKUP($G440, SCHOOL_INFO!$D$5:$AS$749, 14, FALSE)</f>
        <v>0</v>
      </c>
      <c r="V440" s="368">
        <f>VLOOKUP($G440, SCHOOL_INFO!$D$5:$AS$749, 15, FALSE)</f>
        <v>0</v>
      </c>
      <c r="W440" s="368">
        <f>VLOOKUP($G440, SCHOOL_INFO!$D$5:$AS$749, 17, FALSE)</f>
        <v>2</v>
      </c>
      <c r="X440" s="368">
        <f>VLOOKUP($G440, SCHOOL_INFO!$D$5:$AS$749, 18, FALSE)</f>
        <v>0</v>
      </c>
      <c r="Y440" s="368">
        <f>VLOOKUP($G440, SCHOOL_INFO!$D$5:$AS$749, 19, FALSE)</f>
        <v>0</v>
      </c>
      <c r="Z440" s="368">
        <f>VLOOKUP($G440, SCHOOL_INFO!$D$5:$AS$749, 21, FALSE)</f>
        <v>3</v>
      </c>
      <c r="AA440" s="368">
        <f>VLOOKUP($G440, SCHOOL_INFO!$D$5:$AS$749, 22, FALSE)</f>
        <v>3</v>
      </c>
      <c r="AB440" s="368">
        <f>VLOOKUP($G440, SCHOOL_INFO!$D$5:$AS$749, 23, FALSE)</f>
        <v>0</v>
      </c>
      <c r="AC440" s="368">
        <f>VLOOKUP($G440, SCHOOL_INFO!$D$5:$AS$749, 25, FALSE)</f>
        <v>21</v>
      </c>
      <c r="AD440" s="368">
        <f>VLOOKUP($G440, SCHOOL_INFO!$D$5:$AS$749, 26, FALSE)</f>
        <v>0</v>
      </c>
      <c r="AE440" s="368">
        <f>VLOOKUP($G440, SCHOOL_INFO!$D$5:$AS$749, 27, FALSE)</f>
        <v>0</v>
      </c>
      <c r="AF440" s="368">
        <f>VLOOKUP($G440, SCHOOL_INFO!$D$5:$AS$749, 29, FALSE)</f>
        <v>0</v>
      </c>
      <c r="AG440" s="368">
        <f>VLOOKUP($G440, SCHOOL_INFO!$D$5:$AS$749, 30, FALSE)</f>
        <v>0</v>
      </c>
      <c r="AH440" s="368">
        <f>VLOOKUP($G440, SCHOOL_INFO!$D$5:$AS$749, 31, FALSE)</f>
        <v>0</v>
      </c>
      <c r="AI440" s="368">
        <f>VLOOKUP($G440, SCHOOL_INFO!$D$5:$AS$749, 33, FALSE)</f>
        <v>1</v>
      </c>
      <c r="AJ440" s="368">
        <f>VLOOKUP($G440, SCHOOL_INFO!$D$5:$AS$749, 34, FALSE)</f>
        <v>0</v>
      </c>
      <c r="AK440" s="368">
        <f>VLOOKUP($G440, SCHOOL_INFO!$D$5:$AS$749, 35, FALSE)</f>
        <v>7</v>
      </c>
      <c r="AL440" s="368">
        <f>VLOOKUP($B440, '0.학교(충남+대전)'!$C$4:$AH$767, 31, FALSE)</f>
        <v>7</v>
      </c>
      <c r="AM440" s="368">
        <f>VLOOKUP($B440, '0.학교(충남+대전)'!$C$4:$AH$767, 32, FALSE)</f>
        <v>3</v>
      </c>
      <c r="AN440" s="368">
        <f>VLOOKUP($G440, SCHOOL_INFO!$D$5:$AS$749, 9, FALSE)</f>
        <v>15</v>
      </c>
      <c r="AO440" s="368">
        <f>VLOOKUP($G440, SCHOOL_INFO!$D$5:$AS$749, 36, FALSE)</f>
        <v>14</v>
      </c>
      <c r="AP440" s="368">
        <f>VLOOKUP($G440, SCHOOL_INFO!$D$5:$AS$749, 37, FALSE)</f>
        <v>40</v>
      </c>
      <c r="AQ440" s="368">
        <f>VLOOKUP($B440, '0.학교(충남+대전)'!$C$4:$AC$767, 27, FALSE)</f>
        <v>50</v>
      </c>
      <c r="AR440" s="368">
        <f>VLOOKUP($B440, '0.학교(충남+대전)'!$C$4:$AH$767, 29, FALSE)</f>
        <v>50</v>
      </c>
      <c r="AS440" s="368">
        <f>VLOOKUP($B440, '0.학교(충남+대전)'!$C$4:$AH$767, 30, FALSE)</f>
        <v>0</v>
      </c>
      <c r="AT440" s="368">
        <f>VLOOKUP($G440, SCHOOL_INFO!$D$5:$AS$749, 38, FALSE)</f>
        <v>1</v>
      </c>
      <c r="AU440" s="368">
        <f>VLOOKUP($G440, SCHOOL_INFO!$D$5:$AS$749, 39, FALSE)</f>
        <v>7</v>
      </c>
      <c r="AV440" s="368">
        <f>VLOOKUP($G440, SCHOOL_INFO!$D$5:$AS$749, 40, FALSE)</f>
        <v>52</v>
      </c>
      <c r="AW440" s="368">
        <f>VLOOKUP($G440, SCHOOL_INFO!$D$5:$AS$749, 41, FALSE)</f>
        <v>0</v>
      </c>
      <c r="AX440" s="368">
        <f>VLOOKUP($G440, SCHOOL_INFO!$D$5:$AS$749, 42, FALSE)</f>
        <v>0</v>
      </c>
    </row>
    <row r="441" spans="1:50" ht="16.5" customHeight="1">
      <c r="A441" s="80">
        <v>437</v>
      </c>
      <c r="B441" s="86" t="s">
        <v>1652</v>
      </c>
      <c r="C441" s="88" t="s">
        <v>28</v>
      </c>
      <c r="D441" s="86" t="s">
        <v>2233</v>
      </c>
      <c r="E441" s="86" t="s">
        <v>1516</v>
      </c>
      <c r="F441" s="87" t="s">
        <v>727</v>
      </c>
      <c r="G441" s="101" t="s">
        <v>1653</v>
      </c>
      <c r="H441" s="390" t="s">
        <v>2536</v>
      </c>
      <c r="I441" s="390" t="s">
        <v>35</v>
      </c>
      <c r="J441" s="88" t="s">
        <v>5123</v>
      </c>
      <c r="K441" s="366">
        <v>3</v>
      </c>
      <c r="L441" s="367">
        <v>1</v>
      </c>
      <c r="M441" s="367">
        <v>1</v>
      </c>
      <c r="N441" s="368">
        <f>VLOOKUP($G441, SCHOOL_INFO!$D$5:$AS$749, 6, FALSE)</f>
        <v>12</v>
      </c>
      <c r="O441" s="368">
        <f>VLOOKUP($G441, SCHOOL_INFO!$D$5:$AS$749, 7, FALSE)</f>
        <v>6</v>
      </c>
      <c r="P441" s="368">
        <f>VLOOKUP($G441, SCHOOL_INFO!$D$5:$AS$749, 8, FALSE)</f>
        <v>3</v>
      </c>
      <c r="Q441" s="368">
        <f>VLOOKUP($G441, SCHOOL_INFO!$D$5:$AS$749, 10, FALSE)</f>
        <v>1</v>
      </c>
      <c r="R441" s="368">
        <f>VLOOKUP($G441, SCHOOL_INFO!$D$5:$AS$749, 11, FALSE)</f>
        <v>0</v>
      </c>
      <c r="S441" s="368">
        <f>VLOOKUP($G441, SCHOOL_INFO!$D$5:$AS$749, 12, FALSE)</f>
        <v>0</v>
      </c>
      <c r="T441" s="368">
        <f>VLOOKUP($G441, SCHOOL_INFO!$D$5:$AS$749, 13, FALSE)</f>
        <v>0</v>
      </c>
      <c r="U441" s="368">
        <f>VLOOKUP($G441, SCHOOL_INFO!$D$5:$AS$749, 14, FALSE)</f>
        <v>0</v>
      </c>
      <c r="V441" s="368">
        <f>VLOOKUP($G441, SCHOOL_INFO!$D$5:$AS$749, 15, FALSE)</f>
        <v>0</v>
      </c>
      <c r="W441" s="368">
        <f>VLOOKUP($G441, SCHOOL_INFO!$D$5:$AS$749, 17, FALSE)</f>
        <v>19</v>
      </c>
      <c r="X441" s="368">
        <f>VLOOKUP($G441, SCHOOL_INFO!$D$5:$AS$749, 18, FALSE)</f>
        <v>9</v>
      </c>
      <c r="Y441" s="368">
        <f>VLOOKUP($G441, SCHOOL_INFO!$D$5:$AS$749, 19, FALSE)</f>
        <v>7</v>
      </c>
      <c r="Z441" s="368">
        <f>VLOOKUP($G441, SCHOOL_INFO!$D$5:$AS$749, 21, FALSE)</f>
        <v>11</v>
      </c>
      <c r="AA441" s="368">
        <f>VLOOKUP($G441, SCHOOL_INFO!$D$5:$AS$749, 22, FALSE)</f>
        <v>4</v>
      </c>
      <c r="AB441" s="368">
        <f>VLOOKUP($G441, SCHOOL_INFO!$D$5:$AS$749, 23, FALSE)</f>
        <v>1</v>
      </c>
      <c r="AC441" s="368">
        <f>VLOOKUP($G441, SCHOOL_INFO!$D$5:$AS$749, 25, FALSE)</f>
        <v>0</v>
      </c>
      <c r="AD441" s="368">
        <f>VLOOKUP($G441, SCHOOL_INFO!$D$5:$AS$749, 26, FALSE)</f>
        <v>0</v>
      </c>
      <c r="AE441" s="368">
        <f>VLOOKUP($G441, SCHOOL_INFO!$D$5:$AS$749, 27, FALSE)</f>
        <v>0</v>
      </c>
      <c r="AF441" s="368">
        <f>VLOOKUP($G441, SCHOOL_INFO!$D$5:$AS$749, 29, FALSE)</f>
        <v>0</v>
      </c>
      <c r="AG441" s="368">
        <f>VLOOKUP($G441, SCHOOL_INFO!$D$5:$AS$749, 30, FALSE)</f>
        <v>0</v>
      </c>
      <c r="AH441" s="368">
        <f>VLOOKUP($G441, SCHOOL_INFO!$D$5:$AS$749, 31, FALSE)</f>
        <v>0</v>
      </c>
      <c r="AI441" s="368">
        <f>VLOOKUP($G441, SCHOOL_INFO!$D$5:$AS$749, 33, FALSE)</f>
        <v>1</v>
      </c>
      <c r="AJ441" s="368">
        <f>VLOOKUP($G441, SCHOOL_INFO!$D$5:$AS$749, 34, FALSE)</f>
        <v>0</v>
      </c>
      <c r="AK441" s="368">
        <f>VLOOKUP($G441, SCHOOL_INFO!$D$5:$AS$749, 35, FALSE)</f>
        <v>11</v>
      </c>
      <c r="AL441" s="368">
        <f>VLOOKUP($B441, '0.학교(충남+대전)'!$C$4:$AH$767, 31, FALSE)</f>
        <v>0</v>
      </c>
      <c r="AM441" s="368">
        <f>VLOOKUP($B441, '0.학교(충남+대전)'!$C$4:$AH$767, 32, FALSE)</f>
        <v>0</v>
      </c>
      <c r="AN441" s="368">
        <f>VLOOKUP($G441, SCHOOL_INFO!$D$5:$AS$749, 9, FALSE)</f>
        <v>21</v>
      </c>
      <c r="AO441" s="368">
        <f>VLOOKUP($G441, SCHOOL_INFO!$D$5:$AS$749, 36, FALSE)</f>
        <v>71</v>
      </c>
      <c r="AP441" s="368">
        <f>VLOOKUP($G441, SCHOOL_INFO!$D$5:$AS$749, 37, FALSE)</f>
        <v>34</v>
      </c>
      <c r="AQ441" s="368">
        <f>VLOOKUP($B441, '0.학교(충남+대전)'!$C$4:$AC$767, 27, FALSE)</f>
        <v>45</v>
      </c>
      <c r="AR441" s="368">
        <f>VLOOKUP($B441, '0.학교(충남+대전)'!$C$4:$AH$767, 29, FALSE)</f>
        <v>0</v>
      </c>
      <c r="AS441" s="368">
        <f>VLOOKUP($B441, '0.학교(충남+대전)'!$C$4:$AH$767, 30, FALSE)</f>
        <v>0</v>
      </c>
      <c r="AT441" s="368">
        <f>VLOOKUP($G441, SCHOOL_INFO!$D$5:$AS$749, 38, FALSE)</f>
        <v>1</v>
      </c>
      <c r="AU441" s="368">
        <f>VLOOKUP($G441, SCHOOL_INFO!$D$5:$AS$749, 39, FALSE)</f>
        <v>8</v>
      </c>
      <c r="AV441" s="368">
        <f>VLOOKUP($G441, SCHOOL_INFO!$D$5:$AS$749, 40, FALSE)</f>
        <v>43</v>
      </c>
      <c r="AW441" s="368">
        <f>VLOOKUP($G441, SCHOOL_INFO!$D$5:$AS$749, 41, FALSE)</f>
        <v>0</v>
      </c>
      <c r="AX441" s="368">
        <f>VLOOKUP($G441, SCHOOL_INFO!$D$5:$AS$749, 42, FALSE)</f>
        <v>0</v>
      </c>
    </row>
    <row r="442" spans="1:50" ht="16.5" customHeight="1">
      <c r="A442" s="80">
        <v>438</v>
      </c>
      <c r="B442" s="86" t="s">
        <v>1654</v>
      </c>
      <c r="C442" s="88" t="s">
        <v>28</v>
      </c>
      <c r="D442" s="86" t="s">
        <v>2233</v>
      </c>
      <c r="E442" s="86" t="s">
        <v>1516</v>
      </c>
      <c r="F442" s="87" t="s">
        <v>727</v>
      </c>
      <c r="G442" s="99" t="s">
        <v>1655</v>
      </c>
      <c r="H442" s="390" t="s">
        <v>2353</v>
      </c>
      <c r="I442" s="390" t="s">
        <v>699</v>
      </c>
      <c r="J442" s="88" t="s">
        <v>5123</v>
      </c>
      <c r="K442" s="366">
        <v>2</v>
      </c>
      <c r="L442" s="367">
        <v>1</v>
      </c>
      <c r="M442" s="367">
        <v>1</v>
      </c>
      <c r="N442" s="368">
        <f>VLOOKUP($G442, SCHOOL_INFO!$D$5:$AS$749, 6, FALSE)</f>
        <v>3</v>
      </c>
      <c r="O442" s="368">
        <f>VLOOKUP($G442, SCHOOL_INFO!$D$5:$AS$749, 7, FALSE)</f>
        <v>7</v>
      </c>
      <c r="P442" s="368">
        <f>VLOOKUP($G442, SCHOOL_INFO!$D$5:$AS$749, 8, FALSE)</f>
        <v>1</v>
      </c>
      <c r="Q442" s="368">
        <f>VLOOKUP($G442, SCHOOL_INFO!$D$5:$AS$749, 10, FALSE)</f>
        <v>5</v>
      </c>
      <c r="R442" s="368">
        <f>VLOOKUP($G442, SCHOOL_INFO!$D$5:$AS$749, 11, FALSE)</f>
        <v>3</v>
      </c>
      <c r="S442" s="368">
        <f>VLOOKUP($G442, SCHOOL_INFO!$D$5:$AS$749, 12, FALSE)</f>
        <v>0</v>
      </c>
      <c r="T442" s="368">
        <f>VLOOKUP($G442, SCHOOL_INFO!$D$5:$AS$749, 13, FALSE)</f>
        <v>0</v>
      </c>
      <c r="U442" s="368">
        <f>VLOOKUP($G442, SCHOOL_INFO!$D$5:$AS$749, 14, FALSE)</f>
        <v>0</v>
      </c>
      <c r="V442" s="368">
        <f>VLOOKUP($G442, SCHOOL_INFO!$D$5:$AS$749, 15, FALSE)</f>
        <v>0</v>
      </c>
      <c r="W442" s="368">
        <f>VLOOKUP($G442, SCHOOL_INFO!$D$5:$AS$749, 17, FALSE)</f>
        <v>0</v>
      </c>
      <c r="X442" s="368">
        <f>VLOOKUP($G442, SCHOOL_INFO!$D$5:$AS$749, 18, FALSE)</f>
        <v>0</v>
      </c>
      <c r="Y442" s="368">
        <f>VLOOKUP($G442, SCHOOL_INFO!$D$5:$AS$749, 19, FALSE)</f>
        <v>0</v>
      </c>
      <c r="Z442" s="368">
        <f>VLOOKUP($G442, SCHOOL_INFO!$D$5:$AS$749, 21, FALSE)</f>
        <v>1</v>
      </c>
      <c r="AA442" s="368">
        <f>VLOOKUP($G442, SCHOOL_INFO!$D$5:$AS$749, 22, FALSE)</f>
        <v>2</v>
      </c>
      <c r="AB442" s="368">
        <f>VLOOKUP($G442, SCHOOL_INFO!$D$5:$AS$749, 23, FALSE)</f>
        <v>0</v>
      </c>
      <c r="AC442" s="368">
        <f>VLOOKUP($G442, SCHOOL_INFO!$D$5:$AS$749, 25, FALSE)</f>
        <v>17</v>
      </c>
      <c r="AD442" s="368">
        <f>VLOOKUP($G442, SCHOOL_INFO!$D$5:$AS$749, 26, FALSE)</f>
        <v>21</v>
      </c>
      <c r="AE442" s="368">
        <f>VLOOKUP($G442, SCHOOL_INFO!$D$5:$AS$749, 27, FALSE)</f>
        <v>0</v>
      </c>
      <c r="AF442" s="368">
        <f>VLOOKUP($G442, SCHOOL_INFO!$D$5:$AS$749, 29, FALSE)</f>
        <v>0</v>
      </c>
      <c r="AG442" s="368">
        <f>VLOOKUP($G442, SCHOOL_INFO!$D$5:$AS$749, 30, FALSE)</f>
        <v>0</v>
      </c>
      <c r="AH442" s="368">
        <f>VLOOKUP($G442, SCHOOL_INFO!$D$5:$AS$749, 31, FALSE)</f>
        <v>0</v>
      </c>
      <c r="AI442" s="368">
        <f>VLOOKUP($G442, SCHOOL_INFO!$D$5:$AS$749, 33, FALSE)</f>
        <v>1</v>
      </c>
      <c r="AJ442" s="368">
        <f>VLOOKUP($G442, SCHOOL_INFO!$D$5:$AS$749, 34, FALSE)</f>
        <v>0</v>
      </c>
      <c r="AK442" s="368">
        <f>VLOOKUP($G442, SCHOOL_INFO!$D$5:$AS$749, 35, FALSE)</f>
        <v>7</v>
      </c>
      <c r="AL442" s="368">
        <f>VLOOKUP($B442, '0.학교(충남+대전)'!$C$4:$AH$767, 31, FALSE)</f>
        <v>6</v>
      </c>
      <c r="AM442" s="368">
        <f>VLOOKUP($B442, '0.학교(충남+대전)'!$C$4:$AH$767, 32, FALSE)</f>
        <v>1</v>
      </c>
      <c r="AN442" s="368">
        <f>VLOOKUP($G442, SCHOOL_INFO!$D$5:$AS$749, 9, FALSE)</f>
        <v>11</v>
      </c>
      <c r="AO442" s="368">
        <f>VLOOKUP($G442, SCHOOL_INFO!$D$5:$AS$749, 36, FALSE)</f>
        <v>40</v>
      </c>
      <c r="AP442" s="368">
        <f>VLOOKUP($G442, SCHOOL_INFO!$D$5:$AS$749, 37, FALSE)</f>
        <v>2</v>
      </c>
      <c r="AQ442" s="368">
        <f>VLOOKUP($B442, '0.학교(충남+대전)'!$C$4:$AC$767, 27, FALSE)</f>
        <v>33</v>
      </c>
      <c r="AR442" s="368">
        <f>VLOOKUP($B442, '0.학교(충남+대전)'!$C$4:$AH$767, 29, FALSE)</f>
        <v>33</v>
      </c>
      <c r="AS442" s="368">
        <f>VLOOKUP($B442, '0.학교(충남+대전)'!$C$4:$AH$767, 30, FALSE)</f>
        <v>9</v>
      </c>
      <c r="AT442" s="368">
        <f>VLOOKUP($G442, SCHOOL_INFO!$D$5:$AS$749, 38, FALSE)</f>
        <v>0</v>
      </c>
      <c r="AU442" s="368">
        <f>VLOOKUP($G442, SCHOOL_INFO!$D$5:$AS$749, 39, FALSE)</f>
        <v>8</v>
      </c>
      <c r="AV442" s="368">
        <f>VLOOKUP($G442, SCHOOL_INFO!$D$5:$AS$749, 40, FALSE)</f>
        <v>33</v>
      </c>
      <c r="AW442" s="368">
        <f>VLOOKUP($G442, SCHOOL_INFO!$D$5:$AS$749, 41, FALSE)</f>
        <v>0</v>
      </c>
      <c r="AX442" s="368">
        <f>VLOOKUP($G442, SCHOOL_INFO!$D$5:$AS$749, 42, FALSE)</f>
        <v>0</v>
      </c>
    </row>
    <row r="443" spans="1:50" ht="16.5" customHeight="1">
      <c r="A443" s="81">
        <v>439</v>
      </c>
      <c r="B443" s="86" t="s">
        <v>1656</v>
      </c>
      <c r="C443" s="88" t="s">
        <v>28</v>
      </c>
      <c r="D443" s="86" t="s">
        <v>2233</v>
      </c>
      <c r="E443" s="86" t="s">
        <v>1516</v>
      </c>
      <c r="F443" s="87" t="s">
        <v>727</v>
      </c>
      <c r="G443" s="99" t="s">
        <v>1657</v>
      </c>
      <c r="H443" s="390" t="s">
        <v>2353</v>
      </c>
      <c r="I443" s="390" t="s">
        <v>699</v>
      </c>
      <c r="J443" s="88" t="s">
        <v>5123</v>
      </c>
      <c r="K443" s="366">
        <v>2</v>
      </c>
      <c r="L443" s="367">
        <v>1</v>
      </c>
      <c r="M443" s="367">
        <v>1</v>
      </c>
      <c r="N443" s="368">
        <f>VLOOKUP($G443, SCHOOL_INFO!$D$5:$AS$749, 6, FALSE)</f>
        <v>2</v>
      </c>
      <c r="O443" s="368">
        <f>VLOOKUP($G443, SCHOOL_INFO!$D$5:$AS$749, 7, FALSE)</f>
        <v>0</v>
      </c>
      <c r="P443" s="368">
        <f>VLOOKUP($G443, SCHOOL_INFO!$D$5:$AS$749, 8, FALSE)</f>
        <v>1</v>
      </c>
      <c r="Q443" s="368">
        <f>VLOOKUP($G443, SCHOOL_INFO!$D$5:$AS$749, 10, FALSE)</f>
        <v>1</v>
      </c>
      <c r="R443" s="368">
        <f>VLOOKUP($G443, SCHOOL_INFO!$D$5:$AS$749, 11, FALSE)</f>
        <v>2</v>
      </c>
      <c r="S443" s="368">
        <f>VLOOKUP($G443, SCHOOL_INFO!$D$5:$AS$749, 12, FALSE)</f>
        <v>0</v>
      </c>
      <c r="T443" s="368">
        <f>VLOOKUP($G443, SCHOOL_INFO!$D$5:$AS$749, 13, FALSE)</f>
        <v>0</v>
      </c>
      <c r="U443" s="368">
        <f>VLOOKUP($G443, SCHOOL_INFO!$D$5:$AS$749, 14, FALSE)</f>
        <v>0</v>
      </c>
      <c r="V443" s="368">
        <f>VLOOKUP($G443, SCHOOL_INFO!$D$5:$AS$749, 15, FALSE)</f>
        <v>0</v>
      </c>
      <c r="W443" s="368">
        <f>VLOOKUP($G443, SCHOOL_INFO!$D$5:$AS$749, 17, FALSE)</f>
        <v>0</v>
      </c>
      <c r="X443" s="368">
        <f>VLOOKUP($G443, SCHOOL_INFO!$D$5:$AS$749, 18, FALSE)</f>
        <v>2</v>
      </c>
      <c r="Y443" s="368">
        <f>VLOOKUP($G443, SCHOOL_INFO!$D$5:$AS$749, 19, FALSE)</f>
        <v>0</v>
      </c>
      <c r="Z443" s="368">
        <f>VLOOKUP($G443, SCHOOL_INFO!$D$5:$AS$749, 21, FALSE)</f>
        <v>5</v>
      </c>
      <c r="AA443" s="368">
        <f>VLOOKUP($G443, SCHOOL_INFO!$D$5:$AS$749, 22, FALSE)</f>
        <v>4</v>
      </c>
      <c r="AB443" s="368">
        <f>VLOOKUP($G443, SCHOOL_INFO!$D$5:$AS$749, 23, FALSE)</f>
        <v>0</v>
      </c>
      <c r="AC443" s="368">
        <f>VLOOKUP($G443, SCHOOL_INFO!$D$5:$AS$749, 25, FALSE)</f>
        <v>5</v>
      </c>
      <c r="AD443" s="368">
        <f>VLOOKUP($G443, SCHOOL_INFO!$D$5:$AS$749, 26, FALSE)</f>
        <v>0</v>
      </c>
      <c r="AE443" s="368">
        <f>VLOOKUP($G443, SCHOOL_INFO!$D$5:$AS$749, 27, FALSE)</f>
        <v>0</v>
      </c>
      <c r="AF443" s="368">
        <f>VLOOKUP($G443, SCHOOL_INFO!$D$5:$AS$749, 29, FALSE)</f>
        <v>0</v>
      </c>
      <c r="AG443" s="368">
        <f>VLOOKUP($G443, SCHOOL_INFO!$D$5:$AS$749, 30, FALSE)</f>
        <v>0</v>
      </c>
      <c r="AH443" s="368">
        <f>VLOOKUP($G443, SCHOOL_INFO!$D$5:$AS$749, 31, FALSE)</f>
        <v>0</v>
      </c>
      <c r="AI443" s="368">
        <f>VLOOKUP($G443, SCHOOL_INFO!$D$5:$AS$749, 33, FALSE)</f>
        <v>1</v>
      </c>
      <c r="AJ443" s="368">
        <f>VLOOKUP($G443, SCHOOL_INFO!$D$5:$AS$749, 34, FALSE)</f>
        <v>0</v>
      </c>
      <c r="AK443" s="368">
        <f>VLOOKUP($G443, SCHOOL_INFO!$D$5:$AS$749, 35, FALSE)</f>
        <v>5</v>
      </c>
      <c r="AL443" s="368">
        <f>VLOOKUP($B443, '0.학교(충남+대전)'!$C$4:$AH$767, 31, FALSE)</f>
        <v>5</v>
      </c>
      <c r="AM443" s="368">
        <f>VLOOKUP($B443, '0.학교(충남+대전)'!$C$4:$AH$767, 32, FALSE)</f>
        <v>0</v>
      </c>
      <c r="AN443" s="368">
        <f>VLOOKUP($G443, SCHOOL_INFO!$D$5:$AS$749, 9, FALSE)</f>
        <v>3</v>
      </c>
      <c r="AO443" s="368">
        <f>VLOOKUP($G443, SCHOOL_INFO!$D$5:$AS$749, 36, FALSE)</f>
        <v>6</v>
      </c>
      <c r="AP443" s="368">
        <f>VLOOKUP($G443, SCHOOL_INFO!$D$5:$AS$749, 37, FALSE)</f>
        <v>8</v>
      </c>
      <c r="AQ443" s="368">
        <f>VLOOKUP($B443, '0.학교(충남+대전)'!$C$4:$AC$767, 27, FALSE)</f>
        <v>12</v>
      </c>
      <c r="AR443" s="368">
        <f>VLOOKUP($B443, '0.학교(충남+대전)'!$C$4:$AH$767, 29, FALSE)</f>
        <v>11</v>
      </c>
      <c r="AS443" s="368">
        <f>VLOOKUP($B443, '0.학교(충남+대전)'!$C$4:$AH$767, 30, FALSE)</f>
        <v>3</v>
      </c>
      <c r="AT443" s="368">
        <f>VLOOKUP($G443, SCHOOL_INFO!$D$5:$AS$749, 38, FALSE)</f>
        <v>0</v>
      </c>
      <c r="AU443" s="368">
        <f>VLOOKUP($G443, SCHOOL_INFO!$D$5:$AS$749, 39, FALSE)</f>
        <v>7</v>
      </c>
      <c r="AV443" s="368">
        <f>VLOOKUP($G443, SCHOOL_INFO!$D$5:$AS$749, 40, FALSE)</f>
        <v>11</v>
      </c>
      <c r="AW443" s="368">
        <f>VLOOKUP($G443, SCHOOL_INFO!$D$5:$AS$749, 41, FALSE)</f>
        <v>0</v>
      </c>
      <c r="AX443" s="368">
        <f>VLOOKUP($G443, SCHOOL_INFO!$D$5:$AS$749, 42, FALSE)</f>
        <v>0</v>
      </c>
    </row>
    <row r="444" spans="1:50" ht="16.5" customHeight="1">
      <c r="A444" s="80">
        <v>440</v>
      </c>
      <c r="B444" s="86" t="s">
        <v>1658</v>
      </c>
      <c r="C444" s="88" t="s">
        <v>28</v>
      </c>
      <c r="D444" s="86" t="s">
        <v>2233</v>
      </c>
      <c r="E444" s="86" t="s">
        <v>1516</v>
      </c>
      <c r="F444" s="87" t="s">
        <v>727</v>
      </c>
      <c r="G444" s="99" t="s">
        <v>1659</v>
      </c>
      <c r="H444" s="390" t="s">
        <v>26</v>
      </c>
      <c r="I444" s="391" t="s">
        <v>35</v>
      </c>
      <c r="J444" s="88" t="s">
        <v>5123</v>
      </c>
      <c r="K444" s="366">
        <v>3</v>
      </c>
      <c r="L444" s="367">
        <v>1</v>
      </c>
      <c r="M444" s="367">
        <v>1</v>
      </c>
      <c r="N444" s="368">
        <f>VLOOKUP($G444, SCHOOL_INFO!$D$5:$AS$749, 6, FALSE)</f>
        <v>26</v>
      </c>
      <c r="O444" s="368">
        <f>VLOOKUP($G444, SCHOOL_INFO!$D$5:$AS$749, 7, FALSE)</f>
        <v>0</v>
      </c>
      <c r="P444" s="368">
        <f>VLOOKUP($G444, SCHOOL_INFO!$D$5:$AS$749, 8, FALSE)</f>
        <v>1</v>
      </c>
      <c r="Q444" s="368">
        <f>VLOOKUP($G444, SCHOOL_INFO!$D$5:$AS$749, 10, FALSE)</f>
        <v>4</v>
      </c>
      <c r="R444" s="368">
        <f>VLOOKUP($G444, SCHOOL_INFO!$D$5:$AS$749, 11, FALSE)</f>
        <v>0</v>
      </c>
      <c r="S444" s="368">
        <f>VLOOKUP($G444, SCHOOL_INFO!$D$5:$AS$749, 12, FALSE)</f>
        <v>0</v>
      </c>
      <c r="T444" s="368">
        <f>VLOOKUP($G444, SCHOOL_INFO!$D$5:$AS$749, 13, FALSE)</f>
        <v>0</v>
      </c>
      <c r="U444" s="368">
        <f>VLOOKUP($G444, SCHOOL_INFO!$D$5:$AS$749, 14, FALSE)</f>
        <v>0</v>
      </c>
      <c r="V444" s="368">
        <f>VLOOKUP($G444, SCHOOL_INFO!$D$5:$AS$749, 15, FALSE)</f>
        <v>0</v>
      </c>
      <c r="W444" s="368">
        <f>VLOOKUP($G444, SCHOOL_INFO!$D$5:$AS$749, 17, FALSE)</f>
        <v>0</v>
      </c>
      <c r="X444" s="368">
        <f>VLOOKUP($G444, SCHOOL_INFO!$D$5:$AS$749, 18, FALSE)</f>
        <v>0</v>
      </c>
      <c r="Y444" s="368">
        <f>VLOOKUP($G444, SCHOOL_INFO!$D$5:$AS$749, 19, FALSE)</f>
        <v>0</v>
      </c>
      <c r="Z444" s="368">
        <f>VLOOKUP($G444, SCHOOL_INFO!$D$5:$AS$749, 21, FALSE)</f>
        <v>7</v>
      </c>
      <c r="AA444" s="368">
        <f>VLOOKUP($G444, SCHOOL_INFO!$D$5:$AS$749, 22, FALSE)</f>
        <v>3</v>
      </c>
      <c r="AB444" s="368">
        <f>VLOOKUP($G444, SCHOOL_INFO!$D$5:$AS$749, 23, FALSE)</f>
        <v>0</v>
      </c>
      <c r="AC444" s="368">
        <f>VLOOKUP($G444, SCHOOL_INFO!$D$5:$AS$749, 25, FALSE)</f>
        <v>50</v>
      </c>
      <c r="AD444" s="368">
        <f>VLOOKUP($G444, SCHOOL_INFO!$D$5:$AS$749, 26, FALSE)</f>
        <v>1</v>
      </c>
      <c r="AE444" s="368">
        <f>VLOOKUP($G444, SCHOOL_INFO!$D$5:$AS$749, 27, FALSE)</f>
        <v>0</v>
      </c>
      <c r="AF444" s="368">
        <f>VLOOKUP($G444, SCHOOL_INFO!$D$5:$AS$749, 29, FALSE)</f>
        <v>6</v>
      </c>
      <c r="AG444" s="368">
        <f>VLOOKUP($G444, SCHOOL_INFO!$D$5:$AS$749, 30, FALSE)</f>
        <v>0</v>
      </c>
      <c r="AH444" s="368">
        <f>VLOOKUP($G444, SCHOOL_INFO!$D$5:$AS$749, 31, FALSE)</f>
        <v>0</v>
      </c>
      <c r="AI444" s="368">
        <f>VLOOKUP($G444, SCHOOL_INFO!$D$5:$AS$749, 33, FALSE)</f>
        <v>1</v>
      </c>
      <c r="AJ444" s="368">
        <f>VLOOKUP($G444, SCHOOL_INFO!$D$5:$AS$749, 34, FALSE)</f>
        <v>0</v>
      </c>
      <c r="AK444" s="368">
        <f>VLOOKUP($G444, SCHOOL_INFO!$D$5:$AS$749, 35, FALSE)</f>
        <v>9</v>
      </c>
      <c r="AL444" s="368">
        <f>VLOOKUP($B444, '0.학교(충남+대전)'!$C$4:$AH$767, 31, FALSE)</f>
        <v>9</v>
      </c>
      <c r="AM444" s="368">
        <f>VLOOKUP($B444, '0.학교(충남+대전)'!$C$4:$AH$767, 32, FALSE)</f>
        <v>0</v>
      </c>
      <c r="AN444" s="368">
        <f>VLOOKUP($G444, SCHOOL_INFO!$D$5:$AS$749, 9, FALSE)</f>
        <v>27</v>
      </c>
      <c r="AO444" s="368">
        <f>VLOOKUP($G444, SCHOOL_INFO!$D$5:$AS$749, 36, FALSE)</f>
        <v>3</v>
      </c>
      <c r="AP444" s="368">
        <f>VLOOKUP($G444, SCHOOL_INFO!$D$5:$AS$749, 37, FALSE)</f>
        <v>57</v>
      </c>
      <c r="AQ444" s="368">
        <f>VLOOKUP($B444, '0.학교(충남+대전)'!$C$4:$AC$767, 27, FALSE)</f>
        <v>56</v>
      </c>
      <c r="AR444" s="368">
        <f>VLOOKUP($B444, '0.학교(충남+대전)'!$C$4:$AH$767, 29, FALSE)</f>
        <v>56</v>
      </c>
      <c r="AS444" s="368">
        <f>VLOOKUP($B444, '0.학교(충남+대전)'!$C$4:$AH$767, 30, FALSE)</f>
        <v>4</v>
      </c>
      <c r="AT444" s="368">
        <f>VLOOKUP($G444, SCHOOL_INFO!$D$5:$AS$749, 38, FALSE)</f>
        <v>1</v>
      </c>
      <c r="AU444" s="368">
        <f>VLOOKUP($G444, SCHOOL_INFO!$D$5:$AS$749, 39, FALSE)</f>
        <v>9</v>
      </c>
      <c r="AV444" s="368">
        <f>VLOOKUP($G444, SCHOOL_INFO!$D$5:$AS$749, 40, FALSE)</f>
        <v>52</v>
      </c>
      <c r="AW444" s="368">
        <f>VLOOKUP($G444, SCHOOL_INFO!$D$5:$AS$749, 41, FALSE)</f>
        <v>0</v>
      </c>
      <c r="AX444" s="368">
        <f>VLOOKUP($G444, SCHOOL_INFO!$D$5:$AS$749, 42, FALSE)</f>
        <v>0</v>
      </c>
    </row>
    <row r="445" spans="1:50" ht="16.5" customHeight="1">
      <c r="A445" s="80">
        <v>441</v>
      </c>
      <c r="B445" s="86" t="s">
        <v>1660</v>
      </c>
      <c r="C445" s="88" t="s">
        <v>28</v>
      </c>
      <c r="D445" s="86" t="s">
        <v>2233</v>
      </c>
      <c r="E445" s="86" t="s">
        <v>1516</v>
      </c>
      <c r="F445" s="91" t="s">
        <v>724</v>
      </c>
      <c r="G445" s="99" t="s">
        <v>1661</v>
      </c>
      <c r="H445" s="390" t="s">
        <v>26</v>
      </c>
      <c r="I445" s="390" t="s">
        <v>35</v>
      </c>
      <c r="J445" s="88" t="s">
        <v>5123</v>
      </c>
      <c r="K445" s="366">
        <v>2</v>
      </c>
      <c r="L445" s="367">
        <v>1</v>
      </c>
      <c r="M445" s="367">
        <v>1</v>
      </c>
      <c r="N445" s="368">
        <f>VLOOKUP($G445, SCHOOL_INFO!$D$5:$AS$749, 6, FALSE)</f>
        <v>34</v>
      </c>
      <c r="O445" s="368">
        <f>VLOOKUP($G445, SCHOOL_INFO!$D$5:$AS$749, 7, FALSE)</f>
        <v>0</v>
      </c>
      <c r="P445" s="368">
        <f>VLOOKUP($G445, SCHOOL_INFO!$D$5:$AS$749, 8, FALSE)</f>
        <v>1</v>
      </c>
      <c r="Q445" s="368">
        <f>VLOOKUP($G445, SCHOOL_INFO!$D$5:$AS$749, 10, FALSE)</f>
        <v>7</v>
      </c>
      <c r="R445" s="368">
        <f>VLOOKUP($G445, SCHOOL_INFO!$D$5:$AS$749, 11, FALSE)</f>
        <v>0</v>
      </c>
      <c r="S445" s="368">
        <f>VLOOKUP($G445, SCHOOL_INFO!$D$5:$AS$749, 12, FALSE)</f>
        <v>0</v>
      </c>
      <c r="T445" s="368">
        <f>VLOOKUP($G445, SCHOOL_INFO!$D$5:$AS$749, 13, FALSE)</f>
        <v>0</v>
      </c>
      <c r="U445" s="368">
        <f>VLOOKUP($G445, SCHOOL_INFO!$D$5:$AS$749, 14, FALSE)</f>
        <v>0</v>
      </c>
      <c r="V445" s="368">
        <f>VLOOKUP($G445, SCHOOL_INFO!$D$5:$AS$749, 15, FALSE)</f>
        <v>0</v>
      </c>
      <c r="W445" s="368">
        <f>VLOOKUP($G445, SCHOOL_INFO!$D$5:$AS$749, 17, FALSE)</f>
        <v>6</v>
      </c>
      <c r="X445" s="368">
        <f>VLOOKUP($G445, SCHOOL_INFO!$D$5:$AS$749, 18, FALSE)</f>
        <v>0</v>
      </c>
      <c r="Y445" s="368">
        <f>VLOOKUP($G445, SCHOOL_INFO!$D$5:$AS$749, 19, FALSE)</f>
        <v>0</v>
      </c>
      <c r="Z445" s="368">
        <f>VLOOKUP($G445, SCHOOL_INFO!$D$5:$AS$749, 21, FALSE)</f>
        <v>77</v>
      </c>
      <c r="AA445" s="368">
        <f>VLOOKUP($G445, SCHOOL_INFO!$D$5:$AS$749, 22, FALSE)</f>
        <v>3</v>
      </c>
      <c r="AB445" s="368">
        <f>VLOOKUP($G445, SCHOOL_INFO!$D$5:$AS$749, 23, FALSE)</f>
        <v>0</v>
      </c>
      <c r="AC445" s="368">
        <f>VLOOKUP($G445, SCHOOL_INFO!$D$5:$AS$749, 25, FALSE)</f>
        <v>3</v>
      </c>
      <c r="AD445" s="368">
        <f>VLOOKUP($G445, SCHOOL_INFO!$D$5:$AS$749, 26, FALSE)</f>
        <v>0</v>
      </c>
      <c r="AE445" s="368">
        <f>VLOOKUP($G445, SCHOOL_INFO!$D$5:$AS$749, 27, FALSE)</f>
        <v>0</v>
      </c>
      <c r="AF445" s="368">
        <f>VLOOKUP($G445, SCHOOL_INFO!$D$5:$AS$749, 29, FALSE)</f>
        <v>0</v>
      </c>
      <c r="AG445" s="368">
        <f>VLOOKUP($G445, SCHOOL_INFO!$D$5:$AS$749, 30, FALSE)</f>
        <v>0</v>
      </c>
      <c r="AH445" s="368">
        <f>VLOOKUP($G445, SCHOOL_INFO!$D$5:$AS$749, 31, FALSE)</f>
        <v>0</v>
      </c>
      <c r="AI445" s="368">
        <f>VLOOKUP($G445, SCHOOL_INFO!$D$5:$AS$749, 33, FALSE)</f>
        <v>1</v>
      </c>
      <c r="AJ445" s="368">
        <f>VLOOKUP($G445, SCHOOL_INFO!$D$5:$AS$749, 34, FALSE)</f>
        <v>0</v>
      </c>
      <c r="AK445" s="368">
        <f>VLOOKUP($G445, SCHOOL_INFO!$D$5:$AS$749, 35, FALSE)</f>
        <v>11</v>
      </c>
      <c r="AL445" s="368">
        <f>VLOOKUP($B445, '0.학교(충남+대전)'!$C$4:$AH$767, 31, FALSE)</f>
        <v>11</v>
      </c>
      <c r="AM445" s="368">
        <f>VLOOKUP($B445, '0.학교(충남+대전)'!$C$4:$AH$767, 32, FALSE)</f>
        <v>0</v>
      </c>
      <c r="AN445" s="368">
        <f>VLOOKUP($G445, SCHOOL_INFO!$D$5:$AS$749, 9, FALSE)</f>
        <v>35</v>
      </c>
      <c r="AO445" s="368">
        <f>VLOOKUP($G445, SCHOOL_INFO!$D$5:$AS$749, 36, FALSE)</f>
        <v>0</v>
      </c>
      <c r="AP445" s="368">
        <f>VLOOKUP($G445, SCHOOL_INFO!$D$5:$AS$749, 37, FALSE)</f>
        <v>64</v>
      </c>
      <c r="AQ445" s="368">
        <f>VLOOKUP($B445, '0.학교(충남+대전)'!$C$4:$AC$767, 27, FALSE)</f>
        <v>0</v>
      </c>
      <c r="AR445" s="368">
        <f>VLOOKUP($B445, '0.학교(충남+대전)'!$C$4:$AH$767, 29, FALSE)</f>
        <v>64</v>
      </c>
      <c r="AS445" s="368">
        <f>VLOOKUP($B445, '0.학교(충남+대전)'!$C$4:$AH$767, 30, FALSE)</f>
        <v>0</v>
      </c>
      <c r="AT445" s="368">
        <f>VLOOKUP($G445, SCHOOL_INFO!$D$5:$AS$749, 38, FALSE)</f>
        <v>1</v>
      </c>
      <c r="AU445" s="368">
        <f>VLOOKUP($G445, SCHOOL_INFO!$D$5:$AS$749, 39, FALSE)</f>
        <v>10</v>
      </c>
      <c r="AV445" s="368">
        <f>VLOOKUP($G445, SCHOOL_INFO!$D$5:$AS$749, 40, FALSE)</f>
        <v>58</v>
      </c>
      <c r="AW445" s="368">
        <f>VLOOKUP($G445, SCHOOL_INFO!$D$5:$AS$749, 41, FALSE)</f>
        <v>0</v>
      </c>
      <c r="AX445" s="368">
        <f>VLOOKUP($G445, SCHOOL_INFO!$D$5:$AS$749, 42, FALSE)</f>
        <v>0</v>
      </c>
    </row>
    <row r="446" spans="1:50" ht="16.5" customHeight="1">
      <c r="A446" s="81">
        <v>442</v>
      </c>
      <c r="B446" s="86" t="s">
        <v>1662</v>
      </c>
      <c r="C446" s="88" t="s">
        <v>28</v>
      </c>
      <c r="D446" s="86" t="s">
        <v>2233</v>
      </c>
      <c r="E446" s="86" t="s">
        <v>1516</v>
      </c>
      <c r="F446" s="89" t="s">
        <v>730</v>
      </c>
      <c r="G446" s="99" t="s">
        <v>1663</v>
      </c>
      <c r="H446" s="390" t="s">
        <v>26</v>
      </c>
      <c r="I446" s="390" t="s">
        <v>35</v>
      </c>
      <c r="J446" s="88" t="s">
        <v>5123</v>
      </c>
      <c r="K446" s="366">
        <v>2</v>
      </c>
      <c r="L446" s="367">
        <v>1</v>
      </c>
      <c r="M446" s="367">
        <v>1</v>
      </c>
      <c r="N446" s="368">
        <f>VLOOKUP($G446, SCHOOL_INFO!$D$5:$AS$749, 6, FALSE)</f>
        <v>11</v>
      </c>
      <c r="O446" s="368">
        <f>VLOOKUP($G446, SCHOOL_INFO!$D$5:$AS$749, 7, FALSE)</f>
        <v>0</v>
      </c>
      <c r="P446" s="368">
        <f>VLOOKUP($G446, SCHOOL_INFO!$D$5:$AS$749, 8, FALSE)</f>
        <v>1</v>
      </c>
      <c r="Q446" s="368">
        <f>VLOOKUP($G446, SCHOOL_INFO!$D$5:$AS$749, 10, FALSE)</f>
        <v>5</v>
      </c>
      <c r="R446" s="368">
        <f>VLOOKUP($G446, SCHOOL_INFO!$D$5:$AS$749, 11, FALSE)</f>
        <v>0</v>
      </c>
      <c r="S446" s="368">
        <f>VLOOKUP($G446, SCHOOL_INFO!$D$5:$AS$749, 12, FALSE)</f>
        <v>0</v>
      </c>
      <c r="T446" s="368">
        <f>VLOOKUP($G446, SCHOOL_INFO!$D$5:$AS$749, 13, FALSE)</f>
        <v>0</v>
      </c>
      <c r="U446" s="368">
        <f>VLOOKUP($G446, SCHOOL_INFO!$D$5:$AS$749, 14, FALSE)</f>
        <v>0</v>
      </c>
      <c r="V446" s="368">
        <f>VLOOKUP($G446, SCHOOL_INFO!$D$5:$AS$749, 15, FALSE)</f>
        <v>0</v>
      </c>
      <c r="W446" s="368">
        <f>VLOOKUP($G446, SCHOOL_INFO!$D$5:$AS$749, 17, FALSE)</f>
        <v>3</v>
      </c>
      <c r="X446" s="368">
        <f>VLOOKUP($G446, SCHOOL_INFO!$D$5:$AS$749, 18, FALSE)</f>
        <v>1</v>
      </c>
      <c r="Y446" s="368">
        <f>VLOOKUP($G446, SCHOOL_INFO!$D$5:$AS$749, 19, FALSE)</f>
        <v>0</v>
      </c>
      <c r="Z446" s="368">
        <f>VLOOKUP($G446, SCHOOL_INFO!$D$5:$AS$749, 21, FALSE)</f>
        <v>23</v>
      </c>
      <c r="AA446" s="368">
        <f>VLOOKUP($G446, SCHOOL_INFO!$D$5:$AS$749, 22, FALSE)</f>
        <v>4</v>
      </c>
      <c r="AB446" s="368">
        <f>VLOOKUP($G446, SCHOOL_INFO!$D$5:$AS$749, 23, FALSE)</f>
        <v>0</v>
      </c>
      <c r="AC446" s="368">
        <f>VLOOKUP($G446, SCHOOL_INFO!$D$5:$AS$749, 25, FALSE)</f>
        <v>9</v>
      </c>
      <c r="AD446" s="368">
        <f>VLOOKUP($G446, SCHOOL_INFO!$D$5:$AS$749, 26, FALSE)</f>
        <v>1</v>
      </c>
      <c r="AE446" s="368">
        <f>VLOOKUP($G446, SCHOOL_INFO!$D$5:$AS$749, 27, FALSE)</f>
        <v>0</v>
      </c>
      <c r="AF446" s="368">
        <f>VLOOKUP($G446, SCHOOL_INFO!$D$5:$AS$749, 29, FALSE)</f>
        <v>0</v>
      </c>
      <c r="AG446" s="368">
        <f>VLOOKUP($G446, SCHOOL_INFO!$D$5:$AS$749, 30, FALSE)</f>
        <v>0</v>
      </c>
      <c r="AH446" s="368">
        <f>VLOOKUP($G446, SCHOOL_INFO!$D$5:$AS$749, 31, FALSE)</f>
        <v>0</v>
      </c>
      <c r="AI446" s="368">
        <f>VLOOKUP($G446, SCHOOL_INFO!$D$5:$AS$749, 33, FALSE)</f>
        <v>1</v>
      </c>
      <c r="AJ446" s="368">
        <f>VLOOKUP($G446, SCHOOL_INFO!$D$5:$AS$749, 34, FALSE)</f>
        <v>0</v>
      </c>
      <c r="AK446" s="368">
        <f>VLOOKUP($G446, SCHOOL_INFO!$D$5:$AS$749, 35, FALSE)</f>
        <v>9</v>
      </c>
      <c r="AL446" s="368">
        <f>VLOOKUP($B446, '0.학교(충남+대전)'!$C$4:$AH$767, 31, FALSE)</f>
        <v>8</v>
      </c>
      <c r="AM446" s="368">
        <f>VLOOKUP($B446, '0.학교(충남+대전)'!$C$4:$AH$767, 32, FALSE)</f>
        <v>1</v>
      </c>
      <c r="AN446" s="368">
        <f>VLOOKUP($G446, SCHOOL_INFO!$D$5:$AS$749, 9, FALSE)</f>
        <v>12</v>
      </c>
      <c r="AO446" s="368">
        <f>VLOOKUP($G446, SCHOOL_INFO!$D$5:$AS$749, 36, FALSE)</f>
        <v>8</v>
      </c>
      <c r="AP446" s="368">
        <f>VLOOKUP($G446, SCHOOL_INFO!$D$5:$AS$749, 37, FALSE)</f>
        <v>28</v>
      </c>
      <c r="AQ446" s="368">
        <f>VLOOKUP($B446, '0.학교(충남+대전)'!$C$4:$AC$767, 27, FALSE)</f>
        <v>0</v>
      </c>
      <c r="AR446" s="368">
        <f>VLOOKUP($B446, '0.학교(충남+대전)'!$C$4:$AH$767, 29, FALSE)</f>
        <v>35</v>
      </c>
      <c r="AS446" s="368">
        <f>VLOOKUP($B446, '0.학교(충남+대전)'!$C$4:$AH$767, 30, FALSE)</f>
        <v>1</v>
      </c>
      <c r="AT446" s="368">
        <f>VLOOKUP($G446, SCHOOL_INFO!$D$5:$AS$749, 38, FALSE)</f>
        <v>1</v>
      </c>
      <c r="AU446" s="368">
        <f>VLOOKUP($G446, SCHOOL_INFO!$D$5:$AS$749, 39, FALSE)</f>
        <v>8</v>
      </c>
      <c r="AV446" s="368">
        <f>VLOOKUP($G446, SCHOOL_INFO!$D$5:$AS$749, 40, FALSE)</f>
        <v>34</v>
      </c>
      <c r="AW446" s="368">
        <f>VLOOKUP($G446, SCHOOL_INFO!$D$5:$AS$749, 41, FALSE)</f>
        <v>0</v>
      </c>
      <c r="AX446" s="368">
        <f>VLOOKUP($G446, SCHOOL_INFO!$D$5:$AS$749, 42, FALSE)</f>
        <v>0</v>
      </c>
    </row>
    <row r="447" spans="1:50" ht="16.5" customHeight="1">
      <c r="A447" s="80">
        <v>443</v>
      </c>
      <c r="B447" s="86" t="s">
        <v>1664</v>
      </c>
      <c r="C447" s="88" t="s">
        <v>28</v>
      </c>
      <c r="D447" s="86" t="s">
        <v>2233</v>
      </c>
      <c r="E447" s="86" t="s">
        <v>1516</v>
      </c>
      <c r="F447" s="87" t="s">
        <v>727</v>
      </c>
      <c r="G447" s="99" t="s">
        <v>1665</v>
      </c>
      <c r="H447" s="390" t="s">
        <v>2353</v>
      </c>
      <c r="I447" s="390" t="s">
        <v>35</v>
      </c>
      <c r="J447" s="88" t="s">
        <v>5123</v>
      </c>
      <c r="K447" s="366">
        <v>3</v>
      </c>
      <c r="L447" s="367">
        <v>1</v>
      </c>
      <c r="M447" s="367">
        <v>1</v>
      </c>
      <c r="N447" s="368">
        <f>VLOOKUP($G447, SCHOOL_INFO!$D$5:$AS$749, 6, FALSE)</f>
        <v>14</v>
      </c>
      <c r="O447" s="368">
        <f>VLOOKUP($G447, SCHOOL_INFO!$D$5:$AS$749, 7, FALSE)</f>
        <v>5</v>
      </c>
      <c r="P447" s="368">
        <f>VLOOKUP($G447, SCHOOL_INFO!$D$5:$AS$749, 8, FALSE)</f>
        <v>2</v>
      </c>
      <c r="Q447" s="368">
        <f>VLOOKUP($G447, SCHOOL_INFO!$D$5:$AS$749, 10, FALSE)</f>
        <v>2</v>
      </c>
      <c r="R447" s="368">
        <f>VLOOKUP($G447, SCHOOL_INFO!$D$5:$AS$749, 11, FALSE)</f>
        <v>0</v>
      </c>
      <c r="S447" s="368">
        <f>VLOOKUP($G447, SCHOOL_INFO!$D$5:$AS$749, 12, FALSE)</f>
        <v>0</v>
      </c>
      <c r="T447" s="368">
        <f>VLOOKUP($G447, SCHOOL_INFO!$D$5:$AS$749, 13, FALSE)</f>
        <v>16</v>
      </c>
      <c r="U447" s="368">
        <f>VLOOKUP($G447, SCHOOL_INFO!$D$5:$AS$749, 14, FALSE)</f>
        <v>8</v>
      </c>
      <c r="V447" s="368">
        <f>VLOOKUP($G447, SCHOOL_INFO!$D$5:$AS$749, 15, FALSE)</f>
        <v>5</v>
      </c>
      <c r="W447" s="368">
        <f>VLOOKUP($G447, SCHOOL_INFO!$D$5:$AS$749, 17, FALSE)</f>
        <v>1</v>
      </c>
      <c r="X447" s="368">
        <f>VLOOKUP($G447, SCHOOL_INFO!$D$5:$AS$749, 18, FALSE)</f>
        <v>0</v>
      </c>
      <c r="Y447" s="368">
        <f>VLOOKUP($G447, SCHOOL_INFO!$D$5:$AS$749, 19, FALSE)</f>
        <v>0</v>
      </c>
      <c r="Z447" s="368">
        <f>VLOOKUP($G447, SCHOOL_INFO!$D$5:$AS$749, 21, FALSE)</f>
        <v>11</v>
      </c>
      <c r="AA447" s="368">
        <f>VLOOKUP($G447, SCHOOL_INFO!$D$5:$AS$749, 22, FALSE)</f>
        <v>5</v>
      </c>
      <c r="AB447" s="368">
        <f>VLOOKUP($G447, SCHOOL_INFO!$D$5:$AS$749, 23, FALSE)</f>
        <v>1</v>
      </c>
      <c r="AC447" s="368">
        <f>VLOOKUP($G447, SCHOOL_INFO!$D$5:$AS$749, 25, FALSE)</f>
        <v>9</v>
      </c>
      <c r="AD447" s="368">
        <f>VLOOKUP($G447, SCHOOL_INFO!$D$5:$AS$749, 26, FALSE)</f>
        <v>0</v>
      </c>
      <c r="AE447" s="368">
        <f>VLOOKUP($G447, SCHOOL_INFO!$D$5:$AS$749, 27, FALSE)</f>
        <v>0</v>
      </c>
      <c r="AF447" s="368">
        <f>VLOOKUP($G447, SCHOOL_INFO!$D$5:$AS$749, 29, FALSE)</f>
        <v>0</v>
      </c>
      <c r="AG447" s="368">
        <f>VLOOKUP($G447, SCHOOL_INFO!$D$5:$AS$749, 30, FALSE)</f>
        <v>0</v>
      </c>
      <c r="AH447" s="368">
        <f>VLOOKUP($G447, SCHOOL_INFO!$D$5:$AS$749, 31, FALSE)</f>
        <v>0</v>
      </c>
      <c r="AI447" s="368">
        <f>VLOOKUP($G447, SCHOOL_INFO!$D$5:$AS$749, 33, FALSE)</f>
        <v>1</v>
      </c>
      <c r="AJ447" s="368">
        <f>VLOOKUP($G447, SCHOOL_INFO!$D$5:$AS$749, 34, FALSE)</f>
        <v>0</v>
      </c>
      <c r="AK447" s="368">
        <f>VLOOKUP($G447, SCHOOL_INFO!$D$5:$AS$749, 35, FALSE)</f>
        <v>7</v>
      </c>
      <c r="AL447" s="368">
        <f>VLOOKUP($B447, '0.학교(충남+대전)'!$C$4:$AH$767, 31, FALSE)</f>
        <v>7</v>
      </c>
      <c r="AM447" s="368">
        <f>VLOOKUP($B447, '0.학교(충남+대전)'!$C$4:$AH$767, 32, FALSE)</f>
        <v>0</v>
      </c>
      <c r="AN447" s="368">
        <f>VLOOKUP($G447, SCHOOL_INFO!$D$5:$AS$749, 9, FALSE)</f>
        <v>21</v>
      </c>
      <c r="AO447" s="368">
        <f>VLOOKUP($G447, SCHOOL_INFO!$D$5:$AS$749, 36, FALSE)</f>
        <v>0</v>
      </c>
      <c r="AP447" s="368">
        <f>VLOOKUP($G447, SCHOOL_INFO!$D$5:$AS$749, 37, FALSE)</f>
        <v>44</v>
      </c>
      <c r="AQ447" s="368">
        <f>VLOOKUP($B447, '0.학교(충남+대전)'!$C$4:$AC$767, 27, FALSE)</f>
        <v>44</v>
      </c>
      <c r="AR447" s="368">
        <f>VLOOKUP($B447, '0.학교(충남+대전)'!$C$4:$AH$767, 29, FALSE)</f>
        <v>44</v>
      </c>
      <c r="AS447" s="368">
        <f>VLOOKUP($B447, '0.학교(충남+대전)'!$C$4:$AH$767, 30, FALSE)</f>
        <v>0</v>
      </c>
      <c r="AT447" s="368">
        <f>VLOOKUP($G447, SCHOOL_INFO!$D$5:$AS$749, 38, FALSE)</f>
        <v>9</v>
      </c>
      <c r="AU447" s="368">
        <f>VLOOKUP($G447, SCHOOL_INFO!$D$5:$AS$749, 39, FALSE)</f>
        <v>7</v>
      </c>
      <c r="AV447" s="368">
        <f>VLOOKUP($G447, SCHOOL_INFO!$D$5:$AS$749, 40, FALSE)</f>
        <v>44</v>
      </c>
      <c r="AW447" s="368">
        <f>VLOOKUP($G447, SCHOOL_INFO!$D$5:$AS$749, 41, FALSE)</f>
        <v>0</v>
      </c>
      <c r="AX447" s="368">
        <f>VLOOKUP($G447, SCHOOL_INFO!$D$5:$AS$749, 42, FALSE)</f>
        <v>0</v>
      </c>
    </row>
    <row r="448" spans="1:50" ht="16.5" customHeight="1">
      <c r="A448" s="80">
        <v>444</v>
      </c>
      <c r="B448" s="86" t="s">
        <v>1666</v>
      </c>
      <c r="C448" s="88" t="s">
        <v>28</v>
      </c>
      <c r="D448" s="86" t="s">
        <v>2233</v>
      </c>
      <c r="E448" s="86" t="s">
        <v>1516</v>
      </c>
      <c r="F448" s="87" t="s">
        <v>727</v>
      </c>
      <c r="G448" s="99" t="s">
        <v>1667</v>
      </c>
      <c r="H448" s="390" t="s">
        <v>26</v>
      </c>
      <c r="I448" s="391" t="s">
        <v>35</v>
      </c>
      <c r="J448" s="88" t="s">
        <v>5123</v>
      </c>
      <c r="K448" s="366">
        <v>3</v>
      </c>
      <c r="L448" s="385">
        <v>1</v>
      </c>
      <c r="M448" s="385">
        <v>1</v>
      </c>
      <c r="N448" s="368">
        <f>VLOOKUP($G448, SCHOOL_INFO!$D$5:$AS$749, 6, FALSE)</f>
        <v>26</v>
      </c>
      <c r="O448" s="368">
        <f>VLOOKUP($G448, SCHOOL_INFO!$D$5:$AS$749, 7, FALSE)</f>
        <v>7</v>
      </c>
      <c r="P448" s="368">
        <f>VLOOKUP($G448, SCHOOL_INFO!$D$5:$AS$749, 8, FALSE)</f>
        <v>1</v>
      </c>
      <c r="Q448" s="368">
        <f>VLOOKUP($G448, SCHOOL_INFO!$D$5:$AS$749, 10, FALSE)</f>
        <v>9</v>
      </c>
      <c r="R448" s="368">
        <f>VLOOKUP($G448, SCHOOL_INFO!$D$5:$AS$749, 11, FALSE)</f>
        <v>0</v>
      </c>
      <c r="S448" s="368">
        <f>VLOOKUP($G448, SCHOOL_INFO!$D$5:$AS$749, 12, FALSE)</f>
        <v>0</v>
      </c>
      <c r="T448" s="368">
        <f>VLOOKUP($G448, SCHOOL_INFO!$D$5:$AS$749, 13, FALSE)</f>
        <v>25</v>
      </c>
      <c r="U448" s="368">
        <f>VLOOKUP($G448, SCHOOL_INFO!$D$5:$AS$749, 14, FALSE)</f>
        <v>5</v>
      </c>
      <c r="V448" s="368">
        <f>VLOOKUP($G448, SCHOOL_INFO!$D$5:$AS$749, 15, FALSE)</f>
        <v>0</v>
      </c>
      <c r="W448" s="368">
        <f>VLOOKUP($G448, SCHOOL_INFO!$D$5:$AS$749, 17, FALSE)</f>
        <v>0</v>
      </c>
      <c r="X448" s="368">
        <f>VLOOKUP($G448, SCHOOL_INFO!$D$5:$AS$749, 18, FALSE)</f>
        <v>0</v>
      </c>
      <c r="Y448" s="368">
        <f>VLOOKUP($G448, SCHOOL_INFO!$D$5:$AS$749, 19, FALSE)</f>
        <v>0</v>
      </c>
      <c r="Z448" s="368">
        <f>VLOOKUP($G448, SCHOOL_INFO!$D$5:$AS$749, 21, FALSE)</f>
        <v>25</v>
      </c>
      <c r="AA448" s="368">
        <f>VLOOKUP($G448, SCHOOL_INFO!$D$5:$AS$749, 22, FALSE)</f>
        <v>2</v>
      </c>
      <c r="AB448" s="368">
        <f>VLOOKUP($G448, SCHOOL_INFO!$D$5:$AS$749, 23, FALSE)</f>
        <v>0</v>
      </c>
      <c r="AC448" s="368">
        <f>VLOOKUP($G448, SCHOOL_INFO!$D$5:$AS$749, 25, FALSE)</f>
        <v>5</v>
      </c>
      <c r="AD448" s="368">
        <f>VLOOKUP($G448, SCHOOL_INFO!$D$5:$AS$749, 26, FALSE)</f>
        <v>1</v>
      </c>
      <c r="AE448" s="368">
        <f>VLOOKUP($G448, SCHOOL_INFO!$D$5:$AS$749, 27, FALSE)</f>
        <v>0</v>
      </c>
      <c r="AF448" s="368">
        <f>VLOOKUP($G448, SCHOOL_INFO!$D$5:$AS$749, 29, FALSE)</f>
        <v>22</v>
      </c>
      <c r="AG448" s="368">
        <f>VLOOKUP($G448, SCHOOL_INFO!$D$5:$AS$749, 30, FALSE)</f>
        <v>0</v>
      </c>
      <c r="AH448" s="368">
        <f>VLOOKUP($G448, SCHOOL_INFO!$D$5:$AS$749, 31, FALSE)</f>
        <v>0</v>
      </c>
      <c r="AI448" s="368">
        <f>VLOOKUP($G448, SCHOOL_INFO!$D$5:$AS$749, 33, FALSE)</f>
        <v>1</v>
      </c>
      <c r="AJ448" s="368">
        <f>VLOOKUP($G448, SCHOOL_INFO!$D$5:$AS$749, 34, FALSE)</f>
        <v>0</v>
      </c>
      <c r="AK448" s="368">
        <f>VLOOKUP($G448, SCHOOL_INFO!$D$5:$AS$749, 35, FALSE)</f>
        <v>19</v>
      </c>
      <c r="AL448" s="368">
        <f>VLOOKUP($B448, '0.학교(충남+대전)'!$C$4:$AH$767, 31, FALSE)</f>
        <v>19</v>
      </c>
      <c r="AM448" s="368">
        <f>VLOOKUP($B448, '0.학교(충남+대전)'!$C$4:$AH$767, 32, FALSE)</f>
        <v>0</v>
      </c>
      <c r="AN448" s="368">
        <f>VLOOKUP($G448, SCHOOL_INFO!$D$5:$AS$749, 9, FALSE)</f>
        <v>34</v>
      </c>
      <c r="AO448" s="368">
        <f>VLOOKUP($G448, SCHOOL_INFO!$D$5:$AS$749, 36, FALSE)</f>
        <v>89</v>
      </c>
      <c r="AP448" s="368">
        <f>VLOOKUP($G448, SCHOOL_INFO!$D$5:$AS$749, 37, FALSE)</f>
        <v>24</v>
      </c>
      <c r="AQ448" s="368">
        <f>VLOOKUP($B448, '0.학교(충남+대전)'!$C$4:$AC$767, 27, FALSE)</f>
        <v>75</v>
      </c>
      <c r="AR448" s="368">
        <f>VLOOKUP($B448, '0.학교(충남+대전)'!$C$4:$AH$767, 29, FALSE)</f>
        <v>75</v>
      </c>
      <c r="AS448" s="368">
        <f>VLOOKUP($B448, '0.학교(충남+대전)'!$C$4:$AH$767, 30, FALSE)</f>
        <v>38</v>
      </c>
      <c r="AT448" s="368">
        <f>VLOOKUP($G448, SCHOOL_INFO!$D$5:$AS$749, 38, FALSE)</f>
        <v>1</v>
      </c>
      <c r="AU448" s="368">
        <f>VLOOKUP($G448, SCHOOL_INFO!$D$5:$AS$749, 39, FALSE)</f>
        <v>12</v>
      </c>
      <c r="AV448" s="368">
        <f>VLOOKUP($G448, SCHOOL_INFO!$D$5:$AS$749, 40, FALSE)</f>
        <v>75</v>
      </c>
      <c r="AW448" s="368">
        <f>VLOOKUP($G448, SCHOOL_INFO!$D$5:$AS$749, 41, FALSE)</f>
        <v>0</v>
      </c>
      <c r="AX448" s="368">
        <f>VLOOKUP($G448, SCHOOL_INFO!$D$5:$AS$749, 42, FALSE)</f>
        <v>0</v>
      </c>
    </row>
    <row r="449" spans="1:50" ht="16.5" customHeight="1">
      <c r="A449" s="81">
        <v>445</v>
      </c>
      <c r="B449" s="86" t="s">
        <v>1668</v>
      </c>
      <c r="C449" s="88" t="s">
        <v>28</v>
      </c>
      <c r="D449" s="86" t="s">
        <v>2233</v>
      </c>
      <c r="E449" s="86" t="s">
        <v>1516</v>
      </c>
      <c r="F449" s="89" t="s">
        <v>730</v>
      </c>
      <c r="G449" s="99" t="s">
        <v>1669</v>
      </c>
      <c r="H449" s="390" t="s">
        <v>26</v>
      </c>
      <c r="I449" s="390" t="s">
        <v>35</v>
      </c>
      <c r="J449" s="88" t="s">
        <v>5123</v>
      </c>
      <c r="K449" s="366">
        <v>3</v>
      </c>
      <c r="L449" s="367">
        <v>1</v>
      </c>
      <c r="M449" s="367">
        <v>1</v>
      </c>
      <c r="N449" s="368">
        <f>VLOOKUP($G449, SCHOOL_INFO!$D$5:$AS$749, 6, FALSE)</f>
        <v>20</v>
      </c>
      <c r="O449" s="368">
        <f>VLOOKUP($G449, SCHOOL_INFO!$D$5:$AS$749, 7, FALSE)</f>
        <v>0</v>
      </c>
      <c r="P449" s="368">
        <f>VLOOKUP($G449, SCHOOL_INFO!$D$5:$AS$749, 8, FALSE)</f>
        <v>1</v>
      </c>
      <c r="Q449" s="368">
        <f>VLOOKUP($G449, SCHOOL_INFO!$D$5:$AS$749, 10, FALSE)</f>
        <v>10</v>
      </c>
      <c r="R449" s="368">
        <f>VLOOKUP($G449, SCHOOL_INFO!$D$5:$AS$749, 11, FALSE)</f>
        <v>0</v>
      </c>
      <c r="S449" s="368">
        <f>VLOOKUP($G449, SCHOOL_INFO!$D$5:$AS$749, 12, FALSE)</f>
        <v>0</v>
      </c>
      <c r="T449" s="368">
        <f>VLOOKUP($G449, SCHOOL_INFO!$D$5:$AS$749, 13, FALSE)</f>
        <v>17</v>
      </c>
      <c r="U449" s="368">
        <f>VLOOKUP($G449, SCHOOL_INFO!$D$5:$AS$749, 14, FALSE)</f>
        <v>0</v>
      </c>
      <c r="V449" s="368">
        <f>VLOOKUP($G449, SCHOOL_INFO!$D$5:$AS$749, 15, FALSE)</f>
        <v>0</v>
      </c>
      <c r="W449" s="368">
        <f>VLOOKUP($G449, SCHOOL_INFO!$D$5:$AS$749, 17, FALSE)</f>
        <v>0</v>
      </c>
      <c r="X449" s="368">
        <f>VLOOKUP($G449, SCHOOL_INFO!$D$5:$AS$749, 18, FALSE)</f>
        <v>0</v>
      </c>
      <c r="Y449" s="368">
        <f>VLOOKUP($G449, SCHOOL_INFO!$D$5:$AS$749, 19, FALSE)</f>
        <v>0</v>
      </c>
      <c r="Z449" s="368">
        <f>VLOOKUP($G449, SCHOOL_INFO!$D$5:$AS$749, 21, FALSE)</f>
        <v>9</v>
      </c>
      <c r="AA449" s="368">
        <f>VLOOKUP($G449, SCHOOL_INFO!$D$5:$AS$749, 22, FALSE)</f>
        <v>4</v>
      </c>
      <c r="AB449" s="368">
        <f>VLOOKUP($G449, SCHOOL_INFO!$D$5:$AS$749, 23, FALSE)</f>
        <v>0</v>
      </c>
      <c r="AC449" s="368">
        <f>VLOOKUP($G449, SCHOOL_INFO!$D$5:$AS$749, 25, FALSE)</f>
        <v>33</v>
      </c>
      <c r="AD449" s="368">
        <f>VLOOKUP($G449, SCHOOL_INFO!$D$5:$AS$749, 26, FALSE)</f>
        <v>0</v>
      </c>
      <c r="AE449" s="368">
        <f>VLOOKUP($G449, SCHOOL_INFO!$D$5:$AS$749, 27, FALSE)</f>
        <v>0</v>
      </c>
      <c r="AF449" s="368">
        <f>VLOOKUP($G449, SCHOOL_INFO!$D$5:$AS$749, 29, FALSE)</f>
        <v>3</v>
      </c>
      <c r="AG449" s="368">
        <f>VLOOKUP($G449, SCHOOL_INFO!$D$5:$AS$749, 30, FALSE)</f>
        <v>1</v>
      </c>
      <c r="AH449" s="368">
        <f>VLOOKUP($G449, SCHOOL_INFO!$D$5:$AS$749, 31, FALSE)</f>
        <v>0</v>
      </c>
      <c r="AI449" s="368">
        <f>VLOOKUP($G449, SCHOOL_INFO!$D$5:$AS$749, 33, FALSE)</f>
        <v>1</v>
      </c>
      <c r="AJ449" s="368">
        <f>VLOOKUP($G449, SCHOOL_INFO!$D$5:$AS$749, 34, FALSE)</f>
        <v>0</v>
      </c>
      <c r="AK449" s="368">
        <f>VLOOKUP($G449, SCHOOL_INFO!$D$5:$AS$749, 35, FALSE)</f>
        <v>8</v>
      </c>
      <c r="AL449" s="368">
        <f>VLOOKUP($B449, '0.학교(충남+대전)'!$C$4:$AH$767, 31, FALSE)</f>
        <v>8</v>
      </c>
      <c r="AM449" s="368">
        <f>VLOOKUP($B449, '0.학교(충남+대전)'!$C$4:$AH$767, 32, FALSE)</f>
        <v>0</v>
      </c>
      <c r="AN449" s="368">
        <f>VLOOKUP($G449, SCHOOL_INFO!$D$5:$AS$749, 9, FALSE)</f>
        <v>21</v>
      </c>
      <c r="AO449" s="368">
        <f>VLOOKUP($G449, SCHOOL_INFO!$D$5:$AS$749, 36, FALSE)</f>
        <v>32</v>
      </c>
      <c r="AP449" s="368">
        <f>VLOOKUP($G449, SCHOOL_INFO!$D$5:$AS$749, 37, FALSE)</f>
        <v>7</v>
      </c>
      <c r="AQ449" s="368">
        <f>VLOOKUP($B449, '0.학교(충남+대전)'!$C$4:$AC$767, 27, FALSE)</f>
        <v>36</v>
      </c>
      <c r="AR449" s="368">
        <f>VLOOKUP($B449, '0.학교(충남+대전)'!$C$4:$AH$767, 29, FALSE)</f>
        <v>39</v>
      </c>
      <c r="AS449" s="368">
        <f>VLOOKUP($B449, '0.학교(충남+대전)'!$C$4:$AH$767, 30, FALSE)</f>
        <v>0</v>
      </c>
      <c r="AT449" s="368">
        <f>VLOOKUP($G449, SCHOOL_INFO!$D$5:$AS$749, 38, FALSE)</f>
        <v>1</v>
      </c>
      <c r="AU449" s="368">
        <f>VLOOKUP($G449, SCHOOL_INFO!$D$5:$AS$749, 39, FALSE)</f>
        <v>7</v>
      </c>
      <c r="AV449" s="368">
        <f>VLOOKUP($G449, SCHOOL_INFO!$D$5:$AS$749, 40, FALSE)</f>
        <v>39</v>
      </c>
      <c r="AW449" s="368">
        <f>VLOOKUP($G449, SCHOOL_INFO!$D$5:$AS$749, 41, FALSE)</f>
        <v>0</v>
      </c>
      <c r="AX449" s="368">
        <f>VLOOKUP($G449, SCHOOL_INFO!$D$5:$AS$749, 42, FALSE)</f>
        <v>0</v>
      </c>
    </row>
    <row r="450" spans="1:50" ht="16.5" customHeight="1">
      <c r="A450" s="80">
        <v>446</v>
      </c>
      <c r="B450" s="86" t="s">
        <v>1670</v>
      </c>
      <c r="C450" s="88" t="s">
        <v>28</v>
      </c>
      <c r="D450" s="86" t="s">
        <v>2233</v>
      </c>
      <c r="E450" s="86" t="s">
        <v>1516</v>
      </c>
      <c r="F450" s="87" t="s">
        <v>727</v>
      </c>
      <c r="G450" s="99" t="s">
        <v>1671</v>
      </c>
      <c r="H450" s="390" t="s">
        <v>2353</v>
      </c>
      <c r="I450" s="390" t="s">
        <v>699</v>
      </c>
      <c r="J450" s="88" t="s">
        <v>5123</v>
      </c>
      <c r="K450" s="366">
        <v>2</v>
      </c>
      <c r="L450" s="367">
        <v>1</v>
      </c>
      <c r="M450" s="367">
        <v>1</v>
      </c>
      <c r="N450" s="368">
        <f>VLOOKUP($G450, SCHOOL_INFO!$D$5:$AS$749, 6, FALSE)</f>
        <v>8</v>
      </c>
      <c r="O450" s="368">
        <f>VLOOKUP($G450, SCHOOL_INFO!$D$5:$AS$749, 7, FALSE)</f>
        <v>0</v>
      </c>
      <c r="P450" s="368">
        <f>VLOOKUP($G450, SCHOOL_INFO!$D$5:$AS$749, 8, FALSE)</f>
        <v>1</v>
      </c>
      <c r="Q450" s="368">
        <f>VLOOKUP($G450, SCHOOL_INFO!$D$5:$AS$749, 10, FALSE)</f>
        <v>1</v>
      </c>
      <c r="R450" s="368">
        <f>VLOOKUP($G450, SCHOOL_INFO!$D$5:$AS$749, 11, FALSE)</f>
        <v>0</v>
      </c>
      <c r="S450" s="368">
        <f>VLOOKUP($G450, SCHOOL_INFO!$D$5:$AS$749, 12, FALSE)</f>
        <v>0</v>
      </c>
      <c r="T450" s="368">
        <f>VLOOKUP($G450, SCHOOL_INFO!$D$5:$AS$749, 13, FALSE)</f>
        <v>0</v>
      </c>
      <c r="U450" s="368">
        <f>VLOOKUP($G450, SCHOOL_INFO!$D$5:$AS$749, 14, FALSE)</f>
        <v>0</v>
      </c>
      <c r="V450" s="368">
        <f>VLOOKUP($G450, SCHOOL_INFO!$D$5:$AS$749, 15, FALSE)</f>
        <v>0</v>
      </c>
      <c r="W450" s="368">
        <f>VLOOKUP($G450, SCHOOL_INFO!$D$5:$AS$749, 17, FALSE)</f>
        <v>1</v>
      </c>
      <c r="X450" s="368">
        <f>VLOOKUP($G450, SCHOOL_INFO!$D$5:$AS$749, 18, FALSE)</f>
        <v>1</v>
      </c>
      <c r="Y450" s="368">
        <f>VLOOKUP($G450, SCHOOL_INFO!$D$5:$AS$749, 19, FALSE)</f>
        <v>0</v>
      </c>
      <c r="Z450" s="368">
        <f>VLOOKUP($G450, SCHOOL_INFO!$D$5:$AS$749, 21, FALSE)</f>
        <v>17</v>
      </c>
      <c r="AA450" s="368">
        <f>VLOOKUP($G450, SCHOOL_INFO!$D$5:$AS$749, 22, FALSE)</f>
        <v>3</v>
      </c>
      <c r="AB450" s="368">
        <f>VLOOKUP($G450, SCHOOL_INFO!$D$5:$AS$749, 23, FALSE)</f>
        <v>0</v>
      </c>
      <c r="AC450" s="368">
        <f>VLOOKUP($G450, SCHOOL_INFO!$D$5:$AS$749, 25, FALSE)</f>
        <v>0</v>
      </c>
      <c r="AD450" s="368">
        <f>VLOOKUP($G450, SCHOOL_INFO!$D$5:$AS$749, 26, FALSE)</f>
        <v>0</v>
      </c>
      <c r="AE450" s="368">
        <f>VLOOKUP($G450, SCHOOL_INFO!$D$5:$AS$749, 27, FALSE)</f>
        <v>0</v>
      </c>
      <c r="AF450" s="368">
        <f>VLOOKUP($G450, SCHOOL_INFO!$D$5:$AS$749, 29, FALSE)</f>
        <v>0</v>
      </c>
      <c r="AG450" s="368">
        <f>VLOOKUP($G450, SCHOOL_INFO!$D$5:$AS$749, 30, FALSE)</f>
        <v>0</v>
      </c>
      <c r="AH450" s="368">
        <f>VLOOKUP($G450, SCHOOL_INFO!$D$5:$AS$749, 31, FALSE)</f>
        <v>0</v>
      </c>
      <c r="AI450" s="368">
        <f>VLOOKUP($G450, SCHOOL_INFO!$D$5:$AS$749, 33, FALSE)</f>
        <v>1</v>
      </c>
      <c r="AJ450" s="368">
        <f>VLOOKUP($G450, SCHOOL_INFO!$D$5:$AS$749, 34, FALSE)</f>
        <v>0</v>
      </c>
      <c r="AK450" s="368">
        <f>VLOOKUP($G450, SCHOOL_INFO!$D$5:$AS$749, 35, FALSE)</f>
        <v>2</v>
      </c>
      <c r="AL450" s="368">
        <f>VLOOKUP($B450, '0.학교(충남+대전)'!$C$4:$AH$767, 31, FALSE)</f>
        <v>2</v>
      </c>
      <c r="AM450" s="368">
        <f>VLOOKUP($B450, '0.학교(충남+대전)'!$C$4:$AH$767, 32, FALSE)</f>
        <v>0</v>
      </c>
      <c r="AN450" s="368">
        <f>VLOOKUP($G450, SCHOOL_INFO!$D$5:$AS$749, 9, FALSE)</f>
        <v>9</v>
      </c>
      <c r="AO450" s="368">
        <f>VLOOKUP($G450, SCHOOL_INFO!$D$5:$AS$749, 36, FALSE)</f>
        <v>7</v>
      </c>
      <c r="AP450" s="368">
        <f>VLOOKUP($G450, SCHOOL_INFO!$D$5:$AS$749, 37, FALSE)</f>
        <v>4</v>
      </c>
      <c r="AQ450" s="368">
        <f>VLOOKUP($B450, '0.학교(충남+대전)'!$C$4:$AC$767, 27, FALSE)</f>
        <v>11</v>
      </c>
      <c r="AR450" s="368">
        <f>VLOOKUP($B450, '0.학교(충남+대전)'!$C$4:$AH$767, 29, FALSE)</f>
        <v>11</v>
      </c>
      <c r="AS450" s="368">
        <f>VLOOKUP($B450, '0.학교(충남+대전)'!$C$4:$AH$767, 30, FALSE)</f>
        <v>0</v>
      </c>
      <c r="AT450" s="368">
        <f>VLOOKUP($G450, SCHOOL_INFO!$D$5:$AS$749, 38, FALSE)</f>
        <v>1</v>
      </c>
      <c r="AU450" s="368">
        <f>VLOOKUP($G450, SCHOOL_INFO!$D$5:$AS$749, 39, FALSE)</f>
        <v>3</v>
      </c>
      <c r="AV450" s="368">
        <f>VLOOKUP($G450, SCHOOL_INFO!$D$5:$AS$749, 40, FALSE)</f>
        <v>11</v>
      </c>
      <c r="AW450" s="368">
        <f>VLOOKUP($G450, SCHOOL_INFO!$D$5:$AS$749, 41, FALSE)</f>
        <v>0</v>
      </c>
      <c r="AX450" s="368">
        <f>VLOOKUP($G450, SCHOOL_INFO!$D$5:$AS$749, 42, FALSE)</f>
        <v>0</v>
      </c>
    </row>
    <row r="451" spans="1:50" ht="16.5" customHeight="1">
      <c r="A451" s="80">
        <v>447</v>
      </c>
      <c r="B451" s="86" t="s">
        <v>1672</v>
      </c>
      <c r="C451" s="88" t="s">
        <v>28</v>
      </c>
      <c r="D451" s="86" t="s">
        <v>2233</v>
      </c>
      <c r="E451" s="86" t="s">
        <v>1516</v>
      </c>
      <c r="F451" s="91" t="s">
        <v>724</v>
      </c>
      <c r="G451" s="99" t="s">
        <v>1673</v>
      </c>
      <c r="H451" s="390" t="s">
        <v>26</v>
      </c>
      <c r="I451" s="390" t="s">
        <v>35</v>
      </c>
      <c r="J451" s="88" t="s">
        <v>5123</v>
      </c>
      <c r="K451" s="366">
        <v>2</v>
      </c>
      <c r="L451" s="367">
        <v>1</v>
      </c>
      <c r="M451" s="367">
        <v>1</v>
      </c>
      <c r="N451" s="368">
        <f>VLOOKUP($G451, SCHOOL_INFO!$D$5:$AS$749, 6, FALSE)</f>
        <v>33</v>
      </c>
      <c r="O451" s="368">
        <f>VLOOKUP($G451, SCHOOL_INFO!$D$5:$AS$749, 7, FALSE)</f>
        <v>18</v>
      </c>
      <c r="P451" s="368">
        <f>VLOOKUP($G451, SCHOOL_INFO!$D$5:$AS$749, 8, FALSE)</f>
        <v>1</v>
      </c>
      <c r="Q451" s="368">
        <f>VLOOKUP($G451, SCHOOL_INFO!$D$5:$AS$749, 10, FALSE)</f>
        <v>0</v>
      </c>
      <c r="R451" s="368">
        <f>VLOOKUP($G451, SCHOOL_INFO!$D$5:$AS$749, 11, FALSE)</f>
        <v>0</v>
      </c>
      <c r="S451" s="368">
        <f>VLOOKUP($G451, SCHOOL_INFO!$D$5:$AS$749, 12, FALSE)</f>
        <v>0</v>
      </c>
      <c r="T451" s="368">
        <f>VLOOKUP($G451, SCHOOL_INFO!$D$5:$AS$749, 13, FALSE)</f>
        <v>0</v>
      </c>
      <c r="U451" s="368">
        <f>VLOOKUP($G451, SCHOOL_INFO!$D$5:$AS$749, 14, FALSE)</f>
        <v>0</v>
      </c>
      <c r="V451" s="368">
        <f>VLOOKUP($G451, SCHOOL_INFO!$D$5:$AS$749, 15, FALSE)</f>
        <v>0</v>
      </c>
      <c r="W451" s="368">
        <f>VLOOKUP($G451, SCHOOL_INFO!$D$5:$AS$749, 17, FALSE)</f>
        <v>20</v>
      </c>
      <c r="X451" s="368">
        <f>VLOOKUP($G451, SCHOOL_INFO!$D$5:$AS$749, 18, FALSE)</f>
        <v>25</v>
      </c>
      <c r="Y451" s="368">
        <f>VLOOKUP($G451, SCHOOL_INFO!$D$5:$AS$749, 19, FALSE)</f>
        <v>0</v>
      </c>
      <c r="Z451" s="368">
        <f>VLOOKUP($G451, SCHOOL_INFO!$D$5:$AS$749, 21, FALSE)</f>
        <v>50</v>
      </c>
      <c r="AA451" s="368">
        <f>VLOOKUP($G451, SCHOOL_INFO!$D$5:$AS$749, 22, FALSE)</f>
        <v>11</v>
      </c>
      <c r="AB451" s="368">
        <f>VLOOKUP($G451, SCHOOL_INFO!$D$5:$AS$749, 23, FALSE)</f>
        <v>0</v>
      </c>
      <c r="AC451" s="368">
        <f>VLOOKUP($G451, SCHOOL_INFO!$D$5:$AS$749, 25, FALSE)</f>
        <v>0</v>
      </c>
      <c r="AD451" s="368">
        <f>VLOOKUP($G451, SCHOOL_INFO!$D$5:$AS$749, 26, FALSE)</f>
        <v>0</v>
      </c>
      <c r="AE451" s="368">
        <f>VLOOKUP($G451, SCHOOL_INFO!$D$5:$AS$749, 27, FALSE)</f>
        <v>0</v>
      </c>
      <c r="AF451" s="368">
        <f>VLOOKUP($G451, SCHOOL_INFO!$D$5:$AS$749, 29, FALSE)</f>
        <v>0</v>
      </c>
      <c r="AG451" s="368">
        <f>VLOOKUP($G451, SCHOOL_INFO!$D$5:$AS$749, 30, FALSE)</f>
        <v>0</v>
      </c>
      <c r="AH451" s="368">
        <f>VLOOKUP($G451, SCHOOL_INFO!$D$5:$AS$749, 31, FALSE)</f>
        <v>0</v>
      </c>
      <c r="AI451" s="368">
        <f>VLOOKUP($G451, SCHOOL_INFO!$D$5:$AS$749, 33, FALSE)</f>
        <v>1</v>
      </c>
      <c r="AJ451" s="368">
        <f>VLOOKUP($G451, SCHOOL_INFO!$D$5:$AS$749, 34, FALSE)</f>
        <v>0</v>
      </c>
      <c r="AK451" s="368">
        <f>VLOOKUP($G451, SCHOOL_INFO!$D$5:$AS$749, 35, FALSE)</f>
        <v>10</v>
      </c>
      <c r="AL451" s="368">
        <f>VLOOKUP($B451, '0.학교(충남+대전)'!$C$4:$AH$767, 31, FALSE)</f>
        <v>10</v>
      </c>
      <c r="AM451" s="368">
        <f>VLOOKUP($B451, '0.학교(충남+대전)'!$C$4:$AH$767, 32, FALSE)</f>
        <v>0</v>
      </c>
      <c r="AN451" s="368">
        <f>VLOOKUP($G451, SCHOOL_INFO!$D$5:$AS$749, 9, FALSE)</f>
        <v>52</v>
      </c>
      <c r="AO451" s="368">
        <f>VLOOKUP($G451, SCHOOL_INFO!$D$5:$AS$749, 36, FALSE)</f>
        <v>88</v>
      </c>
      <c r="AP451" s="368">
        <f>VLOOKUP($G451, SCHOOL_INFO!$D$5:$AS$749, 37, FALSE)</f>
        <v>0</v>
      </c>
      <c r="AQ451" s="368">
        <f>VLOOKUP($B451, '0.학교(충남+대전)'!$C$4:$AC$767, 27, FALSE)</f>
        <v>88</v>
      </c>
      <c r="AR451" s="368">
        <f>VLOOKUP($B451, '0.학교(충남+대전)'!$C$4:$AH$767, 29, FALSE)</f>
        <v>88</v>
      </c>
      <c r="AS451" s="368">
        <f>VLOOKUP($B451, '0.학교(충남+대전)'!$C$4:$AH$767, 30, FALSE)</f>
        <v>0</v>
      </c>
      <c r="AT451" s="368">
        <f>VLOOKUP($G451, SCHOOL_INFO!$D$5:$AS$749, 38, FALSE)</f>
        <v>1</v>
      </c>
      <c r="AU451" s="368">
        <f>VLOOKUP($G451, SCHOOL_INFO!$D$5:$AS$749, 39, FALSE)</f>
        <v>10</v>
      </c>
      <c r="AV451" s="368">
        <f>VLOOKUP($G451, SCHOOL_INFO!$D$5:$AS$749, 40, FALSE)</f>
        <v>88</v>
      </c>
      <c r="AW451" s="368">
        <f>VLOOKUP($G451, SCHOOL_INFO!$D$5:$AS$749, 41, FALSE)</f>
        <v>0</v>
      </c>
      <c r="AX451" s="368">
        <f>VLOOKUP($G451, SCHOOL_INFO!$D$5:$AS$749, 42, FALSE)</f>
        <v>0</v>
      </c>
    </row>
    <row r="452" spans="1:50" ht="16.5" customHeight="1">
      <c r="A452" s="81">
        <v>448</v>
      </c>
      <c r="B452" s="86" t="s">
        <v>1674</v>
      </c>
      <c r="C452" s="88" t="s">
        <v>28</v>
      </c>
      <c r="D452" s="86" t="s">
        <v>2233</v>
      </c>
      <c r="E452" s="86" t="s">
        <v>1516</v>
      </c>
      <c r="F452" s="89" t="s">
        <v>730</v>
      </c>
      <c r="G452" s="90" t="s">
        <v>1675</v>
      </c>
      <c r="H452" s="390" t="s">
        <v>2353</v>
      </c>
      <c r="I452" s="390" t="s">
        <v>699</v>
      </c>
      <c r="J452" s="88" t="s">
        <v>5123</v>
      </c>
      <c r="K452" s="366">
        <v>2</v>
      </c>
      <c r="L452" s="367">
        <v>1</v>
      </c>
      <c r="M452" s="367">
        <v>1</v>
      </c>
      <c r="N452" s="368">
        <f>VLOOKUP($G452, SCHOOL_INFO!$D$5:$AS$749, 6, FALSE)</f>
        <v>15</v>
      </c>
      <c r="O452" s="368">
        <f>VLOOKUP($G452, SCHOOL_INFO!$D$5:$AS$749, 7, FALSE)</f>
        <v>10</v>
      </c>
      <c r="P452" s="368">
        <f>VLOOKUP($G452, SCHOOL_INFO!$D$5:$AS$749, 8, FALSE)</f>
        <v>3</v>
      </c>
      <c r="Q452" s="368">
        <f>VLOOKUP($G452, SCHOOL_INFO!$D$5:$AS$749, 10, FALSE)</f>
        <v>2</v>
      </c>
      <c r="R452" s="368">
        <f>VLOOKUP($G452, SCHOOL_INFO!$D$5:$AS$749, 11, FALSE)</f>
        <v>0</v>
      </c>
      <c r="S452" s="368">
        <f>VLOOKUP($G452, SCHOOL_INFO!$D$5:$AS$749, 12, FALSE)</f>
        <v>0</v>
      </c>
      <c r="T452" s="368">
        <f>VLOOKUP($G452, SCHOOL_INFO!$D$5:$AS$749, 13, FALSE)</f>
        <v>8</v>
      </c>
      <c r="U452" s="368">
        <f>VLOOKUP($G452, SCHOOL_INFO!$D$5:$AS$749, 14, FALSE)</f>
        <v>6</v>
      </c>
      <c r="V452" s="368">
        <f>VLOOKUP($G452, SCHOOL_INFO!$D$5:$AS$749, 15, FALSE)</f>
        <v>0</v>
      </c>
      <c r="W452" s="368">
        <f>VLOOKUP($G452, SCHOOL_INFO!$D$5:$AS$749, 17, FALSE)</f>
        <v>0</v>
      </c>
      <c r="X452" s="368">
        <f>VLOOKUP($G452, SCHOOL_INFO!$D$5:$AS$749, 18, FALSE)</f>
        <v>0</v>
      </c>
      <c r="Y452" s="368">
        <f>VLOOKUP($G452, SCHOOL_INFO!$D$5:$AS$749, 19, FALSE)</f>
        <v>0</v>
      </c>
      <c r="Z452" s="368">
        <f>VLOOKUP($G452, SCHOOL_INFO!$D$5:$AS$749, 21, FALSE)</f>
        <v>29</v>
      </c>
      <c r="AA452" s="368">
        <f>VLOOKUP($G452, SCHOOL_INFO!$D$5:$AS$749, 22, FALSE)</f>
        <v>18</v>
      </c>
      <c r="AB452" s="368">
        <f>VLOOKUP($G452, SCHOOL_INFO!$D$5:$AS$749, 23, FALSE)</f>
        <v>2</v>
      </c>
      <c r="AC452" s="368">
        <f>VLOOKUP($G452, SCHOOL_INFO!$D$5:$AS$749, 25, FALSE)</f>
        <v>0</v>
      </c>
      <c r="AD452" s="368">
        <f>VLOOKUP($G452, SCHOOL_INFO!$D$5:$AS$749, 26, FALSE)</f>
        <v>0</v>
      </c>
      <c r="AE452" s="368">
        <f>VLOOKUP($G452, SCHOOL_INFO!$D$5:$AS$749, 27, FALSE)</f>
        <v>0</v>
      </c>
      <c r="AF452" s="368">
        <f>VLOOKUP($G452, SCHOOL_INFO!$D$5:$AS$749, 29, FALSE)</f>
        <v>0</v>
      </c>
      <c r="AG452" s="368">
        <f>VLOOKUP($G452, SCHOOL_INFO!$D$5:$AS$749, 30, FALSE)</f>
        <v>0</v>
      </c>
      <c r="AH452" s="368">
        <f>VLOOKUP($G452, SCHOOL_INFO!$D$5:$AS$749, 31, FALSE)</f>
        <v>0</v>
      </c>
      <c r="AI452" s="368">
        <f>VLOOKUP($G452, SCHOOL_INFO!$D$5:$AS$749, 33, FALSE)</f>
        <v>1</v>
      </c>
      <c r="AJ452" s="368">
        <f>VLOOKUP($G452, SCHOOL_INFO!$D$5:$AS$749, 34, FALSE)</f>
        <v>0</v>
      </c>
      <c r="AK452" s="368">
        <f>VLOOKUP($G452, SCHOOL_INFO!$D$5:$AS$749, 35, FALSE)</f>
        <v>3</v>
      </c>
      <c r="AL452" s="368">
        <f>VLOOKUP($B452, '0.학교(충남+대전)'!$C$4:$AH$767, 31, FALSE)</f>
        <v>3</v>
      </c>
      <c r="AM452" s="368">
        <f>VLOOKUP($B452, '0.학교(충남+대전)'!$C$4:$AH$767, 32, FALSE)</f>
        <v>0</v>
      </c>
      <c r="AN452" s="368">
        <f>VLOOKUP($G452, SCHOOL_INFO!$D$5:$AS$749, 9, FALSE)</f>
        <v>28</v>
      </c>
      <c r="AO452" s="368">
        <f>VLOOKUP($G452, SCHOOL_INFO!$D$5:$AS$749, 36, FALSE)</f>
        <v>5</v>
      </c>
      <c r="AP452" s="368">
        <f>VLOOKUP($G452, SCHOOL_INFO!$D$5:$AS$749, 37, FALSE)</f>
        <v>14</v>
      </c>
      <c r="AQ452" s="368">
        <f>VLOOKUP($B452, '0.학교(충남+대전)'!$C$4:$AC$767, 27, FALSE)</f>
        <v>19</v>
      </c>
      <c r="AR452" s="368">
        <f>VLOOKUP($B452, '0.학교(충남+대전)'!$C$4:$AH$767, 29, FALSE)</f>
        <v>19</v>
      </c>
      <c r="AS452" s="368">
        <f>VLOOKUP($B452, '0.학교(충남+대전)'!$C$4:$AH$767, 30, FALSE)</f>
        <v>0</v>
      </c>
      <c r="AT452" s="368">
        <f>VLOOKUP($G452, SCHOOL_INFO!$D$5:$AS$749, 38, FALSE)</f>
        <v>1</v>
      </c>
      <c r="AU452" s="368">
        <f>VLOOKUP($G452, SCHOOL_INFO!$D$5:$AS$749, 39, FALSE)</f>
        <v>4</v>
      </c>
      <c r="AV452" s="368">
        <f>VLOOKUP($G452, SCHOOL_INFO!$D$5:$AS$749, 40, FALSE)</f>
        <v>19</v>
      </c>
      <c r="AW452" s="368">
        <f>VLOOKUP($G452, SCHOOL_INFO!$D$5:$AS$749, 41, FALSE)</f>
        <v>0</v>
      </c>
      <c r="AX452" s="368">
        <f>VLOOKUP($G452, SCHOOL_INFO!$D$5:$AS$749, 42, FALSE)</f>
        <v>0</v>
      </c>
    </row>
    <row r="453" spans="1:50" ht="16.5" customHeight="1">
      <c r="A453" s="80">
        <v>449</v>
      </c>
      <c r="B453" s="86" t="s">
        <v>1676</v>
      </c>
      <c r="C453" s="88" t="s">
        <v>28</v>
      </c>
      <c r="D453" s="86" t="s">
        <v>2233</v>
      </c>
      <c r="E453" s="86" t="s">
        <v>1516</v>
      </c>
      <c r="F453" s="87" t="s">
        <v>727</v>
      </c>
      <c r="G453" s="99" t="s">
        <v>1677</v>
      </c>
      <c r="H453" s="390" t="s">
        <v>2353</v>
      </c>
      <c r="I453" s="390" t="s">
        <v>699</v>
      </c>
      <c r="J453" s="88" t="s">
        <v>5123</v>
      </c>
      <c r="K453" s="366">
        <v>2</v>
      </c>
      <c r="L453" s="367">
        <v>1</v>
      </c>
      <c r="M453" s="367">
        <v>1</v>
      </c>
      <c r="N453" s="368">
        <f>VLOOKUP($G453, SCHOOL_INFO!$D$5:$AS$749, 6, FALSE)</f>
        <v>11</v>
      </c>
      <c r="O453" s="368">
        <f>VLOOKUP($G453, SCHOOL_INFO!$D$5:$AS$749, 7, FALSE)</f>
        <v>0</v>
      </c>
      <c r="P453" s="368">
        <f>VLOOKUP($G453, SCHOOL_INFO!$D$5:$AS$749, 8, FALSE)</f>
        <v>1</v>
      </c>
      <c r="Q453" s="368">
        <f>VLOOKUP($G453, SCHOOL_INFO!$D$5:$AS$749, 10, FALSE)</f>
        <v>14</v>
      </c>
      <c r="R453" s="368">
        <f>VLOOKUP($G453, SCHOOL_INFO!$D$5:$AS$749, 11, FALSE)</f>
        <v>0</v>
      </c>
      <c r="S453" s="368">
        <f>VLOOKUP($G453, SCHOOL_INFO!$D$5:$AS$749, 12, FALSE)</f>
        <v>0</v>
      </c>
      <c r="T453" s="368">
        <f>VLOOKUP($G453, SCHOOL_INFO!$D$5:$AS$749, 13, FALSE)</f>
        <v>0</v>
      </c>
      <c r="U453" s="368">
        <f>VLOOKUP($G453, SCHOOL_INFO!$D$5:$AS$749, 14, FALSE)</f>
        <v>0</v>
      </c>
      <c r="V453" s="368">
        <f>VLOOKUP($G453, SCHOOL_INFO!$D$5:$AS$749, 15, FALSE)</f>
        <v>0</v>
      </c>
      <c r="W453" s="368">
        <f>VLOOKUP($G453, SCHOOL_INFO!$D$5:$AS$749, 17, FALSE)</f>
        <v>0</v>
      </c>
      <c r="X453" s="368">
        <f>VLOOKUP($G453, SCHOOL_INFO!$D$5:$AS$749, 18, FALSE)</f>
        <v>0</v>
      </c>
      <c r="Y453" s="368">
        <f>VLOOKUP($G453, SCHOOL_INFO!$D$5:$AS$749, 19, FALSE)</f>
        <v>0</v>
      </c>
      <c r="Z453" s="368">
        <f>VLOOKUP($G453, SCHOOL_INFO!$D$5:$AS$749, 21, FALSE)</f>
        <v>6</v>
      </c>
      <c r="AA453" s="368">
        <f>VLOOKUP($G453, SCHOOL_INFO!$D$5:$AS$749, 22, FALSE)</f>
        <v>4</v>
      </c>
      <c r="AB453" s="368">
        <f>VLOOKUP($G453, SCHOOL_INFO!$D$5:$AS$749, 23, FALSE)</f>
        <v>0</v>
      </c>
      <c r="AC453" s="368">
        <f>VLOOKUP($G453, SCHOOL_INFO!$D$5:$AS$749, 25, FALSE)</f>
        <v>22</v>
      </c>
      <c r="AD453" s="368">
        <f>VLOOKUP($G453, SCHOOL_INFO!$D$5:$AS$749, 26, FALSE)</f>
        <v>0</v>
      </c>
      <c r="AE453" s="368">
        <f>VLOOKUP($G453, SCHOOL_INFO!$D$5:$AS$749, 27, FALSE)</f>
        <v>0</v>
      </c>
      <c r="AF453" s="368">
        <f>VLOOKUP($G453, SCHOOL_INFO!$D$5:$AS$749, 29, FALSE)</f>
        <v>22</v>
      </c>
      <c r="AG453" s="368">
        <f>VLOOKUP($G453, SCHOOL_INFO!$D$5:$AS$749, 30, FALSE)</f>
        <v>0</v>
      </c>
      <c r="AH453" s="368">
        <f>VLOOKUP($G453, SCHOOL_INFO!$D$5:$AS$749, 31, FALSE)</f>
        <v>0</v>
      </c>
      <c r="AI453" s="368">
        <f>VLOOKUP($G453, SCHOOL_INFO!$D$5:$AS$749, 33, FALSE)</f>
        <v>1</v>
      </c>
      <c r="AJ453" s="368">
        <f>VLOOKUP($G453, SCHOOL_INFO!$D$5:$AS$749, 34, FALSE)</f>
        <v>0</v>
      </c>
      <c r="AK453" s="368">
        <f>VLOOKUP($G453, SCHOOL_INFO!$D$5:$AS$749, 35, FALSE)</f>
        <v>2</v>
      </c>
      <c r="AL453" s="368">
        <f>VLOOKUP($B453, '0.학교(충남+대전)'!$C$4:$AH$767, 31, FALSE)</f>
        <v>2</v>
      </c>
      <c r="AM453" s="368">
        <f>VLOOKUP($B453, '0.학교(충남+대전)'!$C$4:$AH$767, 32, FALSE)</f>
        <v>0</v>
      </c>
      <c r="AN453" s="368">
        <f>VLOOKUP($G453, SCHOOL_INFO!$D$5:$AS$749, 9, FALSE)</f>
        <v>12</v>
      </c>
      <c r="AO453" s="368">
        <f>VLOOKUP($G453, SCHOOL_INFO!$D$5:$AS$749, 36, FALSE)</f>
        <v>12</v>
      </c>
      <c r="AP453" s="368">
        <f>VLOOKUP($G453, SCHOOL_INFO!$D$5:$AS$749, 37, FALSE)</f>
        <v>0</v>
      </c>
      <c r="AQ453" s="368">
        <f>VLOOKUP($B453, '0.학교(충남+대전)'!$C$4:$AC$767, 27, FALSE)</f>
        <v>14</v>
      </c>
      <c r="AR453" s="368">
        <f>VLOOKUP($B453, '0.학교(충남+대전)'!$C$4:$AH$767, 29, FALSE)</f>
        <v>12</v>
      </c>
      <c r="AS453" s="368">
        <f>VLOOKUP($B453, '0.학교(충남+대전)'!$C$4:$AH$767, 30, FALSE)</f>
        <v>0</v>
      </c>
      <c r="AT453" s="368">
        <f>VLOOKUP($G453, SCHOOL_INFO!$D$5:$AS$749, 38, FALSE)</f>
        <v>1</v>
      </c>
      <c r="AU453" s="368">
        <f>VLOOKUP($G453, SCHOOL_INFO!$D$5:$AS$749, 39, FALSE)</f>
        <v>4</v>
      </c>
      <c r="AV453" s="368">
        <f>VLOOKUP($G453, SCHOOL_INFO!$D$5:$AS$749, 40, FALSE)</f>
        <v>12</v>
      </c>
      <c r="AW453" s="368">
        <f>VLOOKUP($G453, SCHOOL_INFO!$D$5:$AS$749, 41, FALSE)</f>
        <v>0</v>
      </c>
      <c r="AX453" s="368">
        <f>VLOOKUP($G453, SCHOOL_INFO!$D$5:$AS$749, 42, FALSE)</f>
        <v>0</v>
      </c>
    </row>
    <row r="454" spans="1:50" ht="16.5" customHeight="1">
      <c r="A454" s="80">
        <v>450</v>
      </c>
      <c r="B454" s="86" t="s">
        <v>1678</v>
      </c>
      <c r="C454" s="88" t="s">
        <v>28</v>
      </c>
      <c r="D454" s="86" t="s">
        <v>2233</v>
      </c>
      <c r="E454" s="86" t="s">
        <v>1516</v>
      </c>
      <c r="F454" s="92" t="s">
        <v>784</v>
      </c>
      <c r="G454" s="99" t="s">
        <v>1679</v>
      </c>
      <c r="H454" s="390" t="s">
        <v>2353</v>
      </c>
      <c r="I454" s="390" t="s">
        <v>699</v>
      </c>
      <c r="J454" s="88" t="s">
        <v>5123</v>
      </c>
      <c r="K454" s="366">
        <v>2</v>
      </c>
      <c r="L454" s="367">
        <v>1</v>
      </c>
      <c r="M454" s="367">
        <v>1</v>
      </c>
      <c r="N454" s="368">
        <f>VLOOKUP($G454, SCHOOL_INFO!$D$5:$AS$749, 6, FALSE)</f>
        <v>12</v>
      </c>
      <c r="O454" s="368">
        <f>VLOOKUP($G454, SCHOOL_INFO!$D$5:$AS$749, 7, FALSE)</f>
        <v>4</v>
      </c>
      <c r="P454" s="368">
        <f>VLOOKUP($G454, SCHOOL_INFO!$D$5:$AS$749, 8, FALSE)</f>
        <v>1</v>
      </c>
      <c r="Q454" s="368">
        <f>VLOOKUP($G454, SCHOOL_INFO!$D$5:$AS$749, 10, FALSE)</f>
        <v>4</v>
      </c>
      <c r="R454" s="368">
        <f>VLOOKUP($G454, SCHOOL_INFO!$D$5:$AS$749, 11, FALSE)</f>
        <v>0</v>
      </c>
      <c r="S454" s="368">
        <f>VLOOKUP($G454, SCHOOL_INFO!$D$5:$AS$749, 12, FALSE)</f>
        <v>0</v>
      </c>
      <c r="T454" s="368">
        <f>VLOOKUP($G454, SCHOOL_INFO!$D$5:$AS$749, 13, FALSE)</f>
        <v>3</v>
      </c>
      <c r="U454" s="368">
        <f>VLOOKUP($G454, SCHOOL_INFO!$D$5:$AS$749, 14, FALSE)</f>
        <v>1</v>
      </c>
      <c r="V454" s="368">
        <f>VLOOKUP($G454, SCHOOL_INFO!$D$5:$AS$749, 15, FALSE)</f>
        <v>0</v>
      </c>
      <c r="W454" s="368">
        <f>VLOOKUP($G454, SCHOOL_INFO!$D$5:$AS$749, 17, FALSE)</f>
        <v>19</v>
      </c>
      <c r="X454" s="368">
        <f>VLOOKUP($G454, SCHOOL_INFO!$D$5:$AS$749, 18, FALSE)</f>
        <v>3</v>
      </c>
      <c r="Y454" s="368">
        <f>VLOOKUP($G454, SCHOOL_INFO!$D$5:$AS$749, 19, FALSE)</f>
        <v>0</v>
      </c>
      <c r="Z454" s="368">
        <f>VLOOKUP($G454, SCHOOL_INFO!$D$5:$AS$749, 21, FALSE)</f>
        <v>9</v>
      </c>
      <c r="AA454" s="368">
        <f>VLOOKUP($G454, SCHOOL_INFO!$D$5:$AS$749, 22, FALSE)</f>
        <v>5</v>
      </c>
      <c r="AB454" s="368">
        <f>VLOOKUP($G454, SCHOOL_INFO!$D$5:$AS$749, 23, FALSE)</f>
        <v>0</v>
      </c>
      <c r="AC454" s="368">
        <f>VLOOKUP($G454, SCHOOL_INFO!$D$5:$AS$749, 25, FALSE)</f>
        <v>8</v>
      </c>
      <c r="AD454" s="368">
        <f>VLOOKUP($G454, SCHOOL_INFO!$D$5:$AS$749, 26, FALSE)</f>
        <v>0</v>
      </c>
      <c r="AE454" s="368">
        <f>VLOOKUP($G454, SCHOOL_INFO!$D$5:$AS$749, 27, FALSE)</f>
        <v>0</v>
      </c>
      <c r="AF454" s="368">
        <f>VLOOKUP($G454, SCHOOL_INFO!$D$5:$AS$749, 29, FALSE)</f>
        <v>0</v>
      </c>
      <c r="AG454" s="368">
        <f>VLOOKUP($G454, SCHOOL_INFO!$D$5:$AS$749, 30, FALSE)</f>
        <v>0</v>
      </c>
      <c r="AH454" s="368">
        <f>VLOOKUP($G454, SCHOOL_INFO!$D$5:$AS$749, 31, FALSE)</f>
        <v>0</v>
      </c>
      <c r="AI454" s="368">
        <f>VLOOKUP($G454, SCHOOL_INFO!$D$5:$AS$749, 33, FALSE)</f>
        <v>1</v>
      </c>
      <c r="AJ454" s="368">
        <f>VLOOKUP($G454, SCHOOL_INFO!$D$5:$AS$749, 34, FALSE)</f>
        <v>0</v>
      </c>
      <c r="AK454" s="368">
        <f>VLOOKUP($G454, SCHOOL_INFO!$D$5:$AS$749, 35, FALSE)</f>
        <v>6</v>
      </c>
      <c r="AL454" s="368">
        <f>VLOOKUP($B454, '0.학교(충남+대전)'!$C$4:$AH$767, 31, FALSE)</f>
        <v>8</v>
      </c>
      <c r="AM454" s="368">
        <f>VLOOKUP($B454, '0.학교(충남+대전)'!$C$4:$AH$767, 32, FALSE)</f>
        <v>0</v>
      </c>
      <c r="AN454" s="368">
        <f>VLOOKUP($G454, SCHOOL_INFO!$D$5:$AS$749, 9, FALSE)</f>
        <v>17</v>
      </c>
      <c r="AO454" s="368">
        <f>VLOOKUP($G454, SCHOOL_INFO!$D$5:$AS$749, 36, FALSE)</f>
        <v>23</v>
      </c>
      <c r="AP454" s="368">
        <f>VLOOKUP($G454, SCHOOL_INFO!$D$5:$AS$749, 37, FALSE)</f>
        <v>16</v>
      </c>
      <c r="AQ454" s="368">
        <f>VLOOKUP($B454, '0.학교(충남+대전)'!$C$4:$AC$767, 27, FALSE)</f>
        <v>26</v>
      </c>
      <c r="AR454" s="368">
        <f>VLOOKUP($B454, '0.학교(충남+대전)'!$C$4:$AH$767, 29, FALSE)</f>
        <v>26</v>
      </c>
      <c r="AS454" s="368">
        <f>VLOOKUP($B454, '0.학교(충남+대전)'!$C$4:$AH$767, 30, FALSE)</f>
        <v>13</v>
      </c>
      <c r="AT454" s="368">
        <f>VLOOKUP($G454, SCHOOL_INFO!$D$5:$AS$749, 38, FALSE)</f>
        <v>1</v>
      </c>
      <c r="AU454" s="368">
        <f>VLOOKUP($G454, SCHOOL_INFO!$D$5:$AS$749, 39, FALSE)</f>
        <v>7</v>
      </c>
      <c r="AV454" s="368">
        <f>VLOOKUP($G454, SCHOOL_INFO!$D$5:$AS$749, 40, FALSE)</f>
        <v>26</v>
      </c>
      <c r="AW454" s="368">
        <f>VLOOKUP($G454, SCHOOL_INFO!$D$5:$AS$749, 41, FALSE)</f>
        <v>0</v>
      </c>
      <c r="AX454" s="368">
        <f>VLOOKUP($G454, SCHOOL_INFO!$D$5:$AS$749, 42, FALSE)</f>
        <v>0</v>
      </c>
    </row>
    <row r="455" spans="1:50" ht="16.5" customHeight="1">
      <c r="A455" s="81">
        <v>451</v>
      </c>
      <c r="B455" s="86" t="s">
        <v>1680</v>
      </c>
      <c r="C455" s="88" t="s">
        <v>28</v>
      </c>
      <c r="D455" s="86" t="s">
        <v>2233</v>
      </c>
      <c r="E455" s="86" t="s">
        <v>1516</v>
      </c>
      <c r="F455" s="91" t="s">
        <v>724</v>
      </c>
      <c r="G455" s="101" t="s">
        <v>1681</v>
      </c>
      <c r="H455" s="390" t="s">
        <v>26</v>
      </c>
      <c r="I455" s="390" t="s">
        <v>699</v>
      </c>
      <c r="J455" s="88" t="s">
        <v>5123</v>
      </c>
      <c r="K455" s="366">
        <v>2</v>
      </c>
      <c r="L455" s="385">
        <v>1</v>
      </c>
      <c r="M455" s="385">
        <v>1</v>
      </c>
      <c r="N455" s="368">
        <f>VLOOKUP($G455, SCHOOL_INFO!$D$5:$AS$749, 6, FALSE)</f>
        <v>0</v>
      </c>
      <c r="O455" s="368">
        <f>VLOOKUP($G455, SCHOOL_INFO!$D$5:$AS$749, 7, FALSE)</f>
        <v>0</v>
      </c>
      <c r="P455" s="368">
        <f>VLOOKUP($G455, SCHOOL_INFO!$D$5:$AS$749, 8, FALSE)</f>
        <v>0</v>
      </c>
      <c r="Q455" s="368">
        <f>VLOOKUP($G455, SCHOOL_INFO!$D$5:$AS$749, 10, FALSE)</f>
        <v>0</v>
      </c>
      <c r="R455" s="368">
        <f>VLOOKUP($G455, SCHOOL_INFO!$D$5:$AS$749, 11, FALSE)</f>
        <v>0</v>
      </c>
      <c r="S455" s="368">
        <f>VLOOKUP($G455, SCHOOL_INFO!$D$5:$AS$749, 12, FALSE)</f>
        <v>0</v>
      </c>
      <c r="T455" s="368">
        <f>VLOOKUP($G455, SCHOOL_INFO!$D$5:$AS$749, 13, FALSE)</f>
        <v>0</v>
      </c>
      <c r="U455" s="368">
        <f>VLOOKUP($G455, SCHOOL_INFO!$D$5:$AS$749, 14, FALSE)</f>
        <v>0</v>
      </c>
      <c r="V455" s="368">
        <f>VLOOKUP($G455, SCHOOL_INFO!$D$5:$AS$749, 15, FALSE)</f>
        <v>0</v>
      </c>
      <c r="W455" s="368">
        <f>VLOOKUP($G455, SCHOOL_INFO!$D$5:$AS$749, 17, FALSE)</f>
        <v>0</v>
      </c>
      <c r="X455" s="368">
        <f>VLOOKUP($G455, SCHOOL_INFO!$D$5:$AS$749, 18, FALSE)</f>
        <v>0</v>
      </c>
      <c r="Y455" s="368">
        <f>VLOOKUP($G455, SCHOOL_INFO!$D$5:$AS$749, 19, FALSE)</f>
        <v>0</v>
      </c>
      <c r="Z455" s="368">
        <f>VLOOKUP($G455, SCHOOL_INFO!$D$5:$AS$749, 21, FALSE)</f>
        <v>0</v>
      </c>
      <c r="AA455" s="368">
        <f>VLOOKUP($G455, SCHOOL_INFO!$D$5:$AS$749, 22, FALSE)</f>
        <v>0</v>
      </c>
      <c r="AB455" s="368">
        <f>VLOOKUP($G455, SCHOOL_INFO!$D$5:$AS$749, 23, FALSE)</f>
        <v>0</v>
      </c>
      <c r="AC455" s="368">
        <f>VLOOKUP($G455, SCHOOL_INFO!$D$5:$AS$749, 25, FALSE)</f>
        <v>0</v>
      </c>
      <c r="AD455" s="368">
        <f>VLOOKUP($G455, SCHOOL_INFO!$D$5:$AS$749, 26, FALSE)</f>
        <v>0</v>
      </c>
      <c r="AE455" s="368">
        <f>VLOOKUP($G455, SCHOOL_INFO!$D$5:$AS$749, 27, FALSE)</f>
        <v>0</v>
      </c>
      <c r="AF455" s="368">
        <f>VLOOKUP($G455, SCHOOL_INFO!$D$5:$AS$749, 29, FALSE)</f>
        <v>0</v>
      </c>
      <c r="AG455" s="368">
        <f>VLOOKUP($G455, SCHOOL_INFO!$D$5:$AS$749, 30, FALSE)</f>
        <v>0</v>
      </c>
      <c r="AH455" s="368">
        <f>VLOOKUP($G455, SCHOOL_INFO!$D$5:$AS$749, 31, FALSE)</f>
        <v>0</v>
      </c>
      <c r="AI455" s="368">
        <f>VLOOKUP($G455, SCHOOL_INFO!$D$5:$AS$749, 33, FALSE)</f>
        <v>0</v>
      </c>
      <c r="AJ455" s="368">
        <f>VLOOKUP($G455, SCHOOL_INFO!$D$5:$AS$749, 34, FALSE)</f>
        <v>0</v>
      </c>
      <c r="AK455" s="368">
        <f>VLOOKUP($G455, SCHOOL_INFO!$D$5:$AS$749, 35, FALSE)</f>
        <v>0</v>
      </c>
      <c r="AL455" s="368">
        <f>VLOOKUP($B455, '0.학교(충남+대전)'!$C$4:$AH$767, 31, FALSE)</f>
        <v>0</v>
      </c>
      <c r="AM455" s="368">
        <f>VLOOKUP($B455, '0.학교(충남+대전)'!$C$4:$AH$767, 32, FALSE)</f>
        <v>0</v>
      </c>
      <c r="AN455" s="368">
        <f>VLOOKUP($G455, SCHOOL_INFO!$D$5:$AS$749, 9, FALSE)</f>
        <v>0</v>
      </c>
      <c r="AO455" s="368">
        <f>VLOOKUP($G455, SCHOOL_INFO!$D$5:$AS$749, 36, FALSE)</f>
        <v>0</v>
      </c>
      <c r="AP455" s="368">
        <f>VLOOKUP($G455, SCHOOL_INFO!$D$5:$AS$749, 37, FALSE)</f>
        <v>0</v>
      </c>
      <c r="AQ455" s="368">
        <f>VLOOKUP($B455, '0.학교(충남+대전)'!$C$4:$AC$767, 27, FALSE)</f>
        <v>0</v>
      </c>
      <c r="AR455" s="368">
        <f>VLOOKUP($B455, '0.학교(충남+대전)'!$C$4:$AH$767, 29, FALSE)</f>
        <v>0</v>
      </c>
      <c r="AS455" s="368">
        <f>VLOOKUP($B455, '0.학교(충남+대전)'!$C$4:$AH$767, 30, FALSE)</f>
        <v>0</v>
      </c>
      <c r="AT455" s="368">
        <f>VLOOKUP($G455, SCHOOL_INFO!$D$5:$AS$749, 38, FALSE)</f>
        <v>0</v>
      </c>
      <c r="AU455" s="368">
        <f>VLOOKUP($G455, SCHOOL_INFO!$D$5:$AS$749, 39, FALSE)</f>
        <v>0</v>
      </c>
      <c r="AV455" s="368">
        <f>VLOOKUP($G455, SCHOOL_INFO!$D$5:$AS$749, 40, FALSE)</f>
        <v>0</v>
      </c>
      <c r="AW455" s="368">
        <f>VLOOKUP($G455, SCHOOL_INFO!$D$5:$AS$749, 41, FALSE)</f>
        <v>0</v>
      </c>
      <c r="AX455" s="368">
        <f>VLOOKUP($G455, SCHOOL_INFO!$D$5:$AS$749, 42, FALSE)</f>
        <v>0</v>
      </c>
    </row>
    <row r="456" spans="1:50" ht="16.5" customHeight="1">
      <c r="A456" s="80">
        <v>452</v>
      </c>
      <c r="B456" s="86" t="s">
        <v>1682</v>
      </c>
      <c r="C456" s="88" t="s">
        <v>28</v>
      </c>
      <c r="D456" s="86" t="s">
        <v>2233</v>
      </c>
      <c r="E456" s="86" t="s">
        <v>1516</v>
      </c>
      <c r="F456" s="91" t="s">
        <v>724</v>
      </c>
      <c r="G456" s="90" t="s">
        <v>1683</v>
      </c>
      <c r="H456" s="390" t="s">
        <v>26</v>
      </c>
      <c r="I456" s="390" t="s">
        <v>699</v>
      </c>
      <c r="J456" s="88" t="s">
        <v>5123</v>
      </c>
      <c r="K456" s="366">
        <v>2</v>
      </c>
      <c r="L456" s="367">
        <v>1</v>
      </c>
      <c r="M456" s="367">
        <v>1</v>
      </c>
      <c r="N456" s="368">
        <f>VLOOKUP($G456, SCHOOL_INFO!$D$5:$AS$749, 6, FALSE)</f>
        <v>23</v>
      </c>
      <c r="O456" s="368">
        <f>VLOOKUP($G456, SCHOOL_INFO!$D$5:$AS$749, 7, FALSE)</f>
        <v>1</v>
      </c>
      <c r="P456" s="368">
        <f>VLOOKUP($G456, SCHOOL_INFO!$D$5:$AS$749, 8, FALSE)</f>
        <v>1</v>
      </c>
      <c r="Q456" s="368">
        <f>VLOOKUP($G456, SCHOOL_INFO!$D$5:$AS$749, 10, FALSE)</f>
        <v>15</v>
      </c>
      <c r="R456" s="368">
        <f>VLOOKUP($G456, SCHOOL_INFO!$D$5:$AS$749, 11, FALSE)</f>
        <v>2</v>
      </c>
      <c r="S456" s="368">
        <f>VLOOKUP($G456, SCHOOL_INFO!$D$5:$AS$749, 12, FALSE)</f>
        <v>0</v>
      </c>
      <c r="T456" s="368">
        <f>VLOOKUP($G456, SCHOOL_INFO!$D$5:$AS$749, 13, FALSE)</f>
        <v>11</v>
      </c>
      <c r="U456" s="368">
        <f>VLOOKUP($G456, SCHOOL_INFO!$D$5:$AS$749, 14, FALSE)</f>
        <v>3</v>
      </c>
      <c r="V456" s="368">
        <f>VLOOKUP($G456, SCHOOL_INFO!$D$5:$AS$749, 15, FALSE)</f>
        <v>0</v>
      </c>
      <c r="W456" s="368">
        <f>VLOOKUP($G456, SCHOOL_INFO!$D$5:$AS$749, 17, FALSE)</f>
        <v>0</v>
      </c>
      <c r="X456" s="368">
        <f>VLOOKUP($G456, SCHOOL_INFO!$D$5:$AS$749, 18, FALSE)</f>
        <v>0</v>
      </c>
      <c r="Y456" s="368">
        <f>VLOOKUP($G456, SCHOOL_INFO!$D$5:$AS$749, 19, FALSE)</f>
        <v>0</v>
      </c>
      <c r="Z456" s="368">
        <f>VLOOKUP($G456, SCHOOL_INFO!$D$5:$AS$749, 21, FALSE)</f>
        <v>14</v>
      </c>
      <c r="AA456" s="368">
        <f>VLOOKUP($G456, SCHOOL_INFO!$D$5:$AS$749, 22, FALSE)</f>
        <v>2</v>
      </c>
      <c r="AB456" s="368">
        <f>VLOOKUP($G456, SCHOOL_INFO!$D$5:$AS$749, 23, FALSE)</f>
        <v>0</v>
      </c>
      <c r="AC456" s="368">
        <f>VLOOKUP($G456, SCHOOL_INFO!$D$5:$AS$749, 25, FALSE)</f>
        <v>55</v>
      </c>
      <c r="AD456" s="368">
        <f>VLOOKUP($G456, SCHOOL_INFO!$D$5:$AS$749, 26, FALSE)</f>
        <v>6</v>
      </c>
      <c r="AE456" s="368">
        <f>VLOOKUP($G456, SCHOOL_INFO!$D$5:$AS$749, 27, FALSE)</f>
        <v>0</v>
      </c>
      <c r="AF456" s="368">
        <f>VLOOKUP($G456, SCHOOL_INFO!$D$5:$AS$749, 29, FALSE)</f>
        <v>0</v>
      </c>
      <c r="AG456" s="368">
        <f>VLOOKUP($G456, SCHOOL_INFO!$D$5:$AS$749, 30, FALSE)</f>
        <v>0</v>
      </c>
      <c r="AH456" s="368">
        <f>VLOOKUP($G456, SCHOOL_INFO!$D$5:$AS$749, 31, FALSE)</f>
        <v>0</v>
      </c>
      <c r="AI456" s="368">
        <f>VLOOKUP($G456, SCHOOL_INFO!$D$5:$AS$749, 33, FALSE)</f>
        <v>1</v>
      </c>
      <c r="AJ456" s="368">
        <f>VLOOKUP($G456, SCHOOL_INFO!$D$5:$AS$749, 34, FALSE)</f>
        <v>0</v>
      </c>
      <c r="AK456" s="368">
        <f>VLOOKUP($G456, SCHOOL_INFO!$D$5:$AS$749, 35, FALSE)</f>
        <v>5</v>
      </c>
      <c r="AL456" s="368">
        <f>VLOOKUP($B456, '0.학교(충남+대전)'!$C$4:$AH$767, 31, FALSE)</f>
        <v>5</v>
      </c>
      <c r="AM456" s="368">
        <f>VLOOKUP($B456, '0.학교(충남+대전)'!$C$4:$AH$767, 32, FALSE)</f>
        <v>0</v>
      </c>
      <c r="AN456" s="368">
        <f>VLOOKUP($G456, SCHOOL_INFO!$D$5:$AS$749, 9, FALSE)</f>
        <v>25</v>
      </c>
      <c r="AO456" s="368">
        <f>VLOOKUP($G456, SCHOOL_INFO!$D$5:$AS$749, 36, FALSE)</f>
        <v>0</v>
      </c>
      <c r="AP456" s="368">
        <f>VLOOKUP($G456, SCHOOL_INFO!$D$5:$AS$749, 37, FALSE)</f>
        <v>42</v>
      </c>
      <c r="AQ456" s="368">
        <f>VLOOKUP($B456, '0.학교(충남+대전)'!$C$4:$AC$767, 27, FALSE)</f>
        <v>42</v>
      </c>
      <c r="AR456" s="368">
        <f>VLOOKUP($B456, '0.학교(충남+대전)'!$C$4:$AH$767, 29, FALSE)</f>
        <v>42</v>
      </c>
      <c r="AS456" s="368">
        <f>VLOOKUP($B456, '0.학교(충남+대전)'!$C$4:$AH$767, 30, FALSE)</f>
        <v>0</v>
      </c>
      <c r="AT456" s="368">
        <f>VLOOKUP($G456, SCHOOL_INFO!$D$5:$AS$749, 38, FALSE)</f>
        <v>1</v>
      </c>
      <c r="AU456" s="368">
        <f>VLOOKUP($G456, SCHOOL_INFO!$D$5:$AS$749, 39, FALSE)</f>
        <v>9</v>
      </c>
      <c r="AV456" s="368">
        <f>VLOOKUP($G456, SCHOOL_INFO!$D$5:$AS$749, 40, FALSE)</f>
        <v>42</v>
      </c>
      <c r="AW456" s="368">
        <f>VLOOKUP($G456, SCHOOL_INFO!$D$5:$AS$749, 41, FALSE)</f>
        <v>0</v>
      </c>
      <c r="AX456" s="368">
        <f>VLOOKUP($G456, SCHOOL_INFO!$D$5:$AS$749, 42, FALSE)</f>
        <v>0</v>
      </c>
    </row>
    <row r="457" spans="1:50" ht="16.5" customHeight="1">
      <c r="A457" s="80">
        <v>453</v>
      </c>
      <c r="B457" s="86" t="s">
        <v>1684</v>
      </c>
      <c r="C457" s="88" t="s">
        <v>28</v>
      </c>
      <c r="D457" s="86" t="s">
        <v>2233</v>
      </c>
      <c r="E457" s="86" t="s">
        <v>1516</v>
      </c>
      <c r="F457" s="87" t="s">
        <v>727</v>
      </c>
      <c r="G457" s="90" t="s">
        <v>1685</v>
      </c>
      <c r="H457" s="390" t="s">
        <v>2353</v>
      </c>
      <c r="I457" s="390" t="s">
        <v>35</v>
      </c>
      <c r="J457" s="88" t="s">
        <v>5123</v>
      </c>
      <c r="K457" s="366">
        <v>3</v>
      </c>
      <c r="L457" s="367">
        <v>1</v>
      </c>
      <c r="M457" s="367">
        <v>1</v>
      </c>
      <c r="N457" s="368">
        <f>VLOOKUP($G457, SCHOOL_INFO!$D$5:$AS$749, 6, FALSE)</f>
        <v>30</v>
      </c>
      <c r="O457" s="368">
        <f>VLOOKUP($G457, SCHOOL_INFO!$D$5:$AS$749, 7, FALSE)</f>
        <v>4</v>
      </c>
      <c r="P457" s="368">
        <f>VLOOKUP($G457, SCHOOL_INFO!$D$5:$AS$749, 8, FALSE)</f>
        <v>1</v>
      </c>
      <c r="Q457" s="368">
        <f>VLOOKUP($G457, SCHOOL_INFO!$D$5:$AS$749, 10, FALSE)</f>
        <v>5</v>
      </c>
      <c r="R457" s="368">
        <f>VLOOKUP($G457, SCHOOL_INFO!$D$5:$AS$749, 11, FALSE)</f>
        <v>0</v>
      </c>
      <c r="S457" s="368">
        <f>VLOOKUP($G457, SCHOOL_INFO!$D$5:$AS$749, 12, FALSE)</f>
        <v>0</v>
      </c>
      <c r="T457" s="368">
        <f>VLOOKUP($G457, SCHOOL_INFO!$D$5:$AS$749, 13, FALSE)</f>
        <v>17</v>
      </c>
      <c r="U457" s="368">
        <f>VLOOKUP($G457, SCHOOL_INFO!$D$5:$AS$749, 14, FALSE)</f>
        <v>1</v>
      </c>
      <c r="V457" s="368">
        <f>VLOOKUP($G457, SCHOOL_INFO!$D$5:$AS$749, 15, FALSE)</f>
        <v>0</v>
      </c>
      <c r="W457" s="368">
        <f>VLOOKUP($G457, SCHOOL_INFO!$D$5:$AS$749, 17, FALSE)</f>
        <v>0</v>
      </c>
      <c r="X457" s="368">
        <f>VLOOKUP($G457, SCHOOL_INFO!$D$5:$AS$749, 18, FALSE)</f>
        <v>0</v>
      </c>
      <c r="Y457" s="368">
        <f>VLOOKUP($G457, SCHOOL_INFO!$D$5:$AS$749, 19, FALSE)</f>
        <v>0</v>
      </c>
      <c r="Z457" s="368">
        <f>VLOOKUP($G457, SCHOOL_INFO!$D$5:$AS$749, 21, FALSE)</f>
        <v>54</v>
      </c>
      <c r="AA457" s="368">
        <f>VLOOKUP($G457, SCHOOL_INFO!$D$5:$AS$749, 22, FALSE)</f>
        <v>10</v>
      </c>
      <c r="AB457" s="368">
        <f>VLOOKUP($G457, SCHOOL_INFO!$D$5:$AS$749, 23, FALSE)</f>
        <v>0</v>
      </c>
      <c r="AC457" s="368">
        <f>VLOOKUP($G457, SCHOOL_INFO!$D$5:$AS$749, 25, FALSE)</f>
        <v>0</v>
      </c>
      <c r="AD457" s="368">
        <f>VLOOKUP($G457, SCHOOL_INFO!$D$5:$AS$749, 26, FALSE)</f>
        <v>0</v>
      </c>
      <c r="AE457" s="368">
        <f>VLOOKUP($G457, SCHOOL_INFO!$D$5:$AS$749, 27, FALSE)</f>
        <v>0</v>
      </c>
      <c r="AF457" s="368">
        <f>VLOOKUP($G457, SCHOOL_INFO!$D$5:$AS$749, 29, FALSE)</f>
        <v>0</v>
      </c>
      <c r="AG457" s="368">
        <f>VLOOKUP($G457, SCHOOL_INFO!$D$5:$AS$749, 30, FALSE)</f>
        <v>0</v>
      </c>
      <c r="AH457" s="368">
        <f>VLOOKUP($G457, SCHOOL_INFO!$D$5:$AS$749, 31, FALSE)</f>
        <v>0</v>
      </c>
      <c r="AI457" s="368">
        <f>VLOOKUP($G457, SCHOOL_INFO!$D$5:$AS$749, 33, FALSE)</f>
        <v>1</v>
      </c>
      <c r="AJ457" s="368">
        <f>VLOOKUP($G457, SCHOOL_INFO!$D$5:$AS$749, 34, FALSE)</f>
        <v>0</v>
      </c>
      <c r="AK457" s="368">
        <f>VLOOKUP($G457, SCHOOL_INFO!$D$5:$AS$749, 35, FALSE)</f>
        <v>8</v>
      </c>
      <c r="AL457" s="368">
        <f>VLOOKUP($B457, '0.학교(충남+대전)'!$C$4:$AH$767, 31, FALSE)</f>
        <v>8</v>
      </c>
      <c r="AM457" s="368">
        <f>VLOOKUP($B457, '0.학교(충남+대전)'!$C$4:$AH$767, 32, FALSE)</f>
        <v>0</v>
      </c>
      <c r="AN457" s="368">
        <f>VLOOKUP($G457, SCHOOL_INFO!$D$5:$AS$749, 9, FALSE)</f>
        <v>35</v>
      </c>
      <c r="AO457" s="368">
        <f>VLOOKUP($G457, SCHOOL_INFO!$D$5:$AS$749, 36, FALSE)</f>
        <v>1</v>
      </c>
      <c r="AP457" s="368">
        <f>VLOOKUP($G457, SCHOOL_INFO!$D$5:$AS$749, 37, FALSE)</f>
        <v>34</v>
      </c>
      <c r="AQ457" s="368">
        <f>VLOOKUP($B457, '0.학교(충남+대전)'!$C$4:$AC$767, 27, FALSE)</f>
        <v>35</v>
      </c>
      <c r="AR457" s="368">
        <f>VLOOKUP($B457, '0.학교(충남+대전)'!$C$4:$AH$767, 29, FALSE)</f>
        <v>35</v>
      </c>
      <c r="AS457" s="368">
        <f>VLOOKUP($B457, '0.학교(충남+대전)'!$C$4:$AH$767, 30, FALSE)</f>
        <v>0</v>
      </c>
      <c r="AT457" s="368">
        <f>VLOOKUP($G457, SCHOOL_INFO!$D$5:$AS$749, 38, FALSE)</f>
        <v>1</v>
      </c>
      <c r="AU457" s="368">
        <f>VLOOKUP($G457, SCHOOL_INFO!$D$5:$AS$749, 39, FALSE)</f>
        <v>8</v>
      </c>
      <c r="AV457" s="368">
        <f>VLOOKUP($G457, SCHOOL_INFO!$D$5:$AS$749, 40, FALSE)</f>
        <v>35</v>
      </c>
      <c r="AW457" s="368">
        <f>VLOOKUP($G457, SCHOOL_INFO!$D$5:$AS$749, 41, FALSE)</f>
        <v>0</v>
      </c>
      <c r="AX457" s="368">
        <f>VLOOKUP($G457, SCHOOL_INFO!$D$5:$AS$749, 42, FALSE)</f>
        <v>0</v>
      </c>
    </row>
    <row r="458" spans="1:50" ht="16.5" customHeight="1">
      <c r="A458" s="81">
        <v>454</v>
      </c>
      <c r="B458" s="86" t="s">
        <v>1686</v>
      </c>
      <c r="C458" s="88" t="s">
        <v>28</v>
      </c>
      <c r="D458" s="86" t="s">
        <v>2233</v>
      </c>
      <c r="E458" s="86" t="s">
        <v>1516</v>
      </c>
      <c r="F458" s="87" t="s">
        <v>727</v>
      </c>
      <c r="G458" s="99" t="s">
        <v>1687</v>
      </c>
      <c r="H458" s="390" t="s">
        <v>26</v>
      </c>
      <c r="I458" s="390" t="s">
        <v>35</v>
      </c>
      <c r="J458" s="88" t="s">
        <v>5123</v>
      </c>
      <c r="K458" s="366">
        <v>3</v>
      </c>
      <c r="L458" s="385">
        <v>1</v>
      </c>
      <c r="M458" s="385">
        <v>1</v>
      </c>
      <c r="N458" s="368">
        <f>VLOOKUP($G458, SCHOOL_INFO!$D$5:$AS$749, 6, FALSE)</f>
        <v>16</v>
      </c>
      <c r="O458" s="368">
        <f>VLOOKUP($G458, SCHOOL_INFO!$D$5:$AS$749, 7, FALSE)</f>
        <v>1</v>
      </c>
      <c r="P458" s="368">
        <f>VLOOKUP($G458, SCHOOL_INFO!$D$5:$AS$749, 8, FALSE)</f>
        <v>1</v>
      </c>
      <c r="Q458" s="368">
        <f>VLOOKUP($G458, SCHOOL_INFO!$D$5:$AS$749, 10, FALSE)</f>
        <v>4</v>
      </c>
      <c r="R458" s="368">
        <f>VLOOKUP($G458, SCHOOL_INFO!$D$5:$AS$749, 11, FALSE)</f>
        <v>0</v>
      </c>
      <c r="S458" s="368">
        <f>VLOOKUP($G458, SCHOOL_INFO!$D$5:$AS$749, 12, FALSE)</f>
        <v>0</v>
      </c>
      <c r="T458" s="368">
        <f>VLOOKUP($G458, SCHOOL_INFO!$D$5:$AS$749, 13, FALSE)</f>
        <v>5</v>
      </c>
      <c r="U458" s="368">
        <f>VLOOKUP($G458, SCHOOL_INFO!$D$5:$AS$749, 14, FALSE)</f>
        <v>0</v>
      </c>
      <c r="V458" s="368">
        <f>VLOOKUP($G458, SCHOOL_INFO!$D$5:$AS$749, 15, FALSE)</f>
        <v>0</v>
      </c>
      <c r="W458" s="368">
        <f>VLOOKUP($G458, SCHOOL_INFO!$D$5:$AS$749, 17, FALSE)</f>
        <v>22</v>
      </c>
      <c r="X458" s="368">
        <f>VLOOKUP($G458, SCHOOL_INFO!$D$5:$AS$749, 18, FALSE)</f>
        <v>0</v>
      </c>
      <c r="Y458" s="368">
        <f>VLOOKUP($G458, SCHOOL_INFO!$D$5:$AS$749, 19, FALSE)</f>
        <v>0</v>
      </c>
      <c r="Z458" s="368">
        <f>VLOOKUP($G458, SCHOOL_INFO!$D$5:$AS$749, 21, FALSE)</f>
        <v>9</v>
      </c>
      <c r="AA458" s="368">
        <f>VLOOKUP($G458, SCHOOL_INFO!$D$5:$AS$749, 22, FALSE)</f>
        <v>1</v>
      </c>
      <c r="AB458" s="368">
        <f>VLOOKUP($G458, SCHOOL_INFO!$D$5:$AS$749, 23, FALSE)</f>
        <v>0</v>
      </c>
      <c r="AC458" s="368">
        <f>VLOOKUP($G458, SCHOOL_INFO!$D$5:$AS$749, 25, FALSE)</f>
        <v>9</v>
      </c>
      <c r="AD458" s="368">
        <f>VLOOKUP($G458, SCHOOL_INFO!$D$5:$AS$749, 26, FALSE)</f>
        <v>2</v>
      </c>
      <c r="AE458" s="368">
        <f>VLOOKUP($G458, SCHOOL_INFO!$D$5:$AS$749, 27, FALSE)</f>
        <v>0</v>
      </c>
      <c r="AF458" s="368">
        <f>VLOOKUP($G458, SCHOOL_INFO!$D$5:$AS$749, 29, FALSE)</f>
        <v>0</v>
      </c>
      <c r="AG458" s="368">
        <f>VLOOKUP($G458, SCHOOL_INFO!$D$5:$AS$749, 30, FALSE)</f>
        <v>0</v>
      </c>
      <c r="AH458" s="368">
        <f>VLOOKUP($G458, SCHOOL_INFO!$D$5:$AS$749, 31, FALSE)</f>
        <v>0</v>
      </c>
      <c r="AI458" s="368">
        <f>VLOOKUP($G458, SCHOOL_INFO!$D$5:$AS$749, 33, FALSE)</f>
        <v>1</v>
      </c>
      <c r="AJ458" s="368">
        <f>VLOOKUP($G458, SCHOOL_INFO!$D$5:$AS$749, 34, FALSE)</f>
        <v>0</v>
      </c>
      <c r="AK458" s="368">
        <f>VLOOKUP($G458, SCHOOL_INFO!$D$5:$AS$749, 35, FALSE)</f>
        <v>11</v>
      </c>
      <c r="AL458" s="368">
        <f>VLOOKUP($B458, '0.학교(충남+대전)'!$C$4:$AH$767, 31, FALSE)</f>
        <v>10</v>
      </c>
      <c r="AM458" s="368">
        <f>VLOOKUP($B458, '0.학교(충남+대전)'!$C$4:$AH$767, 32, FALSE)</f>
        <v>1</v>
      </c>
      <c r="AN458" s="368">
        <f>VLOOKUP($G458, SCHOOL_INFO!$D$5:$AS$749, 9, FALSE)</f>
        <v>18</v>
      </c>
      <c r="AO458" s="368">
        <f>VLOOKUP($G458, SCHOOL_INFO!$D$5:$AS$749, 36, FALSE)</f>
        <v>3</v>
      </c>
      <c r="AP458" s="368">
        <f>VLOOKUP($G458, SCHOOL_INFO!$D$5:$AS$749, 37, FALSE)</f>
        <v>43</v>
      </c>
      <c r="AQ458" s="368">
        <f>VLOOKUP($B458, '0.학교(충남+대전)'!$C$4:$AC$767, 27, FALSE)</f>
        <v>46</v>
      </c>
      <c r="AR458" s="368">
        <f>VLOOKUP($B458, '0.학교(충남+대전)'!$C$4:$AH$767, 29, FALSE)</f>
        <v>46</v>
      </c>
      <c r="AS458" s="368">
        <f>VLOOKUP($B458, '0.학교(충남+대전)'!$C$4:$AH$767, 30, FALSE)</f>
        <v>33</v>
      </c>
      <c r="AT458" s="368">
        <f>VLOOKUP($G458, SCHOOL_INFO!$D$5:$AS$749, 38, FALSE)</f>
        <v>1</v>
      </c>
      <c r="AU458" s="368">
        <f>VLOOKUP($G458, SCHOOL_INFO!$D$5:$AS$749, 39, FALSE)</f>
        <v>8</v>
      </c>
      <c r="AV458" s="368">
        <f>VLOOKUP($G458, SCHOOL_INFO!$D$5:$AS$749, 40, FALSE)</f>
        <v>48</v>
      </c>
      <c r="AW458" s="368">
        <f>VLOOKUP($G458, SCHOOL_INFO!$D$5:$AS$749, 41, FALSE)</f>
        <v>0</v>
      </c>
      <c r="AX458" s="368">
        <f>VLOOKUP($G458, SCHOOL_INFO!$D$5:$AS$749, 42, FALSE)</f>
        <v>0</v>
      </c>
    </row>
    <row r="459" spans="1:50" ht="16.5" customHeight="1">
      <c r="A459" s="80">
        <v>455</v>
      </c>
      <c r="B459" s="86" t="s">
        <v>1688</v>
      </c>
      <c r="C459" s="88" t="s">
        <v>28</v>
      </c>
      <c r="D459" s="86" t="s">
        <v>2233</v>
      </c>
      <c r="E459" s="86" t="s">
        <v>1516</v>
      </c>
      <c r="F459" s="89" t="s">
        <v>730</v>
      </c>
      <c r="G459" s="99" t="s">
        <v>1689</v>
      </c>
      <c r="H459" s="390" t="s">
        <v>26</v>
      </c>
      <c r="I459" s="390" t="s">
        <v>35</v>
      </c>
      <c r="J459" s="88" t="s">
        <v>5123</v>
      </c>
      <c r="K459" s="366">
        <v>3</v>
      </c>
      <c r="L459" s="367">
        <v>1</v>
      </c>
      <c r="M459" s="367">
        <v>1</v>
      </c>
      <c r="N459" s="368">
        <f>VLOOKUP($G459, SCHOOL_INFO!$D$5:$AS$749, 6, FALSE)</f>
        <v>26</v>
      </c>
      <c r="O459" s="368">
        <f>VLOOKUP($G459, SCHOOL_INFO!$D$5:$AS$749, 7, FALSE)</f>
        <v>0</v>
      </c>
      <c r="P459" s="368">
        <f>VLOOKUP($G459, SCHOOL_INFO!$D$5:$AS$749, 8, FALSE)</f>
        <v>1</v>
      </c>
      <c r="Q459" s="368">
        <f>VLOOKUP($G459, SCHOOL_INFO!$D$5:$AS$749, 10, FALSE)</f>
        <v>2</v>
      </c>
      <c r="R459" s="368">
        <f>VLOOKUP($G459, SCHOOL_INFO!$D$5:$AS$749, 11, FALSE)</f>
        <v>0</v>
      </c>
      <c r="S459" s="368">
        <f>VLOOKUP($G459, SCHOOL_INFO!$D$5:$AS$749, 12, FALSE)</f>
        <v>0</v>
      </c>
      <c r="T459" s="368">
        <f>VLOOKUP($G459, SCHOOL_INFO!$D$5:$AS$749, 13, FALSE)</f>
        <v>29</v>
      </c>
      <c r="U459" s="368">
        <f>VLOOKUP($G459, SCHOOL_INFO!$D$5:$AS$749, 14, FALSE)</f>
        <v>0</v>
      </c>
      <c r="V459" s="368">
        <f>VLOOKUP($G459, SCHOOL_INFO!$D$5:$AS$749, 15, FALSE)</f>
        <v>0</v>
      </c>
      <c r="W459" s="368">
        <f>VLOOKUP($G459, SCHOOL_INFO!$D$5:$AS$749, 17, FALSE)</f>
        <v>3</v>
      </c>
      <c r="X459" s="368">
        <f>VLOOKUP($G459, SCHOOL_INFO!$D$5:$AS$749, 18, FALSE)</f>
        <v>1</v>
      </c>
      <c r="Y459" s="368">
        <f>VLOOKUP($G459, SCHOOL_INFO!$D$5:$AS$749, 19, FALSE)</f>
        <v>0</v>
      </c>
      <c r="Z459" s="368">
        <f>VLOOKUP($G459, SCHOOL_INFO!$D$5:$AS$749, 21, FALSE)</f>
        <v>8</v>
      </c>
      <c r="AA459" s="368">
        <f>VLOOKUP($G459, SCHOOL_INFO!$D$5:$AS$749, 22, FALSE)</f>
        <v>0</v>
      </c>
      <c r="AB459" s="368">
        <f>VLOOKUP($G459, SCHOOL_INFO!$D$5:$AS$749, 23, FALSE)</f>
        <v>0</v>
      </c>
      <c r="AC459" s="368">
        <f>VLOOKUP($G459, SCHOOL_INFO!$D$5:$AS$749, 25, FALSE)</f>
        <v>17</v>
      </c>
      <c r="AD459" s="368">
        <f>VLOOKUP($G459, SCHOOL_INFO!$D$5:$AS$749, 26, FALSE)</f>
        <v>2</v>
      </c>
      <c r="AE459" s="368">
        <f>VLOOKUP($G459, SCHOOL_INFO!$D$5:$AS$749, 27, FALSE)</f>
        <v>0</v>
      </c>
      <c r="AF459" s="368">
        <f>VLOOKUP($G459, SCHOOL_INFO!$D$5:$AS$749, 29, FALSE)</f>
        <v>0</v>
      </c>
      <c r="AG459" s="368">
        <f>VLOOKUP($G459, SCHOOL_INFO!$D$5:$AS$749, 30, FALSE)</f>
        <v>0</v>
      </c>
      <c r="AH459" s="368">
        <f>VLOOKUP($G459, SCHOOL_INFO!$D$5:$AS$749, 31, FALSE)</f>
        <v>0</v>
      </c>
      <c r="AI459" s="368">
        <f>VLOOKUP($G459, SCHOOL_INFO!$D$5:$AS$749, 33, FALSE)</f>
        <v>1</v>
      </c>
      <c r="AJ459" s="368">
        <f>VLOOKUP($G459, SCHOOL_INFO!$D$5:$AS$749, 34, FALSE)</f>
        <v>0</v>
      </c>
      <c r="AK459" s="368">
        <f>VLOOKUP($G459, SCHOOL_INFO!$D$5:$AS$749, 35, FALSE)</f>
        <v>9</v>
      </c>
      <c r="AL459" s="368">
        <f>VLOOKUP($B459, '0.학교(충남+대전)'!$C$4:$AH$767, 31, FALSE)</f>
        <v>9</v>
      </c>
      <c r="AM459" s="368">
        <f>VLOOKUP($B459, '0.학교(충남+대전)'!$C$4:$AH$767, 32, FALSE)</f>
        <v>0</v>
      </c>
      <c r="AN459" s="368">
        <f>VLOOKUP($G459, SCHOOL_INFO!$D$5:$AS$749, 9, FALSE)</f>
        <v>27</v>
      </c>
      <c r="AO459" s="368">
        <f>VLOOKUP($G459, SCHOOL_INFO!$D$5:$AS$749, 36, FALSE)</f>
        <v>9</v>
      </c>
      <c r="AP459" s="368">
        <f>VLOOKUP($G459, SCHOOL_INFO!$D$5:$AS$749, 37, FALSE)</f>
        <v>49</v>
      </c>
      <c r="AQ459" s="368">
        <f>VLOOKUP($B459, '0.학교(충남+대전)'!$C$4:$AC$767, 27, FALSE)</f>
        <v>58</v>
      </c>
      <c r="AR459" s="368">
        <f>VLOOKUP($B459, '0.학교(충남+대전)'!$C$4:$AH$767, 29, FALSE)</f>
        <v>58</v>
      </c>
      <c r="AS459" s="368">
        <f>VLOOKUP($B459, '0.학교(충남+대전)'!$C$4:$AH$767, 30, FALSE)</f>
        <v>0</v>
      </c>
      <c r="AT459" s="368">
        <f>VLOOKUP($G459, SCHOOL_INFO!$D$5:$AS$749, 38, FALSE)</f>
        <v>1</v>
      </c>
      <c r="AU459" s="368">
        <f>VLOOKUP($G459, SCHOOL_INFO!$D$5:$AS$749, 39, FALSE)</f>
        <v>8</v>
      </c>
      <c r="AV459" s="368">
        <f>VLOOKUP($G459, SCHOOL_INFO!$D$5:$AS$749, 40, FALSE)</f>
        <v>58</v>
      </c>
      <c r="AW459" s="368">
        <f>VLOOKUP($G459, SCHOOL_INFO!$D$5:$AS$749, 41, FALSE)</f>
        <v>0</v>
      </c>
      <c r="AX459" s="368">
        <f>VLOOKUP($G459, SCHOOL_INFO!$D$5:$AS$749, 42, FALSE)</f>
        <v>0</v>
      </c>
    </row>
    <row r="460" spans="1:50" ht="16.5" customHeight="1">
      <c r="A460" s="80">
        <v>456</v>
      </c>
      <c r="B460" s="86" t="s">
        <v>1690</v>
      </c>
      <c r="C460" s="88" t="s">
        <v>28</v>
      </c>
      <c r="D460" s="86" t="s">
        <v>2233</v>
      </c>
      <c r="E460" s="86" t="s">
        <v>1516</v>
      </c>
      <c r="F460" s="87" t="s">
        <v>727</v>
      </c>
      <c r="G460" s="99" t="s">
        <v>1691</v>
      </c>
      <c r="H460" s="390" t="s">
        <v>26</v>
      </c>
      <c r="I460" s="391" t="s">
        <v>35</v>
      </c>
      <c r="J460" s="88" t="s">
        <v>5123</v>
      </c>
      <c r="K460" s="366">
        <v>3</v>
      </c>
      <c r="L460" s="367">
        <v>1</v>
      </c>
      <c r="M460" s="367">
        <v>1</v>
      </c>
      <c r="N460" s="368">
        <f>VLOOKUP($G460, SCHOOL_INFO!$D$5:$AS$749, 6, FALSE)</f>
        <v>28</v>
      </c>
      <c r="O460" s="368">
        <f>VLOOKUP($G460, SCHOOL_INFO!$D$5:$AS$749, 7, FALSE)</f>
        <v>0</v>
      </c>
      <c r="P460" s="368">
        <f>VLOOKUP($G460, SCHOOL_INFO!$D$5:$AS$749, 8, FALSE)</f>
        <v>1</v>
      </c>
      <c r="Q460" s="368">
        <f>VLOOKUP($G460, SCHOOL_INFO!$D$5:$AS$749, 10, FALSE)</f>
        <v>4</v>
      </c>
      <c r="R460" s="368">
        <f>VLOOKUP($G460, SCHOOL_INFO!$D$5:$AS$749, 11, FALSE)</f>
        <v>0</v>
      </c>
      <c r="S460" s="368">
        <f>VLOOKUP($G460, SCHOOL_INFO!$D$5:$AS$749, 12, FALSE)</f>
        <v>0</v>
      </c>
      <c r="T460" s="368">
        <f>VLOOKUP($G460, SCHOOL_INFO!$D$5:$AS$749, 13, FALSE)</f>
        <v>24</v>
      </c>
      <c r="U460" s="368">
        <f>VLOOKUP($G460, SCHOOL_INFO!$D$5:$AS$749, 14, FALSE)</f>
        <v>2</v>
      </c>
      <c r="V460" s="368">
        <f>VLOOKUP($G460, SCHOOL_INFO!$D$5:$AS$749, 15, FALSE)</f>
        <v>0</v>
      </c>
      <c r="W460" s="368">
        <f>VLOOKUP($G460, SCHOOL_INFO!$D$5:$AS$749, 17, FALSE)</f>
        <v>2</v>
      </c>
      <c r="X460" s="368">
        <f>VLOOKUP($G460, SCHOOL_INFO!$D$5:$AS$749, 18, FALSE)</f>
        <v>0</v>
      </c>
      <c r="Y460" s="368">
        <f>VLOOKUP($G460, SCHOOL_INFO!$D$5:$AS$749, 19, FALSE)</f>
        <v>0</v>
      </c>
      <c r="Z460" s="368">
        <f>VLOOKUP($G460, SCHOOL_INFO!$D$5:$AS$749, 21, FALSE)</f>
        <v>21</v>
      </c>
      <c r="AA460" s="368">
        <f>VLOOKUP($G460, SCHOOL_INFO!$D$5:$AS$749, 22, FALSE)</f>
        <v>3</v>
      </c>
      <c r="AB460" s="368">
        <f>VLOOKUP($G460, SCHOOL_INFO!$D$5:$AS$749, 23, FALSE)</f>
        <v>0</v>
      </c>
      <c r="AC460" s="368">
        <f>VLOOKUP($G460, SCHOOL_INFO!$D$5:$AS$749, 25, FALSE)</f>
        <v>19</v>
      </c>
      <c r="AD460" s="368">
        <f>VLOOKUP($G460, SCHOOL_INFO!$D$5:$AS$749, 26, FALSE)</f>
        <v>0</v>
      </c>
      <c r="AE460" s="368">
        <f>VLOOKUP($G460, SCHOOL_INFO!$D$5:$AS$749, 27, FALSE)</f>
        <v>0</v>
      </c>
      <c r="AF460" s="368">
        <f>VLOOKUP($G460, SCHOOL_INFO!$D$5:$AS$749, 29, FALSE)</f>
        <v>0</v>
      </c>
      <c r="AG460" s="368">
        <f>VLOOKUP($G460, SCHOOL_INFO!$D$5:$AS$749, 30, FALSE)</f>
        <v>0</v>
      </c>
      <c r="AH460" s="368">
        <f>VLOOKUP($G460, SCHOOL_INFO!$D$5:$AS$749, 31, FALSE)</f>
        <v>0</v>
      </c>
      <c r="AI460" s="368">
        <f>VLOOKUP($G460, SCHOOL_INFO!$D$5:$AS$749, 33, FALSE)</f>
        <v>1</v>
      </c>
      <c r="AJ460" s="368">
        <f>VLOOKUP($G460, SCHOOL_INFO!$D$5:$AS$749, 34, FALSE)</f>
        <v>0</v>
      </c>
      <c r="AK460" s="368">
        <f>VLOOKUP($G460, SCHOOL_INFO!$D$5:$AS$749, 35, FALSE)</f>
        <v>12</v>
      </c>
      <c r="AL460" s="368">
        <f>VLOOKUP($B460, '0.학교(충남+대전)'!$C$4:$AH$767, 31, FALSE)</f>
        <v>12</v>
      </c>
      <c r="AM460" s="368">
        <f>VLOOKUP($B460, '0.학교(충남+대전)'!$C$4:$AH$767, 32, FALSE)</f>
        <v>0</v>
      </c>
      <c r="AN460" s="368">
        <f>VLOOKUP($G460, SCHOOL_INFO!$D$5:$AS$749, 9, FALSE)</f>
        <v>29</v>
      </c>
      <c r="AO460" s="368">
        <f>VLOOKUP($G460, SCHOOL_INFO!$D$5:$AS$749, 36, FALSE)</f>
        <v>58</v>
      </c>
      <c r="AP460" s="368">
        <f>VLOOKUP($G460, SCHOOL_INFO!$D$5:$AS$749, 37, FALSE)</f>
        <v>5</v>
      </c>
      <c r="AQ460" s="368">
        <f>VLOOKUP($B460, '0.학교(충남+대전)'!$C$4:$AC$767, 27, FALSE)</f>
        <v>63</v>
      </c>
      <c r="AR460" s="368">
        <f>VLOOKUP($B460, '0.학교(충남+대전)'!$C$4:$AH$767, 29, FALSE)</f>
        <v>63</v>
      </c>
      <c r="AS460" s="368">
        <f>VLOOKUP($B460, '0.학교(충남+대전)'!$C$4:$AH$767, 30, FALSE)</f>
        <v>3</v>
      </c>
      <c r="AT460" s="368">
        <f>VLOOKUP($G460, SCHOOL_INFO!$D$5:$AS$749, 38, FALSE)</f>
        <v>0</v>
      </c>
      <c r="AU460" s="368">
        <f>VLOOKUP($G460, SCHOOL_INFO!$D$5:$AS$749, 39, FALSE)</f>
        <v>0</v>
      </c>
      <c r="AV460" s="368">
        <f>VLOOKUP($G460, SCHOOL_INFO!$D$5:$AS$749, 40, FALSE)</f>
        <v>75</v>
      </c>
      <c r="AW460" s="368">
        <f>VLOOKUP($G460, SCHOOL_INFO!$D$5:$AS$749, 41, FALSE)</f>
        <v>0</v>
      </c>
      <c r="AX460" s="368">
        <f>VLOOKUP($G460, SCHOOL_INFO!$D$5:$AS$749, 42, FALSE)</f>
        <v>0</v>
      </c>
    </row>
    <row r="461" spans="1:50" ht="16.5" customHeight="1">
      <c r="A461" s="81">
        <v>457</v>
      </c>
      <c r="B461" s="86" t="s">
        <v>1692</v>
      </c>
      <c r="C461" s="88" t="s">
        <v>28</v>
      </c>
      <c r="D461" s="86" t="s">
        <v>2233</v>
      </c>
      <c r="E461" s="86" t="s">
        <v>1516</v>
      </c>
      <c r="F461" s="89" t="s">
        <v>730</v>
      </c>
      <c r="G461" s="90" t="s">
        <v>1693</v>
      </c>
      <c r="H461" s="390" t="s">
        <v>26</v>
      </c>
      <c r="I461" s="390" t="s">
        <v>35</v>
      </c>
      <c r="J461" s="88" t="s">
        <v>5123</v>
      </c>
      <c r="K461" s="366">
        <v>2</v>
      </c>
      <c r="L461" s="367">
        <v>1</v>
      </c>
      <c r="M461" s="367">
        <v>1</v>
      </c>
      <c r="N461" s="368">
        <f>VLOOKUP($G461, SCHOOL_INFO!$D$5:$AS$749, 6, FALSE)</f>
        <v>25</v>
      </c>
      <c r="O461" s="368">
        <f>VLOOKUP($G461, SCHOOL_INFO!$D$5:$AS$749, 7, FALSE)</f>
        <v>11</v>
      </c>
      <c r="P461" s="368">
        <f>VLOOKUP($G461, SCHOOL_INFO!$D$5:$AS$749, 8, FALSE)</f>
        <v>18</v>
      </c>
      <c r="Q461" s="368">
        <f>VLOOKUP($G461, SCHOOL_INFO!$D$5:$AS$749, 10, FALSE)</f>
        <v>1</v>
      </c>
      <c r="R461" s="368">
        <f>VLOOKUP($G461, SCHOOL_INFO!$D$5:$AS$749, 11, FALSE)</f>
        <v>0</v>
      </c>
      <c r="S461" s="368">
        <f>VLOOKUP($G461, SCHOOL_INFO!$D$5:$AS$749, 12, FALSE)</f>
        <v>10</v>
      </c>
      <c r="T461" s="368">
        <f>VLOOKUP($G461, SCHOOL_INFO!$D$5:$AS$749, 13, FALSE)</f>
        <v>0</v>
      </c>
      <c r="U461" s="368">
        <f>VLOOKUP($G461, SCHOOL_INFO!$D$5:$AS$749, 14, FALSE)</f>
        <v>0</v>
      </c>
      <c r="V461" s="368">
        <f>VLOOKUP($G461, SCHOOL_INFO!$D$5:$AS$749, 15, FALSE)</f>
        <v>0</v>
      </c>
      <c r="W461" s="368">
        <f>VLOOKUP($G461, SCHOOL_INFO!$D$5:$AS$749, 17, FALSE)</f>
        <v>19</v>
      </c>
      <c r="X461" s="368">
        <f>VLOOKUP($G461, SCHOOL_INFO!$D$5:$AS$749, 18, FALSE)</f>
        <v>16</v>
      </c>
      <c r="Y461" s="368">
        <f>VLOOKUP($G461, SCHOOL_INFO!$D$5:$AS$749, 19, FALSE)</f>
        <v>0</v>
      </c>
      <c r="Z461" s="368">
        <f>VLOOKUP($G461, SCHOOL_INFO!$D$5:$AS$749, 21, FALSE)</f>
        <v>30</v>
      </c>
      <c r="AA461" s="368">
        <f>VLOOKUP($G461, SCHOOL_INFO!$D$5:$AS$749, 22, FALSE)</f>
        <v>6</v>
      </c>
      <c r="AB461" s="368">
        <f>VLOOKUP($G461, SCHOOL_INFO!$D$5:$AS$749, 23, FALSE)</f>
        <v>32</v>
      </c>
      <c r="AC461" s="368">
        <f>VLOOKUP($G461, SCHOOL_INFO!$D$5:$AS$749, 25, FALSE)</f>
        <v>0</v>
      </c>
      <c r="AD461" s="368">
        <f>VLOOKUP($G461, SCHOOL_INFO!$D$5:$AS$749, 26, FALSE)</f>
        <v>0</v>
      </c>
      <c r="AE461" s="368">
        <f>VLOOKUP($G461, SCHOOL_INFO!$D$5:$AS$749, 27, FALSE)</f>
        <v>0</v>
      </c>
      <c r="AF461" s="368">
        <f>VLOOKUP($G461, SCHOOL_INFO!$D$5:$AS$749, 29, FALSE)</f>
        <v>0</v>
      </c>
      <c r="AG461" s="368">
        <f>VLOOKUP($G461, SCHOOL_INFO!$D$5:$AS$749, 30, FALSE)</f>
        <v>0</v>
      </c>
      <c r="AH461" s="368">
        <f>VLOOKUP($G461, SCHOOL_INFO!$D$5:$AS$749, 31, FALSE)</f>
        <v>0</v>
      </c>
      <c r="AI461" s="368">
        <f>VLOOKUP($G461, SCHOOL_INFO!$D$5:$AS$749, 33, FALSE)</f>
        <v>1</v>
      </c>
      <c r="AJ461" s="368">
        <f>VLOOKUP($G461, SCHOOL_INFO!$D$5:$AS$749, 34, FALSE)</f>
        <v>0</v>
      </c>
      <c r="AK461" s="368">
        <f>VLOOKUP($G461, SCHOOL_INFO!$D$5:$AS$749, 35, FALSE)</f>
        <v>9</v>
      </c>
      <c r="AL461" s="368">
        <f>VLOOKUP($B461, '0.학교(충남+대전)'!$C$4:$AH$767, 31, FALSE)</f>
        <v>9</v>
      </c>
      <c r="AM461" s="368">
        <f>VLOOKUP($B461, '0.학교(충남+대전)'!$C$4:$AH$767, 32, FALSE)</f>
        <v>0</v>
      </c>
      <c r="AN461" s="368">
        <f>VLOOKUP($G461, SCHOOL_INFO!$D$5:$AS$749, 9, FALSE)</f>
        <v>54</v>
      </c>
      <c r="AO461" s="368">
        <f>VLOOKUP($G461, SCHOOL_INFO!$D$5:$AS$749, 36, FALSE)</f>
        <v>41</v>
      </c>
      <c r="AP461" s="368">
        <f>VLOOKUP($G461, SCHOOL_INFO!$D$5:$AS$749, 37, FALSE)</f>
        <v>5</v>
      </c>
      <c r="AQ461" s="368">
        <f>VLOOKUP($B461, '0.학교(충남+대전)'!$C$4:$AC$767, 27, FALSE)</f>
        <v>46</v>
      </c>
      <c r="AR461" s="368">
        <f>VLOOKUP($B461, '0.학교(충남+대전)'!$C$4:$AH$767, 29, FALSE)</f>
        <v>46</v>
      </c>
      <c r="AS461" s="368">
        <f>VLOOKUP($B461, '0.학교(충남+대전)'!$C$4:$AH$767, 30, FALSE)</f>
        <v>0</v>
      </c>
      <c r="AT461" s="368">
        <f>VLOOKUP($G461, SCHOOL_INFO!$D$5:$AS$749, 38, FALSE)</f>
        <v>1</v>
      </c>
      <c r="AU461" s="368">
        <f>VLOOKUP($G461, SCHOOL_INFO!$D$5:$AS$749, 39, FALSE)</f>
        <v>6</v>
      </c>
      <c r="AV461" s="368">
        <f>VLOOKUP($G461, SCHOOL_INFO!$D$5:$AS$749, 40, FALSE)</f>
        <v>46</v>
      </c>
      <c r="AW461" s="368">
        <f>VLOOKUP($G461, SCHOOL_INFO!$D$5:$AS$749, 41, FALSE)</f>
        <v>0</v>
      </c>
      <c r="AX461" s="368">
        <f>VLOOKUP($G461, SCHOOL_INFO!$D$5:$AS$749, 42, FALSE)</f>
        <v>0</v>
      </c>
    </row>
    <row r="462" spans="1:50" ht="16.5" customHeight="1">
      <c r="A462" s="80">
        <v>458</v>
      </c>
      <c r="B462" s="86" t="s">
        <v>1694</v>
      </c>
      <c r="C462" s="88" t="s">
        <v>28</v>
      </c>
      <c r="D462" s="86" t="s">
        <v>2233</v>
      </c>
      <c r="E462" s="86" t="s">
        <v>1516</v>
      </c>
      <c r="F462" s="87" t="s">
        <v>727</v>
      </c>
      <c r="G462" s="99" t="s">
        <v>1695</v>
      </c>
      <c r="H462" s="390" t="s">
        <v>26</v>
      </c>
      <c r="I462" s="391" t="s">
        <v>35</v>
      </c>
      <c r="J462" s="88" t="s">
        <v>5123</v>
      </c>
      <c r="K462" s="366">
        <v>2</v>
      </c>
      <c r="L462" s="367">
        <v>1</v>
      </c>
      <c r="M462" s="367">
        <v>1</v>
      </c>
      <c r="N462" s="368">
        <f>VLOOKUP($G462, SCHOOL_INFO!$D$5:$AS$749, 6, FALSE)</f>
        <v>31</v>
      </c>
      <c r="O462" s="368">
        <f>VLOOKUP($G462, SCHOOL_INFO!$D$5:$AS$749, 7, FALSE)</f>
        <v>16</v>
      </c>
      <c r="P462" s="368">
        <f>VLOOKUP($G462, SCHOOL_INFO!$D$5:$AS$749, 8, FALSE)</f>
        <v>1</v>
      </c>
      <c r="Q462" s="368">
        <f>VLOOKUP($G462, SCHOOL_INFO!$D$5:$AS$749, 10, FALSE)</f>
        <v>3</v>
      </c>
      <c r="R462" s="368">
        <f>VLOOKUP($G462, SCHOOL_INFO!$D$5:$AS$749, 11, FALSE)</f>
        <v>0</v>
      </c>
      <c r="S462" s="368">
        <f>VLOOKUP($G462, SCHOOL_INFO!$D$5:$AS$749, 12, FALSE)</f>
        <v>0</v>
      </c>
      <c r="T462" s="368">
        <f>VLOOKUP($G462, SCHOOL_INFO!$D$5:$AS$749, 13, FALSE)</f>
        <v>0</v>
      </c>
      <c r="U462" s="368">
        <f>VLOOKUP($G462, SCHOOL_INFO!$D$5:$AS$749, 14, FALSE)</f>
        <v>0</v>
      </c>
      <c r="V462" s="368">
        <f>VLOOKUP($G462, SCHOOL_INFO!$D$5:$AS$749, 15, FALSE)</f>
        <v>0</v>
      </c>
      <c r="W462" s="368">
        <f>VLOOKUP($G462, SCHOOL_INFO!$D$5:$AS$749, 17, FALSE)</f>
        <v>24</v>
      </c>
      <c r="X462" s="368">
        <f>VLOOKUP($G462, SCHOOL_INFO!$D$5:$AS$749, 18, FALSE)</f>
        <v>26</v>
      </c>
      <c r="Y462" s="368">
        <f>VLOOKUP($G462, SCHOOL_INFO!$D$5:$AS$749, 19, FALSE)</f>
        <v>0</v>
      </c>
      <c r="Z462" s="368">
        <f>VLOOKUP($G462, SCHOOL_INFO!$D$5:$AS$749, 21, FALSE)</f>
        <v>39</v>
      </c>
      <c r="AA462" s="368">
        <f>VLOOKUP($G462, SCHOOL_INFO!$D$5:$AS$749, 22, FALSE)</f>
        <v>7</v>
      </c>
      <c r="AB462" s="368">
        <f>VLOOKUP($G462, SCHOOL_INFO!$D$5:$AS$749, 23, FALSE)</f>
        <v>0</v>
      </c>
      <c r="AC462" s="368">
        <f>VLOOKUP($G462, SCHOOL_INFO!$D$5:$AS$749, 25, FALSE)</f>
        <v>5</v>
      </c>
      <c r="AD462" s="368">
        <f>VLOOKUP($G462, SCHOOL_INFO!$D$5:$AS$749, 26, FALSE)</f>
        <v>2</v>
      </c>
      <c r="AE462" s="368">
        <f>VLOOKUP($G462, SCHOOL_INFO!$D$5:$AS$749, 27, FALSE)</f>
        <v>0</v>
      </c>
      <c r="AF462" s="368">
        <f>VLOOKUP($G462, SCHOOL_INFO!$D$5:$AS$749, 29, FALSE)</f>
        <v>0</v>
      </c>
      <c r="AG462" s="368">
        <f>VLOOKUP($G462, SCHOOL_INFO!$D$5:$AS$749, 30, FALSE)</f>
        <v>0</v>
      </c>
      <c r="AH462" s="368">
        <f>VLOOKUP($G462, SCHOOL_INFO!$D$5:$AS$749, 31, FALSE)</f>
        <v>0</v>
      </c>
      <c r="AI462" s="368">
        <f>VLOOKUP($G462, SCHOOL_INFO!$D$5:$AS$749, 33, FALSE)</f>
        <v>1</v>
      </c>
      <c r="AJ462" s="368">
        <f>VLOOKUP($G462, SCHOOL_INFO!$D$5:$AS$749, 34, FALSE)</f>
        <v>0</v>
      </c>
      <c r="AK462" s="368">
        <f>VLOOKUP($G462, SCHOOL_INFO!$D$5:$AS$749, 35, FALSE)</f>
        <v>13</v>
      </c>
      <c r="AL462" s="368">
        <f>VLOOKUP($B462, '0.학교(충남+대전)'!$C$4:$AH$767, 31, FALSE)</f>
        <v>13</v>
      </c>
      <c r="AM462" s="368">
        <f>VLOOKUP($B462, '0.학교(충남+대전)'!$C$4:$AH$767, 32, FALSE)</f>
        <v>0</v>
      </c>
      <c r="AN462" s="368">
        <f>VLOOKUP($G462, SCHOOL_INFO!$D$5:$AS$749, 9, FALSE)</f>
        <v>48</v>
      </c>
      <c r="AO462" s="368">
        <f>VLOOKUP($G462, SCHOOL_INFO!$D$5:$AS$749, 36, FALSE)</f>
        <v>96</v>
      </c>
      <c r="AP462" s="368">
        <f>VLOOKUP($G462, SCHOOL_INFO!$D$5:$AS$749, 37, FALSE)</f>
        <v>1</v>
      </c>
      <c r="AQ462" s="368">
        <f>VLOOKUP($B462, '0.학교(충남+대전)'!$C$4:$AC$767, 27, FALSE)</f>
        <v>110</v>
      </c>
      <c r="AR462" s="368">
        <f>VLOOKUP($B462, '0.학교(충남+대전)'!$C$4:$AH$767, 29, FALSE)</f>
        <v>97</v>
      </c>
      <c r="AS462" s="368">
        <f>VLOOKUP($B462, '0.학교(충남+대전)'!$C$4:$AH$767, 30, FALSE)</f>
        <v>0</v>
      </c>
      <c r="AT462" s="368">
        <f>VLOOKUP($G462, SCHOOL_INFO!$D$5:$AS$749, 38, FALSE)</f>
        <v>1</v>
      </c>
      <c r="AU462" s="368">
        <f>VLOOKUP($G462, SCHOOL_INFO!$D$5:$AS$749, 39, FALSE)</f>
        <v>8</v>
      </c>
      <c r="AV462" s="368">
        <f>VLOOKUP($G462, SCHOOL_INFO!$D$5:$AS$749, 40, FALSE)</f>
        <v>97</v>
      </c>
      <c r="AW462" s="368">
        <f>VLOOKUP($G462, SCHOOL_INFO!$D$5:$AS$749, 41, FALSE)</f>
        <v>0</v>
      </c>
      <c r="AX462" s="368">
        <f>VLOOKUP($G462, SCHOOL_INFO!$D$5:$AS$749, 42, FALSE)</f>
        <v>0</v>
      </c>
    </row>
    <row r="463" spans="1:50" ht="16.5" customHeight="1">
      <c r="A463" s="80">
        <v>459</v>
      </c>
      <c r="B463" s="86" t="s">
        <v>1696</v>
      </c>
      <c r="C463" s="88" t="s">
        <v>28</v>
      </c>
      <c r="D463" s="86" t="s">
        <v>2233</v>
      </c>
      <c r="E463" s="86" t="s">
        <v>1697</v>
      </c>
      <c r="F463" s="89" t="s">
        <v>730</v>
      </c>
      <c r="G463" s="90" t="s">
        <v>1698</v>
      </c>
      <c r="H463" s="390" t="s">
        <v>26</v>
      </c>
      <c r="I463" s="390" t="s">
        <v>699</v>
      </c>
      <c r="J463" s="88" t="s">
        <v>5123</v>
      </c>
      <c r="K463" s="366">
        <v>2</v>
      </c>
      <c r="L463" s="367">
        <v>1</v>
      </c>
      <c r="M463" s="367">
        <v>1</v>
      </c>
      <c r="N463" s="368">
        <f>VLOOKUP($G463, SCHOOL_INFO!$D$5:$AS$749, 6, FALSE)</f>
        <v>8</v>
      </c>
      <c r="O463" s="368">
        <f>VLOOKUP($G463, SCHOOL_INFO!$D$5:$AS$749, 7, FALSE)</f>
        <v>3</v>
      </c>
      <c r="P463" s="368">
        <f>VLOOKUP($G463, SCHOOL_INFO!$D$5:$AS$749, 8, FALSE)</f>
        <v>1</v>
      </c>
      <c r="Q463" s="368">
        <f>VLOOKUP($G463, SCHOOL_INFO!$D$5:$AS$749, 10, FALSE)</f>
        <v>0</v>
      </c>
      <c r="R463" s="368">
        <f>VLOOKUP($G463, SCHOOL_INFO!$D$5:$AS$749, 11, FALSE)</f>
        <v>0</v>
      </c>
      <c r="S463" s="368">
        <f>VLOOKUP($G463, SCHOOL_INFO!$D$5:$AS$749, 12, FALSE)</f>
        <v>0</v>
      </c>
      <c r="T463" s="368">
        <f>VLOOKUP($G463, SCHOOL_INFO!$D$5:$AS$749, 13, FALSE)</f>
        <v>0</v>
      </c>
      <c r="U463" s="368">
        <f>VLOOKUP($G463, SCHOOL_INFO!$D$5:$AS$749, 14, FALSE)</f>
        <v>0</v>
      </c>
      <c r="V463" s="368">
        <f>VLOOKUP($G463, SCHOOL_INFO!$D$5:$AS$749, 15, FALSE)</f>
        <v>0</v>
      </c>
      <c r="W463" s="368">
        <f>VLOOKUP($G463, SCHOOL_INFO!$D$5:$AS$749, 17, FALSE)</f>
        <v>1</v>
      </c>
      <c r="X463" s="368">
        <f>VLOOKUP($G463, SCHOOL_INFO!$D$5:$AS$749, 18, FALSE)</f>
        <v>0</v>
      </c>
      <c r="Y463" s="368">
        <f>VLOOKUP($G463, SCHOOL_INFO!$D$5:$AS$749, 19, FALSE)</f>
        <v>0</v>
      </c>
      <c r="Z463" s="368">
        <f>VLOOKUP($G463, SCHOOL_INFO!$D$5:$AS$749, 21, FALSE)</f>
        <v>8</v>
      </c>
      <c r="AA463" s="368">
        <f>VLOOKUP($G463, SCHOOL_INFO!$D$5:$AS$749, 22, FALSE)</f>
        <v>4</v>
      </c>
      <c r="AB463" s="368">
        <f>VLOOKUP($G463, SCHOOL_INFO!$D$5:$AS$749, 23, FALSE)</f>
        <v>0</v>
      </c>
      <c r="AC463" s="368">
        <f>VLOOKUP($G463, SCHOOL_INFO!$D$5:$AS$749, 25, FALSE)</f>
        <v>10</v>
      </c>
      <c r="AD463" s="368">
        <f>VLOOKUP($G463, SCHOOL_INFO!$D$5:$AS$749, 26, FALSE)</f>
        <v>4</v>
      </c>
      <c r="AE463" s="368">
        <f>VLOOKUP($G463, SCHOOL_INFO!$D$5:$AS$749, 27, FALSE)</f>
        <v>0</v>
      </c>
      <c r="AF463" s="368">
        <f>VLOOKUP($G463, SCHOOL_INFO!$D$5:$AS$749, 29, FALSE)</f>
        <v>0</v>
      </c>
      <c r="AG463" s="368">
        <f>VLOOKUP($G463, SCHOOL_INFO!$D$5:$AS$749, 30, FALSE)</f>
        <v>0</v>
      </c>
      <c r="AH463" s="368">
        <f>VLOOKUP($G463, SCHOOL_INFO!$D$5:$AS$749, 31, FALSE)</f>
        <v>0</v>
      </c>
      <c r="AI463" s="368">
        <f>VLOOKUP($G463, SCHOOL_INFO!$D$5:$AS$749, 33, FALSE)</f>
        <v>1</v>
      </c>
      <c r="AJ463" s="368">
        <f>VLOOKUP($G463, SCHOOL_INFO!$D$5:$AS$749, 34, FALSE)</f>
        <v>0</v>
      </c>
      <c r="AK463" s="368">
        <f>VLOOKUP($G463, SCHOOL_INFO!$D$5:$AS$749, 35, FALSE)</f>
        <v>5</v>
      </c>
      <c r="AL463" s="368">
        <f>VLOOKUP($B463, '0.학교(충남+대전)'!$C$4:$AH$767, 31, FALSE)</f>
        <v>5</v>
      </c>
      <c r="AM463" s="368">
        <f>VLOOKUP($B463, '0.학교(충남+대전)'!$C$4:$AH$767, 32, FALSE)</f>
        <v>0</v>
      </c>
      <c r="AN463" s="368">
        <f>VLOOKUP($G463, SCHOOL_INFO!$D$5:$AS$749, 9, FALSE)</f>
        <v>12</v>
      </c>
      <c r="AO463" s="368">
        <f>VLOOKUP($G463, SCHOOL_INFO!$D$5:$AS$749, 36, FALSE)</f>
        <v>12</v>
      </c>
      <c r="AP463" s="368">
        <f>VLOOKUP($G463, SCHOOL_INFO!$D$5:$AS$749, 37, FALSE)</f>
        <v>0</v>
      </c>
      <c r="AQ463" s="368">
        <f>VLOOKUP($B463, '0.학교(충남+대전)'!$C$4:$AC$767, 27, FALSE)</f>
        <v>12</v>
      </c>
      <c r="AR463" s="368">
        <f>VLOOKUP($B463, '0.학교(충남+대전)'!$C$4:$AH$767, 29, FALSE)</f>
        <v>12</v>
      </c>
      <c r="AS463" s="368">
        <f>VLOOKUP($B463, '0.학교(충남+대전)'!$C$4:$AH$767, 30, FALSE)</f>
        <v>0</v>
      </c>
      <c r="AT463" s="368">
        <f>VLOOKUP($G463, SCHOOL_INFO!$D$5:$AS$749, 38, FALSE)</f>
        <v>1</v>
      </c>
      <c r="AU463" s="368">
        <f>VLOOKUP($G463, SCHOOL_INFO!$D$5:$AS$749, 39, FALSE)</f>
        <v>6</v>
      </c>
      <c r="AV463" s="368">
        <f>VLOOKUP($G463, SCHOOL_INFO!$D$5:$AS$749, 40, FALSE)</f>
        <v>12</v>
      </c>
      <c r="AW463" s="368">
        <f>VLOOKUP($G463, SCHOOL_INFO!$D$5:$AS$749, 41, FALSE)</f>
        <v>0</v>
      </c>
      <c r="AX463" s="368">
        <f>VLOOKUP($G463, SCHOOL_INFO!$D$5:$AS$749, 42, FALSE)</f>
        <v>0</v>
      </c>
    </row>
    <row r="464" spans="1:50" ht="16.5" customHeight="1">
      <c r="A464" s="81">
        <v>460</v>
      </c>
      <c r="B464" s="86" t="s">
        <v>1699</v>
      </c>
      <c r="C464" s="88" t="s">
        <v>28</v>
      </c>
      <c r="D464" s="86" t="s">
        <v>2233</v>
      </c>
      <c r="E464" s="86" t="s">
        <v>1697</v>
      </c>
      <c r="F464" s="87" t="s">
        <v>727</v>
      </c>
      <c r="G464" s="90" t="s">
        <v>1700</v>
      </c>
      <c r="H464" s="390" t="s">
        <v>2353</v>
      </c>
      <c r="I464" s="390" t="s">
        <v>699</v>
      </c>
      <c r="J464" s="88" t="s">
        <v>5123</v>
      </c>
      <c r="K464" s="366">
        <v>2</v>
      </c>
      <c r="L464" s="367">
        <v>1</v>
      </c>
      <c r="M464" s="367">
        <v>1</v>
      </c>
      <c r="N464" s="368">
        <f>VLOOKUP($G464, SCHOOL_INFO!$D$5:$AS$749, 6, FALSE)</f>
        <v>7</v>
      </c>
      <c r="O464" s="368">
        <f>VLOOKUP($G464, SCHOOL_INFO!$D$5:$AS$749, 7, FALSE)</f>
        <v>0</v>
      </c>
      <c r="P464" s="368">
        <f>VLOOKUP($G464, SCHOOL_INFO!$D$5:$AS$749, 8, FALSE)</f>
        <v>1</v>
      </c>
      <c r="Q464" s="368">
        <f>VLOOKUP($G464, SCHOOL_INFO!$D$5:$AS$749, 10, FALSE)</f>
        <v>0</v>
      </c>
      <c r="R464" s="368">
        <f>VLOOKUP($G464, SCHOOL_INFO!$D$5:$AS$749, 11, FALSE)</f>
        <v>0</v>
      </c>
      <c r="S464" s="368">
        <f>VLOOKUP($G464, SCHOOL_INFO!$D$5:$AS$749, 12, FALSE)</f>
        <v>0</v>
      </c>
      <c r="T464" s="368">
        <f>VLOOKUP($G464, SCHOOL_INFO!$D$5:$AS$749, 13, FALSE)</f>
        <v>2</v>
      </c>
      <c r="U464" s="368">
        <f>VLOOKUP($G464, SCHOOL_INFO!$D$5:$AS$749, 14, FALSE)</f>
        <v>1</v>
      </c>
      <c r="V464" s="368">
        <f>VLOOKUP($G464, SCHOOL_INFO!$D$5:$AS$749, 15, FALSE)</f>
        <v>0</v>
      </c>
      <c r="W464" s="368">
        <f>VLOOKUP($G464, SCHOOL_INFO!$D$5:$AS$749, 17, FALSE)</f>
        <v>0</v>
      </c>
      <c r="X464" s="368">
        <f>VLOOKUP($G464, SCHOOL_INFO!$D$5:$AS$749, 18, FALSE)</f>
        <v>0</v>
      </c>
      <c r="Y464" s="368">
        <f>VLOOKUP($G464, SCHOOL_INFO!$D$5:$AS$749, 19, FALSE)</f>
        <v>0</v>
      </c>
      <c r="Z464" s="368">
        <f>VLOOKUP($G464, SCHOOL_INFO!$D$5:$AS$749, 21, FALSE)</f>
        <v>8</v>
      </c>
      <c r="AA464" s="368">
        <f>VLOOKUP($G464, SCHOOL_INFO!$D$5:$AS$749, 22, FALSE)</f>
        <v>2</v>
      </c>
      <c r="AB464" s="368">
        <f>VLOOKUP($G464, SCHOOL_INFO!$D$5:$AS$749, 23, FALSE)</f>
        <v>0</v>
      </c>
      <c r="AC464" s="368">
        <f>VLOOKUP($G464, SCHOOL_INFO!$D$5:$AS$749, 25, FALSE)</f>
        <v>6</v>
      </c>
      <c r="AD464" s="368">
        <f>VLOOKUP($G464, SCHOOL_INFO!$D$5:$AS$749, 26, FALSE)</f>
        <v>0</v>
      </c>
      <c r="AE464" s="368">
        <f>VLOOKUP($G464, SCHOOL_INFO!$D$5:$AS$749, 27, FALSE)</f>
        <v>0</v>
      </c>
      <c r="AF464" s="368">
        <f>VLOOKUP($G464, SCHOOL_INFO!$D$5:$AS$749, 29, FALSE)</f>
        <v>0</v>
      </c>
      <c r="AG464" s="368">
        <f>VLOOKUP($G464, SCHOOL_INFO!$D$5:$AS$749, 30, FALSE)</f>
        <v>0</v>
      </c>
      <c r="AH464" s="368">
        <f>VLOOKUP($G464, SCHOOL_INFO!$D$5:$AS$749, 31, FALSE)</f>
        <v>0</v>
      </c>
      <c r="AI464" s="368">
        <f>VLOOKUP($G464, SCHOOL_INFO!$D$5:$AS$749, 33, FALSE)</f>
        <v>1</v>
      </c>
      <c r="AJ464" s="368">
        <f>VLOOKUP($G464, SCHOOL_INFO!$D$5:$AS$749, 34, FALSE)</f>
        <v>0</v>
      </c>
      <c r="AK464" s="368">
        <f>VLOOKUP($G464, SCHOOL_INFO!$D$5:$AS$749, 35, FALSE)</f>
        <v>4</v>
      </c>
      <c r="AL464" s="368">
        <f>VLOOKUP($B464, '0.학교(충남+대전)'!$C$4:$AH$767, 31, FALSE)</f>
        <v>3</v>
      </c>
      <c r="AM464" s="368">
        <f>VLOOKUP($B464, '0.학교(충남+대전)'!$C$4:$AH$767, 32, FALSE)</f>
        <v>1</v>
      </c>
      <c r="AN464" s="368">
        <f>VLOOKUP($G464, SCHOOL_INFO!$D$5:$AS$749, 9, FALSE)</f>
        <v>8</v>
      </c>
      <c r="AO464" s="368">
        <f>VLOOKUP($G464, SCHOOL_INFO!$D$5:$AS$749, 36, FALSE)</f>
        <v>6</v>
      </c>
      <c r="AP464" s="368">
        <f>VLOOKUP($G464, SCHOOL_INFO!$D$5:$AS$749, 37, FALSE)</f>
        <v>3</v>
      </c>
      <c r="AQ464" s="368">
        <f>VLOOKUP($B464, '0.학교(충남+대전)'!$C$4:$AC$767, 27, FALSE)</f>
        <v>6</v>
      </c>
      <c r="AR464" s="368">
        <f>VLOOKUP($B464, '0.학교(충남+대전)'!$C$4:$AH$767, 29, FALSE)</f>
        <v>6</v>
      </c>
      <c r="AS464" s="368">
        <f>VLOOKUP($B464, '0.학교(충남+대전)'!$C$4:$AH$767, 30, FALSE)</f>
        <v>3</v>
      </c>
      <c r="AT464" s="368">
        <f>VLOOKUP($G464, SCHOOL_INFO!$D$5:$AS$749, 38, FALSE)</f>
        <v>1</v>
      </c>
      <c r="AU464" s="368">
        <f>VLOOKUP($G464, SCHOOL_INFO!$D$5:$AS$749, 39, FALSE)</f>
        <v>4</v>
      </c>
      <c r="AV464" s="368">
        <f>VLOOKUP($G464, SCHOOL_INFO!$D$5:$AS$749, 40, FALSE)</f>
        <v>3</v>
      </c>
      <c r="AW464" s="368">
        <f>VLOOKUP($G464, SCHOOL_INFO!$D$5:$AS$749, 41, FALSE)</f>
        <v>6</v>
      </c>
      <c r="AX464" s="368">
        <f>VLOOKUP($G464, SCHOOL_INFO!$D$5:$AS$749, 42, FALSE)</f>
        <v>0</v>
      </c>
    </row>
    <row r="465" spans="1:50" ht="16.5" customHeight="1">
      <c r="A465" s="80">
        <v>461</v>
      </c>
      <c r="B465" s="86" t="s">
        <v>1701</v>
      </c>
      <c r="C465" s="88" t="s">
        <v>28</v>
      </c>
      <c r="D465" s="86" t="s">
        <v>2233</v>
      </c>
      <c r="E465" s="86" t="s">
        <v>1697</v>
      </c>
      <c r="F465" s="89" t="s">
        <v>730</v>
      </c>
      <c r="G465" s="90" t="s">
        <v>1702</v>
      </c>
      <c r="H465" s="390" t="s">
        <v>2353</v>
      </c>
      <c r="I465" s="390" t="s">
        <v>699</v>
      </c>
      <c r="J465" s="88" t="s">
        <v>5126</v>
      </c>
      <c r="K465" s="366">
        <v>2</v>
      </c>
      <c r="L465" s="367">
        <v>1</v>
      </c>
      <c r="M465" s="367">
        <v>1</v>
      </c>
      <c r="N465" s="368">
        <f>VLOOKUP($G465, SCHOOL_INFO!$D$5:$AS$749, 6, FALSE)</f>
        <v>4</v>
      </c>
      <c r="O465" s="368">
        <f>VLOOKUP($G465, SCHOOL_INFO!$D$5:$AS$749, 7, FALSE)</f>
        <v>0</v>
      </c>
      <c r="P465" s="368">
        <f>VLOOKUP($G465, SCHOOL_INFO!$D$5:$AS$749, 8, FALSE)</f>
        <v>1</v>
      </c>
      <c r="Q465" s="368">
        <f>VLOOKUP($G465, SCHOOL_INFO!$D$5:$AS$749, 10, FALSE)</f>
        <v>6</v>
      </c>
      <c r="R465" s="368">
        <f>VLOOKUP($G465, SCHOOL_INFO!$D$5:$AS$749, 11, FALSE)</f>
        <v>0</v>
      </c>
      <c r="S465" s="368">
        <f>VLOOKUP($G465, SCHOOL_INFO!$D$5:$AS$749, 12, FALSE)</f>
        <v>0</v>
      </c>
      <c r="T465" s="368">
        <f>VLOOKUP($G465, SCHOOL_INFO!$D$5:$AS$749, 13, FALSE)</f>
        <v>0</v>
      </c>
      <c r="U465" s="368">
        <f>VLOOKUP($G465, SCHOOL_INFO!$D$5:$AS$749, 14, FALSE)</f>
        <v>0</v>
      </c>
      <c r="V465" s="368">
        <f>VLOOKUP($G465, SCHOOL_INFO!$D$5:$AS$749, 15, FALSE)</f>
        <v>0</v>
      </c>
      <c r="W465" s="368">
        <f>VLOOKUP($G465, SCHOOL_INFO!$D$5:$AS$749, 17, FALSE)</f>
        <v>0</v>
      </c>
      <c r="X465" s="368">
        <f>VLOOKUP($G465, SCHOOL_INFO!$D$5:$AS$749, 18, FALSE)</f>
        <v>0</v>
      </c>
      <c r="Y465" s="368">
        <f>VLOOKUP($G465, SCHOOL_INFO!$D$5:$AS$749, 19, FALSE)</f>
        <v>0</v>
      </c>
      <c r="Z465" s="368">
        <f>VLOOKUP($G465, SCHOOL_INFO!$D$5:$AS$749, 21, FALSE)</f>
        <v>2</v>
      </c>
      <c r="AA465" s="368">
        <f>VLOOKUP($G465, SCHOOL_INFO!$D$5:$AS$749, 22, FALSE)</f>
        <v>2</v>
      </c>
      <c r="AB465" s="368">
        <f>VLOOKUP($G465, SCHOOL_INFO!$D$5:$AS$749, 23, FALSE)</f>
        <v>0</v>
      </c>
      <c r="AC465" s="368">
        <f>VLOOKUP($G465, SCHOOL_INFO!$D$5:$AS$749, 25, FALSE)</f>
        <v>21</v>
      </c>
      <c r="AD465" s="368">
        <f>VLOOKUP($G465, SCHOOL_INFO!$D$5:$AS$749, 26, FALSE)</f>
        <v>1</v>
      </c>
      <c r="AE465" s="368">
        <f>VLOOKUP($G465, SCHOOL_INFO!$D$5:$AS$749, 27, FALSE)</f>
        <v>0</v>
      </c>
      <c r="AF465" s="368">
        <f>VLOOKUP($G465, SCHOOL_INFO!$D$5:$AS$749, 29, FALSE)</f>
        <v>0</v>
      </c>
      <c r="AG465" s="368">
        <f>VLOOKUP($G465, SCHOOL_INFO!$D$5:$AS$749, 30, FALSE)</f>
        <v>0</v>
      </c>
      <c r="AH465" s="368">
        <f>VLOOKUP($G465, SCHOOL_INFO!$D$5:$AS$749, 31, FALSE)</f>
        <v>0</v>
      </c>
      <c r="AI465" s="368">
        <f>VLOOKUP($G465, SCHOOL_INFO!$D$5:$AS$749, 33, FALSE)</f>
        <v>1</v>
      </c>
      <c r="AJ465" s="368">
        <f>VLOOKUP($G465, SCHOOL_INFO!$D$5:$AS$749, 34, FALSE)</f>
        <v>0</v>
      </c>
      <c r="AK465" s="368">
        <f>VLOOKUP($G465, SCHOOL_INFO!$D$5:$AS$749, 35, FALSE)</f>
        <v>3</v>
      </c>
      <c r="AL465" s="368">
        <f>VLOOKUP($B465, '0.학교(충남+대전)'!$C$4:$AH$767, 31, FALSE)</f>
        <v>3</v>
      </c>
      <c r="AM465" s="368">
        <f>VLOOKUP($B465, '0.학교(충남+대전)'!$C$4:$AH$767, 32, FALSE)</f>
        <v>0</v>
      </c>
      <c r="AN465" s="368">
        <f>VLOOKUP($G465, SCHOOL_INFO!$D$5:$AS$749, 9, FALSE)</f>
        <v>5</v>
      </c>
      <c r="AO465" s="368">
        <f>VLOOKUP($G465, SCHOOL_INFO!$D$5:$AS$749, 36, FALSE)</f>
        <v>8</v>
      </c>
      <c r="AP465" s="368">
        <f>VLOOKUP($G465, SCHOOL_INFO!$D$5:$AS$749, 37, FALSE)</f>
        <v>0</v>
      </c>
      <c r="AQ465" s="368">
        <f>VLOOKUP($B465, '0.학교(충남+대전)'!$C$4:$AC$767, 27, FALSE)</f>
        <v>8</v>
      </c>
      <c r="AR465" s="368">
        <f>VLOOKUP($B465, '0.학교(충남+대전)'!$C$4:$AH$767, 29, FALSE)</f>
        <v>8</v>
      </c>
      <c r="AS465" s="368">
        <f>VLOOKUP($B465, '0.학교(충남+대전)'!$C$4:$AH$767, 30, FALSE)</f>
        <v>0</v>
      </c>
      <c r="AT465" s="368">
        <f>VLOOKUP($G465, SCHOOL_INFO!$D$5:$AS$749, 38, FALSE)</f>
        <v>1</v>
      </c>
      <c r="AU465" s="368">
        <f>VLOOKUP($G465, SCHOOL_INFO!$D$5:$AS$749, 39, FALSE)</f>
        <v>4</v>
      </c>
      <c r="AV465" s="368">
        <f>VLOOKUP($G465, SCHOOL_INFO!$D$5:$AS$749, 40, FALSE)</f>
        <v>8</v>
      </c>
      <c r="AW465" s="368">
        <f>VLOOKUP($G465, SCHOOL_INFO!$D$5:$AS$749, 41, FALSE)</f>
        <v>0</v>
      </c>
      <c r="AX465" s="368">
        <f>VLOOKUP($G465, SCHOOL_INFO!$D$5:$AS$749, 42, FALSE)</f>
        <v>0</v>
      </c>
    </row>
    <row r="466" spans="1:50" ht="16.5" customHeight="1">
      <c r="A466" s="80">
        <v>462</v>
      </c>
      <c r="B466" s="86" t="s">
        <v>1703</v>
      </c>
      <c r="C466" s="88" t="s">
        <v>28</v>
      </c>
      <c r="D466" s="86" t="s">
        <v>2233</v>
      </c>
      <c r="E466" s="86" t="s">
        <v>1697</v>
      </c>
      <c r="F466" s="87" t="s">
        <v>727</v>
      </c>
      <c r="G466" s="98" t="s">
        <v>1704</v>
      </c>
      <c r="H466" s="390" t="s">
        <v>2353</v>
      </c>
      <c r="I466" s="390" t="s">
        <v>699</v>
      </c>
      <c r="J466" s="88" t="s">
        <v>5123</v>
      </c>
      <c r="K466" s="366">
        <v>2</v>
      </c>
      <c r="L466" s="367">
        <v>1</v>
      </c>
      <c r="M466" s="367">
        <v>1</v>
      </c>
      <c r="N466" s="368">
        <f>VLOOKUP($G466, SCHOOL_INFO!$D$5:$AS$749, 6, FALSE)</f>
        <v>5</v>
      </c>
      <c r="O466" s="368">
        <f>VLOOKUP($G466, SCHOOL_INFO!$D$5:$AS$749, 7, FALSE)</f>
        <v>1</v>
      </c>
      <c r="P466" s="368">
        <f>VLOOKUP($G466, SCHOOL_INFO!$D$5:$AS$749, 8, FALSE)</f>
        <v>1</v>
      </c>
      <c r="Q466" s="368">
        <f>VLOOKUP($G466, SCHOOL_INFO!$D$5:$AS$749, 10, FALSE)</f>
        <v>0</v>
      </c>
      <c r="R466" s="368">
        <f>VLOOKUP($G466, SCHOOL_INFO!$D$5:$AS$749, 11, FALSE)</f>
        <v>0</v>
      </c>
      <c r="S466" s="368">
        <f>VLOOKUP($G466, SCHOOL_INFO!$D$5:$AS$749, 12, FALSE)</f>
        <v>0</v>
      </c>
      <c r="T466" s="368">
        <f>VLOOKUP($G466, SCHOOL_INFO!$D$5:$AS$749, 13, FALSE)</f>
        <v>0</v>
      </c>
      <c r="U466" s="368">
        <f>VLOOKUP($G466, SCHOOL_INFO!$D$5:$AS$749, 14, FALSE)</f>
        <v>0</v>
      </c>
      <c r="V466" s="368">
        <f>VLOOKUP($G466, SCHOOL_INFO!$D$5:$AS$749, 15, FALSE)</f>
        <v>0</v>
      </c>
      <c r="W466" s="368">
        <f>VLOOKUP($G466, SCHOOL_INFO!$D$5:$AS$749, 17, FALSE)</f>
        <v>0</v>
      </c>
      <c r="X466" s="368">
        <f>VLOOKUP($G466, SCHOOL_INFO!$D$5:$AS$749, 18, FALSE)</f>
        <v>0</v>
      </c>
      <c r="Y466" s="368">
        <f>VLOOKUP($G466, SCHOOL_INFO!$D$5:$AS$749, 19, FALSE)</f>
        <v>0</v>
      </c>
      <c r="Z466" s="368">
        <f>VLOOKUP($G466, SCHOOL_INFO!$D$5:$AS$749, 21, FALSE)</f>
        <v>2</v>
      </c>
      <c r="AA466" s="368">
        <f>VLOOKUP($G466, SCHOOL_INFO!$D$5:$AS$749, 22, FALSE)</f>
        <v>2</v>
      </c>
      <c r="AB466" s="368">
        <f>VLOOKUP($G466, SCHOOL_INFO!$D$5:$AS$749, 23, FALSE)</f>
        <v>0</v>
      </c>
      <c r="AC466" s="368">
        <f>VLOOKUP($G466, SCHOOL_INFO!$D$5:$AS$749, 25, FALSE)</f>
        <v>10</v>
      </c>
      <c r="AD466" s="368">
        <f>VLOOKUP($G466, SCHOOL_INFO!$D$5:$AS$749, 26, FALSE)</f>
        <v>2</v>
      </c>
      <c r="AE466" s="368">
        <f>VLOOKUP($G466, SCHOOL_INFO!$D$5:$AS$749, 27, FALSE)</f>
        <v>0</v>
      </c>
      <c r="AF466" s="368">
        <f>VLOOKUP($G466, SCHOOL_INFO!$D$5:$AS$749, 29, FALSE)</f>
        <v>0</v>
      </c>
      <c r="AG466" s="368">
        <f>VLOOKUP($G466, SCHOOL_INFO!$D$5:$AS$749, 30, FALSE)</f>
        <v>0</v>
      </c>
      <c r="AH466" s="368">
        <f>VLOOKUP($G466, SCHOOL_INFO!$D$5:$AS$749, 31, FALSE)</f>
        <v>0</v>
      </c>
      <c r="AI466" s="368">
        <f>VLOOKUP($G466, SCHOOL_INFO!$D$5:$AS$749, 33, FALSE)</f>
        <v>1</v>
      </c>
      <c r="AJ466" s="368">
        <f>VLOOKUP($G466, SCHOOL_INFO!$D$5:$AS$749, 34, FALSE)</f>
        <v>0</v>
      </c>
      <c r="AK466" s="368">
        <f>VLOOKUP($G466, SCHOOL_INFO!$D$5:$AS$749, 35, FALSE)</f>
        <v>1</v>
      </c>
      <c r="AL466" s="368">
        <f>VLOOKUP($B466, '0.학교(충남+대전)'!$C$4:$AH$767, 31, FALSE)</f>
        <v>1</v>
      </c>
      <c r="AM466" s="368">
        <f>VLOOKUP($B466, '0.학교(충남+대전)'!$C$4:$AH$767, 32, FALSE)</f>
        <v>0</v>
      </c>
      <c r="AN466" s="368">
        <f>VLOOKUP($G466, SCHOOL_INFO!$D$5:$AS$749, 9, FALSE)</f>
        <v>7</v>
      </c>
      <c r="AO466" s="368">
        <f>VLOOKUP($G466, SCHOOL_INFO!$D$5:$AS$749, 36, FALSE)</f>
        <v>6</v>
      </c>
      <c r="AP466" s="368">
        <f>VLOOKUP($G466, SCHOOL_INFO!$D$5:$AS$749, 37, FALSE)</f>
        <v>2</v>
      </c>
      <c r="AQ466" s="368">
        <f>VLOOKUP($B466, '0.학교(충남+대전)'!$C$4:$AC$767, 27, FALSE)</f>
        <v>8</v>
      </c>
      <c r="AR466" s="368">
        <f>VLOOKUP($B466, '0.학교(충남+대전)'!$C$4:$AH$767, 29, FALSE)</f>
        <v>8</v>
      </c>
      <c r="AS466" s="368">
        <f>VLOOKUP($B466, '0.학교(충남+대전)'!$C$4:$AH$767, 30, FALSE)</f>
        <v>0</v>
      </c>
      <c r="AT466" s="368">
        <f>VLOOKUP($G466, SCHOOL_INFO!$D$5:$AS$749, 38, FALSE)</f>
        <v>1</v>
      </c>
      <c r="AU466" s="368">
        <f>VLOOKUP($G466, SCHOOL_INFO!$D$5:$AS$749, 39, FALSE)</f>
        <v>2</v>
      </c>
      <c r="AV466" s="368">
        <f>VLOOKUP($G466, SCHOOL_INFO!$D$5:$AS$749, 40, FALSE)</f>
        <v>8</v>
      </c>
      <c r="AW466" s="368">
        <f>VLOOKUP($G466, SCHOOL_INFO!$D$5:$AS$749, 41, FALSE)</f>
        <v>0</v>
      </c>
      <c r="AX466" s="368">
        <f>VLOOKUP($G466, SCHOOL_INFO!$D$5:$AS$749, 42, FALSE)</f>
        <v>0</v>
      </c>
    </row>
    <row r="467" spans="1:50" ht="16.5" customHeight="1">
      <c r="A467" s="81">
        <v>463</v>
      </c>
      <c r="B467" s="86" t="s">
        <v>1705</v>
      </c>
      <c r="C467" s="88" t="s">
        <v>28</v>
      </c>
      <c r="D467" s="86" t="s">
        <v>2233</v>
      </c>
      <c r="E467" s="86" t="s">
        <v>1697</v>
      </c>
      <c r="F467" s="87" t="s">
        <v>727</v>
      </c>
      <c r="G467" s="90" t="s">
        <v>1706</v>
      </c>
      <c r="H467" s="390" t="s">
        <v>26</v>
      </c>
      <c r="I467" s="390" t="s">
        <v>35</v>
      </c>
      <c r="J467" s="88" t="s">
        <v>5123</v>
      </c>
      <c r="K467" s="366">
        <v>3</v>
      </c>
      <c r="L467" s="367">
        <v>1</v>
      </c>
      <c r="M467" s="367">
        <v>1</v>
      </c>
      <c r="N467" s="368">
        <f>VLOOKUP($G467, SCHOOL_INFO!$D$5:$AS$749, 6, FALSE)</f>
        <v>14</v>
      </c>
      <c r="O467" s="368">
        <f>VLOOKUP($G467, SCHOOL_INFO!$D$5:$AS$749, 7, FALSE)</f>
        <v>3</v>
      </c>
      <c r="P467" s="368">
        <f>VLOOKUP($G467, SCHOOL_INFO!$D$5:$AS$749, 8, FALSE)</f>
        <v>2</v>
      </c>
      <c r="Q467" s="368">
        <f>VLOOKUP($G467, SCHOOL_INFO!$D$5:$AS$749, 10, FALSE)</f>
        <v>0</v>
      </c>
      <c r="R467" s="368">
        <f>VLOOKUP($G467, SCHOOL_INFO!$D$5:$AS$749, 11, FALSE)</f>
        <v>2</v>
      </c>
      <c r="S467" s="368">
        <f>VLOOKUP($G467, SCHOOL_INFO!$D$5:$AS$749, 12, FALSE)</f>
        <v>0</v>
      </c>
      <c r="T467" s="368">
        <f>VLOOKUP($G467, SCHOOL_INFO!$D$5:$AS$749, 13, FALSE)</f>
        <v>0</v>
      </c>
      <c r="U467" s="368">
        <f>VLOOKUP($G467, SCHOOL_INFO!$D$5:$AS$749, 14, FALSE)</f>
        <v>0</v>
      </c>
      <c r="V467" s="368">
        <f>VLOOKUP($G467, SCHOOL_INFO!$D$5:$AS$749, 15, FALSE)</f>
        <v>0</v>
      </c>
      <c r="W467" s="368">
        <f>VLOOKUP($G467, SCHOOL_INFO!$D$5:$AS$749, 17, FALSE)</f>
        <v>4</v>
      </c>
      <c r="X467" s="368">
        <f>VLOOKUP($G467, SCHOOL_INFO!$D$5:$AS$749, 18, FALSE)</f>
        <v>4</v>
      </c>
      <c r="Y467" s="368">
        <f>VLOOKUP($G467, SCHOOL_INFO!$D$5:$AS$749, 19, FALSE)</f>
        <v>0</v>
      </c>
      <c r="Z467" s="368">
        <f>VLOOKUP($G467, SCHOOL_INFO!$D$5:$AS$749, 21, FALSE)</f>
        <v>7</v>
      </c>
      <c r="AA467" s="368">
        <f>VLOOKUP($G467, SCHOOL_INFO!$D$5:$AS$749, 22, FALSE)</f>
        <v>4</v>
      </c>
      <c r="AB467" s="368">
        <f>VLOOKUP($G467, SCHOOL_INFO!$D$5:$AS$749, 23, FALSE)</f>
        <v>0</v>
      </c>
      <c r="AC467" s="368">
        <f>VLOOKUP($G467, SCHOOL_INFO!$D$5:$AS$749, 25, FALSE)</f>
        <v>18</v>
      </c>
      <c r="AD467" s="368">
        <f>VLOOKUP($G467, SCHOOL_INFO!$D$5:$AS$749, 26, FALSE)</f>
        <v>4</v>
      </c>
      <c r="AE467" s="368">
        <f>VLOOKUP($G467, SCHOOL_INFO!$D$5:$AS$749, 27, FALSE)</f>
        <v>1</v>
      </c>
      <c r="AF467" s="368">
        <f>VLOOKUP($G467, SCHOOL_INFO!$D$5:$AS$749, 29, FALSE)</f>
        <v>0</v>
      </c>
      <c r="AG467" s="368">
        <f>VLOOKUP($G467, SCHOOL_INFO!$D$5:$AS$749, 30, FALSE)</f>
        <v>0</v>
      </c>
      <c r="AH467" s="368">
        <f>VLOOKUP($G467, SCHOOL_INFO!$D$5:$AS$749, 31, FALSE)</f>
        <v>0</v>
      </c>
      <c r="AI467" s="368">
        <f>VLOOKUP($G467, SCHOOL_INFO!$D$5:$AS$749, 33, FALSE)</f>
        <v>1</v>
      </c>
      <c r="AJ467" s="368">
        <f>VLOOKUP($G467, SCHOOL_INFO!$D$5:$AS$749, 34, FALSE)</f>
        <v>0</v>
      </c>
      <c r="AK467" s="368">
        <f>VLOOKUP($G467, SCHOOL_INFO!$D$5:$AS$749, 35, FALSE)</f>
        <v>8</v>
      </c>
      <c r="AL467" s="368">
        <f>VLOOKUP($B467, '0.학교(충남+대전)'!$C$4:$AH$767, 31, FALSE)</f>
        <v>8</v>
      </c>
      <c r="AM467" s="368">
        <f>VLOOKUP($B467, '0.학교(충남+대전)'!$C$4:$AH$767, 32, FALSE)</f>
        <v>0</v>
      </c>
      <c r="AN467" s="368">
        <f>VLOOKUP($G467, SCHOOL_INFO!$D$5:$AS$749, 9, FALSE)</f>
        <v>19</v>
      </c>
      <c r="AO467" s="368">
        <f>VLOOKUP($G467, SCHOOL_INFO!$D$5:$AS$749, 36, FALSE)</f>
        <v>43</v>
      </c>
      <c r="AP467" s="368">
        <f>VLOOKUP($G467, SCHOOL_INFO!$D$5:$AS$749, 37, FALSE)</f>
        <v>1</v>
      </c>
      <c r="AQ467" s="368">
        <f>VLOOKUP($B467, '0.학교(충남+대전)'!$C$4:$AC$767, 27, FALSE)</f>
        <v>44</v>
      </c>
      <c r="AR467" s="368">
        <f>VLOOKUP($B467, '0.학교(충남+대전)'!$C$4:$AH$767, 29, FALSE)</f>
        <v>44</v>
      </c>
      <c r="AS467" s="368">
        <f>VLOOKUP($B467, '0.학교(충남+대전)'!$C$4:$AH$767, 30, FALSE)</f>
        <v>0</v>
      </c>
      <c r="AT467" s="368">
        <f>VLOOKUP($G467, SCHOOL_INFO!$D$5:$AS$749, 38, FALSE)</f>
        <v>1</v>
      </c>
      <c r="AU467" s="368">
        <f>VLOOKUP($G467, SCHOOL_INFO!$D$5:$AS$749, 39, FALSE)</f>
        <v>8</v>
      </c>
      <c r="AV467" s="368">
        <f>VLOOKUP($G467, SCHOOL_INFO!$D$5:$AS$749, 40, FALSE)</f>
        <v>44</v>
      </c>
      <c r="AW467" s="368">
        <f>VLOOKUP($G467, SCHOOL_INFO!$D$5:$AS$749, 41, FALSE)</f>
        <v>0</v>
      </c>
      <c r="AX467" s="368">
        <f>VLOOKUP($G467, SCHOOL_INFO!$D$5:$AS$749, 42, FALSE)</f>
        <v>0</v>
      </c>
    </row>
    <row r="468" spans="1:50" ht="16.5" customHeight="1">
      <c r="A468" s="80">
        <v>464</v>
      </c>
      <c r="B468" s="86" t="s">
        <v>1707</v>
      </c>
      <c r="C468" s="88" t="s">
        <v>28</v>
      </c>
      <c r="D468" s="86" t="s">
        <v>2233</v>
      </c>
      <c r="E468" s="86" t="s">
        <v>1697</v>
      </c>
      <c r="F468" s="89" t="s">
        <v>730</v>
      </c>
      <c r="G468" s="90" t="s">
        <v>1708</v>
      </c>
      <c r="H468" s="390" t="s">
        <v>2353</v>
      </c>
      <c r="I468" s="390" t="s">
        <v>699</v>
      </c>
      <c r="J468" s="88" t="s">
        <v>5123</v>
      </c>
      <c r="K468" s="366">
        <v>2</v>
      </c>
      <c r="L468" s="367">
        <v>1</v>
      </c>
      <c r="M468" s="367">
        <v>1</v>
      </c>
      <c r="N468" s="368">
        <f>VLOOKUP($G468, SCHOOL_INFO!$D$5:$AS$749, 6, FALSE)</f>
        <v>6</v>
      </c>
      <c r="O468" s="368">
        <f>VLOOKUP($G468, SCHOOL_INFO!$D$5:$AS$749, 7, FALSE)</f>
        <v>0</v>
      </c>
      <c r="P468" s="368">
        <f>VLOOKUP($G468, SCHOOL_INFO!$D$5:$AS$749, 8, FALSE)</f>
        <v>1</v>
      </c>
      <c r="Q468" s="368">
        <f>VLOOKUP($G468, SCHOOL_INFO!$D$5:$AS$749, 10, FALSE)</f>
        <v>0</v>
      </c>
      <c r="R468" s="368">
        <f>VLOOKUP($G468, SCHOOL_INFO!$D$5:$AS$749, 11, FALSE)</f>
        <v>0</v>
      </c>
      <c r="S468" s="368">
        <f>VLOOKUP($G468, SCHOOL_INFO!$D$5:$AS$749, 12, FALSE)</f>
        <v>0</v>
      </c>
      <c r="T468" s="368">
        <f>VLOOKUP($G468, SCHOOL_INFO!$D$5:$AS$749, 13, FALSE)</f>
        <v>0</v>
      </c>
      <c r="U468" s="368">
        <f>VLOOKUP($G468, SCHOOL_INFO!$D$5:$AS$749, 14, FALSE)</f>
        <v>0</v>
      </c>
      <c r="V468" s="368">
        <f>VLOOKUP($G468, SCHOOL_INFO!$D$5:$AS$749, 15, FALSE)</f>
        <v>0</v>
      </c>
      <c r="W468" s="368">
        <f>VLOOKUP($G468, SCHOOL_INFO!$D$5:$AS$749, 17, FALSE)</f>
        <v>0</v>
      </c>
      <c r="X468" s="368">
        <f>VLOOKUP($G468, SCHOOL_INFO!$D$5:$AS$749, 18, FALSE)</f>
        <v>0</v>
      </c>
      <c r="Y468" s="368">
        <f>VLOOKUP($G468, SCHOOL_INFO!$D$5:$AS$749, 19, FALSE)</f>
        <v>0</v>
      </c>
      <c r="Z468" s="368">
        <f>VLOOKUP($G468, SCHOOL_INFO!$D$5:$AS$749, 21, FALSE)</f>
        <v>13</v>
      </c>
      <c r="AA468" s="368">
        <f>VLOOKUP($G468, SCHOOL_INFO!$D$5:$AS$749, 22, FALSE)</f>
        <v>3</v>
      </c>
      <c r="AB468" s="368">
        <f>VLOOKUP($G468, SCHOOL_INFO!$D$5:$AS$749, 23, FALSE)</f>
        <v>0</v>
      </c>
      <c r="AC468" s="368">
        <f>VLOOKUP($G468, SCHOOL_INFO!$D$5:$AS$749, 25, FALSE)</f>
        <v>2</v>
      </c>
      <c r="AD468" s="368">
        <f>VLOOKUP($G468, SCHOOL_INFO!$D$5:$AS$749, 26, FALSE)</f>
        <v>0</v>
      </c>
      <c r="AE468" s="368">
        <f>VLOOKUP($G468, SCHOOL_INFO!$D$5:$AS$749, 27, FALSE)</f>
        <v>0</v>
      </c>
      <c r="AF468" s="368">
        <f>VLOOKUP($G468, SCHOOL_INFO!$D$5:$AS$749, 29, FALSE)</f>
        <v>0</v>
      </c>
      <c r="AG468" s="368">
        <f>VLOOKUP($G468, SCHOOL_INFO!$D$5:$AS$749, 30, FALSE)</f>
        <v>0</v>
      </c>
      <c r="AH468" s="368">
        <f>VLOOKUP($G468, SCHOOL_INFO!$D$5:$AS$749, 31, FALSE)</f>
        <v>0</v>
      </c>
      <c r="AI468" s="368">
        <f>VLOOKUP($G468, SCHOOL_INFO!$D$5:$AS$749, 33, FALSE)</f>
        <v>1</v>
      </c>
      <c r="AJ468" s="368">
        <f>VLOOKUP($G468, SCHOOL_INFO!$D$5:$AS$749, 34, FALSE)</f>
        <v>0</v>
      </c>
      <c r="AK468" s="368">
        <f>VLOOKUP($G468, SCHOOL_INFO!$D$5:$AS$749, 35, FALSE)</f>
        <v>2</v>
      </c>
      <c r="AL468" s="368">
        <f>VLOOKUP($B468, '0.학교(충남+대전)'!$C$4:$AH$767, 31, FALSE)</f>
        <v>2</v>
      </c>
      <c r="AM468" s="368">
        <f>VLOOKUP($B468, '0.학교(충남+대전)'!$C$4:$AH$767, 32, FALSE)</f>
        <v>0</v>
      </c>
      <c r="AN468" s="368">
        <f>VLOOKUP($G468, SCHOOL_INFO!$D$5:$AS$749, 9, FALSE)</f>
        <v>7</v>
      </c>
      <c r="AO468" s="368">
        <f>VLOOKUP($G468, SCHOOL_INFO!$D$5:$AS$749, 36, FALSE)</f>
        <v>9</v>
      </c>
      <c r="AP468" s="368">
        <f>VLOOKUP($G468, SCHOOL_INFO!$D$5:$AS$749, 37, FALSE)</f>
        <v>0</v>
      </c>
      <c r="AQ468" s="368">
        <f>VLOOKUP($B468, '0.학교(충남+대전)'!$C$4:$AC$767, 27, FALSE)</f>
        <v>9</v>
      </c>
      <c r="AR468" s="368">
        <f>VLOOKUP($B468, '0.학교(충남+대전)'!$C$4:$AH$767, 29, FALSE)</f>
        <v>9</v>
      </c>
      <c r="AS468" s="368">
        <f>VLOOKUP($B468, '0.학교(충남+대전)'!$C$4:$AH$767, 30, FALSE)</f>
        <v>0</v>
      </c>
      <c r="AT468" s="368">
        <f>VLOOKUP($G468, SCHOOL_INFO!$D$5:$AS$749, 38, FALSE)</f>
        <v>1</v>
      </c>
      <c r="AU468" s="368">
        <f>VLOOKUP($G468, SCHOOL_INFO!$D$5:$AS$749, 39, FALSE)</f>
        <v>3</v>
      </c>
      <c r="AV468" s="368">
        <f>VLOOKUP($G468, SCHOOL_INFO!$D$5:$AS$749, 40, FALSE)</f>
        <v>9</v>
      </c>
      <c r="AW468" s="368">
        <f>VLOOKUP($G468, SCHOOL_INFO!$D$5:$AS$749, 41, FALSE)</f>
        <v>0</v>
      </c>
      <c r="AX468" s="368">
        <f>VLOOKUP($G468, SCHOOL_INFO!$D$5:$AS$749, 42, FALSE)</f>
        <v>0</v>
      </c>
    </row>
    <row r="469" spans="1:50" ht="16.5" customHeight="1">
      <c r="A469" s="80">
        <v>465</v>
      </c>
      <c r="B469" s="86" t="s">
        <v>1709</v>
      </c>
      <c r="C469" s="88" t="s">
        <v>28</v>
      </c>
      <c r="D469" s="86" t="s">
        <v>2233</v>
      </c>
      <c r="E469" s="86" t="s">
        <v>1697</v>
      </c>
      <c r="F469" s="87" t="s">
        <v>727</v>
      </c>
      <c r="G469" s="90" t="s">
        <v>1710</v>
      </c>
      <c r="H469" s="390" t="s">
        <v>2353</v>
      </c>
      <c r="I469" s="390" t="s">
        <v>699</v>
      </c>
      <c r="J469" s="88" t="s">
        <v>5123</v>
      </c>
      <c r="K469" s="366">
        <v>2</v>
      </c>
      <c r="L469" s="367">
        <v>1</v>
      </c>
      <c r="M469" s="367">
        <v>1</v>
      </c>
      <c r="N469" s="368">
        <f>VLOOKUP($G469, SCHOOL_INFO!$D$5:$AS$749, 6, FALSE)</f>
        <v>3</v>
      </c>
      <c r="O469" s="368">
        <f>VLOOKUP($G469, SCHOOL_INFO!$D$5:$AS$749, 7, FALSE)</f>
        <v>1</v>
      </c>
      <c r="P469" s="368">
        <f>VLOOKUP($G469, SCHOOL_INFO!$D$5:$AS$749, 8, FALSE)</f>
        <v>1</v>
      </c>
      <c r="Q469" s="368">
        <f>VLOOKUP($G469, SCHOOL_INFO!$D$5:$AS$749, 10, FALSE)</f>
        <v>2</v>
      </c>
      <c r="R469" s="368">
        <f>VLOOKUP($G469, SCHOOL_INFO!$D$5:$AS$749, 11, FALSE)</f>
        <v>0</v>
      </c>
      <c r="S469" s="368">
        <f>VLOOKUP($G469, SCHOOL_INFO!$D$5:$AS$749, 12, FALSE)</f>
        <v>0</v>
      </c>
      <c r="T469" s="368">
        <f>VLOOKUP($G469, SCHOOL_INFO!$D$5:$AS$749, 13, FALSE)</f>
        <v>0</v>
      </c>
      <c r="U469" s="368">
        <f>VLOOKUP($G469, SCHOOL_INFO!$D$5:$AS$749, 14, FALSE)</f>
        <v>0</v>
      </c>
      <c r="V469" s="368">
        <f>VLOOKUP($G469, SCHOOL_INFO!$D$5:$AS$749, 15, FALSE)</f>
        <v>0</v>
      </c>
      <c r="W469" s="368">
        <f>VLOOKUP($G469, SCHOOL_INFO!$D$5:$AS$749, 17, FALSE)</f>
        <v>0</v>
      </c>
      <c r="X469" s="368">
        <f>VLOOKUP($G469, SCHOOL_INFO!$D$5:$AS$749, 18, FALSE)</f>
        <v>0</v>
      </c>
      <c r="Y469" s="368">
        <f>VLOOKUP($G469, SCHOOL_INFO!$D$5:$AS$749, 19, FALSE)</f>
        <v>0</v>
      </c>
      <c r="Z469" s="368">
        <f>VLOOKUP($G469, SCHOOL_INFO!$D$5:$AS$749, 21, FALSE)</f>
        <v>9</v>
      </c>
      <c r="AA469" s="368">
        <f>VLOOKUP($G469, SCHOOL_INFO!$D$5:$AS$749, 22, FALSE)</f>
        <v>3</v>
      </c>
      <c r="AB469" s="368">
        <f>VLOOKUP($G469, SCHOOL_INFO!$D$5:$AS$749, 23, FALSE)</f>
        <v>0</v>
      </c>
      <c r="AC469" s="368">
        <f>VLOOKUP($G469, SCHOOL_INFO!$D$5:$AS$749, 25, FALSE)</f>
        <v>2</v>
      </c>
      <c r="AD469" s="368">
        <f>VLOOKUP($G469, SCHOOL_INFO!$D$5:$AS$749, 26, FALSE)</f>
        <v>1</v>
      </c>
      <c r="AE469" s="368">
        <f>VLOOKUP($G469, SCHOOL_INFO!$D$5:$AS$749, 27, FALSE)</f>
        <v>0</v>
      </c>
      <c r="AF469" s="368">
        <f>VLOOKUP($G469, SCHOOL_INFO!$D$5:$AS$749, 29, FALSE)</f>
        <v>2</v>
      </c>
      <c r="AG469" s="368">
        <f>VLOOKUP($G469, SCHOOL_INFO!$D$5:$AS$749, 30, FALSE)</f>
        <v>1</v>
      </c>
      <c r="AH469" s="368">
        <f>VLOOKUP($G469, SCHOOL_INFO!$D$5:$AS$749, 31, FALSE)</f>
        <v>0</v>
      </c>
      <c r="AI469" s="368">
        <f>VLOOKUP($G469, SCHOOL_INFO!$D$5:$AS$749, 33, FALSE)</f>
        <v>1</v>
      </c>
      <c r="AJ469" s="368">
        <f>VLOOKUP($G469, SCHOOL_INFO!$D$5:$AS$749, 34, FALSE)</f>
        <v>0</v>
      </c>
      <c r="AK469" s="368">
        <f>VLOOKUP($G469, SCHOOL_INFO!$D$5:$AS$749, 35, FALSE)</f>
        <v>3</v>
      </c>
      <c r="AL469" s="368">
        <f>VLOOKUP($B469, '0.학교(충남+대전)'!$C$4:$AH$767, 31, FALSE)</f>
        <v>3</v>
      </c>
      <c r="AM469" s="368">
        <f>VLOOKUP($B469, '0.학교(충남+대전)'!$C$4:$AH$767, 32, FALSE)</f>
        <v>0</v>
      </c>
      <c r="AN469" s="368">
        <f>VLOOKUP($G469, SCHOOL_INFO!$D$5:$AS$749, 9, FALSE)</f>
        <v>5</v>
      </c>
      <c r="AO469" s="368">
        <f>VLOOKUP($G469, SCHOOL_INFO!$D$5:$AS$749, 36, FALSE)</f>
        <v>9</v>
      </c>
      <c r="AP469" s="368">
        <f>VLOOKUP($G469, SCHOOL_INFO!$D$5:$AS$749, 37, FALSE)</f>
        <v>2</v>
      </c>
      <c r="AQ469" s="368">
        <f>VLOOKUP($B469, '0.학교(충남+대전)'!$C$4:$AC$767, 27, FALSE)</f>
        <v>11</v>
      </c>
      <c r="AR469" s="368">
        <f>VLOOKUP($B469, '0.학교(충남+대전)'!$C$4:$AH$767, 29, FALSE)</f>
        <v>11</v>
      </c>
      <c r="AS469" s="368">
        <f>VLOOKUP($B469, '0.학교(충남+대전)'!$C$4:$AH$767, 30, FALSE)</f>
        <v>0</v>
      </c>
      <c r="AT469" s="368">
        <f>VLOOKUP($G469, SCHOOL_INFO!$D$5:$AS$749, 38, FALSE)</f>
        <v>1</v>
      </c>
      <c r="AU469" s="368">
        <f>VLOOKUP($G469, SCHOOL_INFO!$D$5:$AS$749, 39, FALSE)</f>
        <v>4</v>
      </c>
      <c r="AV469" s="368">
        <f>VLOOKUP($G469, SCHOOL_INFO!$D$5:$AS$749, 40, FALSE)</f>
        <v>11</v>
      </c>
      <c r="AW469" s="368">
        <f>VLOOKUP($G469, SCHOOL_INFO!$D$5:$AS$749, 41, FALSE)</f>
        <v>0</v>
      </c>
      <c r="AX469" s="368">
        <f>VLOOKUP($G469, SCHOOL_INFO!$D$5:$AS$749, 42, FALSE)</f>
        <v>0</v>
      </c>
    </row>
    <row r="470" spans="1:50" ht="16.5" customHeight="1">
      <c r="A470" s="81">
        <v>466</v>
      </c>
      <c r="B470" s="86" t="s">
        <v>1711</v>
      </c>
      <c r="C470" s="88" t="s">
        <v>28</v>
      </c>
      <c r="D470" s="86" t="s">
        <v>2233</v>
      </c>
      <c r="E470" s="86" t="s">
        <v>1697</v>
      </c>
      <c r="F470" s="91" t="s">
        <v>724</v>
      </c>
      <c r="G470" s="90" t="s">
        <v>1712</v>
      </c>
      <c r="H470" s="390" t="s">
        <v>26</v>
      </c>
      <c r="I470" s="390" t="s">
        <v>699</v>
      </c>
      <c r="J470" s="88" t="s">
        <v>5123</v>
      </c>
      <c r="K470" s="366">
        <v>2</v>
      </c>
      <c r="L470" s="367">
        <v>1</v>
      </c>
      <c r="M470" s="367">
        <v>1</v>
      </c>
      <c r="N470" s="368">
        <f>VLOOKUP($G470, SCHOOL_INFO!$D$5:$AS$749, 6, FALSE)</f>
        <v>4</v>
      </c>
      <c r="O470" s="368">
        <f>VLOOKUP($G470, SCHOOL_INFO!$D$5:$AS$749, 7, FALSE)</f>
        <v>5</v>
      </c>
      <c r="P470" s="368">
        <f>VLOOKUP($G470, SCHOOL_INFO!$D$5:$AS$749, 8, FALSE)</f>
        <v>1</v>
      </c>
      <c r="Q470" s="368">
        <f>VLOOKUP($G470, SCHOOL_INFO!$D$5:$AS$749, 10, FALSE)</f>
        <v>1</v>
      </c>
      <c r="R470" s="368">
        <f>VLOOKUP($G470, SCHOOL_INFO!$D$5:$AS$749, 11, FALSE)</f>
        <v>1</v>
      </c>
      <c r="S470" s="368">
        <f>VLOOKUP($G470, SCHOOL_INFO!$D$5:$AS$749, 12, FALSE)</f>
        <v>0</v>
      </c>
      <c r="T470" s="368">
        <f>VLOOKUP($G470, SCHOOL_INFO!$D$5:$AS$749, 13, FALSE)</f>
        <v>0</v>
      </c>
      <c r="U470" s="368">
        <f>VLOOKUP($G470, SCHOOL_INFO!$D$5:$AS$749, 14, FALSE)</f>
        <v>0</v>
      </c>
      <c r="V470" s="368">
        <f>VLOOKUP($G470, SCHOOL_INFO!$D$5:$AS$749, 15, FALSE)</f>
        <v>0</v>
      </c>
      <c r="W470" s="368">
        <f>VLOOKUP($G470, SCHOOL_INFO!$D$5:$AS$749, 17, FALSE)</f>
        <v>4</v>
      </c>
      <c r="X470" s="368">
        <f>VLOOKUP($G470, SCHOOL_INFO!$D$5:$AS$749, 18, FALSE)</f>
        <v>6</v>
      </c>
      <c r="Y470" s="368">
        <f>VLOOKUP($G470, SCHOOL_INFO!$D$5:$AS$749, 19, FALSE)</f>
        <v>0</v>
      </c>
      <c r="Z470" s="368">
        <f>VLOOKUP($G470, SCHOOL_INFO!$D$5:$AS$749, 21, FALSE)</f>
        <v>8</v>
      </c>
      <c r="AA470" s="368">
        <f>VLOOKUP($G470, SCHOOL_INFO!$D$5:$AS$749, 22, FALSE)</f>
        <v>4</v>
      </c>
      <c r="AB470" s="368">
        <f>VLOOKUP($G470, SCHOOL_INFO!$D$5:$AS$749, 23, FALSE)</f>
        <v>0</v>
      </c>
      <c r="AC470" s="368">
        <f>VLOOKUP($G470, SCHOOL_INFO!$D$5:$AS$749, 25, FALSE)</f>
        <v>0</v>
      </c>
      <c r="AD470" s="368">
        <f>VLOOKUP($G470, SCHOOL_INFO!$D$5:$AS$749, 26, FALSE)</f>
        <v>4</v>
      </c>
      <c r="AE470" s="368">
        <f>VLOOKUP($G470, SCHOOL_INFO!$D$5:$AS$749, 27, FALSE)</f>
        <v>0</v>
      </c>
      <c r="AF470" s="368">
        <f>VLOOKUP($G470, SCHOOL_INFO!$D$5:$AS$749, 29, FALSE)</f>
        <v>0</v>
      </c>
      <c r="AG470" s="368">
        <f>VLOOKUP($G470, SCHOOL_INFO!$D$5:$AS$749, 30, FALSE)</f>
        <v>0</v>
      </c>
      <c r="AH470" s="368">
        <f>VLOOKUP($G470, SCHOOL_INFO!$D$5:$AS$749, 31, FALSE)</f>
        <v>0</v>
      </c>
      <c r="AI470" s="368">
        <f>VLOOKUP($G470, SCHOOL_INFO!$D$5:$AS$749, 33, FALSE)</f>
        <v>1</v>
      </c>
      <c r="AJ470" s="368">
        <f>VLOOKUP($G470, SCHOOL_INFO!$D$5:$AS$749, 34, FALSE)</f>
        <v>0</v>
      </c>
      <c r="AK470" s="368">
        <f>VLOOKUP($G470, SCHOOL_INFO!$D$5:$AS$749, 35, FALSE)</f>
        <v>4</v>
      </c>
      <c r="AL470" s="368">
        <f>VLOOKUP($B470, '0.학교(충남+대전)'!$C$4:$AH$767, 31, FALSE)</f>
        <v>4</v>
      </c>
      <c r="AM470" s="368">
        <f>VLOOKUP($B470, '0.학교(충남+대전)'!$C$4:$AH$767, 32, FALSE)</f>
        <v>0</v>
      </c>
      <c r="AN470" s="368">
        <f>VLOOKUP($G470, SCHOOL_INFO!$D$5:$AS$749, 9, FALSE)</f>
        <v>10</v>
      </c>
      <c r="AO470" s="368">
        <f>VLOOKUP($G470, SCHOOL_INFO!$D$5:$AS$749, 36, FALSE)</f>
        <v>6</v>
      </c>
      <c r="AP470" s="368">
        <f>VLOOKUP($G470, SCHOOL_INFO!$D$5:$AS$749, 37, FALSE)</f>
        <v>3</v>
      </c>
      <c r="AQ470" s="368">
        <f>VLOOKUP($B470, '0.학교(충남+대전)'!$C$4:$AC$767, 27, FALSE)</f>
        <v>9</v>
      </c>
      <c r="AR470" s="368">
        <f>VLOOKUP($B470, '0.학교(충남+대전)'!$C$4:$AH$767, 29, FALSE)</f>
        <v>9</v>
      </c>
      <c r="AS470" s="368">
        <f>VLOOKUP($B470, '0.학교(충남+대전)'!$C$4:$AH$767, 30, FALSE)</f>
        <v>0</v>
      </c>
      <c r="AT470" s="368">
        <f>VLOOKUP($G470, SCHOOL_INFO!$D$5:$AS$749, 38, FALSE)</f>
        <v>1</v>
      </c>
      <c r="AU470" s="368">
        <f>VLOOKUP($G470, SCHOOL_INFO!$D$5:$AS$749, 39, FALSE)</f>
        <v>5</v>
      </c>
      <c r="AV470" s="368">
        <f>VLOOKUP($G470, SCHOOL_INFO!$D$5:$AS$749, 40, FALSE)</f>
        <v>9</v>
      </c>
      <c r="AW470" s="368">
        <f>VLOOKUP($G470, SCHOOL_INFO!$D$5:$AS$749, 41, FALSE)</f>
        <v>0</v>
      </c>
      <c r="AX470" s="368">
        <f>VLOOKUP($G470, SCHOOL_INFO!$D$5:$AS$749, 42, FALSE)</f>
        <v>0</v>
      </c>
    </row>
    <row r="471" spans="1:50" ht="16.5" customHeight="1">
      <c r="A471" s="80">
        <v>467</v>
      </c>
      <c r="B471" s="86" t="s">
        <v>1713</v>
      </c>
      <c r="C471" s="88" t="s">
        <v>28</v>
      </c>
      <c r="D471" s="86" t="s">
        <v>2233</v>
      </c>
      <c r="E471" s="86" t="s">
        <v>1697</v>
      </c>
      <c r="F471" s="89" t="s">
        <v>730</v>
      </c>
      <c r="G471" s="90" t="s">
        <v>1714</v>
      </c>
      <c r="H471" s="390" t="s">
        <v>2353</v>
      </c>
      <c r="I471" s="390" t="s">
        <v>699</v>
      </c>
      <c r="J471" s="88" t="s">
        <v>5123</v>
      </c>
      <c r="K471" s="366">
        <v>2</v>
      </c>
      <c r="L471" s="367">
        <v>1</v>
      </c>
      <c r="M471" s="367">
        <v>1</v>
      </c>
      <c r="N471" s="368">
        <f>VLOOKUP($G471, SCHOOL_INFO!$D$5:$AS$749, 6, FALSE)</f>
        <v>2</v>
      </c>
      <c r="O471" s="368">
        <f>VLOOKUP($G471, SCHOOL_INFO!$D$5:$AS$749, 7, FALSE)</f>
        <v>2</v>
      </c>
      <c r="P471" s="368">
        <f>VLOOKUP($G471, SCHOOL_INFO!$D$5:$AS$749, 8, FALSE)</f>
        <v>1</v>
      </c>
      <c r="Q471" s="368">
        <f>VLOOKUP($G471, SCHOOL_INFO!$D$5:$AS$749, 10, FALSE)</f>
        <v>0</v>
      </c>
      <c r="R471" s="368">
        <f>VLOOKUP($G471, SCHOOL_INFO!$D$5:$AS$749, 11, FALSE)</f>
        <v>3</v>
      </c>
      <c r="S471" s="368">
        <f>VLOOKUP($G471, SCHOOL_INFO!$D$5:$AS$749, 12, FALSE)</f>
        <v>0</v>
      </c>
      <c r="T471" s="368">
        <f>VLOOKUP($G471, SCHOOL_INFO!$D$5:$AS$749, 13, FALSE)</f>
        <v>0</v>
      </c>
      <c r="U471" s="368">
        <f>VLOOKUP($G471, SCHOOL_INFO!$D$5:$AS$749, 14, FALSE)</f>
        <v>0</v>
      </c>
      <c r="V471" s="368">
        <f>VLOOKUP($G471, SCHOOL_INFO!$D$5:$AS$749, 15, FALSE)</f>
        <v>0</v>
      </c>
      <c r="W471" s="368">
        <f>VLOOKUP($G471, SCHOOL_INFO!$D$5:$AS$749, 17, FALSE)</f>
        <v>0</v>
      </c>
      <c r="X471" s="368">
        <f>VLOOKUP($G471, SCHOOL_INFO!$D$5:$AS$749, 18, FALSE)</f>
        <v>1</v>
      </c>
      <c r="Y471" s="368">
        <f>VLOOKUP($G471, SCHOOL_INFO!$D$5:$AS$749, 19, FALSE)</f>
        <v>0</v>
      </c>
      <c r="Z471" s="368">
        <f>VLOOKUP($G471, SCHOOL_INFO!$D$5:$AS$749, 21, FALSE)</f>
        <v>6</v>
      </c>
      <c r="AA471" s="368">
        <f>VLOOKUP($G471, SCHOOL_INFO!$D$5:$AS$749, 22, FALSE)</f>
        <v>6</v>
      </c>
      <c r="AB471" s="368">
        <f>VLOOKUP($G471, SCHOOL_INFO!$D$5:$AS$749, 23, FALSE)</f>
        <v>0</v>
      </c>
      <c r="AC471" s="368">
        <f>VLOOKUP($G471, SCHOOL_INFO!$D$5:$AS$749, 25, FALSE)</f>
        <v>0</v>
      </c>
      <c r="AD471" s="368">
        <f>VLOOKUP($G471, SCHOOL_INFO!$D$5:$AS$749, 26, FALSE)</f>
        <v>5</v>
      </c>
      <c r="AE471" s="368">
        <f>VLOOKUP($G471, SCHOOL_INFO!$D$5:$AS$749, 27, FALSE)</f>
        <v>0</v>
      </c>
      <c r="AF471" s="368">
        <f>VLOOKUP($G471, SCHOOL_INFO!$D$5:$AS$749, 29, FALSE)</f>
        <v>0</v>
      </c>
      <c r="AG471" s="368">
        <f>VLOOKUP($G471, SCHOOL_INFO!$D$5:$AS$749, 30, FALSE)</f>
        <v>0</v>
      </c>
      <c r="AH471" s="368">
        <f>VLOOKUP($G471, SCHOOL_INFO!$D$5:$AS$749, 31, FALSE)</f>
        <v>0</v>
      </c>
      <c r="AI471" s="368">
        <f>VLOOKUP($G471, SCHOOL_INFO!$D$5:$AS$749, 33, FALSE)</f>
        <v>1</v>
      </c>
      <c r="AJ471" s="368">
        <f>VLOOKUP($G471, SCHOOL_INFO!$D$5:$AS$749, 34, FALSE)</f>
        <v>0</v>
      </c>
      <c r="AK471" s="368">
        <f>VLOOKUP($G471, SCHOOL_INFO!$D$5:$AS$749, 35, FALSE)</f>
        <v>2</v>
      </c>
      <c r="AL471" s="368">
        <f>VLOOKUP($B471, '0.학교(충남+대전)'!$C$4:$AH$767, 31, FALSE)</f>
        <v>2</v>
      </c>
      <c r="AM471" s="368">
        <f>VLOOKUP($B471, '0.학교(충남+대전)'!$C$4:$AH$767, 32, FALSE)</f>
        <v>0</v>
      </c>
      <c r="AN471" s="368">
        <f>VLOOKUP($G471, SCHOOL_INFO!$D$5:$AS$749, 9, FALSE)</f>
        <v>5</v>
      </c>
      <c r="AO471" s="368">
        <f>VLOOKUP($G471, SCHOOL_INFO!$D$5:$AS$749, 36, FALSE)</f>
        <v>6</v>
      </c>
      <c r="AP471" s="368">
        <f>VLOOKUP($G471, SCHOOL_INFO!$D$5:$AS$749, 37, FALSE)</f>
        <v>2</v>
      </c>
      <c r="AQ471" s="368">
        <f>VLOOKUP($B471, '0.학교(충남+대전)'!$C$4:$AC$767, 27, FALSE)</f>
        <v>8</v>
      </c>
      <c r="AR471" s="368">
        <f>VLOOKUP($B471, '0.학교(충남+대전)'!$C$4:$AH$767, 29, FALSE)</f>
        <v>8</v>
      </c>
      <c r="AS471" s="368">
        <f>VLOOKUP($B471, '0.학교(충남+대전)'!$C$4:$AH$767, 30, FALSE)</f>
        <v>0</v>
      </c>
      <c r="AT471" s="368">
        <f>VLOOKUP($G471, SCHOOL_INFO!$D$5:$AS$749, 38, FALSE)</f>
        <v>1</v>
      </c>
      <c r="AU471" s="368">
        <f>VLOOKUP($G471, SCHOOL_INFO!$D$5:$AS$749, 39, FALSE)</f>
        <v>3</v>
      </c>
      <c r="AV471" s="368">
        <f>VLOOKUP($G471, SCHOOL_INFO!$D$5:$AS$749, 40, FALSE)</f>
        <v>7</v>
      </c>
      <c r="AW471" s="368">
        <f>VLOOKUP($G471, SCHOOL_INFO!$D$5:$AS$749, 41, FALSE)</f>
        <v>1</v>
      </c>
      <c r="AX471" s="368">
        <f>VLOOKUP($G471, SCHOOL_INFO!$D$5:$AS$749, 42, FALSE)</f>
        <v>0</v>
      </c>
    </row>
    <row r="472" spans="1:50" ht="16.5" customHeight="1">
      <c r="A472" s="80">
        <v>468</v>
      </c>
      <c r="B472" s="86" t="s">
        <v>1715</v>
      </c>
      <c r="C472" s="88" t="s">
        <v>28</v>
      </c>
      <c r="D472" s="86" t="s">
        <v>2233</v>
      </c>
      <c r="E472" s="86" t="s">
        <v>1697</v>
      </c>
      <c r="F472" s="87" t="s">
        <v>727</v>
      </c>
      <c r="G472" s="90" t="s">
        <v>1716</v>
      </c>
      <c r="H472" s="390" t="s">
        <v>2353</v>
      </c>
      <c r="I472" s="390" t="s">
        <v>699</v>
      </c>
      <c r="J472" s="88" t="s">
        <v>5123</v>
      </c>
      <c r="K472" s="366">
        <v>2</v>
      </c>
      <c r="L472" s="367">
        <v>1</v>
      </c>
      <c r="M472" s="367">
        <v>1</v>
      </c>
      <c r="N472" s="368">
        <f>VLOOKUP($G472, SCHOOL_INFO!$D$5:$AS$749, 6, FALSE)</f>
        <v>4</v>
      </c>
      <c r="O472" s="368">
        <f>VLOOKUP($G472, SCHOOL_INFO!$D$5:$AS$749, 7, FALSE)</f>
        <v>1</v>
      </c>
      <c r="P472" s="368">
        <f>VLOOKUP($G472, SCHOOL_INFO!$D$5:$AS$749, 8, FALSE)</f>
        <v>1</v>
      </c>
      <c r="Q472" s="368">
        <f>VLOOKUP($G472, SCHOOL_INFO!$D$5:$AS$749, 10, FALSE)</f>
        <v>2</v>
      </c>
      <c r="R472" s="368">
        <f>VLOOKUP($G472, SCHOOL_INFO!$D$5:$AS$749, 11, FALSE)</f>
        <v>0</v>
      </c>
      <c r="S472" s="368">
        <f>VLOOKUP($G472, SCHOOL_INFO!$D$5:$AS$749, 12, FALSE)</f>
        <v>0</v>
      </c>
      <c r="T472" s="368">
        <f>VLOOKUP($G472, SCHOOL_INFO!$D$5:$AS$749, 13, FALSE)</f>
        <v>0</v>
      </c>
      <c r="U472" s="368">
        <f>VLOOKUP($G472, SCHOOL_INFO!$D$5:$AS$749, 14, FALSE)</f>
        <v>0</v>
      </c>
      <c r="V472" s="368">
        <f>VLOOKUP($G472, SCHOOL_INFO!$D$5:$AS$749, 15, FALSE)</f>
        <v>0</v>
      </c>
      <c r="W472" s="368">
        <f>VLOOKUP($G472, SCHOOL_INFO!$D$5:$AS$749, 17, FALSE)</f>
        <v>0</v>
      </c>
      <c r="X472" s="368">
        <f>VLOOKUP($G472, SCHOOL_INFO!$D$5:$AS$749, 18, FALSE)</f>
        <v>2</v>
      </c>
      <c r="Y472" s="368">
        <f>VLOOKUP($G472, SCHOOL_INFO!$D$5:$AS$749, 19, FALSE)</f>
        <v>0</v>
      </c>
      <c r="Z472" s="368">
        <f>VLOOKUP($G472, SCHOOL_INFO!$D$5:$AS$749, 21, FALSE)</f>
        <v>10</v>
      </c>
      <c r="AA472" s="368">
        <f>VLOOKUP($G472, SCHOOL_INFO!$D$5:$AS$749, 22, FALSE)</f>
        <v>2</v>
      </c>
      <c r="AB472" s="368">
        <f>VLOOKUP($G472, SCHOOL_INFO!$D$5:$AS$749, 23, FALSE)</f>
        <v>0</v>
      </c>
      <c r="AC472" s="368">
        <f>VLOOKUP($G472, SCHOOL_INFO!$D$5:$AS$749, 25, FALSE)</f>
        <v>4</v>
      </c>
      <c r="AD472" s="368">
        <f>VLOOKUP($G472, SCHOOL_INFO!$D$5:$AS$749, 26, FALSE)</f>
        <v>0</v>
      </c>
      <c r="AE472" s="368">
        <f>VLOOKUP($G472, SCHOOL_INFO!$D$5:$AS$749, 27, FALSE)</f>
        <v>0</v>
      </c>
      <c r="AF472" s="368">
        <f>VLOOKUP($G472, SCHOOL_INFO!$D$5:$AS$749, 29, FALSE)</f>
        <v>0</v>
      </c>
      <c r="AG472" s="368">
        <f>VLOOKUP($G472, SCHOOL_INFO!$D$5:$AS$749, 30, FALSE)</f>
        <v>0</v>
      </c>
      <c r="AH472" s="368">
        <f>VLOOKUP($G472, SCHOOL_INFO!$D$5:$AS$749, 31, FALSE)</f>
        <v>0</v>
      </c>
      <c r="AI472" s="368">
        <f>VLOOKUP($G472, SCHOOL_INFO!$D$5:$AS$749, 33, FALSE)</f>
        <v>1</v>
      </c>
      <c r="AJ472" s="368">
        <f>VLOOKUP($G472, SCHOOL_INFO!$D$5:$AS$749, 34, FALSE)</f>
        <v>0</v>
      </c>
      <c r="AK472" s="368">
        <f>VLOOKUP($G472, SCHOOL_INFO!$D$5:$AS$749, 35, FALSE)</f>
        <v>2</v>
      </c>
      <c r="AL472" s="368">
        <f>VLOOKUP($B472, '0.학교(충남+대전)'!$C$4:$AH$767, 31, FALSE)</f>
        <v>2</v>
      </c>
      <c r="AM472" s="368">
        <f>VLOOKUP($B472, '0.학교(충남+대전)'!$C$4:$AH$767, 32, FALSE)</f>
        <v>0</v>
      </c>
      <c r="AN472" s="368">
        <f>VLOOKUP($G472, SCHOOL_INFO!$D$5:$AS$749, 9, FALSE)</f>
        <v>6</v>
      </c>
      <c r="AO472" s="368">
        <f>VLOOKUP($G472, SCHOOL_INFO!$D$5:$AS$749, 36, FALSE)</f>
        <v>5</v>
      </c>
      <c r="AP472" s="368">
        <f>VLOOKUP($G472, SCHOOL_INFO!$D$5:$AS$749, 37, FALSE)</f>
        <v>5</v>
      </c>
      <c r="AQ472" s="368">
        <f>VLOOKUP($B472, '0.학교(충남+대전)'!$C$4:$AC$767, 27, FALSE)</f>
        <v>10</v>
      </c>
      <c r="AR472" s="368">
        <f>VLOOKUP($B472, '0.학교(충남+대전)'!$C$4:$AH$767, 29, FALSE)</f>
        <v>10</v>
      </c>
      <c r="AS472" s="368">
        <f>VLOOKUP($B472, '0.학교(충남+대전)'!$C$4:$AH$767, 30, FALSE)</f>
        <v>0</v>
      </c>
      <c r="AT472" s="368">
        <f>VLOOKUP($G472, SCHOOL_INFO!$D$5:$AS$749, 38, FALSE)</f>
        <v>1</v>
      </c>
      <c r="AU472" s="368">
        <f>VLOOKUP($G472, SCHOOL_INFO!$D$5:$AS$749, 39, FALSE)</f>
        <v>3</v>
      </c>
      <c r="AV472" s="368">
        <f>VLOOKUP($G472, SCHOOL_INFO!$D$5:$AS$749, 40, FALSE)</f>
        <v>10</v>
      </c>
      <c r="AW472" s="368">
        <f>VLOOKUP($G472, SCHOOL_INFO!$D$5:$AS$749, 41, FALSE)</f>
        <v>0</v>
      </c>
      <c r="AX472" s="368">
        <f>VLOOKUP($G472, SCHOOL_INFO!$D$5:$AS$749, 42, FALSE)</f>
        <v>0</v>
      </c>
    </row>
    <row r="473" spans="1:50" ht="16.5" customHeight="1">
      <c r="A473" s="81">
        <v>469</v>
      </c>
      <c r="B473" s="86" t="s">
        <v>1717</v>
      </c>
      <c r="C473" s="88" t="s">
        <v>28</v>
      </c>
      <c r="D473" s="86" t="s">
        <v>2233</v>
      </c>
      <c r="E473" s="86" t="s">
        <v>1697</v>
      </c>
      <c r="F473" s="91" t="s">
        <v>724</v>
      </c>
      <c r="G473" s="90" t="s">
        <v>1718</v>
      </c>
      <c r="H473" s="390" t="s">
        <v>26</v>
      </c>
      <c r="I473" s="390" t="s">
        <v>699</v>
      </c>
      <c r="J473" s="88" t="s">
        <v>5123</v>
      </c>
      <c r="K473" s="366">
        <v>2</v>
      </c>
      <c r="L473" s="367">
        <v>1</v>
      </c>
      <c r="M473" s="367">
        <v>1</v>
      </c>
      <c r="N473" s="368">
        <f>VLOOKUP($G473, SCHOOL_INFO!$D$5:$AS$749, 6, FALSE)</f>
        <v>22</v>
      </c>
      <c r="O473" s="368">
        <f>VLOOKUP($G473, SCHOOL_INFO!$D$5:$AS$749, 7, FALSE)</f>
        <v>13</v>
      </c>
      <c r="P473" s="368">
        <f>VLOOKUP($G473, SCHOOL_INFO!$D$5:$AS$749, 8, FALSE)</f>
        <v>1</v>
      </c>
      <c r="Q473" s="368">
        <f>VLOOKUP($G473, SCHOOL_INFO!$D$5:$AS$749, 10, FALSE)</f>
        <v>2</v>
      </c>
      <c r="R473" s="368">
        <f>VLOOKUP($G473, SCHOOL_INFO!$D$5:$AS$749, 11, FALSE)</f>
        <v>0</v>
      </c>
      <c r="S473" s="368">
        <f>VLOOKUP($G473, SCHOOL_INFO!$D$5:$AS$749, 12, FALSE)</f>
        <v>0</v>
      </c>
      <c r="T473" s="368">
        <f>VLOOKUP($G473, SCHOOL_INFO!$D$5:$AS$749, 13, FALSE)</f>
        <v>1</v>
      </c>
      <c r="U473" s="368">
        <f>VLOOKUP($G473, SCHOOL_INFO!$D$5:$AS$749, 14, FALSE)</f>
        <v>5</v>
      </c>
      <c r="V473" s="368">
        <f>VLOOKUP($G473, SCHOOL_INFO!$D$5:$AS$749, 15, FALSE)</f>
        <v>0</v>
      </c>
      <c r="W473" s="368">
        <f>VLOOKUP($G473, SCHOOL_INFO!$D$5:$AS$749, 17, FALSE)</f>
        <v>34</v>
      </c>
      <c r="X473" s="368">
        <f>VLOOKUP($G473, SCHOOL_INFO!$D$5:$AS$749, 18, FALSE)</f>
        <v>19</v>
      </c>
      <c r="Y473" s="368">
        <f>VLOOKUP($G473, SCHOOL_INFO!$D$5:$AS$749, 19, FALSE)</f>
        <v>0</v>
      </c>
      <c r="Z473" s="368">
        <f>VLOOKUP($G473, SCHOOL_INFO!$D$5:$AS$749, 21, FALSE)</f>
        <v>16</v>
      </c>
      <c r="AA473" s="368">
        <f>VLOOKUP($G473, SCHOOL_INFO!$D$5:$AS$749, 22, FALSE)</f>
        <v>4</v>
      </c>
      <c r="AB473" s="368">
        <f>VLOOKUP($G473, SCHOOL_INFO!$D$5:$AS$749, 23, FALSE)</f>
        <v>0</v>
      </c>
      <c r="AC473" s="368">
        <f>VLOOKUP($G473, SCHOOL_INFO!$D$5:$AS$749, 25, FALSE)</f>
        <v>0</v>
      </c>
      <c r="AD473" s="368">
        <f>VLOOKUP($G473, SCHOOL_INFO!$D$5:$AS$749, 26, FALSE)</f>
        <v>0</v>
      </c>
      <c r="AE473" s="368">
        <f>VLOOKUP($G473, SCHOOL_INFO!$D$5:$AS$749, 27, FALSE)</f>
        <v>0</v>
      </c>
      <c r="AF473" s="368">
        <f>VLOOKUP($G473, SCHOOL_INFO!$D$5:$AS$749, 29, FALSE)</f>
        <v>0</v>
      </c>
      <c r="AG473" s="368">
        <f>VLOOKUP($G473, SCHOOL_INFO!$D$5:$AS$749, 30, FALSE)</f>
        <v>0</v>
      </c>
      <c r="AH473" s="368">
        <f>VLOOKUP($G473, SCHOOL_INFO!$D$5:$AS$749, 31, FALSE)</f>
        <v>0</v>
      </c>
      <c r="AI473" s="368">
        <f>VLOOKUP($G473, SCHOOL_INFO!$D$5:$AS$749, 33, FALSE)</f>
        <v>1</v>
      </c>
      <c r="AJ473" s="368">
        <f>VLOOKUP($G473, SCHOOL_INFO!$D$5:$AS$749, 34, FALSE)</f>
        <v>0</v>
      </c>
      <c r="AK473" s="368">
        <f>VLOOKUP($G473, SCHOOL_INFO!$D$5:$AS$749, 35, FALSE)</f>
        <v>7</v>
      </c>
      <c r="AL473" s="368">
        <f>VLOOKUP($B473, '0.학교(충남+대전)'!$C$4:$AH$767, 31, FALSE)</f>
        <v>7</v>
      </c>
      <c r="AM473" s="368">
        <f>VLOOKUP($B473, '0.학교(충남+대전)'!$C$4:$AH$767, 32, FALSE)</f>
        <v>0</v>
      </c>
      <c r="AN473" s="368">
        <f>VLOOKUP($G473, SCHOOL_INFO!$D$5:$AS$749, 9, FALSE)</f>
        <v>36</v>
      </c>
      <c r="AO473" s="368">
        <f>VLOOKUP($G473, SCHOOL_INFO!$D$5:$AS$749, 36, FALSE)</f>
        <v>23</v>
      </c>
      <c r="AP473" s="368">
        <f>VLOOKUP($G473, SCHOOL_INFO!$D$5:$AS$749, 37, FALSE)</f>
        <v>29</v>
      </c>
      <c r="AQ473" s="368">
        <f>VLOOKUP($B473, '0.학교(충남+대전)'!$C$4:$AC$767, 27, FALSE)</f>
        <v>52</v>
      </c>
      <c r="AR473" s="368">
        <f>VLOOKUP($B473, '0.학교(충남+대전)'!$C$4:$AH$767, 29, FALSE)</f>
        <v>52</v>
      </c>
      <c r="AS473" s="368">
        <f>VLOOKUP($B473, '0.학교(충남+대전)'!$C$4:$AH$767, 30, FALSE)</f>
        <v>0</v>
      </c>
      <c r="AT473" s="368">
        <f>VLOOKUP($G473, SCHOOL_INFO!$D$5:$AS$749, 38, FALSE)</f>
        <v>1</v>
      </c>
      <c r="AU473" s="368">
        <f>VLOOKUP($G473, SCHOOL_INFO!$D$5:$AS$749, 39, FALSE)</f>
        <v>8</v>
      </c>
      <c r="AV473" s="368">
        <f>VLOOKUP($G473, SCHOOL_INFO!$D$5:$AS$749, 40, FALSE)</f>
        <v>52</v>
      </c>
      <c r="AW473" s="368">
        <f>VLOOKUP($G473, SCHOOL_INFO!$D$5:$AS$749, 41, FALSE)</f>
        <v>0</v>
      </c>
      <c r="AX473" s="368">
        <f>VLOOKUP($G473, SCHOOL_INFO!$D$5:$AS$749, 42, FALSE)</f>
        <v>0</v>
      </c>
    </row>
    <row r="474" spans="1:50" ht="16.5" customHeight="1">
      <c r="A474" s="80">
        <v>470</v>
      </c>
      <c r="B474" s="86" t="s">
        <v>1719</v>
      </c>
      <c r="C474" s="88" t="s">
        <v>28</v>
      </c>
      <c r="D474" s="86" t="s">
        <v>2233</v>
      </c>
      <c r="E474" s="86" t="s">
        <v>1697</v>
      </c>
      <c r="F474" s="89" t="s">
        <v>730</v>
      </c>
      <c r="G474" s="90" t="s">
        <v>1720</v>
      </c>
      <c r="H474" s="390" t="s">
        <v>26</v>
      </c>
      <c r="I474" s="390" t="s">
        <v>35</v>
      </c>
      <c r="J474" s="88" t="s">
        <v>5123</v>
      </c>
      <c r="K474" s="366">
        <v>3</v>
      </c>
      <c r="L474" s="367">
        <v>1</v>
      </c>
      <c r="M474" s="367">
        <v>1</v>
      </c>
      <c r="N474" s="368">
        <f>VLOOKUP($G474, SCHOOL_INFO!$D$5:$AS$749, 6, FALSE)</f>
        <v>25</v>
      </c>
      <c r="O474" s="368">
        <f>VLOOKUP($G474, SCHOOL_INFO!$D$5:$AS$749, 7, FALSE)</f>
        <v>12</v>
      </c>
      <c r="P474" s="368">
        <f>VLOOKUP($G474, SCHOOL_INFO!$D$5:$AS$749, 8, FALSE)</f>
        <v>11</v>
      </c>
      <c r="Q474" s="368">
        <f>VLOOKUP($G474, SCHOOL_INFO!$D$5:$AS$749, 10, FALSE)</f>
        <v>2</v>
      </c>
      <c r="R474" s="368">
        <f>VLOOKUP($G474, SCHOOL_INFO!$D$5:$AS$749, 11, FALSE)</f>
        <v>0</v>
      </c>
      <c r="S474" s="368">
        <f>VLOOKUP($G474, SCHOOL_INFO!$D$5:$AS$749, 12, FALSE)</f>
        <v>0</v>
      </c>
      <c r="T474" s="368">
        <f>VLOOKUP($G474, SCHOOL_INFO!$D$5:$AS$749, 13, FALSE)</f>
        <v>0</v>
      </c>
      <c r="U474" s="368">
        <f>VLOOKUP($G474, SCHOOL_INFO!$D$5:$AS$749, 14, FALSE)</f>
        <v>0</v>
      </c>
      <c r="V474" s="368">
        <f>VLOOKUP($G474, SCHOOL_INFO!$D$5:$AS$749, 15, FALSE)</f>
        <v>0</v>
      </c>
      <c r="W474" s="368">
        <f>VLOOKUP($G474, SCHOOL_INFO!$D$5:$AS$749, 17, FALSE)</f>
        <v>18</v>
      </c>
      <c r="X474" s="368">
        <f>VLOOKUP($G474, SCHOOL_INFO!$D$5:$AS$749, 18, FALSE)</f>
        <v>18</v>
      </c>
      <c r="Y474" s="368">
        <f>VLOOKUP($G474, SCHOOL_INFO!$D$5:$AS$749, 19, FALSE)</f>
        <v>18</v>
      </c>
      <c r="Z474" s="368">
        <f>VLOOKUP($G474, SCHOOL_INFO!$D$5:$AS$749, 21, FALSE)</f>
        <v>38</v>
      </c>
      <c r="AA474" s="368">
        <f>VLOOKUP($G474, SCHOOL_INFO!$D$5:$AS$749, 22, FALSE)</f>
        <v>8</v>
      </c>
      <c r="AB474" s="368">
        <f>VLOOKUP($G474, SCHOOL_INFO!$D$5:$AS$749, 23, FALSE)</f>
        <v>0</v>
      </c>
      <c r="AC474" s="368">
        <f>VLOOKUP($G474, SCHOOL_INFO!$D$5:$AS$749, 25, FALSE)</f>
        <v>0</v>
      </c>
      <c r="AD474" s="368">
        <f>VLOOKUP($G474, SCHOOL_INFO!$D$5:$AS$749, 26, FALSE)</f>
        <v>0</v>
      </c>
      <c r="AE474" s="368">
        <f>VLOOKUP($G474, SCHOOL_INFO!$D$5:$AS$749, 27, FALSE)</f>
        <v>0</v>
      </c>
      <c r="AF474" s="368">
        <f>VLOOKUP($G474, SCHOOL_INFO!$D$5:$AS$749, 29, FALSE)</f>
        <v>0</v>
      </c>
      <c r="AG474" s="368">
        <f>VLOOKUP($G474, SCHOOL_INFO!$D$5:$AS$749, 30, FALSE)</f>
        <v>0</v>
      </c>
      <c r="AH474" s="368">
        <f>VLOOKUP($G474, SCHOOL_INFO!$D$5:$AS$749, 31, FALSE)</f>
        <v>0</v>
      </c>
      <c r="AI474" s="368">
        <f>VLOOKUP($G474, SCHOOL_INFO!$D$5:$AS$749, 33, FALSE)</f>
        <v>1</v>
      </c>
      <c r="AJ474" s="368">
        <f>VLOOKUP($G474, SCHOOL_INFO!$D$5:$AS$749, 34, FALSE)</f>
        <v>0</v>
      </c>
      <c r="AK474" s="368">
        <f>VLOOKUP($G474, SCHOOL_INFO!$D$5:$AS$749, 35, FALSE)</f>
        <v>7</v>
      </c>
      <c r="AL474" s="368">
        <f>VLOOKUP($B474, '0.학교(충남+대전)'!$C$4:$AH$767, 31, FALSE)</f>
        <v>7</v>
      </c>
      <c r="AM474" s="368">
        <f>VLOOKUP($B474, '0.학교(충남+대전)'!$C$4:$AH$767, 32, FALSE)</f>
        <v>0</v>
      </c>
      <c r="AN474" s="368">
        <f>VLOOKUP($G474, SCHOOL_INFO!$D$5:$AS$749, 9, FALSE)</f>
        <v>48</v>
      </c>
      <c r="AO474" s="368">
        <f>VLOOKUP($G474, SCHOOL_INFO!$D$5:$AS$749, 36, FALSE)</f>
        <v>10</v>
      </c>
      <c r="AP474" s="368">
        <f>VLOOKUP($G474, SCHOOL_INFO!$D$5:$AS$749, 37, FALSE)</f>
        <v>30</v>
      </c>
      <c r="AQ474" s="368">
        <f>VLOOKUP($B474, '0.학교(충남+대전)'!$C$4:$AC$767, 27, FALSE)</f>
        <v>40</v>
      </c>
      <c r="AR474" s="368">
        <f>VLOOKUP($B474, '0.학교(충남+대전)'!$C$4:$AH$767, 29, FALSE)</f>
        <v>40</v>
      </c>
      <c r="AS474" s="368">
        <f>VLOOKUP($B474, '0.학교(충남+대전)'!$C$4:$AH$767, 30, FALSE)</f>
        <v>0</v>
      </c>
      <c r="AT474" s="368">
        <f>VLOOKUP($G474, SCHOOL_INFO!$D$5:$AS$749, 38, FALSE)</f>
        <v>1</v>
      </c>
      <c r="AU474" s="368">
        <f>VLOOKUP($G474, SCHOOL_INFO!$D$5:$AS$749, 39, FALSE)</f>
        <v>7</v>
      </c>
      <c r="AV474" s="368">
        <f>VLOOKUP($G474, SCHOOL_INFO!$D$5:$AS$749, 40, FALSE)</f>
        <v>40</v>
      </c>
      <c r="AW474" s="368">
        <f>VLOOKUP($G474, SCHOOL_INFO!$D$5:$AS$749, 41, FALSE)</f>
        <v>0</v>
      </c>
      <c r="AX474" s="368">
        <f>VLOOKUP($G474, SCHOOL_INFO!$D$5:$AS$749, 42, FALSE)</f>
        <v>0</v>
      </c>
    </row>
    <row r="475" spans="1:50" ht="16.5" customHeight="1">
      <c r="A475" s="80">
        <v>471</v>
      </c>
      <c r="B475" s="86" t="s">
        <v>1721</v>
      </c>
      <c r="C475" s="88" t="s">
        <v>28</v>
      </c>
      <c r="D475" s="86" t="s">
        <v>2233</v>
      </c>
      <c r="E475" s="86" t="s">
        <v>1697</v>
      </c>
      <c r="F475" s="87" t="s">
        <v>727</v>
      </c>
      <c r="G475" s="90" t="s">
        <v>1722</v>
      </c>
      <c r="H475" s="390" t="s">
        <v>2536</v>
      </c>
      <c r="I475" s="390" t="s">
        <v>699</v>
      </c>
      <c r="J475" s="88" t="s">
        <v>5123</v>
      </c>
      <c r="K475" s="366">
        <v>2</v>
      </c>
      <c r="L475" s="367">
        <v>1</v>
      </c>
      <c r="M475" s="367">
        <v>1</v>
      </c>
      <c r="N475" s="368">
        <f>VLOOKUP($G475, SCHOOL_INFO!$D$5:$AS$749, 6, FALSE)</f>
        <v>5</v>
      </c>
      <c r="O475" s="368">
        <f>VLOOKUP($G475, SCHOOL_INFO!$D$5:$AS$749, 7, FALSE)</f>
        <v>3</v>
      </c>
      <c r="P475" s="368">
        <f>VLOOKUP($G475, SCHOOL_INFO!$D$5:$AS$749, 8, FALSE)</f>
        <v>4</v>
      </c>
      <c r="Q475" s="368">
        <f>VLOOKUP($G475, SCHOOL_INFO!$D$5:$AS$749, 10, FALSE)</f>
        <v>2</v>
      </c>
      <c r="R475" s="368">
        <f>VLOOKUP($G475, SCHOOL_INFO!$D$5:$AS$749, 11, FALSE)</f>
        <v>0</v>
      </c>
      <c r="S475" s="368">
        <f>VLOOKUP($G475, SCHOOL_INFO!$D$5:$AS$749, 12, FALSE)</f>
        <v>3</v>
      </c>
      <c r="T475" s="368">
        <f>VLOOKUP($G475, SCHOOL_INFO!$D$5:$AS$749, 13, FALSE)</f>
        <v>0</v>
      </c>
      <c r="U475" s="368">
        <f>VLOOKUP($G475, SCHOOL_INFO!$D$5:$AS$749, 14, FALSE)</f>
        <v>0</v>
      </c>
      <c r="V475" s="368">
        <f>VLOOKUP($G475, SCHOOL_INFO!$D$5:$AS$749, 15, FALSE)</f>
        <v>0</v>
      </c>
      <c r="W475" s="368">
        <f>VLOOKUP($G475, SCHOOL_INFO!$D$5:$AS$749, 17, FALSE)</f>
        <v>2</v>
      </c>
      <c r="X475" s="368">
        <f>VLOOKUP($G475, SCHOOL_INFO!$D$5:$AS$749, 18, FALSE)</f>
        <v>0</v>
      </c>
      <c r="Y475" s="368">
        <f>VLOOKUP($G475, SCHOOL_INFO!$D$5:$AS$749, 19, FALSE)</f>
        <v>0</v>
      </c>
      <c r="Z475" s="368">
        <f>VLOOKUP($G475, SCHOOL_INFO!$D$5:$AS$749, 21, FALSE)</f>
        <v>6</v>
      </c>
      <c r="AA475" s="368">
        <f>VLOOKUP($G475, SCHOOL_INFO!$D$5:$AS$749, 22, FALSE)</f>
        <v>4</v>
      </c>
      <c r="AB475" s="368">
        <f>VLOOKUP($G475, SCHOOL_INFO!$D$5:$AS$749, 23, FALSE)</f>
        <v>1</v>
      </c>
      <c r="AC475" s="368">
        <f>VLOOKUP($G475, SCHOOL_INFO!$D$5:$AS$749, 25, FALSE)</f>
        <v>9</v>
      </c>
      <c r="AD475" s="368">
        <f>VLOOKUP($G475, SCHOOL_INFO!$D$5:$AS$749, 26, FALSE)</f>
        <v>4</v>
      </c>
      <c r="AE475" s="368">
        <f>VLOOKUP($G475, SCHOOL_INFO!$D$5:$AS$749, 27, FALSE)</f>
        <v>2</v>
      </c>
      <c r="AF475" s="368">
        <f>VLOOKUP($G475, SCHOOL_INFO!$D$5:$AS$749, 29, FALSE)</f>
        <v>0</v>
      </c>
      <c r="AG475" s="368">
        <f>VLOOKUP($G475, SCHOOL_INFO!$D$5:$AS$749, 30, FALSE)</f>
        <v>0</v>
      </c>
      <c r="AH475" s="368">
        <f>VLOOKUP($G475, SCHOOL_INFO!$D$5:$AS$749, 31, FALSE)</f>
        <v>0</v>
      </c>
      <c r="AI475" s="368">
        <f>VLOOKUP($G475, SCHOOL_INFO!$D$5:$AS$749, 33, FALSE)</f>
        <v>1</v>
      </c>
      <c r="AJ475" s="368">
        <f>VLOOKUP($G475, SCHOOL_INFO!$D$5:$AS$749, 34, FALSE)</f>
        <v>0</v>
      </c>
      <c r="AK475" s="368">
        <f>VLOOKUP($G475, SCHOOL_INFO!$D$5:$AS$749, 35, FALSE)</f>
        <v>2</v>
      </c>
      <c r="AL475" s="368">
        <f>VLOOKUP($B475, '0.학교(충남+대전)'!$C$4:$AH$767, 31, FALSE)</f>
        <v>2</v>
      </c>
      <c r="AM475" s="368">
        <f>VLOOKUP($B475, '0.학교(충남+대전)'!$C$4:$AH$767, 32, FALSE)</f>
        <v>0</v>
      </c>
      <c r="AN475" s="368">
        <f>VLOOKUP($G475, SCHOOL_INFO!$D$5:$AS$749, 9, FALSE)</f>
        <v>12</v>
      </c>
      <c r="AO475" s="368">
        <f>VLOOKUP($G475, SCHOOL_INFO!$D$5:$AS$749, 36, FALSE)</f>
        <v>8</v>
      </c>
      <c r="AP475" s="368">
        <f>VLOOKUP($G475, SCHOOL_INFO!$D$5:$AS$749, 37, FALSE)</f>
        <v>1</v>
      </c>
      <c r="AQ475" s="368">
        <f>VLOOKUP($B475, '0.학교(충남+대전)'!$C$4:$AC$767, 27, FALSE)</f>
        <v>7</v>
      </c>
      <c r="AR475" s="368">
        <f>VLOOKUP($B475, '0.학교(충남+대전)'!$C$4:$AH$767, 29, FALSE)</f>
        <v>7</v>
      </c>
      <c r="AS475" s="368">
        <f>VLOOKUP($B475, '0.학교(충남+대전)'!$C$4:$AH$767, 30, FALSE)</f>
        <v>2</v>
      </c>
      <c r="AT475" s="368">
        <f>VLOOKUP($G475, SCHOOL_INFO!$D$5:$AS$749, 38, FALSE)</f>
        <v>1</v>
      </c>
      <c r="AU475" s="368">
        <f>VLOOKUP($G475, SCHOOL_INFO!$D$5:$AS$749, 39, FALSE)</f>
        <v>3</v>
      </c>
      <c r="AV475" s="368">
        <f>VLOOKUP($G475, SCHOOL_INFO!$D$5:$AS$749, 40, FALSE)</f>
        <v>7</v>
      </c>
      <c r="AW475" s="368">
        <f>VLOOKUP($G475, SCHOOL_INFO!$D$5:$AS$749, 41, FALSE)</f>
        <v>0</v>
      </c>
      <c r="AX475" s="368">
        <f>VLOOKUP($G475, SCHOOL_INFO!$D$5:$AS$749, 42, FALSE)</f>
        <v>0</v>
      </c>
    </row>
    <row r="476" spans="1:50" ht="16.5" customHeight="1">
      <c r="A476" s="81">
        <v>472</v>
      </c>
      <c r="B476" s="86" t="s">
        <v>1723</v>
      </c>
      <c r="C476" s="88" t="s">
        <v>28</v>
      </c>
      <c r="D476" s="86" t="s">
        <v>2233</v>
      </c>
      <c r="E476" s="86" t="s">
        <v>1697</v>
      </c>
      <c r="F476" s="87" t="s">
        <v>727</v>
      </c>
      <c r="G476" s="90" t="s">
        <v>1724</v>
      </c>
      <c r="H476" s="390" t="s">
        <v>2353</v>
      </c>
      <c r="I476" s="390" t="s">
        <v>35</v>
      </c>
      <c r="J476" s="88" t="s">
        <v>5123</v>
      </c>
      <c r="K476" s="366">
        <v>3</v>
      </c>
      <c r="L476" s="367">
        <v>1</v>
      </c>
      <c r="M476" s="367">
        <v>1</v>
      </c>
      <c r="N476" s="368">
        <f>VLOOKUP($G476, SCHOOL_INFO!$D$5:$AS$749, 6, FALSE)</f>
        <v>18</v>
      </c>
      <c r="O476" s="368">
        <f>VLOOKUP($G476, SCHOOL_INFO!$D$5:$AS$749, 7, FALSE)</f>
        <v>9</v>
      </c>
      <c r="P476" s="368">
        <f>VLOOKUP($G476, SCHOOL_INFO!$D$5:$AS$749, 8, FALSE)</f>
        <v>11</v>
      </c>
      <c r="Q476" s="368">
        <f>VLOOKUP($G476, SCHOOL_INFO!$D$5:$AS$749, 10, FALSE)</f>
        <v>0</v>
      </c>
      <c r="R476" s="368">
        <f>VLOOKUP($G476, SCHOOL_INFO!$D$5:$AS$749, 11, FALSE)</f>
        <v>0</v>
      </c>
      <c r="S476" s="368">
        <f>VLOOKUP($G476, SCHOOL_INFO!$D$5:$AS$749, 12, FALSE)</f>
        <v>10</v>
      </c>
      <c r="T476" s="368">
        <f>VLOOKUP($G476, SCHOOL_INFO!$D$5:$AS$749, 13, FALSE)</f>
        <v>23</v>
      </c>
      <c r="U476" s="368">
        <f>VLOOKUP($G476, SCHOOL_INFO!$D$5:$AS$749, 14, FALSE)</f>
        <v>16</v>
      </c>
      <c r="V476" s="368">
        <f>VLOOKUP($G476, SCHOOL_INFO!$D$5:$AS$749, 15, FALSE)</f>
        <v>0</v>
      </c>
      <c r="W476" s="368">
        <f>VLOOKUP($G476, SCHOOL_INFO!$D$5:$AS$749, 17, FALSE)</f>
        <v>8</v>
      </c>
      <c r="X476" s="368">
        <f>VLOOKUP($G476, SCHOOL_INFO!$D$5:$AS$749, 18, FALSE)</f>
        <v>0</v>
      </c>
      <c r="Y476" s="368">
        <f>VLOOKUP($G476, SCHOOL_INFO!$D$5:$AS$749, 19, FALSE)</f>
        <v>0</v>
      </c>
      <c r="Z476" s="368">
        <f>VLOOKUP($G476, SCHOOL_INFO!$D$5:$AS$749, 21, FALSE)</f>
        <v>9</v>
      </c>
      <c r="AA476" s="368">
        <f>VLOOKUP($G476, SCHOOL_INFO!$D$5:$AS$749, 22, FALSE)</f>
        <v>6</v>
      </c>
      <c r="AB476" s="368">
        <f>VLOOKUP($G476, SCHOOL_INFO!$D$5:$AS$749, 23, FALSE)</f>
        <v>0</v>
      </c>
      <c r="AC476" s="368">
        <f>VLOOKUP($G476, SCHOOL_INFO!$D$5:$AS$749, 25, FALSE)</f>
        <v>0</v>
      </c>
      <c r="AD476" s="368">
        <f>VLOOKUP($G476, SCHOOL_INFO!$D$5:$AS$749, 26, FALSE)</f>
        <v>0</v>
      </c>
      <c r="AE476" s="368">
        <f>VLOOKUP($G476, SCHOOL_INFO!$D$5:$AS$749, 27, FALSE)</f>
        <v>18</v>
      </c>
      <c r="AF476" s="368">
        <f>VLOOKUP($G476, SCHOOL_INFO!$D$5:$AS$749, 29, FALSE)</f>
        <v>0</v>
      </c>
      <c r="AG476" s="368">
        <f>VLOOKUP($G476, SCHOOL_INFO!$D$5:$AS$749, 30, FALSE)</f>
        <v>0</v>
      </c>
      <c r="AH476" s="368">
        <f>VLOOKUP($G476, SCHOOL_INFO!$D$5:$AS$749, 31, FALSE)</f>
        <v>0</v>
      </c>
      <c r="AI476" s="368">
        <f>VLOOKUP($G476, SCHOOL_INFO!$D$5:$AS$749, 33, FALSE)</f>
        <v>1</v>
      </c>
      <c r="AJ476" s="368">
        <f>VLOOKUP($G476, SCHOOL_INFO!$D$5:$AS$749, 34, FALSE)</f>
        <v>0</v>
      </c>
      <c r="AK476" s="368">
        <f>VLOOKUP($G476, SCHOOL_INFO!$D$5:$AS$749, 35, FALSE)</f>
        <v>8</v>
      </c>
      <c r="AL476" s="368">
        <f>VLOOKUP($B476, '0.학교(충남+대전)'!$C$4:$AH$767, 31, FALSE)</f>
        <v>7</v>
      </c>
      <c r="AM476" s="368">
        <f>VLOOKUP($B476, '0.학교(충남+대전)'!$C$4:$AH$767, 32, FALSE)</f>
        <v>0</v>
      </c>
      <c r="AN476" s="368">
        <f>VLOOKUP($G476, SCHOOL_INFO!$D$5:$AS$749, 9, FALSE)</f>
        <v>38</v>
      </c>
      <c r="AO476" s="368">
        <f>VLOOKUP($G476, SCHOOL_INFO!$D$5:$AS$749, 36, FALSE)</f>
        <v>66</v>
      </c>
      <c r="AP476" s="368">
        <f>VLOOKUP($G476, SCHOOL_INFO!$D$5:$AS$749, 37, FALSE)</f>
        <v>0</v>
      </c>
      <c r="AQ476" s="368">
        <f>VLOOKUP($B476, '0.학교(충남+대전)'!$C$4:$AC$767, 27, FALSE)</f>
        <v>45</v>
      </c>
      <c r="AR476" s="368">
        <f>VLOOKUP($B476, '0.학교(충남+대전)'!$C$4:$AH$767, 29, FALSE)</f>
        <v>42</v>
      </c>
      <c r="AS476" s="368">
        <f>VLOOKUP($B476, '0.학교(충남+대전)'!$C$4:$AH$767, 30, FALSE)</f>
        <v>24</v>
      </c>
      <c r="AT476" s="368">
        <f>VLOOKUP($G476, SCHOOL_INFO!$D$5:$AS$749, 38, FALSE)</f>
        <v>2</v>
      </c>
      <c r="AU476" s="368">
        <f>VLOOKUP($G476, SCHOOL_INFO!$D$5:$AS$749, 39, FALSE)</f>
        <v>8</v>
      </c>
      <c r="AV476" s="368">
        <f>VLOOKUP($G476, SCHOOL_INFO!$D$5:$AS$749, 40, FALSE)</f>
        <v>66</v>
      </c>
      <c r="AW476" s="368">
        <f>VLOOKUP($G476, SCHOOL_INFO!$D$5:$AS$749, 41, FALSE)</f>
        <v>0</v>
      </c>
      <c r="AX476" s="368">
        <f>VLOOKUP($G476, SCHOOL_INFO!$D$5:$AS$749, 42, FALSE)</f>
        <v>0</v>
      </c>
    </row>
    <row r="477" spans="1:50" ht="16.5" customHeight="1">
      <c r="A477" s="80">
        <v>473</v>
      </c>
      <c r="B477" s="86" t="s">
        <v>1725</v>
      </c>
      <c r="C477" s="88" t="s">
        <v>28</v>
      </c>
      <c r="D477" s="86" t="s">
        <v>2233</v>
      </c>
      <c r="E477" s="86" t="s">
        <v>1697</v>
      </c>
      <c r="F477" s="87" t="s">
        <v>727</v>
      </c>
      <c r="G477" s="90" t="s">
        <v>1726</v>
      </c>
      <c r="H477" s="390" t="s">
        <v>2353</v>
      </c>
      <c r="I477" s="390" t="s">
        <v>699</v>
      </c>
      <c r="J477" s="88" t="s">
        <v>5123</v>
      </c>
      <c r="K477" s="366">
        <v>2</v>
      </c>
      <c r="L477" s="367">
        <v>1</v>
      </c>
      <c r="M477" s="367">
        <v>1</v>
      </c>
      <c r="N477" s="368">
        <f>VLOOKUP($G477, SCHOOL_INFO!$D$5:$AS$749, 6, FALSE)</f>
        <v>5</v>
      </c>
      <c r="O477" s="368">
        <f>VLOOKUP($G477, SCHOOL_INFO!$D$5:$AS$749, 7, FALSE)</f>
        <v>3</v>
      </c>
      <c r="P477" s="368">
        <f>VLOOKUP($G477, SCHOOL_INFO!$D$5:$AS$749, 8, FALSE)</f>
        <v>1</v>
      </c>
      <c r="Q477" s="368">
        <f>VLOOKUP($G477, SCHOOL_INFO!$D$5:$AS$749, 10, FALSE)</f>
        <v>0</v>
      </c>
      <c r="R477" s="368">
        <f>VLOOKUP($G477, SCHOOL_INFO!$D$5:$AS$749, 11, FALSE)</f>
        <v>0</v>
      </c>
      <c r="S477" s="368">
        <f>VLOOKUP($G477, SCHOOL_INFO!$D$5:$AS$749, 12, FALSE)</f>
        <v>0</v>
      </c>
      <c r="T477" s="368">
        <f>VLOOKUP($G477, SCHOOL_INFO!$D$5:$AS$749, 13, FALSE)</f>
        <v>0</v>
      </c>
      <c r="U477" s="368">
        <f>VLOOKUP($G477, SCHOOL_INFO!$D$5:$AS$749, 14, FALSE)</f>
        <v>0</v>
      </c>
      <c r="V477" s="368">
        <f>VLOOKUP($G477, SCHOOL_INFO!$D$5:$AS$749, 15, FALSE)</f>
        <v>0</v>
      </c>
      <c r="W477" s="368">
        <f>VLOOKUP($G477, SCHOOL_INFO!$D$5:$AS$749, 17, FALSE)</f>
        <v>0</v>
      </c>
      <c r="X477" s="368">
        <f>VLOOKUP($G477, SCHOOL_INFO!$D$5:$AS$749, 18, FALSE)</f>
        <v>0</v>
      </c>
      <c r="Y477" s="368">
        <f>VLOOKUP($G477, SCHOOL_INFO!$D$5:$AS$749, 19, FALSE)</f>
        <v>0</v>
      </c>
      <c r="Z477" s="368">
        <f>VLOOKUP($G477, SCHOOL_INFO!$D$5:$AS$749, 21, FALSE)</f>
        <v>6</v>
      </c>
      <c r="AA477" s="368">
        <f>VLOOKUP($G477, SCHOOL_INFO!$D$5:$AS$749, 22, FALSE)</f>
        <v>6</v>
      </c>
      <c r="AB477" s="368">
        <f>VLOOKUP($G477, SCHOOL_INFO!$D$5:$AS$749, 23, FALSE)</f>
        <v>0</v>
      </c>
      <c r="AC477" s="368">
        <f>VLOOKUP($G477, SCHOOL_INFO!$D$5:$AS$749, 25, FALSE)</f>
        <v>6</v>
      </c>
      <c r="AD477" s="368">
        <f>VLOOKUP($G477, SCHOOL_INFO!$D$5:$AS$749, 26, FALSE)</f>
        <v>2</v>
      </c>
      <c r="AE477" s="368">
        <f>VLOOKUP($G477, SCHOOL_INFO!$D$5:$AS$749, 27, FALSE)</f>
        <v>0</v>
      </c>
      <c r="AF477" s="368">
        <f>VLOOKUP($G477, SCHOOL_INFO!$D$5:$AS$749, 29, FALSE)</f>
        <v>0</v>
      </c>
      <c r="AG477" s="368">
        <f>VLOOKUP($G477, SCHOOL_INFO!$D$5:$AS$749, 30, FALSE)</f>
        <v>0</v>
      </c>
      <c r="AH477" s="368">
        <f>VLOOKUP($G477, SCHOOL_INFO!$D$5:$AS$749, 31, FALSE)</f>
        <v>0</v>
      </c>
      <c r="AI477" s="368">
        <f>VLOOKUP($G477, SCHOOL_INFO!$D$5:$AS$749, 33, FALSE)</f>
        <v>1</v>
      </c>
      <c r="AJ477" s="368">
        <f>VLOOKUP($G477, SCHOOL_INFO!$D$5:$AS$749, 34, FALSE)</f>
        <v>0</v>
      </c>
      <c r="AK477" s="368">
        <f>VLOOKUP($G477, SCHOOL_INFO!$D$5:$AS$749, 35, FALSE)</f>
        <v>2</v>
      </c>
      <c r="AL477" s="368">
        <f>VLOOKUP($B477, '0.학교(충남+대전)'!$C$4:$AH$767, 31, FALSE)</f>
        <v>2</v>
      </c>
      <c r="AM477" s="368">
        <f>VLOOKUP($B477, '0.학교(충남+대전)'!$C$4:$AH$767, 32, FALSE)</f>
        <v>0</v>
      </c>
      <c r="AN477" s="368">
        <f>VLOOKUP($G477, SCHOOL_INFO!$D$5:$AS$749, 9, FALSE)</f>
        <v>9</v>
      </c>
      <c r="AO477" s="368">
        <f>VLOOKUP($G477, SCHOOL_INFO!$D$5:$AS$749, 36, FALSE)</f>
        <v>10</v>
      </c>
      <c r="AP477" s="368">
        <f>VLOOKUP($G477, SCHOOL_INFO!$D$5:$AS$749, 37, FALSE)</f>
        <v>0</v>
      </c>
      <c r="AQ477" s="368">
        <f>VLOOKUP($B477, '0.학교(충남+대전)'!$C$4:$AC$767, 27, FALSE)</f>
        <v>10</v>
      </c>
      <c r="AR477" s="368">
        <f>VLOOKUP($B477, '0.학교(충남+대전)'!$C$4:$AH$767, 29, FALSE)</f>
        <v>10</v>
      </c>
      <c r="AS477" s="368">
        <f>VLOOKUP($B477, '0.학교(충남+대전)'!$C$4:$AH$767, 30, FALSE)</f>
        <v>0</v>
      </c>
      <c r="AT477" s="368">
        <f>VLOOKUP($G477, SCHOOL_INFO!$D$5:$AS$749, 38, FALSE)</f>
        <v>1</v>
      </c>
      <c r="AU477" s="368">
        <f>VLOOKUP($G477, SCHOOL_INFO!$D$5:$AS$749, 39, FALSE)</f>
        <v>3</v>
      </c>
      <c r="AV477" s="368">
        <f>VLOOKUP($G477, SCHOOL_INFO!$D$5:$AS$749, 40, FALSE)</f>
        <v>10</v>
      </c>
      <c r="AW477" s="368">
        <f>VLOOKUP($G477, SCHOOL_INFO!$D$5:$AS$749, 41, FALSE)</f>
        <v>0</v>
      </c>
      <c r="AX477" s="368">
        <f>VLOOKUP($G477, SCHOOL_INFO!$D$5:$AS$749, 42, FALSE)</f>
        <v>0</v>
      </c>
    </row>
    <row r="478" spans="1:50" ht="16.5" customHeight="1">
      <c r="A478" s="80">
        <v>474</v>
      </c>
      <c r="B478" s="86" t="s">
        <v>1727</v>
      </c>
      <c r="C478" s="88" t="s">
        <v>28</v>
      </c>
      <c r="D478" s="86" t="s">
        <v>2233</v>
      </c>
      <c r="E478" s="86" t="s">
        <v>1697</v>
      </c>
      <c r="F478" s="91" t="s">
        <v>724</v>
      </c>
      <c r="G478" s="90" t="s">
        <v>1728</v>
      </c>
      <c r="H478" s="390" t="s">
        <v>26</v>
      </c>
      <c r="I478" s="390" t="s">
        <v>699</v>
      </c>
      <c r="J478" s="88" t="s">
        <v>5123</v>
      </c>
      <c r="K478" s="366">
        <v>2</v>
      </c>
      <c r="L478" s="367">
        <v>1</v>
      </c>
      <c r="M478" s="367">
        <v>1</v>
      </c>
      <c r="N478" s="368">
        <f>VLOOKUP($G478, SCHOOL_INFO!$D$5:$AS$749, 6, FALSE)</f>
        <v>7</v>
      </c>
      <c r="O478" s="368">
        <f>VLOOKUP($G478, SCHOOL_INFO!$D$5:$AS$749, 7, FALSE)</f>
        <v>9</v>
      </c>
      <c r="P478" s="368">
        <f>VLOOKUP($G478, SCHOOL_INFO!$D$5:$AS$749, 8, FALSE)</f>
        <v>1</v>
      </c>
      <c r="Q478" s="368">
        <f>VLOOKUP($G478, SCHOOL_INFO!$D$5:$AS$749, 10, FALSE)</f>
        <v>0</v>
      </c>
      <c r="R478" s="368">
        <f>VLOOKUP($G478, SCHOOL_INFO!$D$5:$AS$749, 11, FALSE)</f>
        <v>0</v>
      </c>
      <c r="S478" s="368">
        <f>VLOOKUP($G478, SCHOOL_INFO!$D$5:$AS$749, 12, FALSE)</f>
        <v>0</v>
      </c>
      <c r="T478" s="368">
        <f>VLOOKUP($G478, SCHOOL_INFO!$D$5:$AS$749, 13, FALSE)</f>
        <v>1</v>
      </c>
      <c r="U478" s="368">
        <f>VLOOKUP($G478, SCHOOL_INFO!$D$5:$AS$749, 14, FALSE)</f>
        <v>0</v>
      </c>
      <c r="V478" s="368">
        <f>VLOOKUP($G478, SCHOOL_INFO!$D$5:$AS$749, 15, FALSE)</f>
        <v>0</v>
      </c>
      <c r="W478" s="368">
        <f>VLOOKUP($G478, SCHOOL_INFO!$D$5:$AS$749, 17, FALSE)</f>
        <v>0</v>
      </c>
      <c r="X478" s="368">
        <f>VLOOKUP($G478, SCHOOL_INFO!$D$5:$AS$749, 18, FALSE)</f>
        <v>0</v>
      </c>
      <c r="Y478" s="368">
        <f>VLOOKUP($G478, SCHOOL_INFO!$D$5:$AS$749, 19, FALSE)</f>
        <v>0</v>
      </c>
      <c r="Z478" s="368">
        <f>VLOOKUP($G478, SCHOOL_INFO!$D$5:$AS$749, 21, FALSE)</f>
        <v>2</v>
      </c>
      <c r="AA478" s="368">
        <f>VLOOKUP($G478, SCHOOL_INFO!$D$5:$AS$749, 22, FALSE)</f>
        <v>2</v>
      </c>
      <c r="AB478" s="368">
        <f>VLOOKUP($G478, SCHOOL_INFO!$D$5:$AS$749, 23, FALSE)</f>
        <v>0</v>
      </c>
      <c r="AC478" s="368">
        <f>VLOOKUP($G478, SCHOOL_INFO!$D$5:$AS$749, 25, FALSE)</f>
        <v>15</v>
      </c>
      <c r="AD478" s="368">
        <f>VLOOKUP($G478, SCHOOL_INFO!$D$5:$AS$749, 26, FALSE)</f>
        <v>18</v>
      </c>
      <c r="AE478" s="368">
        <f>VLOOKUP($G478, SCHOOL_INFO!$D$5:$AS$749, 27, FALSE)</f>
        <v>0</v>
      </c>
      <c r="AF478" s="368">
        <f>VLOOKUP($G478, SCHOOL_INFO!$D$5:$AS$749, 29, FALSE)</f>
        <v>0</v>
      </c>
      <c r="AG478" s="368">
        <f>VLOOKUP($G478, SCHOOL_INFO!$D$5:$AS$749, 30, FALSE)</f>
        <v>0</v>
      </c>
      <c r="AH478" s="368">
        <f>VLOOKUP($G478, SCHOOL_INFO!$D$5:$AS$749, 31, FALSE)</f>
        <v>0</v>
      </c>
      <c r="AI478" s="368">
        <f>VLOOKUP($G478, SCHOOL_INFO!$D$5:$AS$749, 33, FALSE)</f>
        <v>1</v>
      </c>
      <c r="AJ478" s="368">
        <f>VLOOKUP($G478, SCHOOL_INFO!$D$5:$AS$749, 34, FALSE)</f>
        <v>0</v>
      </c>
      <c r="AK478" s="368">
        <f>VLOOKUP($G478, SCHOOL_INFO!$D$5:$AS$749, 35, FALSE)</f>
        <v>6</v>
      </c>
      <c r="AL478" s="368">
        <f>VLOOKUP($B478, '0.학교(충남+대전)'!$C$4:$AH$767, 31, FALSE)</f>
        <v>6</v>
      </c>
      <c r="AM478" s="368">
        <f>VLOOKUP($B478, '0.학교(충남+대전)'!$C$4:$AH$767, 32, FALSE)</f>
        <v>0</v>
      </c>
      <c r="AN478" s="368">
        <f>VLOOKUP($G478, SCHOOL_INFO!$D$5:$AS$749, 9, FALSE)</f>
        <v>17</v>
      </c>
      <c r="AO478" s="368">
        <f>VLOOKUP($G478, SCHOOL_INFO!$D$5:$AS$749, 36, FALSE)</f>
        <v>27</v>
      </c>
      <c r="AP478" s="368">
        <f>VLOOKUP($G478, SCHOOL_INFO!$D$5:$AS$749, 37, FALSE)</f>
        <v>0</v>
      </c>
      <c r="AQ478" s="368">
        <f>VLOOKUP($B478, '0.학교(충남+대전)'!$C$4:$AC$767, 27, FALSE)</f>
        <v>27</v>
      </c>
      <c r="AR478" s="368">
        <f>VLOOKUP($B478, '0.학교(충남+대전)'!$C$4:$AH$767, 29, FALSE)</f>
        <v>27</v>
      </c>
      <c r="AS478" s="368">
        <f>VLOOKUP($B478, '0.학교(충남+대전)'!$C$4:$AH$767, 30, FALSE)</f>
        <v>0</v>
      </c>
      <c r="AT478" s="368">
        <f>VLOOKUP($G478, SCHOOL_INFO!$D$5:$AS$749, 38, FALSE)</f>
        <v>1</v>
      </c>
      <c r="AU478" s="368">
        <f>VLOOKUP($G478, SCHOOL_INFO!$D$5:$AS$749, 39, FALSE)</f>
        <v>7</v>
      </c>
      <c r="AV478" s="368">
        <f>VLOOKUP($G478, SCHOOL_INFO!$D$5:$AS$749, 40, FALSE)</f>
        <v>27</v>
      </c>
      <c r="AW478" s="368">
        <f>VLOOKUP($G478, SCHOOL_INFO!$D$5:$AS$749, 41, FALSE)</f>
        <v>0</v>
      </c>
      <c r="AX478" s="368">
        <f>VLOOKUP($G478, SCHOOL_INFO!$D$5:$AS$749, 42, FALSE)</f>
        <v>0</v>
      </c>
    </row>
    <row r="479" spans="1:50" ht="16.5" customHeight="1">
      <c r="A479" s="81">
        <v>475</v>
      </c>
      <c r="B479" s="86" t="s">
        <v>1729</v>
      </c>
      <c r="C479" s="88" t="s">
        <v>28</v>
      </c>
      <c r="D479" s="86" t="s">
        <v>2233</v>
      </c>
      <c r="E479" s="86" t="s">
        <v>1697</v>
      </c>
      <c r="F479" s="89" t="s">
        <v>730</v>
      </c>
      <c r="G479" s="90" t="s">
        <v>1730</v>
      </c>
      <c r="H479" s="390" t="s">
        <v>2353</v>
      </c>
      <c r="I479" s="390" t="s">
        <v>699</v>
      </c>
      <c r="J479" s="88" t="s">
        <v>5123</v>
      </c>
      <c r="K479" s="366">
        <v>2</v>
      </c>
      <c r="L479" s="367">
        <v>1</v>
      </c>
      <c r="M479" s="367">
        <v>1</v>
      </c>
      <c r="N479" s="368">
        <f>VLOOKUP($G479, SCHOOL_INFO!$D$5:$AS$749, 6, FALSE)</f>
        <v>7</v>
      </c>
      <c r="O479" s="368">
        <f>VLOOKUP($G479, SCHOOL_INFO!$D$5:$AS$749, 7, FALSE)</f>
        <v>4</v>
      </c>
      <c r="P479" s="368">
        <f>VLOOKUP($G479, SCHOOL_INFO!$D$5:$AS$749, 8, FALSE)</f>
        <v>1</v>
      </c>
      <c r="Q479" s="368">
        <f>VLOOKUP($G479, SCHOOL_INFO!$D$5:$AS$749, 10, FALSE)</f>
        <v>0</v>
      </c>
      <c r="R479" s="368">
        <f>VLOOKUP($G479, SCHOOL_INFO!$D$5:$AS$749, 11, FALSE)</f>
        <v>1</v>
      </c>
      <c r="S479" s="368">
        <f>VLOOKUP($G479, SCHOOL_INFO!$D$5:$AS$749, 12, FALSE)</f>
        <v>0</v>
      </c>
      <c r="T479" s="368">
        <f>VLOOKUP($G479, SCHOOL_INFO!$D$5:$AS$749, 13, FALSE)</f>
        <v>0</v>
      </c>
      <c r="U479" s="368">
        <f>VLOOKUP($G479, SCHOOL_INFO!$D$5:$AS$749, 14, FALSE)</f>
        <v>0</v>
      </c>
      <c r="V479" s="368">
        <f>VLOOKUP($G479, SCHOOL_INFO!$D$5:$AS$749, 15, FALSE)</f>
        <v>0</v>
      </c>
      <c r="W479" s="368">
        <f>VLOOKUP($G479, SCHOOL_INFO!$D$5:$AS$749, 17, FALSE)</f>
        <v>2</v>
      </c>
      <c r="X479" s="368">
        <f>VLOOKUP($G479, SCHOOL_INFO!$D$5:$AS$749, 18, FALSE)</f>
        <v>0</v>
      </c>
      <c r="Y479" s="368">
        <f>VLOOKUP($G479, SCHOOL_INFO!$D$5:$AS$749, 19, FALSE)</f>
        <v>0</v>
      </c>
      <c r="Z479" s="368">
        <f>VLOOKUP($G479, SCHOOL_INFO!$D$5:$AS$749, 21, FALSE)</f>
        <v>6</v>
      </c>
      <c r="AA479" s="368">
        <f>VLOOKUP($G479, SCHOOL_INFO!$D$5:$AS$749, 22, FALSE)</f>
        <v>6</v>
      </c>
      <c r="AB479" s="368">
        <f>VLOOKUP($G479, SCHOOL_INFO!$D$5:$AS$749, 23, FALSE)</f>
        <v>0</v>
      </c>
      <c r="AC479" s="368">
        <f>VLOOKUP($G479, SCHOOL_INFO!$D$5:$AS$749, 25, FALSE)</f>
        <v>8</v>
      </c>
      <c r="AD479" s="368">
        <f>VLOOKUP($G479, SCHOOL_INFO!$D$5:$AS$749, 26, FALSE)</f>
        <v>6</v>
      </c>
      <c r="AE479" s="368">
        <f>VLOOKUP($G479, SCHOOL_INFO!$D$5:$AS$749, 27, FALSE)</f>
        <v>0</v>
      </c>
      <c r="AF479" s="368">
        <f>VLOOKUP($G479, SCHOOL_INFO!$D$5:$AS$749, 29, FALSE)</f>
        <v>0</v>
      </c>
      <c r="AG479" s="368">
        <f>VLOOKUP($G479, SCHOOL_INFO!$D$5:$AS$749, 30, FALSE)</f>
        <v>0</v>
      </c>
      <c r="AH479" s="368">
        <f>VLOOKUP($G479, SCHOOL_INFO!$D$5:$AS$749, 31, FALSE)</f>
        <v>0</v>
      </c>
      <c r="AI479" s="368">
        <f>VLOOKUP($G479, SCHOOL_INFO!$D$5:$AS$749, 33, FALSE)</f>
        <v>1</v>
      </c>
      <c r="AJ479" s="368">
        <f>VLOOKUP($G479, SCHOOL_INFO!$D$5:$AS$749, 34, FALSE)</f>
        <v>0</v>
      </c>
      <c r="AK479" s="368">
        <f>VLOOKUP($G479, SCHOOL_INFO!$D$5:$AS$749, 35, FALSE)</f>
        <v>5</v>
      </c>
      <c r="AL479" s="368">
        <f>VLOOKUP($B479, '0.학교(충남+대전)'!$C$4:$AH$767, 31, FALSE)</f>
        <v>5</v>
      </c>
      <c r="AM479" s="368">
        <f>VLOOKUP($B479, '0.학교(충남+대전)'!$C$4:$AH$767, 32, FALSE)</f>
        <v>0</v>
      </c>
      <c r="AN479" s="368">
        <f>VLOOKUP($G479, SCHOOL_INFO!$D$5:$AS$749, 9, FALSE)</f>
        <v>12</v>
      </c>
      <c r="AO479" s="368">
        <f>VLOOKUP($G479, SCHOOL_INFO!$D$5:$AS$749, 36, FALSE)</f>
        <v>17</v>
      </c>
      <c r="AP479" s="368">
        <f>VLOOKUP($G479, SCHOOL_INFO!$D$5:$AS$749, 37, FALSE)</f>
        <v>0</v>
      </c>
      <c r="AQ479" s="368">
        <f>VLOOKUP($B479, '0.학교(충남+대전)'!$C$4:$AC$767, 27, FALSE)</f>
        <v>17</v>
      </c>
      <c r="AR479" s="368">
        <f>VLOOKUP($B479, '0.학교(충남+대전)'!$C$4:$AH$767, 29, FALSE)</f>
        <v>17</v>
      </c>
      <c r="AS479" s="368">
        <f>VLOOKUP($B479, '0.학교(충남+대전)'!$C$4:$AH$767, 30, FALSE)</f>
        <v>0</v>
      </c>
      <c r="AT479" s="368">
        <f>VLOOKUP($G479, SCHOOL_INFO!$D$5:$AS$749, 38, FALSE)</f>
        <v>1</v>
      </c>
      <c r="AU479" s="368">
        <f>VLOOKUP($G479, SCHOOL_INFO!$D$5:$AS$749, 39, FALSE)</f>
        <v>5</v>
      </c>
      <c r="AV479" s="368">
        <f>VLOOKUP($G479, SCHOOL_INFO!$D$5:$AS$749, 40, FALSE)</f>
        <v>17</v>
      </c>
      <c r="AW479" s="368">
        <f>VLOOKUP($G479, SCHOOL_INFO!$D$5:$AS$749, 41, FALSE)</f>
        <v>0</v>
      </c>
      <c r="AX479" s="368">
        <f>VLOOKUP($G479, SCHOOL_INFO!$D$5:$AS$749, 42, FALSE)</f>
        <v>0</v>
      </c>
    </row>
    <row r="480" spans="1:50" ht="16.5" customHeight="1">
      <c r="A480" s="80">
        <v>476</v>
      </c>
      <c r="B480" s="86" t="s">
        <v>1731</v>
      </c>
      <c r="C480" s="88" t="s">
        <v>28</v>
      </c>
      <c r="D480" s="86" t="s">
        <v>2233</v>
      </c>
      <c r="E480" s="86" t="s">
        <v>1697</v>
      </c>
      <c r="F480" s="87" t="s">
        <v>727</v>
      </c>
      <c r="G480" s="90" t="s">
        <v>1732</v>
      </c>
      <c r="H480" s="390" t="s">
        <v>2353</v>
      </c>
      <c r="I480" s="390" t="s">
        <v>699</v>
      </c>
      <c r="J480" s="88" t="s">
        <v>5123</v>
      </c>
      <c r="K480" s="366">
        <v>2</v>
      </c>
      <c r="L480" s="367">
        <v>1</v>
      </c>
      <c r="M480" s="367">
        <v>1</v>
      </c>
      <c r="N480" s="368">
        <f>VLOOKUP($G480, SCHOOL_INFO!$D$5:$AS$749, 6, FALSE)</f>
        <v>6</v>
      </c>
      <c r="O480" s="368">
        <f>VLOOKUP($G480, SCHOOL_INFO!$D$5:$AS$749, 7, FALSE)</f>
        <v>1</v>
      </c>
      <c r="P480" s="368">
        <f>VLOOKUP($G480, SCHOOL_INFO!$D$5:$AS$749, 8, FALSE)</f>
        <v>1</v>
      </c>
      <c r="Q480" s="368">
        <f>VLOOKUP($G480, SCHOOL_INFO!$D$5:$AS$749, 10, FALSE)</f>
        <v>1</v>
      </c>
      <c r="R480" s="368">
        <f>VLOOKUP($G480, SCHOOL_INFO!$D$5:$AS$749, 11, FALSE)</f>
        <v>0</v>
      </c>
      <c r="S480" s="368">
        <f>VLOOKUP($G480, SCHOOL_INFO!$D$5:$AS$749, 12, FALSE)</f>
        <v>0</v>
      </c>
      <c r="T480" s="368">
        <f>VLOOKUP($G480, SCHOOL_INFO!$D$5:$AS$749, 13, FALSE)</f>
        <v>0</v>
      </c>
      <c r="U480" s="368">
        <f>VLOOKUP($G480, SCHOOL_INFO!$D$5:$AS$749, 14, FALSE)</f>
        <v>0</v>
      </c>
      <c r="V480" s="368">
        <f>VLOOKUP($G480, SCHOOL_INFO!$D$5:$AS$749, 15, FALSE)</f>
        <v>0</v>
      </c>
      <c r="W480" s="368">
        <f>VLOOKUP($G480, SCHOOL_INFO!$D$5:$AS$749, 17, FALSE)</f>
        <v>0</v>
      </c>
      <c r="X480" s="368">
        <f>VLOOKUP($G480, SCHOOL_INFO!$D$5:$AS$749, 18, FALSE)</f>
        <v>1</v>
      </c>
      <c r="Y480" s="368">
        <f>VLOOKUP($G480, SCHOOL_INFO!$D$5:$AS$749, 19, FALSE)</f>
        <v>0</v>
      </c>
      <c r="Z480" s="368">
        <f>VLOOKUP($G480, SCHOOL_INFO!$D$5:$AS$749, 21, FALSE)</f>
        <v>8</v>
      </c>
      <c r="AA480" s="368">
        <f>VLOOKUP($G480, SCHOOL_INFO!$D$5:$AS$749, 22, FALSE)</f>
        <v>4</v>
      </c>
      <c r="AB480" s="368">
        <f>VLOOKUP($G480, SCHOOL_INFO!$D$5:$AS$749, 23, FALSE)</f>
        <v>0</v>
      </c>
      <c r="AC480" s="368">
        <f>VLOOKUP($G480, SCHOOL_INFO!$D$5:$AS$749, 25, FALSE)</f>
        <v>8</v>
      </c>
      <c r="AD480" s="368">
        <f>VLOOKUP($G480, SCHOOL_INFO!$D$5:$AS$749, 26, FALSE)</f>
        <v>0</v>
      </c>
      <c r="AE480" s="368">
        <f>VLOOKUP($G480, SCHOOL_INFO!$D$5:$AS$749, 27, FALSE)</f>
        <v>0</v>
      </c>
      <c r="AF480" s="368">
        <f>VLOOKUP($G480, SCHOOL_INFO!$D$5:$AS$749, 29, FALSE)</f>
        <v>0</v>
      </c>
      <c r="AG480" s="368">
        <f>VLOOKUP($G480, SCHOOL_INFO!$D$5:$AS$749, 30, FALSE)</f>
        <v>0</v>
      </c>
      <c r="AH480" s="368">
        <f>VLOOKUP($G480, SCHOOL_INFO!$D$5:$AS$749, 31, FALSE)</f>
        <v>0</v>
      </c>
      <c r="AI480" s="368">
        <f>VLOOKUP($G480, SCHOOL_INFO!$D$5:$AS$749, 33, FALSE)</f>
        <v>1</v>
      </c>
      <c r="AJ480" s="368">
        <f>VLOOKUP($G480, SCHOOL_INFO!$D$5:$AS$749, 34, FALSE)</f>
        <v>0</v>
      </c>
      <c r="AK480" s="368">
        <f>VLOOKUP($G480, SCHOOL_INFO!$D$5:$AS$749, 35, FALSE)</f>
        <v>3</v>
      </c>
      <c r="AL480" s="368">
        <f>VLOOKUP($B480, '0.학교(충남+대전)'!$C$4:$AH$767, 31, FALSE)</f>
        <v>3</v>
      </c>
      <c r="AM480" s="368">
        <f>VLOOKUP($B480, '0.학교(충남+대전)'!$C$4:$AH$767, 32, FALSE)</f>
        <v>0</v>
      </c>
      <c r="AN480" s="368">
        <f>VLOOKUP($G480, SCHOOL_INFO!$D$5:$AS$749, 9, FALSE)</f>
        <v>8</v>
      </c>
      <c r="AO480" s="368">
        <f>VLOOKUP($G480, SCHOOL_INFO!$D$5:$AS$749, 36, FALSE)</f>
        <v>7</v>
      </c>
      <c r="AP480" s="368">
        <f>VLOOKUP($G480, SCHOOL_INFO!$D$5:$AS$749, 37, FALSE)</f>
        <v>2</v>
      </c>
      <c r="AQ480" s="368">
        <f>VLOOKUP($B480, '0.학교(충남+대전)'!$C$4:$AC$767, 27, FALSE)</f>
        <v>9</v>
      </c>
      <c r="AR480" s="368">
        <f>VLOOKUP($B480, '0.학교(충남+대전)'!$C$4:$AH$767, 29, FALSE)</f>
        <v>9</v>
      </c>
      <c r="AS480" s="368">
        <f>VLOOKUP($B480, '0.학교(충남+대전)'!$C$4:$AH$767, 30, FALSE)</f>
        <v>0</v>
      </c>
      <c r="AT480" s="368">
        <f>VLOOKUP($G480, SCHOOL_INFO!$D$5:$AS$749, 38, FALSE)</f>
        <v>1</v>
      </c>
      <c r="AU480" s="368">
        <f>VLOOKUP($G480, SCHOOL_INFO!$D$5:$AS$749, 39, FALSE)</f>
        <v>4</v>
      </c>
      <c r="AV480" s="368">
        <f>VLOOKUP($G480, SCHOOL_INFO!$D$5:$AS$749, 40, FALSE)</f>
        <v>9</v>
      </c>
      <c r="AW480" s="368">
        <f>VLOOKUP($G480, SCHOOL_INFO!$D$5:$AS$749, 41, FALSE)</f>
        <v>0</v>
      </c>
      <c r="AX480" s="368">
        <f>VLOOKUP($G480, SCHOOL_INFO!$D$5:$AS$749, 42, FALSE)</f>
        <v>0</v>
      </c>
    </row>
    <row r="481" spans="1:50" ht="16.5" customHeight="1">
      <c r="A481" s="80">
        <v>477</v>
      </c>
      <c r="B481" s="86" t="s">
        <v>1733</v>
      </c>
      <c r="C481" s="88" t="s">
        <v>28</v>
      </c>
      <c r="D481" s="86" t="s">
        <v>2233</v>
      </c>
      <c r="E481" s="86" t="s">
        <v>1697</v>
      </c>
      <c r="F481" s="87" t="s">
        <v>727</v>
      </c>
      <c r="G481" s="90" t="s">
        <v>1734</v>
      </c>
      <c r="H481" s="390" t="s">
        <v>2353</v>
      </c>
      <c r="I481" s="390" t="s">
        <v>699</v>
      </c>
      <c r="J481" s="88" t="s">
        <v>5123</v>
      </c>
      <c r="K481" s="366">
        <v>2</v>
      </c>
      <c r="L481" s="367">
        <v>1</v>
      </c>
      <c r="M481" s="367">
        <v>1</v>
      </c>
      <c r="N481" s="368">
        <f>VLOOKUP($G481, SCHOOL_INFO!$D$5:$AS$749, 6, FALSE)</f>
        <v>1</v>
      </c>
      <c r="O481" s="368">
        <f>VLOOKUP($G481, SCHOOL_INFO!$D$5:$AS$749, 7, FALSE)</f>
        <v>0</v>
      </c>
      <c r="P481" s="368">
        <f>VLOOKUP($G481, SCHOOL_INFO!$D$5:$AS$749, 8, FALSE)</f>
        <v>1</v>
      </c>
      <c r="Q481" s="368">
        <f>VLOOKUP($G481, SCHOOL_INFO!$D$5:$AS$749, 10, FALSE)</f>
        <v>3</v>
      </c>
      <c r="R481" s="368">
        <f>VLOOKUP($G481, SCHOOL_INFO!$D$5:$AS$749, 11, FALSE)</f>
        <v>0</v>
      </c>
      <c r="S481" s="368">
        <f>VLOOKUP($G481, SCHOOL_INFO!$D$5:$AS$749, 12, FALSE)</f>
        <v>0</v>
      </c>
      <c r="T481" s="368">
        <f>VLOOKUP($G481, SCHOOL_INFO!$D$5:$AS$749, 13, FALSE)</f>
        <v>0</v>
      </c>
      <c r="U481" s="368">
        <f>VLOOKUP($G481, SCHOOL_INFO!$D$5:$AS$749, 14, FALSE)</f>
        <v>0</v>
      </c>
      <c r="V481" s="368">
        <f>VLOOKUP($G481, SCHOOL_INFO!$D$5:$AS$749, 15, FALSE)</f>
        <v>0</v>
      </c>
      <c r="W481" s="368">
        <f>VLOOKUP($G481, SCHOOL_INFO!$D$5:$AS$749, 17, FALSE)</f>
        <v>0</v>
      </c>
      <c r="X481" s="368">
        <f>VLOOKUP($G481, SCHOOL_INFO!$D$5:$AS$749, 18, FALSE)</f>
        <v>0</v>
      </c>
      <c r="Y481" s="368">
        <f>VLOOKUP($G481, SCHOOL_INFO!$D$5:$AS$749, 19, FALSE)</f>
        <v>0</v>
      </c>
      <c r="Z481" s="368">
        <f>VLOOKUP($G481, SCHOOL_INFO!$D$5:$AS$749, 21, FALSE)</f>
        <v>7</v>
      </c>
      <c r="AA481" s="368">
        <f>VLOOKUP($G481, SCHOOL_INFO!$D$5:$AS$749, 22, FALSE)</f>
        <v>3</v>
      </c>
      <c r="AB481" s="368">
        <f>VLOOKUP($G481, SCHOOL_INFO!$D$5:$AS$749, 23, FALSE)</f>
        <v>0</v>
      </c>
      <c r="AC481" s="368">
        <f>VLOOKUP($G481, SCHOOL_INFO!$D$5:$AS$749, 25, FALSE)</f>
        <v>4</v>
      </c>
      <c r="AD481" s="368">
        <f>VLOOKUP($G481, SCHOOL_INFO!$D$5:$AS$749, 26, FALSE)</f>
        <v>0</v>
      </c>
      <c r="AE481" s="368">
        <f>VLOOKUP($G481, SCHOOL_INFO!$D$5:$AS$749, 27, FALSE)</f>
        <v>0</v>
      </c>
      <c r="AF481" s="368">
        <f>VLOOKUP($G481, SCHOOL_INFO!$D$5:$AS$749, 29, FALSE)</f>
        <v>0</v>
      </c>
      <c r="AG481" s="368">
        <f>VLOOKUP($G481, SCHOOL_INFO!$D$5:$AS$749, 30, FALSE)</f>
        <v>0</v>
      </c>
      <c r="AH481" s="368">
        <f>VLOOKUP($G481, SCHOOL_INFO!$D$5:$AS$749, 31, FALSE)</f>
        <v>0</v>
      </c>
      <c r="AI481" s="368">
        <f>VLOOKUP($G481, SCHOOL_INFO!$D$5:$AS$749, 33, FALSE)</f>
        <v>1</v>
      </c>
      <c r="AJ481" s="368">
        <f>VLOOKUP($G481, SCHOOL_INFO!$D$5:$AS$749, 34, FALSE)</f>
        <v>0</v>
      </c>
      <c r="AK481" s="368">
        <f>VLOOKUP($G481, SCHOOL_INFO!$D$5:$AS$749, 35, FALSE)</f>
        <v>2</v>
      </c>
      <c r="AL481" s="368">
        <f>VLOOKUP($B481, '0.학교(충남+대전)'!$C$4:$AH$767, 31, FALSE)</f>
        <v>2</v>
      </c>
      <c r="AM481" s="368">
        <f>VLOOKUP($B481, '0.학교(충남+대전)'!$C$4:$AH$767, 32, FALSE)</f>
        <v>0</v>
      </c>
      <c r="AN481" s="368">
        <f>VLOOKUP($G481, SCHOOL_INFO!$D$5:$AS$749, 9, FALSE)</f>
        <v>2</v>
      </c>
      <c r="AO481" s="368">
        <f>VLOOKUP($G481, SCHOOL_INFO!$D$5:$AS$749, 36, FALSE)</f>
        <v>12</v>
      </c>
      <c r="AP481" s="368">
        <f>VLOOKUP($G481, SCHOOL_INFO!$D$5:$AS$749, 37, FALSE)</f>
        <v>0</v>
      </c>
      <c r="AQ481" s="368">
        <f>VLOOKUP($B481, '0.학교(충남+대전)'!$C$4:$AC$767, 27, FALSE)</f>
        <v>12</v>
      </c>
      <c r="AR481" s="368">
        <f>VLOOKUP($B481, '0.학교(충남+대전)'!$C$4:$AH$767, 29, FALSE)</f>
        <v>12</v>
      </c>
      <c r="AS481" s="368">
        <f>VLOOKUP($B481, '0.학교(충남+대전)'!$C$4:$AH$767, 30, FALSE)</f>
        <v>0</v>
      </c>
      <c r="AT481" s="368">
        <f>VLOOKUP($G481, SCHOOL_INFO!$D$5:$AS$749, 38, FALSE)</f>
        <v>1</v>
      </c>
      <c r="AU481" s="368">
        <f>VLOOKUP($G481, SCHOOL_INFO!$D$5:$AS$749, 39, FALSE)</f>
        <v>3</v>
      </c>
      <c r="AV481" s="368">
        <f>VLOOKUP($G481, SCHOOL_INFO!$D$5:$AS$749, 40, FALSE)</f>
        <v>12</v>
      </c>
      <c r="AW481" s="368">
        <f>VLOOKUP($G481, SCHOOL_INFO!$D$5:$AS$749, 41, FALSE)</f>
        <v>0</v>
      </c>
      <c r="AX481" s="368">
        <f>VLOOKUP($G481, SCHOOL_INFO!$D$5:$AS$749, 42, FALSE)</f>
        <v>0</v>
      </c>
    </row>
    <row r="482" spans="1:50" ht="16.5" customHeight="1">
      <c r="A482" s="81">
        <v>478</v>
      </c>
      <c r="B482" s="86" t="s">
        <v>1735</v>
      </c>
      <c r="C482" s="88" t="s">
        <v>28</v>
      </c>
      <c r="D482" s="86" t="s">
        <v>2233</v>
      </c>
      <c r="E482" s="86" t="s">
        <v>1697</v>
      </c>
      <c r="F482" s="87" t="s">
        <v>727</v>
      </c>
      <c r="G482" s="90" t="s">
        <v>1736</v>
      </c>
      <c r="H482" s="390" t="s">
        <v>2353</v>
      </c>
      <c r="I482" s="390" t="s">
        <v>699</v>
      </c>
      <c r="J482" s="88" t="s">
        <v>5123</v>
      </c>
      <c r="K482" s="366">
        <v>2</v>
      </c>
      <c r="L482" s="367">
        <v>1</v>
      </c>
      <c r="M482" s="367">
        <v>1</v>
      </c>
      <c r="N482" s="368">
        <f>VLOOKUP($G482, SCHOOL_INFO!$D$5:$AS$749, 6, FALSE)</f>
        <v>4</v>
      </c>
      <c r="O482" s="368">
        <f>VLOOKUP($G482, SCHOOL_INFO!$D$5:$AS$749, 7, FALSE)</f>
        <v>2</v>
      </c>
      <c r="P482" s="368">
        <f>VLOOKUP($G482, SCHOOL_INFO!$D$5:$AS$749, 8, FALSE)</f>
        <v>1</v>
      </c>
      <c r="Q482" s="368">
        <f>VLOOKUP($G482, SCHOOL_INFO!$D$5:$AS$749, 10, FALSE)</f>
        <v>0</v>
      </c>
      <c r="R482" s="368">
        <f>VLOOKUP($G482, SCHOOL_INFO!$D$5:$AS$749, 11, FALSE)</f>
        <v>0</v>
      </c>
      <c r="S482" s="368">
        <f>VLOOKUP($G482, SCHOOL_INFO!$D$5:$AS$749, 12, FALSE)</f>
        <v>0</v>
      </c>
      <c r="T482" s="368">
        <f>VLOOKUP($G482, SCHOOL_INFO!$D$5:$AS$749, 13, FALSE)</f>
        <v>0</v>
      </c>
      <c r="U482" s="368">
        <f>VLOOKUP($G482, SCHOOL_INFO!$D$5:$AS$749, 14, FALSE)</f>
        <v>0</v>
      </c>
      <c r="V482" s="368">
        <f>VLOOKUP($G482, SCHOOL_INFO!$D$5:$AS$749, 15, FALSE)</f>
        <v>0</v>
      </c>
      <c r="W482" s="368">
        <f>VLOOKUP($G482, SCHOOL_INFO!$D$5:$AS$749, 17, FALSE)</f>
        <v>0</v>
      </c>
      <c r="X482" s="368">
        <f>VLOOKUP($G482, SCHOOL_INFO!$D$5:$AS$749, 18, FALSE)</f>
        <v>0</v>
      </c>
      <c r="Y482" s="368">
        <f>VLOOKUP($G482, SCHOOL_INFO!$D$5:$AS$749, 19, FALSE)</f>
        <v>0</v>
      </c>
      <c r="Z482" s="368">
        <f>VLOOKUP($G482, SCHOOL_INFO!$D$5:$AS$749, 21, FALSE)</f>
        <v>6</v>
      </c>
      <c r="AA482" s="368">
        <f>VLOOKUP($G482, SCHOOL_INFO!$D$5:$AS$749, 22, FALSE)</f>
        <v>4</v>
      </c>
      <c r="AB482" s="368">
        <f>VLOOKUP($G482, SCHOOL_INFO!$D$5:$AS$749, 23, FALSE)</f>
        <v>0</v>
      </c>
      <c r="AC482" s="368">
        <f>VLOOKUP($G482, SCHOOL_INFO!$D$5:$AS$749, 25, FALSE)</f>
        <v>4</v>
      </c>
      <c r="AD482" s="368">
        <f>VLOOKUP($G482, SCHOOL_INFO!$D$5:$AS$749, 26, FALSE)</f>
        <v>2</v>
      </c>
      <c r="AE482" s="368">
        <f>VLOOKUP($G482, SCHOOL_INFO!$D$5:$AS$749, 27, FALSE)</f>
        <v>0</v>
      </c>
      <c r="AF482" s="368">
        <f>VLOOKUP($G482, SCHOOL_INFO!$D$5:$AS$749, 29, FALSE)</f>
        <v>0</v>
      </c>
      <c r="AG482" s="368">
        <f>VLOOKUP($G482, SCHOOL_INFO!$D$5:$AS$749, 30, FALSE)</f>
        <v>0</v>
      </c>
      <c r="AH482" s="368">
        <f>VLOOKUP($G482, SCHOOL_INFO!$D$5:$AS$749, 31, FALSE)</f>
        <v>0</v>
      </c>
      <c r="AI482" s="368">
        <f>VLOOKUP($G482, SCHOOL_INFO!$D$5:$AS$749, 33, FALSE)</f>
        <v>1</v>
      </c>
      <c r="AJ482" s="368">
        <f>VLOOKUP($G482, SCHOOL_INFO!$D$5:$AS$749, 34, FALSE)</f>
        <v>0</v>
      </c>
      <c r="AK482" s="368">
        <f>VLOOKUP($G482, SCHOOL_INFO!$D$5:$AS$749, 35, FALSE)</f>
        <v>2</v>
      </c>
      <c r="AL482" s="368">
        <f>VLOOKUP($B482, '0.학교(충남+대전)'!$C$4:$AH$767, 31, FALSE)</f>
        <v>2</v>
      </c>
      <c r="AM482" s="368">
        <f>VLOOKUP($B482, '0.학교(충남+대전)'!$C$4:$AH$767, 32, FALSE)</f>
        <v>0</v>
      </c>
      <c r="AN482" s="368">
        <f>VLOOKUP($G482, SCHOOL_INFO!$D$5:$AS$749, 9, FALSE)</f>
        <v>7</v>
      </c>
      <c r="AO482" s="368">
        <f>VLOOKUP($G482, SCHOOL_INFO!$D$5:$AS$749, 36, FALSE)</f>
        <v>11</v>
      </c>
      <c r="AP482" s="368">
        <f>VLOOKUP($G482, SCHOOL_INFO!$D$5:$AS$749, 37, FALSE)</f>
        <v>1</v>
      </c>
      <c r="AQ482" s="368">
        <f>VLOOKUP($B482, '0.학교(충남+대전)'!$C$4:$AC$767, 27, FALSE)</f>
        <v>12</v>
      </c>
      <c r="AR482" s="368">
        <f>VLOOKUP($B482, '0.학교(충남+대전)'!$C$4:$AH$767, 29, FALSE)</f>
        <v>12</v>
      </c>
      <c r="AS482" s="368">
        <f>VLOOKUP($B482, '0.학교(충남+대전)'!$C$4:$AH$767, 30, FALSE)</f>
        <v>0</v>
      </c>
      <c r="AT482" s="368">
        <f>VLOOKUP($G482, SCHOOL_INFO!$D$5:$AS$749, 38, FALSE)</f>
        <v>1</v>
      </c>
      <c r="AU482" s="368">
        <f>VLOOKUP($G482, SCHOOL_INFO!$D$5:$AS$749, 39, FALSE)</f>
        <v>3</v>
      </c>
      <c r="AV482" s="368">
        <f>VLOOKUP($G482, SCHOOL_INFO!$D$5:$AS$749, 40, FALSE)</f>
        <v>12</v>
      </c>
      <c r="AW482" s="368">
        <f>VLOOKUP($G482, SCHOOL_INFO!$D$5:$AS$749, 41, FALSE)</f>
        <v>0</v>
      </c>
      <c r="AX482" s="368">
        <f>VLOOKUP($G482, SCHOOL_INFO!$D$5:$AS$749, 42, FALSE)</f>
        <v>0</v>
      </c>
    </row>
    <row r="483" spans="1:50" ht="16.5" customHeight="1">
      <c r="A483" s="80">
        <v>479</v>
      </c>
      <c r="B483" s="86" t="s">
        <v>1737</v>
      </c>
      <c r="C483" s="88" t="s">
        <v>28</v>
      </c>
      <c r="D483" s="86" t="s">
        <v>2233</v>
      </c>
      <c r="E483" s="86" t="s">
        <v>1697</v>
      </c>
      <c r="F483" s="87" t="s">
        <v>727</v>
      </c>
      <c r="G483" s="90" t="s">
        <v>1738</v>
      </c>
      <c r="H483" s="390" t="s">
        <v>2353</v>
      </c>
      <c r="I483" s="390" t="s">
        <v>699</v>
      </c>
      <c r="J483" s="88" t="s">
        <v>5123</v>
      </c>
      <c r="K483" s="366">
        <v>2</v>
      </c>
      <c r="L483" s="367">
        <v>1</v>
      </c>
      <c r="M483" s="367">
        <v>1</v>
      </c>
      <c r="N483" s="368">
        <f>VLOOKUP($G483, SCHOOL_INFO!$D$5:$AS$749, 6, FALSE)</f>
        <v>4</v>
      </c>
      <c r="O483" s="368">
        <f>VLOOKUP($G483, SCHOOL_INFO!$D$5:$AS$749, 7, FALSE)</f>
        <v>1</v>
      </c>
      <c r="P483" s="368">
        <f>VLOOKUP($G483, SCHOOL_INFO!$D$5:$AS$749, 8, FALSE)</f>
        <v>1</v>
      </c>
      <c r="Q483" s="368">
        <f>VLOOKUP($G483, SCHOOL_INFO!$D$5:$AS$749, 10, FALSE)</f>
        <v>7</v>
      </c>
      <c r="R483" s="368">
        <f>VLOOKUP($G483, SCHOOL_INFO!$D$5:$AS$749, 11, FALSE)</f>
        <v>2</v>
      </c>
      <c r="S483" s="368">
        <f>VLOOKUP($G483, SCHOOL_INFO!$D$5:$AS$749, 12, FALSE)</f>
        <v>0</v>
      </c>
      <c r="T483" s="368">
        <f>VLOOKUP($G483, SCHOOL_INFO!$D$5:$AS$749, 13, FALSE)</f>
        <v>0</v>
      </c>
      <c r="U483" s="368">
        <f>VLOOKUP($G483, SCHOOL_INFO!$D$5:$AS$749, 14, FALSE)</f>
        <v>0</v>
      </c>
      <c r="V483" s="368">
        <f>VLOOKUP($G483, SCHOOL_INFO!$D$5:$AS$749, 15, FALSE)</f>
        <v>0</v>
      </c>
      <c r="W483" s="368">
        <f>VLOOKUP($G483, SCHOOL_INFO!$D$5:$AS$749, 17, FALSE)</f>
        <v>0</v>
      </c>
      <c r="X483" s="368">
        <f>VLOOKUP($G483, SCHOOL_INFO!$D$5:$AS$749, 18, FALSE)</f>
        <v>0</v>
      </c>
      <c r="Y483" s="368">
        <f>VLOOKUP($G483, SCHOOL_INFO!$D$5:$AS$749, 19, FALSE)</f>
        <v>0</v>
      </c>
      <c r="Z483" s="368">
        <f>VLOOKUP($G483, SCHOOL_INFO!$D$5:$AS$749, 21, FALSE)</f>
        <v>11</v>
      </c>
      <c r="AA483" s="368">
        <f>VLOOKUP($G483, SCHOOL_INFO!$D$5:$AS$749, 22, FALSE)</f>
        <v>6</v>
      </c>
      <c r="AB483" s="368">
        <f>VLOOKUP($G483, SCHOOL_INFO!$D$5:$AS$749, 23, FALSE)</f>
        <v>0</v>
      </c>
      <c r="AC483" s="368">
        <f>VLOOKUP($G483, SCHOOL_INFO!$D$5:$AS$749, 25, FALSE)</f>
        <v>16</v>
      </c>
      <c r="AD483" s="368">
        <f>VLOOKUP($G483, SCHOOL_INFO!$D$5:$AS$749, 26, FALSE)</f>
        <v>3</v>
      </c>
      <c r="AE483" s="368">
        <f>VLOOKUP($G483, SCHOOL_INFO!$D$5:$AS$749, 27, FALSE)</f>
        <v>0</v>
      </c>
      <c r="AF483" s="368">
        <f>VLOOKUP($G483, SCHOOL_INFO!$D$5:$AS$749, 29, FALSE)</f>
        <v>0</v>
      </c>
      <c r="AG483" s="368">
        <f>VLOOKUP($G483, SCHOOL_INFO!$D$5:$AS$749, 30, FALSE)</f>
        <v>0</v>
      </c>
      <c r="AH483" s="368">
        <f>VLOOKUP($G483, SCHOOL_INFO!$D$5:$AS$749, 31, FALSE)</f>
        <v>0</v>
      </c>
      <c r="AI483" s="368">
        <f>VLOOKUP($G483, SCHOOL_INFO!$D$5:$AS$749, 33, FALSE)</f>
        <v>1</v>
      </c>
      <c r="AJ483" s="368">
        <f>VLOOKUP($G483, SCHOOL_INFO!$D$5:$AS$749, 34, FALSE)</f>
        <v>0</v>
      </c>
      <c r="AK483" s="368">
        <f>VLOOKUP($G483, SCHOOL_INFO!$D$5:$AS$749, 35, FALSE)</f>
        <v>7</v>
      </c>
      <c r="AL483" s="368">
        <f>VLOOKUP($B483, '0.학교(충남+대전)'!$C$4:$AH$767, 31, FALSE)</f>
        <v>7</v>
      </c>
      <c r="AM483" s="368">
        <f>VLOOKUP($B483, '0.학교(충남+대전)'!$C$4:$AH$767, 32, FALSE)</f>
        <v>0</v>
      </c>
      <c r="AN483" s="368">
        <f>VLOOKUP($G483, SCHOOL_INFO!$D$5:$AS$749, 9, FALSE)</f>
        <v>6</v>
      </c>
      <c r="AO483" s="368">
        <f>VLOOKUP($G483, SCHOOL_INFO!$D$5:$AS$749, 36, FALSE)</f>
        <v>12</v>
      </c>
      <c r="AP483" s="368">
        <f>VLOOKUP($G483, SCHOOL_INFO!$D$5:$AS$749, 37, FALSE)</f>
        <v>10</v>
      </c>
      <c r="AQ483" s="368">
        <f>VLOOKUP($B483, '0.학교(충남+대전)'!$C$4:$AC$767, 27, FALSE)</f>
        <v>22</v>
      </c>
      <c r="AR483" s="368">
        <f>VLOOKUP($B483, '0.학교(충남+대전)'!$C$4:$AH$767, 29, FALSE)</f>
        <v>22</v>
      </c>
      <c r="AS483" s="368">
        <f>VLOOKUP($B483, '0.학교(충남+대전)'!$C$4:$AH$767, 30, FALSE)</f>
        <v>0</v>
      </c>
      <c r="AT483" s="368">
        <f>VLOOKUP($G483, SCHOOL_INFO!$D$5:$AS$749, 38, FALSE)</f>
        <v>1</v>
      </c>
      <c r="AU483" s="368">
        <f>VLOOKUP($G483, SCHOOL_INFO!$D$5:$AS$749, 39, FALSE)</f>
        <v>8</v>
      </c>
      <c r="AV483" s="368">
        <f>VLOOKUP($G483, SCHOOL_INFO!$D$5:$AS$749, 40, FALSE)</f>
        <v>22</v>
      </c>
      <c r="AW483" s="368">
        <f>VLOOKUP($G483, SCHOOL_INFO!$D$5:$AS$749, 41, FALSE)</f>
        <v>0</v>
      </c>
      <c r="AX483" s="368">
        <f>VLOOKUP($G483, SCHOOL_INFO!$D$5:$AS$749, 42, FALSE)</f>
        <v>0</v>
      </c>
    </row>
    <row r="484" spans="1:50" ht="16.5" customHeight="1">
      <c r="A484" s="80">
        <v>480</v>
      </c>
      <c r="B484" s="86" t="s">
        <v>1739</v>
      </c>
      <c r="C484" s="88" t="s">
        <v>28</v>
      </c>
      <c r="D484" s="86" t="s">
        <v>2233</v>
      </c>
      <c r="E484" s="86" t="s">
        <v>1697</v>
      </c>
      <c r="F484" s="89" t="s">
        <v>730</v>
      </c>
      <c r="G484" s="90" t="s">
        <v>1740</v>
      </c>
      <c r="H484" s="390" t="s">
        <v>26</v>
      </c>
      <c r="I484" s="390" t="s">
        <v>699</v>
      </c>
      <c r="J484" s="88" t="s">
        <v>5123</v>
      </c>
      <c r="K484" s="366">
        <v>2</v>
      </c>
      <c r="L484" s="367">
        <v>1</v>
      </c>
      <c r="M484" s="367">
        <v>1</v>
      </c>
      <c r="N484" s="368">
        <f>VLOOKUP($G484, SCHOOL_INFO!$D$5:$AS$749, 6, FALSE)</f>
        <v>3</v>
      </c>
      <c r="O484" s="368">
        <f>VLOOKUP($G484, SCHOOL_INFO!$D$5:$AS$749, 7, FALSE)</f>
        <v>1</v>
      </c>
      <c r="P484" s="368">
        <f>VLOOKUP($G484, SCHOOL_INFO!$D$5:$AS$749, 8, FALSE)</f>
        <v>1</v>
      </c>
      <c r="Q484" s="368">
        <f>VLOOKUP($G484, SCHOOL_INFO!$D$5:$AS$749, 10, FALSE)</f>
        <v>0</v>
      </c>
      <c r="R484" s="368">
        <f>VLOOKUP($G484, SCHOOL_INFO!$D$5:$AS$749, 11, FALSE)</f>
        <v>0</v>
      </c>
      <c r="S484" s="368">
        <f>VLOOKUP($G484, SCHOOL_INFO!$D$5:$AS$749, 12, FALSE)</f>
        <v>0</v>
      </c>
      <c r="T484" s="368">
        <f>VLOOKUP($G484, SCHOOL_INFO!$D$5:$AS$749, 13, FALSE)</f>
        <v>0</v>
      </c>
      <c r="U484" s="368">
        <f>VLOOKUP($G484, SCHOOL_INFO!$D$5:$AS$749, 14, FALSE)</f>
        <v>0</v>
      </c>
      <c r="V484" s="368">
        <f>VLOOKUP($G484, SCHOOL_INFO!$D$5:$AS$749, 15, FALSE)</f>
        <v>0</v>
      </c>
      <c r="W484" s="368">
        <f>VLOOKUP($G484, SCHOOL_INFO!$D$5:$AS$749, 17, FALSE)</f>
        <v>0</v>
      </c>
      <c r="X484" s="368">
        <f>VLOOKUP($G484, SCHOOL_INFO!$D$5:$AS$749, 18, FALSE)</f>
        <v>0</v>
      </c>
      <c r="Y484" s="368">
        <f>VLOOKUP($G484, SCHOOL_INFO!$D$5:$AS$749, 19, FALSE)</f>
        <v>0</v>
      </c>
      <c r="Z484" s="368">
        <f>VLOOKUP($G484, SCHOOL_INFO!$D$5:$AS$749, 21, FALSE)</f>
        <v>9</v>
      </c>
      <c r="AA484" s="368">
        <f>VLOOKUP($G484, SCHOOL_INFO!$D$5:$AS$749, 22, FALSE)</f>
        <v>3</v>
      </c>
      <c r="AB484" s="368">
        <f>VLOOKUP($G484, SCHOOL_INFO!$D$5:$AS$749, 23, FALSE)</f>
        <v>0</v>
      </c>
      <c r="AC484" s="368">
        <f>VLOOKUP($G484, SCHOOL_INFO!$D$5:$AS$749, 25, FALSE)</f>
        <v>1</v>
      </c>
      <c r="AD484" s="368">
        <f>VLOOKUP($G484, SCHOOL_INFO!$D$5:$AS$749, 26, FALSE)</f>
        <v>1</v>
      </c>
      <c r="AE484" s="368">
        <f>VLOOKUP($G484, SCHOOL_INFO!$D$5:$AS$749, 27, FALSE)</f>
        <v>0</v>
      </c>
      <c r="AF484" s="368">
        <f>VLOOKUP($G484, SCHOOL_INFO!$D$5:$AS$749, 29, FALSE)</f>
        <v>0</v>
      </c>
      <c r="AG484" s="368">
        <f>VLOOKUP($G484, SCHOOL_INFO!$D$5:$AS$749, 30, FALSE)</f>
        <v>0</v>
      </c>
      <c r="AH484" s="368">
        <f>VLOOKUP($G484, SCHOOL_INFO!$D$5:$AS$749, 31, FALSE)</f>
        <v>0</v>
      </c>
      <c r="AI484" s="368">
        <f>VLOOKUP($G484, SCHOOL_INFO!$D$5:$AS$749, 33, FALSE)</f>
        <v>1</v>
      </c>
      <c r="AJ484" s="368">
        <f>VLOOKUP($G484, SCHOOL_INFO!$D$5:$AS$749, 34, FALSE)</f>
        <v>0</v>
      </c>
      <c r="AK484" s="368">
        <f>VLOOKUP($G484, SCHOOL_INFO!$D$5:$AS$749, 35, FALSE)</f>
        <v>2</v>
      </c>
      <c r="AL484" s="368">
        <f>VLOOKUP($B484, '0.학교(충남+대전)'!$C$4:$AH$767, 31, FALSE)</f>
        <v>2</v>
      </c>
      <c r="AM484" s="368">
        <f>VLOOKUP($B484, '0.학교(충남+대전)'!$C$4:$AH$767, 32, FALSE)</f>
        <v>0</v>
      </c>
      <c r="AN484" s="368">
        <f>VLOOKUP($G484, SCHOOL_INFO!$D$5:$AS$749, 9, FALSE)</f>
        <v>5</v>
      </c>
      <c r="AO484" s="368">
        <f>VLOOKUP($G484, SCHOOL_INFO!$D$5:$AS$749, 36, FALSE)</f>
        <v>2</v>
      </c>
      <c r="AP484" s="368">
        <f>VLOOKUP($G484, SCHOOL_INFO!$D$5:$AS$749, 37, FALSE)</f>
        <v>3</v>
      </c>
      <c r="AQ484" s="368">
        <f>VLOOKUP($B484, '0.학교(충남+대전)'!$C$4:$AC$767, 27, FALSE)</f>
        <v>5</v>
      </c>
      <c r="AR484" s="368">
        <f>VLOOKUP($B484, '0.학교(충남+대전)'!$C$4:$AH$767, 29, FALSE)</f>
        <v>5</v>
      </c>
      <c r="AS484" s="368">
        <f>VLOOKUP($B484, '0.학교(충남+대전)'!$C$4:$AH$767, 30, FALSE)</f>
        <v>0</v>
      </c>
      <c r="AT484" s="368">
        <f>VLOOKUP($G484, SCHOOL_INFO!$D$5:$AS$749, 38, FALSE)</f>
        <v>1</v>
      </c>
      <c r="AU484" s="368">
        <f>VLOOKUP($G484, SCHOOL_INFO!$D$5:$AS$749, 39, FALSE)</f>
        <v>3</v>
      </c>
      <c r="AV484" s="368">
        <f>VLOOKUP($G484, SCHOOL_INFO!$D$5:$AS$749, 40, FALSE)</f>
        <v>5</v>
      </c>
      <c r="AW484" s="368">
        <f>VLOOKUP($G484, SCHOOL_INFO!$D$5:$AS$749, 41, FALSE)</f>
        <v>0</v>
      </c>
      <c r="AX484" s="368">
        <f>VLOOKUP($G484, SCHOOL_INFO!$D$5:$AS$749, 42, FALSE)</f>
        <v>0</v>
      </c>
    </row>
    <row r="485" spans="1:50" ht="16.5" customHeight="1">
      <c r="A485" s="81">
        <v>481</v>
      </c>
      <c r="B485" s="86" t="s">
        <v>1741</v>
      </c>
      <c r="C485" s="88" t="s">
        <v>28</v>
      </c>
      <c r="D485" s="86" t="s">
        <v>2233</v>
      </c>
      <c r="E485" s="86" t="s">
        <v>1697</v>
      </c>
      <c r="F485" s="87" t="s">
        <v>727</v>
      </c>
      <c r="G485" s="90" t="s">
        <v>1742</v>
      </c>
      <c r="H485" s="390" t="s">
        <v>2353</v>
      </c>
      <c r="I485" s="390" t="s">
        <v>699</v>
      </c>
      <c r="J485" s="88" t="s">
        <v>5123</v>
      </c>
      <c r="K485" s="366">
        <v>2</v>
      </c>
      <c r="L485" s="367">
        <v>1</v>
      </c>
      <c r="M485" s="367">
        <v>1</v>
      </c>
      <c r="N485" s="368">
        <f>VLOOKUP($G485, SCHOOL_INFO!$D$5:$AS$749, 6, FALSE)</f>
        <v>7</v>
      </c>
      <c r="O485" s="368">
        <f>VLOOKUP($G485, SCHOOL_INFO!$D$5:$AS$749, 7, FALSE)</f>
        <v>0</v>
      </c>
      <c r="P485" s="368">
        <f>VLOOKUP($G485, SCHOOL_INFO!$D$5:$AS$749, 8, FALSE)</f>
        <v>2</v>
      </c>
      <c r="Q485" s="368">
        <f>VLOOKUP($G485, SCHOOL_INFO!$D$5:$AS$749, 10, FALSE)</f>
        <v>0</v>
      </c>
      <c r="R485" s="368">
        <f>VLOOKUP($G485, SCHOOL_INFO!$D$5:$AS$749, 11, FALSE)</f>
        <v>0</v>
      </c>
      <c r="S485" s="368">
        <f>VLOOKUP($G485, SCHOOL_INFO!$D$5:$AS$749, 12, FALSE)</f>
        <v>1</v>
      </c>
      <c r="T485" s="368">
        <f>VLOOKUP($G485, SCHOOL_INFO!$D$5:$AS$749, 13, FALSE)</f>
        <v>0</v>
      </c>
      <c r="U485" s="368">
        <f>VLOOKUP($G485, SCHOOL_INFO!$D$5:$AS$749, 14, FALSE)</f>
        <v>0</v>
      </c>
      <c r="V485" s="368">
        <f>VLOOKUP($G485, SCHOOL_INFO!$D$5:$AS$749, 15, FALSE)</f>
        <v>0</v>
      </c>
      <c r="W485" s="368">
        <f>VLOOKUP($G485, SCHOOL_INFO!$D$5:$AS$749, 17, FALSE)</f>
        <v>0</v>
      </c>
      <c r="X485" s="368">
        <f>VLOOKUP($G485, SCHOOL_INFO!$D$5:$AS$749, 18, FALSE)</f>
        <v>0</v>
      </c>
      <c r="Y485" s="368">
        <f>VLOOKUP($G485, SCHOOL_INFO!$D$5:$AS$749, 19, FALSE)</f>
        <v>0</v>
      </c>
      <c r="Z485" s="368">
        <f>VLOOKUP($G485, SCHOOL_INFO!$D$5:$AS$749, 21, FALSE)</f>
        <v>12</v>
      </c>
      <c r="AA485" s="368">
        <f>VLOOKUP($G485, SCHOOL_INFO!$D$5:$AS$749, 22, FALSE)</f>
        <v>3</v>
      </c>
      <c r="AB485" s="368">
        <f>VLOOKUP($G485, SCHOOL_INFO!$D$5:$AS$749, 23, FALSE)</f>
        <v>1</v>
      </c>
      <c r="AC485" s="368">
        <f>VLOOKUP($G485, SCHOOL_INFO!$D$5:$AS$749, 25, FALSE)</f>
        <v>6</v>
      </c>
      <c r="AD485" s="368">
        <f>VLOOKUP($G485, SCHOOL_INFO!$D$5:$AS$749, 26, FALSE)</f>
        <v>0</v>
      </c>
      <c r="AE485" s="368">
        <f>VLOOKUP($G485, SCHOOL_INFO!$D$5:$AS$749, 27, FALSE)</f>
        <v>0</v>
      </c>
      <c r="AF485" s="368">
        <f>VLOOKUP($G485, SCHOOL_INFO!$D$5:$AS$749, 29, FALSE)</f>
        <v>0</v>
      </c>
      <c r="AG485" s="368">
        <f>VLOOKUP($G485, SCHOOL_INFO!$D$5:$AS$749, 30, FALSE)</f>
        <v>0</v>
      </c>
      <c r="AH485" s="368">
        <f>VLOOKUP($G485, SCHOOL_INFO!$D$5:$AS$749, 31, FALSE)</f>
        <v>0</v>
      </c>
      <c r="AI485" s="368">
        <f>VLOOKUP($G485, SCHOOL_INFO!$D$5:$AS$749, 33, FALSE)</f>
        <v>1</v>
      </c>
      <c r="AJ485" s="368">
        <f>VLOOKUP($G485, SCHOOL_INFO!$D$5:$AS$749, 34, FALSE)</f>
        <v>0</v>
      </c>
      <c r="AK485" s="368">
        <f>VLOOKUP($G485, SCHOOL_INFO!$D$5:$AS$749, 35, FALSE)</f>
        <v>2</v>
      </c>
      <c r="AL485" s="368">
        <f>VLOOKUP($B485, '0.학교(충남+대전)'!$C$4:$AH$767, 31, FALSE)</f>
        <v>2</v>
      </c>
      <c r="AM485" s="368">
        <f>VLOOKUP($B485, '0.학교(충남+대전)'!$C$4:$AH$767, 32, FALSE)</f>
        <v>0</v>
      </c>
      <c r="AN485" s="368">
        <f>VLOOKUP($G485, SCHOOL_INFO!$D$5:$AS$749, 9, FALSE)</f>
        <v>9</v>
      </c>
      <c r="AO485" s="368">
        <f>VLOOKUP($G485, SCHOOL_INFO!$D$5:$AS$749, 36, FALSE)</f>
        <v>8</v>
      </c>
      <c r="AP485" s="368">
        <f>VLOOKUP($G485, SCHOOL_INFO!$D$5:$AS$749, 37, FALSE)</f>
        <v>3</v>
      </c>
      <c r="AQ485" s="368">
        <f>VLOOKUP($B485, '0.학교(충남+대전)'!$C$4:$AC$767, 27, FALSE)</f>
        <v>11</v>
      </c>
      <c r="AR485" s="368">
        <f>VLOOKUP($B485, '0.학교(충남+대전)'!$C$4:$AH$767, 29, FALSE)</f>
        <v>11</v>
      </c>
      <c r="AS485" s="368">
        <f>VLOOKUP($B485, '0.학교(충남+대전)'!$C$4:$AH$767, 30, FALSE)</f>
        <v>0</v>
      </c>
      <c r="AT485" s="368">
        <f>VLOOKUP($G485, SCHOOL_INFO!$D$5:$AS$749, 38, FALSE)</f>
        <v>1</v>
      </c>
      <c r="AU485" s="368">
        <f>VLOOKUP($G485, SCHOOL_INFO!$D$5:$AS$749, 39, FALSE)</f>
        <v>3</v>
      </c>
      <c r="AV485" s="368">
        <f>VLOOKUP($G485, SCHOOL_INFO!$D$5:$AS$749, 40, FALSE)</f>
        <v>11</v>
      </c>
      <c r="AW485" s="368">
        <f>VLOOKUP($G485, SCHOOL_INFO!$D$5:$AS$749, 41, FALSE)</f>
        <v>0</v>
      </c>
      <c r="AX485" s="368">
        <f>VLOOKUP($G485, SCHOOL_INFO!$D$5:$AS$749, 42, FALSE)</f>
        <v>0</v>
      </c>
    </row>
    <row r="486" spans="1:50" ht="16.5" customHeight="1">
      <c r="A486" s="80">
        <v>482</v>
      </c>
      <c r="B486" s="86" t="s">
        <v>1743</v>
      </c>
      <c r="C486" s="88" t="s">
        <v>28</v>
      </c>
      <c r="D486" s="86" t="s">
        <v>2233</v>
      </c>
      <c r="E486" s="86" t="s">
        <v>1697</v>
      </c>
      <c r="F486" s="89" t="s">
        <v>730</v>
      </c>
      <c r="G486" s="90" t="s">
        <v>1744</v>
      </c>
      <c r="H486" s="390" t="s">
        <v>26</v>
      </c>
      <c r="I486" s="390" t="s">
        <v>699</v>
      </c>
      <c r="J486" s="88" t="s">
        <v>5123</v>
      </c>
      <c r="K486" s="366">
        <v>2</v>
      </c>
      <c r="L486" s="367">
        <v>1</v>
      </c>
      <c r="M486" s="367">
        <v>1</v>
      </c>
      <c r="N486" s="368">
        <f>VLOOKUP($G486, SCHOOL_INFO!$D$5:$AS$749, 6, FALSE)</f>
        <v>6</v>
      </c>
      <c r="O486" s="368">
        <f>VLOOKUP($G486, SCHOOL_INFO!$D$5:$AS$749, 7, FALSE)</f>
        <v>2</v>
      </c>
      <c r="P486" s="368">
        <f>VLOOKUP($G486, SCHOOL_INFO!$D$5:$AS$749, 8, FALSE)</f>
        <v>1</v>
      </c>
      <c r="Q486" s="368">
        <f>VLOOKUP($G486, SCHOOL_INFO!$D$5:$AS$749, 10, FALSE)</f>
        <v>1</v>
      </c>
      <c r="R486" s="368">
        <f>VLOOKUP($G486, SCHOOL_INFO!$D$5:$AS$749, 11, FALSE)</f>
        <v>0</v>
      </c>
      <c r="S486" s="368">
        <f>VLOOKUP($G486, SCHOOL_INFO!$D$5:$AS$749, 12, FALSE)</f>
        <v>0</v>
      </c>
      <c r="T486" s="368">
        <f>VLOOKUP($G486, SCHOOL_INFO!$D$5:$AS$749, 13, FALSE)</f>
        <v>0</v>
      </c>
      <c r="U486" s="368">
        <f>VLOOKUP($G486, SCHOOL_INFO!$D$5:$AS$749, 14, FALSE)</f>
        <v>0</v>
      </c>
      <c r="V486" s="368">
        <f>VLOOKUP($G486, SCHOOL_INFO!$D$5:$AS$749, 15, FALSE)</f>
        <v>0</v>
      </c>
      <c r="W486" s="368">
        <f>VLOOKUP($G486, SCHOOL_INFO!$D$5:$AS$749, 17, FALSE)</f>
        <v>0</v>
      </c>
      <c r="X486" s="368">
        <f>VLOOKUP($G486, SCHOOL_INFO!$D$5:$AS$749, 18, FALSE)</f>
        <v>0</v>
      </c>
      <c r="Y486" s="368">
        <f>VLOOKUP($G486, SCHOOL_INFO!$D$5:$AS$749, 19, FALSE)</f>
        <v>0</v>
      </c>
      <c r="Z486" s="368">
        <f>VLOOKUP($G486, SCHOOL_INFO!$D$5:$AS$749, 21, FALSE)</f>
        <v>10</v>
      </c>
      <c r="AA486" s="368">
        <f>VLOOKUP($G486, SCHOOL_INFO!$D$5:$AS$749, 22, FALSE)</f>
        <v>6</v>
      </c>
      <c r="AB486" s="368">
        <f>VLOOKUP($G486, SCHOOL_INFO!$D$5:$AS$749, 23, FALSE)</f>
        <v>0</v>
      </c>
      <c r="AC486" s="368">
        <f>VLOOKUP($G486, SCHOOL_INFO!$D$5:$AS$749, 25, FALSE)</f>
        <v>5</v>
      </c>
      <c r="AD486" s="368">
        <f>VLOOKUP($G486, SCHOOL_INFO!$D$5:$AS$749, 26, FALSE)</f>
        <v>1</v>
      </c>
      <c r="AE486" s="368">
        <f>VLOOKUP($G486, SCHOOL_INFO!$D$5:$AS$749, 27, FALSE)</f>
        <v>0</v>
      </c>
      <c r="AF486" s="368">
        <f>VLOOKUP($G486, SCHOOL_INFO!$D$5:$AS$749, 29, FALSE)</f>
        <v>0</v>
      </c>
      <c r="AG486" s="368">
        <f>VLOOKUP($G486, SCHOOL_INFO!$D$5:$AS$749, 30, FALSE)</f>
        <v>0</v>
      </c>
      <c r="AH486" s="368">
        <f>VLOOKUP($G486, SCHOOL_INFO!$D$5:$AS$749, 31, FALSE)</f>
        <v>0</v>
      </c>
      <c r="AI486" s="368">
        <f>VLOOKUP($G486, SCHOOL_INFO!$D$5:$AS$749, 33, FALSE)</f>
        <v>1</v>
      </c>
      <c r="AJ486" s="368">
        <f>VLOOKUP($G486, SCHOOL_INFO!$D$5:$AS$749, 34, FALSE)</f>
        <v>0</v>
      </c>
      <c r="AK486" s="368">
        <f>VLOOKUP($G486, SCHOOL_INFO!$D$5:$AS$749, 35, FALSE)</f>
        <v>3</v>
      </c>
      <c r="AL486" s="368">
        <f>VLOOKUP($B486, '0.학교(충남+대전)'!$C$4:$AH$767, 31, FALSE)</f>
        <v>2</v>
      </c>
      <c r="AM486" s="368">
        <f>VLOOKUP($B486, '0.학교(충남+대전)'!$C$4:$AH$767, 32, FALSE)</f>
        <v>0</v>
      </c>
      <c r="AN486" s="368">
        <f>VLOOKUP($G486, SCHOOL_INFO!$D$5:$AS$749, 9, FALSE)</f>
        <v>9</v>
      </c>
      <c r="AO486" s="368">
        <f>VLOOKUP($G486, SCHOOL_INFO!$D$5:$AS$749, 36, FALSE)</f>
        <v>8</v>
      </c>
      <c r="AP486" s="368">
        <f>VLOOKUP($G486, SCHOOL_INFO!$D$5:$AS$749, 37, FALSE)</f>
        <v>2</v>
      </c>
      <c r="AQ486" s="368">
        <f>VLOOKUP($B486, '0.학교(충남+대전)'!$C$4:$AC$767, 27, FALSE)</f>
        <v>10</v>
      </c>
      <c r="AR486" s="368">
        <f>VLOOKUP($B486, '0.학교(충남+대전)'!$C$4:$AH$767, 29, FALSE)</f>
        <v>10</v>
      </c>
      <c r="AS486" s="368">
        <f>VLOOKUP($B486, '0.학교(충남+대전)'!$C$4:$AH$767, 30, FALSE)</f>
        <v>0</v>
      </c>
      <c r="AT486" s="368">
        <f>VLOOKUP($G486, SCHOOL_INFO!$D$5:$AS$749, 38, FALSE)</f>
        <v>1</v>
      </c>
      <c r="AU486" s="368">
        <f>VLOOKUP($G486, SCHOOL_INFO!$D$5:$AS$749, 39, FALSE)</f>
        <v>4</v>
      </c>
      <c r="AV486" s="368">
        <f>VLOOKUP($G486, SCHOOL_INFO!$D$5:$AS$749, 40, FALSE)</f>
        <v>10</v>
      </c>
      <c r="AW486" s="368">
        <f>VLOOKUP($G486, SCHOOL_INFO!$D$5:$AS$749, 41, FALSE)</f>
        <v>0</v>
      </c>
      <c r="AX486" s="368">
        <f>VLOOKUP($G486, SCHOOL_INFO!$D$5:$AS$749, 42, FALSE)</f>
        <v>0</v>
      </c>
    </row>
    <row r="487" spans="1:50" ht="16.5" customHeight="1">
      <c r="A487" s="80">
        <v>483</v>
      </c>
      <c r="B487" s="86" t="s">
        <v>1745</v>
      </c>
      <c r="C487" s="88" t="s">
        <v>28</v>
      </c>
      <c r="D487" s="86" t="s">
        <v>2233</v>
      </c>
      <c r="E487" s="86" t="s">
        <v>1697</v>
      </c>
      <c r="F487" s="87" t="s">
        <v>727</v>
      </c>
      <c r="G487" s="90" t="s">
        <v>1746</v>
      </c>
      <c r="H487" s="390" t="s">
        <v>2353</v>
      </c>
      <c r="I487" s="390" t="s">
        <v>699</v>
      </c>
      <c r="J487" s="88" t="s">
        <v>5123</v>
      </c>
      <c r="K487" s="366">
        <v>2</v>
      </c>
      <c r="L487" s="367">
        <v>1</v>
      </c>
      <c r="M487" s="367">
        <v>1</v>
      </c>
      <c r="N487" s="368">
        <f>VLOOKUP($G487, SCHOOL_INFO!$D$5:$AS$749, 6, FALSE)</f>
        <v>8</v>
      </c>
      <c r="O487" s="368">
        <f>VLOOKUP($G487, SCHOOL_INFO!$D$5:$AS$749, 7, FALSE)</f>
        <v>0</v>
      </c>
      <c r="P487" s="368">
        <f>VLOOKUP($G487, SCHOOL_INFO!$D$5:$AS$749, 8, FALSE)</f>
        <v>1</v>
      </c>
      <c r="Q487" s="368">
        <f>VLOOKUP($G487, SCHOOL_INFO!$D$5:$AS$749, 10, FALSE)</f>
        <v>0</v>
      </c>
      <c r="R487" s="368">
        <f>VLOOKUP($G487, SCHOOL_INFO!$D$5:$AS$749, 11, FALSE)</f>
        <v>0</v>
      </c>
      <c r="S487" s="368">
        <f>VLOOKUP($G487, SCHOOL_INFO!$D$5:$AS$749, 12, FALSE)</f>
        <v>0</v>
      </c>
      <c r="T487" s="368">
        <f>VLOOKUP($G487, SCHOOL_INFO!$D$5:$AS$749, 13, FALSE)</f>
        <v>0</v>
      </c>
      <c r="U487" s="368">
        <f>VLOOKUP($G487, SCHOOL_INFO!$D$5:$AS$749, 14, FALSE)</f>
        <v>0</v>
      </c>
      <c r="V487" s="368">
        <f>VLOOKUP($G487, SCHOOL_INFO!$D$5:$AS$749, 15, FALSE)</f>
        <v>0</v>
      </c>
      <c r="W487" s="368">
        <f>VLOOKUP($G487, SCHOOL_INFO!$D$5:$AS$749, 17, FALSE)</f>
        <v>0</v>
      </c>
      <c r="X487" s="368">
        <f>VLOOKUP($G487, SCHOOL_INFO!$D$5:$AS$749, 18, FALSE)</f>
        <v>0</v>
      </c>
      <c r="Y487" s="368">
        <f>VLOOKUP($G487, SCHOOL_INFO!$D$5:$AS$749, 19, FALSE)</f>
        <v>0</v>
      </c>
      <c r="Z487" s="368">
        <f>VLOOKUP($G487, SCHOOL_INFO!$D$5:$AS$749, 21, FALSE)</f>
        <v>14</v>
      </c>
      <c r="AA487" s="368">
        <f>VLOOKUP($G487, SCHOOL_INFO!$D$5:$AS$749, 22, FALSE)</f>
        <v>2</v>
      </c>
      <c r="AB487" s="368">
        <f>VLOOKUP($G487, SCHOOL_INFO!$D$5:$AS$749, 23, FALSE)</f>
        <v>0</v>
      </c>
      <c r="AC487" s="368">
        <f>VLOOKUP($G487, SCHOOL_INFO!$D$5:$AS$749, 25, FALSE)</f>
        <v>4</v>
      </c>
      <c r="AD487" s="368">
        <f>VLOOKUP($G487, SCHOOL_INFO!$D$5:$AS$749, 26, FALSE)</f>
        <v>0</v>
      </c>
      <c r="AE487" s="368">
        <f>VLOOKUP($G487, SCHOOL_INFO!$D$5:$AS$749, 27, FALSE)</f>
        <v>0</v>
      </c>
      <c r="AF487" s="368">
        <f>VLOOKUP($G487, SCHOOL_INFO!$D$5:$AS$749, 29, FALSE)</f>
        <v>0</v>
      </c>
      <c r="AG487" s="368">
        <f>VLOOKUP($G487, SCHOOL_INFO!$D$5:$AS$749, 30, FALSE)</f>
        <v>0</v>
      </c>
      <c r="AH487" s="368">
        <f>VLOOKUP($G487, SCHOOL_INFO!$D$5:$AS$749, 31, FALSE)</f>
        <v>0</v>
      </c>
      <c r="AI487" s="368">
        <f>VLOOKUP($G487, SCHOOL_INFO!$D$5:$AS$749, 33, FALSE)</f>
        <v>1</v>
      </c>
      <c r="AJ487" s="368">
        <f>VLOOKUP($G487, SCHOOL_INFO!$D$5:$AS$749, 34, FALSE)</f>
        <v>0</v>
      </c>
      <c r="AK487" s="368">
        <f>VLOOKUP($G487, SCHOOL_INFO!$D$5:$AS$749, 35, FALSE)</f>
        <v>2</v>
      </c>
      <c r="AL487" s="368">
        <f>VLOOKUP($B487, '0.학교(충남+대전)'!$C$4:$AH$767, 31, FALSE)</f>
        <v>2</v>
      </c>
      <c r="AM487" s="368">
        <f>VLOOKUP($B487, '0.학교(충남+대전)'!$C$4:$AH$767, 32, FALSE)</f>
        <v>0</v>
      </c>
      <c r="AN487" s="368">
        <f>VLOOKUP($G487, SCHOOL_INFO!$D$5:$AS$749, 9, FALSE)</f>
        <v>9</v>
      </c>
      <c r="AO487" s="368">
        <f>VLOOKUP($G487, SCHOOL_INFO!$D$5:$AS$749, 36, FALSE)</f>
        <v>6</v>
      </c>
      <c r="AP487" s="368">
        <f>VLOOKUP($G487, SCHOOL_INFO!$D$5:$AS$749, 37, FALSE)</f>
        <v>2</v>
      </c>
      <c r="AQ487" s="368">
        <f>VLOOKUP($B487, '0.학교(충남+대전)'!$C$4:$AC$767, 27, FALSE)</f>
        <v>8</v>
      </c>
      <c r="AR487" s="368">
        <f>VLOOKUP($B487, '0.학교(충남+대전)'!$C$4:$AH$767, 29, FALSE)</f>
        <v>8</v>
      </c>
      <c r="AS487" s="368">
        <f>VLOOKUP($B487, '0.학교(충남+대전)'!$C$4:$AH$767, 30, FALSE)</f>
        <v>0</v>
      </c>
      <c r="AT487" s="368">
        <f>VLOOKUP($G487, SCHOOL_INFO!$D$5:$AS$749, 38, FALSE)</f>
        <v>1</v>
      </c>
      <c r="AU487" s="368">
        <f>VLOOKUP($G487, SCHOOL_INFO!$D$5:$AS$749, 39, FALSE)</f>
        <v>3</v>
      </c>
      <c r="AV487" s="368">
        <f>VLOOKUP($G487, SCHOOL_INFO!$D$5:$AS$749, 40, FALSE)</f>
        <v>8</v>
      </c>
      <c r="AW487" s="368">
        <f>VLOOKUP($G487, SCHOOL_INFO!$D$5:$AS$749, 41, FALSE)</f>
        <v>0</v>
      </c>
      <c r="AX487" s="368">
        <f>VLOOKUP($G487, SCHOOL_INFO!$D$5:$AS$749, 42, FALSE)</f>
        <v>0</v>
      </c>
    </row>
    <row r="488" spans="1:50" ht="16.5" customHeight="1">
      <c r="A488" s="81">
        <v>484</v>
      </c>
      <c r="B488" s="86" t="s">
        <v>1747</v>
      </c>
      <c r="C488" s="88" t="s">
        <v>28</v>
      </c>
      <c r="D488" s="86" t="s">
        <v>2233</v>
      </c>
      <c r="E488" s="86" t="s">
        <v>1697</v>
      </c>
      <c r="F488" s="87" t="s">
        <v>727</v>
      </c>
      <c r="G488" s="90" t="s">
        <v>1748</v>
      </c>
      <c r="H488" s="390" t="s">
        <v>2353</v>
      </c>
      <c r="I488" s="390" t="s">
        <v>699</v>
      </c>
      <c r="J488" s="88" t="s">
        <v>5123</v>
      </c>
      <c r="K488" s="366">
        <v>2</v>
      </c>
      <c r="L488" s="367">
        <v>1</v>
      </c>
      <c r="M488" s="367">
        <v>1</v>
      </c>
      <c r="N488" s="368">
        <f>VLOOKUP($G488, SCHOOL_INFO!$D$5:$AS$749, 6, FALSE)</f>
        <v>6</v>
      </c>
      <c r="O488" s="368">
        <f>VLOOKUP($G488, SCHOOL_INFO!$D$5:$AS$749, 7, FALSE)</f>
        <v>0</v>
      </c>
      <c r="P488" s="368">
        <f>VLOOKUP($G488, SCHOOL_INFO!$D$5:$AS$749, 8, FALSE)</f>
        <v>1</v>
      </c>
      <c r="Q488" s="368">
        <f>VLOOKUP($G488, SCHOOL_INFO!$D$5:$AS$749, 10, FALSE)</f>
        <v>1</v>
      </c>
      <c r="R488" s="368">
        <f>VLOOKUP($G488, SCHOOL_INFO!$D$5:$AS$749, 11, FALSE)</f>
        <v>0</v>
      </c>
      <c r="S488" s="368">
        <f>VLOOKUP($G488, SCHOOL_INFO!$D$5:$AS$749, 12, FALSE)</f>
        <v>0</v>
      </c>
      <c r="T488" s="368">
        <f>VLOOKUP($G488, SCHOOL_INFO!$D$5:$AS$749, 13, FALSE)</f>
        <v>1</v>
      </c>
      <c r="U488" s="368">
        <f>VLOOKUP($G488, SCHOOL_INFO!$D$5:$AS$749, 14, FALSE)</f>
        <v>0</v>
      </c>
      <c r="V488" s="368">
        <f>VLOOKUP($G488, SCHOOL_INFO!$D$5:$AS$749, 15, FALSE)</f>
        <v>0</v>
      </c>
      <c r="W488" s="368">
        <f>VLOOKUP($G488, SCHOOL_INFO!$D$5:$AS$749, 17, FALSE)</f>
        <v>0</v>
      </c>
      <c r="X488" s="368">
        <f>VLOOKUP($G488, SCHOOL_INFO!$D$5:$AS$749, 18, FALSE)</f>
        <v>0</v>
      </c>
      <c r="Y488" s="368">
        <f>VLOOKUP($G488, SCHOOL_INFO!$D$5:$AS$749, 19, FALSE)</f>
        <v>0</v>
      </c>
      <c r="Z488" s="368">
        <f>VLOOKUP($G488, SCHOOL_INFO!$D$5:$AS$749, 21, FALSE)</f>
        <v>10</v>
      </c>
      <c r="AA488" s="368">
        <f>VLOOKUP($G488, SCHOOL_INFO!$D$5:$AS$749, 22, FALSE)</f>
        <v>2</v>
      </c>
      <c r="AB488" s="368">
        <f>VLOOKUP($G488, SCHOOL_INFO!$D$5:$AS$749, 23, FALSE)</f>
        <v>0</v>
      </c>
      <c r="AC488" s="368">
        <f>VLOOKUP($G488, SCHOOL_INFO!$D$5:$AS$749, 25, FALSE)</f>
        <v>6</v>
      </c>
      <c r="AD488" s="368">
        <f>VLOOKUP($G488, SCHOOL_INFO!$D$5:$AS$749, 26, FALSE)</f>
        <v>0</v>
      </c>
      <c r="AE488" s="368">
        <f>VLOOKUP($G488, SCHOOL_INFO!$D$5:$AS$749, 27, FALSE)</f>
        <v>0</v>
      </c>
      <c r="AF488" s="368">
        <f>VLOOKUP($G488, SCHOOL_INFO!$D$5:$AS$749, 29, FALSE)</f>
        <v>0</v>
      </c>
      <c r="AG488" s="368">
        <f>VLOOKUP($G488, SCHOOL_INFO!$D$5:$AS$749, 30, FALSE)</f>
        <v>0</v>
      </c>
      <c r="AH488" s="368">
        <f>VLOOKUP($G488, SCHOOL_INFO!$D$5:$AS$749, 31, FALSE)</f>
        <v>0</v>
      </c>
      <c r="AI488" s="368">
        <f>VLOOKUP($G488, SCHOOL_INFO!$D$5:$AS$749, 33, FALSE)</f>
        <v>1</v>
      </c>
      <c r="AJ488" s="368">
        <f>VLOOKUP($G488, SCHOOL_INFO!$D$5:$AS$749, 34, FALSE)</f>
        <v>0</v>
      </c>
      <c r="AK488" s="368">
        <f>VLOOKUP($G488, SCHOOL_INFO!$D$5:$AS$749, 35, FALSE)</f>
        <v>3</v>
      </c>
      <c r="AL488" s="368">
        <f>VLOOKUP($B488, '0.학교(충남+대전)'!$C$4:$AH$767, 31, FALSE)</f>
        <v>3</v>
      </c>
      <c r="AM488" s="368">
        <f>VLOOKUP($B488, '0.학교(충남+대전)'!$C$4:$AH$767, 32, FALSE)</f>
        <v>0</v>
      </c>
      <c r="AN488" s="368">
        <f>VLOOKUP($G488, SCHOOL_INFO!$D$5:$AS$749, 9, FALSE)</f>
        <v>7</v>
      </c>
      <c r="AO488" s="368">
        <f>VLOOKUP($G488, SCHOOL_INFO!$D$5:$AS$749, 36, FALSE)</f>
        <v>6</v>
      </c>
      <c r="AP488" s="368">
        <f>VLOOKUP($G488, SCHOOL_INFO!$D$5:$AS$749, 37, FALSE)</f>
        <v>2</v>
      </c>
      <c r="AQ488" s="368">
        <f>VLOOKUP($B488, '0.학교(충남+대전)'!$C$4:$AC$767, 27, FALSE)</f>
        <v>8</v>
      </c>
      <c r="AR488" s="368">
        <f>VLOOKUP($B488, '0.학교(충남+대전)'!$C$4:$AH$767, 29, FALSE)</f>
        <v>8</v>
      </c>
      <c r="AS488" s="368">
        <f>VLOOKUP($B488, '0.학교(충남+대전)'!$C$4:$AH$767, 30, FALSE)</f>
        <v>0</v>
      </c>
      <c r="AT488" s="368">
        <f>VLOOKUP($G488, SCHOOL_INFO!$D$5:$AS$749, 38, FALSE)</f>
        <v>1</v>
      </c>
      <c r="AU488" s="368">
        <f>VLOOKUP($G488, SCHOOL_INFO!$D$5:$AS$749, 39, FALSE)</f>
        <v>4</v>
      </c>
      <c r="AV488" s="368">
        <f>VLOOKUP($G488, SCHOOL_INFO!$D$5:$AS$749, 40, FALSE)</f>
        <v>7</v>
      </c>
      <c r="AW488" s="368">
        <f>VLOOKUP($G488, SCHOOL_INFO!$D$5:$AS$749, 41, FALSE)</f>
        <v>1</v>
      </c>
      <c r="AX488" s="368">
        <f>VLOOKUP($G488, SCHOOL_INFO!$D$5:$AS$749, 42, FALSE)</f>
        <v>0</v>
      </c>
    </row>
    <row r="489" spans="1:50" ht="16.5" customHeight="1">
      <c r="A489" s="80">
        <v>485</v>
      </c>
      <c r="B489" s="86" t="s">
        <v>1749</v>
      </c>
      <c r="C489" s="88" t="s">
        <v>28</v>
      </c>
      <c r="D489" s="86" t="s">
        <v>2233</v>
      </c>
      <c r="E489" s="86" t="s">
        <v>1697</v>
      </c>
      <c r="F489" s="87" t="s">
        <v>727</v>
      </c>
      <c r="G489" s="90" t="s">
        <v>1750</v>
      </c>
      <c r="H489" s="390" t="s">
        <v>2353</v>
      </c>
      <c r="I489" s="390" t="s">
        <v>699</v>
      </c>
      <c r="J489" s="88" t="s">
        <v>5123</v>
      </c>
      <c r="K489" s="366">
        <v>2</v>
      </c>
      <c r="L489" s="367">
        <v>1</v>
      </c>
      <c r="M489" s="367">
        <v>1</v>
      </c>
      <c r="N489" s="368">
        <f>VLOOKUP($G489, SCHOOL_INFO!$D$5:$AS$749, 6, FALSE)</f>
        <v>5</v>
      </c>
      <c r="O489" s="368">
        <f>VLOOKUP($G489, SCHOOL_INFO!$D$5:$AS$749, 7, FALSE)</f>
        <v>0</v>
      </c>
      <c r="P489" s="368">
        <f>VLOOKUP($G489, SCHOOL_INFO!$D$5:$AS$749, 8, FALSE)</f>
        <v>1</v>
      </c>
      <c r="Q489" s="368">
        <f>VLOOKUP($G489, SCHOOL_INFO!$D$5:$AS$749, 10, FALSE)</f>
        <v>0</v>
      </c>
      <c r="R489" s="368">
        <f>VLOOKUP($G489, SCHOOL_INFO!$D$5:$AS$749, 11, FALSE)</f>
        <v>0</v>
      </c>
      <c r="S489" s="368">
        <f>VLOOKUP($G489, SCHOOL_INFO!$D$5:$AS$749, 12, FALSE)</f>
        <v>0</v>
      </c>
      <c r="T489" s="368">
        <f>VLOOKUP($G489, SCHOOL_INFO!$D$5:$AS$749, 13, FALSE)</f>
        <v>0</v>
      </c>
      <c r="U489" s="368">
        <f>VLOOKUP($G489, SCHOOL_INFO!$D$5:$AS$749, 14, FALSE)</f>
        <v>0</v>
      </c>
      <c r="V489" s="368">
        <f>VLOOKUP($G489, SCHOOL_INFO!$D$5:$AS$749, 15, FALSE)</f>
        <v>0</v>
      </c>
      <c r="W489" s="368">
        <f>VLOOKUP($G489, SCHOOL_INFO!$D$5:$AS$749, 17, FALSE)</f>
        <v>0</v>
      </c>
      <c r="X489" s="368">
        <f>VLOOKUP($G489, SCHOOL_INFO!$D$5:$AS$749, 18, FALSE)</f>
        <v>0</v>
      </c>
      <c r="Y489" s="368">
        <f>VLOOKUP($G489, SCHOOL_INFO!$D$5:$AS$749, 19, FALSE)</f>
        <v>0</v>
      </c>
      <c r="Z489" s="368">
        <f>VLOOKUP($G489, SCHOOL_INFO!$D$5:$AS$749, 21, FALSE)</f>
        <v>8</v>
      </c>
      <c r="AA489" s="368">
        <f>VLOOKUP($G489, SCHOOL_INFO!$D$5:$AS$749, 22, FALSE)</f>
        <v>2</v>
      </c>
      <c r="AB489" s="368">
        <f>VLOOKUP($G489, SCHOOL_INFO!$D$5:$AS$749, 23, FALSE)</f>
        <v>0</v>
      </c>
      <c r="AC489" s="368">
        <f>VLOOKUP($G489, SCHOOL_INFO!$D$5:$AS$749, 25, FALSE)</f>
        <v>4</v>
      </c>
      <c r="AD489" s="368">
        <f>VLOOKUP($G489, SCHOOL_INFO!$D$5:$AS$749, 26, FALSE)</f>
        <v>0</v>
      </c>
      <c r="AE489" s="368">
        <f>VLOOKUP($G489, SCHOOL_INFO!$D$5:$AS$749, 27, FALSE)</f>
        <v>0</v>
      </c>
      <c r="AF489" s="368">
        <f>VLOOKUP($G489, SCHOOL_INFO!$D$5:$AS$749, 29, FALSE)</f>
        <v>0</v>
      </c>
      <c r="AG489" s="368">
        <f>VLOOKUP($G489, SCHOOL_INFO!$D$5:$AS$749, 30, FALSE)</f>
        <v>0</v>
      </c>
      <c r="AH489" s="368">
        <f>VLOOKUP($G489, SCHOOL_INFO!$D$5:$AS$749, 31, FALSE)</f>
        <v>0</v>
      </c>
      <c r="AI489" s="368">
        <f>VLOOKUP($G489, SCHOOL_INFO!$D$5:$AS$749, 33, FALSE)</f>
        <v>1</v>
      </c>
      <c r="AJ489" s="368">
        <f>VLOOKUP($G489, SCHOOL_INFO!$D$5:$AS$749, 34, FALSE)</f>
        <v>0</v>
      </c>
      <c r="AK489" s="368">
        <f>VLOOKUP($G489, SCHOOL_INFO!$D$5:$AS$749, 35, FALSE)</f>
        <v>2</v>
      </c>
      <c r="AL489" s="368">
        <f>VLOOKUP($B489, '0.학교(충남+대전)'!$C$4:$AH$767, 31, FALSE)</f>
        <v>2</v>
      </c>
      <c r="AM489" s="368">
        <f>VLOOKUP($B489, '0.학교(충남+대전)'!$C$4:$AH$767, 32, FALSE)</f>
        <v>0</v>
      </c>
      <c r="AN489" s="368">
        <f>VLOOKUP($G489, SCHOOL_INFO!$D$5:$AS$749, 9, FALSE)</f>
        <v>6</v>
      </c>
      <c r="AO489" s="368">
        <f>VLOOKUP($G489, SCHOOL_INFO!$D$5:$AS$749, 36, FALSE)</f>
        <v>14</v>
      </c>
      <c r="AP489" s="368">
        <f>VLOOKUP($G489, SCHOOL_INFO!$D$5:$AS$749, 37, FALSE)</f>
        <v>1</v>
      </c>
      <c r="AQ489" s="368">
        <f>VLOOKUP($B489, '0.학교(충남+대전)'!$C$4:$AC$767, 27, FALSE)</f>
        <v>15</v>
      </c>
      <c r="AR489" s="368">
        <f>VLOOKUP($B489, '0.학교(충남+대전)'!$C$4:$AH$767, 29, FALSE)</f>
        <v>13</v>
      </c>
      <c r="AS489" s="368">
        <f>VLOOKUP($B489, '0.학교(충남+대전)'!$C$4:$AH$767, 30, FALSE)</f>
        <v>0</v>
      </c>
      <c r="AT489" s="368">
        <f>VLOOKUP($G489, SCHOOL_INFO!$D$5:$AS$749, 38, FALSE)</f>
        <v>1</v>
      </c>
      <c r="AU489" s="368">
        <f>VLOOKUP($G489, SCHOOL_INFO!$D$5:$AS$749, 39, FALSE)</f>
        <v>3</v>
      </c>
      <c r="AV489" s="368">
        <f>VLOOKUP($G489, SCHOOL_INFO!$D$5:$AS$749, 40, FALSE)</f>
        <v>12</v>
      </c>
      <c r="AW489" s="368">
        <f>VLOOKUP($G489, SCHOOL_INFO!$D$5:$AS$749, 41, FALSE)</f>
        <v>1</v>
      </c>
      <c r="AX489" s="368">
        <f>VLOOKUP($G489, SCHOOL_INFO!$D$5:$AS$749, 42, FALSE)</f>
        <v>0</v>
      </c>
    </row>
    <row r="490" spans="1:50" ht="16.5" customHeight="1">
      <c r="A490" s="80">
        <v>486</v>
      </c>
      <c r="B490" s="86" t="s">
        <v>1751</v>
      </c>
      <c r="C490" s="88" t="s">
        <v>28</v>
      </c>
      <c r="D490" s="86" t="s">
        <v>2233</v>
      </c>
      <c r="E490" s="86" t="s">
        <v>1697</v>
      </c>
      <c r="F490" s="91" t="s">
        <v>724</v>
      </c>
      <c r="G490" s="90" t="s">
        <v>1752</v>
      </c>
      <c r="H490" s="390" t="s">
        <v>26</v>
      </c>
      <c r="I490" s="390" t="s">
        <v>699</v>
      </c>
      <c r="J490" s="88" t="s">
        <v>5123</v>
      </c>
      <c r="K490" s="366">
        <v>2</v>
      </c>
      <c r="L490" s="367">
        <v>1</v>
      </c>
      <c r="M490" s="367">
        <v>1</v>
      </c>
      <c r="N490" s="368">
        <f>VLOOKUP($G490, SCHOOL_INFO!$D$5:$AS$749, 6, FALSE)</f>
        <v>12</v>
      </c>
      <c r="O490" s="368">
        <f>VLOOKUP($G490, SCHOOL_INFO!$D$5:$AS$749, 7, FALSE)</f>
        <v>13</v>
      </c>
      <c r="P490" s="368">
        <f>VLOOKUP($G490, SCHOOL_INFO!$D$5:$AS$749, 8, FALSE)</f>
        <v>1</v>
      </c>
      <c r="Q490" s="368">
        <f>VLOOKUP($G490, SCHOOL_INFO!$D$5:$AS$749, 10, FALSE)</f>
        <v>2</v>
      </c>
      <c r="R490" s="368">
        <f>VLOOKUP($G490, SCHOOL_INFO!$D$5:$AS$749, 11, FALSE)</f>
        <v>1</v>
      </c>
      <c r="S490" s="368">
        <f>VLOOKUP($G490, SCHOOL_INFO!$D$5:$AS$749, 12, FALSE)</f>
        <v>0</v>
      </c>
      <c r="T490" s="368">
        <f>VLOOKUP($G490, SCHOOL_INFO!$D$5:$AS$749, 13, FALSE)</f>
        <v>4</v>
      </c>
      <c r="U490" s="368">
        <f>VLOOKUP($G490, SCHOOL_INFO!$D$5:$AS$749, 14, FALSE)</f>
        <v>9</v>
      </c>
      <c r="V490" s="368">
        <f>VLOOKUP($G490, SCHOOL_INFO!$D$5:$AS$749, 15, FALSE)</f>
        <v>0</v>
      </c>
      <c r="W490" s="368">
        <f>VLOOKUP($G490, SCHOOL_INFO!$D$5:$AS$749, 17, FALSE)</f>
        <v>6</v>
      </c>
      <c r="X490" s="368">
        <f>VLOOKUP($G490, SCHOOL_INFO!$D$5:$AS$749, 18, FALSE)</f>
        <v>4</v>
      </c>
      <c r="Y490" s="368">
        <f>VLOOKUP($G490, SCHOOL_INFO!$D$5:$AS$749, 19, FALSE)</f>
        <v>0</v>
      </c>
      <c r="Z490" s="368">
        <f>VLOOKUP($G490, SCHOOL_INFO!$D$5:$AS$749, 21, FALSE)</f>
        <v>2</v>
      </c>
      <c r="AA490" s="368">
        <f>VLOOKUP($G490, SCHOOL_INFO!$D$5:$AS$749, 22, FALSE)</f>
        <v>4</v>
      </c>
      <c r="AB490" s="368">
        <f>VLOOKUP($G490, SCHOOL_INFO!$D$5:$AS$749, 23, FALSE)</f>
        <v>0</v>
      </c>
      <c r="AC490" s="368">
        <f>VLOOKUP($G490, SCHOOL_INFO!$D$5:$AS$749, 25, FALSE)</f>
        <v>21</v>
      </c>
      <c r="AD490" s="368">
        <f>VLOOKUP($G490, SCHOOL_INFO!$D$5:$AS$749, 26, FALSE)</f>
        <v>16</v>
      </c>
      <c r="AE490" s="368">
        <f>VLOOKUP($G490, SCHOOL_INFO!$D$5:$AS$749, 27, FALSE)</f>
        <v>0</v>
      </c>
      <c r="AF490" s="368">
        <f>VLOOKUP($G490, SCHOOL_INFO!$D$5:$AS$749, 29, FALSE)</f>
        <v>0</v>
      </c>
      <c r="AG490" s="368">
        <f>VLOOKUP($G490, SCHOOL_INFO!$D$5:$AS$749, 30, FALSE)</f>
        <v>0</v>
      </c>
      <c r="AH490" s="368">
        <f>VLOOKUP($G490, SCHOOL_INFO!$D$5:$AS$749, 31, FALSE)</f>
        <v>0</v>
      </c>
      <c r="AI490" s="368">
        <f>VLOOKUP($G490, SCHOOL_INFO!$D$5:$AS$749, 33, FALSE)</f>
        <v>1</v>
      </c>
      <c r="AJ490" s="368">
        <f>VLOOKUP($G490, SCHOOL_INFO!$D$5:$AS$749, 34, FALSE)</f>
        <v>0</v>
      </c>
      <c r="AK490" s="368">
        <f>VLOOKUP($G490, SCHOOL_INFO!$D$5:$AS$749, 35, FALSE)</f>
        <v>10</v>
      </c>
      <c r="AL490" s="368">
        <f>VLOOKUP($B490, '0.학교(충남+대전)'!$C$4:$AH$767, 31, FALSE)</f>
        <v>10</v>
      </c>
      <c r="AM490" s="368">
        <f>VLOOKUP($B490, '0.학교(충남+대전)'!$C$4:$AH$767, 32, FALSE)</f>
        <v>0</v>
      </c>
      <c r="AN490" s="368">
        <f>VLOOKUP($G490, SCHOOL_INFO!$D$5:$AS$749, 9, FALSE)</f>
        <v>26</v>
      </c>
      <c r="AO490" s="368">
        <f>VLOOKUP($G490, SCHOOL_INFO!$D$5:$AS$749, 36, FALSE)</f>
        <v>44</v>
      </c>
      <c r="AP490" s="368">
        <f>VLOOKUP($G490, SCHOOL_INFO!$D$5:$AS$749, 37, FALSE)</f>
        <v>0</v>
      </c>
      <c r="AQ490" s="368">
        <f>VLOOKUP($B490, '0.학교(충남+대전)'!$C$4:$AC$767, 27, FALSE)</f>
        <v>44</v>
      </c>
      <c r="AR490" s="368">
        <f>VLOOKUP($B490, '0.학교(충남+대전)'!$C$4:$AH$767, 29, FALSE)</f>
        <v>44</v>
      </c>
      <c r="AS490" s="368">
        <f>VLOOKUP($B490, '0.학교(충남+대전)'!$C$4:$AH$767, 30, FALSE)</f>
        <v>0</v>
      </c>
      <c r="AT490" s="368">
        <f>VLOOKUP($G490, SCHOOL_INFO!$D$5:$AS$749, 38, FALSE)</f>
        <v>1</v>
      </c>
      <c r="AU490" s="368">
        <f>VLOOKUP($G490, SCHOOL_INFO!$D$5:$AS$749, 39, FALSE)</f>
        <v>10</v>
      </c>
      <c r="AV490" s="368">
        <f>VLOOKUP($G490, SCHOOL_INFO!$D$5:$AS$749, 40, FALSE)</f>
        <v>44</v>
      </c>
      <c r="AW490" s="368">
        <f>VLOOKUP($G490, SCHOOL_INFO!$D$5:$AS$749, 41, FALSE)</f>
        <v>0</v>
      </c>
      <c r="AX490" s="368">
        <f>VLOOKUP($G490, SCHOOL_INFO!$D$5:$AS$749, 42, FALSE)</f>
        <v>0</v>
      </c>
    </row>
    <row r="491" spans="1:50" ht="16.5" customHeight="1">
      <c r="A491" s="81">
        <v>487</v>
      </c>
      <c r="B491" s="86" t="s">
        <v>1753</v>
      </c>
      <c r="C491" s="88" t="s">
        <v>28</v>
      </c>
      <c r="D491" s="86" t="s">
        <v>2233</v>
      </c>
      <c r="E491" s="86" t="s">
        <v>1697</v>
      </c>
      <c r="F491" s="92" t="s">
        <v>784</v>
      </c>
      <c r="G491" s="90" t="s">
        <v>1754</v>
      </c>
      <c r="H491" s="390" t="s">
        <v>26</v>
      </c>
      <c r="I491" s="390" t="s">
        <v>699</v>
      </c>
      <c r="J491" s="88" t="s">
        <v>5123</v>
      </c>
      <c r="K491" s="366">
        <v>1</v>
      </c>
      <c r="L491" s="367">
        <v>1</v>
      </c>
      <c r="M491" s="367">
        <v>1</v>
      </c>
      <c r="N491" s="368">
        <f>VLOOKUP($G491, SCHOOL_INFO!$D$5:$AS$749, 6, FALSE)</f>
        <v>12</v>
      </c>
      <c r="O491" s="368">
        <f>VLOOKUP($G491, SCHOOL_INFO!$D$5:$AS$749, 7, FALSE)</f>
        <v>10</v>
      </c>
      <c r="P491" s="368">
        <f>VLOOKUP($G491, SCHOOL_INFO!$D$5:$AS$749, 8, FALSE)</f>
        <v>13</v>
      </c>
      <c r="Q491" s="368">
        <f>VLOOKUP($G491, SCHOOL_INFO!$D$5:$AS$749, 10, FALSE)</f>
        <v>0</v>
      </c>
      <c r="R491" s="368">
        <f>VLOOKUP($G491, SCHOOL_INFO!$D$5:$AS$749, 11, FALSE)</f>
        <v>0</v>
      </c>
      <c r="S491" s="368">
        <f>VLOOKUP($G491, SCHOOL_INFO!$D$5:$AS$749, 12, FALSE)</f>
        <v>0</v>
      </c>
      <c r="T491" s="368">
        <f>VLOOKUP($G491, SCHOOL_INFO!$D$5:$AS$749, 13, FALSE)</f>
        <v>0</v>
      </c>
      <c r="U491" s="368">
        <f>VLOOKUP($G491, SCHOOL_INFO!$D$5:$AS$749, 14, FALSE)</f>
        <v>0</v>
      </c>
      <c r="V491" s="368">
        <f>VLOOKUP($G491, SCHOOL_INFO!$D$5:$AS$749, 15, FALSE)</f>
        <v>0</v>
      </c>
      <c r="W491" s="368">
        <f>VLOOKUP($G491, SCHOOL_INFO!$D$5:$AS$749, 17, FALSE)</f>
        <v>19</v>
      </c>
      <c r="X491" s="368">
        <f>VLOOKUP($G491, SCHOOL_INFO!$D$5:$AS$749, 18, FALSE)</f>
        <v>19</v>
      </c>
      <c r="Y491" s="368">
        <f>VLOOKUP($G491, SCHOOL_INFO!$D$5:$AS$749, 19, FALSE)</f>
        <v>19</v>
      </c>
      <c r="Z491" s="368">
        <f>VLOOKUP($G491, SCHOOL_INFO!$D$5:$AS$749, 21, FALSE)</f>
        <v>7</v>
      </c>
      <c r="AA491" s="368">
        <f>VLOOKUP($G491, SCHOOL_INFO!$D$5:$AS$749, 22, FALSE)</f>
        <v>3</v>
      </c>
      <c r="AB491" s="368">
        <f>VLOOKUP($G491, SCHOOL_INFO!$D$5:$AS$749, 23, FALSE)</f>
        <v>4</v>
      </c>
      <c r="AC491" s="368">
        <f>VLOOKUP($G491, SCHOOL_INFO!$D$5:$AS$749, 25, FALSE)</f>
        <v>0</v>
      </c>
      <c r="AD491" s="368">
        <f>VLOOKUP($G491, SCHOOL_INFO!$D$5:$AS$749, 26, FALSE)</f>
        <v>0</v>
      </c>
      <c r="AE491" s="368">
        <f>VLOOKUP($G491, SCHOOL_INFO!$D$5:$AS$749, 27, FALSE)</f>
        <v>0</v>
      </c>
      <c r="AF491" s="368">
        <f>VLOOKUP($G491, SCHOOL_INFO!$D$5:$AS$749, 29, FALSE)</f>
        <v>0</v>
      </c>
      <c r="AG491" s="368">
        <f>VLOOKUP($G491, SCHOOL_INFO!$D$5:$AS$749, 30, FALSE)</f>
        <v>0</v>
      </c>
      <c r="AH491" s="368">
        <f>VLOOKUP($G491, SCHOOL_INFO!$D$5:$AS$749, 31, FALSE)</f>
        <v>0</v>
      </c>
      <c r="AI491" s="368">
        <f>VLOOKUP($G491, SCHOOL_INFO!$D$5:$AS$749, 33, FALSE)</f>
        <v>1</v>
      </c>
      <c r="AJ491" s="368">
        <f>VLOOKUP($G491, SCHOOL_INFO!$D$5:$AS$749, 34, FALSE)</f>
        <v>0</v>
      </c>
      <c r="AK491" s="368">
        <f>VLOOKUP($G491, SCHOOL_INFO!$D$5:$AS$749, 35, FALSE)</f>
        <v>8</v>
      </c>
      <c r="AL491" s="368">
        <f>VLOOKUP($B491, '0.학교(충남+대전)'!$C$4:$AH$767, 31, FALSE)</f>
        <v>8</v>
      </c>
      <c r="AM491" s="368">
        <f>VLOOKUP($B491, '0.학교(충남+대전)'!$C$4:$AH$767, 32, FALSE)</f>
        <v>0</v>
      </c>
      <c r="AN491" s="368">
        <f>VLOOKUP($G491, SCHOOL_INFO!$D$5:$AS$749, 9, FALSE)</f>
        <v>35</v>
      </c>
      <c r="AO491" s="368">
        <f>VLOOKUP($G491, SCHOOL_INFO!$D$5:$AS$749, 36, FALSE)</f>
        <v>55</v>
      </c>
      <c r="AP491" s="368">
        <f>VLOOKUP($G491, SCHOOL_INFO!$D$5:$AS$749, 37, FALSE)</f>
        <v>3</v>
      </c>
      <c r="AQ491" s="368">
        <f>VLOOKUP($B491, '0.학교(충남+대전)'!$C$4:$AC$767, 27, FALSE)</f>
        <v>58</v>
      </c>
      <c r="AR491" s="368">
        <f>VLOOKUP($B491, '0.학교(충남+대전)'!$C$4:$AH$767, 29, FALSE)</f>
        <v>58</v>
      </c>
      <c r="AS491" s="368">
        <f>VLOOKUP($B491, '0.학교(충남+대전)'!$C$4:$AH$767, 30, FALSE)</f>
        <v>0</v>
      </c>
      <c r="AT491" s="368">
        <f>VLOOKUP($G491, SCHOOL_INFO!$D$5:$AS$749, 38, FALSE)</f>
        <v>1</v>
      </c>
      <c r="AU491" s="368">
        <f>VLOOKUP($G491, SCHOOL_INFO!$D$5:$AS$749, 39, FALSE)</f>
        <v>9</v>
      </c>
      <c r="AV491" s="368">
        <f>VLOOKUP($G491, SCHOOL_INFO!$D$5:$AS$749, 40, FALSE)</f>
        <v>65</v>
      </c>
      <c r="AW491" s="368">
        <f>VLOOKUP($G491, SCHOOL_INFO!$D$5:$AS$749, 41, FALSE)</f>
        <v>0</v>
      </c>
      <c r="AX491" s="368">
        <f>VLOOKUP($G491, SCHOOL_INFO!$D$5:$AS$749, 42, FALSE)</f>
        <v>0</v>
      </c>
    </row>
    <row r="492" spans="1:50" ht="16.5" customHeight="1">
      <c r="A492" s="80">
        <v>488</v>
      </c>
      <c r="B492" s="86" t="s">
        <v>1755</v>
      </c>
      <c r="C492" s="88" t="s">
        <v>28</v>
      </c>
      <c r="D492" s="86" t="s">
        <v>2233</v>
      </c>
      <c r="E492" s="86" t="s">
        <v>1697</v>
      </c>
      <c r="F492" s="91" t="s">
        <v>724</v>
      </c>
      <c r="G492" s="90" t="s">
        <v>1756</v>
      </c>
      <c r="H492" s="390" t="s">
        <v>26</v>
      </c>
      <c r="I492" s="390" t="s">
        <v>699</v>
      </c>
      <c r="J492" s="88" t="s">
        <v>5123</v>
      </c>
      <c r="K492" s="366">
        <v>2</v>
      </c>
      <c r="L492" s="367">
        <v>1</v>
      </c>
      <c r="M492" s="367">
        <v>1</v>
      </c>
      <c r="N492" s="368">
        <f>VLOOKUP($G492, SCHOOL_INFO!$D$5:$AS$749, 6, FALSE)</f>
        <v>16</v>
      </c>
      <c r="O492" s="368">
        <f>VLOOKUP($G492, SCHOOL_INFO!$D$5:$AS$749, 7, FALSE)</f>
        <v>4</v>
      </c>
      <c r="P492" s="368">
        <f>VLOOKUP($G492, SCHOOL_INFO!$D$5:$AS$749, 8, FALSE)</f>
        <v>1</v>
      </c>
      <c r="Q492" s="368">
        <f>VLOOKUP($G492, SCHOOL_INFO!$D$5:$AS$749, 10, FALSE)</f>
        <v>0</v>
      </c>
      <c r="R492" s="368">
        <f>VLOOKUP($G492, SCHOOL_INFO!$D$5:$AS$749, 11, FALSE)</f>
        <v>0</v>
      </c>
      <c r="S492" s="368">
        <f>VLOOKUP($G492, SCHOOL_INFO!$D$5:$AS$749, 12, FALSE)</f>
        <v>0</v>
      </c>
      <c r="T492" s="368">
        <f>VLOOKUP($G492, SCHOOL_INFO!$D$5:$AS$749, 13, FALSE)</f>
        <v>3</v>
      </c>
      <c r="U492" s="368">
        <f>VLOOKUP($G492, SCHOOL_INFO!$D$5:$AS$749, 14, FALSE)</f>
        <v>1</v>
      </c>
      <c r="V492" s="368">
        <f>VLOOKUP($G492, SCHOOL_INFO!$D$5:$AS$749, 15, FALSE)</f>
        <v>0</v>
      </c>
      <c r="W492" s="368">
        <f>VLOOKUP($G492, SCHOOL_INFO!$D$5:$AS$749, 17, FALSE)</f>
        <v>2</v>
      </c>
      <c r="X492" s="368">
        <f>VLOOKUP($G492, SCHOOL_INFO!$D$5:$AS$749, 18, FALSE)</f>
        <v>2</v>
      </c>
      <c r="Y492" s="368">
        <f>VLOOKUP($G492, SCHOOL_INFO!$D$5:$AS$749, 19, FALSE)</f>
        <v>0</v>
      </c>
      <c r="Z492" s="368">
        <f>VLOOKUP($G492, SCHOOL_INFO!$D$5:$AS$749, 21, FALSE)</f>
        <v>24</v>
      </c>
      <c r="AA492" s="368">
        <f>VLOOKUP($G492, SCHOOL_INFO!$D$5:$AS$749, 22, FALSE)</f>
        <v>8</v>
      </c>
      <c r="AB492" s="368">
        <f>VLOOKUP($G492, SCHOOL_INFO!$D$5:$AS$749, 23, FALSE)</f>
        <v>0</v>
      </c>
      <c r="AC492" s="368">
        <f>VLOOKUP($G492, SCHOOL_INFO!$D$5:$AS$749, 25, FALSE)</f>
        <v>0</v>
      </c>
      <c r="AD492" s="368">
        <f>VLOOKUP($G492, SCHOOL_INFO!$D$5:$AS$749, 26, FALSE)</f>
        <v>0</v>
      </c>
      <c r="AE492" s="368">
        <f>VLOOKUP($G492, SCHOOL_INFO!$D$5:$AS$749, 27, FALSE)</f>
        <v>0</v>
      </c>
      <c r="AF492" s="368">
        <f>VLOOKUP($G492, SCHOOL_INFO!$D$5:$AS$749, 29, FALSE)</f>
        <v>8</v>
      </c>
      <c r="AG492" s="368">
        <f>VLOOKUP($G492, SCHOOL_INFO!$D$5:$AS$749, 30, FALSE)</f>
        <v>1</v>
      </c>
      <c r="AH492" s="368">
        <f>VLOOKUP($G492, SCHOOL_INFO!$D$5:$AS$749, 31, FALSE)</f>
        <v>0</v>
      </c>
      <c r="AI492" s="368">
        <f>VLOOKUP($G492, SCHOOL_INFO!$D$5:$AS$749, 33, FALSE)</f>
        <v>1</v>
      </c>
      <c r="AJ492" s="368">
        <f>VLOOKUP($G492, SCHOOL_INFO!$D$5:$AS$749, 34, FALSE)</f>
        <v>0</v>
      </c>
      <c r="AK492" s="368">
        <f>VLOOKUP($G492, SCHOOL_INFO!$D$5:$AS$749, 35, FALSE)</f>
        <v>6</v>
      </c>
      <c r="AL492" s="368">
        <f>VLOOKUP($B492, '0.학교(충남+대전)'!$C$4:$AH$767, 31, FALSE)</f>
        <v>6</v>
      </c>
      <c r="AM492" s="368">
        <f>VLOOKUP($B492, '0.학교(충남+대전)'!$C$4:$AH$767, 32, FALSE)</f>
        <v>0</v>
      </c>
      <c r="AN492" s="368">
        <f>VLOOKUP($G492, SCHOOL_INFO!$D$5:$AS$749, 9, FALSE)</f>
        <v>21</v>
      </c>
      <c r="AO492" s="368">
        <f>VLOOKUP($G492, SCHOOL_INFO!$D$5:$AS$749, 36, FALSE)</f>
        <v>27</v>
      </c>
      <c r="AP492" s="368">
        <f>VLOOKUP($G492, SCHOOL_INFO!$D$5:$AS$749, 37, FALSE)</f>
        <v>0</v>
      </c>
      <c r="AQ492" s="368">
        <f>VLOOKUP($B492, '0.학교(충남+대전)'!$C$4:$AC$767, 27, FALSE)</f>
        <v>27</v>
      </c>
      <c r="AR492" s="368">
        <f>VLOOKUP($B492, '0.학교(충남+대전)'!$C$4:$AH$767, 29, FALSE)</f>
        <v>27</v>
      </c>
      <c r="AS492" s="368">
        <f>VLOOKUP($B492, '0.학교(충남+대전)'!$C$4:$AH$767, 30, FALSE)</f>
        <v>0</v>
      </c>
      <c r="AT492" s="368">
        <f>VLOOKUP($G492, SCHOOL_INFO!$D$5:$AS$749, 38, FALSE)</f>
        <v>1</v>
      </c>
      <c r="AU492" s="368">
        <f>VLOOKUP($G492, SCHOOL_INFO!$D$5:$AS$749, 39, FALSE)</f>
        <v>7</v>
      </c>
      <c r="AV492" s="368">
        <f>VLOOKUP($G492, SCHOOL_INFO!$D$5:$AS$749, 40, FALSE)</f>
        <v>27</v>
      </c>
      <c r="AW492" s="368">
        <f>VLOOKUP($G492, SCHOOL_INFO!$D$5:$AS$749, 41, FALSE)</f>
        <v>0</v>
      </c>
      <c r="AX492" s="368">
        <f>VLOOKUP($G492, SCHOOL_INFO!$D$5:$AS$749, 42, FALSE)</f>
        <v>0</v>
      </c>
    </row>
    <row r="493" spans="1:50" ht="16.5" customHeight="1">
      <c r="A493" s="80">
        <v>489</v>
      </c>
      <c r="B493" s="86" t="s">
        <v>1757</v>
      </c>
      <c r="C493" s="88" t="s">
        <v>28</v>
      </c>
      <c r="D493" s="86" t="s">
        <v>2233</v>
      </c>
      <c r="E493" s="86" t="s">
        <v>1697</v>
      </c>
      <c r="F493" s="89" t="s">
        <v>730</v>
      </c>
      <c r="G493" s="90" t="s">
        <v>1758</v>
      </c>
      <c r="H493" s="390" t="s">
        <v>26</v>
      </c>
      <c r="I493" s="390" t="s">
        <v>699</v>
      </c>
      <c r="J493" s="88" t="s">
        <v>5123</v>
      </c>
      <c r="K493" s="366">
        <v>2</v>
      </c>
      <c r="L493" s="367">
        <v>1</v>
      </c>
      <c r="M493" s="367">
        <v>1</v>
      </c>
      <c r="N493" s="368">
        <f>VLOOKUP($G493, SCHOOL_INFO!$D$5:$AS$749, 6, FALSE)</f>
        <v>8</v>
      </c>
      <c r="O493" s="368">
        <f>VLOOKUP($G493, SCHOOL_INFO!$D$5:$AS$749, 7, FALSE)</f>
        <v>2</v>
      </c>
      <c r="P493" s="368">
        <f>VLOOKUP($G493, SCHOOL_INFO!$D$5:$AS$749, 8, FALSE)</f>
        <v>1</v>
      </c>
      <c r="Q493" s="368">
        <f>VLOOKUP($G493, SCHOOL_INFO!$D$5:$AS$749, 10, FALSE)</f>
        <v>6</v>
      </c>
      <c r="R493" s="368">
        <f>VLOOKUP($G493, SCHOOL_INFO!$D$5:$AS$749, 11, FALSE)</f>
        <v>2</v>
      </c>
      <c r="S493" s="368">
        <f>VLOOKUP($G493, SCHOOL_INFO!$D$5:$AS$749, 12, FALSE)</f>
        <v>0</v>
      </c>
      <c r="T493" s="368">
        <f>VLOOKUP($G493, SCHOOL_INFO!$D$5:$AS$749, 13, FALSE)</f>
        <v>0</v>
      </c>
      <c r="U493" s="368">
        <f>VLOOKUP($G493, SCHOOL_INFO!$D$5:$AS$749, 14, FALSE)</f>
        <v>0</v>
      </c>
      <c r="V493" s="368">
        <f>VLOOKUP($G493, SCHOOL_INFO!$D$5:$AS$749, 15, FALSE)</f>
        <v>0</v>
      </c>
      <c r="W493" s="368">
        <f>VLOOKUP($G493, SCHOOL_INFO!$D$5:$AS$749, 17, FALSE)</f>
        <v>0</v>
      </c>
      <c r="X493" s="368">
        <f>VLOOKUP($G493, SCHOOL_INFO!$D$5:$AS$749, 18, FALSE)</f>
        <v>0</v>
      </c>
      <c r="Y493" s="368">
        <f>VLOOKUP($G493, SCHOOL_INFO!$D$5:$AS$749, 19, FALSE)</f>
        <v>0</v>
      </c>
      <c r="Z493" s="368">
        <f>VLOOKUP($G493, SCHOOL_INFO!$D$5:$AS$749, 21, FALSE)</f>
        <v>8</v>
      </c>
      <c r="AA493" s="368">
        <f>VLOOKUP($G493, SCHOOL_INFO!$D$5:$AS$749, 22, FALSE)</f>
        <v>4</v>
      </c>
      <c r="AB493" s="368">
        <f>VLOOKUP($G493, SCHOOL_INFO!$D$5:$AS$749, 23, FALSE)</f>
        <v>0</v>
      </c>
      <c r="AC493" s="368">
        <f>VLOOKUP($G493, SCHOOL_INFO!$D$5:$AS$749, 25, FALSE)</f>
        <v>22</v>
      </c>
      <c r="AD493" s="368">
        <f>VLOOKUP($G493, SCHOOL_INFO!$D$5:$AS$749, 26, FALSE)</f>
        <v>6</v>
      </c>
      <c r="AE493" s="368">
        <f>VLOOKUP($G493, SCHOOL_INFO!$D$5:$AS$749, 27, FALSE)</f>
        <v>0</v>
      </c>
      <c r="AF493" s="368">
        <f>VLOOKUP($G493, SCHOOL_INFO!$D$5:$AS$749, 29, FALSE)</f>
        <v>0</v>
      </c>
      <c r="AG493" s="368">
        <f>VLOOKUP($G493, SCHOOL_INFO!$D$5:$AS$749, 30, FALSE)</f>
        <v>0</v>
      </c>
      <c r="AH493" s="368">
        <f>VLOOKUP($G493, SCHOOL_INFO!$D$5:$AS$749, 31, FALSE)</f>
        <v>0</v>
      </c>
      <c r="AI493" s="368">
        <f>VLOOKUP($G493, SCHOOL_INFO!$D$5:$AS$749, 33, FALSE)</f>
        <v>1</v>
      </c>
      <c r="AJ493" s="368">
        <f>VLOOKUP($G493, SCHOOL_INFO!$D$5:$AS$749, 34, FALSE)</f>
        <v>0</v>
      </c>
      <c r="AK493" s="368">
        <f>VLOOKUP($G493, SCHOOL_INFO!$D$5:$AS$749, 35, FALSE)</f>
        <v>4</v>
      </c>
      <c r="AL493" s="368">
        <f>VLOOKUP($B493, '0.학교(충남+대전)'!$C$4:$AH$767, 31, FALSE)</f>
        <v>4</v>
      </c>
      <c r="AM493" s="368">
        <f>VLOOKUP($B493, '0.학교(충남+대전)'!$C$4:$AH$767, 32, FALSE)</f>
        <v>0</v>
      </c>
      <c r="AN493" s="368">
        <f>VLOOKUP($G493, SCHOOL_INFO!$D$5:$AS$749, 9, FALSE)</f>
        <v>11</v>
      </c>
      <c r="AO493" s="368">
        <f>VLOOKUP($G493, SCHOOL_INFO!$D$5:$AS$749, 36, FALSE)</f>
        <v>34</v>
      </c>
      <c r="AP493" s="368">
        <f>VLOOKUP($G493, SCHOOL_INFO!$D$5:$AS$749, 37, FALSE)</f>
        <v>0</v>
      </c>
      <c r="AQ493" s="368">
        <f>VLOOKUP($B493, '0.학교(충남+대전)'!$C$4:$AC$767, 27, FALSE)</f>
        <v>34</v>
      </c>
      <c r="AR493" s="368">
        <f>VLOOKUP($B493, '0.학교(충남+대전)'!$C$4:$AH$767, 29, FALSE)</f>
        <v>34</v>
      </c>
      <c r="AS493" s="368">
        <f>VLOOKUP($B493, '0.학교(충남+대전)'!$C$4:$AH$767, 30, FALSE)</f>
        <v>0</v>
      </c>
      <c r="AT493" s="368">
        <f>VLOOKUP($G493, SCHOOL_INFO!$D$5:$AS$749, 38, FALSE)</f>
        <v>1</v>
      </c>
      <c r="AU493" s="368">
        <f>VLOOKUP($G493, SCHOOL_INFO!$D$5:$AS$749, 39, FALSE)</f>
        <v>5</v>
      </c>
      <c r="AV493" s="368">
        <f>VLOOKUP($G493, SCHOOL_INFO!$D$5:$AS$749, 40, FALSE)</f>
        <v>34</v>
      </c>
      <c r="AW493" s="368">
        <f>VLOOKUP($G493, SCHOOL_INFO!$D$5:$AS$749, 41, FALSE)</f>
        <v>0</v>
      </c>
      <c r="AX493" s="368">
        <f>VLOOKUP($G493, SCHOOL_INFO!$D$5:$AS$749, 42, FALSE)</f>
        <v>0</v>
      </c>
    </row>
    <row r="494" spans="1:50" ht="16.5" customHeight="1">
      <c r="A494" s="81">
        <v>490</v>
      </c>
      <c r="B494" s="86" t="s">
        <v>1759</v>
      </c>
      <c r="C494" s="88" t="s">
        <v>28</v>
      </c>
      <c r="D494" s="86" t="s">
        <v>2233</v>
      </c>
      <c r="E494" s="86" t="s">
        <v>1697</v>
      </c>
      <c r="F494" s="91" t="s">
        <v>724</v>
      </c>
      <c r="G494" s="90" t="s">
        <v>1760</v>
      </c>
      <c r="H494" s="390" t="s">
        <v>26</v>
      </c>
      <c r="I494" s="390" t="s">
        <v>699</v>
      </c>
      <c r="J494" s="88" t="s">
        <v>5123</v>
      </c>
      <c r="K494" s="366">
        <v>2</v>
      </c>
      <c r="L494" s="367">
        <v>1</v>
      </c>
      <c r="M494" s="367">
        <v>1</v>
      </c>
      <c r="N494" s="368">
        <f>VLOOKUP($G494, SCHOOL_INFO!$D$5:$AS$749, 6, FALSE)</f>
        <v>8</v>
      </c>
      <c r="O494" s="368">
        <f>VLOOKUP($G494, SCHOOL_INFO!$D$5:$AS$749, 7, FALSE)</f>
        <v>18</v>
      </c>
      <c r="P494" s="368">
        <f>VLOOKUP($G494, SCHOOL_INFO!$D$5:$AS$749, 8, FALSE)</f>
        <v>1</v>
      </c>
      <c r="Q494" s="368">
        <f>VLOOKUP($G494, SCHOOL_INFO!$D$5:$AS$749, 10, FALSE)</f>
        <v>2</v>
      </c>
      <c r="R494" s="368">
        <f>VLOOKUP($G494, SCHOOL_INFO!$D$5:$AS$749, 11, FALSE)</f>
        <v>0</v>
      </c>
      <c r="S494" s="368">
        <f>VLOOKUP($G494, SCHOOL_INFO!$D$5:$AS$749, 12, FALSE)</f>
        <v>0</v>
      </c>
      <c r="T494" s="368">
        <f>VLOOKUP($G494, SCHOOL_INFO!$D$5:$AS$749, 13, FALSE)</f>
        <v>4</v>
      </c>
      <c r="U494" s="368">
        <f>VLOOKUP($G494, SCHOOL_INFO!$D$5:$AS$749, 14, FALSE)</f>
        <v>0</v>
      </c>
      <c r="V494" s="368">
        <f>VLOOKUP($G494, SCHOOL_INFO!$D$5:$AS$749, 15, FALSE)</f>
        <v>0</v>
      </c>
      <c r="W494" s="368">
        <f>VLOOKUP($G494, SCHOOL_INFO!$D$5:$AS$749, 17, FALSE)</f>
        <v>0</v>
      </c>
      <c r="X494" s="368">
        <f>VLOOKUP($G494, SCHOOL_INFO!$D$5:$AS$749, 18, FALSE)</f>
        <v>0</v>
      </c>
      <c r="Y494" s="368">
        <f>VLOOKUP($G494, SCHOOL_INFO!$D$5:$AS$749, 19, FALSE)</f>
        <v>0</v>
      </c>
      <c r="Z494" s="368">
        <f>VLOOKUP($G494, SCHOOL_INFO!$D$5:$AS$749, 21, FALSE)</f>
        <v>6</v>
      </c>
      <c r="AA494" s="368">
        <f>VLOOKUP($G494, SCHOOL_INFO!$D$5:$AS$749, 22, FALSE)</f>
        <v>4</v>
      </c>
      <c r="AB494" s="368">
        <f>VLOOKUP($G494, SCHOOL_INFO!$D$5:$AS$749, 23, FALSE)</f>
        <v>0</v>
      </c>
      <c r="AC494" s="368">
        <f>VLOOKUP($G494, SCHOOL_INFO!$D$5:$AS$749, 25, FALSE)</f>
        <v>16</v>
      </c>
      <c r="AD494" s="368">
        <f>VLOOKUP($G494, SCHOOL_INFO!$D$5:$AS$749, 26, FALSE)</f>
        <v>34</v>
      </c>
      <c r="AE494" s="368">
        <f>VLOOKUP($G494, SCHOOL_INFO!$D$5:$AS$749, 27, FALSE)</f>
        <v>0</v>
      </c>
      <c r="AF494" s="368">
        <f>VLOOKUP($G494, SCHOOL_INFO!$D$5:$AS$749, 29, FALSE)</f>
        <v>0</v>
      </c>
      <c r="AG494" s="368">
        <f>VLOOKUP($G494, SCHOOL_INFO!$D$5:$AS$749, 30, FALSE)</f>
        <v>0</v>
      </c>
      <c r="AH494" s="368">
        <f>VLOOKUP($G494, SCHOOL_INFO!$D$5:$AS$749, 31, FALSE)</f>
        <v>0</v>
      </c>
      <c r="AI494" s="368">
        <f>VLOOKUP($G494, SCHOOL_INFO!$D$5:$AS$749, 33, FALSE)</f>
        <v>1</v>
      </c>
      <c r="AJ494" s="368">
        <f>VLOOKUP($G494, SCHOOL_INFO!$D$5:$AS$749, 34, FALSE)</f>
        <v>0</v>
      </c>
      <c r="AK494" s="368">
        <f>VLOOKUP($G494, SCHOOL_INFO!$D$5:$AS$749, 35, FALSE)</f>
        <v>6</v>
      </c>
      <c r="AL494" s="368">
        <f>VLOOKUP($B494, '0.학교(충남+대전)'!$C$4:$AH$767, 31, FALSE)</f>
        <v>6</v>
      </c>
      <c r="AM494" s="368">
        <f>VLOOKUP($B494, '0.학교(충남+대전)'!$C$4:$AH$767, 32, FALSE)</f>
        <v>0</v>
      </c>
      <c r="AN494" s="368">
        <f>VLOOKUP($G494, SCHOOL_INFO!$D$5:$AS$749, 9, FALSE)</f>
        <v>27</v>
      </c>
      <c r="AO494" s="368">
        <f>VLOOKUP($G494, SCHOOL_INFO!$D$5:$AS$749, 36, FALSE)</f>
        <v>27</v>
      </c>
      <c r="AP494" s="368">
        <f>VLOOKUP($G494, SCHOOL_INFO!$D$5:$AS$749, 37, FALSE)</f>
        <v>1</v>
      </c>
      <c r="AQ494" s="368">
        <f>VLOOKUP($B494, '0.학교(충남+대전)'!$C$4:$AC$767, 27, FALSE)</f>
        <v>28</v>
      </c>
      <c r="AR494" s="368">
        <f>VLOOKUP($B494, '0.학교(충남+대전)'!$C$4:$AH$767, 29, FALSE)</f>
        <v>28</v>
      </c>
      <c r="AS494" s="368">
        <f>VLOOKUP($B494, '0.학교(충남+대전)'!$C$4:$AH$767, 30, FALSE)</f>
        <v>0</v>
      </c>
      <c r="AT494" s="368">
        <f>VLOOKUP($G494, SCHOOL_INFO!$D$5:$AS$749, 38, FALSE)</f>
        <v>1</v>
      </c>
      <c r="AU494" s="368">
        <f>VLOOKUP($G494, SCHOOL_INFO!$D$5:$AS$749, 39, FALSE)</f>
        <v>7</v>
      </c>
      <c r="AV494" s="368">
        <f>VLOOKUP($G494, SCHOOL_INFO!$D$5:$AS$749, 40, FALSE)</f>
        <v>28</v>
      </c>
      <c r="AW494" s="368">
        <f>VLOOKUP($G494, SCHOOL_INFO!$D$5:$AS$749, 41, FALSE)</f>
        <v>0</v>
      </c>
      <c r="AX494" s="368">
        <f>VLOOKUP($G494, SCHOOL_INFO!$D$5:$AS$749, 42, FALSE)</f>
        <v>0</v>
      </c>
    </row>
    <row r="495" spans="1:50" ht="16.5" customHeight="1">
      <c r="A495" s="80">
        <v>491</v>
      </c>
      <c r="B495" s="86" t="s">
        <v>1779</v>
      </c>
      <c r="C495" s="88" t="s">
        <v>28</v>
      </c>
      <c r="D495" s="86" t="s">
        <v>2233</v>
      </c>
      <c r="E495" s="86" t="s">
        <v>1697</v>
      </c>
      <c r="F495" s="91" t="s">
        <v>724</v>
      </c>
      <c r="G495" s="98" t="s">
        <v>1780</v>
      </c>
      <c r="H495" s="390" t="s">
        <v>26</v>
      </c>
      <c r="I495" s="390" t="s">
        <v>699</v>
      </c>
      <c r="J495" s="88" t="s">
        <v>5123</v>
      </c>
      <c r="K495" s="366">
        <v>2</v>
      </c>
      <c r="L495" s="367">
        <v>1</v>
      </c>
      <c r="M495" s="367">
        <v>1</v>
      </c>
      <c r="N495" s="368">
        <f>VLOOKUP($G495, SCHOOL_INFO!$D$5:$AS$749, 6, FALSE)</f>
        <v>11</v>
      </c>
      <c r="O495" s="368">
        <f>VLOOKUP($G495, SCHOOL_INFO!$D$5:$AS$749, 7, FALSE)</f>
        <v>36</v>
      </c>
      <c r="P495" s="368">
        <f>VLOOKUP($G495, SCHOOL_INFO!$D$5:$AS$749, 8, FALSE)</f>
        <v>1</v>
      </c>
      <c r="Q495" s="368">
        <f>VLOOKUP($G495, SCHOOL_INFO!$D$5:$AS$749, 10, FALSE)</f>
        <v>2</v>
      </c>
      <c r="R495" s="368">
        <f>VLOOKUP($G495, SCHOOL_INFO!$D$5:$AS$749, 11, FALSE)</f>
        <v>12</v>
      </c>
      <c r="S495" s="368">
        <f>VLOOKUP($G495, SCHOOL_INFO!$D$5:$AS$749, 12, FALSE)</f>
        <v>0</v>
      </c>
      <c r="T495" s="368">
        <f>VLOOKUP($G495, SCHOOL_INFO!$D$5:$AS$749, 13, FALSE)</f>
        <v>13</v>
      </c>
      <c r="U495" s="368">
        <f>VLOOKUP($G495, SCHOOL_INFO!$D$5:$AS$749, 14, FALSE)</f>
        <v>15</v>
      </c>
      <c r="V495" s="368">
        <f>VLOOKUP($G495, SCHOOL_INFO!$D$5:$AS$749, 15, FALSE)</f>
        <v>0</v>
      </c>
      <c r="W495" s="368">
        <f>VLOOKUP($G495, SCHOOL_INFO!$D$5:$AS$749, 17, FALSE)</f>
        <v>2</v>
      </c>
      <c r="X495" s="368">
        <f>VLOOKUP($G495, SCHOOL_INFO!$D$5:$AS$749, 18, FALSE)</f>
        <v>7</v>
      </c>
      <c r="Y495" s="368">
        <f>VLOOKUP($G495, SCHOOL_INFO!$D$5:$AS$749, 19, FALSE)</f>
        <v>0</v>
      </c>
      <c r="Z495" s="368">
        <f>VLOOKUP($G495, SCHOOL_INFO!$D$5:$AS$749, 21, FALSE)</f>
        <v>16</v>
      </c>
      <c r="AA495" s="368">
        <f>VLOOKUP($G495, SCHOOL_INFO!$D$5:$AS$749, 22, FALSE)</f>
        <v>79</v>
      </c>
      <c r="AB495" s="368">
        <f>VLOOKUP($G495, SCHOOL_INFO!$D$5:$AS$749, 23, FALSE)</f>
        <v>0</v>
      </c>
      <c r="AC495" s="368">
        <f>VLOOKUP($G495, SCHOOL_INFO!$D$5:$AS$749, 25, FALSE)</f>
        <v>1</v>
      </c>
      <c r="AD495" s="368">
        <f>VLOOKUP($G495, SCHOOL_INFO!$D$5:$AS$749, 26, FALSE)</f>
        <v>3</v>
      </c>
      <c r="AE495" s="368">
        <f>VLOOKUP($G495, SCHOOL_INFO!$D$5:$AS$749, 27, FALSE)</f>
        <v>0</v>
      </c>
      <c r="AF495" s="368">
        <f>VLOOKUP($G495, SCHOOL_INFO!$D$5:$AS$749, 29, FALSE)</f>
        <v>0</v>
      </c>
      <c r="AG495" s="368">
        <f>VLOOKUP($G495, SCHOOL_INFO!$D$5:$AS$749, 30, FALSE)</f>
        <v>0</v>
      </c>
      <c r="AH495" s="368">
        <f>VLOOKUP($G495, SCHOOL_INFO!$D$5:$AS$749, 31, FALSE)</f>
        <v>0</v>
      </c>
      <c r="AI495" s="368">
        <f>VLOOKUP($G495, SCHOOL_INFO!$D$5:$AS$749, 33, FALSE)</f>
        <v>1</v>
      </c>
      <c r="AJ495" s="368">
        <f>VLOOKUP($G495, SCHOOL_INFO!$D$5:$AS$749, 34, FALSE)</f>
        <v>0</v>
      </c>
      <c r="AK495" s="368">
        <f>VLOOKUP($G495, SCHOOL_INFO!$D$5:$AS$749, 35, FALSE)</f>
        <v>8</v>
      </c>
      <c r="AL495" s="368">
        <f>VLOOKUP($B495, '0.학교(충남+대전)'!$C$4:$AH$767, 31, FALSE)</f>
        <v>5</v>
      </c>
      <c r="AM495" s="368">
        <f>VLOOKUP($B495, '0.학교(충남+대전)'!$C$4:$AH$767, 32, FALSE)</f>
        <v>0</v>
      </c>
      <c r="AN495" s="368">
        <f>VLOOKUP($G495, SCHOOL_INFO!$D$5:$AS$749, 9, FALSE)</f>
        <v>48</v>
      </c>
      <c r="AO495" s="368">
        <f>VLOOKUP($G495, SCHOOL_INFO!$D$5:$AS$749, 36, FALSE)</f>
        <v>36</v>
      </c>
      <c r="AP495" s="368">
        <f>VLOOKUP($G495, SCHOOL_INFO!$D$5:$AS$749, 37, FALSE)</f>
        <v>3</v>
      </c>
      <c r="AQ495" s="368">
        <f>VLOOKUP($B495, '0.학교(충남+대전)'!$C$4:$AC$767, 27, FALSE)</f>
        <v>45</v>
      </c>
      <c r="AR495" s="368">
        <f>VLOOKUP($B495, '0.학교(충남+대전)'!$C$4:$AH$767, 29, FALSE)</f>
        <v>33</v>
      </c>
      <c r="AS495" s="368">
        <f>VLOOKUP($B495, '0.학교(충남+대전)'!$C$4:$AH$767, 30, FALSE)</f>
        <v>0</v>
      </c>
      <c r="AT495" s="368">
        <f>VLOOKUP($G495, SCHOOL_INFO!$D$5:$AS$749, 38, FALSE)</f>
        <v>3</v>
      </c>
      <c r="AU495" s="368">
        <f>VLOOKUP($G495, SCHOOL_INFO!$D$5:$AS$749, 39, FALSE)</f>
        <v>10</v>
      </c>
      <c r="AV495" s="368">
        <f>VLOOKUP($G495, SCHOOL_INFO!$D$5:$AS$749, 40, FALSE)</f>
        <v>35</v>
      </c>
      <c r="AW495" s="368">
        <f>VLOOKUP($G495, SCHOOL_INFO!$D$5:$AS$749, 41, FALSE)</f>
        <v>0</v>
      </c>
      <c r="AX495" s="368">
        <f>VLOOKUP($G495, SCHOOL_INFO!$D$5:$AS$749, 42, FALSE)</f>
        <v>0</v>
      </c>
    </row>
    <row r="496" spans="1:50" ht="16.5" customHeight="1">
      <c r="A496" s="80">
        <v>492</v>
      </c>
      <c r="B496" s="86" t="s">
        <v>1761</v>
      </c>
      <c r="C496" s="88" t="s">
        <v>28</v>
      </c>
      <c r="D496" s="86" t="s">
        <v>2233</v>
      </c>
      <c r="E496" s="86" t="s">
        <v>1697</v>
      </c>
      <c r="F496" s="87" t="s">
        <v>727</v>
      </c>
      <c r="G496" s="90" t="s">
        <v>1762</v>
      </c>
      <c r="H496" s="390" t="s">
        <v>4621</v>
      </c>
      <c r="I496" s="390" t="s">
        <v>699</v>
      </c>
      <c r="J496" s="88" t="s">
        <v>5123</v>
      </c>
      <c r="K496" s="366">
        <v>2</v>
      </c>
      <c r="L496" s="367">
        <v>1</v>
      </c>
      <c r="M496" s="367">
        <v>1</v>
      </c>
      <c r="N496" s="368">
        <f>VLOOKUP($G496, SCHOOL_INFO!$D$5:$AS$749, 6, FALSE)</f>
        <v>9</v>
      </c>
      <c r="O496" s="368">
        <f>VLOOKUP($G496, SCHOOL_INFO!$D$5:$AS$749, 7, FALSE)</f>
        <v>2</v>
      </c>
      <c r="P496" s="368">
        <f>VLOOKUP($G496, SCHOOL_INFO!$D$5:$AS$749, 8, FALSE)</f>
        <v>1</v>
      </c>
      <c r="Q496" s="368">
        <f>VLOOKUP($G496, SCHOOL_INFO!$D$5:$AS$749, 10, FALSE)</f>
        <v>3</v>
      </c>
      <c r="R496" s="368">
        <f>VLOOKUP($G496, SCHOOL_INFO!$D$5:$AS$749, 11, FALSE)</f>
        <v>2</v>
      </c>
      <c r="S496" s="368">
        <f>VLOOKUP($G496, SCHOOL_INFO!$D$5:$AS$749, 12, FALSE)</f>
        <v>0</v>
      </c>
      <c r="T496" s="368">
        <f>VLOOKUP($G496, SCHOOL_INFO!$D$5:$AS$749, 13, FALSE)</f>
        <v>3</v>
      </c>
      <c r="U496" s="368">
        <f>VLOOKUP($G496, SCHOOL_INFO!$D$5:$AS$749, 14, FALSE)</f>
        <v>0</v>
      </c>
      <c r="V496" s="368">
        <f>VLOOKUP($G496, SCHOOL_INFO!$D$5:$AS$749, 15, FALSE)</f>
        <v>0</v>
      </c>
      <c r="W496" s="368">
        <f>VLOOKUP($G496, SCHOOL_INFO!$D$5:$AS$749, 17, FALSE)</f>
        <v>1</v>
      </c>
      <c r="X496" s="368">
        <f>VLOOKUP($G496, SCHOOL_INFO!$D$5:$AS$749, 18, FALSE)</f>
        <v>0</v>
      </c>
      <c r="Y496" s="368">
        <f>VLOOKUP($G496, SCHOOL_INFO!$D$5:$AS$749, 19, FALSE)</f>
        <v>0</v>
      </c>
      <c r="Z496" s="368">
        <f>VLOOKUP($G496, SCHOOL_INFO!$D$5:$AS$749, 21, FALSE)</f>
        <v>10</v>
      </c>
      <c r="AA496" s="368">
        <f>VLOOKUP($G496, SCHOOL_INFO!$D$5:$AS$749, 22, FALSE)</f>
        <v>3</v>
      </c>
      <c r="AB496" s="368">
        <f>VLOOKUP($G496, SCHOOL_INFO!$D$5:$AS$749, 23, FALSE)</f>
        <v>0</v>
      </c>
      <c r="AC496" s="368">
        <f>VLOOKUP($G496, SCHOOL_INFO!$D$5:$AS$749, 25, FALSE)</f>
        <v>11</v>
      </c>
      <c r="AD496" s="368">
        <f>VLOOKUP($G496, SCHOOL_INFO!$D$5:$AS$749, 26, FALSE)</f>
        <v>9</v>
      </c>
      <c r="AE496" s="368">
        <f>VLOOKUP($G496, SCHOOL_INFO!$D$5:$AS$749, 27, FALSE)</f>
        <v>0</v>
      </c>
      <c r="AF496" s="368">
        <f>VLOOKUP($G496, SCHOOL_INFO!$D$5:$AS$749, 29, FALSE)</f>
        <v>0</v>
      </c>
      <c r="AG496" s="368">
        <f>VLOOKUP($G496, SCHOOL_INFO!$D$5:$AS$749, 30, FALSE)</f>
        <v>0</v>
      </c>
      <c r="AH496" s="368">
        <f>VLOOKUP($G496, SCHOOL_INFO!$D$5:$AS$749, 31, FALSE)</f>
        <v>0</v>
      </c>
      <c r="AI496" s="368">
        <f>VLOOKUP($G496, SCHOOL_INFO!$D$5:$AS$749, 33, FALSE)</f>
        <v>1</v>
      </c>
      <c r="AJ496" s="368">
        <f>VLOOKUP($G496, SCHOOL_INFO!$D$5:$AS$749, 34, FALSE)</f>
        <v>0</v>
      </c>
      <c r="AK496" s="368">
        <f>VLOOKUP($G496, SCHOOL_INFO!$D$5:$AS$749, 35, FALSE)</f>
        <v>4</v>
      </c>
      <c r="AL496" s="368">
        <f>VLOOKUP($B496, '0.학교(충남+대전)'!$C$4:$AH$767, 31, FALSE)</f>
        <v>4</v>
      </c>
      <c r="AM496" s="368">
        <f>VLOOKUP($B496, '0.학교(충남+대전)'!$C$4:$AH$767, 32, FALSE)</f>
        <v>0</v>
      </c>
      <c r="AN496" s="368">
        <f>VLOOKUP($G496, SCHOOL_INFO!$D$5:$AS$749, 9, FALSE)</f>
        <v>12</v>
      </c>
      <c r="AO496" s="368">
        <f>VLOOKUP($G496, SCHOOL_INFO!$D$5:$AS$749, 36, FALSE)</f>
        <v>15</v>
      </c>
      <c r="AP496" s="368">
        <f>VLOOKUP($G496, SCHOOL_INFO!$D$5:$AS$749, 37, FALSE)</f>
        <v>1</v>
      </c>
      <c r="AQ496" s="368">
        <f>VLOOKUP($B496, '0.학교(충남+대전)'!$C$4:$AC$767, 27, FALSE)</f>
        <v>16</v>
      </c>
      <c r="AR496" s="368">
        <f>VLOOKUP($B496, '0.학교(충남+대전)'!$C$4:$AH$767, 29, FALSE)</f>
        <v>16</v>
      </c>
      <c r="AS496" s="368">
        <f>VLOOKUP($B496, '0.학교(충남+대전)'!$C$4:$AH$767, 30, FALSE)</f>
        <v>0</v>
      </c>
      <c r="AT496" s="368">
        <f>VLOOKUP($G496, SCHOOL_INFO!$D$5:$AS$749, 38, FALSE)</f>
        <v>1</v>
      </c>
      <c r="AU496" s="368">
        <f>VLOOKUP($G496, SCHOOL_INFO!$D$5:$AS$749, 39, FALSE)</f>
        <v>5</v>
      </c>
      <c r="AV496" s="368">
        <f>VLOOKUP($G496, SCHOOL_INFO!$D$5:$AS$749, 40, FALSE)</f>
        <v>16</v>
      </c>
      <c r="AW496" s="368">
        <f>VLOOKUP($G496, SCHOOL_INFO!$D$5:$AS$749, 41, FALSE)</f>
        <v>0</v>
      </c>
      <c r="AX496" s="368">
        <f>VLOOKUP($G496, SCHOOL_INFO!$D$5:$AS$749, 42, FALSE)</f>
        <v>0</v>
      </c>
    </row>
    <row r="497" spans="1:50" ht="16.5" customHeight="1">
      <c r="A497" s="81">
        <v>493</v>
      </c>
      <c r="B497" s="86" t="s">
        <v>1763</v>
      </c>
      <c r="C497" s="88" t="s">
        <v>28</v>
      </c>
      <c r="D497" s="86" t="s">
        <v>2233</v>
      </c>
      <c r="E497" s="86" t="s">
        <v>1697</v>
      </c>
      <c r="F497" s="89" t="s">
        <v>730</v>
      </c>
      <c r="G497" s="90" t="s">
        <v>1764</v>
      </c>
      <c r="H497" s="390" t="s">
        <v>26</v>
      </c>
      <c r="I497" s="390" t="s">
        <v>699</v>
      </c>
      <c r="J497" s="88" t="s">
        <v>5123</v>
      </c>
      <c r="K497" s="366">
        <v>2</v>
      </c>
      <c r="L497" s="367">
        <v>1</v>
      </c>
      <c r="M497" s="367">
        <v>1</v>
      </c>
      <c r="N497" s="368">
        <f>VLOOKUP($G497, SCHOOL_INFO!$D$5:$AS$749, 6, FALSE)</f>
        <v>11</v>
      </c>
      <c r="O497" s="368">
        <f>VLOOKUP($G497, SCHOOL_INFO!$D$5:$AS$749, 7, FALSE)</f>
        <v>3</v>
      </c>
      <c r="P497" s="368">
        <f>VLOOKUP($G497, SCHOOL_INFO!$D$5:$AS$749, 8, FALSE)</f>
        <v>1</v>
      </c>
      <c r="Q497" s="368">
        <f>VLOOKUP($G497, SCHOOL_INFO!$D$5:$AS$749, 10, FALSE)</f>
        <v>2</v>
      </c>
      <c r="R497" s="368">
        <f>VLOOKUP($G497, SCHOOL_INFO!$D$5:$AS$749, 11, FALSE)</f>
        <v>1</v>
      </c>
      <c r="S497" s="368">
        <f>VLOOKUP($G497, SCHOOL_INFO!$D$5:$AS$749, 12, FALSE)</f>
        <v>0</v>
      </c>
      <c r="T497" s="368">
        <f>VLOOKUP($G497, SCHOOL_INFO!$D$5:$AS$749, 13, FALSE)</f>
        <v>0</v>
      </c>
      <c r="U497" s="368">
        <f>VLOOKUP($G497, SCHOOL_INFO!$D$5:$AS$749, 14, FALSE)</f>
        <v>0</v>
      </c>
      <c r="V497" s="368">
        <f>VLOOKUP($G497, SCHOOL_INFO!$D$5:$AS$749, 15, FALSE)</f>
        <v>0</v>
      </c>
      <c r="W497" s="368">
        <f>VLOOKUP($G497, SCHOOL_INFO!$D$5:$AS$749, 17, FALSE)</f>
        <v>0</v>
      </c>
      <c r="X497" s="368">
        <f>VLOOKUP($G497, SCHOOL_INFO!$D$5:$AS$749, 18, FALSE)</f>
        <v>0</v>
      </c>
      <c r="Y497" s="368">
        <f>VLOOKUP($G497, SCHOOL_INFO!$D$5:$AS$749, 19, FALSE)</f>
        <v>0</v>
      </c>
      <c r="Z497" s="368">
        <f>VLOOKUP($G497, SCHOOL_INFO!$D$5:$AS$749, 21, FALSE)</f>
        <v>5</v>
      </c>
      <c r="AA497" s="368">
        <f>VLOOKUP($G497, SCHOOL_INFO!$D$5:$AS$749, 22, FALSE)</f>
        <v>6</v>
      </c>
      <c r="AB497" s="368">
        <f>VLOOKUP($G497, SCHOOL_INFO!$D$5:$AS$749, 23, FALSE)</f>
        <v>0</v>
      </c>
      <c r="AC497" s="368">
        <f>VLOOKUP($G497, SCHOOL_INFO!$D$5:$AS$749, 25, FALSE)</f>
        <v>24</v>
      </c>
      <c r="AD497" s="368">
        <f>VLOOKUP($G497, SCHOOL_INFO!$D$5:$AS$749, 26, FALSE)</f>
        <v>5</v>
      </c>
      <c r="AE497" s="368">
        <f>VLOOKUP($G497, SCHOOL_INFO!$D$5:$AS$749, 27, FALSE)</f>
        <v>0</v>
      </c>
      <c r="AF497" s="368">
        <f>VLOOKUP($G497, SCHOOL_INFO!$D$5:$AS$749, 29, FALSE)</f>
        <v>0</v>
      </c>
      <c r="AG497" s="368">
        <f>VLOOKUP($G497, SCHOOL_INFO!$D$5:$AS$749, 30, FALSE)</f>
        <v>0</v>
      </c>
      <c r="AH497" s="368">
        <f>VLOOKUP($G497, SCHOOL_INFO!$D$5:$AS$749, 31, FALSE)</f>
        <v>0</v>
      </c>
      <c r="AI497" s="368">
        <f>VLOOKUP($G497, SCHOOL_INFO!$D$5:$AS$749, 33, FALSE)</f>
        <v>1</v>
      </c>
      <c r="AJ497" s="368">
        <f>VLOOKUP($G497, SCHOOL_INFO!$D$5:$AS$749, 34, FALSE)</f>
        <v>0</v>
      </c>
      <c r="AK497" s="368">
        <f>VLOOKUP($G497, SCHOOL_INFO!$D$5:$AS$749, 35, FALSE)</f>
        <v>6</v>
      </c>
      <c r="AL497" s="368">
        <f>VLOOKUP($B497, '0.학교(충남+대전)'!$C$4:$AH$767, 31, FALSE)</f>
        <v>6</v>
      </c>
      <c r="AM497" s="368">
        <f>VLOOKUP($B497, '0.학교(충남+대전)'!$C$4:$AH$767, 32, FALSE)</f>
        <v>0</v>
      </c>
      <c r="AN497" s="368">
        <f>VLOOKUP($G497, SCHOOL_INFO!$D$5:$AS$749, 9, FALSE)</f>
        <v>15</v>
      </c>
      <c r="AO497" s="368">
        <f>VLOOKUP($G497, SCHOOL_INFO!$D$5:$AS$749, 36, FALSE)</f>
        <v>33</v>
      </c>
      <c r="AP497" s="368">
        <f>VLOOKUP($G497, SCHOOL_INFO!$D$5:$AS$749, 37, FALSE)</f>
        <v>0</v>
      </c>
      <c r="AQ497" s="368">
        <f>VLOOKUP($B497, '0.학교(충남+대전)'!$C$4:$AC$767, 27, FALSE)</f>
        <v>33</v>
      </c>
      <c r="AR497" s="368">
        <f>VLOOKUP($B497, '0.학교(충남+대전)'!$C$4:$AH$767, 29, FALSE)</f>
        <v>33</v>
      </c>
      <c r="AS497" s="368">
        <f>VLOOKUP($B497, '0.학교(충남+대전)'!$C$4:$AH$767, 30, FALSE)</f>
        <v>0</v>
      </c>
      <c r="AT497" s="368">
        <f>VLOOKUP($G497, SCHOOL_INFO!$D$5:$AS$749, 38, FALSE)</f>
        <v>1</v>
      </c>
      <c r="AU497" s="368">
        <f>VLOOKUP($G497, SCHOOL_INFO!$D$5:$AS$749, 39, FALSE)</f>
        <v>7</v>
      </c>
      <c r="AV497" s="368">
        <f>VLOOKUP($G497, SCHOOL_INFO!$D$5:$AS$749, 40, FALSE)</f>
        <v>33</v>
      </c>
      <c r="AW497" s="368">
        <f>VLOOKUP($G497, SCHOOL_INFO!$D$5:$AS$749, 41, FALSE)</f>
        <v>0</v>
      </c>
      <c r="AX497" s="368">
        <f>VLOOKUP($G497, SCHOOL_INFO!$D$5:$AS$749, 42, FALSE)</f>
        <v>0</v>
      </c>
    </row>
    <row r="498" spans="1:50" ht="16.5" customHeight="1">
      <c r="A498" s="80">
        <v>494</v>
      </c>
      <c r="B498" s="86" t="s">
        <v>1765</v>
      </c>
      <c r="C498" s="88" t="s">
        <v>28</v>
      </c>
      <c r="D498" s="86" t="s">
        <v>2233</v>
      </c>
      <c r="E498" s="86" t="s">
        <v>1697</v>
      </c>
      <c r="F498" s="87" t="s">
        <v>727</v>
      </c>
      <c r="G498" s="90" t="s">
        <v>1766</v>
      </c>
      <c r="H498" s="390" t="s">
        <v>26</v>
      </c>
      <c r="I498" s="390" t="s">
        <v>699</v>
      </c>
      <c r="J498" s="88" t="s">
        <v>5123</v>
      </c>
      <c r="K498" s="366">
        <v>2</v>
      </c>
      <c r="L498" s="367">
        <v>1</v>
      </c>
      <c r="M498" s="367">
        <v>1</v>
      </c>
      <c r="N498" s="368">
        <f>VLOOKUP($G498, SCHOOL_INFO!$D$5:$AS$749, 6, FALSE)</f>
        <v>9</v>
      </c>
      <c r="O498" s="368">
        <f>VLOOKUP($G498, SCHOOL_INFO!$D$5:$AS$749, 7, FALSE)</f>
        <v>2</v>
      </c>
      <c r="P498" s="368">
        <f>VLOOKUP($G498, SCHOOL_INFO!$D$5:$AS$749, 8, FALSE)</f>
        <v>1</v>
      </c>
      <c r="Q498" s="368">
        <f>VLOOKUP($G498, SCHOOL_INFO!$D$5:$AS$749, 10, FALSE)</f>
        <v>0</v>
      </c>
      <c r="R498" s="368">
        <f>VLOOKUP($G498, SCHOOL_INFO!$D$5:$AS$749, 11, FALSE)</f>
        <v>0</v>
      </c>
      <c r="S498" s="368">
        <f>VLOOKUP($G498, SCHOOL_INFO!$D$5:$AS$749, 12, FALSE)</f>
        <v>0</v>
      </c>
      <c r="T498" s="368">
        <f>VLOOKUP($G498, SCHOOL_INFO!$D$5:$AS$749, 13, FALSE)</f>
        <v>0</v>
      </c>
      <c r="U498" s="368">
        <f>VLOOKUP($G498, SCHOOL_INFO!$D$5:$AS$749, 14, FALSE)</f>
        <v>0</v>
      </c>
      <c r="V498" s="368">
        <f>VLOOKUP($G498, SCHOOL_INFO!$D$5:$AS$749, 15, FALSE)</f>
        <v>0</v>
      </c>
      <c r="W498" s="368">
        <f>VLOOKUP($G498, SCHOOL_INFO!$D$5:$AS$749, 17, FALSE)</f>
        <v>0</v>
      </c>
      <c r="X498" s="368">
        <f>VLOOKUP($G498, SCHOOL_INFO!$D$5:$AS$749, 18, FALSE)</f>
        <v>0</v>
      </c>
      <c r="Y498" s="368">
        <f>VLOOKUP($G498, SCHOOL_INFO!$D$5:$AS$749, 19, FALSE)</f>
        <v>0</v>
      </c>
      <c r="Z498" s="368">
        <f>VLOOKUP($G498, SCHOOL_INFO!$D$5:$AS$749, 21, FALSE)</f>
        <v>8</v>
      </c>
      <c r="AA498" s="368">
        <f>VLOOKUP($G498, SCHOOL_INFO!$D$5:$AS$749, 22, FALSE)</f>
        <v>4</v>
      </c>
      <c r="AB498" s="368">
        <f>VLOOKUP($G498, SCHOOL_INFO!$D$5:$AS$749, 23, FALSE)</f>
        <v>0</v>
      </c>
      <c r="AC498" s="368">
        <f>VLOOKUP($G498, SCHOOL_INFO!$D$5:$AS$749, 25, FALSE)</f>
        <v>11</v>
      </c>
      <c r="AD498" s="368">
        <f>VLOOKUP($G498, SCHOOL_INFO!$D$5:$AS$749, 26, FALSE)</f>
        <v>4</v>
      </c>
      <c r="AE498" s="368">
        <f>VLOOKUP($G498, SCHOOL_INFO!$D$5:$AS$749, 27, FALSE)</f>
        <v>0</v>
      </c>
      <c r="AF498" s="368">
        <f>VLOOKUP($G498, SCHOOL_INFO!$D$5:$AS$749, 29, FALSE)</f>
        <v>0</v>
      </c>
      <c r="AG498" s="368">
        <f>VLOOKUP($G498, SCHOOL_INFO!$D$5:$AS$749, 30, FALSE)</f>
        <v>0</v>
      </c>
      <c r="AH498" s="368">
        <f>VLOOKUP($G498, SCHOOL_INFO!$D$5:$AS$749, 31, FALSE)</f>
        <v>0</v>
      </c>
      <c r="AI498" s="368">
        <f>VLOOKUP($G498, SCHOOL_INFO!$D$5:$AS$749, 33, FALSE)</f>
        <v>1</v>
      </c>
      <c r="AJ498" s="368">
        <f>VLOOKUP($G498, SCHOOL_INFO!$D$5:$AS$749, 34, FALSE)</f>
        <v>0</v>
      </c>
      <c r="AK498" s="368">
        <f>VLOOKUP($G498, SCHOOL_INFO!$D$5:$AS$749, 35, FALSE)</f>
        <v>5</v>
      </c>
      <c r="AL498" s="368">
        <f>VLOOKUP($B498, '0.학교(충남+대전)'!$C$4:$AH$767, 31, FALSE)</f>
        <v>5</v>
      </c>
      <c r="AM498" s="368">
        <f>VLOOKUP($B498, '0.학교(충남+대전)'!$C$4:$AH$767, 32, FALSE)</f>
        <v>0</v>
      </c>
      <c r="AN498" s="368">
        <f>VLOOKUP($G498, SCHOOL_INFO!$D$5:$AS$749, 9, FALSE)</f>
        <v>12</v>
      </c>
      <c r="AO498" s="368">
        <f>VLOOKUP($G498, SCHOOL_INFO!$D$5:$AS$749, 36, FALSE)</f>
        <v>19</v>
      </c>
      <c r="AP498" s="368">
        <f>VLOOKUP($G498, SCHOOL_INFO!$D$5:$AS$749, 37, FALSE)</f>
        <v>3</v>
      </c>
      <c r="AQ498" s="368">
        <f>VLOOKUP($B498, '0.학교(충남+대전)'!$C$4:$AC$767, 27, FALSE)</f>
        <v>22</v>
      </c>
      <c r="AR498" s="368">
        <f>VLOOKUP($B498, '0.학교(충남+대전)'!$C$4:$AH$767, 29, FALSE)</f>
        <v>22</v>
      </c>
      <c r="AS498" s="368">
        <f>VLOOKUP($B498, '0.학교(충남+대전)'!$C$4:$AH$767, 30, FALSE)</f>
        <v>0</v>
      </c>
      <c r="AT498" s="368">
        <f>VLOOKUP($G498, SCHOOL_INFO!$D$5:$AS$749, 38, FALSE)</f>
        <v>1</v>
      </c>
      <c r="AU498" s="368">
        <f>VLOOKUP($G498, SCHOOL_INFO!$D$5:$AS$749, 39, FALSE)</f>
        <v>6</v>
      </c>
      <c r="AV498" s="368">
        <f>VLOOKUP($G498, SCHOOL_INFO!$D$5:$AS$749, 40, FALSE)</f>
        <v>22</v>
      </c>
      <c r="AW498" s="368">
        <f>VLOOKUP($G498, SCHOOL_INFO!$D$5:$AS$749, 41, FALSE)</f>
        <v>0</v>
      </c>
      <c r="AX498" s="368">
        <f>VLOOKUP($G498, SCHOOL_INFO!$D$5:$AS$749, 42, FALSE)</f>
        <v>0</v>
      </c>
    </row>
    <row r="499" spans="1:50" ht="16.5" customHeight="1">
      <c r="A499" s="80">
        <v>495</v>
      </c>
      <c r="B499" s="86" t="s">
        <v>1767</v>
      </c>
      <c r="C499" s="88" t="s">
        <v>28</v>
      </c>
      <c r="D499" s="86" t="s">
        <v>2233</v>
      </c>
      <c r="E499" s="86" t="s">
        <v>1697</v>
      </c>
      <c r="F499" s="87" t="s">
        <v>727</v>
      </c>
      <c r="G499" s="90" t="s">
        <v>1768</v>
      </c>
      <c r="H499" s="390" t="s">
        <v>2353</v>
      </c>
      <c r="I499" s="390" t="s">
        <v>699</v>
      </c>
      <c r="J499" s="88" t="s">
        <v>5123</v>
      </c>
      <c r="K499" s="366">
        <v>2</v>
      </c>
      <c r="L499" s="367">
        <v>1</v>
      </c>
      <c r="M499" s="367">
        <v>1</v>
      </c>
      <c r="N499" s="368">
        <f>VLOOKUP($G499, SCHOOL_INFO!$D$5:$AS$749, 6, FALSE)</f>
        <v>3</v>
      </c>
      <c r="O499" s="368">
        <f>VLOOKUP($G499, SCHOOL_INFO!$D$5:$AS$749, 7, FALSE)</f>
        <v>0</v>
      </c>
      <c r="P499" s="368">
        <f>VLOOKUP($G499, SCHOOL_INFO!$D$5:$AS$749, 8, FALSE)</f>
        <v>1</v>
      </c>
      <c r="Q499" s="368">
        <f>VLOOKUP($G499, SCHOOL_INFO!$D$5:$AS$749, 10, FALSE)</f>
        <v>3</v>
      </c>
      <c r="R499" s="368">
        <f>VLOOKUP($G499, SCHOOL_INFO!$D$5:$AS$749, 11, FALSE)</f>
        <v>0</v>
      </c>
      <c r="S499" s="368">
        <f>VLOOKUP($G499, SCHOOL_INFO!$D$5:$AS$749, 12, FALSE)</f>
        <v>0</v>
      </c>
      <c r="T499" s="368">
        <f>VLOOKUP($G499, SCHOOL_INFO!$D$5:$AS$749, 13, FALSE)</f>
        <v>0</v>
      </c>
      <c r="U499" s="368">
        <f>VLOOKUP($G499, SCHOOL_INFO!$D$5:$AS$749, 14, FALSE)</f>
        <v>0</v>
      </c>
      <c r="V499" s="368">
        <f>VLOOKUP($G499, SCHOOL_INFO!$D$5:$AS$749, 15, FALSE)</f>
        <v>0</v>
      </c>
      <c r="W499" s="368">
        <f>VLOOKUP($G499, SCHOOL_INFO!$D$5:$AS$749, 17, FALSE)</f>
        <v>0</v>
      </c>
      <c r="X499" s="368">
        <f>VLOOKUP($G499, SCHOOL_INFO!$D$5:$AS$749, 18, FALSE)</f>
        <v>0</v>
      </c>
      <c r="Y499" s="368">
        <f>VLOOKUP($G499, SCHOOL_INFO!$D$5:$AS$749, 19, FALSE)</f>
        <v>0</v>
      </c>
      <c r="Z499" s="368">
        <f>VLOOKUP($G499, SCHOOL_INFO!$D$5:$AS$749, 21, FALSE)</f>
        <v>12</v>
      </c>
      <c r="AA499" s="368">
        <f>VLOOKUP($G499, SCHOOL_INFO!$D$5:$AS$749, 22, FALSE)</f>
        <v>2</v>
      </c>
      <c r="AB499" s="368">
        <f>VLOOKUP($G499, SCHOOL_INFO!$D$5:$AS$749, 23, FALSE)</f>
        <v>0</v>
      </c>
      <c r="AC499" s="368">
        <f>VLOOKUP($G499, SCHOOL_INFO!$D$5:$AS$749, 25, FALSE)</f>
        <v>3</v>
      </c>
      <c r="AD499" s="368">
        <f>VLOOKUP($G499, SCHOOL_INFO!$D$5:$AS$749, 26, FALSE)</f>
        <v>0</v>
      </c>
      <c r="AE499" s="368">
        <f>VLOOKUP($G499, SCHOOL_INFO!$D$5:$AS$749, 27, FALSE)</f>
        <v>0</v>
      </c>
      <c r="AF499" s="368">
        <f>VLOOKUP($G499, SCHOOL_INFO!$D$5:$AS$749, 29, FALSE)</f>
        <v>0</v>
      </c>
      <c r="AG499" s="368">
        <f>VLOOKUP($G499, SCHOOL_INFO!$D$5:$AS$749, 30, FALSE)</f>
        <v>0</v>
      </c>
      <c r="AH499" s="368">
        <f>VLOOKUP($G499, SCHOOL_INFO!$D$5:$AS$749, 31, FALSE)</f>
        <v>0</v>
      </c>
      <c r="AI499" s="368">
        <f>VLOOKUP($G499, SCHOOL_INFO!$D$5:$AS$749, 33, FALSE)</f>
        <v>1</v>
      </c>
      <c r="AJ499" s="368">
        <f>VLOOKUP($G499, SCHOOL_INFO!$D$5:$AS$749, 34, FALSE)</f>
        <v>0</v>
      </c>
      <c r="AK499" s="368">
        <f>VLOOKUP($G499, SCHOOL_INFO!$D$5:$AS$749, 35, FALSE)</f>
        <v>6</v>
      </c>
      <c r="AL499" s="368">
        <f>VLOOKUP($B499, '0.학교(충남+대전)'!$C$4:$AH$767, 31, FALSE)</f>
        <v>6</v>
      </c>
      <c r="AM499" s="368">
        <f>VLOOKUP($B499, '0.학교(충남+대전)'!$C$4:$AH$767, 32, FALSE)</f>
        <v>0</v>
      </c>
      <c r="AN499" s="368">
        <f>VLOOKUP($G499, SCHOOL_INFO!$D$5:$AS$749, 9, FALSE)</f>
        <v>4</v>
      </c>
      <c r="AO499" s="368">
        <f>VLOOKUP($G499, SCHOOL_INFO!$D$5:$AS$749, 36, FALSE)</f>
        <v>17</v>
      </c>
      <c r="AP499" s="368">
        <f>VLOOKUP($G499, SCHOOL_INFO!$D$5:$AS$749, 37, FALSE)</f>
        <v>0</v>
      </c>
      <c r="AQ499" s="368">
        <f>VLOOKUP($B499, '0.학교(충남+대전)'!$C$4:$AC$767, 27, FALSE)</f>
        <v>17</v>
      </c>
      <c r="AR499" s="368">
        <f>VLOOKUP($B499, '0.학교(충남+대전)'!$C$4:$AH$767, 29, FALSE)</f>
        <v>17</v>
      </c>
      <c r="AS499" s="368">
        <f>VLOOKUP($B499, '0.학교(충남+대전)'!$C$4:$AH$767, 30, FALSE)</f>
        <v>0</v>
      </c>
      <c r="AT499" s="368">
        <f>VLOOKUP($G499, SCHOOL_INFO!$D$5:$AS$749, 38, FALSE)</f>
        <v>1</v>
      </c>
      <c r="AU499" s="368">
        <f>VLOOKUP($G499, SCHOOL_INFO!$D$5:$AS$749, 39, FALSE)</f>
        <v>7</v>
      </c>
      <c r="AV499" s="368">
        <f>VLOOKUP($G499, SCHOOL_INFO!$D$5:$AS$749, 40, FALSE)</f>
        <v>17</v>
      </c>
      <c r="AW499" s="368">
        <f>VLOOKUP($G499, SCHOOL_INFO!$D$5:$AS$749, 41, FALSE)</f>
        <v>0</v>
      </c>
      <c r="AX499" s="368">
        <f>VLOOKUP($G499, SCHOOL_INFO!$D$5:$AS$749, 42, FALSE)</f>
        <v>0</v>
      </c>
    </row>
    <row r="500" spans="1:50" ht="16.5" customHeight="1">
      <c r="A500" s="81">
        <v>496</v>
      </c>
      <c r="B500" s="86" t="s">
        <v>1769</v>
      </c>
      <c r="C500" s="88" t="s">
        <v>28</v>
      </c>
      <c r="D500" s="86" t="s">
        <v>2233</v>
      </c>
      <c r="E500" s="86" t="s">
        <v>1697</v>
      </c>
      <c r="F500" s="87" t="s">
        <v>727</v>
      </c>
      <c r="G500" s="90" t="s">
        <v>1770</v>
      </c>
      <c r="H500" s="390" t="s">
        <v>2353</v>
      </c>
      <c r="I500" s="390" t="s">
        <v>699</v>
      </c>
      <c r="J500" s="88" t="s">
        <v>5123</v>
      </c>
      <c r="K500" s="366">
        <v>2</v>
      </c>
      <c r="L500" s="367">
        <v>1</v>
      </c>
      <c r="M500" s="367">
        <v>1</v>
      </c>
      <c r="N500" s="368">
        <f>VLOOKUP($G500, SCHOOL_INFO!$D$5:$AS$749, 6, FALSE)</f>
        <v>4</v>
      </c>
      <c r="O500" s="368">
        <f>VLOOKUP($G500, SCHOOL_INFO!$D$5:$AS$749, 7, FALSE)</f>
        <v>2</v>
      </c>
      <c r="P500" s="368">
        <f>VLOOKUP($G500, SCHOOL_INFO!$D$5:$AS$749, 8, FALSE)</f>
        <v>2</v>
      </c>
      <c r="Q500" s="368">
        <f>VLOOKUP($G500, SCHOOL_INFO!$D$5:$AS$749, 10, FALSE)</f>
        <v>0</v>
      </c>
      <c r="R500" s="368">
        <f>VLOOKUP($G500, SCHOOL_INFO!$D$5:$AS$749, 11, FALSE)</f>
        <v>0</v>
      </c>
      <c r="S500" s="368">
        <f>VLOOKUP($G500, SCHOOL_INFO!$D$5:$AS$749, 12, FALSE)</f>
        <v>1</v>
      </c>
      <c r="T500" s="368">
        <f>VLOOKUP($G500, SCHOOL_INFO!$D$5:$AS$749, 13, FALSE)</f>
        <v>0</v>
      </c>
      <c r="U500" s="368">
        <f>VLOOKUP($G500, SCHOOL_INFO!$D$5:$AS$749, 14, FALSE)</f>
        <v>0</v>
      </c>
      <c r="V500" s="368">
        <f>VLOOKUP($G500, SCHOOL_INFO!$D$5:$AS$749, 15, FALSE)</f>
        <v>0</v>
      </c>
      <c r="W500" s="368">
        <f>VLOOKUP($G500, SCHOOL_INFO!$D$5:$AS$749, 17, FALSE)</f>
        <v>0</v>
      </c>
      <c r="X500" s="368">
        <f>VLOOKUP($G500, SCHOOL_INFO!$D$5:$AS$749, 18, FALSE)</f>
        <v>2</v>
      </c>
      <c r="Y500" s="368">
        <f>VLOOKUP($G500, SCHOOL_INFO!$D$5:$AS$749, 19, FALSE)</f>
        <v>0</v>
      </c>
      <c r="Z500" s="368">
        <f>VLOOKUP($G500, SCHOOL_INFO!$D$5:$AS$749, 21, FALSE)</f>
        <v>4</v>
      </c>
      <c r="AA500" s="368">
        <f>VLOOKUP($G500, SCHOOL_INFO!$D$5:$AS$749, 22, FALSE)</f>
        <v>3</v>
      </c>
      <c r="AB500" s="368">
        <f>VLOOKUP($G500, SCHOOL_INFO!$D$5:$AS$749, 23, FALSE)</f>
        <v>0</v>
      </c>
      <c r="AC500" s="368">
        <f>VLOOKUP($G500, SCHOOL_INFO!$D$5:$AS$749, 25, FALSE)</f>
        <v>8</v>
      </c>
      <c r="AD500" s="368">
        <f>VLOOKUP($G500, SCHOOL_INFO!$D$5:$AS$749, 26, FALSE)</f>
        <v>4</v>
      </c>
      <c r="AE500" s="368">
        <f>VLOOKUP($G500, SCHOOL_INFO!$D$5:$AS$749, 27, FALSE)</f>
        <v>0</v>
      </c>
      <c r="AF500" s="368">
        <f>VLOOKUP($G500, SCHOOL_INFO!$D$5:$AS$749, 29, FALSE)</f>
        <v>0</v>
      </c>
      <c r="AG500" s="368">
        <f>VLOOKUP($G500, SCHOOL_INFO!$D$5:$AS$749, 30, FALSE)</f>
        <v>0</v>
      </c>
      <c r="AH500" s="368">
        <f>VLOOKUP($G500, SCHOOL_INFO!$D$5:$AS$749, 31, FALSE)</f>
        <v>0</v>
      </c>
      <c r="AI500" s="368">
        <f>VLOOKUP($G500, SCHOOL_INFO!$D$5:$AS$749, 33, FALSE)</f>
        <v>1</v>
      </c>
      <c r="AJ500" s="368">
        <f>VLOOKUP($G500, SCHOOL_INFO!$D$5:$AS$749, 34, FALSE)</f>
        <v>0</v>
      </c>
      <c r="AK500" s="368">
        <f>VLOOKUP($G500, SCHOOL_INFO!$D$5:$AS$749, 35, FALSE)</f>
        <v>2</v>
      </c>
      <c r="AL500" s="368">
        <f>VLOOKUP($B500, '0.학교(충남+대전)'!$C$4:$AH$767, 31, FALSE)</f>
        <v>2</v>
      </c>
      <c r="AM500" s="368">
        <f>VLOOKUP($B500, '0.학교(충남+대전)'!$C$4:$AH$767, 32, FALSE)</f>
        <v>0</v>
      </c>
      <c r="AN500" s="368">
        <f>VLOOKUP($G500, SCHOOL_INFO!$D$5:$AS$749, 9, FALSE)</f>
        <v>8</v>
      </c>
      <c r="AO500" s="368">
        <f>VLOOKUP($G500, SCHOOL_INFO!$D$5:$AS$749, 36, FALSE)</f>
        <v>8</v>
      </c>
      <c r="AP500" s="368">
        <f>VLOOKUP($G500, SCHOOL_INFO!$D$5:$AS$749, 37, FALSE)</f>
        <v>1</v>
      </c>
      <c r="AQ500" s="368">
        <f>VLOOKUP($B500, '0.학교(충남+대전)'!$C$4:$AC$767, 27, FALSE)</f>
        <v>9</v>
      </c>
      <c r="AR500" s="368">
        <f>VLOOKUP($B500, '0.학교(충남+대전)'!$C$4:$AH$767, 29, FALSE)</f>
        <v>9</v>
      </c>
      <c r="AS500" s="368">
        <f>VLOOKUP($B500, '0.학교(충남+대전)'!$C$4:$AH$767, 30, FALSE)</f>
        <v>0</v>
      </c>
      <c r="AT500" s="368">
        <f>VLOOKUP($G500, SCHOOL_INFO!$D$5:$AS$749, 38, FALSE)</f>
        <v>1</v>
      </c>
      <c r="AU500" s="368">
        <f>VLOOKUP($G500, SCHOOL_INFO!$D$5:$AS$749, 39, FALSE)</f>
        <v>4</v>
      </c>
      <c r="AV500" s="368">
        <f>VLOOKUP($G500, SCHOOL_INFO!$D$5:$AS$749, 40, FALSE)</f>
        <v>9</v>
      </c>
      <c r="AW500" s="368">
        <f>VLOOKUP($G500, SCHOOL_INFO!$D$5:$AS$749, 41, FALSE)</f>
        <v>0</v>
      </c>
      <c r="AX500" s="368">
        <f>VLOOKUP($G500, SCHOOL_INFO!$D$5:$AS$749, 42, FALSE)</f>
        <v>0</v>
      </c>
    </row>
    <row r="501" spans="1:50" ht="16.5" customHeight="1">
      <c r="A501" s="80">
        <v>497</v>
      </c>
      <c r="B501" s="86" t="s">
        <v>1771</v>
      </c>
      <c r="C501" s="88" t="s">
        <v>28</v>
      </c>
      <c r="D501" s="86" t="s">
        <v>2233</v>
      </c>
      <c r="E501" s="86" t="s">
        <v>1697</v>
      </c>
      <c r="F501" s="87" t="s">
        <v>727</v>
      </c>
      <c r="G501" s="90" t="s">
        <v>1772</v>
      </c>
      <c r="H501" s="390" t="s">
        <v>2353</v>
      </c>
      <c r="I501" s="390" t="s">
        <v>699</v>
      </c>
      <c r="J501" s="88" t="s">
        <v>5123</v>
      </c>
      <c r="K501" s="366">
        <v>2</v>
      </c>
      <c r="L501" s="367">
        <v>1</v>
      </c>
      <c r="M501" s="367">
        <v>1</v>
      </c>
      <c r="N501" s="368">
        <f>VLOOKUP($G501, SCHOOL_INFO!$D$5:$AS$749, 6, FALSE)</f>
        <v>5</v>
      </c>
      <c r="O501" s="368">
        <f>VLOOKUP($G501, SCHOOL_INFO!$D$5:$AS$749, 7, FALSE)</f>
        <v>0</v>
      </c>
      <c r="P501" s="368">
        <f>VLOOKUP($G501, SCHOOL_INFO!$D$5:$AS$749, 8, FALSE)</f>
        <v>1</v>
      </c>
      <c r="Q501" s="368">
        <f>VLOOKUP($G501, SCHOOL_INFO!$D$5:$AS$749, 10, FALSE)</f>
        <v>2</v>
      </c>
      <c r="R501" s="368">
        <f>VLOOKUP($G501, SCHOOL_INFO!$D$5:$AS$749, 11, FALSE)</f>
        <v>0</v>
      </c>
      <c r="S501" s="368">
        <f>VLOOKUP($G501, SCHOOL_INFO!$D$5:$AS$749, 12, FALSE)</f>
        <v>0</v>
      </c>
      <c r="T501" s="368">
        <f>VLOOKUP($G501, SCHOOL_INFO!$D$5:$AS$749, 13, FALSE)</f>
        <v>0</v>
      </c>
      <c r="U501" s="368">
        <f>VLOOKUP($G501, SCHOOL_INFO!$D$5:$AS$749, 14, FALSE)</f>
        <v>0</v>
      </c>
      <c r="V501" s="368">
        <f>VLOOKUP($G501, SCHOOL_INFO!$D$5:$AS$749, 15, FALSE)</f>
        <v>0</v>
      </c>
      <c r="W501" s="368">
        <f>VLOOKUP($G501, SCHOOL_INFO!$D$5:$AS$749, 17, FALSE)</f>
        <v>0</v>
      </c>
      <c r="X501" s="368">
        <f>VLOOKUP($G501, SCHOOL_INFO!$D$5:$AS$749, 18, FALSE)</f>
        <v>0</v>
      </c>
      <c r="Y501" s="368">
        <f>VLOOKUP($G501, SCHOOL_INFO!$D$5:$AS$749, 19, FALSE)</f>
        <v>0</v>
      </c>
      <c r="Z501" s="368">
        <f>VLOOKUP($G501, SCHOOL_INFO!$D$5:$AS$749, 21, FALSE)</f>
        <v>2</v>
      </c>
      <c r="AA501" s="368">
        <f>VLOOKUP($G501, SCHOOL_INFO!$D$5:$AS$749, 22, FALSE)</f>
        <v>2</v>
      </c>
      <c r="AB501" s="368">
        <f>VLOOKUP($G501, SCHOOL_INFO!$D$5:$AS$749, 23, FALSE)</f>
        <v>0</v>
      </c>
      <c r="AC501" s="368">
        <f>VLOOKUP($G501, SCHOOL_INFO!$D$5:$AS$749, 25, FALSE)</f>
        <v>14</v>
      </c>
      <c r="AD501" s="368">
        <f>VLOOKUP($G501, SCHOOL_INFO!$D$5:$AS$749, 26, FALSE)</f>
        <v>0</v>
      </c>
      <c r="AE501" s="368">
        <f>VLOOKUP($G501, SCHOOL_INFO!$D$5:$AS$749, 27, FALSE)</f>
        <v>0</v>
      </c>
      <c r="AF501" s="368">
        <f>VLOOKUP($G501, SCHOOL_INFO!$D$5:$AS$749, 29, FALSE)</f>
        <v>0</v>
      </c>
      <c r="AG501" s="368">
        <f>VLOOKUP($G501, SCHOOL_INFO!$D$5:$AS$749, 30, FALSE)</f>
        <v>0</v>
      </c>
      <c r="AH501" s="368">
        <f>VLOOKUP($G501, SCHOOL_INFO!$D$5:$AS$749, 31, FALSE)</f>
        <v>0</v>
      </c>
      <c r="AI501" s="368">
        <f>VLOOKUP($G501, SCHOOL_INFO!$D$5:$AS$749, 33, FALSE)</f>
        <v>1</v>
      </c>
      <c r="AJ501" s="368">
        <f>VLOOKUP($G501, SCHOOL_INFO!$D$5:$AS$749, 34, FALSE)</f>
        <v>0</v>
      </c>
      <c r="AK501" s="368">
        <f>VLOOKUP($G501, SCHOOL_INFO!$D$5:$AS$749, 35, FALSE)</f>
        <v>3</v>
      </c>
      <c r="AL501" s="368">
        <f>VLOOKUP($B501, '0.학교(충남+대전)'!$C$4:$AH$767, 31, FALSE)</f>
        <v>3</v>
      </c>
      <c r="AM501" s="368">
        <f>VLOOKUP($B501, '0.학교(충남+대전)'!$C$4:$AH$767, 32, FALSE)</f>
        <v>0</v>
      </c>
      <c r="AN501" s="368">
        <f>VLOOKUP($G501, SCHOOL_INFO!$D$5:$AS$749, 9, FALSE)</f>
        <v>6</v>
      </c>
      <c r="AO501" s="368">
        <f>VLOOKUP($G501, SCHOOL_INFO!$D$5:$AS$749, 36, FALSE)</f>
        <v>15</v>
      </c>
      <c r="AP501" s="368">
        <f>VLOOKUP($G501, SCHOOL_INFO!$D$5:$AS$749, 37, FALSE)</f>
        <v>0</v>
      </c>
      <c r="AQ501" s="368">
        <f>VLOOKUP($B501, '0.학교(충남+대전)'!$C$4:$AC$767, 27, FALSE)</f>
        <v>14</v>
      </c>
      <c r="AR501" s="368">
        <f>VLOOKUP($B501, '0.학교(충남+대전)'!$C$4:$AH$767, 29, FALSE)</f>
        <v>15</v>
      </c>
      <c r="AS501" s="368">
        <f>VLOOKUP($B501, '0.학교(충남+대전)'!$C$4:$AH$767, 30, FALSE)</f>
        <v>0</v>
      </c>
      <c r="AT501" s="368">
        <f>VLOOKUP($G501, SCHOOL_INFO!$D$5:$AS$749, 38, FALSE)</f>
        <v>1</v>
      </c>
      <c r="AU501" s="368">
        <f>VLOOKUP($G501, SCHOOL_INFO!$D$5:$AS$749, 39, FALSE)</f>
        <v>4</v>
      </c>
      <c r="AV501" s="368">
        <f>VLOOKUP($G501, SCHOOL_INFO!$D$5:$AS$749, 40, FALSE)</f>
        <v>15</v>
      </c>
      <c r="AW501" s="368">
        <f>VLOOKUP($G501, SCHOOL_INFO!$D$5:$AS$749, 41, FALSE)</f>
        <v>0</v>
      </c>
      <c r="AX501" s="368">
        <f>VLOOKUP($G501, SCHOOL_INFO!$D$5:$AS$749, 42, FALSE)</f>
        <v>0</v>
      </c>
    </row>
    <row r="502" spans="1:50" ht="16.5" customHeight="1">
      <c r="A502" s="80">
        <v>498</v>
      </c>
      <c r="B502" s="86" t="s">
        <v>1773</v>
      </c>
      <c r="C502" s="88" t="s">
        <v>28</v>
      </c>
      <c r="D502" s="86" t="s">
        <v>2233</v>
      </c>
      <c r="E502" s="86" t="s">
        <v>1697</v>
      </c>
      <c r="F502" s="87" t="s">
        <v>727</v>
      </c>
      <c r="G502" s="90" t="s">
        <v>1774</v>
      </c>
      <c r="H502" s="390" t="s">
        <v>2353</v>
      </c>
      <c r="I502" s="390" t="s">
        <v>699</v>
      </c>
      <c r="J502" s="88" t="s">
        <v>5123</v>
      </c>
      <c r="K502" s="366">
        <v>2</v>
      </c>
      <c r="L502" s="367">
        <v>1</v>
      </c>
      <c r="M502" s="367">
        <v>1</v>
      </c>
      <c r="N502" s="368">
        <f>VLOOKUP($G502, SCHOOL_INFO!$D$5:$AS$749, 6, FALSE)</f>
        <v>6</v>
      </c>
      <c r="O502" s="368">
        <f>VLOOKUP($G502, SCHOOL_INFO!$D$5:$AS$749, 7, FALSE)</f>
        <v>3</v>
      </c>
      <c r="P502" s="368">
        <f>VLOOKUP($G502, SCHOOL_INFO!$D$5:$AS$749, 8, FALSE)</f>
        <v>3</v>
      </c>
      <c r="Q502" s="368">
        <f>VLOOKUP($G502, SCHOOL_INFO!$D$5:$AS$749, 10, FALSE)</f>
        <v>0</v>
      </c>
      <c r="R502" s="368">
        <f>VLOOKUP($G502, SCHOOL_INFO!$D$5:$AS$749, 11, FALSE)</f>
        <v>1</v>
      </c>
      <c r="S502" s="368">
        <f>VLOOKUP($G502, SCHOOL_INFO!$D$5:$AS$749, 12, FALSE)</f>
        <v>2</v>
      </c>
      <c r="T502" s="368">
        <f>VLOOKUP($G502, SCHOOL_INFO!$D$5:$AS$749, 13, FALSE)</f>
        <v>0</v>
      </c>
      <c r="U502" s="368">
        <f>VLOOKUP($G502, SCHOOL_INFO!$D$5:$AS$749, 14, FALSE)</f>
        <v>0</v>
      </c>
      <c r="V502" s="368">
        <f>VLOOKUP($G502, SCHOOL_INFO!$D$5:$AS$749, 15, FALSE)</f>
        <v>0</v>
      </c>
      <c r="W502" s="368">
        <f>VLOOKUP($G502, SCHOOL_INFO!$D$5:$AS$749, 17, FALSE)</f>
        <v>3</v>
      </c>
      <c r="X502" s="368">
        <f>VLOOKUP($G502, SCHOOL_INFO!$D$5:$AS$749, 18, FALSE)</f>
        <v>4</v>
      </c>
      <c r="Y502" s="368">
        <f>VLOOKUP($G502, SCHOOL_INFO!$D$5:$AS$749, 19, FALSE)</f>
        <v>0</v>
      </c>
      <c r="Z502" s="368">
        <f>VLOOKUP($G502, SCHOOL_INFO!$D$5:$AS$749, 21, FALSE)</f>
        <v>7</v>
      </c>
      <c r="AA502" s="368">
        <f>VLOOKUP($G502, SCHOOL_INFO!$D$5:$AS$749, 22, FALSE)</f>
        <v>5</v>
      </c>
      <c r="AB502" s="368">
        <f>VLOOKUP($G502, SCHOOL_INFO!$D$5:$AS$749, 23, FALSE)</f>
        <v>0</v>
      </c>
      <c r="AC502" s="368">
        <f>VLOOKUP($G502, SCHOOL_INFO!$D$5:$AS$749, 25, FALSE)</f>
        <v>1</v>
      </c>
      <c r="AD502" s="368">
        <f>VLOOKUP($G502, SCHOOL_INFO!$D$5:$AS$749, 26, FALSE)</f>
        <v>1</v>
      </c>
      <c r="AE502" s="368">
        <f>VLOOKUP($G502, SCHOOL_INFO!$D$5:$AS$749, 27, FALSE)</f>
        <v>2</v>
      </c>
      <c r="AF502" s="368">
        <f>VLOOKUP($G502, SCHOOL_INFO!$D$5:$AS$749, 29, FALSE)</f>
        <v>0</v>
      </c>
      <c r="AG502" s="368">
        <f>VLOOKUP($G502, SCHOOL_INFO!$D$5:$AS$749, 30, FALSE)</f>
        <v>0</v>
      </c>
      <c r="AH502" s="368">
        <f>VLOOKUP($G502, SCHOOL_INFO!$D$5:$AS$749, 31, FALSE)</f>
        <v>0</v>
      </c>
      <c r="AI502" s="368">
        <f>VLOOKUP($G502, SCHOOL_INFO!$D$5:$AS$749, 33, FALSE)</f>
        <v>1</v>
      </c>
      <c r="AJ502" s="368">
        <f>VLOOKUP($G502, SCHOOL_INFO!$D$5:$AS$749, 34, FALSE)</f>
        <v>0</v>
      </c>
      <c r="AK502" s="368">
        <f>VLOOKUP($G502, SCHOOL_INFO!$D$5:$AS$749, 35, FALSE)</f>
        <v>4</v>
      </c>
      <c r="AL502" s="368">
        <f>VLOOKUP($B502, '0.학교(충남+대전)'!$C$4:$AH$767, 31, FALSE)</f>
        <v>4</v>
      </c>
      <c r="AM502" s="368">
        <f>VLOOKUP($B502, '0.학교(충남+대전)'!$C$4:$AH$767, 32, FALSE)</f>
        <v>0</v>
      </c>
      <c r="AN502" s="368">
        <f>VLOOKUP($G502, SCHOOL_INFO!$D$5:$AS$749, 9, FALSE)</f>
        <v>12</v>
      </c>
      <c r="AO502" s="368">
        <f>VLOOKUP($G502, SCHOOL_INFO!$D$5:$AS$749, 36, FALSE)</f>
        <v>15</v>
      </c>
      <c r="AP502" s="368">
        <f>VLOOKUP($G502, SCHOOL_INFO!$D$5:$AS$749, 37, FALSE)</f>
        <v>0</v>
      </c>
      <c r="AQ502" s="368">
        <f>VLOOKUP($B502, '0.학교(충남+대전)'!$C$4:$AC$767, 27, FALSE)</f>
        <v>15</v>
      </c>
      <c r="AR502" s="368">
        <f>VLOOKUP($B502, '0.학교(충남+대전)'!$C$4:$AH$767, 29, FALSE)</f>
        <v>15</v>
      </c>
      <c r="AS502" s="368">
        <f>VLOOKUP($B502, '0.학교(충남+대전)'!$C$4:$AH$767, 30, FALSE)</f>
        <v>0</v>
      </c>
      <c r="AT502" s="368">
        <f>VLOOKUP($G502, SCHOOL_INFO!$D$5:$AS$749, 38, FALSE)</f>
        <v>1</v>
      </c>
      <c r="AU502" s="368">
        <f>VLOOKUP($G502, SCHOOL_INFO!$D$5:$AS$749, 39, FALSE)</f>
        <v>5</v>
      </c>
      <c r="AV502" s="368">
        <f>VLOOKUP($G502, SCHOOL_INFO!$D$5:$AS$749, 40, FALSE)</f>
        <v>15</v>
      </c>
      <c r="AW502" s="368">
        <f>VLOOKUP($G502, SCHOOL_INFO!$D$5:$AS$749, 41, FALSE)</f>
        <v>0</v>
      </c>
      <c r="AX502" s="368">
        <f>VLOOKUP($G502, SCHOOL_INFO!$D$5:$AS$749, 42, FALSE)</f>
        <v>0</v>
      </c>
    </row>
    <row r="503" spans="1:50" ht="16.5" customHeight="1">
      <c r="A503" s="81">
        <v>499</v>
      </c>
      <c r="B503" s="86" t="s">
        <v>1775</v>
      </c>
      <c r="C503" s="88" t="s">
        <v>28</v>
      </c>
      <c r="D503" s="86" t="s">
        <v>2233</v>
      </c>
      <c r="E503" s="86" t="s">
        <v>1697</v>
      </c>
      <c r="F503" s="89" t="s">
        <v>730</v>
      </c>
      <c r="G503" s="90" t="s">
        <v>1776</v>
      </c>
      <c r="H503" s="390" t="s">
        <v>2353</v>
      </c>
      <c r="I503" s="390" t="s">
        <v>699</v>
      </c>
      <c r="J503" s="88" t="s">
        <v>5123</v>
      </c>
      <c r="K503" s="366">
        <v>2</v>
      </c>
      <c r="L503" s="367">
        <v>1</v>
      </c>
      <c r="M503" s="367">
        <v>1</v>
      </c>
      <c r="N503" s="368">
        <f>VLOOKUP($G503, SCHOOL_INFO!$D$5:$AS$749, 6, FALSE)</f>
        <v>3</v>
      </c>
      <c r="O503" s="368">
        <f>VLOOKUP($G503, SCHOOL_INFO!$D$5:$AS$749, 7, FALSE)</f>
        <v>2</v>
      </c>
      <c r="P503" s="368">
        <f>VLOOKUP($G503, SCHOOL_INFO!$D$5:$AS$749, 8, FALSE)</f>
        <v>1</v>
      </c>
      <c r="Q503" s="368">
        <f>VLOOKUP($G503, SCHOOL_INFO!$D$5:$AS$749, 10, FALSE)</f>
        <v>1</v>
      </c>
      <c r="R503" s="368">
        <f>VLOOKUP($G503, SCHOOL_INFO!$D$5:$AS$749, 11, FALSE)</f>
        <v>0</v>
      </c>
      <c r="S503" s="368">
        <f>VLOOKUP($G503, SCHOOL_INFO!$D$5:$AS$749, 12, FALSE)</f>
        <v>0</v>
      </c>
      <c r="T503" s="368">
        <f>VLOOKUP($G503, SCHOOL_INFO!$D$5:$AS$749, 13, FALSE)</f>
        <v>0</v>
      </c>
      <c r="U503" s="368">
        <f>VLOOKUP($G503, SCHOOL_INFO!$D$5:$AS$749, 14, FALSE)</f>
        <v>0</v>
      </c>
      <c r="V503" s="368">
        <f>VLOOKUP($G503, SCHOOL_INFO!$D$5:$AS$749, 15, FALSE)</f>
        <v>0</v>
      </c>
      <c r="W503" s="368">
        <f>VLOOKUP($G503, SCHOOL_INFO!$D$5:$AS$749, 17, FALSE)</f>
        <v>0</v>
      </c>
      <c r="X503" s="368">
        <f>VLOOKUP($G503, SCHOOL_INFO!$D$5:$AS$749, 18, FALSE)</f>
        <v>0</v>
      </c>
      <c r="Y503" s="368">
        <f>VLOOKUP($G503, SCHOOL_INFO!$D$5:$AS$749, 19, FALSE)</f>
        <v>0</v>
      </c>
      <c r="Z503" s="368">
        <f>VLOOKUP($G503, SCHOOL_INFO!$D$5:$AS$749, 21, FALSE)</f>
        <v>9</v>
      </c>
      <c r="AA503" s="368">
        <f>VLOOKUP($G503, SCHOOL_INFO!$D$5:$AS$749, 22, FALSE)</f>
        <v>2</v>
      </c>
      <c r="AB503" s="368">
        <f>VLOOKUP($G503, SCHOOL_INFO!$D$5:$AS$749, 23, FALSE)</f>
        <v>0</v>
      </c>
      <c r="AC503" s="368">
        <f>VLOOKUP($G503, SCHOOL_INFO!$D$5:$AS$749, 25, FALSE)</f>
        <v>1</v>
      </c>
      <c r="AD503" s="368">
        <f>VLOOKUP($G503, SCHOOL_INFO!$D$5:$AS$749, 26, FALSE)</f>
        <v>4</v>
      </c>
      <c r="AE503" s="368">
        <f>VLOOKUP($G503, SCHOOL_INFO!$D$5:$AS$749, 27, FALSE)</f>
        <v>0</v>
      </c>
      <c r="AF503" s="368">
        <f>VLOOKUP($G503, SCHOOL_INFO!$D$5:$AS$749, 29, FALSE)</f>
        <v>0</v>
      </c>
      <c r="AG503" s="368">
        <f>VLOOKUP($G503, SCHOOL_INFO!$D$5:$AS$749, 30, FALSE)</f>
        <v>0</v>
      </c>
      <c r="AH503" s="368">
        <f>VLOOKUP($G503, SCHOOL_INFO!$D$5:$AS$749, 31, FALSE)</f>
        <v>0</v>
      </c>
      <c r="AI503" s="368">
        <f>VLOOKUP($G503, SCHOOL_INFO!$D$5:$AS$749, 33, FALSE)</f>
        <v>1</v>
      </c>
      <c r="AJ503" s="368">
        <f>VLOOKUP($G503, SCHOOL_INFO!$D$5:$AS$749, 34, FALSE)</f>
        <v>0</v>
      </c>
      <c r="AK503" s="368">
        <f>VLOOKUP($G503, SCHOOL_INFO!$D$5:$AS$749, 35, FALSE)</f>
        <v>6</v>
      </c>
      <c r="AL503" s="368">
        <f>VLOOKUP($B503, '0.학교(충남+대전)'!$C$4:$AH$767, 31, FALSE)</f>
        <v>6</v>
      </c>
      <c r="AM503" s="368">
        <f>VLOOKUP($B503, '0.학교(충남+대전)'!$C$4:$AH$767, 32, FALSE)</f>
        <v>0</v>
      </c>
      <c r="AN503" s="368">
        <f>VLOOKUP($G503, SCHOOL_INFO!$D$5:$AS$749, 9, FALSE)</f>
        <v>6</v>
      </c>
      <c r="AO503" s="368">
        <f>VLOOKUP($G503, SCHOOL_INFO!$D$5:$AS$749, 36, FALSE)</f>
        <v>15</v>
      </c>
      <c r="AP503" s="368">
        <f>VLOOKUP($G503, SCHOOL_INFO!$D$5:$AS$749, 37, FALSE)</f>
        <v>0</v>
      </c>
      <c r="AQ503" s="368">
        <f>VLOOKUP($B503, '0.학교(충남+대전)'!$C$4:$AC$767, 27, FALSE)</f>
        <v>15</v>
      </c>
      <c r="AR503" s="368">
        <f>VLOOKUP($B503, '0.학교(충남+대전)'!$C$4:$AH$767, 29, FALSE)</f>
        <v>15</v>
      </c>
      <c r="AS503" s="368">
        <f>VLOOKUP($B503, '0.학교(충남+대전)'!$C$4:$AH$767, 30, FALSE)</f>
        <v>0</v>
      </c>
      <c r="AT503" s="368">
        <f>VLOOKUP($G503, SCHOOL_INFO!$D$5:$AS$749, 38, FALSE)</f>
        <v>1</v>
      </c>
      <c r="AU503" s="368">
        <f>VLOOKUP($G503, SCHOOL_INFO!$D$5:$AS$749, 39, FALSE)</f>
        <v>7</v>
      </c>
      <c r="AV503" s="368">
        <f>VLOOKUP($G503, SCHOOL_INFO!$D$5:$AS$749, 40, FALSE)</f>
        <v>15</v>
      </c>
      <c r="AW503" s="368">
        <f>VLOOKUP($G503, SCHOOL_INFO!$D$5:$AS$749, 41, FALSE)</f>
        <v>0</v>
      </c>
      <c r="AX503" s="368">
        <f>VLOOKUP($G503, SCHOOL_INFO!$D$5:$AS$749, 42, FALSE)</f>
        <v>0</v>
      </c>
    </row>
    <row r="504" spans="1:50" ht="16.5" customHeight="1">
      <c r="A504" s="80">
        <v>500</v>
      </c>
      <c r="B504" s="86" t="s">
        <v>1777</v>
      </c>
      <c r="C504" s="88" t="s">
        <v>28</v>
      </c>
      <c r="D504" s="86" t="s">
        <v>2233</v>
      </c>
      <c r="E504" s="86" t="s">
        <v>1697</v>
      </c>
      <c r="F504" s="87" t="s">
        <v>727</v>
      </c>
      <c r="G504" s="90" t="s">
        <v>1778</v>
      </c>
      <c r="H504" s="390" t="s">
        <v>2353</v>
      </c>
      <c r="I504" s="390" t="s">
        <v>699</v>
      </c>
      <c r="J504" s="88" t="s">
        <v>5123</v>
      </c>
      <c r="K504" s="366">
        <v>2</v>
      </c>
      <c r="L504" s="367">
        <v>1</v>
      </c>
      <c r="M504" s="367">
        <v>1</v>
      </c>
      <c r="N504" s="368">
        <f>VLOOKUP($G504, SCHOOL_INFO!$D$5:$AS$749, 6, FALSE)</f>
        <v>4</v>
      </c>
      <c r="O504" s="368">
        <f>VLOOKUP($G504, SCHOOL_INFO!$D$5:$AS$749, 7, FALSE)</f>
        <v>1</v>
      </c>
      <c r="P504" s="368">
        <f>VLOOKUP($G504, SCHOOL_INFO!$D$5:$AS$749, 8, FALSE)</f>
        <v>1</v>
      </c>
      <c r="Q504" s="368">
        <f>VLOOKUP($G504, SCHOOL_INFO!$D$5:$AS$749, 10, FALSE)</f>
        <v>0</v>
      </c>
      <c r="R504" s="368">
        <f>VLOOKUP($G504, SCHOOL_INFO!$D$5:$AS$749, 11, FALSE)</f>
        <v>0</v>
      </c>
      <c r="S504" s="368">
        <f>VLOOKUP($G504, SCHOOL_INFO!$D$5:$AS$749, 12, FALSE)</f>
        <v>0</v>
      </c>
      <c r="T504" s="368">
        <f>VLOOKUP($G504, SCHOOL_INFO!$D$5:$AS$749, 13, FALSE)</f>
        <v>0</v>
      </c>
      <c r="U504" s="368">
        <f>VLOOKUP($G504, SCHOOL_INFO!$D$5:$AS$749, 14, FALSE)</f>
        <v>0</v>
      </c>
      <c r="V504" s="368">
        <f>VLOOKUP($G504, SCHOOL_INFO!$D$5:$AS$749, 15, FALSE)</f>
        <v>0</v>
      </c>
      <c r="W504" s="368">
        <f>VLOOKUP($G504, SCHOOL_INFO!$D$5:$AS$749, 17, FALSE)</f>
        <v>0</v>
      </c>
      <c r="X504" s="368">
        <f>VLOOKUP($G504, SCHOOL_INFO!$D$5:$AS$749, 18, FALSE)</f>
        <v>0</v>
      </c>
      <c r="Y504" s="368">
        <f>VLOOKUP($G504, SCHOOL_INFO!$D$5:$AS$749, 19, FALSE)</f>
        <v>0</v>
      </c>
      <c r="Z504" s="368">
        <f>VLOOKUP($G504, SCHOOL_INFO!$D$5:$AS$749, 21, FALSE)</f>
        <v>6</v>
      </c>
      <c r="AA504" s="368">
        <f>VLOOKUP($G504, SCHOOL_INFO!$D$5:$AS$749, 22, FALSE)</f>
        <v>4</v>
      </c>
      <c r="AB504" s="368">
        <f>VLOOKUP($G504, SCHOOL_INFO!$D$5:$AS$749, 23, FALSE)</f>
        <v>0</v>
      </c>
      <c r="AC504" s="368">
        <f>VLOOKUP($G504, SCHOOL_INFO!$D$5:$AS$749, 25, FALSE)</f>
        <v>4</v>
      </c>
      <c r="AD504" s="368">
        <f>VLOOKUP($G504, SCHOOL_INFO!$D$5:$AS$749, 26, FALSE)</f>
        <v>0</v>
      </c>
      <c r="AE504" s="368">
        <f>VLOOKUP($G504, SCHOOL_INFO!$D$5:$AS$749, 27, FALSE)</f>
        <v>0</v>
      </c>
      <c r="AF504" s="368">
        <f>VLOOKUP($G504, SCHOOL_INFO!$D$5:$AS$749, 29, FALSE)</f>
        <v>0</v>
      </c>
      <c r="AG504" s="368">
        <f>VLOOKUP($G504, SCHOOL_INFO!$D$5:$AS$749, 30, FALSE)</f>
        <v>0</v>
      </c>
      <c r="AH504" s="368">
        <f>VLOOKUP($G504, SCHOOL_INFO!$D$5:$AS$749, 31, FALSE)</f>
        <v>0</v>
      </c>
      <c r="AI504" s="368">
        <f>VLOOKUP($G504, SCHOOL_INFO!$D$5:$AS$749, 33, FALSE)</f>
        <v>1</v>
      </c>
      <c r="AJ504" s="368">
        <f>VLOOKUP($G504, SCHOOL_INFO!$D$5:$AS$749, 34, FALSE)</f>
        <v>0</v>
      </c>
      <c r="AK504" s="368">
        <f>VLOOKUP($G504, SCHOOL_INFO!$D$5:$AS$749, 35, FALSE)</f>
        <v>2</v>
      </c>
      <c r="AL504" s="368">
        <f>VLOOKUP($B504, '0.학교(충남+대전)'!$C$4:$AH$767, 31, FALSE)</f>
        <v>2</v>
      </c>
      <c r="AM504" s="368">
        <f>VLOOKUP($B504, '0.학교(충남+대전)'!$C$4:$AH$767, 32, FALSE)</f>
        <v>0</v>
      </c>
      <c r="AN504" s="368">
        <f>VLOOKUP($G504, SCHOOL_INFO!$D$5:$AS$749, 9, FALSE)</f>
        <v>6</v>
      </c>
      <c r="AO504" s="368">
        <f>VLOOKUP($G504, SCHOOL_INFO!$D$5:$AS$749, 36, FALSE)</f>
        <v>7</v>
      </c>
      <c r="AP504" s="368">
        <f>VLOOKUP($G504, SCHOOL_INFO!$D$5:$AS$749, 37, FALSE)</f>
        <v>4</v>
      </c>
      <c r="AQ504" s="368">
        <f>VLOOKUP($B504, '0.학교(충남+대전)'!$C$4:$AC$767, 27, FALSE)</f>
        <v>11</v>
      </c>
      <c r="AR504" s="368">
        <f>VLOOKUP($B504, '0.학교(충남+대전)'!$C$4:$AH$767, 29, FALSE)</f>
        <v>11</v>
      </c>
      <c r="AS504" s="368">
        <f>VLOOKUP($B504, '0.학교(충남+대전)'!$C$4:$AH$767, 30, FALSE)</f>
        <v>0</v>
      </c>
      <c r="AT504" s="368">
        <f>VLOOKUP($G504, SCHOOL_INFO!$D$5:$AS$749, 38, FALSE)</f>
        <v>1</v>
      </c>
      <c r="AU504" s="368">
        <f>VLOOKUP($G504, SCHOOL_INFO!$D$5:$AS$749, 39, FALSE)</f>
        <v>3</v>
      </c>
      <c r="AV504" s="368">
        <f>VLOOKUP($G504, SCHOOL_INFO!$D$5:$AS$749, 40, FALSE)</f>
        <v>10</v>
      </c>
      <c r="AW504" s="368">
        <f>VLOOKUP($G504, SCHOOL_INFO!$D$5:$AS$749, 41, FALSE)</f>
        <v>1</v>
      </c>
      <c r="AX504" s="368">
        <f>VLOOKUP($G504, SCHOOL_INFO!$D$5:$AS$749, 42, FALSE)</f>
        <v>0</v>
      </c>
    </row>
    <row r="505" spans="1:50" ht="16.5" customHeight="1">
      <c r="A505" s="80">
        <v>501</v>
      </c>
      <c r="B505" s="86" t="s">
        <v>1781</v>
      </c>
      <c r="C505" s="88" t="s">
        <v>28</v>
      </c>
      <c r="D505" s="86" t="s">
        <v>2233</v>
      </c>
      <c r="E505" s="86" t="s">
        <v>1697</v>
      </c>
      <c r="F505" s="87" t="s">
        <v>727</v>
      </c>
      <c r="G505" s="90" t="s">
        <v>1782</v>
      </c>
      <c r="H505" s="390" t="s">
        <v>2353</v>
      </c>
      <c r="I505" s="390" t="s">
        <v>699</v>
      </c>
      <c r="J505" s="88" t="s">
        <v>5123</v>
      </c>
      <c r="K505" s="366">
        <v>2</v>
      </c>
      <c r="L505" s="367">
        <v>1</v>
      </c>
      <c r="M505" s="367">
        <v>1</v>
      </c>
      <c r="N505" s="368">
        <f>VLOOKUP($G505, SCHOOL_INFO!$D$5:$AS$749, 6, FALSE)</f>
        <v>3</v>
      </c>
      <c r="O505" s="368">
        <f>VLOOKUP($G505, SCHOOL_INFO!$D$5:$AS$749, 7, FALSE)</f>
        <v>0</v>
      </c>
      <c r="P505" s="368">
        <f>VLOOKUP($G505, SCHOOL_INFO!$D$5:$AS$749, 8, FALSE)</f>
        <v>1</v>
      </c>
      <c r="Q505" s="368">
        <f>VLOOKUP($G505, SCHOOL_INFO!$D$5:$AS$749, 10, FALSE)</f>
        <v>0</v>
      </c>
      <c r="R505" s="368">
        <f>VLOOKUP($G505, SCHOOL_INFO!$D$5:$AS$749, 11, FALSE)</f>
        <v>0</v>
      </c>
      <c r="S505" s="368">
        <f>VLOOKUP($G505, SCHOOL_INFO!$D$5:$AS$749, 12, FALSE)</f>
        <v>0</v>
      </c>
      <c r="T505" s="368">
        <f>VLOOKUP($G505, SCHOOL_INFO!$D$5:$AS$749, 13, FALSE)</f>
        <v>0</v>
      </c>
      <c r="U505" s="368">
        <f>VLOOKUP($G505, SCHOOL_INFO!$D$5:$AS$749, 14, FALSE)</f>
        <v>0</v>
      </c>
      <c r="V505" s="368">
        <f>VLOOKUP($G505, SCHOOL_INFO!$D$5:$AS$749, 15, FALSE)</f>
        <v>0</v>
      </c>
      <c r="W505" s="368">
        <f>VLOOKUP($G505, SCHOOL_INFO!$D$5:$AS$749, 17, FALSE)</f>
        <v>0</v>
      </c>
      <c r="X505" s="368">
        <f>VLOOKUP($G505, SCHOOL_INFO!$D$5:$AS$749, 18, FALSE)</f>
        <v>0</v>
      </c>
      <c r="Y505" s="368">
        <f>VLOOKUP($G505, SCHOOL_INFO!$D$5:$AS$749, 19, FALSE)</f>
        <v>0</v>
      </c>
      <c r="Z505" s="368">
        <f>VLOOKUP($G505, SCHOOL_INFO!$D$5:$AS$749, 21, FALSE)</f>
        <v>6</v>
      </c>
      <c r="AA505" s="368">
        <f>VLOOKUP($G505, SCHOOL_INFO!$D$5:$AS$749, 22, FALSE)</f>
        <v>2</v>
      </c>
      <c r="AB505" s="368">
        <f>VLOOKUP($G505, SCHOOL_INFO!$D$5:$AS$749, 23, FALSE)</f>
        <v>0</v>
      </c>
      <c r="AC505" s="368">
        <f>VLOOKUP($G505, SCHOOL_INFO!$D$5:$AS$749, 25, FALSE)</f>
        <v>2</v>
      </c>
      <c r="AD505" s="368">
        <f>VLOOKUP($G505, SCHOOL_INFO!$D$5:$AS$749, 26, FALSE)</f>
        <v>0</v>
      </c>
      <c r="AE505" s="368">
        <f>VLOOKUP($G505, SCHOOL_INFO!$D$5:$AS$749, 27, FALSE)</f>
        <v>0</v>
      </c>
      <c r="AF505" s="368">
        <f>VLOOKUP($G505, SCHOOL_INFO!$D$5:$AS$749, 29, FALSE)</f>
        <v>0</v>
      </c>
      <c r="AG505" s="368">
        <f>VLOOKUP($G505, SCHOOL_INFO!$D$5:$AS$749, 30, FALSE)</f>
        <v>0</v>
      </c>
      <c r="AH505" s="368">
        <f>VLOOKUP($G505, SCHOOL_INFO!$D$5:$AS$749, 31, FALSE)</f>
        <v>0</v>
      </c>
      <c r="AI505" s="368">
        <f>VLOOKUP($G505, SCHOOL_INFO!$D$5:$AS$749, 33, FALSE)</f>
        <v>1</v>
      </c>
      <c r="AJ505" s="368">
        <f>VLOOKUP($G505, SCHOOL_INFO!$D$5:$AS$749, 34, FALSE)</f>
        <v>0</v>
      </c>
      <c r="AK505" s="368">
        <f>VLOOKUP($G505, SCHOOL_INFO!$D$5:$AS$749, 35, FALSE)</f>
        <v>2</v>
      </c>
      <c r="AL505" s="368">
        <f>VLOOKUP($B505, '0.학교(충남+대전)'!$C$4:$AH$767, 31, FALSE)</f>
        <v>2</v>
      </c>
      <c r="AM505" s="368">
        <f>VLOOKUP($B505, '0.학교(충남+대전)'!$C$4:$AH$767, 32, FALSE)</f>
        <v>0</v>
      </c>
      <c r="AN505" s="368">
        <f>VLOOKUP($G505, SCHOOL_INFO!$D$5:$AS$749, 9, FALSE)</f>
        <v>4</v>
      </c>
      <c r="AO505" s="368">
        <f>VLOOKUP($G505, SCHOOL_INFO!$D$5:$AS$749, 36, FALSE)</f>
        <v>10</v>
      </c>
      <c r="AP505" s="368">
        <f>VLOOKUP($G505, SCHOOL_INFO!$D$5:$AS$749, 37, FALSE)</f>
        <v>3</v>
      </c>
      <c r="AQ505" s="368">
        <f>VLOOKUP($B505, '0.학교(충남+대전)'!$C$4:$AC$767, 27, FALSE)</f>
        <v>12</v>
      </c>
      <c r="AR505" s="368">
        <f>VLOOKUP($B505, '0.학교(충남+대전)'!$C$4:$AH$767, 29, FALSE)</f>
        <v>13</v>
      </c>
      <c r="AS505" s="368">
        <f>VLOOKUP($B505, '0.학교(충남+대전)'!$C$4:$AH$767, 30, FALSE)</f>
        <v>0</v>
      </c>
      <c r="AT505" s="368">
        <f>VLOOKUP($G505, SCHOOL_INFO!$D$5:$AS$749, 38, FALSE)</f>
        <v>1</v>
      </c>
      <c r="AU505" s="368">
        <f>VLOOKUP($G505, SCHOOL_INFO!$D$5:$AS$749, 39, FALSE)</f>
        <v>3</v>
      </c>
      <c r="AV505" s="368">
        <f>VLOOKUP($G505, SCHOOL_INFO!$D$5:$AS$749, 40, FALSE)</f>
        <v>13</v>
      </c>
      <c r="AW505" s="368">
        <f>VLOOKUP($G505, SCHOOL_INFO!$D$5:$AS$749, 41, FALSE)</f>
        <v>0</v>
      </c>
      <c r="AX505" s="368">
        <f>VLOOKUP($G505, SCHOOL_INFO!$D$5:$AS$749, 42, FALSE)</f>
        <v>0</v>
      </c>
    </row>
    <row r="506" spans="1:50" ht="16.5" customHeight="1">
      <c r="A506" s="81">
        <v>502</v>
      </c>
      <c r="B506" s="86" t="s">
        <v>1783</v>
      </c>
      <c r="C506" s="88" t="s">
        <v>28</v>
      </c>
      <c r="D506" s="86" t="s">
        <v>2233</v>
      </c>
      <c r="E506" s="86" t="s">
        <v>1784</v>
      </c>
      <c r="F506" s="87" t="s">
        <v>727</v>
      </c>
      <c r="G506" s="90" t="s">
        <v>1785</v>
      </c>
      <c r="H506" s="390" t="s">
        <v>2353</v>
      </c>
      <c r="I506" s="390" t="s">
        <v>699</v>
      </c>
      <c r="J506" s="88" t="s">
        <v>5123</v>
      </c>
      <c r="K506" s="366">
        <v>2</v>
      </c>
      <c r="L506" s="367">
        <v>1</v>
      </c>
      <c r="M506" s="367">
        <v>1</v>
      </c>
      <c r="N506" s="368">
        <f>VLOOKUP($G506, SCHOOL_INFO!$D$5:$AS$749, 6, FALSE)</f>
        <v>0</v>
      </c>
      <c r="O506" s="368">
        <f>VLOOKUP($G506, SCHOOL_INFO!$D$5:$AS$749, 7, FALSE)</f>
        <v>1</v>
      </c>
      <c r="P506" s="368">
        <f>VLOOKUP($G506, SCHOOL_INFO!$D$5:$AS$749, 8, FALSE)</f>
        <v>1</v>
      </c>
      <c r="Q506" s="368">
        <f>VLOOKUP($G506, SCHOOL_INFO!$D$5:$AS$749, 10, FALSE)</f>
        <v>0</v>
      </c>
      <c r="R506" s="368">
        <f>VLOOKUP($G506, SCHOOL_INFO!$D$5:$AS$749, 11, FALSE)</f>
        <v>3</v>
      </c>
      <c r="S506" s="368">
        <f>VLOOKUP($G506, SCHOOL_INFO!$D$5:$AS$749, 12, FALSE)</f>
        <v>0</v>
      </c>
      <c r="T506" s="368">
        <f>VLOOKUP($G506, SCHOOL_INFO!$D$5:$AS$749, 13, FALSE)</f>
        <v>0</v>
      </c>
      <c r="U506" s="368">
        <f>VLOOKUP($G506, SCHOOL_INFO!$D$5:$AS$749, 14, FALSE)</f>
        <v>0</v>
      </c>
      <c r="V506" s="368">
        <f>VLOOKUP($G506, SCHOOL_INFO!$D$5:$AS$749, 15, FALSE)</f>
        <v>0</v>
      </c>
      <c r="W506" s="368">
        <f>VLOOKUP($G506, SCHOOL_INFO!$D$5:$AS$749, 17, FALSE)</f>
        <v>0</v>
      </c>
      <c r="X506" s="368">
        <f>VLOOKUP($G506, SCHOOL_INFO!$D$5:$AS$749, 18, FALSE)</f>
        <v>0</v>
      </c>
      <c r="Y506" s="368">
        <f>VLOOKUP($G506, SCHOOL_INFO!$D$5:$AS$749, 19, FALSE)</f>
        <v>0</v>
      </c>
      <c r="Z506" s="368">
        <f>VLOOKUP($G506, SCHOOL_INFO!$D$5:$AS$749, 21, FALSE)</f>
        <v>2</v>
      </c>
      <c r="AA506" s="368">
        <f>VLOOKUP($G506, SCHOOL_INFO!$D$5:$AS$749, 22, FALSE)</f>
        <v>3</v>
      </c>
      <c r="AB506" s="368">
        <f>VLOOKUP($G506, SCHOOL_INFO!$D$5:$AS$749, 23, FALSE)</f>
        <v>0</v>
      </c>
      <c r="AC506" s="368">
        <f>VLOOKUP($G506, SCHOOL_INFO!$D$5:$AS$749, 25, FALSE)</f>
        <v>0</v>
      </c>
      <c r="AD506" s="368">
        <f>VLOOKUP($G506, SCHOOL_INFO!$D$5:$AS$749, 26, FALSE)</f>
        <v>0</v>
      </c>
      <c r="AE506" s="368">
        <f>VLOOKUP($G506, SCHOOL_INFO!$D$5:$AS$749, 27, FALSE)</f>
        <v>0</v>
      </c>
      <c r="AF506" s="368">
        <f>VLOOKUP($G506, SCHOOL_INFO!$D$5:$AS$749, 29, FALSE)</f>
        <v>2</v>
      </c>
      <c r="AG506" s="368">
        <f>VLOOKUP($G506, SCHOOL_INFO!$D$5:$AS$749, 30, FALSE)</f>
        <v>2</v>
      </c>
      <c r="AH506" s="368">
        <f>VLOOKUP($G506, SCHOOL_INFO!$D$5:$AS$749, 31, FALSE)</f>
        <v>0</v>
      </c>
      <c r="AI506" s="368">
        <f>VLOOKUP($G506, SCHOOL_INFO!$D$5:$AS$749, 33, FALSE)</f>
        <v>1</v>
      </c>
      <c r="AJ506" s="368">
        <f>VLOOKUP($G506, SCHOOL_INFO!$D$5:$AS$749, 34, FALSE)</f>
        <v>0</v>
      </c>
      <c r="AK506" s="368">
        <f>VLOOKUP($G506, SCHOOL_INFO!$D$5:$AS$749, 35, FALSE)</f>
        <v>2</v>
      </c>
      <c r="AL506" s="368">
        <f>VLOOKUP($B506, '0.학교(충남+대전)'!$C$4:$AH$767, 31, FALSE)</f>
        <v>2</v>
      </c>
      <c r="AM506" s="368">
        <f>VLOOKUP($B506, '0.학교(충남+대전)'!$C$4:$AH$767, 32, FALSE)</f>
        <v>0</v>
      </c>
      <c r="AN506" s="368">
        <f>VLOOKUP($G506, SCHOOL_INFO!$D$5:$AS$749, 9, FALSE)</f>
        <v>2</v>
      </c>
      <c r="AO506" s="368">
        <f>VLOOKUP($G506, SCHOOL_INFO!$D$5:$AS$749, 36, FALSE)</f>
        <v>8</v>
      </c>
      <c r="AP506" s="368">
        <f>VLOOKUP($G506, SCHOOL_INFO!$D$5:$AS$749, 37, FALSE)</f>
        <v>4</v>
      </c>
      <c r="AQ506" s="368">
        <f>VLOOKUP($B506, '0.학교(충남+대전)'!$C$4:$AC$767, 27, FALSE)</f>
        <v>11</v>
      </c>
      <c r="AR506" s="368">
        <f>VLOOKUP($B506, '0.학교(충남+대전)'!$C$4:$AH$767, 29, FALSE)</f>
        <v>10</v>
      </c>
      <c r="AS506" s="368">
        <f>VLOOKUP($B506, '0.학교(충남+대전)'!$C$4:$AH$767, 30, FALSE)</f>
        <v>0</v>
      </c>
      <c r="AT506" s="368">
        <f>VLOOKUP($G506, SCHOOL_INFO!$D$5:$AS$749, 38, FALSE)</f>
        <v>1</v>
      </c>
      <c r="AU506" s="368">
        <f>VLOOKUP($G506, SCHOOL_INFO!$D$5:$AS$749, 39, FALSE)</f>
        <v>3</v>
      </c>
      <c r="AV506" s="368">
        <f>VLOOKUP($G506, SCHOOL_INFO!$D$5:$AS$749, 40, FALSE)</f>
        <v>10</v>
      </c>
      <c r="AW506" s="368">
        <f>VLOOKUP($G506, SCHOOL_INFO!$D$5:$AS$749, 41, FALSE)</f>
        <v>0</v>
      </c>
      <c r="AX506" s="368">
        <f>VLOOKUP($G506, SCHOOL_INFO!$D$5:$AS$749, 42, FALSE)</f>
        <v>0</v>
      </c>
    </row>
    <row r="507" spans="1:50" ht="16.5" customHeight="1">
      <c r="A507" s="80">
        <v>503</v>
      </c>
      <c r="B507" s="86" t="s">
        <v>1786</v>
      </c>
      <c r="C507" s="88" t="s">
        <v>28</v>
      </c>
      <c r="D507" s="86" t="s">
        <v>2233</v>
      </c>
      <c r="E507" s="86" t="s">
        <v>1784</v>
      </c>
      <c r="F507" s="89" t="s">
        <v>730</v>
      </c>
      <c r="G507" s="90" t="s">
        <v>1787</v>
      </c>
      <c r="H507" s="390" t="s">
        <v>2353</v>
      </c>
      <c r="I507" s="390" t="s">
        <v>699</v>
      </c>
      <c r="J507" s="88" t="s">
        <v>5123</v>
      </c>
      <c r="K507" s="366">
        <v>2</v>
      </c>
      <c r="L507" s="367">
        <v>1</v>
      </c>
      <c r="M507" s="367">
        <v>1</v>
      </c>
      <c r="N507" s="368">
        <f>VLOOKUP($G507, SCHOOL_INFO!$D$5:$AS$749, 6, FALSE)</f>
        <v>22</v>
      </c>
      <c r="O507" s="368">
        <f>VLOOKUP($G507, SCHOOL_INFO!$D$5:$AS$749, 7, FALSE)</f>
        <v>0</v>
      </c>
      <c r="P507" s="368">
        <f>VLOOKUP($G507, SCHOOL_INFO!$D$5:$AS$749, 8, FALSE)</f>
        <v>1</v>
      </c>
      <c r="Q507" s="368">
        <f>VLOOKUP($G507, SCHOOL_INFO!$D$5:$AS$749, 10, FALSE)</f>
        <v>5</v>
      </c>
      <c r="R507" s="368">
        <f>VLOOKUP($G507, SCHOOL_INFO!$D$5:$AS$749, 11, FALSE)</f>
        <v>0</v>
      </c>
      <c r="S507" s="368">
        <f>VLOOKUP($G507, SCHOOL_INFO!$D$5:$AS$749, 12, FALSE)</f>
        <v>0</v>
      </c>
      <c r="T507" s="368">
        <f>VLOOKUP($G507, SCHOOL_INFO!$D$5:$AS$749, 13, FALSE)</f>
        <v>4</v>
      </c>
      <c r="U507" s="368">
        <f>VLOOKUP($G507, SCHOOL_INFO!$D$5:$AS$749, 14, FALSE)</f>
        <v>0</v>
      </c>
      <c r="V507" s="368">
        <f>VLOOKUP($G507, SCHOOL_INFO!$D$5:$AS$749, 15, FALSE)</f>
        <v>0</v>
      </c>
      <c r="W507" s="368">
        <f>VLOOKUP($G507, SCHOOL_INFO!$D$5:$AS$749, 17, FALSE)</f>
        <v>8</v>
      </c>
      <c r="X507" s="368">
        <f>VLOOKUP($G507, SCHOOL_INFO!$D$5:$AS$749, 18, FALSE)</f>
        <v>0</v>
      </c>
      <c r="Y507" s="368">
        <f>VLOOKUP($G507, SCHOOL_INFO!$D$5:$AS$749, 19, FALSE)</f>
        <v>0</v>
      </c>
      <c r="Z507" s="368">
        <f>VLOOKUP($G507, SCHOOL_INFO!$D$5:$AS$749, 21, FALSE)</f>
        <v>42</v>
      </c>
      <c r="AA507" s="368">
        <f>VLOOKUP($G507, SCHOOL_INFO!$D$5:$AS$749, 22, FALSE)</f>
        <v>3</v>
      </c>
      <c r="AB507" s="368">
        <f>VLOOKUP($G507, SCHOOL_INFO!$D$5:$AS$749, 23, FALSE)</f>
        <v>0</v>
      </c>
      <c r="AC507" s="368">
        <f>VLOOKUP($G507, SCHOOL_INFO!$D$5:$AS$749, 25, FALSE)</f>
        <v>4</v>
      </c>
      <c r="AD507" s="368">
        <f>VLOOKUP($G507, SCHOOL_INFO!$D$5:$AS$749, 26, FALSE)</f>
        <v>0</v>
      </c>
      <c r="AE507" s="368">
        <f>VLOOKUP($G507, SCHOOL_INFO!$D$5:$AS$749, 27, FALSE)</f>
        <v>0</v>
      </c>
      <c r="AF507" s="368">
        <f>VLOOKUP($G507, SCHOOL_INFO!$D$5:$AS$749, 29, FALSE)</f>
        <v>0</v>
      </c>
      <c r="AG507" s="368">
        <f>VLOOKUP($G507, SCHOOL_INFO!$D$5:$AS$749, 30, FALSE)</f>
        <v>0</v>
      </c>
      <c r="AH507" s="368">
        <f>VLOOKUP($G507, SCHOOL_INFO!$D$5:$AS$749, 31, FALSE)</f>
        <v>0</v>
      </c>
      <c r="AI507" s="368">
        <f>VLOOKUP($G507, SCHOOL_INFO!$D$5:$AS$749, 33, FALSE)</f>
        <v>1</v>
      </c>
      <c r="AJ507" s="368">
        <f>VLOOKUP($G507, SCHOOL_INFO!$D$5:$AS$749, 34, FALSE)</f>
        <v>0</v>
      </c>
      <c r="AK507" s="368">
        <f>VLOOKUP($G507, SCHOOL_INFO!$D$5:$AS$749, 35, FALSE)</f>
        <v>5</v>
      </c>
      <c r="AL507" s="368">
        <f>VLOOKUP($B507, '0.학교(충남+대전)'!$C$4:$AH$767, 31, FALSE)</f>
        <v>4</v>
      </c>
      <c r="AM507" s="368">
        <f>VLOOKUP($B507, '0.학교(충남+대전)'!$C$4:$AH$767, 32, FALSE)</f>
        <v>3</v>
      </c>
      <c r="AN507" s="368">
        <f>VLOOKUP($G507, SCHOOL_INFO!$D$5:$AS$749, 9, FALSE)</f>
        <v>23</v>
      </c>
      <c r="AO507" s="368">
        <f>VLOOKUP($G507, SCHOOL_INFO!$D$5:$AS$749, 36, FALSE)</f>
        <v>10</v>
      </c>
      <c r="AP507" s="368">
        <f>VLOOKUP($G507, SCHOOL_INFO!$D$5:$AS$749, 37, FALSE)</f>
        <v>11</v>
      </c>
      <c r="AQ507" s="368">
        <f>VLOOKUP($B507, '0.학교(충남+대전)'!$C$4:$AC$767, 27, FALSE)</f>
        <v>21</v>
      </c>
      <c r="AR507" s="368">
        <f>VLOOKUP($B507, '0.학교(충남+대전)'!$C$4:$AH$767, 29, FALSE)</f>
        <v>21</v>
      </c>
      <c r="AS507" s="368">
        <f>VLOOKUP($B507, '0.학교(충남+대전)'!$C$4:$AH$767, 30, FALSE)</f>
        <v>0</v>
      </c>
      <c r="AT507" s="368">
        <f>VLOOKUP($G507, SCHOOL_INFO!$D$5:$AS$749, 38, FALSE)</f>
        <v>2</v>
      </c>
      <c r="AU507" s="368">
        <f>VLOOKUP($G507, SCHOOL_INFO!$D$5:$AS$749, 39, FALSE)</f>
        <v>4</v>
      </c>
      <c r="AV507" s="368">
        <f>VLOOKUP($G507, SCHOOL_INFO!$D$5:$AS$749, 40, FALSE)</f>
        <v>23</v>
      </c>
      <c r="AW507" s="368">
        <f>VLOOKUP($G507, SCHOOL_INFO!$D$5:$AS$749, 41, FALSE)</f>
        <v>0</v>
      </c>
      <c r="AX507" s="368">
        <f>VLOOKUP($G507, SCHOOL_INFO!$D$5:$AS$749, 42, FALSE)</f>
        <v>0</v>
      </c>
    </row>
    <row r="508" spans="1:50" ht="16.5" customHeight="1">
      <c r="A508" s="80">
        <v>504</v>
      </c>
      <c r="B508" s="86" t="s">
        <v>1788</v>
      </c>
      <c r="C508" s="88" t="s">
        <v>28</v>
      </c>
      <c r="D508" s="86" t="s">
        <v>2233</v>
      </c>
      <c r="E508" s="86" t="s">
        <v>1784</v>
      </c>
      <c r="F508" s="92" t="s">
        <v>784</v>
      </c>
      <c r="G508" s="90" t="s">
        <v>1789</v>
      </c>
      <c r="H508" s="390" t="s">
        <v>2536</v>
      </c>
      <c r="I508" s="390" t="s">
        <v>699</v>
      </c>
      <c r="J508" s="88" t="s">
        <v>5123</v>
      </c>
      <c r="K508" s="366">
        <v>2</v>
      </c>
      <c r="L508" s="367">
        <v>1</v>
      </c>
      <c r="M508" s="367">
        <v>1</v>
      </c>
      <c r="N508" s="368">
        <f>VLOOKUP($G508, SCHOOL_INFO!$D$5:$AS$749, 6, FALSE)</f>
        <v>6</v>
      </c>
      <c r="O508" s="368">
        <f>VLOOKUP($G508, SCHOOL_INFO!$D$5:$AS$749, 7, FALSE)</f>
        <v>6</v>
      </c>
      <c r="P508" s="368">
        <f>VLOOKUP($G508, SCHOOL_INFO!$D$5:$AS$749, 8, FALSE)</f>
        <v>1</v>
      </c>
      <c r="Q508" s="368">
        <f>VLOOKUP($G508, SCHOOL_INFO!$D$5:$AS$749, 10, FALSE)</f>
        <v>1</v>
      </c>
      <c r="R508" s="368">
        <f>VLOOKUP($G508, SCHOOL_INFO!$D$5:$AS$749, 11, FALSE)</f>
        <v>0</v>
      </c>
      <c r="S508" s="368">
        <f>VLOOKUP($G508, SCHOOL_INFO!$D$5:$AS$749, 12, FALSE)</f>
        <v>0</v>
      </c>
      <c r="T508" s="368">
        <f>VLOOKUP($G508, SCHOOL_INFO!$D$5:$AS$749, 13, FALSE)</f>
        <v>0</v>
      </c>
      <c r="U508" s="368">
        <f>VLOOKUP($G508, SCHOOL_INFO!$D$5:$AS$749, 14, FALSE)</f>
        <v>0</v>
      </c>
      <c r="V508" s="368">
        <f>VLOOKUP($G508, SCHOOL_INFO!$D$5:$AS$749, 15, FALSE)</f>
        <v>0</v>
      </c>
      <c r="W508" s="368">
        <f>VLOOKUP($G508, SCHOOL_INFO!$D$5:$AS$749, 17, FALSE)</f>
        <v>0</v>
      </c>
      <c r="X508" s="368">
        <f>VLOOKUP($G508, SCHOOL_INFO!$D$5:$AS$749, 18, FALSE)</f>
        <v>0</v>
      </c>
      <c r="Y508" s="368">
        <f>VLOOKUP($G508, SCHOOL_INFO!$D$5:$AS$749, 19, FALSE)</f>
        <v>0</v>
      </c>
      <c r="Z508" s="368">
        <f>VLOOKUP($G508, SCHOOL_INFO!$D$5:$AS$749, 21, FALSE)</f>
        <v>2</v>
      </c>
      <c r="AA508" s="368">
        <f>VLOOKUP($G508, SCHOOL_INFO!$D$5:$AS$749, 22, FALSE)</f>
        <v>2</v>
      </c>
      <c r="AB508" s="368">
        <f>VLOOKUP($G508, SCHOOL_INFO!$D$5:$AS$749, 23, FALSE)</f>
        <v>0</v>
      </c>
      <c r="AC508" s="368">
        <f>VLOOKUP($G508, SCHOOL_INFO!$D$5:$AS$749, 25, FALSE)</f>
        <v>15</v>
      </c>
      <c r="AD508" s="368">
        <f>VLOOKUP($G508, SCHOOL_INFO!$D$5:$AS$749, 26, FALSE)</f>
        <v>12</v>
      </c>
      <c r="AE508" s="368">
        <f>VLOOKUP($G508, SCHOOL_INFO!$D$5:$AS$749, 27, FALSE)</f>
        <v>0</v>
      </c>
      <c r="AF508" s="368">
        <f>VLOOKUP($G508, SCHOOL_INFO!$D$5:$AS$749, 29, FALSE)</f>
        <v>0</v>
      </c>
      <c r="AG508" s="368">
        <f>VLOOKUP($G508, SCHOOL_INFO!$D$5:$AS$749, 30, FALSE)</f>
        <v>0</v>
      </c>
      <c r="AH508" s="368">
        <f>VLOOKUP($G508, SCHOOL_INFO!$D$5:$AS$749, 31, FALSE)</f>
        <v>0</v>
      </c>
      <c r="AI508" s="368">
        <f>VLOOKUP($G508, SCHOOL_INFO!$D$5:$AS$749, 33, FALSE)</f>
        <v>1</v>
      </c>
      <c r="AJ508" s="368">
        <f>VLOOKUP($G508, SCHOOL_INFO!$D$5:$AS$749, 34, FALSE)</f>
        <v>0</v>
      </c>
      <c r="AK508" s="368">
        <f>VLOOKUP($G508, SCHOOL_INFO!$D$5:$AS$749, 35, FALSE)</f>
        <v>8</v>
      </c>
      <c r="AL508" s="368">
        <f>VLOOKUP($B508, '0.학교(충남+대전)'!$C$4:$AH$767, 31, FALSE)</f>
        <v>5</v>
      </c>
      <c r="AM508" s="368">
        <f>VLOOKUP($B508, '0.학교(충남+대전)'!$C$4:$AH$767, 32, FALSE)</f>
        <v>3</v>
      </c>
      <c r="AN508" s="368">
        <f>VLOOKUP($G508, SCHOOL_INFO!$D$5:$AS$749, 9, FALSE)</f>
        <v>13</v>
      </c>
      <c r="AO508" s="368">
        <f>VLOOKUP($G508, SCHOOL_INFO!$D$5:$AS$749, 36, FALSE)</f>
        <v>2</v>
      </c>
      <c r="AP508" s="368">
        <f>VLOOKUP($G508, SCHOOL_INFO!$D$5:$AS$749, 37, FALSE)</f>
        <v>24</v>
      </c>
      <c r="AQ508" s="368">
        <f>VLOOKUP($B508, '0.학교(충남+대전)'!$C$4:$AC$767, 27, FALSE)</f>
        <v>26</v>
      </c>
      <c r="AR508" s="368">
        <f>VLOOKUP($B508, '0.학교(충남+대전)'!$C$4:$AH$767, 29, FALSE)</f>
        <v>26</v>
      </c>
      <c r="AS508" s="368">
        <f>VLOOKUP($B508, '0.학교(충남+대전)'!$C$4:$AH$767, 30, FALSE)</f>
        <v>0</v>
      </c>
      <c r="AT508" s="368">
        <f>VLOOKUP($G508, SCHOOL_INFO!$D$5:$AS$749, 38, FALSE)</f>
        <v>0</v>
      </c>
      <c r="AU508" s="368">
        <f>VLOOKUP($G508, SCHOOL_INFO!$D$5:$AS$749, 39, FALSE)</f>
        <v>7</v>
      </c>
      <c r="AV508" s="368">
        <f>VLOOKUP($G508, SCHOOL_INFO!$D$5:$AS$749, 40, FALSE)</f>
        <v>27</v>
      </c>
      <c r="AW508" s="368">
        <f>VLOOKUP($G508, SCHOOL_INFO!$D$5:$AS$749, 41, FALSE)</f>
        <v>0</v>
      </c>
      <c r="AX508" s="368">
        <f>VLOOKUP($G508, SCHOOL_INFO!$D$5:$AS$749, 42, FALSE)</f>
        <v>0</v>
      </c>
    </row>
    <row r="509" spans="1:50" ht="16.5" customHeight="1">
      <c r="A509" s="81">
        <v>505</v>
      </c>
      <c r="B509" s="86" t="s">
        <v>1790</v>
      </c>
      <c r="C509" s="88" t="s">
        <v>28</v>
      </c>
      <c r="D509" s="86" t="s">
        <v>2233</v>
      </c>
      <c r="E509" s="86" t="s">
        <v>1784</v>
      </c>
      <c r="F509" s="87" t="s">
        <v>727</v>
      </c>
      <c r="G509" s="90" t="s">
        <v>1791</v>
      </c>
      <c r="H509" s="390" t="s">
        <v>2353</v>
      </c>
      <c r="I509" s="390" t="s">
        <v>699</v>
      </c>
      <c r="J509" s="88" t="s">
        <v>5123</v>
      </c>
      <c r="K509" s="366">
        <v>2</v>
      </c>
      <c r="L509" s="367">
        <v>1</v>
      </c>
      <c r="M509" s="367">
        <v>1</v>
      </c>
      <c r="N509" s="368">
        <f>VLOOKUP($G509, SCHOOL_INFO!$D$5:$AS$749, 6, FALSE)</f>
        <v>5</v>
      </c>
      <c r="O509" s="368">
        <f>VLOOKUP($G509, SCHOOL_INFO!$D$5:$AS$749, 7, FALSE)</f>
        <v>1</v>
      </c>
      <c r="P509" s="368">
        <f>VLOOKUP($G509, SCHOOL_INFO!$D$5:$AS$749, 8, FALSE)</f>
        <v>1</v>
      </c>
      <c r="Q509" s="368">
        <f>VLOOKUP($G509, SCHOOL_INFO!$D$5:$AS$749, 10, FALSE)</f>
        <v>2</v>
      </c>
      <c r="R509" s="368">
        <f>VLOOKUP($G509, SCHOOL_INFO!$D$5:$AS$749, 11, FALSE)</f>
        <v>0</v>
      </c>
      <c r="S509" s="368">
        <f>VLOOKUP($G509, SCHOOL_INFO!$D$5:$AS$749, 12, FALSE)</f>
        <v>0</v>
      </c>
      <c r="T509" s="368">
        <f>VLOOKUP($G509, SCHOOL_INFO!$D$5:$AS$749, 13, FALSE)</f>
        <v>0</v>
      </c>
      <c r="U509" s="368">
        <f>VLOOKUP($G509, SCHOOL_INFO!$D$5:$AS$749, 14, FALSE)</f>
        <v>0</v>
      </c>
      <c r="V509" s="368">
        <f>VLOOKUP($G509, SCHOOL_INFO!$D$5:$AS$749, 15, FALSE)</f>
        <v>0</v>
      </c>
      <c r="W509" s="368">
        <f>VLOOKUP($G509, SCHOOL_INFO!$D$5:$AS$749, 17, FALSE)</f>
        <v>0</v>
      </c>
      <c r="X509" s="368">
        <f>VLOOKUP($G509, SCHOOL_INFO!$D$5:$AS$749, 18, FALSE)</f>
        <v>0</v>
      </c>
      <c r="Y509" s="368">
        <f>VLOOKUP($G509, SCHOOL_INFO!$D$5:$AS$749, 19, FALSE)</f>
        <v>0</v>
      </c>
      <c r="Z509" s="368">
        <f>VLOOKUP($G509, SCHOOL_INFO!$D$5:$AS$749, 21, FALSE)</f>
        <v>6</v>
      </c>
      <c r="AA509" s="368">
        <f>VLOOKUP($G509, SCHOOL_INFO!$D$5:$AS$749, 22, FALSE)</f>
        <v>3</v>
      </c>
      <c r="AB509" s="368">
        <f>VLOOKUP($G509, SCHOOL_INFO!$D$5:$AS$749, 23, FALSE)</f>
        <v>0</v>
      </c>
      <c r="AC509" s="368">
        <f>VLOOKUP($G509, SCHOOL_INFO!$D$5:$AS$749, 25, FALSE)</f>
        <v>6</v>
      </c>
      <c r="AD509" s="368">
        <f>VLOOKUP($G509, SCHOOL_INFO!$D$5:$AS$749, 26, FALSE)</f>
        <v>2</v>
      </c>
      <c r="AE509" s="368">
        <f>VLOOKUP($G509, SCHOOL_INFO!$D$5:$AS$749, 27, FALSE)</f>
        <v>0</v>
      </c>
      <c r="AF509" s="368">
        <f>VLOOKUP($G509, SCHOOL_INFO!$D$5:$AS$749, 29, FALSE)</f>
        <v>3</v>
      </c>
      <c r="AG509" s="368">
        <f>VLOOKUP($G509, SCHOOL_INFO!$D$5:$AS$749, 30, FALSE)</f>
        <v>1</v>
      </c>
      <c r="AH509" s="368">
        <f>VLOOKUP($G509, SCHOOL_INFO!$D$5:$AS$749, 31, FALSE)</f>
        <v>0</v>
      </c>
      <c r="AI509" s="368">
        <f>VLOOKUP($G509, SCHOOL_INFO!$D$5:$AS$749, 33, FALSE)</f>
        <v>1</v>
      </c>
      <c r="AJ509" s="368">
        <f>VLOOKUP($G509, SCHOOL_INFO!$D$5:$AS$749, 34, FALSE)</f>
        <v>0</v>
      </c>
      <c r="AK509" s="368">
        <f>VLOOKUP($G509, SCHOOL_INFO!$D$5:$AS$749, 35, FALSE)</f>
        <v>7</v>
      </c>
      <c r="AL509" s="368">
        <f>VLOOKUP($B509, '0.학교(충남+대전)'!$C$4:$AH$767, 31, FALSE)</f>
        <v>5</v>
      </c>
      <c r="AM509" s="368">
        <f>VLOOKUP($B509, '0.학교(충남+대전)'!$C$4:$AH$767, 32, FALSE)</f>
        <v>2</v>
      </c>
      <c r="AN509" s="368">
        <f>VLOOKUP($G509, SCHOOL_INFO!$D$5:$AS$749, 9, FALSE)</f>
        <v>7</v>
      </c>
      <c r="AO509" s="368">
        <f>VLOOKUP($G509, SCHOOL_INFO!$D$5:$AS$749, 36, FALSE)</f>
        <v>7</v>
      </c>
      <c r="AP509" s="368">
        <f>VLOOKUP($G509, SCHOOL_INFO!$D$5:$AS$749, 37, FALSE)</f>
        <v>9</v>
      </c>
      <c r="AQ509" s="368">
        <f>VLOOKUP($B509, '0.학교(충남+대전)'!$C$4:$AC$767, 27, FALSE)</f>
        <v>16</v>
      </c>
      <c r="AR509" s="368">
        <f>VLOOKUP($B509, '0.학교(충남+대전)'!$C$4:$AH$767, 29, FALSE)</f>
        <v>16</v>
      </c>
      <c r="AS509" s="368">
        <f>VLOOKUP($B509, '0.학교(충남+대전)'!$C$4:$AH$767, 30, FALSE)</f>
        <v>0</v>
      </c>
      <c r="AT509" s="368">
        <f>VLOOKUP($G509, SCHOOL_INFO!$D$5:$AS$749, 38, FALSE)</f>
        <v>1</v>
      </c>
      <c r="AU509" s="368">
        <f>VLOOKUP($G509, SCHOOL_INFO!$D$5:$AS$749, 39, FALSE)</f>
        <v>5</v>
      </c>
      <c r="AV509" s="368">
        <f>VLOOKUP($G509, SCHOOL_INFO!$D$5:$AS$749, 40, FALSE)</f>
        <v>18</v>
      </c>
      <c r="AW509" s="368">
        <f>VLOOKUP($G509, SCHOOL_INFO!$D$5:$AS$749, 41, FALSE)</f>
        <v>0</v>
      </c>
      <c r="AX509" s="368">
        <f>VLOOKUP($G509, SCHOOL_INFO!$D$5:$AS$749, 42, FALSE)</f>
        <v>0</v>
      </c>
    </row>
    <row r="510" spans="1:50" ht="16.5" customHeight="1">
      <c r="A510" s="80">
        <v>506</v>
      </c>
      <c r="B510" s="86" t="s">
        <v>1792</v>
      </c>
      <c r="C510" s="88" t="s">
        <v>28</v>
      </c>
      <c r="D510" s="86" t="s">
        <v>2233</v>
      </c>
      <c r="E510" s="86" t="s">
        <v>1784</v>
      </c>
      <c r="F510" s="87" t="s">
        <v>727</v>
      </c>
      <c r="G510" s="90" t="s">
        <v>1793</v>
      </c>
      <c r="H510" s="390" t="s">
        <v>2353</v>
      </c>
      <c r="I510" s="390" t="s">
        <v>699</v>
      </c>
      <c r="J510" s="88" t="s">
        <v>5123</v>
      </c>
      <c r="K510" s="366">
        <v>2</v>
      </c>
      <c r="L510" s="367">
        <v>1</v>
      </c>
      <c r="M510" s="367">
        <v>1</v>
      </c>
      <c r="N510" s="368">
        <f>VLOOKUP($G510, SCHOOL_INFO!$D$5:$AS$749, 6, FALSE)</f>
        <v>0</v>
      </c>
      <c r="O510" s="368">
        <f>VLOOKUP($G510, SCHOOL_INFO!$D$5:$AS$749, 7, FALSE)</f>
        <v>3</v>
      </c>
      <c r="P510" s="368">
        <f>VLOOKUP($G510, SCHOOL_INFO!$D$5:$AS$749, 8, FALSE)</f>
        <v>1</v>
      </c>
      <c r="Q510" s="368">
        <f>VLOOKUP($G510, SCHOOL_INFO!$D$5:$AS$749, 10, FALSE)</f>
        <v>0</v>
      </c>
      <c r="R510" s="368">
        <f>VLOOKUP($G510, SCHOOL_INFO!$D$5:$AS$749, 11, FALSE)</f>
        <v>0</v>
      </c>
      <c r="S510" s="368">
        <f>VLOOKUP($G510, SCHOOL_INFO!$D$5:$AS$749, 12, FALSE)</f>
        <v>0</v>
      </c>
      <c r="T510" s="368">
        <f>VLOOKUP($G510, SCHOOL_INFO!$D$5:$AS$749, 13, FALSE)</f>
        <v>0</v>
      </c>
      <c r="U510" s="368">
        <f>VLOOKUP($G510, SCHOOL_INFO!$D$5:$AS$749, 14, FALSE)</f>
        <v>0</v>
      </c>
      <c r="V510" s="368">
        <f>VLOOKUP($G510, SCHOOL_INFO!$D$5:$AS$749, 15, FALSE)</f>
        <v>0</v>
      </c>
      <c r="W510" s="368">
        <f>VLOOKUP($G510, SCHOOL_INFO!$D$5:$AS$749, 17, FALSE)</f>
        <v>0</v>
      </c>
      <c r="X510" s="368">
        <f>VLOOKUP($G510, SCHOOL_INFO!$D$5:$AS$749, 18, FALSE)</f>
        <v>0</v>
      </c>
      <c r="Y510" s="368">
        <f>VLOOKUP($G510, SCHOOL_INFO!$D$5:$AS$749, 19, FALSE)</f>
        <v>0</v>
      </c>
      <c r="Z510" s="368">
        <f>VLOOKUP($G510, SCHOOL_INFO!$D$5:$AS$749, 21, FALSE)</f>
        <v>2</v>
      </c>
      <c r="AA510" s="368">
        <f>VLOOKUP($G510, SCHOOL_INFO!$D$5:$AS$749, 22, FALSE)</f>
        <v>6</v>
      </c>
      <c r="AB510" s="368">
        <f>VLOOKUP($G510, SCHOOL_INFO!$D$5:$AS$749, 23, FALSE)</f>
        <v>0</v>
      </c>
      <c r="AC510" s="368">
        <f>VLOOKUP($G510, SCHOOL_INFO!$D$5:$AS$749, 25, FALSE)</f>
        <v>0</v>
      </c>
      <c r="AD510" s="368">
        <f>VLOOKUP($G510, SCHOOL_INFO!$D$5:$AS$749, 26, FALSE)</f>
        <v>0</v>
      </c>
      <c r="AE510" s="368">
        <f>VLOOKUP($G510, SCHOOL_INFO!$D$5:$AS$749, 27, FALSE)</f>
        <v>0</v>
      </c>
      <c r="AF510" s="368">
        <f>VLOOKUP($G510, SCHOOL_INFO!$D$5:$AS$749, 29, FALSE)</f>
        <v>2</v>
      </c>
      <c r="AG510" s="368">
        <f>VLOOKUP($G510, SCHOOL_INFO!$D$5:$AS$749, 30, FALSE)</f>
        <v>0</v>
      </c>
      <c r="AH510" s="368">
        <f>VLOOKUP($G510, SCHOOL_INFO!$D$5:$AS$749, 31, FALSE)</f>
        <v>0</v>
      </c>
      <c r="AI510" s="368">
        <f>VLOOKUP($G510, SCHOOL_INFO!$D$5:$AS$749, 33, FALSE)</f>
        <v>1</v>
      </c>
      <c r="AJ510" s="368">
        <f>VLOOKUP($G510, SCHOOL_INFO!$D$5:$AS$749, 34, FALSE)</f>
        <v>0</v>
      </c>
      <c r="AK510" s="368">
        <f>VLOOKUP($G510, SCHOOL_INFO!$D$5:$AS$749, 35, FALSE)</f>
        <v>2</v>
      </c>
      <c r="AL510" s="368">
        <f>VLOOKUP($B510, '0.학교(충남+대전)'!$C$4:$AH$767, 31, FALSE)</f>
        <v>2</v>
      </c>
      <c r="AM510" s="368">
        <f>VLOOKUP($B510, '0.학교(충남+대전)'!$C$4:$AH$767, 32, FALSE)</f>
        <v>0</v>
      </c>
      <c r="AN510" s="368">
        <f>VLOOKUP($G510, SCHOOL_INFO!$D$5:$AS$749, 9, FALSE)</f>
        <v>4</v>
      </c>
      <c r="AO510" s="368">
        <f>VLOOKUP($G510, SCHOOL_INFO!$D$5:$AS$749, 36, FALSE)</f>
        <v>12</v>
      </c>
      <c r="AP510" s="368">
        <f>VLOOKUP($G510, SCHOOL_INFO!$D$5:$AS$749, 37, FALSE)</f>
        <v>0</v>
      </c>
      <c r="AQ510" s="368">
        <f>VLOOKUP($B510, '0.학교(충남+대전)'!$C$4:$AC$767, 27, FALSE)</f>
        <v>12</v>
      </c>
      <c r="AR510" s="368">
        <f>VLOOKUP($B510, '0.학교(충남+대전)'!$C$4:$AH$767, 29, FALSE)</f>
        <v>12</v>
      </c>
      <c r="AS510" s="368">
        <f>VLOOKUP($B510, '0.학교(충남+대전)'!$C$4:$AH$767, 30, FALSE)</f>
        <v>0</v>
      </c>
      <c r="AT510" s="368">
        <f>VLOOKUP($G510, SCHOOL_INFO!$D$5:$AS$749, 38, FALSE)</f>
        <v>0</v>
      </c>
      <c r="AU510" s="368">
        <f>VLOOKUP($G510, SCHOOL_INFO!$D$5:$AS$749, 39, FALSE)</f>
        <v>1</v>
      </c>
      <c r="AV510" s="368">
        <f>VLOOKUP($G510, SCHOOL_INFO!$D$5:$AS$749, 40, FALSE)</f>
        <v>14</v>
      </c>
      <c r="AW510" s="368">
        <f>VLOOKUP($G510, SCHOOL_INFO!$D$5:$AS$749, 41, FALSE)</f>
        <v>0</v>
      </c>
      <c r="AX510" s="368">
        <f>VLOOKUP($G510, SCHOOL_INFO!$D$5:$AS$749, 42, FALSE)</f>
        <v>0</v>
      </c>
    </row>
    <row r="511" spans="1:50" ht="16.5" customHeight="1">
      <c r="A511" s="80">
        <v>507</v>
      </c>
      <c r="B511" s="86" t="s">
        <v>1794</v>
      </c>
      <c r="C511" s="88" t="s">
        <v>28</v>
      </c>
      <c r="D511" s="86" t="s">
        <v>2233</v>
      </c>
      <c r="E511" s="86" t="s">
        <v>1784</v>
      </c>
      <c r="F511" s="87" t="s">
        <v>727</v>
      </c>
      <c r="G511" s="90" t="s">
        <v>1795</v>
      </c>
      <c r="H511" s="390" t="s">
        <v>2353</v>
      </c>
      <c r="I511" s="390" t="s">
        <v>699</v>
      </c>
      <c r="J511" s="88" t="s">
        <v>5123</v>
      </c>
      <c r="K511" s="366">
        <v>2</v>
      </c>
      <c r="L511" s="367">
        <v>1</v>
      </c>
      <c r="M511" s="367">
        <v>1</v>
      </c>
      <c r="N511" s="368">
        <f>VLOOKUP($G511, SCHOOL_INFO!$D$5:$AS$749, 6, FALSE)</f>
        <v>3</v>
      </c>
      <c r="O511" s="368">
        <f>VLOOKUP($G511, SCHOOL_INFO!$D$5:$AS$749, 7, FALSE)</f>
        <v>2</v>
      </c>
      <c r="P511" s="368">
        <f>VLOOKUP($G511, SCHOOL_INFO!$D$5:$AS$749, 8, FALSE)</f>
        <v>1</v>
      </c>
      <c r="Q511" s="368">
        <f>VLOOKUP($G511, SCHOOL_INFO!$D$5:$AS$749, 10, FALSE)</f>
        <v>3</v>
      </c>
      <c r="R511" s="368">
        <f>VLOOKUP($G511, SCHOOL_INFO!$D$5:$AS$749, 11, FALSE)</f>
        <v>0</v>
      </c>
      <c r="S511" s="368">
        <f>VLOOKUP($G511, SCHOOL_INFO!$D$5:$AS$749, 12, FALSE)</f>
        <v>0</v>
      </c>
      <c r="T511" s="368">
        <f>VLOOKUP($G511, SCHOOL_INFO!$D$5:$AS$749, 13, FALSE)</f>
        <v>0</v>
      </c>
      <c r="U511" s="368">
        <f>VLOOKUP($G511, SCHOOL_INFO!$D$5:$AS$749, 14, FALSE)</f>
        <v>0</v>
      </c>
      <c r="V511" s="368">
        <f>VLOOKUP($G511, SCHOOL_INFO!$D$5:$AS$749, 15, FALSE)</f>
        <v>0</v>
      </c>
      <c r="W511" s="368">
        <f>VLOOKUP($G511, SCHOOL_INFO!$D$5:$AS$749, 17, FALSE)</f>
        <v>0</v>
      </c>
      <c r="X511" s="368">
        <f>VLOOKUP($G511, SCHOOL_INFO!$D$5:$AS$749, 18, FALSE)</f>
        <v>0</v>
      </c>
      <c r="Y511" s="368">
        <f>VLOOKUP($G511, SCHOOL_INFO!$D$5:$AS$749, 19, FALSE)</f>
        <v>0</v>
      </c>
      <c r="Z511" s="368">
        <f>VLOOKUP($G511, SCHOOL_INFO!$D$5:$AS$749, 21, FALSE)</f>
        <v>7</v>
      </c>
      <c r="AA511" s="368">
        <f>VLOOKUP($G511, SCHOOL_INFO!$D$5:$AS$749, 22, FALSE)</f>
        <v>6</v>
      </c>
      <c r="AB511" s="368">
        <f>VLOOKUP($G511, SCHOOL_INFO!$D$5:$AS$749, 23, FALSE)</f>
        <v>0</v>
      </c>
      <c r="AC511" s="368">
        <f>VLOOKUP($G511, SCHOOL_INFO!$D$5:$AS$749, 25, FALSE)</f>
        <v>8</v>
      </c>
      <c r="AD511" s="368">
        <f>VLOOKUP($G511, SCHOOL_INFO!$D$5:$AS$749, 26, FALSE)</f>
        <v>0</v>
      </c>
      <c r="AE511" s="368">
        <f>VLOOKUP($G511, SCHOOL_INFO!$D$5:$AS$749, 27, FALSE)</f>
        <v>0</v>
      </c>
      <c r="AF511" s="368">
        <f>VLOOKUP($G511, SCHOOL_INFO!$D$5:$AS$749, 29, FALSE)</f>
        <v>0</v>
      </c>
      <c r="AG511" s="368">
        <f>VLOOKUP($G511, SCHOOL_INFO!$D$5:$AS$749, 30, FALSE)</f>
        <v>0</v>
      </c>
      <c r="AH511" s="368">
        <f>VLOOKUP($G511, SCHOOL_INFO!$D$5:$AS$749, 31, FALSE)</f>
        <v>0</v>
      </c>
      <c r="AI511" s="368">
        <f>VLOOKUP($G511, SCHOOL_INFO!$D$5:$AS$749, 33, FALSE)</f>
        <v>1</v>
      </c>
      <c r="AJ511" s="368">
        <f>VLOOKUP($G511, SCHOOL_INFO!$D$5:$AS$749, 34, FALSE)</f>
        <v>0</v>
      </c>
      <c r="AK511" s="368">
        <f>VLOOKUP($G511, SCHOOL_INFO!$D$5:$AS$749, 35, FALSE)</f>
        <v>5</v>
      </c>
      <c r="AL511" s="368">
        <f>VLOOKUP($B511, '0.학교(충남+대전)'!$C$4:$AH$767, 31, FALSE)</f>
        <v>5</v>
      </c>
      <c r="AM511" s="368">
        <f>VLOOKUP($B511, '0.학교(충남+대전)'!$C$4:$AH$767, 32, FALSE)</f>
        <v>0</v>
      </c>
      <c r="AN511" s="368">
        <f>VLOOKUP($G511, SCHOOL_INFO!$D$5:$AS$749, 9, FALSE)</f>
        <v>6</v>
      </c>
      <c r="AO511" s="368">
        <f>VLOOKUP($G511, SCHOOL_INFO!$D$5:$AS$749, 36, FALSE)</f>
        <v>8</v>
      </c>
      <c r="AP511" s="368">
        <f>VLOOKUP($G511, SCHOOL_INFO!$D$5:$AS$749, 37, FALSE)</f>
        <v>1</v>
      </c>
      <c r="AQ511" s="368">
        <f>VLOOKUP($B511, '0.학교(충남+대전)'!$C$4:$AC$767, 27, FALSE)</f>
        <v>9</v>
      </c>
      <c r="AR511" s="368">
        <f>VLOOKUP($B511, '0.학교(충남+대전)'!$C$4:$AH$767, 29, FALSE)</f>
        <v>9</v>
      </c>
      <c r="AS511" s="368">
        <f>VLOOKUP($B511, '0.학교(충남+대전)'!$C$4:$AH$767, 30, FALSE)</f>
        <v>1</v>
      </c>
      <c r="AT511" s="368">
        <f>VLOOKUP($G511, SCHOOL_INFO!$D$5:$AS$749, 38, FALSE)</f>
        <v>1</v>
      </c>
      <c r="AU511" s="368">
        <f>VLOOKUP($G511, SCHOOL_INFO!$D$5:$AS$749, 39, FALSE)</f>
        <v>3</v>
      </c>
      <c r="AV511" s="368">
        <f>VLOOKUP($G511, SCHOOL_INFO!$D$5:$AS$749, 40, FALSE)</f>
        <v>9</v>
      </c>
      <c r="AW511" s="368">
        <f>VLOOKUP($G511, SCHOOL_INFO!$D$5:$AS$749, 41, FALSE)</f>
        <v>0</v>
      </c>
      <c r="AX511" s="368">
        <f>VLOOKUP($G511, SCHOOL_INFO!$D$5:$AS$749, 42, FALSE)</f>
        <v>0</v>
      </c>
    </row>
    <row r="512" spans="1:50" ht="16.5" customHeight="1">
      <c r="A512" s="81">
        <v>508</v>
      </c>
      <c r="B512" s="86" t="s">
        <v>1796</v>
      </c>
      <c r="C512" s="88" t="s">
        <v>28</v>
      </c>
      <c r="D512" s="86" t="s">
        <v>2233</v>
      </c>
      <c r="E512" s="86" t="s">
        <v>1784</v>
      </c>
      <c r="F512" s="92" t="s">
        <v>784</v>
      </c>
      <c r="G512" s="90" t="s">
        <v>1797</v>
      </c>
      <c r="H512" s="390" t="s">
        <v>3741</v>
      </c>
      <c r="I512" s="390" t="s">
        <v>699</v>
      </c>
      <c r="J512" s="88" t="s">
        <v>5126</v>
      </c>
      <c r="K512" s="366">
        <v>2</v>
      </c>
      <c r="L512" s="367">
        <v>1</v>
      </c>
      <c r="M512" s="367">
        <v>1</v>
      </c>
      <c r="N512" s="368">
        <f>VLOOKUP($G512, SCHOOL_INFO!$D$5:$AS$749, 6, FALSE)</f>
        <v>1</v>
      </c>
      <c r="O512" s="368">
        <f>VLOOKUP($G512, SCHOOL_INFO!$D$5:$AS$749, 7, FALSE)</f>
        <v>0</v>
      </c>
      <c r="P512" s="368">
        <f>VLOOKUP($G512, SCHOOL_INFO!$D$5:$AS$749, 8, FALSE)</f>
        <v>1</v>
      </c>
      <c r="Q512" s="368">
        <f>VLOOKUP($G512, SCHOOL_INFO!$D$5:$AS$749, 10, FALSE)</f>
        <v>1</v>
      </c>
      <c r="R512" s="368">
        <f>VLOOKUP($G512, SCHOOL_INFO!$D$5:$AS$749, 11, FALSE)</f>
        <v>0</v>
      </c>
      <c r="S512" s="368">
        <f>VLOOKUP($G512, SCHOOL_INFO!$D$5:$AS$749, 12, FALSE)</f>
        <v>0</v>
      </c>
      <c r="T512" s="368">
        <f>VLOOKUP($G512, SCHOOL_INFO!$D$5:$AS$749, 13, FALSE)</f>
        <v>0</v>
      </c>
      <c r="U512" s="368">
        <f>VLOOKUP($G512, SCHOOL_INFO!$D$5:$AS$749, 14, FALSE)</f>
        <v>0</v>
      </c>
      <c r="V512" s="368">
        <f>VLOOKUP($G512, SCHOOL_INFO!$D$5:$AS$749, 15, FALSE)</f>
        <v>0</v>
      </c>
      <c r="W512" s="368">
        <f>VLOOKUP($G512, SCHOOL_INFO!$D$5:$AS$749, 17, FALSE)</f>
        <v>0</v>
      </c>
      <c r="X512" s="368">
        <f>VLOOKUP($G512, SCHOOL_INFO!$D$5:$AS$749, 18, FALSE)</f>
        <v>0</v>
      </c>
      <c r="Y512" s="368">
        <f>VLOOKUP($G512, SCHOOL_INFO!$D$5:$AS$749, 19, FALSE)</f>
        <v>0</v>
      </c>
      <c r="Z512" s="368">
        <f>VLOOKUP($G512, SCHOOL_INFO!$D$5:$AS$749, 21, FALSE)</f>
        <v>3</v>
      </c>
      <c r="AA512" s="368">
        <f>VLOOKUP($G512, SCHOOL_INFO!$D$5:$AS$749, 22, FALSE)</f>
        <v>3</v>
      </c>
      <c r="AB512" s="368">
        <f>VLOOKUP($G512, SCHOOL_INFO!$D$5:$AS$749, 23, FALSE)</f>
        <v>0</v>
      </c>
      <c r="AC512" s="368">
        <f>VLOOKUP($G512, SCHOOL_INFO!$D$5:$AS$749, 25, FALSE)</f>
        <v>3</v>
      </c>
      <c r="AD512" s="368">
        <f>VLOOKUP($G512, SCHOOL_INFO!$D$5:$AS$749, 26, FALSE)</f>
        <v>0</v>
      </c>
      <c r="AE512" s="368">
        <f>VLOOKUP($G512, SCHOOL_INFO!$D$5:$AS$749, 27, FALSE)</f>
        <v>0</v>
      </c>
      <c r="AF512" s="368">
        <f>VLOOKUP($G512, SCHOOL_INFO!$D$5:$AS$749, 29, FALSE)</f>
        <v>0</v>
      </c>
      <c r="AG512" s="368">
        <f>VLOOKUP($G512, SCHOOL_INFO!$D$5:$AS$749, 30, FALSE)</f>
        <v>0</v>
      </c>
      <c r="AH512" s="368">
        <f>VLOOKUP($G512, SCHOOL_INFO!$D$5:$AS$749, 31, FALSE)</f>
        <v>0</v>
      </c>
      <c r="AI512" s="368">
        <f>VLOOKUP($G512, SCHOOL_INFO!$D$5:$AS$749, 33, FALSE)</f>
        <v>1</v>
      </c>
      <c r="AJ512" s="368">
        <f>VLOOKUP($G512, SCHOOL_INFO!$D$5:$AS$749, 34, FALSE)</f>
        <v>0</v>
      </c>
      <c r="AK512" s="368">
        <f>VLOOKUP($G512, SCHOOL_INFO!$D$5:$AS$749, 35, FALSE)</f>
        <v>3</v>
      </c>
      <c r="AL512" s="368">
        <f>VLOOKUP($B512, '0.학교(충남+대전)'!$C$4:$AH$767, 31, FALSE)</f>
        <v>3</v>
      </c>
      <c r="AM512" s="368">
        <f>VLOOKUP($B512, '0.학교(충남+대전)'!$C$4:$AH$767, 32, FALSE)</f>
        <v>0</v>
      </c>
      <c r="AN512" s="368">
        <f>VLOOKUP($G512, SCHOOL_INFO!$D$5:$AS$749, 9, FALSE)</f>
        <v>2</v>
      </c>
      <c r="AO512" s="368">
        <f>VLOOKUP($G512, SCHOOL_INFO!$D$5:$AS$749, 36, FALSE)</f>
        <v>5</v>
      </c>
      <c r="AP512" s="368">
        <f>VLOOKUP($G512, SCHOOL_INFO!$D$5:$AS$749, 37, FALSE)</f>
        <v>0</v>
      </c>
      <c r="AQ512" s="368">
        <f>VLOOKUP($B512, '0.학교(충남+대전)'!$C$4:$AC$767, 27, FALSE)</f>
        <v>0</v>
      </c>
      <c r="AR512" s="368">
        <f>VLOOKUP($B512, '0.학교(충남+대전)'!$C$4:$AH$767, 29, FALSE)</f>
        <v>5</v>
      </c>
      <c r="AS512" s="368">
        <f>VLOOKUP($B512, '0.학교(충남+대전)'!$C$4:$AH$767, 30, FALSE)</f>
        <v>0</v>
      </c>
      <c r="AT512" s="368">
        <f>VLOOKUP($G512, SCHOOL_INFO!$D$5:$AS$749, 38, FALSE)</f>
        <v>1</v>
      </c>
      <c r="AU512" s="368">
        <f>VLOOKUP($G512, SCHOOL_INFO!$D$5:$AS$749, 39, FALSE)</f>
        <v>4</v>
      </c>
      <c r="AV512" s="368">
        <f>VLOOKUP($G512, SCHOOL_INFO!$D$5:$AS$749, 40, FALSE)</f>
        <v>5</v>
      </c>
      <c r="AW512" s="368">
        <f>VLOOKUP($G512, SCHOOL_INFO!$D$5:$AS$749, 41, FALSE)</f>
        <v>0</v>
      </c>
      <c r="AX512" s="368">
        <f>VLOOKUP($G512, SCHOOL_INFO!$D$5:$AS$749, 42, FALSE)</f>
        <v>0</v>
      </c>
    </row>
    <row r="513" spans="1:50" ht="16.5" customHeight="1">
      <c r="A513" s="80">
        <v>509</v>
      </c>
      <c r="B513" s="86" t="s">
        <v>1798</v>
      </c>
      <c r="C513" s="88" t="s">
        <v>28</v>
      </c>
      <c r="D513" s="86" t="s">
        <v>2233</v>
      </c>
      <c r="E513" s="86" t="s">
        <v>1784</v>
      </c>
      <c r="F513" s="91" t="s">
        <v>724</v>
      </c>
      <c r="G513" s="90" t="s">
        <v>1799</v>
      </c>
      <c r="H513" s="390" t="s">
        <v>26</v>
      </c>
      <c r="I513" s="390" t="s">
        <v>699</v>
      </c>
      <c r="J513" s="88" t="s">
        <v>5123</v>
      </c>
      <c r="K513" s="366">
        <v>2</v>
      </c>
      <c r="L513" s="367">
        <v>1</v>
      </c>
      <c r="M513" s="367">
        <v>1</v>
      </c>
      <c r="N513" s="368">
        <f>VLOOKUP($G513, SCHOOL_INFO!$D$5:$AS$749, 6, FALSE)</f>
        <v>25</v>
      </c>
      <c r="O513" s="368">
        <f>VLOOKUP($G513, SCHOOL_INFO!$D$5:$AS$749, 7, FALSE)</f>
        <v>0</v>
      </c>
      <c r="P513" s="368">
        <f>VLOOKUP($G513, SCHOOL_INFO!$D$5:$AS$749, 8, FALSE)</f>
        <v>1</v>
      </c>
      <c r="Q513" s="368">
        <f>VLOOKUP($G513, SCHOOL_INFO!$D$5:$AS$749, 10, FALSE)</f>
        <v>8</v>
      </c>
      <c r="R513" s="368">
        <f>VLOOKUP($G513, SCHOOL_INFO!$D$5:$AS$749, 11, FALSE)</f>
        <v>0</v>
      </c>
      <c r="S513" s="368">
        <f>VLOOKUP($G513, SCHOOL_INFO!$D$5:$AS$749, 12, FALSE)</f>
        <v>0</v>
      </c>
      <c r="T513" s="368">
        <f>VLOOKUP($G513, SCHOOL_INFO!$D$5:$AS$749, 13, FALSE)</f>
        <v>4</v>
      </c>
      <c r="U513" s="368">
        <f>VLOOKUP($G513, SCHOOL_INFO!$D$5:$AS$749, 14, FALSE)</f>
        <v>0</v>
      </c>
      <c r="V513" s="368">
        <f>VLOOKUP($G513, SCHOOL_INFO!$D$5:$AS$749, 15, FALSE)</f>
        <v>0</v>
      </c>
      <c r="W513" s="368">
        <f>VLOOKUP($G513, SCHOOL_INFO!$D$5:$AS$749, 17, FALSE)</f>
        <v>1</v>
      </c>
      <c r="X513" s="368">
        <f>VLOOKUP($G513, SCHOOL_INFO!$D$5:$AS$749, 18, FALSE)</f>
        <v>0</v>
      </c>
      <c r="Y513" s="368">
        <f>VLOOKUP($G513, SCHOOL_INFO!$D$5:$AS$749, 19, FALSE)</f>
        <v>0</v>
      </c>
      <c r="Z513" s="368">
        <f>VLOOKUP($G513, SCHOOL_INFO!$D$5:$AS$749, 21, FALSE)</f>
        <v>65</v>
      </c>
      <c r="AA513" s="368">
        <f>VLOOKUP($G513, SCHOOL_INFO!$D$5:$AS$749, 22, FALSE)</f>
        <v>4</v>
      </c>
      <c r="AB513" s="368">
        <f>VLOOKUP($G513, SCHOOL_INFO!$D$5:$AS$749, 23, FALSE)</f>
        <v>0</v>
      </c>
      <c r="AC513" s="368">
        <f>VLOOKUP($G513, SCHOOL_INFO!$D$5:$AS$749, 25, FALSE)</f>
        <v>3</v>
      </c>
      <c r="AD513" s="368">
        <f>VLOOKUP($G513, SCHOOL_INFO!$D$5:$AS$749, 26, FALSE)</f>
        <v>0</v>
      </c>
      <c r="AE513" s="368">
        <f>VLOOKUP($G513, SCHOOL_INFO!$D$5:$AS$749, 27, FALSE)</f>
        <v>0</v>
      </c>
      <c r="AF513" s="368">
        <f>VLOOKUP($G513, SCHOOL_INFO!$D$5:$AS$749, 29, FALSE)</f>
        <v>0</v>
      </c>
      <c r="AG513" s="368">
        <f>VLOOKUP($G513, SCHOOL_INFO!$D$5:$AS$749, 30, FALSE)</f>
        <v>0</v>
      </c>
      <c r="AH513" s="368">
        <f>VLOOKUP($G513, SCHOOL_INFO!$D$5:$AS$749, 31, FALSE)</f>
        <v>0</v>
      </c>
      <c r="AI513" s="368">
        <f>VLOOKUP($G513, SCHOOL_INFO!$D$5:$AS$749, 33, FALSE)</f>
        <v>1</v>
      </c>
      <c r="AJ513" s="368">
        <f>VLOOKUP($G513, SCHOOL_INFO!$D$5:$AS$749, 34, FALSE)</f>
        <v>0</v>
      </c>
      <c r="AK513" s="368">
        <f>VLOOKUP($G513, SCHOOL_INFO!$D$5:$AS$749, 35, FALSE)</f>
        <v>7</v>
      </c>
      <c r="AL513" s="368">
        <f>VLOOKUP($B513, '0.학교(충남+대전)'!$C$4:$AH$767, 31, FALSE)</f>
        <v>6</v>
      </c>
      <c r="AM513" s="368">
        <f>VLOOKUP($B513, '0.학교(충남+대전)'!$C$4:$AH$767, 32, FALSE)</f>
        <v>1</v>
      </c>
      <c r="AN513" s="368">
        <f>VLOOKUP($G513, SCHOOL_INFO!$D$5:$AS$749, 9, FALSE)</f>
        <v>26</v>
      </c>
      <c r="AO513" s="368">
        <f>VLOOKUP($G513, SCHOOL_INFO!$D$5:$AS$749, 36, FALSE)</f>
        <v>38</v>
      </c>
      <c r="AP513" s="368">
        <f>VLOOKUP($G513, SCHOOL_INFO!$D$5:$AS$749, 37, FALSE)</f>
        <v>4</v>
      </c>
      <c r="AQ513" s="368">
        <f>VLOOKUP($B513, '0.학교(충남+대전)'!$C$4:$AC$767, 27, FALSE)</f>
        <v>38</v>
      </c>
      <c r="AR513" s="368">
        <f>VLOOKUP($B513, '0.학교(충남+대전)'!$C$4:$AH$767, 29, FALSE)</f>
        <v>36</v>
      </c>
      <c r="AS513" s="368">
        <f>VLOOKUP($B513, '0.학교(충남+대전)'!$C$4:$AH$767, 30, FALSE)</f>
        <v>4</v>
      </c>
      <c r="AT513" s="368">
        <f>VLOOKUP($G513, SCHOOL_INFO!$D$5:$AS$749, 38, FALSE)</f>
        <v>2</v>
      </c>
      <c r="AU513" s="368">
        <f>VLOOKUP($G513, SCHOOL_INFO!$D$5:$AS$749, 39, FALSE)</f>
        <v>6</v>
      </c>
      <c r="AV513" s="368">
        <f>VLOOKUP($G513, SCHOOL_INFO!$D$5:$AS$749, 40, FALSE)</f>
        <v>43</v>
      </c>
      <c r="AW513" s="368">
        <f>VLOOKUP($G513, SCHOOL_INFO!$D$5:$AS$749, 41, FALSE)</f>
        <v>0</v>
      </c>
      <c r="AX513" s="368">
        <f>VLOOKUP($G513, SCHOOL_INFO!$D$5:$AS$749, 42, FALSE)</f>
        <v>0</v>
      </c>
    </row>
    <row r="514" spans="1:50" ht="16.5" customHeight="1">
      <c r="A514" s="80">
        <v>510</v>
      </c>
      <c r="B514" s="86" t="s">
        <v>1800</v>
      </c>
      <c r="C514" s="88" t="s">
        <v>28</v>
      </c>
      <c r="D514" s="86" t="s">
        <v>2233</v>
      </c>
      <c r="E514" s="86" t="s">
        <v>1784</v>
      </c>
      <c r="F514" s="89" t="s">
        <v>730</v>
      </c>
      <c r="G514" s="90" t="s">
        <v>1801</v>
      </c>
      <c r="H514" s="390" t="s">
        <v>2353</v>
      </c>
      <c r="I514" s="390" t="s">
        <v>699</v>
      </c>
      <c r="J514" s="88" t="s">
        <v>5123</v>
      </c>
      <c r="K514" s="366">
        <v>2</v>
      </c>
      <c r="L514" s="367">
        <v>1</v>
      </c>
      <c r="M514" s="367">
        <v>1</v>
      </c>
      <c r="N514" s="368">
        <f>VLOOKUP($G514, SCHOOL_INFO!$D$5:$AS$749, 6, FALSE)</f>
        <v>6</v>
      </c>
      <c r="O514" s="368">
        <f>VLOOKUP($G514, SCHOOL_INFO!$D$5:$AS$749, 7, FALSE)</f>
        <v>0</v>
      </c>
      <c r="P514" s="368">
        <f>VLOOKUP($G514, SCHOOL_INFO!$D$5:$AS$749, 8, FALSE)</f>
        <v>1</v>
      </c>
      <c r="Q514" s="368">
        <f>VLOOKUP($G514, SCHOOL_INFO!$D$5:$AS$749, 10, FALSE)</f>
        <v>0</v>
      </c>
      <c r="R514" s="368">
        <f>VLOOKUP($G514, SCHOOL_INFO!$D$5:$AS$749, 11, FALSE)</f>
        <v>0</v>
      </c>
      <c r="S514" s="368">
        <f>VLOOKUP($G514, SCHOOL_INFO!$D$5:$AS$749, 12, FALSE)</f>
        <v>0</v>
      </c>
      <c r="T514" s="368">
        <f>VLOOKUP($G514, SCHOOL_INFO!$D$5:$AS$749, 13, FALSE)</f>
        <v>0</v>
      </c>
      <c r="U514" s="368">
        <f>VLOOKUP($G514, SCHOOL_INFO!$D$5:$AS$749, 14, FALSE)</f>
        <v>0</v>
      </c>
      <c r="V514" s="368">
        <f>VLOOKUP($G514, SCHOOL_INFO!$D$5:$AS$749, 15, FALSE)</f>
        <v>0</v>
      </c>
      <c r="W514" s="368">
        <f>VLOOKUP($G514, SCHOOL_INFO!$D$5:$AS$749, 17, FALSE)</f>
        <v>0</v>
      </c>
      <c r="X514" s="368">
        <f>VLOOKUP($G514, SCHOOL_INFO!$D$5:$AS$749, 18, FALSE)</f>
        <v>0</v>
      </c>
      <c r="Y514" s="368">
        <f>VLOOKUP($G514, SCHOOL_INFO!$D$5:$AS$749, 19, FALSE)</f>
        <v>0</v>
      </c>
      <c r="Z514" s="368">
        <f>VLOOKUP($G514, SCHOOL_INFO!$D$5:$AS$749, 21, FALSE)</f>
        <v>7</v>
      </c>
      <c r="AA514" s="368">
        <f>VLOOKUP($G514, SCHOOL_INFO!$D$5:$AS$749, 22, FALSE)</f>
        <v>3</v>
      </c>
      <c r="AB514" s="368">
        <f>VLOOKUP($G514, SCHOOL_INFO!$D$5:$AS$749, 23, FALSE)</f>
        <v>0</v>
      </c>
      <c r="AC514" s="368">
        <f>VLOOKUP($G514, SCHOOL_INFO!$D$5:$AS$749, 25, FALSE)</f>
        <v>0</v>
      </c>
      <c r="AD514" s="368">
        <f>VLOOKUP($G514, SCHOOL_INFO!$D$5:$AS$749, 26, FALSE)</f>
        <v>0</v>
      </c>
      <c r="AE514" s="368">
        <f>VLOOKUP($G514, SCHOOL_INFO!$D$5:$AS$749, 27, FALSE)</f>
        <v>0</v>
      </c>
      <c r="AF514" s="368">
        <f>VLOOKUP($G514, SCHOOL_INFO!$D$5:$AS$749, 29, FALSE)</f>
        <v>8</v>
      </c>
      <c r="AG514" s="368">
        <f>VLOOKUP($G514, SCHOOL_INFO!$D$5:$AS$749, 30, FALSE)</f>
        <v>0</v>
      </c>
      <c r="AH514" s="368">
        <f>VLOOKUP($G514, SCHOOL_INFO!$D$5:$AS$749, 31, FALSE)</f>
        <v>0</v>
      </c>
      <c r="AI514" s="368">
        <f>VLOOKUP($G514, SCHOOL_INFO!$D$5:$AS$749, 33, FALSE)</f>
        <v>1</v>
      </c>
      <c r="AJ514" s="368">
        <f>VLOOKUP($G514, SCHOOL_INFO!$D$5:$AS$749, 34, FALSE)</f>
        <v>0</v>
      </c>
      <c r="AK514" s="368">
        <f>VLOOKUP($G514, SCHOOL_INFO!$D$5:$AS$749, 35, FALSE)</f>
        <v>2</v>
      </c>
      <c r="AL514" s="368">
        <f>VLOOKUP($B514, '0.학교(충남+대전)'!$C$4:$AH$767, 31, FALSE)</f>
        <v>2</v>
      </c>
      <c r="AM514" s="368">
        <f>VLOOKUP($B514, '0.학교(충남+대전)'!$C$4:$AH$767, 32, FALSE)</f>
        <v>0</v>
      </c>
      <c r="AN514" s="368">
        <f>VLOOKUP($G514, SCHOOL_INFO!$D$5:$AS$749, 9, FALSE)</f>
        <v>7</v>
      </c>
      <c r="AO514" s="368">
        <f>VLOOKUP($G514, SCHOOL_INFO!$D$5:$AS$749, 36, FALSE)</f>
        <v>13</v>
      </c>
      <c r="AP514" s="368">
        <f>VLOOKUP($G514, SCHOOL_INFO!$D$5:$AS$749, 37, FALSE)</f>
        <v>2</v>
      </c>
      <c r="AQ514" s="368">
        <f>VLOOKUP($B514, '0.학교(충남+대전)'!$C$4:$AC$767, 27, FALSE)</f>
        <v>15</v>
      </c>
      <c r="AR514" s="368">
        <f>VLOOKUP($B514, '0.학교(충남+대전)'!$C$4:$AH$767, 29, FALSE)</f>
        <v>15</v>
      </c>
      <c r="AS514" s="368">
        <f>VLOOKUP($B514, '0.학교(충남+대전)'!$C$4:$AH$767, 30, FALSE)</f>
        <v>0</v>
      </c>
      <c r="AT514" s="368">
        <f>VLOOKUP($G514, SCHOOL_INFO!$D$5:$AS$749, 38, FALSE)</f>
        <v>2</v>
      </c>
      <c r="AU514" s="368">
        <f>VLOOKUP($G514, SCHOOL_INFO!$D$5:$AS$749, 39, FALSE)</f>
        <v>2</v>
      </c>
      <c r="AV514" s="368">
        <f>VLOOKUP($G514, SCHOOL_INFO!$D$5:$AS$749, 40, FALSE)</f>
        <v>15</v>
      </c>
      <c r="AW514" s="368">
        <f>VLOOKUP($G514, SCHOOL_INFO!$D$5:$AS$749, 41, FALSE)</f>
        <v>0</v>
      </c>
      <c r="AX514" s="368">
        <f>VLOOKUP($G514, SCHOOL_INFO!$D$5:$AS$749, 42, FALSE)</f>
        <v>0</v>
      </c>
    </row>
    <row r="515" spans="1:50" ht="16.5" customHeight="1">
      <c r="A515" s="81">
        <v>511</v>
      </c>
      <c r="B515" s="86" t="s">
        <v>1802</v>
      </c>
      <c r="C515" s="88" t="s">
        <v>28</v>
      </c>
      <c r="D515" s="86" t="s">
        <v>2233</v>
      </c>
      <c r="E515" s="86" t="s">
        <v>1784</v>
      </c>
      <c r="F515" s="87" t="s">
        <v>727</v>
      </c>
      <c r="G515" s="90" t="s">
        <v>1803</v>
      </c>
      <c r="H515" s="390" t="s">
        <v>26</v>
      </c>
      <c r="I515" s="390" t="s">
        <v>699</v>
      </c>
      <c r="J515" s="88" t="s">
        <v>5123</v>
      </c>
      <c r="K515" s="366">
        <v>2</v>
      </c>
      <c r="L515" s="367">
        <v>1</v>
      </c>
      <c r="M515" s="367">
        <v>1</v>
      </c>
      <c r="N515" s="368">
        <f>VLOOKUP($G515, SCHOOL_INFO!$D$5:$AS$749, 6, FALSE)</f>
        <v>11</v>
      </c>
      <c r="O515" s="368">
        <f>VLOOKUP($G515, SCHOOL_INFO!$D$5:$AS$749, 7, FALSE)</f>
        <v>0</v>
      </c>
      <c r="P515" s="368">
        <f>VLOOKUP($G515, SCHOOL_INFO!$D$5:$AS$749, 8, FALSE)</f>
        <v>1</v>
      </c>
      <c r="Q515" s="368">
        <f>VLOOKUP($G515, SCHOOL_INFO!$D$5:$AS$749, 10, FALSE)</f>
        <v>1</v>
      </c>
      <c r="R515" s="368">
        <f>VLOOKUP($G515, SCHOOL_INFO!$D$5:$AS$749, 11, FALSE)</f>
        <v>0</v>
      </c>
      <c r="S515" s="368">
        <f>VLOOKUP($G515, SCHOOL_INFO!$D$5:$AS$749, 12, FALSE)</f>
        <v>0</v>
      </c>
      <c r="T515" s="368">
        <f>VLOOKUP($G515, SCHOOL_INFO!$D$5:$AS$749, 13, FALSE)</f>
        <v>0</v>
      </c>
      <c r="U515" s="368">
        <f>VLOOKUP($G515, SCHOOL_INFO!$D$5:$AS$749, 14, FALSE)</f>
        <v>0</v>
      </c>
      <c r="V515" s="368">
        <f>VLOOKUP($G515, SCHOOL_INFO!$D$5:$AS$749, 15, FALSE)</f>
        <v>0</v>
      </c>
      <c r="W515" s="368">
        <f>VLOOKUP($G515, SCHOOL_INFO!$D$5:$AS$749, 17, FALSE)</f>
        <v>0</v>
      </c>
      <c r="X515" s="368">
        <f>VLOOKUP($G515, SCHOOL_INFO!$D$5:$AS$749, 18, FALSE)</f>
        <v>0</v>
      </c>
      <c r="Y515" s="368">
        <f>VLOOKUP($G515, SCHOOL_INFO!$D$5:$AS$749, 19, FALSE)</f>
        <v>0</v>
      </c>
      <c r="Z515" s="368">
        <f>VLOOKUP($G515, SCHOOL_INFO!$D$5:$AS$749, 21, FALSE)</f>
        <v>3</v>
      </c>
      <c r="AA515" s="368">
        <f>VLOOKUP($G515, SCHOOL_INFO!$D$5:$AS$749, 22, FALSE)</f>
        <v>3</v>
      </c>
      <c r="AB515" s="368">
        <f>VLOOKUP($G515, SCHOOL_INFO!$D$5:$AS$749, 23, FALSE)</f>
        <v>0</v>
      </c>
      <c r="AC515" s="368">
        <f>VLOOKUP($G515, SCHOOL_INFO!$D$5:$AS$749, 25, FALSE)</f>
        <v>24</v>
      </c>
      <c r="AD515" s="368">
        <f>VLOOKUP($G515, SCHOOL_INFO!$D$5:$AS$749, 26, FALSE)</f>
        <v>0</v>
      </c>
      <c r="AE515" s="368">
        <f>VLOOKUP($G515, SCHOOL_INFO!$D$5:$AS$749, 27, FALSE)</f>
        <v>0</v>
      </c>
      <c r="AF515" s="368">
        <f>VLOOKUP($G515, SCHOOL_INFO!$D$5:$AS$749, 29, FALSE)</f>
        <v>0</v>
      </c>
      <c r="AG515" s="368">
        <f>VLOOKUP($G515, SCHOOL_INFO!$D$5:$AS$749, 30, FALSE)</f>
        <v>0</v>
      </c>
      <c r="AH515" s="368">
        <f>VLOOKUP($G515, SCHOOL_INFO!$D$5:$AS$749, 31, FALSE)</f>
        <v>0</v>
      </c>
      <c r="AI515" s="368">
        <f>VLOOKUP($G515, SCHOOL_INFO!$D$5:$AS$749, 33, FALSE)</f>
        <v>1</v>
      </c>
      <c r="AJ515" s="368">
        <f>VLOOKUP($G515, SCHOOL_INFO!$D$5:$AS$749, 34, FALSE)</f>
        <v>0</v>
      </c>
      <c r="AK515" s="368">
        <f>VLOOKUP($G515, SCHOOL_INFO!$D$5:$AS$749, 35, FALSE)</f>
        <v>4</v>
      </c>
      <c r="AL515" s="368">
        <f>VLOOKUP($B515, '0.학교(충남+대전)'!$C$4:$AH$767, 31, FALSE)</f>
        <v>4</v>
      </c>
      <c r="AM515" s="368">
        <f>VLOOKUP($B515, '0.학교(충남+대전)'!$C$4:$AH$767, 32, FALSE)</f>
        <v>0</v>
      </c>
      <c r="AN515" s="368">
        <f>VLOOKUP($G515, SCHOOL_INFO!$D$5:$AS$749, 9, FALSE)</f>
        <v>12</v>
      </c>
      <c r="AO515" s="368">
        <f>VLOOKUP($G515, SCHOOL_INFO!$D$5:$AS$749, 36, FALSE)</f>
        <v>10</v>
      </c>
      <c r="AP515" s="368">
        <f>VLOOKUP($G515, SCHOOL_INFO!$D$5:$AS$749, 37, FALSE)</f>
        <v>7</v>
      </c>
      <c r="AQ515" s="368">
        <f>VLOOKUP($B515, '0.학교(충남+대전)'!$C$4:$AC$767, 27, FALSE)</f>
        <v>17</v>
      </c>
      <c r="AR515" s="368">
        <f>VLOOKUP($B515, '0.학교(충남+대전)'!$C$4:$AH$767, 29, FALSE)</f>
        <v>17</v>
      </c>
      <c r="AS515" s="368">
        <f>VLOOKUP($B515, '0.학교(충남+대전)'!$C$4:$AH$767, 30, FALSE)</f>
        <v>0</v>
      </c>
      <c r="AT515" s="368">
        <f>VLOOKUP($G515, SCHOOL_INFO!$D$5:$AS$749, 38, FALSE)</f>
        <v>2</v>
      </c>
      <c r="AU515" s="368">
        <f>VLOOKUP($G515, SCHOOL_INFO!$D$5:$AS$749, 39, FALSE)</f>
        <v>4</v>
      </c>
      <c r="AV515" s="368">
        <f>VLOOKUP($G515, SCHOOL_INFO!$D$5:$AS$749, 40, FALSE)</f>
        <v>17</v>
      </c>
      <c r="AW515" s="368">
        <f>VLOOKUP($G515, SCHOOL_INFO!$D$5:$AS$749, 41, FALSE)</f>
        <v>0</v>
      </c>
      <c r="AX515" s="368">
        <f>VLOOKUP($G515, SCHOOL_INFO!$D$5:$AS$749, 42, FALSE)</f>
        <v>0</v>
      </c>
    </row>
    <row r="516" spans="1:50" ht="16.5" customHeight="1">
      <c r="A516" s="80">
        <v>512</v>
      </c>
      <c r="B516" s="86" t="s">
        <v>1804</v>
      </c>
      <c r="C516" s="88" t="s">
        <v>28</v>
      </c>
      <c r="D516" s="86" t="s">
        <v>2233</v>
      </c>
      <c r="E516" s="86" t="s">
        <v>1784</v>
      </c>
      <c r="F516" s="87" t="s">
        <v>727</v>
      </c>
      <c r="G516" s="90" t="s">
        <v>1805</v>
      </c>
      <c r="H516" s="390" t="s">
        <v>2353</v>
      </c>
      <c r="I516" s="390" t="s">
        <v>699</v>
      </c>
      <c r="J516" s="88" t="s">
        <v>5123</v>
      </c>
      <c r="K516" s="366">
        <v>2</v>
      </c>
      <c r="L516" s="367">
        <v>1</v>
      </c>
      <c r="M516" s="367">
        <v>1</v>
      </c>
      <c r="N516" s="368">
        <f>VLOOKUP($G516, SCHOOL_INFO!$D$5:$AS$749, 6, FALSE)</f>
        <v>1</v>
      </c>
      <c r="O516" s="368">
        <f>VLOOKUP($G516, SCHOOL_INFO!$D$5:$AS$749, 7, FALSE)</f>
        <v>2</v>
      </c>
      <c r="P516" s="368">
        <f>VLOOKUP($G516, SCHOOL_INFO!$D$5:$AS$749, 8, FALSE)</f>
        <v>1</v>
      </c>
      <c r="Q516" s="368">
        <f>VLOOKUP($G516, SCHOOL_INFO!$D$5:$AS$749, 10, FALSE)</f>
        <v>0</v>
      </c>
      <c r="R516" s="368">
        <f>VLOOKUP($G516, SCHOOL_INFO!$D$5:$AS$749, 11, FALSE)</f>
        <v>0</v>
      </c>
      <c r="S516" s="368">
        <f>VLOOKUP($G516, SCHOOL_INFO!$D$5:$AS$749, 12, FALSE)</f>
        <v>0</v>
      </c>
      <c r="T516" s="368">
        <f>VLOOKUP($G516, SCHOOL_INFO!$D$5:$AS$749, 13, FALSE)</f>
        <v>0</v>
      </c>
      <c r="U516" s="368">
        <f>VLOOKUP($G516, SCHOOL_INFO!$D$5:$AS$749, 14, FALSE)</f>
        <v>0</v>
      </c>
      <c r="V516" s="368">
        <f>VLOOKUP($G516, SCHOOL_INFO!$D$5:$AS$749, 15, FALSE)</f>
        <v>0</v>
      </c>
      <c r="W516" s="368">
        <f>VLOOKUP($G516, SCHOOL_INFO!$D$5:$AS$749, 17, FALSE)</f>
        <v>0</v>
      </c>
      <c r="X516" s="368">
        <f>VLOOKUP($G516, SCHOOL_INFO!$D$5:$AS$749, 18, FALSE)</f>
        <v>0</v>
      </c>
      <c r="Y516" s="368">
        <f>VLOOKUP($G516, SCHOOL_INFO!$D$5:$AS$749, 19, FALSE)</f>
        <v>0</v>
      </c>
      <c r="Z516" s="368">
        <f>VLOOKUP($G516, SCHOOL_INFO!$D$5:$AS$749, 21, FALSE)</f>
        <v>3</v>
      </c>
      <c r="AA516" s="368">
        <f>VLOOKUP($G516, SCHOOL_INFO!$D$5:$AS$749, 22, FALSE)</f>
        <v>3</v>
      </c>
      <c r="AB516" s="368">
        <f>VLOOKUP($G516, SCHOOL_INFO!$D$5:$AS$749, 23, FALSE)</f>
        <v>0</v>
      </c>
      <c r="AC516" s="368">
        <f>VLOOKUP($G516, SCHOOL_INFO!$D$5:$AS$749, 25, FALSE)</f>
        <v>1</v>
      </c>
      <c r="AD516" s="368">
        <f>VLOOKUP($G516, SCHOOL_INFO!$D$5:$AS$749, 26, FALSE)</f>
        <v>2</v>
      </c>
      <c r="AE516" s="368">
        <f>VLOOKUP($G516, SCHOOL_INFO!$D$5:$AS$749, 27, FALSE)</f>
        <v>0</v>
      </c>
      <c r="AF516" s="368">
        <f>VLOOKUP($G516, SCHOOL_INFO!$D$5:$AS$749, 29, FALSE)</f>
        <v>0</v>
      </c>
      <c r="AG516" s="368">
        <f>VLOOKUP($G516, SCHOOL_INFO!$D$5:$AS$749, 30, FALSE)</f>
        <v>0</v>
      </c>
      <c r="AH516" s="368">
        <f>VLOOKUP($G516, SCHOOL_INFO!$D$5:$AS$749, 31, FALSE)</f>
        <v>0</v>
      </c>
      <c r="AI516" s="368">
        <f>VLOOKUP($G516, SCHOOL_INFO!$D$5:$AS$749, 33, FALSE)</f>
        <v>1</v>
      </c>
      <c r="AJ516" s="368">
        <f>VLOOKUP($G516, SCHOOL_INFO!$D$5:$AS$749, 34, FALSE)</f>
        <v>0</v>
      </c>
      <c r="AK516" s="368">
        <f>VLOOKUP($G516, SCHOOL_INFO!$D$5:$AS$749, 35, FALSE)</f>
        <v>2</v>
      </c>
      <c r="AL516" s="368">
        <f>VLOOKUP($B516, '0.학교(충남+대전)'!$C$4:$AH$767, 31, FALSE)</f>
        <v>2</v>
      </c>
      <c r="AM516" s="368">
        <f>VLOOKUP($B516, '0.학교(충남+대전)'!$C$4:$AH$767, 32, FALSE)</f>
        <v>0</v>
      </c>
      <c r="AN516" s="368">
        <f>VLOOKUP($G516, SCHOOL_INFO!$D$5:$AS$749, 9, FALSE)</f>
        <v>4</v>
      </c>
      <c r="AO516" s="368">
        <f>VLOOKUP($G516, SCHOOL_INFO!$D$5:$AS$749, 36, FALSE)</f>
        <v>5</v>
      </c>
      <c r="AP516" s="368">
        <f>VLOOKUP($G516, SCHOOL_INFO!$D$5:$AS$749, 37, FALSE)</f>
        <v>7</v>
      </c>
      <c r="AQ516" s="368">
        <f>VLOOKUP($B516, '0.학교(충남+대전)'!$C$4:$AC$767, 27, FALSE)</f>
        <v>7</v>
      </c>
      <c r="AR516" s="368">
        <f>VLOOKUP($B516, '0.학교(충남+대전)'!$C$4:$AH$767, 29, FALSE)</f>
        <v>7</v>
      </c>
      <c r="AS516" s="368">
        <f>VLOOKUP($B516, '0.학교(충남+대전)'!$C$4:$AH$767, 30, FALSE)</f>
        <v>0</v>
      </c>
      <c r="AT516" s="368">
        <f>VLOOKUP($G516, SCHOOL_INFO!$D$5:$AS$749, 38, FALSE)</f>
        <v>1</v>
      </c>
      <c r="AU516" s="368">
        <f>VLOOKUP($G516, SCHOOL_INFO!$D$5:$AS$749, 39, FALSE)</f>
        <v>2</v>
      </c>
      <c r="AV516" s="368">
        <f>VLOOKUP($G516, SCHOOL_INFO!$D$5:$AS$749, 40, FALSE)</f>
        <v>7</v>
      </c>
      <c r="AW516" s="368">
        <f>VLOOKUP($G516, SCHOOL_INFO!$D$5:$AS$749, 41, FALSE)</f>
        <v>0</v>
      </c>
      <c r="AX516" s="368">
        <f>VLOOKUP($G516, SCHOOL_INFO!$D$5:$AS$749, 42, FALSE)</f>
        <v>0</v>
      </c>
    </row>
    <row r="517" spans="1:50" ht="16.5" customHeight="1">
      <c r="A517" s="80">
        <v>513</v>
      </c>
      <c r="B517" s="86" t="s">
        <v>1806</v>
      </c>
      <c r="C517" s="88" t="s">
        <v>28</v>
      </c>
      <c r="D517" s="86" t="s">
        <v>2233</v>
      </c>
      <c r="E517" s="86" t="s">
        <v>1784</v>
      </c>
      <c r="F517" s="91" t="s">
        <v>724</v>
      </c>
      <c r="G517" s="90" t="s">
        <v>1807</v>
      </c>
      <c r="H517" s="390" t="s">
        <v>2353</v>
      </c>
      <c r="I517" s="390" t="s">
        <v>699</v>
      </c>
      <c r="J517" s="88" t="s">
        <v>5123</v>
      </c>
      <c r="K517" s="366">
        <v>2</v>
      </c>
      <c r="L517" s="367">
        <v>1</v>
      </c>
      <c r="M517" s="367">
        <v>1</v>
      </c>
      <c r="N517" s="368">
        <f>VLOOKUP($G517, SCHOOL_INFO!$D$5:$AS$749, 6, FALSE)</f>
        <v>0</v>
      </c>
      <c r="O517" s="368">
        <f>VLOOKUP($G517, SCHOOL_INFO!$D$5:$AS$749, 7, FALSE)</f>
        <v>48</v>
      </c>
      <c r="P517" s="368">
        <f>VLOOKUP($G517, SCHOOL_INFO!$D$5:$AS$749, 8, FALSE)</f>
        <v>0</v>
      </c>
      <c r="Q517" s="368">
        <f>VLOOKUP($G517, SCHOOL_INFO!$D$5:$AS$749, 10, FALSE)</f>
        <v>0</v>
      </c>
      <c r="R517" s="368">
        <f>VLOOKUP($G517, SCHOOL_INFO!$D$5:$AS$749, 11, FALSE)</f>
        <v>1</v>
      </c>
      <c r="S517" s="368">
        <f>VLOOKUP($G517, SCHOOL_INFO!$D$5:$AS$749, 12, FALSE)</f>
        <v>0</v>
      </c>
      <c r="T517" s="368">
        <f>VLOOKUP($G517, SCHOOL_INFO!$D$5:$AS$749, 13, FALSE)</f>
        <v>4</v>
      </c>
      <c r="U517" s="368">
        <f>VLOOKUP($G517, SCHOOL_INFO!$D$5:$AS$749, 14, FALSE)</f>
        <v>2</v>
      </c>
      <c r="V517" s="368">
        <f>VLOOKUP($G517, SCHOOL_INFO!$D$5:$AS$749, 15, FALSE)</f>
        <v>0</v>
      </c>
      <c r="W517" s="368">
        <f>VLOOKUP($G517, SCHOOL_INFO!$D$5:$AS$749, 17, FALSE)</f>
        <v>2</v>
      </c>
      <c r="X517" s="368">
        <f>VLOOKUP($G517, SCHOOL_INFO!$D$5:$AS$749, 18, FALSE)</f>
        <v>20</v>
      </c>
      <c r="Y517" s="368">
        <f>VLOOKUP($G517, SCHOOL_INFO!$D$5:$AS$749, 19, FALSE)</f>
        <v>0</v>
      </c>
      <c r="Z517" s="368">
        <f>VLOOKUP($G517, SCHOOL_INFO!$D$5:$AS$749, 21, FALSE)</f>
        <v>3</v>
      </c>
      <c r="AA517" s="368">
        <f>VLOOKUP($G517, SCHOOL_INFO!$D$5:$AS$749, 22, FALSE)</f>
        <v>32</v>
      </c>
      <c r="AB517" s="368">
        <f>VLOOKUP($G517, SCHOOL_INFO!$D$5:$AS$749, 23, FALSE)</f>
        <v>0</v>
      </c>
      <c r="AC517" s="368">
        <f>VLOOKUP($G517, SCHOOL_INFO!$D$5:$AS$749, 25, FALSE)</f>
        <v>0</v>
      </c>
      <c r="AD517" s="368">
        <f>VLOOKUP($G517, SCHOOL_INFO!$D$5:$AS$749, 26, FALSE)</f>
        <v>0</v>
      </c>
      <c r="AE517" s="368">
        <f>VLOOKUP($G517, SCHOOL_INFO!$D$5:$AS$749, 27, FALSE)</f>
        <v>0</v>
      </c>
      <c r="AF517" s="368">
        <f>VLOOKUP($G517, SCHOOL_INFO!$D$5:$AS$749, 29, FALSE)</f>
        <v>0</v>
      </c>
      <c r="AG517" s="368">
        <f>VLOOKUP($G517, SCHOOL_INFO!$D$5:$AS$749, 30, FALSE)</f>
        <v>0</v>
      </c>
      <c r="AH517" s="368">
        <f>VLOOKUP($G517, SCHOOL_INFO!$D$5:$AS$749, 31, FALSE)</f>
        <v>0</v>
      </c>
      <c r="AI517" s="368">
        <f>VLOOKUP($G517, SCHOOL_INFO!$D$5:$AS$749, 33, FALSE)</f>
        <v>1</v>
      </c>
      <c r="AJ517" s="368">
        <f>VLOOKUP($G517, SCHOOL_INFO!$D$5:$AS$749, 34, FALSE)</f>
        <v>0</v>
      </c>
      <c r="AK517" s="368">
        <f>VLOOKUP($G517, SCHOOL_INFO!$D$5:$AS$749, 35, FALSE)</f>
        <v>11</v>
      </c>
      <c r="AL517" s="368">
        <f>VLOOKUP($B517, '0.학교(충남+대전)'!$C$4:$AH$767, 31, FALSE)</f>
        <v>8</v>
      </c>
      <c r="AM517" s="368">
        <f>VLOOKUP($B517, '0.학교(충남+대전)'!$C$4:$AH$767, 32, FALSE)</f>
        <v>3</v>
      </c>
      <c r="AN517" s="368">
        <f>VLOOKUP($G517, SCHOOL_INFO!$D$5:$AS$749, 9, FALSE)</f>
        <v>48</v>
      </c>
      <c r="AO517" s="368">
        <f>VLOOKUP($G517, SCHOOL_INFO!$D$5:$AS$749, 36, FALSE)</f>
        <v>0</v>
      </c>
      <c r="AP517" s="368">
        <f>VLOOKUP($G517, SCHOOL_INFO!$D$5:$AS$749, 37, FALSE)</f>
        <v>0</v>
      </c>
      <c r="AQ517" s="368">
        <f>VLOOKUP($B517, '0.학교(충남+대전)'!$C$4:$AC$767, 27, FALSE)</f>
        <v>54</v>
      </c>
      <c r="AR517" s="368">
        <f>VLOOKUP($B517, '0.학교(충남+대전)'!$C$4:$AH$767, 29, FALSE)</f>
        <v>54</v>
      </c>
      <c r="AS517" s="368">
        <f>VLOOKUP($B517, '0.학교(충남+대전)'!$C$4:$AH$767, 30, FALSE)</f>
        <v>0</v>
      </c>
      <c r="AT517" s="368">
        <f>VLOOKUP($G517, SCHOOL_INFO!$D$5:$AS$749, 38, FALSE)</f>
        <v>1</v>
      </c>
      <c r="AU517" s="368">
        <f>VLOOKUP($G517, SCHOOL_INFO!$D$5:$AS$749, 39, FALSE)</f>
        <v>6</v>
      </c>
      <c r="AV517" s="368">
        <f>VLOOKUP($G517, SCHOOL_INFO!$D$5:$AS$749, 40, FALSE)</f>
        <v>57</v>
      </c>
      <c r="AW517" s="368">
        <f>VLOOKUP($G517, SCHOOL_INFO!$D$5:$AS$749, 41, FALSE)</f>
        <v>0</v>
      </c>
      <c r="AX517" s="368">
        <f>VLOOKUP($G517, SCHOOL_INFO!$D$5:$AS$749, 42, FALSE)</f>
        <v>0</v>
      </c>
    </row>
    <row r="518" spans="1:50" ht="16.5" customHeight="1">
      <c r="A518" s="81">
        <v>514</v>
      </c>
      <c r="B518" s="86" t="s">
        <v>1808</v>
      </c>
      <c r="C518" s="88" t="s">
        <v>28</v>
      </c>
      <c r="D518" s="86" t="s">
        <v>2233</v>
      </c>
      <c r="E518" s="86" t="s">
        <v>1784</v>
      </c>
      <c r="F518" s="89" t="s">
        <v>730</v>
      </c>
      <c r="G518" s="90" t="s">
        <v>1809</v>
      </c>
      <c r="H518" s="390" t="s">
        <v>2353</v>
      </c>
      <c r="I518" s="390" t="s">
        <v>699</v>
      </c>
      <c r="J518" s="88" t="s">
        <v>5123</v>
      </c>
      <c r="K518" s="366">
        <v>2</v>
      </c>
      <c r="L518" s="367">
        <v>1</v>
      </c>
      <c r="M518" s="367">
        <v>1</v>
      </c>
      <c r="N518" s="368">
        <f>VLOOKUP($G518, SCHOOL_INFO!$D$5:$AS$749, 6, FALSE)</f>
        <v>11</v>
      </c>
      <c r="O518" s="368">
        <f>VLOOKUP($G518, SCHOOL_INFO!$D$5:$AS$749, 7, FALSE)</f>
        <v>1</v>
      </c>
      <c r="P518" s="368">
        <f>VLOOKUP($G518, SCHOOL_INFO!$D$5:$AS$749, 8, FALSE)</f>
        <v>1</v>
      </c>
      <c r="Q518" s="368">
        <f>VLOOKUP($G518, SCHOOL_INFO!$D$5:$AS$749, 10, FALSE)</f>
        <v>0</v>
      </c>
      <c r="R518" s="368">
        <f>VLOOKUP($G518, SCHOOL_INFO!$D$5:$AS$749, 11, FALSE)</f>
        <v>0</v>
      </c>
      <c r="S518" s="368">
        <f>VLOOKUP($G518, SCHOOL_INFO!$D$5:$AS$749, 12, FALSE)</f>
        <v>0</v>
      </c>
      <c r="T518" s="368">
        <f>VLOOKUP($G518, SCHOOL_INFO!$D$5:$AS$749, 13, FALSE)</f>
        <v>0</v>
      </c>
      <c r="U518" s="368">
        <f>VLOOKUP($G518, SCHOOL_INFO!$D$5:$AS$749, 14, FALSE)</f>
        <v>0</v>
      </c>
      <c r="V518" s="368">
        <f>VLOOKUP($G518, SCHOOL_INFO!$D$5:$AS$749, 15, FALSE)</f>
        <v>0</v>
      </c>
      <c r="W518" s="368">
        <f>VLOOKUP($G518, SCHOOL_INFO!$D$5:$AS$749, 17, FALSE)</f>
        <v>6</v>
      </c>
      <c r="X518" s="368">
        <f>VLOOKUP($G518, SCHOOL_INFO!$D$5:$AS$749, 18, FALSE)</f>
        <v>4</v>
      </c>
      <c r="Y518" s="368">
        <f>VLOOKUP($G518, SCHOOL_INFO!$D$5:$AS$749, 19, FALSE)</f>
        <v>0</v>
      </c>
      <c r="Z518" s="368">
        <f>VLOOKUP($G518, SCHOOL_INFO!$D$5:$AS$749, 21, FALSE)</f>
        <v>14</v>
      </c>
      <c r="AA518" s="368">
        <f>VLOOKUP($G518, SCHOOL_INFO!$D$5:$AS$749, 22, FALSE)</f>
        <v>3</v>
      </c>
      <c r="AB518" s="368">
        <f>VLOOKUP($G518, SCHOOL_INFO!$D$5:$AS$749, 23, FALSE)</f>
        <v>0</v>
      </c>
      <c r="AC518" s="368">
        <f>VLOOKUP($G518, SCHOOL_INFO!$D$5:$AS$749, 25, FALSE)</f>
        <v>0</v>
      </c>
      <c r="AD518" s="368">
        <f>VLOOKUP($G518, SCHOOL_INFO!$D$5:$AS$749, 26, FALSE)</f>
        <v>0</v>
      </c>
      <c r="AE518" s="368">
        <f>VLOOKUP($G518, SCHOOL_INFO!$D$5:$AS$749, 27, FALSE)</f>
        <v>0</v>
      </c>
      <c r="AF518" s="368">
        <f>VLOOKUP($G518, SCHOOL_INFO!$D$5:$AS$749, 29, FALSE)</f>
        <v>0</v>
      </c>
      <c r="AG518" s="368">
        <f>VLOOKUP($G518, SCHOOL_INFO!$D$5:$AS$749, 30, FALSE)</f>
        <v>0</v>
      </c>
      <c r="AH518" s="368">
        <f>VLOOKUP($G518, SCHOOL_INFO!$D$5:$AS$749, 31, FALSE)</f>
        <v>0</v>
      </c>
      <c r="AI518" s="368">
        <f>VLOOKUP($G518, SCHOOL_INFO!$D$5:$AS$749, 33, FALSE)</f>
        <v>1</v>
      </c>
      <c r="AJ518" s="368">
        <f>VLOOKUP($G518, SCHOOL_INFO!$D$5:$AS$749, 34, FALSE)</f>
        <v>0</v>
      </c>
      <c r="AK518" s="368">
        <f>VLOOKUP($G518, SCHOOL_INFO!$D$5:$AS$749, 35, FALSE)</f>
        <v>3</v>
      </c>
      <c r="AL518" s="368">
        <f>VLOOKUP($B518, '0.학교(충남+대전)'!$C$4:$AH$767, 31, FALSE)</f>
        <v>3</v>
      </c>
      <c r="AM518" s="368">
        <f>VLOOKUP($B518, '0.학교(충남+대전)'!$C$4:$AH$767, 32, FALSE)</f>
        <v>2</v>
      </c>
      <c r="AN518" s="368">
        <f>VLOOKUP($G518, SCHOOL_INFO!$D$5:$AS$749, 9, FALSE)</f>
        <v>13</v>
      </c>
      <c r="AO518" s="368">
        <f>VLOOKUP($G518, SCHOOL_INFO!$D$5:$AS$749, 36, FALSE)</f>
        <v>11</v>
      </c>
      <c r="AP518" s="368">
        <f>VLOOKUP($G518, SCHOOL_INFO!$D$5:$AS$749, 37, FALSE)</f>
        <v>11</v>
      </c>
      <c r="AQ518" s="368">
        <f>VLOOKUP($B518, '0.학교(충남+대전)'!$C$4:$AC$767, 27, FALSE)</f>
        <v>22</v>
      </c>
      <c r="AR518" s="368">
        <f>VLOOKUP($B518, '0.학교(충남+대전)'!$C$4:$AH$767, 29, FALSE)</f>
        <v>22</v>
      </c>
      <c r="AS518" s="368">
        <f>VLOOKUP($B518, '0.학교(충남+대전)'!$C$4:$AH$767, 30, FALSE)</f>
        <v>0</v>
      </c>
      <c r="AT518" s="368">
        <f>VLOOKUP($G518, SCHOOL_INFO!$D$5:$AS$749, 38, FALSE)</f>
        <v>1</v>
      </c>
      <c r="AU518" s="368">
        <f>VLOOKUP($G518, SCHOOL_INFO!$D$5:$AS$749, 39, FALSE)</f>
        <v>4</v>
      </c>
      <c r="AV518" s="368">
        <f>VLOOKUP($G518, SCHOOL_INFO!$D$5:$AS$749, 40, FALSE)</f>
        <v>23</v>
      </c>
      <c r="AW518" s="368">
        <f>VLOOKUP($G518, SCHOOL_INFO!$D$5:$AS$749, 41, FALSE)</f>
        <v>0</v>
      </c>
      <c r="AX518" s="368">
        <f>VLOOKUP($G518, SCHOOL_INFO!$D$5:$AS$749, 42, FALSE)</f>
        <v>0</v>
      </c>
    </row>
    <row r="519" spans="1:50" ht="16.5" customHeight="1">
      <c r="A519" s="80">
        <v>515</v>
      </c>
      <c r="B519" s="86" t="s">
        <v>1810</v>
      </c>
      <c r="C519" s="88" t="s">
        <v>28</v>
      </c>
      <c r="D519" s="86" t="s">
        <v>2233</v>
      </c>
      <c r="E519" s="86" t="s">
        <v>1784</v>
      </c>
      <c r="F519" s="87" t="s">
        <v>727</v>
      </c>
      <c r="G519" s="90" t="s">
        <v>1811</v>
      </c>
      <c r="H519" s="390" t="s">
        <v>26</v>
      </c>
      <c r="I519" s="390" t="s">
        <v>699</v>
      </c>
      <c r="J519" s="88" t="s">
        <v>5123</v>
      </c>
      <c r="K519" s="366">
        <v>2</v>
      </c>
      <c r="L519" s="367">
        <v>1</v>
      </c>
      <c r="M519" s="367">
        <v>1</v>
      </c>
      <c r="N519" s="368">
        <f>VLOOKUP($G519, SCHOOL_INFO!$D$5:$AS$749, 6, FALSE)</f>
        <v>5</v>
      </c>
      <c r="O519" s="368">
        <f>VLOOKUP($G519, SCHOOL_INFO!$D$5:$AS$749, 7, FALSE)</f>
        <v>1</v>
      </c>
      <c r="P519" s="368">
        <f>VLOOKUP($G519, SCHOOL_INFO!$D$5:$AS$749, 8, FALSE)</f>
        <v>1</v>
      </c>
      <c r="Q519" s="368">
        <f>VLOOKUP($G519, SCHOOL_INFO!$D$5:$AS$749, 10, FALSE)</f>
        <v>0</v>
      </c>
      <c r="R519" s="368">
        <f>VLOOKUP($G519, SCHOOL_INFO!$D$5:$AS$749, 11, FALSE)</f>
        <v>1</v>
      </c>
      <c r="S519" s="368">
        <f>VLOOKUP($G519, SCHOOL_INFO!$D$5:$AS$749, 12, FALSE)</f>
        <v>0</v>
      </c>
      <c r="T519" s="368">
        <f>VLOOKUP($G519, SCHOOL_INFO!$D$5:$AS$749, 13, FALSE)</f>
        <v>0</v>
      </c>
      <c r="U519" s="368">
        <f>VLOOKUP($G519, SCHOOL_INFO!$D$5:$AS$749, 14, FALSE)</f>
        <v>0</v>
      </c>
      <c r="V519" s="368">
        <f>VLOOKUP($G519, SCHOOL_INFO!$D$5:$AS$749, 15, FALSE)</f>
        <v>0</v>
      </c>
      <c r="W519" s="368">
        <f>VLOOKUP($G519, SCHOOL_INFO!$D$5:$AS$749, 17, FALSE)</f>
        <v>0</v>
      </c>
      <c r="X519" s="368">
        <f>VLOOKUP($G519, SCHOOL_INFO!$D$5:$AS$749, 18, FALSE)</f>
        <v>0</v>
      </c>
      <c r="Y519" s="368">
        <f>VLOOKUP($G519, SCHOOL_INFO!$D$5:$AS$749, 19, FALSE)</f>
        <v>0</v>
      </c>
      <c r="Z519" s="368">
        <f>VLOOKUP($G519, SCHOOL_INFO!$D$5:$AS$749, 21, FALSE)</f>
        <v>11</v>
      </c>
      <c r="AA519" s="368">
        <f>VLOOKUP($G519, SCHOOL_INFO!$D$5:$AS$749, 22, FALSE)</f>
        <v>3</v>
      </c>
      <c r="AB519" s="368">
        <f>VLOOKUP($G519, SCHOOL_INFO!$D$5:$AS$749, 23, FALSE)</f>
        <v>0</v>
      </c>
      <c r="AC519" s="368">
        <f>VLOOKUP($G519, SCHOOL_INFO!$D$5:$AS$749, 25, FALSE)</f>
        <v>0</v>
      </c>
      <c r="AD519" s="368">
        <f>VLOOKUP($G519, SCHOOL_INFO!$D$5:$AS$749, 26, FALSE)</f>
        <v>0</v>
      </c>
      <c r="AE519" s="368">
        <f>VLOOKUP($G519, SCHOOL_INFO!$D$5:$AS$749, 27, FALSE)</f>
        <v>0</v>
      </c>
      <c r="AF519" s="368">
        <f>VLOOKUP($G519, SCHOOL_INFO!$D$5:$AS$749, 29, FALSE)</f>
        <v>0</v>
      </c>
      <c r="AG519" s="368">
        <f>VLOOKUP($G519, SCHOOL_INFO!$D$5:$AS$749, 30, FALSE)</f>
        <v>0</v>
      </c>
      <c r="AH519" s="368">
        <f>VLOOKUP($G519, SCHOOL_INFO!$D$5:$AS$749, 31, FALSE)</f>
        <v>0</v>
      </c>
      <c r="AI519" s="368">
        <f>VLOOKUP($G519, SCHOOL_INFO!$D$5:$AS$749, 33, FALSE)</f>
        <v>1</v>
      </c>
      <c r="AJ519" s="368">
        <f>VLOOKUP($G519, SCHOOL_INFO!$D$5:$AS$749, 34, FALSE)</f>
        <v>0</v>
      </c>
      <c r="AK519" s="368">
        <f>VLOOKUP($G519, SCHOOL_INFO!$D$5:$AS$749, 35, FALSE)</f>
        <v>3</v>
      </c>
      <c r="AL519" s="368">
        <f>VLOOKUP($B519, '0.학교(충남+대전)'!$C$4:$AH$767, 31, FALSE)</f>
        <v>3</v>
      </c>
      <c r="AM519" s="368">
        <f>VLOOKUP($B519, '0.학교(충남+대전)'!$C$4:$AH$767, 32, FALSE)</f>
        <v>0</v>
      </c>
      <c r="AN519" s="368">
        <f>VLOOKUP($G519, SCHOOL_INFO!$D$5:$AS$749, 9, FALSE)</f>
        <v>7</v>
      </c>
      <c r="AO519" s="368">
        <f>VLOOKUP($G519, SCHOOL_INFO!$D$5:$AS$749, 36, FALSE)</f>
        <v>15</v>
      </c>
      <c r="AP519" s="368">
        <f>VLOOKUP($G519, SCHOOL_INFO!$D$5:$AS$749, 37, FALSE)</f>
        <v>2</v>
      </c>
      <c r="AQ519" s="368">
        <f>VLOOKUP($B519, '0.학교(충남+대전)'!$C$4:$AC$767, 27, FALSE)</f>
        <v>15</v>
      </c>
      <c r="AR519" s="368">
        <f>VLOOKUP($B519, '0.학교(충남+대전)'!$C$4:$AH$767, 29, FALSE)</f>
        <v>17</v>
      </c>
      <c r="AS519" s="368">
        <f>VLOOKUP($B519, '0.학교(충남+대전)'!$C$4:$AH$767, 30, FALSE)</f>
        <v>0</v>
      </c>
      <c r="AT519" s="368">
        <f>VLOOKUP($G519, SCHOOL_INFO!$D$5:$AS$749, 38, FALSE)</f>
        <v>1</v>
      </c>
      <c r="AU519" s="368">
        <f>VLOOKUP($G519, SCHOOL_INFO!$D$5:$AS$749, 39, FALSE)</f>
        <v>3</v>
      </c>
      <c r="AV519" s="368">
        <f>VLOOKUP($G519, SCHOOL_INFO!$D$5:$AS$749, 40, FALSE)</f>
        <v>17</v>
      </c>
      <c r="AW519" s="368">
        <f>VLOOKUP($G519, SCHOOL_INFO!$D$5:$AS$749, 41, FALSE)</f>
        <v>0</v>
      </c>
      <c r="AX519" s="368">
        <f>VLOOKUP($G519, SCHOOL_INFO!$D$5:$AS$749, 42, FALSE)</f>
        <v>0</v>
      </c>
    </row>
    <row r="520" spans="1:50" ht="16.5" customHeight="1">
      <c r="A520" s="80">
        <v>516</v>
      </c>
      <c r="B520" s="86" t="s">
        <v>1812</v>
      </c>
      <c r="C520" s="88" t="s">
        <v>28</v>
      </c>
      <c r="D520" s="86" t="s">
        <v>2233</v>
      </c>
      <c r="E520" s="86" t="s">
        <v>1784</v>
      </c>
      <c r="F520" s="87" t="s">
        <v>727</v>
      </c>
      <c r="G520" s="90" t="s">
        <v>1813</v>
      </c>
      <c r="H520" s="390" t="s">
        <v>2353</v>
      </c>
      <c r="I520" s="390" t="s">
        <v>699</v>
      </c>
      <c r="J520" s="88" t="s">
        <v>5123</v>
      </c>
      <c r="K520" s="366">
        <v>2</v>
      </c>
      <c r="L520" s="367">
        <v>1</v>
      </c>
      <c r="M520" s="367">
        <v>1</v>
      </c>
      <c r="N520" s="368">
        <f>VLOOKUP($G520, SCHOOL_INFO!$D$5:$AS$749, 6, FALSE)</f>
        <v>4</v>
      </c>
      <c r="O520" s="368">
        <f>VLOOKUP($G520, SCHOOL_INFO!$D$5:$AS$749, 7, FALSE)</f>
        <v>0</v>
      </c>
      <c r="P520" s="368">
        <f>VLOOKUP($G520, SCHOOL_INFO!$D$5:$AS$749, 8, FALSE)</f>
        <v>1</v>
      </c>
      <c r="Q520" s="368">
        <f>VLOOKUP($G520, SCHOOL_INFO!$D$5:$AS$749, 10, FALSE)</f>
        <v>0</v>
      </c>
      <c r="R520" s="368">
        <f>VLOOKUP($G520, SCHOOL_INFO!$D$5:$AS$749, 11, FALSE)</f>
        <v>2</v>
      </c>
      <c r="S520" s="368">
        <f>VLOOKUP($G520, SCHOOL_INFO!$D$5:$AS$749, 12, FALSE)</f>
        <v>0</v>
      </c>
      <c r="T520" s="368">
        <f>VLOOKUP($G520, SCHOOL_INFO!$D$5:$AS$749, 13, FALSE)</f>
        <v>0</v>
      </c>
      <c r="U520" s="368">
        <f>VLOOKUP($G520, SCHOOL_INFO!$D$5:$AS$749, 14, FALSE)</f>
        <v>0</v>
      </c>
      <c r="V520" s="368">
        <f>VLOOKUP($G520, SCHOOL_INFO!$D$5:$AS$749, 15, FALSE)</f>
        <v>0</v>
      </c>
      <c r="W520" s="368">
        <f>VLOOKUP($G520, SCHOOL_INFO!$D$5:$AS$749, 17, FALSE)</f>
        <v>0</v>
      </c>
      <c r="X520" s="368">
        <f>VLOOKUP($G520, SCHOOL_INFO!$D$5:$AS$749, 18, FALSE)</f>
        <v>0</v>
      </c>
      <c r="Y520" s="368">
        <f>VLOOKUP($G520, SCHOOL_INFO!$D$5:$AS$749, 19, FALSE)</f>
        <v>0</v>
      </c>
      <c r="Z520" s="368">
        <f>VLOOKUP($G520, SCHOOL_INFO!$D$5:$AS$749, 21, FALSE)</f>
        <v>5</v>
      </c>
      <c r="AA520" s="368">
        <f>VLOOKUP($G520, SCHOOL_INFO!$D$5:$AS$749, 22, FALSE)</f>
        <v>5</v>
      </c>
      <c r="AB520" s="368">
        <f>VLOOKUP($G520, SCHOOL_INFO!$D$5:$AS$749, 23, FALSE)</f>
        <v>0</v>
      </c>
      <c r="AC520" s="368">
        <f>VLOOKUP($G520, SCHOOL_INFO!$D$5:$AS$749, 25, FALSE)</f>
        <v>3</v>
      </c>
      <c r="AD520" s="368">
        <f>VLOOKUP($G520, SCHOOL_INFO!$D$5:$AS$749, 26, FALSE)</f>
        <v>0</v>
      </c>
      <c r="AE520" s="368">
        <f>VLOOKUP($G520, SCHOOL_INFO!$D$5:$AS$749, 27, FALSE)</f>
        <v>0</v>
      </c>
      <c r="AF520" s="368">
        <f>VLOOKUP($G520, SCHOOL_INFO!$D$5:$AS$749, 29, FALSE)</f>
        <v>0</v>
      </c>
      <c r="AG520" s="368">
        <f>VLOOKUP($G520, SCHOOL_INFO!$D$5:$AS$749, 30, FALSE)</f>
        <v>0</v>
      </c>
      <c r="AH520" s="368">
        <f>VLOOKUP($G520, SCHOOL_INFO!$D$5:$AS$749, 31, FALSE)</f>
        <v>0</v>
      </c>
      <c r="AI520" s="368">
        <f>VLOOKUP($G520, SCHOOL_INFO!$D$5:$AS$749, 33, FALSE)</f>
        <v>1</v>
      </c>
      <c r="AJ520" s="368">
        <f>VLOOKUP($G520, SCHOOL_INFO!$D$5:$AS$749, 34, FALSE)</f>
        <v>0</v>
      </c>
      <c r="AK520" s="368">
        <f>VLOOKUP($G520, SCHOOL_INFO!$D$5:$AS$749, 35, FALSE)</f>
        <v>3</v>
      </c>
      <c r="AL520" s="368">
        <f>VLOOKUP($B520, '0.학교(충남+대전)'!$C$4:$AH$767, 31, FALSE)</f>
        <v>2</v>
      </c>
      <c r="AM520" s="368">
        <f>VLOOKUP($B520, '0.학교(충남+대전)'!$C$4:$AH$767, 32, FALSE)</f>
        <v>1</v>
      </c>
      <c r="AN520" s="368">
        <f>VLOOKUP($G520, SCHOOL_INFO!$D$5:$AS$749, 9, FALSE)</f>
        <v>5</v>
      </c>
      <c r="AO520" s="368">
        <f>VLOOKUP($G520, SCHOOL_INFO!$D$5:$AS$749, 36, FALSE)</f>
        <v>6</v>
      </c>
      <c r="AP520" s="368">
        <f>VLOOKUP($G520, SCHOOL_INFO!$D$5:$AS$749, 37, FALSE)</f>
        <v>6</v>
      </c>
      <c r="AQ520" s="368">
        <f>VLOOKUP($B520, '0.학교(충남+대전)'!$C$4:$AC$767, 27, FALSE)</f>
        <v>10</v>
      </c>
      <c r="AR520" s="368">
        <f>VLOOKUP($B520, '0.학교(충남+대전)'!$C$4:$AH$767, 29, FALSE)</f>
        <v>10</v>
      </c>
      <c r="AS520" s="368">
        <f>VLOOKUP($B520, '0.학교(충남+대전)'!$C$4:$AH$767, 30, FALSE)</f>
        <v>0</v>
      </c>
      <c r="AT520" s="368">
        <f>VLOOKUP($G520, SCHOOL_INFO!$D$5:$AS$749, 38, FALSE)</f>
        <v>1</v>
      </c>
      <c r="AU520" s="368">
        <f>VLOOKUP($G520, SCHOOL_INFO!$D$5:$AS$749, 39, FALSE)</f>
        <v>3</v>
      </c>
      <c r="AV520" s="368">
        <f>VLOOKUP($G520, SCHOOL_INFO!$D$5:$AS$749, 40, FALSE)</f>
        <v>10</v>
      </c>
      <c r="AW520" s="368">
        <f>VLOOKUP($G520, SCHOOL_INFO!$D$5:$AS$749, 41, FALSE)</f>
        <v>0</v>
      </c>
      <c r="AX520" s="368">
        <f>VLOOKUP($G520, SCHOOL_INFO!$D$5:$AS$749, 42, FALSE)</f>
        <v>0</v>
      </c>
    </row>
    <row r="521" spans="1:50" ht="16.5" customHeight="1">
      <c r="A521" s="81">
        <v>517</v>
      </c>
      <c r="B521" s="86" t="s">
        <v>1814</v>
      </c>
      <c r="C521" s="88" t="s">
        <v>28</v>
      </c>
      <c r="D521" s="86" t="s">
        <v>2233</v>
      </c>
      <c r="E521" s="86" t="s">
        <v>1784</v>
      </c>
      <c r="F521" s="91" t="s">
        <v>724</v>
      </c>
      <c r="G521" s="90" t="s">
        <v>1815</v>
      </c>
      <c r="H521" s="390" t="s">
        <v>26</v>
      </c>
      <c r="I521" s="390" t="s">
        <v>35</v>
      </c>
      <c r="J521" s="88" t="s">
        <v>5123</v>
      </c>
      <c r="K521" s="366">
        <v>3</v>
      </c>
      <c r="L521" s="367">
        <v>1</v>
      </c>
      <c r="M521" s="367">
        <v>1</v>
      </c>
      <c r="N521" s="368">
        <f>VLOOKUP($G521, SCHOOL_INFO!$D$5:$AS$749, 6, FALSE)</f>
        <v>13</v>
      </c>
      <c r="O521" s="368">
        <f>VLOOKUP($G521, SCHOOL_INFO!$D$5:$AS$749, 7, FALSE)</f>
        <v>8</v>
      </c>
      <c r="P521" s="368">
        <f>VLOOKUP($G521, SCHOOL_INFO!$D$5:$AS$749, 8, FALSE)</f>
        <v>0</v>
      </c>
      <c r="Q521" s="368">
        <f>VLOOKUP($G521, SCHOOL_INFO!$D$5:$AS$749, 10, FALSE)</f>
        <v>2</v>
      </c>
      <c r="R521" s="368">
        <f>VLOOKUP($G521, SCHOOL_INFO!$D$5:$AS$749, 11, FALSE)</f>
        <v>0</v>
      </c>
      <c r="S521" s="368">
        <f>VLOOKUP($G521, SCHOOL_INFO!$D$5:$AS$749, 12, FALSE)</f>
        <v>0</v>
      </c>
      <c r="T521" s="368">
        <f>VLOOKUP($G521, SCHOOL_INFO!$D$5:$AS$749, 13, FALSE)</f>
        <v>0</v>
      </c>
      <c r="U521" s="368">
        <f>VLOOKUP($G521, SCHOOL_INFO!$D$5:$AS$749, 14, FALSE)</f>
        <v>0</v>
      </c>
      <c r="V521" s="368">
        <f>VLOOKUP($G521, SCHOOL_INFO!$D$5:$AS$749, 15, FALSE)</f>
        <v>0</v>
      </c>
      <c r="W521" s="368">
        <f>VLOOKUP($G521, SCHOOL_INFO!$D$5:$AS$749, 17, FALSE)</f>
        <v>29</v>
      </c>
      <c r="X521" s="368">
        <f>VLOOKUP($G521, SCHOOL_INFO!$D$5:$AS$749, 18, FALSE)</f>
        <v>6</v>
      </c>
      <c r="Y521" s="368">
        <f>VLOOKUP($G521, SCHOOL_INFO!$D$5:$AS$749, 19, FALSE)</f>
        <v>0</v>
      </c>
      <c r="Z521" s="368">
        <f>VLOOKUP($G521, SCHOOL_INFO!$D$5:$AS$749, 21, FALSE)</f>
        <v>6</v>
      </c>
      <c r="AA521" s="368">
        <f>VLOOKUP($G521, SCHOOL_INFO!$D$5:$AS$749, 22, FALSE)</f>
        <v>6</v>
      </c>
      <c r="AB521" s="368">
        <f>VLOOKUP($G521, SCHOOL_INFO!$D$5:$AS$749, 23, FALSE)</f>
        <v>0</v>
      </c>
      <c r="AC521" s="368">
        <f>VLOOKUP($G521, SCHOOL_INFO!$D$5:$AS$749, 25, FALSE)</f>
        <v>0</v>
      </c>
      <c r="AD521" s="368">
        <f>VLOOKUP($G521, SCHOOL_INFO!$D$5:$AS$749, 26, FALSE)</f>
        <v>0</v>
      </c>
      <c r="AE521" s="368">
        <f>VLOOKUP($G521, SCHOOL_INFO!$D$5:$AS$749, 27, FALSE)</f>
        <v>0</v>
      </c>
      <c r="AF521" s="368">
        <f>VLOOKUP($G521, SCHOOL_INFO!$D$5:$AS$749, 29, FALSE)</f>
        <v>4</v>
      </c>
      <c r="AG521" s="368">
        <f>VLOOKUP($G521, SCHOOL_INFO!$D$5:$AS$749, 30, FALSE)</f>
        <v>0</v>
      </c>
      <c r="AH521" s="368">
        <f>VLOOKUP($G521, SCHOOL_INFO!$D$5:$AS$749, 31, FALSE)</f>
        <v>0</v>
      </c>
      <c r="AI521" s="368">
        <f>VLOOKUP($G521, SCHOOL_INFO!$D$5:$AS$749, 33, FALSE)</f>
        <v>1</v>
      </c>
      <c r="AJ521" s="368">
        <f>VLOOKUP($G521, SCHOOL_INFO!$D$5:$AS$749, 34, FALSE)</f>
        <v>0</v>
      </c>
      <c r="AK521" s="368">
        <f>VLOOKUP($G521, SCHOOL_INFO!$D$5:$AS$749, 35, FALSE)</f>
        <v>11</v>
      </c>
      <c r="AL521" s="368">
        <f>VLOOKUP($B521, '0.학교(충남+대전)'!$C$4:$AH$767, 31, FALSE)</f>
        <v>11</v>
      </c>
      <c r="AM521" s="368">
        <f>VLOOKUP($B521, '0.학교(충남+대전)'!$C$4:$AH$767, 32, FALSE)</f>
        <v>0</v>
      </c>
      <c r="AN521" s="368">
        <f>VLOOKUP($G521, SCHOOL_INFO!$D$5:$AS$749, 9, FALSE)</f>
        <v>21</v>
      </c>
      <c r="AO521" s="368">
        <f>VLOOKUP($G521, SCHOOL_INFO!$D$5:$AS$749, 36, FALSE)</f>
        <v>61</v>
      </c>
      <c r="AP521" s="368">
        <f>VLOOKUP($G521, SCHOOL_INFO!$D$5:$AS$749, 37, FALSE)</f>
        <v>0</v>
      </c>
      <c r="AQ521" s="368">
        <f>VLOOKUP($B521, '0.학교(충남+대전)'!$C$4:$AC$767, 27, FALSE)</f>
        <v>96</v>
      </c>
      <c r="AR521" s="368">
        <f>VLOOKUP($B521, '0.학교(충남+대전)'!$C$4:$AH$767, 29, FALSE)</f>
        <v>61</v>
      </c>
      <c r="AS521" s="368">
        <f>VLOOKUP($B521, '0.학교(충남+대전)'!$C$4:$AH$767, 30, FALSE)</f>
        <v>0</v>
      </c>
      <c r="AT521" s="368">
        <f>VLOOKUP($G521, SCHOOL_INFO!$D$5:$AS$749, 38, FALSE)</f>
        <v>1</v>
      </c>
      <c r="AU521" s="368">
        <f>VLOOKUP($G521, SCHOOL_INFO!$D$5:$AS$749, 39, FALSE)</f>
        <v>11</v>
      </c>
      <c r="AV521" s="368">
        <f>VLOOKUP($G521, SCHOOL_INFO!$D$5:$AS$749, 40, FALSE)</f>
        <v>61</v>
      </c>
      <c r="AW521" s="368">
        <f>VLOOKUP($G521, SCHOOL_INFO!$D$5:$AS$749, 41, FALSE)</f>
        <v>0</v>
      </c>
      <c r="AX521" s="368">
        <f>VLOOKUP($G521, SCHOOL_INFO!$D$5:$AS$749, 42, FALSE)</f>
        <v>0</v>
      </c>
    </row>
    <row r="522" spans="1:50" ht="16.5" customHeight="1">
      <c r="A522" s="80">
        <v>518</v>
      </c>
      <c r="B522" s="86" t="s">
        <v>1816</v>
      </c>
      <c r="C522" s="88" t="s">
        <v>28</v>
      </c>
      <c r="D522" s="86" t="s">
        <v>2233</v>
      </c>
      <c r="E522" s="86" t="s">
        <v>1784</v>
      </c>
      <c r="F522" s="89" t="s">
        <v>730</v>
      </c>
      <c r="G522" s="90" t="s">
        <v>1817</v>
      </c>
      <c r="H522" s="390" t="s">
        <v>26</v>
      </c>
      <c r="I522" s="390" t="s">
        <v>699</v>
      </c>
      <c r="J522" s="88" t="s">
        <v>5123</v>
      </c>
      <c r="K522" s="366">
        <v>2</v>
      </c>
      <c r="L522" s="367">
        <v>1</v>
      </c>
      <c r="M522" s="367">
        <v>1</v>
      </c>
      <c r="N522" s="368">
        <f>VLOOKUP($G522, SCHOOL_INFO!$D$5:$AS$749, 6, FALSE)</f>
        <v>19</v>
      </c>
      <c r="O522" s="368">
        <f>VLOOKUP($G522, SCHOOL_INFO!$D$5:$AS$749, 7, FALSE)</f>
        <v>2</v>
      </c>
      <c r="P522" s="368">
        <f>VLOOKUP($G522, SCHOOL_INFO!$D$5:$AS$749, 8, FALSE)</f>
        <v>1</v>
      </c>
      <c r="Q522" s="368">
        <f>VLOOKUP($G522, SCHOOL_INFO!$D$5:$AS$749, 10, FALSE)</f>
        <v>0</v>
      </c>
      <c r="R522" s="368">
        <f>VLOOKUP($G522, SCHOOL_INFO!$D$5:$AS$749, 11, FALSE)</f>
        <v>0</v>
      </c>
      <c r="S522" s="368">
        <f>VLOOKUP($G522, SCHOOL_INFO!$D$5:$AS$749, 12, FALSE)</f>
        <v>0</v>
      </c>
      <c r="T522" s="368">
        <f>VLOOKUP($G522, SCHOOL_INFO!$D$5:$AS$749, 13, FALSE)</f>
        <v>4</v>
      </c>
      <c r="U522" s="368">
        <f>VLOOKUP($G522, SCHOOL_INFO!$D$5:$AS$749, 14, FALSE)</f>
        <v>4</v>
      </c>
      <c r="V522" s="368">
        <f>VLOOKUP($G522, SCHOOL_INFO!$D$5:$AS$749, 15, FALSE)</f>
        <v>0</v>
      </c>
      <c r="W522" s="368">
        <f>VLOOKUP($G522, SCHOOL_INFO!$D$5:$AS$749, 17, FALSE)</f>
        <v>2</v>
      </c>
      <c r="X522" s="368">
        <f>VLOOKUP($G522, SCHOOL_INFO!$D$5:$AS$749, 18, FALSE)</f>
        <v>1</v>
      </c>
      <c r="Y522" s="368">
        <f>VLOOKUP($G522, SCHOOL_INFO!$D$5:$AS$749, 19, FALSE)</f>
        <v>0</v>
      </c>
      <c r="Z522" s="368">
        <f>VLOOKUP($G522, SCHOOL_INFO!$D$5:$AS$749, 21, FALSE)</f>
        <v>25</v>
      </c>
      <c r="AA522" s="368">
        <f>VLOOKUP($G522, SCHOOL_INFO!$D$5:$AS$749, 22, FALSE)</f>
        <v>4</v>
      </c>
      <c r="AB522" s="368">
        <f>VLOOKUP($G522, SCHOOL_INFO!$D$5:$AS$749, 23, FALSE)</f>
        <v>0</v>
      </c>
      <c r="AC522" s="368">
        <f>VLOOKUP($G522, SCHOOL_INFO!$D$5:$AS$749, 25, FALSE)</f>
        <v>1</v>
      </c>
      <c r="AD522" s="368">
        <f>VLOOKUP($G522, SCHOOL_INFO!$D$5:$AS$749, 26, FALSE)</f>
        <v>0</v>
      </c>
      <c r="AE522" s="368">
        <f>VLOOKUP($G522, SCHOOL_INFO!$D$5:$AS$749, 27, FALSE)</f>
        <v>0</v>
      </c>
      <c r="AF522" s="368">
        <f>VLOOKUP($G522, SCHOOL_INFO!$D$5:$AS$749, 29, FALSE)</f>
        <v>0</v>
      </c>
      <c r="AG522" s="368">
        <f>VLOOKUP($G522, SCHOOL_INFO!$D$5:$AS$749, 30, FALSE)</f>
        <v>0</v>
      </c>
      <c r="AH522" s="368">
        <f>VLOOKUP($G522, SCHOOL_INFO!$D$5:$AS$749, 31, FALSE)</f>
        <v>0</v>
      </c>
      <c r="AI522" s="368">
        <f>VLOOKUP($G522, SCHOOL_INFO!$D$5:$AS$749, 33, FALSE)</f>
        <v>1</v>
      </c>
      <c r="AJ522" s="368">
        <f>VLOOKUP($G522, SCHOOL_INFO!$D$5:$AS$749, 34, FALSE)</f>
        <v>0</v>
      </c>
      <c r="AK522" s="368">
        <f>VLOOKUP($G522, SCHOOL_INFO!$D$5:$AS$749, 35, FALSE)</f>
        <v>4</v>
      </c>
      <c r="AL522" s="368">
        <f>VLOOKUP($B522, '0.학교(충남+대전)'!$C$4:$AH$767, 31, FALSE)</f>
        <v>10</v>
      </c>
      <c r="AM522" s="368">
        <f>VLOOKUP($B522, '0.학교(충남+대전)'!$C$4:$AH$767, 32, FALSE)</f>
        <v>1</v>
      </c>
      <c r="AN522" s="368">
        <f>VLOOKUP($G522, SCHOOL_INFO!$D$5:$AS$749, 9, FALSE)</f>
        <v>22</v>
      </c>
      <c r="AO522" s="368">
        <f>VLOOKUP($G522, SCHOOL_INFO!$D$5:$AS$749, 36, FALSE)</f>
        <v>28</v>
      </c>
      <c r="AP522" s="368">
        <f>VLOOKUP($G522, SCHOOL_INFO!$D$5:$AS$749, 37, FALSE)</f>
        <v>2</v>
      </c>
      <c r="AQ522" s="368">
        <f>VLOOKUP($B522, '0.학교(충남+대전)'!$C$4:$AC$767, 27, FALSE)</f>
        <v>29</v>
      </c>
      <c r="AR522" s="368">
        <f>VLOOKUP($B522, '0.학교(충남+대전)'!$C$4:$AH$767, 29, FALSE)</f>
        <v>29</v>
      </c>
      <c r="AS522" s="368">
        <f>VLOOKUP($B522, '0.학교(충남+대전)'!$C$4:$AH$767, 30, FALSE)</f>
        <v>1</v>
      </c>
      <c r="AT522" s="368">
        <f>VLOOKUP($G522, SCHOOL_INFO!$D$5:$AS$749, 38, FALSE)</f>
        <v>4</v>
      </c>
      <c r="AU522" s="368">
        <f>VLOOKUP($G522, SCHOOL_INFO!$D$5:$AS$749, 39, FALSE)</f>
        <v>5</v>
      </c>
      <c r="AV522" s="368">
        <f>VLOOKUP($G522, SCHOOL_INFO!$D$5:$AS$749, 40, FALSE)</f>
        <v>40</v>
      </c>
      <c r="AW522" s="368">
        <f>VLOOKUP($G522, SCHOOL_INFO!$D$5:$AS$749, 41, FALSE)</f>
        <v>0</v>
      </c>
      <c r="AX522" s="368">
        <f>VLOOKUP($G522, SCHOOL_INFO!$D$5:$AS$749, 42, FALSE)</f>
        <v>0</v>
      </c>
    </row>
    <row r="523" spans="1:50" ht="16.5" customHeight="1">
      <c r="A523" s="80">
        <v>519</v>
      </c>
      <c r="B523" s="86" t="s">
        <v>1818</v>
      </c>
      <c r="C523" s="88" t="s">
        <v>28</v>
      </c>
      <c r="D523" s="86" t="s">
        <v>2233</v>
      </c>
      <c r="E523" s="86" t="s">
        <v>1784</v>
      </c>
      <c r="F523" s="91" t="s">
        <v>724</v>
      </c>
      <c r="G523" s="90" t="s">
        <v>1819</v>
      </c>
      <c r="H523" s="390" t="s">
        <v>2353</v>
      </c>
      <c r="I523" s="390" t="s">
        <v>699</v>
      </c>
      <c r="J523" s="88" t="s">
        <v>5123</v>
      </c>
      <c r="K523" s="366">
        <v>2</v>
      </c>
      <c r="L523" s="367">
        <v>1</v>
      </c>
      <c r="M523" s="367">
        <v>1</v>
      </c>
      <c r="N523" s="368">
        <f>VLOOKUP($G523, SCHOOL_INFO!$D$5:$AS$749, 6, FALSE)</f>
        <v>66</v>
      </c>
      <c r="O523" s="368">
        <f>VLOOKUP($G523, SCHOOL_INFO!$D$5:$AS$749, 7, FALSE)</f>
        <v>1</v>
      </c>
      <c r="P523" s="368">
        <f>VLOOKUP($G523, SCHOOL_INFO!$D$5:$AS$749, 8, FALSE)</f>
        <v>1</v>
      </c>
      <c r="Q523" s="368">
        <f>VLOOKUP($G523, SCHOOL_INFO!$D$5:$AS$749, 10, FALSE)</f>
        <v>34</v>
      </c>
      <c r="R523" s="368">
        <f>VLOOKUP($G523, SCHOOL_INFO!$D$5:$AS$749, 11, FALSE)</f>
        <v>0</v>
      </c>
      <c r="S523" s="368">
        <f>VLOOKUP($G523, SCHOOL_INFO!$D$5:$AS$749, 12, FALSE)</f>
        <v>0</v>
      </c>
      <c r="T523" s="368">
        <f>VLOOKUP($G523, SCHOOL_INFO!$D$5:$AS$749, 13, FALSE)</f>
        <v>26</v>
      </c>
      <c r="U523" s="368">
        <f>VLOOKUP($G523, SCHOOL_INFO!$D$5:$AS$749, 14, FALSE)</f>
        <v>0</v>
      </c>
      <c r="V523" s="368">
        <f>VLOOKUP($G523, SCHOOL_INFO!$D$5:$AS$749, 15, FALSE)</f>
        <v>0</v>
      </c>
      <c r="W523" s="368">
        <f>VLOOKUP($G523, SCHOOL_INFO!$D$5:$AS$749, 17, FALSE)</f>
        <v>25</v>
      </c>
      <c r="X523" s="368">
        <f>VLOOKUP($G523, SCHOOL_INFO!$D$5:$AS$749, 18, FALSE)</f>
        <v>1</v>
      </c>
      <c r="Y523" s="368">
        <f>VLOOKUP($G523, SCHOOL_INFO!$D$5:$AS$749, 19, FALSE)</f>
        <v>0</v>
      </c>
      <c r="Z523" s="368">
        <f>VLOOKUP($G523, SCHOOL_INFO!$D$5:$AS$749, 21, FALSE)</f>
        <v>118</v>
      </c>
      <c r="AA523" s="368">
        <f>VLOOKUP($G523, SCHOOL_INFO!$D$5:$AS$749, 22, FALSE)</f>
        <v>5</v>
      </c>
      <c r="AB523" s="368">
        <f>VLOOKUP($G523, SCHOOL_INFO!$D$5:$AS$749, 23, FALSE)</f>
        <v>0</v>
      </c>
      <c r="AC523" s="368">
        <f>VLOOKUP($G523, SCHOOL_INFO!$D$5:$AS$749, 25, FALSE)</f>
        <v>35</v>
      </c>
      <c r="AD523" s="368">
        <f>VLOOKUP($G523, SCHOOL_INFO!$D$5:$AS$749, 26, FALSE)</f>
        <v>1</v>
      </c>
      <c r="AE523" s="368">
        <f>VLOOKUP($G523, SCHOOL_INFO!$D$5:$AS$749, 27, FALSE)</f>
        <v>0</v>
      </c>
      <c r="AF523" s="368">
        <f>VLOOKUP($G523, SCHOOL_INFO!$D$5:$AS$749, 29, FALSE)</f>
        <v>1</v>
      </c>
      <c r="AG523" s="368">
        <f>VLOOKUP($G523, SCHOOL_INFO!$D$5:$AS$749, 30, FALSE)</f>
        <v>0</v>
      </c>
      <c r="AH523" s="368">
        <f>VLOOKUP($G523, SCHOOL_INFO!$D$5:$AS$749, 31, FALSE)</f>
        <v>0</v>
      </c>
      <c r="AI523" s="368">
        <f>VLOOKUP($G523, SCHOOL_INFO!$D$5:$AS$749, 33, FALSE)</f>
        <v>1</v>
      </c>
      <c r="AJ523" s="368">
        <f>VLOOKUP($G523, SCHOOL_INFO!$D$5:$AS$749, 34, FALSE)</f>
        <v>0</v>
      </c>
      <c r="AK523" s="368">
        <f>VLOOKUP($G523, SCHOOL_INFO!$D$5:$AS$749, 35, FALSE)</f>
        <v>29</v>
      </c>
      <c r="AL523" s="368">
        <f>VLOOKUP($B523, '0.학교(충남+대전)'!$C$4:$AH$767, 31, FALSE)</f>
        <v>14</v>
      </c>
      <c r="AM523" s="368">
        <f>VLOOKUP($B523, '0.학교(충남+대전)'!$C$4:$AH$767, 32, FALSE)</f>
        <v>15</v>
      </c>
      <c r="AN523" s="368">
        <f>VLOOKUP($G523, SCHOOL_INFO!$D$5:$AS$749, 9, FALSE)</f>
        <v>68</v>
      </c>
      <c r="AO523" s="368">
        <f>VLOOKUP($G523, SCHOOL_INFO!$D$5:$AS$749, 36, FALSE)</f>
        <v>139</v>
      </c>
      <c r="AP523" s="368">
        <f>VLOOKUP($G523, SCHOOL_INFO!$D$5:$AS$749, 37, FALSE)</f>
        <v>4</v>
      </c>
      <c r="AQ523" s="368">
        <f>VLOOKUP($B523, '0.학교(충남+대전)'!$C$4:$AC$767, 27, FALSE)</f>
        <v>78</v>
      </c>
      <c r="AR523" s="368">
        <f>VLOOKUP($B523, '0.학교(충남+대전)'!$C$4:$AH$767, 29, FALSE)</f>
        <v>78</v>
      </c>
      <c r="AS523" s="368">
        <f>VLOOKUP($B523, '0.학교(충남+대전)'!$C$4:$AH$767, 30, FALSE)</f>
        <v>65</v>
      </c>
      <c r="AT523" s="368">
        <f>VLOOKUP($G523, SCHOOL_INFO!$D$5:$AS$749, 38, FALSE)</f>
        <v>6</v>
      </c>
      <c r="AU523" s="368">
        <f>VLOOKUP($G523, SCHOOL_INFO!$D$5:$AS$749, 39, FALSE)</f>
        <v>13</v>
      </c>
      <c r="AV523" s="368">
        <f>VLOOKUP($G523, SCHOOL_INFO!$D$5:$AS$749, 40, FALSE)</f>
        <v>142</v>
      </c>
      <c r="AW523" s="368">
        <f>VLOOKUP($G523, SCHOOL_INFO!$D$5:$AS$749, 41, FALSE)</f>
        <v>0</v>
      </c>
      <c r="AX523" s="368">
        <f>VLOOKUP($G523, SCHOOL_INFO!$D$5:$AS$749, 42, FALSE)</f>
        <v>1</v>
      </c>
    </row>
    <row r="524" spans="1:50" ht="16.5" customHeight="1">
      <c r="A524" s="81">
        <v>520</v>
      </c>
      <c r="B524" s="86" t="s">
        <v>1820</v>
      </c>
      <c r="C524" s="88" t="s">
        <v>28</v>
      </c>
      <c r="D524" s="86" t="s">
        <v>2233</v>
      </c>
      <c r="E524" s="86" t="s">
        <v>1784</v>
      </c>
      <c r="F524" s="91" t="s">
        <v>724</v>
      </c>
      <c r="G524" s="90" t="s">
        <v>1821</v>
      </c>
      <c r="H524" s="390" t="s">
        <v>26</v>
      </c>
      <c r="I524" s="390" t="s">
        <v>35</v>
      </c>
      <c r="J524" s="88" t="s">
        <v>5123</v>
      </c>
      <c r="K524" s="366">
        <v>3</v>
      </c>
      <c r="L524" s="367">
        <v>1</v>
      </c>
      <c r="M524" s="367">
        <v>1</v>
      </c>
      <c r="N524" s="368">
        <f>VLOOKUP($G524, SCHOOL_INFO!$D$5:$AS$749, 6, FALSE)</f>
        <v>14</v>
      </c>
      <c r="O524" s="368">
        <f>VLOOKUP($G524, SCHOOL_INFO!$D$5:$AS$749, 7, FALSE)</f>
        <v>8</v>
      </c>
      <c r="P524" s="368">
        <f>VLOOKUP($G524, SCHOOL_INFO!$D$5:$AS$749, 8, FALSE)</f>
        <v>2</v>
      </c>
      <c r="Q524" s="368">
        <f>VLOOKUP($G524, SCHOOL_INFO!$D$5:$AS$749, 10, FALSE)</f>
        <v>0</v>
      </c>
      <c r="R524" s="368">
        <f>VLOOKUP($G524, SCHOOL_INFO!$D$5:$AS$749, 11, FALSE)</f>
        <v>0</v>
      </c>
      <c r="S524" s="368">
        <f>VLOOKUP($G524, SCHOOL_INFO!$D$5:$AS$749, 12, FALSE)</f>
        <v>0</v>
      </c>
      <c r="T524" s="368">
        <f>VLOOKUP($G524, SCHOOL_INFO!$D$5:$AS$749, 13, FALSE)</f>
        <v>1</v>
      </c>
      <c r="U524" s="368">
        <f>VLOOKUP($G524, SCHOOL_INFO!$D$5:$AS$749, 14, FALSE)</f>
        <v>2</v>
      </c>
      <c r="V524" s="368">
        <f>VLOOKUP($G524, SCHOOL_INFO!$D$5:$AS$749, 15, FALSE)</f>
        <v>0</v>
      </c>
      <c r="W524" s="368">
        <f>VLOOKUP($G524, SCHOOL_INFO!$D$5:$AS$749, 17, FALSE)</f>
        <v>23</v>
      </c>
      <c r="X524" s="368">
        <f>VLOOKUP($G524, SCHOOL_INFO!$D$5:$AS$749, 18, FALSE)</f>
        <v>9</v>
      </c>
      <c r="Y524" s="368">
        <f>VLOOKUP($G524, SCHOOL_INFO!$D$5:$AS$749, 19, FALSE)</f>
        <v>0</v>
      </c>
      <c r="Z524" s="368">
        <f>VLOOKUP($G524, SCHOOL_INFO!$D$5:$AS$749, 21, FALSE)</f>
        <v>5</v>
      </c>
      <c r="AA524" s="368">
        <f>VLOOKUP($G524, SCHOOL_INFO!$D$5:$AS$749, 22, FALSE)</f>
        <v>4</v>
      </c>
      <c r="AB524" s="368">
        <f>VLOOKUP($G524, SCHOOL_INFO!$D$5:$AS$749, 23, FALSE)</f>
        <v>0</v>
      </c>
      <c r="AC524" s="368">
        <f>VLOOKUP($G524, SCHOOL_INFO!$D$5:$AS$749, 25, FALSE)</f>
        <v>0</v>
      </c>
      <c r="AD524" s="368">
        <f>VLOOKUP($G524, SCHOOL_INFO!$D$5:$AS$749, 26, FALSE)</f>
        <v>0</v>
      </c>
      <c r="AE524" s="368">
        <f>VLOOKUP($G524, SCHOOL_INFO!$D$5:$AS$749, 27, FALSE)</f>
        <v>0</v>
      </c>
      <c r="AF524" s="368">
        <f>VLOOKUP($G524, SCHOOL_INFO!$D$5:$AS$749, 29, FALSE)</f>
        <v>0</v>
      </c>
      <c r="AG524" s="368">
        <f>VLOOKUP($G524, SCHOOL_INFO!$D$5:$AS$749, 30, FALSE)</f>
        <v>0</v>
      </c>
      <c r="AH524" s="368">
        <f>VLOOKUP($G524, SCHOOL_INFO!$D$5:$AS$749, 31, FALSE)</f>
        <v>0</v>
      </c>
      <c r="AI524" s="368">
        <f>VLOOKUP($G524, SCHOOL_INFO!$D$5:$AS$749, 33, FALSE)</f>
        <v>1</v>
      </c>
      <c r="AJ524" s="368">
        <f>VLOOKUP($G524, SCHOOL_INFO!$D$5:$AS$749, 34, FALSE)</f>
        <v>0</v>
      </c>
      <c r="AK524" s="368">
        <f>VLOOKUP($G524, SCHOOL_INFO!$D$5:$AS$749, 35, FALSE)</f>
        <v>13</v>
      </c>
      <c r="AL524" s="368">
        <f>VLOOKUP($B524, '0.학교(충남+대전)'!$C$4:$AH$767, 31, FALSE)</f>
        <v>13</v>
      </c>
      <c r="AM524" s="368">
        <f>VLOOKUP($B524, '0.학교(충남+대전)'!$C$4:$AH$767, 32, FALSE)</f>
        <v>0</v>
      </c>
      <c r="AN524" s="368">
        <f>VLOOKUP($G524, SCHOOL_INFO!$D$5:$AS$749, 9, FALSE)</f>
        <v>24</v>
      </c>
      <c r="AO524" s="368">
        <f>VLOOKUP($G524, SCHOOL_INFO!$D$5:$AS$749, 36, FALSE)</f>
        <v>49</v>
      </c>
      <c r="AP524" s="368">
        <f>VLOOKUP($G524, SCHOOL_INFO!$D$5:$AS$749, 37, FALSE)</f>
        <v>2</v>
      </c>
      <c r="AQ524" s="368">
        <f>VLOOKUP($B524, '0.학교(충남+대전)'!$C$4:$AC$767, 27, FALSE)</f>
        <v>51</v>
      </c>
      <c r="AR524" s="368">
        <f>VLOOKUP($B524, '0.학교(충남+대전)'!$C$4:$AH$767, 29, FALSE)</f>
        <v>51</v>
      </c>
      <c r="AS524" s="368">
        <f>VLOOKUP($B524, '0.학교(충남+대전)'!$C$4:$AH$767, 30, FALSE)</f>
        <v>0</v>
      </c>
      <c r="AT524" s="368">
        <f>VLOOKUP($G524, SCHOOL_INFO!$D$5:$AS$749, 38, FALSE)</f>
        <v>1</v>
      </c>
      <c r="AU524" s="368">
        <f>VLOOKUP($G524, SCHOOL_INFO!$D$5:$AS$749, 39, FALSE)</f>
        <v>13</v>
      </c>
      <c r="AV524" s="368">
        <f>VLOOKUP($G524, SCHOOL_INFO!$D$5:$AS$749, 40, FALSE)</f>
        <v>51</v>
      </c>
      <c r="AW524" s="368">
        <f>VLOOKUP($G524, SCHOOL_INFO!$D$5:$AS$749, 41, FALSE)</f>
        <v>0</v>
      </c>
      <c r="AX524" s="368">
        <f>VLOOKUP($G524, SCHOOL_INFO!$D$5:$AS$749, 42, FALSE)</f>
        <v>0</v>
      </c>
    </row>
    <row r="525" spans="1:50" ht="16.5" customHeight="1">
      <c r="A525" s="80">
        <v>521</v>
      </c>
      <c r="B525" s="86" t="s">
        <v>1822</v>
      </c>
      <c r="C525" s="88" t="s">
        <v>28</v>
      </c>
      <c r="D525" s="86" t="s">
        <v>2233</v>
      </c>
      <c r="E525" s="86" t="s">
        <v>1784</v>
      </c>
      <c r="F525" s="87" t="s">
        <v>727</v>
      </c>
      <c r="G525" s="90" t="s">
        <v>1823</v>
      </c>
      <c r="H525" s="390" t="s">
        <v>26</v>
      </c>
      <c r="I525" s="390" t="s">
        <v>35</v>
      </c>
      <c r="J525" s="88" t="s">
        <v>5123</v>
      </c>
      <c r="K525" s="366">
        <v>3</v>
      </c>
      <c r="L525" s="367">
        <v>1</v>
      </c>
      <c r="M525" s="367">
        <v>1</v>
      </c>
      <c r="N525" s="368">
        <f>VLOOKUP($G525, SCHOOL_INFO!$D$5:$AS$749, 6, FALSE)</f>
        <v>19</v>
      </c>
      <c r="O525" s="368">
        <f>VLOOKUP($G525, SCHOOL_INFO!$D$5:$AS$749, 7, FALSE)</f>
        <v>0</v>
      </c>
      <c r="P525" s="368">
        <f>VLOOKUP($G525, SCHOOL_INFO!$D$5:$AS$749, 8, FALSE)</f>
        <v>1</v>
      </c>
      <c r="Q525" s="368">
        <f>VLOOKUP($G525, SCHOOL_INFO!$D$5:$AS$749, 10, FALSE)</f>
        <v>0</v>
      </c>
      <c r="R525" s="368">
        <f>VLOOKUP($G525, SCHOOL_INFO!$D$5:$AS$749, 11, FALSE)</f>
        <v>0</v>
      </c>
      <c r="S525" s="368">
        <f>VLOOKUP($G525, SCHOOL_INFO!$D$5:$AS$749, 12, FALSE)</f>
        <v>0</v>
      </c>
      <c r="T525" s="368">
        <f>VLOOKUP($G525, SCHOOL_INFO!$D$5:$AS$749, 13, FALSE)</f>
        <v>0</v>
      </c>
      <c r="U525" s="368">
        <f>VLOOKUP($G525, SCHOOL_INFO!$D$5:$AS$749, 14, FALSE)</f>
        <v>0</v>
      </c>
      <c r="V525" s="368">
        <f>VLOOKUP($G525, SCHOOL_INFO!$D$5:$AS$749, 15, FALSE)</f>
        <v>0</v>
      </c>
      <c r="W525" s="368">
        <f>VLOOKUP($G525, SCHOOL_INFO!$D$5:$AS$749, 17, FALSE)</f>
        <v>0</v>
      </c>
      <c r="X525" s="368">
        <f>VLOOKUP($G525, SCHOOL_INFO!$D$5:$AS$749, 18, FALSE)</f>
        <v>0</v>
      </c>
      <c r="Y525" s="368">
        <f>VLOOKUP($G525, SCHOOL_INFO!$D$5:$AS$749, 19, FALSE)</f>
        <v>0</v>
      </c>
      <c r="Z525" s="368">
        <f>VLOOKUP($G525, SCHOOL_INFO!$D$5:$AS$749, 21, FALSE)</f>
        <v>6</v>
      </c>
      <c r="AA525" s="368">
        <f>VLOOKUP($G525, SCHOOL_INFO!$D$5:$AS$749, 22, FALSE)</f>
        <v>2</v>
      </c>
      <c r="AB525" s="368">
        <f>VLOOKUP($G525, SCHOOL_INFO!$D$5:$AS$749, 23, FALSE)</f>
        <v>0</v>
      </c>
      <c r="AC525" s="368">
        <f>VLOOKUP($G525, SCHOOL_INFO!$D$5:$AS$749, 25, FALSE)</f>
        <v>25</v>
      </c>
      <c r="AD525" s="368">
        <f>VLOOKUP($G525, SCHOOL_INFO!$D$5:$AS$749, 26, FALSE)</f>
        <v>2</v>
      </c>
      <c r="AE525" s="368">
        <f>VLOOKUP($G525, SCHOOL_INFO!$D$5:$AS$749, 27, FALSE)</f>
        <v>0</v>
      </c>
      <c r="AF525" s="368">
        <f>VLOOKUP($G525, SCHOOL_INFO!$D$5:$AS$749, 29, FALSE)</f>
        <v>0</v>
      </c>
      <c r="AG525" s="368">
        <f>VLOOKUP($G525, SCHOOL_INFO!$D$5:$AS$749, 30, FALSE)</f>
        <v>0</v>
      </c>
      <c r="AH525" s="368">
        <f>VLOOKUP($G525, SCHOOL_INFO!$D$5:$AS$749, 31, FALSE)</f>
        <v>0</v>
      </c>
      <c r="AI525" s="368">
        <f>VLOOKUP($G525, SCHOOL_INFO!$D$5:$AS$749, 33, FALSE)</f>
        <v>1</v>
      </c>
      <c r="AJ525" s="368">
        <f>VLOOKUP($G525, SCHOOL_INFO!$D$5:$AS$749, 34, FALSE)</f>
        <v>0</v>
      </c>
      <c r="AK525" s="368">
        <f>VLOOKUP($G525, SCHOOL_INFO!$D$5:$AS$749, 35, FALSE)</f>
        <v>9</v>
      </c>
      <c r="AL525" s="368">
        <f>VLOOKUP($B525, '0.학교(충남+대전)'!$C$4:$AH$767, 31, FALSE)</f>
        <v>9</v>
      </c>
      <c r="AM525" s="368">
        <f>VLOOKUP($B525, '0.학교(충남+대전)'!$C$4:$AH$767, 32, FALSE)</f>
        <v>0</v>
      </c>
      <c r="AN525" s="368">
        <f>VLOOKUP($G525, SCHOOL_INFO!$D$5:$AS$749, 9, FALSE)</f>
        <v>20</v>
      </c>
      <c r="AO525" s="368">
        <f>VLOOKUP($G525, SCHOOL_INFO!$D$5:$AS$749, 36, FALSE)</f>
        <v>31</v>
      </c>
      <c r="AP525" s="368">
        <f>VLOOKUP($G525, SCHOOL_INFO!$D$5:$AS$749, 37, FALSE)</f>
        <v>8</v>
      </c>
      <c r="AQ525" s="368">
        <f>VLOOKUP($B525, '0.학교(충남+대전)'!$C$4:$AC$767, 27, FALSE)</f>
        <v>39</v>
      </c>
      <c r="AR525" s="368">
        <f>VLOOKUP($B525, '0.학교(충남+대전)'!$C$4:$AH$767, 29, FALSE)</f>
        <v>39</v>
      </c>
      <c r="AS525" s="368">
        <f>VLOOKUP($B525, '0.학교(충남+대전)'!$C$4:$AH$767, 30, FALSE)</f>
        <v>0</v>
      </c>
      <c r="AT525" s="368">
        <f>VLOOKUP($G525, SCHOOL_INFO!$D$5:$AS$749, 38, FALSE)</f>
        <v>0</v>
      </c>
      <c r="AU525" s="368">
        <f>VLOOKUP($G525, SCHOOL_INFO!$D$5:$AS$749, 39, FALSE)</f>
        <v>8</v>
      </c>
      <c r="AV525" s="368">
        <f>VLOOKUP($G525, SCHOOL_INFO!$D$5:$AS$749, 40, FALSE)</f>
        <v>39</v>
      </c>
      <c r="AW525" s="368">
        <f>VLOOKUP($G525, SCHOOL_INFO!$D$5:$AS$749, 41, FALSE)</f>
        <v>0</v>
      </c>
      <c r="AX525" s="368">
        <f>VLOOKUP($G525, SCHOOL_INFO!$D$5:$AS$749, 42, FALSE)</f>
        <v>0</v>
      </c>
    </row>
    <row r="526" spans="1:50" ht="16.5" customHeight="1">
      <c r="A526" s="80">
        <v>522</v>
      </c>
      <c r="B526" s="86" t="s">
        <v>1824</v>
      </c>
      <c r="C526" s="88" t="s">
        <v>28</v>
      </c>
      <c r="D526" s="86" t="s">
        <v>2233</v>
      </c>
      <c r="E526" s="86" t="s">
        <v>1784</v>
      </c>
      <c r="F526" s="87" t="s">
        <v>727</v>
      </c>
      <c r="G526" s="90" t="s">
        <v>1825</v>
      </c>
      <c r="H526" s="390" t="s">
        <v>26</v>
      </c>
      <c r="I526" s="390" t="s">
        <v>35</v>
      </c>
      <c r="J526" s="88" t="s">
        <v>5123</v>
      </c>
      <c r="K526" s="366">
        <v>3</v>
      </c>
      <c r="L526" s="367">
        <v>1</v>
      </c>
      <c r="M526" s="367">
        <v>1</v>
      </c>
      <c r="N526" s="368">
        <f>VLOOKUP($G526, SCHOOL_INFO!$D$5:$AS$749, 6, FALSE)</f>
        <v>10</v>
      </c>
      <c r="O526" s="368">
        <f>VLOOKUP($G526, SCHOOL_INFO!$D$5:$AS$749, 7, FALSE)</f>
        <v>0</v>
      </c>
      <c r="P526" s="368">
        <f>VLOOKUP($G526, SCHOOL_INFO!$D$5:$AS$749, 8, FALSE)</f>
        <v>1</v>
      </c>
      <c r="Q526" s="368">
        <f>VLOOKUP($G526, SCHOOL_INFO!$D$5:$AS$749, 10, FALSE)</f>
        <v>0</v>
      </c>
      <c r="R526" s="368">
        <f>VLOOKUP($G526, SCHOOL_INFO!$D$5:$AS$749, 11, FALSE)</f>
        <v>0</v>
      </c>
      <c r="S526" s="368">
        <f>VLOOKUP($G526, SCHOOL_INFO!$D$5:$AS$749, 12, FALSE)</f>
        <v>0</v>
      </c>
      <c r="T526" s="368">
        <f>VLOOKUP($G526, SCHOOL_INFO!$D$5:$AS$749, 13, FALSE)</f>
        <v>0</v>
      </c>
      <c r="U526" s="368">
        <f>VLOOKUP($G526, SCHOOL_INFO!$D$5:$AS$749, 14, FALSE)</f>
        <v>0</v>
      </c>
      <c r="V526" s="368">
        <f>VLOOKUP($G526, SCHOOL_INFO!$D$5:$AS$749, 15, FALSE)</f>
        <v>0</v>
      </c>
      <c r="W526" s="368">
        <f>VLOOKUP($G526, SCHOOL_INFO!$D$5:$AS$749, 17, FALSE)</f>
        <v>0</v>
      </c>
      <c r="X526" s="368">
        <f>VLOOKUP($G526, SCHOOL_INFO!$D$5:$AS$749, 18, FALSE)</f>
        <v>0</v>
      </c>
      <c r="Y526" s="368">
        <f>VLOOKUP($G526, SCHOOL_INFO!$D$5:$AS$749, 19, FALSE)</f>
        <v>0</v>
      </c>
      <c r="Z526" s="368">
        <f>VLOOKUP($G526, SCHOOL_INFO!$D$5:$AS$749, 21, FALSE)</f>
        <v>2</v>
      </c>
      <c r="AA526" s="368">
        <f>VLOOKUP($G526, SCHOOL_INFO!$D$5:$AS$749, 22, FALSE)</f>
        <v>2</v>
      </c>
      <c r="AB526" s="368">
        <f>VLOOKUP($G526, SCHOOL_INFO!$D$5:$AS$749, 23, FALSE)</f>
        <v>0</v>
      </c>
      <c r="AC526" s="368">
        <f>VLOOKUP($G526, SCHOOL_INFO!$D$5:$AS$749, 25, FALSE)</f>
        <v>10</v>
      </c>
      <c r="AD526" s="368">
        <f>VLOOKUP($G526, SCHOOL_INFO!$D$5:$AS$749, 26, FALSE)</f>
        <v>1</v>
      </c>
      <c r="AE526" s="368">
        <f>VLOOKUP($G526, SCHOOL_INFO!$D$5:$AS$749, 27, FALSE)</f>
        <v>0</v>
      </c>
      <c r="AF526" s="368">
        <f>VLOOKUP($G526, SCHOOL_INFO!$D$5:$AS$749, 29, FALSE)</f>
        <v>9</v>
      </c>
      <c r="AG526" s="368">
        <f>VLOOKUP($G526, SCHOOL_INFO!$D$5:$AS$749, 30, FALSE)</f>
        <v>0</v>
      </c>
      <c r="AH526" s="368">
        <f>VLOOKUP($G526, SCHOOL_INFO!$D$5:$AS$749, 31, FALSE)</f>
        <v>0</v>
      </c>
      <c r="AI526" s="368">
        <f>VLOOKUP($G526, SCHOOL_INFO!$D$5:$AS$749, 33, FALSE)</f>
        <v>1</v>
      </c>
      <c r="AJ526" s="368">
        <f>VLOOKUP($G526, SCHOOL_INFO!$D$5:$AS$749, 34, FALSE)</f>
        <v>0</v>
      </c>
      <c r="AK526" s="368">
        <f>VLOOKUP($G526, SCHOOL_INFO!$D$5:$AS$749, 35, FALSE)</f>
        <v>9</v>
      </c>
      <c r="AL526" s="368">
        <f>VLOOKUP($B526, '0.학교(충남+대전)'!$C$4:$AH$767, 31, FALSE)</f>
        <v>8</v>
      </c>
      <c r="AM526" s="368">
        <f>VLOOKUP($B526, '0.학교(충남+대전)'!$C$4:$AH$767, 32, FALSE)</f>
        <v>0</v>
      </c>
      <c r="AN526" s="368">
        <f>VLOOKUP($G526, SCHOOL_INFO!$D$5:$AS$749, 9, FALSE)</f>
        <v>11</v>
      </c>
      <c r="AO526" s="368">
        <f>VLOOKUP($G526, SCHOOL_INFO!$D$5:$AS$749, 36, FALSE)</f>
        <v>41</v>
      </c>
      <c r="AP526" s="368">
        <f>VLOOKUP($G526, SCHOOL_INFO!$D$5:$AS$749, 37, FALSE)</f>
        <v>4</v>
      </c>
      <c r="AQ526" s="368">
        <f>VLOOKUP($B526, '0.학교(충남+대전)'!$C$4:$AC$767, 27, FALSE)</f>
        <v>43</v>
      </c>
      <c r="AR526" s="368">
        <f>VLOOKUP($B526, '0.학교(충남+대전)'!$C$4:$AH$767, 29, FALSE)</f>
        <v>43</v>
      </c>
      <c r="AS526" s="368">
        <f>VLOOKUP($B526, '0.학교(충남+대전)'!$C$4:$AH$767, 30, FALSE)</f>
        <v>2</v>
      </c>
      <c r="AT526" s="368">
        <f>VLOOKUP($G526, SCHOOL_INFO!$D$5:$AS$749, 38, FALSE)</f>
        <v>0</v>
      </c>
      <c r="AU526" s="368">
        <f>VLOOKUP($G526, SCHOOL_INFO!$D$5:$AS$749, 39, FALSE)</f>
        <v>6</v>
      </c>
      <c r="AV526" s="368">
        <f>VLOOKUP($G526, SCHOOL_INFO!$D$5:$AS$749, 40, FALSE)</f>
        <v>44</v>
      </c>
      <c r="AW526" s="368">
        <f>VLOOKUP($G526, SCHOOL_INFO!$D$5:$AS$749, 41, FALSE)</f>
        <v>2</v>
      </c>
      <c r="AX526" s="368">
        <f>VLOOKUP($G526, SCHOOL_INFO!$D$5:$AS$749, 42, FALSE)</f>
        <v>0</v>
      </c>
    </row>
    <row r="527" spans="1:50" ht="16.5" customHeight="1">
      <c r="A527" s="81">
        <v>523</v>
      </c>
      <c r="B527" s="86" t="s">
        <v>1826</v>
      </c>
      <c r="C527" s="88" t="s">
        <v>28</v>
      </c>
      <c r="D527" s="86" t="s">
        <v>2233</v>
      </c>
      <c r="E527" s="86" t="s">
        <v>1784</v>
      </c>
      <c r="F527" s="87" t="s">
        <v>727</v>
      </c>
      <c r="G527" s="90" t="s">
        <v>1827</v>
      </c>
      <c r="H527" s="390" t="s">
        <v>2353</v>
      </c>
      <c r="I527" s="390" t="s">
        <v>699</v>
      </c>
      <c r="J527" s="88" t="s">
        <v>5123</v>
      </c>
      <c r="K527" s="366">
        <v>2</v>
      </c>
      <c r="L527" s="367">
        <v>1</v>
      </c>
      <c r="M527" s="367">
        <v>1</v>
      </c>
      <c r="N527" s="368">
        <f>VLOOKUP($G527, SCHOOL_INFO!$D$5:$AS$749, 6, FALSE)</f>
        <v>4</v>
      </c>
      <c r="O527" s="368">
        <f>VLOOKUP($G527, SCHOOL_INFO!$D$5:$AS$749, 7, FALSE)</f>
        <v>0</v>
      </c>
      <c r="P527" s="368">
        <f>VLOOKUP($G527, SCHOOL_INFO!$D$5:$AS$749, 8, FALSE)</f>
        <v>1</v>
      </c>
      <c r="Q527" s="368">
        <f>VLOOKUP($G527, SCHOOL_INFO!$D$5:$AS$749, 10, FALSE)</f>
        <v>1</v>
      </c>
      <c r="R527" s="368">
        <f>VLOOKUP($G527, SCHOOL_INFO!$D$5:$AS$749, 11, FALSE)</f>
        <v>0</v>
      </c>
      <c r="S527" s="368">
        <f>VLOOKUP($G527, SCHOOL_INFO!$D$5:$AS$749, 12, FALSE)</f>
        <v>0</v>
      </c>
      <c r="T527" s="368">
        <f>VLOOKUP($G527, SCHOOL_INFO!$D$5:$AS$749, 13, FALSE)</f>
        <v>0</v>
      </c>
      <c r="U527" s="368">
        <f>VLOOKUP($G527, SCHOOL_INFO!$D$5:$AS$749, 14, FALSE)</f>
        <v>0</v>
      </c>
      <c r="V527" s="368">
        <f>VLOOKUP($G527, SCHOOL_INFO!$D$5:$AS$749, 15, FALSE)</f>
        <v>0</v>
      </c>
      <c r="W527" s="368">
        <f>VLOOKUP($G527, SCHOOL_INFO!$D$5:$AS$749, 17, FALSE)</f>
        <v>0</v>
      </c>
      <c r="X527" s="368">
        <f>VLOOKUP($G527, SCHOOL_INFO!$D$5:$AS$749, 18, FALSE)</f>
        <v>0</v>
      </c>
      <c r="Y527" s="368">
        <f>VLOOKUP($G527, SCHOOL_INFO!$D$5:$AS$749, 19, FALSE)</f>
        <v>0</v>
      </c>
      <c r="Z527" s="368">
        <f>VLOOKUP($G527, SCHOOL_INFO!$D$5:$AS$749, 21, FALSE)</f>
        <v>6</v>
      </c>
      <c r="AA527" s="368">
        <f>VLOOKUP($G527, SCHOOL_INFO!$D$5:$AS$749, 22, FALSE)</f>
        <v>3</v>
      </c>
      <c r="AB527" s="368">
        <f>VLOOKUP($G527, SCHOOL_INFO!$D$5:$AS$749, 23, FALSE)</f>
        <v>0</v>
      </c>
      <c r="AC527" s="368">
        <f>VLOOKUP($G527, SCHOOL_INFO!$D$5:$AS$749, 25, FALSE)</f>
        <v>4</v>
      </c>
      <c r="AD527" s="368">
        <f>VLOOKUP($G527, SCHOOL_INFO!$D$5:$AS$749, 26, FALSE)</f>
        <v>0</v>
      </c>
      <c r="AE527" s="368">
        <f>VLOOKUP($G527, SCHOOL_INFO!$D$5:$AS$749, 27, FALSE)</f>
        <v>0</v>
      </c>
      <c r="AF527" s="368">
        <f>VLOOKUP($G527, SCHOOL_INFO!$D$5:$AS$749, 29, FALSE)</f>
        <v>0</v>
      </c>
      <c r="AG527" s="368">
        <f>VLOOKUP($G527, SCHOOL_INFO!$D$5:$AS$749, 30, FALSE)</f>
        <v>0</v>
      </c>
      <c r="AH527" s="368">
        <f>VLOOKUP($G527, SCHOOL_INFO!$D$5:$AS$749, 31, FALSE)</f>
        <v>0</v>
      </c>
      <c r="AI527" s="368">
        <f>VLOOKUP($G527, SCHOOL_INFO!$D$5:$AS$749, 33, FALSE)</f>
        <v>1</v>
      </c>
      <c r="AJ527" s="368">
        <f>VLOOKUP($G527, SCHOOL_INFO!$D$5:$AS$749, 34, FALSE)</f>
        <v>0</v>
      </c>
      <c r="AK527" s="368">
        <f>VLOOKUP($G527, SCHOOL_INFO!$D$5:$AS$749, 35, FALSE)</f>
        <v>4</v>
      </c>
      <c r="AL527" s="368">
        <f>VLOOKUP($B527, '0.학교(충남+대전)'!$C$4:$AH$767, 31, FALSE)</f>
        <v>4</v>
      </c>
      <c r="AM527" s="368">
        <f>VLOOKUP($B527, '0.학교(충남+대전)'!$C$4:$AH$767, 32, FALSE)</f>
        <v>0</v>
      </c>
      <c r="AN527" s="368">
        <f>VLOOKUP($G527, SCHOOL_INFO!$D$5:$AS$749, 9, FALSE)</f>
        <v>5</v>
      </c>
      <c r="AO527" s="368">
        <f>VLOOKUP($G527, SCHOOL_INFO!$D$5:$AS$749, 36, FALSE)</f>
        <v>6</v>
      </c>
      <c r="AP527" s="368">
        <f>VLOOKUP($G527, SCHOOL_INFO!$D$5:$AS$749, 37, FALSE)</f>
        <v>6</v>
      </c>
      <c r="AQ527" s="368">
        <f>VLOOKUP($B527, '0.학교(충남+대전)'!$C$4:$AC$767, 27, FALSE)</f>
        <v>7</v>
      </c>
      <c r="AR527" s="368">
        <f>VLOOKUP($B527, '0.학교(충남+대전)'!$C$4:$AH$767, 29, FALSE)</f>
        <v>7</v>
      </c>
      <c r="AS527" s="368">
        <f>VLOOKUP($B527, '0.학교(충남+대전)'!$C$4:$AH$767, 30, FALSE)</f>
        <v>0</v>
      </c>
      <c r="AT527" s="368">
        <f>VLOOKUP($G527, SCHOOL_INFO!$D$5:$AS$749, 38, FALSE)</f>
        <v>1</v>
      </c>
      <c r="AU527" s="368">
        <f>VLOOKUP($G527, SCHOOL_INFO!$D$5:$AS$749, 39, FALSE)</f>
        <v>0</v>
      </c>
      <c r="AV527" s="368">
        <f>VLOOKUP($G527, SCHOOL_INFO!$D$5:$AS$749, 40, FALSE)</f>
        <v>9</v>
      </c>
      <c r="AW527" s="368">
        <f>VLOOKUP($G527, SCHOOL_INFO!$D$5:$AS$749, 41, FALSE)</f>
        <v>0</v>
      </c>
      <c r="AX527" s="368">
        <f>VLOOKUP($G527, SCHOOL_INFO!$D$5:$AS$749, 42, FALSE)</f>
        <v>0</v>
      </c>
    </row>
    <row r="528" spans="1:50" ht="16.5" customHeight="1">
      <c r="A528" s="80">
        <v>524</v>
      </c>
      <c r="B528" s="86" t="s">
        <v>1828</v>
      </c>
      <c r="C528" s="88" t="s">
        <v>28</v>
      </c>
      <c r="D528" s="86" t="s">
        <v>2233</v>
      </c>
      <c r="E528" s="86" t="s">
        <v>1784</v>
      </c>
      <c r="F528" s="87" t="s">
        <v>727</v>
      </c>
      <c r="G528" s="90" t="s">
        <v>1829</v>
      </c>
      <c r="H528" s="390" t="s">
        <v>26</v>
      </c>
      <c r="I528" s="390" t="s">
        <v>699</v>
      </c>
      <c r="J528" s="88" t="s">
        <v>5123</v>
      </c>
      <c r="K528" s="366">
        <v>2</v>
      </c>
      <c r="L528" s="367">
        <v>1</v>
      </c>
      <c r="M528" s="367">
        <v>1</v>
      </c>
      <c r="N528" s="368">
        <f>VLOOKUP($G528, SCHOOL_INFO!$D$5:$AS$749, 6, FALSE)</f>
        <v>14</v>
      </c>
      <c r="O528" s="368">
        <f>VLOOKUP($G528, SCHOOL_INFO!$D$5:$AS$749, 7, FALSE)</f>
        <v>0</v>
      </c>
      <c r="P528" s="368">
        <f>VLOOKUP($G528, SCHOOL_INFO!$D$5:$AS$749, 8, FALSE)</f>
        <v>1</v>
      </c>
      <c r="Q528" s="368">
        <f>VLOOKUP($G528, SCHOOL_INFO!$D$5:$AS$749, 10, FALSE)</f>
        <v>5</v>
      </c>
      <c r="R528" s="368">
        <f>VLOOKUP($G528, SCHOOL_INFO!$D$5:$AS$749, 11, FALSE)</f>
        <v>0</v>
      </c>
      <c r="S528" s="368">
        <f>VLOOKUP($G528, SCHOOL_INFO!$D$5:$AS$749, 12, FALSE)</f>
        <v>0</v>
      </c>
      <c r="T528" s="368">
        <f>VLOOKUP($G528, SCHOOL_INFO!$D$5:$AS$749, 13, FALSE)</f>
        <v>2</v>
      </c>
      <c r="U528" s="368">
        <f>VLOOKUP($G528, SCHOOL_INFO!$D$5:$AS$749, 14, FALSE)</f>
        <v>0</v>
      </c>
      <c r="V528" s="368">
        <f>VLOOKUP($G528, SCHOOL_INFO!$D$5:$AS$749, 15, FALSE)</f>
        <v>0</v>
      </c>
      <c r="W528" s="368">
        <f>VLOOKUP($G528, SCHOOL_INFO!$D$5:$AS$749, 17, FALSE)</f>
        <v>0</v>
      </c>
      <c r="X528" s="368">
        <f>VLOOKUP($G528, SCHOOL_INFO!$D$5:$AS$749, 18, FALSE)</f>
        <v>0</v>
      </c>
      <c r="Y528" s="368">
        <f>VLOOKUP($G528, SCHOOL_INFO!$D$5:$AS$749, 19, FALSE)</f>
        <v>0</v>
      </c>
      <c r="Z528" s="368">
        <f>VLOOKUP($G528, SCHOOL_INFO!$D$5:$AS$749, 21, FALSE)</f>
        <v>36</v>
      </c>
      <c r="AA528" s="368">
        <f>VLOOKUP($G528, SCHOOL_INFO!$D$5:$AS$749, 22, FALSE)</f>
        <v>3</v>
      </c>
      <c r="AB528" s="368">
        <f>VLOOKUP($G528, SCHOOL_INFO!$D$5:$AS$749, 23, FALSE)</f>
        <v>0</v>
      </c>
      <c r="AC528" s="368">
        <f>VLOOKUP($G528, SCHOOL_INFO!$D$5:$AS$749, 25, FALSE)</f>
        <v>3</v>
      </c>
      <c r="AD528" s="368">
        <f>VLOOKUP($G528, SCHOOL_INFO!$D$5:$AS$749, 26, FALSE)</f>
        <v>1</v>
      </c>
      <c r="AE528" s="368">
        <f>VLOOKUP($G528, SCHOOL_INFO!$D$5:$AS$749, 27, FALSE)</f>
        <v>0</v>
      </c>
      <c r="AF528" s="368">
        <f>VLOOKUP($G528, SCHOOL_INFO!$D$5:$AS$749, 29, FALSE)</f>
        <v>6</v>
      </c>
      <c r="AG528" s="368">
        <f>VLOOKUP($G528, SCHOOL_INFO!$D$5:$AS$749, 30, FALSE)</f>
        <v>0</v>
      </c>
      <c r="AH528" s="368">
        <f>VLOOKUP($G528, SCHOOL_INFO!$D$5:$AS$749, 31, FALSE)</f>
        <v>0</v>
      </c>
      <c r="AI528" s="368">
        <f>VLOOKUP($G528, SCHOOL_INFO!$D$5:$AS$749, 33, FALSE)</f>
        <v>1</v>
      </c>
      <c r="AJ528" s="368">
        <f>VLOOKUP($G528, SCHOOL_INFO!$D$5:$AS$749, 34, FALSE)</f>
        <v>0</v>
      </c>
      <c r="AK528" s="368">
        <f>VLOOKUP($G528, SCHOOL_INFO!$D$5:$AS$749, 35, FALSE)</f>
        <v>5</v>
      </c>
      <c r="AL528" s="368">
        <f>VLOOKUP($B528, '0.학교(충남+대전)'!$C$4:$AH$767, 31, FALSE)</f>
        <v>5</v>
      </c>
      <c r="AM528" s="368">
        <f>VLOOKUP($B528, '0.학교(충남+대전)'!$C$4:$AH$767, 32, FALSE)</f>
        <v>1</v>
      </c>
      <c r="AN528" s="368">
        <f>VLOOKUP($G528, SCHOOL_INFO!$D$5:$AS$749, 9, FALSE)</f>
        <v>15</v>
      </c>
      <c r="AO528" s="368">
        <f>VLOOKUP($G528, SCHOOL_INFO!$D$5:$AS$749, 36, FALSE)</f>
        <v>17</v>
      </c>
      <c r="AP528" s="368">
        <f>VLOOKUP($G528, SCHOOL_INFO!$D$5:$AS$749, 37, FALSE)</f>
        <v>0</v>
      </c>
      <c r="AQ528" s="368">
        <f>VLOOKUP($B528, '0.학교(충남+대전)'!$C$4:$AC$767, 27, FALSE)</f>
        <v>17</v>
      </c>
      <c r="AR528" s="368">
        <f>VLOOKUP($B528, '0.학교(충남+대전)'!$C$4:$AH$767, 29, FALSE)</f>
        <v>17</v>
      </c>
      <c r="AS528" s="368">
        <f>VLOOKUP($B528, '0.학교(충남+대전)'!$C$4:$AH$767, 30, FALSE)</f>
        <v>0</v>
      </c>
      <c r="AT528" s="368">
        <f>VLOOKUP($G528, SCHOOL_INFO!$D$5:$AS$749, 38, FALSE)</f>
        <v>1</v>
      </c>
      <c r="AU528" s="368">
        <f>VLOOKUP($G528, SCHOOL_INFO!$D$5:$AS$749, 39, FALSE)</f>
        <v>6</v>
      </c>
      <c r="AV528" s="368">
        <f>VLOOKUP($G528, SCHOOL_INFO!$D$5:$AS$749, 40, FALSE)</f>
        <v>18</v>
      </c>
      <c r="AW528" s="368">
        <f>VLOOKUP($G528, SCHOOL_INFO!$D$5:$AS$749, 41, FALSE)</f>
        <v>0</v>
      </c>
      <c r="AX528" s="368">
        <f>VLOOKUP($G528, SCHOOL_INFO!$D$5:$AS$749, 42, FALSE)</f>
        <v>0</v>
      </c>
    </row>
    <row r="529" spans="1:50" ht="16.5" customHeight="1">
      <c r="A529" s="80">
        <v>525</v>
      </c>
      <c r="B529" s="86" t="s">
        <v>1830</v>
      </c>
      <c r="C529" s="88" t="s">
        <v>28</v>
      </c>
      <c r="D529" s="86" t="s">
        <v>2233</v>
      </c>
      <c r="E529" s="86" t="s">
        <v>1784</v>
      </c>
      <c r="F529" s="91" t="s">
        <v>724</v>
      </c>
      <c r="G529" s="90" t="s">
        <v>1831</v>
      </c>
      <c r="H529" s="390" t="s">
        <v>26</v>
      </c>
      <c r="I529" s="390" t="s">
        <v>699</v>
      </c>
      <c r="J529" s="88" t="s">
        <v>5123</v>
      </c>
      <c r="K529" s="366">
        <v>2</v>
      </c>
      <c r="L529" s="367">
        <v>1</v>
      </c>
      <c r="M529" s="367">
        <v>1</v>
      </c>
      <c r="N529" s="368">
        <f>VLOOKUP($G529, SCHOOL_INFO!$D$5:$AS$749, 6, FALSE)</f>
        <v>36</v>
      </c>
      <c r="O529" s="368">
        <f>VLOOKUP($G529, SCHOOL_INFO!$D$5:$AS$749, 7, FALSE)</f>
        <v>7</v>
      </c>
      <c r="P529" s="368">
        <f>VLOOKUP($G529, SCHOOL_INFO!$D$5:$AS$749, 8, FALSE)</f>
        <v>1</v>
      </c>
      <c r="Q529" s="368">
        <f>VLOOKUP($G529, SCHOOL_INFO!$D$5:$AS$749, 10, FALSE)</f>
        <v>15</v>
      </c>
      <c r="R529" s="368">
        <f>VLOOKUP($G529, SCHOOL_INFO!$D$5:$AS$749, 11, FALSE)</f>
        <v>2</v>
      </c>
      <c r="S529" s="368">
        <f>VLOOKUP($G529, SCHOOL_INFO!$D$5:$AS$749, 12, FALSE)</f>
        <v>0</v>
      </c>
      <c r="T529" s="368">
        <f>VLOOKUP($G529, SCHOOL_INFO!$D$5:$AS$749, 13, FALSE)</f>
        <v>15</v>
      </c>
      <c r="U529" s="368">
        <f>VLOOKUP($G529, SCHOOL_INFO!$D$5:$AS$749, 14, FALSE)</f>
        <v>1</v>
      </c>
      <c r="V529" s="368">
        <f>VLOOKUP($G529, SCHOOL_INFO!$D$5:$AS$749, 15, FALSE)</f>
        <v>0</v>
      </c>
      <c r="W529" s="368">
        <f>VLOOKUP($G529, SCHOOL_INFO!$D$5:$AS$749, 17, FALSE)</f>
        <v>1</v>
      </c>
      <c r="X529" s="368">
        <f>VLOOKUP($G529, SCHOOL_INFO!$D$5:$AS$749, 18, FALSE)</f>
        <v>0</v>
      </c>
      <c r="Y529" s="368">
        <f>VLOOKUP($G529, SCHOOL_INFO!$D$5:$AS$749, 19, FALSE)</f>
        <v>0</v>
      </c>
      <c r="Z529" s="368">
        <f>VLOOKUP($G529, SCHOOL_INFO!$D$5:$AS$749, 21, FALSE)</f>
        <v>53</v>
      </c>
      <c r="AA529" s="368">
        <f>VLOOKUP($G529, SCHOOL_INFO!$D$5:$AS$749, 22, FALSE)</f>
        <v>16</v>
      </c>
      <c r="AB529" s="368">
        <f>VLOOKUP($G529, SCHOOL_INFO!$D$5:$AS$749, 23, FALSE)</f>
        <v>0</v>
      </c>
      <c r="AC529" s="368">
        <f>VLOOKUP($G529, SCHOOL_INFO!$D$5:$AS$749, 25, FALSE)</f>
        <v>24</v>
      </c>
      <c r="AD529" s="368">
        <f>VLOOKUP($G529, SCHOOL_INFO!$D$5:$AS$749, 26, FALSE)</f>
        <v>4</v>
      </c>
      <c r="AE529" s="368">
        <f>VLOOKUP($G529, SCHOOL_INFO!$D$5:$AS$749, 27, FALSE)</f>
        <v>0</v>
      </c>
      <c r="AF529" s="368">
        <f>VLOOKUP($G529, SCHOOL_INFO!$D$5:$AS$749, 29, FALSE)</f>
        <v>7</v>
      </c>
      <c r="AG529" s="368">
        <f>VLOOKUP($G529, SCHOOL_INFO!$D$5:$AS$749, 30, FALSE)</f>
        <v>0</v>
      </c>
      <c r="AH529" s="368">
        <f>VLOOKUP($G529, SCHOOL_INFO!$D$5:$AS$749, 31, FALSE)</f>
        <v>0</v>
      </c>
      <c r="AI529" s="368">
        <f>VLOOKUP($G529, SCHOOL_INFO!$D$5:$AS$749, 33, FALSE)</f>
        <v>1</v>
      </c>
      <c r="AJ529" s="368">
        <f>VLOOKUP($G529, SCHOOL_INFO!$D$5:$AS$749, 34, FALSE)</f>
        <v>0</v>
      </c>
      <c r="AK529" s="368">
        <f>VLOOKUP($G529, SCHOOL_INFO!$D$5:$AS$749, 35, FALSE)</f>
        <v>5</v>
      </c>
      <c r="AL529" s="368">
        <f>VLOOKUP($B529, '0.학교(충남+대전)'!$C$4:$AH$767, 31, FALSE)</f>
        <v>5</v>
      </c>
      <c r="AM529" s="368">
        <f>VLOOKUP($B529, '0.학교(충남+대전)'!$C$4:$AH$767, 32, FALSE)</f>
        <v>0</v>
      </c>
      <c r="AN529" s="368">
        <f>VLOOKUP($G529, SCHOOL_INFO!$D$5:$AS$749, 9, FALSE)</f>
        <v>44</v>
      </c>
      <c r="AO529" s="368">
        <f>VLOOKUP($G529, SCHOOL_INFO!$D$5:$AS$749, 36, FALSE)</f>
        <v>25</v>
      </c>
      <c r="AP529" s="368">
        <f>VLOOKUP($G529, SCHOOL_INFO!$D$5:$AS$749, 37, FALSE)</f>
        <v>0</v>
      </c>
      <c r="AQ529" s="368">
        <f>VLOOKUP($B529, '0.학교(충남+대전)'!$C$4:$AC$767, 27, FALSE)</f>
        <v>26</v>
      </c>
      <c r="AR529" s="368">
        <f>VLOOKUP($B529, '0.학교(충남+대전)'!$C$4:$AH$767, 29, FALSE)</f>
        <v>24</v>
      </c>
      <c r="AS529" s="368">
        <f>VLOOKUP($B529, '0.학교(충남+대전)'!$C$4:$AH$767, 30, FALSE)</f>
        <v>0</v>
      </c>
      <c r="AT529" s="368">
        <f>VLOOKUP($G529, SCHOOL_INFO!$D$5:$AS$749, 38, FALSE)</f>
        <v>1</v>
      </c>
      <c r="AU529" s="368">
        <f>VLOOKUP($G529, SCHOOL_INFO!$D$5:$AS$749, 39, FALSE)</f>
        <v>5</v>
      </c>
      <c r="AV529" s="368">
        <f>VLOOKUP($G529, SCHOOL_INFO!$D$5:$AS$749, 40, FALSE)</f>
        <v>25</v>
      </c>
      <c r="AW529" s="368">
        <f>VLOOKUP($G529, SCHOOL_INFO!$D$5:$AS$749, 41, FALSE)</f>
        <v>0</v>
      </c>
      <c r="AX529" s="368">
        <f>VLOOKUP($G529, SCHOOL_INFO!$D$5:$AS$749, 42, FALSE)</f>
        <v>0</v>
      </c>
    </row>
    <row r="530" spans="1:50" ht="16.5" customHeight="1">
      <c r="A530" s="81">
        <v>526</v>
      </c>
      <c r="B530" s="86" t="s">
        <v>1832</v>
      </c>
      <c r="C530" s="88" t="s">
        <v>28</v>
      </c>
      <c r="D530" s="86" t="s">
        <v>2233</v>
      </c>
      <c r="E530" s="86" t="s">
        <v>1784</v>
      </c>
      <c r="F530" s="89" t="s">
        <v>730</v>
      </c>
      <c r="G530" s="90" t="s">
        <v>1833</v>
      </c>
      <c r="H530" s="390" t="s">
        <v>26</v>
      </c>
      <c r="I530" s="390" t="s">
        <v>699</v>
      </c>
      <c r="J530" s="88" t="s">
        <v>5123</v>
      </c>
      <c r="K530" s="366">
        <v>2</v>
      </c>
      <c r="L530" s="367">
        <v>1</v>
      </c>
      <c r="M530" s="367">
        <v>1</v>
      </c>
      <c r="N530" s="368">
        <f>VLOOKUP($G530, SCHOOL_INFO!$D$5:$AS$749, 6, FALSE)</f>
        <v>22</v>
      </c>
      <c r="O530" s="368">
        <f>VLOOKUP($G530, SCHOOL_INFO!$D$5:$AS$749, 7, FALSE)</f>
        <v>0</v>
      </c>
      <c r="P530" s="368">
        <f>VLOOKUP($G530, SCHOOL_INFO!$D$5:$AS$749, 8, FALSE)</f>
        <v>1</v>
      </c>
      <c r="Q530" s="368">
        <f>VLOOKUP($G530, SCHOOL_INFO!$D$5:$AS$749, 10, FALSE)</f>
        <v>11</v>
      </c>
      <c r="R530" s="368">
        <f>VLOOKUP($G530, SCHOOL_INFO!$D$5:$AS$749, 11, FALSE)</f>
        <v>0</v>
      </c>
      <c r="S530" s="368">
        <f>VLOOKUP($G530, SCHOOL_INFO!$D$5:$AS$749, 12, FALSE)</f>
        <v>0</v>
      </c>
      <c r="T530" s="368">
        <f>VLOOKUP($G530, SCHOOL_INFO!$D$5:$AS$749, 13, FALSE)</f>
        <v>0</v>
      </c>
      <c r="U530" s="368">
        <f>VLOOKUP($G530, SCHOOL_INFO!$D$5:$AS$749, 14, FALSE)</f>
        <v>0</v>
      </c>
      <c r="V530" s="368">
        <f>VLOOKUP($G530, SCHOOL_INFO!$D$5:$AS$749, 15, FALSE)</f>
        <v>0</v>
      </c>
      <c r="W530" s="368">
        <f>VLOOKUP($G530, SCHOOL_INFO!$D$5:$AS$749, 17, FALSE)</f>
        <v>0</v>
      </c>
      <c r="X530" s="368">
        <f>VLOOKUP($G530, SCHOOL_INFO!$D$5:$AS$749, 18, FALSE)</f>
        <v>0</v>
      </c>
      <c r="Y530" s="368">
        <f>VLOOKUP($G530, SCHOOL_INFO!$D$5:$AS$749, 19, FALSE)</f>
        <v>0</v>
      </c>
      <c r="Z530" s="368">
        <f>VLOOKUP($G530, SCHOOL_INFO!$D$5:$AS$749, 21, FALSE)</f>
        <v>5</v>
      </c>
      <c r="AA530" s="368">
        <f>VLOOKUP($G530, SCHOOL_INFO!$D$5:$AS$749, 22, FALSE)</f>
        <v>3</v>
      </c>
      <c r="AB530" s="368">
        <f>VLOOKUP($G530, SCHOOL_INFO!$D$5:$AS$749, 23, FALSE)</f>
        <v>0</v>
      </c>
      <c r="AC530" s="368">
        <f>VLOOKUP($G530, SCHOOL_INFO!$D$5:$AS$749, 25, FALSE)</f>
        <v>63</v>
      </c>
      <c r="AD530" s="368">
        <f>VLOOKUP($G530, SCHOOL_INFO!$D$5:$AS$749, 26, FALSE)</f>
        <v>0</v>
      </c>
      <c r="AE530" s="368">
        <f>VLOOKUP($G530, SCHOOL_INFO!$D$5:$AS$749, 27, FALSE)</f>
        <v>0</v>
      </c>
      <c r="AF530" s="368">
        <f>VLOOKUP($G530, SCHOOL_INFO!$D$5:$AS$749, 29, FALSE)</f>
        <v>0</v>
      </c>
      <c r="AG530" s="368">
        <f>VLOOKUP($G530, SCHOOL_INFO!$D$5:$AS$749, 30, FALSE)</f>
        <v>0</v>
      </c>
      <c r="AH530" s="368">
        <f>VLOOKUP($G530, SCHOOL_INFO!$D$5:$AS$749, 31, FALSE)</f>
        <v>0</v>
      </c>
      <c r="AI530" s="368">
        <f>VLOOKUP($G530, SCHOOL_INFO!$D$5:$AS$749, 33, FALSE)</f>
        <v>1</v>
      </c>
      <c r="AJ530" s="368">
        <f>VLOOKUP($G530, SCHOOL_INFO!$D$5:$AS$749, 34, FALSE)</f>
        <v>0</v>
      </c>
      <c r="AK530" s="368">
        <f>VLOOKUP($G530, SCHOOL_INFO!$D$5:$AS$749, 35, FALSE)</f>
        <v>3</v>
      </c>
      <c r="AL530" s="368">
        <f>VLOOKUP($B530, '0.학교(충남+대전)'!$C$4:$AH$767, 31, FALSE)</f>
        <v>4</v>
      </c>
      <c r="AM530" s="368">
        <f>VLOOKUP($B530, '0.학교(충남+대전)'!$C$4:$AH$767, 32, FALSE)</f>
        <v>1</v>
      </c>
      <c r="AN530" s="368">
        <f>VLOOKUP($G530, SCHOOL_INFO!$D$5:$AS$749, 9, FALSE)</f>
        <v>23</v>
      </c>
      <c r="AO530" s="368">
        <f>VLOOKUP($G530, SCHOOL_INFO!$D$5:$AS$749, 36, FALSE)</f>
        <v>19</v>
      </c>
      <c r="AP530" s="368">
        <f>VLOOKUP($G530, SCHOOL_INFO!$D$5:$AS$749, 37, FALSE)</f>
        <v>3</v>
      </c>
      <c r="AQ530" s="368">
        <f>VLOOKUP($B530, '0.학교(충남+대전)'!$C$4:$AC$767, 27, FALSE)</f>
        <v>22</v>
      </c>
      <c r="AR530" s="368">
        <f>VLOOKUP($B530, '0.학교(충남+대전)'!$C$4:$AH$767, 29, FALSE)</f>
        <v>22</v>
      </c>
      <c r="AS530" s="368">
        <f>VLOOKUP($B530, '0.학교(충남+대전)'!$C$4:$AH$767, 30, FALSE)</f>
        <v>0</v>
      </c>
      <c r="AT530" s="368">
        <f>VLOOKUP($G530, SCHOOL_INFO!$D$5:$AS$749, 38, FALSE)</f>
        <v>1</v>
      </c>
      <c r="AU530" s="368">
        <f>VLOOKUP($G530, SCHOOL_INFO!$D$5:$AS$749, 39, FALSE)</f>
        <v>4</v>
      </c>
      <c r="AV530" s="368">
        <f>VLOOKUP($G530, SCHOOL_INFO!$D$5:$AS$749, 40, FALSE)</f>
        <v>24</v>
      </c>
      <c r="AW530" s="368">
        <f>VLOOKUP($G530, SCHOOL_INFO!$D$5:$AS$749, 41, FALSE)</f>
        <v>0</v>
      </c>
      <c r="AX530" s="368">
        <f>VLOOKUP($G530, SCHOOL_INFO!$D$5:$AS$749, 42, FALSE)</f>
        <v>0</v>
      </c>
    </row>
    <row r="531" spans="1:50" ht="16.5" customHeight="1">
      <c r="A531" s="80">
        <v>527</v>
      </c>
      <c r="B531" s="86" t="s">
        <v>1834</v>
      </c>
      <c r="C531" s="88" t="s">
        <v>28</v>
      </c>
      <c r="D531" s="86" t="s">
        <v>2233</v>
      </c>
      <c r="E531" s="86" t="s">
        <v>1784</v>
      </c>
      <c r="F531" s="87" t="s">
        <v>727</v>
      </c>
      <c r="G531" s="90" t="s">
        <v>1835</v>
      </c>
      <c r="H531" s="390" t="s">
        <v>26</v>
      </c>
      <c r="I531" s="390" t="s">
        <v>35</v>
      </c>
      <c r="J531" s="88" t="s">
        <v>5123</v>
      </c>
      <c r="K531" s="366">
        <v>3</v>
      </c>
      <c r="L531" s="367">
        <v>1</v>
      </c>
      <c r="M531" s="367">
        <v>1</v>
      </c>
      <c r="N531" s="368">
        <f>VLOOKUP($G531, SCHOOL_INFO!$D$5:$AS$749, 6, FALSE)</f>
        <v>17</v>
      </c>
      <c r="O531" s="368">
        <f>VLOOKUP($G531, SCHOOL_INFO!$D$5:$AS$749, 7, FALSE)</f>
        <v>9</v>
      </c>
      <c r="P531" s="368">
        <f>VLOOKUP($G531, SCHOOL_INFO!$D$5:$AS$749, 8, FALSE)</f>
        <v>1</v>
      </c>
      <c r="Q531" s="368">
        <f>VLOOKUP($G531, SCHOOL_INFO!$D$5:$AS$749, 10, FALSE)</f>
        <v>11</v>
      </c>
      <c r="R531" s="368">
        <f>VLOOKUP($G531, SCHOOL_INFO!$D$5:$AS$749, 11, FALSE)</f>
        <v>0</v>
      </c>
      <c r="S531" s="368">
        <f>VLOOKUP($G531, SCHOOL_INFO!$D$5:$AS$749, 12, FALSE)</f>
        <v>0</v>
      </c>
      <c r="T531" s="368">
        <f>VLOOKUP($G531, SCHOOL_INFO!$D$5:$AS$749, 13, FALSE)</f>
        <v>0</v>
      </c>
      <c r="U531" s="368">
        <f>VLOOKUP($G531, SCHOOL_INFO!$D$5:$AS$749, 14, FALSE)</f>
        <v>0</v>
      </c>
      <c r="V531" s="368">
        <f>VLOOKUP($G531, SCHOOL_INFO!$D$5:$AS$749, 15, FALSE)</f>
        <v>0</v>
      </c>
      <c r="W531" s="368">
        <f>VLOOKUP($G531, SCHOOL_INFO!$D$5:$AS$749, 17, FALSE)</f>
        <v>0</v>
      </c>
      <c r="X531" s="368">
        <f>VLOOKUP($G531, SCHOOL_INFO!$D$5:$AS$749, 18, FALSE)</f>
        <v>0</v>
      </c>
      <c r="Y531" s="368">
        <f>VLOOKUP($G531, SCHOOL_INFO!$D$5:$AS$749, 19, FALSE)</f>
        <v>0</v>
      </c>
      <c r="Z531" s="368">
        <f>VLOOKUP($G531, SCHOOL_INFO!$D$5:$AS$749, 21, FALSE)</f>
        <v>13</v>
      </c>
      <c r="AA531" s="368">
        <f>VLOOKUP($G531, SCHOOL_INFO!$D$5:$AS$749, 22, FALSE)</f>
        <v>3</v>
      </c>
      <c r="AB531" s="368">
        <f>VLOOKUP($G531, SCHOOL_INFO!$D$5:$AS$749, 23, FALSE)</f>
        <v>0</v>
      </c>
      <c r="AC531" s="368">
        <f>VLOOKUP($G531, SCHOOL_INFO!$D$5:$AS$749, 25, FALSE)</f>
        <v>39</v>
      </c>
      <c r="AD531" s="368">
        <f>VLOOKUP($G531, SCHOOL_INFO!$D$5:$AS$749, 26, FALSE)</f>
        <v>21</v>
      </c>
      <c r="AE531" s="368">
        <f>VLOOKUP($G531, SCHOOL_INFO!$D$5:$AS$749, 27, FALSE)</f>
        <v>0</v>
      </c>
      <c r="AF531" s="368">
        <f>VLOOKUP($G531, SCHOOL_INFO!$D$5:$AS$749, 29, FALSE)</f>
        <v>0</v>
      </c>
      <c r="AG531" s="368">
        <f>VLOOKUP($G531, SCHOOL_INFO!$D$5:$AS$749, 30, FALSE)</f>
        <v>0</v>
      </c>
      <c r="AH531" s="368">
        <f>VLOOKUP($G531, SCHOOL_INFO!$D$5:$AS$749, 31, FALSE)</f>
        <v>0</v>
      </c>
      <c r="AI531" s="368">
        <f>VLOOKUP($G531, SCHOOL_INFO!$D$5:$AS$749, 33, FALSE)</f>
        <v>1</v>
      </c>
      <c r="AJ531" s="368">
        <f>VLOOKUP($G531, SCHOOL_INFO!$D$5:$AS$749, 34, FALSE)</f>
        <v>0</v>
      </c>
      <c r="AK531" s="368">
        <f>VLOOKUP($G531, SCHOOL_INFO!$D$5:$AS$749, 35, FALSE)</f>
        <v>7</v>
      </c>
      <c r="AL531" s="368">
        <f>VLOOKUP($B531, '0.학교(충남+대전)'!$C$4:$AH$767, 31, FALSE)</f>
        <v>7</v>
      </c>
      <c r="AM531" s="368">
        <f>VLOOKUP($B531, '0.학교(충남+대전)'!$C$4:$AH$767, 32, FALSE)</f>
        <v>1</v>
      </c>
      <c r="AN531" s="368">
        <f>VLOOKUP($G531, SCHOOL_INFO!$D$5:$AS$749, 9, FALSE)</f>
        <v>27</v>
      </c>
      <c r="AO531" s="368">
        <f>VLOOKUP($G531, SCHOOL_INFO!$D$5:$AS$749, 36, FALSE)</f>
        <v>43</v>
      </c>
      <c r="AP531" s="368">
        <f>VLOOKUP($G531, SCHOOL_INFO!$D$5:$AS$749, 37, FALSE)</f>
        <v>0</v>
      </c>
      <c r="AQ531" s="368">
        <f>VLOOKUP($B531, '0.학교(충남+대전)'!$C$4:$AC$767, 27, FALSE)</f>
        <v>43</v>
      </c>
      <c r="AR531" s="368">
        <f>VLOOKUP($B531, '0.학교(충남+대전)'!$C$4:$AH$767, 29, FALSE)</f>
        <v>43</v>
      </c>
      <c r="AS531" s="368">
        <f>VLOOKUP($B531, '0.학교(충남+대전)'!$C$4:$AH$767, 30, FALSE)</f>
        <v>0</v>
      </c>
      <c r="AT531" s="368">
        <f>VLOOKUP($G531, SCHOOL_INFO!$D$5:$AS$749, 38, FALSE)</f>
        <v>1</v>
      </c>
      <c r="AU531" s="368">
        <f>VLOOKUP($G531, SCHOOL_INFO!$D$5:$AS$749, 39, FALSE)</f>
        <v>7</v>
      </c>
      <c r="AV531" s="368">
        <f>VLOOKUP($G531, SCHOOL_INFO!$D$5:$AS$749, 40, FALSE)</f>
        <v>40</v>
      </c>
      <c r="AW531" s="368">
        <f>VLOOKUP($G531, SCHOOL_INFO!$D$5:$AS$749, 41, FALSE)</f>
        <v>0</v>
      </c>
      <c r="AX531" s="368">
        <f>VLOOKUP($G531, SCHOOL_INFO!$D$5:$AS$749, 42, FALSE)</f>
        <v>0</v>
      </c>
    </row>
    <row r="532" spans="1:50" ht="16.5" customHeight="1">
      <c r="A532" s="80">
        <v>528</v>
      </c>
      <c r="B532" s="86" t="s">
        <v>1836</v>
      </c>
      <c r="C532" s="88" t="s">
        <v>28</v>
      </c>
      <c r="D532" s="86" t="s">
        <v>2233</v>
      </c>
      <c r="E532" s="86" t="s">
        <v>1784</v>
      </c>
      <c r="F532" s="87" t="s">
        <v>727</v>
      </c>
      <c r="G532" s="90" t="s">
        <v>1837</v>
      </c>
      <c r="H532" s="390" t="s">
        <v>2536</v>
      </c>
      <c r="I532" s="390" t="s">
        <v>35</v>
      </c>
      <c r="J532" s="88" t="s">
        <v>5123</v>
      </c>
      <c r="K532" s="366">
        <v>3</v>
      </c>
      <c r="L532" s="367">
        <v>1</v>
      </c>
      <c r="M532" s="367">
        <v>1</v>
      </c>
      <c r="N532" s="368">
        <f>VLOOKUP($G532, SCHOOL_INFO!$D$5:$AS$749, 6, FALSE)</f>
        <v>16</v>
      </c>
      <c r="O532" s="368">
        <f>VLOOKUP($G532, SCHOOL_INFO!$D$5:$AS$749, 7, FALSE)</f>
        <v>0</v>
      </c>
      <c r="P532" s="368">
        <f>VLOOKUP($G532, SCHOOL_INFO!$D$5:$AS$749, 8, FALSE)</f>
        <v>1</v>
      </c>
      <c r="Q532" s="368">
        <f>VLOOKUP($G532, SCHOOL_INFO!$D$5:$AS$749, 10, FALSE)</f>
        <v>0</v>
      </c>
      <c r="R532" s="368">
        <f>VLOOKUP($G532, SCHOOL_INFO!$D$5:$AS$749, 11, FALSE)</f>
        <v>4</v>
      </c>
      <c r="S532" s="368">
        <f>VLOOKUP($G532, SCHOOL_INFO!$D$5:$AS$749, 12, FALSE)</f>
        <v>0</v>
      </c>
      <c r="T532" s="368">
        <f>VLOOKUP($G532, SCHOOL_INFO!$D$5:$AS$749, 13, FALSE)</f>
        <v>24</v>
      </c>
      <c r="U532" s="368">
        <f>VLOOKUP($G532, SCHOOL_INFO!$D$5:$AS$749, 14, FALSE)</f>
        <v>4</v>
      </c>
      <c r="V532" s="368">
        <f>VLOOKUP($G532, SCHOOL_INFO!$D$5:$AS$749, 15, FALSE)</f>
        <v>0</v>
      </c>
      <c r="W532" s="368">
        <f>VLOOKUP($G532, SCHOOL_INFO!$D$5:$AS$749, 17, FALSE)</f>
        <v>0</v>
      </c>
      <c r="X532" s="368">
        <f>VLOOKUP($G532, SCHOOL_INFO!$D$5:$AS$749, 18, FALSE)</f>
        <v>0</v>
      </c>
      <c r="Y532" s="368">
        <f>VLOOKUP($G532, SCHOOL_INFO!$D$5:$AS$749, 19, FALSE)</f>
        <v>0</v>
      </c>
      <c r="Z532" s="368">
        <f>VLOOKUP($G532, SCHOOL_INFO!$D$5:$AS$749, 21, FALSE)</f>
        <v>10</v>
      </c>
      <c r="AA532" s="368">
        <f>VLOOKUP($G532, SCHOOL_INFO!$D$5:$AS$749, 22, FALSE)</f>
        <v>4</v>
      </c>
      <c r="AB532" s="368">
        <f>VLOOKUP($G532, SCHOOL_INFO!$D$5:$AS$749, 23, FALSE)</f>
        <v>0</v>
      </c>
      <c r="AC532" s="368">
        <f>VLOOKUP($G532, SCHOOL_INFO!$D$5:$AS$749, 25, FALSE)</f>
        <v>4</v>
      </c>
      <c r="AD532" s="368">
        <f>VLOOKUP($G532, SCHOOL_INFO!$D$5:$AS$749, 26, FALSE)</f>
        <v>0</v>
      </c>
      <c r="AE532" s="368">
        <f>VLOOKUP($G532, SCHOOL_INFO!$D$5:$AS$749, 27, FALSE)</f>
        <v>0</v>
      </c>
      <c r="AF532" s="368">
        <f>VLOOKUP($G532, SCHOOL_INFO!$D$5:$AS$749, 29, FALSE)</f>
        <v>0</v>
      </c>
      <c r="AG532" s="368">
        <f>VLOOKUP($G532, SCHOOL_INFO!$D$5:$AS$749, 30, FALSE)</f>
        <v>0</v>
      </c>
      <c r="AH532" s="368">
        <f>VLOOKUP($G532, SCHOOL_INFO!$D$5:$AS$749, 31, FALSE)</f>
        <v>0</v>
      </c>
      <c r="AI532" s="368">
        <f>VLOOKUP($G532, SCHOOL_INFO!$D$5:$AS$749, 33, FALSE)</f>
        <v>1</v>
      </c>
      <c r="AJ532" s="368">
        <f>VLOOKUP($G532, SCHOOL_INFO!$D$5:$AS$749, 34, FALSE)</f>
        <v>0</v>
      </c>
      <c r="AK532" s="368">
        <f>VLOOKUP($G532, SCHOOL_INFO!$D$5:$AS$749, 35, FALSE)</f>
        <v>6</v>
      </c>
      <c r="AL532" s="368">
        <f>VLOOKUP($B532, '0.학교(충남+대전)'!$C$4:$AH$767, 31, FALSE)</f>
        <v>6</v>
      </c>
      <c r="AM532" s="368">
        <f>VLOOKUP($B532, '0.학교(충남+대전)'!$C$4:$AH$767, 32, FALSE)</f>
        <v>0</v>
      </c>
      <c r="AN532" s="368">
        <f>VLOOKUP($G532, SCHOOL_INFO!$D$5:$AS$749, 9, FALSE)</f>
        <v>17</v>
      </c>
      <c r="AO532" s="368">
        <f>VLOOKUP($G532, SCHOOL_INFO!$D$5:$AS$749, 36, FALSE)</f>
        <v>34</v>
      </c>
      <c r="AP532" s="368">
        <f>VLOOKUP($G532, SCHOOL_INFO!$D$5:$AS$749, 37, FALSE)</f>
        <v>6</v>
      </c>
      <c r="AQ532" s="368">
        <f>VLOOKUP($B532, '0.학교(충남+대전)'!$C$4:$AC$767, 27, FALSE)</f>
        <v>40</v>
      </c>
      <c r="AR532" s="368">
        <f>VLOOKUP($B532, '0.학교(충남+대전)'!$C$4:$AH$767, 29, FALSE)</f>
        <v>40</v>
      </c>
      <c r="AS532" s="368">
        <f>VLOOKUP($B532, '0.학교(충남+대전)'!$C$4:$AH$767, 30, FALSE)</f>
        <v>0</v>
      </c>
      <c r="AT532" s="368">
        <f>VLOOKUP($G532, SCHOOL_INFO!$D$5:$AS$749, 38, FALSE)</f>
        <v>0</v>
      </c>
      <c r="AU532" s="368">
        <f>VLOOKUP($G532, SCHOOL_INFO!$D$5:$AS$749, 39, FALSE)</f>
        <v>6</v>
      </c>
      <c r="AV532" s="368">
        <f>VLOOKUP($G532, SCHOOL_INFO!$D$5:$AS$749, 40, FALSE)</f>
        <v>40</v>
      </c>
      <c r="AW532" s="368">
        <f>VLOOKUP($G532, SCHOOL_INFO!$D$5:$AS$749, 41, FALSE)</f>
        <v>0</v>
      </c>
      <c r="AX532" s="368">
        <f>VLOOKUP($G532, SCHOOL_INFO!$D$5:$AS$749, 42, FALSE)</f>
        <v>0</v>
      </c>
    </row>
    <row r="533" spans="1:50" ht="16.5" customHeight="1">
      <c r="A533" s="81">
        <v>529</v>
      </c>
      <c r="B533" s="86" t="s">
        <v>1838</v>
      </c>
      <c r="C533" s="88" t="s">
        <v>28</v>
      </c>
      <c r="D533" s="86" t="s">
        <v>2233</v>
      </c>
      <c r="E533" s="86" t="s">
        <v>1784</v>
      </c>
      <c r="F533" s="87" t="s">
        <v>727</v>
      </c>
      <c r="G533" s="90" t="s">
        <v>1839</v>
      </c>
      <c r="H533" s="390" t="s">
        <v>2353</v>
      </c>
      <c r="I533" s="390" t="s">
        <v>699</v>
      </c>
      <c r="J533" s="88" t="s">
        <v>5123</v>
      </c>
      <c r="K533" s="366">
        <v>2</v>
      </c>
      <c r="L533" s="367">
        <v>1</v>
      </c>
      <c r="M533" s="367">
        <v>1</v>
      </c>
      <c r="N533" s="368">
        <f>VLOOKUP($G533, SCHOOL_INFO!$D$5:$AS$749, 6, FALSE)</f>
        <v>0</v>
      </c>
      <c r="O533" s="368">
        <f>VLOOKUP($G533, SCHOOL_INFO!$D$5:$AS$749, 7, FALSE)</f>
        <v>4</v>
      </c>
      <c r="P533" s="368">
        <f>VLOOKUP($G533, SCHOOL_INFO!$D$5:$AS$749, 8, FALSE)</f>
        <v>1</v>
      </c>
      <c r="Q533" s="368">
        <f>VLOOKUP($G533, SCHOOL_INFO!$D$5:$AS$749, 10, FALSE)</f>
        <v>0</v>
      </c>
      <c r="R533" s="368">
        <f>VLOOKUP($G533, SCHOOL_INFO!$D$5:$AS$749, 11, FALSE)</f>
        <v>0</v>
      </c>
      <c r="S533" s="368">
        <f>VLOOKUP($G533, SCHOOL_INFO!$D$5:$AS$749, 12, FALSE)</f>
        <v>0</v>
      </c>
      <c r="T533" s="368">
        <f>VLOOKUP($G533, SCHOOL_INFO!$D$5:$AS$749, 13, FALSE)</f>
        <v>0</v>
      </c>
      <c r="U533" s="368">
        <f>VLOOKUP($G533, SCHOOL_INFO!$D$5:$AS$749, 14, FALSE)</f>
        <v>0</v>
      </c>
      <c r="V533" s="368">
        <f>VLOOKUP($G533, SCHOOL_INFO!$D$5:$AS$749, 15, FALSE)</f>
        <v>0</v>
      </c>
      <c r="W533" s="368">
        <f>VLOOKUP($G533, SCHOOL_INFO!$D$5:$AS$749, 17, FALSE)</f>
        <v>0</v>
      </c>
      <c r="X533" s="368">
        <f>VLOOKUP($G533, SCHOOL_INFO!$D$5:$AS$749, 18, FALSE)</f>
        <v>0</v>
      </c>
      <c r="Y533" s="368">
        <f>VLOOKUP($G533, SCHOOL_INFO!$D$5:$AS$749, 19, FALSE)</f>
        <v>0</v>
      </c>
      <c r="Z533" s="368">
        <f>VLOOKUP($G533, SCHOOL_INFO!$D$5:$AS$749, 21, FALSE)</f>
        <v>2</v>
      </c>
      <c r="AA533" s="368">
        <f>VLOOKUP($G533, SCHOOL_INFO!$D$5:$AS$749, 22, FALSE)</f>
        <v>5</v>
      </c>
      <c r="AB533" s="368">
        <f>VLOOKUP($G533, SCHOOL_INFO!$D$5:$AS$749, 23, FALSE)</f>
        <v>0</v>
      </c>
      <c r="AC533" s="368">
        <f>VLOOKUP($G533, SCHOOL_INFO!$D$5:$AS$749, 25, FALSE)</f>
        <v>1</v>
      </c>
      <c r="AD533" s="368">
        <f>VLOOKUP($G533, SCHOOL_INFO!$D$5:$AS$749, 26, FALSE)</f>
        <v>4</v>
      </c>
      <c r="AE533" s="368">
        <f>VLOOKUP($G533, SCHOOL_INFO!$D$5:$AS$749, 27, FALSE)</f>
        <v>0</v>
      </c>
      <c r="AF533" s="368">
        <f>VLOOKUP($G533, SCHOOL_INFO!$D$5:$AS$749, 29, FALSE)</f>
        <v>0</v>
      </c>
      <c r="AG533" s="368">
        <f>VLOOKUP($G533, SCHOOL_INFO!$D$5:$AS$749, 30, FALSE)</f>
        <v>0</v>
      </c>
      <c r="AH533" s="368">
        <f>VLOOKUP($G533, SCHOOL_INFO!$D$5:$AS$749, 31, FALSE)</f>
        <v>0</v>
      </c>
      <c r="AI533" s="368">
        <f>VLOOKUP($G533, SCHOOL_INFO!$D$5:$AS$749, 33, FALSE)</f>
        <v>1</v>
      </c>
      <c r="AJ533" s="368">
        <f>VLOOKUP($G533, SCHOOL_INFO!$D$5:$AS$749, 34, FALSE)</f>
        <v>0</v>
      </c>
      <c r="AK533" s="368">
        <f>VLOOKUP($G533, SCHOOL_INFO!$D$5:$AS$749, 35, FALSE)</f>
        <v>3</v>
      </c>
      <c r="AL533" s="368">
        <f>VLOOKUP($B533, '0.학교(충남+대전)'!$C$4:$AH$767, 31, FALSE)</f>
        <v>3</v>
      </c>
      <c r="AM533" s="368">
        <f>VLOOKUP($B533, '0.학교(충남+대전)'!$C$4:$AH$767, 32, FALSE)</f>
        <v>0</v>
      </c>
      <c r="AN533" s="368">
        <f>VLOOKUP($G533, SCHOOL_INFO!$D$5:$AS$749, 9, FALSE)</f>
        <v>5</v>
      </c>
      <c r="AO533" s="368">
        <f>VLOOKUP($G533, SCHOOL_INFO!$D$5:$AS$749, 36, FALSE)</f>
        <v>12</v>
      </c>
      <c r="AP533" s="368">
        <f>VLOOKUP($G533, SCHOOL_INFO!$D$5:$AS$749, 37, FALSE)</f>
        <v>1</v>
      </c>
      <c r="AQ533" s="368">
        <f>VLOOKUP($B533, '0.학교(충남+대전)'!$C$4:$AC$767, 27, FALSE)</f>
        <v>13</v>
      </c>
      <c r="AR533" s="368">
        <f>VLOOKUP($B533, '0.학교(충남+대전)'!$C$4:$AH$767, 29, FALSE)</f>
        <v>13</v>
      </c>
      <c r="AS533" s="368">
        <f>VLOOKUP($B533, '0.학교(충남+대전)'!$C$4:$AH$767, 30, FALSE)</f>
        <v>0</v>
      </c>
      <c r="AT533" s="368">
        <f>VLOOKUP($G533, SCHOOL_INFO!$D$5:$AS$749, 38, FALSE)</f>
        <v>1</v>
      </c>
      <c r="AU533" s="368">
        <f>VLOOKUP($G533, SCHOOL_INFO!$D$5:$AS$749, 39, FALSE)</f>
        <v>3</v>
      </c>
      <c r="AV533" s="368">
        <f>VLOOKUP($G533, SCHOOL_INFO!$D$5:$AS$749, 40, FALSE)</f>
        <v>13</v>
      </c>
      <c r="AW533" s="368">
        <f>VLOOKUP($G533, SCHOOL_INFO!$D$5:$AS$749, 41, FALSE)</f>
        <v>0</v>
      </c>
      <c r="AX533" s="368">
        <f>VLOOKUP($G533, SCHOOL_INFO!$D$5:$AS$749, 42, FALSE)</f>
        <v>0</v>
      </c>
    </row>
    <row r="534" spans="1:50" ht="16.5" customHeight="1">
      <c r="A534" s="80">
        <v>530</v>
      </c>
      <c r="B534" s="86" t="s">
        <v>1840</v>
      </c>
      <c r="C534" s="88" t="s">
        <v>28</v>
      </c>
      <c r="D534" s="86" t="s">
        <v>2233</v>
      </c>
      <c r="E534" s="86" t="s">
        <v>1784</v>
      </c>
      <c r="F534" s="87" t="s">
        <v>727</v>
      </c>
      <c r="G534" s="90" t="s">
        <v>1841</v>
      </c>
      <c r="H534" s="390" t="s">
        <v>2353</v>
      </c>
      <c r="I534" s="390" t="s">
        <v>699</v>
      </c>
      <c r="J534" s="88" t="s">
        <v>5123</v>
      </c>
      <c r="K534" s="366">
        <v>2</v>
      </c>
      <c r="L534" s="367">
        <v>1</v>
      </c>
      <c r="M534" s="367">
        <v>1</v>
      </c>
      <c r="N534" s="368">
        <f>VLOOKUP($G534, SCHOOL_INFO!$D$5:$AS$749, 6, FALSE)</f>
        <v>7</v>
      </c>
      <c r="O534" s="368">
        <f>VLOOKUP($G534, SCHOOL_INFO!$D$5:$AS$749, 7, FALSE)</f>
        <v>0</v>
      </c>
      <c r="P534" s="368">
        <f>VLOOKUP($G534, SCHOOL_INFO!$D$5:$AS$749, 8, FALSE)</f>
        <v>1</v>
      </c>
      <c r="Q534" s="368">
        <f>VLOOKUP($G534, SCHOOL_INFO!$D$5:$AS$749, 10, FALSE)</f>
        <v>8</v>
      </c>
      <c r="R534" s="368">
        <f>VLOOKUP($G534, SCHOOL_INFO!$D$5:$AS$749, 11, FALSE)</f>
        <v>0</v>
      </c>
      <c r="S534" s="368">
        <f>VLOOKUP($G534, SCHOOL_INFO!$D$5:$AS$749, 12, FALSE)</f>
        <v>0</v>
      </c>
      <c r="T534" s="368">
        <f>VLOOKUP($G534, SCHOOL_INFO!$D$5:$AS$749, 13, FALSE)</f>
        <v>0</v>
      </c>
      <c r="U534" s="368">
        <f>VLOOKUP($G534, SCHOOL_INFO!$D$5:$AS$749, 14, FALSE)</f>
        <v>0</v>
      </c>
      <c r="V534" s="368">
        <f>VLOOKUP($G534, SCHOOL_INFO!$D$5:$AS$749, 15, FALSE)</f>
        <v>0</v>
      </c>
      <c r="W534" s="368">
        <f>VLOOKUP($G534, SCHOOL_INFO!$D$5:$AS$749, 17, FALSE)</f>
        <v>0</v>
      </c>
      <c r="X534" s="368">
        <f>VLOOKUP($G534, SCHOOL_INFO!$D$5:$AS$749, 18, FALSE)</f>
        <v>0</v>
      </c>
      <c r="Y534" s="368">
        <f>VLOOKUP($G534, SCHOOL_INFO!$D$5:$AS$749, 19, FALSE)</f>
        <v>0</v>
      </c>
      <c r="Z534" s="368">
        <f>VLOOKUP($G534, SCHOOL_INFO!$D$5:$AS$749, 21, FALSE)</f>
        <v>7</v>
      </c>
      <c r="AA534" s="368">
        <f>VLOOKUP($G534, SCHOOL_INFO!$D$5:$AS$749, 22, FALSE)</f>
        <v>3</v>
      </c>
      <c r="AB534" s="368">
        <f>VLOOKUP($G534, SCHOOL_INFO!$D$5:$AS$749, 23, FALSE)</f>
        <v>0</v>
      </c>
      <c r="AC534" s="368">
        <f>VLOOKUP($G534, SCHOOL_INFO!$D$5:$AS$749, 25, FALSE)</f>
        <v>15</v>
      </c>
      <c r="AD534" s="368">
        <f>VLOOKUP($G534, SCHOOL_INFO!$D$5:$AS$749, 26, FALSE)</f>
        <v>0</v>
      </c>
      <c r="AE534" s="368">
        <f>VLOOKUP($G534, SCHOOL_INFO!$D$5:$AS$749, 27, FALSE)</f>
        <v>0</v>
      </c>
      <c r="AF534" s="368">
        <f>VLOOKUP($G534, SCHOOL_INFO!$D$5:$AS$749, 29, FALSE)</f>
        <v>4</v>
      </c>
      <c r="AG534" s="368">
        <f>VLOOKUP($G534, SCHOOL_INFO!$D$5:$AS$749, 30, FALSE)</f>
        <v>0</v>
      </c>
      <c r="AH534" s="368">
        <f>VLOOKUP($G534, SCHOOL_INFO!$D$5:$AS$749, 31, FALSE)</f>
        <v>0</v>
      </c>
      <c r="AI534" s="368">
        <f>VLOOKUP($G534, SCHOOL_INFO!$D$5:$AS$749, 33, FALSE)</f>
        <v>1</v>
      </c>
      <c r="AJ534" s="368">
        <f>VLOOKUP($G534, SCHOOL_INFO!$D$5:$AS$749, 34, FALSE)</f>
        <v>0</v>
      </c>
      <c r="AK534" s="368">
        <f>VLOOKUP($G534, SCHOOL_INFO!$D$5:$AS$749, 35, FALSE)</f>
        <v>2</v>
      </c>
      <c r="AL534" s="368">
        <f>VLOOKUP($B534, '0.학교(충남+대전)'!$C$4:$AH$767, 31, FALSE)</f>
        <v>2</v>
      </c>
      <c r="AM534" s="368">
        <f>VLOOKUP($B534, '0.학교(충남+대전)'!$C$4:$AH$767, 32, FALSE)</f>
        <v>2</v>
      </c>
      <c r="AN534" s="368">
        <f>VLOOKUP($G534, SCHOOL_INFO!$D$5:$AS$749, 9, FALSE)</f>
        <v>8</v>
      </c>
      <c r="AO534" s="368">
        <f>VLOOKUP($G534, SCHOOL_INFO!$D$5:$AS$749, 36, FALSE)</f>
        <v>8</v>
      </c>
      <c r="AP534" s="368">
        <f>VLOOKUP($G534, SCHOOL_INFO!$D$5:$AS$749, 37, FALSE)</f>
        <v>0</v>
      </c>
      <c r="AQ534" s="368">
        <f>VLOOKUP($B534, '0.학교(충남+대전)'!$C$4:$AC$767, 27, FALSE)</f>
        <v>8</v>
      </c>
      <c r="AR534" s="368">
        <f>VLOOKUP($B534, '0.학교(충남+대전)'!$C$4:$AH$767, 29, FALSE)</f>
        <v>8</v>
      </c>
      <c r="AS534" s="368">
        <f>VLOOKUP($B534, '0.학교(충남+대전)'!$C$4:$AH$767, 30, FALSE)</f>
        <v>0</v>
      </c>
      <c r="AT534" s="368">
        <f>VLOOKUP($G534, SCHOOL_INFO!$D$5:$AS$749, 38, FALSE)</f>
        <v>1</v>
      </c>
      <c r="AU534" s="368">
        <f>VLOOKUP($G534, SCHOOL_INFO!$D$5:$AS$749, 39, FALSE)</f>
        <v>3</v>
      </c>
      <c r="AV534" s="368">
        <f>VLOOKUP($G534, SCHOOL_INFO!$D$5:$AS$749, 40, FALSE)</f>
        <v>11</v>
      </c>
      <c r="AW534" s="368">
        <f>VLOOKUP($G534, SCHOOL_INFO!$D$5:$AS$749, 41, FALSE)</f>
        <v>7</v>
      </c>
      <c r="AX534" s="368">
        <f>VLOOKUP($G534, SCHOOL_INFO!$D$5:$AS$749, 42, FALSE)</f>
        <v>2</v>
      </c>
    </row>
    <row r="535" spans="1:50" ht="16.5" customHeight="1">
      <c r="A535" s="80">
        <v>531</v>
      </c>
      <c r="B535" s="86" t="s">
        <v>1842</v>
      </c>
      <c r="C535" s="88" t="s">
        <v>28</v>
      </c>
      <c r="D535" s="86" t="s">
        <v>2233</v>
      </c>
      <c r="E535" s="86" t="s">
        <v>1784</v>
      </c>
      <c r="F535" s="87" t="s">
        <v>727</v>
      </c>
      <c r="G535" s="90" t="s">
        <v>1843</v>
      </c>
      <c r="H535" s="390" t="s">
        <v>26</v>
      </c>
      <c r="I535" s="390" t="s">
        <v>699</v>
      </c>
      <c r="J535" s="88" t="s">
        <v>5123</v>
      </c>
      <c r="K535" s="366">
        <v>2</v>
      </c>
      <c r="L535" s="367">
        <v>1</v>
      </c>
      <c r="M535" s="367">
        <v>1</v>
      </c>
      <c r="N535" s="368">
        <f>VLOOKUP($G535, SCHOOL_INFO!$D$5:$AS$749, 6, FALSE)</f>
        <v>7</v>
      </c>
      <c r="O535" s="368">
        <f>VLOOKUP($G535, SCHOOL_INFO!$D$5:$AS$749, 7, FALSE)</f>
        <v>0</v>
      </c>
      <c r="P535" s="368">
        <f>VLOOKUP($G535, SCHOOL_INFO!$D$5:$AS$749, 8, FALSE)</f>
        <v>1</v>
      </c>
      <c r="Q535" s="368">
        <f>VLOOKUP($G535, SCHOOL_INFO!$D$5:$AS$749, 10, FALSE)</f>
        <v>5</v>
      </c>
      <c r="R535" s="368">
        <f>VLOOKUP($G535, SCHOOL_INFO!$D$5:$AS$749, 11, FALSE)</f>
        <v>0</v>
      </c>
      <c r="S535" s="368">
        <f>VLOOKUP($G535, SCHOOL_INFO!$D$5:$AS$749, 12, FALSE)</f>
        <v>0</v>
      </c>
      <c r="T535" s="368">
        <f>VLOOKUP($G535, SCHOOL_INFO!$D$5:$AS$749, 13, FALSE)</f>
        <v>0</v>
      </c>
      <c r="U535" s="368">
        <f>VLOOKUP($G535, SCHOOL_INFO!$D$5:$AS$749, 14, FALSE)</f>
        <v>0</v>
      </c>
      <c r="V535" s="368">
        <f>VLOOKUP($G535, SCHOOL_INFO!$D$5:$AS$749, 15, FALSE)</f>
        <v>0</v>
      </c>
      <c r="W535" s="368">
        <f>VLOOKUP($G535, SCHOOL_INFO!$D$5:$AS$749, 17, FALSE)</f>
        <v>0</v>
      </c>
      <c r="X535" s="368">
        <f>VLOOKUP($G535, SCHOOL_INFO!$D$5:$AS$749, 18, FALSE)</f>
        <v>0</v>
      </c>
      <c r="Y535" s="368">
        <f>VLOOKUP($G535, SCHOOL_INFO!$D$5:$AS$749, 19, FALSE)</f>
        <v>0</v>
      </c>
      <c r="Z535" s="368">
        <f>VLOOKUP($G535, SCHOOL_INFO!$D$5:$AS$749, 21, FALSE)</f>
        <v>2</v>
      </c>
      <c r="AA535" s="368">
        <f>VLOOKUP($G535, SCHOOL_INFO!$D$5:$AS$749, 22, FALSE)</f>
        <v>2</v>
      </c>
      <c r="AB535" s="368">
        <f>VLOOKUP($G535, SCHOOL_INFO!$D$5:$AS$749, 23, FALSE)</f>
        <v>0</v>
      </c>
      <c r="AC535" s="368">
        <f>VLOOKUP($G535, SCHOOL_INFO!$D$5:$AS$749, 25, FALSE)</f>
        <v>15</v>
      </c>
      <c r="AD535" s="368">
        <f>VLOOKUP($G535, SCHOOL_INFO!$D$5:$AS$749, 26, FALSE)</f>
        <v>1</v>
      </c>
      <c r="AE535" s="368">
        <f>VLOOKUP($G535, SCHOOL_INFO!$D$5:$AS$749, 27, FALSE)</f>
        <v>0</v>
      </c>
      <c r="AF535" s="368">
        <f>VLOOKUP($G535, SCHOOL_INFO!$D$5:$AS$749, 29, FALSE)</f>
        <v>7</v>
      </c>
      <c r="AG535" s="368">
        <f>VLOOKUP($G535, SCHOOL_INFO!$D$5:$AS$749, 30, FALSE)</f>
        <v>0</v>
      </c>
      <c r="AH535" s="368">
        <f>VLOOKUP($G535, SCHOOL_INFO!$D$5:$AS$749, 31, FALSE)</f>
        <v>0</v>
      </c>
      <c r="AI535" s="368">
        <f>VLOOKUP($G535, SCHOOL_INFO!$D$5:$AS$749, 33, FALSE)</f>
        <v>1</v>
      </c>
      <c r="AJ535" s="368">
        <f>VLOOKUP($G535, SCHOOL_INFO!$D$5:$AS$749, 34, FALSE)</f>
        <v>0</v>
      </c>
      <c r="AK535" s="368">
        <f>VLOOKUP($G535, SCHOOL_INFO!$D$5:$AS$749, 35, FALSE)</f>
        <v>5</v>
      </c>
      <c r="AL535" s="368">
        <f>VLOOKUP($B535, '0.학교(충남+대전)'!$C$4:$AH$767, 31, FALSE)</f>
        <v>5</v>
      </c>
      <c r="AM535" s="368">
        <f>VLOOKUP($B535, '0.학교(충남+대전)'!$C$4:$AH$767, 32, FALSE)</f>
        <v>0</v>
      </c>
      <c r="AN535" s="368">
        <f>VLOOKUP($G535, SCHOOL_INFO!$D$5:$AS$749, 9, FALSE)</f>
        <v>8</v>
      </c>
      <c r="AO535" s="368">
        <f>VLOOKUP($G535, SCHOOL_INFO!$D$5:$AS$749, 36, FALSE)</f>
        <v>15</v>
      </c>
      <c r="AP535" s="368">
        <f>VLOOKUP($G535, SCHOOL_INFO!$D$5:$AS$749, 37, FALSE)</f>
        <v>11</v>
      </c>
      <c r="AQ535" s="368">
        <f>VLOOKUP($B535, '0.학교(충남+대전)'!$C$4:$AC$767, 27, FALSE)</f>
        <v>26</v>
      </c>
      <c r="AR535" s="368">
        <f>VLOOKUP($B535, '0.학교(충남+대전)'!$C$4:$AH$767, 29, FALSE)</f>
        <v>26</v>
      </c>
      <c r="AS535" s="368">
        <f>VLOOKUP($B535, '0.학교(충남+대전)'!$C$4:$AH$767, 30, FALSE)</f>
        <v>0</v>
      </c>
      <c r="AT535" s="368">
        <f>VLOOKUP($G535, SCHOOL_INFO!$D$5:$AS$749, 38, FALSE)</f>
        <v>1</v>
      </c>
      <c r="AU535" s="368">
        <f>VLOOKUP($G535, SCHOOL_INFO!$D$5:$AS$749, 39, FALSE)</f>
        <v>6</v>
      </c>
      <c r="AV535" s="368">
        <f>VLOOKUP($G535, SCHOOL_INFO!$D$5:$AS$749, 40, FALSE)</f>
        <v>26</v>
      </c>
      <c r="AW535" s="368">
        <f>VLOOKUP($G535, SCHOOL_INFO!$D$5:$AS$749, 41, FALSE)</f>
        <v>0</v>
      </c>
      <c r="AX535" s="368">
        <f>VLOOKUP($G535, SCHOOL_INFO!$D$5:$AS$749, 42, FALSE)</f>
        <v>0</v>
      </c>
    </row>
    <row r="536" spans="1:50" ht="16.5" customHeight="1">
      <c r="A536" s="81">
        <v>532</v>
      </c>
      <c r="B536" s="86" t="s">
        <v>1844</v>
      </c>
      <c r="C536" s="88" t="s">
        <v>28</v>
      </c>
      <c r="D536" s="86" t="s">
        <v>2233</v>
      </c>
      <c r="E536" s="86" t="s">
        <v>1784</v>
      </c>
      <c r="F536" s="87" t="s">
        <v>727</v>
      </c>
      <c r="G536" s="90" t="s">
        <v>1845</v>
      </c>
      <c r="H536" s="390" t="s">
        <v>2353</v>
      </c>
      <c r="I536" s="390" t="s">
        <v>699</v>
      </c>
      <c r="J536" s="88" t="s">
        <v>5123</v>
      </c>
      <c r="K536" s="366">
        <v>2</v>
      </c>
      <c r="L536" s="367">
        <v>1</v>
      </c>
      <c r="M536" s="367">
        <v>1</v>
      </c>
      <c r="N536" s="368">
        <f>VLOOKUP($G536, SCHOOL_INFO!$D$5:$AS$749, 6, FALSE)</f>
        <v>10</v>
      </c>
      <c r="O536" s="368">
        <f>VLOOKUP($G536, SCHOOL_INFO!$D$5:$AS$749, 7, FALSE)</f>
        <v>0</v>
      </c>
      <c r="P536" s="368">
        <f>VLOOKUP($G536, SCHOOL_INFO!$D$5:$AS$749, 8, FALSE)</f>
        <v>1</v>
      </c>
      <c r="Q536" s="368">
        <f>VLOOKUP($G536, SCHOOL_INFO!$D$5:$AS$749, 10, FALSE)</f>
        <v>7</v>
      </c>
      <c r="R536" s="368">
        <f>VLOOKUP($G536, SCHOOL_INFO!$D$5:$AS$749, 11, FALSE)</f>
        <v>0</v>
      </c>
      <c r="S536" s="368">
        <f>VLOOKUP($G536, SCHOOL_INFO!$D$5:$AS$749, 12, FALSE)</f>
        <v>0</v>
      </c>
      <c r="T536" s="368">
        <f>VLOOKUP($G536, SCHOOL_INFO!$D$5:$AS$749, 13, FALSE)</f>
        <v>3</v>
      </c>
      <c r="U536" s="368">
        <f>VLOOKUP($G536, SCHOOL_INFO!$D$5:$AS$749, 14, FALSE)</f>
        <v>1</v>
      </c>
      <c r="V536" s="368">
        <f>VLOOKUP($G536, SCHOOL_INFO!$D$5:$AS$749, 15, FALSE)</f>
        <v>0</v>
      </c>
      <c r="W536" s="368">
        <f>VLOOKUP($G536, SCHOOL_INFO!$D$5:$AS$749, 17, FALSE)</f>
        <v>0</v>
      </c>
      <c r="X536" s="368">
        <f>VLOOKUP($G536, SCHOOL_INFO!$D$5:$AS$749, 18, FALSE)</f>
        <v>0</v>
      </c>
      <c r="Y536" s="368">
        <f>VLOOKUP($G536, SCHOOL_INFO!$D$5:$AS$749, 19, FALSE)</f>
        <v>0</v>
      </c>
      <c r="Z536" s="368">
        <f>VLOOKUP($G536, SCHOOL_INFO!$D$5:$AS$749, 21, FALSE)</f>
        <v>8</v>
      </c>
      <c r="AA536" s="368">
        <f>VLOOKUP($G536, SCHOOL_INFO!$D$5:$AS$749, 22, FALSE)</f>
        <v>0</v>
      </c>
      <c r="AB536" s="368">
        <f>VLOOKUP($G536, SCHOOL_INFO!$D$5:$AS$749, 23, FALSE)</f>
        <v>0</v>
      </c>
      <c r="AC536" s="368">
        <f>VLOOKUP($G536, SCHOOL_INFO!$D$5:$AS$749, 25, FALSE)</f>
        <v>8</v>
      </c>
      <c r="AD536" s="368">
        <f>VLOOKUP($G536, SCHOOL_INFO!$D$5:$AS$749, 26, FALSE)</f>
        <v>0</v>
      </c>
      <c r="AE536" s="368">
        <f>VLOOKUP($G536, SCHOOL_INFO!$D$5:$AS$749, 27, FALSE)</f>
        <v>0</v>
      </c>
      <c r="AF536" s="368">
        <f>VLOOKUP($G536, SCHOOL_INFO!$D$5:$AS$749, 29, FALSE)</f>
        <v>14</v>
      </c>
      <c r="AG536" s="368">
        <f>VLOOKUP($G536, SCHOOL_INFO!$D$5:$AS$749, 30, FALSE)</f>
        <v>2</v>
      </c>
      <c r="AH536" s="368">
        <f>VLOOKUP($G536, SCHOOL_INFO!$D$5:$AS$749, 31, FALSE)</f>
        <v>0</v>
      </c>
      <c r="AI536" s="368">
        <f>VLOOKUP($G536, SCHOOL_INFO!$D$5:$AS$749, 33, FALSE)</f>
        <v>1</v>
      </c>
      <c r="AJ536" s="368">
        <f>VLOOKUP($G536, SCHOOL_INFO!$D$5:$AS$749, 34, FALSE)</f>
        <v>0</v>
      </c>
      <c r="AK536" s="368">
        <f>VLOOKUP($G536, SCHOOL_INFO!$D$5:$AS$749, 35, FALSE)</f>
        <v>2</v>
      </c>
      <c r="AL536" s="368">
        <f>VLOOKUP($B536, '0.학교(충남+대전)'!$C$4:$AH$767, 31, FALSE)</f>
        <v>2</v>
      </c>
      <c r="AM536" s="368">
        <f>VLOOKUP($B536, '0.학교(충남+대전)'!$C$4:$AH$767, 32, FALSE)</f>
        <v>2</v>
      </c>
      <c r="AN536" s="368">
        <f>VLOOKUP($G536, SCHOOL_INFO!$D$5:$AS$749, 9, FALSE)</f>
        <v>11</v>
      </c>
      <c r="AO536" s="368">
        <f>VLOOKUP($G536, SCHOOL_INFO!$D$5:$AS$749, 36, FALSE)</f>
        <v>7</v>
      </c>
      <c r="AP536" s="368">
        <f>VLOOKUP($G536, SCHOOL_INFO!$D$5:$AS$749, 37, FALSE)</f>
        <v>1</v>
      </c>
      <c r="AQ536" s="368">
        <f>VLOOKUP($B536, '0.학교(충남+대전)'!$C$4:$AC$767, 27, FALSE)</f>
        <v>8</v>
      </c>
      <c r="AR536" s="368">
        <f>VLOOKUP($B536, '0.학교(충남+대전)'!$C$4:$AH$767, 29, FALSE)</f>
        <v>8</v>
      </c>
      <c r="AS536" s="368">
        <f>VLOOKUP($B536, '0.학교(충남+대전)'!$C$4:$AH$767, 30, FALSE)</f>
        <v>0</v>
      </c>
      <c r="AT536" s="368">
        <f>VLOOKUP($G536, SCHOOL_INFO!$D$5:$AS$749, 38, FALSE)</f>
        <v>0</v>
      </c>
      <c r="AU536" s="368">
        <f>VLOOKUP($G536, SCHOOL_INFO!$D$5:$AS$749, 39, FALSE)</f>
        <v>0</v>
      </c>
      <c r="AV536" s="368">
        <f>VLOOKUP($G536, SCHOOL_INFO!$D$5:$AS$749, 40, FALSE)</f>
        <v>8</v>
      </c>
      <c r="AW536" s="368">
        <f>VLOOKUP($G536, SCHOOL_INFO!$D$5:$AS$749, 41, FALSE)</f>
        <v>0</v>
      </c>
      <c r="AX536" s="368">
        <f>VLOOKUP($G536, SCHOOL_INFO!$D$5:$AS$749, 42, FALSE)</f>
        <v>4</v>
      </c>
    </row>
    <row r="537" spans="1:50" ht="16.5" customHeight="1">
      <c r="A537" s="80">
        <v>533</v>
      </c>
      <c r="B537" s="86" t="s">
        <v>1846</v>
      </c>
      <c r="C537" s="88" t="s">
        <v>28</v>
      </c>
      <c r="D537" s="86" t="s">
        <v>2233</v>
      </c>
      <c r="E537" s="86" t="s">
        <v>1784</v>
      </c>
      <c r="F537" s="87" t="s">
        <v>727</v>
      </c>
      <c r="G537" s="90" t="s">
        <v>1847</v>
      </c>
      <c r="H537" s="390" t="s">
        <v>2353</v>
      </c>
      <c r="I537" s="390" t="s">
        <v>699</v>
      </c>
      <c r="J537" s="88" t="s">
        <v>5123</v>
      </c>
      <c r="K537" s="366">
        <v>2</v>
      </c>
      <c r="L537" s="367">
        <v>1</v>
      </c>
      <c r="M537" s="367">
        <v>1</v>
      </c>
      <c r="N537" s="368">
        <f>VLOOKUP($G537, SCHOOL_INFO!$D$5:$AS$749, 6, FALSE)</f>
        <v>3</v>
      </c>
      <c r="O537" s="368">
        <f>VLOOKUP($G537, SCHOOL_INFO!$D$5:$AS$749, 7, FALSE)</f>
        <v>0</v>
      </c>
      <c r="P537" s="368">
        <f>VLOOKUP($G537, SCHOOL_INFO!$D$5:$AS$749, 8, FALSE)</f>
        <v>1</v>
      </c>
      <c r="Q537" s="368">
        <f>VLOOKUP($G537, SCHOOL_INFO!$D$5:$AS$749, 10, FALSE)</f>
        <v>0</v>
      </c>
      <c r="R537" s="368">
        <f>VLOOKUP($G537, SCHOOL_INFO!$D$5:$AS$749, 11, FALSE)</f>
        <v>0</v>
      </c>
      <c r="S537" s="368">
        <f>VLOOKUP($G537, SCHOOL_INFO!$D$5:$AS$749, 12, FALSE)</f>
        <v>0</v>
      </c>
      <c r="T537" s="368">
        <f>VLOOKUP($G537, SCHOOL_INFO!$D$5:$AS$749, 13, FALSE)</f>
        <v>0</v>
      </c>
      <c r="U537" s="368">
        <f>VLOOKUP($G537, SCHOOL_INFO!$D$5:$AS$749, 14, FALSE)</f>
        <v>0</v>
      </c>
      <c r="V537" s="368">
        <f>VLOOKUP($G537, SCHOOL_INFO!$D$5:$AS$749, 15, FALSE)</f>
        <v>0</v>
      </c>
      <c r="W537" s="368">
        <f>VLOOKUP($G537, SCHOOL_INFO!$D$5:$AS$749, 17, FALSE)</f>
        <v>0</v>
      </c>
      <c r="X537" s="368">
        <f>VLOOKUP($G537, SCHOOL_INFO!$D$5:$AS$749, 18, FALSE)</f>
        <v>0</v>
      </c>
      <c r="Y537" s="368">
        <f>VLOOKUP($G537, SCHOOL_INFO!$D$5:$AS$749, 19, FALSE)</f>
        <v>0</v>
      </c>
      <c r="Z537" s="368">
        <f>VLOOKUP($G537, SCHOOL_INFO!$D$5:$AS$749, 21, FALSE)</f>
        <v>7</v>
      </c>
      <c r="AA537" s="368">
        <f>VLOOKUP($G537, SCHOOL_INFO!$D$5:$AS$749, 22, FALSE)</f>
        <v>3</v>
      </c>
      <c r="AB537" s="368">
        <f>VLOOKUP($G537, SCHOOL_INFO!$D$5:$AS$749, 23, FALSE)</f>
        <v>0</v>
      </c>
      <c r="AC537" s="368">
        <f>VLOOKUP($G537, SCHOOL_INFO!$D$5:$AS$749, 25, FALSE)</f>
        <v>0</v>
      </c>
      <c r="AD537" s="368">
        <f>VLOOKUP($G537, SCHOOL_INFO!$D$5:$AS$749, 26, FALSE)</f>
        <v>0</v>
      </c>
      <c r="AE537" s="368">
        <f>VLOOKUP($G537, SCHOOL_INFO!$D$5:$AS$749, 27, FALSE)</f>
        <v>0</v>
      </c>
      <c r="AF537" s="368">
        <f>VLOOKUP($G537, SCHOOL_INFO!$D$5:$AS$749, 29, FALSE)</f>
        <v>0</v>
      </c>
      <c r="AG537" s="368">
        <f>VLOOKUP($G537, SCHOOL_INFO!$D$5:$AS$749, 30, FALSE)</f>
        <v>0</v>
      </c>
      <c r="AH537" s="368">
        <f>VLOOKUP($G537, SCHOOL_INFO!$D$5:$AS$749, 31, FALSE)</f>
        <v>0</v>
      </c>
      <c r="AI537" s="368">
        <f>VLOOKUP($G537, SCHOOL_INFO!$D$5:$AS$749, 33, FALSE)</f>
        <v>1</v>
      </c>
      <c r="AJ537" s="368">
        <f>VLOOKUP($G537, SCHOOL_INFO!$D$5:$AS$749, 34, FALSE)</f>
        <v>0</v>
      </c>
      <c r="AK537" s="368">
        <f>VLOOKUP($G537, SCHOOL_INFO!$D$5:$AS$749, 35, FALSE)</f>
        <v>2</v>
      </c>
      <c r="AL537" s="368">
        <f>VLOOKUP($B537, '0.학교(충남+대전)'!$C$4:$AH$767, 31, FALSE)</f>
        <v>2</v>
      </c>
      <c r="AM537" s="368">
        <f>VLOOKUP($B537, '0.학교(충남+대전)'!$C$4:$AH$767, 32, FALSE)</f>
        <v>0</v>
      </c>
      <c r="AN537" s="368">
        <f>VLOOKUP($G537, SCHOOL_INFO!$D$5:$AS$749, 9, FALSE)</f>
        <v>4</v>
      </c>
      <c r="AO537" s="368">
        <f>VLOOKUP($G537, SCHOOL_INFO!$D$5:$AS$749, 36, FALSE)</f>
        <v>9</v>
      </c>
      <c r="AP537" s="368">
        <f>VLOOKUP($G537, SCHOOL_INFO!$D$5:$AS$749, 37, FALSE)</f>
        <v>3</v>
      </c>
      <c r="AQ537" s="368">
        <f>VLOOKUP($B537, '0.학교(충남+대전)'!$C$4:$AC$767, 27, FALSE)</f>
        <v>9</v>
      </c>
      <c r="AR537" s="368">
        <f>VLOOKUP($B537, '0.학교(충남+대전)'!$C$4:$AH$767, 29, FALSE)</f>
        <v>12</v>
      </c>
      <c r="AS537" s="368">
        <f>VLOOKUP($B537, '0.학교(충남+대전)'!$C$4:$AH$767, 30, FALSE)</f>
        <v>0</v>
      </c>
      <c r="AT537" s="368">
        <f>VLOOKUP($G537, SCHOOL_INFO!$D$5:$AS$749, 38, FALSE)</f>
        <v>1</v>
      </c>
      <c r="AU537" s="368">
        <f>VLOOKUP($G537, SCHOOL_INFO!$D$5:$AS$749, 39, FALSE)</f>
        <v>2</v>
      </c>
      <c r="AV537" s="368">
        <f>VLOOKUP($G537, SCHOOL_INFO!$D$5:$AS$749, 40, FALSE)</f>
        <v>10</v>
      </c>
      <c r="AW537" s="368">
        <f>VLOOKUP($G537, SCHOOL_INFO!$D$5:$AS$749, 41, FALSE)</f>
        <v>0</v>
      </c>
      <c r="AX537" s="368">
        <f>VLOOKUP($G537, SCHOOL_INFO!$D$5:$AS$749, 42, FALSE)</f>
        <v>0</v>
      </c>
    </row>
    <row r="538" spans="1:50" ht="16.5" customHeight="1">
      <c r="A538" s="80">
        <v>534</v>
      </c>
      <c r="B538" s="86" t="s">
        <v>1848</v>
      </c>
      <c r="C538" s="88" t="s">
        <v>28</v>
      </c>
      <c r="D538" s="86" t="s">
        <v>2233</v>
      </c>
      <c r="E538" s="86" t="s">
        <v>1784</v>
      </c>
      <c r="F538" s="87" t="s">
        <v>727</v>
      </c>
      <c r="G538" s="90" t="s">
        <v>1849</v>
      </c>
      <c r="H538" s="390" t="s">
        <v>26</v>
      </c>
      <c r="I538" s="390" t="s">
        <v>699</v>
      </c>
      <c r="J538" s="88" t="s">
        <v>5123</v>
      </c>
      <c r="K538" s="366">
        <v>2</v>
      </c>
      <c r="L538" s="367">
        <v>1</v>
      </c>
      <c r="M538" s="367">
        <v>1</v>
      </c>
      <c r="N538" s="368">
        <f>VLOOKUP($G538, SCHOOL_INFO!$D$5:$AS$749, 6, FALSE)</f>
        <v>15</v>
      </c>
      <c r="O538" s="368">
        <f>VLOOKUP($G538, SCHOOL_INFO!$D$5:$AS$749, 7, FALSE)</f>
        <v>0</v>
      </c>
      <c r="P538" s="368">
        <f>VLOOKUP($G538, SCHOOL_INFO!$D$5:$AS$749, 8, FALSE)</f>
        <v>1</v>
      </c>
      <c r="Q538" s="368">
        <f>VLOOKUP($G538, SCHOOL_INFO!$D$5:$AS$749, 10, FALSE)</f>
        <v>0</v>
      </c>
      <c r="R538" s="368">
        <f>VLOOKUP($G538, SCHOOL_INFO!$D$5:$AS$749, 11, FALSE)</f>
        <v>0</v>
      </c>
      <c r="S538" s="368">
        <f>VLOOKUP($G538, SCHOOL_INFO!$D$5:$AS$749, 12, FALSE)</f>
        <v>0</v>
      </c>
      <c r="T538" s="368">
        <f>VLOOKUP($G538, SCHOOL_INFO!$D$5:$AS$749, 13, FALSE)</f>
        <v>0</v>
      </c>
      <c r="U538" s="368">
        <f>VLOOKUP($G538, SCHOOL_INFO!$D$5:$AS$749, 14, FALSE)</f>
        <v>0</v>
      </c>
      <c r="V538" s="368">
        <f>VLOOKUP($G538, SCHOOL_INFO!$D$5:$AS$749, 15, FALSE)</f>
        <v>0</v>
      </c>
      <c r="W538" s="368">
        <f>VLOOKUP($G538, SCHOOL_INFO!$D$5:$AS$749, 17, FALSE)</f>
        <v>0</v>
      </c>
      <c r="X538" s="368">
        <f>VLOOKUP($G538, SCHOOL_INFO!$D$5:$AS$749, 18, FALSE)</f>
        <v>0</v>
      </c>
      <c r="Y538" s="368">
        <f>VLOOKUP($G538, SCHOOL_INFO!$D$5:$AS$749, 19, FALSE)</f>
        <v>0</v>
      </c>
      <c r="Z538" s="368">
        <f>VLOOKUP($G538, SCHOOL_INFO!$D$5:$AS$749, 21, FALSE)</f>
        <v>32</v>
      </c>
      <c r="AA538" s="368">
        <f>VLOOKUP($G538, SCHOOL_INFO!$D$5:$AS$749, 22, FALSE)</f>
        <v>3</v>
      </c>
      <c r="AB538" s="368">
        <f>VLOOKUP($G538, SCHOOL_INFO!$D$5:$AS$749, 23, FALSE)</f>
        <v>0</v>
      </c>
      <c r="AC538" s="368">
        <f>VLOOKUP($G538, SCHOOL_INFO!$D$5:$AS$749, 25, FALSE)</f>
        <v>2</v>
      </c>
      <c r="AD538" s="368">
        <f>VLOOKUP($G538, SCHOOL_INFO!$D$5:$AS$749, 26, FALSE)</f>
        <v>0</v>
      </c>
      <c r="AE538" s="368">
        <f>VLOOKUP($G538, SCHOOL_INFO!$D$5:$AS$749, 27, FALSE)</f>
        <v>0</v>
      </c>
      <c r="AF538" s="368">
        <f>VLOOKUP($G538, SCHOOL_INFO!$D$5:$AS$749, 29, FALSE)</f>
        <v>0</v>
      </c>
      <c r="AG538" s="368">
        <f>VLOOKUP($G538, SCHOOL_INFO!$D$5:$AS$749, 30, FALSE)</f>
        <v>0</v>
      </c>
      <c r="AH538" s="368">
        <f>VLOOKUP($G538, SCHOOL_INFO!$D$5:$AS$749, 31, FALSE)</f>
        <v>0</v>
      </c>
      <c r="AI538" s="368">
        <f>VLOOKUP($G538, SCHOOL_INFO!$D$5:$AS$749, 33, FALSE)</f>
        <v>1</v>
      </c>
      <c r="AJ538" s="368">
        <f>VLOOKUP($G538, SCHOOL_INFO!$D$5:$AS$749, 34, FALSE)</f>
        <v>0</v>
      </c>
      <c r="AK538" s="368">
        <f>VLOOKUP($G538, SCHOOL_INFO!$D$5:$AS$749, 35, FALSE)</f>
        <v>5</v>
      </c>
      <c r="AL538" s="368">
        <f>VLOOKUP($B538, '0.학교(충남+대전)'!$C$4:$AH$767, 31, FALSE)</f>
        <v>5</v>
      </c>
      <c r="AM538" s="368">
        <f>VLOOKUP($B538, '0.학교(충남+대전)'!$C$4:$AH$767, 32, FALSE)</f>
        <v>0</v>
      </c>
      <c r="AN538" s="368">
        <f>VLOOKUP($G538, SCHOOL_INFO!$D$5:$AS$749, 9, FALSE)</f>
        <v>16</v>
      </c>
      <c r="AO538" s="368">
        <f>VLOOKUP($G538, SCHOOL_INFO!$D$5:$AS$749, 36, FALSE)</f>
        <v>12</v>
      </c>
      <c r="AP538" s="368">
        <f>VLOOKUP($G538, SCHOOL_INFO!$D$5:$AS$749, 37, FALSE)</f>
        <v>26</v>
      </c>
      <c r="AQ538" s="368">
        <f>VLOOKUP($B538, '0.학교(충남+대전)'!$C$4:$AC$767, 27, FALSE)</f>
        <v>38</v>
      </c>
      <c r="AR538" s="368">
        <f>VLOOKUP($B538, '0.학교(충남+대전)'!$C$4:$AH$767, 29, FALSE)</f>
        <v>38</v>
      </c>
      <c r="AS538" s="368">
        <f>VLOOKUP($B538, '0.학교(충남+대전)'!$C$4:$AH$767, 30, FALSE)</f>
        <v>0</v>
      </c>
      <c r="AT538" s="368">
        <f>VLOOKUP($G538, SCHOOL_INFO!$D$5:$AS$749, 38, FALSE)</f>
        <v>1</v>
      </c>
      <c r="AU538" s="368">
        <f>VLOOKUP($G538, SCHOOL_INFO!$D$5:$AS$749, 39, FALSE)</f>
        <v>6</v>
      </c>
      <c r="AV538" s="368">
        <f>VLOOKUP($G538, SCHOOL_INFO!$D$5:$AS$749, 40, FALSE)</f>
        <v>38</v>
      </c>
      <c r="AW538" s="368">
        <f>VLOOKUP($G538, SCHOOL_INFO!$D$5:$AS$749, 41, FALSE)</f>
        <v>0</v>
      </c>
      <c r="AX538" s="368">
        <f>VLOOKUP($G538, SCHOOL_INFO!$D$5:$AS$749, 42, FALSE)</f>
        <v>0</v>
      </c>
    </row>
    <row r="539" spans="1:50" ht="16.5" customHeight="1">
      <c r="A539" s="81">
        <v>535</v>
      </c>
      <c r="B539" s="86" t="s">
        <v>1850</v>
      </c>
      <c r="C539" s="88" t="s">
        <v>28</v>
      </c>
      <c r="D539" s="86" t="s">
        <v>2233</v>
      </c>
      <c r="E539" s="86" t="s">
        <v>1784</v>
      </c>
      <c r="F539" s="87" t="s">
        <v>727</v>
      </c>
      <c r="G539" s="90" t="s">
        <v>1851</v>
      </c>
      <c r="H539" s="390" t="s">
        <v>26</v>
      </c>
      <c r="I539" s="390" t="s">
        <v>699</v>
      </c>
      <c r="J539" s="88" t="s">
        <v>5123</v>
      </c>
      <c r="K539" s="366">
        <v>2</v>
      </c>
      <c r="L539" s="367">
        <v>1</v>
      </c>
      <c r="M539" s="367">
        <v>1</v>
      </c>
      <c r="N539" s="368">
        <f>VLOOKUP($G539, SCHOOL_INFO!$D$5:$AS$749, 6, FALSE)</f>
        <v>5</v>
      </c>
      <c r="O539" s="368">
        <f>VLOOKUP($G539, SCHOOL_INFO!$D$5:$AS$749, 7, FALSE)</f>
        <v>0</v>
      </c>
      <c r="P539" s="368">
        <f>VLOOKUP($G539, SCHOOL_INFO!$D$5:$AS$749, 8, FALSE)</f>
        <v>1</v>
      </c>
      <c r="Q539" s="368">
        <f>VLOOKUP($G539, SCHOOL_INFO!$D$5:$AS$749, 10, FALSE)</f>
        <v>0</v>
      </c>
      <c r="R539" s="368">
        <f>VLOOKUP($G539, SCHOOL_INFO!$D$5:$AS$749, 11, FALSE)</f>
        <v>0</v>
      </c>
      <c r="S539" s="368">
        <f>VLOOKUP($G539, SCHOOL_INFO!$D$5:$AS$749, 12, FALSE)</f>
        <v>0</v>
      </c>
      <c r="T539" s="368">
        <f>VLOOKUP($G539, SCHOOL_INFO!$D$5:$AS$749, 13, FALSE)</f>
        <v>0</v>
      </c>
      <c r="U539" s="368">
        <f>VLOOKUP($G539, SCHOOL_INFO!$D$5:$AS$749, 14, FALSE)</f>
        <v>0</v>
      </c>
      <c r="V539" s="368">
        <f>VLOOKUP($G539, SCHOOL_INFO!$D$5:$AS$749, 15, FALSE)</f>
        <v>0</v>
      </c>
      <c r="W539" s="368">
        <f>VLOOKUP($G539, SCHOOL_INFO!$D$5:$AS$749, 17, FALSE)</f>
        <v>0</v>
      </c>
      <c r="X539" s="368">
        <f>VLOOKUP($G539, SCHOOL_INFO!$D$5:$AS$749, 18, FALSE)</f>
        <v>0</v>
      </c>
      <c r="Y539" s="368">
        <f>VLOOKUP($G539, SCHOOL_INFO!$D$5:$AS$749, 19, FALSE)</f>
        <v>0</v>
      </c>
      <c r="Z539" s="368">
        <f>VLOOKUP($G539, SCHOOL_INFO!$D$5:$AS$749, 21, FALSE)</f>
        <v>0</v>
      </c>
      <c r="AA539" s="368">
        <f>VLOOKUP($G539, SCHOOL_INFO!$D$5:$AS$749, 22, FALSE)</f>
        <v>0</v>
      </c>
      <c r="AB539" s="368">
        <f>VLOOKUP($G539, SCHOOL_INFO!$D$5:$AS$749, 23, FALSE)</f>
        <v>0</v>
      </c>
      <c r="AC539" s="368">
        <f>VLOOKUP($G539, SCHOOL_INFO!$D$5:$AS$749, 25, FALSE)</f>
        <v>11</v>
      </c>
      <c r="AD539" s="368">
        <f>VLOOKUP($G539, SCHOOL_INFO!$D$5:$AS$749, 26, FALSE)</f>
        <v>1</v>
      </c>
      <c r="AE539" s="368">
        <f>VLOOKUP($G539, SCHOOL_INFO!$D$5:$AS$749, 27, FALSE)</f>
        <v>0</v>
      </c>
      <c r="AF539" s="368">
        <f>VLOOKUP($G539, SCHOOL_INFO!$D$5:$AS$749, 29, FALSE)</f>
        <v>0</v>
      </c>
      <c r="AG539" s="368">
        <f>VLOOKUP($G539, SCHOOL_INFO!$D$5:$AS$749, 30, FALSE)</f>
        <v>0</v>
      </c>
      <c r="AH539" s="368">
        <f>VLOOKUP($G539, SCHOOL_INFO!$D$5:$AS$749, 31, FALSE)</f>
        <v>0</v>
      </c>
      <c r="AI539" s="368">
        <f>VLOOKUP($G539, SCHOOL_INFO!$D$5:$AS$749, 33, FALSE)</f>
        <v>1</v>
      </c>
      <c r="AJ539" s="368">
        <f>VLOOKUP($G539, SCHOOL_INFO!$D$5:$AS$749, 34, FALSE)</f>
        <v>0</v>
      </c>
      <c r="AK539" s="368">
        <f>VLOOKUP($G539, SCHOOL_INFO!$D$5:$AS$749, 35, FALSE)</f>
        <v>3</v>
      </c>
      <c r="AL539" s="368">
        <f>VLOOKUP($B539, '0.학교(충남+대전)'!$C$4:$AH$767, 31, FALSE)</f>
        <v>3</v>
      </c>
      <c r="AM539" s="368">
        <f>VLOOKUP($B539, '0.학교(충남+대전)'!$C$4:$AH$767, 32, FALSE)</f>
        <v>0</v>
      </c>
      <c r="AN539" s="368">
        <f>VLOOKUP($G539, SCHOOL_INFO!$D$5:$AS$749, 9, FALSE)</f>
        <v>6</v>
      </c>
      <c r="AO539" s="368">
        <f>VLOOKUP($G539, SCHOOL_INFO!$D$5:$AS$749, 36, FALSE)</f>
        <v>18</v>
      </c>
      <c r="AP539" s="368">
        <f>VLOOKUP($G539, SCHOOL_INFO!$D$5:$AS$749, 37, FALSE)</f>
        <v>4</v>
      </c>
      <c r="AQ539" s="368">
        <f>VLOOKUP($B539, '0.학교(충남+대전)'!$C$4:$AC$767, 27, FALSE)</f>
        <v>22</v>
      </c>
      <c r="AR539" s="368">
        <f>VLOOKUP($B539, '0.학교(충남+대전)'!$C$4:$AH$767, 29, FALSE)</f>
        <v>22</v>
      </c>
      <c r="AS539" s="368">
        <f>VLOOKUP($B539, '0.학교(충남+대전)'!$C$4:$AH$767, 30, FALSE)</f>
        <v>0</v>
      </c>
      <c r="AT539" s="368">
        <f>VLOOKUP($G539, SCHOOL_INFO!$D$5:$AS$749, 38, FALSE)</f>
        <v>0</v>
      </c>
      <c r="AU539" s="368">
        <f>VLOOKUP($G539, SCHOOL_INFO!$D$5:$AS$749, 39, FALSE)</f>
        <v>3</v>
      </c>
      <c r="AV539" s="368">
        <f>VLOOKUP($G539, SCHOOL_INFO!$D$5:$AS$749, 40, FALSE)</f>
        <v>22</v>
      </c>
      <c r="AW539" s="368">
        <f>VLOOKUP($G539, SCHOOL_INFO!$D$5:$AS$749, 41, FALSE)</f>
        <v>0</v>
      </c>
      <c r="AX539" s="368">
        <f>VLOOKUP($G539, SCHOOL_INFO!$D$5:$AS$749, 42, FALSE)</f>
        <v>0</v>
      </c>
    </row>
    <row r="540" spans="1:50" ht="16.5" customHeight="1">
      <c r="A540" s="80">
        <v>536</v>
      </c>
      <c r="B540" s="86" t="s">
        <v>1852</v>
      </c>
      <c r="C540" s="88" t="s">
        <v>28</v>
      </c>
      <c r="D540" s="86" t="s">
        <v>2233</v>
      </c>
      <c r="E540" s="86" t="s">
        <v>1784</v>
      </c>
      <c r="F540" s="87" t="s">
        <v>727</v>
      </c>
      <c r="G540" s="90" t="s">
        <v>1853</v>
      </c>
      <c r="H540" s="390" t="s">
        <v>26</v>
      </c>
      <c r="I540" s="390" t="s">
        <v>699</v>
      </c>
      <c r="J540" s="88" t="s">
        <v>5123</v>
      </c>
      <c r="K540" s="366">
        <v>2</v>
      </c>
      <c r="L540" s="367">
        <v>1</v>
      </c>
      <c r="M540" s="367">
        <v>1</v>
      </c>
      <c r="N540" s="368">
        <f>VLOOKUP($G540, SCHOOL_INFO!$D$5:$AS$749, 6, FALSE)</f>
        <v>9</v>
      </c>
      <c r="O540" s="368">
        <f>VLOOKUP($G540, SCHOOL_INFO!$D$5:$AS$749, 7, FALSE)</f>
        <v>0</v>
      </c>
      <c r="P540" s="368">
        <f>VLOOKUP($G540, SCHOOL_INFO!$D$5:$AS$749, 8, FALSE)</f>
        <v>1</v>
      </c>
      <c r="Q540" s="368">
        <f>VLOOKUP($G540, SCHOOL_INFO!$D$5:$AS$749, 10, FALSE)</f>
        <v>4</v>
      </c>
      <c r="R540" s="368">
        <f>VLOOKUP($G540, SCHOOL_INFO!$D$5:$AS$749, 11, FALSE)</f>
        <v>0</v>
      </c>
      <c r="S540" s="368">
        <f>VLOOKUP($G540, SCHOOL_INFO!$D$5:$AS$749, 12, FALSE)</f>
        <v>0</v>
      </c>
      <c r="T540" s="368">
        <f>VLOOKUP($G540, SCHOOL_INFO!$D$5:$AS$749, 13, FALSE)</f>
        <v>4</v>
      </c>
      <c r="U540" s="368">
        <f>VLOOKUP($G540, SCHOOL_INFO!$D$5:$AS$749, 14, FALSE)</f>
        <v>0</v>
      </c>
      <c r="V540" s="368">
        <f>VLOOKUP($G540, SCHOOL_INFO!$D$5:$AS$749, 15, FALSE)</f>
        <v>0</v>
      </c>
      <c r="W540" s="368">
        <f>VLOOKUP($G540, SCHOOL_INFO!$D$5:$AS$749, 17, FALSE)</f>
        <v>0</v>
      </c>
      <c r="X540" s="368">
        <f>VLOOKUP($G540, SCHOOL_INFO!$D$5:$AS$749, 18, FALSE)</f>
        <v>0</v>
      </c>
      <c r="Y540" s="368">
        <f>VLOOKUP($G540, SCHOOL_INFO!$D$5:$AS$749, 19, FALSE)</f>
        <v>0</v>
      </c>
      <c r="Z540" s="368">
        <f>VLOOKUP($G540, SCHOOL_INFO!$D$5:$AS$749, 21, FALSE)</f>
        <v>7</v>
      </c>
      <c r="AA540" s="368">
        <f>VLOOKUP($G540, SCHOOL_INFO!$D$5:$AS$749, 22, FALSE)</f>
        <v>3</v>
      </c>
      <c r="AB540" s="368">
        <f>VLOOKUP($G540, SCHOOL_INFO!$D$5:$AS$749, 23, FALSE)</f>
        <v>0</v>
      </c>
      <c r="AC540" s="368">
        <f>VLOOKUP($G540, SCHOOL_INFO!$D$5:$AS$749, 25, FALSE)</f>
        <v>7</v>
      </c>
      <c r="AD540" s="368">
        <f>VLOOKUP($G540, SCHOOL_INFO!$D$5:$AS$749, 26, FALSE)</f>
        <v>0</v>
      </c>
      <c r="AE540" s="368">
        <f>VLOOKUP($G540, SCHOOL_INFO!$D$5:$AS$749, 27, FALSE)</f>
        <v>0</v>
      </c>
      <c r="AF540" s="368">
        <f>VLOOKUP($G540, SCHOOL_INFO!$D$5:$AS$749, 29, FALSE)</f>
        <v>7</v>
      </c>
      <c r="AG540" s="368">
        <f>VLOOKUP($G540, SCHOOL_INFO!$D$5:$AS$749, 30, FALSE)</f>
        <v>0</v>
      </c>
      <c r="AH540" s="368">
        <f>VLOOKUP($G540, SCHOOL_INFO!$D$5:$AS$749, 31, FALSE)</f>
        <v>0</v>
      </c>
      <c r="AI540" s="368">
        <f>VLOOKUP($G540, SCHOOL_INFO!$D$5:$AS$749, 33, FALSE)</f>
        <v>1</v>
      </c>
      <c r="AJ540" s="368">
        <f>VLOOKUP($G540, SCHOOL_INFO!$D$5:$AS$749, 34, FALSE)</f>
        <v>0</v>
      </c>
      <c r="AK540" s="368">
        <f>VLOOKUP($G540, SCHOOL_INFO!$D$5:$AS$749, 35, FALSE)</f>
        <v>12</v>
      </c>
      <c r="AL540" s="368">
        <f>VLOOKUP($B540, '0.학교(충남+대전)'!$C$4:$AH$767, 31, FALSE)</f>
        <v>5</v>
      </c>
      <c r="AM540" s="368">
        <f>VLOOKUP($B540, '0.학교(충남+대전)'!$C$4:$AH$767, 32, FALSE)</f>
        <v>2</v>
      </c>
      <c r="AN540" s="368">
        <f>VLOOKUP($G540, SCHOOL_INFO!$D$5:$AS$749, 9, FALSE)</f>
        <v>10</v>
      </c>
      <c r="AO540" s="368">
        <f>VLOOKUP($G540, SCHOOL_INFO!$D$5:$AS$749, 36, FALSE)</f>
        <v>17</v>
      </c>
      <c r="AP540" s="368">
        <f>VLOOKUP($G540, SCHOOL_INFO!$D$5:$AS$749, 37, FALSE)</f>
        <v>0</v>
      </c>
      <c r="AQ540" s="368">
        <f>VLOOKUP($B540, '0.학교(충남+대전)'!$C$4:$AC$767, 27, FALSE)</f>
        <v>19</v>
      </c>
      <c r="AR540" s="368">
        <f>VLOOKUP($B540, '0.학교(충남+대전)'!$C$4:$AH$767, 29, FALSE)</f>
        <v>17</v>
      </c>
      <c r="AS540" s="368">
        <f>VLOOKUP($B540, '0.학교(충남+대전)'!$C$4:$AH$767, 30, FALSE)</f>
        <v>0</v>
      </c>
      <c r="AT540" s="368">
        <f>VLOOKUP($G540, SCHOOL_INFO!$D$5:$AS$749, 38, FALSE)</f>
        <v>0</v>
      </c>
      <c r="AU540" s="368">
        <f>VLOOKUP($G540, SCHOOL_INFO!$D$5:$AS$749, 39, FALSE)</f>
        <v>3</v>
      </c>
      <c r="AV540" s="368">
        <f>VLOOKUP($G540, SCHOOL_INFO!$D$5:$AS$749, 40, FALSE)</f>
        <v>17</v>
      </c>
      <c r="AW540" s="368">
        <f>VLOOKUP($G540, SCHOOL_INFO!$D$5:$AS$749, 41, FALSE)</f>
        <v>0</v>
      </c>
      <c r="AX540" s="368">
        <f>VLOOKUP($G540, SCHOOL_INFO!$D$5:$AS$749, 42, FALSE)</f>
        <v>0</v>
      </c>
    </row>
    <row r="541" spans="1:50" ht="16.5" customHeight="1">
      <c r="A541" s="80">
        <v>537</v>
      </c>
      <c r="B541" s="86" t="s">
        <v>1854</v>
      </c>
      <c r="C541" s="88" t="s">
        <v>28</v>
      </c>
      <c r="D541" s="86" t="s">
        <v>2233</v>
      </c>
      <c r="E541" s="86" t="s">
        <v>1784</v>
      </c>
      <c r="F541" s="87" t="s">
        <v>727</v>
      </c>
      <c r="G541" s="90" t="s">
        <v>1855</v>
      </c>
      <c r="H541" s="390" t="s">
        <v>2353</v>
      </c>
      <c r="I541" s="390" t="s">
        <v>699</v>
      </c>
      <c r="J541" s="88" t="s">
        <v>5123</v>
      </c>
      <c r="K541" s="366">
        <v>2</v>
      </c>
      <c r="L541" s="367">
        <v>1</v>
      </c>
      <c r="M541" s="367">
        <v>1</v>
      </c>
      <c r="N541" s="368">
        <f>VLOOKUP($G541, SCHOOL_INFO!$D$5:$AS$749, 6, FALSE)</f>
        <v>0</v>
      </c>
      <c r="O541" s="368">
        <f>VLOOKUP($G541, SCHOOL_INFO!$D$5:$AS$749, 7, FALSE)</f>
        <v>1</v>
      </c>
      <c r="P541" s="368">
        <f>VLOOKUP($G541, SCHOOL_INFO!$D$5:$AS$749, 8, FALSE)</f>
        <v>1</v>
      </c>
      <c r="Q541" s="368">
        <f>VLOOKUP($G541, SCHOOL_INFO!$D$5:$AS$749, 10, FALSE)</f>
        <v>0</v>
      </c>
      <c r="R541" s="368">
        <f>VLOOKUP($G541, SCHOOL_INFO!$D$5:$AS$749, 11, FALSE)</f>
        <v>2</v>
      </c>
      <c r="S541" s="368">
        <f>VLOOKUP($G541, SCHOOL_INFO!$D$5:$AS$749, 12, FALSE)</f>
        <v>0</v>
      </c>
      <c r="T541" s="368">
        <f>VLOOKUP($G541, SCHOOL_INFO!$D$5:$AS$749, 13, FALSE)</f>
        <v>0</v>
      </c>
      <c r="U541" s="368">
        <f>VLOOKUP($G541, SCHOOL_INFO!$D$5:$AS$749, 14, FALSE)</f>
        <v>0</v>
      </c>
      <c r="V541" s="368">
        <f>VLOOKUP($G541, SCHOOL_INFO!$D$5:$AS$749, 15, FALSE)</f>
        <v>0</v>
      </c>
      <c r="W541" s="368">
        <f>VLOOKUP($G541, SCHOOL_INFO!$D$5:$AS$749, 17, FALSE)</f>
        <v>0</v>
      </c>
      <c r="X541" s="368">
        <f>VLOOKUP($G541, SCHOOL_INFO!$D$5:$AS$749, 18, FALSE)</f>
        <v>0</v>
      </c>
      <c r="Y541" s="368">
        <f>VLOOKUP($G541, SCHOOL_INFO!$D$5:$AS$749, 19, FALSE)</f>
        <v>0</v>
      </c>
      <c r="Z541" s="368">
        <f>VLOOKUP($G541, SCHOOL_INFO!$D$5:$AS$749, 21, FALSE)</f>
        <v>2</v>
      </c>
      <c r="AA541" s="368">
        <f>VLOOKUP($G541, SCHOOL_INFO!$D$5:$AS$749, 22, FALSE)</f>
        <v>3</v>
      </c>
      <c r="AB541" s="368">
        <f>VLOOKUP($G541, SCHOOL_INFO!$D$5:$AS$749, 23, FALSE)</f>
        <v>0</v>
      </c>
      <c r="AC541" s="368">
        <f>VLOOKUP($G541, SCHOOL_INFO!$D$5:$AS$749, 25, FALSE)</f>
        <v>1</v>
      </c>
      <c r="AD541" s="368">
        <f>VLOOKUP($G541, SCHOOL_INFO!$D$5:$AS$749, 26, FALSE)</f>
        <v>6</v>
      </c>
      <c r="AE541" s="368">
        <f>VLOOKUP($G541, SCHOOL_INFO!$D$5:$AS$749, 27, FALSE)</f>
        <v>0</v>
      </c>
      <c r="AF541" s="368">
        <f>VLOOKUP($G541, SCHOOL_INFO!$D$5:$AS$749, 29, FALSE)</f>
        <v>0</v>
      </c>
      <c r="AG541" s="368">
        <f>VLOOKUP($G541, SCHOOL_INFO!$D$5:$AS$749, 30, FALSE)</f>
        <v>0</v>
      </c>
      <c r="AH541" s="368">
        <f>VLOOKUP($G541, SCHOOL_INFO!$D$5:$AS$749, 31, FALSE)</f>
        <v>0</v>
      </c>
      <c r="AI541" s="368">
        <f>VLOOKUP($G541, SCHOOL_INFO!$D$5:$AS$749, 33, FALSE)</f>
        <v>1</v>
      </c>
      <c r="AJ541" s="368">
        <f>VLOOKUP($G541, SCHOOL_INFO!$D$5:$AS$749, 34, FALSE)</f>
        <v>0</v>
      </c>
      <c r="AK541" s="368">
        <f>VLOOKUP($G541, SCHOOL_INFO!$D$5:$AS$749, 35, FALSE)</f>
        <v>6</v>
      </c>
      <c r="AL541" s="368">
        <f>VLOOKUP($B541, '0.학교(충남+대전)'!$C$4:$AH$767, 31, FALSE)</f>
        <v>3</v>
      </c>
      <c r="AM541" s="368">
        <f>VLOOKUP($B541, '0.학교(충남+대전)'!$C$4:$AH$767, 32, FALSE)</f>
        <v>3</v>
      </c>
      <c r="AN541" s="368">
        <f>VLOOKUP($G541, SCHOOL_INFO!$D$5:$AS$749, 9, FALSE)</f>
        <v>2</v>
      </c>
      <c r="AO541" s="368">
        <f>VLOOKUP($G541, SCHOOL_INFO!$D$5:$AS$749, 36, FALSE)</f>
        <v>9</v>
      </c>
      <c r="AP541" s="368">
        <f>VLOOKUP($G541, SCHOOL_INFO!$D$5:$AS$749, 37, FALSE)</f>
        <v>0</v>
      </c>
      <c r="AQ541" s="368">
        <f>VLOOKUP($B541, '0.학교(충남+대전)'!$C$4:$AC$767, 27, FALSE)</f>
        <v>14</v>
      </c>
      <c r="AR541" s="368">
        <f>VLOOKUP($B541, '0.학교(충남+대전)'!$C$4:$AH$767, 29, FALSE)</f>
        <v>9</v>
      </c>
      <c r="AS541" s="368">
        <f>VLOOKUP($B541, '0.학교(충남+대전)'!$C$4:$AH$767, 30, FALSE)</f>
        <v>0</v>
      </c>
      <c r="AT541" s="368">
        <f>VLOOKUP($G541, SCHOOL_INFO!$D$5:$AS$749, 38, FALSE)</f>
        <v>0</v>
      </c>
      <c r="AU541" s="368">
        <f>VLOOKUP($G541, SCHOOL_INFO!$D$5:$AS$749, 39, FALSE)</f>
        <v>5</v>
      </c>
      <c r="AV541" s="368">
        <f>VLOOKUP($G541, SCHOOL_INFO!$D$5:$AS$749, 40, FALSE)</f>
        <v>8</v>
      </c>
      <c r="AW541" s="368">
        <f>VLOOKUP($G541, SCHOOL_INFO!$D$5:$AS$749, 41, FALSE)</f>
        <v>0</v>
      </c>
      <c r="AX541" s="368">
        <f>VLOOKUP($G541, SCHOOL_INFO!$D$5:$AS$749, 42, FALSE)</f>
        <v>0</v>
      </c>
    </row>
    <row r="542" spans="1:50" ht="16.5" customHeight="1">
      <c r="A542" s="81">
        <v>538</v>
      </c>
      <c r="B542" s="86" t="s">
        <v>1856</v>
      </c>
      <c r="C542" s="88" t="s">
        <v>28</v>
      </c>
      <c r="D542" s="86" t="s">
        <v>2233</v>
      </c>
      <c r="E542" s="86" t="s">
        <v>1784</v>
      </c>
      <c r="F542" s="87" t="s">
        <v>727</v>
      </c>
      <c r="G542" s="90" t="s">
        <v>1857</v>
      </c>
      <c r="H542" s="390" t="s">
        <v>2353</v>
      </c>
      <c r="I542" s="390" t="s">
        <v>699</v>
      </c>
      <c r="J542" s="88" t="s">
        <v>5123</v>
      </c>
      <c r="K542" s="366">
        <v>2</v>
      </c>
      <c r="L542" s="367">
        <v>1</v>
      </c>
      <c r="M542" s="367">
        <v>1</v>
      </c>
      <c r="N542" s="368">
        <f>VLOOKUP($G542, SCHOOL_INFO!$D$5:$AS$749, 6, FALSE)</f>
        <v>3</v>
      </c>
      <c r="O542" s="368">
        <f>VLOOKUP($G542, SCHOOL_INFO!$D$5:$AS$749, 7, FALSE)</f>
        <v>0</v>
      </c>
      <c r="P542" s="368">
        <f>VLOOKUP($G542, SCHOOL_INFO!$D$5:$AS$749, 8, FALSE)</f>
        <v>1</v>
      </c>
      <c r="Q542" s="368">
        <f>VLOOKUP($G542, SCHOOL_INFO!$D$5:$AS$749, 10, FALSE)</f>
        <v>1</v>
      </c>
      <c r="R542" s="368">
        <f>VLOOKUP($G542, SCHOOL_INFO!$D$5:$AS$749, 11, FALSE)</f>
        <v>0</v>
      </c>
      <c r="S542" s="368">
        <f>VLOOKUP($G542, SCHOOL_INFO!$D$5:$AS$749, 12, FALSE)</f>
        <v>0</v>
      </c>
      <c r="T542" s="368">
        <f>VLOOKUP($G542, SCHOOL_INFO!$D$5:$AS$749, 13, FALSE)</f>
        <v>0</v>
      </c>
      <c r="U542" s="368">
        <f>VLOOKUP($G542, SCHOOL_INFO!$D$5:$AS$749, 14, FALSE)</f>
        <v>0</v>
      </c>
      <c r="V542" s="368">
        <f>VLOOKUP($G542, SCHOOL_INFO!$D$5:$AS$749, 15, FALSE)</f>
        <v>0</v>
      </c>
      <c r="W542" s="368">
        <f>VLOOKUP($G542, SCHOOL_INFO!$D$5:$AS$749, 17, FALSE)</f>
        <v>0</v>
      </c>
      <c r="X542" s="368">
        <f>VLOOKUP($G542, SCHOOL_INFO!$D$5:$AS$749, 18, FALSE)</f>
        <v>0</v>
      </c>
      <c r="Y542" s="368">
        <f>VLOOKUP($G542, SCHOOL_INFO!$D$5:$AS$749, 19, FALSE)</f>
        <v>0</v>
      </c>
      <c r="Z542" s="368">
        <f>VLOOKUP($G542, SCHOOL_INFO!$D$5:$AS$749, 21, FALSE)</f>
        <v>4</v>
      </c>
      <c r="AA542" s="368">
        <f>VLOOKUP($G542, SCHOOL_INFO!$D$5:$AS$749, 22, FALSE)</f>
        <v>2</v>
      </c>
      <c r="AB542" s="368">
        <f>VLOOKUP($G542, SCHOOL_INFO!$D$5:$AS$749, 23, FALSE)</f>
        <v>0</v>
      </c>
      <c r="AC542" s="368">
        <f>VLOOKUP($G542, SCHOOL_INFO!$D$5:$AS$749, 25, FALSE)</f>
        <v>8</v>
      </c>
      <c r="AD542" s="368">
        <f>VLOOKUP($G542, SCHOOL_INFO!$D$5:$AS$749, 26, FALSE)</f>
        <v>1</v>
      </c>
      <c r="AE542" s="368">
        <f>VLOOKUP($G542, SCHOOL_INFO!$D$5:$AS$749, 27, FALSE)</f>
        <v>0</v>
      </c>
      <c r="AF542" s="368">
        <f>VLOOKUP($G542, SCHOOL_INFO!$D$5:$AS$749, 29, FALSE)</f>
        <v>0</v>
      </c>
      <c r="AG542" s="368">
        <f>VLOOKUP($G542, SCHOOL_INFO!$D$5:$AS$749, 30, FALSE)</f>
        <v>0</v>
      </c>
      <c r="AH542" s="368">
        <f>VLOOKUP($G542, SCHOOL_INFO!$D$5:$AS$749, 31, FALSE)</f>
        <v>0</v>
      </c>
      <c r="AI542" s="368">
        <f>VLOOKUP($G542, SCHOOL_INFO!$D$5:$AS$749, 33, FALSE)</f>
        <v>1</v>
      </c>
      <c r="AJ542" s="368">
        <f>VLOOKUP($G542, SCHOOL_INFO!$D$5:$AS$749, 34, FALSE)</f>
        <v>0</v>
      </c>
      <c r="AK542" s="368">
        <f>VLOOKUP($G542, SCHOOL_INFO!$D$5:$AS$749, 35, FALSE)</f>
        <v>4</v>
      </c>
      <c r="AL542" s="368">
        <f>VLOOKUP($B542, '0.학교(충남+대전)'!$C$4:$AH$767, 31, FALSE)</f>
        <v>3</v>
      </c>
      <c r="AM542" s="368">
        <f>VLOOKUP($B542, '0.학교(충남+대전)'!$C$4:$AH$767, 32, FALSE)</f>
        <v>1</v>
      </c>
      <c r="AN542" s="368">
        <f>VLOOKUP($G542, SCHOOL_INFO!$D$5:$AS$749, 9, FALSE)</f>
        <v>4</v>
      </c>
      <c r="AO542" s="368">
        <f>VLOOKUP($G542, SCHOOL_INFO!$D$5:$AS$749, 36, FALSE)</f>
        <v>1</v>
      </c>
      <c r="AP542" s="368">
        <f>VLOOKUP($G542, SCHOOL_INFO!$D$5:$AS$749, 37, FALSE)</f>
        <v>11</v>
      </c>
      <c r="AQ542" s="368">
        <f>VLOOKUP($B542, '0.학교(충남+대전)'!$C$4:$AC$767, 27, FALSE)</f>
        <v>11</v>
      </c>
      <c r="AR542" s="368">
        <f>VLOOKUP($B542, '0.학교(충남+대전)'!$C$4:$AH$767, 29, FALSE)</f>
        <v>11</v>
      </c>
      <c r="AS542" s="368">
        <f>VLOOKUP($B542, '0.학교(충남+대전)'!$C$4:$AH$767, 30, FALSE)</f>
        <v>0</v>
      </c>
      <c r="AT542" s="368">
        <f>VLOOKUP($G542, SCHOOL_INFO!$D$5:$AS$749, 38, FALSE)</f>
        <v>1</v>
      </c>
      <c r="AU542" s="368">
        <f>VLOOKUP($G542, SCHOOL_INFO!$D$5:$AS$749, 39, FALSE)</f>
        <v>4</v>
      </c>
      <c r="AV542" s="368">
        <f>VLOOKUP($G542, SCHOOL_INFO!$D$5:$AS$749, 40, FALSE)</f>
        <v>11</v>
      </c>
      <c r="AW542" s="368">
        <f>VLOOKUP($G542, SCHOOL_INFO!$D$5:$AS$749, 41, FALSE)</f>
        <v>0</v>
      </c>
      <c r="AX542" s="368">
        <f>VLOOKUP($G542, SCHOOL_INFO!$D$5:$AS$749, 42, FALSE)</f>
        <v>0</v>
      </c>
    </row>
    <row r="543" spans="1:50" ht="16.5" customHeight="1">
      <c r="A543" s="80">
        <v>539</v>
      </c>
      <c r="B543" s="86" t="s">
        <v>1858</v>
      </c>
      <c r="C543" s="88" t="s">
        <v>28</v>
      </c>
      <c r="D543" s="86" t="s">
        <v>2233</v>
      </c>
      <c r="E543" s="86" t="s">
        <v>1784</v>
      </c>
      <c r="F543" s="87" t="s">
        <v>727</v>
      </c>
      <c r="G543" s="90" t="s">
        <v>1859</v>
      </c>
      <c r="H543" s="390" t="s">
        <v>2353</v>
      </c>
      <c r="I543" s="390" t="s">
        <v>699</v>
      </c>
      <c r="J543" s="88" t="s">
        <v>5123</v>
      </c>
      <c r="K543" s="366">
        <v>2</v>
      </c>
      <c r="L543" s="367">
        <v>1</v>
      </c>
      <c r="M543" s="367">
        <v>1</v>
      </c>
      <c r="N543" s="368">
        <f>VLOOKUP($G543, SCHOOL_INFO!$D$5:$AS$749, 6, FALSE)</f>
        <v>2</v>
      </c>
      <c r="O543" s="368">
        <f>VLOOKUP($G543, SCHOOL_INFO!$D$5:$AS$749, 7, FALSE)</f>
        <v>0</v>
      </c>
      <c r="P543" s="368">
        <f>VLOOKUP($G543, SCHOOL_INFO!$D$5:$AS$749, 8, FALSE)</f>
        <v>1</v>
      </c>
      <c r="Q543" s="368">
        <f>VLOOKUP($G543, SCHOOL_INFO!$D$5:$AS$749, 10, FALSE)</f>
        <v>1</v>
      </c>
      <c r="R543" s="368">
        <f>VLOOKUP($G543, SCHOOL_INFO!$D$5:$AS$749, 11, FALSE)</f>
        <v>0</v>
      </c>
      <c r="S543" s="368">
        <f>VLOOKUP($G543, SCHOOL_INFO!$D$5:$AS$749, 12, FALSE)</f>
        <v>0</v>
      </c>
      <c r="T543" s="368">
        <f>VLOOKUP($G543, SCHOOL_INFO!$D$5:$AS$749, 13, FALSE)</f>
        <v>0</v>
      </c>
      <c r="U543" s="368">
        <f>VLOOKUP($G543, SCHOOL_INFO!$D$5:$AS$749, 14, FALSE)</f>
        <v>0</v>
      </c>
      <c r="V543" s="368">
        <f>VLOOKUP($G543, SCHOOL_INFO!$D$5:$AS$749, 15, FALSE)</f>
        <v>0</v>
      </c>
      <c r="W543" s="368">
        <f>VLOOKUP($G543, SCHOOL_INFO!$D$5:$AS$749, 17, FALSE)</f>
        <v>0</v>
      </c>
      <c r="X543" s="368">
        <f>VLOOKUP($G543, SCHOOL_INFO!$D$5:$AS$749, 18, FALSE)</f>
        <v>0</v>
      </c>
      <c r="Y543" s="368">
        <f>VLOOKUP($G543, SCHOOL_INFO!$D$5:$AS$749, 19, FALSE)</f>
        <v>0</v>
      </c>
      <c r="Z543" s="368">
        <f>VLOOKUP($G543, SCHOOL_INFO!$D$5:$AS$749, 21, FALSE)</f>
        <v>2</v>
      </c>
      <c r="AA543" s="368">
        <f>VLOOKUP($G543, SCHOOL_INFO!$D$5:$AS$749, 22, FALSE)</f>
        <v>2</v>
      </c>
      <c r="AB543" s="368">
        <f>VLOOKUP($G543, SCHOOL_INFO!$D$5:$AS$749, 23, FALSE)</f>
        <v>0</v>
      </c>
      <c r="AC543" s="368">
        <f>VLOOKUP($G543, SCHOOL_INFO!$D$5:$AS$749, 25, FALSE)</f>
        <v>4</v>
      </c>
      <c r="AD543" s="368">
        <f>VLOOKUP($G543, SCHOOL_INFO!$D$5:$AS$749, 26, FALSE)</f>
        <v>0</v>
      </c>
      <c r="AE543" s="368">
        <f>VLOOKUP($G543, SCHOOL_INFO!$D$5:$AS$749, 27, FALSE)</f>
        <v>0</v>
      </c>
      <c r="AF543" s="368">
        <f>VLOOKUP($G543, SCHOOL_INFO!$D$5:$AS$749, 29, FALSE)</f>
        <v>0</v>
      </c>
      <c r="AG543" s="368">
        <f>VLOOKUP($G543, SCHOOL_INFO!$D$5:$AS$749, 30, FALSE)</f>
        <v>0</v>
      </c>
      <c r="AH543" s="368">
        <f>VLOOKUP($G543, SCHOOL_INFO!$D$5:$AS$749, 31, FALSE)</f>
        <v>0</v>
      </c>
      <c r="AI543" s="368">
        <f>VLOOKUP($G543, SCHOOL_INFO!$D$5:$AS$749, 33, FALSE)</f>
        <v>1</v>
      </c>
      <c r="AJ543" s="368">
        <f>VLOOKUP($G543, SCHOOL_INFO!$D$5:$AS$749, 34, FALSE)</f>
        <v>0</v>
      </c>
      <c r="AK543" s="368">
        <f>VLOOKUP($G543, SCHOOL_INFO!$D$5:$AS$749, 35, FALSE)</f>
        <v>2</v>
      </c>
      <c r="AL543" s="368">
        <f>VLOOKUP($B543, '0.학교(충남+대전)'!$C$4:$AH$767, 31, FALSE)</f>
        <v>2</v>
      </c>
      <c r="AM543" s="368">
        <f>VLOOKUP($B543, '0.학교(충남+대전)'!$C$4:$AH$767, 32, FALSE)</f>
        <v>0</v>
      </c>
      <c r="AN543" s="368">
        <f>VLOOKUP($G543, SCHOOL_INFO!$D$5:$AS$749, 9, FALSE)</f>
        <v>3</v>
      </c>
      <c r="AO543" s="368">
        <f>VLOOKUP($G543, SCHOOL_INFO!$D$5:$AS$749, 36, FALSE)</f>
        <v>3</v>
      </c>
      <c r="AP543" s="368">
        <f>VLOOKUP($G543, SCHOOL_INFO!$D$5:$AS$749, 37, FALSE)</f>
        <v>9</v>
      </c>
      <c r="AQ543" s="368">
        <f>VLOOKUP($B543, '0.학교(충남+대전)'!$C$4:$AC$767, 27, FALSE)</f>
        <v>10</v>
      </c>
      <c r="AR543" s="368">
        <f>VLOOKUP($B543, '0.학교(충남+대전)'!$C$4:$AH$767, 29, FALSE)</f>
        <v>10</v>
      </c>
      <c r="AS543" s="368">
        <f>VLOOKUP($B543, '0.학교(충남+대전)'!$C$4:$AH$767, 30, FALSE)</f>
        <v>0</v>
      </c>
      <c r="AT543" s="368">
        <f>VLOOKUP($G543, SCHOOL_INFO!$D$5:$AS$749, 38, FALSE)</f>
        <v>1</v>
      </c>
      <c r="AU543" s="368">
        <f>VLOOKUP($G543, SCHOOL_INFO!$D$5:$AS$749, 39, FALSE)</f>
        <v>2</v>
      </c>
      <c r="AV543" s="368">
        <f>VLOOKUP($G543, SCHOOL_INFO!$D$5:$AS$749, 40, FALSE)</f>
        <v>10</v>
      </c>
      <c r="AW543" s="368">
        <f>VLOOKUP($G543, SCHOOL_INFO!$D$5:$AS$749, 41, FALSE)</f>
        <v>0</v>
      </c>
      <c r="AX543" s="368">
        <f>VLOOKUP($G543, SCHOOL_INFO!$D$5:$AS$749, 42, FALSE)</f>
        <v>0</v>
      </c>
    </row>
    <row r="544" spans="1:50" ht="16.5" customHeight="1">
      <c r="A544" s="80">
        <v>540</v>
      </c>
      <c r="B544" s="86" t="s">
        <v>1860</v>
      </c>
      <c r="C544" s="88" t="s">
        <v>28</v>
      </c>
      <c r="D544" s="86" t="s">
        <v>2233</v>
      </c>
      <c r="E544" s="86" t="s">
        <v>1784</v>
      </c>
      <c r="F544" s="87" t="s">
        <v>727</v>
      </c>
      <c r="G544" s="90" t="s">
        <v>1861</v>
      </c>
      <c r="H544" s="390" t="s">
        <v>2353</v>
      </c>
      <c r="I544" s="390" t="s">
        <v>699</v>
      </c>
      <c r="J544" s="88" t="s">
        <v>5126</v>
      </c>
      <c r="K544" s="366">
        <v>2</v>
      </c>
      <c r="L544" s="367">
        <v>1</v>
      </c>
      <c r="M544" s="367">
        <v>1</v>
      </c>
      <c r="N544" s="368">
        <f>VLOOKUP($G544, SCHOOL_INFO!$D$5:$AS$749, 6, FALSE)</f>
        <v>4</v>
      </c>
      <c r="O544" s="368">
        <f>VLOOKUP($G544, SCHOOL_INFO!$D$5:$AS$749, 7, FALSE)</f>
        <v>2</v>
      </c>
      <c r="P544" s="368">
        <f>VLOOKUP($G544, SCHOOL_INFO!$D$5:$AS$749, 8, FALSE)</f>
        <v>1</v>
      </c>
      <c r="Q544" s="368">
        <f>VLOOKUP($G544, SCHOOL_INFO!$D$5:$AS$749, 10, FALSE)</f>
        <v>0</v>
      </c>
      <c r="R544" s="368">
        <f>VLOOKUP($G544, SCHOOL_INFO!$D$5:$AS$749, 11, FALSE)</f>
        <v>0</v>
      </c>
      <c r="S544" s="368">
        <f>VLOOKUP($G544, SCHOOL_INFO!$D$5:$AS$749, 12, FALSE)</f>
        <v>0</v>
      </c>
      <c r="T544" s="368">
        <f>VLOOKUP($G544, SCHOOL_INFO!$D$5:$AS$749, 13, FALSE)</f>
        <v>0</v>
      </c>
      <c r="U544" s="368">
        <f>VLOOKUP($G544, SCHOOL_INFO!$D$5:$AS$749, 14, FALSE)</f>
        <v>0</v>
      </c>
      <c r="V544" s="368">
        <f>VLOOKUP($G544, SCHOOL_INFO!$D$5:$AS$749, 15, FALSE)</f>
        <v>0</v>
      </c>
      <c r="W544" s="368">
        <f>VLOOKUP($G544, SCHOOL_INFO!$D$5:$AS$749, 17, FALSE)</f>
        <v>0</v>
      </c>
      <c r="X544" s="368">
        <f>VLOOKUP($G544, SCHOOL_INFO!$D$5:$AS$749, 18, FALSE)</f>
        <v>0</v>
      </c>
      <c r="Y544" s="368">
        <f>VLOOKUP($G544, SCHOOL_INFO!$D$5:$AS$749, 19, FALSE)</f>
        <v>0</v>
      </c>
      <c r="Z544" s="368">
        <f>VLOOKUP($G544, SCHOOL_INFO!$D$5:$AS$749, 21, FALSE)</f>
        <v>2</v>
      </c>
      <c r="AA544" s="368">
        <f>VLOOKUP($G544, SCHOOL_INFO!$D$5:$AS$749, 22, FALSE)</f>
        <v>2</v>
      </c>
      <c r="AB544" s="368">
        <f>VLOOKUP($G544, SCHOOL_INFO!$D$5:$AS$749, 23, FALSE)</f>
        <v>0</v>
      </c>
      <c r="AC544" s="368">
        <f>VLOOKUP($G544, SCHOOL_INFO!$D$5:$AS$749, 25, FALSE)</f>
        <v>9</v>
      </c>
      <c r="AD544" s="368">
        <f>VLOOKUP($G544, SCHOOL_INFO!$D$5:$AS$749, 26, FALSE)</f>
        <v>2</v>
      </c>
      <c r="AE544" s="368">
        <f>VLOOKUP($G544, SCHOOL_INFO!$D$5:$AS$749, 27, FALSE)</f>
        <v>0</v>
      </c>
      <c r="AF544" s="368">
        <f>VLOOKUP($G544, SCHOOL_INFO!$D$5:$AS$749, 29, FALSE)</f>
        <v>0</v>
      </c>
      <c r="AG544" s="368">
        <f>VLOOKUP($G544, SCHOOL_INFO!$D$5:$AS$749, 30, FALSE)</f>
        <v>0</v>
      </c>
      <c r="AH544" s="368">
        <f>VLOOKUP($G544, SCHOOL_INFO!$D$5:$AS$749, 31, FALSE)</f>
        <v>0</v>
      </c>
      <c r="AI544" s="368">
        <f>VLOOKUP($G544, SCHOOL_INFO!$D$5:$AS$749, 33, FALSE)</f>
        <v>1</v>
      </c>
      <c r="AJ544" s="368">
        <f>VLOOKUP($G544, SCHOOL_INFO!$D$5:$AS$749, 34, FALSE)</f>
        <v>0</v>
      </c>
      <c r="AK544" s="368">
        <f>VLOOKUP($G544, SCHOOL_INFO!$D$5:$AS$749, 35, FALSE)</f>
        <v>2</v>
      </c>
      <c r="AL544" s="368">
        <f>VLOOKUP($B544, '0.학교(충남+대전)'!$C$4:$AH$767, 31, FALSE)</f>
        <v>2</v>
      </c>
      <c r="AM544" s="368">
        <f>VLOOKUP($B544, '0.학교(충남+대전)'!$C$4:$AH$767, 32, FALSE)</f>
        <v>0</v>
      </c>
      <c r="AN544" s="368">
        <f>VLOOKUP($G544, SCHOOL_INFO!$D$5:$AS$749, 9, FALSE)</f>
        <v>7</v>
      </c>
      <c r="AO544" s="368">
        <f>VLOOKUP($G544, SCHOOL_INFO!$D$5:$AS$749, 36, FALSE)</f>
        <v>11</v>
      </c>
      <c r="AP544" s="368">
        <f>VLOOKUP($G544, SCHOOL_INFO!$D$5:$AS$749, 37, FALSE)</f>
        <v>2</v>
      </c>
      <c r="AQ544" s="368">
        <f>VLOOKUP($B544, '0.학교(충남+대전)'!$C$4:$AC$767, 27, FALSE)</f>
        <v>13</v>
      </c>
      <c r="AR544" s="368">
        <f>VLOOKUP($B544, '0.학교(충남+대전)'!$C$4:$AH$767, 29, FALSE)</f>
        <v>13</v>
      </c>
      <c r="AS544" s="368">
        <f>VLOOKUP($B544, '0.학교(충남+대전)'!$C$4:$AH$767, 30, FALSE)</f>
        <v>0</v>
      </c>
      <c r="AT544" s="368">
        <f>VLOOKUP($G544, SCHOOL_INFO!$D$5:$AS$749, 38, FALSE)</f>
        <v>1</v>
      </c>
      <c r="AU544" s="368">
        <f>VLOOKUP($G544, SCHOOL_INFO!$D$5:$AS$749, 39, FALSE)</f>
        <v>2</v>
      </c>
      <c r="AV544" s="368">
        <f>VLOOKUP($G544, SCHOOL_INFO!$D$5:$AS$749, 40, FALSE)</f>
        <v>13</v>
      </c>
      <c r="AW544" s="368">
        <f>VLOOKUP($G544, SCHOOL_INFO!$D$5:$AS$749, 41, FALSE)</f>
        <v>0</v>
      </c>
      <c r="AX544" s="368">
        <f>VLOOKUP($G544, SCHOOL_INFO!$D$5:$AS$749, 42, FALSE)</f>
        <v>0</v>
      </c>
    </row>
    <row r="545" spans="1:50" ht="16.5" customHeight="1">
      <c r="A545" s="81">
        <v>541</v>
      </c>
      <c r="B545" s="86" t="s">
        <v>1862</v>
      </c>
      <c r="C545" s="88" t="s">
        <v>28</v>
      </c>
      <c r="D545" s="86" t="s">
        <v>2233</v>
      </c>
      <c r="E545" s="86" t="s">
        <v>1784</v>
      </c>
      <c r="F545" s="89" t="s">
        <v>730</v>
      </c>
      <c r="G545" s="90" t="s">
        <v>1863</v>
      </c>
      <c r="H545" s="390" t="s">
        <v>26</v>
      </c>
      <c r="I545" s="390" t="s">
        <v>699</v>
      </c>
      <c r="J545" s="88" t="s">
        <v>5123</v>
      </c>
      <c r="K545" s="366">
        <v>2</v>
      </c>
      <c r="L545" s="367">
        <v>1</v>
      </c>
      <c r="M545" s="367">
        <v>1</v>
      </c>
      <c r="N545" s="368">
        <f>VLOOKUP($G545, SCHOOL_INFO!$D$5:$AS$749, 6, FALSE)</f>
        <v>2</v>
      </c>
      <c r="O545" s="368">
        <f>VLOOKUP($G545, SCHOOL_INFO!$D$5:$AS$749, 7, FALSE)</f>
        <v>0</v>
      </c>
      <c r="P545" s="368">
        <f>VLOOKUP($G545, SCHOOL_INFO!$D$5:$AS$749, 8, FALSE)</f>
        <v>1</v>
      </c>
      <c r="Q545" s="368">
        <f>VLOOKUP($G545, SCHOOL_INFO!$D$5:$AS$749, 10, FALSE)</f>
        <v>6</v>
      </c>
      <c r="R545" s="368">
        <f>VLOOKUP($G545, SCHOOL_INFO!$D$5:$AS$749, 11, FALSE)</f>
        <v>0</v>
      </c>
      <c r="S545" s="368">
        <f>VLOOKUP($G545, SCHOOL_INFO!$D$5:$AS$749, 12, FALSE)</f>
        <v>0</v>
      </c>
      <c r="T545" s="368">
        <f>VLOOKUP($G545, SCHOOL_INFO!$D$5:$AS$749, 13, FALSE)</f>
        <v>0</v>
      </c>
      <c r="U545" s="368">
        <f>VLOOKUP($G545, SCHOOL_INFO!$D$5:$AS$749, 14, FALSE)</f>
        <v>0</v>
      </c>
      <c r="V545" s="368">
        <f>VLOOKUP($G545, SCHOOL_INFO!$D$5:$AS$749, 15, FALSE)</f>
        <v>0</v>
      </c>
      <c r="W545" s="368">
        <f>VLOOKUP($G545, SCHOOL_INFO!$D$5:$AS$749, 17, FALSE)</f>
        <v>0</v>
      </c>
      <c r="X545" s="368">
        <f>VLOOKUP($G545, SCHOOL_INFO!$D$5:$AS$749, 18, FALSE)</f>
        <v>0</v>
      </c>
      <c r="Y545" s="368">
        <f>VLOOKUP($G545, SCHOOL_INFO!$D$5:$AS$749, 19, FALSE)</f>
        <v>0</v>
      </c>
      <c r="Z545" s="368">
        <f>VLOOKUP($G545, SCHOOL_INFO!$D$5:$AS$749, 21, FALSE)</f>
        <v>3</v>
      </c>
      <c r="AA545" s="368">
        <f>VLOOKUP($G545, SCHOOL_INFO!$D$5:$AS$749, 22, FALSE)</f>
        <v>0</v>
      </c>
      <c r="AB545" s="368">
        <f>VLOOKUP($G545, SCHOOL_INFO!$D$5:$AS$749, 23, FALSE)</f>
        <v>0</v>
      </c>
      <c r="AC545" s="368">
        <f>VLOOKUP($G545, SCHOOL_INFO!$D$5:$AS$749, 25, FALSE)</f>
        <v>7</v>
      </c>
      <c r="AD545" s="368">
        <f>VLOOKUP($G545, SCHOOL_INFO!$D$5:$AS$749, 26, FALSE)</f>
        <v>0</v>
      </c>
      <c r="AE545" s="368">
        <f>VLOOKUP($G545, SCHOOL_INFO!$D$5:$AS$749, 27, FALSE)</f>
        <v>0</v>
      </c>
      <c r="AF545" s="368">
        <f>VLOOKUP($G545, SCHOOL_INFO!$D$5:$AS$749, 29, FALSE)</f>
        <v>7</v>
      </c>
      <c r="AG545" s="368">
        <f>VLOOKUP($G545, SCHOOL_INFO!$D$5:$AS$749, 30, FALSE)</f>
        <v>0</v>
      </c>
      <c r="AH545" s="368">
        <f>VLOOKUP($G545, SCHOOL_INFO!$D$5:$AS$749, 31, FALSE)</f>
        <v>0</v>
      </c>
      <c r="AI545" s="368">
        <f>VLOOKUP($G545, SCHOOL_INFO!$D$5:$AS$749, 33, FALSE)</f>
        <v>1</v>
      </c>
      <c r="AJ545" s="368">
        <f>VLOOKUP($G545, SCHOOL_INFO!$D$5:$AS$749, 34, FALSE)</f>
        <v>0</v>
      </c>
      <c r="AK545" s="368">
        <f>VLOOKUP($G545, SCHOOL_INFO!$D$5:$AS$749, 35, FALSE)</f>
        <v>2</v>
      </c>
      <c r="AL545" s="368">
        <f>VLOOKUP($B545, '0.학교(충남+대전)'!$C$4:$AH$767, 31, FALSE)</f>
        <v>2</v>
      </c>
      <c r="AM545" s="368">
        <f>VLOOKUP($B545, '0.학교(충남+대전)'!$C$4:$AH$767, 32, FALSE)</f>
        <v>0</v>
      </c>
      <c r="AN545" s="368">
        <f>VLOOKUP($G545, SCHOOL_INFO!$D$5:$AS$749, 9, FALSE)</f>
        <v>3</v>
      </c>
      <c r="AO545" s="368">
        <f>VLOOKUP($G545, SCHOOL_INFO!$D$5:$AS$749, 36, FALSE)</f>
        <v>18</v>
      </c>
      <c r="AP545" s="368">
        <f>VLOOKUP($G545, SCHOOL_INFO!$D$5:$AS$749, 37, FALSE)</f>
        <v>0</v>
      </c>
      <c r="AQ545" s="368">
        <f>VLOOKUP($B545, '0.학교(충남+대전)'!$C$4:$AC$767, 27, FALSE)</f>
        <v>18</v>
      </c>
      <c r="AR545" s="368">
        <f>VLOOKUP($B545, '0.학교(충남+대전)'!$C$4:$AH$767, 29, FALSE)</f>
        <v>16</v>
      </c>
      <c r="AS545" s="368">
        <f>VLOOKUP($B545, '0.학교(충남+대전)'!$C$4:$AH$767, 30, FALSE)</f>
        <v>2</v>
      </c>
      <c r="AT545" s="368">
        <f>VLOOKUP($G545, SCHOOL_INFO!$D$5:$AS$749, 38, FALSE)</f>
        <v>0</v>
      </c>
      <c r="AU545" s="368">
        <f>VLOOKUP($G545, SCHOOL_INFO!$D$5:$AS$749, 39, FALSE)</f>
        <v>4</v>
      </c>
      <c r="AV545" s="368">
        <f>VLOOKUP($G545, SCHOOL_INFO!$D$5:$AS$749, 40, FALSE)</f>
        <v>18</v>
      </c>
      <c r="AW545" s="368">
        <f>VLOOKUP($G545, SCHOOL_INFO!$D$5:$AS$749, 41, FALSE)</f>
        <v>0</v>
      </c>
      <c r="AX545" s="368">
        <f>VLOOKUP($G545, SCHOOL_INFO!$D$5:$AS$749, 42, FALSE)</f>
        <v>0</v>
      </c>
    </row>
    <row r="546" spans="1:50" ht="16.5" customHeight="1">
      <c r="A546" s="80">
        <v>542</v>
      </c>
      <c r="B546" s="86" t="s">
        <v>1864</v>
      </c>
      <c r="C546" s="88" t="s">
        <v>28</v>
      </c>
      <c r="D546" s="86" t="s">
        <v>2233</v>
      </c>
      <c r="E546" s="86" t="s">
        <v>1784</v>
      </c>
      <c r="F546" s="87" t="s">
        <v>727</v>
      </c>
      <c r="G546" s="90" t="s">
        <v>1865</v>
      </c>
      <c r="H546" s="390" t="s">
        <v>2353</v>
      </c>
      <c r="I546" s="390" t="s">
        <v>699</v>
      </c>
      <c r="J546" s="88" t="s">
        <v>5123</v>
      </c>
      <c r="K546" s="366">
        <v>2</v>
      </c>
      <c r="L546" s="367">
        <v>1</v>
      </c>
      <c r="M546" s="367">
        <v>1</v>
      </c>
      <c r="N546" s="368">
        <f>VLOOKUP($G546, SCHOOL_INFO!$D$5:$AS$749, 6, FALSE)</f>
        <v>6</v>
      </c>
      <c r="O546" s="368">
        <f>VLOOKUP($G546, SCHOOL_INFO!$D$5:$AS$749, 7, FALSE)</f>
        <v>2</v>
      </c>
      <c r="P546" s="368">
        <f>VLOOKUP($G546, SCHOOL_INFO!$D$5:$AS$749, 8, FALSE)</f>
        <v>4</v>
      </c>
      <c r="Q546" s="368">
        <f>VLOOKUP($G546, SCHOOL_INFO!$D$5:$AS$749, 10, FALSE)</f>
        <v>1</v>
      </c>
      <c r="R546" s="368">
        <f>VLOOKUP($G546, SCHOOL_INFO!$D$5:$AS$749, 11, FALSE)</f>
        <v>0</v>
      </c>
      <c r="S546" s="368">
        <f>VLOOKUP($G546, SCHOOL_INFO!$D$5:$AS$749, 12, FALSE)</f>
        <v>1</v>
      </c>
      <c r="T546" s="368">
        <f>VLOOKUP($G546, SCHOOL_INFO!$D$5:$AS$749, 13, FALSE)</f>
        <v>0</v>
      </c>
      <c r="U546" s="368">
        <f>VLOOKUP($G546, SCHOOL_INFO!$D$5:$AS$749, 14, FALSE)</f>
        <v>0</v>
      </c>
      <c r="V546" s="368">
        <f>VLOOKUP($G546, SCHOOL_INFO!$D$5:$AS$749, 15, FALSE)</f>
        <v>0</v>
      </c>
      <c r="W546" s="368">
        <f>VLOOKUP($G546, SCHOOL_INFO!$D$5:$AS$749, 17, FALSE)</f>
        <v>0</v>
      </c>
      <c r="X546" s="368">
        <f>VLOOKUP($G546, SCHOOL_INFO!$D$5:$AS$749, 18, FALSE)</f>
        <v>0</v>
      </c>
      <c r="Y546" s="368">
        <f>VLOOKUP($G546, SCHOOL_INFO!$D$5:$AS$749, 19, FALSE)</f>
        <v>0</v>
      </c>
      <c r="Z546" s="368">
        <f>VLOOKUP($G546, SCHOOL_INFO!$D$5:$AS$749, 21, FALSE)</f>
        <v>6</v>
      </c>
      <c r="AA546" s="368">
        <f>VLOOKUP($G546, SCHOOL_INFO!$D$5:$AS$749, 22, FALSE)</f>
        <v>2</v>
      </c>
      <c r="AB546" s="368">
        <f>VLOOKUP($G546, SCHOOL_INFO!$D$5:$AS$749, 23, FALSE)</f>
        <v>0</v>
      </c>
      <c r="AC546" s="368">
        <f>VLOOKUP($G546, SCHOOL_INFO!$D$5:$AS$749, 25, FALSE)</f>
        <v>2</v>
      </c>
      <c r="AD546" s="368">
        <f>VLOOKUP($G546, SCHOOL_INFO!$D$5:$AS$749, 26, FALSE)</f>
        <v>1</v>
      </c>
      <c r="AE546" s="368">
        <f>VLOOKUP($G546, SCHOOL_INFO!$D$5:$AS$749, 27, FALSE)</f>
        <v>0</v>
      </c>
      <c r="AF546" s="368">
        <f>VLOOKUP($G546, SCHOOL_INFO!$D$5:$AS$749, 29, FALSE)</f>
        <v>4</v>
      </c>
      <c r="AG546" s="368">
        <f>VLOOKUP($G546, SCHOOL_INFO!$D$5:$AS$749, 30, FALSE)</f>
        <v>3</v>
      </c>
      <c r="AH546" s="368">
        <f>VLOOKUP($G546, SCHOOL_INFO!$D$5:$AS$749, 31, FALSE)</f>
        <v>0</v>
      </c>
      <c r="AI546" s="368">
        <f>VLOOKUP($G546, SCHOOL_INFO!$D$5:$AS$749, 33, FALSE)</f>
        <v>1</v>
      </c>
      <c r="AJ546" s="368">
        <f>VLOOKUP($G546, SCHOOL_INFO!$D$5:$AS$749, 34, FALSE)</f>
        <v>0</v>
      </c>
      <c r="AK546" s="368">
        <f>VLOOKUP($G546, SCHOOL_INFO!$D$5:$AS$749, 35, FALSE)</f>
        <v>9</v>
      </c>
      <c r="AL546" s="368">
        <f>VLOOKUP($B546, '0.학교(충남+대전)'!$C$4:$AH$767, 31, FALSE)</f>
        <v>6</v>
      </c>
      <c r="AM546" s="368">
        <f>VLOOKUP($B546, '0.학교(충남+대전)'!$C$4:$AH$767, 32, FALSE)</f>
        <v>4</v>
      </c>
      <c r="AN546" s="368">
        <f>VLOOKUP($G546, SCHOOL_INFO!$D$5:$AS$749, 9, FALSE)</f>
        <v>12</v>
      </c>
      <c r="AO546" s="368">
        <f>VLOOKUP($G546, SCHOOL_INFO!$D$5:$AS$749, 36, FALSE)</f>
        <v>24</v>
      </c>
      <c r="AP546" s="368">
        <f>VLOOKUP($G546, SCHOOL_INFO!$D$5:$AS$749, 37, FALSE)</f>
        <v>2</v>
      </c>
      <c r="AQ546" s="368">
        <f>VLOOKUP($B546, '0.학교(충남+대전)'!$C$4:$AC$767, 27, FALSE)</f>
        <v>30</v>
      </c>
      <c r="AR546" s="368">
        <f>VLOOKUP($B546, '0.학교(충남+대전)'!$C$4:$AH$767, 29, FALSE)</f>
        <v>26</v>
      </c>
      <c r="AS546" s="368">
        <f>VLOOKUP($B546, '0.학교(충남+대전)'!$C$4:$AH$767, 30, FALSE)</f>
        <v>0</v>
      </c>
      <c r="AT546" s="368">
        <f>VLOOKUP($G546, SCHOOL_INFO!$D$5:$AS$749, 38, FALSE)</f>
        <v>0</v>
      </c>
      <c r="AU546" s="368">
        <f>VLOOKUP($G546, SCHOOL_INFO!$D$5:$AS$749, 39, FALSE)</f>
        <v>6</v>
      </c>
      <c r="AV546" s="368">
        <f>VLOOKUP($G546, SCHOOL_INFO!$D$5:$AS$749, 40, FALSE)</f>
        <v>26</v>
      </c>
      <c r="AW546" s="368">
        <f>VLOOKUP($G546, SCHOOL_INFO!$D$5:$AS$749, 41, FALSE)</f>
        <v>0</v>
      </c>
      <c r="AX546" s="368">
        <f>VLOOKUP($G546, SCHOOL_INFO!$D$5:$AS$749, 42, FALSE)</f>
        <v>0</v>
      </c>
    </row>
    <row r="547" spans="1:50" ht="16.5" customHeight="1">
      <c r="A547" s="80">
        <v>543</v>
      </c>
      <c r="B547" s="86" t="s">
        <v>1866</v>
      </c>
      <c r="C547" s="88" t="s">
        <v>28</v>
      </c>
      <c r="D547" s="86" t="s">
        <v>2233</v>
      </c>
      <c r="E547" s="86" t="s">
        <v>1784</v>
      </c>
      <c r="F547" s="87" t="s">
        <v>727</v>
      </c>
      <c r="G547" s="90" t="s">
        <v>1867</v>
      </c>
      <c r="H547" s="390" t="s">
        <v>2353</v>
      </c>
      <c r="I547" s="390" t="s">
        <v>699</v>
      </c>
      <c r="J547" s="88" t="s">
        <v>5123</v>
      </c>
      <c r="K547" s="366">
        <v>2</v>
      </c>
      <c r="L547" s="367">
        <v>1</v>
      </c>
      <c r="M547" s="367">
        <v>1</v>
      </c>
      <c r="N547" s="368">
        <f>VLOOKUP($G547, SCHOOL_INFO!$D$5:$AS$749, 6, FALSE)</f>
        <v>3</v>
      </c>
      <c r="O547" s="368">
        <f>VLOOKUP($G547, SCHOOL_INFO!$D$5:$AS$749, 7, FALSE)</f>
        <v>0</v>
      </c>
      <c r="P547" s="368">
        <f>VLOOKUP($G547, SCHOOL_INFO!$D$5:$AS$749, 8, FALSE)</f>
        <v>1</v>
      </c>
      <c r="Q547" s="368">
        <f>VLOOKUP($G547, SCHOOL_INFO!$D$5:$AS$749, 10, FALSE)</f>
        <v>3</v>
      </c>
      <c r="R547" s="368">
        <f>VLOOKUP($G547, SCHOOL_INFO!$D$5:$AS$749, 11, FALSE)</f>
        <v>1</v>
      </c>
      <c r="S547" s="368">
        <f>VLOOKUP($G547, SCHOOL_INFO!$D$5:$AS$749, 12, FALSE)</f>
        <v>0</v>
      </c>
      <c r="T547" s="368">
        <f>VLOOKUP($G547, SCHOOL_INFO!$D$5:$AS$749, 13, FALSE)</f>
        <v>0</v>
      </c>
      <c r="U547" s="368">
        <f>VLOOKUP($G547, SCHOOL_INFO!$D$5:$AS$749, 14, FALSE)</f>
        <v>0</v>
      </c>
      <c r="V547" s="368">
        <f>VLOOKUP($G547, SCHOOL_INFO!$D$5:$AS$749, 15, FALSE)</f>
        <v>0</v>
      </c>
      <c r="W547" s="368">
        <f>VLOOKUP($G547, SCHOOL_INFO!$D$5:$AS$749, 17, FALSE)</f>
        <v>2</v>
      </c>
      <c r="X547" s="368">
        <f>VLOOKUP($G547, SCHOOL_INFO!$D$5:$AS$749, 18, FALSE)</f>
        <v>0</v>
      </c>
      <c r="Y547" s="368">
        <f>VLOOKUP($G547, SCHOOL_INFO!$D$5:$AS$749, 19, FALSE)</f>
        <v>0</v>
      </c>
      <c r="Z547" s="368">
        <f>VLOOKUP($G547, SCHOOL_INFO!$D$5:$AS$749, 21, FALSE)</f>
        <v>13</v>
      </c>
      <c r="AA547" s="368">
        <f>VLOOKUP($G547, SCHOOL_INFO!$D$5:$AS$749, 22, FALSE)</f>
        <v>5</v>
      </c>
      <c r="AB547" s="368">
        <f>VLOOKUP($G547, SCHOOL_INFO!$D$5:$AS$749, 23, FALSE)</f>
        <v>0</v>
      </c>
      <c r="AC547" s="368">
        <f>VLOOKUP($G547, SCHOOL_INFO!$D$5:$AS$749, 25, FALSE)</f>
        <v>0</v>
      </c>
      <c r="AD547" s="368">
        <f>VLOOKUP($G547, SCHOOL_INFO!$D$5:$AS$749, 26, FALSE)</f>
        <v>0</v>
      </c>
      <c r="AE547" s="368">
        <f>VLOOKUP($G547, SCHOOL_INFO!$D$5:$AS$749, 27, FALSE)</f>
        <v>0</v>
      </c>
      <c r="AF547" s="368">
        <f>VLOOKUP($G547, SCHOOL_INFO!$D$5:$AS$749, 29, FALSE)</f>
        <v>0</v>
      </c>
      <c r="AG547" s="368">
        <f>VLOOKUP($G547, SCHOOL_INFO!$D$5:$AS$749, 30, FALSE)</f>
        <v>0</v>
      </c>
      <c r="AH547" s="368">
        <f>VLOOKUP($G547, SCHOOL_INFO!$D$5:$AS$749, 31, FALSE)</f>
        <v>0</v>
      </c>
      <c r="AI547" s="368">
        <f>VLOOKUP($G547, SCHOOL_INFO!$D$5:$AS$749, 33, FALSE)</f>
        <v>1</v>
      </c>
      <c r="AJ547" s="368">
        <f>VLOOKUP($G547, SCHOOL_INFO!$D$5:$AS$749, 34, FALSE)</f>
        <v>0</v>
      </c>
      <c r="AK547" s="368">
        <f>VLOOKUP($G547, SCHOOL_INFO!$D$5:$AS$749, 35, FALSE)</f>
        <v>2</v>
      </c>
      <c r="AL547" s="368">
        <f>VLOOKUP($B547, '0.학교(충남+대전)'!$C$4:$AH$767, 31, FALSE)</f>
        <v>2</v>
      </c>
      <c r="AM547" s="368">
        <f>VLOOKUP($B547, '0.학교(충남+대전)'!$C$4:$AH$767, 32, FALSE)</f>
        <v>0</v>
      </c>
      <c r="AN547" s="368">
        <f>VLOOKUP($G547, SCHOOL_INFO!$D$5:$AS$749, 9, FALSE)</f>
        <v>4</v>
      </c>
      <c r="AO547" s="368">
        <f>VLOOKUP($G547, SCHOOL_INFO!$D$5:$AS$749, 36, FALSE)</f>
        <v>9</v>
      </c>
      <c r="AP547" s="368">
        <f>VLOOKUP($G547, SCHOOL_INFO!$D$5:$AS$749, 37, FALSE)</f>
        <v>0</v>
      </c>
      <c r="AQ547" s="368">
        <f>VLOOKUP($B547, '0.학교(충남+대전)'!$C$4:$AC$767, 27, FALSE)</f>
        <v>9</v>
      </c>
      <c r="AR547" s="368">
        <f>VLOOKUP($B547, '0.학교(충남+대전)'!$C$4:$AH$767, 29, FALSE)</f>
        <v>9</v>
      </c>
      <c r="AS547" s="368">
        <f>VLOOKUP($B547, '0.학교(충남+대전)'!$C$4:$AH$767, 30, FALSE)</f>
        <v>0</v>
      </c>
      <c r="AT547" s="368">
        <f>VLOOKUP($G547, SCHOOL_INFO!$D$5:$AS$749, 38, FALSE)</f>
        <v>0</v>
      </c>
      <c r="AU547" s="368">
        <f>VLOOKUP($G547, SCHOOL_INFO!$D$5:$AS$749, 39, FALSE)</f>
        <v>3</v>
      </c>
      <c r="AV547" s="368">
        <f>VLOOKUP($G547, SCHOOL_INFO!$D$5:$AS$749, 40, FALSE)</f>
        <v>9</v>
      </c>
      <c r="AW547" s="368">
        <f>VLOOKUP($G547, SCHOOL_INFO!$D$5:$AS$749, 41, FALSE)</f>
        <v>0</v>
      </c>
      <c r="AX547" s="368">
        <f>VLOOKUP($G547, SCHOOL_INFO!$D$5:$AS$749, 42, FALSE)</f>
        <v>0</v>
      </c>
    </row>
    <row r="548" spans="1:50" ht="16.5" customHeight="1">
      <c r="A548" s="81">
        <v>544</v>
      </c>
      <c r="B548" s="86" t="s">
        <v>1868</v>
      </c>
      <c r="C548" s="88" t="s">
        <v>28</v>
      </c>
      <c r="D548" s="86" t="s">
        <v>2233</v>
      </c>
      <c r="E548" s="86" t="s">
        <v>1784</v>
      </c>
      <c r="F548" s="89" t="s">
        <v>730</v>
      </c>
      <c r="G548" s="90" t="s">
        <v>1869</v>
      </c>
      <c r="H548" s="390" t="s">
        <v>26</v>
      </c>
      <c r="I548" s="390" t="s">
        <v>699</v>
      </c>
      <c r="J548" s="88" t="s">
        <v>5123</v>
      </c>
      <c r="K548" s="366">
        <v>2</v>
      </c>
      <c r="L548" s="367">
        <v>1</v>
      </c>
      <c r="M548" s="367">
        <v>1</v>
      </c>
      <c r="N548" s="368">
        <f>VLOOKUP($G548, SCHOOL_INFO!$D$5:$AS$749, 6, FALSE)</f>
        <v>0</v>
      </c>
      <c r="O548" s="368">
        <f>VLOOKUP($G548, SCHOOL_INFO!$D$5:$AS$749, 7, FALSE)</f>
        <v>7</v>
      </c>
      <c r="P548" s="368">
        <f>VLOOKUP($G548, SCHOOL_INFO!$D$5:$AS$749, 8, FALSE)</f>
        <v>1</v>
      </c>
      <c r="Q548" s="368">
        <f>VLOOKUP($G548, SCHOOL_INFO!$D$5:$AS$749, 10, FALSE)</f>
        <v>0</v>
      </c>
      <c r="R548" s="368">
        <f>VLOOKUP($G548, SCHOOL_INFO!$D$5:$AS$749, 11, FALSE)</f>
        <v>0</v>
      </c>
      <c r="S548" s="368">
        <f>VLOOKUP($G548, SCHOOL_INFO!$D$5:$AS$749, 12, FALSE)</f>
        <v>0</v>
      </c>
      <c r="T548" s="368">
        <f>VLOOKUP($G548, SCHOOL_INFO!$D$5:$AS$749, 13, FALSE)</f>
        <v>0</v>
      </c>
      <c r="U548" s="368">
        <f>VLOOKUP($G548, SCHOOL_INFO!$D$5:$AS$749, 14, FALSE)</f>
        <v>0</v>
      </c>
      <c r="V548" s="368">
        <f>VLOOKUP($G548, SCHOOL_INFO!$D$5:$AS$749, 15, FALSE)</f>
        <v>0</v>
      </c>
      <c r="W548" s="368">
        <f>VLOOKUP($G548, SCHOOL_INFO!$D$5:$AS$749, 17, FALSE)</f>
        <v>0</v>
      </c>
      <c r="X548" s="368">
        <f>VLOOKUP($G548, SCHOOL_INFO!$D$5:$AS$749, 18, FALSE)</f>
        <v>0</v>
      </c>
      <c r="Y548" s="368">
        <f>VLOOKUP($G548, SCHOOL_INFO!$D$5:$AS$749, 19, FALSE)</f>
        <v>0</v>
      </c>
      <c r="Z548" s="368">
        <f>VLOOKUP($G548, SCHOOL_INFO!$D$5:$AS$749, 21, FALSE)</f>
        <v>6</v>
      </c>
      <c r="AA548" s="368">
        <f>VLOOKUP($G548, SCHOOL_INFO!$D$5:$AS$749, 22, FALSE)</f>
        <v>12</v>
      </c>
      <c r="AB548" s="368">
        <f>VLOOKUP($G548, SCHOOL_INFO!$D$5:$AS$749, 23, FALSE)</f>
        <v>0</v>
      </c>
      <c r="AC548" s="368">
        <f>VLOOKUP($G548, SCHOOL_INFO!$D$5:$AS$749, 25, FALSE)</f>
        <v>0</v>
      </c>
      <c r="AD548" s="368">
        <f>VLOOKUP($G548, SCHOOL_INFO!$D$5:$AS$749, 26, FALSE)</f>
        <v>0</v>
      </c>
      <c r="AE548" s="368">
        <f>VLOOKUP($G548, SCHOOL_INFO!$D$5:$AS$749, 27, FALSE)</f>
        <v>0</v>
      </c>
      <c r="AF548" s="368">
        <f>VLOOKUP($G548, SCHOOL_INFO!$D$5:$AS$749, 29, FALSE)</f>
        <v>0</v>
      </c>
      <c r="AG548" s="368">
        <f>VLOOKUP($G548, SCHOOL_INFO!$D$5:$AS$749, 30, FALSE)</f>
        <v>0</v>
      </c>
      <c r="AH548" s="368">
        <f>VLOOKUP($G548, SCHOOL_INFO!$D$5:$AS$749, 31, FALSE)</f>
        <v>0</v>
      </c>
      <c r="AI548" s="368">
        <f>VLOOKUP($G548, SCHOOL_INFO!$D$5:$AS$749, 33, FALSE)</f>
        <v>1</v>
      </c>
      <c r="AJ548" s="368">
        <f>VLOOKUP($G548, SCHOOL_INFO!$D$5:$AS$749, 34, FALSE)</f>
        <v>0</v>
      </c>
      <c r="AK548" s="368">
        <f>VLOOKUP($G548, SCHOOL_INFO!$D$5:$AS$749, 35, FALSE)</f>
        <v>5</v>
      </c>
      <c r="AL548" s="368">
        <f>VLOOKUP($B548, '0.학교(충남+대전)'!$C$4:$AH$767, 31, FALSE)</f>
        <v>3</v>
      </c>
      <c r="AM548" s="368">
        <f>VLOOKUP($B548, '0.학교(충남+대전)'!$C$4:$AH$767, 32, FALSE)</f>
        <v>2</v>
      </c>
      <c r="AN548" s="368">
        <f>VLOOKUP($G548, SCHOOL_INFO!$D$5:$AS$749, 9, FALSE)</f>
        <v>8</v>
      </c>
      <c r="AO548" s="368">
        <f>VLOOKUP($G548, SCHOOL_INFO!$D$5:$AS$749, 36, FALSE)</f>
        <v>11</v>
      </c>
      <c r="AP548" s="368">
        <f>VLOOKUP($G548, SCHOOL_INFO!$D$5:$AS$749, 37, FALSE)</f>
        <v>1</v>
      </c>
      <c r="AQ548" s="368">
        <f>VLOOKUP($B548, '0.학교(충남+대전)'!$C$4:$AC$767, 27, FALSE)</f>
        <v>12</v>
      </c>
      <c r="AR548" s="368">
        <f>VLOOKUP($B548, '0.학교(충남+대전)'!$C$4:$AH$767, 29, FALSE)</f>
        <v>12</v>
      </c>
      <c r="AS548" s="368">
        <f>VLOOKUP($B548, '0.학교(충남+대전)'!$C$4:$AH$767, 30, FALSE)</f>
        <v>0</v>
      </c>
      <c r="AT548" s="368">
        <f>VLOOKUP($G548, SCHOOL_INFO!$D$5:$AS$749, 38, FALSE)</f>
        <v>2</v>
      </c>
      <c r="AU548" s="368">
        <f>VLOOKUP($G548, SCHOOL_INFO!$D$5:$AS$749, 39, FALSE)</f>
        <v>5</v>
      </c>
      <c r="AV548" s="368">
        <f>VLOOKUP($G548, SCHOOL_INFO!$D$5:$AS$749, 40, FALSE)</f>
        <v>12</v>
      </c>
      <c r="AW548" s="368">
        <f>VLOOKUP($G548, SCHOOL_INFO!$D$5:$AS$749, 41, FALSE)</f>
        <v>0</v>
      </c>
      <c r="AX548" s="368">
        <f>VLOOKUP($G548, SCHOOL_INFO!$D$5:$AS$749, 42, FALSE)</f>
        <v>0</v>
      </c>
    </row>
    <row r="549" spans="1:50" ht="16.5" customHeight="1">
      <c r="A549" s="80">
        <v>545</v>
      </c>
      <c r="B549" s="86" t="s">
        <v>1870</v>
      </c>
      <c r="C549" s="88" t="s">
        <v>28</v>
      </c>
      <c r="D549" s="86" t="s">
        <v>2233</v>
      </c>
      <c r="E549" s="86" t="s">
        <v>1784</v>
      </c>
      <c r="F549" s="87" t="s">
        <v>727</v>
      </c>
      <c r="G549" s="90" t="s">
        <v>1871</v>
      </c>
      <c r="H549" s="390" t="s">
        <v>2353</v>
      </c>
      <c r="I549" s="390" t="s">
        <v>699</v>
      </c>
      <c r="J549" s="88" t="s">
        <v>5123</v>
      </c>
      <c r="K549" s="366">
        <v>2</v>
      </c>
      <c r="L549" s="367">
        <v>1</v>
      </c>
      <c r="M549" s="367">
        <v>1</v>
      </c>
      <c r="N549" s="368">
        <f>VLOOKUP($G549, SCHOOL_INFO!$D$5:$AS$749, 6, FALSE)</f>
        <v>5</v>
      </c>
      <c r="O549" s="368">
        <f>VLOOKUP($G549, SCHOOL_INFO!$D$5:$AS$749, 7, FALSE)</f>
        <v>1</v>
      </c>
      <c r="P549" s="368">
        <f>VLOOKUP($G549, SCHOOL_INFO!$D$5:$AS$749, 8, FALSE)</f>
        <v>1</v>
      </c>
      <c r="Q549" s="368">
        <f>VLOOKUP($G549, SCHOOL_INFO!$D$5:$AS$749, 10, FALSE)</f>
        <v>5</v>
      </c>
      <c r="R549" s="368">
        <f>VLOOKUP($G549, SCHOOL_INFO!$D$5:$AS$749, 11, FALSE)</f>
        <v>0</v>
      </c>
      <c r="S549" s="368">
        <f>VLOOKUP($G549, SCHOOL_INFO!$D$5:$AS$749, 12, FALSE)</f>
        <v>0</v>
      </c>
      <c r="T549" s="368">
        <f>VLOOKUP($G549, SCHOOL_INFO!$D$5:$AS$749, 13, FALSE)</f>
        <v>0</v>
      </c>
      <c r="U549" s="368">
        <f>VLOOKUP($G549, SCHOOL_INFO!$D$5:$AS$749, 14, FALSE)</f>
        <v>0</v>
      </c>
      <c r="V549" s="368">
        <f>VLOOKUP($G549, SCHOOL_INFO!$D$5:$AS$749, 15, FALSE)</f>
        <v>0</v>
      </c>
      <c r="W549" s="368">
        <f>VLOOKUP($G549, SCHOOL_INFO!$D$5:$AS$749, 17, FALSE)</f>
        <v>0</v>
      </c>
      <c r="X549" s="368">
        <f>VLOOKUP($G549, SCHOOL_INFO!$D$5:$AS$749, 18, FALSE)</f>
        <v>0</v>
      </c>
      <c r="Y549" s="368">
        <f>VLOOKUP($G549, SCHOOL_INFO!$D$5:$AS$749, 19, FALSE)</f>
        <v>0</v>
      </c>
      <c r="Z549" s="368">
        <f>VLOOKUP($G549, SCHOOL_INFO!$D$5:$AS$749, 21, FALSE)</f>
        <v>3</v>
      </c>
      <c r="AA549" s="368">
        <f>VLOOKUP($G549, SCHOOL_INFO!$D$5:$AS$749, 22, FALSE)</f>
        <v>2</v>
      </c>
      <c r="AB549" s="368">
        <f>VLOOKUP($G549, SCHOOL_INFO!$D$5:$AS$749, 23, FALSE)</f>
        <v>0</v>
      </c>
      <c r="AC549" s="368">
        <f>VLOOKUP($G549, SCHOOL_INFO!$D$5:$AS$749, 25, FALSE)</f>
        <v>10</v>
      </c>
      <c r="AD549" s="368">
        <f>VLOOKUP($G549, SCHOOL_INFO!$D$5:$AS$749, 26, FALSE)</f>
        <v>2</v>
      </c>
      <c r="AE549" s="368">
        <f>VLOOKUP($G549, SCHOOL_INFO!$D$5:$AS$749, 27, FALSE)</f>
        <v>0</v>
      </c>
      <c r="AF549" s="368">
        <f>VLOOKUP($G549, SCHOOL_INFO!$D$5:$AS$749, 29, FALSE)</f>
        <v>9</v>
      </c>
      <c r="AG549" s="368">
        <f>VLOOKUP($G549, SCHOOL_INFO!$D$5:$AS$749, 30, FALSE)</f>
        <v>0</v>
      </c>
      <c r="AH549" s="368">
        <f>VLOOKUP($G549, SCHOOL_INFO!$D$5:$AS$749, 31, FALSE)</f>
        <v>0</v>
      </c>
      <c r="AI549" s="368">
        <f>VLOOKUP($G549, SCHOOL_INFO!$D$5:$AS$749, 33, FALSE)</f>
        <v>1</v>
      </c>
      <c r="AJ549" s="368">
        <f>VLOOKUP($G549, SCHOOL_INFO!$D$5:$AS$749, 34, FALSE)</f>
        <v>0</v>
      </c>
      <c r="AK549" s="368">
        <f>VLOOKUP($G549, SCHOOL_INFO!$D$5:$AS$749, 35, FALSE)</f>
        <v>4</v>
      </c>
      <c r="AL549" s="368">
        <f>VLOOKUP($B549, '0.학교(충남+대전)'!$C$4:$AH$767, 31, FALSE)</f>
        <v>3</v>
      </c>
      <c r="AM549" s="368">
        <f>VLOOKUP($B549, '0.학교(충남+대전)'!$C$4:$AH$767, 32, FALSE)</f>
        <v>5</v>
      </c>
      <c r="AN549" s="368">
        <f>VLOOKUP($G549, SCHOOL_INFO!$D$5:$AS$749, 9, FALSE)</f>
        <v>7</v>
      </c>
      <c r="AO549" s="368">
        <f>VLOOKUP($G549, SCHOOL_INFO!$D$5:$AS$749, 36, FALSE)</f>
        <v>12</v>
      </c>
      <c r="AP549" s="368">
        <f>VLOOKUP($G549, SCHOOL_INFO!$D$5:$AS$749, 37, FALSE)</f>
        <v>2</v>
      </c>
      <c r="AQ549" s="368">
        <f>VLOOKUP($B549, '0.학교(충남+대전)'!$C$4:$AC$767, 27, FALSE)</f>
        <v>13</v>
      </c>
      <c r="AR549" s="368">
        <f>VLOOKUP($B549, '0.학교(충남+대전)'!$C$4:$AH$767, 29, FALSE)</f>
        <v>13</v>
      </c>
      <c r="AS549" s="368">
        <f>VLOOKUP($B549, '0.학교(충남+대전)'!$C$4:$AH$767, 30, FALSE)</f>
        <v>1</v>
      </c>
      <c r="AT549" s="368">
        <f>VLOOKUP($G549, SCHOOL_INFO!$D$5:$AS$749, 38, FALSE)</f>
        <v>0</v>
      </c>
      <c r="AU549" s="368">
        <f>VLOOKUP($G549, SCHOOL_INFO!$D$5:$AS$749, 39, FALSE)</f>
        <v>5</v>
      </c>
      <c r="AV549" s="368">
        <f>VLOOKUP($G549, SCHOOL_INFO!$D$5:$AS$749, 40, FALSE)</f>
        <v>14</v>
      </c>
      <c r="AW549" s="368">
        <f>VLOOKUP($G549, SCHOOL_INFO!$D$5:$AS$749, 41, FALSE)</f>
        <v>2</v>
      </c>
      <c r="AX549" s="368">
        <f>VLOOKUP($G549, SCHOOL_INFO!$D$5:$AS$749, 42, FALSE)</f>
        <v>0</v>
      </c>
    </row>
    <row r="550" spans="1:50" ht="16.5" customHeight="1">
      <c r="A550" s="80">
        <v>546</v>
      </c>
      <c r="B550" s="86" t="s">
        <v>1872</v>
      </c>
      <c r="C550" s="88" t="s">
        <v>28</v>
      </c>
      <c r="D550" s="86" t="s">
        <v>2233</v>
      </c>
      <c r="E550" s="86" t="s">
        <v>1784</v>
      </c>
      <c r="F550" s="89" t="s">
        <v>730</v>
      </c>
      <c r="G550" s="90" t="s">
        <v>1873</v>
      </c>
      <c r="H550" s="390" t="s">
        <v>26</v>
      </c>
      <c r="I550" s="390" t="s">
        <v>699</v>
      </c>
      <c r="J550" s="88" t="s">
        <v>5123</v>
      </c>
      <c r="K550" s="366">
        <v>2</v>
      </c>
      <c r="L550" s="367">
        <v>1</v>
      </c>
      <c r="M550" s="367">
        <v>1</v>
      </c>
      <c r="N550" s="368">
        <f>VLOOKUP($G550, SCHOOL_INFO!$D$5:$AS$749, 6, FALSE)</f>
        <v>21</v>
      </c>
      <c r="O550" s="368">
        <f>VLOOKUP($G550, SCHOOL_INFO!$D$5:$AS$749, 7, FALSE)</f>
        <v>0</v>
      </c>
      <c r="P550" s="368">
        <f>VLOOKUP($G550, SCHOOL_INFO!$D$5:$AS$749, 8, FALSE)</f>
        <v>1</v>
      </c>
      <c r="Q550" s="368">
        <f>VLOOKUP($G550, SCHOOL_INFO!$D$5:$AS$749, 10, FALSE)</f>
        <v>20</v>
      </c>
      <c r="R550" s="368">
        <f>VLOOKUP($G550, SCHOOL_INFO!$D$5:$AS$749, 11, FALSE)</f>
        <v>0</v>
      </c>
      <c r="S550" s="368">
        <f>VLOOKUP($G550, SCHOOL_INFO!$D$5:$AS$749, 12, FALSE)</f>
        <v>0</v>
      </c>
      <c r="T550" s="368">
        <f>VLOOKUP($G550, SCHOOL_INFO!$D$5:$AS$749, 13, FALSE)</f>
        <v>0</v>
      </c>
      <c r="U550" s="368">
        <f>VLOOKUP($G550, SCHOOL_INFO!$D$5:$AS$749, 14, FALSE)</f>
        <v>0</v>
      </c>
      <c r="V550" s="368">
        <f>VLOOKUP($G550, SCHOOL_INFO!$D$5:$AS$749, 15, FALSE)</f>
        <v>0</v>
      </c>
      <c r="W550" s="368">
        <f>VLOOKUP($G550, SCHOOL_INFO!$D$5:$AS$749, 17, FALSE)</f>
        <v>1</v>
      </c>
      <c r="X550" s="368">
        <f>VLOOKUP($G550, SCHOOL_INFO!$D$5:$AS$749, 18, FALSE)</f>
        <v>0</v>
      </c>
      <c r="Y550" s="368">
        <f>VLOOKUP($G550, SCHOOL_INFO!$D$5:$AS$749, 19, FALSE)</f>
        <v>0</v>
      </c>
      <c r="Z550" s="368">
        <f>VLOOKUP($G550, SCHOOL_INFO!$D$5:$AS$749, 21, FALSE)</f>
        <v>46</v>
      </c>
      <c r="AA550" s="368">
        <f>VLOOKUP($G550, SCHOOL_INFO!$D$5:$AS$749, 22, FALSE)</f>
        <v>3</v>
      </c>
      <c r="AB550" s="368">
        <f>VLOOKUP($G550, SCHOOL_INFO!$D$5:$AS$749, 23, FALSE)</f>
        <v>0</v>
      </c>
      <c r="AC550" s="368">
        <f>VLOOKUP($G550, SCHOOL_INFO!$D$5:$AS$749, 25, FALSE)</f>
        <v>20</v>
      </c>
      <c r="AD550" s="368">
        <f>VLOOKUP($G550, SCHOOL_INFO!$D$5:$AS$749, 26, FALSE)</f>
        <v>0</v>
      </c>
      <c r="AE550" s="368">
        <f>VLOOKUP($G550, SCHOOL_INFO!$D$5:$AS$749, 27, FALSE)</f>
        <v>0</v>
      </c>
      <c r="AF550" s="368">
        <f>VLOOKUP($G550, SCHOOL_INFO!$D$5:$AS$749, 29, FALSE)</f>
        <v>14</v>
      </c>
      <c r="AG550" s="368">
        <f>VLOOKUP($G550, SCHOOL_INFO!$D$5:$AS$749, 30, FALSE)</f>
        <v>0</v>
      </c>
      <c r="AH550" s="368">
        <f>VLOOKUP($G550, SCHOOL_INFO!$D$5:$AS$749, 31, FALSE)</f>
        <v>0</v>
      </c>
      <c r="AI550" s="368">
        <f>VLOOKUP($G550, SCHOOL_INFO!$D$5:$AS$749, 33, FALSE)</f>
        <v>1</v>
      </c>
      <c r="AJ550" s="368">
        <f>VLOOKUP($G550, SCHOOL_INFO!$D$5:$AS$749, 34, FALSE)</f>
        <v>0</v>
      </c>
      <c r="AK550" s="368">
        <f>VLOOKUP($G550, SCHOOL_INFO!$D$5:$AS$749, 35, FALSE)</f>
        <v>6</v>
      </c>
      <c r="AL550" s="368">
        <f>VLOOKUP($B550, '0.학교(충남+대전)'!$C$4:$AH$767, 31, FALSE)</f>
        <v>4</v>
      </c>
      <c r="AM550" s="368">
        <f>VLOOKUP($B550, '0.학교(충남+대전)'!$C$4:$AH$767, 32, FALSE)</f>
        <v>1</v>
      </c>
      <c r="AN550" s="368">
        <f>VLOOKUP($G550, SCHOOL_INFO!$D$5:$AS$749, 9, FALSE)</f>
        <v>22</v>
      </c>
      <c r="AO550" s="368">
        <f>VLOOKUP($G550, SCHOOL_INFO!$D$5:$AS$749, 36, FALSE)</f>
        <v>31</v>
      </c>
      <c r="AP550" s="368">
        <f>VLOOKUP($G550, SCHOOL_INFO!$D$5:$AS$749, 37, FALSE)</f>
        <v>3</v>
      </c>
      <c r="AQ550" s="368">
        <f>VLOOKUP($B550, '0.학교(충남+대전)'!$C$4:$AC$767, 27, FALSE)</f>
        <v>31</v>
      </c>
      <c r="AR550" s="368">
        <f>VLOOKUP($B550, '0.학교(충남+대전)'!$C$4:$AH$767, 29, FALSE)</f>
        <v>32</v>
      </c>
      <c r="AS550" s="368">
        <f>VLOOKUP($B550, '0.학교(충남+대전)'!$C$4:$AH$767, 30, FALSE)</f>
        <v>2</v>
      </c>
      <c r="AT550" s="368">
        <f>VLOOKUP($G550, SCHOOL_INFO!$D$5:$AS$749, 38, FALSE)</f>
        <v>2</v>
      </c>
      <c r="AU550" s="368">
        <f>VLOOKUP($G550, SCHOOL_INFO!$D$5:$AS$749, 39, FALSE)</f>
        <v>5</v>
      </c>
      <c r="AV550" s="368">
        <f>VLOOKUP($G550, SCHOOL_INFO!$D$5:$AS$749, 40, FALSE)</f>
        <v>34</v>
      </c>
      <c r="AW550" s="368">
        <f>VLOOKUP($G550, SCHOOL_INFO!$D$5:$AS$749, 41, FALSE)</f>
        <v>0</v>
      </c>
      <c r="AX550" s="368">
        <f>VLOOKUP($G550, SCHOOL_INFO!$D$5:$AS$749, 42, FALSE)</f>
        <v>0</v>
      </c>
    </row>
    <row r="551" spans="1:50" ht="16.5" customHeight="1">
      <c r="A551" s="81">
        <v>547</v>
      </c>
      <c r="B551" s="86" t="s">
        <v>1876</v>
      </c>
      <c r="C551" s="88" t="s">
        <v>28</v>
      </c>
      <c r="D551" s="86" t="s">
        <v>2233</v>
      </c>
      <c r="E551" s="86" t="s">
        <v>1784</v>
      </c>
      <c r="F551" s="87" t="s">
        <v>727</v>
      </c>
      <c r="G551" s="90" t="s">
        <v>1877</v>
      </c>
      <c r="H551" s="390" t="s">
        <v>26</v>
      </c>
      <c r="I551" s="391" t="s">
        <v>35</v>
      </c>
      <c r="J551" s="88" t="s">
        <v>5123</v>
      </c>
      <c r="K551" s="366">
        <v>2</v>
      </c>
      <c r="L551" s="367">
        <v>1</v>
      </c>
      <c r="M551" s="367">
        <v>1</v>
      </c>
      <c r="N551" s="368">
        <f>VLOOKUP($G551, SCHOOL_INFO!$D$5:$AS$749, 6, FALSE)</f>
        <v>16</v>
      </c>
      <c r="O551" s="368">
        <f>VLOOKUP($G551, SCHOOL_INFO!$D$5:$AS$749, 7, FALSE)</f>
        <v>2</v>
      </c>
      <c r="P551" s="368">
        <f>VLOOKUP($G551, SCHOOL_INFO!$D$5:$AS$749, 8, FALSE)</f>
        <v>1</v>
      </c>
      <c r="Q551" s="368">
        <f>VLOOKUP($G551, SCHOOL_INFO!$D$5:$AS$749, 10, FALSE)</f>
        <v>0</v>
      </c>
      <c r="R551" s="368">
        <f>VLOOKUP($G551, SCHOOL_INFO!$D$5:$AS$749, 11, FALSE)</f>
        <v>0</v>
      </c>
      <c r="S551" s="368">
        <f>VLOOKUP($G551, SCHOOL_INFO!$D$5:$AS$749, 12, FALSE)</f>
        <v>0</v>
      </c>
      <c r="T551" s="368">
        <f>VLOOKUP($G551, SCHOOL_INFO!$D$5:$AS$749, 13, FALSE)</f>
        <v>0</v>
      </c>
      <c r="U551" s="368">
        <f>VLOOKUP($G551, SCHOOL_INFO!$D$5:$AS$749, 14, FALSE)</f>
        <v>0</v>
      </c>
      <c r="V551" s="368">
        <f>VLOOKUP($G551, SCHOOL_INFO!$D$5:$AS$749, 15, FALSE)</f>
        <v>0</v>
      </c>
      <c r="W551" s="368">
        <f>VLOOKUP($G551, SCHOOL_INFO!$D$5:$AS$749, 17, FALSE)</f>
        <v>37</v>
      </c>
      <c r="X551" s="368">
        <f>VLOOKUP($G551, SCHOOL_INFO!$D$5:$AS$749, 18, FALSE)</f>
        <v>3</v>
      </c>
      <c r="Y551" s="368">
        <f>VLOOKUP($G551, SCHOOL_INFO!$D$5:$AS$749, 19, FALSE)</f>
        <v>0</v>
      </c>
      <c r="Z551" s="368">
        <f>VLOOKUP($G551, SCHOOL_INFO!$D$5:$AS$749, 21, FALSE)</f>
        <v>1</v>
      </c>
      <c r="AA551" s="368">
        <f>VLOOKUP($G551, SCHOOL_INFO!$D$5:$AS$749, 22, FALSE)</f>
        <v>1</v>
      </c>
      <c r="AB551" s="368">
        <f>VLOOKUP($G551, SCHOOL_INFO!$D$5:$AS$749, 23, FALSE)</f>
        <v>0</v>
      </c>
      <c r="AC551" s="368">
        <f>VLOOKUP($G551, SCHOOL_INFO!$D$5:$AS$749, 25, FALSE)</f>
        <v>0</v>
      </c>
      <c r="AD551" s="368">
        <f>VLOOKUP($G551, SCHOOL_INFO!$D$5:$AS$749, 26, FALSE)</f>
        <v>0</v>
      </c>
      <c r="AE551" s="368">
        <f>VLOOKUP($G551, SCHOOL_INFO!$D$5:$AS$749, 27, FALSE)</f>
        <v>0</v>
      </c>
      <c r="AF551" s="368">
        <f>VLOOKUP($G551, SCHOOL_INFO!$D$5:$AS$749, 29, FALSE)</f>
        <v>0</v>
      </c>
      <c r="AG551" s="368">
        <f>VLOOKUP($G551, SCHOOL_INFO!$D$5:$AS$749, 30, FALSE)</f>
        <v>0</v>
      </c>
      <c r="AH551" s="368">
        <f>VLOOKUP($G551, SCHOOL_INFO!$D$5:$AS$749, 31, FALSE)</f>
        <v>0</v>
      </c>
      <c r="AI551" s="368">
        <f>VLOOKUP($G551, SCHOOL_INFO!$D$5:$AS$749, 33, FALSE)</f>
        <v>1</v>
      </c>
      <c r="AJ551" s="368">
        <f>VLOOKUP($G551, SCHOOL_INFO!$D$5:$AS$749, 34, FALSE)</f>
        <v>0</v>
      </c>
      <c r="AK551" s="368">
        <f>VLOOKUP($G551, SCHOOL_INFO!$D$5:$AS$749, 35, FALSE)</f>
        <v>13</v>
      </c>
      <c r="AL551" s="368">
        <f>VLOOKUP($B551, '0.학교(충남+대전)'!$C$4:$AH$767, 31, FALSE)</f>
        <v>16</v>
      </c>
      <c r="AM551" s="368">
        <f>VLOOKUP($B551, '0.학교(충남+대전)'!$C$4:$AH$767, 32, FALSE)</f>
        <v>0</v>
      </c>
      <c r="AN551" s="368">
        <f>VLOOKUP($G551, SCHOOL_INFO!$D$5:$AS$749, 9, FALSE)</f>
        <v>19</v>
      </c>
      <c r="AO551" s="368">
        <f>VLOOKUP($G551, SCHOOL_INFO!$D$5:$AS$749, 36, FALSE)</f>
        <v>77</v>
      </c>
      <c r="AP551" s="368">
        <f>VLOOKUP($G551, SCHOOL_INFO!$D$5:$AS$749, 37, FALSE)</f>
        <v>0</v>
      </c>
      <c r="AQ551" s="368">
        <f>VLOOKUP($B551, '0.학교(충남+대전)'!$C$4:$AC$767, 27, FALSE)</f>
        <v>77</v>
      </c>
      <c r="AR551" s="368">
        <f>VLOOKUP($B551, '0.학교(충남+대전)'!$C$4:$AH$767, 29, FALSE)</f>
        <v>77</v>
      </c>
      <c r="AS551" s="368">
        <f>VLOOKUP($B551, '0.학교(충남+대전)'!$C$4:$AH$767, 30, FALSE)</f>
        <v>0</v>
      </c>
      <c r="AT551" s="368">
        <f>VLOOKUP($G551, SCHOOL_INFO!$D$5:$AS$749, 38, FALSE)</f>
        <v>0</v>
      </c>
      <c r="AU551" s="368">
        <f>VLOOKUP($G551, SCHOOL_INFO!$D$5:$AS$749, 39, FALSE)</f>
        <v>13</v>
      </c>
      <c r="AV551" s="368">
        <f>VLOOKUP($G551, SCHOOL_INFO!$D$5:$AS$749, 40, FALSE)</f>
        <v>77</v>
      </c>
      <c r="AW551" s="368">
        <f>VLOOKUP($G551, SCHOOL_INFO!$D$5:$AS$749, 41, FALSE)</f>
        <v>0</v>
      </c>
      <c r="AX551" s="368">
        <f>VLOOKUP($G551, SCHOOL_INFO!$D$5:$AS$749, 42, FALSE)</f>
        <v>0</v>
      </c>
    </row>
    <row r="552" spans="1:50" ht="16.5" customHeight="1">
      <c r="A552" s="80">
        <v>548</v>
      </c>
      <c r="B552" s="86" t="s">
        <v>1878</v>
      </c>
      <c r="C552" s="88" t="s">
        <v>28</v>
      </c>
      <c r="D552" s="86" t="s">
        <v>2233</v>
      </c>
      <c r="E552" s="86" t="s">
        <v>1784</v>
      </c>
      <c r="F552" s="89" t="s">
        <v>730</v>
      </c>
      <c r="G552" s="90" t="s">
        <v>1879</v>
      </c>
      <c r="H552" s="390" t="s">
        <v>26</v>
      </c>
      <c r="I552" s="390" t="s">
        <v>35</v>
      </c>
      <c r="J552" s="88" t="s">
        <v>5123</v>
      </c>
      <c r="K552" s="366">
        <v>3</v>
      </c>
      <c r="L552" s="367">
        <v>1</v>
      </c>
      <c r="M552" s="367">
        <v>1</v>
      </c>
      <c r="N552" s="368">
        <f>VLOOKUP($G552, SCHOOL_INFO!$D$5:$AS$749, 6, FALSE)</f>
        <v>15</v>
      </c>
      <c r="O552" s="368">
        <f>VLOOKUP($G552, SCHOOL_INFO!$D$5:$AS$749, 7, FALSE)</f>
        <v>5</v>
      </c>
      <c r="P552" s="368">
        <f>VLOOKUP($G552, SCHOOL_INFO!$D$5:$AS$749, 8, FALSE)</f>
        <v>1</v>
      </c>
      <c r="Q552" s="368">
        <f>VLOOKUP($G552, SCHOOL_INFO!$D$5:$AS$749, 10, FALSE)</f>
        <v>0</v>
      </c>
      <c r="R552" s="368">
        <f>VLOOKUP($G552, SCHOOL_INFO!$D$5:$AS$749, 11, FALSE)</f>
        <v>0</v>
      </c>
      <c r="S552" s="368">
        <f>VLOOKUP($G552, SCHOOL_INFO!$D$5:$AS$749, 12, FALSE)</f>
        <v>0</v>
      </c>
      <c r="T552" s="368">
        <f>VLOOKUP($G552, SCHOOL_INFO!$D$5:$AS$749, 13, FALSE)</f>
        <v>0</v>
      </c>
      <c r="U552" s="368">
        <f>VLOOKUP($G552, SCHOOL_INFO!$D$5:$AS$749, 14, FALSE)</f>
        <v>0</v>
      </c>
      <c r="V552" s="368">
        <f>VLOOKUP($G552, SCHOOL_INFO!$D$5:$AS$749, 15, FALSE)</f>
        <v>0</v>
      </c>
      <c r="W552" s="368">
        <f>VLOOKUP($G552, SCHOOL_INFO!$D$5:$AS$749, 17, FALSE)</f>
        <v>7</v>
      </c>
      <c r="X552" s="368">
        <f>VLOOKUP($G552, SCHOOL_INFO!$D$5:$AS$749, 18, FALSE)</f>
        <v>2</v>
      </c>
      <c r="Y552" s="368">
        <f>VLOOKUP($G552, SCHOOL_INFO!$D$5:$AS$749, 19, FALSE)</f>
        <v>0</v>
      </c>
      <c r="Z552" s="368">
        <f>VLOOKUP($G552, SCHOOL_INFO!$D$5:$AS$749, 21, FALSE)</f>
        <v>15</v>
      </c>
      <c r="AA552" s="368">
        <f>VLOOKUP($G552, SCHOOL_INFO!$D$5:$AS$749, 22, FALSE)</f>
        <v>7</v>
      </c>
      <c r="AB552" s="368">
        <f>VLOOKUP($G552, SCHOOL_INFO!$D$5:$AS$749, 23, FALSE)</f>
        <v>0</v>
      </c>
      <c r="AC552" s="368">
        <f>VLOOKUP($G552, SCHOOL_INFO!$D$5:$AS$749, 25, FALSE)</f>
        <v>9</v>
      </c>
      <c r="AD552" s="368">
        <f>VLOOKUP($G552, SCHOOL_INFO!$D$5:$AS$749, 26, FALSE)</f>
        <v>2</v>
      </c>
      <c r="AE552" s="368">
        <f>VLOOKUP($G552, SCHOOL_INFO!$D$5:$AS$749, 27, FALSE)</f>
        <v>0</v>
      </c>
      <c r="AF552" s="368">
        <f>VLOOKUP($G552, SCHOOL_INFO!$D$5:$AS$749, 29, FALSE)</f>
        <v>0</v>
      </c>
      <c r="AG552" s="368">
        <f>VLOOKUP($G552, SCHOOL_INFO!$D$5:$AS$749, 30, FALSE)</f>
        <v>0</v>
      </c>
      <c r="AH552" s="368">
        <f>VLOOKUP($G552, SCHOOL_INFO!$D$5:$AS$749, 31, FALSE)</f>
        <v>0</v>
      </c>
      <c r="AI552" s="368">
        <f>VLOOKUP($G552, SCHOOL_INFO!$D$5:$AS$749, 33, FALSE)</f>
        <v>1</v>
      </c>
      <c r="AJ552" s="368">
        <f>VLOOKUP($G552, SCHOOL_INFO!$D$5:$AS$749, 34, FALSE)</f>
        <v>0</v>
      </c>
      <c r="AK552" s="368">
        <f>VLOOKUP($G552, SCHOOL_INFO!$D$5:$AS$749, 35, FALSE)</f>
        <v>6</v>
      </c>
      <c r="AL552" s="368">
        <f>VLOOKUP($B552, '0.학교(충남+대전)'!$C$4:$AH$767, 31, FALSE)</f>
        <v>5</v>
      </c>
      <c r="AM552" s="368">
        <f>VLOOKUP($B552, '0.학교(충남+대전)'!$C$4:$AH$767, 32, FALSE)</f>
        <v>1</v>
      </c>
      <c r="AN552" s="368">
        <f>VLOOKUP($G552, SCHOOL_INFO!$D$5:$AS$749, 9, FALSE)</f>
        <v>21</v>
      </c>
      <c r="AO552" s="368">
        <f>VLOOKUP($G552, SCHOOL_INFO!$D$5:$AS$749, 36, FALSE)</f>
        <v>11</v>
      </c>
      <c r="AP552" s="368">
        <f>VLOOKUP($G552, SCHOOL_INFO!$D$5:$AS$749, 37, FALSE)</f>
        <v>33</v>
      </c>
      <c r="AQ552" s="368">
        <f>VLOOKUP($B552, '0.학교(충남+대전)'!$C$4:$AC$767, 27, FALSE)</f>
        <v>44</v>
      </c>
      <c r="AR552" s="368">
        <f>VLOOKUP($B552, '0.학교(충남+대전)'!$C$4:$AH$767, 29, FALSE)</f>
        <v>44</v>
      </c>
      <c r="AS552" s="368">
        <f>VLOOKUP($B552, '0.학교(충남+대전)'!$C$4:$AH$767, 30, FALSE)</f>
        <v>0</v>
      </c>
      <c r="AT552" s="368">
        <f>VLOOKUP($G552, SCHOOL_INFO!$D$5:$AS$749, 38, FALSE)</f>
        <v>1</v>
      </c>
      <c r="AU552" s="368">
        <f>VLOOKUP($G552, SCHOOL_INFO!$D$5:$AS$749, 39, FALSE)</f>
        <v>5</v>
      </c>
      <c r="AV552" s="368">
        <f>VLOOKUP($G552, SCHOOL_INFO!$D$5:$AS$749, 40, FALSE)</f>
        <v>46</v>
      </c>
      <c r="AW552" s="368">
        <f>VLOOKUP($G552, SCHOOL_INFO!$D$5:$AS$749, 41, FALSE)</f>
        <v>0</v>
      </c>
      <c r="AX552" s="368">
        <f>VLOOKUP($G552, SCHOOL_INFO!$D$5:$AS$749, 42, FALSE)</f>
        <v>0</v>
      </c>
    </row>
    <row r="553" spans="1:50" ht="16.5" customHeight="1">
      <c r="A553" s="80">
        <v>549</v>
      </c>
      <c r="B553" s="86" t="s">
        <v>1880</v>
      </c>
      <c r="C553" s="88" t="s">
        <v>28</v>
      </c>
      <c r="D553" s="86" t="s">
        <v>2233</v>
      </c>
      <c r="E553" s="86" t="s">
        <v>1784</v>
      </c>
      <c r="F553" s="87" t="s">
        <v>727</v>
      </c>
      <c r="G553" s="90" t="s">
        <v>1881</v>
      </c>
      <c r="H553" s="390" t="s">
        <v>26</v>
      </c>
      <c r="I553" s="390" t="s">
        <v>35</v>
      </c>
      <c r="J553" s="88" t="s">
        <v>5123</v>
      </c>
      <c r="K553" s="366">
        <v>3</v>
      </c>
      <c r="L553" s="367">
        <v>1</v>
      </c>
      <c r="M553" s="367">
        <v>1</v>
      </c>
      <c r="N553" s="368">
        <f>VLOOKUP($G553, SCHOOL_INFO!$D$5:$AS$749, 6, FALSE)</f>
        <v>10</v>
      </c>
      <c r="O553" s="368">
        <f>VLOOKUP($G553, SCHOOL_INFO!$D$5:$AS$749, 7, FALSE)</f>
        <v>6</v>
      </c>
      <c r="P553" s="368">
        <f>VLOOKUP($G553, SCHOOL_INFO!$D$5:$AS$749, 8, FALSE)</f>
        <v>1</v>
      </c>
      <c r="Q553" s="368">
        <f>VLOOKUP($G553, SCHOOL_INFO!$D$5:$AS$749, 10, FALSE)</f>
        <v>1</v>
      </c>
      <c r="R553" s="368">
        <f>VLOOKUP($G553, SCHOOL_INFO!$D$5:$AS$749, 11, FALSE)</f>
        <v>0</v>
      </c>
      <c r="S553" s="368">
        <f>VLOOKUP($G553, SCHOOL_INFO!$D$5:$AS$749, 12, FALSE)</f>
        <v>0</v>
      </c>
      <c r="T553" s="368">
        <f>VLOOKUP($G553, SCHOOL_INFO!$D$5:$AS$749, 13, FALSE)</f>
        <v>0</v>
      </c>
      <c r="U553" s="368">
        <f>VLOOKUP($G553, SCHOOL_INFO!$D$5:$AS$749, 14, FALSE)</f>
        <v>0</v>
      </c>
      <c r="V553" s="368">
        <f>VLOOKUP($G553, SCHOOL_INFO!$D$5:$AS$749, 15, FALSE)</f>
        <v>0</v>
      </c>
      <c r="W553" s="368">
        <f>VLOOKUP($G553, SCHOOL_INFO!$D$5:$AS$749, 17, FALSE)</f>
        <v>0</v>
      </c>
      <c r="X553" s="368">
        <f>VLOOKUP($G553, SCHOOL_INFO!$D$5:$AS$749, 18, FALSE)</f>
        <v>0</v>
      </c>
      <c r="Y553" s="368">
        <f>VLOOKUP($G553, SCHOOL_INFO!$D$5:$AS$749, 19, FALSE)</f>
        <v>0</v>
      </c>
      <c r="Z553" s="368">
        <f>VLOOKUP($G553, SCHOOL_INFO!$D$5:$AS$749, 21, FALSE)</f>
        <v>2</v>
      </c>
      <c r="AA553" s="368">
        <f>VLOOKUP($G553, SCHOOL_INFO!$D$5:$AS$749, 22, FALSE)</f>
        <v>2</v>
      </c>
      <c r="AB553" s="368">
        <f>VLOOKUP($G553, SCHOOL_INFO!$D$5:$AS$749, 23, FALSE)</f>
        <v>0</v>
      </c>
      <c r="AC553" s="368">
        <f>VLOOKUP($G553, SCHOOL_INFO!$D$5:$AS$749, 25, FALSE)</f>
        <v>26</v>
      </c>
      <c r="AD553" s="368">
        <f>VLOOKUP($G553, SCHOOL_INFO!$D$5:$AS$749, 26, FALSE)</f>
        <v>11</v>
      </c>
      <c r="AE553" s="368">
        <f>VLOOKUP($G553, SCHOOL_INFO!$D$5:$AS$749, 27, FALSE)</f>
        <v>0</v>
      </c>
      <c r="AF553" s="368">
        <f>VLOOKUP($G553, SCHOOL_INFO!$D$5:$AS$749, 29, FALSE)</f>
        <v>0</v>
      </c>
      <c r="AG553" s="368">
        <f>VLOOKUP($G553, SCHOOL_INFO!$D$5:$AS$749, 30, FALSE)</f>
        <v>0</v>
      </c>
      <c r="AH553" s="368">
        <f>VLOOKUP($G553, SCHOOL_INFO!$D$5:$AS$749, 31, FALSE)</f>
        <v>0</v>
      </c>
      <c r="AI553" s="368">
        <f>VLOOKUP($G553, SCHOOL_INFO!$D$5:$AS$749, 33, FALSE)</f>
        <v>1</v>
      </c>
      <c r="AJ553" s="368">
        <f>VLOOKUP($G553, SCHOOL_INFO!$D$5:$AS$749, 34, FALSE)</f>
        <v>0</v>
      </c>
      <c r="AK553" s="368">
        <f>VLOOKUP($G553, SCHOOL_INFO!$D$5:$AS$749, 35, FALSE)</f>
        <v>7</v>
      </c>
      <c r="AL553" s="368">
        <f>VLOOKUP($B553, '0.학교(충남+대전)'!$C$4:$AH$767, 31, FALSE)</f>
        <v>7</v>
      </c>
      <c r="AM553" s="368">
        <f>VLOOKUP($B553, '0.학교(충남+대전)'!$C$4:$AH$767, 32, FALSE)</f>
        <v>0</v>
      </c>
      <c r="AN553" s="368">
        <f>VLOOKUP($G553, SCHOOL_INFO!$D$5:$AS$749, 9, FALSE)</f>
        <v>17</v>
      </c>
      <c r="AO553" s="368">
        <f>VLOOKUP($G553, SCHOOL_INFO!$D$5:$AS$749, 36, FALSE)</f>
        <v>50</v>
      </c>
      <c r="AP553" s="368">
        <f>VLOOKUP($G553, SCHOOL_INFO!$D$5:$AS$749, 37, FALSE)</f>
        <v>6</v>
      </c>
      <c r="AQ553" s="368">
        <f>VLOOKUP($B553, '0.학교(충남+대전)'!$C$4:$AC$767, 27, FALSE)</f>
        <v>56</v>
      </c>
      <c r="AR553" s="368">
        <f>VLOOKUP($B553, '0.학교(충남+대전)'!$C$4:$AH$767, 29, FALSE)</f>
        <v>56</v>
      </c>
      <c r="AS553" s="368">
        <f>VLOOKUP($B553, '0.학교(충남+대전)'!$C$4:$AH$767, 30, FALSE)</f>
        <v>0</v>
      </c>
      <c r="AT553" s="368">
        <f>VLOOKUP($G553, SCHOOL_INFO!$D$5:$AS$749, 38, FALSE)</f>
        <v>1</v>
      </c>
      <c r="AU553" s="368">
        <f>VLOOKUP($G553, SCHOOL_INFO!$D$5:$AS$749, 39, FALSE)</f>
        <v>7</v>
      </c>
      <c r="AV553" s="368">
        <f>VLOOKUP($G553, SCHOOL_INFO!$D$5:$AS$749, 40, FALSE)</f>
        <v>56</v>
      </c>
      <c r="AW553" s="368">
        <f>VLOOKUP($G553, SCHOOL_INFO!$D$5:$AS$749, 41, FALSE)</f>
        <v>0</v>
      </c>
      <c r="AX553" s="368">
        <f>VLOOKUP($G553, SCHOOL_INFO!$D$5:$AS$749, 42, FALSE)</f>
        <v>0</v>
      </c>
    </row>
    <row r="554" spans="1:50" ht="16.5" customHeight="1">
      <c r="A554" s="81">
        <v>550</v>
      </c>
      <c r="B554" s="86" t="s">
        <v>1882</v>
      </c>
      <c r="C554" s="88" t="s">
        <v>28</v>
      </c>
      <c r="D554" s="86" t="s">
        <v>2233</v>
      </c>
      <c r="E554" s="86" t="s">
        <v>1784</v>
      </c>
      <c r="F554" s="89" t="s">
        <v>730</v>
      </c>
      <c r="G554" s="90" t="s">
        <v>1883</v>
      </c>
      <c r="H554" s="390" t="s">
        <v>26</v>
      </c>
      <c r="I554" s="390" t="s">
        <v>35</v>
      </c>
      <c r="J554" s="88" t="s">
        <v>5123</v>
      </c>
      <c r="K554" s="366">
        <v>3</v>
      </c>
      <c r="L554" s="367">
        <v>1</v>
      </c>
      <c r="M554" s="367">
        <v>1</v>
      </c>
      <c r="N554" s="368">
        <f>VLOOKUP($G554, SCHOOL_INFO!$D$5:$AS$749, 6, FALSE)</f>
        <v>18</v>
      </c>
      <c r="O554" s="368">
        <f>VLOOKUP($G554, SCHOOL_INFO!$D$5:$AS$749, 7, FALSE)</f>
        <v>0</v>
      </c>
      <c r="P554" s="368">
        <f>VLOOKUP($G554, SCHOOL_INFO!$D$5:$AS$749, 8, FALSE)</f>
        <v>1</v>
      </c>
      <c r="Q554" s="368">
        <f>VLOOKUP($G554, SCHOOL_INFO!$D$5:$AS$749, 10, FALSE)</f>
        <v>0</v>
      </c>
      <c r="R554" s="368">
        <f>VLOOKUP($G554, SCHOOL_INFO!$D$5:$AS$749, 11, FALSE)</f>
        <v>0</v>
      </c>
      <c r="S554" s="368">
        <f>VLOOKUP($G554, SCHOOL_INFO!$D$5:$AS$749, 12, FALSE)</f>
        <v>0</v>
      </c>
      <c r="T554" s="368">
        <f>VLOOKUP($G554, SCHOOL_INFO!$D$5:$AS$749, 13, FALSE)</f>
        <v>0</v>
      </c>
      <c r="U554" s="368">
        <f>VLOOKUP($G554, SCHOOL_INFO!$D$5:$AS$749, 14, FALSE)</f>
        <v>0</v>
      </c>
      <c r="V554" s="368">
        <f>VLOOKUP($G554, SCHOOL_INFO!$D$5:$AS$749, 15, FALSE)</f>
        <v>0</v>
      </c>
      <c r="W554" s="368">
        <f>VLOOKUP($G554, SCHOOL_INFO!$D$5:$AS$749, 17, FALSE)</f>
        <v>12</v>
      </c>
      <c r="X554" s="368">
        <f>VLOOKUP($G554, SCHOOL_INFO!$D$5:$AS$749, 18, FALSE)</f>
        <v>0</v>
      </c>
      <c r="Y554" s="368">
        <f>VLOOKUP($G554, SCHOOL_INFO!$D$5:$AS$749, 19, FALSE)</f>
        <v>0</v>
      </c>
      <c r="Z554" s="368">
        <f>VLOOKUP($G554, SCHOOL_INFO!$D$5:$AS$749, 21, FALSE)</f>
        <v>26</v>
      </c>
      <c r="AA554" s="368">
        <f>VLOOKUP($G554, SCHOOL_INFO!$D$5:$AS$749, 22, FALSE)</f>
        <v>2</v>
      </c>
      <c r="AB554" s="368">
        <f>VLOOKUP($G554, SCHOOL_INFO!$D$5:$AS$749, 23, FALSE)</f>
        <v>0</v>
      </c>
      <c r="AC554" s="368">
        <f>VLOOKUP($G554, SCHOOL_INFO!$D$5:$AS$749, 25, FALSE)</f>
        <v>0</v>
      </c>
      <c r="AD554" s="368">
        <f>VLOOKUP($G554, SCHOOL_INFO!$D$5:$AS$749, 26, FALSE)</f>
        <v>0</v>
      </c>
      <c r="AE554" s="368">
        <f>VLOOKUP($G554, SCHOOL_INFO!$D$5:$AS$749, 27, FALSE)</f>
        <v>0</v>
      </c>
      <c r="AF554" s="368">
        <f>VLOOKUP($G554, SCHOOL_INFO!$D$5:$AS$749, 29, FALSE)</f>
        <v>0</v>
      </c>
      <c r="AG554" s="368">
        <f>VLOOKUP($G554, SCHOOL_INFO!$D$5:$AS$749, 30, FALSE)</f>
        <v>0</v>
      </c>
      <c r="AH554" s="368">
        <f>VLOOKUP($G554, SCHOOL_INFO!$D$5:$AS$749, 31, FALSE)</f>
        <v>0</v>
      </c>
      <c r="AI554" s="368">
        <f>VLOOKUP($G554, SCHOOL_INFO!$D$5:$AS$749, 33, FALSE)</f>
        <v>1</v>
      </c>
      <c r="AJ554" s="368">
        <f>VLOOKUP($G554, SCHOOL_INFO!$D$5:$AS$749, 34, FALSE)</f>
        <v>0</v>
      </c>
      <c r="AK554" s="368">
        <f>VLOOKUP($G554, SCHOOL_INFO!$D$5:$AS$749, 35, FALSE)</f>
        <v>4</v>
      </c>
      <c r="AL554" s="368">
        <f>VLOOKUP($B554, '0.학교(충남+대전)'!$C$4:$AH$767, 31, FALSE)</f>
        <v>4</v>
      </c>
      <c r="AM554" s="368">
        <f>VLOOKUP($B554, '0.학교(충남+대전)'!$C$4:$AH$767, 32, FALSE)</f>
        <v>0</v>
      </c>
      <c r="AN554" s="368">
        <f>VLOOKUP($G554, SCHOOL_INFO!$D$5:$AS$749, 9, FALSE)</f>
        <v>19</v>
      </c>
      <c r="AO554" s="368">
        <f>VLOOKUP($G554, SCHOOL_INFO!$D$5:$AS$749, 36, FALSE)</f>
        <v>31</v>
      </c>
      <c r="AP554" s="368">
        <f>VLOOKUP($G554, SCHOOL_INFO!$D$5:$AS$749, 37, FALSE)</f>
        <v>2</v>
      </c>
      <c r="AQ554" s="368">
        <f>VLOOKUP($B554, '0.학교(충남+대전)'!$C$4:$AC$767, 27, FALSE)</f>
        <v>33</v>
      </c>
      <c r="AR554" s="368">
        <f>VLOOKUP($B554, '0.학교(충남+대전)'!$C$4:$AH$767, 29, FALSE)</f>
        <v>33</v>
      </c>
      <c r="AS554" s="368">
        <f>VLOOKUP($B554, '0.학교(충남+대전)'!$C$4:$AH$767, 30, FALSE)</f>
        <v>0</v>
      </c>
      <c r="AT554" s="368">
        <f>VLOOKUP($G554, SCHOOL_INFO!$D$5:$AS$749, 38, FALSE)</f>
        <v>1</v>
      </c>
      <c r="AU554" s="368">
        <f>VLOOKUP($G554, SCHOOL_INFO!$D$5:$AS$749, 39, FALSE)</f>
        <v>4</v>
      </c>
      <c r="AV554" s="368">
        <f>VLOOKUP($G554, SCHOOL_INFO!$D$5:$AS$749, 40, FALSE)</f>
        <v>33</v>
      </c>
      <c r="AW554" s="368">
        <f>VLOOKUP($G554, SCHOOL_INFO!$D$5:$AS$749, 41, FALSE)</f>
        <v>0</v>
      </c>
      <c r="AX554" s="368">
        <f>VLOOKUP($G554, SCHOOL_INFO!$D$5:$AS$749, 42, FALSE)</f>
        <v>0</v>
      </c>
    </row>
    <row r="555" spans="1:50" ht="16.5" customHeight="1">
      <c r="A555" s="80">
        <v>551</v>
      </c>
      <c r="B555" s="86" t="s">
        <v>1884</v>
      </c>
      <c r="C555" s="88" t="s">
        <v>28</v>
      </c>
      <c r="D555" s="86" t="s">
        <v>2233</v>
      </c>
      <c r="E555" s="86" t="s">
        <v>1784</v>
      </c>
      <c r="F555" s="91" t="s">
        <v>724</v>
      </c>
      <c r="G555" s="90" t="s">
        <v>1885</v>
      </c>
      <c r="H555" s="390" t="s">
        <v>26</v>
      </c>
      <c r="I555" s="390" t="s">
        <v>35</v>
      </c>
      <c r="J555" s="88" t="s">
        <v>5123</v>
      </c>
      <c r="K555" s="366">
        <v>3</v>
      </c>
      <c r="L555" s="367">
        <v>1</v>
      </c>
      <c r="M555" s="367">
        <v>1</v>
      </c>
      <c r="N555" s="368">
        <f>VLOOKUP($G555, SCHOOL_INFO!$D$5:$AS$749, 6, FALSE)</f>
        <v>19</v>
      </c>
      <c r="O555" s="368">
        <f>VLOOKUP($G555, SCHOOL_INFO!$D$5:$AS$749, 7, FALSE)</f>
        <v>0</v>
      </c>
      <c r="P555" s="368">
        <f>VLOOKUP($G555, SCHOOL_INFO!$D$5:$AS$749, 8, FALSE)</f>
        <v>1</v>
      </c>
      <c r="Q555" s="368">
        <f>VLOOKUP($G555, SCHOOL_INFO!$D$5:$AS$749, 10, FALSE)</f>
        <v>1</v>
      </c>
      <c r="R555" s="368">
        <f>VLOOKUP($G555, SCHOOL_INFO!$D$5:$AS$749, 11, FALSE)</f>
        <v>0</v>
      </c>
      <c r="S555" s="368">
        <f>VLOOKUP($G555, SCHOOL_INFO!$D$5:$AS$749, 12, FALSE)</f>
        <v>0</v>
      </c>
      <c r="T555" s="368">
        <f>VLOOKUP($G555, SCHOOL_INFO!$D$5:$AS$749, 13, FALSE)</f>
        <v>12</v>
      </c>
      <c r="U555" s="368">
        <f>VLOOKUP($G555, SCHOOL_INFO!$D$5:$AS$749, 14, FALSE)</f>
        <v>0</v>
      </c>
      <c r="V555" s="368">
        <f>VLOOKUP($G555, SCHOOL_INFO!$D$5:$AS$749, 15, FALSE)</f>
        <v>0</v>
      </c>
      <c r="W555" s="368">
        <f>VLOOKUP($G555, SCHOOL_INFO!$D$5:$AS$749, 17, FALSE)</f>
        <v>4</v>
      </c>
      <c r="X555" s="368">
        <f>VLOOKUP($G555, SCHOOL_INFO!$D$5:$AS$749, 18, FALSE)</f>
        <v>0</v>
      </c>
      <c r="Y555" s="368">
        <f>VLOOKUP($G555, SCHOOL_INFO!$D$5:$AS$749, 19, FALSE)</f>
        <v>0</v>
      </c>
      <c r="Z555" s="368">
        <f>VLOOKUP($G555, SCHOOL_INFO!$D$5:$AS$749, 21, FALSE)</f>
        <v>23</v>
      </c>
      <c r="AA555" s="368">
        <f>VLOOKUP($G555, SCHOOL_INFO!$D$5:$AS$749, 22, FALSE)</f>
        <v>4</v>
      </c>
      <c r="AB555" s="368">
        <f>VLOOKUP($G555, SCHOOL_INFO!$D$5:$AS$749, 23, FALSE)</f>
        <v>0</v>
      </c>
      <c r="AC555" s="368">
        <f>VLOOKUP($G555, SCHOOL_INFO!$D$5:$AS$749, 25, FALSE)</f>
        <v>7</v>
      </c>
      <c r="AD555" s="368">
        <f>VLOOKUP($G555, SCHOOL_INFO!$D$5:$AS$749, 26, FALSE)</f>
        <v>0</v>
      </c>
      <c r="AE555" s="368">
        <f>VLOOKUP($G555, SCHOOL_INFO!$D$5:$AS$749, 27, FALSE)</f>
        <v>0</v>
      </c>
      <c r="AF555" s="368">
        <f>VLOOKUP($G555, SCHOOL_INFO!$D$5:$AS$749, 29, FALSE)</f>
        <v>1</v>
      </c>
      <c r="AG555" s="368">
        <f>VLOOKUP($G555, SCHOOL_INFO!$D$5:$AS$749, 30, FALSE)</f>
        <v>0</v>
      </c>
      <c r="AH555" s="368">
        <f>VLOOKUP($G555, SCHOOL_INFO!$D$5:$AS$749, 31, FALSE)</f>
        <v>0</v>
      </c>
      <c r="AI555" s="368">
        <f>VLOOKUP($G555, SCHOOL_INFO!$D$5:$AS$749, 33, FALSE)</f>
        <v>1</v>
      </c>
      <c r="AJ555" s="368">
        <f>VLOOKUP($G555, SCHOOL_INFO!$D$5:$AS$749, 34, FALSE)</f>
        <v>0</v>
      </c>
      <c r="AK555" s="368">
        <f>VLOOKUP($G555, SCHOOL_INFO!$D$5:$AS$749, 35, FALSE)</f>
        <v>14</v>
      </c>
      <c r="AL555" s="368">
        <f>VLOOKUP($B555, '0.학교(충남+대전)'!$C$4:$AH$767, 31, FALSE)</f>
        <v>14</v>
      </c>
      <c r="AM555" s="368">
        <f>VLOOKUP($B555, '0.학교(충남+대전)'!$C$4:$AH$767, 32, FALSE)</f>
        <v>0</v>
      </c>
      <c r="AN555" s="368">
        <f>VLOOKUP($G555, SCHOOL_INFO!$D$5:$AS$749, 9, FALSE)</f>
        <v>20</v>
      </c>
      <c r="AO555" s="368">
        <f>VLOOKUP($G555, SCHOOL_INFO!$D$5:$AS$749, 36, FALSE)</f>
        <v>53</v>
      </c>
      <c r="AP555" s="368">
        <f>VLOOKUP($G555, SCHOOL_INFO!$D$5:$AS$749, 37, FALSE)</f>
        <v>7</v>
      </c>
      <c r="AQ555" s="368">
        <f>VLOOKUP($B555, '0.학교(충남+대전)'!$C$4:$AC$767, 27, FALSE)</f>
        <v>60</v>
      </c>
      <c r="AR555" s="368">
        <f>VLOOKUP($B555, '0.학교(충남+대전)'!$C$4:$AH$767, 29, FALSE)</f>
        <v>60</v>
      </c>
      <c r="AS555" s="368">
        <f>VLOOKUP($B555, '0.학교(충남+대전)'!$C$4:$AH$767, 30, FALSE)</f>
        <v>0</v>
      </c>
      <c r="AT555" s="368">
        <f>VLOOKUP($G555, SCHOOL_INFO!$D$5:$AS$749, 38, FALSE)</f>
        <v>1</v>
      </c>
      <c r="AU555" s="368">
        <f>VLOOKUP($G555, SCHOOL_INFO!$D$5:$AS$749, 39, FALSE)</f>
        <v>10</v>
      </c>
      <c r="AV555" s="368">
        <f>VLOOKUP($G555, SCHOOL_INFO!$D$5:$AS$749, 40, FALSE)</f>
        <v>60</v>
      </c>
      <c r="AW555" s="368">
        <f>VLOOKUP($G555, SCHOOL_INFO!$D$5:$AS$749, 41, FALSE)</f>
        <v>0</v>
      </c>
      <c r="AX555" s="368">
        <f>VLOOKUP($G555, SCHOOL_INFO!$D$5:$AS$749, 42, FALSE)</f>
        <v>0</v>
      </c>
    </row>
    <row r="556" spans="1:50" ht="16.5" customHeight="1">
      <c r="A556" s="80">
        <v>552</v>
      </c>
      <c r="B556" s="86" t="s">
        <v>1886</v>
      </c>
      <c r="C556" s="88" t="s">
        <v>28</v>
      </c>
      <c r="D556" s="86" t="s">
        <v>2233</v>
      </c>
      <c r="E556" s="86" t="s">
        <v>1784</v>
      </c>
      <c r="F556" s="91" t="s">
        <v>724</v>
      </c>
      <c r="G556" s="90" t="s">
        <v>1887</v>
      </c>
      <c r="H556" s="390" t="s">
        <v>26</v>
      </c>
      <c r="I556" s="390" t="s">
        <v>35</v>
      </c>
      <c r="J556" s="88" t="s">
        <v>5123</v>
      </c>
      <c r="K556" s="366">
        <v>3</v>
      </c>
      <c r="L556" s="367">
        <v>1</v>
      </c>
      <c r="M556" s="367">
        <v>1</v>
      </c>
      <c r="N556" s="368">
        <f>VLOOKUP($G556, SCHOOL_INFO!$D$5:$AS$749, 6, FALSE)</f>
        <v>113</v>
      </c>
      <c r="O556" s="368">
        <f>VLOOKUP($G556, SCHOOL_INFO!$D$5:$AS$749, 7, FALSE)</f>
        <v>1</v>
      </c>
      <c r="P556" s="368">
        <f>VLOOKUP($G556, SCHOOL_INFO!$D$5:$AS$749, 8, FALSE)</f>
        <v>1</v>
      </c>
      <c r="Q556" s="368">
        <f>VLOOKUP($G556, SCHOOL_INFO!$D$5:$AS$749, 10, FALSE)</f>
        <v>30</v>
      </c>
      <c r="R556" s="368">
        <f>VLOOKUP($G556, SCHOOL_INFO!$D$5:$AS$749, 11, FALSE)</f>
        <v>0</v>
      </c>
      <c r="S556" s="368">
        <f>VLOOKUP($G556, SCHOOL_INFO!$D$5:$AS$749, 12, FALSE)</f>
        <v>0</v>
      </c>
      <c r="T556" s="368">
        <f>VLOOKUP($G556, SCHOOL_INFO!$D$5:$AS$749, 13, FALSE)</f>
        <v>24</v>
      </c>
      <c r="U556" s="368">
        <f>VLOOKUP($G556, SCHOOL_INFO!$D$5:$AS$749, 14, FALSE)</f>
        <v>0</v>
      </c>
      <c r="V556" s="368">
        <f>VLOOKUP($G556, SCHOOL_INFO!$D$5:$AS$749, 15, FALSE)</f>
        <v>0</v>
      </c>
      <c r="W556" s="368">
        <f>VLOOKUP($G556, SCHOOL_INFO!$D$5:$AS$749, 17, FALSE)</f>
        <v>38</v>
      </c>
      <c r="X556" s="368">
        <f>VLOOKUP($G556, SCHOOL_INFO!$D$5:$AS$749, 18, FALSE)</f>
        <v>1</v>
      </c>
      <c r="Y556" s="368">
        <f>VLOOKUP($G556, SCHOOL_INFO!$D$5:$AS$749, 19, FALSE)</f>
        <v>0</v>
      </c>
      <c r="Z556" s="368">
        <f>VLOOKUP($G556, SCHOOL_INFO!$D$5:$AS$749, 21, FALSE)</f>
        <v>169</v>
      </c>
      <c r="AA556" s="368">
        <f>VLOOKUP($G556, SCHOOL_INFO!$D$5:$AS$749, 22, FALSE)</f>
        <v>2</v>
      </c>
      <c r="AB556" s="368">
        <f>VLOOKUP($G556, SCHOOL_INFO!$D$5:$AS$749, 23, FALSE)</f>
        <v>0</v>
      </c>
      <c r="AC556" s="368">
        <f>VLOOKUP($G556, SCHOOL_INFO!$D$5:$AS$749, 25, FALSE)</f>
        <v>23</v>
      </c>
      <c r="AD556" s="368">
        <f>VLOOKUP($G556, SCHOOL_INFO!$D$5:$AS$749, 26, FALSE)</f>
        <v>3</v>
      </c>
      <c r="AE556" s="368">
        <f>VLOOKUP($G556, SCHOOL_INFO!$D$5:$AS$749, 27, FALSE)</f>
        <v>0</v>
      </c>
      <c r="AF556" s="368">
        <f>VLOOKUP($G556, SCHOOL_INFO!$D$5:$AS$749, 29, FALSE)</f>
        <v>0</v>
      </c>
      <c r="AG556" s="368">
        <f>VLOOKUP($G556, SCHOOL_INFO!$D$5:$AS$749, 30, FALSE)</f>
        <v>0</v>
      </c>
      <c r="AH556" s="368">
        <f>VLOOKUP($G556, SCHOOL_INFO!$D$5:$AS$749, 31, FALSE)</f>
        <v>0</v>
      </c>
      <c r="AI556" s="368">
        <f>VLOOKUP($G556, SCHOOL_INFO!$D$5:$AS$749, 33, FALSE)</f>
        <v>1</v>
      </c>
      <c r="AJ556" s="368">
        <f>VLOOKUP($G556, SCHOOL_INFO!$D$5:$AS$749, 34, FALSE)</f>
        <v>0</v>
      </c>
      <c r="AK556" s="368">
        <f>VLOOKUP($G556, SCHOOL_INFO!$D$5:$AS$749, 35, FALSE)</f>
        <v>20</v>
      </c>
      <c r="AL556" s="368">
        <f>VLOOKUP($B556, '0.학교(충남+대전)'!$C$4:$AH$767, 31, FALSE)</f>
        <v>18</v>
      </c>
      <c r="AM556" s="368">
        <f>VLOOKUP($B556, '0.학교(충남+대전)'!$C$4:$AH$767, 32, FALSE)</f>
        <v>9</v>
      </c>
      <c r="AN556" s="368">
        <f>VLOOKUP($G556, SCHOOL_INFO!$D$5:$AS$749, 9, FALSE)</f>
        <v>115</v>
      </c>
      <c r="AO556" s="368">
        <f>VLOOKUP($G556, SCHOOL_INFO!$D$5:$AS$749, 36, FALSE)</f>
        <v>111</v>
      </c>
      <c r="AP556" s="368">
        <f>VLOOKUP($G556, SCHOOL_INFO!$D$5:$AS$749, 37, FALSE)</f>
        <v>0</v>
      </c>
      <c r="AQ556" s="368">
        <f>VLOOKUP($B556, '0.학교(충남+대전)'!$C$4:$AC$767, 27, FALSE)</f>
        <v>111</v>
      </c>
      <c r="AR556" s="368">
        <f>VLOOKUP($B556, '0.학교(충남+대전)'!$C$4:$AH$767, 29, FALSE)</f>
        <v>111</v>
      </c>
      <c r="AS556" s="368">
        <f>VLOOKUP($B556, '0.학교(충남+대전)'!$C$4:$AH$767, 30, FALSE)</f>
        <v>0</v>
      </c>
      <c r="AT556" s="368">
        <f>VLOOKUP($G556, SCHOOL_INFO!$D$5:$AS$749, 38, FALSE)</f>
        <v>1</v>
      </c>
      <c r="AU556" s="368">
        <f>VLOOKUP($G556, SCHOOL_INFO!$D$5:$AS$749, 39, FALSE)</f>
        <v>11</v>
      </c>
      <c r="AV556" s="368">
        <f>VLOOKUP($G556, SCHOOL_INFO!$D$5:$AS$749, 40, FALSE)</f>
        <v>117</v>
      </c>
      <c r="AW556" s="368">
        <f>VLOOKUP($G556, SCHOOL_INFO!$D$5:$AS$749, 41, FALSE)</f>
        <v>1</v>
      </c>
      <c r="AX556" s="368">
        <f>VLOOKUP($G556, SCHOOL_INFO!$D$5:$AS$749, 42, FALSE)</f>
        <v>0</v>
      </c>
    </row>
    <row r="557" spans="1:50" ht="16.5" customHeight="1">
      <c r="A557" s="81">
        <v>553</v>
      </c>
      <c r="B557" s="86" t="s">
        <v>1888</v>
      </c>
      <c r="C557" s="88" t="s">
        <v>28</v>
      </c>
      <c r="D557" s="86" t="s">
        <v>2233</v>
      </c>
      <c r="E557" s="86" t="s">
        <v>1784</v>
      </c>
      <c r="F557" s="87" t="s">
        <v>727</v>
      </c>
      <c r="G557" s="90" t="s">
        <v>1889</v>
      </c>
      <c r="H557" s="390" t="s">
        <v>26</v>
      </c>
      <c r="I557" s="390" t="s">
        <v>35</v>
      </c>
      <c r="J557" s="88" t="s">
        <v>5123</v>
      </c>
      <c r="K557" s="366">
        <v>3</v>
      </c>
      <c r="L557" s="367">
        <v>1</v>
      </c>
      <c r="M557" s="367">
        <v>1</v>
      </c>
      <c r="N557" s="368">
        <f>VLOOKUP($G557, SCHOOL_INFO!$D$5:$AS$749, 6, FALSE)</f>
        <v>16</v>
      </c>
      <c r="O557" s="368">
        <f>VLOOKUP($G557, SCHOOL_INFO!$D$5:$AS$749, 7, FALSE)</f>
        <v>0</v>
      </c>
      <c r="P557" s="368">
        <f>VLOOKUP($G557, SCHOOL_INFO!$D$5:$AS$749, 8, FALSE)</f>
        <v>1</v>
      </c>
      <c r="Q557" s="368">
        <f>VLOOKUP($G557, SCHOOL_INFO!$D$5:$AS$749, 10, FALSE)</f>
        <v>1</v>
      </c>
      <c r="R557" s="368">
        <f>VLOOKUP($G557, SCHOOL_INFO!$D$5:$AS$749, 11, FALSE)</f>
        <v>0</v>
      </c>
      <c r="S557" s="368">
        <f>VLOOKUP($G557, SCHOOL_INFO!$D$5:$AS$749, 12, FALSE)</f>
        <v>0</v>
      </c>
      <c r="T557" s="368">
        <f>VLOOKUP($G557, SCHOOL_INFO!$D$5:$AS$749, 13, FALSE)</f>
        <v>0</v>
      </c>
      <c r="U557" s="368">
        <f>VLOOKUP($G557, SCHOOL_INFO!$D$5:$AS$749, 14, FALSE)</f>
        <v>0</v>
      </c>
      <c r="V557" s="368">
        <f>VLOOKUP($G557, SCHOOL_INFO!$D$5:$AS$749, 15, FALSE)</f>
        <v>0</v>
      </c>
      <c r="W557" s="368">
        <f>VLOOKUP($G557, SCHOOL_INFO!$D$5:$AS$749, 17, FALSE)</f>
        <v>0</v>
      </c>
      <c r="X557" s="368">
        <f>VLOOKUP($G557, SCHOOL_INFO!$D$5:$AS$749, 18, FALSE)</f>
        <v>0</v>
      </c>
      <c r="Y557" s="368">
        <f>VLOOKUP($G557, SCHOOL_INFO!$D$5:$AS$749, 19, FALSE)</f>
        <v>0</v>
      </c>
      <c r="Z557" s="368">
        <f>VLOOKUP($G557, SCHOOL_INFO!$D$5:$AS$749, 21, FALSE)</f>
        <v>6</v>
      </c>
      <c r="AA557" s="368">
        <f>VLOOKUP($G557, SCHOOL_INFO!$D$5:$AS$749, 22, FALSE)</f>
        <v>3</v>
      </c>
      <c r="AB557" s="368">
        <f>VLOOKUP($G557, SCHOOL_INFO!$D$5:$AS$749, 23, FALSE)</f>
        <v>0</v>
      </c>
      <c r="AC557" s="368">
        <f>VLOOKUP($G557, SCHOOL_INFO!$D$5:$AS$749, 25, FALSE)</f>
        <v>12</v>
      </c>
      <c r="AD557" s="368">
        <f>VLOOKUP($G557, SCHOOL_INFO!$D$5:$AS$749, 26, FALSE)</f>
        <v>0</v>
      </c>
      <c r="AE557" s="368">
        <f>VLOOKUP($G557, SCHOOL_INFO!$D$5:$AS$749, 27, FALSE)</f>
        <v>0</v>
      </c>
      <c r="AF557" s="368">
        <f>VLOOKUP($G557, SCHOOL_INFO!$D$5:$AS$749, 29, FALSE)</f>
        <v>4</v>
      </c>
      <c r="AG557" s="368">
        <f>VLOOKUP($G557, SCHOOL_INFO!$D$5:$AS$749, 30, FALSE)</f>
        <v>0</v>
      </c>
      <c r="AH557" s="368">
        <f>VLOOKUP($G557, SCHOOL_INFO!$D$5:$AS$749, 31, FALSE)</f>
        <v>0</v>
      </c>
      <c r="AI557" s="368">
        <f>VLOOKUP($G557, SCHOOL_INFO!$D$5:$AS$749, 33, FALSE)</f>
        <v>1</v>
      </c>
      <c r="AJ557" s="368">
        <f>VLOOKUP($G557, SCHOOL_INFO!$D$5:$AS$749, 34, FALSE)</f>
        <v>0</v>
      </c>
      <c r="AK557" s="368">
        <f>VLOOKUP($G557, SCHOOL_INFO!$D$5:$AS$749, 35, FALSE)</f>
        <v>2</v>
      </c>
      <c r="AL557" s="368">
        <f>VLOOKUP($B557, '0.학교(충남+대전)'!$C$4:$AH$767, 31, FALSE)</f>
        <v>5</v>
      </c>
      <c r="AM557" s="368">
        <f>VLOOKUP($B557, '0.학교(충남+대전)'!$C$4:$AH$767, 32, FALSE)</f>
        <v>0</v>
      </c>
      <c r="AN557" s="368">
        <f>VLOOKUP($G557, SCHOOL_INFO!$D$5:$AS$749, 9, FALSE)</f>
        <v>17</v>
      </c>
      <c r="AO557" s="368">
        <f>VLOOKUP($G557, SCHOOL_INFO!$D$5:$AS$749, 36, FALSE)</f>
        <v>18</v>
      </c>
      <c r="AP557" s="368">
        <f>VLOOKUP($G557, SCHOOL_INFO!$D$5:$AS$749, 37, FALSE)</f>
        <v>0</v>
      </c>
      <c r="AQ557" s="368">
        <f>VLOOKUP($B557, '0.학교(충남+대전)'!$C$4:$AC$767, 27, FALSE)</f>
        <v>18</v>
      </c>
      <c r="AR557" s="368">
        <f>VLOOKUP($B557, '0.학교(충남+대전)'!$C$4:$AH$767, 29, FALSE)</f>
        <v>18</v>
      </c>
      <c r="AS557" s="368">
        <f>VLOOKUP($B557, '0.학교(충남+대전)'!$C$4:$AH$767, 30, FALSE)</f>
        <v>0</v>
      </c>
      <c r="AT557" s="368">
        <f>VLOOKUP($G557, SCHOOL_INFO!$D$5:$AS$749, 38, FALSE)</f>
        <v>0</v>
      </c>
      <c r="AU557" s="368">
        <f>VLOOKUP($G557, SCHOOL_INFO!$D$5:$AS$749, 39, FALSE)</f>
        <v>5</v>
      </c>
      <c r="AV557" s="368">
        <f>VLOOKUP($G557, SCHOOL_INFO!$D$5:$AS$749, 40, FALSE)</f>
        <v>18</v>
      </c>
      <c r="AW557" s="368">
        <f>VLOOKUP($G557, SCHOOL_INFO!$D$5:$AS$749, 41, FALSE)</f>
        <v>0</v>
      </c>
      <c r="AX557" s="368">
        <f>VLOOKUP($G557, SCHOOL_INFO!$D$5:$AS$749, 42, FALSE)</f>
        <v>0</v>
      </c>
    </row>
    <row r="558" spans="1:50" ht="16.5" customHeight="1">
      <c r="A558" s="80">
        <v>554</v>
      </c>
      <c r="B558" s="86" t="s">
        <v>1890</v>
      </c>
      <c r="C558" s="88" t="s">
        <v>28</v>
      </c>
      <c r="D558" s="86" t="s">
        <v>2233</v>
      </c>
      <c r="E558" s="86" t="s">
        <v>1784</v>
      </c>
      <c r="F558" s="87" t="s">
        <v>727</v>
      </c>
      <c r="G558" s="90" t="s">
        <v>1891</v>
      </c>
      <c r="H558" s="390" t="s">
        <v>5405</v>
      </c>
      <c r="I558" s="390" t="s">
        <v>699</v>
      </c>
      <c r="J558" s="88" t="s">
        <v>5123</v>
      </c>
      <c r="K558" s="366">
        <v>2</v>
      </c>
      <c r="L558" s="367">
        <v>1</v>
      </c>
      <c r="M558" s="367">
        <v>1</v>
      </c>
      <c r="N558" s="368">
        <f>VLOOKUP($G558, SCHOOL_INFO!$D$5:$AS$749, 6, FALSE)</f>
        <v>18</v>
      </c>
      <c r="O558" s="368">
        <f>VLOOKUP($G558, SCHOOL_INFO!$D$5:$AS$749, 7, FALSE)</f>
        <v>4</v>
      </c>
      <c r="P558" s="368">
        <f>VLOOKUP($G558, SCHOOL_INFO!$D$5:$AS$749, 8, FALSE)</f>
        <v>1</v>
      </c>
      <c r="Q558" s="368">
        <f>VLOOKUP($G558, SCHOOL_INFO!$D$5:$AS$749, 10, FALSE)</f>
        <v>9</v>
      </c>
      <c r="R558" s="368">
        <f>VLOOKUP($G558, SCHOOL_INFO!$D$5:$AS$749, 11, FALSE)</f>
        <v>0</v>
      </c>
      <c r="S558" s="368">
        <f>VLOOKUP($G558, SCHOOL_INFO!$D$5:$AS$749, 12, FALSE)</f>
        <v>0</v>
      </c>
      <c r="T558" s="368">
        <f>VLOOKUP($G558, SCHOOL_INFO!$D$5:$AS$749, 13, FALSE)</f>
        <v>0</v>
      </c>
      <c r="U558" s="368">
        <f>VLOOKUP($G558, SCHOOL_INFO!$D$5:$AS$749, 14, FALSE)</f>
        <v>0</v>
      </c>
      <c r="V558" s="368">
        <f>VLOOKUP($G558, SCHOOL_INFO!$D$5:$AS$749, 15, FALSE)</f>
        <v>0</v>
      </c>
      <c r="W558" s="368">
        <f>VLOOKUP($G558, SCHOOL_INFO!$D$5:$AS$749, 17, FALSE)</f>
        <v>1</v>
      </c>
      <c r="X558" s="368">
        <f>VLOOKUP($G558, SCHOOL_INFO!$D$5:$AS$749, 18, FALSE)</f>
        <v>0</v>
      </c>
      <c r="Y558" s="368">
        <f>VLOOKUP($G558, SCHOOL_INFO!$D$5:$AS$749, 19, FALSE)</f>
        <v>0</v>
      </c>
      <c r="Z558" s="368">
        <f>VLOOKUP($G558, SCHOOL_INFO!$D$5:$AS$749, 21, FALSE)</f>
        <v>54</v>
      </c>
      <c r="AA558" s="368">
        <f>VLOOKUP($G558, SCHOOL_INFO!$D$5:$AS$749, 22, FALSE)</f>
        <v>10</v>
      </c>
      <c r="AB558" s="368">
        <f>VLOOKUP($G558, SCHOOL_INFO!$D$5:$AS$749, 23, FALSE)</f>
        <v>0</v>
      </c>
      <c r="AC558" s="368">
        <f>VLOOKUP($G558, SCHOOL_INFO!$D$5:$AS$749, 25, FALSE)</f>
        <v>0</v>
      </c>
      <c r="AD558" s="368">
        <f>VLOOKUP($G558, SCHOOL_INFO!$D$5:$AS$749, 26, FALSE)</f>
        <v>0</v>
      </c>
      <c r="AE558" s="368">
        <f>VLOOKUP($G558, SCHOOL_INFO!$D$5:$AS$749, 27, FALSE)</f>
        <v>0</v>
      </c>
      <c r="AF558" s="368">
        <f>VLOOKUP($G558, SCHOOL_INFO!$D$5:$AS$749, 29, FALSE)</f>
        <v>0</v>
      </c>
      <c r="AG558" s="368">
        <f>VLOOKUP($G558, SCHOOL_INFO!$D$5:$AS$749, 30, FALSE)</f>
        <v>0</v>
      </c>
      <c r="AH558" s="368">
        <f>VLOOKUP($G558, SCHOOL_INFO!$D$5:$AS$749, 31, FALSE)</f>
        <v>0</v>
      </c>
      <c r="AI558" s="368">
        <f>VLOOKUP($G558, SCHOOL_INFO!$D$5:$AS$749, 33, FALSE)</f>
        <v>1</v>
      </c>
      <c r="AJ558" s="368">
        <f>VLOOKUP($G558, SCHOOL_INFO!$D$5:$AS$749, 34, FALSE)</f>
        <v>0</v>
      </c>
      <c r="AK558" s="368">
        <f>VLOOKUP($G558, SCHOOL_INFO!$D$5:$AS$749, 35, FALSE)</f>
        <v>11</v>
      </c>
      <c r="AL558" s="368">
        <f>VLOOKUP($B558, '0.학교(충남+대전)'!$C$4:$AH$767, 31, FALSE)</f>
        <v>11</v>
      </c>
      <c r="AM558" s="368">
        <f>VLOOKUP($B558, '0.학교(충남+대전)'!$C$4:$AH$767, 32, FALSE)</f>
        <v>0</v>
      </c>
      <c r="AN558" s="368">
        <f>VLOOKUP($G558, SCHOOL_INFO!$D$5:$AS$749, 9, FALSE)</f>
        <v>23</v>
      </c>
      <c r="AO558" s="368">
        <f>VLOOKUP($G558, SCHOOL_INFO!$D$5:$AS$749, 36, FALSE)</f>
        <v>13</v>
      </c>
      <c r="AP558" s="368">
        <f>VLOOKUP($G558, SCHOOL_INFO!$D$5:$AS$749, 37, FALSE)</f>
        <v>35</v>
      </c>
      <c r="AQ558" s="368">
        <f>VLOOKUP($B558, '0.학교(충남+대전)'!$C$4:$AC$767, 27, FALSE)</f>
        <v>48</v>
      </c>
      <c r="AR558" s="368">
        <f>VLOOKUP($B558, '0.학교(충남+대전)'!$C$4:$AH$767, 29, FALSE)</f>
        <v>48</v>
      </c>
      <c r="AS558" s="368">
        <f>VLOOKUP($B558, '0.학교(충남+대전)'!$C$4:$AH$767, 30, FALSE)</f>
        <v>0</v>
      </c>
      <c r="AT558" s="368">
        <f>VLOOKUP($G558, SCHOOL_INFO!$D$5:$AS$749, 38, FALSE)</f>
        <v>2</v>
      </c>
      <c r="AU558" s="368">
        <f>VLOOKUP($G558, SCHOOL_INFO!$D$5:$AS$749, 39, FALSE)</f>
        <v>7</v>
      </c>
      <c r="AV558" s="368">
        <f>VLOOKUP($G558, SCHOOL_INFO!$D$5:$AS$749, 40, FALSE)</f>
        <v>48</v>
      </c>
      <c r="AW558" s="368">
        <f>VLOOKUP($G558, SCHOOL_INFO!$D$5:$AS$749, 41, FALSE)</f>
        <v>0</v>
      </c>
      <c r="AX558" s="368">
        <f>VLOOKUP($G558, SCHOOL_INFO!$D$5:$AS$749, 42, FALSE)</f>
        <v>0</v>
      </c>
    </row>
    <row r="559" spans="1:50" ht="16.5" customHeight="1">
      <c r="A559" s="80">
        <v>555</v>
      </c>
      <c r="B559" s="86" t="s">
        <v>1892</v>
      </c>
      <c r="C559" s="88" t="s">
        <v>28</v>
      </c>
      <c r="D559" s="86" t="s">
        <v>2233</v>
      </c>
      <c r="E559" s="86" t="s">
        <v>1784</v>
      </c>
      <c r="F559" s="92" t="s">
        <v>784</v>
      </c>
      <c r="G559" s="90" t="s">
        <v>1893</v>
      </c>
      <c r="H559" s="390" t="s">
        <v>2353</v>
      </c>
      <c r="I559" s="390" t="s">
        <v>699</v>
      </c>
      <c r="J559" s="88" t="s">
        <v>5123</v>
      </c>
      <c r="K559" s="366">
        <v>2</v>
      </c>
      <c r="L559" s="367">
        <v>1</v>
      </c>
      <c r="M559" s="367">
        <v>1</v>
      </c>
      <c r="N559" s="368">
        <f>VLOOKUP($G559, SCHOOL_INFO!$D$5:$AS$749, 6, FALSE)</f>
        <v>18</v>
      </c>
      <c r="O559" s="368">
        <f>VLOOKUP($G559, SCHOOL_INFO!$D$5:$AS$749, 7, FALSE)</f>
        <v>0</v>
      </c>
      <c r="P559" s="368">
        <f>VLOOKUP($G559, SCHOOL_INFO!$D$5:$AS$749, 8, FALSE)</f>
        <v>1</v>
      </c>
      <c r="Q559" s="368">
        <f>VLOOKUP($G559, SCHOOL_INFO!$D$5:$AS$749, 10, FALSE)</f>
        <v>15</v>
      </c>
      <c r="R559" s="368">
        <f>VLOOKUP($G559, SCHOOL_INFO!$D$5:$AS$749, 11, FALSE)</f>
        <v>0</v>
      </c>
      <c r="S559" s="368">
        <f>VLOOKUP($G559, SCHOOL_INFO!$D$5:$AS$749, 12, FALSE)</f>
        <v>0</v>
      </c>
      <c r="T559" s="368">
        <f>VLOOKUP($G559, SCHOOL_INFO!$D$5:$AS$749, 13, FALSE)</f>
        <v>0</v>
      </c>
      <c r="U559" s="368">
        <f>VLOOKUP($G559, SCHOOL_INFO!$D$5:$AS$749, 14, FALSE)</f>
        <v>0</v>
      </c>
      <c r="V559" s="368">
        <f>VLOOKUP($G559, SCHOOL_INFO!$D$5:$AS$749, 15, FALSE)</f>
        <v>0</v>
      </c>
      <c r="W559" s="368">
        <f>VLOOKUP($G559, SCHOOL_INFO!$D$5:$AS$749, 17, FALSE)</f>
        <v>17</v>
      </c>
      <c r="X559" s="368">
        <f>VLOOKUP($G559, SCHOOL_INFO!$D$5:$AS$749, 18, FALSE)</f>
        <v>0</v>
      </c>
      <c r="Y559" s="368">
        <f>VLOOKUP($G559, SCHOOL_INFO!$D$5:$AS$749, 19, FALSE)</f>
        <v>0</v>
      </c>
      <c r="Z559" s="368">
        <f>VLOOKUP($G559, SCHOOL_INFO!$D$5:$AS$749, 21, FALSE)</f>
        <v>27</v>
      </c>
      <c r="AA559" s="368">
        <f>VLOOKUP($G559, SCHOOL_INFO!$D$5:$AS$749, 22, FALSE)</f>
        <v>3</v>
      </c>
      <c r="AB559" s="368">
        <f>VLOOKUP($G559, SCHOOL_INFO!$D$5:$AS$749, 23, FALSE)</f>
        <v>0</v>
      </c>
      <c r="AC559" s="368">
        <f>VLOOKUP($G559, SCHOOL_INFO!$D$5:$AS$749, 25, FALSE)</f>
        <v>26</v>
      </c>
      <c r="AD559" s="368">
        <f>VLOOKUP($G559, SCHOOL_INFO!$D$5:$AS$749, 26, FALSE)</f>
        <v>1</v>
      </c>
      <c r="AE559" s="368">
        <f>VLOOKUP($G559, SCHOOL_INFO!$D$5:$AS$749, 27, FALSE)</f>
        <v>0</v>
      </c>
      <c r="AF559" s="368">
        <f>VLOOKUP($G559, SCHOOL_INFO!$D$5:$AS$749, 29, FALSE)</f>
        <v>0</v>
      </c>
      <c r="AG559" s="368">
        <f>VLOOKUP($G559, SCHOOL_INFO!$D$5:$AS$749, 30, FALSE)</f>
        <v>0</v>
      </c>
      <c r="AH559" s="368">
        <f>VLOOKUP($G559, SCHOOL_INFO!$D$5:$AS$749, 31, FALSE)</f>
        <v>0</v>
      </c>
      <c r="AI559" s="368">
        <f>VLOOKUP($G559, SCHOOL_INFO!$D$5:$AS$749, 33, FALSE)</f>
        <v>1</v>
      </c>
      <c r="AJ559" s="368">
        <f>VLOOKUP($G559, SCHOOL_INFO!$D$5:$AS$749, 34, FALSE)</f>
        <v>0</v>
      </c>
      <c r="AK559" s="368">
        <f>VLOOKUP($G559, SCHOOL_INFO!$D$5:$AS$749, 35, FALSE)</f>
        <v>3</v>
      </c>
      <c r="AL559" s="368">
        <f>VLOOKUP($B559, '0.학교(충남+대전)'!$C$4:$AH$767, 31, FALSE)</f>
        <v>3</v>
      </c>
      <c r="AM559" s="368">
        <f>VLOOKUP($B559, '0.학교(충남+대전)'!$C$4:$AH$767, 32, FALSE)</f>
        <v>2</v>
      </c>
      <c r="AN559" s="368">
        <f>VLOOKUP($G559, SCHOOL_INFO!$D$5:$AS$749, 9, FALSE)</f>
        <v>19</v>
      </c>
      <c r="AO559" s="368">
        <f>VLOOKUP($G559, SCHOOL_INFO!$D$5:$AS$749, 36, FALSE)</f>
        <v>30</v>
      </c>
      <c r="AP559" s="368">
        <f>VLOOKUP($G559, SCHOOL_INFO!$D$5:$AS$749, 37, FALSE)</f>
        <v>0</v>
      </c>
      <c r="AQ559" s="368">
        <f>VLOOKUP($B559, '0.학교(충남+대전)'!$C$4:$AC$767, 27, FALSE)</f>
        <v>25</v>
      </c>
      <c r="AR559" s="368">
        <f>VLOOKUP($B559, '0.학교(충남+대전)'!$C$4:$AH$767, 29, FALSE)</f>
        <v>20</v>
      </c>
      <c r="AS559" s="368">
        <f>VLOOKUP($B559, '0.학교(충남+대전)'!$C$4:$AH$767, 30, FALSE)</f>
        <v>10</v>
      </c>
      <c r="AT559" s="368">
        <f>VLOOKUP($G559, SCHOOL_INFO!$D$5:$AS$749, 38, FALSE)</f>
        <v>1</v>
      </c>
      <c r="AU559" s="368">
        <f>VLOOKUP($G559, SCHOOL_INFO!$D$5:$AS$749, 39, FALSE)</f>
        <v>3</v>
      </c>
      <c r="AV559" s="368">
        <f>VLOOKUP($G559, SCHOOL_INFO!$D$5:$AS$749, 40, FALSE)</f>
        <v>21</v>
      </c>
      <c r="AW559" s="368">
        <f>VLOOKUP($G559, SCHOOL_INFO!$D$5:$AS$749, 41, FALSE)</f>
        <v>10</v>
      </c>
      <c r="AX559" s="368">
        <f>VLOOKUP($G559, SCHOOL_INFO!$D$5:$AS$749, 42, FALSE)</f>
        <v>0</v>
      </c>
    </row>
    <row r="560" spans="1:50" ht="16.5" customHeight="1">
      <c r="A560" s="81">
        <v>556</v>
      </c>
      <c r="B560" s="86" t="s">
        <v>1894</v>
      </c>
      <c r="C560" s="88" t="s">
        <v>28</v>
      </c>
      <c r="D560" s="86" t="s">
        <v>2233</v>
      </c>
      <c r="E560" s="86" t="s">
        <v>1784</v>
      </c>
      <c r="F560" s="87" t="s">
        <v>727</v>
      </c>
      <c r="G560" s="90" t="s">
        <v>1895</v>
      </c>
      <c r="H560" s="390" t="s">
        <v>26</v>
      </c>
      <c r="I560" s="390" t="s">
        <v>699</v>
      </c>
      <c r="J560" s="88" t="s">
        <v>5126</v>
      </c>
      <c r="K560" s="366">
        <v>1</v>
      </c>
      <c r="L560" s="367">
        <v>1</v>
      </c>
      <c r="M560" s="367">
        <v>1</v>
      </c>
      <c r="N560" s="368">
        <f>VLOOKUP($G560, SCHOOL_INFO!$D$5:$AS$749, 6, FALSE)</f>
        <v>18</v>
      </c>
      <c r="O560" s="368">
        <f>VLOOKUP($G560, SCHOOL_INFO!$D$5:$AS$749, 7, FALSE)</f>
        <v>15</v>
      </c>
      <c r="P560" s="368">
        <f>VLOOKUP($G560, SCHOOL_INFO!$D$5:$AS$749, 8, FALSE)</f>
        <v>14</v>
      </c>
      <c r="Q560" s="368">
        <f>VLOOKUP($G560, SCHOOL_INFO!$D$5:$AS$749, 10, FALSE)</f>
        <v>0</v>
      </c>
      <c r="R560" s="368">
        <f>VLOOKUP($G560, SCHOOL_INFO!$D$5:$AS$749, 11, FALSE)</f>
        <v>0</v>
      </c>
      <c r="S560" s="368">
        <f>VLOOKUP($G560, SCHOOL_INFO!$D$5:$AS$749, 12, FALSE)</f>
        <v>0</v>
      </c>
      <c r="T560" s="368">
        <f>VLOOKUP($G560, SCHOOL_INFO!$D$5:$AS$749, 13, FALSE)</f>
        <v>0</v>
      </c>
      <c r="U560" s="368">
        <f>VLOOKUP($G560, SCHOOL_INFO!$D$5:$AS$749, 14, FALSE)</f>
        <v>0</v>
      </c>
      <c r="V560" s="368">
        <f>VLOOKUP($G560, SCHOOL_INFO!$D$5:$AS$749, 15, FALSE)</f>
        <v>0</v>
      </c>
      <c r="W560" s="368">
        <f>VLOOKUP($G560, SCHOOL_INFO!$D$5:$AS$749, 17, FALSE)</f>
        <v>26</v>
      </c>
      <c r="X560" s="368">
        <f>VLOOKUP($G560, SCHOOL_INFO!$D$5:$AS$749, 18, FALSE)</f>
        <v>30</v>
      </c>
      <c r="Y560" s="368">
        <f>VLOOKUP($G560, SCHOOL_INFO!$D$5:$AS$749, 19, FALSE)</f>
        <v>19</v>
      </c>
      <c r="Z560" s="368">
        <f>VLOOKUP($G560, SCHOOL_INFO!$D$5:$AS$749, 21, FALSE)</f>
        <v>10</v>
      </c>
      <c r="AA560" s="368">
        <f>VLOOKUP($G560, SCHOOL_INFO!$D$5:$AS$749, 22, FALSE)</f>
        <v>1</v>
      </c>
      <c r="AB560" s="368">
        <f>VLOOKUP($G560, SCHOOL_INFO!$D$5:$AS$749, 23, FALSE)</f>
        <v>3</v>
      </c>
      <c r="AC560" s="368">
        <f>VLOOKUP($G560, SCHOOL_INFO!$D$5:$AS$749, 25, FALSE)</f>
        <v>0</v>
      </c>
      <c r="AD560" s="368">
        <f>VLOOKUP($G560, SCHOOL_INFO!$D$5:$AS$749, 26, FALSE)</f>
        <v>0</v>
      </c>
      <c r="AE560" s="368">
        <f>VLOOKUP($G560, SCHOOL_INFO!$D$5:$AS$749, 27, FALSE)</f>
        <v>0</v>
      </c>
      <c r="AF560" s="368">
        <f>VLOOKUP($G560, SCHOOL_INFO!$D$5:$AS$749, 29, FALSE)</f>
        <v>0</v>
      </c>
      <c r="AG560" s="368">
        <f>VLOOKUP($G560, SCHOOL_INFO!$D$5:$AS$749, 30, FALSE)</f>
        <v>0</v>
      </c>
      <c r="AH560" s="368">
        <f>VLOOKUP($G560, SCHOOL_INFO!$D$5:$AS$749, 31, FALSE)</f>
        <v>0</v>
      </c>
      <c r="AI560" s="368">
        <f>VLOOKUP($G560, SCHOOL_INFO!$D$5:$AS$749, 33, FALSE)</f>
        <v>1</v>
      </c>
      <c r="AJ560" s="368">
        <f>VLOOKUP($G560, SCHOOL_INFO!$D$5:$AS$749, 34, FALSE)</f>
        <v>0</v>
      </c>
      <c r="AK560" s="368">
        <f>VLOOKUP($G560, SCHOOL_INFO!$D$5:$AS$749, 35, FALSE)</f>
        <v>14</v>
      </c>
      <c r="AL560" s="368">
        <f>VLOOKUP($B560, '0.학교(충남+대전)'!$C$4:$AH$767, 31, FALSE)</f>
        <v>14</v>
      </c>
      <c r="AM560" s="368">
        <f>VLOOKUP($B560, '0.학교(충남+대전)'!$C$4:$AH$767, 32, FALSE)</f>
        <v>0</v>
      </c>
      <c r="AN560" s="368">
        <f>VLOOKUP($G560, SCHOOL_INFO!$D$5:$AS$749, 9, FALSE)</f>
        <v>47</v>
      </c>
      <c r="AO560" s="368">
        <f>VLOOKUP($G560, SCHOOL_INFO!$D$5:$AS$749, 36, FALSE)</f>
        <v>75</v>
      </c>
      <c r="AP560" s="368">
        <f>VLOOKUP($G560, SCHOOL_INFO!$D$5:$AS$749, 37, FALSE)</f>
        <v>8</v>
      </c>
      <c r="AQ560" s="368">
        <f>VLOOKUP($B560, '0.학교(충남+대전)'!$C$4:$AC$767, 27, FALSE)</f>
        <v>84</v>
      </c>
      <c r="AR560" s="368">
        <f>VLOOKUP($B560, '0.학교(충남+대전)'!$C$4:$AH$767, 29, FALSE)</f>
        <v>83</v>
      </c>
      <c r="AS560" s="368">
        <f>VLOOKUP($B560, '0.학교(충남+대전)'!$C$4:$AH$767, 30, FALSE)</f>
        <v>0</v>
      </c>
      <c r="AT560" s="368">
        <f>VLOOKUP($G560, SCHOOL_INFO!$D$5:$AS$749, 38, FALSE)</f>
        <v>1</v>
      </c>
      <c r="AU560" s="368">
        <f>VLOOKUP($G560, SCHOOL_INFO!$D$5:$AS$749, 39, FALSE)</f>
        <v>11</v>
      </c>
      <c r="AV560" s="368">
        <f>VLOOKUP($G560, SCHOOL_INFO!$D$5:$AS$749, 40, FALSE)</f>
        <v>84</v>
      </c>
      <c r="AW560" s="368">
        <f>VLOOKUP($G560, SCHOOL_INFO!$D$5:$AS$749, 41, FALSE)</f>
        <v>0</v>
      </c>
      <c r="AX560" s="368">
        <f>VLOOKUP($G560, SCHOOL_INFO!$D$5:$AS$749, 42, FALSE)</f>
        <v>0</v>
      </c>
    </row>
    <row r="561" spans="1:50" ht="16.5" customHeight="1">
      <c r="A561" s="80">
        <v>557</v>
      </c>
      <c r="B561" s="86" t="s">
        <v>1896</v>
      </c>
      <c r="C561" s="88" t="s">
        <v>28</v>
      </c>
      <c r="D561" s="86" t="s">
        <v>2233</v>
      </c>
      <c r="E561" s="86" t="s">
        <v>1784</v>
      </c>
      <c r="F561" s="89" t="s">
        <v>730</v>
      </c>
      <c r="G561" s="90" t="s">
        <v>1897</v>
      </c>
      <c r="H561" s="390" t="s">
        <v>26</v>
      </c>
      <c r="I561" s="390" t="s">
        <v>699</v>
      </c>
      <c r="J561" s="88" t="s">
        <v>5123</v>
      </c>
      <c r="K561" s="366">
        <v>2</v>
      </c>
      <c r="L561" s="367">
        <v>1</v>
      </c>
      <c r="M561" s="367">
        <v>1</v>
      </c>
      <c r="N561" s="368">
        <f>VLOOKUP($G561, SCHOOL_INFO!$D$5:$AS$749, 6, FALSE)</f>
        <v>12</v>
      </c>
      <c r="O561" s="368">
        <f>VLOOKUP($G561, SCHOOL_INFO!$D$5:$AS$749, 7, FALSE)</f>
        <v>1</v>
      </c>
      <c r="P561" s="368">
        <f>VLOOKUP($G561, SCHOOL_INFO!$D$5:$AS$749, 8, FALSE)</f>
        <v>0</v>
      </c>
      <c r="Q561" s="368">
        <f>VLOOKUP($G561, SCHOOL_INFO!$D$5:$AS$749, 10, FALSE)</f>
        <v>6</v>
      </c>
      <c r="R561" s="368">
        <f>VLOOKUP($G561, SCHOOL_INFO!$D$5:$AS$749, 11, FALSE)</f>
        <v>3</v>
      </c>
      <c r="S561" s="368">
        <f>VLOOKUP($G561, SCHOOL_INFO!$D$5:$AS$749, 12, FALSE)</f>
        <v>0</v>
      </c>
      <c r="T561" s="368">
        <f>VLOOKUP($G561, SCHOOL_INFO!$D$5:$AS$749, 13, FALSE)</f>
        <v>0</v>
      </c>
      <c r="U561" s="368">
        <f>VLOOKUP($G561, SCHOOL_INFO!$D$5:$AS$749, 14, FALSE)</f>
        <v>0</v>
      </c>
      <c r="V561" s="368">
        <f>VLOOKUP($G561, SCHOOL_INFO!$D$5:$AS$749, 15, FALSE)</f>
        <v>0</v>
      </c>
      <c r="W561" s="368">
        <f>VLOOKUP($G561, SCHOOL_INFO!$D$5:$AS$749, 17, FALSE)</f>
        <v>2</v>
      </c>
      <c r="X561" s="368">
        <f>VLOOKUP($G561, SCHOOL_INFO!$D$5:$AS$749, 18, FALSE)</f>
        <v>0</v>
      </c>
      <c r="Y561" s="368">
        <f>VLOOKUP($G561, SCHOOL_INFO!$D$5:$AS$749, 19, FALSE)</f>
        <v>0</v>
      </c>
      <c r="Z561" s="368">
        <f>VLOOKUP($G561, SCHOOL_INFO!$D$5:$AS$749, 21, FALSE)</f>
        <v>32</v>
      </c>
      <c r="AA561" s="368">
        <f>VLOOKUP($G561, SCHOOL_INFO!$D$5:$AS$749, 22, FALSE)</f>
        <v>7</v>
      </c>
      <c r="AB561" s="368">
        <f>VLOOKUP($G561, SCHOOL_INFO!$D$5:$AS$749, 23, FALSE)</f>
        <v>0</v>
      </c>
      <c r="AC561" s="368">
        <f>VLOOKUP($G561, SCHOOL_INFO!$D$5:$AS$749, 25, FALSE)</f>
        <v>0</v>
      </c>
      <c r="AD561" s="368">
        <f>VLOOKUP($G561, SCHOOL_INFO!$D$5:$AS$749, 26, FALSE)</f>
        <v>0</v>
      </c>
      <c r="AE561" s="368">
        <f>VLOOKUP($G561, SCHOOL_INFO!$D$5:$AS$749, 27, FALSE)</f>
        <v>0</v>
      </c>
      <c r="AF561" s="368">
        <f>VLOOKUP($G561, SCHOOL_INFO!$D$5:$AS$749, 29, FALSE)</f>
        <v>0</v>
      </c>
      <c r="AG561" s="368">
        <f>VLOOKUP($G561, SCHOOL_INFO!$D$5:$AS$749, 30, FALSE)</f>
        <v>0</v>
      </c>
      <c r="AH561" s="368">
        <f>VLOOKUP($G561, SCHOOL_INFO!$D$5:$AS$749, 31, FALSE)</f>
        <v>0</v>
      </c>
      <c r="AI561" s="368">
        <f>VLOOKUP($G561, SCHOOL_INFO!$D$5:$AS$749, 33, FALSE)</f>
        <v>1</v>
      </c>
      <c r="AJ561" s="368">
        <f>VLOOKUP($G561, SCHOOL_INFO!$D$5:$AS$749, 34, FALSE)</f>
        <v>0</v>
      </c>
      <c r="AK561" s="368">
        <f>VLOOKUP($G561, SCHOOL_INFO!$D$5:$AS$749, 35, FALSE)</f>
        <v>4</v>
      </c>
      <c r="AL561" s="368">
        <f>VLOOKUP($B561, '0.학교(충남+대전)'!$C$4:$AH$767, 31, FALSE)</f>
        <v>5</v>
      </c>
      <c r="AM561" s="368">
        <f>VLOOKUP($B561, '0.학교(충남+대전)'!$C$4:$AH$767, 32, FALSE)</f>
        <v>2</v>
      </c>
      <c r="AN561" s="368">
        <f>VLOOKUP($G561, SCHOOL_INFO!$D$5:$AS$749, 9, FALSE)</f>
        <v>13</v>
      </c>
      <c r="AO561" s="368">
        <f>VLOOKUP($G561, SCHOOL_INFO!$D$5:$AS$749, 36, FALSE)</f>
        <v>36</v>
      </c>
      <c r="AP561" s="368">
        <f>VLOOKUP($G561, SCHOOL_INFO!$D$5:$AS$749, 37, FALSE)</f>
        <v>3</v>
      </c>
      <c r="AQ561" s="368">
        <f>VLOOKUP($B561, '0.학교(충남+대전)'!$C$4:$AC$767, 27, FALSE)</f>
        <v>23</v>
      </c>
      <c r="AR561" s="368">
        <f>VLOOKUP($B561, '0.학교(충남+대전)'!$C$4:$AH$767, 29, FALSE)</f>
        <v>22</v>
      </c>
      <c r="AS561" s="368">
        <f>VLOOKUP($B561, '0.학교(충남+대전)'!$C$4:$AH$767, 30, FALSE)</f>
        <v>15</v>
      </c>
      <c r="AT561" s="368">
        <f>VLOOKUP($G561, SCHOOL_INFO!$D$5:$AS$749, 38, FALSE)</f>
        <v>1</v>
      </c>
      <c r="AU561" s="368">
        <f>VLOOKUP($G561, SCHOOL_INFO!$D$5:$AS$749, 39, FALSE)</f>
        <v>5</v>
      </c>
      <c r="AV561" s="368">
        <f>VLOOKUP($G561, SCHOOL_INFO!$D$5:$AS$749, 40, FALSE)</f>
        <v>23</v>
      </c>
      <c r="AW561" s="368">
        <f>VLOOKUP($G561, SCHOOL_INFO!$D$5:$AS$749, 41, FALSE)</f>
        <v>17</v>
      </c>
      <c r="AX561" s="368">
        <f>VLOOKUP($G561, SCHOOL_INFO!$D$5:$AS$749, 42, FALSE)</f>
        <v>0</v>
      </c>
    </row>
    <row r="562" spans="1:50" ht="16.5" customHeight="1">
      <c r="A562" s="80">
        <v>558</v>
      </c>
      <c r="B562" s="86" t="s">
        <v>1898</v>
      </c>
      <c r="C562" s="88" t="s">
        <v>28</v>
      </c>
      <c r="D562" s="86" t="s">
        <v>2233</v>
      </c>
      <c r="E562" s="86" t="s">
        <v>1784</v>
      </c>
      <c r="F562" s="89" t="s">
        <v>730</v>
      </c>
      <c r="G562" s="102" t="s">
        <v>1899</v>
      </c>
      <c r="H562" s="390" t="s">
        <v>26</v>
      </c>
      <c r="I562" s="390" t="s">
        <v>35</v>
      </c>
      <c r="J562" s="88" t="s">
        <v>5123</v>
      </c>
      <c r="K562" s="366">
        <v>3</v>
      </c>
      <c r="L562" s="367">
        <v>1</v>
      </c>
      <c r="M562" s="367">
        <v>1</v>
      </c>
      <c r="N562" s="368">
        <f>VLOOKUP($G562, SCHOOL_INFO!$D$5:$AS$749, 6, FALSE)</f>
        <v>16</v>
      </c>
      <c r="O562" s="368">
        <f>VLOOKUP($G562, SCHOOL_INFO!$D$5:$AS$749, 7, FALSE)</f>
        <v>2</v>
      </c>
      <c r="P562" s="368">
        <f>VLOOKUP($G562, SCHOOL_INFO!$D$5:$AS$749, 8, FALSE)</f>
        <v>1</v>
      </c>
      <c r="Q562" s="368">
        <f>VLOOKUP($G562, SCHOOL_INFO!$D$5:$AS$749, 10, FALSE)</f>
        <v>0</v>
      </c>
      <c r="R562" s="368">
        <f>VLOOKUP($G562, SCHOOL_INFO!$D$5:$AS$749, 11, FALSE)</f>
        <v>0</v>
      </c>
      <c r="S562" s="368">
        <f>VLOOKUP($G562, SCHOOL_INFO!$D$5:$AS$749, 12, FALSE)</f>
        <v>0</v>
      </c>
      <c r="T562" s="368">
        <f>VLOOKUP($G562, SCHOOL_INFO!$D$5:$AS$749, 13, FALSE)</f>
        <v>0</v>
      </c>
      <c r="U562" s="368">
        <f>VLOOKUP($G562, SCHOOL_INFO!$D$5:$AS$749, 14, FALSE)</f>
        <v>0</v>
      </c>
      <c r="V562" s="368">
        <f>VLOOKUP($G562, SCHOOL_INFO!$D$5:$AS$749, 15, FALSE)</f>
        <v>0</v>
      </c>
      <c r="W562" s="368">
        <f>VLOOKUP($G562, SCHOOL_INFO!$D$5:$AS$749, 17, FALSE)</f>
        <v>2</v>
      </c>
      <c r="X562" s="368">
        <f>VLOOKUP($G562, SCHOOL_INFO!$D$5:$AS$749, 18, FALSE)</f>
        <v>0</v>
      </c>
      <c r="Y562" s="368">
        <f>VLOOKUP($G562, SCHOOL_INFO!$D$5:$AS$749, 19, FALSE)</f>
        <v>0</v>
      </c>
      <c r="Z562" s="368">
        <f>VLOOKUP($G562, SCHOOL_INFO!$D$5:$AS$749, 21, FALSE)</f>
        <v>9</v>
      </c>
      <c r="AA562" s="368">
        <f>VLOOKUP($G562, SCHOOL_INFO!$D$5:$AS$749, 22, FALSE)</f>
        <v>2</v>
      </c>
      <c r="AB562" s="368">
        <f>VLOOKUP($G562, SCHOOL_INFO!$D$5:$AS$749, 23, FALSE)</f>
        <v>0</v>
      </c>
      <c r="AC562" s="368">
        <f>VLOOKUP($G562, SCHOOL_INFO!$D$5:$AS$749, 25, FALSE)</f>
        <v>0</v>
      </c>
      <c r="AD562" s="368">
        <f>VLOOKUP($G562, SCHOOL_INFO!$D$5:$AS$749, 26, FALSE)</f>
        <v>2</v>
      </c>
      <c r="AE562" s="368">
        <f>VLOOKUP($G562, SCHOOL_INFO!$D$5:$AS$749, 27, FALSE)</f>
        <v>0</v>
      </c>
      <c r="AF562" s="368">
        <f>VLOOKUP($G562, SCHOOL_INFO!$D$5:$AS$749, 29, FALSE)</f>
        <v>25</v>
      </c>
      <c r="AG562" s="368">
        <f>VLOOKUP($G562, SCHOOL_INFO!$D$5:$AS$749, 30, FALSE)</f>
        <v>1</v>
      </c>
      <c r="AH562" s="368">
        <f>VLOOKUP($G562, SCHOOL_INFO!$D$5:$AS$749, 31, FALSE)</f>
        <v>0</v>
      </c>
      <c r="AI562" s="368">
        <f>VLOOKUP($G562, SCHOOL_INFO!$D$5:$AS$749, 33, FALSE)</f>
        <v>1</v>
      </c>
      <c r="AJ562" s="368">
        <f>VLOOKUP($G562, SCHOOL_INFO!$D$5:$AS$749, 34, FALSE)</f>
        <v>0</v>
      </c>
      <c r="AK562" s="368">
        <f>VLOOKUP($G562, SCHOOL_INFO!$D$5:$AS$749, 35, FALSE)</f>
        <v>5</v>
      </c>
      <c r="AL562" s="368">
        <f>VLOOKUP($B562, '0.학교(충남+대전)'!$C$4:$AH$767, 31, FALSE)</f>
        <v>5</v>
      </c>
      <c r="AM562" s="368">
        <f>VLOOKUP($B562, '0.학교(충남+대전)'!$C$4:$AH$767, 32, FALSE)</f>
        <v>1</v>
      </c>
      <c r="AN562" s="368">
        <f>VLOOKUP($G562, SCHOOL_INFO!$D$5:$AS$749, 9, FALSE)</f>
        <v>19</v>
      </c>
      <c r="AO562" s="368">
        <f>VLOOKUP($G562, SCHOOL_INFO!$D$5:$AS$749, 36, FALSE)</f>
        <v>30</v>
      </c>
      <c r="AP562" s="368">
        <f>VLOOKUP($G562, SCHOOL_INFO!$D$5:$AS$749, 37, FALSE)</f>
        <v>6</v>
      </c>
      <c r="AQ562" s="368">
        <f>VLOOKUP($B562, '0.학교(충남+대전)'!$C$4:$AC$767, 27, FALSE)</f>
        <v>36</v>
      </c>
      <c r="AR562" s="368">
        <f>VLOOKUP($B562, '0.학교(충남+대전)'!$C$4:$AH$767, 29, FALSE)</f>
        <v>36</v>
      </c>
      <c r="AS562" s="368">
        <f>VLOOKUP($B562, '0.학교(충남+대전)'!$C$4:$AH$767, 30, FALSE)</f>
        <v>0</v>
      </c>
      <c r="AT562" s="368">
        <f>VLOOKUP($G562, SCHOOL_INFO!$D$5:$AS$749, 38, FALSE)</f>
        <v>1</v>
      </c>
      <c r="AU562" s="368">
        <f>VLOOKUP($G562, SCHOOL_INFO!$D$5:$AS$749, 39, FALSE)</f>
        <v>5</v>
      </c>
      <c r="AV562" s="368">
        <f>VLOOKUP($G562, SCHOOL_INFO!$D$5:$AS$749, 40, FALSE)</f>
        <v>33</v>
      </c>
      <c r="AW562" s="368">
        <f>VLOOKUP($G562, SCHOOL_INFO!$D$5:$AS$749, 41, FALSE)</f>
        <v>0</v>
      </c>
      <c r="AX562" s="368">
        <f>VLOOKUP($G562, SCHOOL_INFO!$D$5:$AS$749, 42, FALSE)</f>
        <v>0</v>
      </c>
    </row>
    <row r="563" spans="1:50" ht="16.5" customHeight="1">
      <c r="A563" s="81">
        <v>559</v>
      </c>
      <c r="B563" s="86" t="s">
        <v>1900</v>
      </c>
      <c r="C563" s="88" t="s">
        <v>28</v>
      </c>
      <c r="D563" s="86" t="s">
        <v>2233</v>
      </c>
      <c r="E563" s="86" t="s">
        <v>1784</v>
      </c>
      <c r="F563" s="103" t="s">
        <v>724</v>
      </c>
      <c r="G563" s="104" t="s">
        <v>1901</v>
      </c>
      <c r="H563" s="390" t="s">
        <v>26</v>
      </c>
      <c r="I563" s="390" t="s">
        <v>35</v>
      </c>
      <c r="J563" s="88" t="s">
        <v>5123</v>
      </c>
      <c r="K563" s="366">
        <v>3</v>
      </c>
      <c r="L563" s="367">
        <v>1</v>
      </c>
      <c r="M563" s="367">
        <v>1</v>
      </c>
      <c r="N563" s="368">
        <f>VLOOKUP($G563, SCHOOL_INFO!$D$5:$AS$749, 6, FALSE)</f>
        <v>18</v>
      </c>
      <c r="O563" s="368">
        <f>VLOOKUP($G563, SCHOOL_INFO!$D$5:$AS$749, 7, FALSE)</f>
        <v>0</v>
      </c>
      <c r="P563" s="368">
        <f>VLOOKUP($G563, SCHOOL_INFO!$D$5:$AS$749, 8, FALSE)</f>
        <v>1</v>
      </c>
      <c r="Q563" s="368">
        <f>VLOOKUP($G563, SCHOOL_INFO!$D$5:$AS$749, 10, FALSE)</f>
        <v>0</v>
      </c>
      <c r="R563" s="368">
        <f>VLOOKUP($G563, SCHOOL_INFO!$D$5:$AS$749, 11, FALSE)</f>
        <v>0</v>
      </c>
      <c r="S563" s="368">
        <f>VLOOKUP($G563, SCHOOL_INFO!$D$5:$AS$749, 12, FALSE)</f>
        <v>0</v>
      </c>
      <c r="T563" s="368">
        <f>VLOOKUP($G563, SCHOOL_INFO!$D$5:$AS$749, 13, FALSE)</f>
        <v>2</v>
      </c>
      <c r="U563" s="368">
        <f>VLOOKUP($G563, SCHOOL_INFO!$D$5:$AS$749, 14, FALSE)</f>
        <v>0</v>
      </c>
      <c r="V563" s="368">
        <f>VLOOKUP($G563, SCHOOL_INFO!$D$5:$AS$749, 15, FALSE)</f>
        <v>0</v>
      </c>
      <c r="W563" s="368">
        <f>VLOOKUP($G563, SCHOOL_INFO!$D$5:$AS$749, 17, FALSE)</f>
        <v>0</v>
      </c>
      <c r="X563" s="368">
        <f>VLOOKUP($G563, SCHOOL_INFO!$D$5:$AS$749, 18, FALSE)</f>
        <v>0</v>
      </c>
      <c r="Y563" s="368">
        <f>VLOOKUP($G563, SCHOOL_INFO!$D$5:$AS$749, 19, FALSE)</f>
        <v>0</v>
      </c>
      <c r="Z563" s="368">
        <f>VLOOKUP($G563, SCHOOL_INFO!$D$5:$AS$749, 21, FALSE)</f>
        <v>18</v>
      </c>
      <c r="AA563" s="368">
        <f>VLOOKUP($G563, SCHOOL_INFO!$D$5:$AS$749, 22, FALSE)</f>
        <v>3</v>
      </c>
      <c r="AB563" s="368">
        <f>VLOOKUP($G563, SCHOOL_INFO!$D$5:$AS$749, 23, FALSE)</f>
        <v>0</v>
      </c>
      <c r="AC563" s="368">
        <f>VLOOKUP($G563, SCHOOL_INFO!$D$5:$AS$749, 25, FALSE)</f>
        <v>12</v>
      </c>
      <c r="AD563" s="368">
        <f>VLOOKUP($G563, SCHOOL_INFO!$D$5:$AS$749, 26, FALSE)</f>
        <v>0</v>
      </c>
      <c r="AE563" s="368">
        <f>VLOOKUP($G563, SCHOOL_INFO!$D$5:$AS$749, 27, FALSE)</f>
        <v>0</v>
      </c>
      <c r="AF563" s="368">
        <f>VLOOKUP($G563, SCHOOL_INFO!$D$5:$AS$749, 29, FALSE)</f>
        <v>0</v>
      </c>
      <c r="AG563" s="368">
        <f>VLOOKUP($G563, SCHOOL_INFO!$D$5:$AS$749, 30, FALSE)</f>
        <v>0</v>
      </c>
      <c r="AH563" s="368">
        <f>VLOOKUP($G563, SCHOOL_INFO!$D$5:$AS$749, 31, FALSE)</f>
        <v>0</v>
      </c>
      <c r="AI563" s="368">
        <f>VLOOKUP($G563, SCHOOL_INFO!$D$5:$AS$749, 33, FALSE)</f>
        <v>1</v>
      </c>
      <c r="AJ563" s="368">
        <f>VLOOKUP($G563, SCHOOL_INFO!$D$5:$AS$749, 34, FALSE)</f>
        <v>0</v>
      </c>
      <c r="AK563" s="368">
        <f>VLOOKUP($G563, SCHOOL_INFO!$D$5:$AS$749, 35, FALSE)</f>
        <v>9</v>
      </c>
      <c r="AL563" s="368">
        <f>VLOOKUP($B563, '0.학교(충남+대전)'!$C$4:$AH$767, 31, FALSE)</f>
        <v>8</v>
      </c>
      <c r="AM563" s="368">
        <f>VLOOKUP($B563, '0.학교(충남+대전)'!$C$4:$AH$767, 32, FALSE)</f>
        <v>1</v>
      </c>
      <c r="AN563" s="368">
        <f>VLOOKUP($G563, SCHOOL_INFO!$D$5:$AS$749, 9, FALSE)</f>
        <v>19</v>
      </c>
      <c r="AO563" s="368">
        <f>VLOOKUP($G563, SCHOOL_INFO!$D$5:$AS$749, 36, FALSE)</f>
        <v>46</v>
      </c>
      <c r="AP563" s="368">
        <f>VLOOKUP($G563, SCHOOL_INFO!$D$5:$AS$749, 37, FALSE)</f>
        <v>7</v>
      </c>
      <c r="AQ563" s="368">
        <f>VLOOKUP($B563, '0.학교(충남+대전)'!$C$4:$AC$767, 27, FALSE)</f>
        <v>64</v>
      </c>
      <c r="AR563" s="368">
        <f>VLOOKUP($B563, '0.학교(충남+대전)'!$C$4:$AH$767, 29, FALSE)</f>
        <v>52</v>
      </c>
      <c r="AS563" s="368">
        <f>VLOOKUP($B563, '0.학교(충남+대전)'!$C$4:$AH$767, 30, FALSE)</f>
        <v>0</v>
      </c>
      <c r="AT563" s="368">
        <f>VLOOKUP($G563, SCHOOL_INFO!$D$5:$AS$749, 38, FALSE)</f>
        <v>0</v>
      </c>
      <c r="AU563" s="368">
        <f>VLOOKUP($G563, SCHOOL_INFO!$D$5:$AS$749, 39, FALSE)</f>
        <v>10</v>
      </c>
      <c r="AV563" s="368">
        <f>VLOOKUP($G563, SCHOOL_INFO!$D$5:$AS$749, 40, FALSE)</f>
        <v>53</v>
      </c>
      <c r="AW563" s="368">
        <f>VLOOKUP($G563, SCHOOL_INFO!$D$5:$AS$749, 41, FALSE)</f>
        <v>0</v>
      </c>
      <c r="AX563" s="368">
        <f>VLOOKUP($G563, SCHOOL_INFO!$D$5:$AS$749, 42, FALSE)</f>
        <v>0</v>
      </c>
    </row>
    <row r="564" spans="1:50" ht="16.5" customHeight="1">
      <c r="A564" s="80">
        <v>560</v>
      </c>
      <c r="B564" s="86" t="s">
        <v>1902</v>
      </c>
      <c r="C564" s="88" t="s">
        <v>28</v>
      </c>
      <c r="D564" s="86" t="s">
        <v>2233</v>
      </c>
      <c r="E564" s="86" t="s">
        <v>1784</v>
      </c>
      <c r="F564" s="105" t="s">
        <v>730</v>
      </c>
      <c r="G564" s="104" t="s">
        <v>1903</v>
      </c>
      <c r="H564" s="390" t="s">
        <v>26</v>
      </c>
      <c r="I564" s="390" t="s">
        <v>35</v>
      </c>
      <c r="J564" s="88" t="s">
        <v>5123</v>
      </c>
      <c r="K564" s="366">
        <v>3</v>
      </c>
      <c r="L564" s="367">
        <v>1</v>
      </c>
      <c r="M564" s="367">
        <v>1</v>
      </c>
      <c r="N564" s="368">
        <f>VLOOKUP($G564, SCHOOL_INFO!$D$5:$AS$749, 6, FALSE)</f>
        <v>19</v>
      </c>
      <c r="O564" s="368">
        <f>VLOOKUP($G564, SCHOOL_INFO!$D$5:$AS$749, 7, FALSE)</f>
        <v>3</v>
      </c>
      <c r="P564" s="368">
        <f>VLOOKUP($G564, SCHOOL_INFO!$D$5:$AS$749, 8, FALSE)</f>
        <v>1</v>
      </c>
      <c r="Q564" s="368">
        <f>VLOOKUP($G564, SCHOOL_INFO!$D$5:$AS$749, 10, FALSE)</f>
        <v>1</v>
      </c>
      <c r="R564" s="368">
        <f>VLOOKUP($G564, SCHOOL_INFO!$D$5:$AS$749, 11, FALSE)</f>
        <v>0</v>
      </c>
      <c r="S564" s="368">
        <f>VLOOKUP($G564, SCHOOL_INFO!$D$5:$AS$749, 12, FALSE)</f>
        <v>0</v>
      </c>
      <c r="T564" s="368">
        <f>VLOOKUP($G564, SCHOOL_INFO!$D$5:$AS$749, 13, FALSE)</f>
        <v>0</v>
      </c>
      <c r="U564" s="368">
        <f>VLOOKUP($G564, SCHOOL_INFO!$D$5:$AS$749, 14, FALSE)</f>
        <v>0</v>
      </c>
      <c r="V564" s="368">
        <f>VLOOKUP($G564, SCHOOL_INFO!$D$5:$AS$749, 15, FALSE)</f>
        <v>0</v>
      </c>
      <c r="W564" s="368">
        <f>VLOOKUP($G564, SCHOOL_INFO!$D$5:$AS$749, 17, FALSE)</f>
        <v>0</v>
      </c>
      <c r="X564" s="368">
        <f>VLOOKUP($G564, SCHOOL_INFO!$D$5:$AS$749, 18, FALSE)</f>
        <v>0</v>
      </c>
      <c r="Y564" s="368">
        <f>VLOOKUP($G564, SCHOOL_INFO!$D$5:$AS$749, 19, FALSE)</f>
        <v>0</v>
      </c>
      <c r="Z564" s="368">
        <f>VLOOKUP($G564, SCHOOL_INFO!$D$5:$AS$749, 21, FALSE)</f>
        <v>9</v>
      </c>
      <c r="AA564" s="368">
        <f>VLOOKUP($G564, SCHOOL_INFO!$D$5:$AS$749, 22, FALSE)</f>
        <v>3</v>
      </c>
      <c r="AB564" s="368">
        <f>VLOOKUP($G564, SCHOOL_INFO!$D$5:$AS$749, 23, FALSE)</f>
        <v>0</v>
      </c>
      <c r="AC564" s="368">
        <f>VLOOKUP($G564, SCHOOL_INFO!$D$5:$AS$749, 25, FALSE)</f>
        <v>13</v>
      </c>
      <c r="AD564" s="368">
        <f>VLOOKUP($G564, SCHOOL_INFO!$D$5:$AS$749, 26, FALSE)</f>
        <v>4</v>
      </c>
      <c r="AE564" s="368">
        <f>VLOOKUP($G564, SCHOOL_INFO!$D$5:$AS$749, 27, FALSE)</f>
        <v>0</v>
      </c>
      <c r="AF564" s="368">
        <f>VLOOKUP($G564, SCHOOL_INFO!$D$5:$AS$749, 29, FALSE)</f>
        <v>21</v>
      </c>
      <c r="AG564" s="368">
        <f>VLOOKUP($G564, SCHOOL_INFO!$D$5:$AS$749, 30, FALSE)</f>
        <v>1</v>
      </c>
      <c r="AH564" s="368">
        <f>VLOOKUP($G564, SCHOOL_INFO!$D$5:$AS$749, 31, FALSE)</f>
        <v>0</v>
      </c>
      <c r="AI564" s="368">
        <f>VLOOKUP($G564, SCHOOL_INFO!$D$5:$AS$749, 33, FALSE)</f>
        <v>1</v>
      </c>
      <c r="AJ564" s="368">
        <f>VLOOKUP($G564, SCHOOL_INFO!$D$5:$AS$749, 34, FALSE)</f>
        <v>0</v>
      </c>
      <c r="AK564" s="368">
        <f>VLOOKUP($G564, SCHOOL_INFO!$D$5:$AS$749, 35, FALSE)</f>
        <v>7</v>
      </c>
      <c r="AL564" s="368">
        <f>VLOOKUP($B564, '0.학교(충남+대전)'!$C$4:$AH$767, 31, FALSE)</f>
        <v>6</v>
      </c>
      <c r="AM564" s="368">
        <f>VLOOKUP($B564, '0.학교(충남+대전)'!$C$4:$AH$767, 32, FALSE)</f>
        <v>1</v>
      </c>
      <c r="AN564" s="368">
        <f>VLOOKUP($G564, SCHOOL_INFO!$D$5:$AS$749, 9, FALSE)</f>
        <v>23</v>
      </c>
      <c r="AO564" s="368">
        <f>VLOOKUP($G564, SCHOOL_INFO!$D$5:$AS$749, 36, FALSE)</f>
        <v>34</v>
      </c>
      <c r="AP564" s="368">
        <f>VLOOKUP($G564, SCHOOL_INFO!$D$5:$AS$749, 37, FALSE)</f>
        <v>4</v>
      </c>
      <c r="AQ564" s="368">
        <f>VLOOKUP($B564, '0.학교(충남+대전)'!$C$4:$AC$767, 27, FALSE)</f>
        <v>44</v>
      </c>
      <c r="AR564" s="368">
        <f>VLOOKUP($B564, '0.학교(충남+대전)'!$C$4:$AH$767, 29, FALSE)</f>
        <v>38</v>
      </c>
      <c r="AS564" s="368">
        <f>VLOOKUP($B564, '0.학교(충남+대전)'!$C$4:$AH$767, 30, FALSE)</f>
        <v>0</v>
      </c>
      <c r="AT564" s="368">
        <f>VLOOKUP($G564, SCHOOL_INFO!$D$5:$AS$749, 38, FALSE)</f>
        <v>0</v>
      </c>
      <c r="AU564" s="368">
        <f>VLOOKUP($G564, SCHOOL_INFO!$D$5:$AS$749, 39, FALSE)</f>
        <v>6</v>
      </c>
      <c r="AV564" s="368">
        <f>VLOOKUP($G564, SCHOOL_INFO!$D$5:$AS$749, 40, FALSE)</f>
        <v>38</v>
      </c>
      <c r="AW564" s="368">
        <f>VLOOKUP($G564, SCHOOL_INFO!$D$5:$AS$749, 41, FALSE)</f>
        <v>0</v>
      </c>
      <c r="AX564" s="368">
        <f>VLOOKUP($G564, SCHOOL_INFO!$D$5:$AS$749, 42, FALSE)</f>
        <v>0</v>
      </c>
    </row>
    <row r="565" spans="1:50" ht="16.5" customHeight="1">
      <c r="A565" s="80">
        <v>561</v>
      </c>
      <c r="B565" s="86" t="s">
        <v>1904</v>
      </c>
      <c r="C565" s="88" t="s">
        <v>28</v>
      </c>
      <c r="D565" s="86" t="s">
        <v>2233</v>
      </c>
      <c r="E565" s="86" t="s">
        <v>1784</v>
      </c>
      <c r="F565" s="106" t="s">
        <v>727</v>
      </c>
      <c r="G565" s="104" t="s">
        <v>1905</v>
      </c>
      <c r="H565" s="390" t="s">
        <v>26</v>
      </c>
      <c r="I565" s="390" t="s">
        <v>35</v>
      </c>
      <c r="J565" s="88" t="s">
        <v>5123</v>
      </c>
      <c r="K565" s="366">
        <v>3</v>
      </c>
      <c r="L565" s="367">
        <v>1</v>
      </c>
      <c r="M565" s="367">
        <v>1</v>
      </c>
      <c r="N565" s="368">
        <f>VLOOKUP($G565, SCHOOL_INFO!$D$5:$AS$749, 6, FALSE)</f>
        <v>7</v>
      </c>
      <c r="O565" s="368">
        <f>VLOOKUP($G565, SCHOOL_INFO!$D$5:$AS$749, 7, FALSE)</f>
        <v>0</v>
      </c>
      <c r="P565" s="368">
        <f>VLOOKUP($G565, SCHOOL_INFO!$D$5:$AS$749, 8, FALSE)</f>
        <v>4</v>
      </c>
      <c r="Q565" s="368">
        <f>VLOOKUP($G565, SCHOOL_INFO!$D$5:$AS$749, 10, FALSE)</f>
        <v>11</v>
      </c>
      <c r="R565" s="368">
        <f>VLOOKUP($G565, SCHOOL_INFO!$D$5:$AS$749, 11, FALSE)</f>
        <v>0</v>
      </c>
      <c r="S565" s="368">
        <f>VLOOKUP($G565, SCHOOL_INFO!$D$5:$AS$749, 12, FALSE)</f>
        <v>0</v>
      </c>
      <c r="T565" s="368">
        <f>VLOOKUP($G565, SCHOOL_INFO!$D$5:$AS$749, 13, FALSE)</f>
        <v>0</v>
      </c>
      <c r="U565" s="368">
        <f>VLOOKUP($G565, SCHOOL_INFO!$D$5:$AS$749, 14, FALSE)</f>
        <v>0</v>
      </c>
      <c r="V565" s="368">
        <f>VLOOKUP($G565, SCHOOL_INFO!$D$5:$AS$749, 15, FALSE)</f>
        <v>0</v>
      </c>
      <c r="W565" s="368">
        <f>VLOOKUP($G565, SCHOOL_INFO!$D$5:$AS$749, 17, FALSE)</f>
        <v>0</v>
      </c>
      <c r="X565" s="368">
        <f>VLOOKUP($G565, SCHOOL_INFO!$D$5:$AS$749, 18, FALSE)</f>
        <v>0</v>
      </c>
      <c r="Y565" s="368">
        <f>VLOOKUP($G565, SCHOOL_INFO!$D$5:$AS$749, 19, FALSE)</f>
        <v>0</v>
      </c>
      <c r="Z565" s="368">
        <f>VLOOKUP($G565, SCHOOL_INFO!$D$5:$AS$749, 21, FALSE)</f>
        <v>4</v>
      </c>
      <c r="AA565" s="368">
        <f>VLOOKUP($G565, SCHOOL_INFO!$D$5:$AS$749, 22, FALSE)</f>
        <v>2</v>
      </c>
      <c r="AB565" s="368">
        <f>VLOOKUP($G565, SCHOOL_INFO!$D$5:$AS$749, 23, FALSE)</f>
        <v>0</v>
      </c>
      <c r="AC565" s="368">
        <f>VLOOKUP($G565, SCHOOL_INFO!$D$5:$AS$749, 25, FALSE)</f>
        <v>20</v>
      </c>
      <c r="AD565" s="368">
        <f>VLOOKUP($G565, SCHOOL_INFO!$D$5:$AS$749, 26, FALSE)</f>
        <v>1</v>
      </c>
      <c r="AE565" s="368">
        <f>VLOOKUP($G565, SCHOOL_INFO!$D$5:$AS$749, 27, FALSE)</f>
        <v>0</v>
      </c>
      <c r="AF565" s="368">
        <f>VLOOKUP($G565, SCHOOL_INFO!$D$5:$AS$749, 29, FALSE)</f>
        <v>12</v>
      </c>
      <c r="AG565" s="368">
        <f>VLOOKUP($G565, SCHOOL_INFO!$D$5:$AS$749, 30, FALSE)</f>
        <v>0</v>
      </c>
      <c r="AH565" s="368">
        <f>VLOOKUP($G565, SCHOOL_INFO!$D$5:$AS$749, 31, FALSE)</f>
        <v>0</v>
      </c>
      <c r="AI565" s="368">
        <f>VLOOKUP($G565, SCHOOL_INFO!$D$5:$AS$749, 33, FALSE)</f>
        <v>1</v>
      </c>
      <c r="AJ565" s="368">
        <f>VLOOKUP($G565, SCHOOL_INFO!$D$5:$AS$749, 34, FALSE)</f>
        <v>0</v>
      </c>
      <c r="AK565" s="368">
        <f>VLOOKUP($G565, SCHOOL_INFO!$D$5:$AS$749, 35, FALSE)</f>
        <v>1</v>
      </c>
      <c r="AL565" s="368">
        <f>VLOOKUP($B565, '0.학교(충남+대전)'!$C$4:$AH$767, 31, FALSE)</f>
        <v>1</v>
      </c>
      <c r="AM565" s="368">
        <f>VLOOKUP($B565, '0.학교(충남+대전)'!$C$4:$AH$767, 32, FALSE)</f>
        <v>0</v>
      </c>
      <c r="AN565" s="368">
        <f>VLOOKUP($G565, SCHOOL_INFO!$D$5:$AS$749, 9, FALSE)</f>
        <v>11</v>
      </c>
      <c r="AO565" s="368">
        <f>VLOOKUP($G565, SCHOOL_INFO!$D$5:$AS$749, 36, FALSE)</f>
        <v>0</v>
      </c>
      <c r="AP565" s="368">
        <f>VLOOKUP($G565, SCHOOL_INFO!$D$5:$AS$749, 37, FALSE)</f>
        <v>4</v>
      </c>
      <c r="AQ565" s="368">
        <f>VLOOKUP($B565, '0.학교(충남+대전)'!$C$4:$AC$767, 27, FALSE)</f>
        <v>4</v>
      </c>
      <c r="AR565" s="368">
        <f>VLOOKUP($B565, '0.학교(충남+대전)'!$C$4:$AH$767, 29, FALSE)</f>
        <v>4</v>
      </c>
      <c r="AS565" s="368">
        <f>VLOOKUP($B565, '0.학교(충남+대전)'!$C$4:$AH$767, 30, FALSE)</f>
        <v>0</v>
      </c>
      <c r="AT565" s="368">
        <f>VLOOKUP($G565, SCHOOL_INFO!$D$5:$AS$749, 38, FALSE)</f>
        <v>0</v>
      </c>
      <c r="AU565" s="368">
        <f>VLOOKUP($G565, SCHOOL_INFO!$D$5:$AS$749, 39, FALSE)</f>
        <v>2</v>
      </c>
      <c r="AV565" s="368">
        <f>VLOOKUP($G565, SCHOOL_INFO!$D$5:$AS$749, 40, FALSE)</f>
        <v>4</v>
      </c>
      <c r="AW565" s="368">
        <f>VLOOKUP($G565, SCHOOL_INFO!$D$5:$AS$749, 41, FALSE)</f>
        <v>0</v>
      </c>
      <c r="AX565" s="368">
        <f>VLOOKUP($G565, SCHOOL_INFO!$D$5:$AS$749, 42, FALSE)</f>
        <v>0</v>
      </c>
    </row>
    <row r="566" spans="1:50" ht="16.5" customHeight="1">
      <c r="A566" s="81">
        <v>562</v>
      </c>
      <c r="B566" s="86" t="s">
        <v>1906</v>
      </c>
      <c r="C566" s="88" t="s">
        <v>28</v>
      </c>
      <c r="D566" s="86" t="s">
        <v>2233</v>
      </c>
      <c r="E566" s="86" t="s">
        <v>1784</v>
      </c>
      <c r="F566" s="106" t="s">
        <v>727</v>
      </c>
      <c r="G566" s="104" t="s">
        <v>1907</v>
      </c>
      <c r="H566" s="390" t="s">
        <v>26</v>
      </c>
      <c r="I566" s="390" t="s">
        <v>35</v>
      </c>
      <c r="J566" s="88" t="s">
        <v>5123</v>
      </c>
      <c r="K566" s="366">
        <v>3</v>
      </c>
      <c r="L566" s="367">
        <v>1</v>
      </c>
      <c r="M566" s="367">
        <v>1</v>
      </c>
      <c r="N566" s="368">
        <f>VLOOKUP($G566, SCHOOL_INFO!$D$5:$AS$749, 6, FALSE)</f>
        <v>8</v>
      </c>
      <c r="O566" s="368">
        <f>VLOOKUP($G566, SCHOOL_INFO!$D$5:$AS$749, 7, FALSE)</f>
        <v>3</v>
      </c>
      <c r="P566" s="368">
        <f>VLOOKUP($G566, SCHOOL_INFO!$D$5:$AS$749, 8, FALSE)</f>
        <v>1</v>
      </c>
      <c r="Q566" s="368">
        <f>VLOOKUP($G566, SCHOOL_INFO!$D$5:$AS$749, 10, FALSE)</f>
        <v>0</v>
      </c>
      <c r="R566" s="368">
        <f>VLOOKUP($G566, SCHOOL_INFO!$D$5:$AS$749, 11, FALSE)</f>
        <v>0</v>
      </c>
      <c r="S566" s="368">
        <f>VLOOKUP($G566, SCHOOL_INFO!$D$5:$AS$749, 12, FALSE)</f>
        <v>0</v>
      </c>
      <c r="T566" s="368">
        <f>VLOOKUP($G566, SCHOOL_INFO!$D$5:$AS$749, 13, FALSE)</f>
        <v>0</v>
      </c>
      <c r="U566" s="368">
        <f>VLOOKUP($G566, SCHOOL_INFO!$D$5:$AS$749, 14, FALSE)</f>
        <v>0</v>
      </c>
      <c r="V566" s="368">
        <f>VLOOKUP($G566, SCHOOL_INFO!$D$5:$AS$749, 15, FALSE)</f>
        <v>0</v>
      </c>
      <c r="W566" s="368">
        <f>VLOOKUP($G566, SCHOOL_INFO!$D$5:$AS$749, 17, FALSE)</f>
        <v>0</v>
      </c>
      <c r="X566" s="368">
        <f>VLOOKUP($G566, SCHOOL_INFO!$D$5:$AS$749, 18, FALSE)</f>
        <v>0</v>
      </c>
      <c r="Y566" s="368">
        <f>VLOOKUP($G566, SCHOOL_INFO!$D$5:$AS$749, 19, FALSE)</f>
        <v>0</v>
      </c>
      <c r="Z566" s="368">
        <f>VLOOKUP($G566, SCHOOL_INFO!$D$5:$AS$749, 21, FALSE)</f>
        <v>11</v>
      </c>
      <c r="AA566" s="368">
        <f>VLOOKUP($G566, SCHOOL_INFO!$D$5:$AS$749, 22, FALSE)</f>
        <v>4</v>
      </c>
      <c r="AB566" s="368">
        <f>VLOOKUP($G566, SCHOOL_INFO!$D$5:$AS$749, 23, FALSE)</f>
        <v>0</v>
      </c>
      <c r="AC566" s="368">
        <f>VLOOKUP($G566, SCHOOL_INFO!$D$5:$AS$749, 25, FALSE)</f>
        <v>8</v>
      </c>
      <c r="AD566" s="368">
        <f>VLOOKUP($G566, SCHOOL_INFO!$D$5:$AS$749, 26, FALSE)</f>
        <v>3</v>
      </c>
      <c r="AE566" s="368">
        <f>VLOOKUP($G566, SCHOOL_INFO!$D$5:$AS$749, 27, FALSE)</f>
        <v>0</v>
      </c>
      <c r="AF566" s="368">
        <f>VLOOKUP($G566, SCHOOL_INFO!$D$5:$AS$749, 29, FALSE)</f>
        <v>0</v>
      </c>
      <c r="AG566" s="368">
        <f>VLOOKUP($G566, SCHOOL_INFO!$D$5:$AS$749, 30, FALSE)</f>
        <v>0</v>
      </c>
      <c r="AH566" s="368">
        <f>VLOOKUP($G566, SCHOOL_INFO!$D$5:$AS$749, 31, FALSE)</f>
        <v>0</v>
      </c>
      <c r="AI566" s="368">
        <f>VLOOKUP($G566, SCHOOL_INFO!$D$5:$AS$749, 33, FALSE)</f>
        <v>1</v>
      </c>
      <c r="AJ566" s="368">
        <f>VLOOKUP($G566, SCHOOL_INFO!$D$5:$AS$749, 34, FALSE)</f>
        <v>0</v>
      </c>
      <c r="AK566" s="368">
        <f>VLOOKUP($G566, SCHOOL_INFO!$D$5:$AS$749, 35, FALSE)</f>
        <v>11</v>
      </c>
      <c r="AL566" s="368">
        <f>VLOOKUP($B566, '0.학교(충남+대전)'!$C$4:$AH$767, 31, FALSE)</f>
        <v>11</v>
      </c>
      <c r="AM566" s="368">
        <f>VLOOKUP($B566, '0.학교(충남+대전)'!$C$4:$AH$767, 32, FALSE)</f>
        <v>0</v>
      </c>
      <c r="AN566" s="368">
        <f>VLOOKUP($G566, SCHOOL_INFO!$D$5:$AS$749, 9, FALSE)</f>
        <v>12</v>
      </c>
      <c r="AO566" s="368">
        <f>VLOOKUP($G566, SCHOOL_INFO!$D$5:$AS$749, 36, FALSE)</f>
        <v>27</v>
      </c>
      <c r="AP566" s="368">
        <f>VLOOKUP($G566, SCHOOL_INFO!$D$5:$AS$749, 37, FALSE)</f>
        <v>2</v>
      </c>
      <c r="AQ566" s="368">
        <f>VLOOKUP($B566, '0.학교(충남+대전)'!$C$4:$AC$767, 27, FALSE)</f>
        <v>29</v>
      </c>
      <c r="AR566" s="368">
        <f>VLOOKUP($B566, '0.학교(충남+대전)'!$C$4:$AH$767, 29, FALSE)</f>
        <v>29</v>
      </c>
      <c r="AS566" s="368">
        <f>VLOOKUP($B566, '0.학교(충남+대전)'!$C$4:$AH$767, 30, FALSE)</f>
        <v>0</v>
      </c>
      <c r="AT566" s="368">
        <f>VLOOKUP($G566, SCHOOL_INFO!$D$5:$AS$749, 38, FALSE)</f>
        <v>0</v>
      </c>
      <c r="AU566" s="368">
        <f>VLOOKUP($G566, SCHOOL_INFO!$D$5:$AS$749, 39, FALSE)</f>
        <v>8</v>
      </c>
      <c r="AV566" s="368">
        <f>VLOOKUP($G566, SCHOOL_INFO!$D$5:$AS$749, 40, FALSE)</f>
        <v>30</v>
      </c>
      <c r="AW566" s="368">
        <f>VLOOKUP($G566, SCHOOL_INFO!$D$5:$AS$749, 41, FALSE)</f>
        <v>0</v>
      </c>
      <c r="AX566" s="368">
        <f>VLOOKUP($G566, SCHOOL_INFO!$D$5:$AS$749, 42, FALSE)</f>
        <v>0</v>
      </c>
    </row>
    <row r="567" spans="1:50" ht="16.5" customHeight="1">
      <c r="A567" s="80">
        <v>563</v>
      </c>
      <c r="B567" s="86" t="s">
        <v>1908</v>
      </c>
      <c r="C567" s="88" t="s">
        <v>28</v>
      </c>
      <c r="D567" s="86" t="s">
        <v>2233</v>
      </c>
      <c r="E567" s="86" t="s">
        <v>1784</v>
      </c>
      <c r="F567" s="105" t="s">
        <v>730</v>
      </c>
      <c r="G567" s="104" t="s">
        <v>1909</v>
      </c>
      <c r="H567" s="390" t="s">
        <v>26</v>
      </c>
      <c r="I567" s="390" t="s">
        <v>35</v>
      </c>
      <c r="J567" s="88" t="s">
        <v>5123</v>
      </c>
      <c r="K567" s="366">
        <v>3</v>
      </c>
      <c r="L567" s="367">
        <v>1</v>
      </c>
      <c r="M567" s="367">
        <v>1</v>
      </c>
      <c r="N567" s="368">
        <f>VLOOKUP($G567, SCHOOL_INFO!$D$5:$AS$749, 6, FALSE)</f>
        <v>23</v>
      </c>
      <c r="O567" s="368">
        <f>VLOOKUP($G567, SCHOOL_INFO!$D$5:$AS$749, 7, FALSE)</f>
        <v>0</v>
      </c>
      <c r="P567" s="368">
        <f>VLOOKUP($G567, SCHOOL_INFO!$D$5:$AS$749, 8, FALSE)</f>
        <v>2</v>
      </c>
      <c r="Q567" s="368">
        <f>VLOOKUP($G567, SCHOOL_INFO!$D$5:$AS$749, 10, FALSE)</f>
        <v>2</v>
      </c>
      <c r="R567" s="368">
        <f>VLOOKUP($G567, SCHOOL_INFO!$D$5:$AS$749, 11, FALSE)</f>
        <v>0</v>
      </c>
      <c r="S567" s="368">
        <f>VLOOKUP($G567, SCHOOL_INFO!$D$5:$AS$749, 12, FALSE)</f>
        <v>0</v>
      </c>
      <c r="T567" s="368">
        <f>VLOOKUP($G567, SCHOOL_INFO!$D$5:$AS$749, 13, FALSE)</f>
        <v>2</v>
      </c>
      <c r="U567" s="368">
        <f>VLOOKUP($G567, SCHOOL_INFO!$D$5:$AS$749, 14, FALSE)</f>
        <v>0</v>
      </c>
      <c r="V567" s="368">
        <f>VLOOKUP($G567, SCHOOL_INFO!$D$5:$AS$749, 15, FALSE)</f>
        <v>0</v>
      </c>
      <c r="W567" s="368">
        <f>VLOOKUP($G567, SCHOOL_INFO!$D$5:$AS$749, 17, FALSE)</f>
        <v>0</v>
      </c>
      <c r="X567" s="368">
        <f>VLOOKUP($G567, SCHOOL_INFO!$D$5:$AS$749, 18, FALSE)</f>
        <v>0</v>
      </c>
      <c r="Y567" s="368">
        <f>VLOOKUP($G567, SCHOOL_INFO!$D$5:$AS$749, 19, FALSE)</f>
        <v>0</v>
      </c>
      <c r="Z567" s="368">
        <f>VLOOKUP($G567, SCHOOL_INFO!$D$5:$AS$749, 21, FALSE)</f>
        <v>13</v>
      </c>
      <c r="AA567" s="368">
        <f>VLOOKUP($G567, SCHOOL_INFO!$D$5:$AS$749, 22, FALSE)</f>
        <v>3</v>
      </c>
      <c r="AB567" s="368">
        <f>VLOOKUP($G567, SCHOOL_INFO!$D$5:$AS$749, 23, FALSE)</f>
        <v>0</v>
      </c>
      <c r="AC567" s="368">
        <f>VLOOKUP($G567, SCHOOL_INFO!$D$5:$AS$749, 25, FALSE)</f>
        <v>38</v>
      </c>
      <c r="AD567" s="368">
        <f>VLOOKUP($G567, SCHOOL_INFO!$D$5:$AS$749, 26, FALSE)</f>
        <v>0</v>
      </c>
      <c r="AE567" s="368">
        <f>VLOOKUP($G567, SCHOOL_INFO!$D$5:$AS$749, 27, FALSE)</f>
        <v>0</v>
      </c>
      <c r="AF567" s="368">
        <f>VLOOKUP($G567, SCHOOL_INFO!$D$5:$AS$749, 29, FALSE)</f>
        <v>0</v>
      </c>
      <c r="AG567" s="368">
        <f>VLOOKUP($G567, SCHOOL_INFO!$D$5:$AS$749, 30, FALSE)</f>
        <v>0</v>
      </c>
      <c r="AH567" s="368">
        <f>VLOOKUP($G567, SCHOOL_INFO!$D$5:$AS$749, 31, FALSE)</f>
        <v>0</v>
      </c>
      <c r="AI567" s="368">
        <f>VLOOKUP($G567, SCHOOL_INFO!$D$5:$AS$749, 33, FALSE)</f>
        <v>1</v>
      </c>
      <c r="AJ567" s="368">
        <f>VLOOKUP($G567, SCHOOL_INFO!$D$5:$AS$749, 34, FALSE)</f>
        <v>0</v>
      </c>
      <c r="AK567" s="368">
        <f>VLOOKUP($G567, SCHOOL_INFO!$D$5:$AS$749, 35, FALSE)</f>
        <v>9</v>
      </c>
      <c r="AL567" s="368">
        <f>VLOOKUP($B567, '0.학교(충남+대전)'!$C$4:$AH$767, 31, FALSE)</f>
        <v>8</v>
      </c>
      <c r="AM567" s="368">
        <f>VLOOKUP($B567, '0.학교(충남+대전)'!$C$4:$AH$767, 32, FALSE)</f>
        <v>1</v>
      </c>
      <c r="AN567" s="368">
        <f>VLOOKUP($G567, SCHOOL_INFO!$D$5:$AS$749, 9, FALSE)</f>
        <v>25</v>
      </c>
      <c r="AO567" s="368">
        <f>VLOOKUP($G567, SCHOOL_INFO!$D$5:$AS$749, 36, FALSE)</f>
        <v>3</v>
      </c>
      <c r="AP567" s="368">
        <f>VLOOKUP($G567, SCHOOL_INFO!$D$5:$AS$749, 37, FALSE)</f>
        <v>47</v>
      </c>
      <c r="AQ567" s="368">
        <f>VLOOKUP($B567, '0.학교(충남+대전)'!$C$4:$AC$767, 27, FALSE)</f>
        <v>56</v>
      </c>
      <c r="AR567" s="368">
        <f>VLOOKUP($B567, '0.학교(충남+대전)'!$C$4:$AH$767, 29, FALSE)</f>
        <v>46</v>
      </c>
      <c r="AS567" s="368">
        <f>VLOOKUP($B567, '0.학교(충남+대전)'!$C$4:$AH$767, 30, FALSE)</f>
        <v>4</v>
      </c>
      <c r="AT567" s="368">
        <f>VLOOKUP($G567, SCHOOL_INFO!$D$5:$AS$749, 38, FALSE)</f>
        <v>0</v>
      </c>
      <c r="AU567" s="368">
        <f>VLOOKUP($G567, SCHOOL_INFO!$D$5:$AS$749, 39, FALSE)</f>
        <v>10</v>
      </c>
      <c r="AV567" s="368">
        <f>VLOOKUP($G567, SCHOOL_INFO!$D$5:$AS$749, 40, FALSE)</f>
        <v>50</v>
      </c>
      <c r="AW567" s="368">
        <f>VLOOKUP($G567, SCHOOL_INFO!$D$5:$AS$749, 41, FALSE)</f>
        <v>0</v>
      </c>
      <c r="AX567" s="368">
        <f>VLOOKUP($G567, SCHOOL_INFO!$D$5:$AS$749, 42, FALSE)</f>
        <v>0</v>
      </c>
    </row>
    <row r="568" spans="1:50" ht="16.5" customHeight="1">
      <c r="A568" s="80">
        <v>564</v>
      </c>
      <c r="B568" s="86" t="s">
        <v>1910</v>
      </c>
      <c r="C568" s="88" t="s">
        <v>28</v>
      </c>
      <c r="D568" s="86" t="s">
        <v>2233</v>
      </c>
      <c r="E568" s="86" t="s">
        <v>1784</v>
      </c>
      <c r="F568" s="106" t="s">
        <v>727</v>
      </c>
      <c r="G568" s="104" t="s">
        <v>1911</v>
      </c>
      <c r="H568" s="390" t="s">
        <v>26</v>
      </c>
      <c r="I568" s="391" t="s">
        <v>35</v>
      </c>
      <c r="J568" s="88" t="s">
        <v>5123</v>
      </c>
      <c r="K568" s="366">
        <v>3</v>
      </c>
      <c r="L568" s="367">
        <v>1</v>
      </c>
      <c r="M568" s="367">
        <v>1</v>
      </c>
      <c r="N568" s="368">
        <f>VLOOKUP($G568, SCHOOL_INFO!$D$5:$AS$749, 6, FALSE)</f>
        <v>25</v>
      </c>
      <c r="O568" s="368">
        <f>VLOOKUP($G568, SCHOOL_INFO!$D$5:$AS$749, 7, FALSE)</f>
        <v>0</v>
      </c>
      <c r="P568" s="368">
        <f>VLOOKUP($G568, SCHOOL_INFO!$D$5:$AS$749, 8, FALSE)</f>
        <v>1</v>
      </c>
      <c r="Q568" s="368">
        <f>VLOOKUP($G568, SCHOOL_INFO!$D$5:$AS$749, 10, FALSE)</f>
        <v>1</v>
      </c>
      <c r="R568" s="368">
        <f>VLOOKUP($G568, SCHOOL_INFO!$D$5:$AS$749, 11, FALSE)</f>
        <v>0</v>
      </c>
      <c r="S568" s="368">
        <f>VLOOKUP($G568, SCHOOL_INFO!$D$5:$AS$749, 12, FALSE)</f>
        <v>0</v>
      </c>
      <c r="T568" s="368">
        <f>VLOOKUP($G568, SCHOOL_INFO!$D$5:$AS$749, 13, FALSE)</f>
        <v>0</v>
      </c>
      <c r="U568" s="368">
        <f>VLOOKUP($G568, SCHOOL_INFO!$D$5:$AS$749, 14, FALSE)</f>
        <v>0</v>
      </c>
      <c r="V568" s="368">
        <f>VLOOKUP($G568, SCHOOL_INFO!$D$5:$AS$749, 15, FALSE)</f>
        <v>0</v>
      </c>
      <c r="W568" s="368">
        <f>VLOOKUP($G568, SCHOOL_INFO!$D$5:$AS$749, 17, FALSE)</f>
        <v>0</v>
      </c>
      <c r="X568" s="368">
        <f>VLOOKUP($G568, SCHOOL_INFO!$D$5:$AS$749, 18, FALSE)</f>
        <v>0</v>
      </c>
      <c r="Y568" s="368">
        <f>VLOOKUP($G568, SCHOOL_INFO!$D$5:$AS$749, 19, FALSE)</f>
        <v>0</v>
      </c>
      <c r="Z568" s="368">
        <f>VLOOKUP($G568, SCHOOL_INFO!$D$5:$AS$749, 21, FALSE)</f>
        <v>39</v>
      </c>
      <c r="AA568" s="368">
        <f>VLOOKUP($G568, SCHOOL_INFO!$D$5:$AS$749, 22, FALSE)</f>
        <v>3</v>
      </c>
      <c r="AB568" s="368">
        <f>VLOOKUP($G568, SCHOOL_INFO!$D$5:$AS$749, 23, FALSE)</f>
        <v>0</v>
      </c>
      <c r="AC568" s="368">
        <f>VLOOKUP($G568, SCHOOL_INFO!$D$5:$AS$749, 25, FALSE)</f>
        <v>6</v>
      </c>
      <c r="AD568" s="368">
        <f>VLOOKUP($G568, SCHOOL_INFO!$D$5:$AS$749, 26, FALSE)</f>
        <v>0</v>
      </c>
      <c r="AE568" s="368">
        <f>VLOOKUP($G568, SCHOOL_INFO!$D$5:$AS$749, 27, FALSE)</f>
        <v>0</v>
      </c>
      <c r="AF568" s="368">
        <f>VLOOKUP($G568, SCHOOL_INFO!$D$5:$AS$749, 29, FALSE)</f>
        <v>6</v>
      </c>
      <c r="AG568" s="368">
        <f>VLOOKUP($G568, SCHOOL_INFO!$D$5:$AS$749, 30, FALSE)</f>
        <v>0</v>
      </c>
      <c r="AH568" s="368">
        <f>VLOOKUP($G568, SCHOOL_INFO!$D$5:$AS$749, 31, FALSE)</f>
        <v>0</v>
      </c>
      <c r="AI568" s="368">
        <f>VLOOKUP($G568, SCHOOL_INFO!$D$5:$AS$749, 33, FALSE)</f>
        <v>1</v>
      </c>
      <c r="AJ568" s="368">
        <f>VLOOKUP($G568, SCHOOL_INFO!$D$5:$AS$749, 34, FALSE)</f>
        <v>0</v>
      </c>
      <c r="AK568" s="368">
        <f>VLOOKUP($G568, SCHOOL_INFO!$D$5:$AS$749, 35, FALSE)</f>
        <v>12</v>
      </c>
      <c r="AL568" s="368">
        <f>VLOOKUP($B568, '0.학교(충남+대전)'!$C$4:$AH$767, 31, FALSE)</f>
        <v>10</v>
      </c>
      <c r="AM568" s="368">
        <f>VLOOKUP($B568, '0.학교(충남+대전)'!$C$4:$AH$767, 32, FALSE)</f>
        <v>3</v>
      </c>
      <c r="AN568" s="368">
        <f>VLOOKUP($G568, SCHOOL_INFO!$D$5:$AS$749, 9, FALSE)</f>
        <v>26</v>
      </c>
      <c r="AO568" s="368">
        <f>VLOOKUP($G568, SCHOOL_INFO!$D$5:$AS$749, 36, FALSE)</f>
        <v>52</v>
      </c>
      <c r="AP568" s="368">
        <f>VLOOKUP($G568, SCHOOL_INFO!$D$5:$AS$749, 37, FALSE)</f>
        <v>3</v>
      </c>
      <c r="AQ568" s="368">
        <f>VLOOKUP($B568, '0.학교(충남+대전)'!$C$4:$AC$767, 27, FALSE)</f>
        <v>52</v>
      </c>
      <c r="AR568" s="368">
        <f>VLOOKUP($B568, '0.학교(충남+대전)'!$C$4:$AH$767, 29, FALSE)</f>
        <v>52</v>
      </c>
      <c r="AS568" s="368">
        <f>VLOOKUP($B568, '0.학교(충남+대전)'!$C$4:$AH$767, 30, FALSE)</f>
        <v>3</v>
      </c>
      <c r="AT568" s="368">
        <f>VLOOKUP($G568, SCHOOL_INFO!$D$5:$AS$749, 38, FALSE)</f>
        <v>0</v>
      </c>
      <c r="AU568" s="368">
        <f>VLOOKUP($G568, SCHOOL_INFO!$D$5:$AS$749, 39, FALSE)</f>
        <v>11</v>
      </c>
      <c r="AV568" s="368">
        <f>VLOOKUP($G568, SCHOOL_INFO!$D$5:$AS$749, 40, FALSE)</f>
        <v>56</v>
      </c>
      <c r="AW568" s="368">
        <f>VLOOKUP($G568, SCHOOL_INFO!$D$5:$AS$749, 41, FALSE)</f>
        <v>0</v>
      </c>
      <c r="AX568" s="368">
        <f>VLOOKUP($G568, SCHOOL_INFO!$D$5:$AS$749, 42, FALSE)</f>
        <v>0</v>
      </c>
    </row>
    <row r="569" spans="1:50" ht="16.5" customHeight="1">
      <c r="A569" s="81">
        <v>565</v>
      </c>
      <c r="B569" s="86" t="s">
        <v>1912</v>
      </c>
      <c r="C569" s="88" t="s">
        <v>28</v>
      </c>
      <c r="D569" s="86" t="s">
        <v>2233</v>
      </c>
      <c r="E569" s="86" t="s">
        <v>1784</v>
      </c>
      <c r="F569" s="106" t="s">
        <v>727</v>
      </c>
      <c r="G569" s="104" t="s">
        <v>1913</v>
      </c>
      <c r="H569" s="390" t="s">
        <v>26</v>
      </c>
      <c r="I569" s="390" t="s">
        <v>699</v>
      </c>
      <c r="J569" s="88" t="s">
        <v>5123</v>
      </c>
      <c r="K569" s="366">
        <v>2</v>
      </c>
      <c r="L569" s="367">
        <v>1</v>
      </c>
      <c r="M569" s="367">
        <v>1</v>
      </c>
      <c r="N569" s="368">
        <f>VLOOKUP($G569, SCHOOL_INFO!$D$5:$AS$749, 6, FALSE)</f>
        <v>16</v>
      </c>
      <c r="O569" s="368">
        <f>VLOOKUP($G569, SCHOOL_INFO!$D$5:$AS$749, 7, FALSE)</f>
        <v>0</v>
      </c>
      <c r="P569" s="368">
        <f>VLOOKUP($G569, SCHOOL_INFO!$D$5:$AS$749, 8, FALSE)</f>
        <v>1</v>
      </c>
      <c r="Q569" s="368">
        <f>VLOOKUP($G569, SCHOOL_INFO!$D$5:$AS$749, 10, FALSE)</f>
        <v>1</v>
      </c>
      <c r="R569" s="368">
        <f>VLOOKUP($G569, SCHOOL_INFO!$D$5:$AS$749, 11, FALSE)</f>
        <v>0</v>
      </c>
      <c r="S569" s="368">
        <f>VLOOKUP($G569, SCHOOL_INFO!$D$5:$AS$749, 12, FALSE)</f>
        <v>0</v>
      </c>
      <c r="T569" s="368">
        <f>VLOOKUP($G569, SCHOOL_INFO!$D$5:$AS$749, 13, FALSE)</f>
        <v>2</v>
      </c>
      <c r="U569" s="368">
        <f>VLOOKUP($G569, SCHOOL_INFO!$D$5:$AS$749, 14, FALSE)</f>
        <v>0</v>
      </c>
      <c r="V569" s="368">
        <f>VLOOKUP($G569, SCHOOL_INFO!$D$5:$AS$749, 15, FALSE)</f>
        <v>0</v>
      </c>
      <c r="W569" s="368">
        <f>VLOOKUP($G569, SCHOOL_INFO!$D$5:$AS$749, 17, FALSE)</f>
        <v>4</v>
      </c>
      <c r="X569" s="368">
        <f>VLOOKUP($G569, SCHOOL_INFO!$D$5:$AS$749, 18, FALSE)</f>
        <v>1</v>
      </c>
      <c r="Y569" s="368">
        <f>VLOOKUP($G569, SCHOOL_INFO!$D$5:$AS$749, 19, FALSE)</f>
        <v>0</v>
      </c>
      <c r="Z569" s="368">
        <f>VLOOKUP($G569, SCHOOL_INFO!$D$5:$AS$749, 21, FALSE)</f>
        <v>23</v>
      </c>
      <c r="AA569" s="368">
        <f>VLOOKUP($G569, SCHOOL_INFO!$D$5:$AS$749, 22, FALSE)</f>
        <v>2</v>
      </c>
      <c r="AB569" s="368">
        <f>VLOOKUP($G569, SCHOOL_INFO!$D$5:$AS$749, 23, FALSE)</f>
        <v>0</v>
      </c>
      <c r="AC569" s="368">
        <f>VLOOKUP($G569, SCHOOL_INFO!$D$5:$AS$749, 25, FALSE)</f>
        <v>7</v>
      </c>
      <c r="AD569" s="368">
        <f>VLOOKUP($G569, SCHOOL_INFO!$D$5:$AS$749, 26, FALSE)</f>
        <v>1</v>
      </c>
      <c r="AE569" s="368">
        <f>VLOOKUP($G569, SCHOOL_INFO!$D$5:$AS$749, 27, FALSE)</f>
        <v>0</v>
      </c>
      <c r="AF569" s="368">
        <f>VLOOKUP($G569, SCHOOL_INFO!$D$5:$AS$749, 29, FALSE)</f>
        <v>0</v>
      </c>
      <c r="AG569" s="368">
        <f>VLOOKUP($G569, SCHOOL_INFO!$D$5:$AS$749, 30, FALSE)</f>
        <v>0</v>
      </c>
      <c r="AH569" s="368">
        <f>VLOOKUP($G569, SCHOOL_INFO!$D$5:$AS$749, 31, FALSE)</f>
        <v>0</v>
      </c>
      <c r="AI569" s="368">
        <f>VLOOKUP($G569, SCHOOL_INFO!$D$5:$AS$749, 33, FALSE)</f>
        <v>1</v>
      </c>
      <c r="AJ569" s="368">
        <f>VLOOKUP($G569, SCHOOL_INFO!$D$5:$AS$749, 34, FALSE)</f>
        <v>0</v>
      </c>
      <c r="AK569" s="368">
        <f>VLOOKUP($G569, SCHOOL_INFO!$D$5:$AS$749, 35, FALSE)</f>
        <v>7</v>
      </c>
      <c r="AL569" s="368">
        <f>VLOOKUP($B569, '0.학교(충남+대전)'!$C$4:$AH$767, 31, FALSE)</f>
        <v>7</v>
      </c>
      <c r="AM569" s="368">
        <f>VLOOKUP($B569, '0.학교(충남+대전)'!$C$4:$AH$767, 32, FALSE)</f>
        <v>1</v>
      </c>
      <c r="AN569" s="368">
        <f>VLOOKUP($G569, SCHOOL_INFO!$D$5:$AS$749, 9, FALSE)</f>
        <v>17</v>
      </c>
      <c r="AO569" s="368">
        <f>VLOOKUP($G569, SCHOOL_INFO!$D$5:$AS$749, 36, FALSE)</f>
        <v>18</v>
      </c>
      <c r="AP569" s="368">
        <f>VLOOKUP($G569, SCHOOL_INFO!$D$5:$AS$749, 37, FALSE)</f>
        <v>10</v>
      </c>
      <c r="AQ569" s="368">
        <f>VLOOKUP($B569, '0.학교(충남+대전)'!$C$4:$AC$767, 27, FALSE)</f>
        <v>24</v>
      </c>
      <c r="AR569" s="368">
        <f>VLOOKUP($B569, '0.학교(충남+대전)'!$C$4:$AH$767, 29, FALSE)</f>
        <v>24</v>
      </c>
      <c r="AS569" s="368">
        <f>VLOOKUP($B569, '0.학교(충남+대전)'!$C$4:$AH$767, 30, FALSE)</f>
        <v>4</v>
      </c>
      <c r="AT569" s="368">
        <f>VLOOKUP($G569, SCHOOL_INFO!$D$5:$AS$749, 38, FALSE)</f>
        <v>1</v>
      </c>
      <c r="AU569" s="368">
        <f>VLOOKUP($G569, SCHOOL_INFO!$D$5:$AS$749, 39, FALSE)</f>
        <v>4</v>
      </c>
      <c r="AV569" s="368">
        <f>VLOOKUP($G569, SCHOOL_INFO!$D$5:$AS$749, 40, FALSE)</f>
        <v>29</v>
      </c>
      <c r="AW569" s="368">
        <f>VLOOKUP($G569, SCHOOL_INFO!$D$5:$AS$749, 41, FALSE)</f>
        <v>0</v>
      </c>
      <c r="AX569" s="368">
        <f>VLOOKUP($G569, SCHOOL_INFO!$D$5:$AS$749, 42, FALSE)</f>
        <v>0</v>
      </c>
    </row>
    <row r="570" spans="1:50" ht="16.5" customHeight="1">
      <c r="A570" s="80">
        <v>566</v>
      </c>
      <c r="B570" s="86" t="s">
        <v>1914</v>
      </c>
      <c r="C570" s="88" t="s">
        <v>28</v>
      </c>
      <c r="D570" s="86" t="s">
        <v>2233</v>
      </c>
      <c r="E570" s="86" t="s">
        <v>1784</v>
      </c>
      <c r="F570" s="105" t="s">
        <v>730</v>
      </c>
      <c r="G570" s="104" t="s">
        <v>1915</v>
      </c>
      <c r="H570" s="390" t="s">
        <v>26</v>
      </c>
      <c r="I570" s="390" t="s">
        <v>699</v>
      </c>
      <c r="J570" s="88" t="s">
        <v>5123</v>
      </c>
      <c r="K570" s="366">
        <v>2</v>
      </c>
      <c r="L570" s="367">
        <v>1</v>
      </c>
      <c r="M570" s="367">
        <v>1</v>
      </c>
      <c r="N570" s="368">
        <f>VLOOKUP($G570, SCHOOL_INFO!$D$5:$AS$749, 6, FALSE)</f>
        <v>13</v>
      </c>
      <c r="O570" s="368">
        <f>VLOOKUP($G570, SCHOOL_INFO!$D$5:$AS$749, 7, FALSE)</f>
        <v>1</v>
      </c>
      <c r="P570" s="368">
        <f>VLOOKUP($G570, SCHOOL_INFO!$D$5:$AS$749, 8, FALSE)</f>
        <v>1</v>
      </c>
      <c r="Q570" s="368">
        <f>VLOOKUP($G570, SCHOOL_INFO!$D$5:$AS$749, 10, FALSE)</f>
        <v>0</v>
      </c>
      <c r="R570" s="368">
        <f>VLOOKUP($G570, SCHOOL_INFO!$D$5:$AS$749, 11, FALSE)</f>
        <v>0</v>
      </c>
      <c r="S570" s="368">
        <f>VLOOKUP($G570, SCHOOL_INFO!$D$5:$AS$749, 12, FALSE)</f>
        <v>0</v>
      </c>
      <c r="T570" s="368">
        <f>VLOOKUP($G570, SCHOOL_INFO!$D$5:$AS$749, 13, FALSE)</f>
        <v>2</v>
      </c>
      <c r="U570" s="368">
        <f>VLOOKUP($G570, SCHOOL_INFO!$D$5:$AS$749, 14, FALSE)</f>
        <v>0</v>
      </c>
      <c r="V570" s="368">
        <f>VLOOKUP($G570, SCHOOL_INFO!$D$5:$AS$749, 15, FALSE)</f>
        <v>0</v>
      </c>
      <c r="W570" s="368">
        <f>VLOOKUP($G570, SCHOOL_INFO!$D$5:$AS$749, 17, FALSE)</f>
        <v>0</v>
      </c>
      <c r="X570" s="368">
        <f>VLOOKUP($G570, SCHOOL_INFO!$D$5:$AS$749, 18, FALSE)</f>
        <v>0</v>
      </c>
      <c r="Y570" s="368">
        <f>VLOOKUP($G570, SCHOOL_INFO!$D$5:$AS$749, 19, FALSE)</f>
        <v>0</v>
      </c>
      <c r="Z570" s="368">
        <f>VLOOKUP($G570, SCHOOL_INFO!$D$5:$AS$749, 21, FALSE)</f>
        <v>11</v>
      </c>
      <c r="AA570" s="368">
        <f>VLOOKUP($G570, SCHOOL_INFO!$D$5:$AS$749, 22, FALSE)</f>
        <v>5</v>
      </c>
      <c r="AB570" s="368">
        <f>VLOOKUP($G570, SCHOOL_INFO!$D$5:$AS$749, 23, FALSE)</f>
        <v>0</v>
      </c>
      <c r="AC570" s="368">
        <f>VLOOKUP($G570, SCHOOL_INFO!$D$5:$AS$749, 25, FALSE)</f>
        <v>14</v>
      </c>
      <c r="AD570" s="368">
        <f>VLOOKUP($G570, SCHOOL_INFO!$D$5:$AS$749, 26, FALSE)</f>
        <v>2</v>
      </c>
      <c r="AE570" s="368">
        <f>VLOOKUP($G570, SCHOOL_INFO!$D$5:$AS$749, 27, FALSE)</f>
        <v>0</v>
      </c>
      <c r="AF570" s="368">
        <f>VLOOKUP($G570, SCHOOL_INFO!$D$5:$AS$749, 29, FALSE)</f>
        <v>0</v>
      </c>
      <c r="AG570" s="368">
        <f>VLOOKUP($G570, SCHOOL_INFO!$D$5:$AS$749, 30, FALSE)</f>
        <v>0</v>
      </c>
      <c r="AH570" s="368">
        <f>VLOOKUP($G570, SCHOOL_INFO!$D$5:$AS$749, 31, FALSE)</f>
        <v>0</v>
      </c>
      <c r="AI570" s="368">
        <f>VLOOKUP($G570, SCHOOL_INFO!$D$5:$AS$749, 33, FALSE)</f>
        <v>1</v>
      </c>
      <c r="AJ570" s="368">
        <f>VLOOKUP($G570, SCHOOL_INFO!$D$5:$AS$749, 34, FALSE)</f>
        <v>0</v>
      </c>
      <c r="AK570" s="368">
        <f>VLOOKUP($G570, SCHOOL_INFO!$D$5:$AS$749, 35, FALSE)</f>
        <v>5</v>
      </c>
      <c r="AL570" s="368">
        <f>VLOOKUP($B570, '0.학교(충남+대전)'!$C$4:$AH$767, 31, FALSE)</f>
        <v>5</v>
      </c>
      <c r="AM570" s="368">
        <f>VLOOKUP($B570, '0.학교(충남+대전)'!$C$4:$AH$767, 32, FALSE)</f>
        <v>0</v>
      </c>
      <c r="AN570" s="368">
        <f>VLOOKUP($G570, SCHOOL_INFO!$D$5:$AS$749, 9, FALSE)</f>
        <v>15</v>
      </c>
      <c r="AO570" s="368">
        <f>VLOOKUP($G570, SCHOOL_INFO!$D$5:$AS$749, 36, FALSE)</f>
        <v>28</v>
      </c>
      <c r="AP570" s="368">
        <f>VLOOKUP($G570, SCHOOL_INFO!$D$5:$AS$749, 37, FALSE)</f>
        <v>6</v>
      </c>
      <c r="AQ570" s="368">
        <f>VLOOKUP($B570, '0.학교(충남+대전)'!$C$4:$AC$767, 27, FALSE)</f>
        <v>34</v>
      </c>
      <c r="AR570" s="368">
        <f>VLOOKUP($B570, '0.학교(충남+대전)'!$C$4:$AH$767, 29, FALSE)</f>
        <v>34</v>
      </c>
      <c r="AS570" s="368">
        <f>VLOOKUP($B570, '0.학교(충남+대전)'!$C$4:$AH$767, 30, FALSE)</f>
        <v>0</v>
      </c>
      <c r="AT570" s="368">
        <f>VLOOKUP($G570, SCHOOL_INFO!$D$5:$AS$749, 38, FALSE)</f>
        <v>0</v>
      </c>
      <c r="AU570" s="368">
        <f>VLOOKUP($G570, SCHOOL_INFO!$D$5:$AS$749, 39, FALSE)</f>
        <v>6</v>
      </c>
      <c r="AV570" s="368">
        <f>VLOOKUP($G570, SCHOOL_INFO!$D$5:$AS$749, 40, FALSE)</f>
        <v>34</v>
      </c>
      <c r="AW570" s="368">
        <f>VLOOKUP($G570, SCHOOL_INFO!$D$5:$AS$749, 41, FALSE)</f>
        <v>0</v>
      </c>
      <c r="AX570" s="368">
        <f>VLOOKUP($G570, SCHOOL_INFO!$D$5:$AS$749, 42, FALSE)</f>
        <v>0</v>
      </c>
    </row>
    <row r="571" spans="1:50" ht="16.5" customHeight="1">
      <c r="A571" s="80">
        <v>567</v>
      </c>
      <c r="B571" s="86" t="s">
        <v>1916</v>
      </c>
      <c r="C571" s="88" t="s">
        <v>28</v>
      </c>
      <c r="D571" s="86" t="s">
        <v>2233</v>
      </c>
      <c r="E571" s="86" t="s">
        <v>1784</v>
      </c>
      <c r="F571" s="106" t="s">
        <v>727</v>
      </c>
      <c r="G571" s="104" t="s">
        <v>1917</v>
      </c>
      <c r="H571" s="390" t="s">
        <v>26</v>
      </c>
      <c r="I571" s="390" t="s">
        <v>35</v>
      </c>
      <c r="J571" s="88" t="s">
        <v>5123</v>
      </c>
      <c r="K571" s="366">
        <v>3</v>
      </c>
      <c r="L571" s="367">
        <v>1</v>
      </c>
      <c r="M571" s="367">
        <v>1</v>
      </c>
      <c r="N571" s="368">
        <f>VLOOKUP($G571, SCHOOL_INFO!$D$5:$AS$749, 6, FALSE)</f>
        <v>13</v>
      </c>
      <c r="O571" s="368">
        <f>VLOOKUP($G571, SCHOOL_INFO!$D$5:$AS$749, 7, FALSE)</f>
        <v>2</v>
      </c>
      <c r="P571" s="368">
        <f>VLOOKUP($G571, SCHOOL_INFO!$D$5:$AS$749, 8, FALSE)</f>
        <v>1</v>
      </c>
      <c r="Q571" s="368">
        <f>VLOOKUP($G571, SCHOOL_INFO!$D$5:$AS$749, 10, FALSE)</f>
        <v>3</v>
      </c>
      <c r="R571" s="368">
        <f>VLOOKUP($G571, SCHOOL_INFO!$D$5:$AS$749, 11, FALSE)</f>
        <v>0</v>
      </c>
      <c r="S571" s="368">
        <f>VLOOKUP($G571, SCHOOL_INFO!$D$5:$AS$749, 12, FALSE)</f>
        <v>0</v>
      </c>
      <c r="T571" s="368">
        <f>VLOOKUP($G571, SCHOOL_INFO!$D$5:$AS$749, 13, FALSE)</f>
        <v>0</v>
      </c>
      <c r="U571" s="368">
        <f>VLOOKUP($G571, SCHOOL_INFO!$D$5:$AS$749, 14, FALSE)</f>
        <v>0</v>
      </c>
      <c r="V571" s="368">
        <f>VLOOKUP($G571, SCHOOL_INFO!$D$5:$AS$749, 15, FALSE)</f>
        <v>0</v>
      </c>
      <c r="W571" s="368">
        <f>VLOOKUP($G571, SCHOOL_INFO!$D$5:$AS$749, 17, FALSE)</f>
        <v>0</v>
      </c>
      <c r="X571" s="368">
        <f>VLOOKUP($G571, SCHOOL_INFO!$D$5:$AS$749, 18, FALSE)</f>
        <v>0</v>
      </c>
      <c r="Y571" s="368">
        <f>VLOOKUP($G571, SCHOOL_INFO!$D$5:$AS$749, 19, FALSE)</f>
        <v>0</v>
      </c>
      <c r="Z571" s="368">
        <f>VLOOKUP($G571, SCHOOL_INFO!$D$5:$AS$749, 21, FALSE)</f>
        <v>7</v>
      </c>
      <c r="AA571" s="368">
        <f>VLOOKUP($G571, SCHOOL_INFO!$D$5:$AS$749, 22, FALSE)</f>
        <v>0</v>
      </c>
      <c r="AB571" s="368">
        <f>VLOOKUP($G571, SCHOOL_INFO!$D$5:$AS$749, 23, FALSE)</f>
        <v>0</v>
      </c>
      <c r="AC571" s="368">
        <f>VLOOKUP($G571, SCHOOL_INFO!$D$5:$AS$749, 25, FALSE)</f>
        <v>29</v>
      </c>
      <c r="AD571" s="368">
        <f>VLOOKUP($G571, SCHOOL_INFO!$D$5:$AS$749, 26, FALSE)</f>
        <v>4</v>
      </c>
      <c r="AE571" s="368">
        <f>VLOOKUP($G571, SCHOOL_INFO!$D$5:$AS$749, 27, FALSE)</f>
        <v>0</v>
      </c>
      <c r="AF571" s="368">
        <f>VLOOKUP($G571, SCHOOL_INFO!$D$5:$AS$749, 29, FALSE)</f>
        <v>0</v>
      </c>
      <c r="AG571" s="368">
        <f>VLOOKUP($G571, SCHOOL_INFO!$D$5:$AS$749, 30, FALSE)</f>
        <v>0</v>
      </c>
      <c r="AH571" s="368">
        <f>VLOOKUP($G571, SCHOOL_INFO!$D$5:$AS$749, 31, FALSE)</f>
        <v>0</v>
      </c>
      <c r="AI571" s="368">
        <f>VLOOKUP($G571, SCHOOL_INFO!$D$5:$AS$749, 33, FALSE)</f>
        <v>1</v>
      </c>
      <c r="AJ571" s="368">
        <f>VLOOKUP($G571, SCHOOL_INFO!$D$5:$AS$749, 34, FALSE)</f>
        <v>0</v>
      </c>
      <c r="AK571" s="368">
        <f>VLOOKUP($G571, SCHOOL_INFO!$D$5:$AS$749, 35, FALSE)</f>
        <v>13</v>
      </c>
      <c r="AL571" s="368">
        <f>VLOOKUP($B571, '0.학교(충남+대전)'!$C$4:$AH$767, 31, FALSE)</f>
        <v>13</v>
      </c>
      <c r="AM571" s="368">
        <f>VLOOKUP($B571, '0.학교(충남+대전)'!$C$4:$AH$767, 32, FALSE)</f>
        <v>0</v>
      </c>
      <c r="AN571" s="368">
        <f>VLOOKUP($G571, SCHOOL_INFO!$D$5:$AS$749, 9, FALSE)</f>
        <v>16</v>
      </c>
      <c r="AO571" s="368">
        <f>VLOOKUP($G571, SCHOOL_INFO!$D$5:$AS$749, 36, FALSE)</f>
        <v>50</v>
      </c>
      <c r="AP571" s="368">
        <f>VLOOKUP($G571, SCHOOL_INFO!$D$5:$AS$749, 37, FALSE)</f>
        <v>10</v>
      </c>
      <c r="AQ571" s="368">
        <f>VLOOKUP($B571, '0.학교(충남+대전)'!$C$4:$AC$767, 27, FALSE)</f>
        <v>60</v>
      </c>
      <c r="AR571" s="368">
        <f>VLOOKUP($B571, '0.학교(충남+대전)'!$C$4:$AH$767, 29, FALSE)</f>
        <v>60</v>
      </c>
      <c r="AS571" s="368">
        <f>VLOOKUP($B571, '0.학교(충남+대전)'!$C$4:$AH$767, 30, FALSE)</f>
        <v>0</v>
      </c>
      <c r="AT571" s="368">
        <f>VLOOKUP($G571, SCHOOL_INFO!$D$5:$AS$749, 38, FALSE)</f>
        <v>1</v>
      </c>
      <c r="AU571" s="368">
        <f>VLOOKUP($G571, SCHOOL_INFO!$D$5:$AS$749, 39, FALSE)</f>
        <v>13</v>
      </c>
      <c r="AV571" s="368">
        <f>VLOOKUP($G571, SCHOOL_INFO!$D$5:$AS$749, 40, FALSE)</f>
        <v>60</v>
      </c>
      <c r="AW571" s="368">
        <f>VLOOKUP($G571, SCHOOL_INFO!$D$5:$AS$749, 41, FALSE)</f>
        <v>0</v>
      </c>
      <c r="AX571" s="368">
        <f>VLOOKUP($G571, SCHOOL_INFO!$D$5:$AS$749, 42, FALSE)</f>
        <v>0</v>
      </c>
    </row>
    <row r="572" spans="1:50" ht="16.5" customHeight="1">
      <c r="A572" s="81">
        <v>568</v>
      </c>
      <c r="B572" s="86" t="s">
        <v>1918</v>
      </c>
      <c r="C572" s="88" t="s">
        <v>28</v>
      </c>
      <c r="D572" s="86" t="s">
        <v>2233</v>
      </c>
      <c r="E572" s="86" t="s">
        <v>1784</v>
      </c>
      <c r="F572" s="106" t="s">
        <v>727</v>
      </c>
      <c r="G572" s="104" t="s">
        <v>1919</v>
      </c>
      <c r="H572" s="390" t="s">
        <v>2353</v>
      </c>
      <c r="I572" s="390" t="s">
        <v>699</v>
      </c>
      <c r="J572" s="88" t="s">
        <v>5123</v>
      </c>
      <c r="K572" s="366">
        <v>2</v>
      </c>
      <c r="L572" s="367">
        <v>1</v>
      </c>
      <c r="M572" s="367">
        <v>1</v>
      </c>
      <c r="N572" s="368">
        <f>VLOOKUP($G572, SCHOOL_INFO!$D$5:$AS$749, 6, FALSE)</f>
        <v>10</v>
      </c>
      <c r="O572" s="368">
        <f>VLOOKUP($G572, SCHOOL_INFO!$D$5:$AS$749, 7, FALSE)</f>
        <v>0</v>
      </c>
      <c r="P572" s="368">
        <f>VLOOKUP($G572, SCHOOL_INFO!$D$5:$AS$749, 8, FALSE)</f>
        <v>1</v>
      </c>
      <c r="Q572" s="368">
        <f>VLOOKUP($G572, SCHOOL_INFO!$D$5:$AS$749, 10, FALSE)</f>
        <v>0</v>
      </c>
      <c r="R572" s="368">
        <f>VLOOKUP($G572, SCHOOL_INFO!$D$5:$AS$749, 11, FALSE)</f>
        <v>0</v>
      </c>
      <c r="S572" s="368">
        <f>VLOOKUP($G572, SCHOOL_INFO!$D$5:$AS$749, 12, FALSE)</f>
        <v>0</v>
      </c>
      <c r="T572" s="368">
        <f>VLOOKUP($G572, SCHOOL_INFO!$D$5:$AS$749, 13, FALSE)</f>
        <v>0</v>
      </c>
      <c r="U572" s="368">
        <f>VLOOKUP($G572, SCHOOL_INFO!$D$5:$AS$749, 14, FALSE)</f>
        <v>0</v>
      </c>
      <c r="V572" s="368">
        <f>VLOOKUP($G572, SCHOOL_INFO!$D$5:$AS$749, 15, FALSE)</f>
        <v>0</v>
      </c>
      <c r="W572" s="368">
        <f>VLOOKUP($G572, SCHOOL_INFO!$D$5:$AS$749, 17, FALSE)</f>
        <v>3</v>
      </c>
      <c r="X572" s="368">
        <f>VLOOKUP($G572, SCHOOL_INFO!$D$5:$AS$749, 18, FALSE)</f>
        <v>2</v>
      </c>
      <c r="Y572" s="368">
        <f>VLOOKUP($G572, SCHOOL_INFO!$D$5:$AS$749, 19, FALSE)</f>
        <v>0</v>
      </c>
      <c r="Z572" s="368">
        <f>VLOOKUP($G572, SCHOOL_INFO!$D$5:$AS$749, 21, FALSE)</f>
        <v>10</v>
      </c>
      <c r="AA572" s="368">
        <f>VLOOKUP($G572, SCHOOL_INFO!$D$5:$AS$749, 22, FALSE)</f>
        <v>3</v>
      </c>
      <c r="AB572" s="368">
        <f>VLOOKUP($G572, SCHOOL_INFO!$D$5:$AS$749, 23, FALSE)</f>
        <v>0</v>
      </c>
      <c r="AC572" s="368">
        <f>VLOOKUP($G572, SCHOOL_INFO!$D$5:$AS$749, 25, FALSE)</f>
        <v>7</v>
      </c>
      <c r="AD572" s="368">
        <f>VLOOKUP($G572, SCHOOL_INFO!$D$5:$AS$749, 26, FALSE)</f>
        <v>0</v>
      </c>
      <c r="AE572" s="368">
        <f>VLOOKUP($G572, SCHOOL_INFO!$D$5:$AS$749, 27, FALSE)</f>
        <v>0</v>
      </c>
      <c r="AF572" s="368">
        <f>VLOOKUP($G572, SCHOOL_INFO!$D$5:$AS$749, 29, FALSE)</f>
        <v>0</v>
      </c>
      <c r="AG572" s="368">
        <f>VLOOKUP($G572, SCHOOL_INFO!$D$5:$AS$749, 30, FALSE)</f>
        <v>0</v>
      </c>
      <c r="AH572" s="368">
        <f>VLOOKUP($G572, SCHOOL_INFO!$D$5:$AS$749, 31, FALSE)</f>
        <v>0</v>
      </c>
      <c r="AI572" s="368">
        <f>VLOOKUP($G572, SCHOOL_INFO!$D$5:$AS$749, 33, FALSE)</f>
        <v>1</v>
      </c>
      <c r="AJ572" s="368">
        <f>VLOOKUP($G572, SCHOOL_INFO!$D$5:$AS$749, 34, FALSE)</f>
        <v>0</v>
      </c>
      <c r="AK572" s="368">
        <f>VLOOKUP($G572, SCHOOL_INFO!$D$5:$AS$749, 35, FALSE)</f>
        <v>4</v>
      </c>
      <c r="AL572" s="368">
        <f>VLOOKUP($B572, '0.학교(충남+대전)'!$C$4:$AH$767, 31, FALSE)</f>
        <v>3</v>
      </c>
      <c r="AM572" s="368">
        <f>VLOOKUP($B572, '0.학교(충남+대전)'!$C$4:$AH$767, 32, FALSE)</f>
        <v>3</v>
      </c>
      <c r="AN572" s="368">
        <f>VLOOKUP($G572, SCHOOL_INFO!$D$5:$AS$749, 9, FALSE)</f>
        <v>11</v>
      </c>
      <c r="AO572" s="368">
        <f>VLOOKUP($G572, SCHOOL_INFO!$D$5:$AS$749, 36, FALSE)</f>
        <v>4</v>
      </c>
      <c r="AP572" s="368">
        <f>VLOOKUP($G572, SCHOOL_INFO!$D$5:$AS$749, 37, FALSE)</f>
        <v>12</v>
      </c>
      <c r="AQ572" s="368">
        <f>VLOOKUP($B572, '0.학교(충남+대전)'!$C$4:$AC$767, 27, FALSE)</f>
        <v>15</v>
      </c>
      <c r="AR572" s="368">
        <f>VLOOKUP($B572, '0.학교(충남+대전)'!$C$4:$AH$767, 29, FALSE)</f>
        <v>16</v>
      </c>
      <c r="AS572" s="368">
        <f>VLOOKUP($B572, '0.학교(충남+대전)'!$C$4:$AH$767, 30, FALSE)</f>
        <v>0</v>
      </c>
      <c r="AT572" s="368">
        <f>VLOOKUP($G572, SCHOOL_INFO!$D$5:$AS$749, 38, FALSE)</f>
        <v>0</v>
      </c>
      <c r="AU572" s="368">
        <f>VLOOKUP($G572, SCHOOL_INFO!$D$5:$AS$749, 39, FALSE)</f>
        <v>5</v>
      </c>
      <c r="AV572" s="368">
        <f>VLOOKUP($G572, SCHOOL_INFO!$D$5:$AS$749, 40, FALSE)</f>
        <v>16</v>
      </c>
      <c r="AW572" s="368">
        <f>VLOOKUP($G572, SCHOOL_INFO!$D$5:$AS$749, 41, FALSE)</f>
        <v>0</v>
      </c>
      <c r="AX572" s="368">
        <f>VLOOKUP($G572, SCHOOL_INFO!$D$5:$AS$749, 42, FALSE)</f>
        <v>0</v>
      </c>
    </row>
    <row r="573" spans="1:50" ht="16.5" customHeight="1">
      <c r="A573" s="80">
        <v>569</v>
      </c>
      <c r="B573" s="86" t="s">
        <v>1920</v>
      </c>
      <c r="C573" s="88" t="s">
        <v>28</v>
      </c>
      <c r="D573" s="86" t="s">
        <v>2233</v>
      </c>
      <c r="E573" s="86" t="s">
        <v>1784</v>
      </c>
      <c r="F573" s="105" t="s">
        <v>730</v>
      </c>
      <c r="G573" s="104" t="s">
        <v>1921</v>
      </c>
      <c r="H573" s="390" t="s">
        <v>26</v>
      </c>
      <c r="I573" s="390" t="s">
        <v>35</v>
      </c>
      <c r="J573" s="88" t="s">
        <v>5123</v>
      </c>
      <c r="K573" s="366">
        <v>3</v>
      </c>
      <c r="L573" s="367">
        <v>1</v>
      </c>
      <c r="M573" s="367">
        <v>1</v>
      </c>
      <c r="N573" s="368">
        <f>VLOOKUP($G573, SCHOOL_INFO!$D$5:$AS$749, 6, FALSE)</f>
        <v>10</v>
      </c>
      <c r="O573" s="368">
        <f>VLOOKUP($G573, SCHOOL_INFO!$D$5:$AS$749, 7, FALSE)</f>
        <v>0</v>
      </c>
      <c r="P573" s="368">
        <f>VLOOKUP($G573, SCHOOL_INFO!$D$5:$AS$749, 8, FALSE)</f>
        <v>1</v>
      </c>
      <c r="Q573" s="368">
        <f>VLOOKUP($G573, SCHOOL_INFO!$D$5:$AS$749, 10, FALSE)</f>
        <v>0</v>
      </c>
      <c r="R573" s="368">
        <f>VLOOKUP($G573, SCHOOL_INFO!$D$5:$AS$749, 11, FALSE)</f>
        <v>0</v>
      </c>
      <c r="S573" s="368">
        <f>VLOOKUP($G573, SCHOOL_INFO!$D$5:$AS$749, 12, FALSE)</f>
        <v>0</v>
      </c>
      <c r="T573" s="368">
        <f>VLOOKUP($G573, SCHOOL_INFO!$D$5:$AS$749, 13, FALSE)</f>
        <v>0</v>
      </c>
      <c r="U573" s="368">
        <f>VLOOKUP($G573, SCHOOL_INFO!$D$5:$AS$749, 14, FALSE)</f>
        <v>0</v>
      </c>
      <c r="V573" s="368">
        <f>VLOOKUP($G573, SCHOOL_INFO!$D$5:$AS$749, 15, FALSE)</f>
        <v>0</v>
      </c>
      <c r="W573" s="368">
        <f>VLOOKUP($G573, SCHOOL_INFO!$D$5:$AS$749, 17, FALSE)</f>
        <v>0</v>
      </c>
      <c r="X573" s="368">
        <f>VLOOKUP($G573, SCHOOL_INFO!$D$5:$AS$749, 18, FALSE)</f>
        <v>0</v>
      </c>
      <c r="Y573" s="368">
        <f>VLOOKUP($G573, SCHOOL_INFO!$D$5:$AS$749, 19, FALSE)</f>
        <v>0</v>
      </c>
      <c r="Z573" s="368">
        <f>VLOOKUP($G573, SCHOOL_INFO!$D$5:$AS$749, 21, FALSE)</f>
        <v>11</v>
      </c>
      <c r="AA573" s="368">
        <f>VLOOKUP($G573, SCHOOL_INFO!$D$5:$AS$749, 22, FALSE)</f>
        <v>2</v>
      </c>
      <c r="AB573" s="368">
        <f>VLOOKUP($G573, SCHOOL_INFO!$D$5:$AS$749, 23, FALSE)</f>
        <v>0</v>
      </c>
      <c r="AC573" s="368">
        <f>VLOOKUP($G573, SCHOOL_INFO!$D$5:$AS$749, 25, FALSE)</f>
        <v>4</v>
      </c>
      <c r="AD573" s="368">
        <f>VLOOKUP($G573, SCHOOL_INFO!$D$5:$AS$749, 26, FALSE)</f>
        <v>0</v>
      </c>
      <c r="AE573" s="368">
        <f>VLOOKUP($G573, SCHOOL_INFO!$D$5:$AS$749, 27, FALSE)</f>
        <v>0</v>
      </c>
      <c r="AF573" s="368">
        <f>VLOOKUP($G573, SCHOOL_INFO!$D$5:$AS$749, 29, FALSE)</f>
        <v>2</v>
      </c>
      <c r="AG573" s="368">
        <f>VLOOKUP($G573, SCHOOL_INFO!$D$5:$AS$749, 30, FALSE)</f>
        <v>0</v>
      </c>
      <c r="AH573" s="368">
        <f>VLOOKUP($G573, SCHOOL_INFO!$D$5:$AS$749, 31, FALSE)</f>
        <v>0</v>
      </c>
      <c r="AI573" s="368">
        <f>VLOOKUP($G573, SCHOOL_INFO!$D$5:$AS$749, 33, FALSE)</f>
        <v>1</v>
      </c>
      <c r="AJ573" s="368">
        <f>VLOOKUP($G573, SCHOOL_INFO!$D$5:$AS$749, 34, FALSE)</f>
        <v>0</v>
      </c>
      <c r="AK573" s="368">
        <f>VLOOKUP($G573, SCHOOL_INFO!$D$5:$AS$749, 35, FALSE)</f>
        <v>8</v>
      </c>
      <c r="AL573" s="368">
        <f>VLOOKUP($B573, '0.학교(충남+대전)'!$C$4:$AH$767, 31, FALSE)</f>
        <v>8</v>
      </c>
      <c r="AM573" s="368">
        <f>VLOOKUP($B573, '0.학교(충남+대전)'!$C$4:$AH$767, 32, FALSE)</f>
        <v>0</v>
      </c>
      <c r="AN573" s="368">
        <f>VLOOKUP($G573, SCHOOL_INFO!$D$5:$AS$749, 9, FALSE)</f>
        <v>11</v>
      </c>
      <c r="AO573" s="368">
        <f>VLOOKUP($G573, SCHOOL_INFO!$D$5:$AS$749, 36, FALSE)</f>
        <v>31</v>
      </c>
      <c r="AP573" s="368">
        <f>VLOOKUP($G573, SCHOOL_INFO!$D$5:$AS$749, 37, FALSE)</f>
        <v>4</v>
      </c>
      <c r="AQ573" s="368">
        <f>VLOOKUP($B573, '0.학교(충남+대전)'!$C$4:$AC$767, 27, FALSE)</f>
        <v>36</v>
      </c>
      <c r="AR573" s="368">
        <f>VLOOKUP($B573, '0.학교(충남+대전)'!$C$4:$AH$767, 29, FALSE)</f>
        <v>33</v>
      </c>
      <c r="AS573" s="368">
        <f>VLOOKUP($B573, '0.학교(충남+대전)'!$C$4:$AH$767, 30, FALSE)</f>
        <v>2</v>
      </c>
      <c r="AT573" s="368">
        <f>VLOOKUP($G573, SCHOOL_INFO!$D$5:$AS$749, 38, FALSE)</f>
        <v>0</v>
      </c>
      <c r="AU573" s="368">
        <f>VLOOKUP($G573, SCHOOL_INFO!$D$5:$AS$749, 39, FALSE)</f>
        <v>6</v>
      </c>
      <c r="AV573" s="368">
        <f>VLOOKUP($G573, SCHOOL_INFO!$D$5:$AS$749, 40, FALSE)</f>
        <v>33</v>
      </c>
      <c r="AW573" s="368">
        <f>VLOOKUP($G573, SCHOOL_INFO!$D$5:$AS$749, 41, FALSE)</f>
        <v>0</v>
      </c>
      <c r="AX573" s="368">
        <f>VLOOKUP($G573, SCHOOL_INFO!$D$5:$AS$749, 42, FALSE)</f>
        <v>0</v>
      </c>
    </row>
    <row r="574" spans="1:50" ht="16.5" customHeight="1">
      <c r="A574" s="80">
        <v>570</v>
      </c>
      <c r="B574" s="86" t="s">
        <v>1922</v>
      </c>
      <c r="C574" s="88" t="s">
        <v>28</v>
      </c>
      <c r="D574" s="86" t="s">
        <v>2233</v>
      </c>
      <c r="E574" s="86" t="s">
        <v>1784</v>
      </c>
      <c r="F574" s="106" t="s">
        <v>727</v>
      </c>
      <c r="G574" s="104" t="s">
        <v>1923</v>
      </c>
      <c r="H574" s="390" t="s">
        <v>26</v>
      </c>
      <c r="I574" s="390" t="s">
        <v>35</v>
      </c>
      <c r="J574" s="88" t="s">
        <v>5123</v>
      </c>
      <c r="K574" s="366">
        <v>3</v>
      </c>
      <c r="L574" s="367">
        <v>1</v>
      </c>
      <c r="M574" s="367">
        <v>1</v>
      </c>
      <c r="N574" s="368">
        <f>VLOOKUP($G574, SCHOOL_INFO!$D$5:$AS$749, 6, FALSE)</f>
        <v>8</v>
      </c>
      <c r="O574" s="368">
        <f>VLOOKUP($G574, SCHOOL_INFO!$D$5:$AS$749, 7, FALSE)</f>
        <v>3</v>
      </c>
      <c r="P574" s="368">
        <f>VLOOKUP($G574, SCHOOL_INFO!$D$5:$AS$749, 8, FALSE)</f>
        <v>1</v>
      </c>
      <c r="Q574" s="368">
        <f>VLOOKUP($G574, SCHOOL_INFO!$D$5:$AS$749, 10, FALSE)</f>
        <v>0</v>
      </c>
      <c r="R574" s="368">
        <f>VLOOKUP($G574, SCHOOL_INFO!$D$5:$AS$749, 11, FALSE)</f>
        <v>1</v>
      </c>
      <c r="S574" s="368">
        <f>VLOOKUP($G574, SCHOOL_INFO!$D$5:$AS$749, 12, FALSE)</f>
        <v>0</v>
      </c>
      <c r="T574" s="368">
        <f>VLOOKUP($G574, SCHOOL_INFO!$D$5:$AS$749, 13, FALSE)</f>
        <v>0</v>
      </c>
      <c r="U574" s="368">
        <f>VLOOKUP($G574, SCHOOL_INFO!$D$5:$AS$749, 14, FALSE)</f>
        <v>0</v>
      </c>
      <c r="V574" s="368">
        <f>VLOOKUP($G574, SCHOOL_INFO!$D$5:$AS$749, 15, FALSE)</f>
        <v>0</v>
      </c>
      <c r="W574" s="368">
        <f>VLOOKUP($G574, SCHOOL_INFO!$D$5:$AS$749, 17, FALSE)</f>
        <v>4</v>
      </c>
      <c r="X574" s="368">
        <f>VLOOKUP($G574, SCHOOL_INFO!$D$5:$AS$749, 18, FALSE)</f>
        <v>0</v>
      </c>
      <c r="Y574" s="368">
        <f>VLOOKUP($G574, SCHOOL_INFO!$D$5:$AS$749, 19, FALSE)</f>
        <v>0</v>
      </c>
      <c r="Z574" s="368">
        <f>VLOOKUP($G574, SCHOOL_INFO!$D$5:$AS$749, 21, FALSE)</f>
        <v>14</v>
      </c>
      <c r="AA574" s="368">
        <f>VLOOKUP($G574, SCHOOL_INFO!$D$5:$AS$749, 22, FALSE)</f>
        <v>9</v>
      </c>
      <c r="AB574" s="368">
        <f>VLOOKUP($G574, SCHOOL_INFO!$D$5:$AS$749, 23, FALSE)</f>
        <v>0</v>
      </c>
      <c r="AC574" s="368">
        <f>VLOOKUP($G574, SCHOOL_INFO!$D$5:$AS$749, 25, FALSE)</f>
        <v>0</v>
      </c>
      <c r="AD574" s="368">
        <f>VLOOKUP($G574, SCHOOL_INFO!$D$5:$AS$749, 26, FALSE)</f>
        <v>0</v>
      </c>
      <c r="AE574" s="368">
        <f>VLOOKUP($G574, SCHOOL_INFO!$D$5:$AS$749, 27, FALSE)</f>
        <v>0</v>
      </c>
      <c r="AF574" s="368">
        <f>VLOOKUP($G574, SCHOOL_INFO!$D$5:$AS$749, 29, FALSE)</f>
        <v>0</v>
      </c>
      <c r="AG574" s="368">
        <f>VLOOKUP($G574, SCHOOL_INFO!$D$5:$AS$749, 30, FALSE)</f>
        <v>1</v>
      </c>
      <c r="AH574" s="368">
        <f>VLOOKUP($G574, SCHOOL_INFO!$D$5:$AS$749, 31, FALSE)</f>
        <v>0</v>
      </c>
      <c r="AI574" s="368">
        <f>VLOOKUP($G574, SCHOOL_INFO!$D$5:$AS$749, 33, FALSE)</f>
        <v>1</v>
      </c>
      <c r="AJ574" s="368">
        <f>VLOOKUP($G574, SCHOOL_INFO!$D$5:$AS$749, 34, FALSE)</f>
        <v>0</v>
      </c>
      <c r="AK574" s="368">
        <f>VLOOKUP($G574, SCHOOL_INFO!$D$5:$AS$749, 35, FALSE)</f>
        <v>9</v>
      </c>
      <c r="AL574" s="368">
        <f>VLOOKUP($B574, '0.학교(충남+대전)'!$C$4:$AH$767, 31, FALSE)</f>
        <v>4</v>
      </c>
      <c r="AM574" s="368">
        <f>VLOOKUP($B574, '0.학교(충남+대전)'!$C$4:$AH$767, 32, FALSE)</f>
        <v>5</v>
      </c>
      <c r="AN574" s="368">
        <f>VLOOKUP($G574, SCHOOL_INFO!$D$5:$AS$749, 9, FALSE)</f>
        <v>12</v>
      </c>
      <c r="AO574" s="368">
        <f>VLOOKUP($G574, SCHOOL_INFO!$D$5:$AS$749, 36, FALSE)</f>
        <v>41</v>
      </c>
      <c r="AP574" s="368">
        <f>VLOOKUP($G574, SCHOOL_INFO!$D$5:$AS$749, 37, FALSE)</f>
        <v>8</v>
      </c>
      <c r="AQ574" s="368">
        <f>VLOOKUP($B574, '0.학교(충남+대전)'!$C$4:$AC$767, 27, FALSE)</f>
        <v>49</v>
      </c>
      <c r="AR574" s="368">
        <f>VLOOKUP($B574, '0.학교(충남+대전)'!$C$4:$AH$767, 29, FALSE)</f>
        <v>49</v>
      </c>
      <c r="AS574" s="368">
        <f>VLOOKUP($B574, '0.학교(충남+대전)'!$C$4:$AH$767, 30, FALSE)</f>
        <v>0</v>
      </c>
      <c r="AT574" s="368">
        <f>VLOOKUP($G574, SCHOOL_INFO!$D$5:$AS$749, 38, FALSE)</f>
        <v>0</v>
      </c>
      <c r="AU574" s="368">
        <f>VLOOKUP($G574, SCHOOL_INFO!$D$5:$AS$749, 39, FALSE)</f>
        <v>10</v>
      </c>
      <c r="AV574" s="368">
        <f>VLOOKUP($G574, SCHOOL_INFO!$D$5:$AS$749, 40, FALSE)</f>
        <v>47</v>
      </c>
      <c r="AW574" s="368">
        <f>VLOOKUP($G574, SCHOOL_INFO!$D$5:$AS$749, 41, FALSE)</f>
        <v>0</v>
      </c>
      <c r="AX574" s="368">
        <f>VLOOKUP($G574, SCHOOL_INFO!$D$5:$AS$749, 42, FALSE)</f>
        <v>0</v>
      </c>
    </row>
    <row r="575" spans="1:50" ht="16.5" customHeight="1">
      <c r="A575" s="81">
        <v>571</v>
      </c>
      <c r="B575" s="86" t="s">
        <v>1924</v>
      </c>
      <c r="C575" s="88" t="s">
        <v>28</v>
      </c>
      <c r="D575" s="86" t="s">
        <v>2233</v>
      </c>
      <c r="E575" s="86" t="s">
        <v>1784</v>
      </c>
      <c r="F575" s="106" t="s">
        <v>727</v>
      </c>
      <c r="G575" s="104" t="s">
        <v>1925</v>
      </c>
      <c r="H575" s="390" t="s">
        <v>26</v>
      </c>
      <c r="I575" s="390" t="s">
        <v>699</v>
      </c>
      <c r="J575" s="88" t="s">
        <v>5123</v>
      </c>
      <c r="K575" s="366">
        <v>2</v>
      </c>
      <c r="L575" s="367">
        <v>1</v>
      </c>
      <c r="M575" s="367">
        <v>1</v>
      </c>
      <c r="N575" s="368">
        <f>VLOOKUP($G575, SCHOOL_INFO!$D$5:$AS$749, 6, FALSE)</f>
        <v>5</v>
      </c>
      <c r="O575" s="368">
        <f>VLOOKUP($G575, SCHOOL_INFO!$D$5:$AS$749, 7, FALSE)</f>
        <v>6</v>
      </c>
      <c r="P575" s="368">
        <f>VLOOKUP($G575, SCHOOL_INFO!$D$5:$AS$749, 8, FALSE)</f>
        <v>1</v>
      </c>
      <c r="Q575" s="368">
        <f>VLOOKUP($G575, SCHOOL_INFO!$D$5:$AS$749, 10, FALSE)</f>
        <v>2</v>
      </c>
      <c r="R575" s="368">
        <f>VLOOKUP($G575, SCHOOL_INFO!$D$5:$AS$749, 11, FALSE)</f>
        <v>0</v>
      </c>
      <c r="S575" s="368">
        <f>VLOOKUP($G575, SCHOOL_INFO!$D$5:$AS$749, 12, FALSE)</f>
        <v>0</v>
      </c>
      <c r="T575" s="368">
        <f>VLOOKUP($G575, SCHOOL_INFO!$D$5:$AS$749, 13, FALSE)</f>
        <v>0</v>
      </c>
      <c r="U575" s="368">
        <f>VLOOKUP($G575, SCHOOL_INFO!$D$5:$AS$749, 14, FALSE)</f>
        <v>0</v>
      </c>
      <c r="V575" s="368">
        <f>VLOOKUP($G575, SCHOOL_INFO!$D$5:$AS$749, 15, FALSE)</f>
        <v>0</v>
      </c>
      <c r="W575" s="368">
        <f>VLOOKUP($G575, SCHOOL_INFO!$D$5:$AS$749, 17, FALSE)</f>
        <v>0</v>
      </c>
      <c r="X575" s="368">
        <f>VLOOKUP($G575, SCHOOL_INFO!$D$5:$AS$749, 18, FALSE)</f>
        <v>0</v>
      </c>
      <c r="Y575" s="368">
        <f>VLOOKUP($G575, SCHOOL_INFO!$D$5:$AS$749, 19, FALSE)</f>
        <v>0</v>
      </c>
      <c r="Z575" s="368">
        <f>VLOOKUP($G575, SCHOOL_INFO!$D$5:$AS$749, 21, FALSE)</f>
        <v>3</v>
      </c>
      <c r="AA575" s="368">
        <f>VLOOKUP($G575, SCHOOL_INFO!$D$5:$AS$749, 22, FALSE)</f>
        <v>2</v>
      </c>
      <c r="AB575" s="368">
        <f>VLOOKUP($G575, SCHOOL_INFO!$D$5:$AS$749, 23, FALSE)</f>
        <v>0</v>
      </c>
      <c r="AC575" s="368">
        <f>VLOOKUP($G575, SCHOOL_INFO!$D$5:$AS$749, 25, FALSE)</f>
        <v>12</v>
      </c>
      <c r="AD575" s="368">
        <f>VLOOKUP($G575, SCHOOL_INFO!$D$5:$AS$749, 26, FALSE)</f>
        <v>7</v>
      </c>
      <c r="AE575" s="368">
        <f>VLOOKUP($G575, SCHOOL_INFO!$D$5:$AS$749, 27, FALSE)</f>
        <v>0</v>
      </c>
      <c r="AF575" s="368">
        <f>VLOOKUP($G575, SCHOOL_INFO!$D$5:$AS$749, 29, FALSE)</f>
        <v>9</v>
      </c>
      <c r="AG575" s="368">
        <f>VLOOKUP($G575, SCHOOL_INFO!$D$5:$AS$749, 30, FALSE)</f>
        <v>3</v>
      </c>
      <c r="AH575" s="368">
        <f>VLOOKUP($G575, SCHOOL_INFO!$D$5:$AS$749, 31, FALSE)</f>
        <v>0</v>
      </c>
      <c r="AI575" s="368">
        <f>VLOOKUP($G575, SCHOOL_INFO!$D$5:$AS$749, 33, FALSE)</f>
        <v>1</v>
      </c>
      <c r="AJ575" s="368">
        <f>VLOOKUP($G575, SCHOOL_INFO!$D$5:$AS$749, 34, FALSE)</f>
        <v>0</v>
      </c>
      <c r="AK575" s="368">
        <f>VLOOKUP($G575, SCHOOL_INFO!$D$5:$AS$749, 35, FALSE)</f>
        <v>4</v>
      </c>
      <c r="AL575" s="368">
        <f>VLOOKUP($B575, '0.학교(충남+대전)'!$C$4:$AH$767, 31, FALSE)</f>
        <v>4</v>
      </c>
      <c r="AM575" s="368">
        <f>VLOOKUP($B575, '0.학교(충남+대전)'!$C$4:$AH$767, 32, FALSE)</f>
        <v>7</v>
      </c>
      <c r="AN575" s="368">
        <f>VLOOKUP($G575, SCHOOL_INFO!$D$5:$AS$749, 9, FALSE)</f>
        <v>12</v>
      </c>
      <c r="AO575" s="368">
        <f>VLOOKUP($G575, SCHOOL_INFO!$D$5:$AS$749, 36, FALSE)</f>
        <v>20</v>
      </c>
      <c r="AP575" s="368">
        <f>VLOOKUP($G575, SCHOOL_INFO!$D$5:$AS$749, 37, FALSE)</f>
        <v>2</v>
      </c>
      <c r="AQ575" s="368">
        <f>VLOOKUP($B575, '0.학교(충남+대전)'!$C$4:$AC$767, 27, FALSE)</f>
        <v>22</v>
      </c>
      <c r="AR575" s="368">
        <f>VLOOKUP($B575, '0.학교(충남+대전)'!$C$4:$AH$767, 29, FALSE)</f>
        <v>22</v>
      </c>
      <c r="AS575" s="368">
        <f>VLOOKUP($B575, '0.학교(충남+대전)'!$C$4:$AH$767, 30, FALSE)</f>
        <v>0</v>
      </c>
      <c r="AT575" s="368">
        <f>VLOOKUP($G575, SCHOOL_INFO!$D$5:$AS$749, 38, FALSE)</f>
        <v>0</v>
      </c>
      <c r="AU575" s="368">
        <f>VLOOKUP($G575, SCHOOL_INFO!$D$5:$AS$749, 39, FALSE)</f>
        <v>4</v>
      </c>
      <c r="AV575" s="368">
        <f>VLOOKUP($G575, SCHOOL_INFO!$D$5:$AS$749, 40, FALSE)</f>
        <v>26</v>
      </c>
      <c r="AW575" s="368">
        <f>VLOOKUP($G575, SCHOOL_INFO!$D$5:$AS$749, 41, FALSE)</f>
        <v>2</v>
      </c>
      <c r="AX575" s="368">
        <f>VLOOKUP($G575, SCHOOL_INFO!$D$5:$AS$749, 42, FALSE)</f>
        <v>0</v>
      </c>
    </row>
    <row r="576" spans="1:50" ht="16.5" customHeight="1">
      <c r="A576" s="80">
        <v>572</v>
      </c>
      <c r="B576" s="86" t="s">
        <v>1926</v>
      </c>
      <c r="C576" s="88" t="s">
        <v>28</v>
      </c>
      <c r="D576" s="86" t="s">
        <v>2233</v>
      </c>
      <c r="E576" s="86" t="s">
        <v>1784</v>
      </c>
      <c r="F576" s="105" t="s">
        <v>730</v>
      </c>
      <c r="G576" s="104" t="s">
        <v>1927</v>
      </c>
      <c r="H576" s="390" t="s">
        <v>26</v>
      </c>
      <c r="I576" s="390" t="s">
        <v>35</v>
      </c>
      <c r="J576" s="88" t="s">
        <v>5123</v>
      </c>
      <c r="K576" s="366">
        <v>3</v>
      </c>
      <c r="L576" s="367">
        <v>1</v>
      </c>
      <c r="M576" s="367">
        <v>1</v>
      </c>
      <c r="N576" s="368">
        <f>VLOOKUP($G576, SCHOOL_INFO!$D$5:$AS$749, 6, FALSE)</f>
        <v>15</v>
      </c>
      <c r="O576" s="368">
        <f>VLOOKUP($G576, SCHOOL_INFO!$D$5:$AS$749, 7, FALSE)</f>
        <v>3</v>
      </c>
      <c r="P576" s="368">
        <f>VLOOKUP($G576, SCHOOL_INFO!$D$5:$AS$749, 8, FALSE)</f>
        <v>0</v>
      </c>
      <c r="Q576" s="368">
        <f>VLOOKUP($G576, SCHOOL_INFO!$D$5:$AS$749, 10, FALSE)</f>
        <v>1</v>
      </c>
      <c r="R576" s="368">
        <f>VLOOKUP($G576, SCHOOL_INFO!$D$5:$AS$749, 11, FALSE)</f>
        <v>0</v>
      </c>
      <c r="S576" s="368">
        <f>VLOOKUP($G576, SCHOOL_INFO!$D$5:$AS$749, 12, FALSE)</f>
        <v>0</v>
      </c>
      <c r="T576" s="368">
        <f>VLOOKUP($G576, SCHOOL_INFO!$D$5:$AS$749, 13, FALSE)</f>
        <v>0</v>
      </c>
      <c r="U576" s="368">
        <f>VLOOKUP($G576, SCHOOL_INFO!$D$5:$AS$749, 14, FALSE)</f>
        <v>0</v>
      </c>
      <c r="V576" s="368">
        <f>VLOOKUP($G576, SCHOOL_INFO!$D$5:$AS$749, 15, FALSE)</f>
        <v>0</v>
      </c>
      <c r="W576" s="368">
        <f>VLOOKUP($G576, SCHOOL_INFO!$D$5:$AS$749, 17, FALSE)</f>
        <v>6</v>
      </c>
      <c r="X576" s="368">
        <f>VLOOKUP($G576, SCHOOL_INFO!$D$5:$AS$749, 18, FALSE)</f>
        <v>0</v>
      </c>
      <c r="Y576" s="368">
        <f>VLOOKUP($G576, SCHOOL_INFO!$D$5:$AS$749, 19, FALSE)</f>
        <v>5</v>
      </c>
      <c r="Z576" s="368">
        <f>VLOOKUP($G576, SCHOOL_INFO!$D$5:$AS$749, 21, FALSE)</f>
        <v>9</v>
      </c>
      <c r="AA576" s="368">
        <f>VLOOKUP($G576, SCHOOL_INFO!$D$5:$AS$749, 22, FALSE)</f>
        <v>9</v>
      </c>
      <c r="AB576" s="368">
        <f>VLOOKUP($G576, SCHOOL_INFO!$D$5:$AS$749, 23, FALSE)</f>
        <v>2</v>
      </c>
      <c r="AC576" s="368">
        <f>VLOOKUP($G576, SCHOOL_INFO!$D$5:$AS$749, 25, FALSE)</f>
        <v>0</v>
      </c>
      <c r="AD576" s="368">
        <f>VLOOKUP($G576, SCHOOL_INFO!$D$5:$AS$749, 26, FALSE)</f>
        <v>0</v>
      </c>
      <c r="AE576" s="368">
        <f>VLOOKUP($G576, SCHOOL_INFO!$D$5:$AS$749, 27, FALSE)</f>
        <v>0</v>
      </c>
      <c r="AF576" s="368">
        <f>VLOOKUP($G576, SCHOOL_INFO!$D$5:$AS$749, 29, FALSE)</f>
        <v>0</v>
      </c>
      <c r="AG576" s="368">
        <f>VLOOKUP($G576, SCHOOL_INFO!$D$5:$AS$749, 30, FALSE)</f>
        <v>0</v>
      </c>
      <c r="AH576" s="368">
        <f>VLOOKUP($G576, SCHOOL_INFO!$D$5:$AS$749, 31, FALSE)</f>
        <v>0</v>
      </c>
      <c r="AI576" s="368">
        <f>VLOOKUP($G576, SCHOOL_INFO!$D$5:$AS$749, 33, FALSE)</f>
        <v>1</v>
      </c>
      <c r="AJ576" s="368">
        <f>VLOOKUP($G576, SCHOOL_INFO!$D$5:$AS$749, 34, FALSE)</f>
        <v>0</v>
      </c>
      <c r="AK576" s="368">
        <f>VLOOKUP($G576, SCHOOL_INFO!$D$5:$AS$749, 35, FALSE)</f>
        <v>9</v>
      </c>
      <c r="AL576" s="368">
        <f>VLOOKUP($B576, '0.학교(충남+대전)'!$C$4:$AH$767, 31, FALSE)</f>
        <v>0</v>
      </c>
      <c r="AM576" s="368">
        <f>VLOOKUP($B576, '0.학교(충남+대전)'!$C$4:$AH$767, 32, FALSE)</f>
        <v>0</v>
      </c>
      <c r="AN576" s="368">
        <f>VLOOKUP($G576, SCHOOL_INFO!$D$5:$AS$749, 9, FALSE)</f>
        <v>18</v>
      </c>
      <c r="AO576" s="368">
        <f>VLOOKUP($G576, SCHOOL_INFO!$D$5:$AS$749, 36, FALSE)</f>
        <v>0</v>
      </c>
      <c r="AP576" s="368">
        <f>VLOOKUP($G576, SCHOOL_INFO!$D$5:$AS$749, 37, FALSE)</f>
        <v>0</v>
      </c>
      <c r="AQ576" s="368">
        <f>VLOOKUP($B576, '0.학교(충남+대전)'!$C$4:$AC$767, 27, FALSE)</f>
        <v>40</v>
      </c>
      <c r="AR576" s="368">
        <f>VLOOKUP($B576, '0.학교(충남+대전)'!$C$4:$AH$767, 29, FALSE)</f>
        <v>0</v>
      </c>
      <c r="AS576" s="368">
        <f>VLOOKUP($B576, '0.학교(충남+대전)'!$C$4:$AH$767, 30, FALSE)</f>
        <v>0</v>
      </c>
      <c r="AT576" s="368">
        <f>VLOOKUP($G576, SCHOOL_INFO!$D$5:$AS$749, 38, FALSE)</f>
        <v>1</v>
      </c>
      <c r="AU576" s="368">
        <f>VLOOKUP($G576, SCHOOL_INFO!$D$5:$AS$749, 39, FALSE)</f>
        <v>10</v>
      </c>
      <c r="AV576" s="368">
        <f>VLOOKUP($G576, SCHOOL_INFO!$D$5:$AS$749, 40, FALSE)</f>
        <v>44</v>
      </c>
      <c r="AW576" s="368">
        <f>VLOOKUP($G576, SCHOOL_INFO!$D$5:$AS$749, 41, FALSE)</f>
        <v>0</v>
      </c>
      <c r="AX576" s="368">
        <f>VLOOKUP($G576, SCHOOL_INFO!$D$5:$AS$749, 42, FALSE)</f>
        <v>0</v>
      </c>
    </row>
    <row r="577" spans="1:50" ht="16.5" customHeight="1">
      <c r="A577" s="80">
        <v>573</v>
      </c>
      <c r="B577" s="86" t="s">
        <v>1928</v>
      </c>
      <c r="C577" s="88" t="s">
        <v>28</v>
      </c>
      <c r="D577" s="86" t="s">
        <v>2233</v>
      </c>
      <c r="E577" s="86" t="s">
        <v>1784</v>
      </c>
      <c r="F577" s="103" t="s">
        <v>724</v>
      </c>
      <c r="G577" s="104" t="s">
        <v>1929</v>
      </c>
      <c r="H577" s="390" t="s">
        <v>26</v>
      </c>
      <c r="I577" s="390" t="s">
        <v>35</v>
      </c>
      <c r="J577" s="88" t="s">
        <v>5123</v>
      </c>
      <c r="K577" s="366">
        <v>3</v>
      </c>
      <c r="L577" s="367">
        <v>1</v>
      </c>
      <c r="M577" s="367">
        <v>1</v>
      </c>
      <c r="N577" s="368">
        <f>VLOOKUP($G577, SCHOOL_INFO!$D$5:$AS$749, 6, FALSE)</f>
        <v>82</v>
      </c>
      <c r="O577" s="368">
        <f>VLOOKUP($G577, SCHOOL_INFO!$D$5:$AS$749, 7, FALSE)</f>
        <v>0</v>
      </c>
      <c r="P577" s="368">
        <f>VLOOKUP($G577, SCHOOL_INFO!$D$5:$AS$749, 8, FALSE)</f>
        <v>1</v>
      </c>
      <c r="Q577" s="368">
        <f>VLOOKUP($G577, SCHOOL_INFO!$D$5:$AS$749, 10, FALSE)</f>
        <v>16</v>
      </c>
      <c r="R577" s="368">
        <f>VLOOKUP($G577, SCHOOL_INFO!$D$5:$AS$749, 11, FALSE)</f>
        <v>0</v>
      </c>
      <c r="S577" s="368">
        <f>VLOOKUP($G577, SCHOOL_INFO!$D$5:$AS$749, 12, FALSE)</f>
        <v>0</v>
      </c>
      <c r="T577" s="368">
        <f>VLOOKUP($G577, SCHOOL_INFO!$D$5:$AS$749, 13, FALSE)</f>
        <v>53</v>
      </c>
      <c r="U577" s="368">
        <f>VLOOKUP($G577, SCHOOL_INFO!$D$5:$AS$749, 14, FALSE)</f>
        <v>0</v>
      </c>
      <c r="V577" s="368">
        <f>VLOOKUP($G577, SCHOOL_INFO!$D$5:$AS$749, 15, FALSE)</f>
        <v>0</v>
      </c>
      <c r="W577" s="368">
        <f>VLOOKUP($G577, SCHOOL_INFO!$D$5:$AS$749, 17, FALSE)</f>
        <v>1</v>
      </c>
      <c r="X577" s="368">
        <f>VLOOKUP($G577, SCHOOL_INFO!$D$5:$AS$749, 18, FALSE)</f>
        <v>0</v>
      </c>
      <c r="Y577" s="368">
        <f>VLOOKUP($G577, SCHOOL_INFO!$D$5:$AS$749, 19, FALSE)</f>
        <v>0</v>
      </c>
      <c r="Z577" s="368">
        <f>VLOOKUP($G577, SCHOOL_INFO!$D$5:$AS$749, 21, FALSE)</f>
        <v>124</v>
      </c>
      <c r="AA577" s="368">
        <f>VLOOKUP($G577, SCHOOL_INFO!$D$5:$AS$749, 22, FALSE)</f>
        <v>4</v>
      </c>
      <c r="AB577" s="368">
        <f>VLOOKUP($G577, SCHOOL_INFO!$D$5:$AS$749, 23, FALSE)</f>
        <v>0</v>
      </c>
      <c r="AC577" s="368">
        <f>VLOOKUP($G577, SCHOOL_INFO!$D$5:$AS$749, 25, FALSE)</f>
        <v>18</v>
      </c>
      <c r="AD577" s="368">
        <f>VLOOKUP($G577, SCHOOL_INFO!$D$5:$AS$749, 26, FALSE)</f>
        <v>1</v>
      </c>
      <c r="AE577" s="368">
        <f>VLOOKUP($G577, SCHOOL_INFO!$D$5:$AS$749, 27, FALSE)</f>
        <v>0</v>
      </c>
      <c r="AF577" s="368">
        <f>VLOOKUP($G577, SCHOOL_INFO!$D$5:$AS$749, 29, FALSE)</f>
        <v>0</v>
      </c>
      <c r="AG577" s="368">
        <f>VLOOKUP($G577, SCHOOL_INFO!$D$5:$AS$749, 30, FALSE)</f>
        <v>0</v>
      </c>
      <c r="AH577" s="368">
        <f>VLOOKUP($G577, SCHOOL_INFO!$D$5:$AS$749, 31, FALSE)</f>
        <v>0</v>
      </c>
      <c r="AI577" s="368">
        <f>VLOOKUP($G577, SCHOOL_INFO!$D$5:$AS$749, 33, FALSE)</f>
        <v>1</v>
      </c>
      <c r="AJ577" s="368">
        <f>VLOOKUP($G577, SCHOOL_INFO!$D$5:$AS$749, 34, FALSE)</f>
        <v>0</v>
      </c>
      <c r="AK577" s="368">
        <f>VLOOKUP($G577, SCHOOL_INFO!$D$5:$AS$749, 35, FALSE)</f>
        <v>19</v>
      </c>
      <c r="AL577" s="368">
        <f>VLOOKUP($B577, '0.학교(충남+대전)'!$C$4:$AH$767, 31, FALSE)</f>
        <v>11</v>
      </c>
      <c r="AM577" s="368">
        <f>VLOOKUP($B577, '0.학교(충남+대전)'!$C$4:$AH$767, 32, FALSE)</f>
        <v>8</v>
      </c>
      <c r="AN577" s="368">
        <f>VLOOKUP($G577, SCHOOL_INFO!$D$5:$AS$749, 9, FALSE)</f>
        <v>83</v>
      </c>
      <c r="AO577" s="368">
        <f>VLOOKUP($G577, SCHOOL_INFO!$D$5:$AS$749, 36, FALSE)</f>
        <v>59</v>
      </c>
      <c r="AP577" s="368">
        <f>VLOOKUP($G577, SCHOOL_INFO!$D$5:$AS$749, 37, FALSE)</f>
        <v>14</v>
      </c>
      <c r="AQ577" s="368">
        <f>VLOOKUP($B577, '0.학교(충남+대전)'!$C$4:$AC$767, 27, FALSE)</f>
        <v>63</v>
      </c>
      <c r="AR577" s="368">
        <f>VLOOKUP($B577, '0.학교(충남+대전)'!$C$4:$AH$767, 29, FALSE)</f>
        <v>63</v>
      </c>
      <c r="AS577" s="368">
        <f>VLOOKUP($B577, '0.학교(충남+대전)'!$C$4:$AH$767, 30, FALSE)</f>
        <v>10</v>
      </c>
      <c r="AT577" s="368">
        <f>VLOOKUP($G577, SCHOOL_INFO!$D$5:$AS$749, 38, FALSE)</f>
        <v>1</v>
      </c>
      <c r="AU577" s="368">
        <f>VLOOKUP($G577, SCHOOL_INFO!$D$5:$AS$749, 39, FALSE)</f>
        <v>11</v>
      </c>
      <c r="AV577" s="368">
        <f>VLOOKUP($G577, SCHOOL_INFO!$D$5:$AS$749, 40, FALSE)</f>
        <v>70</v>
      </c>
      <c r="AW577" s="368">
        <f>VLOOKUP($G577, SCHOOL_INFO!$D$5:$AS$749, 41, FALSE)</f>
        <v>0</v>
      </c>
      <c r="AX577" s="368">
        <f>VLOOKUP($G577, SCHOOL_INFO!$D$5:$AS$749, 42, FALSE)</f>
        <v>0</v>
      </c>
    </row>
    <row r="578" spans="1:50" ht="16.5" customHeight="1">
      <c r="A578" s="81">
        <v>574</v>
      </c>
      <c r="B578" s="86" t="s">
        <v>1930</v>
      </c>
      <c r="C578" s="88" t="s">
        <v>28</v>
      </c>
      <c r="D578" s="86" t="s">
        <v>2233</v>
      </c>
      <c r="E578" s="86" t="s">
        <v>1784</v>
      </c>
      <c r="F578" s="105" t="s">
        <v>730</v>
      </c>
      <c r="G578" s="104" t="s">
        <v>1931</v>
      </c>
      <c r="H578" s="390" t="s">
        <v>26</v>
      </c>
      <c r="I578" s="390" t="s">
        <v>35</v>
      </c>
      <c r="J578" s="88" t="s">
        <v>5123</v>
      </c>
      <c r="K578" s="366">
        <v>3</v>
      </c>
      <c r="L578" s="367">
        <v>1</v>
      </c>
      <c r="M578" s="367">
        <v>1</v>
      </c>
      <c r="N578" s="368">
        <f>VLOOKUP($G578, SCHOOL_INFO!$D$5:$AS$749, 6, FALSE)</f>
        <v>43</v>
      </c>
      <c r="O578" s="368">
        <f>VLOOKUP($G578, SCHOOL_INFO!$D$5:$AS$749, 7, FALSE)</f>
        <v>2</v>
      </c>
      <c r="P578" s="368">
        <f>VLOOKUP($G578, SCHOOL_INFO!$D$5:$AS$749, 8, FALSE)</f>
        <v>1</v>
      </c>
      <c r="Q578" s="368">
        <f>VLOOKUP($G578, SCHOOL_INFO!$D$5:$AS$749, 10, FALSE)</f>
        <v>5</v>
      </c>
      <c r="R578" s="368">
        <f>VLOOKUP($G578, SCHOOL_INFO!$D$5:$AS$749, 11, FALSE)</f>
        <v>0</v>
      </c>
      <c r="S578" s="368">
        <f>VLOOKUP($G578, SCHOOL_INFO!$D$5:$AS$749, 12, FALSE)</f>
        <v>0</v>
      </c>
      <c r="T578" s="368">
        <f>VLOOKUP($G578, SCHOOL_INFO!$D$5:$AS$749, 13, FALSE)</f>
        <v>0</v>
      </c>
      <c r="U578" s="368">
        <f>VLOOKUP($G578, SCHOOL_INFO!$D$5:$AS$749, 14, FALSE)</f>
        <v>0</v>
      </c>
      <c r="V578" s="368">
        <f>VLOOKUP($G578, SCHOOL_INFO!$D$5:$AS$749, 15, FALSE)</f>
        <v>0</v>
      </c>
      <c r="W578" s="368">
        <f>VLOOKUP($G578, SCHOOL_INFO!$D$5:$AS$749, 17, FALSE)</f>
        <v>2</v>
      </c>
      <c r="X578" s="368">
        <f>VLOOKUP($G578, SCHOOL_INFO!$D$5:$AS$749, 18, FALSE)</f>
        <v>0</v>
      </c>
      <c r="Y578" s="368">
        <f>VLOOKUP($G578, SCHOOL_INFO!$D$5:$AS$749, 19, FALSE)</f>
        <v>0</v>
      </c>
      <c r="Z578" s="368">
        <f>VLOOKUP($G578, SCHOOL_INFO!$D$5:$AS$749, 21, FALSE)</f>
        <v>12</v>
      </c>
      <c r="AA578" s="368">
        <f>VLOOKUP($G578, SCHOOL_INFO!$D$5:$AS$749, 22, FALSE)</f>
        <v>2</v>
      </c>
      <c r="AB578" s="368">
        <f>VLOOKUP($G578, SCHOOL_INFO!$D$5:$AS$749, 23, FALSE)</f>
        <v>0</v>
      </c>
      <c r="AC578" s="368">
        <f>VLOOKUP($G578, SCHOOL_INFO!$D$5:$AS$749, 25, FALSE)</f>
        <v>82</v>
      </c>
      <c r="AD578" s="368">
        <f>VLOOKUP($G578, SCHOOL_INFO!$D$5:$AS$749, 26, FALSE)</f>
        <v>5</v>
      </c>
      <c r="AE578" s="368">
        <f>VLOOKUP($G578, SCHOOL_INFO!$D$5:$AS$749, 27, FALSE)</f>
        <v>0</v>
      </c>
      <c r="AF578" s="368">
        <f>VLOOKUP($G578, SCHOOL_INFO!$D$5:$AS$749, 29, FALSE)</f>
        <v>0</v>
      </c>
      <c r="AG578" s="368">
        <f>VLOOKUP($G578, SCHOOL_INFO!$D$5:$AS$749, 30, FALSE)</f>
        <v>0</v>
      </c>
      <c r="AH578" s="368">
        <f>VLOOKUP($G578, SCHOOL_INFO!$D$5:$AS$749, 31, FALSE)</f>
        <v>0</v>
      </c>
      <c r="AI578" s="368">
        <f>VLOOKUP($G578, SCHOOL_INFO!$D$5:$AS$749, 33, FALSE)</f>
        <v>1</v>
      </c>
      <c r="AJ578" s="368">
        <f>VLOOKUP($G578, SCHOOL_INFO!$D$5:$AS$749, 34, FALSE)</f>
        <v>0</v>
      </c>
      <c r="AK578" s="368">
        <f>VLOOKUP($G578, SCHOOL_INFO!$D$5:$AS$749, 35, FALSE)</f>
        <v>8</v>
      </c>
      <c r="AL578" s="368">
        <f>VLOOKUP($B578, '0.학교(충남+대전)'!$C$4:$AH$767, 31, FALSE)</f>
        <v>8</v>
      </c>
      <c r="AM578" s="368">
        <f>VLOOKUP($B578, '0.학교(충남+대전)'!$C$4:$AH$767, 32, FALSE)</f>
        <v>1</v>
      </c>
      <c r="AN578" s="368">
        <f>VLOOKUP($G578, SCHOOL_INFO!$D$5:$AS$749, 9, FALSE)</f>
        <v>46</v>
      </c>
      <c r="AO578" s="368">
        <f>VLOOKUP($G578, SCHOOL_INFO!$D$5:$AS$749, 36, FALSE)</f>
        <v>6</v>
      </c>
      <c r="AP578" s="368">
        <f>VLOOKUP($G578, SCHOOL_INFO!$D$5:$AS$749, 37, FALSE)</f>
        <v>45</v>
      </c>
      <c r="AQ578" s="368">
        <f>VLOOKUP($B578, '0.학교(충남+대전)'!$C$4:$AC$767, 27, FALSE)</f>
        <v>51</v>
      </c>
      <c r="AR578" s="368">
        <f>VLOOKUP($B578, '0.학교(충남+대전)'!$C$4:$AH$767, 29, FALSE)</f>
        <v>51</v>
      </c>
      <c r="AS578" s="368">
        <f>VLOOKUP($B578, '0.학교(충남+대전)'!$C$4:$AH$767, 30, FALSE)</f>
        <v>0</v>
      </c>
      <c r="AT578" s="368">
        <f>VLOOKUP($G578, SCHOOL_INFO!$D$5:$AS$749, 38, FALSE)</f>
        <v>1</v>
      </c>
      <c r="AU578" s="368">
        <f>VLOOKUP($G578, SCHOOL_INFO!$D$5:$AS$749, 39, FALSE)</f>
        <v>7</v>
      </c>
      <c r="AV578" s="368">
        <f>VLOOKUP($G578, SCHOOL_INFO!$D$5:$AS$749, 40, FALSE)</f>
        <v>51</v>
      </c>
      <c r="AW578" s="368">
        <f>VLOOKUP($G578, SCHOOL_INFO!$D$5:$AS$749, 41, FALSE)</f>
        <v>0</v>
      </c>
      <c r="AX578" s="368">
        <f>VLOOKUP($G578, SCHOOL_INFO!$D$5:$AS$749, 42, FALSE)</f>
        <v>0</v>
      </c>
    </row>
    <row r="579" spans="1:50" ht="16.5" customHeight="1">
      <c r="A579" s="80">
        <v>575</v>
      </c>
      <c r="B579" s="86" t="s">
        <v>1932</v>
      </c>
      <c r="C579" s="88" t="s">
        <v>28</v>
      </c>
      <c r="D579" s="86" t="s">
        <v>2233</v>
      </c>
      <c r="E579" s="86" t="s">
        <v>1784</v>
      </c>
      <c r="F579" s="106" t="s">
        <v>727</v>
      </c>
      <c r="G579" s="104" t="s">
        <v>1933</v>
      </c>
      <c r="H579" s="390" t="s">
        <v>26</v>
      </c>
      <c r="I579" s="390" t="s">
        <v>35</v>
      </c>
      <c r="J579" s="88" t="s">
        <v>5123</v>
      </c>
      <c r="K579" s="366">
        <v>3</v>
      </c>
      <c r="L579" s="367">
        <v>1</v>
      </c>
      <c r="M579" s="367">
        <v>1</v>
      </c>
      <c r="N579" s="368">
        <f>VLOOKUP($G579, SCHOOL_INFO!$D$5:$AS$749, 6, FALSE)</f>
        <v>14</v>
      </c>
      <c r="O579" s="368">
        <f>VLOOKUP($G579, SCHOOL_INFO!$D$5:$AS$749, 7, FALSE)</f>
        <v>2</v>
      </c>
      <c r="P579" s="368">
        <f>VLOOKUP($G579, SCHOOL_INFO!$D$5:$AS$749, 8, FALSE)</f>
        <v>0</v>
      </c>
      <c r="Q579" s="368">
        <f>VLOOKUP($G579, SCHOOL_INFO!$D$5:$AS$749, 10, FALSE)</f>
        <v>15</v>
      </c>
      <c r="R579" s="368">
        <f>VLOOKUP($G579, SCHOOL_INFO!$D$5:$AS$749, 11, FALSE)</f>
        <v>0</v>
      </c>
      <c r="S579" s="368">
        <f>VLOOKUP($G579, SCHOOL_INFO!$D$5:$AS$749, 12, FALSE)</f>
        <v>0</v>
      </c>
      <c r="T579" s="368">
        <f>VLOOKUP($G579, SCHOOL_INFO!$D$5:$AS$749, 13, FALSE)</f>
        <v>0</v>
      </c>
      <c r="U579" s="368">
        <f>VLOOKUP($G579, SCHOOL_INFO!$D$5:$AS$749, 14, FALSE)</f>
        <v>0</v>
      </c>
      <c r="V579" s="368">
        <f>VLOOKUP($G579, SCHOOL_INFO!$D$5:$AS$749, 15, FALSE)</f>
        <v>0</v>
      </c>
      <c r="W579" s="368">
        <f>VLOOKUP($G579, SCHOOL_INFO!$D$5:$AS$749, 17, FALSE)</f>
        <v>18</v>
      </c>
      <c r="X579" s="368">
        <f>VLOOKUP($G579, SCHOOL_INFO!$D$5:$AS$749, 18, FALSE)</f>
        <v>0</v>
      </c>
      <c r="Y579" s="368">
        <f>VLOOKUP($G579, SCHOOL_INFO!$D$5:$AS$749, 19, FALSE)</f>
        <v>0</v>
      </c>
      <c r="Z579" s="368">
        <f>VLOOKUP($G579, SCHOOL_INFO!$D$5:$AS$749, 21, FALSE)</f>
        <v>34</v>
      </c>
      <c r="AA579" s="368">
        <f>VLOOKUP($G579, SCHOOL_INFO!$D$5:$AS$749, 22, FALSE)</f>
        <v>4</v>
      </c>
      <c r="AB579" s="368">
        <f>VLOOKUP($G579, SCHOOL_INFO!$D$5:$AS$749, 23, FALSE)</f>
        <v>0</v>
      </c>
      <c r="AC579" s="368">
        <f>VLOOKUP($G579, SCHOOL_INFO!$D$5:$AS$749, 25, FALSE)</f>
        <v>0</v>
      </c>
      <c r="AD579" s="368">
        <f>VLOOKUP($G579, SCHOOL_INFO!$D$5:$AS$749, 26, FALSE)</f>
        <v>0</v>
      </c>
      <c r="AE579" s="368">
        <f>VLOOKUP($G579, SCHOOL_INFO!$D$5:$AS$749, 27, FALSE)</f>
        <v>0</v>
      </c>
      <c r="AF579" s="368">
        <f>VLOOKUP($G579, SCHOOL_INFO!$D$5:$AS$749, 29, FALSE)</f>
        <v>0</v>
      </c>
      <c r="AG579" s="368">
        <f>VLOOKUP($G579, SCHOOL_INFO!$D$5:$AS$749, 30, FALSE)</f>
        <v>0</v>
      </c>
      <c r="AH579" s="368">
        <f>VLOOKUP($G579, SCHOOL_INFO!$D$5:$AS$749, 31, FALSE)</f>
        <v>0</v>
      </c>
      <c r="AI579" s="368">
        <f>VLOOKUP($G579, SCHOOL_INFO!$D$5:$AS$749, 33, FALSE)</f>
        <v>1</v>
      </c>
      <c r="AJ579" s="368">
        <f>VLOOKUP($G579, SCHOOL_INFO!$D$5:$AS$749, 34, FALSE)</f>
        <v>0</v>
      </c>
      <c r="AK579" s="368">
        <f>VLOOKUP($G579, SCHOOL_INFO!$D$5:$AS$749, 35, FALSE)</f>
        <v>10</v>
      </c>
      <c r="AL579" s="368">
        <f>VLOOKUP($B579, '0.학교(충남+대전)'!$C$4:$AH$767, 31, FALSE)</f>
        <v>8</v>
      </c>
      <c r="AM579" s="368">
        <f>VLOOKUP($B579, '0.학교(충남+대전)'!$C$4:$AH$767, 32, FALSE)</f>
        <v>18</v>
      </c>
      <c r="AN579" s="368">
        <f>VLOOKUP($G579, SCHOOL_INFO!$D$5:$AS$749, 9, FALSE)</f>
        <v>16</v>
      </c>
      <c r="AO579" s="368">
        <f>VLOOKUP($G579, SCHOOL_INFO!$D$5:$AS$749, 36, FALSE)</f>
        <v>0</v>
      </c>
      <c r="AP579" s="368">
        <f>VLOOKUP($G579, SCHOOL_INFO!$D$5:$AS$749, 37, FALSE)</f>
        <v>0</v>
      </c>
      <c r="AQ579" s="368">
        <f>VLOOKUP($B579, '0.학교(충남+대전)'!$C$4:$AC$767, 27, FALSE)</f>
        <v>64</v>
      </c>
      <c r="AR579" s="368">
        <f>VLOOKUP($B579, '0.학교(충남+대전)'!$C$4:$AH$767, 29, FALSE)</f>
        <v>64</v>
      </c>
      <c r="AS579" s="368">
        <f>VLOOKUP($B579, '0.학교(충남+대전)'!$C$4:$AH$767, 30, FALSE)</f>
        <v>0</v>
      </c>
      <c r="AT579" s="368">
        <f>VLOOKUP($G579, SCHOOL_INFO!$D$5:$AS$749, 38, FALSE)</f>
        <v>3</v>
      </c>
      <c r="AU579" s="368">
        <f>VLOOKUP($G579, SCHOOL_INFO!$D$5:$AS$749, 39, FALSE)</f>
        <v>10</v>
      </c>
      <c r="AV579" s="368">
        <f>VLOOKUP($G579, SCHOOL_INFO!$D$5:$AS$749, 40, FALSE)</f>
        <v>90</v>
      </c>
      <c r="AW579" s="368">
        <f>VLOOKUP($G579, SCHOOL_INFO!$D$5:$AS$749, 41, FALSE)</f>
        <v>0</v>
      </c>
      <c r="AX579" s="368">
        <f>VLOOKUP($G579, SCHOOL_INFO!$D$5:$AS$749, 42, FALSE)</f>
        <v>0</v>
      </c>
    </row>
    <row r="580" spans="1:50" ht="16.5" customHeight="1">
      <c r="A580" s="80">
        <v>576</v>
      </c>
      <c r="B580" s="86" t="s">
        <v>1934</v>
      </c>
      <c r="C580" s="88" t="s">
        <v>28</v>
      </c>
      <c r="D580" s="86" t="s">
        <v>2233</v>
      </c>
      <c r="E580" s="86" t="s">
        <v>1784</v>
      </c>
      <c r="F580" s="105" t="s">
        <v>730</v>
      </c>
      <c r="G580" s="104" t="s">
        <v>1935</v>
      </c>
      <c r="H580" s="390" t="s">
        <v>26</v>
      </c>
      <c r="I580" s="390" t="s">
        <v>35</v>
      </c>
      <c r="J580" s="88" t="s">
        <v>5123</v>
      </c>
      <c r="K580" s="366">
        <v>3</v>
      </c>
      <c r="L580" s="367">
        <v>1</v>
      </c>
      <c r="M580" s="367">
        <v>1</v>
      </c>
      <c r="N580" s="368">
        <f>VLOOKUP($G580, SCHOOL_INFO!$D$5:$AS$749, 6, FALSE)</f>
        <v>13</v>
      </c>
      <c r="O580" s="368">
        <f>VLOOKUP($G580, SCHOOL_INFO!$D$5:$AS$749, 7, FALSE)</f>
        <v>0</v>
      </c>
      <c r="P580" s="368">
        <f>VLOOKUP($G580, SCHOOL_INFO!$D$5:$AS$749, 8, FALSE)</f>
        <v>1</v>
      </c>
      <c r="Q580" s="368">
        <f>VLOOKUP($G580, SCHOOL_INFO!$D$5:$AS$749, 10, FALSE)</f>
        <v>21</v>
      </c>
      <c r="R580" s="368">
        <f>VLOOKUP($G580, SCHOOL_INFO!$D$5:$AS$749, 11, FALSE)</f>
        <v>0</v>
      </c>
      <c r="S580" s="368">
        <f>VLOOKUP($G580, SCHOOL_INFO!$D$5:$AS$749, 12, FALSE)</f>
        <v>0</v>
      </c>
      <c r="T580" s="368">
        <f>VLOOKUP($G580, SCHOOL_INFO!$D$5:$AS$749, 13, FALSE)</f>
        <v>0</v>
      </c>
      <c r="U580" s="368">
        <f>VLOOKUP($G580, SCHOOL_INFO!$D$5:$AS$749, 14, FALSE)</f>
        <v>0</v>
      </c>
      <c r="V580" s="368">
        <f>VLOOKUP($G580, SCHOOL_INFO!$D$5:$AS$749, 15, FALSE)</f>
        <v>0</v>
      </c>
      <c r="W580" s="368">
        <f>VLOOKUP($G580, SCHOOL_INFO!$D$5:$AS$749, 17, FALSE)</f>
        <v>31</v>
      </c>
      <c r="X580" s="368">
        <f>VLOOKUP($G580, SCHOOL_INFO!$D$5:$AS$749, 18, FALSE)</f>
        <v>0</v>
      </c>
      <c r="Y580" s="368">
        <f>VLOOKUP($G580, SCHOOL_INFO!$D$5:$AS$749, 19, FALSE)</f>
        <v>0</v>
      </c>
      <c r="Z580" s="368">
        <f>VLOOKUP($G580, SCHOOL_INFO!$D$5:$AS$749, 21, FALSE)</f>
        <v>20</v>
      </c>
      <c r="AA580" s="368">
        <f>VLOOKUP($G580, SCHOOL_INFO!$D$5:$AS$749, 22, FALSE)</f>
        <v>3</v>
      </c>
      <c r="AB580" s="368">
        <f>VLOOKUP($G580, SCHOOL_INFO!$D$5:$AS$749, 23, FALSE)</f>
        <v>0</v>
      </c>
      <c r="AC580" s="368">
        <f>VLOOKUP($G580, SCHOOL_INFO!$D$5:$AS$749, 25, FALSE)</f>
        <v>21</v>
      </c>
      <c r="AD580" s="368">
        <f>VLOOKUP($G580, SCHOOL_INFO!$D$5:$AS$749, 26, FALSE)</f>
        <v>0</v>
      </c>
      <c r="AE580" s="368">
        <f>VLOOKUP($G580, SCHOOL_INFO!$D$5:$AS$749, 27, FALSE)</f>
        <v>0</v>
      </c>
      <c r="AF580" s="368">
        <f>VLOOKUP($G580, SCHOOL_INFO!$D$5:$AS$749, 29, FALSE)</f>
        <v>0</v>
      </c>
      <c r="AG580" s="368">
        <f>VLOOKUP($G580, SCHOOL_INFO!$D$5:$AS$749, 30, FALSE)</f>
        <v>0</v>
      </c>
      <c r="AH580" s="368">
        <f>VLOOKUP($G580, SCHOOL_INFO!$D$5:$AS$749, 31, FALSE)</f>
        <v>0</v>
      </c>
      <c r="AI580" s="368">
        <f>VLOOKUP($G580, SCHOOL_INFO!$D$5:$AS$749, 33, FALSE)</f>
        <v>1</v>
      </c>
      <c r="AJ580" s="368">
        <f>VLOOKUP($G580, SCHOOL_INFO!$D$5:$AS$749, 34, FALSE)</f>
        <v>0</v>
      </c>
      <c r="AK580" s="368">
        <f>VLOOKUP($G580, SCHOOL_INFO!$D$5:$AS$749, 35, FALSE)</f>
        <v>6</v>
      </c>
      <c r="AL580" s="368">
        <f>VLOOKUP($B580, '0.학교(충남+대전)'!$C$4:$AH$767, 31, FALSE)</f>
        <v>5</v>
      </c>
      <c r="AM580" s="368">
        <f>VLOOKUP($B580, '0.학교(충남+대전)'!$C$4:$AH$767, 32, FALSE)</f>
        <v>27</v>
      </c>
      <c r="AN580" s="368">
        <f>VLOOKUP($G580, SCHOOL_INFO!$D$5:$AS$749, 9, FALSE)</f>
        <v>14</v>
      </c>
      <c r="AO580" s="368">
        <f>VLOOKUP($G580, SCHOOL_INFO!$D$5:$AS$749, 36, FALSE)</f>
        <v>41</v>
      </c>
      <c r="AP580" s="368">
        <f>VLOOKUP($G580, SCHOOL_INFO!$D$5:$AS$749, 37, FALSE)</f>
        <v>0</v>
      </c>
      <c r="AQ580" s="368">
        <f>VLOOKUP($B580, '0.학교(충남+대전)'!$C$4:$AC$767, 27, FALSE)</f>
        <v>45</v>
      </c>
      <c r="AR580" s="368">
        <f>VLOOKUP($B580, '0.학교(충남+대전)'!$C$4:$AH$767, 29, FALSE)</f>
        <v>41</v>
      </c>
      <c r="AS580" s="368">
        <f>VLOOKUP($B580, '0.학교(충남+대전)'!$C$4:$AH$767, 30, FALSE)</f>
        <v>0</v>
      </c>
      <c r="AT580" s="368">
        <f>VLOOKUP($G580, SCHOOL_INFO!$D$5:$AS$749, 38, FALSE)</f>
        <v>1</v>
      </c>
      <c r="AU580" s="368">
        <f>VLOOKUP($G580, SCHOOL_INFO!$D$5:$AS$749, 39, FALSE)</f>
        <v>5</v>
      </c>
      <c r="AV580" s="368">
        <f>VLOOKUP($G580, SCHOOL_INFO!$D$5:$AS$749, 40, FALSE)</f>
        <v>46</v>
      </c>
      <c r="AW580" s="368">
        <f>VLOOKUP($G580, SCHOOL_INFO!$D$5:$AS$749, 41, FALSE)</f>
        <v>18</v>
      </c>
      <c r="AX580" s="368">
        <f>VLOOKUP($G580, SCHOOL_INFO!$D$5:$AS$749, 42, FALSE)</f>
        <v>0</v>
      </c>
    </row>
    <row r="581" spans="1:50" ht="16.5" customHeight="1">
      <c r="A581" s="81">
        <v>577</v>
      </c>
      <c r="B581" s="86" t="s">
        <v>1936</v>
      </c>
      <c r="C581" s="88" t="s">
        <v>28</v>
      </c>
      <c r="D581" s="86" t="s">
        <v>2233</v>
      </c>
      <c r="E581" s="86" t="s">
        <v>1784</v>
      </c>
      <c r="F581" s="106" t="s">
        <v>727</v>
      </c>
      <c r="G581" s="104" t="s">
        <v>1937</v>
      </c>
      <c r="H581" s="390" t="s">
        <v>26</v>
      </c>
      <c r="I581" s="391" t="s">
        <v>35</v>
      </c>
      <c r="J581" s="88" t="s">
        <v>5123</v>
      </c>
      <c r="K581" s="366">
        <v>3</v>
      </c>
      <c r="L581" s="367">
        <v>1</v>
      </c>
      <c r="M581" s="367">
        <v>1</v>
      </c>
      <c r="N581" s="368">
        <f>VLOOKUP($G581, SCHOOL_INFO!$D$5:$AS$749, 6, FALSE)</f>
        <v>28</v>
      </c>
      <c r="O581" s="368">
        <f>VLOOKUP($G581, SCHOOL_INFO!$D$5:$AS$749, 7, FALSE)</f>
        <v>0</v>
      </c>
      <c r="P581" s="368">
        <f>VLOOKUP($G581, SCHOOL_INFO!$D$5:$AS$749, 8, FALSE)</f>
        <v>1</v>
      </c>
      <c r="Q581" s="368">
        <f>VLOOKUP($G581, SCHOOL_INFO!$D$5:$AS$749, 10, FALSE)</f>
        <v>13</v>
      </c>
      <c r="R581" s="368">
        <f>VLOOKUP($G581, SCHOOL_INFO!$D$5:$AS$749, 11, FALSE)</f>
        <v>0</v>
      </c>
      <c r="S581" s="368">
        <f>VLOOKUP($G581, SCHOOL_INFO!$D$5:$AS$749, 12, FALSE)</f>
        <v>0</v>
      </c>
      <c r="T581" s="368">
        <f>VLOOKUP($G581, SCHOOL_INFO!$D$5:$AS$749, 13, FALSE)</f>
        <v>20</v>
      </c>
      <c r="U581" s="368">
        <f>VLOOKUP($G581, SCHOOL_INFO!$D$5:$AS$749, 14, FALSE)</f>
        <v>0</v>
      </c>
      <c r="V581" s="368">
        <f>VLOOKUP($G581, SCHOOL_INFO!$D$5:$AS$749, 15, FALSE)</f>
        <v>0</v>
      </c>
      <c r="W581" s="368">
        <f>VLOOKUP($G581, SCHOOL_INFO!$D$5:$AS$749, 17, FALSE)</f>
        <v>3</v>
      </c>
      <c r="X581" s="368">
        <f>VLOOKUP($G581, SCHOOL_INFO!$D$5:$AS$749, 18, FALSE)</f>
        <v>0</v>
      </c>
      <c r="Y581" s="368">
        <f>VLOOKUP($G581, SCHOOL_INFO!$D$5:$AS$749, 19, FALSE)</f>
        <v>0</v>
      </c>
      <c r="Z581" s="368">
        <f>VLOOKUP($G581, SCHOOL_INFO!$D$5:$AS$749, 21, FALSE)</f>
        <v>48</v>
      </c>
      <c r="AA581" s="368">
        <f>VLOOKUP($G581, SCHOOL_INFO!$D$5:$AS$749, 22, FALSE)</f>
        <v>2</v>
      </c>
      <c r="AB581" s="368">
        <f>VLOOKUP($G581, SCHOOL_INFO!$D$5:$AS$749, 23, FALSE)</f>
        <v>0</v>
      </c>
      <c r="AC581" s="368">
        <f>VLOOKUP($G581, SCHOOL_INFO!$D$5:$AS$749, 25, FALSE)</f>
        <v>10</v>
      </c>
      <c r="AD581" s="368">
        <f>VLOOKUP($G581, SCHOOL_INFO!$D$5:$AS$749, 26, FALSE)</f>
        <v>1</v>
      </c>
      <c r="AE581" s="368">
        <f>VLOOKUP($G581, SCHOOL_INFO!$D$5:$AS$749, 27, FALSE)</f>
        <v>0</v>
      </c>
      <c r="AF581" s="368">
        <f>VLOOKUP($G581, SCHOOL_INFO!$D$5:$AS$749, 29, FALSE)</f>
        <v>0</v>
      </c>
      <c r="AG581" s="368">
        <f>VLOOKUP($G581, SCHOOL_INFO!$D$5:$AS$749, 30, FALSE)</f>
        <v>0</v>
      </c>
      <c r="AH581" s="368">
        <f>VLOOKUP($G581, SCHOOL_INFO!$D$5:$AS$749, 31, FALSE)</f>
        <v>0</v>
      </c>
      <c r="AI581" s="368">
        <f>VLOOKUP($G581, SCHOOL_INFO!$D$5:$AS$749, 33, FALSE)</f>
        <v>1</v>
      </c>
      <c r="AJ581" s="368">
        <f>VLOOKUP($G581, SCHOOL_INFO!$D$5:$AS$749, 34, FALSE)</f>
        <v>0</v>
      </c>
      <c r="AK581" s="368">
        <f>VLOOKUP($G581, SCHOOL_INFO!$D$5:$AS$749, 35, FALSE)</f>
        <v>13</v>
      </c>
      <c r="AL581" s="368">
        <f>VLOOKUP($B581, '0.학교(충남+대전)'!$C$4:$AH$767, 31, FALSE)</f>
        <v>12</v>
      </c>
      <c r="AM581" s="368">
        <f>VLOOKUP($B581, '0.학교(충남+대전)'!$C$4:$AH$767, 32, FALSE)</f>
        <v>10</v>
      </c>
      <c r="AN581" s="368">
        <f>VLOOKUP($G581, SCHOOL_INFO!$D$5:$AS$749, 9, FALSE)</f>
        <v>29</v>
      </c>
      <c r="AO581" s="368">
        <f>VLOOKUP($G581, SCHOOL_INFO!$D$5:$AS$749, 36, FALSE)</f>
        <v>81</v>
      </c>
      <c r="AP581" s="368">
        <f>VLOOKUP($G581, SCHOOL_INFO!$D$5:$AS$749, 37, FALSE)</f>
        <v>0</v>
      </c>
      <c r="AQ581" s="368">
        <f>VLOOKUP($B581, '0.학교(충남+대전)'!$C$4:$AC$767, 27, FALSE)</f>
        <v>82</v>
      </c>
      <c r="AR581" s="368">
        <f>VLOOKUP($B581, '0.학교(충남+대전)'!$C$4:$AH$767, 29, FALSE)</f>
        <v>82</v>
      </c>
      <c r="AS581" s="368">
        <f>VLOOKUP($B581, '0.학교(충남+대전)'!$C$4:$AH$767, 30, FALSE)</f>
        <v>11</v>
      </c>
      <c r="AT581" s="368">
        <f>VLOOKUP($G581, SCHOOL_INFO!$D$5:$AS$749, 38, FALSE)</f>
        <v>2</v>
      </c>
      <c r="AU581" s="368">
        <f>VLOOKUP($G581, SCHOOL_INFO!$D$5:$AS$749, 39, FALSE)</f>
        <v>10</v>
      </c>
      <c r="AV581" s="368">
        <f>VLOOKUP($G581, SCHOOL_INFO!$D$5:$AS$749, 40, FALSE)</f>
        <v>86</v>
      </c>
      <c r="AW581" s="368">
        <f>VLOOKUP($G581, SCHOOL_INFO!$D$5:$AS$749, 41, FALSE)</f>
        <v>0</v>
      </c>
      <c r="AX581" s="368">
        <f>VLOOKUP($G581, SCHOOL_INFO!$D$5:$AS$749, 42, FALSE)</f>
        <v>0</v>
      </c>
    </row>
    <row r="582" spans="1:50" ht="16.5" customHeight="1">
      <c r="A582" s="80">
        <v>578</v>
      </c>
      <c r="B582" s="86" t="s">
        <v>1938</v>
      </c>
      <c r="C582" s="88" t="s">
        <v>28</v>
      </c>
      <c r="D582" s="86" t="s">
        <v>2233</v>
      </c>
      <c r="E582" s="86" t="s">
        <v>1784</v>
      </c>
      <c r="F582" s="106" t="s">
        <v>727</v>
      </c>
      <c r="G582" s="104" t="s">
        <v>1939</v>
      </c>
      <c r="H582" s="390" t="s">
        <v>26</v>
      </c>
      <c r="I582" s="390" t="s">
        <v>35</v>
      </c>
      <c r="J582" s="88" t="s">
        <v>5123</v>
      </c>
      <c r="K582" s="366">
        <v>3</v>
      </c>
      <c r="L582" s="367">
        <v>1</v>
      </c>
      <c r="M582" s="367">
        <v>1</v>
      </c>
      <c r="N582" s="368">
        <f>VLOOKUP($G582, SCHOOL_INFO!$D$5:$AS$749, 6, FALSE)</f>
        <v>11</v>
      </c>
      <c r="O582" s="368">
        <f>VLOOKUP($G582, SCHOOL_INFO!$D$5:$AS$749, 7, FALSE)</f>
        <v>0</v>
      </c>
      <c r="P582" s="368">
        <f>VLOOKUP($G582, SCHOOL_INFO!$D$5:$AS$749, 8, FALSE)</f>
        <v>1</v>
      </c>
      <c r="Q582" s="368">
        <f>VLOOKUP($G582, SCHOOL_INFO!$D$5:$AS$749, 10, FALSE)</f>
        <v>0</v>
      </c>
      <c r="R582" s="368">
        <f>VLOOKUP($G582, SCHOOL_INFO!$D$5:$AS$749, 11, FALSE)</f>
        <v>0</v>
      </c>
      <c r="S582" s="368">
        <f>VLOOKUP($G582, SCHOOL_INFO!$D$5:$AS$749, 12, FALSE)</f>
        <v>0</v>
      </c>
      <c r="T582" s="368">
        <f>VLOOKUP($G582, SCHOOL_INFO!$D$5:$AS$749, 13, FALSE)</f>
        <v>0</v>
      </c>
      <c r="U582" s="368">
        <f>VLOOKUP($G582, SCHOOL_INFO!$D$5:$AS$749, 14, FALSE)</f>
        <v>0</v>
      </c>
      <c r="V582" s="368">
        <f>VLOOKUP($G582, SCHOOL_INFO!$D$5:$AS$749, 15, FALSE)</f>
        <v>0</v>
      </c>
      <c r="W582" s="368">
        <f>VLOOKUP($G582, SCHOOL_INFO!$D$5:$AS$749, 17, FALSE)</f>
        <v>0</v>
      </c>
      <c r="X582" s="368">
        <f>VLOOKUP($G582, SCHOOL_INFO!$D$5:$AS$749, 18, FALSE)</f>
        <v>0</v>
      </c>
      <c r="Y582" s="368">
        <f>VLOOKUP($G582, SCHOOL_INFO!$D$5:$AS$749, 19, FALSE)</f>
        <v>0</v>
      </c>
      <c r="Z582" s="368">
        <f>VLOOKUP($G582, SCHOOL_INFO!$D$5:$AS$749, 21, FALSE)</f>
        <v>25</v>
      </c>
      <c r="AA582" s="368">
        <f>VLOOKUP($G582, SCHOOL_INFO!$D$5:$AS$749, 22, FALSE)</f>
        <v>3</v>
      </c>
      <c r="AB582" s="368">
        <f>VLOOKUP($G582, SCHOOL_INFO!$D$5:$AS$749, 23, FALSE)</f>
        <v>0</v>
      </c>
      <c r="AC582" s="368">
        <f>VLOOKUP($G582, SCHOOL_INFO!$D$5:$AS$749, 25, FALSE)</f>
        <v>0</v>
      </c>
      <c r="AD582" s="368">
        <f>VLOOKUP($G582, SCHOOL_INFO!$D$5:$AS$749, 26, FALSE)</f>
        <v>0</v>
      </c>
      <c r="AE582" s="368">
        <f>VLOOKUP($G582, SCHOOL_INFO!$D$5:$AS$749, 27, FALSE)</f>
        <v>0</v>
      </c>
      <c r="AF582" s="368">
        <f>VLOOKUP($G582, SCHOOL_INFO!$D$5:$AS$749, 29, FALSE)</f>
        <v>0</v>
      </c>
      <c r="AG582" s="368">
        <f>VLOOKUP($G582, SCHOOL_INFO!$D$5:$AS$749, 30, FALSE)</f>
        <v>0</v>
      </c>
      <c r="AH582" s="368">
        <f>VLOOKUP($G582, SCHOOL_INFO!$D$5:$AS$749, 31, FALSE)</f>
        <v>0</v>
      </c>
      <c r="AI582" s="368">
        <f>VLOOKUP($G582, SCHOOL_INFO!$D$5:$AS$749, 33, FALSE)</f>
        <v>1</v>
      </c>
      <c r="AJ582" s="368">
        <f>VLOOKUP($G582, SCHOOL_INFO!$D$5:$AS$749, 34, FALSE)</f>
        <v>0</v>
      </c>
      <c r="AK582" s="368">
        <f>VLOOKUP($G582, SCHOOL_INFO!$D$5:$AS$749, 35, FALSE)</f>
        <v>5</v>
      </c>
      <c r="AL582" s="368">
        <f>VLOOKUP($B582, '0.학교(충남+대전)'!$C$4:$AH$767, 31, FALSE)</f>
        <v>5</v>
      </c>
      <c r="AM582" s="368">
        <f>VLOOKUP($B582, '0.학교(충남+대전)'!$C$4:$AH$767, 32, FALSE)</f>
        <v>0</v>
      </c>
      <c r="AN582" s="368">
        <f>VLOOKUP($G582, SCHOOL_INFO!$D$5:$AS$749, 9, FALSE)</f>
        <v>12</v>
      </c>
      <c r="AO582" s="368">
        <f>VLOOKUP($G582, SCHOOL_INFO!$D$5:$AS$749, 36, FALSE)</f>
        <v>39</v>
      </c>
      <c r="AP582" s="368">
        <f>VLOOKUP($G582, SCHOOL_INFO!$D$5:$AS$749, 37, FALSE)</f>
        <v>4</v>
      </c>
      <c r="AQ582" s="368">
        <f>VLOOKUP($B582, '0.학교(충남+대전)'!$C$4:$AC$767, 27, FALSE)</f>
        <v>43</v>
      </c>
      <c r="AR582" s="368">
        <f>VLOOKUP($B582, '0.학교(충남+대전)'!$C$4:$AH$767, 29, FALSE)</f>
        <v>43</v>
      </c>
      <c r="AS582" s="368">
        <f>VLOOKUP($B582, '0.학교(충남+대전)'!$C$4:$AH$767, 30, FALSE)</f>
        <v>0</v>
      </c>
      <c r="AT582" s="368">
        <f>VLOOKUP($G582, SCHOOL_INFO!$D$5:$AS$749, 38, FALSE)</f>
        <v>1</v>
      </c>
      <c r="AU582" s="368">
        <f>VLOOKUP($G582, SCHOOL_INFO!$D$5:$AS$749, 39, FALSE)</f>
        <v>5</v>
      </c>
      <c r="AV582" s="368">
        <f>VLOOKUP($G582, SCHOOL_INFO!$D$5:$AS$749, 40, FALSE)</f>
        <v>43</v>
      </c>
      <c r="AW582" s="368">
        <f>VLOOKUP($G582, SCHOOL_INFO!$D$5:$AS$749, 41, FALSE)</f>
        <v>0</v>
      </c>
      <c r="AX582" s="368">
        <f>VLOOKUP($G582, SCHOOL_INFO!$D$5:$AS$749, 42, FALSE)</f>
        <v>0</v>
      </c>
    </row>
    <row r="583" spans="1:50" ht="16.5" customHeight="1">
      <c r="A583" s="80">
        <v>579</v>
      </c>
      <c r="B583" s="86" t="s">
        <v>1940</v>
      </c>
      <c r="C583" s="88" t="s">
        <v>28</v>
      </c>
      <c r="D583" s="86" t="s">
        <v>2233</v>
      </c>
      <c r="E583" s="86" t="s">
        <v>1784</v>
      </c>
      <c r="F583" s="103" t="s">
        <v>724</v>
      </c>
      <c r="G583" s="107" t="s">
        <v>1941</v>
      </c>
      <c r="H583" s="390" t="s">
        <v>26</v>
      </c>
      <c r="I583" s="390" t="s">
        <v>35</v>
      </c>
      <c r="J583" s="88" t="s">
        <v>5123</v>
      </c>
      <c r="K583" s="366">
        <v>3</v>
      </c>
      <c r="L583" s="367">
        <v>1</v>
      </c>
      <c r="M583" s="367">
        <v>1</v>
      </c>
      <c r="N583" s="368">
        <f>VLOOKUP($G583, SCHOOL_INFO!$D$5:$AS$749, 6, FALSE)</f>
        <v>35</v>
      </c>
      <c r="O583" s="368">
        <f>VLOOKUP($G583, SCHOOL_INFO!$D$5:$AS$749, 7, FALSE)</f>
        <v>2</v>
      </c>
      <c r="P583" s="368">
        <f>VLOOKUP($G583, SCHOOL_INFO!$D$5:$AS$749, 8, FALSE)</f>
        <v>1</v>
      </c>
      <c r="Q583" s="368">
        <f>VLOOKUP($G583, SCHOOL_INFO!$D$5:$AS$749, 10, FALSE)</f>
        <v>2</v>
      </c>
      <c r="R583" s="368">
        <f>VLOOKUP($G583, SCHOOL_INFO!$D$5:$AS$749, 11, FALSE)</f>
        <v>0</v>
      </c>
      <c r="S583" s="368">
        <f>VLOOKUP($G583, SCHOOL_INFO!$D$5:$AS$749, 12, FALSE)</f>
        <v>0</v>
      </c>
      <c r="T583" s="368">
        <f>VLOOKUP($G583, SCHOOL_INFO!$D$5:$AS$749, 13, FALSE)</f>
        <v>12</v>
      </c>
      <c r="U583" s="368">
        <f>VLOOKUP($G583, SCHOOL_INFO!$D$5:$AS$749, 14, FALSE)</f>
        <v>0</v>
      </c>
      <c r="V583" s="368">
        <f>VLOOKUP($G583, SCHOOL_INFO!$D$5:$AS$749, 15, FALSE)</f>
        <v>0</v>
      </c>
      <c r="W583" s="368">
        <f>VLOOKUP($G583, SCHOOL_INFO!$D$5:$AS$749, 17, FALSE)</f>
        <v>2</v>
      </c>
      <c r="X583" s="368">
        <f>VLOOKUP($G583, SCHOOL_INFO!$D$5:$AS$749, 18, FALSE)</f>
        <v>1</v>
      </c>
      <c r="Y583" s="368">
        <f>VLOOKUP($G583, SCHOOL_INFO!$D$5:$AS$749, 19, FALSE)</f>
        <v>0</v>
      </c>
      <c r="Z583" s="368">
        <f>VLOOKUP($G583, SCHOOL_INFO!$D$5:$AS$749, 21, FALSE)</f>
        <v>48</v>
      </c>
      <c r="AA583" s="368">
        <f>VLOOKUP($G583, SCHOOL_INFO!$D$5:$AS$749, 22, FALSE)</f>
        <v>5</v>
      </c>
      <c r="AB583" s="368">
        <f>VLOOKUP($G583, SCHOOL_INFO!$D$5:$AS$749, 23, FALSE)</f>
        <v>0</v>
      </c>
      <c r="AC583" s="368">
        <f>VLOOKUP($G583, SCHOOL_INFO!$D$5:$AS$749, 25, FALSE)</f>
        <v>7</v>
      </c>
      <c r="AD583" s="368">
        <f>VLOOKUP($G583, SCHOOL_INFO!$D$5:$AS$749, 26, FALSE)</f>
        <v>0</v>
      </c>
      <c r="AE583" s="368">
        <f>VLOOKUP($G583, SCHOOL_INFO!$D$5:$AS$749, 27, FALSE)</f>
        <v>0</v>
      </c>
      <c r="AF583" s="368">
        <f>VLOOKUP($G583, SCHOOL_INFO!$D$5:$AS$749, 29, FALSE)</f>
        <v>6</v>
      </c>
      <c r="AG583" s="368">
        <f>VLOOKUP($G583, SCHOOL_INFO!$D$5:$AS$749, 30, FALSE)</f>
        <v>0</v>
      </c>
      <c r="AH583" s="368">
        <f>VLOOKUP($G583, SCHOOL_INFO!$D$5:$AS$749, 31, FALSE)</f>
        <v>0</v>
      </c>
      <c r="AI583" s="368">
        <f>VLOOKUP($G583, SCHOOL_INFO!$D$5:$AS$749, 33, FALSE)</f>
        <v>1</v>
      </c>
      <c r="AJ583" s="368">
        <f>VLOOKUP($G583, SCHOOL_INFO!$D$5:$AS$749, 34, FALSE)</f>
        <v>0</v>
      </c>
      <c r="AK583" s="368">
        <f>VLOOKUP($G583, SCHOOL_INFO!$D$5:$AS$749, 35, FALSE)</f>
        <v>10</v>
      </c>
      <c r="AL583" s="368">
        <f>VLOOKUP($B583, '0.학교(충남+대전)'!$C$4:$AH$767, 31, FALSE)</f>
        <v>10</v>
      </c>
      <c r="AM583" s="368">
        <f>VLOOKUP($B583, '0.학교(충남+대전)'!$C$4:$AH$767, 32, FALSE)</f>
        <v>0</v>
      </c>
      <c r="AN583" s="368">
        <f>VLOOKUP($G583, SCHOOL_INFO!$D$5:$AS$749, 9, FALSE)</f>
        <v>38</v>
      </c>
      <c r="AO583" s="368">
        <f>VLOOKUP($G583, SCHOOL_INFO!$D$5:$AS$749, 36, FALSE)</f>
        <v>13</v>
      </c>
      <c r="AP583" s="368">
        <f>VLOOKUP($G583, SCHOOL_INFO!$D$5:$AS$749, 37, FALSE)</f>
        <v>38</v>
      </c>
      <c r="AQ583" s="368">
        <f>VLOOKUP($B583, '0.학교(충남+대전)'!$C$4:$AC$767, 27, FALSE)</f>
        <v>51</v>
      </c>
      <c r="AR583" s="368">
        <f>VLOOKUP($B583, '0.학교(충남+대전)'!$C$4:$AH$767, 29, FALSE)</f>
        <v>51</v>
      </c>
      <c r="AS583" s="368">
        <f>VLOOKUP($B583, '0.학교(충남+대전)'!$C$4:$AH$767, 30, FALSE)</f>
        <v>0</v>
      </c>
      <c r="AT583" s="368">
        <f>VLOOKUP($G583, SCHOOL_INFO!$D$5:$AS$749, 38, FALSE)</f>
        <v>0</v>
      </c>
      <c r="AU583" s="368">
        <f>VLOOKUP($G583, SCHOOL_INFO!$D$5:$AS$749, 39, FALSE)</f>
        <v>8</v>
      </c>
      <c r="AV583" s="368">
        <f>VLOOKUP($G583, SCHOOL_INFO!$D$5:$AS$749, 40, FALSE)</f>
        <v>93</v>
      </c>
      <c r="AW583" s="368">
        <f>VLOOKUP($G583, SCHOOL_INFO!$D$5:$AS$749, 41, FALSE)</f>
        <v>0</v>
      </c>
      <c r="AX583" s="368">
        <f>VLOOKUP($G583, SCHOOL_INFO!$D$5:$AS$749, 42, FALSE)</f>
        <v>0</v>
      </c>
    </row>
    <row r="584" spans="1:50" ht="16.5" customHeight="1">
      <c r="A584" s="81">
        <v>580</v>
      </c>
      <c r="B584" s="86" t="s">
        <v>1942</v>
      </c>
      <c r="C584" s="88" t="s">
        <v>28</v>
      </c>
      <c r="D584" s="86" t="s">
        <v>2233</v>
      </c>
      <c r="E584" s="86" t="s">
        <v>1784</v>
      </c>
      <c r="F584" s="105" t="s">
        <v>730</v>
      </c>
      <c r="G584" s="104" t="s">
        <v>1943</v>
      </c>
      <c r="H584" s="390" t="s">
        <v>26</v>
      </c>
      <c r="I584" s="390" t="s">
        <v>35</v>
      </c>
      <c r="J584" s="88" t="s">
        <v>5123</v>
      </c>
      <c r="K584" s="366">
        <v>3</v>
      </c>
      <c r="L584" s="367">
        <v>1</v>
      </c>
      <c r="M584" s="367">
        <v>1</v>
      </c>
      <c r="N584" s="368">
        <f>VLOOKUP($G584, SCHOOL_INFO!$D$5:$AS$749, 6, FALSE)</f>
        <v>17</v>
      </c>
      <c r="O584" s="368">
        <f>VLOOKUP($G584, SCHOOL_INFO!$D$5:$AS$749, 7, FALSE)</f>
        <v>1</v>
      </c>
      <c r="P584" s="368">
        <f>VLOOKUP($G584, SCHOOL_INFO!$D$5:$AS$749, 8, FALSE)</f>
        <v>1</v>
      </c>
      <c r="Q584" s="368">
        <f>VLOOKUP($G584, SCHOOL_INFO!$D$5:$AS$749, 10, FALSE)</f>
        <v>0</v>
      </c>
      <c r="R584" s="368">
        <f>VLOOKUP($G584, SCHOOL_INFO!$D$5:$AS$749, 11, FALSE)</f>
        <v>0</v>
      </c>
      <c r="S584" s="368">
        <f>VLOOKUP($G584, SCHOOL_INFO!$D$5:$AS$749, 12, FALSE)</f>
        <v>0</v>
      </c>
      <c r="T584" s="368">
        <f>VLOOKUP($G584, SCHOOL_INFO!$D$5:$AS$749, 13, FALSE)</f>
        <v>1</v>
      </c>
      <c r="U584" s="368">
        <f>VLOOKUP($G584, SCHOOL_INFO!$D$5:$AS$749, 14, FALSE)</f>
        <v>0</v>
      </c>
      <c r="V584" s="368">
        <f>VLOOKUP($G584, SCHOOL_INFO!$D$5:$AS$749, 15, FALSE)</f>
        <v>0</v>
      </c>
      <c r="W584" s="368">
        <f>VLOOKUP($G584, SCHOOL_INFO!$D$5:$AS$749, 17, FALSE)</f>
        <v>7</v>
      </c>
      <c r="X584" s="368">
        <f>VLOOKUP($G584, SCHOOL_INFO!$D$5:$AS$749, 18, FALSE)</f>
        <v>6</v>
      </c>
      <c r="Y584" s="368">
        <f>VLOOKUP($G584, SCHOOL_INFO!$D$5:$AS$749, 19, FALSE)</f>
        <v>0</v>
      </c>
      <c r="Z584" s="368">
        <f>VLOOKUP($G584, SCHOOL_INFO!$D$5:$AS$749, 21, FALSE)</f>
        <v>24</v>
      </c>
      <c r="AA584" s="368">
        <f>VLOOKUP($G584, SCHOOL_INFO!$D$5:$AS$749, 22, FALSE)</f>
        <v>3</v>
      </c>
      <c r="AB584" s="368">
        <f>VLOOKUP($G584, SCHOOL_INFO!$D$5:$AS$749, 23, FALSE)</f>
        <v>0</v>
      </c>
      <c r="AC584" s="368">
        <f>VLOOKUP($G584, SCHOOL_INFO!$D$5:$AS$749, 25, FALSE)</f>
        <v>0</v>
      </c>
      <c r="AD584" s="368">
        <f>VLOOKUP($G584, SCHOOL_INFO!$D$5:$AS$749, 26, FALSE)</f>
        <v>0</v>
      </c>
      <c r="AE584" s="368">
        <f>VLOOKUP($G584, SCHOOL_INFO!$D$5:$AS$749, 27, FALSE)</f>
        <v>0</v>
      </c>
      <c r="AF584" s="368">
        <f>VLOOKUP($G584, SCHOOL_INFO!$D$5:$AS$749, 29, FALSE)</f>
        <v>0</v>
      </c>
      <c r="AG584" s="368">
        <f>VLOOKUP($G584, SCHOOL_INFO!$D$5:$AS$749, 30, FALSE)</f>
        <v>0</v>
      </c>
      <c r="AH584" s="368">
        <f>VLOOKUP($G584, SCHOOL_INFO!$D$5:$AS$749, 31, FALSE)</f>
        <v>0</v>
      </c>
      <c r="AI584" s="368">
        <f>VLOOKUP($G584, SCHOOL_INFO!$D$5:$AS$749, 33, FALSE)</f>
        <v>1</v>
      </c>
      <c r="AJ584" s="368">
        <f>VLOOKUP($G584, SCHOOL_INFO!$D$5:$AS$749, 34, FALSE)</f>
        <v>0</v>
      </c>
      <c r="AK584" s="368">
        <f>VLOOKUP($G584, SCHOOL_INFO!$D$5:$AS$749, 35, FALSE)</f>
        <v>8</v>
      </c>
      <c r="AL584" s="368">
        <f>VLOOKUP($B584, '0.학교(충남+대전)'!$C$4:$AH$767, 31, FALSE)</f>
        <v>8</v>
      </c>
      <c r="AM584" s="368">
        <f>VLOOKUP($B584, '0.학교(충남+대전)'!$C$4:$AH$767, 32, FALSE)</f>
        <v>0</v>
      </c>
      <c r="AN584" s="368">
        <f>VLOOKUP($G584, SCHOOL_INFO!$D$5:$AS$749, 9, FALSE)</f>
        <v>19</v>
      </c>
      <c r="AO584" s="368">
        <f>VLOOKUP($G584, SCHOOL_INFO!$D$5:$AS$749, 36, FALSE)</f>
        <v>6</v>
      </c>
      <c r="AP584" s="368">
        <f>VLOOKUP($G584, SCHOOL_INFO!$D$5:$AS$749, 37, FALSE)</f>
        <v>42</v>
      </c>
      <c r="AQ584" s="368">
        <f>VLOOKUP($B584, '0.학교(충남+대전)'!$C$4:$AC$767, 27, FALSE)</f>
        <v>48</v>
      </c>
      <c r="AR584" s="368">
        <f>VLOOKUP($B584, '0.학교(충남+대전)'!$C$4:$AH$767, 29, FALSE)</f>
        <v>48</v>
      </c>
      <c r="AS584" s="368">
        <f>VLOOKUP($B584, '0.학교(충남+대전)'!$C$4:$AH$767, 30, FALSE)</f>
        <v>0</v>
      </c>
      <c r="AT584" s="368">
        <f>VLOOKUP($G584, SCHOOL_INFO!$D$5:$AS$749, 38, FALSE)</f>
        <v>1</v>
      </c>
      <c r="AU584" s="368">
        <f>VLOOKUP($G584, SCHOOL_INFO!$D$5:$AS$749, 39, FALSE)</f>
        <v>8</v>
      </c>
      <c r="AV584" s="368">
        <f>VLOOKUP($G584, SCHOOL_INFO!$D$5:$AS$749, 40, FALSE)</f>
        <v>48</v>
      </c>
      <c r="AW584" s="368">
        <f>VLOOKUP($G584, SCHOOL_INFO!$D$5:$AS$749, 41, FALSE)</f>
        <v>0</v>
      </c>
      <c r="AX584" s="368">
        <f>VLOOKUP($G584, SCHOOL_INFO!$D$5:$AS$749, 42, FALSE)</f>
        <v>0</v>
      </c>
    </row>
    <row r="585" spans="1:50" ht="16.5" customHeight="1">
      <c r="A585" s="80">
        <v>581</v>
      </c>
      <c r="B585" s="86" t="s">
        <v>1944</v>
      </c>
      <c r="C585" s="88" t="s">
        <v>28</v>
      </c>
      <c r="D585" s="86" t="s">
        <v>2233</v>
      </c>
      <c r="E585" s="86" t="s">
        <v>1784</v>
      </c>
      <c r="F585" s="106" t="s">
        <v>727</v>
      </c>
      <c r="G585" s="104" t="s">
        <v>1945</v>
      </c>
      <c r="H585" s="390" t="s">
        <v>2353</v>
      </c>
      <c r="I585" s="391" t="s">
        <v>35</v>
      </c>
      <c r="J585" s="88" t="s">
        <v>5123</v>
      </c>
      <c r="K585" s="366">
        <v>3</v>
      </c>
      <c r="L585" s="367">
        <v>1</v>
      </c>
      <c r="M585" s="367">
        <v>1</v>
      </c>
      <c r="N585" s="368">
        <f>VLOOKUP($G585, SCHOOL_INFO!$D$5:$AS$749, 6, FALSE)</f>
        <v>18</v>
      </c>
      <c r="O585" s="368">
        <f>VLOOKUP($G585, SCHOOL_INFO!$D$5:$AS$749, 7, FALSE)</f>
        <v>2</v>
      </c>
      <c r="P585" s="368">
        <f>VLOOKUP($G585, SCHOOL_INFO!$D$5:$AS$749, 8, FALSE)</f>
        <v>0</v>
      </c>
      <c r="Q585" s="368">
        <f>VLOOKUP($G585, SCHOOL_INFO!$D$5:$AS$749, 10, FALSE)</f>
        <v>0</v>
      </c>
      <c r="R585" s="368">
        <f>VLOOKUP($G585, SCHOOL_INFO!$D$5:$AS$749, 11, FALSE)</f>
        <v>0</v>
      </c>
      <c r="S585" s="368">
        <f>VLOOKUP($G585, SCHOOL_INFO!$D$5:$AS$749, 12, FALSE)</f>
        <v>0</v>
      </c>
      <c r="T585" s="368">
        <f>VLOOKUP($G585, SCHOOL_INFO!$D$5:$AS$749, 13, FALSE)</f>
        <v>33</v>
      </c>
      <c r="U585" s="368">
        <f>VLOOKUP($G585, SCHOOL_INFO!$D$5:$AS$749, 14, FALSE)</f>
        <v>7</v>
      </c>
      <c r="V585" s="368">
        <f>VLOOKUP($G585, SCHOOL_INFO!$D$5:$AS$749, 15, FALSE)</f>
        <v>0</v>
      </c>
      <c r="W585" s="368">
        <f>VLOOKUP($G585, SCHOOL_INFO!$D$5:$AS$749, 17, FALSE)</f>
        <v>0</v>
      </c>
      <c r="X585" s="368">
        <f>VLOOKUP($G585, SCHOOL_INFO!$D$5:$AS$749, 18, FALSE)</f>
        <v>0</v>
      </c>
      <c r="Y585" s="368">
        <f>VLOOKUP($G585, SCHOOL_INFO!$D$5:$AS$749, 19, FALSE)</f>
        <v>0</v>
      </c>
      <c r="Z585" s="368">
        <f>VLOOKUP($G585, SCHOOL_INFO!$D$5:$AS$749, 21, FALSE)</f>
        <v>7</v>
      </c>
      <c r="AA585" s="368">
        <f>VLOOKUP($G585, SCHOOL_INFO!$D$5:$AS$749, 22, FALSE)</f>
        <v>2</v>
      </c>
      <c r="AB585" s="368">
        <f>VLOOKUP($G585, SCHOOL_INFO!$D$5:$AS$749, 23, FALSE)</f>
        <v>0</v>
      </c>
      <c r="AC585" s="368">
        <f>VLOOKUP($G585, SCHOOL_INFO!$D$5:$AS$749, 25, FALSE)</f>
        <v>0</v>
      </c>
      <c r="AD585" s="368">
        <f>VLOOKUP($G585, SCHOOL_INFO!$D$5:$AS$749, 26, FALSE)</f>
        <v>0</v>
      </c>
      <c r="AE585" s="368">
        <f>VLOOKUP($G585, SCHOOL_INFO!$D$5:$AS$749, 27, FALSE)</f>
        <v>0</v>
      </c>
      <c r="AF585" s="368">
        <f>VLOOKUP($G585, SCHOOL_INFO!$D$5:$AS$749, 29, FALSE)</f>
        <v>0</v>
      </c>
      <c r="AG585" s="368">
        <f>VLOOKUP($G585, SCHOOL_INFO!$D$5:$AS$749, 30, FALSE)</f>
        <v>0</v>
      </c>
      <c r="AH585" s="368">
        <f>VLOOKUP($G585, SCHOOL_INFO!$D$5:$AS$749, 31, FALSE)</f>
        <v>0</v>
      </c>
      <c r="AI585" s="368">
        <f>VLOOKUP($G585, SCHOOL_INFO!$D$5:$AS$749, 33, FALSE)</f>
        <v>1</v>
      </c>
      <c r="AJ585" s="368">
        <f>VLOOKUP($G585, SCHOOL_INFO!$D$5:$AS$749, 34, FALSE)</f>
        <v>0</v>
      </c>
      <c r="AK585" s="368">
        <f>VLOOKUP($G585, SCHOOL_INFO!$D$5:$AS$749, 35, FALSE)</f>
        <v>10</v>
      </c>
      <c r="AL585" s="368">
        <f>VLOOKUP($B585, '0.학교(충남+대전)'!$C$4:$AH$767, 31, FALSE)</f>
        <v>7</v>
      </c>
      <c r="AM585" s="368">
        <f>VLOOKUP($B585, '0.학교(충남+대전)'!$C$4:$AH$767, 32, FALSE)</f>
        <v>3</v>
      </c>
      <c r="AN585" s="368">
        <f>VLOOKUP($G585, SCHOOL_INFO!$D$5:$AS$749, 9, FALSE)</f>
        <v>20</v>
      </c>
      <c r="AO585" s="368">
        <f>VLOOKUP($G585, SCHOOL_INFO!$D$5:$AS$749, 36, FALSE)</f>
        <v>4</v>
      </c>
      <c r="AP585" s="368">
        <f>VLOOKUP($G585, SCHOOL_INFO!$D$5:$AS$749, 37, FALSE)</f>
        <v>56</v>
      </c>
      <c r="AQ585" s="368">
        <f>VLOOKUP($B585, '0.학교(충남+대전)'!$C$4:$AC$767, 27, FALSE)</f>
        <v>60</v>
      </c>
      <c r="AR585" s="368">
        <f>VLOOKUP($B585, '0.학교(충남+대전)'!$C$4:$AH$767, 29, FALSE)</f>
        <v>60</v>
      </c>
      <c r="AS585" s="368">
        <f>VLOOKUP($B585, '0.학교(충남+대전)'!$C$4:$AH$767, 30, FALSE)</f>
        <v>0</v>
      </c>
      <c r="AT585" s="368">
        <f>VLOOKUP($G585, SCHOOL_INFO!$D$5:$AS$749, 38, FALSE)</f>
        <v>1</v>
      </c>
      <c r="AU585" s="368">
        <f>VLOOKUP($G585, SCHOOL_INFO!$D$5:$AS$749, 39, FALSE)</f>
        <v>10</v>
      </c>
      <c r="AV585" s="368">
        <f>VLOOKUP($G585, SCHOOL_INFO!$D$5:$AS$749, 40, FALSE)</f>
        <v>60</v>
      </c>
      <c r="AW585" s="368">
        <f>VLOOKUP($G585, SCHOOL_INFO!$D$5:$AS$749, 41, FALSE)</f>
        <v>0</v>
      </c>
      <c r="AX585" s="368">
        <f>VLOOKUP($G585, SCHOOL_INFO!$D$5:$AS$749, 42, FALSE)</f>
        <v>0</v>
      </c>
    </row>
    <row r="586" spans="1:50" ht="16.5" customHeight="1">
      <c r="A586" s="80">
        <v>582</v>
      </c>
      <c r="B586" s="86" t="s">
        <v>1946</v>
      </c>
      <c r="C586" s="88" t="s">
        <v>28</v>
      </c>
      <c r="D586" s="86" t="s">
        <v>2233</v>
      </c>
      <c r="E586" s="86" t="s">
        <v>1784</v>
      </c>
      <c r="F586" s="106" t="s">
        <v>727</v>
      </c>
      <c r="G586" s="104" t="s">
        <v>1947</v>
      </c>
      <c r="H586" s="390" t="s">
        <v>26</v>
      </c>
      <c r="I586" s="390" t="s">
        <v>35</v>
      </c>
      <c r="J586" s="88" t="s">
        <v>5123</v>
      </c>
      <c r="K586" s="366">
        <v>3</v>
      </c>
      <c r="L586" s="367">
        <v>1</v>
      </c>
      <c r="M586" s="367">
        <v>1</v>
      </c>
      <c r="N586" s="368">
        <f>VLOOKUP($G586, SCHOOL_INFO!$D$5:$AS$749, 6, FALSE)</f>
        <v>40</v>
      </c>
      <c r="O586" s="368">
        <f>VLOOKUP($G586, SCHOOL_INFO!$D$5:$AS$749, 7, FALSE)</f>
        <v>0</v>
      </c>
      <c r="P586" s="368">
        <f>VLOOKUP($G586, SCHOOL_INFO!$D$5:$AS$749, 8, FALSE)</f>
        <v>1</v>
      </c>
      <c r="Q586" s="368">
        <f>VLOOKUP($G586, SCHOOL_INFO!$D$5:$AS$749, 10, FALSE)</f>
        <v>8</v>
      </c>
      <c r="R586" s="368">
        <f>VLOOKUP($G586, SCHOOL_INFO!$D$5:$AS$749, 11, FALSE)</f>
        <v>0</v>
      </c>
      <c r="S586" s="368">
        <f>VLOOKUP($G586, SCHOOL_INFO!$D$5:$AS$749, 12, FALSE)</f>
        <v>0</v>
      </c>
      <c r="T586" s="368">
        <f>VLOOKUP($G586, SCHOOL_INFO!$D$5:$AS$749, 13, FALSE)</f>
        <v>0</v>
      </c>
      <c r="U586" s="368">
        <f>VLOOKUP($G586, SCHOOL_INFO!$D$5:$AS$749, 14, FALSE)</f>
        <v>0</v>
      </c>
      <c r="V586" s="368">
        <f>VLOOKUP($G586, SCHOOL_INFO!$D$5:$AS$749, 15, FALSE)</f>
        <v>0</v>
      </c>
      <c r="W586" s="368">
        <f>VLOOKUP($G586, SCHOOL_INFO!$D$5:$AS$749, 17, FALSE)</f>
        <v>5</v>
      </c>
      <c r="X586" s="368">
        <f>VLOOKUP($G586, SCHOOL_INFO!$D$5:$AS$749, 18, FALSE)</f>
        <v>0</v>
      </c>
      <c r="Y586" s="368">
        <f>VLOOKUP($G586, SCHOOL_INFO!$D$5:$AS$749, 19, FALSE)</f>
        <v>0</v>
      </c>
      <c r="Z586" s="368">
        <f>VLOOKUP($G586, SCHOOL_INFO!$D$5:$AS$749, 21, FALSE)</f>
        <v>85</v>
      </c>
      <c r="AA586" s="368">
        <f>VLOOKUP($G586, SCHOOL_INFO!$D$5:$AS$749, 22, FALSE)</f>
        <v>5</v>
      </c>
      <c r="AB586" s="368">
        <f>VLOOKUP($G586, SCHOOL_INFO!$D$5:$AS$749, 23, FALSE)</f>
        <v>0</v>
      </c>
      <c r="AC586" s="368">
        <f>VLOOKUP($G586, SCHOOL_INFO!$D$5:$AS$749, 25, FALSE)</f>
        <v>0</v>
      </c>
      <c r="AD586" s="368">
        <f>VLOOKUP($G586, SCHOOL_INFO!$D$5:$AS$749, 26, FALSE)</f>
        <v>0</v>
      </c>
      <c r="AE586" s="368">
        <f>VLOOKUP($G586, SCHOOL_INFO!$D$5:$AS$749, 27, FALSE)</f>
        <v>0</v>
      </c>
      <c r="AF586" s="368">
        <f>VLOOKUP($G586, SCHOOL_INFO!$D$5:$AS$749, 29, FALSE)</f>
        <v>0</v>
      </c>
      <c r="AG586" s="368">
        <f>VLOOKUP($G586, SCHOOL_INFO!$D$5:$AS$749, 30, FALSE)</f>
        <v>0</v>
      </c>
      <c r="AH586" s="368">
        <f>VLOOKUP($G586, SCHOOL_INFO!$D$5:$AS$749, 31, FALSE)</f>
        <v>0</v>
      </c>
      <c r="AI586" s="368">
        <f>VLOOKUP($G586, SCHOOL_INFO!$D$5:$AS$749, 33, FALSE)</f>
        <v>1</v>
      </c>
      <c r="AJ586" s="368">
        <f>VLOOKUP($G586, SCHOOL_INFO!$D$5:$AS$749, 34, FALSE)</f>
        <v>0</v>
      </c>
      <c r="AK586" s="368">
        <f>VLOOKUP($G586, SCHOOL_INFO!$D$5:$AS$749, 35, FALSE)</f>
        <v>6</v>
      </c>
      <c r="AL586" s="368">
        <f>VLOOKUP($B586, '0.학교(충남+대전)'!$C$4:$AH$767, 31, FALSE)</f>
        <v>5</v>
      </c>
      <c r="AM586" s="368">
        <f>VLOOKUP($B586, '0.학교(충남+대전)'!$C$4:$AH$767, 32, FALSE)</f>
        <v>1</v>
      </c>
      <c r="AN586" s="368">
        <f>VLOOKUP($G586, SCHOOL_INFO!$D$5:$AS$749, 9, FALSE)</f>
        <v>41</v>
      </c>
      <c r="AO586" s="368">
        <f>VLOOKUP($G586, SCHOOL_INFO!$D$5:$AS$749, 36, FALSE)</f>
        <v>2</v>
      </c>
      <c r="AP586" s="368">
        <f>VLOOKUP($G586, SCHOOL_INFO!$D$5:$AS$749, 37, FALSE)</f>
        <v>43</v>
      </c>
      <c r="AQ586" s="368">
        <f>VLOOKUP($B586, '0.학교(충남+대전)'!$C$4:$AC$767, 27, FALSE)</f>
        <v>49</v>
      </c>
      <c r="AR586" s="368">
        <f>VLOOKUP($B586, '0.학교(충남+대전)'!$C$4:$AH$767, 29, FALSE)</f>
        <v>45</v>
      </c>
      <c r="AS586" s="368">
        <f>VLOOKUP($B586, '0.학교(충남+대전)'!$C$4:$AH$767, 30, FALSE)</f>
        <v>0</v>
      </c>
      <c r="AT586" s="368">
        <f>VLOOKUP($G586, SCHOOL_INFO!$D$5:$AS$749, 38, FALSE)</f>
        <v>2</v>
      </c>
      <c r="AU586" s="368">
        <f>VLOOKUP($G586, SCHOOL_INFO!$D$5:$AS$749, 39, FALSE)</f>
        <v>5</v>
      </c>
      <c r="AV586" s="368">
        <f>VLOOKUP($G586, SCHOOL_INFO!$D$5:$AS$749, 40, FALSE)</f>
        <v>45</v>
      </c>
      <c r="AW586" s="368">
        <f>VLOOKUP($G586, SCHOOL_INFO!$D$5:$AS$749, 41, FALSE)</f>
        <v>0</v>
      </c>
      <c r="AX586" s="368">
        <f>VLOOKUP($G586, SCHOOL_INFO!$D$5:$AS$749, 42, FALSE)</f>
        <v>0</v>
      </c>
    </row>
    <row r="587" spans="1:50" ht="16.5" customHeight="1">
      <c r="A587" s="81">
        <v>583</v>
      </c>
      <c r="B587" s="86" t="s">
        <v>1948</v>
      </c>
      <c r="C587" s="88" t="s">
        <v>28</v>
      </c>
      <c r="D587" s="86" t="s">
        <v>2233</v>
      </c>
      <c r="E587" s="86" t="s">
        <v>1784</v>
      </c>
      <c r="F587" s="105" t="s">
        <v>730</v>
      </c>
      <c r="G587" s="104" t="s">
        <v>1949</v>
      </c>
      <c r="H587" s="390" t="s">
        <v>26</v>
      </c>
      <c r="I587" s="390" t="s">
        <v>699</v>
      </c>
      <c r="J587" s="88" t="s">
        <v>5123</v>
      </c>
      <c r="K587" s="366">
        <v>2</v>
      </c>
      <c r="L587" s="367">
        <v>1</v>
      </c>
      <c r="M587" s="367">
        <v>1</v>
      </c>
      <c r="N587" s="368">
        <f>VLOOKUP($G587, SCHOOL_INFO!$D$5:$AS$749, 6, FALSE)</f>
        <v>33</v>
      </c>
      <c r="O587" s="368">
        <f>VLOOKUP($G587, SCHOOL_INFO!$D$5:$AS$749, 7, FALSE)</f>
        <v>4</v>
      </c>
      <c r="P587" s="368">
        <f>VLOOKUP($G587, SCHOOL_INFO!$D$5:$AS$749, 8, FALSE)</f>
        <v>2</v>
      </c>
      <c r="Q587" s="368">
        <f>VLOOKUP($G587, SCHOOL_INFO!$D$5:$AS$749, 10, FALSE)</f>
        <v>3</v>
      </c>
      <c r="R587" s="368">
        <f>VLOOKUP($G587, SCHOOL_INFO!$D$5:$AS$749, 11, FALSE)</f>
        <v>0</v>
      </c>
      <c r="S587" s="368">
        <f>VLOOKUP($G587, SCHOOL_INFO!$D$5:$AS$749, 12, FALSE)</f>
        <v>0</v>
      </c>
      <c r="T587" s="368">
        <f>VLOOKUP($G587, SCHOOL_INFO!$D$5:$AS$749, 13, FALSE)</f>
        <v>32</v>
      </c>
      <c r="U587" s="368">
        <f>VLOOKUP($G587, SCHOOL_INFO!$D$5:$AS$749, 14, FALSE)</f>
        <v>2</v>
      </c>
      <c r="V587" s="368">
        <f>VLOOKUP($G587, SCHOOL_INFO!$D$5:$AS$749, 15, FALSE)</f>
        <v>0</v>
      </c>
      <c r="W587" s="368">
        <f>VLOOKUP($G587, SCHOOL_INFO!$D$5:$AS$749, 17, FALSE)</f>
        <v>0</v>
      </c>
      <c r="X587" s="368">
        <f>VLOOKUP($G587, SCHOOL_INFO!$D$5:$AS$749, 18, FALSE)</f>
        <v>0</v>
      </c>
      <c r="Y587" s="368">
        <f>VLOOKUP($G587, SCHOOL_INFO!$D$5:$AS$749, 19, FALSE)</f>
        <v>1</v>
      </c>
      <c r="Z587" s="368">
        <f>VLOOKUP($G587, SCHOOL_INFO!$D$5:$AS$749, 21, FALSE)</f>
        <v>4</v>
      </c>
      <c r="AA587" s="368">
        <f>VLOOKUP($G587, SCHOOL_INFO!$D$5:$AS$749, 22, FALSE)</f>
        <v>6</v>
      </c>
      <c r="AB587" s="368">
        <f>VLOOKUP($G587, SCHOOL_INFO!$D$5:$AS$749, 23, FALSE)</f>
        <v>0</v>
      </c>
      <c r="AC587" s="368">
        <f>VLOOKUP($G587, SCHOOL_INFO!$D$5:$AS$749, 25, FALSE)</f>
        <v>18</v>
      </c>
      <c r="AD587" s="368">
        <f>VLOOKUP($G587, SCHOOL_INFO!$D$5:$AS$749, 26, FALSE)</f>
        <v>0</v>
      </c>
      <c r="AE587" s="368">
        <f>VLOOKUP($G587, SCHOOL_INFO!$D$5:$AS$749, 27, FALSE)</f>
        <v>0</v>
      </c>
      <c r="AF587" s="368">
        <f>VLOOKUP($G587, SCHOOL_INFO!$D$5:$AS$749, 29, FALSE)</f>
        <v>0</v>
      </c>
      <c r="AG587" s="368">
        <f>VLOOKUP($G587, SCHOOL_INFO!$D$5:$AS$749, 30, FALSE)</f>
        <v>0</v>
      </c>
      <c r="AH587" s="368">
        <f>VLOOKUP($G587, SCHOOL_INFO!$D$5:$AS$749, 31, FALSE)</f>
        <v>0</v>
      </c>
      <c r="AI587" s="368">
        <f>VLOOKUP($G587, SCHOOL_INFO!$D$5:$AS$749, 33, FALSE)</f>
        <v>1</v>
      </c>
      <c r="AJ587" s="368">
        <f>VLOOKUP($G587, SCHOOL_INFO!$D$5:$AS$749, 34, FALSE)</f>
        <v>0</v>
      </c>
      <c r="AK587" s="368">
        <f>VLOOKUP($G587, SCHOOL_INFO!$D$5:$AS$749, 35, FALSE)</f>
        <v>6</v>
      </c>
      <c r="AL587" s="368">
        <f>VLOOKUP($B587, '0.학교(충남+대전)'!$C$4:$AH$767, 31, FALSE)</f>
        <v>6</v>
      </c>
      <c r="AM587" s="368">
        <f>VLOOKUP($B587, '0.학교(충남+대전)'!$C$4:$AH$767, 32, FALSE)</f>
        <v>0</v>
      </c>
      <c r="AN587" s="368">
        <f>VLOOKUP($G587, SCHOOL_INFO!$D$5:$AS$749, 9, FALSE)</f>
        <v>39</v>
      </c>
      <c r="AO587" s="368">
        <f>VLOOKUP($G587, SCHOOL_INFO!$D$5:$AS$749, 36, FALSE)</f>
        <v>10</v>
      </c>
      <c r="AP587" s="368">
        <f>VLOOKUP($G587, SCHOOL_INFO!$D$5:$AS$749, 37, FALSE)</f>
        <v>32</v>
      </c>
      <c r="AQ587" s="368">
        <f>VLOOKUP($B587, '0.학교(충남+대전)'!$C$4:$AC$767, 27, FALSE)</f>
        <v>42</v>
      </c>
      <c r="AR587" s="368">
        <f>VLOOKUP($B587, '0.학교(충남+대전)'!$C$4:$AH$767, 29, FALSE)</f>
        <v>42</v>
      </c>
      <c r="AS587" s="368">
        <f>VLOOKUP($B587, '0.학교(충남+대전)'!$C$4:$AH$767, 30, FALSE)</f>
        <v>0</v>
      </c>
      <c r="AT587" s="368">
        <f>VLOOKUP($G587, SCHOOL_INFO!$D$5:$AS$749, 38, FALSE)</f>
        <v>1</v>
      </c>
      <c r="AU587" s="368">
        <f>VLOOKUP($G587, SCHOOL_INFO!$D$5:$AS$749, 39, FALSE)</f>
        <v>7</v>
      </c>
      <c r="AV587" s="368">
        <f>VLOOKUP($G587, SCHOOL_INFO!$D$5:$AS$749, 40, FALSE)</f>
        <v>42</v>
      </c>
      <c r="AW587" s="368">
        <f>VLOOKUP($G587, SCHOOL_INFO!$D$5:$AS$749, 41, FALSE)</f>
        <v>0</v>
      </c>
      <c r="AX587" s="368">
        <f>VLOOKUP($G587, SCHOOL_INFO!$D$5:$AS$749, 42, FALSE)</f>
        <v>0</v>
      </c>
    </row>
    <row r="588" spans="1:50" ht="16.5" customHeight="1">
      <c r="A588" s="80">
        <v>584</v>
      </c>
      <c r="B588" s="86" t="s">
        <v>1950</v>
      </c>
      <c r="C588" s="88" t="s">
        <v>28</v>
      </c>
      <c r="D588" s="86" t="s">
        <v>2233</v>
      </c>
      <c r="E588" s="86" t="s">
        <v>1784</v>
      </c>
      <c r="F588" s="106" t="s">
        <v>727</v>
      </c>
      <c r="G588" s="104" t="s">
        <v>1951</v>
      </c>
      <c r="H588" s="390" t="s">
        <v>2353</v>
      </c>
      <c r="I588" s="390" t="s">
        <v>35</v>
      </c>
      <c r="J588" s="88" t="s">
        <v>5123</v>
      </c>
      <c r="K588" s="366">
        <v>3</v>
      </c>
      <c r="L588" s="367">
        <v>1</v>
      </c>
      <c r="M588" s="367">
        <v>1</v>
      </c>
      <c r="N588" s="368">
        <f>VLOOKUP($G588, SCHOOL_INFO!$D$5:$AS$749, 6, FALSE)</f>
        <v>15</v>
      </c>
      <c r="O588" s="368">
        <f>VLOOKUP($G588, SCHOOL_INFO!$D$5:$AS$749, 7, FALSE)</f>
        <v>0</v>
      </c>
      <c r="P588" s="368">
        <f>VLOOKUP($G588, SCHOOL_INFO!$D$5:$AS$749, 8, FALSE)</f>
        <v>1</v>
      </c>
      <c r="Q588" s="368">
        <f>VLOOKUP($G588, SCHOOL_INFO!$D$5:$AS$749, 10, FALSE)</f>
        <v>4</v>
      </c>
      <c r="R588" s="368">
        <f>VLOOKUP($G588, SCHOOL_INFO!$D$5:$AS$749, 11, FALSE)</f>
        <v>0</v>
      </c>
      <c r="S588" s="368">
        <f>VLOOKUP($G588, SCHOOL_INFO!$D$5:$AS$749, 12, FALSE)</f>
        <v>0</v>
      </c>
      <c r="T588" s="368">
        <f>VLOOKUP($G588, SCHOOL_INFO!$D$5:$AS$749, 13, FALSE)</f>
        <v>0</v>
      </c>
      <c r="U588" s="368">
        <f>VLOOKUP($G588, SCHOOL_INFO!$D$5:$AS$749, 14, FALSE)</f>
        <v>0</v>
      </c>
      <c r="V588" s="368">
        <f>VLOOKUP($G588, SCHOOL_INFO!$D$5:$AS$749, 15, FALSE)</f>
        <v>0</v>
      </c>
      <c r="W588" s="368">
        <f>VLOOKUP($G588, SCHOOL_INFO!$D$5:$AS$749, 17, FALSE)</f>
        <v>0</v>
      </c>
      <c r="X588" s="368">
        <f>VLOOKUP($G588, SCHOOL_INFO!$D$5:$AS$749, 18, FALSE)</f>
        <v>0</v>
      </c>
      <c r="Y588" s="368">
        <f>VLOOKUP($G588, SCHOOL_INFO!$D$5:$AS$749, 19, FALSE)</f>
        <v>0</v>
      </c>
      <c r="Z588" s="368">
        <f>VLOOKUP($G588, SCHOOL_INFO!$D$5:$AS$749, 21, FALSE)</f>
        <v>10</v>
      </c>
      <c r="AA588" s="368">
        <f>VLOOKUP($G588, SCHOOL_INFO!$D$5:$AS$749, 22, FALSE)</f>
        <v>2</v>
      </c>
      <c r="AB588" s="368">
        <f>VLOOKUP($G588, SCHOOL_INFO!$D$5:$AS$749, 23, FALSE)</f>
        <v>0</v>
      </c>
      <c r="AC588" s="368">
        <f>VLOOKUP($G588, SCHOOL_INFO!$D$5:$AS$749, 25, FALSE)</f>
        <v>9</v>
      </c>
      <c r="AD588" s="368">
        <f>VLOOKUP($G588, SCHOOL_INFO!$D$5:$AS$749, 26, FALSE)</f>
        <v>0</v>
      </c>
      <c r="AE588" s="368">
        <f>VLOOKUP($G588, SCHOOL_INFO!$D$5:$AS$749, 27, FALSE)</f>
        <v>0</v>
      </c>
      <c r="AF588" s="368">
        <f>VLOOKUP($G588, SCHOOL_INFO!$D$5:$AS$749, 29, FALSE)</f>
        <v>2</v>
      </c>
      <c r="AG588" s="368">
        <f>VLOOKUP($G588, SCHOOL_INFO!$D$5:$AS$749, 30, FALSE)</f>
        <v>0</v>
      </c>
      <c r="AH588" s="368">
        <f>VLOOKUP($G588, SCHOOL_INFO!$D$5:$AS$749, 31, FALSE)</f>
        <v>0</v>
      </c>
      <c r="AI588" s="368">
        <f>VLOOKUP($G588, SCHOOL_INFO!$D$5:$AS$749, 33, FALSE)</f>
        <v>1</v>
      </c>
      <c r="AJ588" s="368">
        <f>VLOOKUP($G588, SCHOOL_INFO!$D$5:$AS$749, 34, FALSE)</f>
        <v>0</v>
      </c>
      <c r="AK588" s="368">
        <f>VLOOKUP($G588, SCHOOL_INFO!$D$5:$AS$749, 35, FALSE)</f>
        <v>9</v>
      </c>
      <c r="AL588" s="368">
        <f>VLOOKUP($B588, '0.학교(충남+대전)'!$C$4:$AH$767, 31, FALSE)</f>
        <v>7</v>
      </c>
      <c r="AM588" s="368">
        <f>VLOOKUP($B588, '0.학교(충남+대전)'!$C$4:$AH$767, 32, FALSE)</f>
        <v>7</v>
      </c>
      <c r="AN588" s="368">
        <f>VLOOKUP($G588, SCHOOL_INFO!$D$5:$AS$749, 9, FALSE)</f>
        <v>16</v>
      </c>
      <c r="AO588" s="368">
        <f>VLOOKUP($G588, SCHOOL_INFO!$D$5:$AS$749, 36, FALSE)</f>
        <v>38</v>
      </c>
      <c r="AP588" s="368">
        <f>VLOOKUP($G588, SCHOOL_INFO!$D$5:$AS$749, 37, FALSE)</f>
        <v>3</v>
      </c>
      <c r="AQ588" s="368">
        <f>VLOOKUP($B588, '0.학교(충남+대전)'!$C$4:$AC$767, 27, FALSE)</f>
        <v>38</v>
      </c>
      <c r="AR588" s="368">
        <f>VLOOKUP($B588, '0.학교(충남+대전)'!$C$4:$AH$767, 29, FALSE)</f>
        <v>35</v>
      </c>
      <c r="AS588" s="368">
        <f>VLOOKUP($B588, '0.학교(충남+대전)'!$C$4:$AH$767, 30, FALSE)</f>
        <v>6</v>
      </c>
      <c r="AT588" s="368">
        <f>VLOOKUP($G588, SCHOOL_INFO!$D$5:$AS$749, 38, FALSE)</f>
        <v>0</v>
      </c>
      <c r="AU588" s="368">
        <f>VLOOKUP($G588, SCHOOL_INFO!$D$5:$AS$749, 39, FALSE)</f>
        <v>7</v>
      </c>
      <c r="AV588" s="368">
        <f>VLOOKUP($G588, SCHOOL_INFO!$D$5:$AS$749, 40, FALSE)</f>
        <v>41</v>
      </c>
      <c r="AW588" s="368">
        <f>VLOOKUP($G588, SCHOOL_INFO!$D$5:$AS$749, 41, FALSE)</f>
        <v>0</v>
      </c>
      <c r="AX588" s="368">
        <f>VLOOKUP($G588, SCHOOL_INFO!$D$5:$AS$749, 42, FALSE)</f>
        <v>0</v>
      </c>
    </row>
    <row r="589" spans="1:50" ht="16.5" customHeight="1">
      <c r="A589" s="80">
        <v>585</v>
      </c>
      <c r="B589" s="86" t="s">
        <v>1952</v>
      </c>
      <c r="C589" s="88" t="s">
        <v>28</v>
      </c>
      <c r="D589" s="86" t="s">
        <v>2233</v>
      </c>
      <c r="E589" s="86" t="s">
        <v>1784</v>
      </c>
      <c r="F589" s="105" t="s">
        <v>730</v>
      </c>
      <c r="G589" s="104" t="s">
        <v>1953</v>
      </c>
      <c r="H589" s="390" t="s">
        <v>26</v>
      </c>
      <c r="I589" s="390" t="s">
        <v>35</v>
      </c>
      <c r="J589" s="88" t="s">
        <v>5123</v>
      </c>
      <c r="K589" s="366">
        <v>3</v>
      </c>
      <c r="L589" s="367">
        <v>1</v>
      </c>
      <c r="M589" s="367">
        <v>1</v>
      </c>
      <c r="N589" s="368">
        <f>VLOOKUP($G589, SCHOOL_INFO!$D$5:$AS$749, 6, FALSE)</f>
        <v>23</v>
      </c>
      <c r="O589" s="368">
        <f>VLOOKUP($G589, SCHOOL_INFO!$D$5:$AS$749, 7, FALSE)</f>
        <v>1</v>
      </c>
      <c r="P589" s="368">
        <f>VLOOKUP($G589, SCHOOL_INFO!$D$5:$AS$749, 8, FALSE)</f>
        <v>1</v>
      </c>
      <c r="Q589" s="368">
        <f>VLOOKUP($G589, SCHOOL_INFO!$D$5:$AS$749, 10, FALSE)</f>
        <v>1</v>
      </c>
      <c r="R589" s="368">
        <f>VLOOKUP($G589, SCHOOL_INFO!$D$5:$AS$749, 11, FALSE)</f>
        <v>1</v>
      </c>
      <c r="S589" s="368">
        <f>VLOOKUP($G589, SCHOOL_INFO!$D$5:$AS$749, 12, FALSE)</f>
        <v>0</v>
      </c>
      <c r="T589" s="368">
        <f>VLOOKUP($G589, SCHOOL_INFO!$D$5:$AS$749, 13, FALSE)</f>
        <v>0</v>
      </c>
      <c r="U589" s="368">
        <f>VLOOKUP($G589, SCHOOL_INFO!$D$5:$AS$749, 14, FALSE)</f>
        <v>0</v>
      </c>
      <c r="V589" s="368">
        <f>VLOOKUP($G589, SCHOOL_INFO!$D$5:$AS$749, 15, FALSE)</f>
        <v>0</v>
      </c>
      <c r="W589" s="368">
        <f>VLOOKUP($G589, SCHOOL_INFO!$D$5:$AS$749, 17, FALSE)</f>
        <v>0</v>
      </c>
      <c r="X589" s="368">
        <f>VLOOKUP($G589, SCHOOL_INFO!$D$5:$AS$749, 18, FALSE)</f>
        <v>0</v>
      </c>
      <c r="Y589" s="368">
        <f>VLOOKUP($G589, SCHOOL_INFO!$D$5:$AS$749, 19, FALSE)</f>
        <v>0</v>
      </c>
      <c r="Z589" s="368">
        <f>VLOOKUP($G589, SCHOOL_INFO!$D$5:$AS$749, 21, FALSE)</f>
        <v>23</v>
      </c>
      <c r="AA589" s="368">
        <f>VLOOKUP($G589, SCHOOL_INFO!$D$5:$AS$749, 22, FALSE)</f>
        <v>4</v>
      </c>
      <c r="AB589" s="368">
        <f>VLOOKUP($G589, SCHOOL_INFO!$D$5:$AS$749, 23, FALSE)</f>
        <v>0</v>
      </c>
      <c r="AC589" s="368">
        <f>VLOOKUP($G589, SCHOOL_INFO!$D$5:$AS$749, 25, FALSE)</f>
        <v>0</v>
      </c>
      <c r="AD589" s="368">
        <f>VLOOKUP($G589, SCHOOL_INFO!$D$5:$AS$749, 26, FALSE)</f>
        <v>0</v>
      </c>
      <c r="AE589" s="368">
        <f>VLOOKUP($G589, SCHOOL_INFO!$D$5:$AS$749, 27, FALSE)</f>
        <v>0</v>
      </c>
      <c r="AF589" s="368">
        <f>VLOOKUP($G589, SCHOOL_INFO!$D$5:$AS$749, 29, FALSE)</f>
        <v>25</v>
      </c>
      <c r="AG589" s="368">
        <f>VLOOKUP($G589, SCHOOL_INFO!$D$5:$AS$749, 30, FALSE)</f>
        <v>2</v>
      </c>
      <c r="AH589" s="368">
        <f>VLOOKUP($G589, SCHOOL_INFO!$D$5:$AS$749, 31, FALSE)</f>
        <v>0</v>
      </c>
      <c r="AI589" s="368">
        <f>VLOOKUP($G589, SCHOOL_INFO!$D$5:$AS$749, 33, FALSE)</f>
        <v>1</v>
      </c>
      <c r="AJ589" s="368">
        <f>VLOOKUP($G589, SCHOOL_INFO!$D$5:$AS$749, 34, FALSE)</f>
        <v>0</v>
      </c>
      <c r="AK589" s="368">
        <f>VLOOKUP($G589, SCHOOL_INFO!$D$5:$AS$749, 35, FALSE)</f>
        <v>6</v>
      </c>
      <c r="AL589" s="368">
        <f>VLOOKUP($B589, '0.학교(충남+대전)'!$C$4:$AH$767, 31, FALSE)</f>
        <v>6</v>
      </c>
      <c r="AM589" s="368">
        <f>VLOOKUP($B589, '0.학교(충남+대전)'!$C$4:$AH$767, 32, FALSE)</f>
        <v>0</v>
      </c>
      <c r="AN589" s="368">
        <f>VLOOKUP($G589, SCHOOL_INFO!$D$5:$AS$749, 9, FALSE)</f>
        <v>25</v>
      </c>
      <c r="AO589" s="368">
        <f>VLOOKUP($G589, SCHOOL_INFO!$D$5:$AS$749, 36, FALSE)</f>
        <v>41</v>
      </c>
      <c r="AP589" s="368">
        <f>VLOOKUP($G589, SCHOOL_INFO!$D$5:$AS$749, 37, FALSE)</f>
        <v>0</v>
      </c>
      <c r="AQ589" s="368">
        <f>VLOOKUP($B589, '0.학교(충남+대전)'!$C$4:$AC$767, 27, FALSE)</f>
        <v>41</v>
      </c>
      <c r="AR589" s="368">
        <f>VLOOKUP($B589, '0.학교(충남+대전)'!$C$4:$AH$767, 29, FALSE)</f>
        <v>41</v>
      </c>
      <c r="AS589" s="368">
        <f>VLOOKUP($B589, '0.학교(충남+대전)'!$C$4:$AH$767, 30, FALSE)</f>
        <v>0</v>
      </c>
      <c r="AT589" s="368">
        <f>VLOOKUP($G589, SCHOOL_INFO!$D$5:$AS$749, 38, FALSE)</f>
        <v>0</v>
      </c>
      <c r="AU589" s="368">
        <f>VLOOKUP($G589, SCHOOL_INFO!$D$5:$AS$749, 39, FALSE)</f>
        <v>5</v>
      </c>
      <c r="AV589" s="368">
        <f>VLOOKUP($G589, SCHOOL_INFO!$D$5:$AS$749, 40, FALSE)</f>
        <v>42</v>
      </c>
      <c r="AW589" s="368">
        <f>VLOOKUP($G589, SCHOOL_INFO!$D$5:$AS$749, 41, FALSE)</f>
        <v>0</v>
      </c>
      <c r="AX589" s="368">
        <f>VLOOKUP($G589, SCHOOL_INFO!$D$5:$AS$749, 42, FALSE)</f>
        <v>0</v>
      </c>
    </row>
    <row r="590" spans="1:50" ht="16.5" customHeight="1">
      <c r="A590" s="81">
        <v>586</v>
      </c>
      <c r="B590" s="86" t="s">
        <v>1954</v>
      </c>
      <c r="C590" s="88" t="s">
        <v>28</v>
      </c>
      <c r="D590" s="86" t="s">
        <v>2233</v>
      </c>
      <c r="E590" s="86" t="s">
        <v>1784</v>
      </c>
      <c r="F590" s="106" t="s">
        <v>727</v>
      </c>
      <c r="G590" s="104" t="s">
        <v>1955</v>
      </c>
      <c r="H590" s="390" t="s">
        <v>2353</v>
      </c>
      <c r="I590" s="390" t="s">
        <v>35</v>
      </c>
      <c r="J590" s="88" t="s">
        <v>5123</v>
      </c>
      <c r="K590" s="366">
        <v>3</v>
      </c>
      <c r="L590" s="367">
        <v>1</v>
      </c>
      <c r="M590" s="367">
        <v>1</v>
      </c>
      <c r="N590" s="368">
        <f>VLOOKUP($G590, SCHOOL_INFO!$D$5:$AS$749, 6, FALSE)</f>
        <v>11</v>
      </c>
      <c r="O590" s="368">
        <f>VLOOKUP($G590, SCHOOL_INFO!$D$5:$AS$749, 7, FALSE)</f>
        <v>13</v>
      </c>
      <c r="P590" s="368">
        <f>VLOOKUP($G590, SCHOOL_INFO!$D$5:$AS$749, 8, FALSE)</f>
        <v>1</v>
      </c>
      <c r="Q590" s="368">
        <f>VLOOKUP($G590, SCHOOL_INFO!$D$5:$AS$749, 10, FALSE)</f>
        <v>0</v>
      </c>
      <c r="R590" s="368">
        <f>VLOOKUP($G590, SCHOOL_INFO!$D$5:$AS$749, 11, FALSE)</f>
        <v>0</v>
      </c>
      <c r="S590" s="368">
        <f>VLOOKUP($G590, SCHOOL_INFO!$D$5:$AS$749, 12, FALSE)</f>
        <v>0</v>
      </c>
      <c r="T590" s="368">
        <f>VLOOKUP($G590, SCHOOL_INFO!$D$5:$AS$749, 13, FALSE)</f>
        <v>0</v>
      </c>
      <c r="U590" s="368">
        <f>VLOOKUP($G590, SCHOOL_INFO!$D$5:$AS$749, 14, FALSE)</f>
        <v>0</v>
      </c>
      <c r="V590" s="368">
        <f>VLOOKUP($G590, SCHOOL_INFO!$D$5:$AS$749, 15, FALSE)</f>
        <v>0</v>
      </c>
      <c r="W590" s="368">
        <f>VLOOKUP($G590, SCHOOL_INFO!$D$5:$AS$749, 17, FALSE)</f>
        <v>21</v>
      </c>
      <c r="X590" s="368">
        <f>VLOOKUP($G590, SCHOOL_INFO!$D$5:$AS$749, 18, FALSE)</f>
        <v>23</v>
      </c>
      <c r="Y590" s="368">
        <f>VLOOKUP($G590, SCHOOL_INFO!$D$5:$AS$749, 19, FALSE)</f>
        <v>0</v>
      </c>
      <c r="Z590" s="368">
        <f>VLOOKUP($G590, SCHOOL_INFO!$D$5:$AS$749, 21, FALSE)</f>
        <v>4</v>
      </c>
      <c r="AA590" s="368">
        <f>VLOOKUP($G590, SCHOOL_INFO!$D$5:$AS$749, 22, FALSE)</f>
        <v>4</v>
      </c>
      <c r="AB590" s="368">
        <f>VLOOKUP($G590, SCHOOL_INFO!$D$5:$AS$749, 23, FALSE)</f>
        <v>0</v>
      </c>
      <c r="AC590" s="368">
        <f>VLOOKUP($G590, SCHOOL_INFO!$D$5:$AS$749, 25, FALSE)</f>
        <v>0</v>
      </c>
      <c r="AD590" s="368">
        <f>VLOOKUP($G590, SCHOOL_INFO!$D$5:$AS$749, 26, FALSE)</f>
        <v>0</v>
      </c>
      <c r="AE590" s="368">
        <f>VLOOKUP($G590, SCHOOL_INFO!$D$5:$AS$749, 27, FALSE)</f>
        <v>0</v>
      </c>
      <c r="AF590" s="368">
        <f>VLOOKUP($G590, SCHOOL_INFO!$D$5:$AS$749, 29, FALSE)</f>
        <v>0</v>
      </c>
      <c r="AG590" s="368">
        <f>VLOOKUP($G590, SCHOOL_INFO!$D$5:$AS$749, 30, FALSE)</f>
        <v>0</v>
      </c>
      <c r="AH590" s="368">
        <f>VLOOKUP($G590, SCHOOL_INFO!$D$5:$AS$749, 31, FALSE)</f>
        <v>0</v>
      </c>
      <c r="AI590" s="368">
        <f>VLOOKUP($G590, SCHOOL_INFO!$D$5:$AS$749, 33, FALSE)</f>
        <v>1</v>
      </c>
      <c r="AJ590" s="368">
        <f>VLOOKUP($G590, SCHOOL_INFO!$D$5:$AS$749, 34, FALSE)</f>
        <v>0</v>
      </c>
      <c r="AK590" s="368">
        <f>VLOOKUP($G590, SCHOOL_INFO!$D$5:$AS$749, 35, FALSE)</f>
        <v>8</v>
      </c>
      <c r="AL590" s="368">
        <f>VLOOKUP($B590, '0.학교(충남+대전)'!$C$4:$AH$767, 31, FALSE)</f>
        <v>8</v>
      </c>
      <c r="AM590" s="368">
        <f>VLOOKUP($B590, '0.학교(충남+대전)'!$C$4:$AH$767, 32, FALSE)</f>
        <v>0</v>
      </c>
      <c r="AN590" s="368">
        <f>VLOOKUP($G590, SCHOOL_INFO!$D$5:$AS$749, 9, FALSE)</f>
        <v>25</v>
      </c>
      <c r="AO590" s="368">
        <f>VLOOKUP($G590, SCHOOL_INFO!$D$5:$AS$749, 36, FALSE)</f>
        <v>59</v>
      </c>
      <c r="AP590" s="368">
        <f>VLOOKUP($G590, SCHOOL_INFO!$D$5:$AS$749, 37, FALSE)</f>
        <v>0</v>
      </c>
      <c r="AQ590" s="368">
        <f>VLOOKUP($B590, '0.학교(충남+대전)'!$C$4:$AC$767, 27, FALSE)</f>
        <v>59</v>
      </c>
      <c r="AR590" s="368">
        <f>VLOOKUP($B590, '0.학교(충남+대전)'!$C$4:$AH$767, 29, FALSE)</f>
        <v>59</v>
      </c>
      <c r="AS590" s="368">
        <f>VLOOKUP($B590, '0.학교(충남+대전)'!$C$4:$AH$767, 30, FALSE)</f>
        <v>0</v>
      </c>
      <c r="AT590" s="368">
        <f>VLOOKUP($G590, SCHOOL_INFO!$D$5:$AS$749, 38, FALSE)</f>
        <v>0</v>
      </c>
      <c r="AU590" s="368">
        <f>VLOOKUP($G590, SCHOOL_INFO!$D$5:$AS$749, 39, FALSE)</f>
        <v>6</v>
      </c>
      <c r="AV590" s="368">
        <f>VLOOKUP($G590, SCHOOL_INFO!$D$5:$AS$749, 40, FALSE)</f>
        <v>58</v>
      </c>
      <c r="AW590" s="368">
        <f>VLOOKUP($G590, SCHOOL_INFO!$D$5:$AS$749, 41, FALSE)</f>
        <v>0</v>
      </c>
      <c r="AX590" s="368">
        <f>VLOOKUP($G590, SCHOOL_INFO!$D$5:$AS$749, 42, FALSE)</f>
        <v>0</v>
      </c>
    </row>
    <row r="591" spans="1:50" ht="16.5" customHeight="1">
      <c r="A591" s="80">
        <v>587</v>
      </c>
      <c r="B591" s="86" t="s">
        <v>1956</v>
      </c>
      <c r="C591" s="88" t="s">
        <v>28</v>
      </c>
      <c r="D591" s="86" t="s">
        <v>2233</v>
      </c>
      <c r="E591" s="86" t="s">
        <v>1784</v>
      </c>
      <c r="F591" s="105" t="s">
        <v>730</v>
      </c>
      <c r="G591" s="104" t="s">
        <v>1957</v>
      </c>
      <c r="H591" s="390" t="s">
        <v>26</v>
      </c>
      <c r="I591" s="390" t="s">
        <v>35</v>
      </c>
      <c r="J591" s="88" t="s">
        <v>5123</v>
      </c>
      <c r="K591" s="366">
        <v>3</v>
      </c>
      <c r="L591" s="367">
        <v>1</v>
      </c>
      <c r="M591" s="367">
        <v>1</v>
      </c>
      <c r="N591" s="368">
        <f>VLOOKUP($G591, SCHOOL_INFO!$D$5:$AS$749, 6, FALSE)</f>
        <v>21</v>
      </c>
      <c r="O591" s="368">
        <f>VLOOKUP($G591, SCHOOL_INFO!$D$5:$AS$749, 7, FALSE)</f>
        <v>4</v>
      </c>
      <c r="P591" s="368">
        <f>VLOOKUP($G591, SCHOOL_INFO!$D$5:$AS$749, 8, FALSE)</f>
        <v>1</v>
      </c>
      <c r="Q591" s="368">
        <f>VLOOKUP($G591, SCHOOL_INFO!$D$5:$AS$749, 10, FALSE)</f>
        <v>14</v>
      </c>
      <c r="R591" s="368">
        <f>VLOOKUP($G591, SCHOOL_INFO!$D$5:$AS$749, 11, FALSE)</f>
        <v>1</v>
      </c>
      <c r="S591" s="368">
        <f>VLOOKUP($G591, SCHOOL_INFO!$D$5:$AS$749, 12, FALSE)</f>
        <v>0</v>
      </c>
      <c r="T591" s="368">
        <f>VLOOKUP($G591, SCHOOL_INFO!$D$5:$AS$749, 13, FALSE)</f>
        <v>5</v>
      </c>
      <c r="U591" s="368">
        <f>VLOOKUP($G591, SCHOOL_INFO!$D$5:$AS$749, 14, FALSE)</f>
        <v>0</v>
      </c>
      <c r="V591" s="368">
        <f>VLOOKUP($G591, SCHOOL_INFO!$D$5:$AS$749, 15, FALSE)</f>
        <v>0</v>
      </c>
      <c r="W591" s="368">
        <f>VLOOKUP($G591, SCHOOL_INFO!$D$5:$AS$749, 17, FALSE)</f>
        <v>3</v>
      </c>
      <c r="X591" s="368">
        <f>VLOOKUP($G591, SCHOOL_INFO!$D$5:$AS$749, 18, FALSE)</f>
        <v>0</v>
      </c>
      <c r="Y591" s="368">
        <f>VLOOKUP($G591, SCHOOL_INFO!$D$5:$AS$749, 19, FALSE)</f>
        <v>0</v>
      </c>
      <c r="Z591" s="368">
        <f>VLOOKUP($G591, SCHOOL_INFO!$D$5:$AS$749, 21, FALSE)</f>
        <v>2</v>
      </c>
      <c r="AA591" s="368">
        <f>VLOOKUP($G591, SCHOOL_INFO!$D$5:$AS$749, 22, FALSE)</f>
        <v>2</v>
      </c>
      <c r="AB591" s="368">
        <f>VLOOKUP($G591, SCHOOL_INFO!$D$5:$AS$749, 23, FALSE)</f>
        <v>0</v>
      </c>
      <c r="AC591" s="368">
        <f>VLOOKUP($G591, SCHOOL_INFO!$D$5:$AS$749, 25, FALSE)</f>
        <v>68</v>
      </c>
      <c r="AD591" s="368">
        <f>VLOOKUP($G591, SCHOOL_INFO!$D$5:$AS$749, 26, FALSE)</f>
        <v>6</v>
      </c>
      <c r="AE591" s="368">
        <f>VLOOKUP($G591, SCHOOL_INFO!$D$5:$AS$749, 27, FALSE)</f>
        <v>0</v>
      </c>
      <c r="AF591" s="368">
        <f>VLOOKUP($G591, SCHOOL_INFO!$D$5:$AS$749, 29, FALSE)</f>
        <v>0</v>
      </c>
      <c r="AG591" s="368">
        <f>VLOOKUP($G591, SCHOOL_INFO!$D$5:$AS$749, 30, FALSE)</f>
        <v>0</v>
      </c>
      <c r="AH591" s="368">
        <f>VLOOKUP($G591, SCHOOL_INFO!$D$5:$AS$749, 31, FALSE)</f>
        <v>0</v>
      </c>
      <c r="AI591" s="368">
        <f>VLOOKUP($G591, SCHOOL_INFO!$D$5:$AS$749, 33, FALSE)</f>
        <v>1</v>
      </c>
      <c r="AJ591" s="368">
        <f>VLOOKUP($G591, SCHOOL_INFO!$D$5:$AS$749, 34, FALSE)</f>
        <v>0</v>
      </c>
      <c r="AK591" s="368">
        <f>VLOOKUP($G591, SCHOOL_INFO!$D$5:$AS$749, 35, FALSE)</f>
        <v>8</v>
      </c>
      <c r="AL591" s="368">
        <f>VLOOKUP($B591, '0.학교(충남+대전)'!$C$4:$AH$767, 31, FALSE)</f>
        <v>8</v>
      </c>
      <c r="AM591" s="368">
        <f>VLOOKUP($B591, '0.학교(충남+대전)'!$C$4:$AH$767, 32, FALSE)</f>
        <v>2</v>
      </c>
      <c r="AN591" s="368">
        <f>VLOOKUP($G591, SCHOOL_INFO!$D$5:$AS$749, 9, FALSE)</f>
        <v>26</v>
      </c>
      <c r="AO591" s="368">
        <f>VLOOKUP($G591, SCHOOL_INFO!$D$5:$AS$749, 36, FALSE)</f>
        <v>41</v>
      </c>
      <c r="AP591" s="368">
        <f>VLOOKUP($G591, SCHOOL_INFO!$D$5:$AS$749, 37, FALSE)</f>
        <v>2</v>
      </c>
      <c r="AQ591" s="368">
        <f>VLOOKUP($B591, '0.학교(충남+대전)'!$C$4:$AC$767, 27, FALSE)</f>
        <v>48</v>
      </c>
      <c r="AR591" s="368">
        <f>VLOOKUP($B591, '0.학교(충남+대전)'!$C$4:$AH$767, 29, FALSE)</f>
        <v>37</v>
      </c>
      <c r="AS591" s="368">
        <f>VLOOKUP($B591, '0.학교(충남+대전)'!$C$4:$AH$767, 30, FALSE)</f>
        <v>6</v>
      </c>
      <c r="AT591" s="368">
        <f>VLOOKUP($G591, SCHOOL_INFO!$D$5:$AS$749, 38, FALSE)</f>
        <v>1</v>
      </c>
      <c r="AU591" s="368">
        <f>VLOOKUP($G591, SCHOOL_INFO!$D$5:$AS$749, 39, FALSE)</f>
        <v>8</v>
      </c>
      <c r="AV591" s="368">
        <f>VLOOKUP($G591, SCHOOL_INFO!$D$5:$AS$749, 40, FALSE)</f>
        <v>37</v>
      </c>
      <c r="AW591" s="368">
        <f>VLOOKUP($G591, SCHOOL_INFO!$D$5:$AS$749, 41, FALSE)</f>
        <v>6</v>
      </c>
      <c r="AX591" s="368">
        <f>VLOOKUP($G591, SCHOOL_INFO!$D$5:$AS$749, 42, FALSE)</f>
        <v>0</v>
      </c>
    </row>
    <row r="592" spans="1:50" ht="16.5" customHeight="1">
      <c r="A592" s="80">
        <v>588</v>
      </c>
      <c r="B592" s="86" t="s">
        <v>1958</v>
      </c>
      <c r="C592" s="88" t="s">
        <v>28</v>
      </c>
      <c r="D592" s="86" t="s">
        <v>2233</v>
      </c>
      <c r="E592" s="86" t="s">
        <v>1784</v>
      </c>
      <c r="F592" s="106" t="s">
        <v>727</v>
      </c>
      <c r="G592" s="104" t="s">
        <v>1959</v>
      </c>
      <c r="H592" s="390" t="s">
        <v>26</v>
      </c>
      <c r="I592" s="390" t="s">
        <v>699</v>
      </c>
      <c r="J592" s="88" t="s">
        <v>5123</v>
      </c>
      <c r="K592" s="366">
        <v>2</v>
      </c>
      <c r="L592" s="367">
        <v>1</v>
      </c>
      <c r="M592" s="367">
        <v>1</v>
      </c>
      <c r="N592" s="368">
        <f>VLOOKUP($G592, SCHOOL_INFO!$D$5:$AS$749, 6, FALSE)</f>
        <v>11</v>
      </c>
      <c r="O592" s="368">
        <f>VLOOKUP($G592, SCHOOL_INFO!$D$5:$AS$749, 7, FALSE)</f>
        <v>8</v>
      </c>
      <c r="P592" s="368">
        <f>VLOOKUP($G592, SCHOOL_INFO!$D$5:$AS$749, 8, FALSE)</f>
        <v>1</v>
      </c>
      <c r="Q592" s="368">
        <f>VLOOKUP($G592, SCHOOL_INFO!$D$5:$AS$749, 10, FALSE)</f>
        <v>5</v>
      </c>
      <c r="R592" s="368">
        <f>VLOOKUP($G592, SCHOOL_INFO!$D$5:$AS$749, 11, FALSE)</f>
        <v>1</v>
      </c>
      <c r="S592" s="368">
        <f>VLOOKUP($G592, SCHOOL_INFO!$D$5:$AS$749, 12, FALSE)</f>
        <v>0</v>
      </c>
      <c r="T592" s="368">
        <f>VLOOKUP($G592, SCHOOL_INFO!$D$5:$AS$749, 13, FALSE)</f>
        <v>0</v>
      </c>
      <c r="U592" s="368">
        <f>VLOOKUP($G592, SCHOOL_INFO!$D$5:$AS$749, 14, FALSE)</f>
        <v>0</v>
      </c>
      <c r="V592" s="368">
        <f>VLOOKUP($G592, SCHOOL_INFO!$D$5:$AS$749, 15, FALSE)</f>
        <v>0</v>
      </c>
      <c r="W592" s="368">
        <f>VLOOKUP($G592, SCHOOL_INFO!$D$5:$AS$749, 17, FALSE)</f>
        <v>0</v>
      </c>
      <c r="X592" s="368">
        <f>VLOOKUP($G592, SCHOOL_INFO!$D$5:$AS$749, 18, FALSE)</f>
        <v>0</v>
      </c>
      <c r="Y592" s="368">
        <f>VLOOKUP($G592, SCHOOL_INFO!$D$5:$AS$749, 19, FALSE)</f>
        <v>0</v>
      </c>
      <c r="Z592" s="368">
        <f>VLOOKUP($G592, SCHOOL_INFO!$D$5:$AS$749, 21, FALSE)</f>
        <v>25</v>
      </c>
      <c r="AA592" s="368">
        <f>VLOOKUP($G592, SCHOOL_INFO!$D$5:$AS$749, 22, FALSE)</f>
        <v>25</v>
      </c>
      <c r="AB592" s="368">
        <f>VLOOKUP($G592, SCHOOL_INFO!$D$5:$AS$749, 23, FALSE)</f>
        <v>0</v>
      </c>
      <c r="AC592" s="368">
        <f>VLOOKUP($G592, SCHOOL_INFO!$D$5:$AS$749, 25, FALSE)</f>
        <v>2</v>
      </c>
      <c r="AD592" s="368">
        <f>VLOOKUP($G592, SCHOOL_INFO!$D$5:$AS$749, 26, FALSE)</f>
        <v>2</v>
      </c>
      <c r="AE592" s="368">
        <f>VLOOKUP($G592, SCHOOL_INFO!$D$5:$AS$749, 27, FALSE)</f>
        <v>0</v>
      </c>
      <c r="AF592" s="368">
        <f>VLOOKUP($G592, SCHOOL_INFO!$D$5:$AS$749, 29, FALSE)</f>
        <v>0</v>
      </c>
      <c r="AG592" s="368">
        <f>VLOOKUP($G592, SCHOOL_INFO!$D$5:$AS$749, 30, FALSE)</f>
        <v>0</v>
      </c>
      <c r="AH592" s="368">
        <f>VLOOKUP($G592, SCHOOL_INFO!$D$5:$AS$749, 31, FALSE)</f>
        <v>0</v>
      </c>
      <c r="AI592" s="368">
        <f>VLOOKUP($G592, SCHOOL_INFO!$D$5:$AS$749, 33, FALSE)</f>
        <v>1</v>
      </c>
      <c r="AJ592" s="368">
        <f>VLOOKUP($G592, SCHOOL_INFO!$D$5:$AS$749, 34, FALSE)</f>
        <v>0</v>
      </c>
      <c r="AK592" s="368">
        <f>VLOOKUP($G592, SCHOOL_INFO!$D$5:$AS$749, 35, FALSE)</f>
        <v>9</v>
      </c>
      <c r="AL592" s="368">
        <f>VLOOKUP($B592, '0.학교(충남+대전)'!$C$4:$AH$767, 31, FALSE)</f>
        <v>9</v>
      </c>
      <c r="AM592" s="368">
        <f>VLOOKUP($B592, '0.학교(충남+대전)'!$C$4:$AH$767, 32, FALSE)</f>
        <v>0</v>
      </c>
      <c r="AN592" s="368">
        <f>VLOOKUP($G592, SCHOOL_INFO!$D$5:$AS$749, 9, FALSE)</f>
        <v>20</v>
      </c>
      <c r="AO592" s="368">
        <f>VLOOKUP($G592, SCHOOL_INFO!$D$5:$AS$749, 36, FALSE)</f>
        <v>17</v>
      </c>
      <c r="AP592" s="368">
        <f>VLOOKUP($G592, SCHOOL_INFO!$D$5:$AS$749, 37, FALSE)</f>
        <v>22</v>
      </c>
      <c r="AQ592" s="368">
        <f>VLOOKUP($B592, '0.학교(충남+대전)'!$C$4:$AC$767, 27, FALSE)</f>
        <v>41</v>
      </c>
      <c r="AR592" s="368">
        <f>VLOOKUP($B592, '0.학교(충남+대전)'!$C$4:$AH$767, 29, FALSE)</f>
        <v>39</v>
      </c>
      <c r="AS592" s="368">
        <f>VLOOKUP($B592, '0.학교(충남+대전)'!$C$4:$AH$767, 30, FALSE)</f>
        <v>0</v>
      </c>
      <c r="AT592" s="368">
        <f>VLOOKUP($G592, SCHOOL_INFO!$D$5:$AS$749, 38, FALSE)</f>
        <v>1</v>
      </c>
      <c r="AU592" s="368">
        <f>VLOOKUP($G592, SCHOOL_INFO!$D$5:$AS$749, 39, FALSE)</f>
        <v>9</v>
      </c>
      <c r="AV592" s="368">
        <f>VLOOKUP($G592, SCHOOL_INFO!$D$5:$AS$749, 40, FALSE)</f>
        <v>37</v>
      </c>
      <c r="AW592" s="368">
        <f>VLOOKUP($G592, SCHOOL_INFO!$D$5:$AS$749, 41, FALSE)</f>
        <v>0</v>
      </c>
      <c r="AX592" s="368">
        <f>VLOOKUP($G592, SCHOOL_INFO!$D$5:$AS$749, 42, FALSE)</f>
        <v>0</v>
      </c>
    </row>
    <row r="593" spans="1:50" ht="16.5" customHeight="1">
      <c r="A593" s="81">
        <v>589</v>
      </c>
      <c r="B593" s="86" t="s">
        <v>1960</v>
      </c>
      <c r="C593" s="88" t="s">
        <v>28</v>
      </c>
      <c r="D593" s="86" t="s">
        <v>2233</v>
      </c>
      <c r="E593" s="86" t="s">
        <v>1784</v>
      </c>
      <c r="F593" s="106" t="s">
        <v>727</v>
      </c>
      <c r="G593" s="104" t="s">
        <v>1961</v>
      </c>
      <c r="H593" s="390" t="s">
        <v>26</v>
      </c>
      <c r="I593" s="390" t="s">
        <v>35</v>
      </c>
      <c r="J593" s="88" t="s">
        <v>5123</v>
      </c>
      <c r="K593" s="366">
        <v>3</v>
      </c>
      <c r="L593" s="367">
        <v>1</v>
      </c>
      <c r="M593" s="367">
        <v>1</v>
      </c>
      <c r="N593" s="368">
        <f>VLOOKUP($G593, SCHOOL_INFO!$D$5:$AS$749, 6, FALSE)</f>
        <v>14</v>
      </c>
      <c r="O593" s="368">
        <f>VLOOKUP($G593, SCHOOL_INFO!$D$5:$AS$749, 7, FALSE)</f>
        <v>1</v>
      </c>
      <c r="P593" s="368">
        <f>VLOOKUP($G593, SCHOOL_INFO!$D$5:$AS$749, 8, FALSE)</f>
        <v>1</v>
      </c>
      <c r="Q593" s="368">
        <f>VLOOKUP($G593, SCHOOL_INFO!$D$5:$AS$749, 10, FALSE)</f>
        <v>2</v>
      </c>
      <c r="R593" s="368">
        <f>VLOOKUP($G593, SCHOOL_INFO!$D$5:$AS$749, 11, FALSE)</f>
        <v>0</v>
      </c>
      <c r="S593" s="368">
        <f>VLOOKUP($G593, SCHOOL_INFO!$D$5:$AS$749, 12, FALSE)</f>
        <v>0</v>
      </c>
      <c r="T593" s="368">
        <f>VLOOKUP($G593, SCHOOL_INFO!$D$5:$AS$749, 13, FALSE)</f>
        <v>0</v>
      </c>
      <c r="U593" s="368">
        <f>VLOOKUP($G593, SCHOOL_INFO!$D$5:$AS$749, 14, FALSE)</f>
        <v>0</v>
      </c>
      <c r="V593" s="368">
        <f>VLOOKUP($G593, SCHOOL_INFO!$D$5:$AS$749, 15, FALSE)</f>
        <v>0</v>
      </c>
      <c r="W593" s="368">
        <f>VLOOKUP($G593, SCHOOL_INFO!$D$5:$AS$749, 17, FALSE)</f>
        <v>0</v>
      </c>
      <c r="X593" s="368">
        <f>VLOOKUP($G593, SCHOOL_INFO!$D$5:$AS$749, 18, FALSE)</f>
        <v>0</v>
      </c>
      <c r="Y593" s="368">
        <f>VLOOKUP($G593, SCHOOL_INFO!$D$5:$AS$749, 19, FALSE)</f>
        <v>0</v>
      </c>
      <c r="Z593" s="368">
        <f>VLOOKUP($G593, SCHOOL_INFO!$D$5:$AS$749, 21, FALSE)</f>
        <v>5</v>
      </c>
      <c r="AA593" s="368">
        <f>VLOOKUP($G593, SCHOOL_INFO!$D$5:$AS$749, 22, FALSE)</f>
        <v>3</v>
      </c>
      <c r="AB593" s="368">
        <f>VLOOKUP($G593, SCHOOL_INFO!$D$5:$AS$749, 23, FALSE)</f>
        <v>0</v>
      </c>
      <c r="AC593" s="368">
        <f>VLOOKUP($G593, SCHOOL_INFO!$D$5:$AS$749, 25, FALSE)</f>
        <v>21</v>
      </c>
      <c r="AD593" s="368">
        <f>VLOOKUP($G593, SCHOOL_INFO!$D$5:$AS$749, 26, FALSE)</f>
        <v>7</v>
      </c>
      <c r="AE593" s="368">
        <f>VLOOKUP($G593, SCHOOL_INFO!$D$5:$AS$749, 27, FALSE)</f>
        <v>0</v>
      </c>
      <c r="AF593" s="368">
        <f>VLOOKUP($G593, SCHOOL_INFO!$D$5:$AS$749, 29, FALSE)</f>
        <v>0</v>
      </c>
      <c r="AG593" s="368">
        <f>VLOOKUP($G593, SCHOOL_INFO!$D$5:$AS$749, 30, FALSE)</f>
        <v>0</v>
      </c>
      <c r="AH593" s="368">
        <f>VLOOKUP($G593, SCHOOL_INFO!$D$5:$AS$749, 31, FALSE)</f>
        <v>0</v>
      </c>
      <c r="AI593" s="368">
        <f>VLOOKUP($G593, SCHOOL_INFO!$D$5:$AS$749, 33, FALSE)</f>
        <v>1</v>
      </c>
      <c r="AJ593" s="368">
        <f>VLOOKUP($G593, SCHOOL_INFO!$D$5:$AS$749, 34, FALSE)</f>
        <v>0</v>
      </c>
      <c r="AK593" s="368">
        <f>VLOOKUP($G593, SCHOOL_INFO!$D$5:$AS$749, 35, FALSE)</f>
        <v>8</v>
      </c>
      <c r="AL593" s="368">
        <f>VLOOKUP($B593, '0.학교(충남+대전)'!$C$4:$AH$767, 31, FALSE)</f>
        <v>8</v>
      </c>
      <c r="AM593" s="368">
        <f>VLOOKUP($B593, '0.학교(충남+대전)'!$C$4:$AH$767, 32, FALSE)</f>
        <v>0</v>
      </c>
      <c r="AN593" s="368">
        <f>VLOOKUP($G593, SCHOOL_INFO!$D$5:$AS$749, 9, FALSE)</f>
        <v>16</v>
      </c>
      <c r="AO593" s="368">
        <f>VLOOKUP($G593, SCHOOL_INFO!$D$5:$AS$749, 36, FALSE)</f>
        <v>31</v>
      </c>
      <c r="AP593" s="368">
        <f>VLOOKUP($G593, SCHOOL_INFO!$D$5:$AS$749, 37, FALSE)</f>
        <v>7</v>
      </c>
      <c r="AQ593" s="368">
        <f>VLOOKUP($B593, '0.학교(충남+대전)'!$C$4:$AC$767, 27, FALSE)</f>
        <v>39</v>
      </c>
      <c r="AR593" s="368">
        <f>VLOOKUP($B593, '0.학교(충남+대전)'!$C$4:$AH$767, 29, FALSE)</f>
        <v>38</v>
      </c>
      <c r="AS593" s="368">
        <f>VLOOKUP($B593, '0.학교(충남+대전)'!$C$4:$AH$767, 30, FALSE)</f>
        <v>0</v>
      </c>
      <c r="AT593" s="368">
        <f>VLOOKUP($G593, SCHOOL_INFO!$D$5:$AS$749, 38, FALSE)</f>
        <v>0</v>
      </c>
      <c r="AU593" s="368">
        <f>VLOOKUP($G593, SCHOOL_INFO!$D$5:$AS$749, 39, FALSE)</f>
        <v>8</v>
      </c>
      <c r="AV593" s="368">
        <f>VLOOKUP($G593, SCHOOL_INFO!$D$5:$AS$749, 40, FALSE)</f>
        <v>38</v>
      </c>
      <c r="AW593" s="368">
        <f>VLOOKUP($G593, SCHOOL_INFO!$D$5:$AS$749, 41, FALSE)</f>
        <v>0</v>
      </c>
      <c r="AX593" s="368">
        <f>VLOOKUP($G593, SCHOOL_INFO!$D$5:$AS$749, 42, FALSE)</f>
        <v>0</v>
      </c>
    </row>
    <row r="594" spans="1:50" ht="16.5" customHeight="1">
      <c r="A594" s="80">
        <v>590</v>
      </c>
      <c r="B594" s="86" t="s">
        <v>1962</v>
      </c>
      <c r="C594" s="88" t="s">
        <v>28</v>
      </c>
      <c r="D594" s="86" t="s">
        <v>2233</v>
      </c>
      <c r="E594" s="86" t="s">
        <v>1784</v>
      </c>
      <c r="F594" s="103" t="s">
        <v>724</v>
      </c>
      <c r="G594" s="107" t="s">
        <v>1963</v>
      </c>
      <c r="H594" s="390" t="s">
        <v>26</v>
      </c>
      <c r="I594" s="390" t="s">
        <v>35</v>
      </c>
      <c r="J594" s="88" t="s">
        <v>5123</v>
      </c>
      <c r="K594" s="366">
        <v>3</v>
      </c>
      <c r="L594" s="367">
        <v>1</v>
      </c>
      <c r="M594" s="367">
        <v>1</v>
      </c>
      <c r="N594" s="368">
        <f>VLOOKUP($G594, SCHOOL_INFO!$D$5:$AS$749, 6, FALSE)</f>
        <v>17</v>
      </c>
      <c r="O594" s="368">
        <f>VLOOKUP($G594, SCHOOL_INFO!$D$5:$AS$749, 7, FALSE)</f>
        <v>8</v>
      </c>
      <c r="P594" s="368">
        <f>VLOOKUP($G594, SCHOOL_INFO!$D$5:$AS$749, 8, FALSE)</f>
        <v>1</v>
      </c>
      <c r="Q594" s="368">
        <f>VLOOKUP($G594, SCHOOL_INFO!$D$5:$AS$749, 10, FALSE)</f>
        <v>0</v>
      </c>
      <c r="R594" s="368">
        <f>VLOOKUP($G594, SCHOOL_INFO!$D$5:$AS$749, 11, FALSE)</f>
        <v>0</v>
      </c>
      <c r="S594" s="368">
        <f>VLOOKUP($G594, SCHOOL_INFO!$D$5:$AS$749, 12, FALSE)</f>
        <v>0</v>
      </c>
      <c r="T594" s="368">
        <f>VLOOKUP($G594, SCHOOL_INFO!$D$5:$AS$749, 13, FALSE)</f>
        <v>7</v>
      </c>
      <c r="U594" s="368">
        <f>VLOOKUP($G594, SCHOOL_INFO!$D$5:$AS$749, 14, FALSE)</f>
        <v>0</v>
      </c>
      <c r="V594" s="368">
        <f>VLOOKUP($G594, SCHOOL_INFO!$D$5:$AS$749, 15, FALSE)</f>
        <v>0</v>
      </c>
      <c r="W594" s="368">
        <f>VLOOKUP($G594, SCHOOL_INFO!$D$5:$AS$749, 17, FALSE)</f>
        <v>2</v>
      </c>
      <c r="X594" s="368">
        <f>VLOOKUP($G594, SCHOOL_INFO!$D$5:$AS$749, 18, FALSE)</f>
        <v>8</v>
      </c>
      <c r="Y594" s="368">
        <f>VLOOKUP($G594, SCHOOL_INFO!$D$5:$AS$749, 19, FALSE)</f>
        <v>0</v>
      </c>
      <c r="Z594" s="368">
        <f>VLOOKUP($G594, SCHOOL_INFO!$D$5:$AS$749, 21, FALSE)</f>
        <v>27</v>
      </c>
      <c r="AA594" s="368">
        <f>VLOOKUP($G594, SCHOOL_INFO!$D$5:$AS$749, 22, FALSE)</f>
        <v>13</v>
      </c>
      <c r="AB594" s="368">
        <f>VLOOKUP($G594, SCHOOL_INFO!$D$5:$AS$749, 23, FALSE)</f>
        <v>0</v>
      </c>
      <c r="AC594" s="368">
        <f>VLOOKUP($G594, SCHOOL_INFO!$D$5:$AS$749, 25, FALSE)</f>
        <v>0</v>
      </c>
      <c r="AD594" s="368">
        <f>VLOOKUP($G594, SCHOOL_INFO!$D$5:$AS$749, 26, FALSE)</f>
        <v>0</v>
      </c>
      <c r="AE594" s="368">
        <f>VLOOKUP($G594, SCHOOL_INFO!$D$5:$AS$749, 27, FALSE)</f>
        <v>0</v>
      </c>
      <c r="AF594" s="368">
        <f>VLOOKUP($G594, SCHOOL_INFO!$D$5:$AS$749, 29, FALSE)</f>
        <v>0</v>
      </c>
      <c r="AG594" s="368">
        <f>VLOOKUP($G594, SCHOOL_INFO!$D$5:$AS$749, 30, FALSE)</f>
        <v>0</v>
      </c>
      <c r="AH594" s="368">
        <f>VLOOKUP($G594, SCHOOL_INFO!$D$5:$AS$749, 31, FALSE)</f>
        <v>0</v>
      </c>
      <c r="AI594" s="368">
        <f>VLOOKUP($G594, SCHOOL_INFO!$D$5:$AS$749, 33, FALSE)</f>
        <v>1</v>
      </c>
      <c r="AJ594" s="368">
        <f>VLOOKUP($G594, SCHOOL_INFO!$D$5:$AS$749, 34, FALSE)</f>
        <v>0</v>
      </c>
      <c r="AK594" s="368">
        <f>VLOOKUP($G594, SCHOOL_INFO!$D$5:$AS$749, 35, FALSE)</f>
        <v>12</v>
      </c>
      <c r="AL594" s="368">
        <f>VLOOKUP($B594, '0.학교(충남+대전)'!$C$4:$AH$767, 31, FALSE)</f>
        <v>8</v>
      </c>
      <c r="AM594" s="368">
        <f>VLOOKUP($B594, '0.학교(충남+대전)'!$C$4:$AH$767, 32, FALSE)</f>
        <v>4</v>
      </c>
      <c r="AN594" s="368">
        <f>VLOOKUP($G594, SCHOOL_INFO!$D$5:$AS$749, 9, FALSE)</f>
        <v>26</v>
      </c>
      <c r="AO594" s="368">
        <f>VLOOKUP($G594, SCHOOL_INFO!$D$5:$AS$749, 36, FALSE)</f>
        <v>20</v>
      </c>
      <c r="AP594" s="368">
        <f>VLOOKUP($G594, SCHOOL_INFO!$D$5:$AS$749, 37, FALSE)</f>
        <v>31</v>
      </c>
      <c r="AQ594" s="368">
        <f>VLOOKUP($B594, '0.학교(충남+대전)'!$C$4:$AC$767, 27, FALSE)</f>
        <v>51</v>
      </c>
      <c r="AR594" s="368">
        <f>VLOOKUP($B594, '0.학교(충남+대전)'!$C$4:$AH$767, 29, FALSE)</f>
        <v>45</v>
      </c>
      <c r="AS594" s="368">
        <f>VLOOKUP($B594, '0.학교(충남+대전)'!$C$4:$AH$767, 30, FALSE)</f>
        <v>6</v>
      </c>
      <c r="AT594" s="368">
        <f>VLOOKUP($G594, SCHOOL_INFO!$D$5:$AS$749, 38, FALSE)</f>
        <v>0</v>
      </c>
      <c r="AU594" s="368">
        <f>VLOOKUP($G594, SCHOOL_INFO!$D$5:$AS$749, 39, FALSE)</f>
        <v>6</v>
      </c>
      <c r="AV594" s="368">
        <f>VLOOKUP($G594, SCHOOL_INFO!$D$5:$AS$749, 40, FALSE)</f>
        <v>46</v>
      </c>
      <c r="AW594" s="368">
        <f>VLOOKUP($G594, SCHOOL_INFO!$D$5:$AS$749, 41, FALSE)</f>
        <v>0</v>
      </c>
      <c r="AX594" s="368">
        <f>VLOOKUP($G594, SCHOOL_INFO!$D$5:$AS$749, 42, FALSE)</f>
        <v>0</v>
      </c>
    </row>
    <row r="595" spans="1:50" ht="16.5" customHeight="1">
      <c r="A595" s="80">
        <v>591</v>
      </c>
      <c r="B595" s="86" t="s">
        <v>1964</v>
      </c>
      <c r="C595" s="88" t="s">
        <v>28</v>
      </c>
      <c r="D595" s="86" t="s">
        <v>2233</v>
      </c>
      <c r="E595" s="86" t="s">
        <v>1784</v>
      </c>
      <c r="F595" s="106" t="s">
        <v>727</v>
      </c>
      <c r="G595" s="104" t="s">
        <v>1965</v>
      </c>
      <c r="H595" s="390" t="s">
        <v>26</v>
      </c>
      <c r="I595" s="390" t="s">
        <v>35</v>
      </c>
      <c r="J595" s="88" t="s">
        <v>5123</v>
      </c>
      <c r="K595" s="366">
        <v>3</v>
      </c>
      <c r="L595" s="367">
        <v>1</v>
      </c>
      <c r="M595" s="367">
        <v>1</v>
      </c>
      <c r="N595" s="368">
        <f>VLOOKUP($G595, SCHOOL_INFO!$D$5:$AS$749, 6, FALSE)</f>
        <v>12</v>
      </c>
      <c r="O595" s="368">
        <f>VLOOKUP($G595, SCHOOL_INFO!$D$5:$AS$749, 7, FALSE)</f>
        <v>4</v>
      </c>
      <c r="P595" s="368">
        <f>VLOOKUP($G595, SCHOOL_INFO!$D$5:$AS$749, 8, FALSE)</f>
        <v>1</v>
      </c>
      <c r="Q595" s="368">
        <f>VLOOKUP($G595, SCHOOL_INFO!$D$5:$AS$749, 10, FALSE)</f>
        <v>3</v>
      </c>
      <c r="R595" s="368">
        <f>VLOOKUP($G595, SCHOOL_INFO!$D$5:$AS$749, 11, FALSE)</f>
        <v>0</v>
      </c>
      <c r="S595" s="368">
        <f>VLOOKUP($G595, SCHOOL_INFO!$D$5:$AS$749, 12, FALSE)</f>
        <v>0</v>
      </c>
      <c r="T595" s="368">
        <f>VLOOKUP($G595, SCHOOL_INFO!$D$5:$AS$749, 13, FALSE)</f>
        <v>0</v>
      </c>
      <c r="U595" s="368">
        <f>VLOOKUP($G595, SCHOOL_INFO!$D$5:$AS$749, 14, FALSE)</f>
        <v>0</v>
      </c>
      <c r="V595" s="368">
        <f>VLOOKUP($G595, SCHOOL_INFO!$D$5:$AS$749, 15, FALSE)</f>
        <v>0</v>
      </c>
      <c r="W595" s="368">
        <f>VLOOKUP($G595, SCHOOL_INFO!$D$5:$AS$749, 17, FALSE)</f>
        <v>0</v>
      </c>
      <c r="X595" s="368">
        <f>VLOOKUP($G595, SCHOOL_INFO!$D$5:$AS$749, 18, FALSE)</f>
        <v>0</v>
      </c>
      <c r="Y595" s="368">
        <f>VLOOKUP($G595, SCHOOL_INFO!$D$5:$AS$749, 19, FALSE)</f>
        <v>0</v>
      </c>
      <c r="Z595" s="368">
        <f>VLOOKUP($G595, SCHOOL_INFO!$D$5:$AS$749, 21, FALSE)</f>
        <v>7</v>
      </c>
      <c r="AA595" s="368">
        <f>VLOOKUP($G595, SCHOOL_INFO!$D$5:$AS$749, 22, FALSE)</f>
        <v>5</v>
      </c>
      <c r="AB595" s="368">
        <f>VLOOKUP($G595, SCHOOL_INFO!$D$5:$AS$749, 23, FALSE)</f>
        <v>0</v>
      </c>
      <c r="AC595" s="368">
        <f>VLOOKUP($G595, SCHOOL_INFO!$D$5:$AS$749, 25, FALSE)</f>
        <v>4</v>
      </c>
      <c r="AD595" s="368">
        <f>VLOOKUP($G595, SCHOOL_INFO!$D$5:$AS$749, 26, FALSE)</f>
        <v>3</v>
      </c>
      <c r="AE595" s="368">
        <f>VLOOKUP($G595, SCHOOL_INFO!$D$5:$AS$749, 27, FALSE)</f>
        <v>0</v>
      </c>
      <c r="AF595" s="368">
        <f>VLOOKUP($G595, SCHOOL_INFO!$D$5:$AS$749, 29, FALSE)</f>
        <v>17</v>
      </c>
      <c r="AG595" s="368">
        <f>VLOOKUP($G595, SCHOOL_INFO!$D$5:$AS$749, 30, FALSE)</f>
        <v>2</v>
      </c>
      <c r="AH595" s="368">
        <f>VLOOKUP($G595, SCHOOL_INFO!$D$5:$AS$749, 31, FALSE)</f>
        <v>0</v>
      </c>
      <c r="AI595" s="368">
        <f>VLOOKUP($G595, SCHOOL_INFO!$D$5:$AS$749, 33, FALSE)</f>
        <v>1</v>
      </c>
      <c r="AJ595" s="368">
        <f>VLOOKUP($G595, SCHOOL_INFO!$D$5:$AS$749, 34, FALSE)</f>
        <v>0</v>
      </c>
      <c r="AK595" s="368">
        <f>VLOOKUP($G595, SCHOOL_INFO!$D$5:$AS$749, 35, FALSE)</f>
        <v>7</v>
      </c>
      <c r="AL595" s="368">
        <f>VLOOKUP($B595, '0.학교(충남+대전)'!$C$4:$AH$767, 31, FALSE)</f>
        <v>7</v>
      </c>
      <c r="AM595" s="368">
        <f>VLOOKUP($B595, '0.학교(충남+대전)'!$C$4:$AH$767, 32, FALSE)</f>
        <v>0</v>
      </c>
      <c r="AN595" s="368">
        <f>VLOOKUP($G595, SCHOOL_INFO!$D$5:$AS$749, 9, FALSE)</f>
        <v>17</v>
      </c>
      <c r="AO595" s="368">
        <f>VLOOKUP($G595, SCHOOL_INFO!$D$5:$AS$749, 36, FALSE)</f>
        <v>39</v>
      </c>
      <c r="AP595" s="368">
        <f>VLOOKUP($G595, SCHOOL_INFO!$D$5:$AS$749, 37, FALSE)</f>
        <v>4</v>
      </c>
      <c r="AQ595" s="368">
        <f>VLOOKUP($B595, '0.학교(충남+대전)'!$C$4:$AC$767, 27, FALSE)</f>
        <v>43</v>
      </c>
      <c r="AR595" s="368">
        <f>VLOOKUP($B595, '0.학교(충남+대전)'!$C$4:$AH$767, 29, FALSE)</f>
        <v>39</v>
      </c>
      <c r="AS595" s="368">
        <f>VLOOKUP($B595, '0.학교(충남+대전)'!$C$4:$AH$767, 30, FALSE)</f>
        <v>4</v>
      </c>
      <c r="AT595" s="368">
        <f>VLOOKUP($G595, SCHOOL_INFO!$D$5:$AS$749, 38, FALSE)</f>
        <v>0</v>
      </c>
      <c r="AU595" s="368">
        <f>VLOOKUP($G595, SCHOOL_INFO!$D$5:$AS$749, 39, FALSE)</f>
        <v>5</v>
      </c>
      <c r="AV595" s="368">
        <f>VLOOKUP($G595, SCHOOL_INFO!$D$5:$AS$749, 40, FALSE)</f>
        <v>43</v>
      </c>
      <c r="AW595" s="368">
        <f>VLOOKUP($G595, SCHOOL_INFO!$D$5:$AS$749, 41, FALSE)</f>
        <v>0</v>
      </c>
      <c r="AX595" s="368">
        <f>VLOOKUP($G595, SCHOOL_INFO!$D$5:$AS$749, 42, FALSE)</f>
        <v>0</v>
      </c>
    </row>
    <row r="596" spans="1:50" ht="16.5" customHeight="1">
      <c r="A596" s="81">
        <v>592</v>
      </c>
      <c r="B596" s="86" t="s">
        <v>1966</v>
      </c>
      <c r="C596" s="88" t="s">
        <v>28</v>
      </c>
      <c r="D596" s="86" t="s">
        <v>2233</v>
      </c>
      <c r="E596" s="86" t="s">
        <v>1784</v>
      </c>
      <c r="F596" s="105" t="s">
        <v>730</v>
      </c>
      <c r="G596" s="104" t="s">
        <v>1967</v>
      </c>
      <c r="H596" s="390" t="s">
        <v>26</v>
      </c>
      <c r="I596" s="390" t="s">
        <v>35</v>
      </c>
      <c r="J596" s="88" t="s">
        <v>5123</v>
      </c>
      <c r="K596" s="366">
        <v>3</v>
      </c>
      <c r="L596" s="367">
        <v>1</v>
      </c>
      <c r="M596" s="367">
        <v>1</v>
      </c>
      <c r="N596" s="368">
        <f>VLOOKUP($G596, SCHOOL_INFO!$D$5:$AS$749, 6, FALSE)</f>
        <v>40</v>
      </c>
      <c r="O596" s="368">
        <f>VLOOKUP($G596, SCHOOL_INFO!$D$5:$AS$749, 7, FALSE)</f>
        <v>1</v>
      </c>
      <c r="P596" s="368">
        <f>VLOOKUP($G596, SCHOOL_INFO!$D$5:$AS$749, 8, FALSE)</f>
        <v>1</v>
      </c>
      <c r="Q596" s="368">
        <f>VLOOKUP($G596, SCHOOL_INFO!$D$5:$AS$749, 10, FALSE)</f>
        <v>17</v>
      </c>
      <c r="R596" s="368">
        <f>VLOOKUP($G596, SCHOOL_INFO!$D$5:$AS$749, 11, FALSE)</f>
        <v>2</v>
      </c>
      <c r="S596" s="368">
        <f>VLOOKUP($G596, SCHOOL_INFO!$D$5:$AS$749, 12, FALSE)</f>
        <v>0</v>
      </c>
      <c r="T596" s="368">
        <f>VLOOKUP($G596, SCHOOL_INFO!$D$5:$AS$749, 13, FALSE)</f>
        <v>0</v>
      </c>
      <c r="U596" s="368">
        <f>VLOOKUP($G596, SCHOOL_INFO!$D$5:$AS$749, 14, FALSE)</f>
        <v>0</v>
      </c>
      <c r="V596" s="368">
        <f>VLOOKUP($G596, SCHOOL_INFO!$D$5:$AS$749, 15, FALSE)</f>
        <v>0</v>
      </c>
      <c r="W596" s="368">
        <f>VLOOKUP($G596, SCHOOL_INFO!$D$5:$AS$749, 17, FALSE)</f>
        <v>0</v>
      </c>
      <c r="X596" s="368">
        <f>VLOOKUP($G596, SCHOOL_INFO!$D$5:$AS$749, 18, FALSE)</f>
        <v>0</v>
      </c>
      <c r="Y596" s="368">
        <f>VLOOKUP($G596, SCHOOL_INFO!$D$5:$AS$749, 19, FALSE)</f>
        <v>0</v>
      </c>
      <c r="Z596" s="368">
        <f>VLOOKUP($G596, SCHOOL_INFO!$D$5:$AS$749, 21, FALSE)</f>
        <v>9</v>
      </c>
      <c r="AA596" s="368">
        <f>VLOOKUP($G596, SCHOOL_INFO!$D$5:$AS$749, 22, FALSE)</f>
        <v>4</v>
      </c>
      <c r="AB596" s="368">
        <f>VLOOKUP($G596, SCHOOL_INFO!$D$5:$AS$749, 23, FALSE)</f>
        <v>0</v>
      </c>
      <c r="AC596" s="368">
        <f>VLOOKUP($G596, SCHOOL_INFO!$D$5:$AS$749, 25, FALSE)</f>
        <v>105</v>
      </c>
      <c r="AD596" s="368">
        <f>VLOOKUP($G596, SCHOOL_INFO!$D$5:$AS$749, 26, FALSE)</f>
        <v>4</v>
      </c>
      <c r="AE596" s="368">
        <f>VLOOKUP($G596, SCHOOL_INFO!$D$5:$AS$749, 27, FALSE)</f>
        <v>0</v>
      </c>
      <c r="AF596" s="368">
        <f>VLOOKUP($G596, SCHOOL_INFO!$D$5:$AS$749, 29, FALSE)</f>
        <v>0</v>
      </c>
      <c r="AG596" s="368">
        <f>VLOOKUP($G596, SCHOOL_INFO!$D$5:$AS$749, 30, FALSE)</f>
        <v>0</v>
      </c>
      <c r="AH596" s="368">
        <f>VLOOKUP($G596, SCHOOL_INFO!$D$5:$AS$749, 31, FALSE)</f>
        <v>0</v>
      </c>
      <c r="AI596" s="368">
        <f>VLOOKUP($G596, SCHOOL_INFO!$D$5:$AS$749, 33, FALSE)</f>
        <v>1</v>
      </c>
      <c r="AJ596" s="368">
        <f>VLOOKUP($G596, SCHOOL_INFO!$D$5:$AS$749, 34, FALSE)</f>
        <v>0</v>
      </c>
      <c r="AK596" s="368">
        <f>VLOOKUP($G596, SCHOOL_INFO!$D$5:$AS$749, 35, FALSE)</f>
        <v>10</v>
      </c>
      <c r="AL596" s="368">
        <f>VLOOKUP($B596, '0.학교(충남+대전)'!$C$4:$AH$767, 31, FALSE)</f>
        <v>9</v>
      </c>
      <c r="AM596" s="368">
        <f>VLOOKUP($B596, '0.학교(충남+대전)'!$C$4:$AH$767, 32, FALSE)</f>
        <v>1</v>
      </c>
      <c r="AN596" s="368">
        <f>VLOOKUP($G596, SCHOOL_INFO!$D$5:$AS$749, 9, FALSE)</f>
        <v>42</v>
      </c>
      <c r="AO596" s="368">
        <f>VLOOKUP($G596, SCHOOL_INFO!$D$5:$AS$749, 36, FALSE)</f>
        <v>49</v>
      </c>
      <c r="AP596" s="368">
        <f>VLOOKUP($G596, SCHOOL_INFO!$D$5:$AS$749, 37, FALSE)</f>
        <v>3</v>
      </c>
      <c r="AQ596" s="368">
        <f>VLOOKUP($B596, '0.학교(충남+대전)'!$C$4:$AC$767, 27, FALSE)</f>
        <v>52</v>
      </c>
      <c r="AR596" s="368">
        <f>VLOOKUP($B596, '0.학교(충남+대전)'!$C$4:$AH$767, 29, FALSE)</f>
        <v>52</v>
      </c>
      <c r="AS596" s="368">
        <f>VLOOKUP($B596, '0.학교(충남+대전)'!$C$4:$AH$767, 30, FALSE)</f>
        <v>0</v>
      </c>
      <c r="AT596" s="368">
        <f>VLOOKUP($G596, SCHOOL_INFO!$D$5:$AS$749, 38, FALSE)</f>
        <v>1</v>
      </c>
      <c r="AU596" s="368">
        <f>VLOOKUP($G596, SCHOOL_INFO!$D$5:$AS$749, 39, FALSE)</f>
        <v>10</v>
      </c>
      <c r="AV596" s="368">
        <f>VLOOKUP($G596, SCHOOL_INFO!$D$5:$AS$749, 40, FALSE)</f>
        <v>53</v>
      </c>
      <c r="AW596" s="368">
        <f>VLOOKUP($G596, SCHOOL_INFO!$D$5:$AS$749, 41, FALSE)</f>
        <v>0</v>
      </c>
      <c r="AX596" s="368">
        <f>VLOOKUP($G596, SCHOOL_INFO!$D$5:$AS$749, 42, FALSE)</f>
        <v>0</v>
      </c>
    </row>
    <row r="597" spans="1:50" ht="16.5" customHeight="1">
      <c r="A597" s="80">
        <v>593</v>
      </c>
      <c r="B597" s="86" t="s">
        <v>1968</v>
      </c>
      <c r="C597" s="88" t="s">
        <v>28</v>
      </c>
      <c r="D597" s="86" t="s">
        <v>2233</v>
      </c>
      <c r="E597" s="86" t="s">
        <v>1784</v>
      </c>
      <c r="F597" s="106" t="s">
        <v>727</v>
      </c>
      <c r="G597" s="104" t="s">
        <v>1969</v>
      </c>
      <c r="H597" s="390" t="s">
        <v>26</v>
      </c>
      <c r="I597" s="390" t="s">
        <v>35</v>
      </c>
      <c r="J597" s="88" t="s">
        <v>5123</v>
      </c>
      <c r="K597" s="366">
        <v>3</v>
      </c>
      <c r="L597" s="367">
        <v>1</v>
      </c>
      <c r="M597" s="367">
        <v>1</v>
      </c>
      <c r="N597" s="368">
        <f>VLOOKUP($G597, SCHOOL_INFO!$D$5:$AS$749, 6, FALSE)</f>
        <v>6</v>
      </c>
      <c r="O597" s="368">
        <f>VLOOKUP($G597, SCHOOL_INFO!$D$5:$AS$749, 7, FALSE)</f>
        <v>0</v>
      </c>
      <c r="P597" s="368">
        <f>VLOOKUP($G597, SCHOOL_INFO!$D$5:$AS$749, 8, FALSE)</f>
        <v>1</v>
      </c>
      <c r="Q597" s="368">
        <f>VLOOKUP($G597, SCHOOL_INFO!$D$5:$AS$749, 10, FALSE)</f>
        <v>2</v>
      </c>
      <c r="R597" s="368">
        <f>VLOOKUP($G597, SCHOOL_INFO!$D$5:$AS$749, 11, FALSE)</f>
        <v>0</v>
      </c>
      <c r="S597" s="368">
        <f>VLOOKUP($G597, SCHOOL_INFO!$D$5:$AS$749, 12, FALSE)</f>
        <v>0</v>
      </c>
      <c r="T597" s="368">
        <f>VLOOKUP($G597, SCHOOL_INFO!$D$5:$AS$749, 13, FALSE)</f>
        <v>0</v>
      </c>
      <c r="U597" s="368">
        <f>VLOOKUP($G597, SCHOOL_INFO!$D$5:$AS$749, 14, FALSE)</f>
        <v>0</v>
      </c>
      <c r="V597" s="368">
        <f>VLOOKUP($G597, SCHOOL_INFO!$D$5:$AS$749, 15, FALSE)</f>
        <v>0</v>
      </c>
      <c r="W597" s="368">
        <f>VLOOKUP($G597, SCHOOL_INFO!$D$5:$AS$749, 17, FALSE)</f>
        <v>0</v>
      </c>
      <c r="X597" s="368">
        <f>VLOOKUP($G597, SCHOOL_INFO!$D$5:$AS$749, 18, FALSE)</f>
        <v>0</v>
      </c>
      <c r="Y597" s="368">
        <f>VLOOKUP($G597, SCHOOL_INFO!$D$5:$AS$749, 19, FALSE)</f>
        <v>0</v>
      </c>
      <c r="Z597" s="368">
        <f>VLOOKUP($G597, SCHOOL_INFO!$D$5:$AS$749, 21, FALSE)</f>
        <v>2</v>
      </c>
      <c r="AA597" s="368">
        <f>VLOOKUP($G597, SCHOOL_INFO!$D$5:$AS$749, 22, FALSE)</f>
        <v>2</v>
      </c>
      <c r="AB597" s="368">
        <f>VLOOKUP($G597, SCHOOL_INFO!$D$5:$AS$749, 23, FALSE)</f>
        <v>0</v>
      </c>
      <c r="AC597" s="368">
        <f>VLOOKUP($G597, SCHOOL_INFO!$D$5:$AS$749, 25, FALSE)</f>
        <v>16</v>
      </c>
      <c r="AD597" s="368">
        <f>VLOOKUP($G597, SCHOOL_INFO!$D$5:$AS$749, 26, FALSE)</f>
        <v>0</v>
      </c>
      <c r="AE597" s="368">
        <f>VLOOKUP($G597, SCHOOL_INFO!$D$5:$AS$749, 27, FALSE)</f>
        <v>0</v>
      </c>
      <c r="AF597" s="368">
        <f>VLOOKUP($G597, SCHOOL_INFO!$D$5:$AS$749, 29, FALSE)</f>
        <v>0</v>
      </c>
      <c r="AG597" s="368">
        <f>VLOOKUP($G597, SCHOOL_INFO!$D$5:$AS$749, 30, FALSE)</f>
        <v>0</v>
      </c>
      <c r="AH597" s="368">
        <f>VLOOKUP($G597, SCHOOL_INFO!$D$5:$AS$749, 31, FALSE)</f>
        <v>0</v>
      </c>
      <c r="AI597" s="368">
        <f>VLOOKUP($G597, SCHOOL_INFO!$D$5:$AS$749, 33, FALSE)</f>
        <v>1</v>
      </c>
      <c r="AJ597" s="368">
        <f>VLOOKUP($G597, SCHOOL_INFO!$D$5:$AS$749, 34, FALSE)</f>
        <v>0</v>
      </c>
      <c r="AK597" s="368">
        <f>VLOOKUP($G597, SCHOOL_INFO!$D$5:$AS$749, 35, FALSE)</f>
        <v>5</v>
      </c>
      <c r="AL597" s="368">
        <f>VLOOKUP($B597, '0.학교(충남+대전)'!$C$4:$AH$767, 31, FALSE)</f>
        <v>5</v>
      </c>
      <c r="AM597" s="368">
        <f>VLOOKUP($B597, '0.학교(충남+대전)'!$C$4:$AH$767, 32, FALSE)</f>
        <v>0</v>
      </c>
      <c r="AN597" s="368">
        <f>VLOOKUP($G597, SCHOOL_INFO!$D$5:$AS$749, 9, FALSE)</f>
        <v>7</v>
      </c>
      <c r="AO597" s="368">
        <f>VLOOKUP($G597, SCHOOL_INFO!$D$5:$AS$749, 36, FALSE)</f>
        <v>34</v>
      </c>
      <c r="AP597" s="368">
        <f>VLOOKUP($G597, SCHOOL_INFO!$D$5:$AS$749, 37, FALSE)</f>
        <v>2</v>
      </c>
      <c r="AQ597" s="368">
        <f>VLOOKUP($B597, '0.학교(충남+대전)'!$C$4:$AC$767, 27, FALSE)</f>
        <v>36</v>
      </c>
      <c r="AR597" s="368">
        <f>VLOOKUP($B597, '0.학교(충남+대전)'!$C$4:$AH$767, 29, FALSE)</f>
        <v>36</v>
      </c>
      <c r="AS597" s="368">
        <f>VLOOKUP($B597, '0.학교(충남+대전)'!$C$4:$AH$767, 30, FALSE)</f>
        <v>0</v>
      </c>
      <c r="AT597" s="368">
        <f>VLOOKUP($G597, SCHOOL_INFO!$D$5:$AS$749, 38, FALSE)</f>
        <v>1</v>
      </c>
      <c r="AU597" s="368">
        <f>VLOOKUP($G597, SCHOOL_INFO!$D$5:$AS$749, 39, FALSE)</f>
        <v>5</v>
      </c>
      <c r="AV597" s="368">
        <f>VLOOKUP($G597, SCHOOL_INFO!$D$5:$AS$749, 40, FALSE)</f>
        <v>36</v>
      </c>
      <c r="AW597" s="368">
        <f>VLOOKUP($G597, SCHOOL_INFO!$D$5:$AS$749, 41, FALSE)</f>
        <v>0</v>
      </c>
      <c r="AX597" s="368">
        <f>VLOOKUP($G597, SCHOOL_INFO!$D$5:$AS$749, 42, FALSE)</f>
        <v>0</v>
      </c>
    </row>
    <row r="598" spans="1:50" ht="16.5" customHeight="1">
      <c r="A598" s="80">
        <v>594</v>
      </c>
      <c r="B598" s="86" t="s">
        <v>1970</v>
      </c>
      <c r="C598" s="88" t="s">
        <v>28</v>
      </c>
      <c r="D598" s="86" t="s">
        <v>2233</v>
      </c>
      <c r="E598" s="86" t="s">
        <v>1784</v>
      </c>
      <c r="F598" s="106" t="s">
        <v>727</v>
      </c>
      <c r="G598" s="104" t="s">
        <v>1971</v>
      </c>
      <c r="H598" s="390" t="s">
        <v>26</v>
      </c>
      <c r="I598" s="390" t="s">
        <v>35</v>
      </c>
      <c r="J598" s="88" t="s">
        <v>5123</v>
      </c>
      <c r="K598" s="366">
        <v>3</v>
      </c>
      <c r="L598" s="367">
        <v>1</v>
      </c>
      <c r="M598" s="367">
        <v>1</v>
      </c>
      <c r="N598" s="368">
        <f>VLOOKUP($G598, SCHOOL_INFO!$D$5:$AS$749, 6, FALSE)</f>
        <v>17</v>
      </c>
      <c r="O598" s="368">
        <f>VLOOKUP($G598, SCHOOL_INFO!$D$5:$AS$749, 7, FALSE)</f>
        <v>5</v>
      </c>
      <c r="P598" s="368">
        <f>VLOOKUP($G598, SCHOOL_INFO!$D$5:$AS$749, 8, FALSE)</f>
        <v>0</v>
      </c>
      <c r="Q598" s="368">
        <f>VLOOKUP($G598, SCHOOL_INFO!$D$5:$AS$749, 10, FALSE)</f>
        <v>3</v>
      </c>
      <c r="R598" s="368">
        <f>VLOOKUP($G598, SCHOOL_INFO!$D$5:$AS$749, 11, FALSE)</f>
        <v>3</v>
      </c>
      <c r="S598" s="368">
        <f>VLOOKUP($G598, SCHOOL_INFO!$D$5:$AS$749, 12, FALSE)</f>
        <v>0</v>
      </c>
      <c r="T598" s="368">
        <f>VLOOKUP($G598, SCHOOL_INFO!$D$5:$AS$749, 13, FALSE)</f>
        <v>0</v>
      </c>
      <c r="U598" s="368">
        <f>VLOOKUP($G598, SCHOOL_INFO!$D$5:$AS$749, 14, FALSE)</f>
        <v>0</v>
      </c>
      <c r="V598" s="368">
        <f>VLOOKUP($G598, SCHOOL_INFO!$D$5:$AS$749, 15, FALSE)</f>
        <v>0</v>
      </c>
      <c r="W598" s="368">
        <f>VLOOKUP($G598, SCHOOL_INFO!$D$5:$AS$749, 17, FALSE)</f>
        <v>0</v>
      </c>
      <c r="X598" s="368">
        <f>VLOOKUP($G598, SCHOOL_INFO!$D$5:$AS$749, 18, FALSE)</f>
        <v>0</v>
      </c>
      <c r="Y598" s="368">
        <f>VLOOKUP($G598, SCHOOL_INFO!$D$5:$AS$749, 19, FALSE)</f>
        <v>0</v>
      </c>
      <c r="Z598" s="368">
        <f>VLOOKUP($G598, SCHOOL_INFO!$D$5:$AS$749, 21, FALSE)</f>
        <v>5</v>
      </c>
      <c r="AA598" s="368">
        <f>VLOOKUP($G598, SCHOOL_INFO!$D$5:$AS$749, 22, FALSE)</f>
        <v>2</v>
      </c>
      <c r="AB598" s="368">
        <f>VLOOKUP($G598, SCHOOL_INFO!$D$5:$AS$749, 23, FALSE)</f>
        <v>0</v>
      </c>
      <c r="AC598" s="368">
        <f>VLOOKUP($G598, SCHOOL_INFO!$D$5:$AS$749, 25, FALSE)</f>
        <v>76</v>
      </c>
      <c r="AD598" s="368">
        <f>VLOOKUP($G598, SCHOOL_INFO!$D$5:$AS$749, 26, FALSE)</f>
        <v>30</v>
      </c>
      <c r="AE598" s="368">
        <f>VLOOKUP($G598, SCHOOL_INFO!$D$5:$AS$749, 27, FALSE)</f>
        <v>0</v>
      </c>
      <c r="AF598" s="368">
        <f>VLOOKUP($G598, SCHOOL_INFO!$D$5:$AS$749, 29, FALSE)</f>
        <v>0</v>
      </c>
      <c r="AG598" s="368">
        <f>VLOOKUP($G598, SCHOOL_INFO!$D$5:$AS$749, 30, FALSE)</f>
        <v>0</v>
      </c>
      <c r="AH598" s="368">
        <f>VLOOKUP($G598, SCHOOL_INFO!$D$5:$AS$749, 31, FALSE)</f>
        <v>0</v>
      </c>
      <c r="AI598" s="368">
        <f>VLOOKUP($G598, SCHOOL_INFO!$D$5:$AS$749, 33, FALSE)</f>
        <v>1</v>
      </c>
      <c r="AJ598" s="368">
        <f>VLOOKUP($G598, SCHOOL_INFO!$D$5:$AS$749, 34, FALSE)</f>
        <v>0</v>
      </c>
      <c r="AK598" s="368">
        <f>VLOOKUP($G598, SCHOOL_INFO!$D$5:$AS$749, 35, FALSE)</f>
        <v>8</v>
      </c>
      <c r="AL598" s="368">
        <f>VLOOKUP($B598, '0.학교(충남+대전)'!$C$4:$AH$767, 31, FALSE)</f>
        <v>0</v>
      </c>
      <c r="AM598" s="368">
        <f>VLOOKUP($B598, '0.학교(충남+대전)'!$C$4:$AH$767, 32, FALSE)</f>
        <v>0</v>
      </c>
      <c r="AN598" s="368">
        <f>VLOOKUP($G598, SCHOOL_INFO!$D$5:$AS$749, 9, FALSE)</f>
        <v>22</v>
      </c>
      <c r="AO598" s="368">
        <f>VLOOKUP($G598, SCHOOL_INFO!$D$5:$AS$749, 36, FALSE)</f>
        <v>0</v>
      </c>
      <c r="AP598" s="368">
        <f>VLOOKUP($G598, SCHOOL_INFO!$D$5:$AS$749, 37, FALSE)</f>
        <v>0</v>
      </c>
      <c r="AQ598" s="368">
        <f>VLOOKUP($B598, '0.학교(충남+대전)'!$C$4:$AC$767, 27, FALSE)</f>
        <v>44</v>
      </c>
      <c r="AR598" s="368">
        <f>VLOOKUP($B598, '0.학교(충남+대전)'!$C$4:$AH$767, 29, FALSE)</f>
        <v>0</v>
      </c>
      <c r="AS598" s="368">
        <f>VLOOKUP($B598, '0.학교(충남+대전)'!$C$4:$AH$767, 30, FALSE)</f>
        <v>0</v>
      </c>
      <c r="AT598" s="368">
        <f>VLOOKUP($G598, SCHOOL_INFO!$D$5:$AS$749, 38, FALSE)</f>
        <v>2</v>
      </c>
      <c r="AU598" s="368">
        <f>VLOOKUP($G598, SCHOOL_INFO!$D$5:$AS$749, 39, FALSE)</f>
        <v>0</v>
      </c>
      <c r="AV598" s="368">
        <f>VLOOKUP($G598, SCHOOL_INFO!$D$5:$AS$749, 40, FALSE)</f>
        <v>58</v>
      </c>
      <c r="AW598" s="368">
        <f>VLOOKUP($G598, SCHOOL_INFO!$D$5:$AS$749, 41, FALSE)</f>
        <v>0</v>
      </c>
      <c r="AX598" s="368">
        <f>VLOOKUP($G598, SCHOOL_INFO!$D$5:$AS$749, 42, FALSE)</f>
        <v>0</v>
      </c>
    </row>
    <row r="599" spans="1:50" ht="16.5" customHeight="1">
      <c r="A599" s="81">
        <v>595</v>
      </c>
      <c r="B599" s="86" t="s">
        <v>1972</v>
      </c>
      <c r="C599" s="88" t="s">
        <v>28</v>
      </c>
      <c r="D599" s="86" t="s">
        <v>2233</v>
      </c>
      <c r="E599" s="86" t="s">
        <v>1784</v>
      </c>
      <c r="F599" s="106" t="s">
        <v>727</v>
      </c>
      <c r="G599" s="104" t="s">
        <v>1973</v>
      </c>
      <c r="H599" s="390" t="s">
        <v>26</v>
      </c>
      <c r="I599" s="390" t="s">
        <v>35</v>
      </c>
      <c r="J599" s="88" t="s">
        <v>5123</v>
      </c>
      <c r="K599" s="366">
        <v>3</v>
      </c>
      <c r="L599" s="367">
        <v>1</v>
      </c>
      <c r="M599" s="367">
        <v>1</v>
      </c>
      <c r="N599" s="368">
        <f>VLOOKUP($G599, SCHOOL_INFO!$D$5:$AS$749, 6, FALSE)</f>
        <v>20</v>
      </c>
      <c r="O599" s="368">
        <f>VLOOKUP($G599, SCHOOL_INFO!$D$5:$AS$749, 7, FALSE)</f>
        <v>2</v>
      </c>
      <c r="P599" s="368">
        <f>VLOOKUP($G599, SCHOOL_INFO!$D$5:$AS$749, 8, FALSE)</f>
        <v>1</v>
      </c>
      <c r="Q599" s="368">
        <f>VLOOKUP($G599, SCHOOL_INFO!$D$5:$AS$749, 10, FALSE)</f>
        <v>10</v>
      </c>
      <c r="R599" s="368">
        <f>VLOOKUP($G599, SCHOOL_INFO!$D$5:$AS$749, 11, FALSE)</f>
        <v>4</v>
      </c>
      <c r="S599" s="368">
        <f>VLOOKUP($G599, SCHOOL_INFO!$D$5:$AS$749, 12, FALSE)</f>
        <v>0</v>
      </c>
      <c r="T599" s="368">
        <f>VLOOKUP($G599, SCHOOL_INFO!$D$5:$AS$749, 13, FALSE)</f>
        <v>0</v>
      </c>
      <c r="U599" s="368">
        <f>VLOOKUP($G599, SCHOOL_INFO!$D$5:$AS$749, 14, FALSE)</f>
        <v>0</v>
      </c>
      <c r="V599" s="368">
        <f>VLOOKUP($G599, SCHOOL_INFO!$D$5:$AS$749, 15, FALSE)</f>
        <v>0</v>
      </c>
      <c r="W599" s="368">
        <f>VLOOKUP($G599, SCHOOL_INFO!$D$5:$AS$749, 17, FALSE)</f>
        <v>1</v>
      </c>
      <c r="X599" s="368">
        <f>VLOOKUP($G599, SCHOOL_INFO!$D$5:$AS$749, 18, FALSE)</f>
        <v>0</v>
      </c>
      <c r="Y599" s="368">
        <f>VLOOKUP($G599, SCHOOL_INFO!$D$5:$AS$749, 19, FALSE)</f>
        <v>0</v>
      </c>
      <c r="Z599" s="368">
        <f>VLOOKUP($G599, SCHOOL_INFO!$D$5:$AS$749, 21, FALSE)</f>
        <v>9</v>
      </c>
      <c r="AA599" s="368">
        <f>VLOOKUP($G599, SCHOOL_INFO!$D$5:$AS$749, 22, FALSE)</f>
        <v>9</v>
      </c>
      <c r="AB599" s="368">
        <f>VLOOKUP($G599, SCHOOL_INFO!$D$5:$AS$749, 23, FALSE)</f>
        <v>0</v>
      </c>
      <c r="AC599" s="368">
        <f>VLOOKUP($G599, SCHOOL_INFO!$D$5:$AS$749, 25, FALSE)</f>
        <v>39</v>
      </c>
      <c r="AD599" s="368">
        <f>VLOOKUP($G599, SCHOOL_INFO!$D$5:$AS$749, 26, FALSE)</f>
        <v>4</v>
      </c>
      <c r="AE599" s="368">
        <f>VLOOKUP($G599, SCHOOL_INFO!$D$5:$AS$749, 27, FALSE)</f>
        <v>0</v>
      </c>
      <c r="AF599" s="368">
        <f>VLOOKUP($G599, SCHOOL_INFO!$D$5:$AS$749, 29, FALSE)</f>
        <v>14</v>
      </c>
      <c r="AG599" s="368">
        <f>VLOOKUP($G599, SCHOOL_INFO!$D$5:$AS$749, 30, FALSE)</f>
        <v>0</v>
      </c>
      <c r="AH599" s="368">
        <f>VLOOKUP($G599, SCHOOL_INFO!$D$5:$AS$749, 31, FALSE)</f>
        <v>0</v>
      </c>
      <c r="AI599" s="368">
        <f>VLOOKUP($G599, SCHOOL_INFO!$D$5:$AS$749, 33, FALSE)</f>
        <v>1</v>
      </c>
      <c r="AJ599" s="368">
        <f>VLOOKUP($G599, SCHOOL_INFO!$D$5:$AS$749, 34, FALSE)</f>
        <v>0</v>
      </c>
      <c r="AK599" s="368">
        <f>VLOOKUP($G599, SCHOOL_INFO!$D$5:$AS$749, 35, FALSE)</f>
        <v>8</v>
      </c>
      <c r="AL599" s="368">
        <f>VLOOKUP($B599, '0.학교(충남+대전)'!$C$4:$AH$767, 31, FALSE)</f>
        <v>9</v>
      </c>
      <c r="AM599" s="368">
        <f>VLOOKUP($B599, '0.학교(충남+대전)'!$C$4:$AH$767, 32, FALSE)</f>
        <v>3</v>
      </c>
      <c r="AN599" s="368">
        <f>VLOOKUP($G599, SCHOOL_INFO!$D$5:$AS$749, 9, FALSE)</f>
        <v>23</v>
      </c>
      <c r="AO599" s="368">
        <f>VLOOKUP($G599, SCHOOL_INFO!$D$5:$AS$749, 36, FALSE)</f>
        <v>50</v>
      </c>
      <c r="AP599" s="368">
        <f>VLOOKUP($G599, SCHOOL_INFO!$D$5:$AS$749, 37, FALSE)</f>
        <v>7</v>
      </c>
      <c r="AQ599" s="368">
        <f>VLOOKUP($B599, '0.학교(충남+대전)'!$C$4:$AC$767, 27, FALSE)</f>
        <v>55</v>
      </c>
      <c r="AR599" s="368">
        <f>VLOOKUP($B599, '0.학교(충남+대전)'!$C$4:$AH$767, 29, FALSE)</f>
        <v>55</v>
      </c>
      <c r="AS599" s="368">
        <f>VLOOKUP($B599, '0.학교(충남+대전)'!$C$4:$AH$767, 30, FALSE)</f>
        <v>2</v>
      </c>
      <c r="AT599" s="368">
        <f>VLOOKUP($G599, SCHOOL_INFO!$D$5:$AS$749, 38, FALSE)</f>
        <v>1</v>
      </c>
      <c r="AU599" s="368">
        <f>VLOOKUP($G599, SCHOOL_INFO!$D$5:$AS$749, 39, FALSE)</f>
        <v>8</v>
      </c>
      <c r="AV599" s="368">
        <f>VLOOKUP($G599, SCHOOL_INFO!$D$5:$AS$749, 40, FALSE)</f>
        <v>60</v>
      </c>
      <c r="AW599" s="368">
        <f>VLOOKUP($G599, SCHOOL_INFO!$D$5:$AS$749, 41, FALSE)</f>
        <v>0</v>
      </c>
      <c r="AX599" s="368">
        <f>VLOOKUP($G599, SCHOOL_INFO!$D$5:$AS$749, 42, FALSE)</f>
        <v>1</v>
      </c>
    </row>
    <row r="600" spans="1:50" ht="16.5" customHeight="1">
      <c r="A600" s="80">
        <v>596</v>
      </c>
      <c r="B600" s="86" t="s">
        <v>1974</v>
      </c>
      <c r="C600" s="88" t="s">
        <v>28</v>
      </c>
      <c r="D600" s="86" t="s">
        <v>2233</v>
      </c>
      <c r="E600" s="86" t="s">
        <v>1784</v>
      </c>
      <c r="F600" s="106" t="s">
        <v>727</v>
      </c>
      <c r="G600" s="104" t="s">
        <v>1975</v>
      </c>
      <c r="H600" s="390" t="s">
        <v>26</v>
      </c>
      <c r="I600" s="390" t="s">
        <v>699</v>
      </c>
      <c r="J600" s="88" t="s">
        <v>5123</v>
      </c>
      <c r="K600" s="366">
        <v>2</v>
      </c>
      <c r="L600" s="367">
        <v>1</v>
      </c>
      <c r="M600" s="367">
        <v>1</v>
      </c>
      <c r="N600" s="368">
        <f>VLOOKUP($G600, SCHOOL_INFO!$D$5:$AS$749, 6, FALSE)</f>
        <v>14</v>
      </c>
      <c r="O600" s="368">
        <f>VLOOKUP($G600, SCHOOL_INFO!$D$5:$AS$749, 7, FALSE)</f>
        <v>0</v>
      </c>
      <c r="P600" s="368">
        <f>VLOOKUP($G600, SCHOOL_INFO!$D$5:$AS$749, 8, FALSE)</f>
        <v>1</v>
      </c>
      <c r="Q600" s="368">
        <f>VLOOKUP($G600, SCHOOL_INFO!$D$5:$AS$749, 10, FALSE)</f>
        <v>0</v>
      </c>
      <c r="R600" s="368">
        <f>VLOOKUP($G600, SCHOOL_INFO!$D$5:$AS$749, 11, FALSE)</f>
        <v>0</v>
      </c>
      <c r="S600" s="368">
        <f>VLOOKUP($G600, SCHOOL_INFO!$D$5:$AS$749, 12, FALSE)</f>
        <v>0</v>
      </c>
      <c r="T600" s="368">
        <f>VLOOKUP($G600, SCHOOL_INFO!$D$5:$AS$749, 13, FALSE)</f>
        <v>0</v>
      </c>
      <c r="U600" s="368">
        <f>VLOOKUP($G600, SCHOOL_INFO!$D$5:$AS$749, 14, FALSE)</f>
        <v>0</v>
      </c>
      <c r="V600" s="368">
        <f>VLOOKUP($G600, SCHOOL_INFO!$D$5:$AS$749, 15, FALSE)</f>
        <v>0</v>
      </c>
      <c r="W600" s="368">
        <f>VLOOKUP($G600, SCHOOL_INFO!$D$5:$AS$749, 17, FALSE)</f>
        <v>0</v>
      </c>
      <c r="X600" s="368">
        <f>VLOOKUP($G600, SCHOOL_INFO!$D$5:$AS$749, 18, FALSE)</f>
        <v>0</v>
      </c>
      <c r="Y600" s="368">
        <f>VLOOKUP($G600, SCHOOL_INFO!$D$5:$AS$749, 19, FALSE)</f>
        <v>0</v>
      </c>
      <c r="Z600" s="368">
        <f>VLOOKUP($G600, SCHOOL_INFO!$D$5:$AS$749, 21, FALSE)</f>
        <v>9</v>
      </c>
      <c r="AA600" s="368">
        <f>VLOOKUP($G600, SCHOOL_INFO!$D$5:$AS$749, 22, FALSE)</f>
        <v>3</v>
      </c>
      <c r="AB600" s="368">
        <f>VLOOKUP($G600, SCHOOL_INFO!$D$5:$AS$749, 23, FALSE)</f>
        <v>0</v>
      </c>
      <c r="AC600" s="368">
        <f>VLOOKUP($G600, SCHOOL_INFO!$D$5:$AS$749, 25, FALSE)</f>
        <v>20</v>
      </c>
      <c r="AD600" s="368">
        <f>VLOOKUP($G600, SCHOOL_INFO!$D$5:$AS$749, 26, FALSE)</f>
        <v>0</v>
      </c>
      <c r="AE600" s="368">
        <f>VLOOKUP($G600, SCHOOL_INFO!$D$5:$AS$749, 27, FALSE)</f>
        <v>0</v>
      </c>
      <c r="AF600" s="368">
        <f>VLOOKUP($G600, SCHOOL_INFO!$D$5:$AS$749, 29, FALSE)</f>
        <v>0</v>
      </c>
      <c r="AG600" s="368">
        <f>VLOOKUP($G600, SCHOOL_INFO!$D$5:$AS$749, 30, FALSE)</f>
        <v>0</v>
      </c>
      <c r="AH600" s="368">
        <f>VLOOKUP($G600, SCHOOL_INFO!$D$5:$AS$749, 31, FALSE)</f>
        <v>0</v>
      </c>
      <c r="AI600" s="368">
        <f>VLOOKUP($G600, SCHOOL_INFO!$D$5:$AS$749, 33, FALSE)</f>
        <v>1</v>
      </c>
      <c r="AJ600" s="368">
        <f>VLOOKUP($G600, SCHOOL_INFO!$D$5:$AS$749, 34, FALSE)</f>
        <v>0</v>
      </c>
      <c r="AK600" s="368">
        <f>VLOOKUP($G600, SCHOOL_INFO!$D$5:$AS$749, 35, FALSE)</f>
        <v>6</v>
      </c>
      <c r="AL600" s="368">
        <f>VLOOKUP($B600, '0.학교(충남+대전)'!$C$4:$AH$767, 31, FALSE)</f>
        <v>5</v>
      </c>
      <c r="AM600" s="368">
        <f>VLOOKUP($B600, '0.학교(충남+대전)'!$C$4:$AH$767, 32, FALSE)</f>
        <v>1</v>
      </c>
      <c r="AN600" s="368">
        <f>VLOOKUP($G600, SCHOOL_INFO!$D$5:$AS$749, 9, FALSE)</f>
        <v>15</v>
      </c>
      <c r="AO600" s="368">
        <f>VLOOKUP($G600, SCHOOL_INFO!$D$5:$AS$749, 36, FALSE)</f>
        <v>8</v>
      </c>
      <c r="AP600" s="368">
        <f>VLOOKUP($G600, SCHOOL_INFO!$D$5:$AS$749, 37, FALSE)</f>
        <v>9</v>
      </c>
      <c r="AQ600" s="368">
        <f>VLOOKUP($B600, '0.학교(충남+대전)'!$C$4:$AC$767, 27, FALSE)</f>
        <v>17</v>
      </c>
      <c r="AR600" s="368">
        <f>VLOOKUP($B600, '0.학교(충남+대전)'!$C$4:$AH$767, 29, FALSE)</f>
        <v>17</v>
      </c>
      <c r="AS600" s="368">
        <f>VLOOKUP($B600, '0.학교(충남+대전)'!$C$4:$AH$767, 30, FALSE)</f>
        <v>0</v>
      </c>
      <c r="AT600" s="368">
        <f>VLOOKUP($G600, SCHOOL_INFO!$D$5:$AS$749, 38, FALSE)</f>
        <v>1</v>
      </c>
      <c r="AU600" s="368">
        <f>VLOOKUP($G600, SCHOOL_INFO!$D$5:$AS$749, 39, FALSE)</f>
        <v>6</v>
      </c>
      <c r="AV600" s="368">
        <f>VLOOKUP($G600, SCHOOL_INFO!$D$5:$AS$749, 40, FALSE)</f>
        <v>17</v>
      </c>
      <c r="AW600" s="368">
        <f>VLOOKUP($G600, SCHOOL_INFO!$D$5:$AS$749, 41, FALSE)</f>
        <v>0</v>
      </c>
      <c r="AX600" s="368">
        <f>VLOOKUP($G600, SCHOOL_INFO!$D$5:$AS$749, 42, FALSE)</f>
        <v>0</v>
      </c>
    </row>
    <row r="601" spans="1:50" ht="16.5" customHeight="1">
      <c r="A601" s="80">
        <v>597</v>
      </c>
      <c r="B601" s="86" t="s">
        <v>1976</v>
      </c>
      <c r="C601" s="88" t="s">
        <v>28</v>
      </c>
      <c r="D601" s="86" t="s">
        <v>2233</v>
      </c>
      <c r="E601" s="86" t="s">
        <v>1784</v>
      </c>
      <c r="F601" s="103" t="s">
        <v>724</v>
      </c>
      <c r="G601" s="107" t="s">
        <v>1977</v>
      </c>
      <c r="H601" s="390" t="s">
        <v>5405</v>
      </c>
      <c r="I601" s="390" t="s">
        <v>35</v>
      </c>
      <c r="J601" s="88" t="s">
        <v>5123</v>
      </c>
      <c r="K601" s="366">
        <v>3</v>
      </c>
      <c r="L601" s="367">
        <v>1</v>
      </c>
      <c r="M601" s="367">
        <v>1</v>
      </c>
      <c r="N601" s="368">
        <f>VLOOKUP($G601, SCHOOL_INFO!$D$5:$AS$749, 6, FALSE)</f>
        <v>13</v>
      </c>
      <c r="O601" s="368">
        <f>VLOOKUP($G601, SCHOOL_INFO!$D$5:$AS$749, 7, FALSE)</f>
        <v>4</v>
      </c>
      <c r="P601" s="368">
        <f>VLOOKUP($G601, SCHOOL_INFO!$D$5:$AS$749, 8, FALSE)</f>
        <v>1</v>
      </c>
      <c r="Q601" s="368">
        <f>VLOOKUP($G601, SCHOOL_INFO!$D$5:$AS$749, 10, FALSE)</f>
        <v>5</v>
      </c>
      <c r="R601" s="368">
        <f>VLOOKUP($G601, SCHOOL_INFO!$D$5:$AS$749, 11, FALSE)</f>
        <v>1</v>
      </c>
      <c r="S601" s="368">
        <f>VLOOKUP($G601, SCHOOL_INFO!$D$5:$AS$749, 12, FALSE)</f>
        <v>0</v>
      </c>
      <c r="T601" s="368">
        <f>VLOOKUP($G601, SCHOOL_INFO!$D$5:$AS$749, 13, FALSE)</f>
        <v>1</v>
      </c>
      <c r="U601" s="368">
        <f>VLOOKUP($G601, SCHOOL_INFO!$D$5:$AS$749, 14, FALSE)</f>
        <v>0</v>
      </c>
      <c r="V601" s="368">
        <f>VLOOKUP($G601, SCHOOL_INFO!$D$5:$AS$749, 15, FALSE)</f>
        <v>0</v>
      </c>
      <c r="W601" s="368">
        <f>VLOOKUP($G601, SCHOOL_INFO!$D$5:$AS$749, 17, FALSE)</f>
        <v>1</v>
      </c>
      <c r="X601" s="368">
        <f>VLOOKUP($G601, SCHOOL_INFO!$D$5:$AS$749, 18, FALSE)</f>
        <v>0</v>
      </c>
      <c r="Y601" s="368">
        <f>VLOOKUP($G601, SCHOOL_INFO!$D$5:$AS$749, 19, FALSE)</f>
        <v>0</v>
      </c>
      <c r="Z601" s="368">
        <f>VLOOKUP($G601, SCHOOL_INFO!$D$5:$AS$749, 21, FALSE)</f>
        <v>18</v>
      </c>
      <c r="AA601" s="368">
        <f>VLOOKUP($G601, SCHOOL_INFO!$D$5:$AS$749, 22, FALSE)</f>
        <v>8</v>
      </c>
      <c r="AB601" s="368">
        <f>VLOOKUP($G601, SCHOOL_INFO!$D$5:$AS$749, 23, FALSE)</f>
        <v>0</v>
      </c>
      <c r="AC601" s="368">
        <f>VLOOKUP($G601, SCHOOL_INFO!$D$5:$AS$749, 25, FALSE)</f>
        <v>9</v>
      </c>
      <c r="AD601" s="368">
        <f>VLOOKUP($G601, SCHOOL_INFO!$D$5:$AS$749, 26, FALSE)</f>
        <v>3</v>
      </c>
      <c r="AE601" s="368">
        <f>VLOOKUP($G601, SCHOOL_INFO!$D$5:$AS$749, 27, FALSE)</f>
        <v>0</v>
      </c>
      <c r="AF601" s="368">
        <f>VLOOKUP($G601, SCHOOL_INFO!$D$5:$AS$749, 29, FALSE)</f>
        <v>5</v>
      </c>
      <c r="AG601" s="368">
        <f>VLOOKUP($G601, SCHOOL_INFO!$D$5:$AS$749, 30, FALSE)</f>
        <v>0</v>
      </c>
      <c r="AH601" s="368">
        <f>VLOOKUP($G601, SCHOOL_INFO!$D$5:$AS$749, 31, FALSE)</f>
        <v>0</v>
      </c>
      <c r="AI601" s="368">
        <f>VLOOKUP($G601, SCHOOL_INFO!$D$5:$AS$749, 33, FALSE)</f>
        <v>1</v>
      </c>
      <c r="AJ601" s="368">
        <f>VLOOKUP($G601, SCHOOL_INFO!$D$5:$AS$749, 34, FALSE)</f>
        <v>0</v>
      </c>
      <c r="AK601" s="368">
        <f>VLOOKUP($G601, SCHOOL_INFO!$D$5:$AS$749, 35, FALSE)</f>
        <v>12</v>
      </c>
      <c r="AL601" s="368">
        <f>VLOOKUP($B601, '0.학교(충남+대전)'!$C$4:$AH$767, 31, FALSE)</f>
        <v>12</v>
      </c>
      <c r="AM601" s="368">
        <f>VLOOKUP($B601, '0.학교(충남+대전)'!$C$4:$AH$767, 32, FALSE)</f>
        <v>0</v>
      </c>
      <c r="AN601" s="368">
        <f>VLOOKUP($G601, SCHOOL_INFO!$D$5:$AS$749, 9, FALSE)</f>
        <v>18</v>
      </c>
      <c r="AO601" s="368">
        <f>VLOOKUP($G601, SCHOOL_INFO!$D$5:$AS$749, 36, FALSE)</f>
        <v>13</v>
      </c>
      <c r="AP601" s="368">
        <f>VLOOKUP($G601, SCHOOL_INFO!$D$5:$AS$749, 37, FALSE)</f>
        <v>79</v>
      </c>
      <c r="AQ601" s="368">
        <f>VLOOKUP($B601, '0.학교(충남+대전)'!$C$4:$AC$767, 27, FALSE)</f>
        <v>92</v>
      </c>
      <c r="AR601" s="368">
        <f>VLOOKUP($B601, '0.학교(충남+대전)'!$C$4:$AH$767, 29, FALSE)</f>
        <v>92</v>
      </c>
      <c r="AS601" s="368">
        <f>VLOOKUP($B601, '0.학교(충남+대전)'!$C$4:$AH$767, 30, FALSE)</f>
        <v>0</v>
      </c>
      <c r="AT601" s="368">
        <f>VLOOKUP($G601, SCHOOL_INFO!$D$5:$AS$749, 38, FALSE)</f>
        <v>0</v>
      </c>
      <c r="AU601" s="368">
        <f>VLOOKUP($G601, SCHOOL_INFO!$D$5:$AS$749, 39, FALSE)</f>
        <v>10</v>
      </c>
      <c r="AV601" s="368">
        <f>VLOOKUP($G601, SCHOOL_INFO!$D$5:$AS$749, 40, FALSE)</f>
        <v>81</v>
      </c>
      <c r="AW601" s="368">
        <f>VLOOKUP($G601, SCHOOL_INFO!$D$5:$AS$749, 41, FALSE)</f>
        <v>0</v>
      </c>
      <c r="AX601" s="368">
        <f>VLOOKUP($G601, SCHOOL_INFO!$D$5:$AS$749, 42, FALSE)</f>
        <v>0</v>
      </c>
    </row>
    <row r="602" spans="1:50" ht="16.5" customHeight="1">
      <c r="A602" s="81">
        <v>598</v>
      </c>
      <c r="B602" s="86" t="s">
        <v>1978</v>
      </c>
      <c r="C602" s="88" t="s">
        <v>28</v>
      </c>
      <c r="D602" s="86" t="s">
        <v>2233</v>
      </c>
      <c r="E602" s="86" t="s">
        <v>1784</v>
      </c>
      <c r="F602" s="105" t="s">
        <v>730</v>
      </c>
      <c r="G602" s="104" t="s">
        <v>1979</v>
      </c>
      <c r="H602" s="390" t="s">
        <v>26</v>
      </c>
      <c r="I602" s="390" t="s">
        <v>35</v>
      </c>
      <c r="J602" s="88" t="s">
        <v>5123</v>
      </c>
      <c r="K602" s="366">
        <v>3</v>
      </c>
      <c r="L602" s="367">
        <v>1</v>
      </c>
      <c r="M602" s="367">
        <v>1</v>
      </c>
      <c r="N602" s="368">
        <f>VLOOKUP($G602, SCHOOL_INFO!$D$5:$AS$749, 6, FALSE)</f>
        <v>8</v>
      </c>
      <c r="O602" s="368">
        <f>VLOOKUP($G602, SCHOOL_INFO!$D$5:$AS$749, 7, FALSE)</f>
        <v>9</v>
      </c>
      <c r="P602" s="368">
        <f>VLOOKUP($G602, SCHOOL_INFO!$D$5:$AS$749, 8, FALSE)</f>
        <v>1</v>
      </c>
      <c r="Q602" s="368">
        <f>VLOOKUP($G602, SCHOOL_INFO!$D$5:$AS$749, 10, FALSE)</f>
        <v>0</v>
      </c>
      <c r="R602" s="368">
        <f>VLOOKUP($G602, SCHOOL_INFO!$D$5:$AS$749, 11, FALSE)</f>
        <v>0</v>
      </c>
      <c r="S602" s="368">
        <f>VLOOKUP($G602, SCHOOL_INFO!$D$5:$AS$749, 12, FALSE)</f>
        <v>0</v>
      </c>
      <c r="T602" s="368">
        <f>VLOOKUP($G602, SCHOOL_INFO!$D$5:$AS$749, 13, FALSE)</f>
        <v>0</v>
      </c>
      <c r="U602" s="368">
        <f>VLOOKUP($G602, SCHOOL_INFO!$D$5:$AS$749, 14, FALSE)</f>
        <v>0</v>
      </c>
      <c r="V602" s="368">
        <f>VLOOKUP($G602, SCHOOL_INFO!$D$5:$AS$749, 15, FALSE)</f>
        <v>0</v>
      </c>
      <c r="W602" s="368">
        <f>VLOOKUP($G602, SCHOOL_INFO!$D$5:$AS$749, 17, FALSE)</f>
        <v>2</v>
      </c>
      <c r="X602" s="368">
        <f>VLOOKUP($G602, SCHOOL_INFO!$D$5:$AS$749, 18, FALSE)</f>
        <v>0</v>
      </c>
      <c r="Y602" s="368">
        <f>VLOOKUP($G602, SCHOOL_INFO!$D$5:$AS$749, 19, FALSE)</f>
        <v>0</v>
      </c>
      <c r="Z602" s="368">
        <f>VLOOKUP($G602, SCHOOL_INFO!$D$5:$AS$749, 21, FALSE)</f>
        <v>13</v>
      </c>
      <c r="AA602" s="368">
        <f>VLOOKUP($G602, SCHOOL_INFO!$D$5:$AS$749, 22, FALSE)</f>
        <v>9</v>
      </c>
      <c r="AB602" s="368">
        <f>VLOOKUP($G602, SCHOOL_INFO!$D$5:$AS$749, 23, FALSE)</f>
        <v>0</v>
      </c>
      <c r="AC602" s="368">
        <f>VLOOKUP($G602, SCHOOL_INFO!$D$5:$AS$749, 25, FALSE)</f>
        <v>1</v>
      </c>
      <c r="AD602" s="368">
        <f>VLOOKUP($G602, SCHOOL_INFO!$D$5:$AS$749, 26, FALSE)</f>
        <v>0</v>
      </c>
      <c r="AE602" s="368">
        <f>VLOOKUP($G602, SCHOOL_INFO!$D$5:$AS$749, 27, FALSE)</f>
        <v>0</v>
      </c>
      <c r="AF602" s="368">
        <f>VLOOKUP($G602, SCHOOL_INFO!$D$5:$AS$749, 29, FALSE)</f>
        <v>3</v>
      </c>
      <c r="AG602" s="368">
        <f>VLOOKUP($G602, SCHOOL_INFO!$D$5:$AS$749, 30, FALSE)</f>
        <v>7</v>
      </c>
      <c r="AH602" s="368">
        <f>VLOOKUP($G602, SCHOOL_INFO!$D$5:$AS$749, 31, FALSE)</f>
        <v>0</v>
      </c>
      <c r="AI602" s="368">
        <f>VLOOKUP($G602, SCHOOL_INFO!$D$5:$AS$749, 33, FALSE)</f>
        <v>1</v>
      </c>
      <c r="AJ602" s="368">
        <f>VLOOKUP($G602, SCHOOL_INFO!$D$5:$AS$749, 34, FALSE)</f>
        <v>0</v>
      </c>
      <c r="AK602" s="368">
        <f>VLOOKUP($G602, SCHOOL_INFO!$D$5:$AS$749, 35, FALSE)</f>
        <v>6</v>
      </c>
      <c r="AL602" s="368">
        <f>VLOOKUP($B602, '0.학교(충남+대전)'!$C$4:$AH$767, 31, FALSE)</f>
        <v>6</v>
      </c>
      <c r="AM602" s="368">
        <f>VLOOKUP($B602, '0.학교(충남+대전)'!$C$4:$AH$767, 32, FALSE)</f>
        <v>0</v>
      </c>
      <c r="AN602" s="368">
        <f>VLOOKUP($G602, SCHOOL_INFO!$D$5:$AS$749, 9, FALSE)</f>
        <v>18</v>
      </c>
      <c r="AO602" s="368">
        <f>VLOOKUP($G602, SCHOOL_INFO!$D$5:$AS$749, 36, FALSE)</f>
        <v>54</v>
      </c>
      <c r="AP602" s="368">
        <f>VLOOKUP($G602, SCHOOL_INFO!$D$5:$AS$749, 37, FALSE)</f>
        <v>0</v>
      </c>
      <c r="AQ602" s="368">
        <f>VLOOKUP($B602, '0.학교(충남+대전)'!$C$4:$AC$767, 27, FALSE)</f>
        <v>57</v>
      </c>
      <c r="AR602" s="368">
        <f>VLOOKUP($B602, '0.학교(충남+대전)'!$C$4:$AH$767, 29, FALSE)</f>
        <v>54</v>
      </c>
      <c r="AS602" s="368">
        <f>VLOOKUP($B602, '0.학교(충남+대전)'!$C$4:$AH$767, 30, FALSE)</f>
        <v>0</v>
      </c>
      <c r="AT602" s="368">
        <f>VLOOKUP($G602, SCHOOL_INFO!$D$5:$AS$749, 38, FALSE)</f>
        <v>0</v>
      </c>
      <c r="AU602" s="368">
        <f>VLOOKUP($G602, SCHOOL_INFO!$D$5:$AS$749, 39, FALSE)</f>
        <v>4</v>
      </c>
      <c r="AV602" s="368">
        <f>VLOOKUP($G602, SCHOOL_INFO!$D$5:$AS$749, 40, FALSE)</f>
        <v>54</v>
      </c>
      <c r="AW602" s="368">
        <f>VLOOKUP($G602, SCHOOL_INFO!$D$5:$AS$749, 41, FALSE)</f>
        <v>0</v>
      </c>
      <c r="AX602" s="368">
        <f>VLOOKUP($G602, SCHOOL_INFO!$D$5:$AS$749, 42, FALSE)</f>
        <v>0</v>
      </c>
    </row>
    <row r="603" spans="1:50" ht="16.5" customHeight="1">
      <c r="A603" s="80">
        <v>599</v>
      </c>
      <c r="B603" s="86" t="s">
        <v>1980</v>
      </c>
      <c r="C603" s="88" t="s">
        <v>28</v>
      </c>
      <c r="D603" s="86" t="s">
        <v>2233</v>
      </c>
      <c r="E603" s="86" t="s">
        <v>1784</v>
      </c>
      <c r="F603" s="106" t="s">
        <v>727</v>
      </c>
      <c r="G603" s="104" t="s">
        <v>1981</v>
      </c>
      <c r="H603" s="390" t="s">
        <v>26</v>
      </c>
      <c r="I603" s="390" t="s">
        <v>35</v>
      </c>
      <c r="J603" s="88" t="s">
        <v>5123</v>
      </c>
      <c r="K603" s="366">
        <v>3</v>
      </c>
      <c r="L603" s="367">
        <v>1</v>
      </c>
      <c r="M603" s="367">
        <v>1</v>
      </c>
      <c r="N603" s="368">
        <f>VLOOKUP($G603, SCHOOL_INFO!$D$5:$AS$749, 6, FALSE)</f>
        <v>17</v>
      </c>
      <c r="O603" s="368">
        <f>VLOOKUP($G603, SCHOOL_INFO!$D$5:$AS$749, 7, FALSE)</f>
        <v>9</v>
      </c>
      <c r="P603" s="368">
        <f>VLOOKUP($G603, SCHOOL_INFO!$D$5:$AS$749, 8, FALSE)</f>
        <v>1</v>
      </c>
      <c r="Q603" s="368">
        <f>VLOOKUP($G603, SCHOOL_INFO!$D$5:$AS$749, 10, FALSE)</f>
        <v>0</v>
      </c>
      <c r="R603" s="368">
        <f>VLOOKUP($G603, SCHOOL_INFO!$D$5:$AS$749, 11, FALSE)</f>
        <v>0</v>
      </c>
      <c r="S603" s="368">
        <f>VLOOKUP($G603, SCHOOL_INFO!$D$5:$AS$749, 12, FALSE)</f>
        <v>0</v>
      </c>
      <c r="T603" s="368">
        <f>VLOOKUP($G603, SCHOOL_INFO!$D$5:$AS$749, 13, FALSE)</f>
        <v>0</v>
      </c>
      <c r="U603" s="368">
        <f>VLOOKUP($G603, SCHOOL_INFO!$D$5:$AS$749, 14, FALSE)</f>
        <v>0</v>
      </c>
      <c r="V603" s="368">
        <f>VLOOKUP($G603, SCHOOL_INFO!$D$5:$AS$749, 15, FALSE)</f>
        <v>0</v>
      </c>
      <c r="W603" s="368">
        <f>VLOOKUP($G603, SCHOOL_INFO!$D$5:$AS$749, 17, FALSE)</f>
        <v>8</v>
      </c>
      <c r="X603" s="368">
        <f>VLOOKUP($G603, SCHOOL_INFO!$D$5:$AS$749, 18, FALSE)</f>
        <v>4</v>
      </c>
      <c r="Y603" s="368">
        <f>VLOOKUP($G603, SCHOOL_INFO!$D$5:$AS$749, 19, FALSE)</f>
        <v>0</v>
      </c>
      <c r="Z603" s="368">
        <f>VLOOKUP($G603, SCHOOL_INFO!$D$5:$AS$749, 21, FALSE)</f>
        <v>21</v>
      </c>
      <c r="AA603" s="368">
        <f>VLOOKUP($G603, SCHOOL_INFO!$D$5:$AS$749, 22, FALSE)</f>
        <v>17</v>
      </c>
      <c r="AB603" s="368">
        <f>VLOOKUP($G603, SCHOOL_INFO!$D$5:$AS$749, 23, FALSE)</f>
        <v>0</v>
      </c>
      <c r="AC603" s="368">
        <f>VLOOKUP($G603, SCHOOL_INFO!$D$5:$AS$749, 25, FALSE)</f>
        <v>1</v>
      </c>
      <c r="AD603" s="368">
        <f>VLOOKUP($G603, SCHOOL_INFO!$D$5:$AS$749, 26, FALSE)</f>
        <v>0</v>
      </c>
      <c r="AE603" s="368">
        <f>VLOOKUP($G603, SCHOOL_INFO!$D$5:$AS$749, 27, FALSE)</f>
        <v>0</v>
      </c>
      <c r="AF603" s="368">
        <f>VLOOKUP($G603, SCHOOL_INFO!$D$5:$AS$749, 29, FALSE)</f>
        <v>0</v>
      </c>
      <c r="AG603" s="368">
        <f>VLOOKUP($G603, SCHOOL_INFO!$D$5:$AS$749, 30, FALSE)</f>
        <v>2</v>
      </c>
      <c r="AH603" s="368">
        <f>VLOOKUP($G603, SCHOOL_INFO!$D$5:$AS$749, 31, FALSE)</f>
        <v>0</v>
      </c>
      <c r="AI603" s="368">
        <f>VLOOKUP($G603, SCHOOL_INFO!$D$5:$AS$749, 33, FALSE)</f>
        <v>1</v>
      </c>
      <c r="AJ603" s="368">
        <f>VLOOKUP($G603, SCHOOL_INFO!$D$5:$AS$749, 34, FALSE)</f>
        <v>0</v>
      </c>
      <c r="AK603" s="368">
        <f>VLOOKUP($G603, SCHOOL_INFO!$D$5:$AS$749, 35, FALSE)</f>
        <v>8</v>
      </c>
      <c r="AL603" s="368">
        <f>VLOOKUP($B603, '0.학교(충남+대전)'!$C$4:$AH$767, 31, FALSE)</f>
        <v>7</v>
      </c>
      <c r="AM603" s="368">
        <f>VLOOKUP($B603, '0.학교(충남+대전)'!$C$4:$AH$767, 32, FALSE)</f>
        <v>1</v>
      </c>
      <c r="AN603" s="368">
        <f>VLOOKUP($G603, SCHOOL_INFO!$D$5:$AS$749, 9, FALSE)</f>
        <v>27</v>
      </c>
      <c r="AO603" s="368">
        <f>VLOOKUP($G603, SCHOOL_INFO!$D$5:$AS$749, 36, FALSE)</f>
        <v>38</v>
      </c>
      <c r="AP603" s="368">
        <f>VLOOKUP($G603, SCHOOL_INFO!$D$5:$AS$749, 37, FALSE)</f>
        <v>6</v>
      </c>
      <c r="AQ603" s="368">
        <f>VLOOKUP($B603, '0.학교(충남+대전)'!$C$4:$AC$767, 27, FALSE)</f>
        <v>44</v>
      </c>
      <c r="AR603" s="368">
        <f>VLOOKUP($B603, '0.학교(충남+대전)'!$C$4:$AH$767, 29, FALSE)</f>
        <v>44</v>
      </c>
      <c r="AS603" s="368">
        <f>VLOOKUP($B603, '0.학교(충남+대전)'!$C$4:$AH$767, 30, FALSE)</f>
        <v>0</v>
      </c>
      <c r="AT603" s="368">
        <f>VLOOKUP($G603, SCHOOL_INFO!$D$5:$AS$749, 38, FALSE)</f>
        <v>0</v>
      </c>
      <c r="AU603" s="368">
        <f>VLOOKUP($G603, SCHOOL_INFO!$D$5:$AS$749, 39, FALSE)</f>
        <v>7</v>
      </c>
      <c r="AV603" s="368">
        <f>VLOOKUP($G603, SCHOOL_INFO!$D$5:$AS$749, 40, FALSE)</f>
        <v>44</v>
      </c>
      <c r="AW603" s="368">
        <f>VLOOKUP($G603, SCHOOL_INFO!$D$5:$AS$749, 41, FALSE)</f>
        <v>0</v>
      </c>
      <c r="AX603" s="368">
        <f>VLOOKUP($G603, SCHOOL_INFO!$D$5:$AS$749, 42, FALSE)</f>
        <v>0</v>
      </c>
    </row>
    <row r="604" spans="1:50" ht="16.5" customHeight="1">
      <c r="A604" s="80">
        <v>600</v>
      </c>
      <c r="B604" s="86" t="s">
        <v>1982</v>
      </c>
      <c r="C604" s="88" t="s">
        <v>28</v>
      </c>
      <c r="D604" s="86" t="s">
        <v>2233</v>
      </c>
      <c r="E604" s="86" t="s">
        <v>1784</v>
      </c>
      <c r="F604" s="106" t="s">
        <v>727</v>
      </c>
      <c r="G604" s="104" t="s">
        <v>1983</v>
      </c>
      <c r="H604" s="390" t="s">
        <v>26</v>
      </c>
      <c r="I604" s="390" t="s">
        <v>35</v>
      </c>
      <c r="J604" s="88" t="s">
        <v>5123</v>
      </c>
      <c r="K604" s="366">
        <v>3</v>
      </c>
      <c r="L604" s="367">
        <v>1</v>
      </c>
      <c r="M604" s="367">
        <v>1</v>
      </c>
      <c r="N604" s="368">
        <f>VLOOKUP($G604, SCHOOL_INFO!$D$5:$AS$749, 6, FALSE)</f>
        <v>12</v>
      </c>
      <c r="O604" s="368">
        <f>VLOOKUP($G604, SCHOOL_INFO!$D$5:$AS$749, 7, FALSE)</f>
        <v>0</v>
      </c>
      <c r="P604" s="368">
        <f>VLOOKUP($G604, SCHOOL_INFO!$D$5:$AS$749, 8, FALSE)</f>
        <v>1</v>
      </c>
      <c r="Q604" s="368">
        <f>VLOOKUP($G604, SCHOOL_INFO!$D$5:$AS$749, 10, FALSE)</f>
        <v>2</v>
      </c>
      <c r="R604" s="368">
        <f>VLOOKUP($G604, SCHOOL_INFO!$D$5:$AS$749, 11, FALSE)</f>
        <v>0</v>
      </c>
      <c r="S604" s="368">
        <f>VLOOKUP($G604, SCHOOL_INFO!$D$5:$AS$749, 12, FALSE)</f>
        <v>0</v>
      </c>
      <c r="T604" s="368">
        <f>VLOOKUP($G604, SCHOOL_INFO!$D$5:$AS$749, 13, FALSE)</f>
        <v>0</v>
      </c>
      <c r="U604" s="368">
        <f>VLOOKUP($G604, SCHOOL_INFO!$D$5:$AS$749, 14, FALSE)</f>
        <v>0</v>
      </c>
      <c r="V604" s="368">
        <f>VLOOKUP($G604, SCHOOL_INFO!$D$5:$AS$749, 15, FALSE)</f>
        <v>0</v>
      </c>
      <c r="W604" s="368">
        <f>VLOOKUP($G604, SCHOOL_INFO!$D$5:$AS$749, 17, FALSE)</f>
        <v>0</v>
      </c>
      <c r="X604" s="368">
        <f>VLOOKUP($G604, SCHOOL_INFO!$D$5:$AS$749, 18, FALSE)</f>
        <v>0</v>
      </c>
      <c r="Y604" s="368">
        <f>VLOOKUP($G604, SCHOOL_INFO!$D$5:$AS$749, 19, FALSE)</f>
        <v>0</v>
      </c>
      <c r="Z604" s="368">
        <f>VLOOKUP($G604, SCHOOL_INFO!$D$5:$AS$749, 21, FALSE)</f>
        <v>16</v>
      </c>
      <c r="AA604" s="368">
        <f>VLOOKUP($G604, SCHOOL_INFO!$D$5:$AS$749, 22, FALSE)</f>
        <v>6</v>
      </c>
      <c r="AB604" s="368">
        <f>VLOOKUP($G604, SCHOOL_INFO!$D$5:$AS$749, 23, FALSE)</f>
        <v>0</v>
      </c>
      <c r="AC604" s="368">
        <f>VLOOKUP($G604, SCHOOL_INFO!$D$5:$AS$749, 25, FALSE)</f>
        <v>11</v>
      </c>
      <c r="AD604" s="368">
        <f>VLOOKUP($G604, SCHOOL_INFO!$D$5:$AS$749, 26, FALSE)</f>
        <v>0</v>
      </c>
      <c r="AE604" s="368">
        <f>VLOOKUP($G604, SCHOOL_INFO!$D$5:$AS$749, 27, FALSE)</f>
        <v>0</v>
      </c>
      <c r="AF604" s="368">
        <f>VLOOKUP($G604, SCHOOL_INFO!$D$5:$AS$749, 29, FALSE)</f>
        <v>0</v>
      </c>
      <c r="AG604" s="368">
        <f>VLOOKUP($G604, SCHOOL_INFO!$D$5:$AS$749, 30, FALSE)</f>
        <v>0</v>
      </c>
      <c r="AH604" s="368">
        <f>VLOOKUP($G604, SCHOOL_INFO!$D$5:$AS$749, 31, FALSE)</f>
        <v>0</v>
      </c>
      <c r="AI604" s="368">
        <f>VLOOKUP($G604, SCHOOL_INFO!$D$5:$AS$749, 33, FALSE)</f>
        <v>1</v>
      </c>
      <c r="AJ604" s="368">
        <f>VLOOKUP($G604, SCHOOL_INFO!$D$5:$AS$749, 34, FALSE)</f>
        <v>0</v>
      </c>
      <c r="AK604" s="368">
        <f>VLOOKUP($G604, SCHOOL_INFO!$D$5:$AS$749, 35, FALSE)</f>
        <v>7</v>
      </c>
      <c r="AL604" s="368">
        <f>VLOOKUP($B604, '0.학교(충남+대전)'!$C$4:$AH$767, 31, FALSE)</f>
        <v>7</v>
      </c>
      <c r="AM604" s="368">
        <f>VLOOKUP($B604, '0.학교(충남+대전)'!$C$4:$AH$767, 32, FALSE)</f>
        <v>0</v>
      </c>
      <c r="AN604" s="368">
        <f>VLOOKUP($G604, SCHOOL_INFO!$D$5:$AS$749, 9, FALSE)</f>
        <v>13</v>
      </c>
      <c r="AO604" s="368">
        <f>VLOOKUP($G604, SCHOOL_INFO!$D$5:$AS$749, 36, FALSE)</f>
        <v>4</v>
      </c>
      <c r="AP604" s="368">
        <f>VLOOKUP($G604, SCHOOL_INFO!$D$5:$AS$749, 37, FALSE)</f>
        <v>34</v>
      </c>
      <c r="AQ604" s="368">
        <f>VLOOKUP($B604, '0.학교(충남+대전)'!$C$4:$AC$767, 27, FALSE)</f>
        <v>38</v>
      </c>
      <c r="AR604" s="368">
        <f>VLOOKUP($B604, '0.학교(충남+대전)'!$C$4:$AH$767, 29, FALSE)</f>
        <v>38</v>
      </c>
      <c r="AS604" s="368">
        <f>VLOOKUP($B604, '0.학교(충남+대전)'!$C$4:$AH$767, 30, FALSE)</f>
        <v>0</v>
      </c>
      <c r="AT604" s="368">
        <f>VLOOKUP($G604, SCHOOL_INFO!$D$5:$AS$749, 38, FALSE)</f>
        <v>0</v>
      </c>
      <c r="AU604" s="368">
        <f>VLOOKUP($G604, SCHOOL_INFO!$D$5:$AS$749, 39, FALSE)</f>
        <v>7</v>
      </c>
      <c r="AV604" s="368">
        <f>VLOOKUP($G604, SCHOOL_INFO!$D$5:$AS$749, 40, FALSE)</f>
        <v>38</v>
      </c>
      <c r="AW604" s="368">
        <f>VLOOKUP($G604, SCHOOL_INFO!$D$5:$AS$749, 41, FALSE)</f>
        <v>0</v>
      </c>
      <c r="AX604" s="368">
        <f>VLOOKUP($G604, SCHOOL_INFO!$D$5:$AS$749, 42, FALSE)</f>
        <v>0</v>
      </c>
    </row>
    <row r="605" spans="1:50" ht="16.5" customHeight="1">
      <c r="A605" s="81">
        <v>601</v>
      </c>
      <c r="B605" s="86" t="s">
        <v>1984</v>
      </c>
      <c r="C605" s="88" t="s">
        <v>28</v>
      </c>
      <c r="D605" s="86" t="s">
        <v>2233</v>
      </c>
      <c r="E605" s="86" t="s">
        <v>1784</v>
      </c>
      <c r="F605" s="106" t="s">
        <v>727</v>
      </c>
      <c r="G605" s="104" t="s">
        <v>1985</v>
      </c>
      <c r="H605" s="390" t="s">
        <v>2353</v>
      </c>
      <c r="I605" s="391" t="s">
        <v>35</v>
      </c>
      <c r="J605" s="88" t="s">
        <v>5123</v>
      </c>
      <c r="K605" s="366">
        <v>3</v>
      </c>
      <c r="L605" s="367">
        <v>1</v>
      </c>
      <c r="M605" s="367">
        <v>1</v>
      </c>
      <c r="N605" s="368">
        <f>VLOOKUP($G605, SCHOOL_INFO!$D$5:$AS$749, 6, FALSE)</f>
        <v>41</v>
      </c>
      <c r="O605" s="368">
        <f>VLOOKUP($G605, SCHOOL_INFO!$D$5:$AS$749, 7, FALSE)</f>
        <v>0</v>
      </c>
      <c r="P605" s="368">
        <f>VLOOKUP($G605, SCHOOL_INFO!$D$5:$AS$749, 8, FALSE)</f>
        <v>1</v>
      </c>
      <c r="Q605" s="368">
        <f>VLOOKUP($G605, SCHOOL_INFO!$D$5:$AS$749, 10, FALSE)</f>
        <v>30</v>
      </c>
      <c r="R605" s="368">
        <f>VLOOKUP($G605, SCHOOL_INFO!$D$5:$AS$749, 11, FALSE)</f>
        <v>0</v>
      </c>
      <c r="S605" s="368">
        <f>VLOOKUP($G605, SCHOOL_INFO!$D$5:$AS$749, 12, FALSE)</f>
        <v>0</v>
      </c>
      <c r="T605" s="368">
        <f>VLOOKUP($G605, SCHOOL_INFO!$D$5:$AS$749, 13, FALSE)</f>
        <v>78</v>
      </c>
      <c r="U605" s="368">
        <f>VLOOKUP($G605, SCHOOL_INFO!$D$5:$AS$749, 14, FALSE)</f>
        <v>2</v>
      </c>
      <c r="V605" s="368">
        <f>VLOOKUP($G605, SCHOOL_INFO!$D$5:$AS$749, 15, FALSE)</f>
        <v>0</v>
      </c>
      <c r="W605" s="368">
        <f>VLOOKUP($G605, SCHOOL_INFO!$D$5:$AS$749, 17, FALSE)</f>
        <v>0</v>
      </c>
      <c r="X605" s="368">
        <f>VLOOKUP($G605, SCHOOL_INFO!$D$5:$AS$749, 18, FALSE)</f>
        <v>0</v>
      </c>
      <c r="Y605" s="368">
        <f>VLOOKUP($G605, SCHOOL_INFO!$D$5:$AS$749, 19, FALSE)</f>
        <v>0</v>
      </c>
      <c r="Z605" s="368">
        <f>VLOOKUP($G605, SCHOOL_INFO!$D$5:$AS$749, 21, FALSE)</f>
        <v>120</v>
      </c>
      <c r="AA605" s="368">
        <f>VLOOKUP($G605, SCHOOL_INFO!$D$5:$AS$749, 22, FALSE)</f>
        <v>4</v>
      </c>
      <c r="AB605" s="368">
        <f>VLOOKUP($G605, SCHOOL_INFO!$D$5:$AS$749, 23, FALSE)</f>
        <v>0</v>
      </c>
      <c r="AC605" s="368">
        <f>VLOOKUP($G605, SCHOOL_INFO!$D$5:$AS$749, 25, FALSE)</f>
        <v>2</v>
      </c>
      <c r="AD605" s="368">
        <f>VLOOKUP($G605, SCHOOL_INFO!$D$5:$AS$749, 26, FALSE)</f>
        <v>0</v>
      </c>
      <c r="AE605" s="368">
        <f>VLOOKUP($G605, SCHOOL_INFO!$D$5:$AS$749, 27, FALSE)</f>
        <v>0</v>
      </c>
      <c r="AF605" s="368">
        <f>VLOOKUP($G605, SCHOOL_INFO!$D$5:$AS$749, 29, FALSE)</f>
        <v>0</v>
      </c>
      <c r="AG605" s="368">
        <f>VLOOKUP($G605, SCHOOL_INFO!$D$5:$AS$749, 30, FALSE)</f>
        <v>0</v>
      </c>
      <c r="AH605" s="368">
        <f>VLOOKUP($G605, SCHOOL_INFO!$D$5:$AS$749, 31, FALSE)</f>
        <v>0</v>
      </c>
      <c r="AI605" s="368">
        <f>VLOOKUP($G605, SCHOOL_INFO!$D$5:$AS$749, 33, FALSE)</f>
        <v>1</v>
      </c>
      <c r="AJ605" s="368">
        <f>VLOOKUP($G605, SCHOOL_INFO!$D$5:$AS$749, 34, FALSE)</f>
        <v>0</v>
      </c>
      <c r="AK605" s="368">
        <f>VLOOKUP($G605, SCHOOL_INFO!$D$5:$AS$749, 35, FALSE)</f>
        <v>10</v>
      </c>
      <c r="AL605" s="368">
        <f>VLOOKUP($B605, '0.학교(충남+대전)'!$C$4:$AH$767, 31, FALSE)</f>
        <v>9</v>
      </c>
      <c r="AM605" s="368">
        <f>VLOOKUP($B605, '0.학교(충남+대전)'!$C$4:$AH$767, 32, FALSE)</f>
        <v>1</v>
      </c>
      <c r="AN605" s="368">
        <f>VLOOKUP($G605, SCHOOL_INFO!$D$5:$AS$749, 9, FALSE)</f>
        <v>42</v>
      </c>
      <c r="AO605" s="368">
        <f>VLOOKUP($G605, SCHOOL_INFO!$D$5:$AS$749, 36, FALSE)</f>
        <v>0</v>
      </c>
      <c r="AP605" s="368">
        <f>VLOOKUP($G605, SCHOOL_INFO!$D$5:$AS$749, 37, FALSE)</f>
        <v>3</v>
      </c>
      <c r="AQ605" s="368">
        <f>VLOOKUP($B605, '0.학교(충남+대전)'!$C$4:$AC$767, 27, FALSE)</f>
        <v>83</v>
      </c>
      <c r="AR605" s="368">
        <f>VLOOKUP($B605, '0.학교(충남+대전)'!$C$4:$AH$767, 29, FALSE)</f>
        <v>83</v>
      </c>
      <c r="AS605" s="368">
        <f>VLOOKUP($B605, '0.학교(충남+대전)'!$C$4:$AH$767, 30, FALSE)</f>
        <v>0</v>
      </c>
      <c r="AT605" s="368">
        <f>VLOOKUP($G605, SCHOOL_INFO!$D$5:$AS$749, 38, FALSE)</f>
        <v>5</v>
      </c>
      <c r="AU605" s="368">
        <f>VLOOKUP($G605, SCHOOL_INFO!$D$5:$AS$749, 39, FALSE)</f>
        <v>11</v>
      </c>
      <c r="AV605" s="368">
        <f>VLOOKUP($G605, SCHOOL_INFO!$D$5:$AS$749, 40, FALSE)</f>
        <v>0</v>
      </c>
      <c r="AW605" s="368">
        <f>VLOOKUP($G605, SCHOOL_INFO!$D$5:$AS$749, 41, FALSE)</f>
        <v>0</v>
      </c>
      <c r="AX605" s="368">
        <f>VLOOKUP($G605, SCHOOL_INFO!$D$5:$AS$749, 42, FALSE)</f>
        <v>0</v>
      </c>
    </row>
    <row r="606" spans="1:50" ht="16.5" customHeight="1">
      <c r="A606" s="80">
        <v>602</v>
      </c>
      <c r="B606" s="86" t="s">
        <v>1986</v>
      </c>
      <c r="C606" s="88" t="s">
        <v>28</v>
      </c>
      <c r="D606" s="86" t="s">
        <v>2233</v>
      </c>
      <c r="E606" s="86" t="s">
        <v>1784</v>
      </c>
      <c r="F606" s="103" t="s">
        <v>724</v>
      </c>
      <c r="G606" s="107" t="s">
        <v>1987</v>
      </c>
      <c r="H606" s="390" t="s">
        <v>26</v>
      </c>
      <c r="I606" s="390" t="s">
        <v>35</v>
      </c>
      <c r="J606" s="88" t="s">
        <v>5123</v>
      </c>
      <c r="K606" s="366">
        <v>3</v>
      </c>
      <c r="L606" s="367">
        <v>1</v>
      </c>
      <c r="M606" s="367">
        <v>1</v>
      </c>
      <c r="N606" s="368">
        <f>VLOOKUP($G606, SCHOOL_INFO!$D$5:$AS$749, 6, FALSE)</f>
        <v>6</v>
      </c>
      <c r="O606" s="368">
        <f>VLOOKUP($G606, SCHOOL_INFO!$D$5:$AS$749, 7, FALSE)</f>
        <v>1</v>
      </c>
      <c r="P606" s="368">
        <f>VLOOKUP($G606, SCHOOL_INFO!$D$5:$AS$749, 8, FALSE)</f>
        <v>1</v>
      </c>
      <c r="Q606" s="368">
        <f>VLOOKUP($G606, SCHOOL_INFO!$D$5:$AS$749, 10, FALSE)</f>
        <v>9</v>
      </c>
      <c r="R606" s="368">
        <f>VLOOKUP($G606, SCHOOL_INFO!$D$5:$AS$749, 11, FALSE)</f>
        <v>3</v>
      </c>
      <c r="S606" s="368">
        <f>VLOOKUP($G606, SCHOOL_INFO!$D$5:$AS$749, 12, FALSE)</f>
        <v>0</v>
      </c>
      <c r="T606" s="368">
        <f>VLOOKUP($G606, SCHOOL_INFO!$D$5:$AS$749, 13, FALSE)</f>
        <v>0</v>
      </c>
      <c r="U606" s="368">
        <f>VLOOKUP($G606, SCHOOL_INFO!$D$5:$AS$749, 14, FALSE)</f>
        <v>0</v>
      </c>
      <c r="V606" s="368">
        <f>VLOOKUP($G606, SCHOOL_INFO!$D$5:$AS$749, 15, FALSE)</f>
        <v>0</v>
      </c>
      <c r="W606" s="368">
        <f>VLOOKUP($G606, SCHOOL_INFO!$D$5:$AS$749, 17, FALSE)</f>
        <v>10</v>
      </c>
      <c r="X606" s="368">
        <f>VLOOKUP($G606, SCHOOL_INFO!$D$5:$AS$749, 18, FALSE)</f>
        <v>4</v>
      </c>
      <c r="Y606" s="368">
        <f>VLOOKUP($G606, SCHOOL_INFO!$D$5:$AS$749, 19, FALSE)</f>
        <v>0</v>
      </c>
      <c r="Z606" s="368">
        <f>VLOOKUP($G606, SCHOOL_INFO!$D$5:$AS$749, 21, FALSE)</f>
        <v>3</v>
      </c>
      <c r="AA606" s="368">
        <f>VLOOKUP($G606, SCHOOL_INFO!$D$5:$AS$749, 22, FALSE)</f>
        <v>4</v>
      </c>
      <c r="AB606" s="368">
        <f>VLOOKUP($G606, SCHOOL_INFO!$D$5:$AS$749, 23, FALSE)</f>
        <v>0</v>
      </c>
      <c r="AC606" s="368">
        <f>VLOOKUP($G606, SCHOOL_INFO!$D$5:$AS$749, 25, FALSE)</f>
        <v>21</v>
      </c>
      <c r="AD606" s="368">
        <f>VLOOKUP($G606, SCHOOL_INFO!$D$5:$AS$749, 26, FALSE)</f>
        <v>3</v>
      </c>
      <c r="AE606" s="368">
        <f>VLOOKUP($G606, SCHOOL_INFO!$D$5:$AS$749, 27, FALSE)</f>
        <v>0</v>
      </c>
      <c r="AF606" s="368">
        <f>VLOOKUP($G606, SCHOOL_INFO!$D$5:$AS$749, 29, FALSE)</f>
        <v>0</v>
      </c>
      <c r="AG606" s="368">
        <f>VLOOKUP($G606, SCHOOL_INFO!$D$5:$AS$749, 30, FALSE)</f>
        <v>0</v>
      </c>
      <c r="AH606" s="368">
        <f>VLOOKUP($G606, SCHOOL_INFO!$D$5:$AS$749, 31, FALSE)</f>
        <v>0</v>
      </c>
      <c r="AI606" s="368">
        <f>VLOOKUP($G606, SCHOOL_INFO!$D$5:$AS$749, 33, FALSE)</f>
        <v>1</v>
      </c>
      <c r="AJ606" s="368">
        <f>VLOOKUP($G606, SCHOOL_INFO!$D$5:$AS$749, 34, FALSE)</f>
        <v>0</v>
      </c>
      <c r="AK606" s="368">
        <f>VLOOKUP($G606, SCHOOL_INFO!$D$5:$AS$749, 35, FALSE)</f>
        <v>7</v>
      </c>
      <c r="AL606" s="368">
        <f>VLOOKUP($B606, '0.학교(충남+대전)'!$C$4:$AH$767, 31, FALSE)</f>
        <v>7</v>
      </c>
      <c r="AM606" s="368">
        <f>VLOOKUP($B606, '0.학교(충남+대전)'!$C$4:$AH$767, 32, FALSE)</f>
        <v>0</v>
      </c>
      <c r="AN606" s="368">
        <f>VLOOKUP($G606, SCHOOL_INFO!$D$5:$AS$749, 9, FALSE)</f>
        <v>8</v>
      </c>
      <c r="AO606" s="368">
        <f>VLOOKUP($G606, SCHOOL_INFO!$D$5:$AS$749, 36, FALSE)</f>
        <v>40</v>
      </c>
      <c r="AP606" s="368">
        <f>VLOOKUP($G606, SCHOOL_INFO!$D$5:$AS$749, 37, FALSE)</f>
        <v>0</v>
      </c>
      <c r="AQ606" s="368">
        <f>VLOOKUP($B606, '0.학교(충남+대전)'!$C$4:$AC$767, 27, FALSE)</f>
        <v>44</v>
      </c>
      <c r="AR606" s="368">
        <f>VLOOKUP($B606, '0.학교(충남+대전)'!$C$4:$AH$767, 29, FALSE)</f>
        <v>40</v>
      </c>
      <c r="AS606" s="368">
        <f>VLOOKUP($B606, '0.학교(충남+대전)'!$C$4:$AH$767, 30, FALSE)</f>
        <v>0</v>
      </c>
      <c r="AT606" s="368">
        <f>VLOOKUP($G606, SCHOOL_INFO!$D$5:$AS$749, 38, FALSE)</f>
        <v>0</v>
      </c>
      <c r="AU606" s="368">
        <f>VLOOKUP($G606, SCHOOL_INFO!$D$5:$AS$749, 39, FALSE)</f>
        <v>8</v>
      </c>
      <c r="AV606" s="368">
        <f>VLOOKUP($G606, SCHOOL_INFO!$D$5:$AS$749, 40, FALSE)</f>
        <v>40</v>
      </c>
      <c r="AW606" s="368">
        <f>VLOOKUP($G606, SCHOOL_INFO!$D$5:$AS$749, 41, FALSE)</f>
        <v>0</v>
      </c>
      <c r="AX606" s="368">
        <f>VLOOKUP($G606, SCHOOL_INFO!$D$5:$AS$749, 42, FALSE)</f>
        <v>0</v>
      </c>
    </row>
    <row r="607" spans="1:50" ht="16.5" customHeight="1">
      <c r="A607" s="80">
        <v>603</v>
      </c>
      <c r="B607" s="86" t="s">
        <v>1988</v>
      </c>
      <c r="C607" s="88" t="s">
        <v>28</v>
      </c>
      <c r="D607" s="86" t="s">
        <v>2233</v>
      </c>
      <c r="E607" s="86" t="s">
        <v>1784</v>
      </c>
      <c r="F607" s="106" t="s">
        <v>727</v>
      </c>
      <c r="G607" s="104" t="s">
        <v>1989</v>
      </c>
      <c r="H607" s="390" t="s">
        <v>2353</v>
      </c>
      <c r="I607" s="390" t="s">
        <v>699</v>
      </c>
      <c r="J607" s="88" t="s">
        <v>5123</v>
      </c>
      <c r="K607" s="366">
        <v>2</v>
      </c>
      <c r="L607" s="367">
        <v>1</v>
      </c>
      <c r="M607" s="367">
        <v>1</v>
      </c>
      <c r="N607" s="368">
        <f>VLOOKUP($G607, SCHOOL_INFO!$D$5:$AS$749, 6, FALSE)</f>
        <v>2</v>
      </c>
      <c r="O607" s="368">
        <f>VLOOKUP($G607, SCHOOL_INFO!$D$5:$AS$749, 7, FALSE)</f>
        <v>0</v>
      </c>
      <c r="P607" s="368">
        <f>VLOOKUP($G607, SCHOOL_INFO!$D$5:$AS$749, 8, FALSE)</f>
        <v>1</v>
      </c>
      <c r="Q607" s="368">
        <f>VLOOKUP($G607, SCHOOL_INFO!$D$5:$AS$749, 10, FALSE)</f>
        <v>0</v>
      </c>
      <c r="R607" s="368">
        <f>VLOOKUP($G607, SCHOOL_INFO!$D$5:$AS$749, 11, FALSE)</f>
        <v>2</v>
      </c>
      <c r="S607" s="368">
        <f>VLOOKUP($G607, SCHOOL_INFO!$D$5:$AS$749, 12, FALSE)</f>
        <v>0</v>
      </c>
      <c r="T607" s="368">
        <f>VLOOKUP($G607, SCHOOL_INFO!$D$5:$AS$749, 13, FALSE)</f>
        <v>2</v>
      </c>
      <c r="U607" s="368">
        <f>VLOOKUP($G607, SCHOOL_INFO!$D$5:$AS$749, 14, FALSE)</f>
        <v>2</v>
      </c>
      <c r="V607" s="368">
        <f>VLOOKUP($G607, SCHOOL_INFO!$D$5:$AS$749, 15, FALSE)</f>
        <v>0</v>
      </c>
      <c r="W607" s="368">
        <f>VLOOKUP($G607, SCHOOL_INFO!$D$5:$AS$749, 17, FALSE)</f>
        <v>0</v>
      </c>
      <c r="X607" s="368">
        <f>VLOOKUP($G607, SCHOOL_INFO!$D$5:$AS$749, 18, FALSE)</f>
        <v>0</v>
      </c>
      <c r="Y607" s="368">
        <f>VLOOKUP($G607, SCHOOL_INFO!$D$5:$AS$749, 19, FALSE)</f>
        <v>0</v>
      </c>
      <c r="Z607" s="368">
        <f>VLOOKUP($G607, SCHOOL_INFO!$D$5:$AS$749, 21, FALSE)</f>
        <v>4</v>
      </c>
      <c r="AA607" s="368">
        <f>VLOOKUP($G607, SCHOOL_INFO!$D$5:$AS$749, 22, FALSE)</f>
        <v>4</v>
      </c>
      <c r="AB607" s="368">
        <f>VLOOKUP($G607, SCHOOL_INFO!$D$5:$AS$749, 23, FALSE)</f>
        <v>0</v>
      </c>
      <c r="AC607" s="368">
        <f>VLOOKUP($G607, SCHOOL_INFO!$D$5:$AS$749, 25, FALSE)</f>
        <v>0</v>
      </c>
      <c r="AD607" s="368">
        <f>VLOOKUP($G607, SCHOOL_INFO!$D$5:$AS$749, 26, FALSE)</f>
        <v>0</v>
      </c>
      <c r="AE607" s="368">
        <f>VLOOKUP($G607, SCHOOL_INFO!$D$5:$AS$749, 27, FALSE)</f>
        <v>0</v>
      </c>
      <c r="AF607" s="368">
        <f>VLOOKUP($G607, SCHOOL_INFO!$D$5:$AS$749, 29, FALSE)</f>
        <v>0</v>
      </c>
      <c r="AG607" s="368">
        <f>VLOOKUP($G607, SCHOOL_INFO!$D$5:$AS$749, 30, FALSE)</f>
        <v>0</v>
      </c>
      <c r="AH607" s="368">
        <f>VLOOKUP($G607, SCHOOL_INFO!$D$5:$AS$749, 31, FALSE)</f>
        <v>0</v>
      </c>
      <c r="AI607" s="368">
        <f>VLOOKUP($G607, SCHOOL_INFO!$D$5:$AS$749, 33, FALSE)</f>
        <v>1</v>
      </c>
      <c r="AJ607" s="368">
        <f>VLOOKUP($G607, SCHOOL_INFO!$D$5:$AS$749, 34, FALSE)</f>
        <v>0</v>
      </c>
      <c r="AK607" s="368">
        <f>VLOOKUP($G607, SCHOOL_INFO!$D$5:$AS$749, 35, FALSE)</f>
        <v>4</v>
      </c>
      <c r="AL607" s="368">
        <f>VLOOKUP($B607, '0.학교(충남+대전)'!$C$4:$AH$767, 31, FALSE)</f>
        <v>4</v>
      </c>
      <c r="AM607" s="368">
        <f>VLOOKUP($B607, '0.학교(충남+대전)'!$C$4:$AH$767, 32, FALSE)</f>
        <v>0</v>
      </c>
      <c r="AN607" s="368">
        <f>VLOOKUP($G607, SCHOOL_INFO!$D$5:$AS$749, 9, FALSE)</f>
        <v>3</v>
      </c>
      <c r="AO607" s="368">
        <f>VLOOKUP($G607, SCHOOL_INFO!$D$5:$AS$749, 36, FALSE)</f>
        <v>8</v>
      </c>
      <c r="AP607" s="368">
        <f>VLOOKUP($G607, SCHOOL_INFO!$D$5:$AS$749, 37, FALSE)</f>
        <v>6</v>
      </c>
      <c r="AQ607" s="368">
        <f>VLOOKUP($B607, '0.학교(충남+대전)'!$C$4:$AC$767, 27, FALSE)</f>
        <v>14</v>
      </c>
      <c r="AR607" s="368">
        <f>VLOOKUP($B607, '0.학교(충남+대전)'!$C$4:$AH$767, 29, FALSE)</f>
        <v>14</v>
      </c>
      <c r="AS607" s="368">
        <f>VLOOKUP($B607, '0.학교(충남+대전)'!$C$4:$AH$767, 30, FALSE)</f>
        <v>0</v>
      </c>
      <c r="AT607" s="368">
        <f>VLOOKUP($G607, SCHOOL_INFO!$D$5:$AS$749, 38, FALSE)</f>
        <v>0</v>
      </c>
      <c r="AU607" s="368">
        <f>VLOOKUP($G607, SCHOOL_INFO!$D$5:$AS$749, 39, FALSE)</f>
        <v>5</v>
      </c>
      <c r="AV607" s="368">
        <f>VLOOKUP($G607, SCHOOL_INFO!$D$5:$AS$749, 40, FALSE)</f>
        <v>14</v>
      </c>
      <c r="AW607" s="368">
        <f>VLOOKUP($G607, SCHOOL_INFO!$D$5:$AS$749, 41, FALSE)</f>
        <v>0</v>
      </c>
      <c r="AX607" s="368">
        <f>VLOOKUP($G607, SCHOOL_INFO!$D$5:$AS$749, 42, FALSE)</f>
        <v>0</v>
      </c>
    </row>
    <row r="608" spans="1:50" ht="16.5" customHeight="1">
      <c r="A608" s="81">
        <v>604</v>
      </c>
      <c r="B608" s="86" t="s">
        <v>1990</v>
      </c>
      <c r="C608" s="88" t="s">
        <v>28</v>
      </c>
      <c r="D608" s="86" t="s">
        <v>2233</v>
      </c>
      <c r="E608" s="86" t="s">
        <v>1784</v>
      </c>
      <c r="F608" s="103" t="s">
        <v>724</v>
      </c>
      <c r="G608" s="104" t="s">
        <v>1991</v>
      </c>
      <c r="H608" s="390" t="s">
        <v>26</v>
      </c>
      <c r="I608" s="390" t="s">
        <v>35</v>
      </c>
      <c r="J608" s="88" t="s">
        <v>5123</v>
      </c>
      <c r="K608" s="366">
        <v>3</v>
      </c>
      <c r="L608" s="367">
        <v>1</v>
      </c>
      <c r="M608" s="367">
        <v>1</v>
      </c>
      <c r="N608" s="368">
        <f>VLOOKUP($G608, SCHOOL_INFO!$D$5:$AS$749, 6, FALSE)</f>
        <v>24</v>
      </c>
      <c r="O608" s="368">
        <f>VLOOKUP($G608, SCHOOL_INFO!$D$5:$AS$749, 7, FALSE)</f>
        <v>6</v>
      </c>
      <c r="P608" s="368">
        <f>VLOOKUP($G608, SCHOOL_INFO!$D$5:$AS$749, 8, FALSE)</f>
        <v>2</v>
      </c>
      <c r="Q608" s="368">
        <f>VLOOKUP($G608, SCHOOL_INFO!$D$5:$AS$749, 10, FALSE)</f>
        <v>4</v>
      </c>
      <c r="R608" s="368">
        <f>VLOOKUP($G608, SCHOOL_INFO!$D$5:$AS$749, 11, FALSE)</f>
        <v>0</v>
      </c>
      <c r="S608" s="368">
        <f>VLOOKUP($G608, SCHOOL_INFO!$D$5:$AS$749, 12, FALSE)</f>
        <v>0</v>
      </c>
      <c r="T608" s="368">
        <f>VLOOKUP($G608, SCHOOL_INFO!$D$5:$AS$749, 13, FALSE)</f>
        <v>0</v>
      </c>
      <c r="U608" s="368">
        <f>VLOOKUP($G608, SCHOOL_INFO!$D$5:$AS$749, 14, FALSE)</f>
        <v>0</v>
      </c>
      <c r="V608" s="368">
        <f>VLOOKUP($G608, SCHOOL_INFO!$D$5:$AS$749, 15, FALSE)</f>
        <v>0</v>
      </c>
      <c r="W608" s="368">
        <f>VLOOKUP($G608, SCHOOL_INFO!$D$5:$AS$749, 17, FALSE)</f>
        <v>10</v>
      </c>
      <c r="X608" s="368">
        <f>VLOOKUP($G608, SCHOOL_INFO!$D$5:$AS$749, 18, FALSE)</f>
        <v>7</v>
      </c>
      <c r="Y608" s="368">
        <f>VLOOKUP($G608, SCHOOL_INFO!$D$5:$AS$749, 19, FALSE)</f>
        <v>0</v>
      </c>
      <c r="Z608" s="368">
        <f>VLOOKUP($G608, SCHOOL_INFO!$D$5:$AS$749, 21, FALSE)</f>
        <v>46</v>
      </c>
      <c r="AA608" s="368">
        <f>VLOOKUP($G608, SCHOOL_INFO!$D$5:$AS$749, 22, FALSE)</f>
        <v>9</v>
      </c>
      <c r="AB608" s="368">
        <f>VLOOKUP($G608, SCHOOL_INFO!$D$5:$AS$749, 23, FALSE)</f>
        <v>0</v>
      </c>
      <c r="AC608" s="368">
        <f>VLOOKUP($G608, SCHOOL_INFO!$D$5:$AS$749, 25, FALSE)</f>
        <v>0</v>
      </c>
      <c r="AD608" s="368">
        <f>VLOOKUP($G608, SCHOOL_INFO!$D$5:$AS$749, 26, FALSE)</f>
        <v>0</v>
      </c>
      <c r="AE608" s="368">
        <f>VLOOKUP($G608, SCHOOL_INFO!$D$5:$AS$749, 27, FALSE)</f>
        <v>0</v>
      </c>
      <c r="AF608" s="368">
        <f>VLOOKUP($G608, SCHOOL_INFO!$D$5:$AS$749, 29, FALSE)</f>
        <v>0</v>
      </c>
      <c r="AG608" s="368">
        <f>VLOOKUP($G608, SCHOOL_INFO!$D$5:$AS$749, 30, FALSE)</f>
        <v>0</v>
      </c>
      <c r="AH608" s="368">
        <f>VLOOKUP($G608, SCHOOL_INFO!$D$5:$AS$749, 31, FALSE)</f>
        <v>0</v>
      </c>
      <c r="AI608" s="368">
        <f>VLOOKUP($G608, SCHOOL_INFO!$D$5:$AS$749, 33, FALSE)</f>
        <v>1</v>
      </c>
      <c r="AJ608" s="368">
        <f>VLOOKUP($G608, SCHOOL_INFO!$D$5:$AS$749, 34, FALSE)</f>
        <v>0</v>
      </c>
      <c r="AK608" s="368">
        <f>VLOOKUP($G608, SCHOOL_INFO!$D$5:$AS$749, 35, FALSE)</f>
        <v>15</v>
      </c>
      <c r="AL608" s="368">
        <f>VLOOKUP($B608, '0.학교(충남+대전)'!$C$4:$AH$767, 31, FALSE)</f>
        <v>11</v>
      </c>
      <c r="AM608" s="368">
        <f>VLOOKUP($B608, '0.학교(충남+대전)'!$C$4:$AH$767, 32, FALSE)</f>
        <v>4</v>
      </c>
      <c r="AN608" s="368">
        <f>VLOOKUP($G608, SCHOOL_INFO!$D$5:$AS$749, 9, FALSE)</f>
        <v>32</v>
      </c>
      <c r="AO608" s="368">
        <f>VLOOKUP($G608, SCHOOL_INFO!$D$5:$AS$749, 36, FALSE)</f>
        <v>44</v>
      </c>
      <c r="AP608" s="368">
        <f>VLOOKUP($G608, SCHOOL_INFO!$D$5:$AS$749, 37, FALSE)</f>
        <v>14</v>
      </c>
      <c r="AQ608" s="368">
        <f>VLOOKUP($B608, '0.학교(충남+대전)'!$C$4:$AC$767, 27, FALSE)</f>
        <v>58</v>
      </c>
      <c r="AR608" s="368">
        <f>VLOOKUP($B608, '0.학교(충남+대전)'!$C$4:$AH$767, 29, FALSE)</f>
        <v>58</v>
      </c>
      <c r="AS608" s="368">
        <f>VLOOKUP($B608, '0.학교(충남+대전)'!$C$4:$AH$767, 30, FALSE)</f>
        <v>0</v>
      </c>
      <c r="AT608" s="368">
        <f>VLOOKUP($G608, SCHOOL_INFO!$D$5:$AS$749, 38, FALSE)</f>
        <v>1</v>
      </c>
      <c r="AU608" s="368">
        <f>VLOOKUP($G608, SCHOOL_INFO!$D$5:$AS$749, 39, FALSE)</f>
        <v>12</v>
      </c>
      <c r="AV608" s="368">
        <f>VLOOKUP($G608, SCHOOL_INFO!$D$5:$AS$749, 40, FALSE)</f>
        <v>55</v>
      </c>
      <c r="AW608" s="368">
        <f>VLOOKUP($G608, SCHOOL_INFO!$D$5:$AS$749, 41, FALSE)</f>
        <v>0</v>
      </c>
      <c r="AX608" s="368">
        <f>VLOOKUP($G608, SCHOOL_INFO!$D$5:$AS$749, 42, FALSE)</f>
        <v>0</v>
      </c>
    </row>
    <row r="609" spans="1:50" ht="16.5" customHeight="1">
      <c r="A609" s="80">
        <v>605</v>
      </c>
      <c r="B609" s="86" t="s">
        <v>1992</v>
      </c>
      <c r="C609" s="88" t="s">
        <v>28</v>
      </c>
      <c r="D609" s="86" t="s">
        <v>2233</v>
      </c>
      <c r="E609" s="86" t="s">
        <v>1784</v>
      </c>
      <c r="F609" s="103" t="s">
        <v>724</v>
      </c>
      <c r="G609" s="104" t="s">
        <v>1993</v>
      </c>
      <c r="H609" s="390" t="s">
        <v>26</v>
      </c>
      <c r="I609" s="390" t="s">
        <v>35</v>
      </c>
      <c r="J609" s="88" t="s">
        <v>5123</v>
      </c>
      <c r="K609" s="366">
        <v>3</v>
      </c>
      <c r="L609" s="367">
        <v>1</v>
      </c>
      <c r="M609" s="367">
        <v>1</v>
      </c>
      <c r="N609" s="368">
        <f>VLOOKUP($G609, SCHOOL_INFO!$D$5:$AS$749, 6, FALSE)</f>
        <v>16</v>
      </c>
      <c r="O609" s="368">
        <f>VLOOKUP($G609, SCHOOL_INFO!$D$5:$AS$749, 7, FALSE)</f>
        <v>39</v>
      </c>
      <c r="P609" s="368">
        <f>VLOOKUP($G609, SCHOOL_INFO!$D$5:$AS$749, 8, FALSE)</f>
        <v>2</v>
      </c>
      <c r="Q609" s="368">
        <f>VLOOKUP($G609, SCHOOL_INFO!$D$5:$AS$749, 10, FALSE)</f>
        <v>0</v>
      </c>
      <c r="R609" s="368">
        <f>VLOOKUP($G609, SCHOOL_INFO!$D$5:$AS$749, 11, FALSE)</f>
        <v>0</v>
      </c>
      <c r="S609" s="368">
        <f>VLOOKUP($G609, SCHOOL_INFO!$D$5:$AS$749, 12, FALSE)</f>
        <v>0</v>
      </c>
      <c r="T609" s="368">
        <f>VLOOKUP($G609, SCHOOL_INFO!$D$5:$AS$749, 13, FALSE)</f>
        <v>17</v>
      </c>
      <c r="U609" s="368">
        <f>VLOOKUP($G609, SCHOOL_INFO!$D$5:$AS$749, 14, FALSE)</f>
        <v>56</v>
      </c>
      <c r="V609" s="368">
        <f>VLOOKUP($G609, SCHOOL_INFO!$D$5:$AS$749, 15, FALSE)</f>
        <v>0</v>
      </c>
      <c r="W609" s="368">
        <f>VLOOKUP($G609, SCHOOL_INFO!$D$5:$AS$749, 17, FALSE)</f>
        <v>0</v>
      </c>
      <c r="X609" s="368">
        <f>VLOOKUP($G609, SCHOOL_INFO!$D$5:$AS$749, 18, FALSE)</f>
        <v>0</v>
      </c>
      <c r="Y609" s="368">
        <f>VLOOKUP($G609, SCHOOL_INFO!$D$5:$AS$749, 19, FALSE)</f>
        <v>0</v>
      </c>
      <c r="Z609" s="368">
        <f>VLOOKUP($G609, SCHOOL_INFO!$D$5:$AS$749, 21, FALSE)</f>
        <v>15</v>
      </c>
      <c r="AA609" s="368">
        <f>VLOOKUP($G609, SCHOOL_INFO!$D$5:$AS$749, 22, FALSE)</f>
        <v>26</v>
      </c>
      <c r="AB609" s="368">
        <f>VLOOKUP($G609, SCHOOL_INFO!$D$5:$AS$749, 23, FALSE)</f>
        <v>0</v>
      </c>
      <c r="AC609" s="368">
        <f>VLOOKUP($G609, SCHOOL_INFO!$D$5:$AS$749, 25, FALSE)</f>
        <v>0</v>
      </c>
      <c r="AD609" s="368">
        <f>VLOOKUP($G609, SCHOOL_INFO!$D$5:$AS$749, 26, FALSE)</f>
        <v>0</v>
      </c>
      <c r="AE609" s="368">
        <f>VLOOKUP($G609, SCHOOL_INFO!$D$5:$AS$749, 27, FALSE)</f>
        <v>0</v>
      </c>
      <c r="AF609" s="368">
        <f>VLOOKUP($G609, SCHOOL_INFO!$D$5:$AS$749, 29, FALSE)</f>
        <v>0</v>
      </c>
      <c r="AG609" s="368">
        <f>VLOOKUP($G609, SCHOOL_INFO!$D$5:$AS$749, 30, FALSE)</f>
        <v>0</v>
      </c>
      <c r="AH609" s="368">
        <f>VLOOKUP($G609, SCHOOL_INFO!$D$5:$AS$749, 31, FALSE)</f>
        <v>0</v>
      </c>
      <c r="AI609" s="368">
        <f>VLOOKUP($G609, SCHOOL_INFO!$D$5:$AS$749, 33, FALSE)</f>
        <v>1</v>
      </c>
      <c r="AJ609" s="368">
        <f>VLOOKUP($G609, SCHOOL_INFO!$D$5:$AS$749, 34, FALSE)</f>
        <v>0</v>
      </c>
      <c r="AK609" s="368">
        <f>VLOOKUP($G609, SCHOOL_INFO!$D$5:$AS$749, 35, FALSE)</f>
        <v>13</v>
      </c>
      <c r="AL609" s="368">
        <f>VLOOKUP($B609, '0.학교(충남+대전)'!$C$4:$AH$767, 31, FALSE)</f>
        <v>13</v>
      </c>
      <c r="AM609" s="368">
        <f>VLOOKUP($B609, '0.학교(충남+대전)'!$C$4:$AH$767, 32, FALSE)</f>
        <v>0</v>
      </c>
      <c r="AN609" s="368">
        <f>VLOOKUP($G609, SCHOOL_INFO!$D$5:$AS$749, 9, FALSE)</f>
        <v>57</v>
      </c>
      <c r="AO609" s="368">
        <f>VLOOKUP($G609, SCHOOL_INFO!$D$5:$AS$749, 36, FALSE)</f>
        <v>12</v>
      </c>
      <c r="AP609" s="368">
        <f>VLOOKUP($G609, SCHOOL_INFO!$D$5:$AS$749, 37, FALSE)</f>
        <v>61</v>
      </c>
      <c r="AQ609" s="368">
        <f>VLOOKUP($B609, '0.학교(충남+대전)'!$C$4:$AC$767, 27, FALSE)</f>
        <v>73</v>
      </c>
      <c r="AR609" s="368">
        <f>VLOOKUP($B609, '0.학교(충남+대전)'!$C$4:$AH$767, 29, FALSE)</f>
        <v>73</v>
      </c>
      <c r="AS609" s="368">
        <f>VLOOKUP($B609, '0.학교(충남+대전)'!$C$4:$AH$767, 30, FALSE)</f>
        <v>0</v>
      </c>
      <c r="AT609" s="368">
        <f>VLOOKUP($G609, SCHOOL_INFO!$D$5:$AS$749, 38, FALSE)</f>
        <v>1</v>
      </c>
      <c r="AU609" s="368">
        <f>VLOOKUP($G609, SCHOOL_INFO!$D$5:$AS$749, 39, FALSE)</f>
        <v>12</v>
      </c>
      <c r="AV609" s="368">
        <f>VLOOKUP($G609, SCHOOL_INFO!$D$5:$AS$749, 40, FALSE)</f>
        <v>73</v>
      </c>
      <c r="AW609" s="368">
        <f>VLOOKUP($G609, SCHOOL_INFO!$D$5:$AS$749, 41, FALSE)</f>
        <v>0</v>
      </c>
      <c r="AX609" s="368">
        <f>VLOOKUP($G609, SCHOOL_INFO!$D$5:$AS$749, 42, FALSE)</f>
        <v>0</v>
      </c>
    </row>
    <row r="610" spans="1:50" ht="16.5" customHeight="1">
      <c r="A610" s="80">
        <v>606</v>
      </c>
      <c r="B610" s="86" t="s">
        <v>1994</v>
      </c>
      <c r="C610" s="88" t="s">
        <v>28</v>
      </c>
      <c r="D610" s="86" t="s">
        <v>2233</v>
      </c>
      <c r="E610" s="86" t="s">
        <v>1784</v>
      </c>
      <c r="F610" s="105" t="s">
        <v>730</v>
      </c>
      <c r="G610" s="104" t="s">
        <v>1995</v>
      </c>
      <c r="H610" s="390" t="s">
        <v>26</v>
      </c>
      <c r="I610" s="390" t="s">
        <v>35</v>
      </c>
      <c r="J610" s="88" t="s">
        <v>5123</v>
      </c>
      <c r="K610" s="366">
        <v>3</v>
      </c>
      <c r="L610" s="367">
        <v>1</v>
      </c>
      <c r="M610" s="367">
        <v>1</v>
      </c>
      <c r="N610" s="368">
        <f>VLOOKUP($G610, SCHOOL_INFO!$D$5:$AS$749, 6, FALSE)</f>
        <v>12</v>
      </c>
      <c r="O610" s="368">
        <f>VLOOKUP($G610, SCHOOL_INFO!$D$5:$AS$749, 7, FALSE)</f>
        <v>0</v>
      </c>
      <c r="P610" s="368">
        <f>VLOOKUP($G610, SCHOOL_INFO!$D$5:$AS$749, 8, FALSE)</f>
        <v>1</v>
      </c>
      <c r="Q610" s="368">
        <f>VLOOKUP($G610, SCHOOL_INFO!$D$5:$AS$749, 10, FALSE)</f>
        <v>3</v>
      </c>
      <c r="R610" s="368">
        <f>VLOOKUP($G610, SCHOOL_INFO!$D$5:$AS$749, 11, FALSE)</f>
        <v>0</v>
      </c>
      <c r="S610" s="368">
        <f>VLOOKUP($G610, SCHOOL_INFO!$D$5:$AS$749, 12, FALSE)</f>
        <v>0</v>
      </c>
      <c r="T610" s="368">
        <f>VLOOKUP($G610, SCHOOL_INFO!$D$5:$AS$749, 13, FALSE)</f>
        <v>0</v>
      </c>
      <c r="U610" s="368">
        <f>VLOOKUP($G610, SCHOOL_INFO!$D$5:$AS$749, 14, FALSE)</f>
        <v>0</v>
      </c>
      <c r="V610" s="368">
        <f>VLOOKUP($G610, SCHOOL_INFO!$D$5:$AS$749, 15, FALSE)</f>
        <v>0</v>
      </c>
      <c r="W610" s="368">
        <f>VLOOKUP($G610, SCHOOL_INFO!$D$5:$AS$749, 17, FALSE)</f>
        <v>2</v>
      </c>
      <c r="X610" s="368">
        <f>VLOOKUP($G610, SCHOOL_INFO!$D$5:$AS$749, 18, FALSE)</f>
        <v>0</v>
      </c>
      <c r="Y610" s="368">
        <f>VLOOKUP($G610, SCHOOL_INFO!$D$5:$AS$749, 19, FALSE)</f>
        <v>0</v>
      </c>
      <c r="Z610" s="368">
        <f>VLOOKUP($G610, SCHOOL_INFO!$D$5:$AS$749, 21, FALSE)</f>
        <v>24</v>
      </c>
      <c r="AA610" s="368">
        <f>VLOOKUP($G610, SCHOOL_INFO!$D$5:$AS$749, 22, FALSE)</f>
        <v>3</v>
      </c>
      <c r="AB610" s="368">
        <f>VLOOKUP($G610, SCHOOL_INFO!$D$5:$AS$749, 23, FALSE)</f>
        <v>0</v>
      </c>
      <c r="AC610" s="368">
        <f>VLOOKUP($G610, SCHOOL_INFO!$D$5:$AS$749, 25, FALSE)</f>
        <v>5</v>
      </c>
      <c r="AD610" s="368">
        <f>VLOOKUP($G610, SCHOOL_INFO!$D$5:$AS$749, 26, FALSE)</f>
        <v>0</v>
      </c>
      <c r="AE610" s="368">
        <f>VLOOKUP($G610, SCHOOL_INFO!$D$5:$AS$749, 27, FALSE)</f>
        <v>0</v>
      </c>
      <c r="AF610" s="368">
        <f>VLOOKUP($G610, SCHOOL_INFO!$D$5:$AS$749, 29, FALSE)</f>
        <v>0</v>
      </c>
      <c r="AG610" s="368">
        <f>VLOOKUP($G610, SCHOOL_INFO!$D$5:$AS$749, 30, FALSE)</f>
        <v>0</v>
      </c>
      <c r="AH610" s="368">
        <f>VLOOKUP($G610, SCHOOL_INFO!$D$5:$AS$749, 31, FALSE)</f>
        <v>0</v>
      </c>
      <c r="AI610" s="368">
        <f>VLOOKUP($G610, SCHOOL_INFO!$D$5:$AS$749, 33, FALSE)</f>
        <v>1</v>
      </c>
      <c r="AJ610" s="368">
        <f>VLOOKUP($G610, SCHOOL_INFO!$D$5:$AS$749, 34, FALSE)</f>
        <v>0</v>
      </c>
      <c r="AK610" s="368">
        <f>VLOOKUP($G610, SCHOOL_INFO!$D$5:$AS$749, 35, FALSE)</f>
        <v>11</v>
      </c>
      <c r="AL610" s="368">
        <f>VLOOKUP($B610, '0.학교(충남+대전)'!$C$4:$AH$767, 31, FALSE)</f>
        <v>11</v>
      </c>
      <c r="AM610" s="368">
        <f>VLOOKUP($B610, '0.학교(충남+대전)'!$C$4:$AH$767, 32, FALSE)</f>
        <v>2</v>
      </c>
      <c r="AN610" s="368">
        <f>VLOOKUP($G610, SCHOOL_INFO!$D$5:$AS$749, 9, FALSE)</f>
        <v>13</v>
      </c>
      <c r="AO610" s="368">
        <f>VLOOKUP($G610, SCHOOL_INFO!$D$5:$AS$749, 36, FALSE)</f>
        <v>40</v>
      </c>
      <c r="AP610" s="368">
        <f>VLOOKUP($G610, SCHOOL_INFO!$D$5:$AS$749, 37, FALSE)</f>
        <v>6</v>
      </c>
      <c r="AQ610" s="368">
        <f>VLOOKUP($B610, '0.학교(충남+대전)'!$C$4:$AC$767, 27, FALSE)</f>
        <v>46</v>
      </c>
      <c r="AR610" s="368">
        <f>VLOOKUP($B610, '0.학교(충남+대전)'!$C$4:$AH$767, 29, FALSE)</f>
        <v>46</v>
      </c>
      <c r="AS610" s="368">
        <f>VLOOKUP($B610, '0.학교(충남+대전)'!$C$4:$AH$767, 30, FALSE)</f>
        <v>0</v>
      </c>
      <c r="AT610" s="368">
        <f>VLOOKUP($G610, SCHOOL_INFO!$D$5:$AS$749, 38, FALSE)</f>
        <v>1</v>
      </c>
      <c r="AU610" s="368">
        <f>VLOOKUP($G610, SCHOOL_INFO!$D$5:$AS$749, 39, FALSE)</f>
        <v>13</v>
      </c>
      <c r="AV610" s="368">
        <f>VLOOKUP($G610, SCHOOL_INFO!$D$5:$AS$749, 40, FALSE)</f>
        <v>48</v>
      </c>
      <c r="AW610" s="368">
        <f>VLOOKUP($G610, SCHOOL_INFO!$D$5:$AS$749, 41, FALSE)</f>
        <v>0</v>
      </c>
      <c r="AX610" s="368">
        <f>VLOOKUP($G610, SCHOOL_INFO!$D$5:$AS$749, 42, FALSE)</f>
        <v>0</v>
      </c>
    </row>
    <row r="611" spans="1:50" ht="16.5" customHeight="1">
      <c r="A611" s="81">
        <v>607</v>
      </c>
      <c r="B611" s="86" t="s">
        <v>1996</v>
      </c>
      <c r="C611" s="88" t="s">
        <v>28</v>
      </c>
      <c r="D611" s="86" t="s">
        <v>2233</v>
      </c>
      <c r="E611" s="86" t="s">
        <v>1784</v>
      </c>
      <c r="F611" s="103" t="s">
        <v>724</v>
      </c>
      <c r="G611" s="107" t="s">
        <v>1997</v>
      </c>
      <c r="H611" s="390" t="s">
        <v>26</v>
      </c>
      <c r="I611" s="390" t="s">
        <v>35</v>
      </c>
      <c r="J611" s="88" t="s">
        <v>5123</v>
      </c>
      <c r="K611" s="366">
        <v>3</v>
      </c>
      <c r="L611" s="367">
        <v>1</v>
      </c>
      <c r="M611" s="367">
        <v>1</v>
      </c>
      <c r="N611" s="368">
        <f>VLOOKUP($G611, SCHOOL_INFO!$D$5:$AS$749, 6, FALSE)</f>
        <v>21</v>
      </c>
      <c r="O611" s="368">
        <f>VLOOKUP($G611, SCHOOL_INFO!$D$5:$AS$749, 7, FALSE)</f>
        <v>0</v>
      </c>
      <c r="P611" s="368">
        <f>VLOOKUP($G611, SCHOOL_INFO!$D$5:$AS$749, 8, FALSE)</f>
        <v>1</v>
      </c>
      <c r="Q611" s="368">
        <f>VLOOKUP($G611, SCHOOL_INFO!$D$5:$AS$749, 10, FALSE)</f>
        <v>0</v>
      </c>
      <c r="R611" s="368">
        <f>VLOOKUP($G611, SCHOOL_INFO!$D$5:$AS$749, 11, FALSE)</f>
        <v>0</v>
      </c>
      <c r="S611" s="368">
        <f>VLOOKUP($G611, SCHOOL_INFO!$D$5:$AS$749, 12, FALSE)</f>
        <v>0</v>
      </c>
      <c r="T611" s="368">
        <f>VLOOKUP($G611, SCHOOL_INFO!$D$5:$AS$749, 13, FALSE)</f>
        <v>16</v>
      </c>
      <c r="U611" s="368">
        <f>VLOOKUP($G611, SCHOOL_INFO!$D$5:$AS$749, 14, FALSE)</f>
        <v>0</v>
      </c>
      <c r="V611" s="368">
        <f>VLOOKUP($G611, SCHOOL_INFO!$D$5:$AS$749, 15, FALSE)</f>
        <v>0</v>
      </c>
      <c r="W611" s="368">
        <f>VLOOKUP($G611, SCHOOL_INFO!$D$5:$AS$749, 17, FALSE)</f>
        <v>0</v>
      </c>
      <c r="X611" s="368">
        <f>VLOOKUP($G611, SCHOOL_INFO!$D$5:$AS$749, 18, FALSE)</f>
        <v>0</v>
      </c>
      <c r="Y611" s="368">
        <f>VLOOKUP($G611, SCHOOL_INFO!$D$5:$AS$749, 19, FALSE)</f>
        <v>0</v>
      </c>
      <c r="Z611" s="368">
        <f>VLOOKUP($G611, SCHOOL_INFO!$D$5:$AS$749, 21, FALSE)</f>
        <v>24</v>
      </c>
      <c r="AA611" s="368">
        <f>VLOOKUP($G611, SCHOOL_INFO!$D$5:$AS$749, 22, FALSE)</f>
        <v>2</v>
      </c>
      <c r="AB611" s="368">
        <f>VLOOKUP($G611, SCHOOL_INFO!$D$5:$AS$749, 23, FALSE)</f>
        <v>0</v>
      </c>
      <c r="AC611" s="368">
        <f>VLOOKUP($G611, SCHOOL_INFO!$D$5:$AS$749, 25, FALSE)</f>
        <v>2</v>
      </c>
      <c r="AD611" s="368">
        <f>VLOOKUP($G611, SCHOOL_INFO!$D$5:$AS$749, 26, FALSE)</f>
        <v>0</v>
      </c>
      <c r="AE611" s="368">
        <f>VLOOKUP($G611, SCHOOL_INFO!$D$5:$AS$749, 27, FALSE)</f>
        <v>0</v>
      </c>
      <c r="AF611" s="368">
        <f>VLOOKUP($G611, SCHOOL_INFO!$D$5:$AS$749, 29, FALSE)</f>
        <v>0</v>
      </c>
      <c r="AG611" s="368">
        <f>VLOOKUP($G611, SCHOOL_INFO!$D$5:$AS$749, 30, FALSE)</f>
        <v>0</v>
      </c>
      <c r="AH611" s="368">
        <f>VLOOKUP($G611, SCHOOL_INFO!$D$5:$AS$749, 31, FALSE)</f>
        <v>0</v>
      </c>
      <c r="AI611" s="368">
        <f>VLOOKUP($G611, SCHOOL_INFO!$D$5:$AS$749, 33, FALSE)</f>
        <v>1</v>
      </c>
      <c r="AJ611" s="368">
        <f>VLOOKUP($G611, SCHOOL_INFO!$D$5:$AS$749, 34, FALSE)</f>
        <v>0</v>
      </c>
      <c r="AK611" s="368">
        <f>VLOOKUP($G611, SCHOOL_INFO!$D$5:$AS$749, 35, FALSE)</f>
        <v>10</v>
      </c>
      <c r="AL611" s="368">
        <f>VLOOKUP($B611, '0.학교(충남+대전)'!$C$4:$AH$767, 31, FALSE)</f>
        <v>80</v>
      </c>
      <c r="AM611" s="368">
        <f>VLOOKUP($B611, '0.학교(충남+대전)'!$C$4:$AH$767, 32, FALSE)</f>
        <v>0</v>
      </c>
      <c r="AN611" s="368">
        <f>VLOOKUP($G611, SCHOOL_INFO!$D$5:$AS$749, 9, FALSE)</f>
        <v>22</v>
      </c>
      <c r="AO611" s="368">
        <f>VLOOKUP($G611, SCHOOL_INFO!$D$5:$AS$749, 36, FALSE)</f>
        <v>6</v>
      </c>
      <c r="AP611" s="368">
        <f>VLOOKUP($G611, SCHOOL_INFO!$D$5:$AS$749, 37, FALSE)</f>
        <v>64</v>
      </c>
      <c r="AQ611" s="368">
        <f>VLOOKUP($B611, '0.학교(충남+대전)'!$C$4:$AC$767, 27, FALSE)</f>
        <v>70</v>
      </c>
      <c r="AR611" s="368">
        <f>VLOOKUP($B611, '0.학교(충남+대전)'!$C$4:$AH$767, 29, FALSE)</f>
        <v>70</v>
      </c>
      <c r="AS611" s="368">
        <f>VLOOKUP($B611, '0.학교(충남+대전)'!$C$4:$AH$767, 30, FALSE)</f>
        <v>0</v>
      </c>
      <c r="AT611" s="368">
        <f>VLOOKUP($G611, SCHOOL_INFO!$D$5:$AS$749, 38, FALSE)</f>
        <v>0</v>
      </c>
      <c r="AU611" s="368">
        <f>VLOOKUP($G611, SCHOOL_INFO!$D$5:$AS$749, 39, FALSE)</f>
        <v>10</v>
      </c>
      <c r="AV611" s="368">
        <f>VLOOKUP($G611, SCHOOL_INFO!$D$5:$AS$749, 40, FALSE)</f>
        <v>71</v>
      </c>
      <c r="AW611" s="368">
        <f>VLOOKUP($G611, SCHOOL_INFO!$D$5:$AS$749, 41, FALSE)</f>
        <v>0</v>
      </c>
      <c r="AX611" s="368">
        <f>VLOOKUP($G611, SCHOOL_INFO!$D$5:$AS$749, 42, FALSE)</f>
        <v>0</v>
      </c>
    </row>
    <row r="612" spans="1:50" ht="16.5" customHeight="1">
      <c r="A612" s="80">
        <v>608</v>
      </c>
      <c r="B612" s="86" t="s">
        <v>1998</v>
      </c>
      <c r="C612" s="88" t="s">
        <v>28</v>
      </c>
      <c r="D612" s="86" t="s">
        <v>2233</v>
      </c>
      <c r="E612" s="86" t="s">
        <v>1784</v>
      </c>
      <c r="F612" s="105" t="s">
        <v>730</v>
      </c>
      <c r="G612" s="104" t="s">
        <v>1999</v>
      </c>
      <c r="H612" s="390" t="s">
        <v>26</v>
      </c>
      <c r="I612" s="390" t="s">
        <v>35</v>
      </c>
      <c r="J612" s="88" t="s">
        <v>5123</v>
      </c>
      <c r="K612" s="366">
        <v>3</v>
      </c>
      <c r="L612" s="367">
        <v>1</v>
      </c>
      <c r="M612" s="367">
        <v>1</v>
      </c>
      <c r="N612" s="368">
        <f>VLOOKUP($G612, SCHOOL_INFO!$D$5:$AS$749, 6, FALSE)</f>
        <v>27</v>
      </c>
      <c r="O612" s="368">
        <f>VLOOKUP($G612, SCHOOL_INFO!$D$5:$AS$749, 7, FALSE)</f>
        <v>0</v>
      </c>
      <c r="P612" s="368">
        <f>VLOOKUP($G612, SCHOOL_INFO!$D$5:$AS$749, 8, FALSE)</f>
        <v>1</v>
      </c>
      <c r="Q612" s="368">
        <f>VLOOKUP($G612, SCHOOL_INFO!$D$5:$AS$749, 10, FALSE)</f>
        <v>2</v>
      </c>
      <c r="R612" s="368">
        <f>VLOOKUP($G612, SCHOOL_INFO!$D$5:$AS$749, 11, FALSE)</f>
        <v>0</v>
      </c>
      <c r="S612" s="368">
        <f>VLOOKUP($G612, SCHOOL_INFO!$D$5:$AS$749, 12, FALSE)</f>
        <v>0</v>
      </c>
      <c r="T612" s="368">
        <f>VLOOKUP($G612, SCHOOL_INFO!$D$5:$AS$749, 13, FALSE)</f>
        <v>0</v>
      </c>
      <c r="U612" s="368">
        <f>VLOOKUP($G612, SCHOOL_INFO!$D$5:$AS$749, 14, FALSE)</f>
        <v>0</v>
      </c>
      <c r="V612" s="368">
        <f>VLOOKUP($G612, SCHOOL_INFO!$D$5:$AS$749, 15, FALSE)</f>
        <v>0</v>
      </c>
      <c r="W612" s="368">
        <f>VLOOKUP($G612, SCHOOL_INFO!$D$5:$AS$749, 17, FALSE)</f>
        <v>0</v>
      </c>
      <c r="X612" s="368">
        <f>VLOOKUP($G612, SCHOOL_INFO!$D$5:$AS$749, 18, FALSE)</f>
        <v>0</v>
      </c>
      <c r="Y612" s="368">
        <f>VLOOKUP($G612, SCHOOL_INFO!$D$5:$AS$749, 19, FALSE)</f>
        <v>0</v>
      </c>
      <c r="Z612" s="368">
        <f>VLOOKUP($G612, SCHOOL_INFO!$D$5:$AS$749, 21, FALSE)</f>
        <v>9</v>
      </c>
      <c r="AA612" s="368">
        <f>VLOOKUP($G612, SCHOOL_INFO!$D$5:$AS$749, 22, FALSE)</f>
        <v>2</v>
      </c>
      <c r="AB612" s="368">
        <f>VLOOKUP($G612, SCHOOL_INFO!$D$5:$AS$749, 23, FALSE)</f>
        <v>0</v>
      </c>
      <c r="AC612" s="368">
        <f>VLOOKUP($G612, SCHOOL_INFO!$D$5:$AS$749, 25, FALSE)</f>
        <v>12</v>
      </c>
      <c r="AD612" s="368">
        <f>VLOOKUP($G612, SCHOOL_INFO!$D$5:$AS$749, 26, FALSE)</f>
        <v>0</v>
      </c>
      <c r="AE612" s="368">
        <f>VLOOKUP($G612, SCHOOL_INFO!$D$5:$AS$749, 27, FALSE)</f>
        <v>0</v>
      </c>
      <c r="AF612" s="368">
        <f>VLOOKUP($G612, SCHOOL_INFO!$D$5:$AS$749, 29, FALSE)</f>
        <v>40</v>
      </c>
      <c r="AG612" s="368">
        <f>VLOOKUP($G612, SCHOOL_INFO!$D$5:$AS$749, 30, FALSE)</f>
        <v>0</v>
      </c>
      <c r="AH612" s="368">
        <f>VLOOKUP($G612, SCHOOL_INFO!$D$5:$AS$749, 31, FALSE)</f>
        <v>0</v>
      </c>
      <c r="AI612" s="368">
        <f>VLOOKUP($G612, SCHOOL_INFO!$D$5:$AS$749, 33, FALSE)</f>
        <v>1</v>
      </c>
      <c r="AJ612" s="368">
        <f>VLOOKUP($G612, SCHOOL_INFO!$D$5:$AS$749, 34, FALSE)</f>
        <v>0</v>
      </c>
      <c r="AK612" s="368">
        <f>VLOOKUP($G612, SCHOOL_INFO!$D$5:$AS$749, 35, FALSE)</f>
        <v>7</v>
      </c>
      <c r="AL612" s="368">
        <f>VLOOKUP($B612, '0.학교(충남+대전)'!$C$4:$AH$767, 31, FALSE)</f>
        <v>7</v>
      </c>
      <c r="AM612" s="368">
        <f>VLOOKUP($B612, '0.학교(충남+대전)'!$C$4:$AH$767, 32, FALSE)</f>
        <v>0</v>
      </c>
      <c r="AN612" s="368">
        <f>VLOOKUP($G612, SCHOOL_INFO!$D$5:$AS$749, 9, FALSE)</f>
        <v>28</v>
      </c>
      <c r="AO612" s="368">
        <f>VLOOKUP($G612, SCHOOL_INFO!$D$5:$AS$749, 36, FALSE)</f>
        <v>47</v>
      </c>
      <c r="AP612" s="368">
        <f>VLOOKUP($G612, SCHOOL_INFO!$D$5:$AS$749, 37, FALSE)</f>
        <v>4</v>
      </c>
      <c r="AQ612" s="368">
        <f>VLOOKUP($B612, '0.학교(충남+대전)'!$C$4:$AC$767, 27, FALSE)</f>
        <v>51</v>
      </c>
      <c r="AR612" s="368">
        <f>VLOOKUP($B612, '0.학교(충남+대전)'!$C$4:$AH$767, 29, FALSE)</f>
        <v>51</v>
      </c>
      <c r="AS612" s="368">
        <f>VLOOKUP($B612, '0.학교(충남+대전)'!$C$4:$AH$767, 30, FALSE)</f>
        <v>0</v>
      </c>
      <c r="AT612" s="368">
        <f>VLOOKUP($G612, SCHOOL_INFO!$D$5:$AS$749, 38, FALSE)</f>
        <v>0</v>
      </c>
      <c r="AU612" s="368">
        <f>VLOOKUP($G612, SCHOOL_INFO!$D$5:$AS$749, 39, FALSE)</f>
        <v>7</v>
      </c>
      <c r="AV612" s="368">
        <f>VLOOKUP($G612, SCHOOL_INFO!$D$5:$AS$749, 40, FALSE)</f>
        <v>51</v>
      </c>
      <c r="AW612" s="368">
        <f>VLOOKUP($G612, SCHOOL_INFO!$D$5:$AS$749, 41, FALSE)</f>
        <v>0</v>
      </c>
      <c r="AX612" s="368">
        <f>VLOOKUP($G612, SCHOOL_INFO!$D$5:$AS$749, 42, FALSE)</f>
        <v>0</v>
      </c>
    </row>
    <row r="613" spans="1:50" ht="16.5" customHeight="1">
      <c r="A613" s="80">
        <v>609</v>
      </c>
      <c r="B613" s="86" t="s">
        <v>2000</v>
      </c>
      <c r="C613" s="88" t="s">
        <v>28</v>
      </c>
      <c r="D613" s="86" t="s">
        <v>2233</v>
      </c>
      <c r="E613" s="86" t="s">
        <v>1784</v>
      </c>
      <c r="F613" s="106" t="s">
        <v>727</v>
      </c>
      <c r="G613" s="104" t="s">
        <v>2001</v>
      </c>
      <c r="H613" s="390" t="s">
        <v>26</v>
      </c>
      <c r="I613" s="390" t="s">
        <v>35</v>
      </c>
      <c r="J613" s="88" t="s">
        <v>5123</v>
      </c>
      <c r="K613" s="366">
        <v>3</v>
      </c>
      <c r="L613" s="367">
        <v>1</v>
      </c>
      <c r="M613" s="367">
        <v>1</v>
      </c>
      <c r="N613" s="368">
        <f>VLOOKUP($G613, SCHOOL_INFO!$D$5:$AS$749, 6, FALSE)</f>
        <v>7</v>
      </c>
      <c r="O613" s="368">
        <f>VLOOKUP($G613, SCHOOL_INFO!$D$5:$AS$749, 7, FALSE)</f>
        <v>0</v>
      </c>
      <c r="P613" s="368">
        <f>VLOOKUP($G613, SCHOOL_INFO!$D$5:$AS$749, 8, FALSE)</f>
        <v>1</v>
      </c>
      <c r="Q613" s="368">
        <f>VLOOKUP($G613, SCHOOL_INFO!$D$5:$AS$749, 10, FALSE)</f>
        <v>6</v>
      </c>
      <c r="R613" s="368">
        <f>VLOOKUP($G613, SCHOOL_INFO!$D$5:$AS$749, 11, FALSE)</f>
        <v>0</v>
      </c>
      <c r="S613" s="368">
        <f>VLOOKUP($G613, SCHOOL_INFO!$D$5:$AS$749, 12, FALSE)</f>
        <v>0</v>
      </c>
      <c r="T613" s="368">
        <f>VLOOKUP($G613, SCHOOL_INFO!$D$5:$AS$749, 13, FALSE)</f>
        <v>0</v>
      </c>
      <c r="U613" s="368">
        <f>VLOOKUP($G613, SCHOOL_INFO!$D$5:$AS$749, 14, FALSE)</f>
        <v>0</v>
      </c>
      <c r="V613" s="368">
        <f>VLOOKUP($G613, SCHOOL_INFO!$D$5:$AS$749, 15, FALSE)</f>
        <v>0</v>
      </c>
      <c r="W613" s="368">
        <f>VLOOKUP($G613, SCHOOL_INFO!$D$5:$AS$749, 17, FALSE)</f>
        <v>0</v>
      </c>
      <c r="X613" s="368">
        <f>VLOOKUP($G613, SCHOOL_INFO!$D$5:$AS$749, 18, FALSE)</f>
        <v>0</v>
      </c>
      <c r="Y613" s="368">
        <f>VLOOKUP($G613, SCHOOL_INFO!$D$5:$AS$749, 19, FALSE)</f>
        <v>0</v>
      </c>
      <c r="Z613" s="368">
        <f>VLOOKUP($G613, SCHOOL_INFO!$D$5:$AS$749, 21, FALSE)</f>
        <v>3</v>
      </c>
      <c r="AA613" s="368">
        <f>VLOOKUP($G613, SCHOOL_INFO!$D$5:$AS$749, 22, FALSE)</f>
        <v>2</v>
      </c>
      <c r="AB613" s="368">
        <f>VLOOKUP($G613, SCHOOL_INFO!$D$5:$AS$749, 23, FALSE)</f>
        <v>0</v>
      </c>
      <c r="AC613" s="368">
        <f>VLOOKUP($G613, SCHOOL_INFO!$D$5:$AS$749, 25, FALSE)</f>
        <v>22</v>
      </c>
      <c r="AD613" s="368">
        <f>VLOOKUP($G613, SCHOOL_INFO!$D$5:$AS$749, 26, FALSE)</f>
        <v>0</v>
      </c>
      <c r="AE613" s="368">
        <f>VLOOKUP($G613, SCHOOL_INFO!$D$5:$AS$749, 27, FALSE)</f>
        <v>0</v>
      </c>
      <c r="AF613" s="368">
        <f>VLOOKUP($G613, SCHOOL_INFO!$D$5:$AS$749, 29, FALSE)</f>
        <v>0</v>
      </c>
      <c r="AG613" s="368">
        <f>VLOOKUP($G613, SCHOOL_INFO!$D$5:$AS$749, 30, FALSE)</f>
        <v>1</v>
      </c>
      <c r="AH613" s="368">
        <f>VLOOKUP($G613, SCHOOL_INFO!$D$5:$AS$749, 31, FALSE)</f>
        <v>0</v>
      </c>
      <c r="AI613" s="368">
        <f>VLOOKUP($G613, SCHOOL_INFO!$D$5:$AS$749, 33, FALSE)</f>
        <v>1</v>
      </c>
      <c r="AJ613" s="368">
        <f>VLOOKUP($G613, SCHOOL_INFO!$D$5:$AS$749, 34, FALSE)</f>
        <v>0</v>
      </c>
      <c r="AK613" s="368">
        <f>VLOOKUP($G613, SCHOOL_INFO!$D$5:$AS$749, 35, FALSE)</f>
        <v>7</v>
      </c>
      <c r="AL613" s="368">
        <f>VLOOKUP($B613, '0.학교(충남+대전)'!$C$4:$AH$767, 31, FALSE)</f>
        <v>6</v>
      </c>
      <c r="AM613" s="368">
        <f>VLOOKUP($B613, '0.학교(충남+대전)'!$C$4:$AH$767, 32, FALSE)</f>
        <v>1</v>
      </c>
      <c r="AN613" s="368">
        <f>VLOOKUP($G613, SCHOOL_INFO!$D$5:$AS$749, 9, FALSE)</f>
        <v>8</v>
      </c>
      <c r="AO613" s="368">
        <f>VLOOKUP($G613, SCHOOL_INFO!$D$5:$AS$749, 36, FALSE)</f>
        <v>2</v>
      </c>
      <c r="AP613" s="368">
        <f>VLOOKUP($G613, SCHOOL_INFO!$D$5:$AS$749, 37, FALSE)</f>
        <v>42</v>
      </c>
      <c r="AQ613" s="368">
        <f>VLOOKUP($B613, '0.학교(충남+대전)'!$C$4:$AC$767, 27, FALSE)</f>
        <v>48</v>
      </c>
      <c r="AR613" s="368">
        <f>VLOOKUP($B613, '0.학교(충남+대전)'!$C$4:$AH$767, 29, FALSE)</f>
        <v>44</v>
      </c>
      <c r="AS613" s="368">
        <f>VLOOKUP($B613, '0.학교(충남+대전)'!$C$4:$AH$767, 30, FALSE)</f>
        <v>0</v>
      </c>
      <c r="AT613" s="368">
        <f>VLOOKUP($G613, SCHOOL_INFO!$D$5:$AS$749, 38, FALSE)</f>
        <v>0</v>
      </c>
      <c r="AU613" s="368">
        <f>VLOOKUP($G613, SCHOOL_INFO!$D$5:$AS$749, 39, FALSE)</f>
        <v>7</v>
      </c>
      <c r="AV613" s="368">
        <f>VLOOKUP($G613, SCHOOL_INFO!$D$5:$AS$749, 40, FALSE)</f>
        <v>44</v>
      </c>
      <c r="AW613" s="368">
        <f>VLOOKUP($G613, SCHOOL_INFO!$D$5:$AS$749, 41, FALSE)</f>
        <v>0</v>
      </c>
      <c r="AX613" s="368">
        <f>VLOOKUP($G613, SCHOOL_INFO!$D$5:$AS$749, 42, FALSE)</f>
        <v>0</v>
      </c>
    </row>
    <row r="614" spans="1:50" ht="16.5" customHeight="1">
      <c r="A614" s="81">
        <v>610</v>
      </c>
      <c r="B614" s="86" t="s">
        <v>2002</v>
      </c>
      <c r="C614" s="88" t="s">
        <v>28</v>
      </c>
      <c r="D614" s="86" t="s">
        <v>2233</v>
      </c>
      <c r="E614" s="86" t="s">
        <v>1784</v>
      </c>
      <c r="F614" s="106" t="s">
        <v>727</v>
      </c>
      <c r="G614" s="104" t="s">
        <v>2003</v>
      </c>
      <c r="H614" s="390" t="s">
        <v>26</v>
      </c>
      <c r="I614" s="390" t="s">
        <v>699</v>
      </c>
      <c r="J614" s="88" t="s">
        <v>5123</v>
      </c>
      <c r="K614" s="366">
        <v>2</v>
      </c>
      <c r="L614" s="367">
        <v>1</v>
      </c>
      <c r="M614" s="367">
        <v>1</v>
      </c>
      <c r="N614" s="368">
        <f>VLOOKUP($G614, SCHOOL_INFO!$D$5:$AS$749, 6, FALSE)</f>
        <v>9</v>
      </c>
      <c r="O614" s="368">
        <f>VLOOKUP($G614, SCHOOL_INFO!$D$5:$AS$749, 7, FALSE)</f>
        <v>0</v>
      </c>
      <c r="P614" s="368">
        <f>VLOOKUP($G614, SCHOOL_INFO!$D$5:$AS$749, 8, FALSE)</f>
        <v>1</v>
      </c>
      <c r="Q614" s="368">
        <f>VLOOKUP($G614, SCHOOL_INFO!$D$5:$AS$749, 10, FALSE)</f>
        <v>1</v>
      </c>
      <c r="R614" s="368">
        <f>VLOOKUP($G614, SCHOOL_INFO!$D$5:$AS$749, 11, FALSE)</f>
        <v>0</v>
      </c>
      <c r="S614" s="368">
        <f>VLOOKUP($G614, SCHOOL_INFO!$D$5:$AS$749, 12, FALSE)</f>
        <v>0</v>
      </c>
      <c r="T614" s="368">
        <f>VLOOKUP($G614, SCHOOL_INFO!$D$5:$AS$749, 13, FALSE)</f>
        <v>10</v>
      </c>
      <c r="U614" s="368">
        <f>VLOOKUP($G614, SCHOOL_INFO!$D$5:$AS$749, 14, FALSE)</f>
        <v>0</v>
      </c>
      <c r="V614" s="368">
        <f>VLOOKUP($G614, SCHOOL_INFO!$D$5:$AS$749, 15, FALSE)</f>
        <v>0</v>
      </c>
      <c r="W614" s="368">
        <f>VLOOKUP($G614, SCHOOL_INFO!$D$5:$AS$749, 17, FALSE)</f>
        <v>0</v>
      </c>
      <c r="X614" s="368">
        <f>VLOOKUP($G614, SCHOOL_INFO!$D$5:$AS$749, 18, FALSE)</f>
        <v>0</v>
      </c>
      <c r="Y614" s="368">
        <f>VLOOKUP($G614, SCHOOL_INFO!$D$5:$AS$749, 19, FALSE)</f>
        <v>0</v>
      </c>
      <c r="Z614" s="368">
        <f>VLOOKUP($G614, SCHOOL_INFO!$D$5:$AS$749, 21, FALSE)</f>
        <v>10</v>
      </c>
      <c r="AA614" s="368">
        <f>VLOOKUP($G614, SCHOOL_INFO!$D$5:$AS$749, 22, FALSE)</f>
        <v>2</v>
      </c>
      <c r="AB614" s="368">
        <f>VLOOKUP($G614, SCHOOL_INFO!$D$5:$AS$749, 23, FALSE)</f>
        <v>0</v>
      </c>
      <c r="AC614" s="368">
        <f>VLOOKUP($G614, SCHOOL_INFO!$D$5:$AS$749, 25, FALSE)</f>
        <v>1</v>
      </c>
      <c r="AD614" s="368">
        <f>VLOOKUP($G614, SCHOOL_INFO!$D$5:$AS$749, 26, FALSE)</f>
        <v>0</v>
      </c>
      <c r="AE614" s="368">
        <f>VLOOKUP($G614, SCHOOL_INFO!$D$5:$AS$749, 27, FALSE)</f>
        <v>0</v>
      </c>
      <c r="AF614" s="368">
        <f>VLOOKUP($G614, SCHOOL_INFO!$D$5:$AS$749, 29, FALSE)</f>
        <v>4</v>
      </c>
      <c r="AG614" s="368">
        <f>VLOOKUP($G614, SCHOOL_INFO!$D$5:$AS$749, 30, FALSE)</f>
        <v>2</v>
      </c>
      <c r="AH614" s="368">
        <f>VLOOKUP($G614, SCHOOL_INFO!$D$5:$AS$749, 31, FALSE)</f>
        <v>0</v>
      </c>
      <c r="AI614" s="368">
        <f>VLOOKUP($G614, SCHOOL_INFO!$D$5:$AS$749, 33, FALSE)</f>
        <v>1</v>
      </c>
      <c r="AJ614" s="368">
        <f>VLOOKUP($G614, SCHOOL_INFO!$D$5:$AS$749, 34, FALSE)</f>
        <v>0</v>
      </c>
      <c r="AK614" s="368">
        <f>VLOOKUP($G614, SCHOOL_INFO!$D$5:$AS$749, 35, FALSE)</f>
        <v>7</v>
      </c>
      <c r="AL614" s="368">
        <f>VLOOKUP($B614, '0.학교(충남+대전)'!$C$4:$AH$767, 31, FALSE)</f>
        <v>7</v>
      </c>
      <c r="AM614" s="368">
        <f>VLOOKUP($B614, '0.학교(충남+대전)'!$C$4:$AH$767, 32, FALSE)</f>
        <v>1</v>
      </c>
      <c r="AN614" s="368">
        <f>VLOOKUP($G614, SCHOOL_INFO!$D$5:$AS$749, 9, FALSE)</f>
        <v>10</v>
      </c>
      <c r="AO614" s="368">
        <f>VLOOKUP($G614, SCHOOL_INFO!$D$5:$AS$749, 36, FALSE)</f>
        <v>11</v>
      </c>
      <c r="AP614" s="368">
        <f>VLOOKUP($G614, SCHOOL_INFO!$D$5:$AS$749, 37, FALSE)</f>
        <v>11</v>
      </c>
      <c r="AQ614" s="368">
        <f>VLOOKUP($B614, '0.학교(충남+대전)'!$C$4:$AC$767, 27, FALSE)</f>
        <v>24</v>
      </c>
      <c r="AR614" s="368">
        <f>VLOOKUP($B614, '0.학교(충남+대전)'!$C$4:$AH$767, 29, FALSE)</f>
        <v>20</v>
      </c>
      <c r="AS614" s="368">
        <f>VLOOKUP($B614, '0.학교(충남+대전)'!$C$4:$AH$767, 30, FALSE)</f>
        <v>4</v>
      </c>
      <c r="AT614" s="368">
        <f>VLOOKUP($G614, SCHOOL_INFO!$D$5:$AS$749, 38, FALSE)</f>
        <v>0</v>
      </c>
      <c r="AU614" s="368">
        <f>VLOOKUP($G614, SCHOOL_INFO!$D$5:$AS$749, 39, FALSE)</f>
        <v>4</v>
      </c>
      <c r="AV614" s="368">
        <f>VLOOKUP($G614, SCHOOL_INFO!$D$5:$AS$749, 40, FALSE)</f>
        <v>24</v>
      </c>
      <c r="AW614" s="368">
        <f>VLOOKUP($G614, SCHOOL_INFO!$D$5:$AS$749, 41, FALSE)</f>
        <v>0</v>
      </c>
      <c r="AX614" s="368">
        <f>VLOOKUP($G614, SCHOOL_INFO!$D$5:$AS$749, 42, FALSE)</f>
        <v>0</v>
      </c>
    </row>
    <row r="615" spans="1:50" ht="16.5" customHeight="1">
      <c r="A615" s="80">
        <v>611</v>
      </c>
      <c r="B615" s="86" t="s">
        <v>2004</v>
      </c>
      <c r="C615" s="88" t="s">
        <v>28</v>
      </c>
      <c r="D615" s="86" t="s">
        <v>2233</v>
      </c>
      <c r="E615" s="86" t="s">
        <v>1784</v>
      </c>
      <c r="F615" s="105" t="s">
        <v>730</v>
      </c>
      <c r="G615" s="104" t="s">
        <v>2005</v>
      </c>
      <c r="H615" s="390" t="s">
        <v>26</v>
      </c>
      <c r="I615" s="390" t="s">
        <v>35</v>
      </c>
      <c r="J615" s="88" t="s">
        <v>5123</v>
      </c>
      <c r="K615" s="366">
        <v>3</v>
      </c>
      <c r="L615" s="367">
        <v>1</v>
      </c>
      <c r="M615" s="367">
        <v>1</v>
      </c>
      <c r="N615" s="368">
        <f>VLOOKUP($G615, SCHOOL_INFO!$D$5:$AS$749, 6, FALSE)</f>
        <v>18</v>
      </c>
      <c r="O615" s="368">
        <f>VLOOKUP($G615, SCHOOL_INFO!$D$5:$AS$749, 7, FALSE)</f>
        <v>11</v>
      </c>
      <c r="P615" s="368">
        <f>VLOOKUP($G615, SCHOOL_INFO!$D$5:$AS$749, 8, FALSE)</f>
        <v>1</v>
      </c>
      <c r="Q615" s="368">
        <f>VLOOKUP($G615, SCHOOL_INFO!$D$5:$AS$749, 10, FALSE)</f>
        <v>16</v>
      </c>
      <c r="R615" s="368">
        <f>VLOOKUP($G615, SCHOOL_INFO!$D$5:$AS$749, 11, FALSE)</f>
        <v>1</v>
      </c>
      <c r="S615" s="368">
        <f>VLOOKUP($G615, SCHOOL_INFO!$D$5:$AS$749, 12, FALSE)</f>
        <v>0</v>
      </c>
      <c r="T615" s="368">
        <f>VLOOKUP($G615, SCHOOL_INFO!$D$5:$AS$749, 13, FALSE)</f>
        <v>0</v>
      </c>
      <c r="U615" s="368">
        <f>VLOOKUP($G615, SCHOOL_INFO!$D$5:$AS$749, 14, FALSE)</f>
        <v>0</v>
      </c>
      <c r="V615" s="368">
        <f>VLOOKUP($G615, SCHOOL_INFO!$D$5:$AS$749, 15, FALSE)</f>
        <v>0</v>
      </c>
      <c r="W615" s="368">
        <f>VLOOKUP($G615, SCHOOL_INFO!$D$5:$AS$749, 17, FALSE)</f>
        <v>0</v>
      </c>
      <c r="X615" s="368">
        <f>VLOOKUP($G615, SCHOOL_INFO!$D$5:$AS$749, 18, FALSE)</f>
        <v>0</v>
      </c>
      <c r="Y615" s="368">
        <f>VLOOKUP($G615, SCHOOL_INFO!$D$5:$AS$749, 19, FALSE)</f>
        <v>0</v>
      </c>
      <c r="Z615" s="368">
        <f>VLOOKUP($G615, SCHOOL_INFO!$D$5:$AS$749, 21, FALSE)</f>
        <v>28</v>
      </c>
      <c r="AA615" s="368">
        <f>VLOOKUP($G615, SCHOOL_INFO!$D$5:$AS$749, 22, FALSE)</f>
        <v>13</v>
      </c>
      <c r="AB615" s="368">
        <f>VLOOKUP($G615, SCHOOL_INFO!$D$5:$AS$749, 23, FALSE)</f>
        <v>0</v>
      </c>
      <c r="AC615" s="368">
        <f>VLOOKUP($G615, SCHOOL_INFO!$D$5:$AS$749, 25, FALSE)</f>
        <v>49</v>
      </c>
      <c r="AD615" s="368">
        <f>VLOOKUP($G615, SCHOOL_INFO!$D$5:$AS$749, 26, FALSE)</f>
        <v>11</v>
      </c>
      <c r="AE615" s="368">
        <f>VLOOKUP($G615, SCHOOL_INFO!$D$5:$AS$749, 27, FALSE)</f>
        <v>0</v>
      </c>
      <c r="AF615" s="368">
        <f>VLOOKUP($G615, SCHOOL_INFO!$D$5:$AS$749, 29, FALSE)</f>
        <v>0</v>
      </c>
      <c r="AG615" s="368">
        <f>VLOOKUP($G615, SCHOOL_INFO!$D$5:$AS$749, 30, FALSE)</f>
        <v>0</v>
      </c>
      <c r="AH615" s="368">
        <f>VLOOKUP($G615, SCHOOL_INFO!$D$5:$AS$749, 31, FALSE)</f>
        <v>0</v>
      </c>
      <c r="AI615" s="368">
        <f>VLOOKUP($G615, SCHOOL_INFO!$D$5:$AS$749, 33, FALSE)</f>
        <v>1</v>
      </c>
      <c r="AJ615" s="368">
        <f>VLOOKUP($G615, SCHOOL_INFO!$D$5:$AS$749, 34, FALSE)</f>
        <v>0</v>
      </c>
      <c r="AK615" s="368">
        <f>VLOOKUP($G615, SCHOOL_INFO!$D$5:$AS$749, 35, FALSE)</f>
        <v>14</v>
      </c>
      <c r="AL615" s="368">
        <f>VLOOKUP($B615, '0.학교(충남+대전)'!$C$4:$AH$767, 31, FALSE)</f>
        <v>9</v>
      </c>
      <c r="AM615" s="368">
        <f>VLOOKUP($B615, '0.학교(충남+대전)'!$C$4:$AH$767, 32, FALSE)</f>
        <v>5</v>
      </c>
      <c r="AN615" s="368">
        <f>VLOOKUP($G615, SCHOOL_INFO!$D$5:$AS$749, 9, FALSE)</f>
        <v>30</v>
      </c>
      <c r="AO615" s="368">
        <f>VLOOKUP($G615, SCHOOL_INFO!$D$5:$AS$749, 36, FALSE)</f>
        <v>6</v>
      </c>
      <c r="AP615" s="368">
        <f>VLOOKUP($G615, SCHOOL_INFO!$D$5:$AS$749, 37, FALSE)</f>
        <v>44</v>
      </c>
      <c r="AQ615" s="368">
        <f>VLOOKUP($B615, '0.학교(충남+대전)'!$C$4:$AC$767, 27, FALSE)</f>
        <v>50</v>
      </c>
      <c r="AR615" s="368">
        <f>VLOOKUP($B615, '0.학교(충남+대전)'!$C$4:$AH$767, 29, FALSE)</f>
        <v>50</v>
      </c>
      <c r="AS615" s="368">
        <f>VLOOKUP($B615, '0.학교(충남+대전)'!$C$4:$AH$767, 30, FALSE)</f>
        <v>0</v>
      </c>
      <c r="AT615" s="368">
        <f>VLOOKUP($G615, SCHOOL_INFO!$D$5:$AS$749, 38, FALSE)</f>
        <v>1</v>
      </c>
      <c r="AU615" s="368">
        <f>VLOOKUP($G615, SCHOOL_INFO!$D$5:$AS$749, 39, FALSE)</f>
        <v>8</v>
      </c>
      <c r="AV615" s="368">
        <f>VLOOKUP($G615, SCHOOL_INFO!$D$5:$AS$749, 40, FALSE)</f>
        <v>50</v>
      </c>
      <c r="AW615" s="368">
        <f>VLOOKUP($G615, SCHOOL_INFO!$D$5:$AS$749, 41, FALSE)</f>
        <v>0</v>
      </c>
      <c r="AX615" s="368">
        <f>VLOOKUP($G615, SCHOOL_INFO!$D$5:$AS$749, 42, FALSE)</f>
        <v>0</v>
      </c>
    </row>
    <row r="616" spans="1:50" ht="16.5" customHeight="1">
      <c r="A616" s="80">
        <v>612</v>
      </c>
      <c r="B616" s="86" t="s">
        <v>2006</v>
      </c>
      <c r="C616" s="88" t="s">
        <v>28</v>
      </c>
      <c r="D616" s="86" t="s">
        <v>2233</v>
      </c>
      <c r="E616" s="86" t="s">
        <v>1784</v>
      </c>
      <c r="F616" s="106" t="s">
        <v>727</v>
      </c>
      <c r="G616" s="104" t="s">
        <v>2007</v>
      </c>
      <c r="H616" s="390" t="s">
        <v>2353</v>
      </c>
      <c r="I616" s="390" t="s">
        <v>35</v>
      </c>
      <c r="J616" s="88" t="s">
        <v>5123</v>
      </c>
      <c r="K616" s="366">
        <v>3</v>
      </c>
      <c r="L616" s="367">
        <v>1</v>
      </c>
      <c r="M616" s="367">
        <v>1</v>
      </c>
      <c r="N616" s="368">
        <f>VLOOKUP($G616, SCHOOL_INFO!$D$5:$AS$749, 6, FALSE)</f>
        <v>14</v>
      </c>
      <c r="O616" s="368">
        <f>VLOOKUP($G616, SCHOOL_INFO!$D$5:$AS$749, 7, FALSE)</f>
        <v>8</v>
      </c>
      <c r="P616" s="368">
        <f>VLOOKUP($G616, SCHOOL_INFO!$D$5:$AS$749, 8, FALSE)</f>
        <v>1</v>
      </c>
      <c r="Q616" s="368">
        <f>VLOOKUP($G616, SCHOOL_INFO!$D$5:$AS$749, 10, FALSE)</f>
        <v>9</v>
      </c>
      <c r="R616" s="368">
        <f>VLOOKUP($G616, SCHOOL_INFO!$D$5:$AS$749, 11, FALSE)</f>
        <v>4</v>
      </c>
      <c r="S616" s="368">
        <f>VLOOKUP($G616, SCHOOL_INFO!$D$5:$AS$749, 12, FALSE)</f>
        <v>0</v>
      </c>
      <c r="T616" s="368">
        <f>VLOOKUP($G616, SCHOOL_INFO!$D$5:$AS$749, 13, FALSE)</f>
        <v>0</v>
      </c>
      <c r="U616" s="368">
        <f>VLOOKUP($G616, SCHOOL_INFO!$D$5:$AS$749, 14, FALSE)</f>
        <v>0</v>
      </c>
      <c r="V616" s="368">
        <f>VLOOKUP($G616, SCHOOL_INFO!$D$5:$AS$749, 15, FALSE)</f>
        <v>0</v>
      </c>
      <c r="W616" s="368">
        <f>VLOOKUP($G616, SCHOOL_INFO!$D$5:$AS$749, 17, FALSE)</f>
        <v>2</v>
      </c>
      <c r="X616" s="368">
        <f>VLOOKUP($G616, SCHOOL_INFO!$D$5:$AS$749, 18, FALSE)</f>
        <v>0</v>
      </c>
      <c r="Y616" s="368">
        <f>VLOOKUP($G616, SCHOOL_INFO!$D$5:$AS$749, 19, FALSE)</f>
        <v>0</v>
      </c>
      <c r="Z616" s="368">
        <f>VLOOKUP($G616, SCHOOL_INFO!$D$5:$AS$749, 21, FALSE)</f>
        <v>5</v>
      </c>
      <c r="AA616" s="368">
        <f>VLOOKUP($G616, SCHOOL_INFO!$D$5:$AS$749, 22, FALSE)</f>
        <v>4</v>
      </c>
      <c r="AB616" s="368">
        <f>VLOOKUP($G616, SCHOOL_INFO!$D$5:$AS$749, 23, FALSE)</f>
        <v>0</v>
      </c>
      <c r="AC616" s="368">
        <f>VLOOKUP($G616, SCHOOL_INFO!$D$5:$AS$749, 25, FALSE)</f>
        <v>34</v>
      </c>
      <c r="AD616" s="368">
        <f>VLOOKUP($G616, SCHOOL_INFO!$D$5:$AS$749, 26, FALSE)</f>
        <v>21</v>
      </c>
      <c r="AE616" s="368">
        <f>VLOOKUP($G616, SCHOOL_INFO!$D$5:$AS$749, 27, FALSE)</f>
        <v>0</v>
      </c>
      <c r="AF616" s="368">
        <f>VLOOKUP($G616, SCHOOL_INFO!$D$5:$AS$749, 29, FALSE)</f>
        <v>3</v>
      </c>
      <c r="AG616" s="368">
        <f>VLOOKUP($G616, SCHOOL_INFO!$D$5:$AS$749, 30, FALSE)</f>
        <v>4</v>
      </c>
      <c r="AH616" s="368">
        <f>VLOOKUP($G616, SCHOOL_INFO!$D$5:$AS$749, 31, FALSE)</f>
        <v>0</v>
      </c>
      <c r="AI616" s="368">
        <f>VLOOKUP($G616, SCHOOL_INFO!$D$5:$AS$749, 33, FALSE)</f>
        <v>1</v>
      </c>
      <c r="AJ616" s="368">
        <f>VLOOKUP($G616, SCHOOL_INFO!$D$5:$AS$749, 34, FALSE)</f>
        <v>0</v>
      </c>
      <c r="AK616" s="368">
        <f>VLOOKUP($G616, SCHOOL_INFO!$D$5:$AS$749, 35, FALSE)</f>
        <v>7</v>
      </c>
      <c r="AL616" s="368">
        <f>VLOOKUP($B616, '0.학교(충남+대전)'!$C$4:$AH$767, 31, FALSE)</f>
        <v>7</v>
      </c>
      <c r="AM616" s="368">
        <f>VLOOKUP($B616, '0.학교(충남+대전)'!$C$4:$AH$767, 32, FALSE)</f>
        <v>0</v>
      </c>
      <c r="AN616" s="368">
        <f>VLOOKUP($G616, SCHOOL_INFO!$D$5:$AS$749, 9, FALSE)</f>
        <v>23</v>
      </c>
      <c r="AO616" s="368">
        <f>VLOOKUP($G616, SCHOOL_INFO!$D$5:$AS$749, 36, FALSE)</f>
        <v>41</v>
      </c>
      <c r="AP616" s="368">
        <f>VLOOKUP($G616, SCHOOL_INFO!$D$5:$AS$749, 37, FALSE)</f>
        <v>6</v>
      </c>
      <c r="AQ616" s="368">
        <f>VLOOKUP($B616, '0.학교(충남+대전)'!$C$4:$AC$767, 27, FALSE)</f>
        <v>47</v>
      </c>
      <c r="AR616" s="368">
        <f>VLOOKUP($B616, '0.학교(충남+대전)'!$C$4:$AH$767, 29, FALSE)</f>
        <v>47</v>
      </c>
      <c r="AS616" s="368">
        <f>VLOOKUP($B616, '0.학교(충남+대전)'!$C$4:$AH$767, 30, FALSE)</f>
        <v>0</v>
      </c>
      <c r="AT616" s="368">
        <f>VLOOKUP($G616, SCHOOL_INFO!$D$5:$AS$749, 38, FALSE)</f>
        <v>1</v>
      </c>
      <c r="AU616" s="368">
        <f>VLOOKUP($G616, SCHOOL_INFO!$D$5:$AS$749, 39, FALSE)</f>
        <v>5</v>
      </c>
      <c r="AV616" s="368">
        <f>VLOOKUP($G616, SCHOOL_INFO!$D$5:$AS$749, 40, FALSE)</f>
        <v>47</v>
      </c>
      <c r="AW616" s="368">
        <f>VLOOKUP($G616, SCHOOL_INFO!$D$5:$AS$749, 41, FALSE)</f>
        <v>0</v>
      </c>
      <c r="AX616" s="368">
        <f>VLOOKUP($G616, SCHOOL_INFO!$D$5:$AS$749, 42, FALSE)</f>
        <v>0</v>
      </c>
    </row>
    <row r="617" spans="1:50" ht="16.5" customHeight="1">
      <c r="A617" s="81">
        <v>613</v>
      </c>
      <c r="B617" s="86" t="s">
        <v>2008</v>
      </c>
      <c r="C617" s="88" t="s">
        <v>28</v>
      </c>
      <c r="D617" s="86" t="s">
        <v>2233</v>
      </c>
      <c r="E617" s="86" t="s">
        <v>1784</v>
      </c>
      <c r="F617" s="106" t="s">
        <v>727</v>
      </c>
      <c r="G617" s="104" t="s">
        <v>2009</v>
      </c>
      <c r="H617" s="390" t="s">
        <v>26</v>
      </c>
      <c r="I617" s="390" t="s">
        <v>35</v>
      </c>
      <c r="J617" s="88" t="s">
        <v>5123</v>
      </c>
      <c r="K617" s="366">
        <v>3</v>
      </c>
      <c r="L617" s="367">
        <v>1</v>
      </c>
      <c r="M617" s="367">
        <v>1</v>
      </c>
      <c r="N617" s="368">
        <f>VLOOKUP($G617, SCHOOL_INFO!$D$5:$AS$749, 6, FALSE)</f>
        <v>11</v>
      </c>
      <c r="O617" s="368">
        <f>VLOOKUP($G617, SCHOOL_INFO!$D$5:$AS$749, 7, FALSE)</f>
        <v>5</v>
      </c>
      <c r="P617" s="368">
        <f>VLOOKUP($G617, SCHOOL_INFO!$D$5:$AS$749, 8, FALSE)</f>
        <v>1</v>
      </c>
      <c r="Q617" s="368">
        <f>VLOOKUP($G617, SCHOOL_INFO!$D$5:$AS$749, 10, FALSE)</f>
        <v>0</v>
      </c>
      <c r="R617" s="368">
        <f>VLOOKUP($G617, SCHOOL_INFO!$D$5:$AS$749, 11, FALSE)</f>
        <v>0</v>
      </c>
      <c r="S617" s="368">
        <f>VLOOKUP($G617, SCHOOL_INFO!$D$5:$AS$749, 12, FALSE)</f>
        <v>0</v>
      </c>
      <c r="T617" s="368">
        <f>VLOOKUP($G617, SCHOOL_INFO!$D$5:$AS$749, 13, FALSE)</f>
        <v>0</v>
      </c>
      <c r="U617" s="368">
        <f>VLOOKUP($G617, SCHOOL_INFO!$D$5:$AS$749, 14, FALSE)</f>
        <v>0</v>
      </c>
      <c r="V617" s="368">
        <f>VLOOKUP($G617, SCHOOL_INFO!$D$5:$AS$749, 15, FALSE)</f>
        <v>0</v>
      </c>
      <c r="W617" s="368">
        <f>VLOOKUP($G617, SCHOOL_INFO!$D$5:$AS$749, 17, FALSE)</f>
        <v>0</v>
      </c>
      <c r="X617" s="368">
        <f>VLOOKUP($G617, SCHOOL_INFO!$D$5:$AS$749, 18, FALSE)</f>
        <v>0</v>
      </c>
      <c r="Y617" s="368">
        <f>VLOOKUP($G617, SCHOOL_INFO!$D$5:$AS$749, 19, FALSE)</f>
        <v>0</v>
      </c>
      <c r="Z617" s="368">
        <f>VLOOKUP($G617, SCHOOL_INFO!$D$5:$AS$749, 21, FALSE)</f>
        <v>2</v>
      </c>
      <c r="AA617" s="368">
        <f>VLOOKUP($G617, SCHOOL_INFO!$D$5:$AS$749, 22, FALSE)</f>
        <v>2</v>
      </c>
      <c r="AB617" s="368">
        <f>VLOOKUP($G617, SCHOOL_INFO!$D$5:$AS$749, 23, FALSE)</f>
        <v>0</v>
      </c>
      <c r="AC617" s="368">
        <f>VLOOKUP($G617, SCHOOL_INFO!$D$5:$AS$749, 25, FALSE)</f>
        <v>23</v>
      </c>
      <c r="AD617" s="368">
        <f>VLOOKUP($G617, SCHOOL_INFO!$D$5:$AS$749, 26, FALSE)</f>
        <v>9</v>
      </c>
      <c r="AE617" s="368">
        <f>VLOOKUP($G617, SCHOOL_INFO!$D$5:$AS$749, 27, FALSE)</f>
        <v>0</v>
      </c>
      <c r="AF617" s="368">
        <f>VLOOKUP($G617, SCHOOL_INFO!$D$5:$AS$749, 29, FALSE)</f>
        <v>0</v>
      </c>
      <c r="AG617" s="368">
        <f>VLOOKUP($G617, SCHOOL_INFO!$D$5:$AS$749, 30, FALSE)</f>
        <v>0</v>
      </c>
      <c r="AH617" s="368">
        <f>VLOOKUP($G617, SCHOOL_INFO!$D$5:$AS$749, 31, FALSE)</f>
        <v>0</v>
      </c>
      <c r="AI617" s="368">
        <f>VLOOKUP($G617, SCHOOL_INFO!$D$5:$AS$749, 33, FALSE)</f>
        <v>1</v>
      </c>
      <c r="AJ617" s="368">
        <f>VLOOKUP($G617, SCHOOL_INFO!$D$5:$AS$749, 34, FALSE)</f>
        <v>0</v>
      </c>
      <c r="AK617" s="368">
        <f>VLOOKUP($G617, SCHOOL_INFO!$D$5:$AS$749, 35, FALSE)</f>
        <v>11</v>
      </c>
      <c r="AL617" s="368">
        <f>VLOOKUP($B617, '0.학교(충남+대전)'!$C$4:$AH$767, 31, FALSE)</f>
        <v>11</v>
      </c>
      <c r="AM617" s="368">
        <f>VLOOKUP($B617, '0.학교(충남+대전)'!$C$4:$AH$767, 32, FALSE)</f>
        <v>0</v>
      </c>
      <c r="AN617" s="368">
        <f>VLOOKUP($G617, SCHOOL_INFO!$D$5:$AS$749, 9, FALSE)</f>
        <v>17</v>
      </c>
      <c r="AO617" s="368">
        <f>VLOOKUP($G617, SCHOOL_INFO!$D$5:$AS$749, 36, FALSE)</f>
        <v>0</v>
      </c>
      <c r="AP617" s="368">
        <f>VLOOKUP($G617, SCHOOL_INFO!$D$5:$AS$749, 37, FALSE)</f>
        <v>46</v>
      </c>
      <c r="AQ617" s="368">
        <f>VLOOKUP($B617, '0.학교(충남+대전)'!$C$4:$AC$767, 27, FALSE)</f>
        <v>48</v>
      </c>
      <c r="AR617" s="368">
        <f>VLOOKUP($B617, '0.학교(충남+대전)'!$C$4:$AH$767, 29, FALSE)</f>
        <v>48</v>
      </c>
      <c r="AS617" s="368">
        <f>VLOOKUP($B617, '0.학교(충남+대전)'!$C$4:$AH$767, 30, FALSE)</f>
        <v>0</v>
      </c>
      <c r="AT617" s="368">
        <f>VLOOKUP($G617, SCHOOL_INFO!$D$5:$AS$749, 38, FALSE)</f>
        <v>1</v>
      </c>
      <c r="AU617" s="368">
        <f>VLOOKUP($G617, SCHOOL_INFO!$D$5:$AS$749, 39, FALSE)</f>
        <v>11</v>
      </c>
      <c r="AV617" s="368">
        <f>VLOOKUP($G617, SCHOOL_INFO!$D$5:$AS$749, 40, FALSE)</f>
        <v>46</v>
      </c>
      <c r="AW617" s="368">
        <f>VLOOKUP($G617, SCHOOL_INFO!$D$5:$AS$749, 41, FALSE)</f>
        <v>0</v>
      </c>
      <c r="AX617" s="368">
        <f>VLOOKUP($G617, SCHOOL_INFO!$D$5:$AS$749, 42, FALSE)</f>
        <v>0</v>
      </c>
    </row>
    <row r="618" spans="1:50" ht="16.5" customHeight="1">
      <c r="A618" s="80">
        <v>614</v>
      </c>
      <c r="B618" s="86" t="s">
        <v>2010</v>
      </c>
      <c r="C618" s="88" t="s">
        <v>28</v>
      </c>
      <c r="D618" s="86" t="s">
        <v>2233</v>
      </c>
      <c r="E618" s="86" t="s">
        <v>1784</v>
      </c>
      <c r="F618" s="106" t="s">
        <v>727</v>
      </c>
      <c r="G618" s="104" t="s">
        <v>2011</v>
      </c>
      <c r="H618" s="390" t="s">
        <v>26</v>
      </c>
      <c r="I618" s="390" t="s">
        <v>35</v>
      </c>
      <c r="J618" s="88" t="s">
        <v>5123</v>
      </c>
      <c r="K618" s="366">
        <v>3</v>
      </c>
      <c r="L618" s="367">
        <v>1</v>
      </c>
      <c r="M618" s="367">
        <v>1</v>
      </c>
      <c r="N618" s="368">
        <f>VLOOKUP($G618, SCHOOL_INFO!$D$5:$AS$749, 6, FALSE)</f>
        <v>11</v>
      </c>
      <c r="O618" s="368">
        <f>VLOOKUP($G618, SCHOOL_INFO!$D$5:$AS$749, 7, FALSE)</f>
        <v>0</v>
      </c>
      <c r="P618" s="368">
        <f>VLOOKUP($G618, SCHOOL_INFO!$D$5:$AS$749, 8, FALSE)</f>
        <v>1</v>
      </c>
      <c r="Q618" s="368">
        <f>VLOOKUP($G618, SCHOOL_INFO!$D$5:$AS$749, 10, FALSE)</f>
        <v>1</v>
      </c>
      <c r="R618" s="368">
        <f>VLOOKUP($G618, SCHOOL_INFO!$D$5:$AS$749, 11, FALSE)</f>
        <v>0</v>
      </c>
      <c r="S618" s="368">
        <f>VLOOKUP($G618, SCHOOL_INFO!$D$5:$AS$749, 12, FALSE)</f>
        <v>0</v>
      </c>
      <c r="T618" s="368">
        <f>VLOOKUP($G618, SCHOOL_INFO!$D$5:$AS$749, 13, FALSE)</f>
        <v>0</v>
      </c>
      <c r="U618" s="368">
        <f>VLOOKUP($G618, SCHOOL_INFO!$D$5:$AS$749, 14, FALSE)</f>
        <v>0</v>
      </c>
      <c r="V618" s="368">
        <f>VLOOKUP($G618, SCHOOL_INFO!$D$5:$AS$749, 15, FALSE)</f>
        <v>0</v>
      </c>
      <c r="W618" s="368">
        <f>VLOOKUP($G618, SCHOOL_INFO!$D$5:$AS$749, 17, FALSE)</f>
        <v>0</v>
      </c>
      <c r="X618" s="368">
        <f>VLOOKUP($G618, SCHOOL_INFO!$D$5:$AS$749, 18, FALSE)</f>
        <v>0</v>
      </c>
      <c r="Y618" s="368">
        <f>VLOOKUP($G618, SCHOOL_INFO!$D$5:$AS$749, 19, FALSE)</f>
        <v>0</v>
      </c>
      <c r="Z618" s="368">
        <f>VLOOKUP($G618, SCHOOL_INFO!$D$5:$AS$749, 21, FALSE)</f>
        <v>7</v>
      </c>
      <c r="AA618" s="368">
        <f>VLOOKUP($G618, SCHOOL_INFO!$D$5:$AS$749, 22, FALSE)</f>
        <v>3</v>
      </c>
      <c r="AB618" s="368">
        <f>VLOOKUP($G618, SCHOOL_INFO!$D$5:$AS$749, 23, FALSE)</f>
        <v>0</v>
      </c>
      <c r="AC618" s="368">
        <f>VLOOKUP($G618, SCHOOL_INFO!$D$5:$AS$749, 25, FALSE)</f>
        <v>9</v>
      </c>
      <c r="AD618" s="368">
        <f>VLOOKUP($G618, SCHOOL_INFO!$D$5:$AS$749, 26, FALSE)</f>
        <v>0</v>
      </c>
      <c r="AE618" s="368">
        <f>VLOOKUP($G618, SCHOOL_INFO!$D$5:$AS$749, 27, FALSE)</f>
        <v>0</v>
      </c>
      <c r="AF618" s="368">
        <f>VLOOKUP($G618, SCHOOL_INFO!$D$5:$AS$749, 29, FALSE)</f>
        <v>10</v>
      </c>
      <c r="AG618" s="368">
        <f>VLOOKUP($G618, SCHOOL_INFO!$D$5:$AS$749, 30, FALSE)</f>
        <v>0</v>
      </c>
      <c r="AH618" s="368">
        <f>VLOOKUP($G618, SCHOOL_INFO!$D$5:$AS$749, 31, FALSE)</f>
        <v>0</v>
      </c>
      <c r="AI618" s="368">
        <f>VLOOKUP($G618, SCHOOL_INFO!$D$5:$AS$749, 33, FALSE)</f>
        <v>1</v>
      </c>
      <c r="AJ618" s="368">
        <f>VLOOKUP($G618, SCHOOL_INFO!$D$5:$AS$749, 34, FALSE)</f>
        <v>0</v>
      </c>
      <c r="AK618" s="368">
        <f>VLOOKUP($G618, SCHOOL_INFO!$D$5:$AS$749, 35, FALSE)</f>
        <v>5</v>
      </c>
      <c r="AL618" s="368">
        <f>VLOOKUP($B618, '0.학교(충남+대전)'!$C$4:$AH$767, 31, FALSE)</f>
        <v>4</v>
      </c>
      <c r="AM618" s="368">
        <f>VLOOKUP($B618, '0.학교(충남+대전)'!$C$4:$AH$767, 32, FALSE)</f>
        <v>1</v>
      </c>
      <c r="AN618" s="368">
        <f>VLOOKUP($G618, SCHOOL_INFO!$D$5:$AS$749, 9, FALSE)</f>
        <v>12</v>
      </c>
      <c r="AO618" s="368">
        <f>VLOOKUP($G618, SCHOOL_INFO!$D$5:$AS$749, 36, FALSE)</f>
        <v>33</v>
      </c>
      <c r="AP618" s="368">
        <f>VLOOKUP($G618, SCHOOL_INFO!$D$5:$AS$749, 37, FALSE)</f>
        <v>7</v>
      </c>
      <c r="AQ618" s="368">
        <f>VLOOKUP($B618, '0.학교(충남+대전)'!$C$4:$AC$767, 27, FALSE)</f>
        <v>40</v>
      </c>
      <c r="AR618" s="368">
        <f>VLOOKUP($B618, '0.학교(충남+대전)'!$C$4:$AH$767, 29, FALSE)</f>
        <v>40</v>
      </c>
      <c r="AS618" s="368">
        <f>VLOOKUP($B618, '0.학교(충남+대전)'!$C$4:$AH$767, 30, FALSE)</f>
        <v>0</v>
      </c>
      <c r="AT618" s="368">
        <f>VLOOKUP($G618, SCHOOL_INFO!$D$5:$AS$749, 38, FALSE)</f>
        <v>0</v>
      </c>
      <c r="AU618" s="368">
        <f>VLOOKUP($G618, SCHOOL_INFO!$D$5:$AS$749, 39, FALSE)</f>
        <v>6</v>
      </c>
      <c r="AV618" s="368">
        <f>VLOOKUP($G618, SCHOOL_INFO!$D$5:$AS$749, 40, FALSE)</f>
        <v>40</v>
      </c>
      <c r="AW618" s="368">
        <f>VLOOKUP($G618, SCHOOL_INFO!$D$5:$AS$749, 41, FALSE)</f>
        <v>0</v>
      </c>
      <c r="AX618" s="368">
        <f>VLOOKUP($G618, SCHOOL_INFO!$D$5:$AS$749, 42, FALSE)</f>
        <v>0</v>
      </c>
    </row>
    <row r="619" spans="1:50" ht="16.5" customHeight="1">
      <c r="A619" s="80">
        <v>615</v>
      </c>
      <c r="B619" s="86" t="s">
        <v>2012</v>
      </c>
      <c r="C619" s="88" t="s">
        <v>28</v>
      </c>
      <c r="D619" s="86" t="s">
        <v>2233</v>
      </c>
      <c r="E619" s="86" t="s">
        <v>1784</v>
      </c>
      <c r="F619" s="103" t="s">
        <v>724</v>
      </c>
      <c r="G619" s="104" t="s">
        <v>2013</v>
      </c>
      <c r="H619" s="390" t="s">
        <v>26</v>
      </c>
      <c r="I619" s="390" t="s">
        <v>35</v>
      </c>
      <c r="J619" s="88" t="s">
        <v>5123</v>
      </c>
      <c r="K619" s="366">
        <v>3</v>
      </c>
      <c r="L619" s="367">
        <v>1</v>
      </c>
      <c r="M619" s="367">
        <v>1</v>
      </c>
      <c r="N619" s="368">
        <f>VLOOKUP($G619, SCHOOL_INFO!$D$5:$AS$749, 6, FALSE)</f>
        <v>63</v>
      </c>
      <c r="O619" s="368">
        <f>VLOOKUP($G619, SCHOOL_INFO!$D$5:$AS$749, 7, FALSE)</f>
        <v>6</v>
      </c>
      <c r="P619" s="368">
        <f>VLOOKUP($G619, SCHOOL_INFO!$D$5:$AS$749, 8, FALSE)</f>
        <v>1</v>
      </c>
      <c r="Q619" s="368">
        <f>VLOOKUP($G619, SCHOOL_INFO!$D$5:$AS$749, 10, FALSE)</f>
        <v>12</v>
      </c>
      <c r="R619" s="368">
        <f>VLOOKUP($G619, SCHOOL_INFO!$D$5:$AS$749, 11, FALSE)</f>
        <v>0</v>
      </c>
      <c r="S619" s="368">
        <f>VLOOKUP($G619, SCHOOL_INFO!$D$5:$AS$749, 12, FALSE)</f>
        <v>0</v>
      </c>
      <c r="T619" s="368">
        <f>VLOOKUP($G619, SCHOOL_INFO!$D$5:$AS$749, 13, FALSE)</f>
        <v>16</v>
      </c>
      <c r="U619" s="368">
        <f>VLOOKUP($G619, SCHOOL_INFO!$D$5:$AS$749, 14, FALSE)</f>
        <v>4</v>
      </c>
      <c r="V619" s="368">
        <f>VLOOKUP($G619, SCHOOL_INFO!$D$5:$AS$749, 15, FALSE)</f>
        <v>0</v>
      </c>
      <c r="W619" s="368">
        <f>VLOOKUP($G619, SCHOOL_INFO!$D$5:$AS$749, 17, FALSE)</f>
        <v>2</v>
      </c>
      <c r="X619" s="368">
        <f>VLOOKUP($G619, SCHOOL_INFO!$D$5:$AS$749, 18, FALSE)</f>
        <v>0</v>
      </c>
      <c r="Y619" s="368">
        <f>VLOOKUP($G619, SCHOOL_INFO!$D$5:$AS$749, 19, FALSE)</f>
        <v>0</v>
      </c>
      <c r="Z619" s="368">
        <f>VLOOKUP($G619, SCHOOL_INFO!$D$5:$AS$749, 21, FALSE)</f>
        <v>92</v>
      </c>
      <c r="AA619" s="368">
        <f>VLOOKUP($G619, SCHOOL_INFO!$D$5:$AS$749, 22, FALSE)</f>
        <v>4</v>
      </c>
      <c r="AB619" s="368">
        <f>VLOOKUP($G619, SCHOOL_INFO!$D$5:$AS$749, 23, FALSE)</f>
        <v>0</v>
      </c>
      <c r="AC619" s="368">
        <f>VLOOKUP($G619, SCHOOL_INFO!$D$5:$AS$749, 25, FALSE)</f>
        <v>88</v>
      </c>
      <c r="AD619" s="368">
        <f>VLOOKUP($G619, SCHOOL_INFO!$D$5:$AS$749, 26, FALSE)</f>
        <v>20</v>
      </c>
      <c r="AE619" s="368">
        <f>VLOOKUP($G619, SCHOOL_INFO!$D$5:$AS$749, 27, FALSE)</f>
        <v>0</v>
      </c>
      <c r="AF619" s="368">
        <f>VLOOKUP($G619, SCHOOL_INFO!$D$5:$AS$749, 29, FALSE)</f>
        <v>96</v>
      </c>
      <c r="AG619" s="368">
        <f>VLOOKUP($G619, SCHOOL_INFO!$D$5:$AS$749, 30, FALSE)</f>
        <v>4</v>
      </c>
      <c r="AH619" s="368">
        <f>VLOOKUP($G619, SCHOOL_INFO!$D$5:$AS$749, 31, FALSE)</f>
        <v>0</v>
      </c>
      <c r="AI619" s="368">
        <f>VLOOKUP($G619, SCHOOL_INFO!$D$5:$AS$749, 33, FALSE)</f>
        <v>1</v>
      </c>
      <c r="AJ619" s="368">
        <f>VLOOKUP($G619, SCHOOL_INFO!$D$5:$AS$749, 34, FALSE)</f>
        <v>0</v>
      </c>
      <c r="AK619" s="368">
        <f>VLOOKUP($G619, SCHOOL_INFO!$D$5:$AS$749, 35, FALSE)</f>
        <v>12</v>
      </c>
      <c r="AL619" s="368">
        <f>VLOOKUP($B619, '0.학교(충남+대전)'!$C$4:$AH$767, 31, FALSE)</f>
        <v>10</v>
      </c>
      <c r="AM619" s="368">
        <f>VLOOKUP($B619, '0.학교(충남+대전)'!$C$4:$AH$767, 32, FALSE)</f>
        <v>2</v>
      </c>
      <c r="AN619" s="368">
        <f>VLOOKUP($G619, SCHOOL_INFO!$D$5:$AS$749, 9, FALSE)</f>
        <v>70</v>
      </c>
      <c r="AO619" s="368">
        <f>VLOOKUP($G619, SCHOOL_INFO!$D$5:$AS$749, 36, FALSE)</f>
        <v>118</v>
      </c>
      <c r="AP619" s="368">
        <f>VLOOKUP($G619, SCHOOL_INFO!$D$5:$AS$749, 37, FALSE)</f>
        <v>4</v>
      </c>
      <c r="AQ619" s="368">
        <f>VLOOKUP($B619, '0.학교(충남+대전)'!$C$4:$AC$767, 27, FALSE)</f>
        <v>57</v>
      </c>
      <c r="AR619" s="368">
        <f>VLOOKUP($B619, '0.학교(충남+대전)'!$C$4:$AH$767, 29, FALSE)</f>
        <v>56</v>
      </c>
      <c r="AS619" s="368">
        <f>VLOOKUP($B619, '0.학교(충남+대전)'!$C$4:$AH$767, 30, FALSE)</f>
        <v>5</v>
      </c>
      <c r="AT619" s="368">
        <f>VLOOKUP($G619, SCHOOL_INFO!$D$5:$AS$749, 38, FALSE)</f>
        <v>2</v>
      </c>
      <c r="AU619" s="368">
        <f>VLOOKUP($G619, SCHOOL_INFO!$D$5:$AS$749, 39, FALSE)</f>
        <v>18</v>
      </c>
      <c r="AV619" s="368">
        <f>VLOOKUP($G619, SCHOOL_INFO!$D$5:$AS$749, 40, FALSE)</f>
        <v>124</v>
      </c>
      <c r="AW619" s="368">
        <f>VLOOKUP($G619, SCHOOL_INFO!$D$5:$AS$749, 41, FALSE)</f>
        <v>0</v>
      </c>
      <c r="AX619" s="368">
        <f>VLOOKUP($G619, SCHOOL_INFO!$D$5:$AS$749, 42, FALSE)</f>
        <v>0</v>
      </c>
    </row>
    <row r="620" spans="1:50" ht="16.5" customHeight="1">
      <c r="A620" s="81">
        <v>616</v>
      </c>
      <c r="B620" s="86" t="s">
        <v>2014</v>
      </c>
      <c r="C620" s="88" t="s">
        <v>28</v>
      </c>
      <c r="D620" s="86" t="s">
        <v>2233</v>
      </c>
      <c r="E620" s="86" t="s">
        <v>1784</v>
      </c>
      <c r="F620" s="105" t="s">
        <v>730</v>
      </c>
      <c r="G620" s="104" t="s">
        <v>2015</v>
      </c>
      <c r="H620" s="390" t="s">
        <v>26</v>
      </c>
      <c r="I620" s="390" t="s">
        <v>35</v>
      </c>
      <c r="J620" s="88" t="s">
        <v>5123</v>
      </c>
      <c r="K620" s="366">
        <v>3</v>
      </c>
      <c r="L620" s="367">
        <v>1</v>
      </c>
      <c r="M620" s="367">
        <v>1</v>
      </c>
      <c r="N620" s="368">
        <f>VLOOKUP($G620, SCHOOL_INFO!$D$5:$AS$749, 6, FALSE)</f>
        <v>22</v>
      </c>
      <c r="O620" s="368">
        <f>VLOOKUP($G620, SCHOOL_INFO!$D$5:$AS$749, 7, FALSE)</f>
        <v>14</v>
      </c>
      <c r="P620" s="368">
        <f>VLOOKUP($G620, SCHOOL_INFO!$D$5:$AS$749, 8, FALSE)</f>
        <v>1</v>
      </c>
      <c r="Q620" s="368">
        <f>VLOOKUP($G620, SCHOOL_INFO!$D$5:$AS$749, 10, FALSE)</f>
        <v>21</v>
      </c>
      <c r="R620" s="368">
        <f>VLOOKUP($G620, SCHOOL_INFO!$D$5:$AS$749, 11, FALSE)</f>
        <v>4</v>
      </c>
      <c r="S620" s="368">
        <f>VLOOKUP($G620, SCHOOL_INFO!$D$5:$AS$749, 12, FALSE)</f>
        <v>0</v>
      </c>
      <c r="T620" s="368">
        <f>VLOOKUP($G620, SCHOOL_INFO!$D$5:$AS$749, 13, FALSE)</f>
        <v>11</v>
      </c>
      <c r="U620" s="368">
        <f>VLOOKUP($G620, SCHOOL_INFO!$D$5:$AS$749, 14, FALSE)</f>
        <v>4</v>
      </c>
      <c r="V620" s="368">
        <f>VLOOKUP($G620, SCHOOL_INFO!$D$5:$AS$749, 15, FALSE)</f>
        <v>0</v>
      </c>
      <c r="W620" s="368">
        <f>VLOOKUP($G620, SCHOOL_INFO!$D$5:$AS$749, 17, FALSE)</f>
        <v>0</v>
      </c>
      <c r="X620" s="368">
        <f>VLOOKUP($G620, SCHOOL_INFO!$D$5:$AS$749, 18, FALSE)</f>
        <v>0</v>
      </c>
      <c r="Y620" s="368">
        <f>VLOOKUP($G620, SCHOOL_INFO!$D$5:$AS$749, 19, FALSE)</f>
        <v>0</v>
      </c>
      <c r="Z620" s="368">
        <f>VLOOKUP($G620, SCHOOL_INFO!$D$5:$AS$749, 21, FALSE)</f>
        <v>49</v>
      </c>
      <c r="AA620" s="368">
        <f>VLOOKUP($G620, SCHOOL_INFO!$D$5:$AS$749, 22, FALSE)</f>
        <v>31</v>
      </c>
      <c r="AB620" s="368">
        <f>VLOOKUP($G620, SCHOOL_INFO!$D$5:$AS$749, 23, FALSE)</f>
        <v>0</v>
      </c>
      <c r="AC620" s="368">
        <f>VLOOKUP($G620, SCHOOL_INFO!$D$5:$AS$749, 25, FALSE)</f>
        <v>29</v>
      </c>
      <c r="AD620" s="368">
        <f>VLOOKUP($G620, SCHOOL_INFO!$D$5:$AS$749, 26, FALSE)</f>
        <v>5</v>
      </c>
      <c r="AE620" s="368">
        <f>VLOOKUP($G620, SCHOOL_INFO!$D$5:$AS$749, 27, FALSE)</f>
        <v>0</v>
      </c>
      <c r="AF620" s="368">
        <f>VLOOKUP($G620, SCHOOL_INFO!$D$5:$AS$749, 29, FALSE)</f>
        <v>0</v>
      </c>
      <c r="AG620" s="368">
        <f>VLOOKUP($G620, SCHOOL_INFO!$D$5:$AS$749, 30, FALSE)</f>
        <v>0</v>
      </c>
      <c r="AH620" s="368">
        <f>VLOOKUP($G620, SCHOOL_INFO!$D$5:$AS$749, 31, FALSE)</f>
        <v>0</v>
      </c>
      <c r="AI620" s="368">
        <f>VLOOKUP($G620, SCHOOL_INFO!$D$5:$AS$749, 33, FALSE)</f>
        <v>1</v>
      </c>
      <c r="AJ620" s="368">
        <f>VLOOKUP($G620, SCHOOL_INFO!$D$5:$AS$749, 34, FALSE)</f>
        <v>0</v>
      </c>
      <c r="AK620" s="368">
        <f>VLOOKUP($G620, SCHOOL_INFO!$D$5:$AS$749, 35, FALSE)</f>
        <v>5</v>
      </c>
      <c r="AL620" s="368">
        <f>VLOOKUP($B620, '0.학교(충남+대전)'!$C$4:$AH$767, 31, FALSE)</f>
        <v>5</v>
      </c>
      <c r="AM620" s="368">
        <f>VLOOKUP($B620, '0.학교(충남+대전)'!$C$4:$AH$767, 32, FALSE)</f>
        <v>2</v>
      </c>
      <c r="AN620" s="368">
        <f>VLOOKUP($G620, SCHOOL_INFO!$D$5:$AS$749, 9, FALSE)</f>
        <v>37</v>
      </c>
      <c r="AO620" s="368">
        <f>VLOOKUP($G620, SCHOOL_INFO!$D$5:$AS$749, 36, FALSE)</f>
        <v>3</v>
      </c>
      <c r="AP620" s="368">
        <f>VLOOKUP($G620, SCHOOL_INFO!$D$5:$AS$749, 37, FALSE)</f>
        <v>41</v>
      </c>
      <c r="AQ620" s="368">
        <f>VLOOKUP($B620, '0.학교(충남+대전)'!$C$4:$AC$767, 27, FALSE)</f>
        <v>44</v>
      </c>
      <c r="AR620" s="368">
        <f>VLOOKUP($B620, '0.학교(충남+대전)'!$C$4:$AH$767, 29, FALSE)</f>
        <v>44</v>
      </c>
      <c r="AS620" s="368">
        <f>VLOOKUP($B620, '0.학교(충남+대전)'!$C$4:$AH$767, 30, FALSE)</f>
        <v>0</v>
      </c>
      <c r="AT620" s="368">
        <f>VLOOKUP($G620, SCHOOL_INFO!$D$5:$AS$749, 38, FALSE)</f>
        <v>1</v>
      </c>
      <c r="AU620" s="368">
        <f>VLOOKUP($G620, SCHOOL_INFO!$D$5:$AS$749, 39, FALSE)</f>
        <v>5</v>
      </c>
      <c r="AV620" s="368">
        <f>VLOOKUP($G620, SCHOOL_INFO!$D$5:$AS$749, 40, FALSE)</f>
        <v>44</v>
      </c>
      <c r="AW620" s="368">
        <f>VLOOKUP($G620, SCHOOL_INFO!$D$5:$AS$749, 41, FALSE)</f>
        <v>0</v>
      </c>
      <c r="AX620" s="368">
        <f>VLOOKUP($G620, SCHOOL_INFO!$D$5:$AS$749, 42, FALSE)</f>
        <v>0</v>
      </c>
    </row>
    <row r="621" spans="1:50" ht="16.5" customHeight="1">
      <c r="A621" s="80">
        <v>617</v>
      </c>
      <c r="B621" s="86" t="s">
        <v>2016</v>
      </c>
      <c r="C621" s="88" t="s">
        <v>28</v>
      </c>
      <c r="D621" s="86" t="s">
        <v>2233</v>
      </c>
      <c r="E621" s="86" t="s">
        <v>1784</v>
      </c>
      <c r="F621" s="106" t="s">
        <v>727</v>
      </c>
      <c r="G621" s="104" t="s">
        <v>2017</v>
      </c>
      <c r="H621" s="390" t="s">
        <v>26</v>
      </c>
      <c r="I621" s="390" t="s">
        <v>35</v>
      </c>
      <c r="J621" s="88" t="s">
        <v>5123</v>
      </c>
      <c r="K621" s="366">
        <v>3</v>
      </c>
      <c r="L621" s="367">
        <v>1</v>
      </c>
      <c r="M621" s="367">
        <v>1</v>
      </c>
      <c r="N621" s="368">
        <f>VLOOKUP($G621, SCHOOL_INFO!$D$5:$AS$749, 6, FALSE)</f>
        <v>46</v>
      </c>
      <c r="O621" s="368">
        <f>VLOOKUP($G621, SCHOOL_INFO!$D$5:$AS$749, 7, FALSE)</f>
        <v>0</v>
      </c>
      <c r="P621" s="368">
        <f>VLOOKUP($G621, SCHOOL_INFO!$D$5:$AS$749, 8, FALSE)</f>
        <v>1</v>
      </c>
      <c r="Q621" s="368">
        <f>VLOOKUP($G621, SCHOOL_INFO!$D$5:$AS$749, 10, FALSE)</f>
        <v>9</v>
      </c>
      <c r="R621" s="368">
        <f>VLOOKUP($G621, SCHOOL_INFO!$D$5:$AS$749, 11, FALSE)</f>
        <v>0</v>
      </c>
      <c r="S621" s="368">
        <f>VLOOKUP($G621, SCHOOL_INFO!$D$5:$AS$749, 12, FALSE)</f>
        <v>0</v>
      </c>
      <c r="T621" s="368">
        <f>VLOOKUP($G621, SCHOOL_INFO!$D$5:$AS$749, 13, FALSE)</f>
        <v>0</v>
      </c>
      <c r="U621" s="368">
        <f>VLOOKUP($G621, SCHOOL_INFO!$D$5:$AS$749, 14, FALSE)</f>
        <v>0</v>
      </c>
      <c r="V621" s="368">
        <f>VLOOKUP($G621, SCHOOL_INFO!$D$5:$AS$749, 15, FALSE)</f>
        <v>0</v>
      </c>
      <c r="W621" s="368">
        <f>VLOOKUP($G621, SCHOOL_INFO!$D$5:$AS$749, 17, FALSE)</f>
        <v>2</v>
      </c>
      <c r="X621" s="368">
        <f>VLOOKUP($G621, SCHOOL_INFO!$D$5:$AS$749, 18, FALSE)</f>
        <v>1</v>
      </c>
      <c r="Y621" s="368">
        <f>VLOOKUP($G621, SCHOOL_INFO!$D$5:$AS$749, 19, FALSE)</f>
        <v>0</v>
      </c>
      <c r="Z621" s="368">
        <f>VLOOKUP($G621, SCHOOL_INFO!$D$5:$AS$749, 21, FALSE)</f>
        <v>20</v>
      </c>
      <c r="AA621" s="368">
        <f>VLOOKUP($G621, SCHOOL_INFO!$D$5:$AS$749, 22, FALSE)</f>
        <v>3</v>
      </c>
      <c r="AB621" s="368">
        <f>VLOOKUP($G621, SCHOOL_INFO!$D$5:$AS$749, 23, FALSE)</f>
        <v>0</v>
      </c>
      <c r="AC621" s="368">
        <f>VLOOKUP($G621, SCHOOL_INFO!$D$5:$AS$749, 25, FALSE)</f>
        <v>9</v>
      </c>
      <c r="AD621" s="368">
        <f>VLOOKUP($G621, SCHOOL_INFO!$D$5:$AS$749, 26, FALSE)</f>
        <v>0</v>
      </c>
      <c r="AE621" s="368">
        <f>VLOOKUP($G621, SCHOOL_INFO!$D$5:$AS$749, 27, FALSE)</f>
        <v>0</v>
      </c>
      <c r="AF621" s="368">
        <f>VLOOKUP($G621, SCHOOL_INFO!$D$5:$AS$749, 29, FALSE)</f>
        <v>78</v>
      </c>
      <c r="AG621" s="368">
        <f>VLOOKUP($G621, SCHOOL_INFO!$D$5:$AS$749, 30, FALSE)</f>
        <v>0</v>
      </c>
      <c r="AH621" s="368">
        <f>VLOOKUP($G621, SCHOOL_INFO!$D$5:$AS$749, 31, FALSE)</f>
        <v>0</v>
      </c>
      <c r="AI621" s="368">
        <f>VLOOKUP($G621, SCHOOL_INFO!$D$5:$AS$749, 33, FALSE)</f>
        <v>1</v>
      </c>
      <c r="AJ621" s="368">
        <f>VLOOKUP($G621, SCHOOL_INFO!$D$5:$AS$749, 34, FALSE)</f>
        <v>0</v>
      </c>
      <c r="AK621" s="368">
        <f>VLOOKUP($G621, SCHOOL_INFO!$D$5:$AS$749, 35, FALSE)</f>
        <v>9</v>
      </c>
      <c r="AL621" s="368">
        <f>VLOOKUP($B621, '0.학교(충남+대전)'!$C$4:$AH$767, 31, FALSE)</f>
        <v>9</v>
      </c>
      <c r="AM621" s="368">
        <f>VLOOKUP($B621, '0.학교(충남+대전)'!$C$4:$AH$767, 32, FALSE)</f>
        <v>0</v>
      </c>
      <c r="AN621" s="368">
        <f>VLOOKUP($G621, SCHOOL_INFO!$D$5:$AS$749, 9, FALSE)</f>
        <v>47</v>
      </c>
      <c r="AO621" s="368">
        <f>VLOOKUP($G621, SCHOOL_INFO!$D$5:$AS$749, 36, FALSE)</f>
        <v>60</v>
      </c>
      <c r="AP621" s="368">
        <f>VLOOKUP($G621, SCHOOL_INFO!$D$5:$AS$749, 37, FALSE)</f>
        <v>0</v>
      </c>
      <c r="AQ621" s="368">
        <f>VLOOKUP($B621, '0.학교(충남+대전)'!$C$4:$AC$767, 27, FALSE)</f>
        <v>57</v>
      </c>
      <c r="AR621" s="368">
        <f>VLOOKUP($B621, '0.학교(충남+대전)'!$C$4:$AH$767, 29, FALSE)</f>
        <v>57</v>
      </c>
      <c r="AS621" s="368">
        <f>VLOOKUP($B621, '0.학교(충남+대전)'!$C$4:$AH$767, 30, FALSE)</f>
        <v>3</v>
      </c>
      <c r="AT621" s="368">
        <f>VLOOKUP($G621, SCHOOL_INFO!$D$5:$AS$749, 38, FALSE)</f>
        <v>1</v>
      </c>
      <c r="AU621" s="368">
        <f>VLOOKUP($G621, SCHOOL_INFO!$D$5:$AS$749, 39, FALSE)</f>
        <v>9</v>
      </c>
      <c r="AV621" s="368">
        <f>VLOOKUP($G621, SCHOOL_INFO!$D$5:$AS$749, 40, FALSE)</f>
        <v>60</v>
      </c>
      <c r="AW621" s="368">
        <f>VLOOKUP($G621, SCHOOL_INFO!$D$5:$AS$749, 41, FALSE)</f>
        <v>0</v>
      </c>
      <c r="AX621" s="368">
        <f>VLOOKUP($G621, SCHOOL_INFO!$D$5:$AS$749, 42, FALSE)</f>
        <v>0</v>
      </c>
    </row>
    <row r="622" spans="1:50" ht="16.5" customHeight="1">
      <c r="A622" s="80">
        <v>618</v>
      </c>
      <c r="B622" s="86" t="s">
        <v>2018</v>
      </c>
      <c r="C622" s="88" t="s">
        <v>28</v>
      </c>
      <c r="D622" s="86" t="s">
        <v>2233</v>
      </c>
      <c r="E622" s="86" t="s">
        <v>1784</v>
      </c>
      <c r="F622" s="108" t="s">
        <v>784</v>
      </c>
      <c r="G622" s="104" t="s">
        <v>2019</v>
      </c>
      <c r="H622" s="390" t="s">
        <v>26</v>
      </c>
      <c r="I622" s="390" t="s">
        <v>699</v>
      </c>
      <c r="J622" s="88" t="s">
        <v>5123</v>
      </c>
      <c r="K622" s="366">
        <v>2</v>
      </c>
      <c r="L622" s="367">
        <v>1</v>
      </c>
      <c r="M622" s="367">
        <v>1</v>
      </c>
      <c r="N622" s="368">
        <f>VLOOKUP($G622, SCHOOL_INFO!$D$5:$AS$749, 6, FALSE)</f>
        <v>17</v>
      </c>
      <c r="O622" s="368">
        <f>VLOOKUP($G622, SCHOOL_INFO!$D$5:$AS$749, 7, FALSE)</f>
        <v>0</v>
      </c>
      <c r="P622" s="368">
        <f>VLOOKUP($G622, SCHOOL_INFO!$D$5:$AS$749, 8, FALSE)</f>
        <v>1</v>
      </c>
      <c r="Q622" s="368">
        <f>VLOOKUP($G622, SCHOOL_INFO!$D$5:$AS$749, 10, FALSE)</f>
        <v>2</v>
      </c>
      <c r="R622" s="368">
        <f>VLOOKUP($G622, SCHOOL_INFO!$D$5:$AS$749, 11, FALSE)</f>
        <v>0</v>
      </c>
      <c r="S622" s="368">
        <f>VLOOKUP($G622, SCHOOL_INFO!$D$5:$AS$749, 12, FALSE)</f>
        <v>0</v>
      </c>
      <c r="T622" s="368">
        <f>VLOOKUP($G622, SCHOOL_INFO!$D$5:$AS$749, 13, FALSE)</f>
        <v>0</v>
      </c>
      <c r="U622" s="368">
        <f>VLOOKUP($G622, SCHOOL_INFO!$D$5:$AS$749, 14, FALSE)</f>
        <v>0</v>
      </c>
      <c r="V622" s="368">
        <f>VLOOKUP($G622, SCHOOL_INFO!$D$5:$AS$749, 15, FALSE)</f>
        <v>0</v>
      </c>
      <c r="W622" s="368">
        <f>VLOOKUP($G622, SCHOOL_INFO!$D$5:$AS$749, 17, FALSE)</f>
        <v>0</v>
      </c>
      <c r="X622" s="368">
        <f>VLOOKUP($G622, SCHOOL_INFO!$D$5:$AS$749, 18, FALSE)</f>
        <v>0</v>
      </c>
      <c r="Y622" s="368">
        <f>VLOOKUP($G622, SCHOOL_INFO!$D$5:$AS$749, 19, FALSE)</f>
        <v>0</v>
      </c>
      <c r="Z622" s="368">
        <f>VLOOKUP($G622, SCHOOL_INFO!$D$5:$AS$749, 21, FALSE)</f>
        <v>10</v>
      </c>
      <c r="AA622" s="368">
        <f>VLOOKUP($G622, SCHOOL_INFO!$D$5:$AS$749, 22, FALSE)</f>
        <v>3</v>
      </c>
      <c r="AB622" s="368">
        <f>VLOOKUP($G622, SCHOOL_INFO!$D$5:$AS$749, 23, FALSE)</f>
        <v>0</v>
      </c>
      <c r="AC622" s="368">
        <f>VLOOKUP($G622, SCHOOL_INFO!$D$5:$AS$749, 25, FALSE)</f>
        <v>23</v>
      </c>
      <c r="AD622" s="368">
        <f>VLOOKUP($G622, SCHOOL_INFO!$D$5:$AS$749, 26, FALSE)</f>
        <v>7</v>
      </c>
      <c r="AE622" s="368">
        <f>VLOOKUP($G622, SCHOOL_INFO!$D$5:$AS$749, 27, FALSE)</f>
        <v>0</v>
      </c>
      <c r="AF622" s="368">
        <f>VLOOKUP($G622, SCHOOL_INFO!$D$5:$AS$749, 29, FALSE)</f>
        <v>2</v>
      </c>
      <c r="AG622" s="368">
        <f>VLOOKUP($G622, SCHOOL_INFO!$D$5:$AS$749, 30, FALSE)</f>
        <v>2</v>
      </c>
      <c r="AH622" s="368">
        <f>VLOOKUP($G622, SCHOOL_INFO!$D$5:$AS$749, 31, FALSE)</f>
        <v>0</v>
      </c>
      <c r="AI622" s="368">
        <f>VLOOKUP($G622, SCHOOL_INFO!$D$5:$AS$749, 33, FALSE)</f>
        <v>1</v>
      </c>
      <c r="AJ622" s="368">
        <f>VLOOKUP($G622, SCHOOL_INFO!$D$5:$AS$749, 34, FALSE)</f>
        <v>0</v>
      </c>
      <c r="AK622" s="368">
        <f>VLOOKUP($G622, SCHOOL_INFO!$D$5:$AS$749, 35, FALSE)</f>
        <v>11</v>
      </c>
      <c r="AL622" s="368">
        <f>VLOOKUP($B622, '0.학교(충남+대전)'!$C$4:$AH$767, 31, FALSE)</f>
        <v>5</v>
      </c>
      <c r="AM622" s="368">
        <f>VLOOKUP($B622, '0.학교(충남+대전)'!$C$4:$AH$767, 32, FALSE)</f>
        <v>6</v>
      </c>
      <c r="AN622" s="368">
        <f>VLOOKUP($G622, SCHOOL_INFO!$D$5:$AS$749, 9, FALSE)</f>
        <v>18</v>
      </c>
      <c r="AO622" s="368">
        <f>VLOOKUP($G622, SCHOOL_INFO!$D$5:$AS$749, 36, FALSE)</f>
        <v>63</v>
      </c>
      <c r="AP622" s="368">
        <f>VLOOKUP($G622, SCHOOL_INFO!$D$5:$AS$749, 37, FALSE)</f>
        <v>0</v>
      </c>
      <c r="AQ622" s="368">
        <f>VLOOKUP($B622, '0.학교(충남+대전)'!$C$4:$AC$767, 27, FALSE)</f>
        <v>27</v>
      </c>
      <c r="AR622" s="368">
        <f>VLOOKUP($B622, '0.학교(충남+대전)'!$C$4:$AH$767, 29, FALSE)</f>
        <v>27</v>
      </c>
      <c r="AS622" s="368">
        <f>VLOOKUP($B622, '0.학교(충남+대전)'!$C$4:$AH$767, 30, FALSE)</f>
        <v>36</v>
      </c>
      <c r="AT622" s="368">
        <f>VLOOKUP($G622, SCHOOL_INFO!$D$5:$AS$749, 38, FALSE)</f>
        <v>0</v>
      </c>
      <c r="AU622" s="368">
        <f>VLOOKUP($G622, SCHOOL_INFO!$D$5:$AS$749, 39, FALSE)</f>
        <v>7</v>
      </c>
      <c r="AV622" s="368">
        <f>VLOOKUP($G622, SCHOOL_INFO!$D$5:$AS$749, 40, FALSE)</f>
        <v>30</v>
      </c>
      <c r="AW622" s="368">
        <f>VLOOKUP($G622, SCHOOL_INFO!$D$5:$AS$749, 41, FALSE)</f>
        <v>0</v>
      </c>
      <c r="AX622" s="368">
        <f>VLOOKUP($G622, SCHOOL_INFO!$D$5:$AS$749, 42, FALSE)</f>
        <v>0</v>
      </c>
    </row>
    <row r="623" spans="1:50" ht="16.5" customHeight="1">
      <c r="A623" s="81">
        <v>619</v>
      </c>
      <c r="B623" s="86" t="s">
        <v>2020</v>
      </c>
      <c r="C623" s="88" t="s">
        <v>28</v>
      </c>
      <c r="D623" s="86" t="s">
        <v>2233</v>
      </c>
      <c r="E623" s="86" t="s">
        <v>1784</v>
      </c>
      <c r="F623" s="106" t="s">
        <v>727</v>
      </c>
      <c r="G623" s="104" t="s">
        <v>2021</v>
      </c>
      <c r="H623" s="390" t="s">
        <v>26</v>
      </c>
      <c r="I623" s="390" t="s">
        <v>699</v>
      </c>
      <c r="J623" s="88" t="s">
        <v>5123</v>
      </c>
      <c r="K623" s="366">
        <v>2</v>
      </c>
      <c r="L623" s="367">
        <v>1</v>
      </c>
      <c r="M623" s="367">
        <v>1</v>
      </c>
      <c r="N623" s="368">
        <f>VLOOKUP($G623, SCHOOL_INFO!$D$5:$AS$749, 6, FALSE)</f>
        <v>12</v>
      </c>
      <c r="O623" s="368">
        <f>VLOOKUP($G623, SCHOOL_INFO!$D$5:$AS$749, 7, FALSE)</f>
        <v>0</v>
      </c>
      <c r="P623" s="368">
        <f>VLOOKUP($G623, SCHOOL_INFO!$D$5:$AS$749, 8, FALSE)</f>
        <v>1</v>
      </c>
      <c r="Q623" s="368">
        <f>VLOOKUP($G623, SCHOOL_INFO!$D$5:$AS$749, 10, FALSE)</f>
        <v>9</v>
      </c>
      <c r="R623" s="368">
        <f>VLOOKUP($G623, SCHOOL_INFO!$D$5:$AS$749, 11, FALSE)</f>
        <v>1</v>
      </c>
      <c r="S623" s="368">
        <f>VLOOKUP($G623, SCHOOL_INFO!$D$5:$AS$749, 12, FALSE)</f>
        <v>0</v>
      </c>
      <c r="T623" s="368">
        <f>VLOOKUP($G623, SCHOOL_INFO!$D$5:$AS$749, 13, FALSE)</f>
        <v>2</v>
      </c>
      <c r="U623" s="368">
        <f>VLOOKUP($G623, SCHOOL_INFO!$D$5:$AS$749, 14, FALSE)</f>
        <v>0</v>
      </c>
      <c r="V623" s="368">
        <f>VLOOKUP($G623, SCHOOL_INFO!$D$5:$AS$749, 15, FALSE)</f>
        <v>0</v>
      </c>
      <c r="W623" s="368">
        <f>VLOOKUP($G623, SCHOOL_INFO!$D$5:$AS$749, 17, FALSE)</f>
        <v>1</v>
      </c>
      <c r="X623" s="368">
        <f>VLOOKUP($G623, SCHOOL_INFO!$D$5:$AS$749, 18, FALSE)</f>
        <v>0</v>
      </c>
      <c r="Y623" s="368">
        <f>VLOOKUP($G623, SCHOOL_INFO!$D$5:$AS$749, 19, FALSE)</f>
        <v>0</v>
      </c>
      <c r="Z623" s="368">
        <f>VLOOKUP($G623, SCHOOL_INFO!$D$5:$AS$749, 21, FALSE)</f>
        <v>23</v>
      </c>
      <c r="AA623" s="368">
        <f>VLOOKUP($G623, SCHOOL_INFO!$D$5:$AS$749, 22, FALSE)</f>
        <v>4</v>
      </c>
      <c r="AB623" s="368">
        <f>VLOOKUP($G623, SCHOOL_INFO!$D$5:$AS$749, 23, FALSE)</f>
        <v>0</v>
      </c>
      <c r="AC623" s="368">
        <f>VLOOKUP($G623, SCHOOL_INFO!$D$5:$AS$749, 25, FALSE)</f>
        <v>15</v>
      </c>
      <c r="AD623" s="368">
        <f>VLOOKUP($G623, SCHOOL_INFO!$D$5:$AS$749, 26, FALSE)</f>
        <v>1</v>
      </c>
      <c r="AE623" s="368">
        <f>VLOOKUP($G623, SCHOOL_INFO!$D$5:$AS$749, 27, FALSE)</f>
        <v>0</v>
      </c>
      <c r="AF623" s="368">
        <f>VLOOKUP($G623, SCHOOL_INFO!$D$5:$AS$749, 29, FALSE)</f>
        <v>0</v>
      </c>
      <c r="AG623" s="368">
        <f>VLOOKUP($G623, SCHOOL_INFO!$D$5:$AS$749, 30, FALSE)</f>
        <v>0</v>
      </c>
      <c r="AH623" s="368">
        <f>VLOOKUP($G623, SCHOOL_INFO!$D$5:$AS$749, 31, FALSE)</f>
        <v>0</v>
      </c>
      <c r="AI623" s="368">
        <f>VLOOKUP($G623, SCHOOL_INFO!$D$5:$AS$749, 33, FALSE)</f>
        <v>1</v>
      </c>
      <c r="AJ623" s="368">
        <f>VLOOKUP($G623, SCHOOL_INFO!$D$5:$AS$749, 34, FALSE)</f>
        <v>0</v>
      </c>
      <c r="AK623" s="368">
        <f>VLOOKUP($G623, SCHOOL_INFO!$D$5:$AS$749, 35, FALSE)</f>
        <v>4</v>
      </c>
      <c r="AL623" s="368">
        <f>VLOOKUP($B623, '0.학교(충남+대전)'!$C$4:$AH$767, 31, FALSE)</f>
        <v>4</v>
      </c>
      <c r="AM623" s="368">
        <f>VLOOKUP($B623, '0.학교(충남+대전)'!$C$4:$AH$767, 32, FALSE)</f>
        <v>1</v>
      </c>
      <c r="AN623" s="368">
        <f>VLOOKUP($G623, SCHOOL_INFO!$D$5:$AS$749, 9, FALSE)</f>
        <v>13</v>
      </c>
      <c r="AO623" s="368">
        <f>VLOOKUP($G623, SCHOOL_INFO!$D$5:$AS$749, 36, FALSE)</f>
        <v>18</v>
      </c>
      <c r="AP623" s="368">
        <f>VLOOKUP($G623, SCHOOL_INFO!$D$5:$AS$749, 37, FALSE)</f>
        <v>13</v>
      </c>
      <c r="AQ623" s="368">
        <f>VLOOKUP($B623, '0.학교(충남+대전)'!$C$4:$AC$767, 27, FALSE)</f>
        <v>31</v>
      </c>
      <c r="AR623" s="368">
        <f>VLOOKUP($B623, '0.학교(충남+대전)'!$C$4:$AH$767, 29, FALSE)</f>
        <v>31</v>
      </c>
      <c r="AS623" s="368">
        <f>VLOOKUP($B623, '0.학교(충남+대전)'!$C$4:$AH$767, 30, FALSE)</f>
        <v>0</v>
      </c>
      <c r="AT623" s="368">
        <f>VLOOKUP($G623, SCHOOL_INFO!$D$5:$AS$749, 38, FALSE)</f>
        <v>2</v>
      </c>
      <c r="AU623" s="368">
        <f>VLOOKUP($G623, SCHOOL_INFO!$D$5:$AS$749, 39, FALSE)</f>
        <v>2</v>
      </c>
      <c r="AV623" s="368">
        <f>VLOOKUP($G623, SCHOOL_INFO!$D$5:$AS$749, 40, FALSE)</f>
        <v>10</v>
      </c>
      <c r="AW623" s="368">
        <f>VLOOKUP($G623, SCHOOL_INFO!$D$5:$AS$749, 41, FALSE)</f>
        <v>0</v>
      </c>
      <c r="AX623" s="368">
        <f>VLOOKUP($G623, SCHOOL_INFO!$D$5:$AS$749, 42, FALSE)</f>
        <v>0</v>
      </c>
    </row>
    <row r="624" spans="1:50" ht="16.5" customHeight="1">
      <c r="A624" s="80">
        <v>620</v>
      </c>
      <c r="B624" s="86" t="s">
        <v>2022</v>
      </c>
      <c r="C624" s="88" t="s">
        <v>28</v>
      </c>
      <c r="D624" s="86" t="s">
        <v>2233</v>
      </c>
      <c r="E624" s="86" t="s">
        <v>1784</v>
      </c>
      <c r="F624" s="103" t="s">
        <v>724</v>
      </c>
      <c r="G624" s="104" t="s">
        <v>2023</v>
      </c>
      <c r="H624" s="390" t="s">
        <v>26</v>
      </c>
      <c r="I624" s="390" t="s">
        <v>699</v>
      </c>
      <c r="J624" s="88" t="s">
        <v>5123</v>
      </c>
      <c r="K624" s="366">
        <v>2</v>
      </c>
      <c r="L624" s="367">
        <v>1</v>
      </c>
      <c r="M624" s="367">
        <v>1</v>
      </c>
      <c r="N624" s="368">
        <f>VLOOKUP($G624, SCHOOL_INFO!$D$5:$AS$749, 6, FALSE)</f>
        <v>67</v>
      </c>
      <c r="O624" s="368">
        <f>VLOOKUP($G624, SCHOOL_INFO!$D$5:$AS$749, 7, FALSE)</f>
        <v>6</v>
      </c>
      <c r="P624" s="368">
        <f>VLOOKUP($G624, SCHOOL_INFO!$D$5:$AS$749, 8, FALSE)</f>
        <v>6</v>
      </c>
      <c r="Q624" s="368">
        <f>VLOOKUP($G624, SCHOOL_INFO!$D$5:$AS$749, 10, FALSE)</f>
        <v>3</v>
      </c>
      <c r="R624" s="368">
        <f>VLOOKUP($G624, SCHOOL_INFO!$D$5:$AS$749, 11, FALSE)</f>
        <v>0</v>
      </c>
      <c r="S624" s="368">
        <f>VLOOKUP($G624, SCHOOL_INFO!$D$5:$AS$749, 12, FALSE)</f>
        <v>0</v>
      </c>
      <c r="T624" s="368">
        <f>VLOOKUP($G624, SCHOOL_INFO!$D$5:$AS$749, 13, FALSE)</f>
        <v>1</v>
      </c>
      <c r="U624" s="368">
        <f>VLOOKUP($G624, SCHOOL_INFO!$D$5:$AS$749, 14, FALSE)</f>
        <v>0</v>
      </c>
      <c r="V624" s="368">
        <f>VLOOKUP($G624, SCHOOL_INFO!$D$5:$AS$749, 15, FALSE)</f>
        <v>0</v>
      </c>
      <c r="W624" s="368">
        <f>VLOOKUP($G624, SCHOOL_INFO!$D$5:$AS$749, 17, FALSE)</f>
        <v>50</v>
      </c>
      <c r="X624" s="368">
        <f>VLOOKUP($G624, SCHOOL_INFO!$D$5:$AS$749, 18, FALSE)</f>
        <v>8</v>
      </c>
      <c r="Y624" s="368">
        <f>VLOOKUP($G624, SCHOOL_INFO!$D$5:$AS$749, 19, FALSE)</f>
        <v>0</v>
      </c>
      <c r="Z624" s="368">
        <f>VLOOKUP($G624, SCHOOL_INFO!$D$5:$AS$749, 21, FALSE)</f>
        <v>43</v>
      </c>
      <c r="AA624" s="368">
        <f>VLOOKUP($G624, SCHOOL_INFO!$D$5:$AS$749, 22, FALSE)</f>
        <v>4</v>
      </c>
      <c r="AB624" s="368">
        <f>VLOOKUP($G624, SCHOOL_INFO!$D$5:$AS$749, 23, FALSE)</f>
        <v>0</v>
      </c>
      <c r="AC624" s="368">
        <f>VLOOKUP($G624, SCHOOL_INFO!$D$5:$AS$749, 25, FALSE)</f>
        <v>48</v>
      </c>
      <c r="AD624" s="368">
        <f>VLOOKUP($G624, SCHOOL_INFO!$D$5:$AS$749, 26, FALSE)</f>
        <v>0</v>
      </c>
      <c r="AE624" s="368">
        <f>VLOOKUP($G624, SCHOOL_INFO!$D$5:$AS$749, 27, FALSE)</f>
        <v>0</v>
      </c>
      <c r="AF624" s="368">
        <f>VLOOKUP($G624, SCHOOL_INFO!$D$5:$AS$749, 29, FALSE)</f>
        <v>0</v>
      </c>
      <c r="AG624" s="368">
        <f>VLOOKUP($G624, SCHOOL_INFO!$D$5:$AS$749, 30, FALSE)</f>
        <v>0</v>
      </c>
      <c r="AH624" s="368">
        <f>VLOOKUP($G624, SCHOOL_INFO!$D$5:$AS$749, 31, FALSE)</f>
        <v>0</v>
      </c>
      <c r="AI624" s="368">
        <f>VLOOKUP($G624, SCHOOL_INFO!$D$5:$AS$749, 33, FALSE)</f>
        <v>1</v>
      </c>
      <c r="AJ624" s="368">
        <f>VLOOKUP($G624, SCHOOL_INFO!$D$5:$AS$749, 34, FALSE)</f>
        <v>0</v>
      </c>
      <c r="AK624" s="368">
        <f>VLOOKUP($G624, SCHOOL_INFO!$D$5:$AS$749, 35, FALSE)</f>
        <v>13</v>
      </c>
      <c r="AL624" s="368">
        <f>VLOOKUP($B624, '0.학교(충남+대전)'!$C$4:$AH$767, 31, FALSE)</f>
        <v>8</v>
      </c>
      <c r="AM624" s="368">
        <f>VLOOKUP($B624, '0.학교(충남+대전)'!$C$4:$AH$767, 32, FALSE)</f>
        <v>5</v>
      </c>
      <c r="AN624" s="368">
        <f>VLOOKUP($G624, SCHOOL_INFO!$D$5:$AS$749, 9, FALSE)</f>
        <v>79</v>
      </c>
      <c r="AO624" s="368">
        <f>VLOOKUP($G624, SCHOOL_INFO!$D$5:$AS$749, 36, FALSE)</f>
        <v>1</v>
      </c>
      <c r="AP624" s="368">
        <f>VLOOKUP($G624, SCHOOL_INFO!$D$5:$AS$749, 37, FALSE)</f>
        <v>66</v>
      </c>
      <c r="AQ624" s="368">
        <f>VLOOKUP($B624, '0.학교(충남+대전)'!$C$4:$AC$767, 27, FALSE)</f>
        <v>67</v>
      </c>
      <c r="AR624" s="368">
        <f>VLOOKUP($B624, '0.학교(충남+대전)'!$C$4:$AH$767, 29, FALSE)</f>
        <v>67</v>
      </c>
      <c r="AS624" s="368">
        <f>VLOOKUP($B624, '0.학교(충남+대전)'!$C$4:$AH$767, 30, FALSE)</f>
        <v>0</v>
      </c>
      <c r="AT624" s="368">
        <f>VLOOKUP($G624, SCHOOL_INFO!$D$5:$AS$749, 38, FALSE)</f>
        <v>2</v>
      </c>
      <c r="AU624" s="368">
        <f>VLOOKUP($G624, SCHOOL_INFO!$D$5:$AS$749, 39, FALSE)</f>
        <v>5</v>
      </c>
      <c r="AV624" s="368">
        <f>VLOOKUP($G624, SCHOOL_INFO!$D$5:$AS$749, 40, FALSE)</f>
        <v>72</v>
      </c>
      <c r="AW624" s="368">
        <f>VLOOKUP($G624, SCHOOL_INFO!$D$5:$AS$749, 41, FALSE)</f>
        <v>3</v>
      </c>
      <c r="AX624" s="368">
        <f>VLOOKUP($G624, SCHOOL_INFO!$D$5:$AS$749, 42, FALSE)</f>
        <v>0</v>
      </c>
    </row>
    <row r="625" spans="1:50" ht="16.5" customHeight="1">
      <c r="A625" s="80">
        <v>621</v>
      </c>
      <c r="B625" s="86" t="s">
        <v>2024</v>
      </c>
      <c r="C625" s="88" t="s">
        <v>28</v>
      </c>
      <c r="D625" s="86" t="s">
        <v>2233</v>
      </c>
      <c r="E625" s="86" t="s">
        <v>1784</v>
      </c>
      <c r="F625" s="103" t="s">
        <v>724</v>
      </c>
      <c r="G625" s="104" t="s">
        <v>2025</v>
      </c>
      <c r="H625" s="390" t="s">
        <v>26</v>
      </c>
      <c r="I625" s="390" t="s">
        <v>35</v>
      </c>
      <c r="J625" s="88" t="s">
        <v>5123</v>
      </c>
      <c r="K625" s="366">
        <v>3</v>
      </c>
      <c r="L625" s="367">
        <v>1</v>
      </c>
      <c r="M625" s="367">
        <v>1</v>
      </c>
      <c r="N625" s="368">
        <f>VLOOKUP($G625, SCHOOL_INFO!$D$5:$AS$749, 6, FALSE)</f>
        <v>25</v>
      </c>
      <c r="O625" s="368">
        <f>VLOOKUP($G625, SCHOOL_INFO!$D$5:$AS$749, 7, FALSE)</f>
        <v>0</v>
      </c>
      <c r="P625" s="368">
        <f>VLOOKUP($G625, SCHOOL_INFO!$D$5:$AS$749, 8, FALSE)</f>
        <v>1</v>
      </c>
      <c r="Q625" s="368">
        <f>VLOOKUP($G625, SCHOOL_INFO!$D$5:$AS$749, 10, FALSE)</f>
        <v>3</v>
      </c>
      <c r="R625" s="368">
        <f>VLOOKUP($G625, SCHOOL_INFO!$D$5:$AS$749, 11, FALSE)</f>
        <v>0</v>
      </c>
      <c r="S625" s="368">
        <f>VLOOKUP($G625, SCHOOL_INFO!$D$5:$AS$749, 12, FALSE)</f>
        <v>0</v>
      </c>
      <c r="T625" s="368">
        <f>VLOOKUP($G625, SCHOOL_INFO!$D$5:$AS$749, 13, FALSE)</f>
        <v>0</v>
      </c>
      <c r="U625" s="368">
        <f>VLOOKUP($G625, SCHOOL_INFO!$D$5:$AS$749, 14, FALSE)</f>
        <v>0</v>
      </c>
      <c r="V625" s="368">
        <f>VLOOKUP($G625, SCHOOL_INFO!$D$5:$AS$749, 15, FALSE)</f>
        <v>0</v>
      </c>
      <c r="W625" s="368">
        <f>VLOOKUP($G625, SCHOOL_INFO!$D$5:$AS$749, 17, FALSE)</f>
        <v>2</v>
      </c>
      <c r="X625" s="368">
        <f>VLOOKUP($G625, SCHOOL_INFO!$D$5:$AS$749, 18, FALSE)</f>
        <v>0</v>
      </c>
      <c r="Y625" s="368">
        <f>VLOOKUP($G625, SCHOOL_INFO!$D$5:$AS$749, 19, FALSE)</f>
        <v>0</v>
      </c>
      <c r="Z625" s="368">
        <f>VLOOKUP($G625, SCHOOL_INFO!$D$5:$AS$749, 21, FALSE)</f>
        <v>46</v>
      </c>
      <c r="AA625" s="368">
        <f>VLOOKUP($G625, SCHOOL_INFO!$D$5:$AS$749, 22, FALSE)</f>
        <v>2</v>
      </c>
      <c r="AB625" s="368">
        <f>VLOOKUP($G625, SCHOOL_INFO!$D$5:$AS$749, 23, FALSE)</f>
        <v>0</v>
      </c>
      <c r="AC625" s="368">
        <f>VLOOKUP($G625, SCHOOL_INFO!$D$5:$AS$749, 25, FALSE)</f>
        <v>0</v>
      </c>
      <c r="AD625" s="368">
        <f>VLOOKUP($G625, SCHOOL_INFO!$D$5:$AS$749, 26, FALSE)</f>
        <v>0</v>
      </c>
      <c r="AE625" s="368">
        <f>VLOOKUP($G625, SCHOOL_INFO!$D$5:$AS$749, 27, FALSE)</f>
        <v>0</v>
      </c>
      <c r="AF625" s="368">
        <f>VLOOKUP($G625, SCHOOL_INFO!$D$5:$AS$749, 29, FALSE)</f>
        <v>0</v>
      </c>
      <c r="AG625" s="368">
        <f>VLOOKUP($G625, SCHOOL_INFO!$D$5:$AS$749, 30, FALSE)</f>
        <v>0</v>
      </c>
      <c r="AH625" s="368">
        <f>VLOOKUP($G625, SCHOOL_INFO!$D$5:$AS$749, 31, FALSE)</f>
        <v>0</v>
      </c>
      <c r="AI625" s="368">
        <f>VLOOKUP($G625, SCHOOL_INFO!$D$5:$AS$749, 33, FALSE)</f>
        <v>1</v>
      </c>
      <c r="AJ625" s="368">
        <f>VLOOKUP($G625, SCHOOL_INFO!$D$5:$AS$749, 34, FALSE)</f>
        <v>0</v>
      </c>
      <c r="AK625" s="368">
        <f>VLOOKUP($G625, SCHOOL_INFO!$D$5:$AS$749, 35, FALSE)</f>
        <v>9</v>
      </c>
      <c r="AL625" s="368">
        <f>VLOOKUP($B625, '0.학교(충남+대전)'!$C$4:$AH$767, 31, FALSE)</f>
        <v>9</v>
      </c>
      <c r="AM625" s="368">
        <f>VLOOKUP($B625, '0.학교(충남+대전)'!$C$4:$AH$767, 32, FALSE)</f>
        <v>0</v>
      </c>
      <c r="AN625" s="368">
        <f>VLOOKUP($G625, SCHOOL_INFO!$D$5:$AS$749, 9, FALSE)</f>
        <v>26</v>
      </c>
      <c r="AO625" s="368">
        <f>VLOOKUP($G625, SCHOOL_INFO!$D$5:$AS$749, 36, FALSE)</f>
        <v>57</v>
      </c>
      <c r="AP625" s="368">
        <f>VLOOKUP($G625, SCHOOL_INFO!$D$5:$AS$749, 37, FALSE)</f>
        <v>0</v>
      </c>
      <c r="AQ625" s="368">
        <f>VLOOKUP($B625, '0.학교(충남+대전)'!$C$4:$AC$767, 27, FALSE)</f>
        <v>58</v>
      </c>
      <c r="AR625" s="368">
        <f>VLOOKUP($B625, '0.학교(충남+대전)'!$C$4:$AH$767, 29, FALSE)</f>
        <v>57</v>
      </c>
      <c r="AS625" s="368">
        <f>VLOOKUP($B625, '0.학교(충남+대전)'!$C$4:$AH$767, 30, FALSE)</f>
        <v>0</v>
      </c>
      <c r="AT625" s="368">
        <f>VLOOKUP($G625, SCHOOL_INFO!$D$5:$AS$749, 38, FALSE)</f>
        <v>1</v>
      </c>
      <c r="AU625" s="368">
        <f>VLOOKUP($G625, SCHOOL_INFO!$D$5:$AS$749, 39, FALSE)</f>
        <v>9</v>
      </c>
      <c r="AV625" s="368">
        <f>VLOOKUP($G625, SCHOOL_INFO!$D$5:$AS$749, 40, FALSE)</f>
        <v>57</v>
      </c>
      <c r="AW625" s="368">
        <f>VLOOKUP($G625, SCHOOL_INFO!$D$5:$AS$749, 41, FALSE)</f>
        <v>0</v>
      </c>
      <c r="AX625" s="368">
        <f>VLOOKUP($G625, SCHOOL_INFO!$D$5:$AS$749, 42, FALSE)</f>
        <v>0</v>
      </c>
    </row>
    <row r="626" spans="1:50" ht="16.5" customHeight="1">
      <c r="A626" s="81">
        <v>622</v>
      </c>
      <c r="B626" s="86" t="s">
        <v>2026</v>
      </c>
      <c r="C626" s="88" t="s">
        <v>28</v>
      </c>
      <c r="D626" s="86" t="s">
        <v>2233</v>
      </c>
      <c r="E626" s="86" t="s">
        <v>1784</v>
      </c>
      <c r="F626" s="105" t="s">
        <v>730</v>
      </c>
      <c r="G626" s="104" t="s">
        <v>2027</v>
      </c>
      <c r="H626" s="390" t="s">
        <v>26</v>
      </c>
      <c r="I626" s="390" t="s">
        <v>35</v>
      </c>
      <c r="J626" s="88" t="s">
        <v>5123</v>
      </c>
      <c r="K626" s="366">
        <v>3</v>
      </c>
      <c r="L626" s="367">
        <v>1</v>
      </c>
      <c r="M626" s="367">
        <v>1</v>
      </c>
      <c r="N626" s="368">
        <f>VLOOKUP($G626, SCHOOL_INFO!$D$5:$AS$749, 6, FALSE)</f>
        <v>28</v>
      </c>
      <c r="O626" s="368">
        <f>VLOOKUP($G626, SCHOOL_INFO!$D$5:$AS$749, 7, FALSE)</f>
        <v>0</v>
      </c>
      <c r="P626" s="368">
        <f>VLOOKUP($G626, SCHOOL_INFO!$D$5:$AS$749, 8, FALSE)</f>
        <v>1</v>
      </c>
      <c r="Q626" s="368">
        <f>VLOOKUP($G626, SCHOOL_INFO!$D$5:$AS$749, 10, FALSE)</f>
        <v>16</v>
      </c>
      <c r="R626" s="368">
        <f>VLOOKUP($G626, SCHOOL_INFO!$D$5:$AS$749, 11, FALSE)</f>
        <v>0</v>
      </c>
      <c r="S626" s="368">
        <f>VLOOKUP($G626, SCHOOL_INFO!$D$5:$AS$749, 12, FALSE)</f>
        <v>0</v>
      </c>
      <c r="T626" s="368">
        <f>VLOOKUP($G626, SCHOOL_INFO!$D$5:$AS$749, 13, FALSE)</f>
        <v>2</v>
      </c>
      <c r="U626" s="368">
        <f>VLOOKUP($G626, SCHOOL_INFO!$D$5:$AS$749, 14, FALSE)</f>
        <v>0</v>
      </c>
      <c r="V626" s="368">
        <f>VLOOKUP($G626, SCHOOL_INFO!$D$5:$AS$749, 15, FALSE)</f>
        <v>0</v>
      </c>
      <c r="W626" s="368">
        <f>VLOOKUP($G626, SCHOOL_INFO!$D$5:$AS$749, 17, FALSE)</f>
        <v>4</v>
      </c>
      <c r="X626" s="368">
        <f>VLOOKUP($G626, SCHOOL_INFO!$D$5:$AS$749, 18, FALSE)</f>
        <v>3</v>
      </c>
      <c r="Y626" s="368">
        <f>VLOOKUP($G626, SCHOOL_INFO!$D$5:$AS$749, 19, FALSE)</f>
        <v>0</v>
      </c>
      <c r="Z626" s="368">
        <f>VLOOKUP($G626, SCHOOL_INFO!$D$5:$AS$749, 21, FALSE)</f>
        <v>11</v>
      </c>
      <c r="AA626" s="368">
        <f>VLOOKUP($G626, SCHOOL_INFO!$D$5:$AS$749, 22, FALSE)</f>
        <v>3</v>
      </c>
      <c r="AB626" s="368">
        <f>VLOOKUP($G626, SCHOOL_INFO!$D$5:$AS$749, 23, FALSE)</f>
        <v>0</v>
      </c>
      <c r="AC626" s="368">
        <f>VLOOKUP($G626, SCHOOL_INFO!$D$5:$AS$749, 25, FALSE)</f>
        <v>69</v>
      </c>
      <c r="AD626" s="368">
        <f>VLOOKUP($G626, SCHOOL_INFO!$D$5:$AS$749, 26, FALSE)</f>
        <v>2</v>
      </c>
      <c r="AE626" s="368">
        <f>VLOOKUP($G626, SCHOOL_INFO!$D$5:$AS$749, 27, FALSE)</f>
        <v>0</v>
      </c>
      <c r="AF626" s="368">
        <f>VLOOKUP($G626, SCHOOL_INFO!$D$5:$AS$749, 29, FALSE)</f>
        <v>0</v>
      </c>
      <c r="AG626" s="368">
        <f>VLOOKUP($G626, SCHOOL_INFO!$D$5:$AS$749, 30, FALSE)</f>
        <v>0</v>
      </c>
      <c r="AH626" s="368">
        <f>VLOOKUP($G626, SCHOOL_INFO!$D$5:$AS$749, 31, FALSE)</f>
        <v>0</v>
      </c>
      <c r="AI626" s="368">
        <f>VLOOKUP($G626, SCHOOL_INFO!$D$5:$AS$749, 33, FALSE)</f>
        <v>1</v>
      </c>
      <c r="AJ626" s="368">
        <f>VLOOKUP($G626, SCHOOL_INFO!$D$5:$AS$749, 34, FALSE)</f>
        <v>0</v>
      </c>
      <c r="AK626" s="368">
        <f>VLOOKUP($G626, SCHOOL_INFO!$D$5:$AS$749, 35, FALSE)</f>
        <v>9</v>
      </c>
      <c r="AL626" s="368">
        <f>VLOOKUP($B626, '0.학교(충남+대전)'!$C$4:$AH$767, 31, FALSE)</f>
        <v>9</v>
      </c>
      <c r="AM626" s="368">
        <f>VLOOKUP($B626, '0.학교(충남+대전)'!$C$4:$AH$767, 32, FALSE)</f>
        <v>2</v>
      </c>
      <c r="AN626" s="368">
        <f>VLOOKUP($G626, SCHOOL_INFO!$D$5:$AS$749, 9, FALSE)</f>
        <v>29</v>
      </c>
      <c r="AO626" s="368">
        <f>VLOOKUP($G626, SCHOOL_INFO!$D$5:$AS$749, 36, FALSE)</f>
        <v>9</v>
      </c>
      <c r="AP626" s="368">
        <f>VLOOKUP($G626, SCHOOL_INFO!$D$5:$AS$749, 37, FALSE)</f>
        <v>33</v>
      </c>
      <c r="AQ626" s="368">
        <f>VLOOKUP($B626, '0.학교(충남+대전)'!$C$4:$AC$767, 27, FALSE)</f>
        <v>42</v>
      </c>
      <c r="AR626" s="368">
        <f>VLOOKUP($B626, '0.학교(충남+대전)'!$C$4:$AH$767, 29, FALSE)</f>
        <v>42</v>
      </c>
      <c r="AS626" s="368">
        <f>VLOOKUP($B626, '0.학교(충남+대전)'!$C$4:$AH$767, 30, FALSE)</f>
        <v>0</v>
      </c>
      <c r="AT626" s="368">
        <f>VLOOKUP($G626, SCHOOL_INFO!$D$5:$AS$749, 38, FALSE)</f>
        <v>1</v>
      </c>
      <c r="AU626" s="368">
        <f>VLOOKUP($G626, SCHOOL_INFO!$D$5:$AS$749, 39, FALSE)</f>
        <v>8</v>
      </c>
      <c r="AV626" s="368">
        <f>VLOOKUP($G626, SCHOOL_INFO!$D$5:$AS$749, 40, FALSE)</f>
        <v>42</v>
      </c>
      <c r="AW626" s="368">
        <f>VLOOKUP($G626, SCHOOL_INFO!$D$5:$AS$749, 41, FALSE)</f>
        <v>0</v>
      </c>
      <c r="AX626" s="368">
        <f>VLOOKUP($G626, SCHOOL_INFO!$D$5:$AS$749, 42, FALSE)</f>
        <v>0</v>
      </c>
    </row>
    <row r="627" spans="1:50" ht="16.5" customHeight="1">
      <c r="A627" s="80">
        <v>623</v>
      </c>
      <c r="B627" s="86" t="s">
        <v>2028</v>
      </c>
      <c r="C627" s="88" t="s">
        <v>28</v>
      </c>
      <c r="D627" s="86" t="s">
        <v>2233</v>
      </c>
      <c r="E627" s="86" t="s">
        <v>1784</v>
      </c>
      <c r="F627" s="106" t="s">
        <v>727</v>
      </c>
      <c r="G627" s="104" t="s">
        <v>2029</v>
      </c>
      <c r="H627" s="390" t="s">
        <v>26</v>
      </c>
      <c r="I627" s="391" t="s">
        <v>35</v>
      </c>
      <c r="J627" s="88" t="s">
        <v>5123</v>
      </c>
      <c r="K627" s="366">
        <v>3</v>
      </c>
      <c r="L627" s="367">
        <v>1</v>
      </c>
      <c r="M627" s="367">
        <v>1</v>
      </c>
      <c r="N627" s="368">
        <f>VLOOKUP($G627, SCHOOL_INFO!$D$5:$AS$749, 6, FALSE)</f>
        <v>11</v>
      </c>
      <c r="O627" s="368">
        <f>VLOOKUP($G627, SCHOOL_INFO!$D$5:$AS$749, 7, FALSE)</f>
        <v>6</v>
      </c>
      <c r="P627" s="368">
        <f>VLOOKUP($G627, SCHOOL_INFO!$D$5:$AS$749, 8, FALSE)</f>
        <v>1</v>
      </c>
      <c r="Q627" s="368">
        <f>VLOOKUP($G627, SCHOOL_INFO!$D$5:$AS$749, 10, FALSE)</f>
        <v>0</v>
      </c>
      <c r="R627" s="368">
        <f>VLOOKUP($G627, SCHOOL_INFO!$D$5:$AS$749, 11, FALSE)</f>
        <v>0</v>
      </c>
      <c r="S627" s="368">
        <f>VLOOKUP($G627, SCHOOL_INFO!$D$5:$AS$749, 12, FALSE)</f>
        <v>0</v>
      </c>
      <c r="T627" s="368">
        <f>VLOOKUP($G627, SCHOOL_INFO!$D$5:$AS$749, 13, FALSE)</f>
        <v>19</v>
      </c>
      <c r="U627" s="368">
        <f>VLOOKUP($G627, SCHOOL_INFO!$D$5:$AS$749, 14, FALSE)</f>
        <v>9</v>
      </c>
      <c r="V627" s="368">
        <f>VLOOKUP($G627, SCHOOL_INFO!$D$5:$AS$749, 15, FALSE)</f>
        <v>0</v>
      </c>
      <c r="W627" s="368">
        <f>VLOOKUP($G627, SCHOOL_INFO!$D$5:$AS$749, 17, FALSE)</f>
        <v>0</v>
      </c>
      <c r="X627" s="368">
        <f>VLOOKUP($G627, SCHOOL_INFO!$D$5:$AS$749, 18, FALSE)</f>
        <v>0</v>
      </c>
      <c r="Y627" s="368">
        <f>VLOOKUP($G627, SCHOOL_INFO!$D$5:$AS$749, 19, FALSE)</f>
        <v>0</v>
      </c>
      <c r="Z627" s="368">
        <f>VLOOKUP($G627, SCHOOL_INFO!$D$5:$AS$749, 21, FALSE)</f>
        <v>10</v>
      </c>
      <c r="AA627" s="368">
        <f>VLOOKUP($G627, SCHOOL_INFO!$D$5:$AS$749, 22, FALSE)</f>
        <v>4</v>
      </c>
      <c r="AB627" s="368">
        <f>VLOOKUP($G627, SCHOOL_INFO!$D$5:$AS$749, 23, FALSE)</f>
        <v>0</v>
      </c>
      <c r="AC627" s="368">
        <f>VLOOKUP($G627, SCHOOL_INFO!$D$5:$AS$749, 25, FALSE)</f>
        <v>1</v>
      </c>
      <c r="AD627" s="368">
        <f>VLOOKUP($G627, SCHOOL_INFO!$D$5:$AS$749, 26, FALSE)</f>
        <v>0</v>
      </c>
      <c r="AE627" s="368">
        <f>VLOOKUP($G627, SCHOOL_INFO!$D$5:$AS$749, 27, FALSE)</f>
        <v>0</v>
      </c>
      <c r="AF627" s="368">
        <f>VLOOKUP($G627, SCHOOL_INFO!$D$5:$AS$749, 29, FALSE)</f>
        <v>0</v>
      </c>
      <c r="AG627" s="368">
        <f>VLOOKUP($G627, SCHOOL_INFO!$D$5:$AS$749, 30, FALSE)</f>
        <v>0</v>
      </c>
      <c r="AH627" s="368">
        <f>VLOOKUP($G627, SCHOOL_INFO!$D$5:$AS$749, 31, FALSE)</f>
        <v>0</v>
      </c>
      <c r="AI627" s="368">
        <f>VLOOKUP($G627, SCHOOL_INFO!$D$5:$AS$749, 33, FALSE)</f>
        <v>1</v>
      </c>
      <c r="AJ627" s="368">
        <f>VLOOKUP($G627, SCHOOL_INFO!$D$5:$AS$749, 34, FALSE)</f>
        <v>0</v>
      </c>
      <c r="AK627" s="368">
        <f>VLOOKUP($G627, SCHOOL_INFO!$D$5:$AS$749, 35, FALSE)</f>
        <v>12</v>
      </c>
      <c r="AL627" s="368">
        <f>VLOOKUP($B627, '0.학교(충남+대전)'!$C$4:$AH$767, 31, FALSE)</f>
        <v>12</v>
      </c>
      <c r="AM627" s="368">
        <f>VLOOKUP($B627, '0.학교(충남+대전)'!$C$4:$AH$767, 32, FALSE)</f>
        <v>0</v>
      </c>
      <c r="AN627" s="368">
        <f>VLOOKUP($G627, SCHOOL_INFO!$D$5:$AS$749, 9, FALSE)</f>
        <v>18</v>
      </c>
      <c r="AO627" s="368">
        <f>VLOOKUP($G627, SCHOOL_INFO!$D$5:$AS$749, 36, FALSE)</f>
        <v>75</v>
      </c>
      <c r="AP627" s="368">
        <f>VLOOKUP($G627, SCHOOL_INFO!$D$5:$AS$749, 37, FALSE)</f>
        <v>0</v>
      </c>
      <c r="AQ627" s="368">
        <f>VLOOKUP($B627, '0.학교(충남+대전)'!$C$4:$AC$767, 27, FALSE)</f>
        <v>75</v>
      </c>
      <c r="AR627" s="368">
        <f>VLOOKUP($B627, '0.학교(충남+대전)'!$C$4:$AH$767, 29, FALSE)</f>
        <v>75</v>
      </c>
      <c r="AS627" s="368">
        <f>VLOOKUP($B627, '0.학교(충남+대전)'!$C$4:$AH$767, 30, FALSE)</f>
        <v>0</v>
      </c>
      <c r="AT627" s="368">
        <f>VLOOKUP($G627, SCHOOL_INFO!$D$5:$AS$749, 38, FALSE)</f>
        <v>0</v>
      </c>
      <c r="AU627" s="368">
        <f>VLOOKUP($G627, SCHOOL_INFO!$D$5:$AS$749, 39, FALSE)</f>
        <v>13</v>
      </c>
      <c r="AV627" s="368">
        <f>VLOOKUP($G627, SCHOOL_INFO!$D$5:$AS$749, 40, FALSE)</f>
        <v>75</v>
      </c>
      <c r="AW627" s="368">
        <f>VLOOKUP($G627, SCHOOL_INFO!$D$5:$AS$749, 41, FALSE)</f>
        <v>0</v>
      </c>
      <c r="AX627" s="368">
        <f>VLOOKUP($G627, SCHOOL_INFO!$D$5:$AS$749, 42, FALSE)</f>
        <v>0</v>
      </c>
    </row>
    <row r="628" spans="1:50" ht="16.5" customHeight="1">
      <c r="A628" s="80">
        <v>624</v>
      </c>
      <c r="B628" s="86" t="s">
        <v>2030</v>
      </c>
      <c r="C628" s="88" t="s">
        <v>28</v>
      </c>
      <c r="D628" s="86" t="s">
        <v>2233</v>
      </c>
      <c r="E628" s="86" t="s">
        <v>1784</v>
      </c>
      <c r="F628" s="106" t="s">
        <v>727</v>
      </c>
      <c r="G628" s="104" t="s">
        <v>2031</v>
      </c>
      <c r="H628" s="390" t="s">
        <v>26</v>
      </c>
      <c r="I628" s="391" t="s">
        <v>35</v>
      </c>
      <c r="J628" s="88" t="s">
        <v>5123</v>
      </c>
      <c r="K628" s="366">
        <v>3</v>
      </c>
      <c r="L628" s="367">
        <v>1</v>
      </c>
      <c r="M628" s="367">
        <v>1</v>
      </c>
      <c r="N628" s="368">
        <f>VLOOKUP($G628, SCHOOL_INFO!$D$5:$AS$749, 6, FALSE)</f>
        <v>17</v>
      </c>
      <c r="O628" s="368">
        <f>VLOOKUP($G628, SCHOOL_INFO!$D$5:$AS$749, 7, FALSE)</f>
        <v>1</v>
      </c>
      <c r="P628" s="368">
        <f>VLOOKUP($G628, SCHOOL_INFO!$D$5:$AS$749, 8, FALSE)</f>
        <v>0</v>
      </c>
      <c r="Q628" s="368">
        <f>VLOOKUP($G628, SCHOOL_INFO!$D$5:$AS$749, 10, FALSE)</f>
        <v>0</v>
      </c>
      <c r="R628" s="368">
        <f>VLOOKUP($G628, SCHOOL_INFO!$D$5:$AS$749, 11, FALSE)</f>
        <v>0</v>
      </c>
      <c r="S628" s="368">
        <f>VLOOKUP($G628, SCHOOL_INFO!$D$5:$AS$749, 12, FALSE)</f>
        <v>0</v>
      </c>
      <c r="T628" s="368">
        <f>VLOOKUP($G628, SCHOOL_INFO!$D$5:$AS$749, 13, FALSE)</f>
        <v>0</v>
      </c>
      <c r="U628" s="368">
        <f>VLOOKUP($G628, SCHOOL_INFO!$D$5:$AS$749, 14, FALSE)</f>
        <v>0</v>
      </c>
      <c r="V628" s="368">
        <f>VLOOKUP($G628, SCHOOL_INFO!$D$5:$AS$749, 15, FALSE)</f>
        <v>0</v>
      </c>
      <c r="W628" s="368">
        <f>VLOOKUP($G628, SCHOOL_INFO!$D$5:$AS$749, 17, FALSE)</f>
        <v>0</v>
      </c>
      <c r="X628" s="368">
        <f>VLOOKUP($G628, SCHOOL_INFO!$D$5:$AS$749, 18, FALSE)</f>
        <v>0</v>
      </c>
      <c r="Y628" s="368">
        <f>VLOOKUP($G628, SCHOOL_INFO!$D$5:$AS$749, 19, FALSE)</f>
        <v>0</v>
      </c>
      <c r="Z628" s="368">
        <f>VLOOKUP($G628, SCHOOL_INFO!$D$5:$AS$749, 21, FALSE)</f>
        <v>2</v>
      </c>
      <c r="AA628" s="368">
        <f>VLOOKUP($G628, SCHOOL_INFO!$D$5:$AS$749, 22, FALSE)</f>
        <v>2</v>
      </c>
      <c r="AB628" s="368">
        <f>VLOOKUP($G628, SCHOOL_INFO!$D$5:$AS$749, 23, FALSE)</f>
        <v>0</v>
      </c>
      <c r="AC628" s="368">
        <f>VLOOKUP($G628, SCHOOL_INFO!$D$5:$AS$749, 25, FALSE)</f>
        <v>32</v>
      </c>
      <c r="AD628" s="368">
        <f>VLOOKUP($G628, SCHOOL_INFO!$D$5:$AS$749, 26, FALSE)</f>
        <v>2</v>
      </c>
      <c r="AE628" s="368">
        <f>VLOOKUP($G628, SCHOOL_INFO!$D$5:$AS$749, 27, FALSE)</f>
        <v>0</v>
      </c>
      <c r="AF628" s="368">
        <f>VLOOKUP($G628, SCHOOL_INFO!$D$5:$AS$749, 29, FALSE)</f>
        <v>0</v>
      </c>
      <c r="AG628" s="368">
        <f>VLOOKUP($G628, SCHOOL_INFO!$D$5:$AS$749, 30, FALSE)</f>
        <v>0</v>
      </c>
      <c r="AH628" s="368">
        <f>VLOOKUP($G628, SCHOOL_INFO!$D$5:$AS$749, 31, FALSE)</f>
        <v>0</v>
      </c>
      <c r="AI628" s="368">
        <f>VLOOKUP($G628, SCHOOL_INFO!$D$5:$AS$749, 33, FALSE)</f>
        <v>1</v>
      </c>
      <c r="AJ628" s="368">
        <f>VLOOKUP($G628, SCHOOL_INFO!$D$5:$AS$749, 34, FALSE)</f>
        <v>0</v>
      </c>
      <c r="AK628" s="368">
        <f>VLOOKUP($G628, SCHOOL_INFO!$D$5:$AS$749, 35, FALSE)</f>
        <v>9</v>
      </c>
      <c r="AL628" s="368">
        <f>VLOOKUP($B628, '0.학교(충남+대전)'!$C$4:$AH$767, 31, FALSE)</f>
        <v>9</v>
      </c>
      <c r="AM628" s="368">
        <f>VLOOKUP($B628, '0.학교(충남+대전)'!$C$4:$AH$767, 32, FALSE)</f>
        <v>1</v>
      </c>
      <c r="AN628" s="368">
        <f>VLOOKUP($G628, SCHOOL_INFO!$D$5:$AS$749, 9, FALSE)</f>
        <v>18</v>
      </c>
      <c r="AO628" s="368">
        <f>VLOOKUP($G628, SCHOOL_INFO!$D$5:$AS$749, 36, FALSE)</f>
        <v>10</v>
      </c>
      <c r="AP628" s="368">
        <f>VLOOKUP($G628, SCHOOL_INFO!$D$5:$AS$749, 37, FALSE)</f>
        <v>44</v>
      </c>
      <c r="AQ628" s="368">
        <f>VLOOKUP($B628, '0.학교(충남+대전)'!$C$4:$AC$767, 27, FALSE)</f>
        <v>54</v>
      </c>
      <c r="AR628" s="368">
        <f>VLOOKUP($B628, '0.학교(충남+대전)'!$C$4:$AH$767, 29, FALSE)</f>
        <v>54</v>
      </c>
      <c r="AS628" s="368">
        <f>VLOOKUP($B628, '0.학교(충남+대전)'!$C$4:$AH$767, 30, FALSE)</f>
        <v>0</v>
      </c>
      <c r="AT628" s="368">
        <f>VLOOKUP($G628, SCHOOL_INFO!$D$5:$AS$749, 38, FALSE)</f>
        <v>1</v>
      </c>
      <c r="AU628" s="368">
        <f>VLOOKUP($G628, SCHOOL_INFO!$D$5:$AS$749, 39, FALSE)</f>
        <v>10</v>
      </c>
      <c r="AV628" s="368">
        <f>VLOOKUP($G628, SCHOOL_INFO!$D$5:$AS$749, 40, FALSE)</f>
        <v>54</v>
      </c>
      <c r="AW628" s="368">
        <f>VLOOKUP($G628, SCHOOL_INFO!$D$5:$AS$749, 41, FALSE)</f>
        <v>0</v>
      </c>
      <c r="AX628" s="368">
        <f>VLOOKUP($G628, SCHOOL_INFO!$D$5:$AS$749, 42, FALSE)</f>
        <v>0</v>
      </c>
    </row>
    <row r="629" spans="1:50" ht="16.5" customHeight="1">
      <c r="A629" s="81">
        <v>625</v>
      </c>
      <c r="B629" s="86" t="s">
        <v>2032</v>
      </c>
      <c r="C629" s="88" t="s">
        <v>28</v>
      </c>
      <c r="D629" s="86" t="s">
        <v>2233</v>
      </c>
      <c r="E629" s="86" t="s">
        <v>1784</v>
      </c>
      <c r="F629" s="106" t="s">
        <v>727</v>
      </c>
      <c r="G629" s="104" t="s">
        <v>2033</v>
      </c>
      <c r="H629" s="390" t="s">
        <v>26</v>
      </c>
      <c r="I629" s="390" t="s">
        <v>35</v>
      </c>
      <c r="J629" s="88" t="s">
        <v>5123</v>
      </c>
      <c r="K629" s="366">
        <v>3</v>
      </c>
      <c r="L629" s="367">
        <v>1</v>
      </c>
      <c r="M629" s="367">
        <v>1</v>
      </c>
      <c r="N629" s="368">
        <f>VLOOKUP($G629, SCHOOL_INFO!$D$5:$AS$749, 6, FALSE)</f>
        <v>16</v>
      </c>
      <c r="O629" s="368">
        <f>VLOOKUP($G629, SCHOOL_INFO!$D$5:$AS$749, 7, FALSE)</f>
        <v>0</v>
      </c>
      <c r="P629" s="368">
        <f>VLOOKUP($G629, SCHOOL_INFO!$D$5:$AS$749, 8, FALSE)</f>
        <v>1</v>
      </c>
      <c r="Q629" s="368">
        <f>VLOOKUP($G629, SCHOOL_INFO!$D$5:$AS$749, 10, FALSE)</f>
        <v>0</v>
      </c>
      <c r="R629" s="368">
        <f>VLOOKUP($G629, SCHOOL_INFO!$D$5:$AS$749, 11, FALSE)</f>
        <v>0</v>
      </c>
      <c r="S629" s="368">
        <f>VLOOKUP($G629, SCHOOL_INFO!$D$5:$AS$749, 12, FALSE)</f>
        <v>0</v>
      </c>
      <c r="T629" s="368">
        <f>VLOOKUP($G629, SCHOOL_INFO!$D$5:$AS$749, 13, FALSE)</f>
        <v>0</v>
      </c>
      <c r="U629" s="368">
        <f>VLOOKUP($G629, SCHOOL_INFO!$D$5:$AS$749, 14, FALSE)</f>
        <v>0</v>
      </c>
      <c r="V629" s="368">
        <f>VLOOKUP($G629, SCHOOL_INFO!$D$5:$AS$749, 15, FALSE)</f>
        <v>0</v>
      </c>
      <c r="W629" s="368">
        <f>VLOOKUP($G629, SCHOOL_INFO!$D$5:$AS$749, 17, FALSE)</f>
        <v>0</v>
      </c>
      <c r="X629" s="368">
        <f>VLOOKUP($G629, SCHOOL_INFO!$D$5:$AS$749, 18, FALSE)</f>
        <v>0</v>
      </c>
      <c r="Y629" s="368">
        <f>VLOOKUP($G629, SCHOOL_INFO!$D$5:$AS$749, 19, FALSE)</f>
        <v>0</v>
      </c>
      <c r="Z629" s="368">
        <f>VLOOKUP($G629, SCHOOL_INFO!$D$5:$AS$749, 21, FALSE)</f>
        <v>5</v>
      </c>
      <c r="AA629" s="368">
        <f>VLOOKUP($G629, SCHOOL_INFO!$D$5:$AS$749, 22, FALSE)</f>
        <v>2</v>
      </c>
      <c r="AB629" s="368">
        <f>VLOOKUP($G629, SCHOOL_INFO!$D$5:$AS$749, 23, FALSE)</f>
        <v>0</v>
      </c>
      <c r="AC629" s="368">
        <f>VLOOKUP($G629, SCHOOL_INFO!$D$5:$AS$749, 25, FALSE)</f>
        <v>33</v>
      </c>
      <c r="AD629" s="368">
        <f>VLOOKUP($G629, SCHOOL_INFO!$D$5:$AS$749, 26, FALSE)</f>
        <v>1</v>
      </c>
      <c r="AE629" s="368">
        <f>VLOOKUP($G629, SCHOOL_INFO!$D$5:$AS$749, 27, FALSE)</f>
        <v>0</v>
      </c>
      <c r="AF629" s="368">
        <f>VLOOKUP($G629, SCHOOL_INFO!$D$5:$AS$749, 29, FALSE)</f>
        <v>0</v>
      </c>
      <c r="AG629" s="368">
        <f>VLOOKUP($G629, SCHOOL_INFO!$D$5:$AS$749, 30, FALSE)</f>
        <v>0</v>
      </c>
      <c r="AH629" s="368">
        <f>VLOOKUP($G629, SCHOOL_INFO!$D$5:$AS$749, 31, FALSE)</f>
        <v>0</v>
      </c>
      <c r="AI629" s="368">
        <f>VLOOKUP($G629, SCHOOL_INFO!$D$5:$AS$749, 33, FALSE)</f>
        <v>1</v>
      </c>
      <c r="AJ629" s="368">
        <f>VLOOKUP($G629, SCHOOL_INFO!$D$5:$AS$749, 34, FALSE)</f>
        <v>0</v>
      </c>
      <c r="AK629" s="368">
        <f>VLOOKUP($G629, SCHOOL_INFO!$D$5:$AS$749, 35, FALSE)</f>
        <v>8</v>
      </c>
      <c r="AL629" s="368">
        <f>VLOOKUP($B629, '0.학교(충남+대전)'!$C$4:$AH$767, 31, FALSE)</f>
        <v>7</v>
      </c>
      <c r="AM629" s="368">
        <f>VLOOKUP($B629, '0.학교(충남+대전)'!$C$4:$AH$767, 32, FALSE)</f>
        <v>2</v>
      </c>
      <c r="AN629" s="368">
        <f>VLOOKUP($G629, SCHOOL_INFO!$D$5:$AS$749, 9, FALSE)</f>
        <v>17</v>
      </c>
      <c r="AO629" s="368">
        <f>VLOOKUP($G629, SCHOOL_INFO!$D$5:$AS$749, 36, FALSE)</f>
        <v>36</v>
      </c>
      <c r="AP629" s="368">
        <f>VLOOKUP($G629, SCHOOL_INFO!$D$5:$AS$749, 37, FALSE)</f>
        <v>4</v>
      </c>
      <c r="AQ629" s="368">
        <f>VLOOKUP($B629, '0.학교(충남+대전)'!$C$4:$AC$767, 27, FALSE)</f>
        <v>40</v>
      </c>
      <c r="AR629" s="368">
        <f>VLOOKUP($B629, '0.학교(충남+대전)'!$C$4:$AH$767, 29, FALSE)</f>
        <v>40</v>
      </c>
      <c r="AS629" s="368">
        <f>VLOOKUP($B629, '0.학교(충남+대전)'!$C$4:$AH$767, 30, FALSE)</f>
        <v>0</v>
      </c>
      <c r="AT629" s="368">
        <f>VLOOKUP($G629, SCHOOL_INFO!$D$5:$AS$749, 38, FALSE)</f>
        <v>1</v>
      </c>
      <c r="AU629" s="368">
        <f>VLOOKUP($G629, SCHOOL_INFO!$D$5:$AS$749, 39, FALSE)</f>
        <v>9</v>
      </c>
      <c r="AV629" s="368">
        <f>VLOOKUP($G629, SCHOOL_INFO!$D$5:$AS$749, 40, FALSE)</f>
        <v>40</v>
      </c>
      <c r="AW629" s="368">
        <f>VLOOKUP($G629, SCHOOL_INFO!$D$5:$AS$749, 41, FALSE)</f>
        <v>0</v>
      </c>
      <c r="AX629" s="368">
        <f>VLOOKUP($G629, SCHOOL_INFO!$D$5:$AS$749, 42, FALSE)</f>
        <v>0</v>
      </c>
    </row>
    <row r="630" spans="1:50" ht="16.5" customHeight="1">
      <c r="A630" s="80">
        <v>626</v>
      </c>
      <c r="B630" s="86" t="s">
        <v>2034</v>
      </c>
      <c r="C630" s="88" t="s">
        <v>28</v>
      </c>
      <c r="D630" s="86" t="s">
        <v>2233</v>
      </c>
      <c r="E630" s="86" t="s">
        <v>1784</v>
      </c>
      <c r="F630" s="103" t="s">
        <v>724</v>
      </c>
      <c r="G630" s="104" t="s">
        <v>2035</v>
      </c>
      <c r="H630" s="390" t="s">
        <v>26</v>
      </c>
      <c r="I630" s="390" t="s">
        <v>35</v>
      </c>
      <c r="J630" s="88" t="s">
        <v>5123</v>
      </c>
      <c r="K630" s="366">
        <v>3</v>
      </c>
      <c r="L630" s="367">
        <v>1</v>
      </c>
      <c r="M630" s="367">
        <v>1</v>
      </c>
      <c r="N630" s="368">
        <f>VLOOKUP($G630, SCHOOL_INFO!$D$5:$AS$749, 6, FALSE)</f>
        <v>29</v>
      </c>
      <c r="O630" s="368">
        <f>VLOOKUP($G630, SCHOOL_INFO!$D$5:$AS$749, 7, FALSE)</f>
        <v>8</v>
      </c>
      <c r="P630" s="368">
        <f>VLOOKUP($G630, SCHOOL_INFO!$D$5:$AS$749, 8, FALSE)</f>
        <v>0</v>
      </c>
      <c r="Q630" s="368">
        <f>VLOOKUP($G630, SCHOOL_INFO!$D$5:$AS$749, 10, FALSE)</f>
        <v>0</v>
      </c>
      <c r="R630" s="368">
        <f>VLOOKUP($G630, SCHOOL_INFO!$D$5:$AS$749, 11, FALSE)</f>
        <v>0</v>
      </c>
      <c r="S630" s="368">
        <f>VLOOKUP($G630, SCHOOL_INFO!$D$5:$AS$749, 12, FALSE)</f>
        <v>0</v>
      </c>
      <c r="T630" s="368">
        <f>VLOOKUP($G630, SCHOOL_INFO!$D$5:$AS$749, 13, FALSE)</f>
        <v>0</v>
      </c>
      <c r="U630" s="368">
        <f>VLOOKUP($G630, SCHOOL_INFO!$D$5:$AS$749, 14, FALSE)</f>
        <v>0</v>
      </c>
      <c r="V630" s="368">
        <f>VLOOKUP($G630, SCHOOL_INFO!$D$5:$AS$749, 15, FALSE)</f>
        <v>0</v>
      </c>
      <c r="W630" s="368">
        <f>VLOOKUP($G630, SCHOOL_INFO!$D$5:$AS$749, 17, FALSE)</f>
        <v>22</v>
      </c>
      <c r="X630" s="368">
        <f>VLOOKUP($G630, SCHOOL_INFO!$D$5:$AS$749, 18, FALSE)</f>
        <v>3</v>
      </c>
      <c r="Y630" s="368">
        <f>VLOOKUP($G630, SCHOOL_INFO!$D$5:$AS$749, 19, FALSE)</f>
        <v>0</v>
      </c>
      <c r="Z630" s="368">
        <f>VLOOKUP($G630, SCHOOL_INFO!$D$5:$AS$749, 21, FALSE)</f>
        <v>43</v>
      </c>
      <c r="AA630" s="368">
        <f>VLOOKUP($G630, SCHOOL_INFO!$D$5:$AS$749, 22, FALSE)</f>
        <v>11</v>
      </c>
      <c r="AB630" s="368">
        <f>VLOOKUP($G630, SCHOOL_INFO!$D$5:$AS$749, 23, FALSE)</f>
        <v>0</v>
      </c>
      <c r="AC630" s="368">
        <f>VLOOKUP($G630, SCHOOL_INFO!$D$5:$AS$749, 25, FALSE)</f>
        <v>0</v>
      </c>
      <c r="AD630" s="368">
        <f>VLOOKUP($G630, SCHOOL_INFO!$D$5:$AS$749, 26, FALSE)</f>
        <v>0</v>
      </c>
      <c r="AE630" s="368">
        <f>VLOOKUP($G630, SCHOOL_INFO!$D$5:$AS$749, 27, FALSE)</f>
        <v>0</v>
      </c>
      <c r="AF630" s="368">
        <f>VLOOKUP($G630, SCHOOL_INFO!$D$5:$AS$749, 29, FALSE)</f>
        <v>0</v>
      </c>
      <c r="AG630" s="368">
        <f>VLOOKUP($G630, SCHOOL_INFO!$D$5:$AS$749, 30, FALSE)</f>
        <v>0</v>
      </c>
      <c r="AH630" s="368">
        <f>VLOOKUP($G630, SCHOOL_INFO!$D$5:$AS$749, 31, FALSE)</f>
        <v>0</v>
      </c>
      <c r="AI630" s="368">
        <f>VLOOKUP($G630, SCHOOL_INFO!$D$5:$AS$749, 33, FALSE)</f>
        <v>1</v>
      </c>
      <c r="AJ630" s="368">
        <f>VLOOKUP($G630, SCHOOL_INFO!$D$5:$AS$749, 34, FALSE)</f>
        <v>0</v>
      </c>
      <c r="AK630" s="368">
        <f>VLOOKUP($G630, SCHOOL_INFO!$D$5:$AS$749, 35, FALSE)</f>
        <v>8</v>
      </c>
      <c r="AL630" s="368">
        <f>VLOOKUP($B630, '0.학교(충남+대전)'!$C$4:$AH$767, 31, FALSE)</f>
        <v>8</v>
      </c>
      <c r="AM630" s="368">
        <f>VLOOKUP($B630, '0.학교(충남+대전)'!$C$4:$AH$767, 32, FALSE)</f>
        <v>0</v>
      </c>
      <c r="AN630" s="368">
        <f>VLOOKUP($G630, SCHOOL_INFO!$D$5:$AS$749, 9, FALSE)</f>
        <v>37</v>
      </c>
      <c r="AO630" s="368">
        <f>VLOOKUP($G630, SCHOOL_INFO!$D$5:$AS$749, 36, FALSE)</f>
        <v>54</v>
      </c>
      <c r="AP630" s="368">
        <f>VLOOKUP($G630, SCHOOL_INFO!$D$5:$AS$749, 37, FALSE)</f>
        <v>4</v>
      </c>
      <c r="AQ630" s="368">
        <f>VLOOKUP($B630, '0.학교(충남+대전)'!$C$4:$AC$767, 27, FALSE)</f>
        <v>58</v>
      </c>
      <c r="AR630" s="368">
        <f>VLOOKUP($B630, '0.학교(충남+대전)'!$C$4:$AH$767, 29, FALSE)</f>
        <v>58</v>
      </c>
      <c r="AS630" s="368">
        <f>VLOOKUP($B630, '0.학교(충남+대전)'!$C$4:$AH$767, 30, FALSE)</f>
        <v>0</v>
      </c>
      <c r="AT630" s="368">
        <f>VLOOKUP($G630, SCHOOL_INFO!$D$5:$AS$749, 38, FALSE)</f>
        <v>1</v>
      </c>
      <c r="AU630" s="368">
        <f>VLOOKUP($G630, SCHOOL_INFO!$D$5:$AS$749, 39, FALSE)</f>
        <v>6</v>
      </c>
      <c r="AV630" s="368">
        <f>VLOOKUP($G630, SCHOOL_INFO!$D$5:$AS$749, 40, FALSE)</f>
        <v>58</v>
      </c>
      <c r="AW630" s="368">
        <f>VLOOKUP($G630, SCHOOL_INFO!$D$5:$AS$749, 41, FALSE)</f>
        <v>0</v>
      </c>
      <c r="AX630" s="368">
        <f>VLOOKUP($G630, SCHOOL_INFO!$D$5:$AS$749, 42, FALSE)</f>
        <v>0</v>
      </c>
    </row>
    <row r="631" spans="1:50" ht="16.5" customHeight="1">
      <c r="A631" s="80">
        <v>627</v>
      </c>
      <c r="B631" s="86" t="s">
        <v>2036</v>
      </c>
      <c r="C631" s="88" t="s">
        <v>28</v>
      </c>
      <c r="D631" s="86" t="s">
        <v>2233</v>
      </c>
      <c r="E631" s="86" t="s">
        <v>1784</v>
      </c>
      <c r="F631" s="106" t="s">
        <v>727</v>
      </c>
      <c r="G631" s="104" t="s">
        <v>2037</v>
      </c>
      <c r="H631" s="390" t="s">
        <v>26</v>
      </c>
      <c r="I631" s="390" t="s">
        <v>699</v>
      </c>
      <c r="J631" s="88" t="s">
        <v>5123</v>
      </c>
      <c r="K631" s="366">
        <v>2</v>
      </c>
      <c r="L631" s="367">
        <v>1</v>
      </c>
      <c r="M631" s="367">
        <v>1</v>
      </c>
      <c r="N631" s="368">
        <f>VLOOKUP($G631, SCHOOL_INFO!$D$5:$AS$749, 6, FALSE)</f>
        <v>19</v>
      </c>
      <c r="O631" s="368">
        <f>VLOOKUP($G631, SCHOOL_INFO!$D$5:$AS$749, 7, FALSE)</f>
        <v>0</v>
      </c>
      <c r="P631" s="368">
        <f>VLOOKUP($G631, SCHOOL_INFO!$D$5:$AS$749, 8, FALSE)</f>
        <v>1</v>
      </c>
      <c r="Q631" s="368">
        <f>VLOOKUP($G631, SCHOOL_INFO!$D$5:$AS$749, 10, FALSE)</f>
        <v>17</v>
      </c>
      <c r="R631" s="368">
        <f>VLOOKUP($G631, SCHOOL_INFO!$D$5:$AS$749, 11, FALSE)</f>
        <v>0</v>
      </c>
      <c r="S631" s="368">
        <f>VLOOKUP($G631, SCHOOL_INFO!$D$5:$AS$749, 12, FALSE)</f>
        <v>0</v>
      </c>
      <c r="T631" s="368">
        <f>VLOOKUP($G631, SCHOOL_INFO!$D$5:$AS$749, 13, FALSE)</f>
        <v>0</v>
      </c>
      <c r="U631" s="368">
        <f>VLOOKUP($G631, SCHOOL_INFO!$D$5:$AS$749, 14, FALSE)</f>
        <v>0</v>
      </c>
      <c r="V631" s="368">
        <f>VLOOKUP($G631, SCHOOL_INFO!$D$5:$AS$749, 15, FALSE)</f>
        <v>0</v>
      </c>
      <c r="W631" s="368">
        <f>VLOOKUP($G631, SCHOOL_INFO!$D$5:$AS$749, 17, FALSE)</f>
        <v>0</v>
      </c>
      <c r="X631" s="368">
        <f>VLOOKUP($G631, SCHOOL_INFO!$D$5:$AS$749, 18, FALSE)</f>
        <v>0</v>
      </c>
      <c r="Y631" s="368">
        <f>VLOOKUP($G631, SCHOOL_INFO!$D$5:$AS$749, 19, FALSE)</f>
        <v>0</v>
      </c>
      <c r="Z631" s="368">
        <f>VLOOKUP($G631, SCHOOL_INFO!$D$5:$AS$749, 21, FALSE)</f>
        <v>42</v>
      </c>
      <c r="AA631" s="368">
        <f>VLOOKUP($G631, SCHOOL_INFO!$D$5:$AS$749, 22, FALSE)</f>
        <v>3</v>
      </c>
      <c r="AB631" s="368">
        <f>VLOOKUP($G631, SCHOOL_INFO!$D$5:$AS$749, 23, FALSE)</f>
        <v>0</v>
      </c>
      <c r="AC631" s="368">
        <f>VLOOKUP($G631, SCHOOL_INFO!$D$5:$AS$749, 25, FALSE)</f>
        <v>27</v>
      </c>
      <c r="AD631" s="368">
        <f>VLOOKUP($G631, SCHOOL_INFO!$D$5:$AS$749, 26, FALSE)</f>
        <v>0</v>
      </c>
      <c r="AE631" s="368">
        <f>VLOOKUP($G631, SCHOOL_INFO!$D$5:$AS$749, 27, FALSE)</f>
        <v>0</v>
      </c>
      <c r="AF631" s="368">
        <f>VLOOKUP($G631, SCHOOL_INFO!$D$5:$AS$749, 29, FALSE)</f>
        <v>2</v>
      </c>
      <c r="AG631" s="368">
        <f>VLOOKUP($G631, SCHOOL_INFO!$D$5:$AS$749, 30, FALSE)</f>
        <v>0</v>
      </c>
      <c r="AH631" s="368">
        <f>VLOOKUP($G631, SCHOOL_INFO!$D$5:$AS$749, 31, FALSE)</f>
        <v>0</v>
      </c>
      <c r="AI631" s="368">
        <f>VLOOKUP($G631, SCHOOL_INFO!$D$5:$AS$749, 33, FALSE)</f>
        <v>1</v>
      </c>
      <c r="AJ631" s="368">
        <f>VLOOKUP($G631, SCHOOL_INFO!$D$5:$AS$749, 34, FALSE)</f>
        <v>0</v>
      </c>
      <c r="AK631" s="368">
        <f>VLOOKUP($G631, SCHOOL_INFO!$D$5:$AS$749, 35, FALSE)</f>
        <v>6</v>
      </c>
      <c r="AL631" s="368">
        <f>VLOOKUP($B631, '0.학교(충남+대전)'!$C$4:$AH$767, 31, FALSE)</f>
        <v>6</v>
      </c>
      <c r="AM631" s="368">
        <f>VLOOKUP($B631, '0.학교(충남+대전)'!$C$4:$AH$767, 32, FALSE)</f>
        <v>0</v>
      </c>
      <c r="AN631" s="368">
        <f>VLOOKUP($G631, SCHOOL_INFO!$D$5:$AS$749, 9, FALSE)</f>
        <v>20</v>
      </c>
      <c r="AO631" s="368">
        <f>VLOOKUP($G631, SCHOOL_INFO!$D$5:$AS$749, 36, FALSE)</f>
        <v>21</v>
      </c>
      <c r="AP631" s="368">
        <f>VLOOKUP($G631, SCHOOL_INFO!$D$5:$AS$749, 37, FALSE)</f>
        <v>5</v>
      </c>
      <c r="AQ631" s="368">
        <f>VLOOKUP($B631, '0.학교(충남+대전)'!$C$4:$AC$767, 27, FALSE)</f>
        <v>26</v>
      </c>
      <c r="AR631" s="368">
        <f>VLOOKUP($B631, '0.학교(충남+대전)'!$C$4:$AH$767, 29, FALSE)</f>
        <v>26</v>
      </c>
      <c r="AS631" s="368">
        <f>VLOOKUP($B631, '0.학교(충남+대전)'!$C$4:$AH$767, 30, FALSE)</f>
        <v>0</v>
      </c>
      <c r="AT631" s="368">
        <f>VLOOKUP($G631, SCHOOL_INFO!$D$5:$AS$749, 38, FALSE)</f>
        <v>0</v>
      </c>
      <c r="AU631" s="368">
        <f>VLOOKUP($G631, SCHOOL_INFO!$D$5:$AS$749, 39, FALSE)</f>
        <v>6</v>
      </c>
      <c r="AV631" s="368">
        <f>VLOOKUP($G631, SCHOOL_INFO!$D$5:$AS$749, 40, FALSE)</f>
        <v>26</v>
      </c>
      <c r="AW631" s="368">
        <f>VLOOKUP($G631, SCHOOL_INFO!$D$5:$AS$749, 41, FALSE)</f>
        <v>0</v>
      </c>
      <c r="AX631" s="368">
        <f>VLOOKUP($G631, SCHOOL_INFO!$D$5:$AS$749, 42, FALSE)</f>
        <v>0</v>
      </c>
    </row>
    <row r="632" spans="1:50" ht="16.5" customHeight="1">
      <c r="A632" s="81">
        <v>628</v>
      </c>
      <c r="B632" s="86" t="s">
        <v>2038</v>
      </c>
      <c r="C632" s="88" t="s">
        <v>28</v>
      </c>
      <c r="D632" s="86" t="s">
        <v>2233</v>
      </c>
      <c r="E632" s="86" t="s">
        <v>1784</v>
      </c>
      <c r="F632" s="106" t="s">
        <v>727</v>
      </c>
      <c r="G632" s="104" t="s">
        <v>2039</v>
      </c>
      <c r="H632" s="390" t="s">
        <v>26</v>
      </c>
      <c r="I632" s="390" t="s">
        <v>699</v>
      </c>
      <c r="J632" s="88" t="s">
        <v>5123</v>
      </c>
      <c r="K632" s="366">
        <v>2</v>
      </c>
      <c r="L632" s="367">
        <v>1</v>
      </c>
      <c r="M632" s="367">
        <v>1</v>
      </c>
      <c r="N632" s="368">
        <f>VLOOKUP($G632, SCHOOL_INFO!$D$5:$AS$749, 6, FALSE)</f>
        <v>14</v>
      </c>
      <c r="O632" s="368">
        <f>VLOOKUP($G632, SCHOOL_INFO!$D$5:$AS$749, 7, FALSE)</f>
        <v>0</v>
      </c>
      <c r="P632" s="368">
        <f>VLOOKUP($G632, SCHOOL_INFO!$D$5:$AS$749, 8, FALSE)</f>
        <v>1</v>
      </c>
      <c r="Q632" s="368">
        <f>VLOOKUP($G632, SCHOOL_INFO!$D$5:$AS$749, 10, FALSE)</f>
        <v>7</v>
      </c>
      <c r="R632" s="368">
        <f>VLOOKUP($G632, SCHOOL_INFO!$D$5:$AS$749, 11, FALSE)</f>
        <v>0</v>
      </c>
      <c r="S632" s="368">
        <f>VLOOKUP($G632, SCHOOL_INFO!$D$5:$AS$749, 12, FALSE)</f>
        <v>0</v>
      </c>
      <c r="T632" s="368">
        <f>VLOOKUP($G632, SCHOOL_INFO!$D$5:$AS$749, 13, FALSE)</f>
        <v>0</v>
      </c>
      <c r="U632" s="368">
        <f>VLOOKUP($G632, SCHOOL_INFO!$D$5:$AS$749, 14, FALSE)</f>
        <v>0</v>
      </c>
      <c r="V632" s="368">
        <f>VLOOKUP($G632, SCHOOL_INFO!$D$5:$AS$749, 15, FALSE)</f>
        <v>0</v>
      </c>
      <c r="W632" s="368">
        <f>VLOOKUP($G632, SCHOOL_INFO!$D$5:$AS$749, 17, FALSE)</f>
        <v>3</v>
      </c>
      <c r="X632" s="368">
        <f>VLOOKUP($G632, SCHOOL_INFO!$D$5:$AS$749, 18, FALSE)</f>
        <v>1</v>
      </c>
      <c r="Y632" s="368">
        <f>VLOOKUP($G632, SCHOOL_INFO!$D$5:$AS$749, 19, FALSE)</f>
        <v>0</v>
      </c>
      <c r="Z632" s="368">
        <f>VLOOKUP($G632, SCHOOL_INFO!$D$5:$AS$749, 21, FALSE)</f>
        <v>8</v>
      </c>
      <c r="AA632" s="368">
        <f>VLOOKUP($G632, SCHOOL_INFO!$D$5:$AS$749, 22, FALSE)</f>
        <v>0</v>
      </c>
      <c r="AB632" s="368">
        <f>VLOOKUP($G632, SCHOOL_INFO!$D$5:$AS$749, 23, FALSE)</f>
        <v>0</v>
      </c>
      <c r="AC632" s="368">
        <f>VLOOKUP($G632, SCHOOL_INFO!$D$5:$AS$749, 25, FALSE)</f>
        <v>24</v>
      </c>
      <c r="AD632" s="368">
        <f>VLOOKUP($G632, SCHOOL_INFO!$D$5:$AS$749, 26, FALSE)</f>
        <v>4</v>
      </c>
      <c r="AE632" s="368">
        <f>VLOOKUP($G632, SCHOOL_INFO!$D$5:$AS$749, 27, FALSE)</f>
        <v>0</v>
      </c>
      <c r="AF632" s="368">
        <f>VLOOKUP($G632, SCHOOL_INFO!$D$5:$AS$749, 29, FALSE)</f>
        <v>0</v>
      </c>
      <c r="AG632" s="368">
        <f>VLOOKUP($G632, SCHOOL_INFO!$D$5:$AS$749, 30, FALSE)</f>
        <v>0</v>
      </c>
      <c r="AH632" s="368">
        <f>VLOOKUP($G632, SCHOOL_INFO!$D$5:$AS$749, 31, FALSE)</f>
        <v>0</v>
      </c>
      <c r="AI632" s="368">
        <f>VLOOKUP($G632, SCHOOL_INFO!$D$5:$AS$749, 33, FALSE)</f>
        <v>1</v>
      </c>
      <c r="AJ632" s="368">
        <f>VLOOKUP($G632, SCHOOL_INFO!$D$5:$AS$749, 34, FALSE)</f>
        <v>0</v>
      </c>
      <c r="AK632" s="368">
        <f>VLOOKUP($G632, SCHOOL_INFO!$D$5:$AS$749, 35, FALSE)</f>
        <v>6</v>
      </c>
      <c r="AL632" s="368">
        <f>VLOOKUP($B632, '0.학교(충남+대전)'!$C$4:$AH$767, 31, FALSE)</f>
        <v>5</v>
      </c>
      <c r="AM632" s="368">
        <f>VLOOKUP($B632, '0.학교(충남+대전)'!$C$4:$AH$767, 32, FALSE)</f>
        <v>1</v>
      </c>
      <c r="AN632" s="368">
        <f>VLOOKUP($G632, SCHOOL_INFO!$D$5:$AS$749, 9, FALSE)</f>
        <v>15</v>
      </c>
      <c r="AO632" s="368">
        <f>VLOOKUP($G632, SCHOOL_INFO!$D$5:$AS$749, 36, FALSE)</f>
        <v>16</v>
      </c>
      <c r="AP632" s="368">
        <f>VLOOKUP($G632, SCHOOL_INFO!$D$5:$AS$749, 37, FALSE)</f>
        <v>12</v>
      </c>
      <c r="AQ632" s="368">
        <f>VLOOKUP($B632, '0.학교(충남+대전)'!$C$4:$AC$767, 27, FALSE)</f>
        <v>28</v>
      </c>
      <c r="AR632" s="368">
        <f>VLOOKUP($B632, '0.학교(충남+대전)'!$C$4:$AH$767, 29, FALSE)</f>
        <v>28</v>
      </c>
      <c r="AS632" s="368">
        <f>VLOOKUP($B632, '0.학교(충남+대전)'!$C$4:$AH$767, 30, FALSE)</f>
        <v>0</v>
      </c>
      <c r="AT632" s="368">
        <f>VLOOKUP($G632, SCHOOL_INFO!$D$5:$AS$749, 38, FALSE)</f>
        <v>2</v>
      </c>
      <c r="AU632" s="368">
        <f>VLOOKUP($G632, SCHOOL_INFO!$D$5:$AS$749, 39, FALSE)</f>
        <v>4</v>
      </c>
      <c r="AV632" s="368">
        <f>VLOOKUP($G632, SCHOOL_INFO!$D$5:$AS$749, 40, FALSE)</f>
        <v>28</v>
      </c>
      <c r="AW632" s="368">
        <f>VLOOKUP($G632, SCHOOL_INFO!$D$5:$AS$749, 41, FALSE)</f>
        <v>0</v>
      </c>
      <c r="AX632" s="368">
        <f>VLOOKUP($G632, SCHOOL_INFO!$D$5:$AS$749, 42, FALSE)</f>
        <v>0</v>
      </c>
    </row>
    <row r="633" spans="1:50" ht="16.5" customHeight="1">
      <c r="A633" s="80">
        <v>629</v>
      </c>
      <c r="B633" s="86" t="s">
        <v>2040</v>
      </c>
      <c r="C633" s="88" t="s">
        <v>28</v>
      </c>
      <c r="D633" s="86" t="s">
        <v>2233</v>
      </c>
      <c r="E633" s="86" t="s">
        <v>1784</v>
      </c>
      <c r="F633" s="106" t="s">
        <v>727</v>
      </c>
      <c r="G633" s="104" t="s">
        <v>2041</v>
      </c>
      <c r="H633" s="390" t="s">
        <v>2353</v>
      </c>
      <c r="I633" s="390" t="s">
        <v>35</v>
      </c>
      <c r="J633" s="88" t="s">
        <v>5123</v>
      </c>
      <c r="K633" s="366">
        <v>3</v>
      </c>
      <c r="L633" s="367">
        <v>1</v>
      </c>
      <c r="M633" s="367">
        <v>1</v>
      </c>
      <c r="N633" s="368">
        <f>VLOOKUP($G633, SCHOOL_INFO!$D$5:$AS$749, 6, FALSE)</f>
        <v>16</v>
      </c>
      <c r="O633" s="368">
        <f>VLOOKUP($G633, SCHOOL_INFO!$D$5:$AS$749, 7, FALSE)</f>
        <v>7</v>
      </c>
      <c r="P633" s="368">
        <f>VLOOKUP($G633, SCHOOL_INFO!$D$5:$AS$749, 8, FALSE)</f>
        <v>1</v>
      </c>
      <c r="Q633" s="368">
        <f>VLOOKUP($G633, SCHOOL_INFO!$D$5:$AS$749, 10, FALSE)</f>
        <v>0</v>
      </c>
      <c r="R633" s="368">
        <f>VLOOKUP($G633, SCHOOL_INFO!$D$5:$AS$749, 11, FALSE)</f>
        <v>0</v>
      </c>
      <c r="S633" s="368">
        <f>VLOOKUP($G633, SCHOOL_INFO!$D$5:$AS$749, 12, FALSE)</f>
        <v>0</v>
      </c>
      <c r="T633" s="368">
        <f>VLOOKUP($G633, SCHOOL_INFO!$D$5:$AS$749, 13, FALSE)</f>
        <v>28</v>
      </c>
      <c r="U633" s="368">
        <f>VLOOKUP($G633, SCHOOL_INFO!$D$5:$AS$749, 14, FALSE)</f>
        <v>7</v>
      </c>
      <c r="V633" s="368">
        <f>VLOOKUP($G633, SCHOOL_INFO!$D$5:$AS$749, 15, FALSE)</f>
        <v>0</v>
      </c>
      <c r="W633" s="368">
        <f>VLOOKUP($G633, SCHOOL_INFO!$D$5:$AS$749, 17, FALSE)</f>
        <v>3</v>
      </c>
      <c r="X633" s="368">
        <f>VLOOKUP($G633, SCHOOL_INFO!$D$5:$AS$749, 18, FALSE)</f>
        <v>8</v>
      </c>
      <c r="Y633" s="368">
        <f>VLOOKUP($G633, SCHOOL_INFO!$D$5:$AS$749, 19, FALSE)</f>
        <v>0</v>
      </c>
      <c r="Z633" s="368">
        <f>VLOOKUP($G633, SCHOOL_INFO!$D$5:$AS$749, 21, FALSE)</f>
        <v>3</v>
      </c>
      <c r="AA633" s="368">
        <f>VLOOKUP($G633, SCHOOL_INFO!$D$5:$AS$749, 22, FALSE)</f>
        <v>2</v>
      </c>
      <c r="AB633" s="368">
        <f>VLOOKUP($G633, SCHOOL_INFO!$D$5:$AS$749, 23, FALSE)</f>
        <v>0</v>
      </c>
      <c r="AC633" s="368">
        <f>VLOOKUP($G633, SCHOOL_INFO!$D$5:$AS$749, 25, FALSE)</f>
        <v>0</v>
      </c>
      <c r="AD633" s="368">
        <f>VLOOKUP($G633, SCHOOL_INFO!$D$5:$AS$749, 26, FALSE)</f>
        <v>0</v>
      </c>
      <c r="AE633" s="368">
        <f>VLOOKUP($G633, SCHOOL_INFO!$D$5:$AS$749, 27, FALSE)</f>
        <v>0</v>
      </c>
      <c r="AF633" s="368">
        <f>VLOOKUP($G633, SCHOOL_INFO!$D$5:$AS$749, 29, FALSE)</f>
        <v>0</v>
      </c>
      <c r="AG633" s="368">
        <f>VLOOKUP($G633, SCHOOL_INFO!$D$5:$AS$749, 30, FALSE)</f>
        <v>0</v>
      </c>
      <c r="AH633" s="368">
        <f>VLOOKUP($G633, SCHOOL_INFO!$D$5:$AS$749, 31, FALSE)</f>
        <v>0</v>
      </c>
      <c r="AI633" s="368">
        <f>VLOOKUP($G633, SCHOOL_INFO!$D$5:$AS$749, 33, FALSE)</f>
        <v>1</v>
      </c>
      <c r="AJ633" s="368">
        <f>VLOOKUP($G633, SCHOOL_INFO!$D$5:$AS$749, 34, FALSE)</f>
        <v>0</v>
      </c>
      <c r="AK633" s="368">
        <f>VLOOKUP($G633, SCHOOL_INFO!$D$5:$AS$749, 35, FALSE)</f>
        <v>10</v>
      </c>
      <c r="AL633" s="368">
        <f>VLOOKUP($B633, '0.학교(충남+대전)'!$C$4:$AH$767, 31, FALSE)</f>
        <v>9</v>
      </c>
      <c r="AM633" s="368">
        <f>VLOOKUP($B633, '0.학교(충남+대전)'!$C$4:$AH$767, 32, FALSE)</f>
        <v>1</v>
      </c>
      <c r="AN633" s="368">
        <f>VLOOKUP($G633, SCHOOL_INFO!$D$5:$AS$749, 9, FALSE)</f>
        <v>24</v>
      </c>
      <c r="AO633" s="368">
        <f>VLOOKUP($G633, SCHOOL_INFO!$D$5:$AS$749, 36, FALSE)</f>
        <v>53</v>
      </c>
      <c r="AP633" s="368">
        <f>VLOOKUP($G633, SCHOOL_INFO!$D$5:$AS$749, 37, FALSE)</f>
        <v>3</v>
      </c>
      <c r="AQ633" s="368">
        <f>VLOOKUP($B633, '0.학교(충남+대전)'!$C$4:$AC$767, 27, FALSE)</f>
        <v>57</v>
      </c>
      <c r="AR633" s="368">
        <f>VLOOKUP($B633, '0.학교(충남+대전)'!$C$4:$AH$767, 29, FALSE)</f>
        <v>56</v>
      </c>
      <c r="AS633" s="368">
        <f>VLOOKUP($B633, '0.학교(충남+대전)'!$C$4:$AH$767, 30, FALSE)</f>
        <v>0</v>
      </c>
      <c r="AT633" s="368">
        <f>VLOOKUP($G633, SCHOOL_INFO!$D$5:$AS$749, 38, FALSE)</f>
        <v>0</v>
      </c>
      <c r="AU633" s="368">
        <f>VLOOKUP($G633, SCHOOL_INFO!$D$5:$AS$749, 39, FALSE)</f>
        <v>6</v>
      </c>
      <c r="AV633" s="368">
        <f>VLOOKUP($G633, SCHOOL_INFO!$D$5:$AS$749, 40, FALSE)</f>
        <v>50</v>
      </c>
      <c r="AW633" s="368">
        <f>VLOOKUP($G633, SCHOOL_INFO!$D$5:$AS$749, 41, FALSE)</f>
        <v>0</v>
      </c>
      <c r="AX633" s="368">
        <f>VLOOKUP($G633, SCHOOL_INFO!$D$5:$AS$749, 42, FALSE)</f>
        <v>0</v>
      </c>
    </row>
    <row r="634" spans="1:50" ht="16.5" customHeight="1">
      <c r="A634" s="80">
        <v>630</v>
      </c>
      <c r="B634" s="86" t="s">
        <v>2042</v>
      </c>
      <c r="C634" s="88" t="s">
        <v>28</v>
      </c>
      <c r="D634" s="86" t="s">
        <v>2233</v>
      </c>
      <c r="E634" s="86" t="s">
        <v>1784</v>
      </c>
      <c r="F634" s="106" t="s">
        <v>727</v>
      </c>
      <c r="G634" s="104" t="s">
        <v>2043</v>
      </c>
      <c r="H634" s="390" t="s">
        <v>26</v>
      </c>
      <c r="I634" s="390" t="s">
        <v>699</v>
      </c>
      <c r="J634" s="88" t="s">
        <v>5123</v>
      </c>
      <c r="K634" s="366">
        <v>2</v>
      </c>
      <c r="L634" s="367">
        <v>1</v>
      </c>
      <c r="M634" s="367">
        <v>1</v>
      </c>
      <c r="N634" s="368">
        <f>VLOOKUP($G634, SCHOOL_INFO!$D$5:$AS$749, 6, FALSE)</f>
        <v>16</v>
      </c>
      <c r="O634" s="368">
        <f>VLOOKUP($G634, SCHOOL_INFO!$D$5:$AS$749, 7, FALSE)</f>
        <v>10</v>
      </c>
      <c r="P634" s="368">
        <f>VLOOKUP($G634, SCHOOL_INFO!$D$5:$AS$749, 8, FALSE)</f>
        <v>1</v>
      </c>
      <c r="Q634" s="368">
        <f>VLOOKUP($G634, SCHOOL_INFO!$D$5:$AS$749, 10, FALSE)</f>
        <v>0</v>
      </c>
      <c r="R634" s="368">
        <f>VLOOKUP($G634, SCHOOL_INFO!$D$5:$AS$749, 11, FALSE)</f>
        <v>0</v>
      </c>
      <c r="S634" s="368">
        <f>VLOOKUP($G634, SCHOOL_INFO!$D$5:$AS$749, 12, FALSE)</f>
        <v>0</v>
      </c>
      <c r="T634" s="368">
        <f>VLOOKUP($G634, SCHOOL_INFO!$D$5:$AS$749, 13, FALSE)</f>
        <v>2</v>
      </c>
      <c r="U634" s="368">
        <f>VLOOKUP($G634, SCHOOL_INFO!$D$5:$AS$749, 14, FALSE)</f>
        <v>2</v>
      </c>
      <c r="V634" s="368">
        <f>VLOOKUP($G634, SCHOOL_INFO!$D$5:$AS$749, 15, FALSE)</f>
        <v>0</v>
      </c>
      <c r="W634" s="368">
        <f>VLOOKUP($G634, SCHOOL_INFO!$D$5:$AS$749, 17, FALSE)</f>
        <v>28</v>
      </c>
      <c r="X634" s="368">
        <f>VLOOKUP($G634, SCHOOL_INFO!$D$5:$AS$749, 18, FALSE)</f>
        <v>18</v>
      </c>
      <c r="Y634" s="368">
        <f>VLOOKUP($G634, SCHOOL_INFO!$D$5:$AS$749, 19, FALSE)</f>
        <v>0</v>
      </c>
      <c r="Z634" s="368">
        <f>VLOOKUP($G634, SCHOOL_INFO!$D$5:$AS$749, 21, FALSE)</f>
        <v>4</v>
      </c>
      <c r="AA634" s="368">
        <f>VLOOKUP($G634, SCHOOL_INFO!$D$5:$AS$749, 22, FALSE)</f>
        <v>2</v>
      </c>
      <c r="AB634" s="368">
        <f>VLOOKUP($G634, SCHOOL_INFO!$D$5:$AS$749, 23, FALSE)</f>
        <v>0</v>
      </c>
      <c r="AC634" s="368">
        <f>VLOOKUP($G634, SCHOOL_INFO!$D$5:$AS$749, 25, FALSE)</f>
        <v>0</v>
      </c>
      <c r="AD634" s="368">
        <f>VLOOKUP($G634, SCHOOL_INFO!$D$5:$AS$749, 26, FALSE)</f>
        <v>0</v>
      </c>
      <c r="AE634" s="368">
        <f>VLOOKUP($G634, SCHOOL_INFO!$D$5:$AS$749, 27, FALSE)</f>
        <v>0</v>
      </c>
      <c r="AF634" s="368">
        <f>VLOOKUP($G634, SCHOOL_INFO!$D$5:$AS$749, 29, FALSE)</f>
        <v>0</v>
      </c>
      <c r="AG634" s="368">
        <f>VLOOKUP($G634, SCHOOL_INFO!$D$5:$AS$749, 30, FALSE)</f>
        <v>0</v>
      </c>
      <c r="AH634" s="368">
        <f>VLOOKUP($G634, SCHOOL_INFO!$D$5:$AS$749, 31, FALSE)</f>
        <v>0</v>
      </c>
      <c r="AI634" s="368">
        <f>VLOOKUP($G634, SCHOOL_INFO!$D$5:$AS$749, 33, FALSE)</f>
        <v>1</v>
      </c>
      <c r="AJ634" s="368">
        <f>VLOOKUP($G634, SCHOOL_INFO!$D$5:$AS$749, 34, FALSE)</f>
        <v>0</v>
      </c>
      <c r="AK634" s="368">
        <f>VLOOKUP($G634, SCHOOL_INFO!$D$5:$AS$749, 35, FALSE)</f>
        <v>11</v>
      </c>
      <c r="AL634" s="368">
        <f>VLOOKUP($B634, '0.학교(충남+대전)'!$C$4:$AH$767, 31, FALSE)</f>
        <v>7</v>
      </c>
      <c r="AM634" s="368">
        <f>VLOOKUP($B634, '0.학교(충남+대전)'!$C$4:$AH$767, 32, FALSE)</f>
        <v>0</v>
      </c>
      <c r="AN634" s="368">
        <f>VLOOKUP($G634, SCHOOL_INFO!$D$5:$AS$749, 9, FALSE)</f>
        <v>27</v>
      </c>
      <c r="AO634" s="368">
        <f>VLOOKUP($G634, SCHOOL_INFO!$D$5:$AS$749, 36, FALSE)</f>
        <v>18</v>
      </c>
      <c r="AP634" s="368">
        <f>VLOOKUP($G634, SCHOOL_INFO!$D$5:$AS$749, 37, FALSE)</f>
        <v>38</v>
      </c>
      <c r="AQ634" s="368">
        <f>VLOOKUP($B634, '0.학교(충남+대전)'!$C$4:$AC$767, 27, FALSE)</f>
        <v>56</v>
      </c>
      <c r="AR634" s="368">
        <f>VLOOKUP($B634, '0.학교(충남+대전)'!$C$4:$AH$767, 29, FALSE)</f>
        <v>56</v>
      </c>
      <c r="AS634" s="368">
        <f>VLOOKUP($B634, '0.학교(충남+대전)'!$C$4:$AH$767, 30, FALSE)</f>
        <v>0</v>
      </c>
      <c r="AT634" s="368">
        <f>VLOOKUP($G634, SCHOOL_INFO!$D$5:$AS$749, 38, FALSE)</f>
        <v>0</v>
      </c>
      <c r="AU634" s="368">
        <f>VLOOKUP($G634, SCHOOL_INFO!$D$5:$AS$749, 39, FALSE)</f>
        <v>7</v>
      </c>
      <c r="AV634" s="368">
        <f>VLOOKUP($G634, SCHOOL_INFO!$D$5:$AS$749, 40, FALSE)</f>
        <v>56</v>
      </c>
      <c r="AW634" s="368">
        <f>VLOOKUP($G634, SCHOOL_INFO!$D$5:$AS$749, 41, FALSE)</f>
        <v>0</v>
      </c>
      <c r="AX634" s="368">
        <f>VLOOKUP($G634, SCHOOL_INFO!$D$5:$AS$749, 42, FALSE)</f>
        <v>0</v>
      </c>
    </row>
    <row r="635" spans="1:50" ht="16.5" customHeight="1">
      <c r="A635" s="81">
        <v>631</v>
      </c>
      <c r="B635" s="86" t="s">
        <v>2044</v>
      </c>
      <c r="C635" s="88" t="s">
        <v>28</v>
      </c>
      <c r="D635" s="86" t="s">
        <v>2233</v>
      </c>
      <c r="E635" s="86" t="s">
        <v>1784</v>
      </c>
      <c r="F635" s="106" t="s">
        <v>727</v>
      </c>
      <c r="G635" s="104" t="s">
        <v>2045</v>
      </c>
      <c r="H635" s="390" t="s">
        <v>26</v>
      </c>
      <c r="I635" s="390" t="s">
        <v>35</v>
      </c>
      <c r="J635" s="88" t="s">
        <v>5123</v>
      </c>
      <c r="K635" s="366">
        <v>3</v>
      </c>
      <c r="L635" s="367">
        <v>1</v>
      </c>
      <c r="M635" s="367">
        <v>1</v>
      </c>
      <c r="N635" s="368">
        <f>VLOOKUP($G635, SCHOOL_INFO!$D$5:$AS$749, 6, FALSE)</f>
        <v>44</v>
      </c>
      <c r="O635" s="368">
        <f>VLOOKUP($G635, SCHOOL_INFO!$D$5:$AS$749, 7, FALSE)</f>
        <v>0</v>
      </c>
      <c r="P635" s="368">
        <f>VLOOKUP($G635, SCHOOL_INFO!$D$5:$AS$749, 8, FALSE)</f>
        <v>1</v>
      </c>
      <c r="Q635" s="368">
        <f>VLOOKUP($G635, SCHOOL_INFO!$D$5:$AS$749, 10, FALSE)</f>
        <v>12</v>
      </c>
      <c r="R635" s="368">
        <f>VLOOKUP($G635, SCHOOL_INFO!$D$5:$AS$749, 11, FALSE)</f>
        <v>0</v>
      </c>
      <c r="S635" s="368">
        <f>VLOOKUP($G635, SCHOOL_INFO!$D$5:$AS$749, 12, FALSE)</f>
        <v>0</v>
      </c>
      <c r="T635" s="368">
        <f>VLOOKUP($G635, SCHOOL_INFO!$D$5:$AS$749, 13, FALSE)</f>
        <v>49</v>
      </c>
      <c r="U635" s="368">
        <f>VLOOKUP($G635, SCHOOL_INFO!$D$5:$AS$749, 14, FALSE)</f>
        <v>0</v>
      </c>
      <c r="V635" s="368">
        <f>VLOOKUP($G635, SCHOOL_INFO!$D$5:$AS$749, 15, FALSE)</f>
        <v>0</v>
      </c>
      <c r="W635" s="368">
        <f>VLOOKUP($G635, SCHOOL_INFO!$D$5:$AS$749, 17, FALSE)</f>
        <v>6</v>
      </c>
      <c r="X635" s="368">
        <f>VLOOKUP($G635, SCHOOL_INFO!$D$5:$AS$749, 18, FALSE)</f>
        <v>0</v>
      </c>
      <c r="Y635" s="368">
        <f>VLOOKUP($G635, SCHOOL_INFO!$D$5:$AS$749, 19, FALSE)</f>
        <v>0</v>
      </c>
      <c r="Z635" s="368">
        <f>VLOOKUP($G635, SCHOOL_INFO!$D$5:$AS$749, 21, FALSE)</f>
        <v>50</v>
      </c>
      <c r="AA635" s="368">
        <f>VLOOKUP($G635, SCHOOL_INFO!$D$5:$AS$749, 22, FALSE)</f>
        <v>3</v>
      </c>
      <c r="AB635" s="368">
        <f>VLOOKUP($G635, SCHOOL_INFO!$D$5:$AS$749, 23, FALSE)</f>
        <v>0</v>
      </c>
      <c r="AC635" s="368">
        <f>VLOOKUP($G635, SCHOOL_INFO!$D$5:$AS$749, 25, FALSE)</f>
        <v>19</v>
      </c>
      <c r="AD635" s="368">
        <f>VLOOKUP($G635, SCHOOL_INFO!$D$5:$AS$749, 26, FALSE)</f>
        <v>0</v>
      </c>
      <c r="AE635" s="368">
        <f>VLOOKUP($G635, SCHOOL_INFO!$D$5:$AS$749, 27, FALSE)</f>
        <v>0</v>
      </c>
      <c r="AF635" s="368">
        <f>VLOOKUP($G635, SCHOOL_INFO!$D$5:$AS$749, 29, FALSE)</f>
        <v>0</v>
      </c>
      <c r="AG635" s="368">
        <f>VLOOKUP($G635, SCHOOL_INFO!$D$5:$AS$749, 30, FALSE)</f>
        <v>0</v>
      </c>
      <c r="AH635" s="368">
        <f>VLOOKUP($G635, SCHOOL_INFO!$D$5:$AS$749, 31, FALSE)</f>
        <v>0</v>
      </c>
      <c r="AI635" s="368">
        <f>VLOOKUP($G635, SCHOOL_INFO!$D$5:$AS$749, 33, FALSE)</f>
        <v>1</v>
      </c>
      <c r="AJ635" s="368">
        <f>VLOOKUP($G635, SCHOOL_INFO!$D$5:$AS$749, 34, FALSE)</f>
        <v>0</v>
      </c>
      <c r="AK635" s="368">
        <f>VLOOKUP($G635, SCHOOL_INFO!$D$5:$AS$749, 35, FALSE)</f>
        <v>14</v>
      </c>
      <c r="AL635" s="368">
        <f>VLOOKUP($B635, '0.학교(충남+대전)'!$C$4:$AH$767, 31, FALSE)</f>
        <v>14</v>
      </c>
      <c r="AM635" s="368">
        <f>VLOOKUP($B635, '0.학교(충남+대전)'!$C$4:$AH$767, 32, FALSE)</f>
        <v>27</v>
      </c>
      <c r="AN635" s="368">
        <f>VLOOKUP($G635, SCHOOL_INFO!$D$5:$AS$749, 9, FALSE)</f>
        <v>45</v>
      </c>
      <c r="AO635" s="368">
        <f>VLOOKUP($G635, SCHOOL_INFO!$D$5:$AS$749, 36, FALSE)</f>
        <v>16</v>
      </c>
      <c r="AP635" s="368">
        <f>VLOOKUP($G635, SCHOOL_INFO!$D$5:$AS$749, 37, FALSE)</f>
        <v>53</v>
      </c>
      <c r="AQ635" s="368">
        <f>VLOOKUP($B635, '0.학교(충남+대전)'!$C$4:$AC$767, 27, FALSE)</f>
        <v>69</v>
      </c>
      <c r="AR635" s="368">
        <f>VLOOKUP($B635, '0.학교(충남+대전)'!$C$4:$AH$767, 29, FALSE)</f>
        <v>69</v>
      </c>
      <c r="AS635" s="368">
        <f>VLOOKUP($B635, '0.학교(충남+대전)'!$C$4:$AH$767, 30, FALSE)</f>
        <v>0</v>
      </c>
      <c r="AT635" s="368">
        <f>VLOOKUP($G635, SCHOOL_INFO!$D$5:$AS$749, 38, FALSE)</f>
        <v>16</v>
      </c>
      <c r="AU635" s="368">
        <f>VLOOKUP($G635, SCHOOL_INFO!$D$5:$AS$749, 39, FALSE)</f>
        <v>31</v>
      </c>
      <c r="AV635" s="368">
        <f>VLOOKUP($G635, SCHOOL_INFO!$D$5:$AS$749, 40, FALSE)</f>
        <v>73</v>
      </c>
      <c r="AW635" s="368">
        <f>VLOOKUP($G635, SCHOOL_INFO!$D$5:$AS$749, 41, FALSE)</f>
        <v>0</v>
      </c>
      <c r="AX635" s="368">
        <f>VLOOKUP($G635, SCHOOL_INFO!$D$5:$AS$749, 42, FALSE)</f>
        <v>0</v>
      </c>
    </row>
    <row r="636" spans="1:50" ht="16.5" customHeight="1">
      <c r="A636" s="80">
        <v>632</v>
      </c>
      <c r="B636" s="86" t="s">
        <v>2046</v>
      </c>
      <c r="C636" s="88" t="s">
        <v>28</v>
      </c>
      <c r="D636" s="86" t="s">
        <v>2233</v>
      </c>
      <c r="E636" s="86" t="s">
        <v>1784</v>
      </c>
      <c r="F636" s="103" t="s">
        <v>724</v>
      </c>
      <c r="G636" s="107" t="s">
        <v>2047</v>
      </c>
      <c r="H636" s="390" t="s">
        <v>26</v>
      </c>
      <c r="I636" s="390" t="s">
        <v>699</v>
      </c>
      <c r="J636" s="88" t="s">
        <v>5123</v>
      </c>
      <c r="K636" s="366">
        <v>2</v>
      </c>
      <c r="L636" s="367">
        <v>1</v>
      </c>
      <c r="M636" s="367">
        <v>1</v>
      </c>
      <c r="N636" s="368">
        <f>VLOOKUP($G636, SCHOOL_INFO!$D$5:$AS$749, 6, FALSE)</f>
        <v>13</v>
      </c>
      <c r="O636" s="368">
        <f>VLOOKUP($G636, SCHOOL_INFO!$D$5:$AS$749, 7, FALSE)</f>
        <v>0</v>
      </c>
      <c r="P636" s="368">
        <f>VLOOKUP($G636, SCHOOL_INFO!$D$5:$AS$749, 8, FALSE)</f>
        <v>1</v>
      </c>
      <c r="Q636" s="368">
        <f>VLOOKUP($G636, SCHOOL_INFO!$D$5:$AS$749, 10, FALSE)</f>
        <v>4</v>
      </c>
      <c r="R636" s="368">
        <f>VLOOKUP($G636, SCHOOL_INFO!$D$5:$AS$749, 11, FALSE)</f>
        <v>0</v>
      </c>
      <c r="S636" s="368">
        <f>VLOOKUP($G636, SCHOOL_INFO!$D$5:$AS$749, 12, FALSE)</f>
        <v>0</v>
      </c>
      <c r="T636" s="368">
        <f>VLOOKUP($G636, SCHOOL_INFO!$D$5:$AS$749, 13, FALSE)</f>
        <v>2</v>
      </c>
      <c r="U636" s="368">
        <f>VLOOKUP($G636, SCHOOL_INFO!$D$5:$AS$749, 14, FALSE)</f>
        <v>1</v>
      </c>
      <c r="V636" s="368">
        <f>VLOOKUP($G636, SCHOOL_INFO!$D$5:$AS$749, 15, FALSE)</f>
        <v>0</v>
      </c>
      <c r="W636" s="368">
        <f>VLOOKUP($G636, SCHOOL_INFO!$D$5:$AS$749, 17, FALSE)</f>
        <v>0</v>
      </c>
      <c r="X636" s="368">
        <f>VLOOKUP($G636, SCHOOL_INFO!$D$5:$AS$749, 18, FALSE)</f>
        <v>0</v>
      </c>
      <c r="Y636" s="368">
        <f>VLOOKUP($G636, SCHOOL_INFO!$D$5:$AS$749, 19, FALSE)</f>
        <v>0</v>
      </c>
      <c r="Z636" s="368">
        <f>VLOOKUP($G636, SCHOOL_INFO!$D$5:$AS$749, 21, FALSE)</f>
        <v>10</v>
      </c>
      <c r="AA636" s="368">
        <f>VLOOKUP($G636, SCHOOL_INFO!$D$5:$AS$749, 22, FALSE)</f>
        <v>2</v>
      </c>
      <c r="AB636" s="368">
        <f>VLOOKUP($G636, SCHOOL_INFO!$D$5:$AS$749, 23, FALSE)</f>
        <v>0</v>
      </c>
      <c r="AC636" s="368">
        <f>VLOOKUP($G636, SCHOOL_INFO!$D$5:$AS$749, 25, FALSE)</f>
        <v>10</v>
      </c>
      <c r="AD636" s="368">
        <f>VLOOKUP($G636, SCHOOL_INFO!$D$5:$AS$749, 26, FALSE)</f>
        <v>0</v>
      </c>
      <c r="AE636" s="368">
        <f>VLOOKUP($G636, SCHOOL_INFO!$D$5:$AS$749, 27, FALSE)</f>
        <v>0</v>
      </c>
      <c r="AF636" s="368">
        <f>VLOOKUP($G636, SCHOOL_INFO!$D$5:$AS$749, 29, FALSE)</f>
        <v>10</v>
      </c>
      <c r="AG636" s="368">
        <f>VLOOKUP($G636, SCHOOL_INFO!$D$5:$AS$749, 30, FALSE)</f>
        <v>0</v>
      </c>
      <c r="AH636" s="368">
        <f>VLOOKUP($G636, SCHOOL_INFO!$D$5:$AS$749, 31, FALSE)</f>
        <v>0</v>
      </c>
      <c r="AI636" s="368">
        <f>VLOOKUP($G636, SCHOOL_INFO!$D$5:$AS$749, 33, FALSE)</f>
        <v>1</v>
      </c>
      <c r="AJ636" s="368">
        <f>VLOOKUP($G636, SCHOOL_INFO!$D$5:$AS$749, 34, FALSE)</f>
        <v>0</v>
      </c>
      <c r="AK636" s="368">
        <f>VLOOKUP($G636, SCHOOL_INFO!$D$5:$AS$749, 35, FALSE)</f>
        <v>11</v>
      </c>
      <c r="AL636" s="368">
        <f>VLOOKUP($B636, '0.학교(충남+대전)'!$C$4:$AH$767, 31, FALSE)</f>
        <v>7</v>
      </c>
      <c r="AM636" s="368">
        <f>VLOOKUP($B636, '0.학교(충남+대전)'!$C$4:$AH$767, 32, FALSE)</f>
        <v>4</v>
      </c>
      <c r="AN636" s="368">
        <f>VLOOKUP($G636, SCHOOL_INFO!$D$5:$AS$749, 9, FALSE)</f>
        <v>14</v>
      </c>
      <c r="AO636" s="368">
        <f>VLOOKUP($G636, SCHOOL_INFO!$D$5:$AS$749, 36, FALSE)</f>
        <v>35</v>
      </c>
      <c r="AP636" s="368">
        <f>VLOOKUP($G636, SCHOOL_INFO!$D$5:$AS$749, 37, FALSE)</f>
        <v>14</v>
      </c>
      <c r="AQ636" s="368">
        <f>VLOOKUP($B636, '0.학교(충남+대전)'!$C$4:$AC$767, 27, FALSE)</f>
        <v>49</v>
      </c>
      <c r="AR636" s="368">
        <f>VLOOKUP($B636, '0.학교(충남+대전)'!$C$4:$AH$767, 29, FALSE)</f>
        <v>49</v>
      </c>
      <c r="AS636" s="368">
        <f>VLOOKUP($B636, '0.학교(충남+대전)'!$C$4:$AH$767, 30, FALSE)</f>
        <v>0</v>
      </c>
      <c r="AT636" s="368">
        <f>VLOOKUP($G636, SCHOOL_INFO!$D$5:$AS$749, 38, FALSE)</f>
        <v>0</v>
      </c>
      <c r="AU636" s="368">
        <f>VLOOKUP($G636, SCHOOL_INFO!$D$5:$AS$749, 39, FALSE)</f>
        <v>13</v>
      </c>
      <c r="AV636" s="368">
        <f>VLOOKUP($G636, SCHOOL_INFO!$D$5:$AS$749, 40, FALSE)</f>
        <v>49</v>
      </c>
      <c r="AW636" s="368">
        <f>VLOOKUP($G636, SCHOOL_INFO!$D$5:$AS$749, 41, FALSE)</f>
        <v>0</v>
      </c>
      <c r="AX636" s="368">
        <f>VLOOKUP($G636, SCHOOL_INFO!$D$5:$AS$749, 42, FALSE)</f>
        <v>0</v>
      </c>
    </row>
    <row r="637" spans="1:50" ht="16.5" customHeight="1">
      <c r="A637" s="80">
        <v>633</v>
      </c>
      <c r="B637" s="86" t="s">
        <v>2048</v>
      </c>
      <c r="C637" s="88" t="s">
        <v>28</v>
      </c>
      <c r="D637" s="86" t="s">
        <v>2233</v>
      </c>
      <c r="E637" s="86" t="s">
        <v>1784</v>
      </c>
      <c r="F637" s="106" t="s">
        <v>727</v>
      </c>
      <c r="G637" s="104" t="s">
        <v>2049</v>
      </c>
      <c r="H637" s="390" t="s">
        <v>2353</v>
      </c>
      <c r="I637" s="390" t="s">
        <v>699</v>
      </c>
      <c r="J637" s="88" t="s">
        <v>5123</v>
      </c>
      <c r="K637" s="366">
        <v>2</v>
      </c>
      <c r="L637" s="367">
        <v>1</v>
      </c>
      <c r="M637" s="367">
        <v>1</v>
      </c>
      <c r="N637" s="368">
        <f>VLOOKUP($G637, SCHOOL_INFO!$D$5:$AS$749, 6, FALSE)</f>
        <v>25</v>
      </c>
      <c r="O637" s="368">
        <f>VLOOKUP($G637, SCHOOL_INFO!$D$5:$AS$749, 7, FALSE)</f>
        <v>2</v>
      </c>
      <c r="P637" s="368">
        <f>VLOOKUP($G637, SCHOOL_INFO!$D$5:$AS$749, 8, FALSE)</f>
        <v>1</v>
      </c>
      <c r="Q637" s="368">
        <f>VLOOKUP($G637, SCHOOL_INFO!$D$5:$AS$749, 10, FALSE)</f>
        <v>3</v>
      </c>
      <c r="R637" s="368">
        <f>VLOOKUP($G637, SCHOOL_INFO!$D$5:$AS$749, 11, FALSE)</f>
        <v>0</v>
      </c>
      <c r="S637" s="368">
        <f>VLOOKUP($G637, SCHOOL_INFO!$D$5:$AS$749, 12, FALSE)</f>
        <v>0</v>
      </c>
      <c r="T637" s="368">
        <f>VLOOKUP($G637, SCHOOL_INFO!$D$5:$AS$749, 13, FALSE)</f>
        <v>0</v>
      </c>
      <c r="U637" s="368">
        <f>VLOOKUP($G637, SCHOOL_INFO!$D$5:$AS$749, 14, FALSE)</f>
        <v>0</v>
      </c>
      <c r="V637" s="368">
        <f>VLOOKUP($G637, SCHOOL_INFO!$D$5:$AS$749, 15, FALSE)</f>
        <v>0</v>
      </c>
      <c r="W637" s="368">
        <f>VLOOKUP($G637, SCHOOL_INFO!$D$5:$AS$749, 17, FALSE)</f>
        <v>32</v>
      </c>
      <c r="X637" s="368">
        <f>VLOOKUP($G637, SCHOOL_INFO!$D$5:$AS$749, 18, FALSE)</f>
        <v>2</v>
      </c>
      <c r="Y637" s="368">
        <f>VLOOKUP($G637, SCHOOL_INFO!$D$5:$AS$749, 19, FALSE)</f>
        <v>0</v>
      </c>
      <c r="Z637" s="368">
        <f>VLOOKUP($G637, SCHOOL_INFO!$D$5:$AS$749, 21, FALSE)</f>
        <v>32</v>
      </c>
      <c r="AA637" s="368">
        <f>VLOOKUP($G637, SCHOOL_INFO!$D$5:$AS$749, 22, FALSE)</f>
        <v>6</v>
      </c>
      <c r="AB637" s="368">
        <f>VLOOKUP($G637, SCHOOL_INFO!$D$5:$AS$749, 23, FALSE)</f>
        <v>0</v>
      </c>
      <c r="AC637" s="368">
        <f>VLOOKUP($G637, SCHOOL_INFO!$D$5:$AS$749, 25, FALSE)</f>
        <v>3</v>
      </c>
      <c r="AD637" s="368">
        <f>VLOOKUP($G637, SCHOOL_INFO!$D$5:$AS$749, 26, FALSE)</f>
        <v>0</v>
      </c>
      <c r="AE637" s="368">
        <f>VLOOKUP($G637, SCHOOL_INFO!$D$5:$AS$749, 27, FALSE)</f>
        <v>0</v>
      </c>
      <c r="AF637" s="368">
        <f>VLOOKUP($G637, SCHOOL_INFO!$D$5:$AS$749, 29, FALSE)</f>
        <v>0</v>
      </c>
      <c r="AG637" s="368">
        <f>VLOOKUP($G637, SCHOOL_INFO!$D$5:$AS$749, 30, FALSE)</f>
        <v>0</v>
      </c>
      <c r="AH637" s="368">
        <f>VLOOKUP($G637, SCHOOL_INFO!$D$5:$AS$749, 31, FALSE)</f>
        <v>0</v>
      </c>
      <c r="AI637" s="368">
        <f>VLOOKUP($G637, SCHOOL_INFO!$D$5:$AS$749, 33, FALSE)</f>
        <v>1</v>
      </c>
      <c r="AJ637" s="368">
        <f>VLOOKUP($G637, SCHOOL_INFO!$D$5:$AS$749, 34, FALSE)</f>
        <v>0</v>
      </c>
      <c r="AK637" s="368">
        <f>VLOOKUP($G637, SCHOOL_INFO!$D$5:$AS$749, 35, FALSE)</f>
        <v>9</v>
      </c>
      <c r="AL637" s="368">
        <f>VLOOKUP($B637, '0.학교(충남+대전)'!$C$4:$AH$767, 31, FALSE)</f>
        <v>8</v>
      </c>
      <c r="AM637" s="368">
        <f>VLOOKUP($B637, '0.학교(충남+대전)'!$C$4:$AH$767, 32, FALSE)</f>
        <v>7</v>
      </c>
      <c r="AN637" s="368">
        <f>VLOOKUP($G637, SCHOOL_INFO!$D$5:$AS$749, 9, FALSE)</f>
        <v>28</v>
      </c>
      <c r="AO637" s="368">
        <f>VLOOKUP($G637, SCHOOL_INFO!$D$5:$AS$749, 36, FALSE)</f>
        <v>29</v>
      </c>
      <c r="AP637" s="368">
        <f>VLOOKUP($G637, SCHOOL_INFO!$D$5:$AS$749, 37, FALSE)</f>
        <v>17</v>
      </c>
      <c r="AQ637" s="368">
        <f>VLOOKUP($B637, '0.학교(충남+대전)'!$C$4:$AC$767, 27, FALSE)</f>
        <v>24</v>
      </c>
      <c r="AR637" s="368">
        <f>VLOOKUP($B637, '0.학교(충남+대전)'!$C$4:$AH$767, 29, FALSE)</f>
        <v>24</v>
      </c>
      <c r="AS637" s="368">
        <f>VLOOKUP($B637, '0.학교(충남+대전)'!$C$4:$AH$767, 30, FALSE)</f>
        <v>22</v>
      </c>
      <c r="AT637" s="368">
        <f>VLOOKUP($G637, SCHOOL_INFO!$D$5:$AS$749, 38, FALSE)</f>
        <v>2</v>
      </c>
      <c r="AU637" s="368">
        <f>VLOOKUP($G637, SCHOOL_INFO!$D$5:$AS$749, 39, FALSE)</f>
        <v>7</v>
      </c>
      <c r="AV637" s="368">
        <f>VLOOKUP($G637, SCHOOL_INFO!$D$5:$AS$749, 40, FALSE)</f>
        <v>53</v>
      </c>
      <c r="AW637" s="368">
        <f>VLOOKUP($G637, SCHOOL_INFO!$D$5:$AS$749, 41, FALSE)</f>
        <v>0</v>
      </c>
      <c r="AX637" s="368">
        <f>VLOOKUP($G637, SCHOOL_INFO!$D$5:$AS$749, 42, FALSE)</f>
        <v>0</v>
      </c>
    </row>
    <row r="638" spans="1:50" ht="16.5" customHeight="1">
      <c r="A638" s="81">
        <v>634</v>
      </c>
      <c r="B638" s="86" t="s">
        <v>2050</v>
      </c>
      <c r="C638" s="88" t="s">
        <v>28</v>
      </c>
      <c r="D638" s="86" t="s">
        <v>2233</v>
      </c>
      <c r="E638" s="86" t="s">
        <v>1784</v>
      </c>
      <c r="F638" s="106" t="s">
        <v>727</v>
      </c>
      <c r="G638" s="104" t="s">
        <v>2051</v>
      </c>
      <c r="H638" s="390" t="s">
        <v>2353</v>
      </c>
      <c r="I638" s="390" t="s">
        <v>699</v>
      </c>
      <c r="J638" s="88" t="s">
        <v>5123</v>
      </c>
      <c r="K638" s="366">
        <v>2</v>
      </c>
      <c r="L638" s="367">
        <v>1</v>
      </c>
      <c r="M638" s="367">
        <v>1</v>
      </c>
      <c r="N638" s="368">
        <f>VLOOKUP($G638, SCHOOL_INFO!$D$5:$AS$749, 6, FALSE)</f>
        <v>9</v>
      </c>
      <c r="O638" s="368">
        <f>VLOOKUP($G638, SCHOOL_INFO!$D$5:$AS$749, 7, FALSE)</f>
        <v>0</v>
      </c>
      <c r="P638" s="368">
        <f>VLOOKUP($G638, SCHOOL_INFO!$D$5:$AS$749, 8, FALSE)</f>
        <v>0</v>
      </c>
      <c r="Q638" s="368">
        <f>VLOOKUP($G638, SCHOOL_INFO!$D$5:$AS$749, 10, FALSE)</f>
        <v>4</v>
      </c>
      <c r="R638" s="368">
        <f>VLOOKUP($G638, SCHOOL_INFO!$D$5:$AS$749, 11, FALSE)</f>
        <v>0</v>
      </c>
      <c r="S638" s="368">
        <f>VLOOKUP($G638, SCHOOL_INFO!$D$5:$AS$749, 12, FALSE)</f>
        <v>0</v>
      </c>
      <c r="T638" s="368">
        <f>VLOOKUP($G638, SCHOOL_INFO!$D$5:$AS$749, 13, FALSE)</f>
        <v>0</v>
      </c>
      <c r="U638" s="368">
        <f>VLOOKUP($G638, SCHOOL_INFO!$D$5:$AS$749, 14, FALSE)</f>
        <v>0</v>
      </c>
      <c r="V638" s="368">
        <f>VLOOKUP($G638, SCHOOL_INFO!$D$5:$AS$749, 15, FALSE)</f>
        <v>0</v>
      </c>
      <c r="W638" s="368">
        <f>VLOOKUP($G638, SCHOOL_INFO!$D$5:$AS$749, 17, FALSE)</f>
        <v>0</v>
      </c>
      <c r="X638" s="368">
        <f>VLOOKUP($G638, SCHOOL_INFO!$D$5:$AS$749, 18, FALSE)</f>
        <v>0</v>
      </c>
      <c r="Y638" s="368">
        <f>VLOOKUP($G638, SCHOOL_INFO!$D$5:$AS$749, 19, FALSE)</f>
        <v>0</v>
      </c>
      <c r="Z638" s="368">
        <f>VLOOKUP($G638, SCHOOL_INFO!$D$5:$AS$749, 21, FALSE)</f>
        <v>2</v>
      </c>
      <c r="AA638" s="368">
        <f>VLOOKUP($G638, SCHOOL_INFO!$D$5:$AS$749, 22, FALSE)</f>
        <v>2</v>
      </c>
      <c r="AB638" s="368">
        <f>VLOOKUP($G638, SCHOOL_INFO!$D$5:$AS$749, 23, FALSE)</f>
        <v>0</v>
      </c>
      <c r="AC638" s="368">
        <f>VLOOKUP($G638, SCHOOL_INFO!$D$5:$AS$749, 25, FALSE)</f>
        <v>24</v>
      </c>
      <c r="AD638" s="368">
        <f>VLOOKUP($G638, SCHOOL_INFO!$D$5:$AS$749, 26, FALSE)</f>
        <v>2</v>
      </c>
      <c r="AE638" s="368">
        <f>VLOOKUP($G638, SCHOOL_INFO!$D$5:$AS$749, 27, FALSE)</f>
        <v>0</v>
      </c>
      <c r="AF638" s="368">
        <f>VLOOKUP($G638, SCHOOL_INFO!$D$5:$AS$749, 29, FALSE)</f>
        <v>0</v>
      </c>
      <c r="AG638" s="368">
        <f>VLOOKUP($G638, SCHOOL_INFO!$D$5:$AS$749, 30, FALSE)</f>
        <v>0</v>
      </c>
      <c r="AH638" s="368">
        <f>VLOOKUP($G638, SCHOOL_INFO!$D$5:$AS$749, 31, FALSE)</f>
        <v>0</v>
      </c>
      <c r="AI638" s="368">
        <f>VLOOKUP($G638, SCHOOL_INFO!$D$5:$AS$749, 33, FALSE)</f>
        <v>1</v>
      </c>
      <c r="AJ638" s="368">
        <f>VLOOKUP($G638, SCHOOL_INFO!$D$5:$AS$749, 34, FALSE)</f>
        <v>0</v>
      </c>
      <c r="AK638" s="368">
        <f>VLOOKUP($G638, SCHOOL_INFO!$D$5:$AS$749, 35, FALSE)</f>
        <v>2</v>
      </c>
      <c r="AL638" s="368">
        <f>VLOOKUP($B638, '0.학교(충남+대전)'!$C$4:$AH$767, 31, FALSE)</f>
        <v>2</v>
      </c>
      <c r="AM638" s="368">
        <f>VLOOKUP($B638, '0.학교(충남+대전)'!$C$4:$AH$767, 32, FALSE)</f>
        <v>2</v>
      </c>
      <c r="AN638" s="368">
        <f>VLOOKUP($G638, SCHOOL_INFO!$D$5:$AS$749, 9, FALSE)</f>
        <v>9</v>
      </c>
      <c r="AO638" s="368">
        <f>VLOOKUP($G638, SCHOOL_INFO!$D$5:$AS$749, 36, FALSE)</f>
        <v>0</v>
      </c>
      <c r="AP638" s="368">
        <f>VLOOKUP($G638, SCHOOL_INFO!$D$5:$AS$749, 37, FALSE)</f>
        <v>0</v>
      </c>
      <c r="AQ638" s="368">
        <f>VLOOKUP($B638, '0.학교(충남+대전)'!$C$4:$AC$767, 27, FALSE)</f>
        <v>9</v>
      </c>
      <c r="AR638" s="368">
        <f>VLOOKUP($B638, '0.학교(충남+대전)'!$C$4:$AH$767, 29, FALSE)</f>
        <v>6</v>
      </c>
      <c r="AS638" s="368">
        <f>VLOOKUP($B638, '0.학교(충남+대전)'!$C$4:$AH$767, 30, FALSE)</f>
        <v>5</v>
      </c>
      <c r="AT638" s="368">
        <f>VLOOKUP($G638, SCHOOL_INFO!$D$5:$AS$749, 38, FALSE)</f>
        <v>2</v>
      </c>
      <c r="AU638" s="368">
        <f>VLOOKUP($G638, SCHOOL_INFO!$D$5:$AS$749, 39, FALSE)</f>
        <v>2</v>
      </c>
      <c r="AV638" s="368">
        <f>VLOOKUP($G638, SCHOOL_INFO!$D$5:$AS$749, 40, FALSE)</f>
        <v>11</v>
      </c>
      <c r="AW638" s="368">
        <f>VLOOKUP($G638, SCHOOL_INFO!$D$5:$AS$749, 41, FALSE)</f>
        <v>1</v>
      </c>
      <c r="AX638" s="368">
        <f>VLOOKUP($G638, SCHOOL_INFO!$D$5:$AS$749, 42, FALSE)</f>
        <v>0</v>
      </c>
    </row>
    <row r="639" spans="1:50" ht="16.5" customHeight="1">
      <c r="A639" s="80">
        <v>635</v>
      </c>
      <c r="B639" s="86" t="s">
        <v>2052</v>
      </c>
      <c r="C639" s="88" t="s">
        <v>28</v>
      </c>
      <c r="D639" s="86" t="s">
        <v>2233</v>
      </c>
      <c r="E639" s="86" t="s">
        <v>1784</v>
      </c>
      <c r="F639" s="105" t="s">
        <v>730</v>
      </c>
      <c r="G639" s="104" t="s">
        <v>2053</v>
      </c>
      <c r="H639" s="390" t="s">
        <v>26</v>
      </c>
      <c r="I639" s="390" t="s">
        <v>35</v>
      </c>
      <c r="J639" s="88" t="s">
        <v>5123</v>
      </c>
      <c r="K639" s="366">
        <v>3</v>
      </c>
      <c r="L639" s="367">
        <v>1</v>
      </c>
      <c r="M639" s="367">
        <v>1</v>
      </c>
      <c r="N639" s="368">
        <f>VLOOKUP($G639, SCHOOL_INFO!$D$5:$AS$749, 6, FALSE)</f>
        <v>15</v>
      </c>
      <c r="O639" s="368">
        <f>VLOOKUP($G639, SCHOOL_INFO!$D$5:$AS$749, 7, FALSE)</f>
        <v>0</v>
      </c>
      <c r="P639" s="368">
        <f>VLOOKUP($G639, SCHOOL_INFO!$D$5:$AS$749, 8, FALSE)</f>
        <v>1</v>
      </c>
      <c r="Q639" s="368">
        <f>VLOOKUP($G639, SCHOOL_INFO!$D$5:$AS$749, 10, FALSE)</f>
        <v>0</v>
      </c>
      <c r="R639" s="368">
        <f>VLOOKUP($G639, SCHOOL_INFO!$D$5:$AS$749, 11, FALSE)</f>
        <v>0</v>
      </c>
      <c r="S639" s="368">
        <f>VLOOKUP($G639, SCHOOL_INFO!$D$5:$AS$749, 12, FALSE)</f>
        <v>0</v>
      </c>
      <c r="T639" s="368">
        <f>VLOOKUP($G639, SCHOOL_INFO!$D$5:$AS$749, 13, FALSE)</f>
        <v>2</v>
      </c>
      <c r="U639" s="368">
        <f>VLOOKUP($G639, SCHOOL_INFO!$D$5:$AS$749, 14, FALSE)</f>
        <v>0</v>
      </c>
      <c r="V639" s="368">
        <f>VLOOKUP($G639, SCHOOL_INFO!$D$5:$AS$749, 15, FALSE)</f>
        <v>0</v>
      </c>
      <c r="W639" s="368">
        <f>VLOOKUP($G639, SCHOOL_INFO!$D$5:$AS$749, 17, FALSE)</f>
        <v>23</v>
      </c>
      <c r="X639" s="368">
        <f>VLOOKUP($G639, SCHOOL_INFO!$D$5:$AS$749, 18, FALSE)</f>
        <v>0</v>
      </c>
      <c r="Y639" s="368">
        <f>VLOOKUP($G639, SCHOOL_INFO!$D$5:$AS$749, 19, FALSE)</f>
        <v>0</v>
      </c>
      <c r="Z639" s="368">
        <f>VLOOKUP($G639, SCHOOL_INFO!$D$5:$AS$749, 21, FALSE)</f>
        <v>4</v>
      </c>
      <c r="AA639" s="368">
        <f>VLOOKUP($G639, SCHOOL_INFO!$D$5:$AS$749, 22, FALSE)</f>
        <v>2</v>
      </c>
      <c r="AB639" s="368">
        <f>VLOOKUP($G639, SCHOOL_INFO!$D$5:$AS$749, 23, FALSE)</f>
        <v>0</v>
      </c>
      <c r="AC639" s="368">
        <f>VLOOKUP($G639, SCHOOL_INFO!$D$5:$AS$749, 25, FALSE)</f>
        <v>2</v>
      </c>
      <c r="AD639" s="368">
        <f>VLOOKUP($G639, SCHOOL_INFO!$D$5:$AS$749, 26, FALSE)</f>
        <v>0</v>
      </c>
      <c r="AE639" s="368">
        <f>VLOOKUP($G639, SCHOOL_INFO!$D$5:$AS$749, 27, FALSE)</f>
        <v>0</v>
      </c>
      <c r="AF639" s="368">
        <f>VLOOKUP($G639, SCHOOL_INFO!$D$5:$AS$749, 29, FALSE)</f>
        <v>0</v>
      </c>
      <c r="AG639" s="368">
        <f>VLOOKUP($G639, SCHOOL_INFO!$D$5:$AS$749, 30, FALSE)</f>
        <v>0</v>
      </c>
      <c r="AH639" s="368">
        <f>VLOOKUP($G639, SCHOOL_INFO!$D$5:$AS$749, 31, FALSE)</f>
        <v>0</v>
      </c>
      <c r="AI639" s="368">
        <f>VLOOKUP($G639, SCHOOL_INFO!$D$5:$AS$749, 33, FALSE)</f>
        <v>1</v>
      </c>
      <c r="AJ639" s="368">
        <f>VLOOKUP($G639, SCHOOL_INFO!$D$5:$AS$749, 34, FALSE)</f>
        <v>0</v>
      </c>
      <c r="AK639" s="368">
        <f>VLOOKUP($G639, SCHOOL_INFO!$D$5:$AS$749, 35, FALSE)</f>
        <v>10</v>
      </c>
      <c r="AL639" s="368">
        <f>VLOOKUP($B639, '0.학교(충남+대전)'!$C$4:$AH$767, 31, FALSE)</f>
        <v>10</v>
      </c>
      <c r="AM639" s="368">
        <f>VLOOKUP($B639, '0.학교(충남+대전)'!$C$4:$AH$767, 32, FALSE)</f>
        <v>0</v>
      </c>
      <c r="AN639" s="368">
        <f>VLOOKUP($G639, SCHOOL_INFO!$D$5:$AS$749, 9, FALSE)</f>
        <v>16</v>
      </c>
      <c r="AO639" s="368">
        <f>VLOOKUP($G639, SCHOOL_INFO!$D$5:$AS$749, 36, FALSE)</f>
        <v>8</v>
      </c>
      <c r="AP639" s="368">
        <f>VLOOKUP($G639, SCHOOL_INFO!$D$5:$AS$749, 37, FALSE)</f>
        <v>33</v>
      </c>
      <c r="AQ639" s="368">
        <f>VLOOKUP($B639, '0.학교(충남+대전)'!$C$4:$AC$767, 27, FALSE)</f>
        <v>41</v>
      </c>
      <c r="AR639" s="368">
        <f>VLOOKUP($B639, '0.학교(충남+대전)'!$C$4:$AH$767, 29, FALSE)</f>
        <v>41</v>
      </c>
      <c r="AS639" s="368">
        <f>VLOOKUP($B639, '0.학교(충남+대전)'!$C$4:$AH$767, 30, FALSE)</f>
        <v>0</v>
      </c>
      <c r="AT639" s="368">
        <f>VLOOKUP($G639, SCHOOL_INFO!$D$5:$AS$749, 38, FALSE)</f>
        <v>0</v>
      </c>
      <c r="AU639" s="368">
        <f>VLOOKUP($G639, SCHOOL_INFO!$D$5:$AS$749, 39, FALSE)</f>
        <v>11</v>
      </c>
      <c r="AV639" s="368">
        <f>VLOOKUP($G639, SCHOOL_INFO!$D$5:$AS$749, 40, FALSE)</f>
        <v>41</v>
      </c>
      <c r="AW639" s="368">
        <f>VLOOKUP($G639, SCHOOL_INFO!$D$5:$AS$749, 41, FALSE)</f>
        <v>0</v>
      </c>
      <c r="AX639" s="368">
        <f>VLOOKUP($G639, SCHOOL_INFO!$D$5:$AS$749, 42, FALSE)</f>
        <v>0</v>
      </c>
    </row>
    <row r="640" spans="1:50" ht="16.5" customHeight="1">
      <c r="A640" s="80">
        <v>636</v>
      </c>
      <c r="B640" s="86" t="s">
        <v>2054</v>
      </c>
      <c r="C640" s="88" t="s">
        <v>28</v>
      </c>
      <c r="D640" s="86" t="s">
        <v>2233</v>
      </c>
      <c r="E640" s="86" t="s">
        <v>1784</v>
      </c>
      <c r="F640" s="106" t="s">
        <v>727</v>
      </c>
      <c r="G640" s="104" t="s">
        <v>2055</v>
      </c>
      <c r="H640" s="390" t="s">
        <v>2353</v>
      </c>
      <c r="I640" s="391" t="s">
        <v>35</v>
      </c>
      <c r="J640" s="88" t="s">
        <v>5123</v>
      </c>
      <c r="K640" s="366">
        <v>3</v>
      </c>
      <c r="L640" s="367">
        <v>1</v>
      </c>
      <c r="M640" s="367">
        <v>1</v>
      </c>
      <c r="N640" s="368">
        <f>VLOOKUP($G640, SCHOOL_INFO!$D$5:$AS$749, 6, FALSE)</f>
        <v>14</v>
      </c>
      <c r="O640" s="368">
        <f>VLOOKUP($G640, SCHOOL_INFO!$D$5:$AS$749, 7, FALSE)</f>
        <v>5</v>
      </c>
      <c r="P640" s="368">
        <f>VLOOKUP($G640, SCHOOL_INFO!$D$5:$AS$749, 8, FALSE)</f>
        <v>1</v>
      </c>
      <c r="Q640" s="368">
        <f>VLOOKUP($G640, SCHOOL_INFO!$D$5:$AS$749, 10, FALSE)</f>
        <v>0</v>
      </c>
      <c r="R640" s="368">
        <f>VLOOKUP($G640, SCHOOL_INFO!$D$5:$AS$749, 11, FALSE)</f>
        <v>0</v>
      </c>
      <c r="S640" s="368">
        <f>VLOOKUP($G640, SCHOOL_INFO!$D$5:$AS$749, 12, FALSE)</f>
        <v>0</v>
      </c>
      <c r="T640" s="368">
        <f>VLOOKUP($G640, SCHOOL_INFO!$D$5:$AS$749, 13, FALSE)</f>
        <v>1</v>
      </c>
      <c r="U640" s="368">
        <f>VLOOKUP($G640, SCHOOL_INFO!$D$5:$AS$749, 14, FALSE)</f>
        <v>0</v>
      </c>
      <c r="V640" s="368">
        <f>VLOOKUP($G640, SCHOOL_INFO!$D$5:$AS$749, 15, FALSE)</f>
        <v>0</v>
      </c>
      <c r="W640" s="368">
        <f>VLOOKUP($G640, SCHOOL_INFO!$D$5:$AS$749, 17, FALSE)</f>
        <v>20</v>
      </c>
      <c r="X640" s="368">
        <f>VLOOKUP($G640, SCHOOL_INFO!$D$5:$AS$749, 18, FALSE)</f>
        <v>0</v>
      </c>
      <c r="Y640" s="368">
        <f>VLOOKUP($G640, SCHOOL_INFO!$D$5:$AS$749, 19, FALSE)</f>
        <v>0</v>
      </c>
      <c r="Z640" s="368">
        <f>VLOOKUP($G640, SCHOOL_INFO!$D$5:$AS$749, 21, FALSE)</f>
        <v>7</v>
      </c>
      <c r="AA640" s="368">
        <f>VLOOKUP($G640, SCHOOL_INFO!$D$5:$AS$749, 22, FALSE)</f>
        <v>4</v>
      </c>
      <c r="AB640" s="368">
        <f>VLOOKUP($G640, SCHOOL_INFO!$D$5:$AS$749, 23, FALSE)</f>
        <v>0</v>
      </c>
      <c r="AC640" s="368">
        <f>VLOOKUP($G640, SCHOOL_INFO!$D$5:$AS$749, 25, FALSE)</f>
        <v>10</v>
      </c>
      <c r="AD640" s="368">
        <f>VLOOKUP($G640, SCHOOL_INFO!$D$5:$AS$749, 26, FALSE)</f>
        <v>8</v>
      </c>
      <c r="AE640" s="368">
        <f>VLOOKUP($G640, SCHOOL_INFO!$D$5:$AS$749, 27, FALSE)</f>
        <v>0</v>
      </c>
      <c r="AF640" s="368">
        <f>VLOOKUP($G640, SCHOOL_INFO!$D$5:$AS$749, 29, FALSE)</f>
        <v>1</v>
      </c>
      <c r="AG640" s="368">
        <f>VLOOKUP($G640, SCHOOL_INFO!$D$5:$AS$749, 30, FALSE)</f>
        <v>0</v>
      </c>
      <c r="AH640" s="368">
        <f>VLOOKUP($G640, SCHOOL_INFO!$D$5:$AS$749, 31, FALSE)</f>
        <v>0</v>
      </c>
      <c r="AI640" s="368">
        <f>VLOOKUP($G640, SCHOOL_INFO!$D$5:$AS$749, 33, FALSE)</f>
        <v>1</v>
      </c>
      <c r="AJ640" s="368">
        <f>VLOOKUP($G640, SCHOOL_INFO!$D$5:$AS$749, 34, FALSE)</f>
        <v>0</v>
      </c>
      <c r="AK640" s="368">
        <f>VLOOKUP($G640, SCHOOL_INFO!$D$5:$AS$749, 35, FALSE)</f>
        <v>14</v>
      </c>
      <c r="AL640" s="368">
        <f>VLOOKUP($B640, '0.학교(충남+대전)'!$C$4:$AH$767, 31, FALSE)</f>
        <v>14</v>
      </c>
      <c r="AM640" s="368">
        <f>VLOOKUP($B640, '0.학교(충남+대전)'!$C$4:$AH$767, 32, FALSE)</f>
        <v>0</v>
      </c>
      <c r="AN640" s="368">
        <f>VLOOKUP($G640, SCHOOL_INFO!$D$5:$AS$749, 9, FALSE)</f>
        <v>20</v>
      </c>
      <c r="AO640" s="368">
        <f>VLOOKUP($G640, SCHOOL_INFO!$D$5:$AS$749, 36, FALSE)</f>
        <v>78</v>
      </c>
      <c r="AP640" s="368">
        <f>VLOOKUP($G640, SCHOOL_INFO!$D$5:$AS$749, 37, FALSE)</f>
        <v>11</v>
      </c>
      <c r="AQ640" s="368">
        <f>VLOOKUP($B640, '0.학교(충남+대전)'!$C$4:$AC$767, 27, FALSE)</f>
        <v>89</v>
      </c>
      <c r="AR640" s="368">
        <f>VLOOKUP($B640, '0.학교(충남+대전)'!$C$4:$AH$767, 29, FALSE)</f>
        <v>89</v>
      </c>
      <c r="AS640" s="368">
        <f>VLOOKUP($B640, '0.학교(충남+대전)'!$C$4:$AH$767, 30, FALSE)</f>
        <v>0</v>
      </c>
      <c r="AT640" s="368">
        <f>VLOOKUP($G640, SCHOOL_INFO!$D$5:$AS$749, 38, FALSE)</f>
        <v>0</v>
      </c>
      <c r="AU640" s="368">
        <f>VLOOKUP($G640, SCHOOL_INFO!$D$5:$AS$749, 39, FALSE)</f>
        <v>15</v>
      </c>
      <c r="AV640" s="368">
        <f>VLOOKUP($G640, SCHOOL_INFO!$D$5:$AS$749, 40, FALSE)</f>
        <v>71</v>
      </c>
      <c r="AW640" s="368">
        <f>VLOOKUP($G640, SCHOOL_INFO!$D$5:$AS$749, 41, FALSE)</f>
        <v>0</v>
      </c>
      <c r="AX640" s="368">
        <f>VLOOKUP($G640, SCHOOL_INFO!$D$5:$AS$749, 42, FALSE)</f>
        <v>0</v>
      </c>
    </row>
    <row r="641" spans="1:50" ht="16.5" customHeight="1">
      <c r="A641" s="81">
        <v>637</v>
      </c>
      <c r="B641" s="86" t="s">
        <v>2056</v>
      </c>
      <c r="C641" s="88" t="s">
        <v>28</v>
      </c>
      <c r="D641" s="86" t="s">
        <v>2233</v>
      </c>
      <c r="E641" s="86" t="s">
        <v>2057</v>
      </c>
      <c r="F641" s="106" t="s">
        <v>727</v>
      </c>
      <c r="G641" s="104" t="s">
        <v>2058</v>
      </c>
      <c r="H641" s="390" t="s">
        <v>2353</v>
      </c>
      <c r="I641" s="390" t="s">
        <v>699</v>
      </c>
      <c r="J641" s="88" t="s">
        <v>5123</v>
      </c>
      <c r="K641" s="366">
        <v>2</v>
      </c>
      <c r="L641" s="367">
        <v>1</v>
      </c>
      <c r="M641" s="367">
        <v>1</v>
      </c>
      <c r="N641" s="368">
        <f>VLOOKUP($G641, SCHOOL_INFO!$D$5:$AS$749, 6, FALSE)</f>
        <v>3</v>
      </c>
      <c r="O641" s="368">
        <f>VLOOKUP($G641, SCHOOL_INFO!$D$5:$AS$749, 7, FALSE)</f>
        <v>0</v>
      </c>
      <c r="P641" s="368">
        <f>VLOOKUP($G641, SCHOOL_INFO!$D$5:$AS$749, 8, FALSE)</f>
        <v>1</v>
      </c>
      <c r="Q641" s="368">
        <f>VLOOKUP($G641, SCHOOL_INFO!$D$5:$AS$749, 10, FALSE)</f>
        <v>1</v>
      </c>
      <c r="R641" s="368">
        <f>VLOOKUP($G641, SCHOOL_INFO!$D$5:$AS$749, 11, FALSE)</f>
        <v>0</v>
      </c>
      <c r="S641" s="368">
        <f>VLOOKUP($G641, SCHOOL_INFO!$D$5:$AS$749, 12, FALSE)</f>
        <v>0</v>
      </c>
      <c r="T641" s="368">
        <f>VLOOKUP($G641, SCHOOL_INFO!$D$5:$AS$749, 13, FALSE)</f>
        <v>0</v>
      </c>
      <c r="U641" s="368">
        <f>VLOOKUP($G641, SCHOOL_INFO!$D$5:$AS$749, 14, FALSE)</f>
        <v>0</v>
      </c>
      <c r="V641" s="368">
        <f>VLOOKUP($G641, SCHOOL_INFO!$D$5:$AS$749, 15, FALSE)</f>
        <v>0</v>
      </c>
      <c r="W641" s="368">
        <f>VLOOKUP($G641, SCHOOL_INFO!$D$5:$AS$749, 17, FALSE)</f>
        <v>0</v>
      </c>
      <c r="X641" s="368">
        <f>VLOOKUP($G641, SCHOOL_INFO!$D$5:$AS$749, 18, FALSE)</f>
        <v>0</v>
      </c>
      <c r="Y641" s="368">
        <f>VLOOKUP($G641, SCHOOL_INFO!$D$5:$AS$749, 19, FALSE)</f>
        <v>0</v>
      </c>
      <c r="Z641" s="368">
        <f>VLOOKUP($G641, SCHOOL_INFO!$D$5:$AS$749, 21, FALSE)</f>
        <v>2</v>
      </c>
      <c r="AA641" s="368">
        <f>VLOOKUP($G641, SCHOOL_INFO!$D$5:$AS$749, 22, FALSE)</f>
        <v>2</v>
      </c>
      <c r="AB641" s="368">
        <f>VLOOKUP($G641, SCHOOL_INFO!$D$5:$AS$749, 23, FALSE)</f>
        <v>0</v>
      </c>
      <c r="AC641" s="368">
        <f>VLOOKUP($G641, SCHOOL_INFO!$D$5:$AS$749, 25, FALSE)</f>
        <v>7</v>
      </c>
      <c r="AD641" s="368">
        <f>VLOOKUP($G641, SCHOOL_INFO!$D$5:$AS$749, 26, FALSE)</f>
        <v>1</v>
      </c>
      <c r="AE641" s="368">
        <f>VLOOKUP($G641, SCHOOL_INFO!$D$5:$AS$749, 27, FALSE)</f>
        <v>0</v>
      </c>
      <c r="AF641" s="368">
        <f>VLOOKUP($G641, SCHOOL_INFO!$D$5:$AS$749, 29, FALSE)</f>
        <v>0</v>
      </c>
      <c r="AG641" s="368">
        <f>VLOOKUP($G641, SCHOOL_INFO!$D$5:$AS$749, 30, FALSE)</f>
        <v>0</v>
      </c>
      <c r="AH641" s="368">
        <f>VLOOKUP($G641, SCHOOL_INFO!$D$5:$AS$749, 31, FALSE)</f>
        <v>0</v>
      </c>
      <c r="AI641" s="368">
        <f>VLOOKUP($G641, SCHOOL_INFO!$D$5:$AS$749, 33, FALSE)</f>
        <v>1</v>
      </c>
      <c r="AJ641" s="368">
        <f>VLOOKUP($G641, SCHOOL_INFO!$D$5:$AS$749, 34, FALSE)</f>
        <v>0</v>
      </c>
      <c r="AK641" s="368">
        <f>VLOOKUP($G641, SCHOOL_INFO!$D$5:$AS$749, 35, FALSE)</f>
        <v>3</v>
      </c>
      <c r="AL641" s="368">
        <f>VLOOKUP($B641, '0.학교(충남+대전)'!$C$4:$AH$767, 31, FALSE)</f>
        <v>3</v>
      </c>
      <c r="AM641" s="368">
        <f>VLOOKUP($B641, '0.학교(충남+대전)'!$C$4:$AH$767, 32, FALSE)</f>
        <v>0</v>
      </c>
      <c r="AN641" s="368">
        <f>VLOOKUP($G641, SCHOOL_INFO!$D$5:$AS$749, 9, FALSE)</f>
        <v>4</v>
      </c>
      <c r="AO641" s="368">
        <f>VLOOKUP($G641, SCHOOL_INFO!$D$5:$AS$749, 36, FALSE)</f>
        <v>10</v>
      </c>
      <c r="AP641" s="368">
        <f>VLOOKUP($G641, SCHOOL_INFO!$D$5:$AS$749, 37, FALSE)</f>
        <v>0</v>
      </c>
      <c r="AQ641" s="368">
        <f>VLOOKUP($B641, '0.학교(충남+대전)'!$C$4:$AC$767, 27, FALSE)</f>
        <v>11</v>
      </c>
      <c r="AR641" s="368">
        <f>VLOOKUP($B641, '0.학교(충남+대전)'!$C$4:$AH$767, 29, FALSE)</f>
        <v>10</v>
      </c>
      <c r="AS641" s="368">
        <f>VLOOKUP($B641, '0.학교(충남+대전)'!$C$4:$AH$767, 30, FALSE)</f>
        <v>0</v>
      </c>
      <c r="AT641" s="368">
        <f>VLOOKUP($G641, SCHOOL_INFO!$D$5:$AS$749, 38, FALSE)</f>
        <v>0</v>
      </c>
      <c r="AU641" s="368">
        <f>VLOOKUP($G641, SCHOOL_INFO!$D$5:$AS$749, 39, FALSE)</f>
        <v>5</v>
      </c>
      <c r="AV641" s="368">
        <f>VLOOKUP($G641, SCHOOL_INFO!$D$5:$AS$749, 40, FALSE)</f>
        <v>10</v>
      </c>
      <c r="AW641" s="368">
        <f>VLOOKUP($G641, SCHOOL_INFO!$D$5:$AS$749, 41, FALSE)</f>
        <v>0</v>
      </c>
      <c r="AX641" s="368">
        <f>VLOOKUP($G641, SCHOOL_INFO!$D$5:$AS$749, 42, FALSE)</f>
        <v>0</v>
      </c>
    </row>
    <row r="642" spans="1:50" ht="16.5" customHeight="1">
      <c r="A642" s="80">
        <v>638</v>
      </c>
      <c r="B642" s="86" t="s">
        <v>2059</v>
      </c>
      <c r="C642" s="88" t="s">
        <v>28</v>
      </c>
      <c r="D642" s="86" t="s">
        <v>2233</v>
      </c>
      <c r="E642" s="86" t="s">
        <v>2057</v>
      </c>
      <c r="F642" s="106" t="s">
        <v>727</v>
      </c>
      <c r="G642" s="104" t="s">
        <v>2060</v>
      </c>
      <c r="H642" s="390" t="s">
        <v>2353</v>
      </c>
      <c r="I642" s="390" t="s">
        <v>699</v>
      </c>
      <c r="J642" s="88" t="s">
        <v>5123</v>
      </c>
      <c r="K642" s="366">
        <v>2</v>
      </c>
      <c r="L642" s="367">
        <v>1</v>
      </c>
      <c r="M642" s="367">
        <v>1</v>
      </c>
      <c r="N642" s="368">
        <f>VLOOKUP($G642, SCHOOL_INFO!$D$5:$AS$749, 6, FALSE)</f>
        <v>3</v>
      </c>
      <c r="O642" s="368">
        <f>VLOOKUP($G642, SCHOOL_INFO!$D$5:$AS$749, 7, FALSE)</f>
        <v>0</v>
      </c>
      <c r="P642" s="368">
        <f>VLOOKUP($G642, SCHOOL_INFO!$D$5:$AS$749, 8, FALSE)</f>
        <v>1</v>
      </c>
      <c r="Q642" s="368">
        <f>VLOOKUP($G642, SCHOOL_INFO!$D$5:$AS$749, 10, FALSE)</f>
        <v>1</v>
      </c>
      <c r="R642" s="368">
        <f>VLOOKUP($G642, SCHOOL_INFO!$D$5:$AS$749, 11, FALSE)</f>
        <v>0</v>
      </c>
      <c r="S642" s="368">
        <f>VLOOKUP($G642, SCHOOL_INFO!$D$5:$AS$749, 12, FALSE)</f>
        <v>0</v>
      </c>
      <c r="T642" s="368">
        <f>VLOOKUP($G642, SCHOOL_INFO!$D$5:$AS$749, 13, FALSE)</f>
        <v>0</v>
      </c>
      <c r="U642" s="368">
        <f>VLOOKUP($G642, SCHOOL_INFO!$D$5:$AS$749, 14, FALSE)</f>
        <v>0</v>
      </c>
      <c r="V642" s="368">
        <f>VLOOKUP($G642, SCHOOL_INFO!$D$5:$AS$749, 15, FALSE)</f>
        <v>0</v>
      </c>
      <c r="W642" s="368">
        <f>VLOOKUP($G642, SCHOOL_INFO!$D$5:$AS$749, 17, FALSE)</f>
        <v>0</v>
      </c>
      <c r="X642" s="368">
        <f>VLOOKUP($G642, SCHOOL_INFO!$D$5:$AS$749, 18, FALSE)</f>
        <v>0</v>
      </c>
      <c r="Y642" s="368">
        <f>VLOOKUP($G642, SCHOOL_INFO!$D$5:$AS$749, 19, FALSE)</f>
        <v>0</v>
      </c>
      <c r="Z642" s="368">
        <f>VLOOKUP($G642, SCHOOL_INFO!$D$5:$AS$749, 21, FALSE)</f>
        <v>2</v>
      </c>
      <c r="AA642" s="368">
        <f>VLOOKUP($G642, SCHOOL_INFO!$D$5:$AS$749, 22, FALSE)</f>
        <v>2</v>
      </c>
      <c r="AB642" s="368">
        <f>VLOOKUP($G642, SCHOOL_INFO!$D$5:$AS$749, 23, FALSE)</f>
        <v>0</v>
      </c>
      <c r="AC642" s="368">
        <f>VLOOKUP($G642, SCHOOL_INFO!$D$5:$AS$749, 25, FALSE)</f>
        <v>4</v>
      </c>
      <c r="AD642" s="368">
        <f>VLOOKUP($G642, SCHOOL_INFO!$D$5:$AS$749, 26, FALSE)</f>
        <v>0</v>
      </c>
      <c r="AE642" s="368">
        <f>VLOOKUP($G642, SCHOOL_INFO!$D$5:$AS$749, 27, FALSE)</f>
        <v>0</v>
      </c>
      <c r="AF642" s="368">
        <f>VLOOKUP($G642, SCHOOL_INFO!$D$5:$AS$749, 29, FALSE)</f>
        <v>0</v>
      </c>
      <c r="AG642" s="368">
        <f>VLOOKUP($G642, SCHOOL_INFO!$D$5:$AS$749, 30, FALSE)</f>
        <v>0</v>
      </c>
      <c r="AH642" s="368">
        <f>VLOOKUP($G642, SCHOOL_INFO!$D$5:$AS$749, 31, FALSE)</f>
        <v>0</v>
      </c>
      <c r="AI642" s="368">
        <f>VLOOKUP($G642, SCHOOL_INFO!$D$5:$AS$749, 33, FALSE)</f>
        <v>1</v>
      </c>
      <c r="AJ642" s="368">
        <f>VLOOKUP($G642, SCHOOL_INFO!$D$5:$AS$749, 34, FALSE)</f>
        <v>0</v>
      </c>
      <c r="AK642" s="368">
        <f>VLOOKUP($G642, SCHOOL_INFO!$D$5:$AS$749, 35, FALSE)</f>
        <v>4</v>
      </c>
      <c r="AL642" s="368">
        <f>VLOOKUP($B642, '0.학교(충남+대전)'!$C$4:$AH$767, 31, FALSE)</f>
        <v>4</v>
      </c>
      <c r="AM642" s="368">
        <f>VLOOKUP($B642, '0.학교(충남+대전)'!$C$4:$AH$767, 32, FALSE)</f>
        <v>0</v>
      </c>
      <c r="AN642" s="368">
        <f>VLOOKUP($G642, SCHOOL_INFO!$D$5:$AS$749, 9, FALSE)</f>
        <v>4</v>
      </c>
      <c r="AO642" s="368">
        <f>VLOOKUP($G642, SCHOOL_INFO!$D$5:$AS$749, 36, FALSE)</f>
        <v>1</v>
      </c>
      <c r="AP642" s="368">
        <f>VLOOKUP($G642, SCHOOL_INFO!$D$5:$AS$749, 37, FALSE)</f>
        <v>6</v>
      </c>
      <c r="AQ642" s="368">
        <f>VLOOKUP($B642, '0.학교(충남+대전)'!$C$4:$AC$767, 27, FALSE)</f>
        <v>7</v>
      </c>
      <c r="AR642" s="368">
        <f>VLOOKUP($B642, '0.학교(충남+대전)'!$C$4:$AH$767, 29, FALSE)</f>
        <v>7</v>
      </c>
      <c r="AS642" s="368">
        <f>VLOOKUP($B642, '0.학교(충남+대전)'!$C$4:$AH$767, 30, FALSE)</f>
        <v>0</v>
      </c>
      <c r="AT642" s="368">
        <f>VLOOKUP($G642, SCHOOL_INFO!$D$5:$AS$749, 38, FALSE)</f>
        <v>0</v>
      </c>
      <c r="AU642" s="368">
        <f>VLOOKUP($G642, SCHOOL_INFO!$D$5:$AS$749, 39, FALSE)</f>
        <v>6</v>
      </c>
      <c r="AV642" s="368">
        <f>VLOOKUP($G642, SCHOOL_INFO!$D$5:$AS$749, 40, FALSE)</f>
        <v>7</v>
      </c>
      <c r="AW642" s="368">
        <f>VLOOKUP($G642, SCHOOL_INFO!$D$5:$AS$749, 41, FALSE)</f>
        <v>0</v>
      </c>
      <c r="AX642" s="368">
        <f>VLOOKUP($G642, SCHOOL_INFO!$D$5:$AS$749, 42, FALSE)</f>
        <v>0</v>
      </c>
    </row>
    <row r="643" spans="1:50" ht="16.5" customHeight="1">
      <c r="A643" s="80">
        <v>639</v>
      </c>
      <c r="B643" s="86" t="s">
        <v>2061</v>
      </c>
      <c r="C643" s="88" t="s">
        <v>28</v>
      </c>
      <c r="D643" s="86" t="s">
        <v>2233</v>
      </c>
      <c r="E643" s="86" t="s">
        <v>2057</v>
      </c>
      <c r="F643" s="105" t="s">
        <v>730</v>
      </c>
      <c r="G643" s="104" t="s">
        <v>2062</v>
      </c>
      <c r="H643" s="390" t="s">
        <v>2353</v>
      </c>
      <c r="I643" s="390" t="s">
        <v>699</v>
      </c>
      <c r="J643" s="88" t="s">
        <v>5123</v>
      </c>
      <c r="K643" s="366">
        <v>2</v>
      </c>
      <c r="L643" s="367">
        <v>1</v>
      </c>
      <c r="M643" s="367">
        <v>1</v>
      </c>
      <c r="N643" s="368">
        <f>VLOOKUP($G643, SCHOOL_INFO!$D$5:$AS$749, 6, FALSE)</f>
        <v>3</v>
      </c>
      <c r="O643" s="368">
        <f>VLOOKUP($G643, SCHOOL_INFO!$D$5:$AS$749, 7, FALSE)</f>
        <v>3</v>
      </c>
      <c r="P643" s="368">
        <f>VLOOKUP($G643, SCHOOL_INFO!$D$5:$AS$749, 8, FALSE)</f>
        <v>1</v>
      </c>
      <c r="Q643" s="368">
        <f>VLOOKUP($G643, SCHOOL_INFO!$D$5:$AS$749, 10, FALSE)</f>
        <v>0</v>
      </c>
      <c r="R643" s="368">
        <f>VLOOKUP($G643, SCHOOL_INFO!$D$5:$AS$749, 11, FALSE)</f>
        <v>0</v>
      </c>
      <c r="S643" s="368">
        <f>VLOOKUP($G643, SCHOOL_INFO!$D$5:$AS$749, 12, FALSE)</f>
        <v>0</v>
      </c>
      <c r="T643" s="368">
        <f>VLOOKUP($G643, SCHOOL_INFO!$D$5:$AS$749, 13, FALSE)</f>
        <v>0</v>
      </c>
      <c r="U643" s="368">
        <f>VLOOKUP($G643, SCHOOL_INFO!$D$5:$AS$749, 14, FALSE)</f>
        <v>0</v>
      </c>
      <c r="V643" s="368">
        <f>VLOOKUP($G643, SCHOOL_INFO!$D$5:$AS$749, 15, FALSE)</f>
        <v>0</v>
      </c>
      <c r="W643" s="368">
        <f>VLOOKUP($G643, SCHOOL_INFO!$D$5:$AS$749, 17, FALSE)</f>
        <v>0</v>
      </c>
      <c r="X643" s="368">
        <f>VLOOKUP($G643, SCHOOL_INFO!$D$5:$AS$749, 18, FALSE)</f>
        <v>0</v>
      </c>
      <c r="Y643" s="368">
        <f>VLOOKUP($G643, SCHOOL_INFO!$D$5:$AS$749, 19, FALSE)</f>
        <v>0</v>
      </c>
      <c r="Z643" s="368">
        <f>VLOOKUP($G643, SCHOOL_INFO!$D$5:$AS$749, 21, FALSE)</f>
        <v>2</v>
      </c>
      <c r="AA643" s="368">
        <f>VLOOKUP($G643, SCHOOL_INFO!$D$5:$AS$749, 22, FALSE)</f>
        <v>2</v>
      </c>
      <c r="AB643" s="368">
        <f>VLOOKUP($G643, SCHOOL_INFO!$D$5:$AS$749, 23, FALSE)</f>
        <v>0</v>
      </c>
      <c r="AC643" s="368">
        <f>VLOOKUP($G643, SCHOOL_INFO!$D$5:$AS$749, 25, FALSE)</f>
        <v>6</v>
      </c>
      <c r="AD643" s="368">
        <f>VLOOKUP($G643, SCHOOL_INFO!$D$5:$AS$749, 26, FALSE)</f>
        <v>6</v>
      </c>
      <c r="AE643" s="368">
        <f>VLOOKUP($G643, SCHOOL_INFO!$D$5:$AS$749, 27, FALSE)</f>
        <v>0</v>
      </c>
      <c r="AF643" s="368">
        <f>VLOOKUP($G643, SCHOOL_INFO!$D$5:$AS$749, 29, FALSE)</f>
        <v>0</v>
      </c>
      <c r="AG643" s="368">
        <f>VLOOKUP($G643, SCHOOL_INFO!$D$5:$AS$749, 30, FALSE)</f>
        <v>0</v>
      </c>
      <c r="AH643" s="368">
        <f>VLOOKUP($G643, SCHOOL_INFO!$D$5:$AS$749, 31, FALSE)</f>
        <v>0</v>
      </c>
      <c r="AI643" s="368">
        <f>VLOOKUP($G643, SCHOOL_INFO!$D$5:$AS$749, 33, FALSE)</f>
        <v>1</v>
      </c>
      <c r="AJ643" s="368">
        <f>VLOOKUP($G643, SCHOOL_INFO!$D$5:$AS$749, 34, FALSE)</f>
        <v>0</v>
      </c>
      <c r="AK643" s="368">
        <f>VLOOKUP($G643, SCHOOL_INFO!$D$5:$AS$749, 35, FALSE)</f>
        <v>3</v>
      </c>
      <c r="AL643" s="368">
        <f>VLOOKUP($B643, '0.학교(충남+대전)'!$C$4:$AH$767, 31, FALSE)</f>
        <v>3</v>
      </c>
      <c r="AM643" s="368">
        <f>VLOOKUP($B643, '0.학교(충남+대전)'!$C$4:$AH$767, 32, FALSE)</f>
        <v>0</v>
      </c>
      <c r="AN643" s="368">
        <f>VLOOKUP($G643, SCHOOL_INFO!$D$5:$AS$749, 9, FALSE)</f>
        <v>7</v>
      </c>
      <c r="AO643" s="368">
        <f>VLOOKUP($G643, SCHOOL_INFO!$D$5:$AS$749, 36, FALSE)</f>
        <v>7</v>
      </c>
      <c r="AP643" s="368">
        <f>VLOOKUP($G643, SCHOOL_INFO!$D$5:$AS$749, 37, FALSE)</f>
        <v>3</v>
      </c>
      <c r="AQ643" s="368">
        <f>VLOOKUP($B643, '0.학교(충남+대전)'!$C$4:$AC$767, 27, FALSE)</f>
        <v>10</v>
      </c>
      <c r="AR643" s="368">
        <f>VLOOKUP($B643, '0.학교(충남+대전)'!$C$4:$AH$767, 29, FALSE)</f>
        <v>10</v>
      </c>
      <c r="AS643" s="368">
        <f>VLOOKUP($B643, '0.학교(충남+대전)'!$C$4:$AH$767, 30, FALSE)</f>
        <v>0</v>
      </c>
      <c r="AT643" s="368">
        <f>VLOOKUP($G643, SCHOOL_INFO!$D$5:$AS$749, 38, FALSE)</f>
        <v>1</v>
      </c>
      <c r="AU643" s="368">
        <f>VLOOKUP($G643, SCHOOL_INFO!$D$5:$AS$749, 39, FALSE)</f>
        <v>4</v>
      </c>
      <c r="AV643" s="368">
        <f>VLOOKUP($G643, SCHOOL_INFO!$D$5:$AS$749, 40, FALSE)</f>
        <v>10</v>
      </c>
      <c r="AW643" s="368">
        <f>VLOOKUP($G643, SCHOOL_INFO!$D$5:$AS$749, 41, FALSE)</f>
        <v>0</v>
      </c>
      <c r="AX643" s="368">
        <f>VLOOKUP($G643, SCHOOL_INFO!$D$5:$AS$749, 42, FALSE)</f>
        <v>0</v>
      </c>
    </row>
    <row r="644" spans="1:50" ht="16.5" customHeight="1">
      <c r="A644" s="81">
        <v>640</v>
      </c>
      <c r="B644" s="86" t="s">
        <v>2063</v>
      </c>
      <c r="C644" s="88" t="s">
        <v>28</v>
      </c>
      <c r="D644" s="86" t="s">
        <v>2233</v>
      </c>
      <c r="E644" s="86" t="s">
        <v>2057</v>
      </c>
      <c r="F644" s="106" t="s">
        <v>727</v>
      </c>
      <c r="G644" s="104" t="s">
        <v>2064</v>
      </c>
      <c r="H644" s="390" t="s">
        <v>2353</v>
      </c>
      <c r="I644" s="390" t="s">
        <v>699</v>
      </c>
      <c r="J644" s="88" t="s">
        <v>5123</v>
      </c>
      <c r="K644" s="366">
        <v>2</v>
      </c>
      <c r="L644" s="367">
        <v>1</v>
      </c>
      <c r="M644" s="367">
        <v>1</v>
      </c>
      <c r="N644" s="368">
        <f>VLOOKUP($G644, SCHOOL_INFO!$D$5:$AS$749, 6, FALSE)</f>
        <v>3</v>
      </c>
      <c r="O644" s="368">
        <f>VLOOKUP($G644, SCHOOL_INFO!$D$5:$AS$749, 7, FALSE)</f>
        <v>0</v>
      </c>
      <c r="P644" s="368">
        <f>VLOOKUP($G644, SCHOOL_INFO!$D$5:$AS$749, 8, FALSE)</f>
        <v>1</v>
      </c>
      <c r="Q644" s="368">
        <f>VLOOKUP($G644, SCHOOL_INFO!$D$5:$AS$749, 10, FALSE)</f>
        <v>0</v>
      </c>
      <c r="R644" s="368">
        <f>VLOOKUP($G644, SCHOOL_INFO!$D$5:$AS$749, 11, FALSE)</f>
        <v>0</v>
      </c>
      <c r="S644" s="368">
        <f>VLOOKUP($G644, SCHOOL_INFO!$D$5:$AS$749, 12, FALSE)</f>
        <v>0</v>
      </c>
      <c r="T644" s="368">
        <f>VLOOKUP($G644, SCHOOL_INFO!$D$5:$AS$749, 13, FALSE)</f>
        <v>0</v>
      </c>
      <c r="U644" s="368">
        <f>VLOOKUP($G644, SCHOOL_INFO!$D$5:$AS$749, 14, FALSE)</f>
        <v>0</v>
      </c>
      <c r="V644" s="368">
        <f>VLOOKUP($G644, SCHOOL_INFO!$D$5:$AS$749, 15, FALSE)</f>
        <v>0</v>
      </c>
      <c r="W644" s="368">
        <f>VLOOKUP($G644, SCHOOL_INFO!$D$5:$AS$749, 17, FALSE)</f>
        <v>0</v>
      </c>
      <c r="X644" s="368">
        <f>VLOOKUP($G644, SCHOOL_INFO!$D$5:$AS$749, 18, FALSE)</f>
        <v>0</v>
      </c>
      <c r="Y644" s="368">
        <f>VLOOKUP($G644, SCHOOL_INFO!$D$5:$AS$749, 19, FALSE)</f>
        <v>0</v>
      </c>
      <c r="Z644" s="368">
        <f>VLOOKUP($G644, SCHOOL_INFO!$D$5:$AS$749, 21, FALSE)</f>
        <v>2</v>
      </c>
      <c r="AA644" s="368">
        <f>VLOOKUP($G644, SCHOOL_INFO!$D$5:$AS$749, 22, FALSE)</f>
        <v>2</v>
      </c>
      <c r="AB644" s="368">
        <f>VLOOKUP($G644, SCHOOL_INFO!$D$5:$AS$749, 23, FALSE)</f>
        <v>0</v>
      </c>
      <c r="AC644" s="368">
        <f>VLOOKUP($G644, SCHOOL_INFO!$D$5:$AS$749, 25, FALSE)</f>
        <v>7</v>
      </c>
      <c r="AD644" s="368">
        <f>VLOOKUP($G644, SCHOOL_INFO!$D$5:$AS$749, 26, FALSE)</f>
        <v>1</v>
      </c>
      <c r="AE644" s="368">
        <f>VLOOKUP($G644, SCHOOL_INFO!$D$5:$AS$749, 27, FALSE)</f>
        <v>0</v>
      </c>
      <c r="AF644" s="368">
        <f>VLOOKUP($G644, SCHOOL_INFO!$D$5:$AS$749, 29, FALSE)</f>
        <v>0</v>
      </c>
      <c r="AG644" s="368">
        <f>VLOOKUP($G644, SCHOOL_INFO!$D$5:$AS$749, 30, FALSE)</f>
        <v>0</v>
      </c>
      <c r="AH644" s="368">
        <f>VLOOKUP($G644, SCHOOL_INFO!$D$5:$AS$749, 31, FALSE)</f>
        <v>0</v>
      </c>
      <c r="AI644" s="368">
        <f>VLOOKUP($G644, SCHOOL_INFO!$D$5:$AS$749, 33, FALSE)</f>
        <v>1</v>
      </c>
      <c r="AJ644" s="368">
        <f>VLOOKUP($G644, SCHOOL_INFO!$D$5:$AS$749, 34, FALSE)</f>
        <v>0</v>
      </c>
      <c r="AK644" s="368">
        <f>VLOOKUP($G644, SCHOOL_INFO!$D$5:$AS$749, 35, FALSE)</f>
        <v>3</v>
      </c>
      <c r="AL644" s="368">
        <f>VLOOKUP($B644, '0.학교(충남+대전)'!$C$4:$AH$767, 31, FALSE)</f>
        <v>3</v>
      </c>
      <c r="AM644" s="368">
        <f>VLOOKUP($B644, '0.학교(충남+대전)'!$C$4:$AH$767, 32, FALSE)</f>
        <v>0</v>
      </c>
      <c r="AN644" s="368">
        <f>VLOOKUP($G644, SCHOOL_INFO!$D$5:$AS$749, 9, FALSE)</f>
        <v>4</v>
      </c>
      <c r="AO644" s="368">
        <f>VLOOKUP($G644, SCHOOL_INFO!$D$5:$AS$749, 36, FALSE)</f>
        <v>1</v>
      </c>
      <c r="AP644" s="368">
        <f>VLOOKUP($G644, SCHOOL_INFO!$D$5:$AS$749, 37, FALSE)</f>
        <v>11</v>
      </c>
      <c r="AQ644" s="368">
        <f>VLOOKUP($B644, '0.학교(충남+대전)'!$C$4:$AC$767, 27, FALSE)</f>
        <v>13</v>
      </c>
      <c r="AR644" s="368">
        <f>VLOOKUP($B644, '0.학교(충남+대전)'!$C$4:$AH$767, 29, FALSE)</f>
        <v>13</v>
      </c>
      <c r="AS644" s="368">
        <f>VLOOKUP($B644, '0.학교(충남+대전)'!$C$4:$AH$767, 30, FALSE)</f>
        <v>0</v>
      </c>
      <c r="AT644" s="368">
        <f>VLOOKUP($G644, SCHOOL_INFO!$D$5:$AS$749, 38, FALSE)</f>
        <v>0</v>
      </c>
      <c r="AU644" s="368">
        <f>VLOOKUP($G644, SCHOOL_INFO!$D$5:$AS$749, 39, FALSE)</f>
        <v>5</v>
      </c>
      <c r="AV644" s="368">
        <f>VLOOKUP($G644, SCHOOL_INFO!$D$5:$AS$749, 40, FALSE)</f>
        <v>12</v>
      </c>
      <c r="AW644" s="368">
        <f>VLOOKUP($G644, SCHOOL_INFO!$D$5:$AS$749, 41, FALSE)</f>
        <v>0</v>
      </c>
      <c r="AX644" s="368">
        <f>VLOOKUP($G644, SCHOOL_INFO!$D$5:$AS$749, 42, FALSE)</f>
        <v>0</v>
      </c>
    </row>
    <row r="645" spans="1:50" ht="16.5" customHeight="1">
      <c r="A645" s="80">
        <v>641</v>
      </c>
      <c r="B645" s="86" t="s">
        <v>2065</v>
      </c>
      <c r="C645" s="88" t="s">
        <v>28</v>
      </c>
      <c r="D645" s="86" t="s">
        <v>2233</v>
      </c>
      <c r="E645" s="86" t="s">
        <v>2057</v>
      </c>
      <c r="F645" s="106" t="s">
        <v>727</v>
      </c>
      <c r="G645" s="104" t="s">
        <v>2066</v>
      </c>
      <c r="H645" s="390" t="s">
        <v>2353</v>
      </c>
      <c r="I645" s="390" t="s">
        <v>699</v>
      </c>
      <c r="J645" s="88" t="s">
        <v>5123</v>
      </c>
      <c r="K645" s="366">
        <v>2</v>
      </c>
      <c r="L645" s="367">
        <v>1</v>
      </c>
      <c r="M645" s="367">
        <v>1</v>
      </c>
      <c r="N645" s="368">
        <f>VLOOKUP($G645, SCHOOL_INFO!$D$5:$AS$749, 6, FALSE)</f>
        <v>2</v>
      </c>
      <c r="O645" s="368">
        <f>VLOOKUP($G645, SCHOOL_INFO!$D$5:$AS$749, 7, FALSE)</f>
        <v>1</v>
      </c>
      <c r="P645" s="368">
        <f>VLOOKUP($G645, SCHOOL_INFO!$D$5:$AS$749, 8, FALSE)</f>
        <v>1</v>
      </c>
      <c r="Q645" s="368">
        <f>VLOOKUP($G645, SCHOOL_INFO!$D$5:$AS$749, 10, FALSE)</f>
        <v>0</v>
      </c>
      <c r="R645" s="368">
        <f>VLOOKUP($G645, SCHOOL_INFO!$D$5:$AS$749, 11, FALSE)</f>
        <v>0</v>
      </c>
      <c r="S645" s="368">
        <f>VLOOKUP($G645, SCHOOL_INFO!$D$5:$AS$749, 12, FALSE)</f>
        <v>0</v>
      </c>
      <c r="T645" s="368">
        <f>VLOOKUP($G645, SCHOOL_INFO!$D$5:$AS$749, 13, FALSE)</f>
        <v>0</v>
      </c>
      <c r="U645" s="368">
        <f>VLOOKUP($G645, SCHOOL_INFO!$D$5:$AS$749, 14, FALSE)</f>
        <v>0</v>
      </c>
      <c r="V645" s="368">
        <f>VLOOKUP($G645, SCHOOL_INFO!$D$5:$AS$749, 15, FALSE)</f>
        <v>0</v>
      </c>
      <c r="W645" s="368">
        <f>VLOOKUP($G645, SCHOOL_INFO!$D$5:$AS$749, 17, FALSE)</f>
        <v>0</v>
      </c>
      <c r="X645" s="368">
        <f>VLOOKUP($G645, SCHOOL_INFO!$D$5:$AS$749, 18, FALSE)</f>
        <v>0</v>
      </c>
      <c r="Y645" s="368">
        <f>VLOOKUP($G645, SCHOOL_INFO!$D$5:$AS$749, 19, FALSE)</f>
        <v>0</v>
      </c>
      <c r="Z645" s="368">
        <f>VLOOKUP($G645, SCHOOL_INFO!$D$5:$AS$749, 21, FALSE)</f>
        <v>2</v>
      </c>
      <c r="AA645" s="368">
        <f>VLOOKUP($G645, SCHOOL_INFO!$D$5:$AS$749, 22, FALSE)</f>
        <v>2</v>
      </c>
      <c r="AB645" s="368">
        <f>VLOOKUP($G645, SCHOOL_INFO!$D$5:$AS$749, 23, FALSE)</f>
        <v>0</v>
      </c>
      <c r="AC645" s="368">
        <f>VLOOKUP($G645, SCHOOL_INFO!$D$5:$AS$749, 25, FALSE)</f>
        <v>5</v>
      </c>
      <c r="AD645" s="368">
        <f>VLOOKUP($G645, SCHOOL_INFO!$D$5:$AS$749, 26, FALSE)</f>
        <v>1</v>
      </c>
      <c r="AE645" s="368">
        <f>VLOOKUP($G645, SCHOOL_INFO!$D$5:$AS$749, 27, FALSE)</f>
        <v>0</v>
      </c>
      <c r="AF645" s="368">
        <f>VLOOKUP($G645, SCHOOL_INFO!$D$5:$AS$749, 29, FALSE)</f>
        <v>0</v>
      </c>
      <c r="AG645" s="368">
        <f>VLOOKUP($G645, SCHOOL_INFO!$D$5:$AS$749, 30, FALSE)</f>
        <v>0</v>
      </c>
      <c r="AH645" s="368">
        <f>VLOOKUP($G645, SCHOOL_INFO!$D$5:$AS$749, 31, FALSE)</f>
        <v>0</v>
      </c>
      <c r="AI645" s="368">
        <f>VLOOKUP($G645, SCHOOL_INFO!$D$5:$AS$749, 33, FALSE)</f>
        <v>1</v>
      </c>
      <c r="AJ645" s="368">
        <f>VLOOKUP($G645, SCHOOL_INFO!$D$5:$AS$749, 34, FALSE)</f>
        <v>0</v>
      </c>
      <c r="AK645" s="368">
        <f>VLOOKUP($G645, SCHOOL_INFO!$D$5:$AS$749, 35, FALSE)</f>
        <v>2</v>
      </c>
      <c r="AL645" s="368">
        <f>VLOOKUP($B645, '0.학교(충남+대전)'!$C$4:$AH$767, 31, FALSE)</f>
        <v>2</v>
      </c>
      <c r="AM645" s="368">
        <f>VLOOKUP($B645, '0.학교(충남+대전)'!$C$4:$AH$767, 32, FALSE)</f>
        <v>0</v>
      </c>
      <c r="AN645" s="368">
        <f>VLOOKUP($G645, SCHOOL_INFO!$D$5:$AS$749, 9, FALSE)</f>
        <v>4</v>
      </c>
      <c r="AO645" s="368">
        <f>VLOOKUP($G645, SCHOOL_INFO!$D$5:$AS$749, 36, FALSE)</f>
        <v>4</v>
      </c>
      <c r="AP645" s="368">
        <f>VLOOKUP($G645, SCHOOL_INFO!$D$5:$AS$749, 37, FALSE)</f>
        <v>2</v>
      </c>
      <c r="AQ645" s="368">
        <f>VLOOKUP($B645, '0.학교(충남+대전)'!$C$4:$AC$767, 27, FALSE)</f>
        <v>8</v>
      </c>
      <c r="AR645" s="368">
        <f>VLOOKUP($B645, '0.학교(충남+대전)'!$C$4:$AH$767, 29, FALSE)</f>
        <v>6</v>
      </c>
      <c r="AS645" s="368">
        <f>VLOOKUP($B645, '0.학교(충남+대전)'!$C$4:$AH$767, 30, FALSE)</f>
        <v>0</v>
      </c>
      <c r="AT645" s="368">
        <f>VLOOKUP($G645, SCHOOL_INFO!$D$5:$AS$749, 38, FALSE)</f>
        <v>1</v>
      </c>
      <c r="AU645" s="368">
        <f>VLOOKUP($G645, SCHOOL_INFO!$D$5:$AS$749, 39, FALSE)</f>
        <v>3</v>
      </c>
      <c r="AV645" s="368">
        <f>VLOOKUP($G645, SCHOOL_INFO!$D$5:$AS$749, 40, FALSE)</f>
        <v>6</v>
      </c>
      <c r="AW645" s="368">
        <f>VLOOKUP($G645, SCHOOL_INFO!$D$5:$AS$749, 41, FALSE)</f>
        <v>0</v>
      </c>
      <c r="AX645" s="368">
        <f>VLOOKUP($G645, SCHOOL_INFO!$D$5:$AS$749, 42, FALSE)</f>
        <v>0</v>
      </c>
    </row>
    <row r="646" spans="1:50" ht="16.5" customHeight="1">
      <c r="A646" s="80">
        <v>642</v>
      </c>
      <c r="B646" s="86" t="s">
        <v>2067</v>
      </c>
      <c r="C646" s="88" t="s">
        <v>28</v>
      </c>
      <c r="D646" s="86" t="s">
        <v>2233</v>
      </c>
      <c r="E646" s="86" t="s">
        <v>2057</v>
      </c>
      <c r="F646" s="106" t="s">
        <v>727</v>
      </c>
      <c r="G646" s="104" t="s">
        <v>2068</v>
      </c>
      <c r="H646" s="390" t="s">
        <v>2353</v>
      </c>
      <c r="I646" s="390" t="s">
        <v>699</v>
      </c>
      <c r="J646" s="88" t="s">
        <v>5123</v>
      </c>
      <c r="K646" s="366">
        <v>2</v>
      </c>
      <c r="L646" s="367">
        <v>1</v>
      </c>
      <c r="M646" s="367">
        <v>1</v>
      </c>
      <c r="N646" s="368">
        <f>VLOOKUP($G646, SCHOOL_INFO!$D$5:$AS$749, 6, FALSE)</f>
        <v>2</v>
      </c>
      <c r="O646" s="368">
        <f>VLOOKUP($G646, SCHOOL_INFO!$D$5:$AS$749, 7, FALSE)</f>
        <v>1</v>
      </c>
      <c r="P646" s="368">
        <f>VLOOKUP($G646, SCHOOL_INFO!$D$5:$AS$749, 8, FALSE)</f>
        <v>1</v>
      </c>
      <c r="Q646" s="368">
        <f>VLOOKUP($G646, SCHOOL_INFO!$D$5:$AS$749, 10, FALSE)</f>
        <v>0</v>
      </c>
      <c r="R646" s="368">
        <f>VLOOKUP($G646, SCHOOL_INFO!$D$5:$AS$749, 11, FALSE)</f>
        <v>0</v>
      </c>
      <c r="S646" s="368">
        <f>VLOOKUP($G646, SCHOOL_INFO!$D$5:$AS$749, 12, FALSE)</f>
        <v>0</v>
      </c>
      <c r="T646" s="368">
        <f>VLOOKUP($G646, SCHOOL_INFO!$D$5:$AS$749, 13, FALSE)</f>
        <v>0</v>
      </c>
      <c r="U646" s="368">
        <f>VLOOKUP($G646, SCHOOL_INFO!$D$5:$AS$749, 14, FALSE)</f>
        <v>0</v>
      </c>
      <c r="V646" s="368">
        <f>VLOOKUP($G646, SCHOOL_INFO!$D$5:$AS$749, 15, FALSE)</f>
        <v>0</v>
      </c>
      <c r="W646" s="368">
        <f>VLOOKUP($G646, SCHOOL_INFO!$D$5:$AS$749, 17, FALSE)</f>
        <v>1</v>
      </c>
      <c r="X646" s="368">
        <f>VLOOKUP($G646, SCHOOL_INFO!$D$5:$AS$749, 18, FALSE)</f>
        <v>0</v>
      </c>
      <c r="Y646" s="368">
        <f>VLOOKUP($G646, SCHOOL_INFO!$D$5:$AS$749, 19, FALSE)</f>
        <v>0</v>
      </c>
      <c r="Z646" s="368">
        <f>VLOOKUP($G646, SCHOOL_INFO!$D$5:$AS$749, 21, FALSE)</f>
        <v>8</v>
      </c>
      <c r="AA646" s="368">
        <f>VLOOKUP($G646, SCHOOL_INFO!$D$5:$AS$749, 22, FALSE)</f>
        <v>4</v>
      </c>
      <c r="AB646" s="368">
        <f>VLOOKUP($G646, SCHOOL_INFO!$D$5:$AS$749, 23, FALSE)</f>
        <v>0</v>
      </c>
      <c r="AC646" s="368">
        <f>VLOOKUP($G646, SCHOOL_INFO!$D$5:$AS$749, 25, FALSE)</f>
        <v>0</v>
      </c>
      <c r="AD646" s="368">
        <f>VLOOKUP($G646, SCHOOL_INFO!$D$5:$AS$749, 26, FALSE)</f>
        <v>0</v>
      </c>
      <c r="AE646" s="368">
        <f>VLOOKUP($G646, SCHOOL_INFO!$D$5:$AS$749, 27, FALSE)</f>
        <v>0</v>
      </c>
      <c r="AF646" s="368">
        <f>VLOOKUP($G646, SCHOOL_INFO!$D$5:$AS$749, 29, FALSE)</f>
        <v>0</v>
      </c>
      <c r="AG646" s="368">
        <f>VLOOKUP($G646, SCHOOL_INFO!$D$5:$AS$749, 30, FALSE)</f>
        <v>0</v>
      </c>
      <c r="AH646" s="368">
        <f>VLOOKUP($G646, SCHOOL_INFO!$D$5:$AS$749, 31, FALSE)</f>
        <v>0</v>
      </c>
      <c r="AI646" s="368">
        <f>VLOOKUP($G646, SCHOOL_INFO!$D$5:$AS$749, 33, FALSE)</f>
        <v>1</v>
      </c>
      <c r="AJ646" s="368">
        <f>VLOOKUP($G646, SCHOOL_INFO!$D$5:$AS$749, 34, FALSE)</f>
        <v>0</v>
      </c>
      <c r="AK646" s="368">
        <f>VLOOKUP($G646, SCHOOL_INFO!$D$5:$AS$749, 35, FALSE)</f>
        <v>3</v>
      </c>
      <c r="AL646" s="368">
        <f>VLOOKUP($B646, '0.학교(충남+대전)'!$C$4:$AH$767, 31, FALSE)</f>
        <v>3</v>
      </c>
      <c r="AM646" s="368">
        <f>VLOOKUP($B646, '0.학교(충남+대전)'!$C$4:$AH$767, 32, FALSE)</f>
        <v>0</v>
      </c>
      <c r="AN646" s="368">
        <f>VLOOKUP($G646, SCHOOL_INFO!$D$5:$AS$749, 9, FALSE)</f>
        <v>4</v>
      </c>
      <c r="AO646" s="368">
        <f>VLOOKUP($G646, SCHOOL_INFO!$D$5:$AS$749, 36, FALSE)</f>
        <v>1</v>
      </c>
      <c r="AP646" s="368">
        <f>VLOOKUP($G646, SCHOOL_INFO!$D$5:$AS$749, 37, FALSE)</f>
        <v>11</v>
      </c>
      <c r="AQ646" s="368">
        <f>VLOOKUP($B646, '0.학교(충남+대전)'!$C$4:$AC$767, 27, FALSE)</f>
        <v>12</v>
      </c>
      <c r="AR646" s="368">
        <f>VLOOKUP($B646, '0.학교(충남+대전)'!$C$4:$AH$767, 29, FALSE)</f>
        <v>12</v>
      </c>
      <c r="AS646" s="368">
        <f>VLOOKUP($B646, '0.학교(충남+대전)'!$C$4:$AH$767, 30, FALSE)</f>
        <v>0</v>
      </c>
      <c r="AT646" s="368">
        <f>VLOOKUP($G646, SCHOOL_INFO!$D$5:$AS$749, 38, FALSE)</f>
        <v>1</v>
      </c>
      <c r="AU646" s="368">
        <f>VLOOKUP($G646, SCHOOL_INFO!$D$5:$AS$749, 39, FALSE)</f>
        <v>4</v>
      </c>
      <c r="AV646" s="368">
        <f>VLOOKUP($G646, SCHOOL_INFO!$D$5:$AS$749, 40, FALSE)</f>
        <v>14</v>
      </c>
      <c r="AW646" s="368">
        <f>VLOOKUP($G646, SCHOOL_INFO!$D$5:$AS$749, 41, FALSE)</f>
        <v>0</v>
      </c>
      <c r="AX646" s="368">
        <f>VLOOKUP($G646, SCHOOL_INFO!$D$5:$AS$749, 42, FALSE)</f>
        <v>0</v>
      </c>
    </row>
    <row r="647" spans="1:50" ht="16.5" customHeight="1">
      <c r="A647" s="81">
        <v>643</v>
      </c>
      <c r="B647" s="86" t="s">
        <v>2069</v>
      </c>
      <c r="C647" s="88" t="s">
        <v>28</v>
      </c>
      <c r="D647" s="86" t="s">
        <v>2233</v>
      </c>
      <c r="E647" s="86" t="s">
        <v>2057</v>
      </c>
      <c r="F647" s="106" t="s">
        <v>727</v>
      </c>
      <c r="G647" s="104" t="s">
        <v>2070</v>
      </c>
      <c r="H647" s="390" t="s">
        <v>2353</v>
      </c>
      <c r="I647" s="390" t="s">
        <v>699</v>
      </c>
      <c r="J647" s="88" t="s">
        <v>5123</v>
      </c>
      <c r="K647" s="366">
        <v>2</v>
      </c>
      <c r="L647" s="367">
        <v>1</v>
      </c>
      <c r="M647" s="367">
        <v>1</v>
      </c>
      <c r="N647" s="368">
        <f>VLOOKUP($G647, SCHOOL_INFO!$D$5:$AS$749, 6, FALSE)</f>
        <v>5</v>
      </c>
      <c r="O647" s="368">
        <f>VLOOKUP($G647, SCHOOL_INFO!$D$5:$AS$749, 7, FALSE)</f>
        <v>1</v>
      </c>
      <c r="P647" s="368">
        <f>VLOOKUP($G647, SCHOOL_INFO!$D$5:$AS$749, 8, FALSE)</f>
        <v>1</v>
      </c>
      <c r="Q647" s="368">
        <f>VLOOKUP($G647, SCHOOL_INFO!$D$5:$AS$749, 10, FALSE)</f>
        <v>0</v>
      </c>
      <c r="R647" s="368">
        <f>VLOOKUP($G647, SCHOOL_INFO!$D$5:$AS$749, 11, FALSE)</f>
        <v>0</v>
      </c>
      <c r="S647" s="368">
        <f>VLOOKUP($G647, SCHOOL_INFO!$D$5:$AS$749, 12, FALSE)</f>
        <v>0</v>
      </c>
      <c r="T647" s="368">
        <f>VLOOKUP($G647, SCHOOL_INFO!$D$5:$AS$749, 13, FALSE)</f>
        <v>0</v>
      </c>
      <c r="U647" s="368">
        <f>VLOOKUP($G647, SCHOOL_INFO!$D$5:$AS$749, 14, FALSE)</f>
        <v>0</v>
      </c>
      <c r="V647" s="368">
        <f>VLOOKUP($G647, SCHOOL_INFO!$D$5:$AS$749, 15, FALSE)</f>
        <v>0</v>
      </c>
      <c r="W647" s="368">
        <f>VLOOKUP($G647, SCHOOL_INFO!$D$5:$AS$749, 17, FALSE)</f>
        <v>0</v>
      </c>
      <c r="X647" s="368">
        <f>VLOOKUP($G647, SCHOOL_INFO!$D$5:$AS$749, 18, FALSE)</f>
        <v>0</v>
      </c>
      <c r="Y647" s="368">
        <f>VLOOKUP($G647, SCHOOL_INFO!$D$5:$AS$749, 19, FALSE)</f>
        <v>0</v>
      </c>
      <c r="Z647" s="368">
        <f>VLOOKUP($G647, SCHOOL_INFO!$D$5:$AS$749, 21, FALSE)</f>
        <v>5</v>
      </c>
      <c r="AA647" s="368">
        <f>VLOOKUP($G647, SCHOOL_INFO!$D$5:$AS$749, 22, FALSE)</f>
        <v>4</v>
      </c>
      <c r="AB647" s="368">
        <f>VLOOKUP($G647, SCHOOL_INFO!$D$5:$AS$749, 23, FALSE)</f>
        <v>0</v>
      </c>
      <c r="AC647" s="368">
        <f>VLOOKUP($G647, SCHOOL_INFO!$D$5:$AS$749, 25, FALSE)</f>
        <v>7</v>
      </c>
      <c r="AD647" s="368">
        <f>VLOOKUP($G647, SCHOOL_INFO!$D$5:$AS$749, 26, FALSE)</f>
        <v>1</v>
      </c>
      <c r="AE647" s="368">
        <f>VLOOKUP($G647, SCHOOL_INFO!$D$5:$AS$749, 27, FALSE)</f>
        <v>0</v>
      </c>
      <c r="AF647" s="368">
        <f>VLOOKUP($G647, SCHOOL_INFO!$D$5:$AS$749, 29, FALSE)</f>
        <v>0</v>
      </c>
      <c r="AG647" s="368">
        <f>VLOOKUP($G647, SCHOOL_INFO!$D$5:$AS$749, 30, FALSE)</f>
        <v>0</v>
      </c>
      <c r="AH647" s="368">
        <f>VLOOKUP($G647, SCHOOL_INFO!$D$5:$AS$749, 31, FALSE)</f>
        <v>0</v>
      </c>
      <c r="AI647" s="368">
        <f>VLOOKUP($G647, SCHOOL_INFO!$D$5:$AS$749, 33, FALSE)</f>
        <v>1</v>
      </c>
      <c r="AJ647" s="368">
        <f>VLOOKUP($G647, SCHOOL_INFO!$D$5:$AS$749, 34, FALSE)</f>
        <v>0</v>
      </c>
      <c r="AK647" s="368">
        <f>VLOOKUP($G647, SCHOOL_INFO!$D$5:$AS$749, 35, FALSE)</f>
        <v>2</v>
      </c>
      <c r="AL647" s="368">
        <f>VLOOKUP($B647, '0.학교(충남+대전)'!$C$4:$AH$767, 31, FALSE)</f>
        <v>2</v>
      </c>
      <c r="AM647" s="368">
        <f>VLOOKUP($B647, '0.학교(충남+대전)'!$C$4:$AH$767, 32, FALSE)</f>
        <v>0</v>
      </c>
      <c r="AN647" s="368">
        <f>VLOOKUP($G647, SCHOOL_INFO!$D$5:$AS$749, 9, FALSE)</f>
        <v>7</v>
      </c>
      <c r="AO647" s="368">
        <f>VLOOKUP($G647, SCHOOL_INFO!$D$5:$AS$749, 36, FALSE)</f>
        <v>1</v>
      </c>
      <c r="AP647" s="368">
        <f>VLOOKUP($G647, SCHOOL_INFO!$D$5:$AS$749, 37, FALSE)</f>
        <v>10</v>
      </c>
      <c r="AQ647" s="368">
        <f>VLOOKUP($B647, '0.학교(충남+대전)'!$C$4:$AC$767, 27, FALSE)</f>
        <v>11</v>
      </c>
      <c r="AR647" s="368">
        <f>VLOOKUP($B647, '0.학교(충남+대전)'!$C$4:$AH$767, 29, FALSE)</f>
        <v>11</v>
      </c>
      <c r="AS647" s="368">
        <f>VLOOKUP($B647, '0.학교(충남+대전)'!$C$4:$AH$767, 30, FALSE)</f>
        <v>0</v>
      </c>
      <c r="AT647" s="368">
        <f>VLOOKUP($G647, SCHOOL_INFO!$D$5:$AS$749, 38, FALSE)</f>
        <v>1</v>
      </c>
      <c r="AU647" s="368">
        <f>VLOOKUP($G647, SCHOOL_INFO!$D$5:$AS$749, 39, FALSE)</f>
        <v>3</v>
      </c>
      <c r="AV647" s="368">
        <f>VLOOKUP($G647, SCHOOL_INFO!$D$5:$AS$749, 40, FALSE)</f>
        <v>11</v>
      </c>
      <c r="AW647" s="368">
        <f>VLOOKUP($G647, SCHOOL_INFO!$D$5:$AS$749, 41, FALSE)</f>
        <v>0</v>
      </c>
      <c r="AX647" s="368">
        <f>VLOOKUP($G647, SCHOOL_INFO!$D$5:$AS$749, 42, FALSE)</f>
        <v>0</v>
      </c>
    </row>
    <row r="648" spans="1:50" ht="16.5" customHeight="1">
      <c r="A648" s="80">
        <v>644</v>
      </c>
      <c r="B648" s="86" t="s">
        <v>2071</v>
      </c>
      <c r="C648" s="88" t="s">
        <v>28</v>
      </c>
      <c r="D648" s="86" t="s">
        <v>2233</v>
      </c>
      <c r="E648" s="86" t="s">
        <v>2057</v>
      </c>
      <c r="F648" s="103" t="s">
        <v>724</v>
      </c>
      <c r="G648" s="104" t="s">
        <v>2072</v>
      </c>
      <c r="H648" s="390" t="s">
        <v>26</v>
      </c>
      <c r="I648" s="390" t="s">
        <v>699</v>
      </c>
      <c r="J648" s="88" t="s">
        <v>5123</v>
      </c>
      <c r="K648" s="366">
        <v>2</v>
      </c>
      <c r="L648" s="367">
        <v>1</v>
      </c>
      <c r="M648" s="367">
        <v>1</v>
      </c>
      <c r="N648" s="368">
        <f>VLOOKUP($G648, SCHOOL_INFO!$D$5:$AS$749, 6, FALSE)</f>
        <v>9</v>
      </c>
      <c r="O648" s="368">
        <f>VLOOKUP($G648, SCHOOL_INFO!$D$5:$AS$749, 7, FALSE)</f>
        <v>6</v>
      </c>
      <c r="P648" s="368">
        <f>VLOOKUP($G648, SCHOOL_INFO!$D$5:$AS$749, 8, FALSE)</f>
        <v>1</v>
      </c>
      <c r="Q648" s="368">
        <f>VLOOKUP($G648, SCHOOL_INFO!$D$5:$AS$749, 10, FALSE)</f>
        <v>0</v>
      </c>
      <c r="R648" s="368">
        <f>VLOOKUP($G648, SCHOOL_INFO!$D$5:$AS$749, 11, FALSE)</f>
        <v>0</v>
      </c>
      <c r="S648" s="368">
        <f>VLOOKUP($G648, SCHOOL_INFO!$D$5:$AS$749, 12, FALSE)</f>
        <v>0</v>
      </c>
      <c r="T648" s="368">
        <f>VLOOKUP($G648, SCHOOL_INFO!$D$5:$AS$749, 13, FALSE)</f>
        <v>0</v>
      </c>
      <c r="U648" s="368">
        <f>VLOOKUP($G648, SCHOOL_INFO!$D$5:$AS$749, 14, FALSE)</f>
        <v>0</v>
      </c>
      <c r="V648" s="368">
        <f>VLOOKUP($G648, SCHOOL_INFO!$D$5:$AS$749, 15, FALSE)</f>
        <v>0</v>
      </c>
      <c r="W648" s="368">
        <f>VLOOKUP($G648, SCHOOL_INFO!$D$5:$AS$749, 17, FALSE)</f>
        <v>0</v>
      </c>
      <c r="X648" s="368">
        <f>VLOOKUP($G648, SCHOOL_INFO!$D$5:$AS$749, 18, FALSE)</f>
        <v>1</v>
      </c>
      <c r="Y648" s="368">
        <f>VLOOKUP($G648, SCHOOL_INFO!$D$5:$AS$749, 19, FALSE)</f>
        <v>0</v>
      </c>
      <c r="Z648" s="368">
        <f>VLOOKUP($G648, SCHOOL_INFO!$D$5:$AS$749, 21, FALSE)</f>
        <v>2</v>
      </c>
      <c r="AA648" s="368">
        <f>VLOOKUP($G648, SCHOOL_INFO!$D$5:$AS$749, 22, FALSE)</f>
        <v>2</v>
      </c>
      <c r="AB648" s="368">
        <f>VLOOKUP($G648, SCHOOL_INFO!$D$5:$AS$749, 23, FALSE)</f>
        <v>0</v>
      </c>
      <c r="AC648" s="368">
        <f>VLOOKUP($G648, SCHOOL_INFO!$D$5:$AS$749, 25, FALSE)</f>
        <v>14</v>
      </c>
      <c r="AD648" s="368">
        <f>VLOOKUP($G648, SCHOOL_INFO!$D$5:$AS$749, 26, FALSE)</f>
        <v>18</v>
      </c>
      <c r="AE648" s="368">
        <f>VLOOKUP($G648, SCHOOL_INFO!$D$5:$AS$749, 27, FALSE)</f>
        <v>0</v>
      </c>
      <c r="AF648" s="368">
        <f>VLOOKUP($G648, SCHOOL_INFO!$D$5:$AS$749, 29, FALSE)</f>
        <v>0</v>
      </c>
      <c r="AG648" s="368">
        <f>VLOOKUP($G648, SCHOOL_INFO!$D$5:$AS$749, 30, FALSE)</f>
        <v>0</v>
      </c>
      <c r="AH648" s="368">
        <f>VLOOKUP($G648, SCHOOL_INFO!$D$5:$AS$749, 31, FALSE)</f>
        <v>0</v>
      </c>
      <c r="AI648" s="368">
        <f>VLOOKUP($G648, SCHOOL_INFO!$D$5:$AS$749, 33, FALSE)</f>
        <v>1</v>
      </c>
      <c r="AJ648" s="368">
        <f>VLOOKUP($G648, SCHOOL_INFO!$D$5:$AS$749, 34, FALSE)</f>
        <v>0</v>
      </c>
      <c r="AK648" s="368">
        <f>VLOOKUP($G648, SCHOOL_INFO!$D$5:$AS$749, 35, FALSE)</f>
        <v>5</v>
      </c>
      <c r="AL648" s="368">
        <f>VLOOKUP($B648, '0.학교(충남+대전)'!$C$4:$AH$767, 31, FALSE)</f>
        <v>5</v>
      </c>
      <c r="AM648" s="368">
        <f>VLOOKUP($B648, '0.학교(충남+대전)'!$C$4:$AH$767, 32, FALSE)</f>
        <v>0</v>
      </c>
      <c r="AN648" s="368">
        <f>VLOOKUP($G648, SCHOOL_INFO!$D$5:$AS$749, 9, FALSE)</f>
        <v>16</v>
      </c>
      <c r="AO648" s="368">
        <f>VLOOKUP($G648, SCHOOL_INFO!$D$5:$AS$749, 36, FALSE)</f>
        <v>9</v>
      </c>
      <c r="AP648" s="368">
        <f>VLOOKUP($G648, SCHOOL_INFO!$D$5:$AS$749, 37, FALSE)</f>
        <v>13</v>
      </c>
      <c r="AQ648" s="368">
        <f>VLOOKUP($B648, '0.학교(충남+대전)'!$C$4:$AC$767, 27, FALSE)</f>
        <v>22</v>
      </c>
      <c r="AR648" s="368">
        <f>VLOOKUP($B648, '0.학교(충남+대전)'!$C$4:$AH$767, 29, FALSE)</f>
        <v>22</v>
      </c>
      <c r="AS648" s="368">
        <f>VLOOKUP($B648, '0.학교(충남+대전)'!$C$4:$AH$767, 30, FALSE)</f>
        <v>0</v>
      </c>
      <c r="AT648" s="368">
        <f>VLOOKUP($G648, SCHOOL_INFO!$D$5:$AS$749, 38, FALSE)</f>
        <v>0</v>
      </c>
      <c r="AU648" s="368">
        <f>VLOOKUP($G648, SCHOOL_INFO!$D$5:$AS$749, 39, FALSE)</f>
        <v>7</v>
      </c>
      <c r="AV648" s="368">
        <f>VLOOKUP($G648, SCHOOL_INFO!$D$5:$AS$749, 40, FALSE)</f>
        <v>22</v>
      </c>
      <c r="AW648" s="368">
        <f>VLOOKUP($G648, SCHOOL_INFO!$D$5:$AS$749, 41, FALSE)</f>
        <v>0</v>
      </c>
      <c r="AX648" s="368">
        <f>VLOOKUP($G648, SCHOOL_INFO!$D$5:$AS$749, 42, FALSE)</f>
        <v>0</v>
      </c>
    </row>
    <row r="649" spans="1:50" ht="16.5" customHeight="1">
      <c r="A649" s="80">
        <v>645</v>
      </c>
      <c r="B649" s="93" t="s">
        <v>2073</v>
      </c>
      <c r="C649" s="88" t="s">
        <v>28</v>
      </c>
      <c r="D649" s="93" t="s">
        <v>2233</v>
      </c>
      <c r="E649" s="93" t="s">
        <v>2057</v>
      </c>
      <c r="F649" s="105" t="s">
        <v>730</v>
      </c>
      <c r="G649" s="109" t="s">
        <v>2074</v>
      </c>
      <c r="H649" s="390" t="s">
        <v>2353</v>
      </c>
      <c r="I649" s="390" t="s">
        <v>699</v>
      </c>
      <c r="J649" s="88" t="s">
        <v>5123</v>
      </c>
      <c r="K649" s="366">
        <v>2</v>
      </c>
      <c r="L649" s="367">
        <v>1</v>
      </c>
      <c r="M649" s="367">
        <v>1</v>
      </c>
      <c r="N649" s="368">
        <f>VLOOKUP($G649, SCHOOL_INFO!$D$5:$AS$749, 6, FALSE)</f>
        <v>10</v>
      </c>
      <c r="O649" s="368">
        <f>VLOOKUP($G649, SCHOOL_INFO!$D$5:$AS$749, 7, FALSE)</f>
        <v>6</v>
      </c>
      <c r="P649" s="368">
        <f>VLOOKUP($G649, SCHOOL_INFO!$D$5:$AS$749, 8, FALSE)</f>
        <v>1</v>
      </c>
      <c r="Q649" s="368">
        <f>VLOOKUP($G649, SCHOOL_INFO!$D$5:$AS$749, 10, FALSE)</f>
        <v>0</v>
      </c>
      <c r="R649" s="368">
        <f>VLOOKUP($G649, SCHOOL_INFO!$D$5:$AS$749, 11, FALSE)</f>
        <v>0</v>
      </c>
      <c r="S649" s="368">
        <f>VLOOKUP($G649, SCHOOL_INFO!$D$5:$AS$749, 12, FALSE)</f>
        <v>0</v>
      </c>
      <c r="T649" s="368">
        <f>VLOOKUP($G649, SCHOOL_INFO!$D$5:$AS$749, 13, FALSE)</f>
        <v>0</v>
      </c>
      <c r="U649" s="368">
        <f>VLOOKUP($G649, SCHOOL_INFO!$D$5:$AS$749, 14, FALSE)</f>
        <v>0</v>
      </c>
      <c r="V649" s="368">
        <f>VLOOKUP($G649, SCHOOL_INFO!$D$5:$AS$749, 15, FALSE)</f>
        <v>0</v>
      </c>
      <c r="W649" s="368">
        <f>VLOOKUP($G649, SCHOOL_INFO!$D$5:$AS$749, 17, FALSE)</f>
        <v>20</v>
      </c>
      <c r="X649" s="368">
        <f>VLOOKUP($G649, SCHOOL_INFO!$D$5:$AS$749, 18, FALSE)</f>
        <v>11</v>
      </c>
      <c r="Y649" s="368">
        <f>VLOOKUP($G649, SCHOOL_INFO!$D$5:$AS$749, 19, FALSE)</f>
        <v>0</v>
      </c>
      <c r="Z649" s="368">
        <f>VLOOKUP($G649, SCHOOL_INFO!$D$5:$AS$749, 21, FALSE)</f>
        <v>4</v>
      </c>
      <c r="AA649" s="368">
        <f>VLOOKUP($G649, SCHOOL_INFO!$D$5:$AS$749, 22, FALSE)</f>
        <v>4</v>
      </c>
      <c r="AB649" s="368">
        <f>VLOOKUP($G649, SCHOOL_INFO!$D$5:$AS$749, 23, FALSE)</f>
        <v>0</v>
      </c>
      <c r="AC649" s="368">
        <f>VLOOKUP($G649, SCHOOL_INFO!$D$5:$AS$749, 25, FALSE)</f>
        <v>0</v>
      </c>
      <c r="AD649" s="368">
        <f>VLOOKUP($G649, SCHOOL_INFO!$D$5:$AS$749, 26, FALSE)</f>
        <v>0</v>
      </c>
      <c r="AE649" s="368">
        <f>VLOOKUP($G649, SCHOOL_INFO!$D$5:$AS$749, 27, FALSE)</f>
        <v>0</v>
      </c>
      <c r="AF649" s="368">
        <f>VLOOKUP($G649, SCHOOL_INFO!$D$5:$AS$749, 29, FALSE)</f>
        <v>0</v>
      </c>
      <c r="AG649" s="368">
        <f>VLOOKUP($G649, SCHOOL_INFO!$D$5:$AS$749, 30, FALSE)</f>
        <v>0</v>
      </c>
      <c r="AH649" s="368">
        <f>VLOOKUP($G649, SCHOOL_INFO!$D$5:$AS$749, 31, FALSE)</f>
        <v>0</v>
      </c>
      <c r="AI649" s="368">
        <f>VLOOKUP($G649, SCHOOL_INFO!$D$5:$AS$749, 33, FALSE)</f>
        <v>1</v>
      </c>
      <c r="AJ649" s="368">
        <f>VLOOKUP($G649, SCHOOL_INFO!$D$5:$AS$749, 34, FALSE)</f>
        <v>0</v>
      </c>
      <c r="AK649" s="368">
        <f>VLOOKUP($G649, SCHOOL_INFO!$D$5:$AS$749, 35, FALSE)</f>
        <v>2</v>
      </c>
      <c r="AL649" s="368">
        <f>VLOOKUP($B649, '0.학교(충남+대전)'!$C$4:$AH$767, 31, FALSE)</f>
        <v>0</v>
      </c>
      <c r="AM649" s="368">
        <f>VLOOKUP($B649, '0.학교(충남+대전)'!$C$4:$AH$767, 32, FALSE)</f>
        <v>9</v>
      </c>
      <c r="AN649" s="368">
        <f>VLOOKUP($G649, SCHOOL_INFO!$D$5:$AS$749, 9, FALSE)</f>
        <v>17</v>
      </c>
      <c r="AO649" s="368">
        <f>VLOOKUP($G649, SCHOOL_INFO!$D$5:$AS$749, 36, FALSE)</f>
        <v>44</v>
      </c>
      <c r="AP649" s="368">
        <f>VLOOKUP($G649, SCHOOL_INFO!$D$5:$AS$749, 37, FALSE)</f>
        <v>0</v>
      </c>
      <c r="AQ649" s="368">
        <f>VLOOKUP($B649, '0.학교(충남+대전)'!$C$4:$AC$767, 27, FALSE)</f>
        <v>0</v>
      </c>
      <c r="AR649" s="368">
        <f>VLOOKUP($B649, '0.학교(충남+대전)'!$C$4:$AH$767, 29, FALSE)</f>
        <v>0</v>
      </c>
      <c r="AS649" s="368">
        <f>VLOOKUP($B649, '0.학교(충남+대전)'!$C$4:$AH$767, 30, FALSE)</f>
        <v>44</v>
      </c>
      <c r="AT649" s="368">
        <f>VLOOKUP($G649, SCHOOL_INFO!$D$5:$AS$749, 38, FALSE)</f>
        <v>0</v>
      </c>
      <c r="AU649" s="368">
        <f>VLOOKUP($G649, SCHOOL_INFO!$D$5:$AS$749, 39, FALSE)</f>
        <v>0</v>
      </c>
      <c r="AV649" s="368">
        <f>VLOOKUP($G649, SCHOOL_INFO!$D$5:$AS$749, 40, FALSE)</f>
        <v>44</v>
      </c>
      <c r="AW649" s="368">
        <f>VLOOKUP($G649, SCHOOL_INFO!$D$5:$AS$749, 41, FALSE)</f>
        <v>0</v>
      </c>
      <c r="AX649" s="368">
        <f>VLOOKUP($G649, SCHOOL_INFO!$D$5:$AS$749, 42, FALSE)</f>
        <v>0</v>
      </c>
    </row>
    <row r="650" spans="1:50" ht="16.5" customHeight="1">
      <c r="A650" s="81">
        <v>646</v>
      </c>
      <c r="B650" s="86" t="s">
        <v>2075</v>
      </c>
      <c r="C650" s="88" t="s">
        <v>28</v>
      </c>
      <c r="D650" s="86" t="s">
        <v>2233</v>
      </c>
      <c r="E650" s="86" t="s">
        <v>2057</v>
      </c>
      <c r="F650" s="106" t="s">
        <v>727</v>
      </c>
      <c r="G650" s="104" t="s">
        <v>2076</v>
      </c>
      <c r="H650" s="390" t="s">
        <v>2353</v>
      </c>
      <c r="I650" s="390" t="s">
        <v>699</v>
      </c>
      <c r="J650" s="88" t="s">
        <v>5123</v>
      </c>
      <c r="K650" s="366">
        <v>2</v>
      </c>
      <c r="L650" s="367">
        <v>1</v>
      </c>
      <c r="M650" s="367">
        <v>1</v>
      </c>
      <c r="N650" s="368">
        <f>VLOOKUP($G650, SCHOOL_INFO!$D$5:$AS$749, 6, FALSE)</f>
        <v>2</v>
      </c>
      <c r="O650" s="368">
        <f>VLOOKUP($G650, SCHOOL_INFO!$D$5:$AS$749, 7, FALSE)</f>
        <v>2</v>
      </c>
      <c r="P650" s="368">
        <f>VLOOKUP($G650, SCHOOL_INFO!$D$5:$AS$749, 8, FALSE)</f>
        <v>1</v>
      </c>
      <c r="Q650" s="368">
        <f>VLOOKUP($G650, SCHOOL_INFO!$D$5:$AS$749, 10, FALSE)</f>
        <v>0</v>
      </c>
      <c r="R650" s="368">
        <f>VLOOKUP($G650, SCHOOL_INFO!$D$5:$AS$749, 11, FALSE)</f>
        <v>0</v>
      </c>
      <c r="S650" s="368">
        <f>VLOOKUP($G650, SCHOOL_INFO!$D$5:$AS$749, 12, FALSE)</f>
        <v>0</v>
      </c>
      <c r="T650" s="368">
        <f>VLOOKUP($G650, SCHOOL_INFO!$D$5:$AS$749, 13, FALSE)</f>
        <v>0</v>
      </c>
      <c r="U650" s="368">
        <f>VLOOKUP($G650, SCHOOL_INFO!$D$5:$AS$749, 14, FALSE)</f>
        <v>0</v>
      </c>
      <c r="V650" s="368">
        <f>VLOOKUP($G650, SCHOOL_INFO!$D$5:$AS$749, 15, FALSE)</f>
        <v>0</v>
      </c>
      <c r="W650" s="368">
        <f>VLOOKUP($G650, SCHOOL_INFO!$D$5:$AS$749, 17, FALSE)</f>
        <v>2</v>
      </c>
      <c r="X650" s="368">
        <f>VLOOKUP($G650, SCHOOL_INFO!$D$5:$AS$749, 18, FALSE)</f>
        <v>0</v>
      </c>
      <c r="Y650" s="368">
        <f>VLOOKUP($G650, SCHOOL_INFO!$D$5:$AS$749, 19, FALSE)</f>
        <v>0</v>
      </c>
      <c r="Z650" s="368">
        <f>VLOOKUP($G650, SCHOOL_INFO!$D$5:$AS$749, 21, FALSE)</f>
        <v>2</v>
      </c>
      <c r="AA650" s="368">
        <f>VLOOKUP($G650, SCHOOL_INFO!$D$5:$AS$749, 22, FALSE)</f>
        <v>2</v>
      </c>
      <c r="AB650" s="368">
        <f>VLOOKUP($G650, SCHOOL_INFO!$D$5:$AS$749, 23, FALSE)</f>
        <v>0</v>
      </c>
      <c r="AC650" s="368">
        <f>VLOOKUP($G650, SCHOOL_INFO!$D$5:$AS$749, 25, FALSE)</f>
        <v>2</v>
      </c>
      <c r="AD650" s="368">
        <f>VLOOKUP($G650, SCHOOL_INFO!$D$5:$AS$749, 26, FALSE)</f>
        <v>4</v>
      </c>
      <c r="AE650" s="368">
        <f>VLOOKUP($G650, SCHOOL_INFO!$D$5:$AS$749, 27, FALSE)</f>
        <v>0</v>
      </c>
      <c r="AF650" s="368">
        <f>VLOOKUP($G650, SCHOOL_INFO!$D$5:$AS$749, 29, FALSE)</f>
        <v>0</v>
      </c>
      <c r="AG650" s="368">
        <f>VLOOKUP($G650, SCHOOL_INFO!$D$5:$AS$749, 30, FALSE)</f>
        <v>0</v>
      </c>
      <c r="AH650" s="368">
        <f>VLOOKUP($G650, SCHOOL_INFO!$D$5:$AS$749, 31, FALSE)</f>
        <v>0</v>
      </c>
      <c r="AI650" s="368">
        <f>VLOOKUP($G650, SCHOOL_INFO!$D$5:$AS$749, 33, FALSE)</f>
        <v>1</v>
      </c>
      <c r="AJ650" s="368">
        <f>VLOOKUP($G650, SCHOOL_INFO!$D$5:$AS$749, 34, FALSE)</f>
        <v>0</v>
      </c>
      <c r="AK650" s="368">
        <f>VLOOKUP($G650, SCHOOL_INFO!$D$5:$AS$749, 35, FALSE)</f>
        <v>4</v>
      </c>
      <c r="AL650" s="368">
        <f>VLOOKUP($B650, '0.학교(충남+대전)'!$C$4:$AH$767, 31, FALSE)</f>
        <v>4</v>
      </c>
      <c r="AM650" s="368">
        <f>VLOOKUP($B650, '0.학교(충남+대전)'!$C$4:$AH$767, 32, FALSE)</f>
        <v>0</v>
      </c>
      <c r="AN650" s="368">
        <f>VLOOKUP($G650, SCHOOL_INFO!$D$5:$AS$749, 9, FALSE)</f>
        <v>5</v>
      </c>
      <c r="AO650" s="368">
        <f>VLOOKUP($G650, SCHOOL_INFO!$D$5:$AS$749, 36, FALSE)</f>
        <v>3</v>
      </c>
      <c r="AP650" s="368">
        <f>VLOOKUP($G650, SCHOOL_INFO!$D$5:$AS$749, 37, FALSE)</f>
        <v>12</v>
      </c>
      <c r="AQ650" s="368">
        <f>VLOOKUP($B650, '0.학교(충남+대전)'!$C$4:$AC$767, 27, FALSE)</f>
        <v>15</v>
      </c>
      <c r="AR650" s="368">
        <f>VLOOKUP($B650, '0.학교(충남+대전)'!$C$4:$AH$767, 29, FALSE)</f>
        <v>15</v>
      </c>
      <c r="AS650" s="368">
        <f>VLOOKUP($B650, '0.학교(충남+대전)'!$C$4:$AH$767, 30, FALSE)</f>
        <v>0</v>
      </c>
      <c r="AT650" s="368">
        <f>VLOOKUP($G650, SCHOOL_INFO!$D$5:$AS$749, 38, FALSE)</f>
        <v>0</v>
      </c>
      <c r="AU650" s="368">
        <f>VLOOKUP($G650, SCHOOL_INFO!$D$5:$AS$749, 39, FALSE)</f>
        <v>6</v>
      </c>
      <c r="AV650" s="368">
        <f>VLOOKUP($G650, SCHOOL_INFO!$D$5:$AS$749, 40, FALSE)</f>
        <v>15</v>
      </c>
      <c r="AW650" s="368">
        <f>VLOOKUP($G650, SCHOOL_INFO!$D$5:$AS$749, 41, FALSE)</f>
        <v>0</v>
      </c>
      <c r="AX650" s="368">
        <f>VLOOKUP($G650, SCHOOL_INFO!$D$5:$AS$749, 42, FALSE)</f>
        <v>0</v>
      </c>
    </row>
    <row r="651" spans="1:50" ht="16.5" customHeight="1">
      <c r="A651" s="80">
        <v>647</v>
      </c>
      <c r="B651" s="86" t="s">
        <v>2077</v>
      </c>
      <c r="C651" s="88" t="s">
        <v>28</v>
      </c>
      <c r="D651" s="86" t="s">
        <v>2233</v>
      </c>
      <c r="E651" s="86" t="s">
        <v>2057</v>
      </c>
      <c r="F651" s="106" t="s">
        <v>727</v>
      </c>
      <c r="G651" s="104" t="s">
        <v>2078</v>
      </c>
      <c r="H651" s="390" t="s">
        <v>2353</v>
      </c>
      <c r="I651" s="390" t="s">
        <v>699</v>
      </c>
      <c r="J651" s="88" t="s">
        <v>5123</v>
      </c>
      <c r="K651" s="366">
        <v>2</v>
      </c>
      <c r="L651" s="367">
        <v>1</v>
      </c>
      <c r="M651" s="367">
        <v>1</v>
      </c>
      <c r="N651" s="368">
        <f>VLOOKUP($G651, SCHOOL_INFO!$D$5:$AS$749, 6, FALSE)</f>
        <v>5</v>
      </c>
      <c r="O651" s="368">
        <f>VLOOKUP($G651, SCHOOL_INFO!$D$5:$AS$749, 7, FALSE)</f>
        <v>1</v>
      </c>
      <c r="P651" s="368">
        <f>VLOOKUP($G651, SCHOOL_INFO!$D$5:$AS$749, 8, FALSE)</f>
        <v>1</v>
      </c>
      <c r="Q651" s="368">
        <f>VLOOKUP($G651, SCHOOL_INFO!$D$5:$AS$749, 10, FALSE)</f>
        <v>0</v>
      </c>
      <c r="R651" s="368">
        <f>VLOOKUP($G651, SCHOOL_INFO!$D$5:$AS$749, 11, FALSE)</f>
        <v>0</v>
      </c>
      <c r="S651" s="368">
        <f>VLOOKUP($G651, SCHOOL_INFO!$D$5:$AS$749, 12, FALSE)</f>
        <v>0</v>
      </c>
      <c r="T651" s="368">
        <f>VLOOKUP($G651, SCHOOL_INFO!$D$5:$AS$749, 13, FALSE)</f>
        <v>0</v>
      </c>
      <c r="U651" s="368">
        <f>VLOOKUP($G651, SCHOOL_INFO!$D$5:$AS$749, 14, FALSE)</f>
        <v>0</v>
      </c>
      <c r="V651" s="368">
        <f>VLOOKUP($G651, SCHOOL_INFO!$D$5:$AS$749, 15, FALSE)</f>
        <v>0</v>
      </c>
      <c r="W651" s="368">
        <f>VLOOKUP($G651, SCHOOL_INFO!$D$5:$AS$749, 17, FALSE)</f>
        <v>0</v>
      </c>
      <c r="X651" s="368">
        <f>VLOOKUP($G651, SCHOOL_INFO!$D$5:$AS$749, 18, FALSE)</f>
        <v>0</v>
      </c>
      <c r="Y651" s="368">
        <f>VLOOKUP($G651, SCHOOL_INFO!$D$5:$AS$749, 19, FALSE)</f>
        <v>0</v>
      </c>
      <c r="Z651" s="368">
        <f>VLOOKUP($G651, SCHOOL_INFO!$D$5:$AS$749, 21, FALSE)</f>
        <v>2</v>
      </c>
      <c r="AA651" s="368">
        <f>VLOOKUP($G651, SCHOOL_INFO!$D$5:$AS$749, 22, FALSE)</f>
        <v>3</v>
      </c>
      <c r="AB651" s="368">
        <f>VLOOKUP($G651, SCHOOL_INFO!$D$5:$AS$749, 23, FALSE)</f>
        <v>0</v>
      </c>
      <c r="AC651" s="368">
        <f>VLOOKUP($G651, SCHOOL_INFO!$D$5:$AS$749, 25, FALSE)</f>
        <v>8</v>
      </c>
      <c r="AD651" s="368">
        <f>VLOOKUP($G651, SCHOOL_INFO!$D$5:$AS$749, 26, FALSE)</f>
        <v>2</v>
      </c>
      <c r="AE651" s="368">
        <f>VLOOKUP($G651, SCHOOL_INFO!$D$5:$AS$749, 27, FALSE)</f>
        <v>0</v>
      </c>
      <c r="AF651" s="368">
        <f>VLOOKUP($G651, SCHOOL_INFO!$D$5:$AS$749, 29, FALSE)</f>
        <v>0</v>
      </c>
      <c r="AG651" s="368">
        <f>VLOOKUP($G651, SCHOOL_INFO!$D$5:$AS$749, 30, FALSE)</f>
        <v>0</v>
      </c>
      <c r="AH651" s="368">
        <f>VLOOKUP($G651, SCHOOL_INFO!$D$5:$AS$749, 31, FALSE)</f>
        <v>0</v>
      </c>
      <c r="AI651" s="368">
        <f>VLOOKUP($G651, SCHOOL_INFO!$D$5:$AS$749, 33, FALSE)</f>
        <v>1</v>
      </c>
      <c r="AJ651" s="368">
        <f>VLOOKUP($G651, SCHOOL_INFO!$D$5:$AS$749, 34, FALSE)</f>
        <v>0</v>
      </c>
      <c r="AK651" s="368">
        <f>VLOOKUP($G651, SCHOOL_INFO!$D$5:$AS$749, 35, FALSE)</f>
        <v>3</v>
      </c>
      <c r="AL651" s="368">
        <f>VLOOKUP($B651, '0.학교(충남+대전)'!$C$4:$AH$767, 31, FALSE)</f>
        <v>3</v>
      </c>
      <c r="AM651" s="368">
        <f>VLOOKUP($B651, '0.학교(충남+대전)'!$C$4:$AH$767, 32, FALSE)</f>
        <v>0</v>
      </c>
      <c r="AN651" s="368">
        <f>VLOOKUP($G651, SCHOOL_INFO!$D$5:$AS$749, 9, FALSE)</f>
        <v>7</v>
      </c>
      <c r="AO651" s="368">
        <f>VLOOKUP($G651, SCHOOL_INFO!$D$5:$AS$749, 36, FALSE)</f>
        <v>6</v>
      </c>
      <c r="AP651" s="368">
        <f>VLOOKUP($G651, SCHOOL_INFO!$D$5:$AS$749, 37, FALSE)</f>
        <v>5</v>
      </c>
      <c r="AQ651" s="368">
        <f>VLOOKUP($B651, '0.학교(충남+대전)'!$C$4:$AC$767, 27, FALSE)</f>
        <v>11</v>
      </c>
      <c r="AR651" s="368">
        <f>VLOOKUP($B651, '0.학교(충남+대전)'!$C$4:$AH$767, 29, FALSE)</f>
        <v>11</v>
      </c>
      <c r="AS651" s="368">
        <f>VLOOKUP($B651, '0.학교(충남+대전)'!$C$4:$AH$767, 30, FALSE)</f>
        <v>0</v>
      </c>
      <c r="AT651" s="368">
        <f>VLOOKUP($G651, SCHOOL_INFO!$D$5:$AS$749, 38, FALSE)</f>
        <v>0</v>
      </c>
      <c r="AU651" s="368">
        <f>VLOOKUP($G651, SCHOOL_INFO!$D$5:$AS$749, 39, FALSE)</f>
        <v>5</v>
      </c>
      <c r="AV651" s="368">
        <f>VLOOKUP($G651, SCHOOL_INFO!$D$5:$AS$749, 40, FALSE)</f>
        <v>11</v>
      </c>
      <c r="AW651" s="368">
        <f>VLOOKUP($G651, SCHOOL_INFO!$D$5:$AS$749, 41, FALSE)</f>
        <v>0</v>
      </c>
      <c r="AX651" s="368">
        <f>VLOOKUP($G651, SCHOOL_INFO!$D$5:$AS$749, 42, FALSE)</f>
        <v>0</v>
      </c>
    </row>
    <row r="652" spans="1:50" ht="16.5" customHeight="1">
      <c r="A652" s="80">
        <v>648</v>
      </c>
      <c r="B652" s="86" t="s">
        <v>2079</v>
      </c>
      <c r="C652" s="88" t="s">
        <v>28</v>
      </c>
      <c r="D652" s="86" t="s">
        <v>2233</v>
      </c>
      <c r="E652" s="86" t="s">
        <v>2057</v>
      </c>
      <c r="F652" s="106" t="s">
        <v>727</v>
      </c>
      <c r="G652" s="104" t="s">
        <v>2080</v>
      </c>
      <c r="H652" s="390" t="s">
        <v>2353</v>
      </c>
      <c r="I652" s="390" t="s">
        <v>699</v>
      </c>
      <c r="J652" s="88" t="s">
        <v>5123</v>
      </c>
      <c r="K652" s="366">
        <v>2</v>
      </c>
      <c r="L652" s="367">
        <v>1</v>
      </c>
      <c r="M652" s="367">
        <v>1</v>
      </c>
      <c r="N652" s="368">
        <f>VLOOKUP($G652, SCHOOL_INFO!$D$5:$AS$749, 6, FALSE)</f>
        <v>5</v>
      </c>
      <c r="O652" s="368">
        <f>VLOOKUP($G652, SCHOOL_INFO!$D$5:$AS$749, 7, FALSE)</f>
        <v>0</v>
      </c>
      <c r="P652" s="368">
        <f>VLOOKUP($G652, SCHOOL_INFO!$D$5:$AS$749, 8, FALSE)</f>
        <v>1</v>
      </c>
      <c r="Q652" s="368">
        <f>VLOOKUP($G652, SCHOOL_INFO!$D$5:$AS$749, 10, FALSE)</f>
        <v>0</v>
      </c>
      <c r="R652" s="368">
        <f>VLOOKUP($G652, SCHOOL_INFO!$D$5:$AS$749, 11, FALSE)</f>
        <v>0</v>
      </c>
      <c r="S652" s="368">
        <f>VLOOKUP($G652, SCHOOL_INFO!$D$5:$AS$749, 12, FALSE)</f>
        <v>0</v>
      </c>
      <c r="T652" s="368">
        <f>VLOOKUP($G652, SCHOOL_INFO!$D$5:$AS$749, 13, FALSE)</f>
        <v>0</v>
      </c>
      <c r="U652" s="368">
        <f>VLOOKUP($G652, SCHOOL_INFO!$D$5:$AS$749, 14, FALSE)</f>
        <v>0</v>
      </c>
      <c r="V652" s="368">
        <f>VLOOKUP($G652, SCHOOL_INFO!$D$5:$AS$749, 15, FALSE)</f>
        <v>0</v>
      </c>
      <c r="W652" s="368">
        <f>VLOOKUP($G652, SCHOOL_INFO!$D$5:$AS$749, 17, FALSE)</f>
        <v>8</v>
      </c>
      <c r="X652" s="368">
        <f>VLOOKUP($G652, SCHOOL_INFO!$D$5:$AS$749, 18, FALSE)</f>
        <v>0</v>
      </c>
      <c r="Y652" s="368">
        <f>VLOOKUP($G652, SCHOOL_INFO!$D$5:$AS$749, 19, FALSE)</f>
        <v>0</v>
      </c>
      <c r="Z652" s="368">
        <f>VLOOKUP($G652, SCHOOL_INFO!$D$5:$AS$749, 21, FALSE)</f>
        <v>9</v>
      </c>
      <c r="AA652" s="368">
        <f>VLOOKUP($G652, SCHOOL_INFO!$D$5:$AS$749, 22, FALSE)</f>
        <v>3</v>
      </c>
      <c r="AB652" s="368">
        <f>VLOOKUP($G652, SCHOOL_INFO!$D$5:$AS$749, 23, FALSE)</f>
        <v>0</v>
      </c>
      <c r="AC652" s="368">
        <f>VLOOKUP($G652, SCHOOL_INFO!$D$5:$AS$749, 25, FALSE)</f>
        <v>0</v>
      </c>
      <c r="AD652" s="368">
        <f>VLOOKUP($G652, SCHOOL_INFO!$D$5:$AS$749, 26, FALSE)</f>
        <v>0</v>
      </c>
      <c r="AE652" s="368">
        <f>VLOOKUP($G652, SCHOOL_INFO!$D$5:$AS$749, 27, FALSE)</f>
        <v>0</v>
      </c>
      <c r="AF652" s="368">
        <f>VLOOKUP($G652, SCHOOL_INFO!$D$5:$AS$749, 29, FALSE)</f>
        <v>0</v>
      </c>
      <c r="AG652" s="368">
        <f>VLOOKUP($G652, SCHOOL_INFO!$D$5:$AS$749, 30, FALSE)</f>
        <v>0</v>
      </c>
      <c r="AH652" s="368">
        <f>VLOOKUP($G652, SCHOOL_INFO!$D$5:$AS$749, 31, FALSE)</f>
        <v>0</v>
      </c>
      <c r="AI652" s="368">
        <f>VLOOKUP($G652, SCHOOL_INFO!$D$5:$AS$749, 33, FALSE)</f>
        <v>1</v>
      </c>
      <c r="AJ652" s="368">
        <f>VLOOKUP($G652, SCHOOL_INFO!$D$5:$AS$749, 34, FALSE)</f>
        <v>0</v>
      </c>
      <c r="AK652" s="368">
        <f>VLOOKUP($G652, SCHOOL_INFO!$D$5:$AS$749, 35, FALSE)</f>
        <v>2</v>
      </c>
      <c r="AL652" s="368">
        <f>VLOOKUP($B652, '0.학교(충남+대전)'!$C$4:$AH$767, 31, FALSE)</f>
        <v>2</v>
      </c>
      <c r="AM652" s="368">
        <f>VLOOKUP($B652, '0.학교(충남+대전)'!$C$4:$AH$767, 32, FALSE)</f>
        <v>0</v>
      </c>
      <c r="AN652" s="368">
        <f>VLOOKUP($G652, SCHOOL_INFO!$D$5:$AS$749, 9, FALSE)</f>
        <v>6</v>
      </c>
      <c r="AO652" s="368">
        <f>VLOOKUP($G652, SCHOOL_INFO!$D$5:$AS$749, 36, FALSE)</f>
        <v>1</v>
      </c>
      <c r="AP652" s="368">
        <f>VLOOKUP($G652, SCHOOL_INFO!$D$5:$AS$749, 37, FALSE)</f>
        <v>7</v>
      </c>
      <c r="AQ652" s="368">
        <f>VLOOKUP($B652, '0.학교(충남+대전)'!$C$4:$AC$767, 27, FALSE)</f>
        <v>8</v>
      </c>
      <c r="AR652" s="368">
        <f>VLOOKUP($B652, '0.학교(충남+대전)'!$C$4:$AH$767, 29, FALSE)</f>
        <v>8</v>
      </c>
      <c r="AS652" s="368">
        <f>VLOOKUP($B652, '0.학교(충남+대전)'!$C$4:$AH$767, 30, FALSE)</f>
        <v>0</v>
      </c>
      <c r="AT652" s="368">
        <f>VLOOKUP($G652, SCHOOL_INFO!$D$5:$AS$749, 38, FALSE)</f>
        <v>0</v>
      </c>
      <c r="AU652" s="368">
        <f>VLOOKUP($G652, SCHOOL_INFO!$D$5:$AS$749, 39, FALSE)</f>
        <v>5</v>
      </c>
      <c r="AV652" s="368">
        <f>VLOOKUP($G652, SCHOOL_INFO!$D$5:$AS$749, 40, FALSE)</f>
        <v>8</v>
      </c>
      <c r="AW652" s="368">
        <f>VLOOKUP($G652, SCHOOL_INFO!$D$5:$AS$749, 41, FALSE)</f>
        <v>0</v>
      </c>
      <c r="AX652" s="368">
        <f>VLOOKUP($G652, SCHOOL_INFO!$D$5:$AS$749, 42, FALSE)</f>
        <v>0</v>
      </c>
    </row>
    <row r="653" spans="1:50" ht="16.5" customHeight="1">
      <c r="A653" s="81">
        <v>649</v>
      </c>
      <c r="B653" s="86" t="s">
        <v>2081</v>
      </c>
      <c r="C653" s="88" t="s">
        <v>28</v>
      </c>
      <c r="D653" s="86" t="s">
        <v>2233</v>
      </c>
      <c r="E653" s="86" t="s">
        <v>2057</v>
      </c>
      <c r="F653" s="105" t="s">
        <v>730</v>
      </c>
      <c r="G653" s="104" t="s">
        <v>2082</v>
      </c>
      <c r="H653" s="390" t="s">
        <v>26</v>
      </c>
      <c r="I653" s="390" t="s">
        <v>699</v>
      </c>
      <c r="J653" s="88" t="s">
        <v>5123</v>
      </c>
      <c r="K653" s="366">
        <v>2</v>
      </c>
      <c r="L653" s="367">
        <v>1</v>
      </c>
      <c r="M653" s="367">
        <v>1</v>
      </c>
      <c r="N653" s="368">
        <f>VLOOKUP($G653, SCHOOL_INFO!$D$5:$AS$749, 6, FALSE)</f>
        <v>2</v>
      </c>
      <c r="O653" s="368">
        <f>VLOOKUP($G653, SCHOOL_INFO!$D$5:$AS$749, 7, FALSE)</f>
        <v>0</v>
      </c>
      <c r="P653" s="368">
        <f>VLOOKUP($G653, SCHOOL_INFO!$D$5:$AS$749, 8, FALSE)</f>
        <v>1</v>
      </c>
      <c r="Q653" s="368">
        <f>VLOOKUP($G653, SCHOOL_INFO!$D$5:$AS$749, 10, FALSE)</f>
        <v>1</v>
      </c>
      <c r="R653" s="368">
        <f>VLOOKUP($G653, SCHOOL_INFO!$D$5:$AS$749, 11, FALSE)</f>
        <v>1</v>
      </c>
      <c r="S653" s="368">
        <f>VLOOKUP($G653, SCHOOL_INFO!$D$5:$AS$749, 12, FALSE)</f>
        <v>0</v>
      </c>
      <c r="T653" s="368">
        <f>VLOOKUP($G653, SCHOOL_INFO!$D$5:$AS$749, 13, FALSE)</f>
        <v>0</v>
      </c>
      <c r="U653" s="368">
        <f>VLOOKUP($G653, SCHOOL_INFO!$D$5:$AS$749, 14, FALSE)</f>
        <v>0</v>
      </c>
      <c r="V653" s="368">
        <f>VLOOKUP($G653, SCHOOL_INFO!$D$5:$AS$749, 15, FALSE)</f>
        <v>0</v>
      </c>
      <c r="W653" s="368">
        <f>VLOOKUP($G653, SCHOOL_INFO!$D$5:$AS$749, 17, FALSE)</f>
        <v>0</v>
      </c>
      <c r="X653" s="368">
        <f>VLOOKUP($G653, SCHOOL_INFO!$D$5:$AS$749, 18, FALSE)</f>
        <v>0</v>
      </c>
      <c r="Y653" s="368">
        <f>VLOOKUP($G653, SCHOOL_INFO!$D$5:$AS$749, 19, FALSE)</f>
        <v>0</v>
      </c>
      <c r="Z653" s="368">
        <f>VLOOKUP($G653, SCHOOL_INFO!$D$5:$AS$749, 21, FALSE)</f>
        <v>4</v>
      </c>
      <c r="AA653" s="368">
        <f>VLOOKUP($G653, SCHOOL_INFO!$D$5:$AS$749, 22, FALSE)</f>
        <v>4</v>
      </c>
      <c r="AB653" s="368">
        <f>VLOOKUP($G653, SCHOOL_INFO!$D$5:$AS$749, 23, FALSE)</f>
        <v>0</v>
      </c>
      <c r="AC653" s="368">
        <f>VLOOKUP($G653, SCHOOL_INFO!$D$5:$AS$749, 25, FALSE)</f>
        <v>5</v>
      </c>
      <c r="AD653" s="368">
        <f>VLOOKUP($G653, SCHOOL_INFO!$D$5:$AS$749, 26, FALSE)</f>
        <v>0</v>
      </c>
      <c r="AE653" s="368">
        <f>VLOOKUP($G653, SCHOOL_INFO!$D$5:$AS$749, 27, FALSE)</f>
        <v>0</v>
      </c>
      <c r="AF653" s="368">
        <f>VLOOKUP($G653, SCHOOL_INFO!$D$5:$AS$749, 29, FALSE)</f>
        <v>0</v>
      </c>
      <c r="AG653" s="368">
        <f>VLOOKUP($G653, SCHOOL_INFO!$D$5:$AS$749, 30, FALSE)</f>
        <v>0</v>
      </c>
      <c r="AH653" s="368">
        <f>VLOOKUP($G653, SCHOOL_INFO!$D$5:$AS$749, 31, FALSE)</f>
        <v>0</v>
      </c>
      <c r="AI653" s="368">
        <f>VLOOKUP($G653, SCHOOL_INFO!$D$5:$AS$749, 33, FALSE)</f>
        <v>1</v>
      </c>
      <c r="AJ653" s="368">
        <f>VLOOKUP($G653, SCHOOL_INFO!$D$5:$AS$749, 34, FALSE)</f>
        <v>0</v>
      </c>
      <c r="AK653" s="368">
        <f>VLOOKUP($G653, SCHOOL_INFO!$D$5:$AS$749, 35, FALSE)</f>
        <v>4</v>
      </c>
      <c r="AL653" s="368">
        <f>VLOOKUP($B653, '0.학교(충남+대전)'!$C$4:$AH$767, 31, FALSE)</f>
        <v>4</v>
      </c>
      <c r="AM653" s="368">
        <f>VLOOKUP($B653, '0.학교(충남+대전)'!$C$4:$AH$767, 32, FALSE)</f>
        <v>0</v>
      </c>
      <c r="AN653" s="368">
        <f>VLOOKUP($G653, SCHOOL_INFO!$D$5:$AS$749, 9, FALSE)</f>
        <v>3</v>
      </c>
      <c r="AO653" s="368">
        <f>VLOOKUP($G653, SCHOOL_INFO!$D$5:$AS$749, 36, FALSE)</f>
        <v>9</v>
      </c>
      <c r="AP653" s="368">
        <f>VLOOKUP($G653, SCHOOL_INFO!$D$5:$AS$749, 37, FALSE)</f>
        <v>4</v>
      </c>
      <c r="AQ653" s="368">
        <f>VLOOKUP($B653, '0.학교(충남+대전)'!$C$4:$AC$767, 27, FALSE)</f>
        <v>13</v>
      </c>
      <c r="AR653" s="368">
        <f>VLOOKUP($B653, '0.학교(충남+대전)'!$C$4:$AH$767, 29, FALSE)</f>
        <v>13</v>
      </c>
      <c r="AS653" s="368">
        <f>VLOOKUP($B653, '0.학교(충남+대전)'!$C$4:$AH$767, 30, FALSE)</f>
        <v>0</v>
      </c>
      <c r="AT653" s="368">
        <f>VLOOKUP($G653, SCHOOL_INFO!$D$5:$AS$749, 38, FALSE)</f>
        <v>1</v>
      </c>
      <c r="AU653" s="368">
        <f>VLOOKUP($G653, SCHOOL_INFO!$D$5:$AS$749, 39, FALSE)</f>
        <v>5</v>
      </c>
      <c r="AV653" s="368">
        <f>VLOOKUP($G653, SCHOOL_INFO!$D$5:$AS$749, 40, FALSE)</f>
        <v>13</v>
      </c>
      <c r="AW653" s="368">
        <f>VLOOKUP($G653, SCHOOL_INFO!$D$5:$AS$749, 41, FALSE)</f>
        <v>0</v>
      </c>
      <c r="AX653" s="368">
        <f>VLOOKUP($G653, SCHOOL_INFO!$D$5:$AS$749, 42, FALSE)</f>
        <v>0</v>
      </c>
    </row>
    <row r="654" spans="1:50" ht="16.5" customHeight="1">
      <c r="A654" s="80">
        <v>650</v>
      </c>
      <c r="B654" s="86" t="s">
        <v>2083</v>
      </c>
      <c r="C654" s="88" t="s">
        <v>28</v>
      </c>
      <c r="D654" s="86" t="s">
        <v>2233</v>
      </c>
      <c r="E654" s="86" t="s">
        <v>2057</v>
      </c>
      <c r="F654" s="103" t="s">
        <v>724</v>
      </c>
      <c r="G654" s="104" t="s">
        <v>2084</v>
      </c>
      <c r="H654" s="390" t="s">
        <v>26</v>
      </c>
      <c r="I654" s="390" t="s">
        <v>699</v>
      </c>
      <c r="J654" s="88" t="s">
        <v>5123</v>
      </c>
      <c r="K654" s="366">
        <v>2</v>
      </c>
      <c r="L654" s="367">
        <v>1</v>
      </c>
      <c r="M654" s="367">
        <v>1</v>
      </c>
      <c r="N654" s="368">
        <f>VLOOKUP($G654, SCHOOL_INFO!$D$5:$AS$749, 6, FALSE)</f>
        <v>9</v>
      </c>
      <c r="O654" s="368">
        <f>VLOOKUP($G654, SCHOOL_INFO!$D$5:$AS$749, 7, FALSE)</f>
        <v>2</v>
      </c>
      <c r="P654" s="368">
        <f>VLOOKUP($G654, SCHOOL_INFO!$D$5:$AS$749, 8, FALSE)</f>
        <v>1</v>
      </c>
      <c r="Q654" s="368">
        <f>VLOOKUP($G654, SCHOOL_INFO!$D$5:$AS$749, 10, FALSE)</f>
        <v>0</v>
      </c>
      <c r="R654" s="368">
        <f>VLOOKUP($G654, SCHOOL_INFO!$D$5:$AS$749, 11, FALSE)</f>
        <v>1</v>
      </c>
      <c r="S654" s="368">
        <f>VLOOKUP($G654, SCHOOL_INFO!$D$5:$AS$749, 12, FALSE)</f>
        <v>0</v>
      </c>
      <c r="T654" s="368">
        <f>VLOOKUP($G654, SCHOOL_INFO!$D$5:$AS$749, 13, FALSE)</f>
        <v>0</v>
      </c>
      <c r="U654" s="368">
        <f>VLOOKUP($G654, SCHOOL_INFO!$D$5:$AS$749, 14, FALSE)</f>
        <v>0</v>
      </c>
      <c r="V654" s="368">
        <f>VLOOKUP($G654, SCHOOL_INFO!$D$5:$AS$749, 15, FALSE)</f>
        <v>0</v>
      </c>
      <c r="W654" s="368">
        <f>VLOOKUP($G654, SCHOOL_INFO!$D$5:$AS$749, 17, FALSE)</f>
        <v>2</v>
      </c>
      <c r="X654" s="368">
        <f>VLOOKUP($G654, SCHOOL_INFO!$D$5:$AS$749, 18, FALSE)</f>
        <v>0</v>
      </c>
      <c r="Y654" s="368">
        <f>VLOOKUP($G654, SCHOOL_INFO!$D$5:$AS$749, 19, FALSE)</f>
        <v>0</v>
      </c>
      <c r="Z654" s="368">
        <f>VLOOKUP($G654, SCHOOL_INFO!$D$5:$AS$749, 21, FALSE)</f>
        <v>3</v>
      </c>
      <c r="AA654" s="368">
        <f>VLOOKUP($G654, SCHOOL_INFO!$D$5:$AS$749, 22, FALSE)</f>
        <v>3</v>
      </c>
      <c r="AB654" s="368">
        <f>VLOOKUP($G654, SCHOOL_INFO!$D$5:$AS$749, 23, FALSE)</f>
        <v>0</v>
      </c>
      <c r="AC654" s="368">
        <f>VLOOKUP($G654, SCHOOL_INFO!$D$5:$AS$749, 25, FALSE)</f>
        <v>19</v>
      </c>
      <c r="AD654" s="368">
        <f>VLOOKUP($G654, SCHOOL_INFO!$D$5:$AS$749, 26, FALSE)</f>
        <v>4</v>
      </c>
      <c r="AE654" s="368">
        <f>VLOOKUP($G654, SCHOOL_INFO!$D$5:$AS$749, 27, FALSE)</f>
        <v>0</v>
      </c>
      <c r="AF654" s="368">
        <f>VLOOKUP($G654, SCHOOL_INFO!$D$5:$AS$749, 29, FALSE)</f>
        <v>0</v>
      </c>
      <c r="AG654" s="368">
        <f>VLOOKUP($G654, SCHOOL_INFO!$D$5:$AS$749, 30, FALSE)</f>
        <v>0</v>
      </c>
      <c r="AH654" s="368">
        <f>VLOOKUP($G654, SCHOOL_INFO!$D$5:$AS$749, 31, FALSE)</f>
        <v>0</v>
      </c>
      <c r="AI654" s="368">
        <f>VLOOKUP($G654, SCHOOL_INFO!$D$5:$AS$749, 33, FALSE)</f>
        <v>1</v>
      </c>
      <c r="AJ654" s="368">
        <f>VLOOKUP($G654, SCHOOL_INFO!$D$5:$AS$749, 34, FALSE)</f>
        <v>0</v>
      </c>
      <c r="AK654" s="368">
        <f>VLOOKUP($G654, SCHOOL_INFO!$D$5:$AS$749, 35, FALSE)</f>
        <v>6</v>
      </c>
      <c r="AL654" s="368">
        <f>VLOOKUP($B654, '0.학교(충남+대전)'!$C$4:$AH$767, 31, FALSE)</f>
        <v>6</v>
      </c>
      <c r="AM654" s="368">
        <f>VLOOKUP($B654, '0.학교(충남+대전)'!$C$4:$AH$767, 32, FALSE)</f>
        <v>0</v>
      </c>
      <c r="AN654" s="368">
        <f>VLOOKUP($G654, SCHOOL_INFO!$D$5:$AS$749, 9, FALSE)</f>
        <v>12</v>
      </c>
      <c r="AO654" s="368">
        <f>VLOOKUP($G654, SCHOOL_INFO!$D$5:$AS$749, 36, FALSE)</f>
        <v>4</v>
      </c>
      <c r="AP654" s="368">
        <f>VLOOKUP($G654, SCHOOL_INFO!$D$5:$AS$749, 37, FALSE)</f>
        <v>27</v>
      </c>
      <c r="AQ654" s="368">
        <f>VLOOKUP($B654, '0.학교(충남+대전)'!$C$4:$AC$767, 27, FALSE)</f>
        <v>33</v>
      </c>
      <c r="AR654" s="368">
        <f>VLOOKUP($B654, '0.학교(충남+대전)'!$C$4:$AH$767, 29, FALSE)</f>
        <v>31</v>
      </c>
      <c r="AS654" s="368">
        <f>VLOOKUP($B654, '0.학교(충남+대전)'!$C$4:$AH$767, 30, FALSE)</f>
        <v>0</v>
      </c>
      <c r="AT654" s="368">
        <f>VLOOKUP($G654, SCHOOL_INFO!$D$5:$AS$749, 38, FALSE)</f>
        <v>0</v>
      </c>
      <c r="AU654" s="368">
        <f>VLOOKUP($G654, SCHOOL_INFO!$D$5:$AS$749, 39, FALSE)</f>
        <v>8</v>
      </c>
      <c r="AV654" s="368">
        <f>VLOOKUP($G654, SCHOOL_INFO!$D$5:$AS$749, 40, FALSE)</f>
        <v>31</v>
      </c>
      <c r="AW654" s="368">
        <f>VLOOKUP($G654, SCHOOL_INFO!$D$5:$AS$749, 41, FALSE)</f>
        <v>0</v>
      </c>
      <c r="AX654" s="368">
        <f>VLOOKUP($G654, SCHOOL_INFO!$D$5:$AS$749, 42, FALSE)</f>
        <v>0</v>
      </c>
    </row>
    <row r="655" spans="1:50" ht="16.5" customHeight="1">
      <c r="A655" s="80">
        <v>651</v>
      </c>
      <c r="B655" s="86" t="s">
        <v>2087</v>
      </c>
      <c r="C655" s="88" t="s">
        <v>28</v>
      </c>
      <c r="D655" s="86" t="s">
        <v>2233</v>
      </c>
      <c r="E655" s="86" t="s">
        <v>2057</v>
      </c>
      <c r="F655" s="106" t="s">
        <v>727</v>
      </c>
      <c r="G655" s="104" t="s">
        <v>2088</v>
      </c>
      <c r="H655" s="390" t="s">
        <v>26</v>
      </c>
      <c r="I655" s="390" t="s">
        <v>699</v>
      </c>
      <c r="J655" s="88" t="s">
        <v>5123</v>
      </c>
      <c r="K655" s="366">
        <v>2</v>
      </c>
      <c r="L655" s="367">
        <v>1</v>
      </c>
      <c r="M655" s="367">
        <v>1</v>
      </c>
      <c r="N655" s="368">
        <f>VLOOKUP($G655, SCHOOL_INFO!$D$5:$AS$749, 6, FALSE)</f>
        <v>10</v>
      </c>
      <c r="O655" s="368">
        <f>VLOOKUP($G655, SCHOOL_INFO!$D$5:$AS$749, 7, FALSE)</f>
        <v>0</v>
      </c>
      <c r="P655" s="368">
        <f>VLOOKUP($G655, SCHOOL_INFO!$D$5:$AS$749, 8, FALSE)</f>
        <v>1</v>
      </c>
      <c r="Q655" s="368">
        <f>VLOOKUP($G655, SCHOOL_INFO!$D$5:$AS$749, 10, FALSE)</f>
        <v>0</v>
      </c>
      <c r="R655" s="368">
        <f>VLOOKUP($G655, SCHOOL_INFO!$D$5:$AS$749, 11, FALSE)</f>
        <v>0</v>
      </c>
      <c r="S655" s="368">
        <f>VLOOKUP($G655, SCHOOL_INFO!$D$5:$AS$749, 12, FALSE)</f>
        <v>0</v>
      </c>
      <c r="T655" s="368">
        <f>VLOOKUP($G655, SCHOOL_INFO!$D$5:$AS$749, 13, FALSE)</f>
        <v>0</v>
      </c>
      <c r="U655" s="368">
        <f>VLOOKUP($G655, SCHOOL_INFO!$D$5:$AS$749, 14, FALSE)</f>
        <v>0</v>
      </c>
      <c r="V655" s="368">
        <f>VLOOKUP($G655, SCHOOL_INFO!$D$5:$AS$749, 15, FALSE)</f>
        <v>0</v>
      </c>
      <c r="W655" s="368">
        <f>VLOOKUP($G655, SCHOOL_INFO!$D$5:$AS$749, 17, FALSE)</f>
        <v>6</v>
      </c>
      <c r="X655" s="368">
        <f>VLOOKUP($G655, SCHOOL_INFO!$D$5:$AS$749, 18, FALSE)</f>
        <v>0</v>
      </c>
      <c r="Y655" s="368">
        <f>VLOOKUP($G655, SCHOOL_INFO!$D$5:$AS$749, 19, FALSE)</f>
        <v>0</v>
      </c>
      <c r="Z655" s="368">
        <f>VLOOKUP($G655, SCHOOL_INFO!$D$5:$AS$749, 21, FALSE)</f>
        <v>2</v>
      </c>
      <c r="AA655" s="368">
        <f>VLOOKUP($G655, SCHOOL_INFO!$D$5:$AS$749, 22, FALSE)</f>
        <v>2</v>
      </c>
      <c r="AB655" s="368">
        <f>VLOOKUP($G655, SCHOOL_INFO!$D$5:$AS$749, 23, FALSE)</f>
        <v>0</v>
      </c>
      <c r="AC655" s="368">
        <f>VLOOKUP($G655, SCHOOL_INFO!$D$5:$AS$749, 25, FALSE)</f>
        <v>16</v>
      </c>
      <c r="AD655" s="368">
        <f>VLOOKUP($G655, SCHOOL_INFO!$D$5:$AS$749, 26, FALSE)</f>
        <v>0</v>
      </c>
      <c r="AE655" s="368">
        <f>VLOOKUP($G655, SCHOOL_INFO!$D$5:$AS$749, 27, FALSE)</f>
        <v>0</v>
      </c>
      <c r="AF655" s="368">
        <f>VLOOKUP($G655, SCHOOL_INFO!$D$5:$AS$749, 29, FALSE)</f>
        <v>0</v>
      </c>
      <c r="AG655" s="368">
        <f>VLOOKUP($G655, SCHOOL_INFO!$D$5:$AS$749, 30, FALSE)</f>
        <v>0</v>
      </c>
      <c r="AH655" s="368">
        <f>VLOOKUP($G655, SCHOOL_INFO!$D$5:$AS$749, 31, FALSE)</f>
        <v>0</v>
      </c>
      <c r="AI655" s="368">
        <f>VLOOKUP($G655, SCHOOL_INFO!$D$5:$AS$749, 33, FALSE)</f>
        <v>1</v>
      </c>
      <c r="AJ655" s="368">
        <f>VLOOKUP($G655, SCHOOL_INFO!$D$5:$AS$749, 34, FALSE)</f>
        <v>0</v>
      </c>
      <c r="AK655" s="368">
        <f>VLOOKUP($G655, SCHOOL_INFO!$D$5:$AS$749, 35, FALSE)</f>
        <v>6</v>
      </c>
      <c r="AL655" s="368">
        <f>VLOOKUP($B655, '0.학교(충남+대전)'!$C$4:$AH$767, 31, FALSE)</f>
        <v>6</v>
      </c>
      <c r="AM655" s="368">
        <f>VLOOKUP($B655, '0.학교(충남+대전)'!$C$4:$AH$767, 32, FALSE)</f>
        <v>0</v>
      </c>
      <c r="AN655" s="368">
        <f>VLOOKUP($G655, SCHOOL_INFO!$D$5:$AS$749, 9, FALSE)</f>
        <v>11</v>
      </c>
      <c r="AO655" s="368">
        <f>VLOOKUP($G655, SCHOOL_INFO!$D$5:$AS$749, 36, FALSE)</f>
        <v>6</v>
      </c>
      <c r="AP655" s="368">
        <f>VLOOKUP($G655, SCHOOL_INFO!$D$5:$AS$749, 37, FALSE)</f>
        <v>20</v>
      </c>
      <c r="AQ655" s="368">
        <f>VLOOKUP($B655, '0.학교(충남+대전)'!$C$4:$AC$767, 27, FALSE)</f>
        <v>26</v>
      </c>
      <c r="AR655" s="368">
        <f>VLOOKUP($B655, '0.학교(충남+대전)'!$C$4:$AH$767, 29, FALSE)</f>
        <v>26</v>
      </c>
      <c r="AS655" s="368">
        <f>VLOOKUP($B655, '0.학교(충남+대전)'!$C$4:$AH$767, 30, FALSE)</f>
        <v>0</v>
      </c>
      <c r="AT655" s="368">
        <f>VLOOKUP($G655, SCHOOL_INFO!$D$5:$AS$749, 38, FALSE)</f>
        <v>0</v>
      </c>
      <c r="AU655" s="368">
        <f>VLOOKUP($G655, SCHOOL_INFO!$D$5:$AS$749, 39, FALSE)</f>
        <v>8</v>
      </c>
      <c r="AV655" s="368">
        <f>VLOOKUP($G655, SCHOOL_INFO!$D$5:$AS$749, 40, FALSE)</f>
        <v>26</v>
      </c>
      <c r="AW655" s="368">
        <f>VLOOKUP($G655, SCHOOL_INFO!$D$5:$AS$749, 41, FALSE)</f>
        <v>0</v>
      </c>
      <c r="AX655" s="368">
        <f>VLOOKUP($G655, SCHOOL_INFO!$D$5:$AS$749, 42, FALSE)</f>
        <v>0</v>
      </c>
    </row>
    <row r="656" spans="1:50" ht="16.5" customHeight="1">
      <c r="A656" s="81">
        <v>652</v>
      </c>
      <c r="B656" s="86" t="s">
        <v>2089</v>
      </c>
      <c r="C656" s="88" t="s">
        <v>28</v>
      </c>
      <c r="D656" s="86" t="s">
        <v>2233</v>
      </c>
      <c r="E656" s="86" t="s">
        <v>2057</v>
      </c>
      <c r="F656" s="106" t="s">
        <v>727</v>
      </c>
      <c r="G656" s="104" t="s">
        <v>2090</v>
      </c>
      <c r="H656" s="390" t="s">
        <v>2353</v>
      </c>
      <c r="I656" s="390" t="s">
        <v>699</v>
      </c>
      <c r="J656" s="88" t="s">
        <v>5123</v>
      </c>
      <c r="K656" s="366">
        <v>2</v>
      </c>
      <c r="L656" s="367">
        <v>1</v>
      </c>
      <c r="M656" s="367">
        <v>1</v>
      </c>
      <c r="N656" s="368">
        <f>VLOOKUP($G656, SCHOOL_INFO!$D$5:$AS$749, 6, FALSE)</f>
        <v>5</v>
      </c>
      <c r="O656" s="368">
        <f>VLOOKUP($G656, SCHOOL_INFO!$D$5:$AS$749, 7, FALSE)</f>
        <v>0</v>
      </c>
      <c r="P656" s="368">
        <f>VLOOKUP($G656, SCHOOL_INFO!$D$5:$AS$749, 8, FALSE)</f>
        <v>1</v>
      </c>
      <c r="Q656" s="368">
        <f>VLOOKUP($G656, SCHOOL_INFO!$D$5:$AS$749, 10, FALSE)</f>
        <v>0</v>
      </c>
      <c r="R656" s="368">
        <f>VLOOKUP($G656, SCHOOL_INFO!$D$5:$AS$749, 11, FALSE)</f>
        <v>0</v>
      </c>
      <c r="S656" s="368">
        <f>VLOOKUP($G656, SCHOOL_INFO!$D$5:$AS$749, 12, FALSE)</f>
        <v>0</v>
      </c>
      <c r="T656" s="368">
        <f>VLOOKUP($G656, SCHOOL_INFO!$D$5:$AS$749, 13, FALSE)</f>
        <v>0</v>
      </c>
      <c r="U656" s="368">
        <f>VLOOKUP($G656, SCHOOL_INFO!$D$5:$AS$749, 14, FALSE)</f>
        <v>0</v>
      </c>
      <c r="V656" s="368">
        <f>VLOOKUP($G656, SCHOOL_INFO!$D$5:$AS$749, 15, FALSE)</f>
        <v>0</v>
      </c>
      <c r="W656" s="368">
        <f>VLOOKUP($G656, SCHOOL_INFO!$D$5:$AS$749, 17, FALSE)</f>
        <v>0</v>
      </c>
      <c r="X656" s="368">
        <f>VLOOKUP($G656, SCHOOL_INFO!$D$5:$AS$749, 18, FALSE)</f>
        <v>0</v>
      </c>
      <c r="Y656" s="368">
        <f>VLOOKUP($G656, SCHOOL_INFO!$D$5:$AS$749, 19, FALSE)</f>
        <v>0</v>
      </c>
      <c r="Z656" s="368">
        <f>VLOOKUP($G656, SCHOOL_INFO!$D$5:$AS$749, 21, FALSE)</f>
        <v>9</v>
      </c>
      <c r="AA656" s="368">
        <f>VLOOKUP($G656, SCHOOL_INFO!$D$5:$AS$749, 22, FALSE)</f>
        <v>3</v>
      </c>
      <c r="AB656" s="368">
        <f>VLOOKUP($G656, SCHOOL_INFO!$D$5:$AS$749, 23, FALSE)</f>
        <v>0</v>
      </c>
      <c r="AC656" s="368">
        <f>VLOOKUP($G656, SCHOOL_INFO!$D$5:$AS$749, 25, FALSE)</f>
        <v>4</v>
      </c>
      <c r="AD656" s="368">
        <f>VLOOKUP($G656, SCHOOL_INFO!$D$5:$AS$749, 26, FALSE)</f>
        <v>0</v>
      </c>
      <c r="AE656" s="368">
        <f>VLOOKUP($G656, SCHOOL_INFO!$D$5:$AS$749, 27, FALSE)</f>
        <v>0</v>
      </c>
      <c r="AF656" s="368">
        <f>VLOOKUP($G656, SCHOOL_INFO!$D$5:$AS$749, 29, FALSE)</f>
        <v>0</v>
      </c>
      <c r="AG656" s="368">
        <f>VLOOKUP($G656, SCHOOL_INFO!$D$5:$AS$749, 30, FALSE)</f>
        <v>0</v>
      </c>
      <c r="AH656" s="368">
        <f>VLOOKUP($G656, SCHOOL_INFO!$D$5:$AS$749, 31, FALSE)</f>
        <v>0</v>
      </c>
      <c r="AI656" s="368">
        <f>VLOOKUP($G656, SCHOOL_INFO!$D$5:$AS$749, 33, FALSE)</f>
        <v>1</v>
      </c>
      <c r="AJ656" s="368">
        <f>VLOOKUP($G656, SCHOOL_INFO!$D$5:$AS$749, 34, FALSE)</f>
        <v>0</v>
      </c>
      <c r="AK656" s="368">
        <f>VLOOKUP($G656, SCHOOL_INFO!$D$5:$AS$749, 35, FALSE)</f>
        <v>3</v>
      </c>
      <c r="AL656" s="368">
        <f>VLOOKUP($B656, '0.학교(충남+대전)'!$C$4:$AH$767, 31, FALSE)</f>
        <v>3</v>
      </c>
      <c r="AM656" s="368">
        <f>VLOOKUP($B656, '0.학교(충남+대전)'!$C$4:$AH$767, 32, FALSE)</f>
        <v>0</v>
      </c>
      <c r="AN656" s="368">
        <f>VLOOKUP($G656, SCHOOL_INFO!$D$5:$AS$749, 9, FALSE)</f>
        <v>6</v>
      </c>
      <c r="AO656" s="368">
        <f>VLOOKUP($G656, SCHOOL_INFO!$D$5:$AS$749, 36, FALSE)</f>
        <v>3</v>
      </c>
      <c r="AP656" s="368">
        <f>VLOOKUP($G656, SCHOOL_INFO!$D$5:$AS$749, 37, FALSE)</f>
        <v>6</v>
      </c>
      <c r="AQ656" s="368">
        <f>VLOOKUP($B656, '0.학교(충남+대전)'!$C$4:$AC$767, 27, FALSE)</f>
        <v>9</v>
      </c>
      <c r="AR656" s="368">
        <f>VLOOKUP($B656, '0.학교(충남+대전)'!$C$4:$AH$767, 29, FALSE)</f>
        <v>9</v>
      </c>
      <c r="AS656" s="368">
        <f>VLOOKUP($B656, '0.학교(충남+대전)'!$C$4:$AH$767, 30, FALSE)</f>
        <v>0</v>
      </c>
      <c r="AT656" s="368">
        <f>VLOOKUP($G656, SCHOOL_INFO!$D$5:$AS$749, 38, FALSE)</f>
        <v>1</v>
      </c>
      <c r="AU656" s="368">
        <f>VLOOKUP($G656, SCHOOL_INFO!$D$5:$AS$749, 39, FALSE)</f>
        <v>4</v>
      </c>
      <c r="AV656" s="368">
        <f>VLOOKUP($G656, SCHOOL_INFO!$D$5:$AS$749, 40, FALSE)</f>
        <v>9</v>
      </c>
      <c r="AW656" s="368">
        <f>VLOOKUP($G656, SCHOOL_INFO!$D$5:$AS$749, 41, FALSE)</f>
        <v>0</v>
      </c>
      <c r="AX656" s="368">
        <f>VLOOKUP($G656, SCHOOL_INFO!$D$5:$AS$749, 42, FALSE)</f>
        <v>0</v>
      </c>
    </row>
    <row r="657" spans="1:50" ht="16.5" customHeight="1">
      <c r="A657" s="80">
        <v>653</v>
      </c>
      <c r="B657" s="86" t="s">
        <v>2091</v>
      </c>
      <c r="C657" s="88" t="s">
        <v>28</v>
      </c>
      <c r="D657" s="86" t="s">
        <v>2233</v>
      </c>
      <c r="E657" s="86" t="s">
        <v>2092</v>
      </c>
      <c r="F657" s="106" t="s">
        <v>727</v>
      </c>
      <c r="G657" s="104" t="s">
        <v>2093</v>
      </c>
      <c r="H657" s="390" t="s">
        <v>2353</v>
      </c>
      <c r="I657" s="390" t="s">
        <v>699</v>
      </c>
      <c r="J657" s="88" t="s">
        <v>5123</v>
      </c>
      <c r="K657" s="366">
        <v>2</v>
      </c>
      <c r="L657" s="367">
        <v>1</v>
      </c>
      <c r="M657" s="367">
        <v>1</v>
      </c>
      <c r="N657" s="368">
        <f>VLOOKUP($G657, SCHOOL_INFO!$D$5:$AS$749, 6, FALSE)</f>
        <v>8</v>
      </c>
      <c r="O657" s="368">
        <f>VLOOKUP($G657, SCHOOL_INFO!$D$5:$AS$749, 7, FALSE)</f>
        <v>3</v>
      </c>
      <c r="P657" s="368">
        <f>VLOOKUP($G657, SCHOOL_INFO!$D$5:$AS$749, 8, FALSE)</f>
        <v>1</v>
      </c>
      <c r="Q657" s="368">
        <f>VLOOKUP($G657, SCHOOL_INFO!$D$5:$AS$749, 10, FALSE)</f>
        <v>1</v>
      </c>
      <c r="R657" s="368">
        <f>VLOOKUP($G657, SCHOOL_INFO!$D$5:$AS$749, 11, FALSE)</f>
        <v>0</v>
      </c>
      <c r="S657" s="368">
        <f>VLOOKUP($G657, SCHOOL_INFO!$D$5:$AS$749, 12, FALSE)</f>
        <v>0</v>
      </c>
      <c r="T657" s="368">
        <f>VLOOKUP($G657, SCHOOL_INFO!$D$5:$AS$749, 13, FALSE)</f>
        <v>0</v>
      </c>
      <c r="U657" s="368">
        <f>VLOOKUP($G657, SCHOOL_INFO!$D$5:$AS$749, 14, FALSE)</f>
        <v>0</v>
      </c>
      <c r="V657" s="368">
        <f>VLOOKUP($G657, SCHOOL_INFO!$D$5:$AS$749, 15, FALSE)</f>
        <v>0</v>
      </c>
      <c r="W657" s="368">
        <f>VLOOKUP($G657, SCHOOL_INFO!$D$5:$AS$749, 17, FALSE)</f>
        <v>0</v>
      </c>
      <c r="X657" s="368">
        <f>VLOOKUP($G657, SCHOOL_INFO!$D$5:$AS$749, 18, FALSE)</f>
        <v>0</v>
      </c>
      <c r="Y657" s="368">
        <f>VLOOKUP($G657, SCHOOL_INFO!$D$5:$AS$749, 19, FALSE)</f>
        <v>0</v>
      </c>
      <c r="Z657" s="368">
        <f>VLOOKUP($G657, SCHOOL_INFO!$D$5:$AS$749, 21, FALSE)</f>
        <v>2</v>
      </c>
      <c r="AA657" s="368">
        <f>VLOOKUP($G657, SCHOOL_INFO!$D$5:$AS$749, 22, FALSE)</f>
        <v>2</v>
      </c>
      <c r="AB657" s="368">
        <f>VLOOKUP($G657, SCHOOL_INFO!$D$5:$AS$749, 23, FALSE)</f>
        <v>0</v>
      </c>
      <c r="AC657" s="368">
        <f>VLOOKUP($G657, SCHOOL_INFO!$D$5:$AS$749, 25, FALSE)</f>
        <v>8</v>
      </c>
      <c r="AD657" s="368">
        <f>VLOOKUP($G657, SCHOOL_INFO!$D$5:$AS$749, 26, FALSE)</f>
        <v>3</v>
      </c>
      <c r="AE657" s="368">
        <f>VLOOKUP($G657, SCHOOL_INFO!$D$5:$AS$749, 27, FALSE)</f>
        <v>0</v>
      </c>
      <c r="AF657" s="368">
        <f>VLOOKUP($G657, SCHOOL_INFO!$D$5:$AS$749, 29, FALSE)</f>
        <v>0</v>
      </c>
      <c r="AG657" s="368">
        <f>VLOOKUP($G657, SCHOOL_INFO!$D$5:$AS$749, 30, FALSE)</f>
        <v>0</v>
      </c>
      <c r="AH657" s="368">
        <f>VLOOKUP($G657, SCHOOL_INFO!$D$5:$AS$749, 31, FALSE)</f>
        <v>0</v>
      </c>
      <c r="AI657" s="368">
        <f>VLOOKUP($G657, SCHOOL_INFO!$D$5:$AS$749, 33, FALSE)</f>
        <v>1</v>
      </c>
      <c r="AJ657" s="368">
        <f>VLOOKUP($G657, SCHOOL_INFO!$D$5:$AS$749, 34, FALSE)</f>
        <v>0</v>
      </c>
      <c r="AK657" s="368">
        <f>VLOOKUP($G657, SCHOOL_INFO!$D$5:$AS$749, 35, FALSE)</f>
        <v>1</v>
      </c>
      <c r="AL657" s="368">
        <f>VLOOKUP($B657, '0.학교(충남+대전)'!$C$4:$AH$767, 31, FALSE)</f>
        <v>1</v>
      </c>
      <c r="AM657" s="368">
        <f>VLOOKUP($B657, '0.학교(충남+대전)'!$C$4:$AH$767, 32, FALSE)</f>
        <v>0</v>
      </c>
      <c r="AN657" s="368">
        <f>VLOOKUP($G657, SCHOOL_INFO!$D$5:$AS$749, 9, FALSE)</f>
        <v>12</v>
      </c>
      <c r="AO657" s="368">
        <f>VLOOKUP($G657, SCHOOL_INFO!$D$5:$AS$749, 36, FALSE)</f>
        <v>8</v>
      </c>
      <c r="AP657" s="368">
        <f>VLOOKUP($G657, SCHOOL_INFO!$D$5:$AS$749, 37, FALSE)</f>
        <v>0</v>
      </c>
      <c r="AQ657" s="368">
        <f>VLOOKUP($B657, '0.학교(충남+대전)'!$C$4:$AC$767, 27, FALSE)</f>
        <v>8</v>
      </c>
      <c r="AR657" s="368">
        <f>VLOOKUP($B657, '0.학교(충남+대전)'!$C$4:$AH$767, 29, FALSE)</f>
        <v>8</v>
      </c>
      <c r="AS657" s="368">
        <f>VLOOKUP($B657, '0.학교(충남+대전)'!$C$4:$AH$767, 30, FALSE)</f>
        <v>0</v>
      </c>
      <c r="AT657" s="368">
        <f>VLOOKUP($G657, SCHOOL_INFO!$D$5:$AS$749, 38, FALSE)</f>
        <v>1</v>
      </c>
      <c r="AU657" s="368">
        <f>VLOOKUP($G657, SCHOOL_INFO!$D$5:$AS$749, 39, FALSE)</f>
        <v>2</v>
      </c>
      <c r="AV657" s="368">
        <f>VLOOKUP($G657, SCHOOL_INFO!$D$5:$AS$749, 40, FALSE)</f>
        <v>8</v>
      </c>
      <c r="AW657" s="368">
        <f>VLOOKUP($G657, SCHOOL_INFO!$D$5:$AS$749, 41, FALSE)</f>
        <v>0</v>
      </c>
      <c r="AX657" s="368">
        <f>VLOOKUP($G657, SCHOOL_INFO!$D$5:$AS$749, 42, FALSE)</f>
        <v>0</v>
      </c>
    </row>
    <row r="658" spans="1:50" ht="16.5" customHeight="1">
      <c r="A658" s="80">
        <v>654</v>
      </c>
      <c r="B658" s="86" t="s">
        <v>2094</v>
      </c>
      <c r="C658" s="88" t="s">
        <v>28</v>
      </c>
      <c r="D658" s="86" t="s">
        <v>2233</v>
      </c>
      <c r="E658" s="86" t="s">
        <v>2092</v>
      </c>
      <c r="F658" s="105" t="s">
        <v>730</v>
      </c>
      <c r="G658" s="104" t="s">
        <v>2095</v>
      </c>
      <c r="H658" s="390" t="s">
        <v>2353</v>
      </c>
      <c r="I658" s="390" t="s">
        <v>699</v>
      </c>
      <c r="J658" s="88" t="s">
        <v>5123</v>
      </c>
      <c r="K658" s="366">
        <v>2</v>
      </c>
      <c r="L658" s="367">
        <v>1</v>
      </c>
      <c r="M658" s="367">
        <v>1</v>
      </c>
      <c r="N658" s="368">
        <f>VLOOKUP($G658, SCHOOL_INFO!$D$5:$AS$749, 6, FALSE)</f>
        <v>4</v>
      </c>
      <c r="O658" s="368">
        <f>VLOOKUP($G658, SCHOOL_INFO!$D$5:$AS$749, 7, FALSE)</f>
        <v>2</v>
      </c>
      <c r="P658" s="368">
        <f>VLOOKUP($G658, SCHOOL_INFO!$D$5:$AS$749, 8, FALSE)</f>
        <v>3</v>
      </c>
      <c r="Q658" s="368">
        <f>VLOOKUP($G658, SCHOOL_INFO!$D$5:$AS$749, 10, FALSE)</f>
        <v>0</v>
      </c>
      <c r="R658" s="368">
        <f>VLOOKUP($G658, SCHOOL_INFO!$D$5:$AS$749, 11, FALSE)</f>
        <v>0</v>
      </c>
      <c r="S658" s="368">
        <f>VLOOKUP($G658, SCHOOL_INFO!$D$5:$AS$749, 12, FALSE)</f>
        <v>0</v>
      </c>
      <c r="T658" s="368">
        <f>VLOOKUP($G658, SCHOOL_INFO!$D$5:$AS$749, 13, FALSE)</f>
        <v>0</v>
      </c>
      <c r="U658" s="368">
        <f>VLOOKUP($G658, SCHOOL_INFO!$D$5:$AS$749, 14, FALSE)</f>
        <v>0</v>
      </c>
      <c r="V658" s="368">
        <f>VLOOKUP($G658, SCHOOL_INFO!$D$5:$AS$749, 15, FALSE)</f>
        <v>0</v>
      </c>
      <c r="W658" s="368">
        <f>VLOOKUP($G658, SCHOOL_INFO!$D$5:$AS$749, 17, FALSE)</f>
        <v>1</v>
      </c>
      <c r="X658" s="368">
        <f>VLOOKUP($G658, SCHOOL_INFO!$D$5:$AS$749, 18, FALSE)</f>
        <v>0</v>
      </c>
      <c r="Y658" s="368">
        <f>VLOOKUP($G658, SCHOOL_INFO!$D$5:$AS$749, 19, FALSE)</f>
        <v>0</v>
      </c>
      <c r="Z658" s="368">
        <f>VLOOKUP($G658, SCHOOL_INFO!$D$5:$AS$749, 21, FALSE)</f>
        <v>2</v>
      </c>
      <c r="AA658" s="368">
        <f>VLOOKUP($G658, SCHOOL_INFO!$D$5:$AS$749, 22, FALSE)</f>
        <v>2</v>
      </c>
      <c r="AB658" s="368">
        <f>VLOOKUP($G658, SCHOOL_INFO!$D$5:$AS$749, 23, FALSE)</f>
        <v>0</v>
      </c>
      <c r="AC658" s="368">
        <f>VLOOKUP($G658, SCHOOL_INFO!$D$5:$AS$749, 25, FALSE)</f>
        <v>6</v>
      </c>
      <c r="AD658" s="368">
        <f>VLOOKUP($G658, SCHOOL_INFO!$D$5:$AS$749, 26, FALSE)</f>
        <v>1</v>
      </c>
      <c r="AE658" s="368">
        <f>VLOOKUP($G658, SCHOOL_INFO!$D$5:$AS$749, 27, FALSE)</f>
        <v>0</v>
      </c>
      <c r="AF658" s="368">
        <f>VLOOKUP($G658, SCHOOL_INFO!$D$5:$AS$749, 29, FALSE)</f>
        <v>0</v>
      </c>
      <c r="AG658" s="368">
        <f>VLOOKUP($G658, SCHOOL_INFO!$D$5:$AS$749, 30, FALSE)</f>
        <v>0</v>
      </c>
      <c r="AH658" s="368">
        <f>VLOOKUP($G658, SCHOOL_INFO!$D$5:$AS$749, 31, FALSE)</f>
        <v>0</v>
      </c>
      <c r="AI658" s="368">
        <f>VLOOKUP($G658, SCHOOL_INFO!$D$5:$AS$749, 33, FALSE)</f>
        <v>1</v>
      </c>
      <c r="AJ658" s="368">
        <f>VLOOKUP($G658, SCHOOL_INFO!$D$5:$AS$749, 34, FALSE)</f>
        <v>0</v>
      </c>
      <c r="AK658" s="368">
        <f>VLOOKUP($G658, SCHOOL_INFO!$D$5:$AS$749, 35, FALSE)</f>
        <v>3</v>
      </c>
      <c r="AL658" s="368">
        <f>VLOOKUP($B658, '0.학교(충남+대전)'!$C$4:$AH$767, 31, FALSE)</f>
        <v>3</v>
      </c>
      <c r="AM658" s="368">
        <f>VLOOKUP($B658, '0.학교(충남+대전)'!$C$4:$AH$767, 32, FALSE)</f>
        <v>0</v>
      </c>
      <c r="AN658" s="368">
        <f>VLOOKUP($G658, SCHOOL_INFO!$D$5:$AS$749, 9, FALSE)</f>
        <v>9</v>
      </c>
      <c r="AO658" s="368">
        <f>VLOOKUP($G658, SCHOOL_INFO!$D$5:$AS$749, 36, FALSE)</f>
        <v>3</v>
      </c>
      <c r="AP658" s="368">
        <f>VLOOKUP($G658, SCHOOL_INFO!$D$5:$AS$749, 37, FALSE)</f>
        <v>8</v>
      </c>
      <c r="AQ658" s="368">
        <f>VLOOKUP($B658, '0.학교(충남+대전)'!$C$4:$AC$767, 27, FALSE)</f>
        <v>11</v>
      </c>
      <c r="AR658" s="368">
        <f>VLOOKUP($B658, '0.학교(충남+대전)'!$C$4:$AH$767, 29, FALSE)</f>
        <v>11</v>
      </c>
      <c r="AS658" s="368">
        <f>VLOOKUP($B658, '0.학교(충남+대전)'!$C$4:$AH$767, 30, FALSE)</f>
        <v>0</v>
      </c>
      <c r="AT658" s="368">
        <f>VLOOKUP($G658, SCHOOL_INFO!$D$5:$AS$749, 38, FALSE)</f>
        <v>1</v>
      </c>
      <c r="AU658" s="368">
        <f>VLOOKUP($G658, SCHOOL_INFO!$D$5:$AS$749, 39, FALSE)</f>
        <v>4</v>
      </c>
      <c r="AV658" s="368">
        <f>VLOOKUP($G658, SCHOOL_INFO!$D$5:$AS$749, 40, FALSE)</f>
        <v>11</v>
      </c>
      <c r="AW658" s="368">
        <f>VLOOKUP($G658, SCHOOL_INFO!$D$5:$AS$749, 41, FALSE)</f>
        <v>0</v>
      </c>
      <c r="AX658" s="368">
        <f>VLOOKUP($G658, SCHOOL_INFO!$D$5:$AS$749, 42, FALSE)</f>
        <v>0</v>
      </c>
    </row>
    <row r="659" spans="1:50" ht="16.5" customHeight="1">
      <c r="A659" s="81">
        <v>655</v>
      </c>
      <c r="B659" s="86" t="s">
        <v>2096</v>
      </c>
      <c r="C659" s="88" t="s">
        <v>28</v>
      </c>
      <c r="D659" s="86" t="s">
        <v>2233</v>
      </c>
      <c r="E659" s="86" t="s">
        <v>2092</v>
      </c>
      <c r="F659" s="106" t="s">
        <v>727</v>
      </c>
      <c r="G659" s="104" t="s">
        <v>2097</v>
      </c>
      <c r="H659" s="390" t="s">
        <v>2353</v>
      </c>
      <c r="I659" s="390" t="s">
        <v>699</v>
      </c>
      <c r="J659" s="88" t="s">
        <v>5123</v>
      </c>
      <c r="K659" s="366">
        <v>2</v>
      </c>
      <c r="L659" s="367">
        <v>1</v>
      </c>
      <c r="M659" s="367">
        <v>1</v>
      </c>
      <c r="N659" s="368">
        <f>VLOOKUP($G659, SCHOOL_INFO!$D$5:$AS$749, 6, FALSE)</f>
        <v>8</v>
      </c>
      <c r="O659" s="368">
        <f>VLOOKUP($G659, SCHOOL_INFO!$D$5:$AS$749, 7, FALSE)</f>
        <v>1</v>
      </c>
      <c r="P659" s="368">
        <f>VLOOKUP($G659, SCHOOL_INFO!$D$5:$AS$749, 8, FALSE)</f>
        <v>1</v>
      </c>
      <c r="Q659" s="368">
        <f>VLOOKUP($G659, SCHOOL_INFO!$D$5:$AS$749, 10, FALSE)</f>
        <v>2</v>
      </c>
      <c r="R659" s="368">
        <f>VLOOKUP($G659, SCHOOL_INFO!$D$5:$AS$749, 11, FALSE)</f>
        <v>0</v>
      </c>
      <c r="S659" s="368">
        <f>VLOOKUP($G659, SCHOOL_INFO!$D$5:$AS$749, 12, FALSE)</f>
        <v>0</v>
      </c>
      <c r="T659" s="368">
        <f>VLOOKUP($G659, SCHOOL_INFO!$D$5:$AS$749, 13, FALSE)</f>
        <v>0</v>
      </c>
      <c r="U659" s="368">
        <f>VLOOKUP($G659, SCHOOL_INFO!$D$5:$AS$749, 14, FALSE)</f>
        <v>0</v>
      </c>
      <c r="V659" s="368">
        <f>VLOOKUP($G659, SCHOOL_INFO!$D$5:$AS$749, 15, FALSE)</f>
        <v>0</v>
      </c>
      <c r="W659" s="368">
        <f>VLOOKUP($G659, SCHOOL_INFO!$D$5:$AS$749, 17, FALSE)</f>
        <v>0</v>
      </c>
      <c r="X659" s="368">
        <f>VLOOKUP($G659, SCHOOL_INFO!$D$5:$AS$749, 18, FALSE)</f>
        <v>0</v>
      </c>
      <c r="Y659" s="368">
        <f>VLOOKUP($G659, SCHOOL_INFO!$D$5:$AS$749, 19, FALSE)</f>
        <v>0</v>
      </c>
      <c r="Z659" s="368">
        <f>VLOOKUP($G659, SCHOOL_INFO!$D$5:$AS$749, 21, FALSE)</f>
        <v>2</v>
      </c>
      <c r="AA659" s="368">
        <f>VLOOKUP($G659, SCHOOL_INFO!$D$5:$AS$749, 22, FALSE)</f>
        <v>2</v>
      </c>
      <c r="AB659" s="368">
        <f>VLOOKUP($G659, SCHOOL_INFO!$D$5:$AS$749, 23, FALSE)</f>
        <v>0</v>
      </c>
      <c r="AC659" s="368">
        <f>VLOOKUP($G659, SCHOOL_INFO!$D$5:$AS$749, 25, FALSE)</f>
        <v>8</v>
      </c>
      <c r="AD659" s="368">
        <f>VLOOKUP($G659, SCHOOL_INFO!$D$5:$AS$749, 26, FALSE)</f>
        <v>0</v>
      </c>
      <c r="AE659" s="368">
        <f>VLOOKUP($G659, SCHOOL_INFO!$D$5:$AS$749, 27, FALSE)</f>
        <v>0</v>
      </c>
      <c r="AF659" s="368">
        <f>VLOOKUP($G659, SCHOOL_INFO!$D$5:$AS$749, 29, FALSE)</f>
        <v>5</v>
      </c>
      <c r="AG659" s="368">
        <f>VLOOKUP($G659, SCHOOL_INFO!$D$5:$AS$749, 30, FALSE)</f>
        <v>2</v>
      </c>
      <c r="AH659" s="368">
        <f>VLOOKUP($G659, SCHOOL_INFO!$D$5:$AS$749, 31, FALSE)</f>
        <v>0</v>
      </c>
      <c r="AI659" s="368">
        <f>VLOOKUP($G659, SCHOOL_INFO!$D$5:$AS$749, 33, FALSE)</f>
        <v>1</v>
      </c>
      <c r="AJ659" s="368">
        <f>VLOOKUP($G659, SCHOOL_INFO!$D$5:$AS$749, 34, FALSE)</f>
        <v>0</v>
      </c>
      <c r="AK659" s="368">
        <f>VLOOKUP($G659, SCHOOL_INFO!$D$5:$AS$749, 35, FALSE)</f>
        <v>3</v>
      </c>
      <c r="AL659" s="368">
        <f>VLOOKUP($B659, '0.학교(충남+대전)'!$C$4:$AH$767, 31, FALSE)</f>
        <v>3</v>
      </c>
      <c r="AM659" s="368">
        <f>VLOOKUP($B659, '0.학교(충남+대전)'!$C$4:$AH$767, 32, FALSE)</f>
        <v>0</v>
      </c>
      <c r="AN659" s="368">
        <f>VLOOKUP($G659, SCHOOL_INFO!$D$5:$AS$749, 9, FALSE)</f>
        <v>10</v>
      </c>
      <c r="AO659" s="368">
        <f>VLOOKUP($G659, SCHOOL_INFO!$D$5:$AS$749, 36, FALSE)</f>
        <v>5</v>
      </c>
      <c r="AP659" s="368">
        <f>VLOOKUP($G659, SCHOOL_INFO!$D$5:$AS$749, 37, FALSE)</f>
        <v>1</v>
      </c>
      <c r="AQ659" s="368">
        <f>VLOOKUP($B659, '0.학교(충남+대전)'!$C$4:$AC$767, 27, FALSE)</f>
        <v>6</v>
      </c>
      <c r="AR659" s="368">
        <f>VLOOKUP($B659, '0.학교(충남+대전)'!$C$4:$AH$767, 29, FALSE)</f>
        <v>6</v>
      </c>
      <c r="AS659" s="368">
        <f>VLOOKUP($B659, '0.학교(충남+대전)'!$C$4:$AH$767, 30, FALSE)</f>
        <v>0</v>
      </c>
      <c r="AT659" s="368">
        <f>VLOOKUP($G659, SCHOOL_INFO!$D$5:$AS$749, 38, FALSE)</f>
        <v>1</v>
      </c>
      <c r="AU659" s="368">
        <f>VLOOKUP($G659, SCHOOL_INFO!$D$5:$AS$749, 39, FALSE)</f>
        <v>4</v>
      </c>
      <c r="AV659" s="368">
        <f>VLOOKUP($G659, SCHOOL_INFO!$D$5:$AS$749, 40, FALSE)</f>
        <v>6</v>
      </c>
      <c r="AW659" s="368">
        <f>VLOOKUP($G659, SCHOOL_INFO!$D$5:$AS$749, 41, FALSE)</f>
        <v>0</v>
      </c>
      <c r="AX659" s="368">
        <f>VLOOKUP($G659, SCHOOL_INFO!$D$5:$AS$749, 42, FALSE)</f>
        <v>0</v>
      </c>
    </row>
    <row r="660" spans="1:50" ht="16.5" customHeight="1">
      <c r="A660" s="80">
        <v>656</v>
      </c>
      <c r="B660" s="86" t="s">
        <v>2098</v>
      </c>
      <c r="C660" s="88" t="s">
        <v>28</v>
      </c>
      <c r="D660" s="86" t="s">
        <v>2233</v>
      </c>
      <c r="E660" s="86" t="s">
        <v>2092</v>
      </c>
      <c r="F660" s="105" t="s">
        <v>730</v>
      </c>
      <c r="G660" s="104" t="s">
        <v>2099</v>
      </c>
      <c r="H660" s="390" t="s">
        <v>5961</v>
      </c>
      <c r="I660" s="390" t="s">
        <v>699</v>
      </c>
      <c r="J660" s="88">
        <v>0</v>
      </c>
      <c r="K660" s="366">
        <v>0</v>
      </c>
      <c r="L660" s="367">
        <v>1</v>
      </c>
      <c r="M660" s="367">
        <v>1</v>
      </c>
      <c r="N660" s="368">
        <f>VLOOKUP($G660, SCHOOL_INFO!$D$5:$AS$749, 6, FALSE)</f>
        <v>5</v>
      </c>
      <c r="O660" s="368">
        <f>VLOOKUP($G660, SCHOOL_INFO!$D$5:$AS$749, 7, FALSE)</f>
        <v>1</v>
      </c>
      <c r="P660" s="368">
        <f>VLOOKUP($G660, SCHOOL_INFO!$D$5:$AS$749, 8, FALSE)</f>
        <v>1</v>
      </c>
      <c r="Q660" s="368">
        <f>VLOOKUP($G660, SCHOOL_INFO!$D$5:$AS$749, 10, FALSE)</f>
        <v>0</v>
      </c>
      <c r="R660" s="368">
        <f>VLOOKUP($G660, SCHOOL_INFO!$D$5:$AS$749, 11, FALSE)</f>
        <v>0</v>
      </c>
      <c r="S660" s="368">
        <f>VLOOKUP($G660, SCHOOL_INFO!$D$5:$AS$749, 12, FALSE)</f>
        <v>0</v>
      </c>
      <c r="T660" s="368">
        <f>VLOOKUP($G660, SCHOOL_INFO!$D$5:$AS$749, 13, FALSE)</f>
        <v>0</v>
      </c>
      <c r="U660" s="368">
        <f>VLOOKUP($G660, SCHOOL_INFO!$D$5:$AS$749, 14, FALSE)</f>
        <v>0</v>
      </c>
      <c r="V660" s="368">
        <f>VLOOKUP($G660, SCHOOL_INFO!$D$5:$AS$749, 15, FALSE)</f>
        <v>0</v>
      </c>
      <c r="W660" s="368">
        <f>VLOOKUP($G660, SCHOOL_INFO!$D$5:$AS$749, 17, FALSE)</f>
        <v>0</v>
      </c>
      <c r="X660" s="368">
        <f>VLOOKUP($G660, SCHOOL_INFO!$D$5:$AS$749, 18, FALSE)</f>
        <v>0</v>
      </c>
      <c r="Y660" s="368">
        <f>VLOOKUP($G660, SCHOOL_INFO!$D$5:$AS$749, 19, FALSE)</f>
        <v>0</v>
      </c>
      <c r="Z660" s="368">
        <f>VLOOKUP($G660, SCHOOL_INFO!$D$5:$AS$749, 21, FALSE)</f>
        <v>2</v>
      </c>
      <c r="AA660" s="368">
        <f>VLOOKUP($G660, SCHOOL_INFO!$D$5:$AS$749, 22, FALSE)</f>
        <v>2</v>
      </c>
      <c r="AB660" s="368">
        <f>VLOOKUP($G660, SCHOOL_INFO!$D$5:$AS$749, 23, FALSE)</f>
        <v>0</v>
      </c>
      <c r="AC660" s="368">
        <f>VLOOKUP($G660, SCHOOL_INFO!$D$5:$AS$749, 25, FALSE)</f>
        <v>10</v>
      </c>
      <c r="AD660" s="368">
        <f>VLOOKUP($G660, SCHOOL_INFO!$D$5:$AS$749, 26, FALSE)</f>
        <v>2</v>
      </c>
      <c r="AE660" s="368">
        <f>VLOOKUP($G660, SCHOOL_INFO!$D$5:$AS$749, 27, FALSE)</f>
        <v>0</v>
      </c>
      <c r="AF660" s="368">
        <f>VLOOKUP($G660, SCHOOL_INFO!$D$5:$AS$749, 29, FALSE)</f>
        <v>0</v>
      </c>
      <c r="AG660" s="368">
        <f>VLOOKUP($G660, SCHOOL_INFO!$D$5:$AS$749, 30, FALSE)</f>
        <v>0</v>
      </c>
      <c r="AH660" s="368">
        <f>VLOOKUP($G660, SCHOOL_INFO!$D$5:$AS$749, 31, FALSE)</f>
        <v>0</v>
      </c>
      <c r="AI660" s="368">
        <f>VLOOKUP($G660, SCHOOL_INFO!$D$5:$AS$749, 33, FALSE)</f>
        <v>1</v>
      </c>
      <c r="AJ660" s="368">
        <f>VLOOKUP($G660, SCHOOL_INFO!$D$5:$AS$749, 34, FALSE)</f>
        <v>0</v>
      </c>
      <c r="AK660" s="368">
        <f>VLOOKUP($G660, SCHOOL_INFO!$D$5:$AS$749, 35, FALSE)</f>
        <v>3</v>
      </c>
      <c r="AL660" s="368">
        <f>VLOOKUP($B660, '0.학교(충남+대전)'!$C$4:$AH$767, 31, FALSE)</f>
        <v>3</v>
      </c>
      <c r="AM660" s="368">
        <f>VLOOKUP($B660, '0.학교(충남+대전)'!$C$4:$AH$767, 32, FALSE)</f>
        <v>0</v>
      </c>
      <c r="AN660" s="368">
        <f>VLOOKUP($G660, SCHOOL_INFO!$D$5:$AS$749, 9, FALSE)</f>
        <v>7</v>
      </c>
      <c r="AO660" s="368">
        <f>VLOOKUP($G660, SCHOOL_INFO!$D$5:$AS$749, 36, FALSE)</f>
        <v>16</v>
      </c>
      <c r="AP660" s="368">
        <f>VLOOKUP($G660, SCHOOL_INFO!$D$5:$AS$749, 37, FALSE)</f>
        <v>0</v>
      </c>
      <c r="AQ660" s="368">
        <f>VLOOKUP($B660, '0.학교(충남+대전)'!$C$4:$AC$767, 27, FALSE)</f>
        <v>16</v>
      </c>
      <c r="AR660" s="368">
        <f>VLOOKUP($B660, '0.학교(충남+대전)'!$C$4:$AH$767, 29, FALSE)</f>
        <v>16</v>
      </c>
      <c r="AS660" s="368">
        <f>VLOOKUP($B660, '0.학교(충남+대전)'!$C$4:$AH$767, 30, FALSE)</f>
        <v>0</v>
      </c>
      <c r="AT660" s="368">
        <f>VLOOKUP($G660, SCHOOL_INFO!$D$5:$AS$749, 38, FALSE)</f>
        <v>1</v>
      </c>
      <c r="AU660" s="368">
        <f>VLOOKUP($G660, SCHOOL_INFO!$D$5:$AS$749, 39, FALSE)</f>
        <v>4</v>
      </c>
      <c r="AV660" s="368">
        <f>VLOOKUP($G660, SCHOOL_INFO!$D$5:$AS$749, 40, FALSE)</f>
        <v>16</v>
      </c>
      <c r="AW660" s="368">
        <f>VLOOKUP($G660, SCHOOL_INFO!$D$5:$AS$749, 41, FALSE)</f>
        <v>0</v>
      </c>
      <c r="AX660" s="368">
        <f>VLOOKUP($G660, SCHOOL_INFO!$D$5:$AS$749, 42, FALSE)</f>
        <v>0</v>
      </c>
    </row>
    <row r="661" spans="1:50" ht="16.5" customHeight="1">
      <c r="A661" s="80">
        <v>657</v>
      </c>
      <c r="B661" s="86" t="s">
        <v>2100</v>
      </c>
      <c r="C661" s="88" t="s">
        <v>28</v>
      </c>
      <c r="D661" s="86" t="s">
        <v>2233</v>
      </c>
      <c r="E661" s="86" t="s">
        <v>2092</v>
      </c>
      <c r="F661" s="106" t="s">
        <v>727</v>
      </c>
      <c r="G661" s="104" t="s">
        <v>2101</v>
      </c>
      <c r="H661" s="390" t="s">
        <v>26</v>
      </c>
      <c r="I661" s="390" t="s">
        <v>699</v>
      </c>
      <c r="J661" s="88" t="s">
        <v>5123</v>
      </c>
      <c r="K661" s="366">
        <v>2</v>
      </c>
      <c r="L661" s="367">
        <v>1</v>
      </c>
      <c r="M661" s="367">
        <v>1</v>
      </c>
      <c r="N661" s="368">
        <f>VLOOKUP($G661, SCHOOL_INFO!$D$5:$AS$749, 6, FALSE)</f>
        <v>4</v>
      </c>
      <c r="O661" s="368">
        <f>VLOOKUP($G661, SCHOOL_INFO!$D$5:$AS$749, 7, FALSE)</f>
        <v>2</v>
      </c>
      <c r="P661" s="368">
        <f>VLOOKUP($G661, SCHOOL_INFO!$D$5:$AS$749, 8, FALSE)</f>
        <v>1</v>
      </c>
      <c r="Q661" s="368">
        <f>VLOOKUP($G661, SCHOOL_INFO!$D$5:$AS$749, 10, FALSE)</f>
        <v>0</v>
      </c>
      <c r="R661" s="368">
        <f>VLOOKUP($G661, SCHOOL_INFO!$D$5:$AS$749, 11, FALSE)</f>
        <v>0</v>
      </c>
      <c r="S661" s="368">
        <f>VLOOKUP($G661, SCHOOL_INFO!$D$5:$AS$749, 12, FALSE)</f>
        <v>0</v>
      </c>
      <c r="T661" s="368">
        <f>VLOOKUP($G661, SCHOOL_INFO!$D$5:$AS$749, 13, FALSE)</f>
        <v>0</v>
      </c>
      <c r="U661" s="368">
        <f>VLOOKUP($G661, SCHOOL_INFO!$D$5:$AS$749, 14, FALSE)</f>
        <v>0</v>
      </c>
      <c r="V661" s="368">
        <f>VLOOKUP($G661, SCHOOL_INFO!$D$5:$AS$749, 15, FALSE)</f>
        <v>0</v>
      </c>
      <c r="W661" s="368">
        <f>VLOOKUP($G661, SCHOOL_INFO!$D$5:$AS$749, 17, FALSE)</f>
        <v>0</v>
      </c>
      <c r="X661" s="368">
        <f>VLOOKUP($G661, SCHOOL_INFO!$D$5:$AS$749, 18, FALSE)</f>
        <v>0</v>
      </c>
      <c r="Y661" s="368">
        <f>VLOOKUP($G661, SCHOOL_INFO!$D$5:$AS$749, 19, FALSE)</f>
        <v>0</v>
      </c>
      <c r="Z661" s="368">
        <f>VLOOKUP($G661, SCHOOL_INFO!$D$5:$AS$749, 21, FALSE)</f>
        <v>2</v>
      </c>
      <c r="AA661" s="368">
        <f>VLOOKUP($G661, SCHOOL_INFO!$D$5:$AS$749, 22, FALSE)</f>
        <v>2</v>
      </c>
      <c r="AB661" s="368">
        <f>VLOOKUP($G661, SCHOOL_INFO!$D$5:$AS$749, 23, FALSE)</f>
        <v>0</v>
      </c>
      <c r="AC661" s="368">
        <f>VLOOKUP($G661, SCHOOL_INFO!$D$5:$AS$749, 25, FALSE)</f>
        <v>8</v>
      </c>
      <c r="AD661" s="368">
        <f>VLOOKUP($G661, SCHOOL_INFO!$D$5:$AS$749, 26, FALSE)</f>
        <v>2</v>
      </c>
      <c r="AE661" s="368">
        <f>VLOOKUP($G661, SCHOOL_INFO!$D$5:$AS$749, 27, FALSE)</f>
        <v>0</v>
      </c>
      <c r="AF661" s="368">
        <f>VLOOKUP($G661, SCHOOL_INFO!$D$5:$AS$749, 29, FALSE)</f>
        <v>0</v>
      </c>
      <c r="AG661" s="368">
        <f>VLOOKUP($G661, SCHOOL_INFO!$D$5:$AS$749, 30, FALSE)</f>
        <v>0</v>
      </c>
      <c r="AH661" s="368">
        <f>VLOOKUP($G661, SCHOOL_INFO!$D$5:$AS$749, 31, FALSE)</f>
        <v>0</v>
      </c>
      <c r="AI661" s="368">
        <f>VLOOKUP($G661, SCHOOL_INFO!$D$5:$AS$749, 33, FALSE)</f>
        <v>1</v>
      </c>
      <c r="AJ661" s="368">
        <f>VLOOKUP($G661, SCHOOL_INFO!$D$5:$AS$749, 34, FALSE)</f>
        <v>0</v>
      </c>
      <c r="AK661" s="368">
        <f>VLOOKUP($G661, SCHOOL_INFO!$D$5:$AS$749, 35, FALSE)</f>
        <v>3</v>
      </c>
      <c r="AL661" s="368">
        <f>VLOOKUP($B661, '0.학교(충남+대전)'!$C$4:$AH$767, 31, FALSE)</f>
        <v>3</v>
      </c>
      <c r="AM661" s="368">
        <f>VLOOKUP($B661, '0.학교(충남+대전)'!$C$4:$AH$767, 32, FALSE)</f>
        <v>0</v>
      </c>
      <c r="AN661" s="368">
        <f>VLOOKUP($G661, SCHOOL_INFO!$D$5:$AS$749, 9, FALSE)</f>
        <v>7</v>
      </c>
      <c r="AO661" s="368">
        <f>VLOOKUP($G661, SCHOOL_INFO!$D$5:$AS$749, 36, FALSE)</f>
        <v>4</v>
      </c>
      <c r="AP661" s="368">
        <f>VLOOKUP($G661, SCHOOL_INFO!$D$5:$AS$749, 37, FALSE)</f>
        <v>4</v>
      </c>
      <c r="AQ661" s="368">
        <f>VLOOKUP($B661, '0.학교(충남+대전)'!$C$4:$AC$767, 27, FALSE)</f>
        <v>8</v>
      </c>
      <c r="AR661" s="368">
        <f>VLOOKUP($B661, '0.학교(충남+대전)'!$C$4:$AH$767, 29, FALSE)</f>
        <v>8</v>
      </c>
      <c r="AS661" s="368">
        <f>VLOOKUP($B661, '0.학교(충남+대전)'!$C$4:$AH$767, 30, FALSE)</f>
        <v>0</v>
      </c>
      <c r="AT661" s="368">
        <f>VLOOKUP($G661, SCHOOL_INFO!$D$5:$AS$749, 38, FALSE)</f>
        <v>1</v>
      </c>
      <c r="AU661" s="368">
        <f>VLOOKUP($G661, SCHOOL_INFO!$D$5:$AS$749, 39, FALSE)</f>
        <v>4</v>
      </c>
      <c r="AV661" s="368">
        <f>VLOOKUP($G661, SCHOOL_INFO!$D$5:$AS$749, 40, FALSE)</f>
        <v>11</v>
      </c>
      <c r="AW661" s="368">
        <f>VLOOKUP($G661, SCHOOL_INFO!$D$5:$AS$749, 41, FALSE)</f>
        <v>0</v>
      </c>
      <c r="AX661" s="368">
        <f>VLOOKUP($G661, SCHOOL_INFO!$D$5:$AS$749, 42, FALSE)</f>
        <v>0</v>
      </c>
    </row>
    <row r="662" spans="1:50" ht="16.5" customHeight="1">
      <c r="A662" s="81">
        <v>658</v>
      </c>
      <c r="B662" s="86" t="s">
        <v>2102</v>
      </c>
      <c r="C662" s="88" t="s">
        <v>28</v>
      </c>
      <c r="D662" s="86" t="s">
        <v>2233</v>
      </c>
      <c r="E662" s="86" t="s">
        <v>2092</v>
      </c>
      <c r="F662" s="106" t="s">
        <v>727</v>
      </c>
      <c r="G662" s="104" t="s">
        <v>2103</v>
      </c>
      <c r="H662" s="390" t="s">
        <v>2353</v>
      </c>
      <c r="I662" s="390" t="s">
        <v>699</v>
      </c>
      <c r="J662" s="88" t="s">
        <v>5123</v>
      </c>
      <c r="K662" s="366">
        <v>2</v>
      </c>
      <c r="L662" s="367">
        <v>1</v>
      </c>
      <c r="M662" s="367">
        <v>1</v>
      </c>
      <c r="N662" s="368">
        <f>VLOOKUP($G662, SCHOOL_INFO!$D$5:$AS$749, 6, FALSE)</f>
        <v>4</v>
      </c>
      <c r="O662" s="368">
        <f>VLOOKUP($G662, SCHOOL_INFO!$D$5:$AS$749, 7, FALSE)</f>
        <v>2</v>
      </c>
      <c r="P662" s="368">
        <f>VLOOKUP($G662, SCHOOL_INFO!$D$5:$AS$749, 8, FALSE)</f>
        <v>1</v>
      </c>
      <c r="Q662" s="368">
        <f>VLOOKUP($G662, SCHOOL_INFO!$D$5:$AS$749, 10, FALSE)</f>
        <v>2</v>
      </c>
      <c r="R662" s="368">
        <f>VLOOKUP($G662, SCHOOL_INFO!$D$5:$AS$749, 11, FALSE)</f>
        <v>0</v>
      </c>
      <c r="S662" s="368">
        <f>VLOOKUP($G662, SCHOOL_INFO!$D$5:$AS$749, 12, FALSE)</f>
        <v>0</v>
      </c>
      <c r="T662" s="368">
        <f>VLOOKUP($G662, SCHOOL_INFO!$D$5:$AS$749, 13, FALSE)</f>
        <v>0</v>
      </c>
      <c r="U662" s="368">
        <f>VLOOKUP($G662, SCHOOL_INFO!$D$5:$AS$749, 14, FALSE)</f>
        <v>0</v>
      </c>
      <c r="V662" s="368">
        <f>VLOOKUP($G662, SCHOOL_INFO!$D$5:$AS$749, 15, FALSE)</f>
        <v>0</v>
      </c>
      <c r="W662" s="368">
        <f>VLOOKUP($G662, SCHOOL_INFO!$D$5:$AS$749, 17, FALSE)</f>
        <v>0</v>
      </c>
      <c r="X662" s="368">
        <f>VLOOKUP($G662, SCHOOL_INFO!$D$5:$AS$749, 18, FALSE)</f>
        <v>0</v>
      </c>
      <c r="Y662" s="368">
        <f>VLOOKUP($G662, SCHOOL_INFO!$D$5:$AS$749, 19, FALSE)</f>
        <v>0</v>
      </c>
      <c r="Z662" s="368">
        <f>VLOOKUP($G662, SCHOOL_INFO!$D$5:$AS$749, 21, FALSE)</f>
        <v>2</v>
      </c>
      <c r="AA662" s="368">
        <f>VLOOKUP($G662, SCHOOL_INFO!$D$5:$AS$749, 22, FALSE)</f>
        <v>2</v>
      </c>
      <c r="AB662" s="368">
        <f>VLOOKUP($G662, SCHOOL_INFO!$D$5:$AS$749, 23, FALSE)</f>
        <v>0</v>
      </c>
      <c r="AC662" s="368">
        <f>VLOOKUP($G662, SCHOOL_INFO!$D$5:$AS$749, 25, FALSE)</f>
        <v>11</v>
      </c>
      <c r="AD662" s="368">
        <f>VLOOKUP($G662, SCHOOL_INFO!$D$5:$AS$749, 26, FALSE)</f>
        <v>1</v>
      </c>
      <c r="AE662" s="368">
        <f>VLOOKUP($G662, SCHOOL_INFO!$D$5:$AS$749, 27, FALSE)</f>
        <v>0</v>
      </c>
      <c r="AF662" s="368">
        <f>VLOOKUP($G662, SCHOOL_INFO!$D$5:$AS$749, 29, FALSE)</f>
        <v>0</v>
      </c>
      <c r="AG662" s="368">
        <f>VLOOKUP($G662, SCHOOL_INFO!$D$5:$AS$749, 30, FALSE)</f>
        <v>1</v>
      </c>
      <c r="AH662" s="368">
        <f>VLOOKUP($G662, SCHOOL_INFO!$D$5:$AS$749, 31, FALSE)</f>
        <v>0</v>
      </c>
      <c r="AI662" s="368">
        <f>VLOOKUP($G662, SCHOOL_INFO!$D$5:$AS$749, 33, FALSE)</f>
        <v>1</v>
      </c>
      <c r="AJ662" s="368">
        <f>VLOOKUP($G662, SCHOOL_INFO!$D$5:$AS$749, 34, FALSE)</f>
        <v>0</v>
      </c>
      <c r="AK662" s="368">
        <f>VLOOKUP($G662, SCHOOL_INFO!$D$5:$AS$749, 35, FALSE)</f>
        <v>2</v>
      </c>
      <c r="AL662" s="368">
        <f>VLOOKUP($B662, '0.학교(충남+대전)'!$C$4:$AH$767, 31, FALSE)</f>
        <v>2</v>
      </c>
      <c r="AM662" s="368">
        <f>VLOOKUP($B662, '0.학교(충남+대전)'!$C$4:$AH$767, 32, FALSE)</f>
        <v>0</v>
      </c>
      <c r="AN662" s="368">
        <f>VLOOKUP($G662, SCHOOL_INFO!$D$5:$AS$749, 9, FALSE)</f>
        <v>7</v>
      </c>
      <c r="AO662" s="368">
        <f>VLOOKUP($G662, SCHOOL_INFO!$D$5:$AS$749, 36, FALSE)</f>
        <v>9</v>
      </c>
      <c r="AP662" s="368">
        <f>VLOOKUP($G662, SCHOOL_INFO!$D$5:$AS$749, 37, FALSE)</f>
        <v>1</v>
      </c>
      <c r="AQ662" s="368">
        <f>VLOOKUP($B662, '0.학교(충남+대전)'!$C$4:$AC$767, 27, FALSE)</f>
        <v>10</v>
      </c>
      <c r="AR662" s="368">
        <f>VLOOKUP($B662, '0.학교(충남+대전)'!$C$4:$AH$767, 29, FALSE)</f>
        <v>10</v>
      </c>
      <c r="AS662" s="368">
        <f>VLOOKUP($B662, '0.학교(충남+대전)'!$C$4:$AH$767, 30, FALSE)</f>
        <v>0</v>
      </c>
      <c r="AT662" s="368">
        <f>VLOOKUP($G662, SCHOOL_INFO!$D$5:$AS$749, 38, FALSE)</f>
        <v>1</v>
      </c>
      <c r="AU662" s="368">
        <f>VLOOKUP($G662, SCHOOL_INFO!$D$5:$AS$749, 39, FALSE)</f>
        <v>2</v>
      </c>
      <c r="AV662" s="368">
        <f>VLOOKUP($G662, SCHOOL_INFO!$D$5:$AS$749, 40, FALSE)</f>
        <v>10</v>
      </c>
      <c r="AW662" s="368">
        <f>VLOOKUP($G662, SCHOOL_INFO!$D$5:$AS$749, 41, FALSE)</f>
        <v>0</v>
      </c>
      <c r="AX662" s="368">
        <f>VLOOKUP($G662, SCHOOL_INFO!$D$5:$AS$749, 42, FALSE)</f>
        <v>0</v>
      </c>
    </row>
    <row r="663" spans="1:50" ht="16.5" customHeight="1">
      <c r="A663" s="80">
        <v>659</v>
      </c>
      <c r="B663" s="86" t="s">
        <v>2104</v>
      </c>
      <c r="C663" s="88" t="s">
        <v>28</v>
      </c>
      <c r="D663" s="86" t="s">
        <v>2233</v>
      </c>
      <c r="E663" s="86" t="s">
        <v>2092</v>
      </c>
      <c r="F663" s="103" t="s">
        <v>724</v>
      </c>
      <c r="G663" s="104" t="s">
        <v>2105</v>
      </c>
      <c r="H663" s="390" t="s">
        <v>26</v>
      </c>
      <c r="I663" s="390" t="s">
        <v>699</v>
      </c>
      <c r="J663" s="88" t="s">
        <v>5123</v>
      </c>
      <c r="K663" s="366">
        <v>2</v>
      </c>
      <c r="L663" s="367">
        <v>1</v>
      </c>
      <c r="M663" s="367">
        <v>1</v>
      </c>
      <c r="N663" s="368">
        <f>VLOOKUP($G663, SCHOOL_INFO!$D$5:$AS$749, 6, FALSE)</f>
        <v>5</v>
      </c>
      <c r="O663" s="368">
        <f>VLOOKUP($G663, SCHOOL_INFO!$D$5:$AS$749, 7, FALSE)</f>
        <v>3</v>
      </c>
      <c r="P663" s="368">
        <f>VLOOKUP($G663, SCHOOL_INFO!$D$5:$AS$749, 8, FALSE)</f>
        <v>1</v>
      </c>
      <c r="Q663" s="368">
        <f>VLOOKUP($G663, SCHOOL_INFO!$D$5:$AS$749, 10, FALSE)</f>
        <v>1</v>
      </c>
      <c r="R663" s="368">
        <f>VLOOKUP($G663, SCHOOL_INFO!$D$5:$AS$749, 11, FALSE)</f>
        <v>0</v>
      </c>
      <c r="S663" s="368">
        <f>VLOOKUP($G663, SCHOOL_INFO!$D$5:$AS$749, 12, FALSE)</f>
        <v>0</v>
      </c>
      <c r="T663" s="368">
        <f>VLOOKUP($G663, SCHOOL_INFO!$D$5:$AS$749, 13, FALSE)</f>
        <v>0</v>
      </c>
      <c r="U663" s="368">
        <f>VLOOKUP($G663, SCHOOL_INFO!$D$5:$AS$749, 14, FALSE)</f>
        <v>0</v>
      </c>
      <c r="V663" s="368">
        <f>VLOOKUP($G663, SCHOOL_INFO!$D$5:$AS$749, 15, FALSE)</f>
        <v>0</v>
      </c>
      <c r="W663" s="368">
        <f>VLOOKUP($G663, SCHOOL_INFO!$D$5:$AS$749, 17, FALSE)</f>
        <v>0</v>
      </c>
      <c r="X663" s="368">
        <f>VLOOKUP($G663, SCHOOL_INFO!$D$5:$AS$749, 18, FALSE)</f>
        <v>0</v>
      </c>
      <c r="Y663" s="368">
        <f>VLOOKUP($G663, SCHOOL_INFO!$D$5:$AS$749, 19, FALSE)</f>
        <v>0</v>
      </c>
      <c r="Z663" s="368">
        <f>VLOOKUP($G663, SCHOOL_INFO!$D$5:$AS$749, 21, FALSE)</f>
        <v>2</v>
      </c>
      <c r="AA663" s="368">
        <f>VLOOKUP($G663, SCHOOL_INFO!$D$5:$AS$749, 22, FALSE)</f>
        <v>4</v>
      </c>
      <c r="AB663" s="368">
        <f>VLOOKUP($G663, SCHOOL_INFO!$D$5:$AS$749, 23, FALSE)</f>
        <v>0</v>
      </c>
      <c r="AC663" s="368">
        <f>VLOOKUP($G663, SCHOOL_INFO!$D$5:$AS$749, 25, FALSE)</f>
        <v>0</v>
      </c>
      <c r="AD663" s="368">
        <f>VLOOKUP($G663, SCHOOL_INFO!$D$5:$AS$749, 26, FALSE)</f>
        <v>0</v>
      </c>
      <c r="AE663" s="368">
        <f>VLOOKUP($G663, SCHOOL_INFO!$D$5:$AS$749, 27, FALSE)</f>
        <v>0</v>
      </c>
      <c r="AF663" s="368">
        <f>VLOOKUP($G663, SCHOOL_INFO!$D$5:$AS$749, 29, FALSE)</f>
        <v>12</v>
      </c>
      <c r="AG663" s="368">
        <f>VLOOKUP($G663, SCHOOL_INFO!$D$5:$AS$749, 30, FALSE)</f>
        <v>4</v>
      </c>
      <c r="AH663" s="368">
        <f>VLOOKUP($G663, SCHOOL_INFO!$D$5:$AS$749, 31, FALSE)</f>
        <v>0</v>
      </c>
      <c r="AI663" s="368">
        <f>VLOOKUP($G663, SCHOOL_INFO!$D$5:$AS$749, 33, FALSE)</f>
        <v>1</v>
      </c>
      <c r="AJ663" s="368">
        <f>VLOOKUP($G663, SCHOOL_INFO!$D$5:$AS$749, 34, FALSE)</f>
        <v>0</v>
      </c>
      <c r="AK663" s="368">
        <f>VLOOKUP($G663, SCHOOL_INFO!$D$5:$AS$749, 35, FALSE)</f>
        <v>5</v>
      </c>
      <c r="AL663" s="368">
        <f>VLOOKUP($B663, '0.학교(충남+대전)'!$C$4:$AH$767, 31, FALSE)</f>
        <v>5</v>
      </c>
      <c r="AM663" s="368">
        <f>VLOOKUP($B663, '0.학교(충남+대전)'!$C$4:$AH$767, 32, FALSE)</f>
        <v>0</v>
      </c>
      <c r="AN663" s="368">
        <f>VLOOKUP($G663, SCHOOL_INFO!$D$5:$AS$749, 9, FALSE)</f>
        <v>9</v>
      </c>
      <c r="AO663" s="368">
        <f>VLOOKUP($G663, SCHOOL_INFO!$D$5:$AS$749, 36, FALSE)</f>
        <v>13</v>
      </c>
      <c r="AP663" s="368">
        <f>VLOOKUP($G663, SCHOOL_INFO!$D$5:$AS$749, 37, FALSE)</f>
        <v>0</v>
      </c>
      <c r="AQ663" s="368">
        <f>VLOOKUP($B663, '0.학교(충남+대전)'!$C$4:$AC$767, 27, FALSE)</f>
        <v>13</v>
      </c>
      <c r="AR663" s="368">
        <f>VLOOKUP($B663, '0.학교(충남+대전)'!$C$4:$AH$767, 29, FALSE)</f>
        <v>13</v>
      </c>
      <c r="AS663" s="368">
        <f>VLOOKUP($B663, '0.학교(충남+대전)'!$C$4:$AH$767, 30, FALSE)</f>
        <v>0</v>
      </c>
      <c r="AT663" s="368">
        <f>VLOOKUP($G663, SCHOOL_INFO!$D$5:$AS$749, 38, FALSE)</f>
        <v>1</v>
      </c>
      <c r="AU663" s="368">
        <f>VLOOKUP($G663, SCHOOL_INFO!$D$5:$AS$749, 39, FALSE)</f>
        <v>6</v>
      </c>
      <c r="AV663" s="368">
        <f>VLOOKUP($G663, SCHOOL_INFO!$D$5:$AS$749, 40, FALSE)</f>
        <v>13</v>
      </c>
      <c r="AW663" s="368">
        <f>VLOOKUP($G663, SCHOOL_INFO!$D$5:$AS$749, 41, FALSE)</f>
        <v>0</v>
      </c>
      <c r="AX663" s="368">
        <f>VLOOKUP($G663, SCHOOL_INFO!$D$5:$AS$749, 42, FALSE)</f>
        <v>0</v>
      </c>
    </row>
    <row r="664" spans="1:50" ht="16.5" customHeight="1">
      <c r="A664" s="80">
        <v>660</v>
      </c>
      <c r="B664" s="86" t="s">
        <v>2106</v>
      </c>
      <c r="C664" s="88" t="s">
        <v>28</v>
      </c>
      <c r="D664" s="86" t="s">
        <v>2233</v>
      </c>
      <c r="E664" s="86" t="s">
        <v>2092</v>
      </c>
      <c r="F664" s="105" t="s">
        <v>730</v>
      </c>
      <c r="G664" s="104" t="s">
        <v>2107</v>
      </c>
      <c r="H664" s="390" t="s">
        <v>2353</v>
      </c>
      <c r="I664" s="390" t="s">
        <v>699</v>
      </c>
      <c r="J664" s="88" t="s">
        <v>5123</v>
      </c>
      <c r="K664" s="366">
        <v>2</v>
      </c>
      <c r="L664" s="367">
        <v>1</v>
      </c>
      <c r="M664" s="367">
        <v>1</v>
      </c>
      <c r="N664" s="368">
        <f>VLOOKUP($G664, SCHOOL_INFO!$D$5:$AS$749, 6, FALSE)</f>
        <v>5</v>
      </c>
      <c r="O664" s="368">
        <f>VLOOKUP($G664, SCHOOL_INFO!$D$5:$AS$749, 7, FALSE)</f>
        <v>1</v>
      </c>
      <c r="P664" s="368">
        <f>VLOOKUP($G664, SCHOOL_INFO!$D$5:$AS$749, 8, FALSE)</f>
        <v>1</v>
      </c>
      <c r="Q664" s="368">
        <f>VLOOKUP($G664, SCHOOL_INFO!$D$5:$AS$749, 10, FALSE)</f>
        <v>2</v>
      </c>
      <c r="R664" s="368">
        <f>VLOOKUP($G664, SCHOOL_INFO!$D$5:$AS$749, 11, FALSE)</f>
        <v>2</v>
      </c>
      <c r="S664" s="368">
        <f>VLOOKUP($G664, SCHOOL_INFO!$D$5:$AS$749, 12, FALSE)</f>
        <v>0</v>
      </c>
      <c r="T664" s="368">
        <f>VLOOKUP($G664, SCHOOL_INFO!$D$5:$AS$749, 13, FALSE)</f>
        <v>0</v>
      </c>
      <c r="U664" s="368">
        <f>VLOOKUP($G664, SCHOOL_INFO!$D$5:$AS$749, 14, FALSE)</f>
        <v>0</v>
      </c>
      <c r="V664" s="368">
        <f>VLOOKUP($G664, SCHOOL_INFO!$D$5:$AS$749, 15, FALSE)</f>
        <v>0</v>
      </c>
      <c r="W664" s="368">
        <f>VLOOKUP($G664, SCHOOL_INFO!$D$5:$AS$749, 17, FALSE)</f>
        <v>0</v>
      </c>
      <c r="X664" s="368">
        <f>VLOOKUP($G664, SCHOOL_INFO!$D$5:$AS$749, 18, FALSE)</f>
        <v>0</v>
      </c>
      <c r="Y664" s="368">
        <f>VLOOKUP($G664, SCHOOL_INFO!$D$5:$AS$749, 19, FALSE)</f>
        <v>0</v>
      </c>
      <c r="Z664" s="368">
        <f>VLOOKUP($G664, SCHOOL_INFO!$D$5:$AS$749, 21, FALSE)</f>
        <v>2</v>
      </c>
      <c r="AA664" s="368">
        <f>VLOOKUP($G664, SCHOOL_INFO!$D$5:$AS$749, 22, FALSE)</f>
        <v>2</v>
      </c>
      <c r="AB664" s="368">
        <f>VLOOKUP($G664, SCHOOL_INFO!$D$5:$AS$749, 23, FALSE)</f>
        <v>0</v>
      </c>
      <c r="AC664" s="368">
        <f>VLOOKUP($G664, SCHOOL_INFO!$D$5:$AS$749, 25, FALSE)</f>
        <v>8</v>
      </c>
      <c r="AD664" s="368">
        <f>VLOOKUP($G664, SCHOOL_INFO!$D$5:$AS$749, 26, FALSE)</f>
        <v>4</v>
      </c>
      <c r="AE664" s="368">
        <f>VLOOKUP($G664, SCHOOL_INFO!$D$5:$AS$749, 27, FALSE)</f>
        <v>0</v>
      </c>
      <c r="AF664" s="368">
        <f>VLOOKUP($G664, SCHOOL_INFO!$D$5:$AS$749, 29, FALSE)</f>
        <v>0</v>
      </c>
      <c r="AG664" s="368">
        <f>VLOOKUP($G664, SCHOOL_INFO!$D$5:$AS$749, 30, FALSE)</f>
        <v>0</v>
      </c>
      <c r="AH664" s="368">
        <f>VLOOKUP($G664, SCHOOL_INFO!$D$5:$AS$749, 31, FALSE)</f>
        <v>0</v>
      </c>
      <c r="AI664" s="368">
        <f>VLOOKUP($G664, SCHOOL_INFO!$D$5:$AS$749, 33, FALSE)</f>
        <v>1</v>
      </c>
      <c r="AJ664" s="368">
        <f>VLOOKUP($G664, SCHOOL_INFO!$D$5:$AS$749, 34, FALSE)</f>
        <v>0</v>
      </c>
      <c r="AK664" s="368">
        <f>VLOOKUP($G664, SCHOOL_INFO!$D$5:$AS$749, 35, FALSE)</f>
        <v>2</v>
      </c>
      <c r="AL664" s="368">
        <f>VLOOKUP($B664, '0.학교(충남+대전)'!$C$4:$AH$767, 31, FALSE)</f>
        <v>2</v>
      </c>
      <c r="AM664" s="368">
        <f>VLOOKUP($B664, '0.학교(충남+대전)'!$C$4:$AH$767, 32, FALSE)</f>
        <v>0</v>
      </c>
      <c r="AN664" s="368">
        <f>VLOOKUP($G664, SCHOOL_INFO!$D$5:$AS$749, 9, FALSE)</f>
        <v>7</v>
      </c>
      <c r="AO664" s="368">
        <f>VLOOKUP($G664, SCHOOL_INFO!$D$5:$AS$749, 36, FALSE)</f>
        <v>6</v>
      </c>
      <c r="AP664" s="368">
        <f>VLOOKUP($G664, SCHOOL_INFO!$D$5:$AS$749, 37, FALSE)</f>
        <v>2</v>
      </c>
      <c r="AQ664" s="368">
        <f>VLOOKUP($B664, '0.학교(충남+대전)'!$C$4:$AC$767, 27, FALSE)</f>
        <v>8</v>
      </c>
      <c r="AR664" s="368">
        <f>VLOOKUP($B664, '0.학교(충남+대전)'!$C$4:$AH$767, 29, FALSE)</f>
        <v>8</v>
      </c>
      <c r="AS664" s="368">
        <f>VLOOKUP($B664, '0.학교(충남+대전)'!$C$4:$AH$767, 30, FALSE)</f>
        <v>0</v>
      </c>
      <c r="AT664" s="368">
        <f>VLOOKUP($G664, SCHOOL_INFO!$D$5:$AS$749, 38, FALSE)</f>
        <v>1</v>
      </c>
      <c r="AU664" s="368">
        <f>VLOOKUP($G664, SCHOOL_INFO!$D$5:$AS$749, 39, FALSE)</f>
        <v>3</v>
      </c>
      <c r="AV664" s="368">
        <f>VLOOKUP($G664, SCHOOL_INFO!$D$5:$AS$749, 40, FALSE)</f>
        <v>8</v>
      </c>
      <c r="AW664" s="368">
        <f>VLOOKUP($G664, SCHOOL_INFO!$D$5:$AS$749, 41, FALSE)</f>
        <v>0</v>
      </c>
      <c r="AX664" s="368">
        <f>VLOOKUP($G664, SCHOOL_INFO!$D$5:$AS$749, 42, FALSE)</f>
        <v>0</v>
      </c>
    </row>
    <row r="665" spans="1:50" ht="16.5" customHeight="1">
      <c r="A665" s="81">
        <v>661</v>
      </c>
      <c r="B665" s="86" t="s">
        <v>2108</v>
      </c>
      <c r="C665" s="88" t="s">
        <v>28</v>
      </c>
      <c r="D665" s="86" t="s">
        <v>2233</v>
      </c>
      <c r="E665" s="86" t="s">
        <v>2092</v>
      </c>
      <c r="F665" s="106" t="s">
        <v>727</v>
      </c>
      <c r="G665" s="104" t="s">
        <v>2109</v>
      </c>
      <c r="H665" s="390" t="s">
        <v>2353</v>
      </c>
      <c r="I665" s="390" t="s">
        <v>699</v>
      </c>
      <c r="J665" s="88" t="s">
        <v>5123</v>
      </c>
      <c r="K665" s="366">
        <v>2</v>
      </c>
      <c r="L665" s="367">
        <v>1</v>
      </c>
      <c r="M665" s="367">
        <v>1</v>
      </c>
      <c r="N665" s="368">
        <f>VLOOKUP($G665, SCHOOL_INFO!$D$5:$AS$749, 6, FALSE)</f>
        <v>5</v>
      </c>
      <c r="O665" s="368">
        <f>VLOOKUP($G665, SCHOOL_INFO!$D$5:$AS$749, 7, FALSE)</f>
        <v>1</v>
      </c>
      <c r="P665" s="368">
        <f>VLOOKUP($G665, SCHOOL_INFO!$D$5:$AS$749, 8, FALSE)</f>
        <v>1</v>
      </c>
      <c r="Q665" s="368">
        <f>VLOOKUP($G665, SCHOOL_INFO!$D$5:$AS$749, 10, FALSE)</f>
        <v>0</v>
      </c>
      <c r="R665" s="368">
        <f>VLOOKUP($G665, SCHOOL_INFO!$D$5:$AS$749, 11, FALSE)</f>
        <v>1</v>
      </c>
      <c r="S665" s="368">
        <f>VLOOKUP($G665, SCHOOL_INFO!$D$5:$AS$749, 12, FALSE)</f>
        <v>0</v>
      </c>
      <c r="T665" s="368">
        <f>VLOOKUP($G665, SCHOOL_INFO!$D$5:$AS$749, 13, FALSE)</f>
        <v>0</v>
      </c>
      <c r="U665" s="368">
        <f>VLOOKUP($G665, SCHOOL_INFO!$D$5:$AS$749, 14, FALSE)</f>
        <v>0</v>
      </c>
      <c r="V665" s="368">
        <f>VLOOKUP($G665, SCHOOL_INFO!$D$5:$AS$749, 15, FALSE)</f>
        <v>0</v>
      </c>
      <c r="W665" s="368">
        <f>VLOOKUP($G665, SCHOOL_INFO!$D$5:$AS$749, 17, FALSE)</f>
        <v>0</v>
      </c>
      <c r="X665" s="368">
        <f>VLOOKUP($G665, SCHOOL_INFO!$D$5:$AS$749, 18, FALSE)</f>
        <v>0</v>
      </c>
      <c r="Y665" s="368">
        <f>VLOOKUP($G665, SCHOOL_INFO!$D$5:$AS$749, 19, FALSE)</f>
        <v>0</v>
      </c>
      <c r="Z665" s="368">
        <f>VLOOKUP($G665, SCHOOL_INFO!$D$5:$AS$749, 21, FALSE)</f>
        <v>2</v>
      </c>
      <c r="AA665" s="368">
        <f>VLOOKUP($G665, SCHOOL_INFO!$D$5:$AS$749, 22, FALSE)</f>
        <v>2</v>
      </c>
      <c r="AB665" s="368">
        <f>VLOOKUP($G665, SCHOOL_INFO!$D$5:$AS$749, 23, FALSE)</f>
        <v>0</v>
      </c>
      <c r="AC665" s="368">
        <f>VLOOKUP($G665, SCHOOL_INFO!$D$5:$AS$749, 25, FALSE)</f>
        <v>0</v>
      </c>
      <c r="AD665" s="368">
        <f>VLOOKUP($G665, SCHOOL_INFO!$D$5:$AS$749, 26, FALSE)</f>
        <v>0</v>
      </c>
      <c r="AE665" s="368">
        <f>VLOOKUP($G665, SCHOOL_INFO!$D$5:$AS$749, 27, FALSE)</f>
        <v>0</v>
      </c>
      <c r="AF665" s="368">
        <f>VLOOKUP($G665, SCHOOL_INFO!$D$5:$AS$749, 29, FALSE)</f>
        <v>8</v>
      </c>
      <c r="AG665" s="368">
        <f>VLOOKUP($G665, SCHOOL_INFO!$D$5:$AS$749, 30, FALSE)</f>
        <v>2</v>
      </c>
      <c r="AH665" s="368">
        <f>VLOOKUP($G665, SCHOOL_INFO!$D$5:$AS$749, 31, FALSE)</f>
        <v>0</v>
      </c>
      <c r="AI665" s="368">
        <f>VLOOKUP($G665, SCHOOL_INFO!$D$5:$AS$749, 33, FALSE)</f>
        <v>1</v>
      </c>
      <c r="AJ665" s="368">
        <f>VLOOKUP($G665, SCHOOL_INFO!$D$5:$AS$749, 34, FALSE)</f>
        <v>0</v>
      </c>
      <c r="AK665" s="368">
        <f>VLOOKUP($G665, SCHOOL_INFO!$D$5:$AS$749, 35, FALSE)</f>
        <v>3</v>
      </c>
      <c r="AL665" s="368">
        <f>VLOOKUP($B665, '0.학교(충남+대전)'!$C$4:$AH$767, 31, FALSE)</f>
        <v>3</v>
      </c>
      <c r="AM665" s="368">
        <f>VLOOKUP($B665, '0.학교(충남+대전)'!$C$4:$AH$767, 32, FALSE)</f>
        <v>0</v>
      </c>
      <c r="AN665" s="368">
        <f>VLOOKUP($G665, SCHOOL_INFO!$D$5:$AS$749, 9, FALSE)</f>
        <v>7</v>
      </c>
      <c r="AO665" s="368">
        <f>VLOOKUP($G665, SCHOOL_INFO!$D$5:$AS$749, 36, FALSE)</f>
        <v>11</v>
      </c>
      <c r="AP665" s="368">
        <f>VLOOKUP($G665, SCHOOL_INFO!$D$5:$AS$749, 37, FALSE)</f>
        <v>2</v>
      </c>
      <c r="AQ665" s="368">
        <f>VLOOKUP($B665, '0.학교(충남+대전)'!$C$4:$AC$767, 27, FALSE)</f>
        <v>13</v>
      </c>
      <c r="AR665" s="368">
        <f>VLOOKUP($B665, '0.학교(충남+대전)'!$C$4:$AH$767, 29, FALSE)</f>
        <v>13</v>
      </c>
      <c r="AS665" s="368">
        <f>VLOOKUP($B665, '0.학교(충남+대전)'!$C$4:$AH$767, 30, FALSE)</f>
        <v>0</v>
      </c>
      <c r="AT665" s="368">
        <f>VLOOKUP($G665, SCHOOL_INFO!$D$5:$AS$749, 38, FALSE)</f>
        <v>1</v>
      </c>
      <c r="AU665" s="368">
        <f>VLOOKUP($G665, SCHOOL_INFO!$D$5:$AS$749, 39, FALSE)</f>
        <v>4</v>
      </c>
      <c r="AV665" s="368">
        <f>VLOOKUP($G665, SCHOOL_INFO!$D$5:$AS$749, 40, FALSE)</f>
        <v>13</v>
      </c>
      <c r="AW665" s="368">
        <f>VLOOKUP($G665, SCHOOL_INFO!$D$5:$AS$749, 41, FALSE)</f>
        <v>0</v>
      </c>
      <c r="AX665" s="368">
        <f>VLOOKUP($G665, SCHOOL_INFO!$D$5:$AS$749, 42, FALSE)</f>
        <v>0</v>
      </c>
    </row>
    <row r="666" spans="1:50" ht="16.5" customHeight="1">
      <c r="A666" s="80">
        <v>662</v>
      </c>
      <c r="B666" s="86" t="s">
        <v>2110</v>
      </c>
      <c r="C666" s="88" t="s">
        <v>28</v>
      </c>
      <c r="D666" s="86" t="s">
        <v>2233</v>
      </c>
      <c r="E666" s="86" t="s">
        <v>2092</v>
      </c>
      <c r="F666" s="106" t="s">
        <v>727</v>
      </c>
      <c r="G666" s="104" t="s">
        <v>2111</v>
      </c>
      <c r="H666" s="390" t="s">
        <v>2353</v>
      </c>
      <c r="I666" s="390" t="s">
        <v>699</v>
      </c>
      <c r="J666" s="88" t="s">
        <v>5123</v>
      </c>
      <c r="K666" s="366">
        <v>2</v>
      </c>
      <c r="L666" s="367">
        <v>1</v>
      </c>
      <c r="M666" s="367">
        <v>1</v>
      </c>
      <c r="N666" s="368">
        <f>VLOOKUP($G666, SCHOOL_INFO!$D$5:$AS$749, 6, FALSE)</f>
        <v>5</v>
      </c>
      <c r="O666" s="368">
        <f>VLOOKUP($G666, SCHOOL_INFO!$D$5:$AS$749, 7, FALSE)</f>
        <v>1</v>
      </c>
      <c r="P666" s="368">
        <f>VLOOKUP($G666, SCHOOL_INFO!$D$5:$AS$749, 8, FALSE)</f>
        <v>1</v>
      </c>
      <c r="Q666" s="368">
        <f>VLOOKUP($G666, SCHOOL_INFO!$D$5:$AS$749, 10, FALSE)</f>
        <v>0</v>
      </c>
      <c r="R666" s="368">
        <f>VLOOKUP($G666, SCHOOL_INFO!$D$5:$AS$749, 11, FALSE)</f>
        <v>0</v>
      </c>
      <c r="S666" s="368">
        <f>VLOOKUP($G666, SCHOOL_INFO!$D$5:$AS$749, 12, FALSE)</f>
        <v>0</v>
      </c>
      <c r="T666" s="368">
        <f>VLOOKUP($G666, SCHOOL_INFO!$D$5:$AS$749, 13, FALSE)</f>
        <v>0</v>
      </c>
      <c r="U666" s="368">
        <f>VLOOKUP($G666, SCHOOL_INFO!$D$5:$AS$749, 14, FALSE)</f>
        <v>0</v>
      </c>
      <c r="V666" s="368">
        <f>VLOOKUP($G666, SCHOOL_INFO!$D$5:$AS$749, 15, FALSE)</f>
        <v>0</v>
      </c>
      <c r="W666" s="368">
        <f>VLOOKUP($G666, SCHOOL_INFO!$D$5:$AS$749, 17, FALSE)</f>
        <v>0</v>
      </c>
      <c r="X666" s="368">
        <f>VLOOKUP($G666, SCHOOL_INFO!$D$5:$AS$749, 18, FALSE)</f>
        <v>0</v>
      </c>
      <c r="Y666" s="368">
        <f>VLOOKUP($G666, SCHOOL_INFO!$D$5:$AS$749, 19, FALSE)</f>
        <v>0</v>
      </c>
      <c r="Z666" s="368">
        <f>VLOOKUP($G666, SCHOOL_INFO!$D$5:$AS$749, 21, FALSE)</f>
        <v>2</v>
      </c>
      <c r="AA666" s="368">
        <f>VLOOKUP($G666, SCHOOL_INFO!$D$5:$AS$749, 22, FALSE)</f>
        <v>2</v>
      </c>
      <c r="AB666" s="368">
        <f>VLOOKUP($G666, SCHOOL_INFO!$D$5:$AS$749, 23, FALSE)</f>
        <v>0</v>
      </c>
      <c r="AC666" s="368">
        <f>VLOOKUP($G666, SCHOOL_INFO!$D$5:$AS$749, 25, FALSE)</f>
        <v>0</v>
      </c>
      <c r="AD666" s="368">
        <f>VLOOKUP($G666, SCHOOL_INFO!$D$5:$AS$749, 26, FALSE)</f>
        <v>0</v>
      </c>
      <c r="AE666" s="368">
        <f>VLOOKUP($G666, SCHOOL_INFO!$D$5:$AS$749, 27, FALSE)</f>
        <v>0</v>
      </c>
      <c r="AF666" s="368">
        <f>VLOOKUP($G666, SCHOOL_INFO!$D$5:$AS$749, 29, FALSE)</f>
        <v>11</v>
      </c>
      <c r="AG666" s="368">
        <f>VLOOKUP($G666, SCHOOL_INFO!$D$5:$AS$749, 30, FALSE)</f>
        <v>2</v>
      </c>
      <c r="AH666" s="368">
        <f>VLOOKUP($G666, SCHOOL_INFO!$D$5:$AS$749, 31, FALSE)</f>
        <v>0</v>
      </c>
      <c r="AI666" s="368">
        <f>VLOOKUP($G666, SCHOOL_INFO!$D$5:$AS$749, 33, FALSE)</f>
        <v>1</v>
      </c>
      <c r="AJ666" s="368">
        <f>VLOOKUP($G666, SCHOOL_INFO!$D$5:$AS$749, 34, FALSE)</f>
        <v>0</v>
      </c>
      <c r="AK666" s="368">
        <f>VLOOKUP($G666, SCHOOL_INFO!$D$5:$AS$749, 35, FALSE)</f>
        <v>4</v>
      </c>
      <c r="AL666" s="368">
        <f>VLOOKUP($B666, '0.학교(충남+대전)'!$C$4:$AH$767, 31, FALSE)</f>
        <v>3</v>
      </c>
      <c r="AM666" s="368">
        <f>VLOOKUP($B666, '0.학교(충남+대전)'!$C$4:$AH$767, 32, FALSE)</f>
        <v>0</v>
      </c>
      <c r="AN666" s="368">
        <f>VLOOKUP($G666, SCHOOL_INFO!$D$5:$AS$749, 9, FALSE)</f>
        <v>7</v>
      </c>
      <c r="AO666" s="368">
        <f>VLOOKUP($G666, SCHOOL_INFO!$D$5:$AS$749, 36, FALSE)</f>
        <v>10</v>
      </c>
      <c r="AP666" s="368">
        <f>VLOOKUP($G666, SCHOOL_INFO!$D$5:$AS$749, 37, FALSE)</f>
        <v>1</v>
      </c>
      <c r="AQ666" s="368">
        <f>VLOOKUP($B666, '0.학교(충남+대전)'!$C$4:$AC$767, 27, FALSE)</f>
        <v>11</v>
      </c>
      <c r="AR666" s="368">
        <f>VLOOKUP($B666, '0.학교(충남+대전)'!$C$4:$AH$767, 29, FALSE)</f>
        <v>11</v>
      </c>
      <c r="AS666" s="368">
        <f>VLOOKUP($B666, '0.학교(충남+대전)'!$C$4:$AH$767, 30, FALSE)</f>
        <v>0</v>
      </c>
      <c r="AT666" s="368">
        <f>VLOOKUP($G666, SCHOOL_INFO!$D$5:$AS$749, 38, FALSE)</f>
        <v>1</v>
      </c>
      <c r="AU666" s="368">
        <f>VLOOKUP($G666, SCHOOL_INFO!$D$5:$AS$749, 39, FALSE)</f>
        <v>4</v>
      </c>
      <c r="AV666" s="368">
        <f>VLOOKUP($G666, SCHOOL_INFO!$D$5:$AS$749, 40, FALSE)</f>
        <v>11</v>
      </c>
      <c r="AW666" s="368">
        <f>VLOOKUP($G666, SCHOOL_INFO!$D$5:$AS$749, 41, FALSE)</f>
        <v>0</v>
      </c>
      <c r="AX666" s="368">
        <f>VLOOKUP($G666, SCHOOL_INFO!$D$5:$AS$749, 42, FALSE)</f>
        <v>0</v>
      </c>
    </row>
    <row r="667" spans="1:50" ht="16.5" customHeight="1">
      <c r="A667" s="80">
        <v>663</v>
      </c>
      <c r="B667" s="86" t="s">
        <v>2112</v>
      </c>
      <c r="C667" s="88" t="s">
        <v>28</v>
      </c>
      <c r="D667" s="86" t="s">
        <v>2233</v>
      </c>
      <c r="E667" s="86" t="s">
        <v>2092</v>
      </c>
      <c r="F667" s="106" t="s">
        <v>727</v>
      </c>
      <c r="G667" s="104" t="s">
        <v>2113</v>
      </c>
      <c r="H667" s="390" t="s">
        <v>26</v>
      </c>
      <c r="I667" s="390" t="s">
        <v>35</v>
      </c>
      <c r="J667" s="88" t="s">
        <v>5123</v>
      </c>
      <c r="K667" s="366">
        <v>3</v>
      </c>
      <c r="L667" s="367">
        <v>1</v>
      </c>
      <c r="M667" s="367">
        <v>1</v>
      </c>
      <c r="N667" s="368">
        <f>VLOOKUP($G667, SCHOOL_INFO!$D$5:$AS$749, 6, FALSE)</f>
        <v>8</v>
      </c>
      <c r="O667" s="368">
        <f>VLOOKUP($G667, SCHOOL_INFO!$D$5:$AS$749, 7, FALSE)</f>
        <v>6</v>
      </c>
      <c r="P667" s="368">
        <f>VLOOKUP($G667, SCHOOL_INFO!$D$5:$AS$749, 8, FALSE)</f>
        <v>1</v>
      </c>
      <c r="Q667" s="368">
        <f>VLOOKUP($G667, SCHOOL_INFO!$D$5:$AS$749, 10, FALSE)</f>
        <v>0</v>
      </c>
      <c r="R667" s="368">
        <f>VLOOKUP($G667, SCHOOL_INFO!$D$5:$AS$749, 11, FALSE)</f>
        <v>0</v>
      </c>
      <c r="S667" s="368">
        <f>VLOOKUP($G667, SCHOOL_INFO!$D$5:$AS$749, 12, FALSE)</f>
        <v>0</v>
      </c>
      <c r="T667" s="368">
        <f>VLOOKUP($G667, SCHOOL_INFO!$D$5:$AS$749, 13, FALSE)</f>
        <v>0</v>
      </c>
      <c r="U667" s="368">
        <f>VLOOKUP($G667, SCHOOL_INFO!$D$5:$AS$749, 14, FALSE)</f>
        <v>0</v>
      </c>
      <c r="V667" s="368">
        <f>VLOOKUP($G667, SCHOOL_INFO!$D$5:$AS$749, 15, FALSE)</f>
        <v>0</v>
      </c>
      <c r="W667" s="368">
        <f>VLOOKUP($G667, SCHOOL_INFO!$D$5:$AS$749, 17, FALSE)</f>
        <v>0</v>
      </c>
      <c r="X667" s="368">
        <f>VLOOKUP($G667, SCHOOL_INFO!$D$5:$AS$749, 18, FALSE)</f>
        <v>0</v>
      </c>
      <c r="Y667" s="368">
        <f>VLOOKUP($G667, SCHOOL_INFO!$D$5:$AS$749, 19, FALSE)</f>
        <v>0</v>
      </c>
      <c r="Z667" s="368">
        <f>VLOOKUP($G667, SCHOOL_INFO!$D$5:$AS$749, 21, FALSE)</f>
        <v>2</v>
      </c>
      <c r="AA667" s="368">
        <f>VLOOKUP($G667, SCHOOL_INFO!$D$5:$AS$749, 22, FALSE)</f>
        <v>2</v>
      </c>
      <c r="AB667" s="368">
        <f>VLOOKUP($G667, SCHOOL_INFO!$D$5:$AS$749, 23, FALSE)</f>
        <v>0</v>
      </c>
      <c r="AC667" s="368">
        <f>VLOOKUP($G667, SCHOOL_INFO!$D$5:$AS$749, 25, FALSE)</f>
        <v>0</v>
      </c>
      <c r="AD667" s="368">
        <f>VLOOKUP($G667, SCHOOL_INFO!$D$5:$AS$749, 26, FALSE)</f>
        <v>0</v>
      </c>
      <c r="AE667" s="368">
        <f>VLOOKUP($G667, SCHOOL_INFO!$D$5:$AS$749, 27, FALSE)</f>
        <v>0</v>
      </c>
      <c r="AF667" s="368">
        <f>VLOOKUP($G667, SCHOOL_INFO!$D$5:$AS$749, 29, FALSE)</f>
        <v>7</v>
      </c>
      <c r="AG667" s="368">
        <f>VLOOKUP($G667, SCHOOL_INFO!$D$5:$AS$749, 30, FALSE)</f>
        <v>8</v>
      </c>
      <c r="AH667" s="368">
        <f>VLOOKUP($G667, SCHOOL_INFO!$D$5:$AS$749, 31, FALSE)</f>
        <v>0</v>
      </c>
      <c r="AI667" s="368">
        <f>VLOOKUP($G667, SCHOOL_INFO!$D$5:$AS$749, 33, FALSE)</f>
        <v>1</v>
      </c>
      <c r="AJ667" s="368">
        <f>VLOOKUP($G667, SCHOOL_INFO!$D$5:$AS$749, 34, FALSE)</f>
        <v>0</v>
      </c>
      <c r="AK667" s="368">
        <f>VLOOKUP($G667, SCHOOL_INFO!$D$5:$AS$749, 35, FALSE)</f>
        <v>9</v>
      </c>
      <c r="AL667" s="368">
        <f>VLOOKUP($B667, '0.학교(충남+대전)'!$C$4:$AH$767, 31, FALSE)</f>
        <v>9</v>
      </c>
      <c r="AM667" s="368">
        <f>VLOOKUP($B667, '0.학교(충남+대전)'!$C$4:$AH$767, 32, FALSE)</f>
        <v>0</v>
      </c>
      <c r="AN667" s="368">
        <f>VLOOKUP($G667, SCHOOL_INFO!$D$5:$AS$749, 9, FALSE)</f>
        <v>15</v>
      </c>
      <c r="AO667" s="368">
        <f>VLOOKUP($G667, SCHOOL_INFO!$D$5:$AS$749, 36, FALSE)</f>
        <v>35</v>
      </c>
      <c r="AP667" s="368">
        <f>VLOOKUP($G667, SCHOOL_INFO!$D$5:$AS$749, 37, FALSE)</f>
        <v>2</v>
      </c>
      <c r="AQ667" s="368">
        <f>VLOOKUP($B667, '0.학교(충남+대전)'!$C$4:$AC$767, 27, FALSE)</f>
        <v>37</v>
      </c>
      <c r="AR667" s="368">
        <f>VLOOKUP($B667, '0.학교(충남+대전)'!$C$4:$AH$767, 29, FALSE)</f>
        <v>37</v>
      </c>
      <c r="AS667" s="368">
        <f>VLOOKUP($B667, '0.학교(충남+대전)'!$C$4:$AH$767, 30, FALSE)</f>
        <v>0</v>
      </c>
      <c r="AT667" s="368">
        <f>VLOOKUP($G667, SCHOOL_INFO!$D$5:$AS$749, 38, FALSE)</f>
        <v>1</v>
      </c>
      <c r="AU667" s="368">
        <f>VLOOKUP($G667, SCHOOL_INFO!$D$5:$AS$749, 39, FALSE)</f>
        <v>8</v>
      </c>
      <c r="AV667" s="368">
        <f>VLOOKUP($G667, SCHOOL_INFO!$D$5:$AS$749, 40, FALSE)</f>
        <v>37</v>
      </c>
      <c r="AW667" s="368">
        <f>VLOOKUP($G667, SCHOOL_INFO!$D$5:$AS$749, 41, FALSE)</f>
        <v>0</v>
      </c>
      <c r="AX667" s="368">
        <f>VLOOKUP($G667, SCHOOL_INFO!$D$5:$AS$749, 42, FALSE)</f>
        <v>0</v>
      </c>
    </row>
    <row r="668" spans="1:50" ht="16.5" customHeight="1">
      <c r="A668" s="81">
        <v>664</v>
      </c>
      <c r="B668" s="86" t="s">
        <v>2114</v>
      </c>
      <c r="C668" s="88" t="s">
        <v>28</v>
      </c>
      <c r="D668" s="86" t="s">
        <v>2233</v>
      </c>
      <c r="E668" s="86" t="s">
        <v>2092</v>
      </c>
      <c r="F668" s="106" t="s">
        <v>727</v>
      </c>
      <c r="G668" s="104" t="s">
        <v>2115</v>
      </c>
      <c r="H668" s="390" t="s">
        <v>2353</v>
      </c>
      <c r="I668" s="390" t="s">
        <v>699</v>
      </c>
      <c r="J668" s="88" t="s">
        <v>5123</v>
      </c>
      <c r="K668" s="366">
        <v>2</v>
      </c>
      <c r="L668" s="367">
        <v>1</v>
      </c>
      <c r="M668" s="367">
        <v>1</v>
      </c>
      <c r="N668" s="368">
        <f>VLOOKUP($G668, SCHOOL_INFO!$D$5:$AS$749, 6, FALSE)</f>
        <v>3</v>
      </c>
      <c r="O668" s="368">
        <f>VLOOKUP($G668, SCHOOL_INFO!$D$5:$AS$749, 7, FALSE)</f>
        <v>1</v>
      </c>
      <c r="P668" s="368">
        <f>VLOOKUP($G668, SCHOOL_INFO!$D$5:$AS$749, 8, FALSE)</f>
        <v>1</v>
      </c>
      <c r="Q668" s="368">
        <f>VLOOKUP($G668, SCHOOL_INFO!$D$5:$AS$749, 10, FALSE)</f>
        <v>0</v>
      </c>
      <c r="R668" s="368">
        <f>VLOOKUP($G668, SCHOOL_INFO!$D$5:$AS$749, 11, FALSE)</f>
        <v>0</v>
      </c>
      <c r="S668" s="368">
        <f>VLOOKUP($G668, SCHOOL_INFO!$D$5:$AS$749, 12, FALSE)</f>
        <v>0</v>
      </c>
      <c r="T668" s="368">
        <f>VLOOKUP($G668, SCHOOL_INFO!$D$5:$AS$749, 13, FALSE)</f>
        <v>0</v>
      </c>
      <c r="U668" s="368">
        <f>VLOOKUP($G668, SCHOOL_INFO!$D$5:$AS$749, 14, FALSE)</f>
        <v>0</v>
      </c>
      <c r="V668" s="368">
        <f>VLOOKUP($G668, SCHOOL_INFO!$D$5:$AS$749, 15, FALSE)</f>
        <v>0</v>
      </c>
      <c r="W668" s="368">
        <f>VLOOKUP($G668, SCHOOL_INFO!$D$5:$AS$749, 17, FALSE)</f>
        <v>0</v>
      </c>
      <c r="X668" s="368">
        <f>VLOOKUP($G668, SCHOOL_INFO!$D$5:$AS$749, 18, FALSE)</f>
        <v>0</v>
      </c>
      <c r="Y668" s="368">
        <f>VLOOKUP($G668, SCHOOL_INFO!$D$5:$AS$749, 19, FALSE)</f>
        <v>0</v>
      </c>
      <c r="Z668" s="368">
        <f>VLOOKUP($G668, SCHOOL_INFO!$D$5:$AS$749, 21, FALSE)</f>
        <v>4</v>
      </c>
      <c r="AA668" s="368">
        <f>VLOOKUP($G668, SCHOOL_INFO!$D$5:$AS$749, 22, FALSE)</f>
        <v>4</v>
      </c>
      <c r="AB668" s="368">
        <f>VLOOKUP($G668, SCHOOL_INFO!$D$5:$AS$749, 23, FALSE)</f>
        <v>0</v>
      </c>
      <c r="AC668" s="368">
        <f>VLOOKUP($G668, SCHOOL_INFO!$D$5:$AS$749, 25, FALSE)</f>
        <v>0</v>
      </c>
      <c r="AD668" s="368">
        <f>VLOOKUP($G668, SCHOOL_INFO!$D$5:$AS$749, 26, FALSE)</f>
        <v>0</v>
      </c>
      <c r="AE668" s="368">
        <f>VLOOKUP($G668, SCHOOL_INFO!$D$5:$AS$749, 27, FALSE)</f>
        <v>0</v>
      </c>
      <c r="AF668" s="368">
        <f>VLOOKUP($G668, SCHOOL_INFO!$D$5:$AS$749, 29, FALSE)</f>
        <v>4</v>
      </c>
      <c r="AG668" s="368">
        <f>VLOOKUP($G668, SCHOOL_INFO!$D$5:$AS$749, 30, FALSE)</f>
        <v>0</v>
      </c>
      <c r="AH668" s="368">
        <f>VLOOKUP($G668, SCHOOL_INFO!$D$5:$AS$749, 31, FALSE)</f>
        <v>0</v>
      </c>
      <c r="AI668" s="368">
        <f>VLOOKUP($G668, SCHOOL_INFO!$D$5:$AS$749, 33, FALSE)</f>
        <v>1</v>
      </c>
      <c r="AJ668" s="368">
        <f>VLOOKUP($G668, SCHOOL_INFO!$D$5:$AS$749, 34, FALSE)</f>
        <v>0</v>
      </c>
      <c r="AK668" s="368">
        <f>VLOOKUP($G668, SCHOOL_INFO!$D$5:$AS$749, 35, FALSE)</f>
        <v>3</v>
      </c>
      <c r="AL668" s="368">
        <f>VLOOKUP($B668, '0.학교(충남+대전)'!$C$4:$AH$767, 31, FALSE)</f>
        <v>3</v>
      </c>
      <c r="AM668" s="368">
        <f>VLOOKUP($B668, '0.학교(충남+대전)'!$C$4:$AH$767, 32, FALSE)</f>
        <v>0</v>
      </c>
      <c r="AN668" s="368">
        <f>VLOOKUP($G668, SCHOOL_INFO!$D$5:$AS$749, 9, FALSE)</f>
        <v>5</v>
      </c>
      <c r="AO668" s="368">
        <f>VLOOKUP($G668, SCHOOL_INFO!$D$5:$AS$749, 36, FALSE)</f>
        <v>5</v>
      </c>
      <c r="AP668" s="368">
        <f>VLOOKUP($G668, SCHOOL_INFO!$D$5:$AS$749, 37, FALSE)</f>
        <v>0</v>
      </c>
      <c r="AQ668" s="368">
        <f>VLOOKUP($B668, '0.학교(충남+대전)'!$C$4:$AC$767, 27, FALSE)</f>
        <v>5</v>
      </c>
      <c r="AR668" s="368">
        <f>VLOOKUP($B668, '0.학교(충남+대전)'!$C$4:$AH$767, 29, FALSE)</f>
        <v>5</v>
      </c>
      <c r="AS668" s="368">
        <f>VLOOKUP($B668, '0.학교(충남+대전)'!$C$4:$AH$767, 30, FALSE)</f>
        <v>0</v>
      </c>
      <c r="AT668" s="368">
        <f>VLOOKUP($G668, SCHOOL_INFO!$D$5:$AS$749, 38, FALSE)</f>
        <v>1</v>
      </c>
      <c r="AU668" s="368">
        <f>VLOOKUP($G668, SCHOOL_INFO!$D$5:$AS$749, 39, FALSE)</f>
        <v>4</v>
      </c>
      <c r="AV668" s="368">
        <f>VLOOKUP($G668, SCHOOL_INFO!$D$5:$AS$749, 40, FALSE)</f>
        <v>5</v>
      </c>
      <c r="AW668" s="368">
        <f>VLOOKUP($G668, SCHOOL_INFO!$D$5:$AS$749, 41, FALSE)</f>
        <v>0</v>
      </c>
      <c r="AX668" s="368">
        <f>VLOOKUP($G668, SCHOOL_INFO!$D$5:$AS$749, 42, FALSE)</f>
        <v>0</v>
      </c>
    </row>
    <row r="669" spans="1:50" ht="16.5" customHeight="1">
      <c r="A669" s="80">
        <v>665</v>
      </c>
      <c r="B669" s="86" t="s">
        <v>2116</v>
      </c>
      <c r="C669" s="88" t="s">
        <v>28</v>
      </c>
      <c r="D669" s="86" t="s">
        <v>2233</v>
      </c>
      <c r="E669" s="86" t="s">
        <v>2092</v>
      </c>
      <c r="F669" s="106" t="s">
        <v>727</v>
      </c>
      <c r="G669" s="104" t="s">
        <v>2117</v>
      </c>
      <c r="H669" s="390" t="s">
        <v>2353</v>
      </c>
      <c r="I669" s="390" t="s">
        <v>699</v>
      </c>
      <c r="J669" s="88" t="s">
        <v>5123</v>
      </c>
      <c r="K669" s="366">
        <v>2</v>
      </c>
      <c r="L669" s="367">
        <v>1</v>
      </c>
      <c r="M669" s="367">
        <v>1</v>
      </c>
      <c r="N669" s="368">
        <f>VLOOKUP($G669, SCHOOL_INFO!$D$5:$AS$749, 6, FALSE)</f>
        <v>8</v>
      </c>
      <c r="O669" s="368">
        <f>VLOOKUP($G669, SCHOOL_INFO!$D$5:$AS$749, 7, FALSE)</f>
        <v>2</v>
      </c>
      <c r="P669" s="368">
        <f>VLOOKUP($G669, SCHOOL_INFO!$D$5:$AS$749, 8, FALSE)</f>
        <v>1</v>
      </c>
      <c r="Q669" s="368">
        <f>VLOOKUP($G669, SCHOOL_INFO!$D$5:$AS$749, 10, FALSE)</f>
        <v>0</v>
      </c>
      <c r="R669" s="368">
        <f>VLOOKUP($G669, SCHOOL_INFO!$D$5:$AS$749, 11, FALSE)</f>
        <v>0</v>
      </c>
      <c r="S669" s="368">
        <f>VLOOKUP($G669, SCHOOL_INFO!$D$5:$AS$749, 12, FALSE)</f>
        <v>0</v>
      </c>
      <c r="T669" s="368">
        <f>VLOOKUP($G669, SCHOOL_INFO!$D$5:$AS$749, 13, FALSE)</f>
        <v>0</v>
      </c>
      <c r="U669" s="368">
        <f>VLOOKUP($G669, SCHOOL_INFO!$D$5:$AS$749, 14, FALSE)</f>
        <v>0</v>
      </c>
      <c r="V669" s="368">
        <f>VLOOKUP($G669, SCHOOL_INFO!$D$5:$AS$749, 15, FALSE)</f>
        <v>0</v>
      </c>
      <c r="W669" s="368">
        <f>VLOOKUP($G669, SCHOOL_INFO!$D$5:$AS$749, 17, FALSE)</f>
        <v>2</v>
      </c>
      <c r="X669" s="368">
        <f>VLOOKUP($G669, SCHOOL_INFO!$D$5:$AS$749, 18, FALSE)</f>
        <v>0</v>
      </c>
      <c r="Y669" s="368">
        <f>VLOOKUP($G669, SCHOOL_INFO!$D$5:$AS$749, 19, FALSE)</f>
        <v>0</v>
      </c>
      <c r="Z669" s="368">
        <f>VLOOKUP($G669, SCHOOL_INFO!$D$5:$AS$749, 21, FALSE)</f>
        <v>15</v>
      </c>
      <c r="AA669" s="368">
        <f>VLOOKUP($G669, SCHOOL_INFO!$D$5:$AS$749, 22, FALSE)</f>
        <v>6</v>
      </c>
      <c r="AB669" s="368">
        <f>VLOOKUP($G669, SCHOOL_INFO!$D$5:$AS$749, 23, FALSE)</f>
        <v>0</v>
      </c>
      <c r="AC669" s="368">
        <f>VLOOKUP($G669, SCHOOL_INFO!$D$5:$AS$749, 25, FALSE)</f>
        <v>0</v>
      </c>
      <c r="AD669" s="368">
        <f>VLOOKUP($G669, SCHOOL_INFO!$D$5:$AS$749, 26, FALSE)</f>
        <v>0</v>
      </c>
      <c r="AE669" s="368">
        <f>VLOOKUP($G669, SCHOOL_INFO!$D$5:$AS$749, 27, FALSE)</f>
        <v>0</v>
      </c>
      <c r="AF669" s="368">
        <f>VLOOKUP($G669, SCHOOL_INFO!$D$5:$AS$749, 29, FALSE)</f>
        <v>0</v>
      </c>
      <c r="AG669" s="368">
        <f>VLOOKUP($G669, SCHOOL_INFO!$D$5:$AS$749, 30, FALSE)</f>
        <v>0</v>
      </c>
      <c r="AH669" s="368">
        <f>VLOOKUP($G669, SCHOOL_INFO!$D$5:$AS$749, 31, FALSE)</f>
        <v>0</v>
      </c>
      <c r="AI669" s="368">
        <f>VLOOKUP($G669, SCHOOL_INFO!$D$5:$AS$749, 33, FALSE)</f>
        <v>1</v>
      </c>
      <c r="AJ669" s="368">
        <f>VLOOKUP($G669, SCHOOL_INFO!$D$5:$AS$749, 34, FALSE)</f>
        <v>0</v>
      </c>
      <c r="AK669" s="368">
        <f>VLOOKUP($G669, SCHOOL_INFO!$D$5:$AS$749, 35, FALSE)</f>
        <v>3</v>
      </c>
      <c r="AL669" s="368">
        <f>VLOOKUP($B669, '0.학교(충남+대전)'!$C$4:$AH$767, 31, FALSE)</f>
        <v>3</v>
      </c>
      <c r="AM669" s="368">
        <f>VLOOKUP($B669, '0.학교(충남+대전)'!$C$4:$AH$767, 32, FALSE)</f>
        <v>0</v>
      </c>
      <c r="AN669" s="368">
        <f>VLOOKUP($G669, SCHOOL_INFO!$D$5:$AS$749, 9, FALSE)</f>
        <v>11</v>
      </c>
      <c r="AO669" s="368">
        <f>VLOOKUP($G669, SCHOOL_INFO!$D$5:$AS$749, 36, FALSE)</f>
        <v>9</v>
      </c>
      <c r="AP669" s="368">
        <f>VLOOKUP($G669, SCHOOL_INFO!$D$5:$AS$749, 37, FALSE)</f>
        <v>0</v>
      </c>
      <c r="AQ669" s="368">
        <f>VLOOKUP($B669, '0.학교(충남+대전)'!$C$4:$AC$767, 27, FALSE)</f>
        <v>11</v>
      </c>
      <c r="AR669" s="368">
        <f>VLOOKUP($B669, '0.학교(충남+대전)'!$C$4:$AH$767, 29, FALSE)</f>
        <v>9</v>
      </c>
      <c r="AS669" s="368">
        <f>VLOOKUP($B669, '0.학교(충남+대전)'!$C$4:$AH$767, 30, FALSE)</f>
        <v>0</v>
      </c>
      <c r="AT669" s="368">
        <f>VLOOKUP($G669, SCHOOL_INFO!$D$5:$AS$749, 38, FALSE)</f>
        <v>1</v>
      </c>
      <c r="AU669" s="368">
        <f>VLOOKUP($G669, SCHOOL_INFO!$D$5:$AS$749, 39, FALSE)</f>
        <v>4</v>
      </c>
      <c r="AV669" s="368">
        <f>VLOOKUP($G669, SCHOOL_INFO!$D$5:$AS$749, 40, FALSE)</f>
        <v>9</v>
      </c>
      <c r="AW669" s="368">
        <f>VLOOKUP($G669, SCHOOL_INFO!$D$5:$AS$749, 41, FALSE)</f>
        <v>0</v>
      </c>
      <c r="AX669" s="368">
        <f>VLOOKUP($G669, SCHOOL_INFO!$D$5:$AS$749, 42, FALSE)</f>
        <v>0</v>
      </c>
    </row>
    <row r="670" spans="1:50" ht="16.5" customHeight="1">
      <c r="A670" s="80">
        <v>666</v>
      </c>
      <c r="B670" s="86" t="s">
        <v>2118</v>
      </c>
      <c r="C670" s="88" t="s">
        <v>28</v>
      </c>
      <c r="D670" s="86" t="s">
        <v>2233</v>
      </c>
      <c r="E670" s="86" t="s">
        <v>2092</v>
      </c>
      <c r="F670" s="106" t="s">
        <v>727</v>
      </c>
      <c r="G670" s="104" t="s">
        <v>2119</v>
      </c>
      <c r="H670" s="390" t="s">
        <v>2353</v>
      </c>
      <c r="I670" s="390" t="s">
        <v>699</v>
      </c>
      <c r="J670" s="88" t="s">
        <v>5123</v>
      </c>
      <c r="K670" s="366">
        <v>2</v>
      </c>
      <c r="L670" s="367">
        <v>1</v>
      </c>
      <c r="M670" s="367">
        <v>1</v>
      </c>
      <c r="N670" s="368">
        <f>VLOOKUP($G670, SCHOOL_INFO!$D$5:$AS$749, 6, FALSE)</f>
        <v>5</v>
      </c>
      <c r="O670" s="368">
        <f>VLOOKUP($G670, SCHOOL_INFO!$D$5:$AS$749, 7, FALSE)</f>
        <v>1</v>
      </c>
      <c r="P670" s="368">
        <f>VLOOKUP($G670, SCHOOL_INFO!$D$5:$AS$749, 8, FALSE)</f>
        <v>1</v>
      </c>
      <c r="Q670" s="368">
        <f>VLOOKUP($G670, SCHOOL_INFO!$D$5:$AS$749, 10, FALSE)</f>
        <v>0</v>
      </c>
      <c r="R670" s="368">
        <f>VLOOKUP($G670, SCHOOL_INFO!$D$5:$AS$749, 11, FALSE)</f>
        <v>0</v>
      </c>
      <c r="S670" s="368">
        <f>VLOOKUP($G670, SCHOOL_INFO!$D$5:$AS$749, 12, FALSE)</f>
        <v>0</v>
      </c>
      <c r="T670" s="368">
        <f>VLOOKUP($G670, SCHOOL_INFO!$D$5:$AS$749, 13, FALSE)</f>
        <v>0</v>
      </c>
      <c r="U670" s="368">
        <f>VLOOKUP($G670, SCHOOL_INFO!$D$5:$AS$749, 14, FALSE)</f>
        <v>0</v>
      </c>
      <c r="V670" s="368">
        <f>VLOOKUP($G670, SCHOOL_INFO!$D$5:$AS$749, 15, FALSE)</f>
        <v>0</v>
      </c>
      <c r="W670" s="368">
        <f>VLOOKUP($G670, SCHOOL_INFO!$D$5:$AS$749, 17, FALSE)</f>
        <v>0</v>
      </c>
      <c r="X670" s="368">
        <f>VLOOKUP($G670, SCHOOL_INFO!$D$5:$AS$749, 18, FALSE)</f>
        <v>0</v>
      </c>
      <c r="Y670" s="368">
        <f>VLOOKUP($G670, SCHOOL_INFO!$D$5:$AS$749, 19, FALSE)</f>
        <v>0</v>
      </c>
      <c r="Z670" s="368">
        <f>VLOOKUP($G670, SCHOOL_INFO!$D$5:$AS$749, 21, FALSE)</f>
        <v>2</v>
      </c>
      <c r="AA670" s="368">
        <f>VLOOKUP($G670, SCHOOL_INFO!$D$5:$AS$749, 22, FALSE)</f>
        <v>2</v>
      </c>
      <c r="AB670" s="368">
        <f>VLOOKUP($G670, SCHOOL_INFO!$D$5:$AS$749, 23, FALSE)</f>
        <v>0</v>
      </c>
      <c r="AC670" s="368">
        <f>VLOOKUP($G670, SCHOOL_INFO!$D$5:$AS$749, 25, FALSE)</f>
        <v>7</v>
      </c>
      <c r="AD670" s="368">
        <f>VLOOKUP($G670, SCHOOL_INFO!$D$5:$AS$749, 26, FALSE)</f>
        <v>3</v>
      </c>
      <c r="AE670" s="368">
        <f>VLOOKUP($G670, SCHOOL_INFO!$D$5:$AS$749, 27, FALSE)</f>
        <v>0</v>
      </c>
      <c r="AF670" s="368">
        <f>VLOOKUP($G670, SCHOOL_INFO!$D$5:$AS$749, 29, FALSE)</f>
        <v>0</v>
      </c>
      <c r="AG670" s="368">
        <f>VLOOKUP($G670, SCHOOL_INFO!$D$5:$AS$749, 30, FALSE)</f>
        <v>0</v>
      </c>
      <c r="AH670" s="368">
        <f>VLOOKUP($G670, SCHOOL_INFO!$D$5:$AS$749, 31, FALSE)</f>
        <v>0</v>
      </c>
      <c r="AI670" s="368">
        <f>VLOOKUP($G670, SCHOOL_INFO!$D$5:$AS$749, 33, FALSE)</f>
        <v>1</v>
      </c>
      <c r="AJ670" s="368">
        <f>VLOOKUP($G670, SCHOOL_INFO!$D$5:$AS$749, 34, FALSE)</f>
        <v>0</v>
      </c>
      <c r="AK670" s="368">
        <f>VLOOKUP($G670, SCHOOL_INFO!$D$5:$AS$749, 35, FALSE)</f>
        <v>4</v>
      </c>
      <c r="AL670" s="368">
        <f>VLOOKUP($B670, '0.학교(충남+대전)'!$C$4:$AH$767, 31, FALSE)</f>
        <v>4</v>
      </c>
      <c r="AM670" s="368">
        <f>VLOOKUP($B670, '0.학교(충남+대전)'!$C$4:$AH$767, 32, FALSE)</f>
        <v>0</v>
      </c>
      <c r="AN670" s="368">
        <f>VLOOKUP($G670, SCHOOL_INFO!$D$5:$AS$749, 9, FALSE)</f>
        <v>7</v>
      </c>
      <c r="AO670" s="368">
        <f>VLOOKUP($G670, SCHOOL_INFO!$D$5:$AS$749, 36, FALSE)</f>
        <v>10</v>
      </c>
      <c r="AP670" s="368">
        <f>VLOOKUP($G670, SCHOOL_INFO!$D$5:$AS$749, 37, FALSE)</f>
        <v>1</v>
      </c>
      <c r="AQ670" s="368">
        <f>VLOOKUP($B670, '0.학교(충남+대전)'!$C$4:$AC$767, 27, FALSE)</f>
        <v>11</v>
      </c>
      <c r="AR670" s="368">
        <f>VLOOKUP($B670, '0.학교(충남+대전)'!$C$4:$AH$767, 29, FALSE)</f>
        <v>11</v>
      </c>
      <c r="AS670" s="368">
        <f>VLOOKUP($B670, '0.학교(충남+대전)'!$C$4:$AH$767, 30, FALSE)</f>
        <v>0</v>
      </c>
      <c r="AT670" s="368">
        <f>VLOOKUP($G670, SCHOOL_INFO!$D$5:$AS$749, 38, FALSE)</f>
        <v>1</v>
      </c>
      <c r="AU670" s="368">
        <f>VLOOKUP($G670, SCHOOL_INFO!$D$5:$AS$749, 39, FALSE)</f>
        <v>5</v>
      </c>
      <c r="AV670" s="368">
        <f>VLOOKUP($G670, SCHOOL_INFO!$D$5:$AS$749, 40, FALSE)</f>
        <v>11</v>
      </c>
      <c r="AW670" s="368">
        <f>VLOOKUP($G670, SCHOOL_INFO!$D$5:$AS$749, 41, FALSE)</f>
        <v>0</v>
      </c>
      <c r="AX670" s="368">
        <f>VLOOKUP($G670, SCHOOL_INFO!$D$5:$AS$749, 42, FALSE)</f>
        <v>0</v>
      </c>
    </row>
    <row r="671" spans="1:50" ht="16.5" customHeight="1">
      <c r="A671" s="81">
        <v>667</v>
      </c>
      <c r="B671" s="86" t="s">
        <v>2120</v>
      </c>
      <c r="C671" s="88" t="s">
        <v>28</v>
      </c>
      <c r="D671" s="86" t="s">
        <v>2233</v>
      </c>
      <c r="E671" s="86" t="s">
        <v>2092</v>
      </c>
      <c r="F671" s="106" t="s">
        <v>727</v>
      </c>
      <c r="G671" s="104" t="s">
        <v>2121</v>
      </c>
      <c r="H671" s="390" t="s">
        <v>2353</v>
      </c>
      <c r="I671" s="390" t="s">
        <v>699</v>
      </c>
      <c r="J671" s="88" t="s">
        <v>5123</v>
      </c>
      <c r="K671" s="366">
        <v>2</v>
      </c>
      <c r="L671" s="367">
        <v>1</v>
      </c>
      <c r="M671" s="367">
        <v>1</v>
      </c>
      <c r="N671" s="368">
        <f>VLOOKUP($G671, SCHOOL_INFO!$D$5:$AS$749, 6, FALSE)</f>
        <v>3</v>
      </c>
      <c r="O671" s="368">
        <f>VLOOKUP($G671, SCHOOL_INFO!$D$5:$AS$749, 7, FALSE)</f>
        <v>1</v>
      </c>
      <c r="P671" s="368">
        <f>VLOOKUP($G671, SCHOOL_INFO!$D$5:$AS$749, 8, FALSE)</f>
        <v>1</v>
      </c>
      <c r="Q671" s="368">
        <f>VLOOKUP($G671, SCHOOL_INFO!$D$5:$AS$749, 10, FALSE)</f>
        <v>0</v>
      </c>
      <c r="R671" s="368">
        <f>VLOOKUP($G671, SCHOOL_INFO!$D$5:$AS$749, 11, FALSE)</f>
        <v>0</v>
      </c>
      <c r="S671" s="368">
        <f>VLOOKUP($G671, SCHOOL_INFO!$D$5:$AS$749, 12, FALSE)</f>
        <v>0</v>
      </c>
      <c r="T671" s="368">
        <f>VLOOKUP($G671, SCHOOL_INFO!$D$5:$AS$749, 13, FALSE)</f>
        <v>0</v>
      </c>
      <c r="U671" s="368">
        <f>VLOOKUP($G671, SCHOOL_INFO!$D$5:$AS$749, 14, FALSE)</f>
        <v>0</v>
      </c>
      <c r="V671" s="368">
        <f>VLOOKUP($G671, SCHOOL_INFO!$D$5:$AS$749, 15, FALSE)</f>
        <v>0</v>
      </c>
      <c r="W671" s="368">
        <f>VLOOKUP($G671, SCHOOL_INFO!$D$5:$AS$749, 17, FALSE)</f>
        <v>0</v>
      </c>
      <c r="X671" s="368">
        <f>VLOOKUP($G671, SCHOOL_INFO!$D$5:$AS$749, 18, FALSE)</f>
        <v>0</v>
      </c>
      <c r="Y671" s="368">
        <f>VLOOKUP($G671, SCHOOL_INFO!$D$5:$AS$749, 19, FALSE)</f>
        <v>0</v>
      </c>
      <c r="Z671" s="368">
        <f>VLOOKUP($G671, SCHOOL_INFO!$D$5:$AS$749, 21, FALSE)</f>
        <v>2</v>
      </c>
      <c r="AA671" s="368">
        <f>VLOOKUP($G671, SCHOOL_INFO!$D$5:$AS$749, 22, FALSE)</f>
        <v>2</v>
      </c>
      <c r="AB671" s="368">
        <f>VLOOKUP($G671, SCHOOL_INFO!$D$5:$AS$749, 23, FALSE)</f>
        <v>0</v>
      </c>
      <c r="AC671" s="368">
        <f>VLOOKUP($G671, SCHOOL_INFO!$D$5:$AS$749, 25, FALSE)</f>
        <v>2</v>
      </c>
      <c r="AD671" s="368">
        <f>VLOOKUP($G671, SCHOOL_INFO!$D$5:$AS$749, 26, FALSE)</f>
        <v>1</v>
      </c>
      <c r="AE671" s="368">
        <f>VLOOKUP($G671, SCHOOL_INFO!$D$5:$AS$749, 27, FALSE)</f>
        <v>0</v>
      </c>
      <c r="AF671" s="368">
        <f>VLOOKUP($G671, SCHOOL_INFO!$D$5:$AS$749, 29, FALSE)</f>
        <v>4</v>
      </c>
      <c r="AG671" s="368">
        <f>VLOOKUP($G671, SCHOOL_INFO!$D$5:$AS$749, 30, FALSE)</f>
        <v>0</v>
      </c>
      <c r="AH671" s="368">
        <f>VLOOKUP($G671, SCHOOL_INFO!$D$5:$AS$749, 31, FALSE)</f>
        <v>0</v>
      </c>
      <c r="AI671" s="368">
        <f>VLOOKUP($G671, SCHOOL_INFO!$D$5:$AS$749, 33, FALSE)</f>
        <v>1</v>
      </c>
      <c r="AJ671" s="368">
        <f>VLOOKUP($G671, SCHOOL_INFO!$D$5:$AS$749, 34, FALSE)</f>
        <v>0</v>
      </c>
      <c r="AK671" s="368">
        <f>VLOOKUP($G671, SCHOOL_INFO!$D$5:$AS$749, 35, FALSE)</f>
        <v>3</v>
      </c>
      <c r="AL671" s="368">
        <f>VLOOKUP($B671, '0.학교(충남+대전)'!$C$4:$AH$767, 31, FALSE)</f>
        <v>3</v>
      </c>
      <c r="AM671" s="368">
        <f>VLOOKUP($B671, '0.학교(충남+대전)'!$C$4:$AH$767, 32, FALSE)</f>
        <v>0</v>
      </c>
      <c r="AN671" s="368">
        <f>VLOOKUP($G671, SCHOOL_INFO!$D$5:$AS$749, 9, FALSE)</f>
        <v>5</v>
      </c>
      <c r="AO671" s="368">
        <f>VLOOKUP($G671, SCHOOL_INFO!$D$5:$AS$749, 36, FALSE)</f>
        <v>5</v>
      </c>
      <c r="AP671" s="368">
        <f>VLOOKUP($G671, SCHOOL_INFO!$D$5:$AS$749, 37, FALSE)</f>
        <v>1</v>
      </c>
      <c r="AQ671" s="368">
        <f>VLOOKUP($B671, '0.학교(충남+대전)'!$C$4:$AC$767, 27, FALSE)</f>
        <v>6</v>
      </c>
      <c r="AR671" s="368">
        <f>VLOOKUP($B671, '0.학교(충남+대전)'!$C$4:$AH$767, 29, FALSE)</f>
        <v>6</v>
      </c>
      <c r="AS671" s="368">
        <f>VLOOKUP($B671, '0.학교(충남+대전)'!$C$4:$AH$767, 30, FALSE)</f>
        <v>0</v>
      </c>
      <c r="AT671" s="368">
        <f>VLOOKUP($G671, SCHOOL_INFO!$D$5:$AS$749, 38, FALSE)</f>
        <v>1</v>
      </c>
      <c r="AU671" s="368">
        <f>VLOOKUP($G671, SCHOOL_INFO!$D$5:$AS$749, 39, FALSE)</f>
        <v>4</v>
      </c>
      <c r="AV671" s="368">
        <f>VLOOKUP($G671, SCHOOL_INFO!$D$5:$AS$749, 40, FALSE)</f>
        <v>6</v>
      </c>
      <c r="AW671" s="368">
        <f>VLOOKUP($G671, SCHOOL_INFO!$D$5:$AS$749, 41, FALSE)</f>
        <v>0</v>
      </c>
      <c r="AX671" s="368">
        <f>VLOOKUP($G671, SCHOOL_INFO!$D$5:$AS$749, 42, FALSE)</f>
        <v>0</v>
      </c>
    </row>
    <row r="672" spans="1:50" ht="16.5" customHeight="1">
      <c r="A672" s="80">
        <v>668</v>
      </c>
      <c r="B672" s="86" t="s">
        <v>2122</v>
      </c>
      <c r="C672" s="88" t="s">
        <v>28</v>
      </c>
      <c r="D672" s="86" t="s">
        <v>2233</v>
      </c>
      <c r="E672" s="86" t="s">
        <v>2092</v>
      </c>
      <c r="F672" s="103" t="s">
        <v>724</v>
      </c>
      <c r="G672" s="104" t="s">
        <v>2123</v>
      </c>
      <c r="H672" s="390" t="s">
        <v>26</v>
      </c>
      <c r="I672" s="390" t="s">
        <v>699</v>
      </c>
      <c r="J672" s="88" t="s">
        <v>5123</v>
      </c>
      <c r="K672" s="366">
        <v>2</v>
      </c>
      <c r="L672" s="367">
        <v>1</v>
      </c>
      <c r="M672" s="367">
        <v>1</v>
      </c>
      <c r="N672" s="368">
        <f>VLOOKUP($G672, SCHOOL_INFO!$D$5:$AS$749, 6, FALSE)</f>
        <v>13</v>
      </c>
      <c r="O672" s="368">
        <f>VLOOKUP($G672, SCHOOL_INFO!$D$5:$AS$749, 7, FALSE)</f>
        <v>7</v>
      </c>
      <c r="P672" s="368">
        <f>VLOOKUP($G672, SCHOOL_INFO!$D$5:$AS$749, 8, FALSE)</f>
        <v>1</v>
      </c>
      <c r="Q672" s="368">
        <f>VLOOKUP($G672, SCHOOL_INFO!$D$5:$AS$749, 10, FALSE)</f>
        <v>0</v>
      </c>
      <c r="R672" s="368">
        <f>VLOOKUP($G672, SCHOOL_INFO!$D$5:$AS$749, 11, FALSE)</f>
        <v>0</v>
      </c>
      <c r="S672" s="368">
        <f>VLOOKUP($G672, SCHOOL_INFO!$D$5:$AS$749, 12, FALSE)</f>
        <v>0</v>
      </c>
      <c r="T672" s="368">
        <f>VLOOKUP($G672, SCHOOL_INFO!$D$5:$AS$749, 13, FALSE)</f>
        <v>0</v>
      </c>
      <c r="U672" s="368">
        <f>VLOOKUP($G672, SCHOOL_INFO!$D$5:$AS$749, 14, FALSE)</f>
        <v>0</v>
      </c>
      <c r="V672" s="368">
        <f>VLOOKUP($G672, SCHOOL_INFO!$D$5:$AS$749, 15, FALSE)</f>
        <v>0</v>
      </c>
      <c r="W672" s="368">
        <f>VLOOKUP($G672, SCHOOL_INFO!$D$5:$AS$749, 17, FALSE)</f>
        <v>7</v>
      </c>
      <c r="X672" s="368">
        <f>VLOOKUP($G672, SCHOOL_INFO!$D$5:$AS$749, 18, FALSE)</f>
        <v>2</v>
      </c>
      <c r="Y672" s="368">
        <f>VLOOKUP($G672, SCHOOL_INFO!$D$5:$AS$749, 19, FALSE)</f>
        <v>0</v>
      </c>
      <c r="Z672" s="368">
        <f>VLOOKUP($G672, SCHOOL_INFO!$D$5:$AS$749, 21, FALSE)</f>
        <v>2</v>
      </c>
      <c r="AA672" s="368">
        <f>VLOOKUP($G672, SCHOOL_INFO!$D$5:$AS$749, 22, FALSE)</f>
        <v>2</v>
      </c>
      <c r="AB672" s="368">
        <f>VLOOKUP($G672, SCHOOL_INFO!$D$5:$AS$749, 23, FALSE)</f>
        <v>0</v>
      </c>
      <c r="AC672" s="368">
        <f>VLOOKUP($G672, SCHOOL_INFO!$D$5:$AS$749, 25, FALSE)</f>
        <v>0</v>
      </c>
      <c r="AD672" s="368">
        <f>VLOOKUP($G672, SCHOOL_INFO!$D$5:$AS$749, 26, FALSE)</f>
        <v>2</v>
      </c>
      <c r="AE672" s="368">
        <f>VLOOKUP($G672, SCHOOL_INFO!$D$5:$AS$749, 27, FALSE)</f>
        <v>0</v>
      </c>
      <c r="AF672" s="368">
        <f>VLOOKUP($G672, SCHOOL_INFO!$D$5:$AS$749, 29, FALSE)</f>
        <v>20</v>
      </c>
      <c r="AG672" s="368">
        <f>VLOOKUP($G672, SCHOOL_INFO!$D$5:$AS$749, 30, FALSE)</f>
        <v>10</v>
      </c>
      <c r="AH672" s="368">
        <f>VLOOKUP($G672, SCHOOL_INFO!$D$5:$AS$749, 31, FALSE)</f>
        <v>0</v>
      </c>
      <c r="AI672" s="368">
        <f>VLOOKUP($G672, SCHOOL_INFO!$D$5:$AS$749, 33, FALSE)</f>
        <v>1</v>
      </c>
      <c r="AJ672" s="368">
        <f>VLOOKUP($G672, SCHOOL_INFO!$D$5:$AS$749, 34, FALSE)</f>
        <v>0</v>
      </c>
      <c r="AK672" s="368">
        <f>VLOOKUP($G672, SCHOOL_INFO!$D$5:$AS$749, 35, FALSE)</f>
        <v>6</v>
      </c>
      <c r="AL672" s="368">
        <f>VLOOKUP($B672, '0.학교(충남+대전)'!$C$4:$AH$767, 31, FALSE)</f>
        <v>6</v>
      </c>
      <c r="AM672" s="368">
        <f>VLOOKUP($B672, '0.학교(충남+대전)'!$C$4:$AH$767, 32, FALSE)</f>
        <v>0</v>
      </c>
      <c r="AN672" s="368">
        <f>VLOOKUP($G672, SCHOOL_INFO!$D$5:$AS$749, 9, FALSE)</f>
        <v>21</v>
      </c>
      <c r="AO672" s="368">
        <f>VLOOKUP($G672, SCHOOL_INFO!$D$5:$AS$749, 36, FALSE)</f>
        <v>16</v>
      </c>
      <c r="AP672" s="368">
        <f>VLOOKUP($G672, SCHOOL_INFO!$D$5:$AS$749, 37, FALSE)</f>
        <v>2</v>
      </c>
      <c r="AQ672" s="368">
        <f>VLOOKUP($B672, '0.학교(충남+대전)'!$C$4:$AC$767, 27, FALSE)</f>
        <v>18</v>
      </c>
      <c r="AR672" s="368">
        <f>VLOOKUP($B672, '0.학교(충남+대전)'!$C$4:$AH$767, 29, FALSE)</f>
        <v>18</v>
      </c>
      <c r="AS672" s="368">
        <f>VLOOKUP($B672, '0.학교(충남+대전)'!$C$4:$AH$767, 30, FALSE)</f>
        <v>0</v>
      </c>
      <c r="AT672" s="368">
        <f>VLOOKUP($G672, SCHOOL_INFO!$D$5:$AS$749, 38, FALSE)</f>
        <v>1</v>
      </c>
      <c r="AU672" s="368">
        <f>VLOOKUP($G672, SCHOOL_INFO!$D$5:$AS$749, 39, FALSE)</f>
        <v>7</v>
      </c>
      <c r="AV672" s="368">
        <f>VLOOKUP($G672, SCHOOL_INFO!$D$5:$AS$749, 40, FALSE)</f>
        <v>18</v>
      </c>
      <c r="AW672" s="368">
        <f>VLOOKUP($G672, SCHOOL_INFO!$D$5:$AS$749, 41, FALSE)</f>
        <v>0</v>
      </c>
      <c r="AX672" s="368">
        <f>VLOOKUP($G672, SCHOOL_INFO!$D$5:$AS$749, 42, FALSE)</f>
        <v>0</v>
      </c>
    </row>
    <row r="673" spans="1:50" ht="16.5" customHeight="1">
      <c r="A673" s="80">
        <v>669</v>
      </c>
      <c r="B673" s="86" t="s">
        <v>2124</v>
      </c>
      <c r="C673" s="88" t="s">
        <v>28</v>
      </c>
      <c r="D673" s="86" t="s">
        <v>2233</v>
      </c>
      <c r="E673" s="86" t="s">
        <v>2092</v>
      </c>
      <c r="F673" s="105" t="s">
        <v>730</v>
      </c>
      <c r="G673" s="104" t="s">
        <v>2125</v>
      </c>
      <c r="H673" s="390" t="s">
        <v>2353</v>
      </c>
      <c r="I673" s="390" t="s">
        <v>699</v>
      </c>
      <c r="J673" s="88" t="s">
        <v>5123</v>
      </c>
      <c r="K673" s="366">
        <v>2</v>
      </c>
      <c r="L673" s="367">
        <v>1</v>
      </c>
      <c r="M673" s="367">
        <v>1</v>
      </c>
      <c r="N673" s="368">
        <f>VLOOKUP($G673, SCHOOL_INFO!$D$5:$AS$749, 6, FALSE)</f>
        <v>7</v>
      </c>
      <c r="O673" s="368">
        <f>VLOOKUP($G673, SCHOOL_INFO!$D$5:$AS$749, 7, FALSE)</f>
        <v>4</v>
      </c>
      <c r="P673" s="368">
        <f>VLOOKUP($G673, SCHOOL_INFO!$D$5:$AS$749, 8, FALSE)</f>
        <v>1</v>
      </c>
      <c r="Q673" s="368">
        <f>VLOOKUP($G673, SCHOOL_INFO!$D$5:$AS$749, 10, FALSE)</f>
        <v>1</v>
      </c>
      <c r="R673" s="368">
        <f>VLOOKUP($G673, SCHOOL_INFO!$D$5:$AS$749, 11, FALSE)</f>
        <v>0</v>
      </c>
      <c r="S673" s="368">
        <f>VLOOKUP($G673, SCHOOL_INFO!$D$5:$AS$749, 12, FALSE)</f>
        <v>0</v>
      </c>
      <c r="T673" s="368">
        <f>VLOOKUP($G673, SCHOOL_INFO!$D$5:$AS$749, 13, FALSE)</f>
        <v>0</v>
      </c>
      <c r="U673" s="368">
        <f>VLOOKUP($G673, SCHOOL_INFO!$D$5:$AS$749, 14, FALSE)</f>
        <v>0</v>
      </c>
      <c r="V673" s="368">
        <f>VLOOKUP($G673, SCHOOL_INFO!$D$5:$AS$749, 15, FALSE)</f>
        <v>0</v>
      </c>
      <c r="W673" s="368">
        <f>VLOOKUP($G673, SCHOOL_INFO!$D$5:$AS$749, 17, FALSE)</f>
        <v>0</v>
      </c>
      <c r="X673" s="368">
        <f>VLOOKUP($G673, SCHOOL_INFO!$D$5:$AS$749, 18, FALSE)</f>
        <v>0</v>
      </c>
      <c r="Y673" s="368">
        <f>VLOOKUP($G673, SCHOOL_INFO!$D$5:$AS$749, 19, FALSE)</f>
        <v>0</v>
      </c>
      <c r="Z673" s="368">
        <f>VLOOKUP($G673, SCHOOL_INFO!$D$5:$AS$749, 21, FALSE)</f>
        <v>2</v>
      </c>
      <c r="AA673" s="368">
        <f>VLOOKUP($G673, SCHOOL_INFO!$D$5:$AS$749, 22, FALSE)</f>
        <v>4</v>
      </c>
      <c r="AB673" s="368">
        <f>VLOOKUP($G673, SCHOOL_INFO!$D$5:$AS$749, 23, FALSE)</f>
        <v>0</v>
      </c>
      <c r="AC673" s="368">
        <f>VLOOKUP($G673, SCHOOL_INFO!$D$5:$AS$749, 25, FALSE)</f>
        <v>16</v>
      </c>
      <c r="AD673" s="368">
        <f>VLOOKUP($G673, SCHOOL_INFO!$D$5:$AS$749, 26, FALSE)</f>
        <v>6</v>
      </c>
      <c r="AE673" s="368">
        <f>VLOOKUP($G673, SCHOOL_INFO!$D$5:$AS$749, 27, FALSE)</f>
        <v>0</v>
      </c>
      <c r="AF673" s="368">
        <f>VLOOKUP($G673, SCHOOL_INFO!$D$5:$AS$749, 29, FALSE)</f>
        <v>0</v>
      </c>
      <c r="AG673" s="368">
        <f>VLOOKUP($G673, SCHOOL_INFO!$D$5:$AS$749, 30, FALSE)</f>
        <v>1</v>
      </c>
      <c r="AH673" s="368">
        <f>VLOOKUP($G673, SCHOOL_INFO!$D$5:$AS$749, 31, FALSE)</f>
        <v>0</v>
      </c>
      <c r="AI673" s="368">
        <f>VLOOKUP($G673, SCHOOL_INFO!$D$5:$AS$749, 33, FALSE)</f>
        <v>1</v>
      </c>
      <c r="AJ673" s="368">
        <f>VLOOKUP($G673, SCHOOL_INFO!$D$5:$AS$749, 34, FALSE)</f>
        <v>0</v>
      </c>
      <c r="AK673" s="368">
        <f>VLOOKUP($G673, SCHOOL_INFO!$D$5:$AS$749, 35, FALSE)</f>
        <v>5</v>
      </c>
      <c r="AL673" s="368">
        <f>VLOOKUP($B673, '0.학교(충남+대전)'!$C$4:$AH$767, 31, FALSE)</f>
        <v>5</v>
      </c>
      <c r="AM673" s="368">
        <f>VLOOKUP($B673, '0.학교(충남+대전)'!$C$4:$AH$767, 32, FALSE)</f>
        <v>0</v>
      </c>
      <c r="AN673" s="368">
        <f>VLOOKUP($G673, SCHOOL_INFO!$D$5:$AS$749, 9, FALSE)</f>
        <v>12</v>
      </c>
      <c r="AO673" s="368">
        <f>VLOOKUP($G673, SCHOOL_INFO!$D$5:$AS$749, 36, FALSE)</f>
        <v>8</v>
      </c>
      <c r="AP673" s="368">
        <f>VLOOKUP($G673, SCHOOL_INFO!$D$5:$AS$749, 37, FALSE)</f>
        <v>8</v>
      </c>
      <c r="AQ673" s="368">
        <f>VLOOKUP($B673, '0.학교(충남+대전)'!$C$4:$AC$767, 27, FALSE)</f>
        <v>16</v>
      </c>
      <c r="AR673" s="368">
        <f>VLOOKUP($B673, '0.학교(충남+대전)'!$C$4:$AH$767, 29, FALSE)</f>
        <v>16</v>
      </c>
      <c r="AS673" s="368">
        <f>VLOOKUP($B673, '0.학교(충남+대전)'!$C$4:$AH$767, 30, FALSE)</f>
        <v>0</v>
      </c>
      <c r="AT673" s="368">
        <f>VLOOKUP($G673, SCHOOL_INFO!$D$5:$AS$749, 38, FALSE)</f>
        <v>1</v>
      </c>
      <c r="AU673" s="368">
        <f>VLOOKUP($G673, SCHOOL_INFO!$D$5:$AS$749, 39, FALSE)</f>
        <v>6</v>
      </c>
      <c r="AV673" s="368">
        <f>VLOOKUP($G673, SCHOOL_INFO!$D$5:$AS$749, 40, FALSE)</f>
        <v>16</v>
      </c>
      <c r="AW673" s="368">
        <f>VLOOKUP($G673, SCHOOL_INFO!$D$5:$AS$749, 41, FALSE)</f>
        <v>0</v>
      </c>
      <c r="AX673" s="368">
        <f>VLOOKUP($G673, SCHOOL_INFO!$D$5:$AS$749, 42, FALSE)</f>
        <v>0</v>
      </c>
    </row>
    <row r="674" spans="1:50" ht="16.5" customHeight="1">
      <c r="A674" s="81">
        <v>670</v>
      </c>
      <c r="B674" s="86" t="s">
        <v>2126</v>
      </c>
      <c r="C674" s="88" t="s">
        <v>28</v>
      </c>
      <c r="D674" s="86" t="s">
        <v>2233</v>
      </c>
      <c r="E674" s="86" t="s">
        <v>2092</v>
      </c>
      <c r="F674" s="106" t="s">
        <v>727</v>
      </c>
      <c r="G674" s="104" t="s">
        <v>2127</v>
      </c>
      <c r="H674" s="390" t="s">
        <v>2353</v>
      </c>
      <c r="I674" s="390" t="s">
        <v>699</v>
      </c>
      <c r="J674" s="88" t="s">
        <v>5123</v>
      </c>
      <c r="K674" s="366">
        <v>2</v>
      </c>
      <c r="L674" s="367">
        <v>1</v>
      </c>
      <c r="M674" s="367">
        <v>1</v>
      </c>
      <c r="N674" s="368">
        <f>VLOOKUP($G674, SCHOOL_INFO!$D$5:$AS$749, 6, FALSE)</f>
        <v>6</v>
      </c>
      <c r="O674" s="368">
        <f>VLOOKUP($G674, SCHOOL_INFO!$D$5:$AS$749, 7, FALSE)</f>
        <v>2</v>
      </c>
      <c r="P674" s="368">
        <f>VLOOKUP($G674, SCHOOL_INFO!$D$5:$AS$749, 8, FALSE)</f>
        <v>5</v>
      </c>
      <c r="Q674" s="368">
        <f>VLOOKUP($G674, SCHOOL_INFO!$D$5:$AS$749, 10, FALSE)</f>
        <v>0</v>
      </c>
      <c r="R674" s="368">
        <f>VLOOKUP($G674, SCHOOL_INFO!$D$5:$AS$749, 11, FALSE)</f>
        <v>0</v>
      </c>
      <c r="S674" s="368">
        <f>VLOOKUP($G674, SCHOOL_INFO!$D$5:$AS$749, 12, FALSE)</f>
        <v>0</v>
      </c>
      <c r="T674" s="368">
        <f>VLOOKUP($G674, SCHOOL_INFO!$D$5:$AS$749, 13, FALSE)</f>
        <v>0</v>
      </c>
      <c r="U674" s="368">
        <f>VLOOKUP($G674, SCHOOL_INFO!$D$5:$AS$749, 14, FALSE)</f>
        <v>0</v>
      </c>
      <c r="V674" s="368">
        <f>VLOOKUP($G674, SCHOOL_INFO!$D$5:$AS$749, 15, FALSE)</f>
        <v>0</v>
      </c>
      <c r="W674" s="368">
        <f>VLOOKUP($G674, SCHOOL_INFO!$D$5:$AS$749, 17, FALSE)</f>
        <v>0</v>
      </c>
      <c r="X674" s="368">
        <f>VLOOKUP($G674, SCHOOL_INFO!$D$5:$AS$749, 18, FALSE)</f>
        <v>0</v>
      </c>
      <c r="Y674" s="368">
        <f>VLOOKUP($G674, SCHOOL_INFO!$D$5:$AS$749, 19, FALSE)</f>
        <v>0</v>
      </c>
      <c r="Z674" s="368">
        <f>VLOOKUP($G674, SCHOOL_INFO!$D$5:$AS$749, 21, FALSE)</f>
        <v>2</v>
      </c>
      <c r="AA674" s="368">
        <f>VLOOKUP($G674, SCHOOL_INFO!$D$5:$AS$749, 22, FALSE)</f>
        <v>2</v>
      </c>
      <c r="AB674" s="368">
        <f>VLOOKUP($G674, SCHOOL_INFO!$D$5:$AS$749, 23, FALSE)</f>
        <v>0</v>
      </c>
      <c r="AC674" s="368">
        <f>VLOOKUP($G674, SCHOOL_INFO!$D$5:$AS$749, 25, FALSE)</f>
        <v>12</v>
      </c>
      <c r="AD674" s="368">
        <f>VLOOKUP($G674, SCHOOL_INFO!$D$5:$AS$749, 26, FALSE)</f>
        <v>2</v>
      </c>
      <c r="AE674" s="368">
        <f>VLOOKUP($G674, SCHOOL_INFO!$D$5:$AS$749, 27, FALSE)</f>
        <v>0</v>
      </c>
      <c r="AF674" s="368">
        <f>VLOOKUP($G674, SCHOOL_INFO!$D$5:$AS$749, 29, FALSE)</f>
        <v>0</v>
      </c>
      <c r="AG674" s="368">
        <f>VLOOKUP($G674, SCHOOL_INFO!$D$5:$AS$749, 30, FALSE)</f>
        <v>0</v>
      </c>
      <c r="AH674" s="368">
        <f>VLOOKUP($G674, SCHOOL_INFO!$D$5:$AS$749, 31, FALSE)</f>
        <v>0</v>
      </c>
      <c r="AI674" s="368">
        <f>VLOOKUP($G674, SCHOOL_INFO!$D$5:$AS$749, 33, FALSE)</f>
        <v>1</v>
      </c>
      <c r="AJ674" s="368">
        <f>VLOOKUP($G674, SCHOOL_INFO!$D$5:$AS$749, 34, FALSE)</f>
        <v>0</v>
      </c>
      <c r="AK674" s="368">
        <f>VLOOKUP($G674, SCHOOL_INFO!$D$5:$AS$749, 35, FALSE)</f>
        <v>3</v>
      </c>
      <c r="AL674" s="368">
        <f>VLOOKUP($B674, '0.학교(충남+대전)'!$C$4:$AH$767, 31, FALSE)</f>
        <v>3</v>
      </c>
      <c r="AM674" s="368">
        <f>VLOOKUP($B674, '0.학교(충남+대전)'!$C$4:$AH$767, 32, FALSE)</f>
        <v>0</v>
      </c>
      <c r="AN674" s="368">
        <f>VLOOKUP($G674, SCHOOL_INFO!$D$5:$AS$749, 9, FALSE)</f>
        <v>13</v>
      </c>
      <c r="AO674" s="368">
        <f>VLOOKUP($G674, SCHOOL_INFO!$D$5:$AS$749, 36, FALSE)</f>
        <v>4</v>
      </c>
      <c r="AP674" s="368">
        <f>VLOOKUP($G674, SCHOOL_INFO!$D$5:$AS$749, 37, FALSE)</f>
        <v>2</v>
      </c>
      <c r="AQ674" s="368">
        <f>VLOOKUP($B674, '0.학교(충남+대전)'!$C$4:$AC$767, 27, FALSE)</f>
        <v>6</v>
      </c>
      <c r="AR674" s="368">
        <f>VLOOKUP($B674, '0.학교(충남+대전)'!$C$4:$AH$767, 29, FALSE)</f>
        <v>6</v>
      </c>
      <c r="AS674" s="368">
        <f>VLOOKUP($B674, '0.학교(충남+대전)'!$C$4:$AH$767, 30, FALSE)</f>
        <v>0</v>
      </c>
      <c r="AT674" s="368">
        <f>VLOOKUP($G674, SCHOOL_INFO!$D$5:$AS$749, 38, FALSE)</f>
        <v>1</v>
      </c>
      <c r="AU674" s="368">
        <f>VLOOKUP($G674, SCHOOL_INFO!$D$5:$AS$749, 39, FALSE)</f>
        <v>4</v>
      </c>
      <c r="AV674" s="368">
        <f>VLOOKUP($G674, SCHOOL_INFO!$D$5:$AS$749, 40, FALSE)</f>
        <v>6</v>
      </c>
      <c r="AW674" s="368">
        <f>VLOOKUP($G674, SCHOOL_INFO!$D$5:$AS$749, 41, FALSE)</f>
        <v>2</v>
      </c>
      <c r="AX674" s="368">
        <f>VLOOKUP($G674, SCHOOL_INFO!$D$5:$AS$749, 42, FALSE)</f>
        <v>0</v>
      </c>
    </row>
    <row r="675" spans="1:50" ht="16.5" customHeight="1">
      <c r="A675" s="80">
        <v>671</v>
      </c>
      <c r="B675" s="86" t="s">
        <v>2128</v>
      </c>
      <c r="C675" s="88" t="s">
        <v>28</v>
      </c>
      <c r="D675" s="86" t="s">
        <v>2233</v>
      </c>
      <c r="E675" s="86" t="s">
        <v>2092</v>
      </c>
      <c r="F675" s="106" t="s">
        <v>727</v>
      </c>
      <c r="G675" s="104" t="s">
        <v>2129</v>
      </c>
      <c r="H675" s="390" t="s">
        <v>2353</v>
      </c>
      <c r="I675" s="390" t="s">
        <v>699</v>
      </c>
      <c r="J675" s="88" t="s">
        <v>5123</v>
      </c>
      <c r="K675" s="366">
        <v>2</v>
      </c>
      <c r="L675" s="367">
        <v>1</v>
      </c>
      <c r="M675" s="367">
        <v>1</v>
      </c>
      <c r="N675" s="368">
        <f>VLOOKUP($G675, SCHOOL_INFO!$D$5:$AS$749, 6, FALSE)</f>
        <v>4</v>
      </c>
      <c r="O675" s="368">
        <f>VLOOKUP($G675, SCHOOL_INFO!$D$5:$AS$749, 7, FALSE)</f>
        <v>1</v>
      </c>
      <c r="P675" s="368">
        <f>VLOOKUP($G675, SCHOOL_INFO!$D$5:$AS$749, 8, FALSE)</f>
        <v>1</v>
      </c>
      <c r="Q675" s="368">
        <f>VLOOKUP($G675, SCHOOL_INFO!$D$5:$AS$749, 10, FALSE)</f>
        <v>0</v>
      </c>
      <c r="R675" s="368">
        <f>VLOOKUP($G675, SCHOOL_INFO!$D$5:$AS$749, 11, FALSE)</f>
        <v>0</v>
      </c>
      <c r="S675" s="368">
        <f>VLOOKUP($G675, SCHOOL_INFO!$D$5:$AS$749, 12, FALSE)</f>
        <v>0</v>
      </c>
      <c r="T675" s="368">
        <f>VLOOKUP($G675, SCHOOL_INFO!$D$5:$AS$749, 13, FALSE)</f>
        <v>0</v>
      </c>
      <c r="U675" s="368">
        <f>VLOOKUP($G675, SCHOOL_INFO!$D$5:$AS$749, 14, FALSE)</f>
        <v>0</v>
      </c>
      <c r="V675" s="368">
        <f>VLOOKUP($G675, SCHOOL_INFO!$D$5:$AS$749, 15, FALSE)</f>
        <v>0</v>
      </c>
      <c r="W675" s="368">
        <f>VLOOKUP($G675, SCHOOL_INFO!$D$5:$AS$749, 17, FALSE)</f>
        <v>0</v>
      </c>
      <c r="X675" s="368">
        <f>VLOOKUP($G675, SCHOOL_INFO!$D$5:$AS$749, 18, FALSE)</f>
        <v>0</v>
      </c>
      <c r="Y675" s="368">
        <f>VLOOKUP($G675, SCHOOL_INFO!$D$5:$AS$749, 19, FALSE)</f>
        <v>0</v>
      </c>
      <c r="Z675" s="368">
        <f>VLOOKUP($G675, SCHOOL_INFO!$D$5:$AS$749, 21, FALSE)</f>
        <v>2</v>
      </c>
      <c r="AA675" s="368">
        <f>VLOOKUP($G675, SCHOOL_INFO!$D$5:$AS$749, 22, FALSE)</f>
        <v>2</v>
      </c>
      <c r="AB675" s="368">
        <f>VLOOKUP($G675, SCHOOL_INFO!$D$5:$AS$749, 23, FALSE)</f>
        <v>0</v>
      </c>
      <c r="AC675" s="368">
        <f>VLOOKUP($G675, SCHOOL_INFO!$D$5:$AS$749, 25, FALSE)</f>
        <v>3</v>
      </c>
      <c r="AD675" s="368">
        <f>VLOOKUP($G675, SCHOOL_INFO!$D$5:$AS$749, 26, FALSE)</f>
        <v>1</v>
      </c>
      <c r="AE675" s="368">
        <f>VLOOKUP($G675, SCHOOL_INFO!$D$5:$AS$749, 27, FALSE)</f>
        <v>0</v>
      </c>
      <c r="AF675" s="368">
        <f>VLOOKUP($G675, SCHOOL_INFO!$D$5:$AS$749, 29, FALSE)</f>
        <v>5</v>
      </c>
      <c r="AG675" s="368">
        <f>VLOOKUP($G675, SCHOOL_INFO!$D$5:$AS$749, 30, FALSE)</f>
        <v>1</v>
      </c>
      <c r="AH675" s="368">
        <f>VLOOKUP($G675, SCHOOL_INFO!$D$5:$AS$749, 31, FALSE)</f>
        <v>0</v>
      </c>
      <c r="AI675" s="368">
        <f>VLOOKUP($G675, SCHOOL_INFO!$D$5:$AS$749, 33, FALSE)</f>
        <v>1</v>
      </c>
      <c r="AJ675" s="368">
        <f>VLOOKUP($G675, SCHOOL_INFO!$D$5:$AS$749, 34, FALSE)</f>
        <v>0</v>
      </c>
      <c r="AK675" s="368">
        <f>VLOOKUP($G675, SCHOOL_INFO!$D$5:$AS$749, 35, FALSE)</f>
        <v>3</v>
      </c>
      <c r="AL675" s="368">
        <f>VLOOKUP($B675, '0.학교(충남+대전)'!$C$4:$AH$767, 31, FALSE)</f>
        <v>3</v>
      </c>
      <c r="AM675" s="368">
        <f>VLOOKUP($B675, '0.학교(충남+대전)'!$C$4:$AH$767, 32, FALSE)</f>
        <v>0</v>
      </c>
      <c r="AN675" s="368">
        <f>VLOOKUP($G675, SCHOOL_INFO!$D$5:$AS$749, 9, FALSE)</f>
        <v>6</v>
      </c>
      <c r="AO675" s="368">
        <f>VLOOKUP($G675, SCHOOL_INFO!$D$5:$AS$749, 36, FALSE)</f>
        <v>8</v>
      </c>
      <c r="AP675" s="368">
        <f>VLOOKUP($G675, SCHOOL_INFO!$D$5:$AS$749, 37, FALSE)</f>
        <v>2</v>
      </c>
      <c r="AQ675" s="368">
        <f>VLOOKUP($B675, '0.학교(충남+대전)'!$C$4:$AC$767, 27, FALSE)</f>
        <v>10</v>
      </c>
      <c r="AR675" s="368">
        <f>VLOOKUP($B675, '0.학교(충남+대전)'!$C$4:$AH$767, 29, FALSE)</f>
        <v>10</v>
      </c>
      <c r="AS675" s="368">
        <f>VLOOKUP($B675, '0.학교(충남+대전)'!$C$4:$AH$767, 30, FALSE)</f>
        <v>0</v>
      </c>
      <c r="AT675" s="368">
        <f>VLOOKUP($G675, SCHOOL_INFO!$D$5:$AS$749, 38, FALSE)</f>
        <v>1</v>
      </c>
      <c r="AU675" s="368">
        <f>VLOOKUP($G675, SCHOOL_INFO!$D$5:$AS$749, 39, FALSE)</f>
        <v>4</v>
      </c>
      <c r="AV675" s="368">
        <f>VLOOKUP($G675, SCHOOL_INFO!$D$5:$AS$749, 40, FALSE)</f>
        <v>10</v>
      </c>
      <c r="AW675" s="368">
        <f>VLOOKUP($G675, SCHOOL_INFO!$D$5:$AS$749, 41, FALSE)</f>
        <v>0</v>
      </c>
      <c r="AX675" s="368">
        <f>VLOOKUP($G675, SCHOOL_INFO!$D$5:$AS$749, 42, FALSE)</f>
        <v>0</v>
      </c>
    </row>
    <row r="676" spans="1:50" ht="16.5" customHeight="1">
      <c r="A676" s="80">
        <v>672</v>
      </c>
      <c r="B676" s="86" t="s">
        <v>2130</v>
      </c>
      <c r="C676" s="88" t="s">
        <v>28</v>
      </c>
      <c r="D676" s="86" t="s">
        <v>2233</v>
      </c>
      <c r="E676" s="86" t="s">
        <v>2092</v>
      </c>
      <c r="F676" s="106" t="s">
        <v>727</v>
      </c>
      <c r="G676" s="104" t="s">
        <v>2131</v>
      </c>
      <c r="H676" s="390" t="s">
        <v>2353</v>
      </c>
      <c r="I676" s="390" t="s">
        <v>699</v>
      </c>
      <c r="J676" s="88" t="s">
        <v>5123</v>
      </c>
      <c r="K676" s="366">
        <v>2</v>
      </c>
      <c r="L676" s="367">
        <v>1</v>
      </c>
      <c r="M676" s="367">
        <v>1</v>
      </c>
      <c r="N676" s="368">
        <f>VLOOKUP($G676, SCHOOL_INFO!$D$5:$AS$749, 6, FALSE)</f>
        <v>12</v>
      </c>
      <c r="O676" s="368">
        <f>VLOOKUP($G676, SCHOOL_INFO!$D$5:$AS$749, 7, FALSE)</f>
        <v>1</v>
      </c>
      <c r="P676" s="368">
        <f>VLOOKUP($G676, SCHOOL_INFO!$D$5:$AS$749, 8, FALSE)</f>
        <v>1</v>
      </c>
      <c r="Q676" s="368">
        <f>VLOOKUP($G676, SCHOOL_INFO!$D$5:$AS$749, 10, FALSE)</f>
        <v>0</v>
      </c>
      <c r="R676" s="368">
        <f>VLOOKUP($G676, SCHOOL_INFO!$D$5:$AS$749, 11, FALSE)</f>
        <v>0</v>
      </c>
      <c r="S676" s="368">
        <f>VLOOKUP($G676, SCHOOL_INFO!$D$5:$AS$749, 12, FALSE)</f>
        <v>0</v>
      </c>
      <c r="T676" s="368">
        <f>VLOOKUP($G676, SCHOOL_INFO!$D$5:$AS$749, 13, FALSE)</f>
        <v>0</v>
      </c>
      <c r="U676" s="368">
        <f>VLOOKUP($G676, SCHOOL_INFO!$D$5:$AS$749, 14, FALSE)</f>
        <v>0</v>
      </c>
      <c r="V676" s="368">
        <f>VLOOKUP($G676, SCHOOL_INFO!$D$5:$AS$749, 15, FALSE)</f>
        <v>0</v>
      </c>
      <c r="W676" s="368">
        <f>VLOOKUP($G676, SCHOOL_INFO!$D$5:$AS$749, 17, FALSE)</f>
        <v>11</v>
      </c>
      <c r="X676" s="368">
        <f>VLOOKUP($G676, SCHOOL_INFO!$D$5:$AS$749, 18, FALSE)</f>
        <v>4</v>
      </c>
      <c r="Y676" s="368">
        <f>VLOOKUP($G676, SCHOOL_INFO!$D$5:$AS$749, 19, FALSE)</f>
        <v>0</v>
      </c>
      <c r="Z676" s="368">
        <f>VLOOKUP($G676, SCHOOL_INFO!$D$5:$AS$749, 21, FALSE)</f>
        <v>7</v>
      </c>
      <c r="AA676" s="368">
        <f>VLOOKUP($G676, SCHOOL_INFO!$D$5:$AS$749, 22, FALSE)</f>
        <v>2</v>
      </c>
      <c r="AB676" s="368">
        <f>VLOOKUP($G676, SCHOOL_INFO!$D$5:$AS$749, 23, FALSE)</f>
        <v>0</v>
      </c>
      <c r="AC676" s="368">
        <f>VLOOKUP($G676, SCHOOL_INFO!$D$5:$AS$749, 25, FALSE)</f>
        <v>0</v>
      </c>
      <c r="AD676" s="368">
        <f>VLOOKUP($G676, SCHOOL_INFO!$D$5:$AS$749, 26, FALSE)</f>
        <v>0</v>
      </c>
      <c r="AE676" s="368">
        <f>VLOOKUP($G676, SCHOOL_INFO!$D$5:$AS$749, 27, FALSE)</f>
        <v>0</v>
      </c>
      <c r="AF676" s="368">
        <f>VLOOKUP($G676, SCHOOL_INFO!$D$5:$AS$749, 29, FALSE)</f>
        <v>0</v>
      </c>
      <c r="AG676" s="368">
        <f>VLOOKUP($G676, SCHOOL_INFO!$D$5:$AS$749, 30, FALSE)</f>
        <v>0</v>
      </c>
      <c r="AH676" s="368">
        <f>VLOOKUP($G676, SCHOOL_INFO!$D$5:$AS$749, 31, FALSE)</f>
        <v>0</v>
      </c>
      <c r="AI676" s="368">
        <f>VLOOKUP($G676, SCHOOL_INFO!$D$5:$AS$749, 33, FALSE)</f>
        <v>1</v>
      </c>
      <c r="AJ676" s="368">
        <f>VLOOKUP($G676, SCHOOL_INFO!$D$5:$AS$749, 34, FALSE)</f>
        <v>0</v>
      </c>
      <c r="AK676" s="368">
        <f>VLOOKUP($G676, SCHOOL_INFO!$D$5:$AS$749, 35, FALSE)</f>
        <v>7</v>
      </c>
      <c r="AL676" s="368">
        <f>VLOOKUP($B676, '0.학교(충남+대전)'!$C$4:$AH$767, 31, FALSE)</f>
        <v>4</v>
      </c>
      <c r="AM676" s="368">
        <f>VLOOKUP($B676, '0.학교(충남+대전)'!$C$4:$AH$767, 32, FALSE)</f>
        <v>6</v>
      </c>
      <c r="AN676" s="368">
        <f>VLOOKUP($G676, SCHOOL_INFO!$D$5:$AS$749, 9, FALSE)</f>
        <v>14</v>
      </c>
      <c r="AO676" s="368">
        <f>VLOOKUP($G676, SCHOOL_INFO!$D$5:$AS$749, 36, FALSE)</f>
        <v>7</v>
      </c>
      <c r="AP676" s="368">
        <f>VLOOKUP($G676, SCHOOL_INFO!$D$5:$AS$749, 37, FALSE)</f>
        <v>1</v>
      </c>
      <c r="AQ676" s="368">
        <f>VLOOKUP($B676, '0.학교(충남+대전)'!$C$4:$AC$767, 27, FALSE)</f>
        <v>7</v>
      </c>
      <c r="AR676" s="368">
        <f>VLOOKUP($B676, '0.학교(충남+대전)'!$C$4:$AH$767, 29, FALSE)</f>
        <v>8</v>
      </c>
      <c r="AS676" s="368">
        <f>VLOOKUP($B676, '0.학교(충남+대전)'!$C$4:$AH$767, 30, FALSE)</f>
        <v>0</v>
      </c>
      <c r="AT676" s="368">
        <f>VLOOKUP($G676, SCHOOL_INFO!$D$5:$AS$749, 38, FALSE)</f>
        <v>1</v>
      </c>
      <c r="AU676" s="368">
        <f>VLOOKUP($G676, SCHOOL_INFO!$D$5:$AS$749, 39, FALSE)</f>
        <v>5</v>
      </c>
      <c r="AV676" s="368">
        <f>VLOOKUP($G676, SCHOOL_INFO!$D$5:$AS$749, 40, FALSE)</f>
        <v>8</v>
      </c>
      <c r="AW676" s="368">
        <f>VLOOKUP($G676, SCHOOL_INFO!$D$5:$AS$749, 41, FALSE)</f>
        <v>0</v>
      </c>
      <c r="AX676" s="368">
        <f>VLOOKUP($G676, SCHOOL_INFO!$D$5:$AS$749, 42, FALSE)</f>
        <v>0</v>
      </c>
    </row>
    <row r="677" spans="1:50" ht="16.5" customHeight="1">
      <c r="A677" s="81">
        <v>673</v>
      </c>
      <c r="B677" s="86" t="s">
        <v>2132</v>
      </c>
      <c r="C677" s="88" t="s">
        <v>28</v>
      </c>
      <c r="D677" s="86" t="s">
        <v>2233</v>
      </c>
      <c r="E677" s="86" t="s">
        <v>2092</v>
      </c>
      <c r="F677" s="105" t="s">
        <v>730</v>
      </c>
      <c r="G677" s="104" t="s">
        <v>2133</v>
      </c>
      <c r="H677" s="390" t="s">
        <v>2353</v>
      </c>
      <c r="I677" s="390" t="s">
        <v>699</v>
      </c>
      <c r="J677" s="88" t="s">
        <v>5123</v>
      </c>
      <c r="K677" s="366">
        <v>2</v>
      </c>
      <c r="L677" s="367">
        <v>1</v>
      </c>
      <c r="M677" s="367">
        <v>1</v>
      </c>
      <c r="N677" s="368">
        <f>VLOOKUP($G677, SCHOOL_INFO!$D$5:$AS$749, 6, FALSE)</f>
        <v>8</v>
      </c>
      <c r="O677" s="368">
        <f>VLOOKUP($G677, SCHOOL_INFO!$D$5:$AS$749, 7, FALSE)</f>
        <v>7</v>
      </c>
      <c r="P677" s="368">
        <f>VLOOKUP($G677, SCHOOL_INFO!$D$5:$AS$749, 8, FALSE)</f>
        <v>3</v>
      </c>
      <c r="Q677" s="368">
        <f>VLOOKUP($G677, SCHOOL_INFO!$D$5:$AS$749, 10, FALSE)</f>
        <v>0</v>
      </c>
      <c r="R677" s="368">
        <f>VLOOKUP($G677, SCHOOL_INFO!$D$5:$AS$749, 11, FALSE)</f>
        <v>0</v>
      </c>
      <c r="S677" s="368">
        <f>VLOOKUP($G677, SCHOOL_INFO!$D$5:$AS$749, 12, FALSE)</f>
        <v>0</v>
      </c>
      <c r="T677" s="368">
        <f>VLOOKUP($G677, SCHOOL_INFO!$D$5:$AS$749, 13, FALSE)</f>
        <v>0</v>
      </c>
      <c r="U677" s="368">
        <f>VLOOKUP($G677, SCHOOL_INFO!$D$5:$AS$749, 14, FALSE)</f>
        <v>0</v>
      </c>
      <c r="V677" s="368">
        <f>VLOOKUP($G677, SCHOOL_INFO!$D$5:$AS$749, 15, FALSE)</f>
        <v>0</v>
      </c>
      <c r="W677" s="368">
        <f>VLOOKUP($G677, SCHOOL_INFO!$D$5:$AS$749, 17, FALSE)</f>
        <v>11</v>
      </c>
      <c r="X677" s="368">
        <f>VLOOKUP($G677, SCHOOL_INFO!$D$5:$AS$749, 18, FALSE)</f>
        <v>11</v>
      </c>
      <c r="Y677" s="368">
        <f>VLOOKUP($G677, SCHOOL_INFO!$D$5:$AS$749, 19, FALSE)</f>
        <v>0</v>
      </c>
      <c r="Z677" s="368">
        <f>VLOOKUP($G677, SCHOOL_INFO!$D$5:$AS$749, 21, FALSE)</f>
        <v>5</v>
      </c>
      <c r="AA677" s="368">
        <f>VLOOKUP($G677, SCHOOL_INFO!$D$5:$AS$749, 22, FALSE)</f>
        <v>2</v>
      </c>
      <c r="AB677" s="368">
        <f>VLOOKUP($G677, SCHOOL_INFO!$D$5:$AS$749, 23, FALSE)</f>
        <v>0</v>
      </c>
      <c r="AC677" s="368">
        <f>VLOOKUP($G677, SCHOOL_INFO!$D$5:$AS$749, 25, FALSE)</f>
        <v>18</v>
      </c>
      <c r="AD677" s="368">
        <f>VLOOKUP($G677, SCHOOL_INFO!$D$5:$AS$749, 26, FALSE)</f>
        <v>13</v>
      </c>
      <c r="AE677" s="368">
        <f>VLOOKUP($G677, SCHOOL_INFO!$D$5:$AS$749, 27, FALSE)</f>
        <v>1</v>
      </c>
      <c r="AF677" s="368">
        <f>VLOOKUP($G677, SCHOOL_INFO!$D$5:$AS$749, 29, FALSE)</f>
        <v>0</v>
      </c>
      <c r="AG677" s="368">
        <f>VLOOKUP($G677, SCHOOL_INFO!$D$5:$AS$749, 30, FALSE)</f>
        <v>0</v>
      </c>
      <c r="AH677" s="368">
        <f>VLOOKUP($G677, SCHOOL_INFO!$D$5:$AS$749, 31, FALSE)</f>
        <v>0</v>
      </c>
      <c r="AI677" s="368">
        <f>VLOOKUP($G677, SCHOOL_INFO!$D$5:$AS$749, 33, FALSE)</f>
        <v>1</v>
      </c>
      <c r="AJ677" s="368">
        <f>VLOOKUP($G677, SCHOOL_INFO!$D$5:$AS$749, 34, FALSE)</f>
        <v>0</v>
      </c>
      <c r="AK677" s="368">
        <f>VLOOKUP($G677, SCHOOL_INFO!$D$5:$AS$749, 35, FALSE)</f>
        <v>11</v>
      </c>
      <c r="AL677" s="368">
        <f>VLOOKUP($B677, '0.학교(충남+대전)'!$C$4:$AH$767, 31, FALSE)</f>
        <v>1</v>
      </c>
      <c r="AM677" s="368">
        <f>VLOOKUP($B677, '0.학교(충남+대전)'!$C$4:$AH$767, 32, FALSE)</f>
        <v>10</v>
      </c>
      <c r="AN677" s="368">
        <f>VLOOKUP($G677, SCHOOL_INFO!$D$5:$AS$749, 9, FALSE)</f>
        <v>18</v>
      </c>
      <c r="AO677" s="368">
        <f>VLOOKUP($G677, SCHOOL_INFO!$D$5:$AS$749, 36, FALSE)</f>
        <v>2</v>
      </c>
      <c r="AP677" s="368">
        <f>VLOOKUP($G677, SCHOOL_INFO!$D$5:$AS$749, 37, FALSE)</f>
        <v>20</v>
      </c>
      <c r="AQ677" s="368">
        <f>VLOOKUP($B677, '0.학교(충남+대전)'!$C$4:$AC$767, 27, FALSE)</f>
        <v>2</v>
      </c>
      <c r="AR677" s="368">
        <f>VLOOKUP($B677, '0.학교(충남+대전)'!$C$4:$AH$767, 29, FALSE)</f>
        <v>22</v>
      </c>
      <c r="AS677" s="368">
        <f>VLOOKUP($B677, '0.학교(충남+대전)'!$C$4:$AH$767, 30, FALSE)</f>
        <v>0</v>
      </c>
      <c r="AT677" s="368">
        <f>VLOOKUP($G677, SCHOOL_INFO!$D$5:$AS$749, 38, FALSE)</f>
        <v>1</v>
      </c>
      <c r="AU677" s="368">
        <f>VLOOKUP($G677, SCHOOL_INFO!$D$5:$AS$749, 39, FALSE)</f>
        <v>12</v>
      </c>
      <c r="AV677" s="368">
        <f>VLOOKUP($G677, SCHOOL_INFO!$D$5:$AS$749, 40, FALSE)</f>
        <v>22</v>
      </c>
      <c r="AW677" s="368">
        <f>VLOOKUP($G677, SCHOOL_INFO!$D$5:$AS$749, 41, FALSE)</f>
        <v>1</v>
      </c>
      <c r="AX677" s="368">
        <f>VLOOKUP($G677, SCHOOL_INFO!$D$5:$AS$749, 42, FALSE)</f>
        <v>0</v>
      </c>
    </row>
    <row r="678" spans="1:50" ht="16.5" customHeight="1">
      <c r="A678" s="80">
        <v>674</v>
      </c>
      <c r="B678" s="86" t="s">
        <v>2134</v>
      </c>
      <c r="C678" s="88" t="s">
        <v>28</v>
      </c>
      <c r="D678" s="86" t="s">
        <v>2233</v>
      </c>
      <c r="E678" s="86" t="s">
        <v>2092</v>
      </c>
      <c r="F678" s="106" t="s">
        <v>727</v>
      </c>
      <c r="G678" s="104" t="s">
        <v>2135</v>
      </c>
      <c r="H678" s="390" t="s">
        <v>2353</v>
      </c>
      <c r="I678" s="390" t="s">
        <v>699</v>
      </c>
      <c r="J678" s="88" t="s">
        <v>5123</v>
      </c>
      <c r="K678" s="366">
        <v>2</v>
      </c>
      <c r="L678" s="367">
        <v>1</v>
      </c>
      <c r="M678" s="367">
        <v>1</v>
      </c>
      <c r="N678" s="368">
        <f>VLOOKUP($G678, SCHOOL_INFO!$D$5:$AS$749, 6, FALSE)</f>
        <v>4</v>
      </c>
      <c r="O678" s="368">
        <f>VLOOKUP($G678, SCHOOL_INFO!$D$5:$AS$749, 7, FALSE)</f>
        <v>1</v>
      </c>
      <c r="P678" s="368">
        <f>VLOOKUP($G678, SCHOOL_INFO!$D$5:$AS$749, 8, FALSE)</f>
        <v>1</v>
      </c>
      <c r="Q678" s="368">
        <f>VLOOKUP($G678, SCHOOL_INFO!$D$5:$AS$749, 10, FALSE)</f>
        <v>0</v>
      </c>
      <c r="R678" s="368">
        <f>VLOOKUP($G678, SCHOOL_INFO!$D$5:$AS$749, 11, FALSE)</f>
        <v>0</v>
      </c>
      <c r="S678" s="368">
        <f>VLOOKUP($G678, SCHOOL_INFO!$D$5:$AS$749, 12, FALSE)</f>
        <v>0</v>
      </c>
      <c r="T678" s="368">
        <f>VLOOKUP($G678, SCHOOL_INFO!$D$5:$AS$749, 13, FALSE)</f>
        <v>0</v>
      </c>
      <c r="U678" s="368">
        <f>VLOOKUP($G678, SCHOOL_INFO!$D$5:$AS$749, 14, FALSE)</f>
        <v>0</v>
      </c>
      <c r="V678" s="368">
        <f>VLOOKUP($G678, SCHOOL_INFO!$D$5:$AS$749, 15, FALSE)</f>
        <v>0</v>
      </c>
      <c r="W678" s="368">
        <f>VLOOKUP($G678, SCHOOL_INFO!$D$5:$AS$749, 17, FALSE)</f>
        <v>1</v>
      </c>
      <c r="X678" s="368">
        <f>VLOOKUP($G678, SCHOOL_INFO!$D$5:$AS$749, 18, FALSE)</f>
        <v>0</v>
      </c>
      <c r="Y678" s="368">
        <f>VLOOKUP($G678, SCHOOL_INFO!$D$5:$AS$749, 19, FALSE)</f>
        <v>0</v>
      </c>
      <c r="Z678" s="368">
        <f>VLOOKUP($G678, SCHOOL_INFO!$D$5:$AS$749, 21, FALSE)</f>
        <v>3</v>
      </c>
      <c r="AA678" s="368">
        <f>VLOOKUP($G678, SCHOOL_INFO!$D$5:$AS$749, 22, FALSE)</f>
        <v>3</v>
      </c>
      <c r="AB678" s="368">
        <f>VLOOKUP($G678, SCHOOL_INFO!$D$5:$AS$749, 23, FALSE)</f>
        <v>0</v>
      </c>
      <c r="AC678" s="368">
        <f>VLOOKUP($G678, SCHOOL_INFO!$D$5:$AS$749, 25, FALSE)</f>
        <v>0</v>
      </c>
      <c r="AD678" s="368">
        <f>VLOOKUP($G678, SCHOOL_INFO!$D$5:$AS$749, 26, FALSE)</f>
        <v>0</v>
      </c>
      <c r="AE678" s="368">
        <f>VLOOKUP($G678, SCHOOL_INFO!$D$5:$AS$749, 27, FALSE)</f>
        <v>0</v>
      </c>
      <c r="AF678" s="368">
        <f>VLOOKUP($G678, SCHOOL_INFO!$D$5:$AS$749, 29, FALSE)</f>
        <v>4</v>
      </c>
      <c r="AG678" s="368">
        <f>VLOOKUP($G678, SCHOOL_INFO!$D$5:$AS$749, 30, FALSE)</f>
        <v>1</v>
      </c>
      <c r="AH678" s="368">
        <f>VLOOKUP($G678, SCHOOL_INFO!$D$5:$AS$749, 31, FALSE)</f>
        <v>0</v>
      </c>
      <c r="AI678" s="368">
        <f>VLOOKUP($G678, SCHOOL_INFO!$D$5:$AS$749, 33, FALSE)</f>
        <v>1</v>
      </c>
      <c r="AJ678" s="368">
        <f>VLOOKUP($G678, SCHOOL_INFO!$D$5:$AS$749, 34, FALSE)</f>
        <v>0</v>
      </c>
      <c r="AK678" s="368">
        <f>VLOOKUP($G678, SCHOOL_INFO!$D$5:$AS$749, 35, FALSE)</f>
        <v>2</v>
      </c>
      <c r="AL678" s="368">
        <f>VLOOKUP($B678, '0.학교(충남+대전)'!$C$4:$AH$767, 31, FALSE)</f>
        <v>2</v>
      </c>
      <c r="AM678" s="368">
        <f>VLOOKUP($B678, '0.학교(충남+대전)'!$C$4:$AH$767, 32, FALSE)</f>
        <v>0</v>
      </c>
      <c r="AN678" s="368">
        <f>VLOOKUP($G678, SCHOOL_INFO!$D$5:$AS$749, 9, FALSE)</f>
        <v>6</v>
      </c>
      <c r="AO678" s="368">
        <f>VLOOKUP($G678, SCHOOL_INFO!$D$5:$AS$749, 36, FALSE)</f>
        <v>13</v>
      </c>
      <c r="AP678" s="368">
        <f>VLOOKUP($G678, SCHOOL_INFO!$D$5:$AS$749, 37, FALSE)</f>
        <v>0</v>
      </c>
      <c r="AQ678" s="368">
        <f>VLOOKUP($B678, '0.학교(충남+대전)'!$C$4:$AC$767, 27, FALSE)</f>
        <v>13</v>
      </c>
      <c r="AR678" s="368">
        <f>VLOOKUP($B678, '0.학교(충남+대전)'!$C$4:$AH$767, 29, FALSE)</f>
        <v>13</v>
      </c>
      <c r="AS678" s="368">
        <f>VLOOKUP($B678, '0.학교(충남+대전)'!$C$4:$AH$767, 30, FALSE)</f>
        <v>0</v>
      </c>
      <c r="AT678" s="368">
        <f>VLOOKUP($G678, SCHOOL_INFO!$D$5:$AS$749, 38, FALSE)</f>
        <v>1</v>
      </c>
      <c r="AU678" s="368">
        <f>VLOOKUP($G678, SCHOOL_INFO!$D$5:$AS$749, 39, FALSE)</f>
        <v>3</v>
      </c>
      <c r="AV678" s="368">
        <f>VLOOKUP($G678, SCHOOL_INFO!$D$5:$AS$749, 40, FALSE)</f>
        <v>13</v>
      </c>
      <c r="AW678" s="368">
        <f>VLOOKUP($G678, SCHOOL_INFO!$D$5:$AS$749, 41, FALSE)</f>
        <v>0</v>
      </c>
      <c r="AX678" s="368">
        <f>VLOOKUP($G678, SCHOOL_INFO!$D$5:$AS$749, 42, FALSE)</f>
        <v>0</v>
      </c>
    </row>
    <row r="679" spans="1:50" ht="16.5" customHeight="1">
      <c r="A679" s="80">
        <v>675</v>
      </c>
      <c r="B679" s="86" t="s">
        <v>2136</v>
      </c>
      <c r="C679" s="88" t="s">
        <v>28</v>
      </c>
      <c r="D679" s="86" t="s">
        <v>2233</v>
      </c>
      <c r="E679" s="86" t="s">
        <v>2092</v>
      </c>
      <c r="F679" s="106" t="s">
        <v>727</v>
      </c>
      <c r="G679" s="104" t="s">
        <v>2137</v>
      </c>
      <c r="H679" s="390" t="s">
        <v>2353</v>
      </c>
      <c r="I679" s="390" t="s">
        <v>699</v>
      </c>
      <c r="J679" s="88" t="s">
        <v>5126</v>
      </c>
      <c r="K679" s="366">
        <v>2</v>
      </c>
      <c r="L679" s="367">
        <v>1</v>
      </c>
      <c r="M679" s="367">
        <v>1</v>
      </c>
      <c r="N679" s="368">
        <f>VLOOKUP($G679, SCHOOL_INFO!$D$5:$AS$749, 6, FALSE)</f>
        <v>2</v>
      </c>
      <c r="O679" s="368">
        <f>VLOOKUP($G679, SCHOOL_INFO!$D$5:$AS$749, 7, FALSE)</f>
        <v>1</v>
      </c>
      <c r="P679" s="368">
        <f>VLOOKUP($G679, SCHOOL_INFO!$D$5:$AS$749, 8, FALSE)</f>
        <v>2</v>
      </c>
      <c r="Q679" s="368">
        <f>VLOOKUP($G679, SCHOOL_INFO!$D$5:$AS$749, 10, FALSE)</f>
        <v>0</v>
      </c>
      <c r="R679" s="368">
        <f>VLOOKUP($G679, SCHOOL_INFO!$D$5:$AS$749, 11, FALSE)</f>
        <v>0</v>
      </c>
      <c r="S679" s="368">
        <f>VLOOKUP($G679, SCHOOL_INFO!$D$5:$AS$749, 12, FALSE)</f>
        <v>0</v>
      </c>
      <c r="T679" s="368">
        <f>VLOOKUP($G679, SCHOOL_INFO!$D$5:$AS$749, 13, FALSE)</f>
        <v>0</v>
      </c>
      <c r="U679" s="368">
        <f>VLOOKUP($G679, SCHOOL_INFO!$D$5:$AS$749, 14, FALSE)</f>
        <v>0</v>
      </c>
      <c r="V679" s="368">
        <f>VLOOKUP($G679, SCHOOL_INFO!$D$5:$AS$749, 15, FALSE)</f>
        <v>0</v>
      </c>
      <c r="W679" s="368">
        <f>VLOOKUP($G679, SCHOOL_INFO!$D$5:$AS$749, 17, FALSE)</f>
        <v>0</v>
      </c>
      <c r="X679" s="368">
        <f>VLOOKUP($G679, SCHOOL_INFO!$D$5:$AS$749, 18, FALSE)</f>
        <v>0</v>
      </c>
      <c r="Y679" s="368">
        <f>VLOOKUP($G679, SCHOOL_INFO!$D$5:$AS$749, 19, FALSE)</f>
        <v>0</v>
      </c>
      <c r="Z679" s="368">
        <f>VLOOKUP($G679, SCHOOL_INFO!$D$5:$AS$749, 21, FALSE)</f>
        <v>4</v>
      </c>
      <c r="AA679" s="368">
        <f>VLOOKUP($G679, SCHOOL_INFO!$D$5:$AS$749, 22, FALSE)</f>
        <v>4</v>
      </c>
      <c r="AB679" s="368">
        <f>VLOOKUP($G679, SCHOOL_INFO!$D$5:$AS$749, 23, FALSE)</f>
        <v>1</v>
      </c>
      <c r="AC679" s="368">
        <f>VLOOKUP($G679, SCHOOL_INFO!$D$5:$AS$749, 25, FALSE)</f>
        <v>0</v>
      </c>
      <c r="AD679" s="368">
        <f>VLOOKUP($G679, SCHOOL_INFO!$D$5:$AS$749, 26, FALSE)</f>
        <v>0</v>
      </c>
      <c r="AE679" s="368">
        <f>VLOOKUP($G679, SCHOOL_INFO!$D$5:$AS$749, 27, FALSE)</f>
        <v>0</v>
      </c>
      <c r="AF679" s="368">
        <f>VLOOKUP($G679, SCHOOL_INFO!$D$5:$AS$749, 29, FALSE)</f>
        <v>0</v>
      </c>
      <c r="AG679" s="368">
        <f>VLOOKUP($G679, SCHOOL_INFO!$D$5:$AS$749, 30, FALSE)</f>
        <v>0</v>
      </c>
      <c r="AH679" s="368">
        <f>VLOOKUP($G679, SCHOOL_INFO!$D$5:$AS$749, 31, FALSE)</f>
        <v>0</v>
      </c>
      <c r="AI679" s="368">
        <f>VLOOKUP($G679, SCHOOL_INFO!$D$5:$AS$749, 33, FALSE)</f>
        <v>1</v>
      </c>
      <c r="AJ679" s="368">
        <f>VLOOKUP($G679, SCHOOL_INFO!$D$5:$AS$749, 34, FALSE)</f>
        <v>0</v>
      </c>
      <c r="AK679" s="368">
        <f>VLOOKUP($G679, SCHOOL_INFO!$D$5:$AS$749, 35, FALSE)</f>
        <v>1</v>
      </c>
      <c r="AL679" s="368">
        <f>VLOOKUP($B679, '0.학교(충남+대전)'!$C$4:$AH$767, 31, FALSE)</f>
        <v>1</v>
      </c>
      <c r="AM679" s="368">
        <f>VLOOKUP($B679, '0.학교(충남+대전)'!$C$4:$AH$767, 32, FALSE)</f>
        <v>0</v>
      </c>
      <c r="AN679" s="368">
        <f>VLOOKUP($G679, SCHOOL_INFO!$D$5:$AS$749, 9, FALSE)</f>
        <v>5</v>
      </c>
      <c r="AO679" s="368">
        <f>VLOOKUP($G679, SCHOOL_INFO!$D$5:$AS$749, 36, FALSE)</f>
        <v>3</v>
      </c>
      <c r="AP679" s="368">
        <f>VLOOKUP($G679, SCHOOL_INFO!$D$5:$AS$749, 37, FALSE)</f>
        <v>0</v>
      </c>
      <c r="AQ679" s="368">
        <f>VLOOKUP($B679, '0.학교(충남+대전)'!$C$4:$AC$767, 27, FALSE)</f>
        <v>3</v>
      </c>
      <c r="AR679" s="368">
        <f>VLOOKUP($B679, '0.학교(충남+대전)'!$C$4:$AH$767, 29, FALSE)</f>
        <v>3</v>
      </c>
      <c r="AS679" s="368">
        <f>VLOOKUP($B679, '0.학교(충남+대전)'!$C$4:$AH$767, 30, FALSE)</f>
        <v>0</v>
      </c>
      <c r="AT679" s="368">
        <f>VLOOKUP($G679, SCHOOL_INFO!$D$5:$AS$749, 38, FALSE)</f>
        <v>1</v>
      </c>
      <c r="AU679" s="368">
        <f>VLOOKUP($G679, SCHOOL_INFO!$D$5:$AS$749, 39, FALSE)</f>
        <v>2</v>
      </c>
      <c r="AV679" s="368">
        <f>VLOOKUP($G679, SCHOOL_INFO!$D$5:$AS$749, 40, FALSE)</f>
        <v>3</v>
      </c>
      <c r="AW679" s="368">
        <f>VLOOKUP($G679, SCHOOL_INFO!$D$5:$AS$749, 41, FALSE)</f>
        <v>0</v>
      </c>
      <c r="AX679" s="368">
        <f>VLOOKUP($G679, SCHOOL_INFO!$D$5:$AS$749, 42, FALSE)</f>
        <v>0</v>
      </c>
    </row>
    <row r="680" spans="1:50" ht="16.5" customHeight="1">
      <c r="A680" s="81">
        <v>676</v>
      </c>
      <c r="B680" s="86" t="s">
        <v>2138</v>
      </c>
      <c r="C680" s="88" t="s">
        <v>28</v>
      </c>
      <c r="D680" s="86" t="s">
        <v>2233</v>
      </c>
      <c r="E680" s="86" t="s">
        <v>2092</v>
      </c>
      <c r="F680" s="106" t="s">
        <v>727</v>
      </c>
      <c r="G680" s="104" t="s">
        <v>2139</v>
      </c>
      <c r="H680" s="390" t="s">
        <v>2353</v>
      </c>
      <c r="I680" s="390" t="s">
        <v>699</v>
      </c>
      <c r="J680" s="88" t="s">
        <v>5123</v>
      </c>
      <c r="K680" s="366">
        <v>2</v>
      </c>
      <c r="L680" s="367">
        <v>1</v>
      </c>
      <c r="M680" s="367">
        <v>1</v>
      </c>
      <c r="N680" s="368">
        <f>VLOOKUP($G680, SCHOOL_INFO!$D$5:$AS$749, 6, FALSE)</f>
        <v>6</v>
      </c>
      <c r="O680" s="368">
        <f>VLOOKUP($G680, SCHOOL_INFO!$D$5:$AS$749, 7, FALSE)</f>
        <v>1</v>
      </c>
      <c r="P680" s="368">
        <f>VLOOKUP($G680, SCHOOL_INFO!$D$5:$AS$749, 8, FALSE)</f>
        <v>1</v>
      </c>
      <c r="Q680" s="368">
        <f>VLOOKUP($G680, SCHOOL_INFO!$D$5:$AS$749, 10, FALSE)</f>
        <v>0</v>
      </c>
      <c r="R680" s="368">
        <f>VLOOKUP($G680, SCHOOL_INFO!$D$5:$AS$749, 11, FALSE)</f>
        <v>0</v>
      </c>
      <c r="S680" s="368">
        <f>VLOOKUP($G680, SCHOOL_INFO!$D$5:$AS$749, 12, FALSE)</f>
        <v>0</v>
      </c>
      <c r="T680" s="368">
        <f>VLOOKUP($G680, SCHOOL_INFO!$D$5:$AS$749, 13, FALSE)</f>
        <v>0</v>
      </c>
      <c r="U680" s="368">
        <f>VLOOKUP($G680, SCHOOL_INFO!$D$5:$AS$749, 14, FALSE)</f>
        <v>0</v>
      </c>
      <c r="V680" s="368">
        <f>VLOOKUP($G680, SCHOOL_INFO!$D$5:$AS$749, 15, FALSE)</f>
        <v>0</v>
      </c>
      <c r="W680" s="368">
        <f>VLOOKUP($G680, SCHOOL_INFO!$D$5:$AS$749, 17, FALSE)</f>
        <v>0</v>
      </c>
      <c r="X680" s="368">
        <f>VLOOKUP($G680, SCHOOL_INFO!$D$5:$AS$749, 18, FALSE)</f>
        <v>0</v>
      </c>
      <c r="Y680" s="368">
        <f>VLOOKUP($G680, SCHOOL_INFO!$D$5:$AS$749, 19, FALSE)</f>
        <v>0</v>
      </c>
      <c r="Z680" s="368">
        <f>VLOOKUP($G680, SCHOOL_INFO!$D$5:$AS$749, 21, FALSE)</f>
        <v>2</v>
      </c>
      <c r="AA680" s="368">
        <f>VLOOKUP($G680, SCHOOL_INFO!$D$5:$AS$749, 22, FALSE)</f>
        <v>4</v>
      </c>
      <c r="AB680" s="368">
        <f>VLOOKUP($G680, SCHOOL_INFO!$D$5:$AS$749, 23, FALSE)</f>
        <v>0</v>
      </c>
      <c r="AC680" s="368">
        <f>VLOOKUP($G680, SCHOOL_INFO!$D$5:$AS$749, 25, FALSE)</f>
        <v>0</v>
      </c>
      <c r="AD680" s="368">
        <f>VLOOKUP($G680, SCHOOL_INFO!$D$5:$AS$749, 26, FALSE)</f>
        <v>0</v>
      </c>
      <c r="AE680" s="368">
        <f>VLOOKUP($G680, SCHOOL_INFO!$D$5:$AS$749, 27, FALSE)</f>
        <v>0</v>
      </c>
      <c r="AF680" s="368">
        <f>VLOOKUP($G680, SCHOOL_INFO!$D$5:$AS$749, 29, FALSE)</f>
        <v>5</v>
      </c>
      <c r="AG680" s="368">
        <f>VLOOKUP($G680, SCHOOL_INFO!$D$5:$AS$749, 30, FALSE)</f>
        <v>0</v>
      </c>
      <c r="AH680" s="368">
        <f>VLOOKUP($G680, SCHOOL_INFO!$D$5:$AS$749, 31, FALSE)</f>
        <v>0</v>
      </c>
      <c r="AI680" s="368">
        <f>VLOOKUP($G680, SCHOOL_INFO!$D$5:$AS$749, 33, FALSE)</f>
        <v>1</v>
      </c>
      <c r="AJ680" s="368">
        <f>VLOOKUP($G680, SCHOOL_INFO!$D$5:$AS$749, 34, FALSE)</f>
        <v>0</v>
      </c>
      <c r="AK680" s="368">
        <f>VLOOKUP($G680, SCHOOL_INFO!$D$5:$AS$749, 35, FALSE)</f>
        <v>3</v>
      </c>
      <c r="AL680" s="368">
        <f>VLOOKUP($B680, '0.학교(충남+대전)'!$C$4:$AH$767, 31, FALSE)</f>
        <v>3</v>
      </c>
      <c r="AM680" s="368">
        <f>VLOOKUP($B680, '0.학교(충남+대전)'!$C$4:$AH$767, 32, FALSE)</f>
        <v>0</v>
      </c>
      <c r="AN680" s="368">
        <f>VLOOKUP($G680, SCHOOL_INFO!$D$5:$AS$749, 9, FALSE)</f>
        <v>8</v>
      </c>
      <c r="AO680" s="368">
        <f>VLOOKUP($G680, SCHOOL_INFO!$D$5:$AS$749, 36, FALSE)</f>
        <v>8</v>
      </c>
      <c r="AP680" s="368">
        <f>VLOOKUP($G680, SCHOOL_INFO!$D$5:$AS$749, 37, FALSE)</f>
        <v>0</v>
      </c>
      <c r="AQ680" s="368">
        <f>VLOOKUP($B680, '0.학교(충남+대전)'!$C$4:$AC$767, 27, FALSE)</f>
        <v>8</v>
      </c>
      <c r="AR680" s="368">
        <f>VLOOKUP($B680, '0.학교(충남+대전)'!$C$4:$AH$767, 29, FALSE)</f>
        <v>8</v>
      </c>
      <c r="AS680" s="368">
        <f>VLOOKUP($B680, '0.학교(충남+대전)'!$C$4:$AH$767, 30, FALSE)</f>
        <v>0</v>
      </c>
      <c r="AT680" s="368">
        <f>VLOOKUP($G680, SCHOOL_INFO!$D$5:$AS$749, 38, FALSE)</f>
        <v>1</v>
      </c>
      <c r="AU680" s="368">
        <f>VLOOKUP($G680, SCHOOL_INFO!$D$5:$AS$749, 39, FALSE)</f>
        <v>4</v>
      </c>
      <c r="AV680" s="368">
        <f>VLOOKUP($G680, SCHOOL_INFO!$D$5:$AS$749, 40, FALSE)</f>
        <v>8</v>
      </c>
      <c r="AW680" s="368">
        <f>VLOOKUP($G680, SCHOOL_INFO!$D$5:$AS$749, 41, FALSE)</f>
        <v>0</v>
      </c>
      <c r="AX680" s="368">
        <f>VLOOKUP($G680, SCHOOL_INFO!$D$5:$AS$749, 42, FALSE)</f>
        <v>0</v>
      </c>
    </row>
    <row r="681" spans="1:50" ht="16.5" customHeight="1">
      <c r="A681" s="80">
        <v>677</v>
      </c>
      <c r="B681" s="86" t="s">
        <v>2140</v>
      </c>
      <c r="C681" s="88" t="s">
        <v>28</v>
      </c>
      <c r="D681" s="86" t="s">
        <v>2233</v>
      </c>
      <c r="E681" s="86" t="s">
        <v>2092</v>
      </c>
      <c r="F681" s="103" t="s">
        <v>724</v>
      </c>
      <c r="G681" s="104" t="s">
        <v>2141</v>
      </c>
      <c r="H681" s="390" t="s">
        <v>26</v>
      </c>
      <c r="I681" s="390" t="s">
        <v>699</v>
      </c>
      <c r="J681" s="88" t="s">
        <v>5123</v>
      </c>
      <c r="K681" s="366">
        <v>2</v>
      </c>
      <c r="L681" s="367">
        <v>1</v>
      </c>
      <c r="M681" s="367">
        <v>1</v>
      </c>
      <c r="N681" s="368">
        <f>VLOOKUP($G681, SCHOOL_INFO!$D$5:$AS$749, 6, FALSE)</f>
        <v>13</v>
      </c>
      <c r="O681" s="368">
        <f>VLOOKUP($G681, SCHOOL_INFO!$D$5:$AS$749, 7, FALSE)</f>
        <v>2</v>
      </c>
      <c r="P681" s="368">
        <f>VLOOKUP($G681, SCHOOL_INFO!$D$5:$AS$749, 8, FALSE)</f>
        <v>1</v>
      </c>
      <c r="Q681" s="368">
        <f>VLOOKUP($G681, SCHOOL_INFO!$D$5:$AS$749, 10, FALSE)</f>
        <v>0</v>
      </c>
      <c r="R681" s="368">
        <f>VLOOKUP($G681, SCHOOL_INFO!$D$5:$AS$749, 11, FALSE)</f>
        <v>0</v>
      </c>
      <c r="S681" s="368">
        <f>VLOOKUP($G681, SCHOOL_INFO!$D$5:$AS$749, 12, FALSE)</f>
        <v>0</v>
      </c>
      <c r="T681" s="368">
        <f>VLOOKUP($G681, SCHOOL_INFO!$D$5:$AS$749, 13, FALSE)</f>
        <v>0</v>
      </c>
      <c r="U681" s="368">
        <f>VLOOKUP($G681, SCHOOL_INFO!$D$5:$AS$749, 14, FALSE)</f>
        <v>0</v>
      </c>
      <c r="V681" s="368">
        <f>VLOOKUP($G681, SCHOOL_INFO!$D$5:$AS$749, 15, FALSE)</f>
        <v>0</v>
      </c>
      <c r="W681" s="368">
        <f>VLOOKUP($G681, SCHOOL_INFO!$D$5:$AS$749, 17, FALSE)</f>
        <v>6</v>
      </c>
      <c r="X681" s="368">
        <f>VLOOKUP($G681, SCHOOL_INFO!$D$5:$AS$749, 18, FALSE)</f>
        <v>2</v>
      </c>
      <c r="Y681" s="368">
        <f>VLOOKUP($G681, SCHOOL_INFO!$D$5:$AS$749, 19, FALSE)</f>
        <v>0</v>
      </c>
      <c r="Z681" s="368">
        <f>VLOOKUP($G681, SCHOOL_INFO!$D$5:$AS$749, 21, FALSE)</f>
        <v>2</v>
      </c>
      <c r="AA681" s="368">
        <f>VLOOKUP($G681, SCHOOL_INFO!$D$5:$AS$749, 22, FALSE)</f>
        <v>3</v>
      </c>
      <c r="AB681" s="368">
        <f>VLOOKUP($G681, SCHOOL_INFO!$D$5:$AS$749, 23, FALSE)</f>
        <v>0</v>
      </c>
      <c r="AC681" s="368">
        <f>VLOOKUP($G681, SCHOOL_INFO!$D$5:$AS$749, 25, FALSE)</f>
        <v>24</v>
      </c>
      <c r="AD681" s="368">
        <f>VLOOKUP($G681, SCHOOL_INFO!$D$5:$AS$749, 26, FALSE)</f>
        <v>3</v>
      </c>
      <c r="AE681" s="368">
        <f>VLOOKUP($G681, SCHOOL_INFO!$D$5:$AS$749, 27, FALSE)</f>
        <v>0</v>
      </c>
      <c r="AF681" s="368">
        <f>VLOOKUP($G681, SCHOOL_INFO!$D$5:$AS$749, 29, FALSE)</f>
        <v>0</v>
      </c>
      <c r="AG681" s="368">
        <f>VLOOKUP($G681, SCHOOL_INFO!$D$5:$AS$749, 30, FALSE)</f>
        <v>0</v>
      </c>
      <c r="AH681" s="368">
        <f>VLOOKUP($G681, SCHOOL_INFO!$D$5:$AS$749, 31, FALSE)</f>
        <v>0</v>
      </c>
      <c r="AI681" s="368">
        <f>VLOOKUP($G681, SCHOOL_INFO!$D$5:$AS$749, 33, FALSE)</f>
        <v>1</v>
      </c>
      <c r="AJ681" s="368">
        <f>VLOOKUP($G681, SCHOOL_INFO!$D$5:$AS$749, 34, FALSE)</f>
        <v>0</v>
      </c>
      <c r="AK681" s="368">
        <f>VLOOKUP($G681, SCHOOL_INFO!$D$5:$AS$749, 35, FALSE)</f>
        <v>5</v>
      </c>
      <c r="AL681" s="368">
        <f>VLOOKUP($B681, '0.학교(충남+대전)'!$C$4:$AH$767, 31, FALSE)</f>
        <v>5</v>
      </c>
      <c r="AM681" s="368">
        <f>VLOOKUP($B681, '0.학교(충남+대전)'!$C$4:$AH$767, 32, FALSE)</f>
        <v>0</v>
      </c>
      <c r="AN681" s="368">
        <f>VLOOKUP($G681, SCHOOL_INFO!$D$5:$AS$749, 9, FALSE)</f>
        <v>16</v>
      </c>
      <c r="AO681" s="368">
        <f>VLOOKUP($G681, SCHOOL_INFO!$D$5:$AS$749, 36, FALSE)</f>
        <v>38</v>
      </c>
      <c r="AP681" s="368">
        <f>VLOOKUP($G681, SCHOOL_INFO!$D$5:$AS$749, 37, FALSE)</f>
        <v>0</v>
      </c>
      <c r="AQ681" s="368">
        <f>VLOOKUP($B681, '0.학교(충남+대전)'!$C$4:$AC$767, 27, FALSE)</f>
        <v>38</v>
      </c>
      <c r="AR681" s="368">
        <f>VLOOKUP($B681, '0.학교(충남+대전)'!$C$4:$AH$767, 29, FALSE)</f>
        <v>38</v>
      </c>
      <c r="AS681" s="368">
        <f>VLOOKUP($B681, '0.학교(충남+대전)'!$C$4:$AH$767, 30, FALSE)</f>
        <v>0</v>
      </c>
      <c r="AT681" s="368">
        <f>VLOOKUP($G681, SCHOOL_INFO!$D$5:$AS$749, 38, FALSE)</f>
        <v>1</v>
      </c>
      <c r="AU681" s="368">
        <f>VLOOKUP($G681, SCHOOL_INFO!$D$5:$AS$749, 39, FALSE)</f>
        <v>6</v>
      </c>
      <c r="AV681" s="368">
        <f>VLOOKUP($G681, SCHOOL_INFO!$D$5:$AS$749, 40, FALSE)</f>
        <v>38</v>
      </c>
      <c r="AW681" s="368">
        <f>VLOOKUP($G681, SCHOOL_INFO!$D$5:$AS$749, 41, FALSE)</f>
        <v>0</v>
      </c>
      <c r="AX681" s="368">
        <f>VLOOKUP($G681, SCHOOL_INFO!$D$5:$AS$749, 42, FALSE)</f>
        <v>0</v>
      </c>
    </row>
    <row r="682" spans="1:50" ht="16.5" customHeight="1">
      <c r="A682" s="80">
        <v>678</v>
      </c>
      <c r="B682" s="86" t="s">
        <v>2142</v>
      </c>
      <c r="C682" s="88" t="s">
        <v>28</v>
      </c>
      <c r="D682" s="86" t="s">
        <v>2233</v>
      </c>
      <c r="E682" s="86" t="s">
        <v>2092</v>
      </c>
      <c r="F682" s="103" t="s">
        <v>724</v>
      </c>
      <c r="G682" s="104" t="s">
        <v>2143</v>
      </c>
      <c r="H682" s="390" t="s">
        <v>26</v>
      </c>
      <c r="I682" s="390" t="s">
        <v>699</v>
      </c>
      <c r="J682" s="88" t="s">
        <v>5123</v>
      </c>
      <c r="K682" s="366">
        <v>2</v>
      </c>
      <c r="L682" s="367">
        <v>1</v>
      </c>
      <c r="M682" s="367">
        <v>1</v>
      </c>
      <c r="N682" s="368">
        <f>VLOOKUP($G682, SCHOOL_INFO!$D$5:$AS$749, 6, FALSE)</f>
        <v>14</v>
      </c>
      <c r="O682" s="368">
        <f>VLOOKUP($G682, SCHOOL_INFO!$D$5:$AS$749, 7, FALSE)</f>
        <v>14</v>
      </c>
      <c r="P682" s="368">
        <f>VLOOKUP($G682, SCHOOL_INFO!$D$5:$AS$749, 8, FALSE)</f>
        <v>1</v>
      </c>
      <c r="Q682" s="368">
        <f>VLOOKUP($G682, SCHOOL_INFO!$D$5:$AS$749, 10, FALSE)</f>
        <v>0</v>
      </c>
      <c r="R682" s="368">
        <f>VLOOKUP($G682, SCHOOL_INFO!$D$5:$AS$749, 11, FALSE)</f>
        <v>0</v>
      </c>
      <c r="S682" s="368">
        <f>VLOOKUP($G682, SCHOOL_INFO!$D$5:$AS$749, 12, FALSE)</f>
        <v>0</v>
      </c>
      <c r="T682" s="368">
        <f>VLOOKUP($G682, SCHOOL_INFO!$D$5:$AS$749, 13, FALSE)</f>
        <v>0</v>
      </c>
      <c r="U682" s="368">
        <f>VLOOKUP($G682, SCHOOL_INFO!$D$5:$AS$749, 14, FALSE)</f>
        <v>0</v>
      </c>
      <c r="V682" s="368">
        <f>VLOOKUP($G682, SCHOOL_INFO!$D$5:$AS$749, 15, FALSE)</f>
        <v>0</v>
      </c>
      <c r="W682" s="368">
        <f>VLOOKUP($G682, SCHOOL_INFO!$D$5:$AS$749, 17, FALSE)</f>
        <v>12</v>
      </c>
      <c r="X682" s="368">
        <f>VLOOKUP($G682, SCHOOL_INFO!$D$5:$AS$749, 18, FALSE)</f>
        <v>1</v>
      </c>
      <c r="Y682" s="368">
        <f>VLOOKUP($G682, SCHOOL_INFO!$D$5:$AS$749, 19, FALSE)</f>
        <v>0</v>
      </c>
      <c r="Z682" s="368">
        <f>VLOOKUP($G682, SCHOOL_INFO!$D$5:$AS$749, 21, FALSE)</f>
        <v>12</v>
      </c>
      <c r="AA682" s="368">
        <f>VLOOKUP($G682, SCHOOL_INFO!$D$5:$AS$749, 22, FALSE)</f>
        <v>7</v>
      </c>
      <c r="AB682" s="368">
        <f>VLOOKUP($G682, SCHOOL_INFO!$D$5:$AS$749, 23, FALSE)</f>
        <v>0</v>
      </c>
      <c r="AC682" s="368">
        <f>VLOOKUP($G682, SCHOOL_INFO!$D$5:$AS$749, 25, FALSE)</f>
        <v>12</v>
      </c>
      <c r="AD682" s="368">
        <f>VLOOKUP($G682, SCHOOL_INFO!$D$5:$AS$749, 26, FALSE)</f>
        <v>15</v>
      </c>
      <c r="AE682" s="368">
        <f>VLOOKUP($G682, SCHOOL_INFO!$D$5:$AS$749, 27, FALSE)</f>
        <v>0</v>
      </c>
      <c r="AF682" s="368">
        <f>VLOOKUP($G682, SCHOOL_INFO!$D$5:$AS$749, 29, FALSE)</f>
        <v>2</v>
      </c>
      <c r="AG682" s="368">
        <f>VLOOKUP($G682, SCHOOL_INFO!$D$5:$AS$749, 30, FALSE)</f>
        <v>8</v>
      </c>
      <c r="AH682" s="368">
        <f>VLOOKUP($G682, SCHOOL_INFO!$D$5:$AS$749, 31, FALSE)</f>
        <v>0</v>
      </c>
      <c r="AI682" s="368">
        <f>VLOOKUP($G682, SCHOOL_INFO!$D$5:$AS$749, 33, FALSE)</f>
        <v>1</v>
      </c>
      <c r="AJ682" s="368">
        <f>VLOOKUP($G682, SCHOOL_INFO!$D$5:$AS$749, 34, FALSE)</f>
        <v>0</v>
      </c>
      <c r="AK682" s="368">
        <f>VLOOKUP($G682, SCHOOL_INFO!$D$5:$AS$749, 35, FALSE)</f>
        <v>17</v>
      </c>
      <c r="AL682" s="368">
        <f>VLOOKUP($B682, '0.학교(충남+대전)'!$C$4:$AH$767, 31, FALSE)</f>
        <v>17</v>
      </c>
      <c r="AM682" s="368">
        <f>VLOOKUP($B682, '0.학교(충남+대전)'!$C$4:$AH$767, 32, FALSE)</f>
        <v>0</v>
      </c>
      <c r="AN682" s="368">
        <f>VLOOKUP($G682, SCHOOL_INFO!$D$5:$AS$749, 9, FALSE)</f>
        <v>29</v>
      </c>
      <c r="AO682" s="368">
        <f>VLOOKUP($G682, SCHOOL_INFO!$D$5:$AS$749, 36, FALSE)</f>
        <v>52</v>
      </c>
      <c r="AP682" s="368">
        <f>VLOOKUP($G682, SCHOOL_INFO!$D$5:$AS$749, 37, FALSE)</f>
        <v>3</v>
      </c>
      <c r="AQ682" s="368">
        <f>VLOOKUP($B682, '0.학교(충남+대전)'!$C$4:$AC$767, 27, FALSE)</f>
        <v>55</v>
      </c>
      <c r="AR682" s="368">
        <f>VLOOKUP($B682, '0.학교(충남+대전)'!$C$4:$AH$767, 29, FALSE)</f>
        <v>55</v>
      </c>
      <c r="AS682" s="368">
        <f>VLOOKUP($B682, '0.학교(충남+대전)'!$C$4:$AH$767, 30, FALSE)</f>
        <v>0</v>
      </c>
      <c r="AT682" s="368">
        <f>VLOOKUP($G682, SCHOOL_INFO!$D$5:$AS$749, 38, FALSE)</f>
        <v>1</v>
      </c>
      <c r="AU682" s="368">
        <f>VLOOKUP($G682, SCHOOL_INFO!$D$5:$AS$749, 39, FALSE)</f>
        <v>21</v>
      </c>
      <c r="AV682" s="368">
        <f>VLOOKUP($G682, SCHOOL_INFO!$D$5:$AS$749, 40, FALSE)</f>
        <v>55</v>
      </c>
      <c r="AW682" s="368">
        <f>VLOOKUP($G682, SCHOOL_INFO!$D$5:$AS$749, 41, FALSE)</f>
        <v>0</v>
      </c>
      <c r="AX682" s="368">
        <f>VLOOKUP($G682, SCHOOL_INFO!$D$5:$AS$749, 42, FALSE)</f>
        <v>0</v>
      </c>
    </row>
    <row r="683" spans="1:50" ht="16.5" customHeight="1">
      <c r="A683" s="81">
        <v>679</v>
      </c>
      <c r="B683" s="86" t="s">
        <v>2144</v>
      </c>
      <c r="C683" s="88" t="s">
        <v>28</v>
      </c>
      <c r="D683" s="86" t="s">
        <v>2233</v>
      </c>
      <c r="E683" s="86" t="s">
        <v>2092</v>
      </c>
      <c r="F683" s="105" t="s">
        <v>730</v>
      </c>
      <c r="G683" s="104" t="s">
        <v>2145</v>
      </c>
      <c r="H683" s="390" t="s">
        <v>26</v>
      </c>
      <c r="I683" s="390" t="s">
        <v>699</v>
      </c>
      <c r="J683" s="88" t="s">
        <v>5123</v>
      </c>
      <c r="K683" s="366">
        <v>2</v>
      </c>
      <c r="L683" s="367">
        <v>1</v>
      </c>
      <c r="M683" s="367">
        <v>1</v>
      </c>
      <c r="N683" s="368">
        <f>VLOOKUP($G683, SCHOOL_INFO!$D$5:$AS$749, 6, FALSE)</f>
        <v>13</v>
      </c>
      <c r="O683" s="368">
        <f>VLOOKUP($G683, SCHOOL_INFO!$D$5:$AS$749, 7, FALSE)</f>
        <v>3</v>
      </c>
      <c r="P683" s="368">
        <f>VLOOKUP($G683, SCHOOL_INFO!$D$5:$AS$749, 8, FALSE)</f>
        <v>1</v>
      </c>
      <c r="Q683" s="368">
        <f>VLOOKUP($G683, SCHOOL_INFO!$D$5:$AS$749, 10, FALSE)</f>
        <v>0</v>
      </c>
      <c r="R683" s="368">
        <f>VLOOKUP($G683, SCHOOL_INFO!$D$5:$AS$749, 11, FALSE)</f>
        <v>0</v>
      </c>
      <c r="S683" s="368">
        <f>VLOOKUP($G683, SCHOOL_INFO!$D$5:$AS$749, 12, FALSE)</f>
        <v>0</v>
      </c>
      <c r="T683" s="368">
        <f>VLOOKUP($G683, SCHOOL_INFO!$D$5:$AS$749, 13, FALSE)</f>
        <v>0</v>
      </c>
      <c r="U683" s="368">
        <f>VLOOKUP($G683, SCHOOL_INFO!$D$5:$AS$749, 14, FALSE)</f>
        <v>0</v>
      </c>
      <c r="V683" s="368">
        <f>VLOOKUP($G683, SCHOOL_INFO!$D$5:$AS$749, 15, FALSE)</f>
        <v>0</v>
      </c>
      <c r="W683" s="368">
        <f>VLOOKUP($G683, SCHOOL_INFO!$D$5:$AS$749, 17, FALSE)</f>
        <v>0</v>
      </c>
      <c r="X683" s="368">
        <f>VLOOKUP($G683, SCHOOL_INFO!$D$5:$AS$749, 18, FALSE)</f>
        <v>0</v>
      </c>
      <c r="Y683" s="368">
        <f>VLOOKUP($G683, SCHOOL_INFO!$D$5:$AS$749, 19, FALSE)</f>
        <v>0</v>
      </c>
      <c r="Z683" s="368">
        <f>VLOOKUP($G683, SCHOOL_INFO!$D$5:$AS$749, 21, FALSE)</f>
        <v>2</v>
      </c>
      <c r="AA683" s="368">
        <f>VLOOKUP($G683, SCHOOL_INFO!$D$5:$AS$749, 22, FALSE)</f>
        <v>2</v>
      </c>
      <c r="AB683" s="368">
        <f>VLOOKUP($G683, SCHOOL_INFO!$D$5:$AS$749, 23, FALSE)</f>
        <v>0</v>
      </c>
      <c r="AC683" s="368">
        <f>VLOOKUP($G683, SCHOOL_INFO!$D$5:$AS$749, 25, FALSE)</f>
        <v>18</v>
      </c>
      <c r="AD683" s="368">
        <f>VLOOKUP($G683, SCHOOL_INFO!$D$5:$AS$749, 26, FALSE)</f>
        <v>6</v>
      </c>
      <c r="AE683" s="368">
        <f>VLOOKUP($G683, SCHOOL_INFO!$D$5:$AS$749, 27, FALSE)</f>
        <v>0</v>
      </c>
      <c r="AF683" s="368">
        <f>VLOOKUP($G683, SCHOOL_INFO!$D$5:$AS$749, 29, FALSE)</f>
        <v>0</v>
      </c>
      <c r="AG683" s="368">
        <f>VLOOKUP($G683, SCHOOL_INFO!$D$5:$AS$749, 30, FALSE)</f>
        <v>0</v>
      </c>
      <c r="AH683" s="368">
        <f>VLOOKUP($G683, SCHOOL_INFO!$D$5:$AS$749, 31, FALSE)</f>
        <v>0</v>
      </c>
      <c r="AI683" s="368">
        <f>VLOOKUP($G683, SCHOOL_INFO!$D$5:$AS$749, 33, FALSE)</f>
        <v>1</v>
      </c>
      <c r="AJ683" s="368">
        <f>VLOOKUP($G683, SCHOOL_INFO!$D$5:$AS$749, 34, FALSE)</f>
        <v>0</v>
      </c>
      <c r="AK683" s="368">
        <f>VLOOKUP($G683, SCHOOL_INFO!$D$5:$AS$749, 35, FALSE)</f>
        <v>5</v>
      </c>
      <c r="AL683" s="368">
        <f>VLOOKUP($B683, '0.학교(충남+대전)'!$C$4:$AH$767, 31, FALSE)</f>
        <v>5</v>
      </c>
      <c r="AM683" s="368">
        <f>VLOOKUP($B683, '0.학교(충남+대전)'!$C$4:$AH$767, 32, FALSE)</f>
        <v>0</v>
      </c>
      <c r="AN683" s="368">
        <f>VLOOKUP($G683, SCHOOL_INFO!$D$5:$AS$749, 9, FALSE)</f>
        <v>17</v>
      </c>
      <c r="AO683" s="368">
        <f>VLOOKUP($G683, SCHOOL_INFO!$D$5:$AS$749, 36, FALSE)</f>
        <v>28</v>
      </c>
      <c r="AP683" s="368">
        <f>VLOOKUP($G683, SCHOOL_INFO!$D$5:$AS$749, 37, FALSE)</f>
        <v>5</v>
      </c>
      <c r="AQ683" s="368">
        <f>VLOOKUP($B683, '0.학교(충남+대전)'!$C$4:$AC$767, 27, FALSE)</f>
        <v>33</v>
      </c>
      <c r="AR683" s="368">
        <f>VLOOKUP($B683, '0.학교(충남+대전)'!$C$4:$AH$767, 29, FALSE)</f>
        <v>33</v>
      </c>
      <c r="AS683" s="368">
        <f>VLOOKUP($B683, '0.학교(충남+대전)'!$C$4:$AH$767, 30, FALSE)</f>
        <v>0</v>
      </c>
      <c r="AT683" s="368">
        <f>VLOOKUP($G683, SCHOOL_INFO!$D$5:$AS$749, 38, FALSE)</f>
        <v>1</v>
      </c>
      <c r="AU683" s="368">
        <f>VLOOKUP($G683, SCHOOL_INFO!$D$5:$AS$749, 39, FALSE)</f>
        <v>6</v>
      </c>
      <c r="AV683" s="368">
        <f>VLOOKUP($G683, SCHOOL_INFO!$D$5:$AS$749, 40, FALSE)</f>
        <v>33</v>
      </c>
      <c r="AW683" s="368">
        <f>VLOOKUP($G683, SCHOOL_INFO!$D$5:$AS$749, 41, FALSE)</f>
        <v>0</v>
      </c>
      <c r="AX683" s="368">
        <f>VLOOKUP($G683, SCHOOL_INFO!$D$5:$AS$749, 42, FALSE)</f>
        <v>0</v>
      </c>
    </row>
    <row r="684" spans="1:50" ht="16.5" customHeight="1">
      <c r="A684" s="80">
        <v>680</v>
      </c>
      <c r="B684" s="86" t="s">
        <v>2150</v>
      </c>
      <c r="C684" s="88" t="s">
        <v>28</v>
      </c>
      <c r="D684" s="86" t="s">
        <v>2233</v>
      </c>
      <c r="E684" s="86" t="s">
        <v>2092</v>
      </c>
      <c r="F684" s="106" t="s">
        <v>727</v>
      </c>
      <c r="G684" s="104" t="s">
        <v>2151</v>
      </c>
      <c r="H684" s="390" t="s">
        <v>2353</v>
      </c>
      <c r="I684" s="390" t="s">
        <v>699</v>
      </c>
      <c r="J684" s="88" t="s">
        <v>5123</v>
      </c>
      <c r="K684" s="366">
        <v>2</v>
      </c>
      <c r="L684" s="367">
        <v>1</v>
      </c>
      <c r="M684" s="367">
        <v>1</v>
      </c>
      <c r="N684" s="368">
        <f>VLOOKUP($G684, SCHOOL_INFO!$D$5:$AS$749, 6, FALSE)</f>
        <v>4</v>
      </c>
      <c r="O684" s="368">
        <f>VLOOKUP($G684, SCHOOL_INFO!$D$5:$AS$749, 7, FALSE)</f>
        <v>1</v>
      </c>
      <c r="P684" s="368">
        <f>VLOOKUP($G684, SCHOOL_INFO!$D$5:$AS$749, 8, FALSE)</f>
        <v>1</v>
      </c>
      <c r="Q684" s="368">
        <f>VLOOKUP($G684, SCHOOL_INFO!$D$5:$AS$749, 10, FALSE)</f>
        <v>2</v>
      </c>
      <c r="R684" s="368">
        <f>VLOOKUP($G684, SCHOOL_INFO!$D$5:$AS$749, 11, FALSE)</f>
        <v>0</v>
      </c>
      <c r="S684" s="368">
        <f>VLOOKUP($G684, SCHOOL_INFO!$D$5:$AS$749, 12, FALSE)</f>
        <v>0</v>
      </c>
      <c r="T684" s="368">
        <f>VLOOKUP($G684, SCHOOL_INFO!$D$5:$AS$749, 13, FALSE)</f>
        <v>0</v>
      </c>
      <c r="U684" s="368">
        <f>VLOOKUP($G684, SCHOOL_INFO!$D$5:$AS$749, 14, FALSE)</f>
        <v>0</v>
      </c>
      <c r="V684" s="368">
        <f>VLOOKUP($G684, SCHOOL_INFO!$D$5:$AS$749, 15, FALSE)</f>
        <v>0</v>
      </c>
      <c r="W684" s="368">
        <f>VLOOKUP($G684, SCHOOL_INFO!$D$5:$AS$749, 17, FALSE)</f>
        <v>0</v>
      </c>
      <c r="X684" s="368">
        <f>VLOOKUP($G684, SCHOOL_INFO!$D$5:$AS$749, 18, FALSE)</f>
        <v>0</v>
      </c>
      <c r="Y684" s="368">
        <f>VLOOKUP($G684, SCHOOL_INFO!$D$5:$AS$749, 19, FALSE)</f>
        <v>0</v>
      </c>
      <c r="Z684" s="368">
        <f>VLOOKUP($G684, SCHOOL_INFO!$D$5:$AS$749, 21, FALSE)</f>
        <v>3</v>
      </c>
      <c r="AA684" s="368">
        <f>VLOOKUP($G684, SCHOOL_INFO!$D$5:$AS$749, 22, FALSE)</f>
        <v>2</v>
      </c>
      <c r="AB684" s="368">
        <f>VLOOKUP($G684, SCHOOL_INFO!$D$5:$AS$749, 23, FALSE)</f>
        <v>0</v>
      </c>
      <c r="AC684" s="368">
        <f>VLOOKUP($G684, SCHOOL_INFO!$D$5:$AS$749, 25, FALSE)</f>
        <v>2</v>
      </c>
      <c r="AD684" s="368">
        <f>VLOOKUP($G684, SCHOOL_INFO!$D$5:$AS$749, 26, FALSE)</f>
        <v>0</v>
      </c>
      <c r="AE684" s="368">
        <f>VLOOKUP($G684, SCHOOL_INFO!$D$5:$AS$749, 27, FALSE)</f>
        <v>0</v>
      </c>
      <c r="AF684" s="368">
        <f>VLOOKUP($G684, SCHOOL_INFO!$D$5:$AS$749, 29, FALSE)</f>
        <v>7</v>
      </c>
      <c r="AG684" s="368">
        <f>VLOOKUP($G684, SCHOOL_INFO!$D$5:$AS$749, 30, FALSE)</f>
        <v>2</v>
      </c>
      <c r="AH684" s="368">
        <f>VLOOKUP($G684, SCHOOL_INFO!$D$5:$AS$749, 31, FALSE)</f>
        <v>0</v>
      </c>
      <c r="AI684" s="368">
        <f>VLOOKUP($G684, SCHOOL_INFO!$D$5:$AS$749, 33, FALSE)</f>
        <v>1</v>
      </c>
      <c r="AJ684" s="368">
        <f>VLOOKUP($G684, SCHOOL_INFO!$D$5:$AS$749, 34, FALSE)</f>
        <v>0</v>
      </c>
      <c r="AK684" s="368">
        <f>VLOOKUP($G684, SCHOOL_INFO!$D$5:$AS$749, 35, FALSE)</f>
        <v>6</v>
      </c>
      <c r="AL684" s="368">
        <f>VLOOKUP($B684, '0.학교(충남+대전)'!$C$4:$AH$767, 31, FALSE)</f>
        <v>6</v>
      </c>
      <c r="AM684" s="368">
        <f>VLOOKUP($B684, '0.학교(충남+대전)'!$C$4:$AH$767, 32, FALSE)</f>
        <v>0</v>
      </c>
      <c r="AN684" s="368">
        <f>VLOOKUP($G684, SCHOOL_INFO!$D$5:$AS$749, 9, FALSE)</f>
        <v>6</v>
      </c>
      <c r="AO684" s="368">
        <f>VLOOKUP($G684, SCHOOL_INFO!$D$5:$AS$749, 36, FALSE)</f>
        <v>16</v>
      </c>
      <c r="AP684" s="368">
        <f>VLOOKUP($G684, SCHOOL_INFO!$D$5:$AS$749, 37, FALSE)</f>
        <v>0</v>
      </c>
      <c r="AQ684" s="368">
        <f>VLOOKUP($B684, '0.학교(충남+대전)'!$C$4:$AC$767, 27, FALSE)</f>
        <v>19</v>
      </c>
      <c r="AR684" s="368">
        <f>VLOOKUP($B684, '0.학교(충남+대전)'!$C$4:$AH$767, 29, FALSE)</f>
        <v>16</v>
      </c>
      <c r="AS684" s="368">
        <f>VLOOKUP($B684, '0.학교(충남+대전)'!$C$4:$AH$767, 30, FALSE)</f>
        <v>0</v>
      </c>
      <c r="AT684" s="368">
        <f>VLOOKUP($G684, SCHOOL_INFO!$D$5:$AS$749, 38, FALSE)</f>
        <v>1</v>
      </c>
      <c r="AU684" s="368">
        <f>VLOOKUP($G684, SCHOOL_INFO!$D$5:$AS$749, 39, FALSE)</f>
        <v>6</v>
      </c>
      <c r="AV684" s="368">
        <f>VLOOKUP($G684, SCHOOL_INFO!$D$5:$AS$749, 40, FALSE)</f>
        <v>16</v>
      </c>
      <c r="AW684" s="368">
        <f>VLOOKUP($G684, SCHOOL_INFO!$D$5:$AS$749, 41, FALSE)</f>
        <v>0</v>
      </c>
      <c r="AX684" s="368">
        <f>VLOOKUP($G684, SCHOOL_INFO!$D$5:$AS$749, 42, FALSE)</f>
        <v>0</v>
      </c>
    </row>
    <row r="685" spans="1:50" ht="16.5" customHeight="1">
      <c r="A685" s="80">
        <v>681</v>
      </c>
      <c r="B685" s="86" t="s">
        <v>2152</v>
      </c>
      <c r="C685" s="88" t="s">
        <v>28</v>
      </c>
      <c r="D685" s="86" t="s">
        <v>2233</v>
      </c>
      <c r="E685" s="86" t="s">
        <v>2153</v>
      </c>
      <c r="F685" s="103" t="s">
        <v>724</v>
      </c>
      <c r="G685" s="104" t="s">
        <v>2154</v>
      </c>
      <c r="H685" s="390" t="s">
        <v>26</v>
      </c>
      <c r="I685" s="390" t="s">
        <v>699</v>
      </c>
      <c r="J685" s="88" t="s">
        <v>5123</v>
      </c>
      <c r="K685" s="366">
        <v>2</v>
      </c>
      <c r="L685" s="367">
        <v>1</v>
      </c>
      <c r="M685" s="367">
        <v>1</v>
      </c>
      <c r="N685" s="368">
        <f>VLOOKUP($G685, SCHOOL_INFO!$D$5:$AS$749, 6, FALSE)</f>
        <v>11</v>
      </c>
      <c r="O685" s="368">
        <f>VLOOKUP($G685, SCHOOL_INFO!$D$5:$AS$749, 7, FALSE)</f>
        <v>4</v>
      </c>
      <c r="P685" s="368">
        <f>VLOOKUP($G685, SCHOOL_INFO!$D$5:$AS$749, 8, FALSE)</f>
        <v>3</v>
      </c>
      <c r="Q685" s="368">
        <f>VLOOKUP($G685, SCHOOL_INFO!$D$5:$AS$749, 10, FALSE)</f>
        <v>0</v>
      </c>
      <c r="R685" s="368">
        <f>VLOOKUP($G685, SCHOOL_INFO!$D$5:$AS$749, 11, FALSE)</f>
        <v>0</v>
      </c>
      <c r="S685" s="368">
        <f>VLOOKUP($G685, SCHOOL_INFO!$D$5:$AS$749, 12, FALSE)</f>
        <v>0</v>
      </c>
      <c r="T685" s="368">
        <f>VLOOKUP($G685, SCHOOL_INFO!$D$5:$AS$749, 13, FALSE)</f>
        <v>12</v>
      </c>
      <c r="U685" s="368">
        <f>VLOOKUP($G685, SCHOOL_INFO!$D$5:$AS$749, 14, FALSE)</f>
        <v>3</v>
      </c>
      <c r="V685" s="368">
        <f>VLOOKUP($G685, SCHOOL_INFO!$D$5:$AS$749, 15, FALSE)</f>
        <v>0</v>
      </c>
      <c r="W685" s="368">
        <f>VLOOKUP($G685, SCHOOL_INFO!$D$5:$AS$749, 17, FALSE)</f>
        <v>4</v>
      </c>
      <c r="X685" s="368">
        <f>VLOOKUP($G685, SCHOOL_INFO!$D$5:$AS$749, 18, FALSE)</f>
        <v>1</v>
      </c>
      <c r="Y685" s="368">
        <f>VLOOKUP($G685, SCHOOL_INFO!$D$5:$AS$749, 19, FALSE)</f>
        <v>0</v>
      </c>
      <c r="Z685" s="368">
        <f>VLOOKUP($G685, SCHOOL_INFO!$D$5:$AS$749, 21, FALSE)</f>
        <v>2</v>
      </c>
      <c r="AA685" s="368">
        <f>VLOOKUP($G685, SCHOOL_INFO!$D$5:$AS$749, 22, FALSE)</f>
        <v>2</v>
      </c>
      <c r="AB685" s="368">
        <f>VLOOKUP($G685, SCHOOL_INFO!$D$5:$AS$749, 23, FALSE)</f>
        <v>0</v>
      </c>
      <c r="AC685" s="368">
        <f>VLOOKUP($G685, SCHOOL_INFO!$D$5:$AS$749, 25, FALSE)</f>
        <v>9</v>
      </c>
      <c r="AD685" s="368">
        <f>VLOOKUP($G685, SCHOOL_INFO!$D$5:$AS$749, 26, FALSE)</f>
        <v>6</v>
      </c>
      <c r="AE685" s="368">
        <f>VLOOKUP($G685, SCHOOL_INFO!$D$5:$AS$749, 27, FALSE)</f>
        <v>3</v>
      </c>
      <c r="AF685" s="368">
        <f>VLOOKUP($G685, SCHOOL_INFO!$D$5:$AS$749, 29, FALSE)</f>
        <v>0</v>
      </c>
      <c r="AG685" s="368">
        <f>VLOOKUP($G685, SCHOOL_INFO!$D$5:$AS$749, 30, FALSE)</f>
        <v>0</v>
      </c>
      <c r="AH685" s="368">
        <f>VLOOKUP($G685, SCHOOL_INFO!$D$5:$AS$749, 31, FALSE)</f>
        <v>0</v>
      </c>
      <c r="AI685" s="368">
        <f>VLOOKUP($G685, SCHOOL_INFO!$D$5:$AS$749, 33, FALSE)</f>
        <v>1</v>
      </c>
      <c r="AJ685" s="368">
        <f>VLOOKUP($G685, SCHOOL_INFO!$D$5:$AS$749, 34, FALSE)</f>
        <v>0</v>
      </c>
      <c r="AK685" s="368">
        <f>VLOOKUP($G685, SCHOOL_INFO!$D$5:$AS$749, 35, FALSE)</f>
        <v>5</v>
      </c>
      <c r="AL685" s="368">
        <f>VLOOKUP($B685, '0.학교(충남+대전)'!$C$4:$AH$767, 31, FALSE)</f>
        <v>4</v>
      </c>
      <c r="AM685" s="368">
        <f>VLOOKUP($B685, '0.학교(충남+대전)'!$C$4:$AH$767, 32, FALSE)</f>
        <v>1</v>
      </c>
      <c r="AN685" s="368">
        <f>VLOOKUP($G685, SCHOOL_INFO!$D$5:$AS$749, 9, FALSE)</f>
        <v>18</v>
      </c>
      <c r="AO685" s="368">
        <f>VLOOKUP($G685, SCHOOL_INFO!$D$5:$AS$749, 36, FALSE)</f>
        <v>19</v>
      </c>
      <c r="AP685" s="368">
        <f>VLOOKUP($G685, SCHOOL_INFO!$D$5:$AS$749, 37, FALSE)</f>
        <v>0</v>
      </c>
      <c r="AQ685" s="368">
        <f>VLOOKUP($B685, '0.학교(충남+대전)'!$C$4:$AC$767, 27, FALSE)</f>
        <v>14</v>
      </c>
      <c r="AR685" s="368">
        <f>VLOOKUP($B685, '0.학교(충남+대전)'!$C$4:$AH$767, 29, FALSE)</f>
        <v>14</v>
      </c>
      <c r="AS685" s="368">
        <f>VLOOKUP($B685, '0.학교(충남+대전)'!$C$4:$AH$767, 30, FALSE)</f>
        <v>5</v>
      </c>
      <c r="AT685" s="368">
        <f>VLOOKUP($G685, SCHOOL_INFO!$D$5:$AS$749, 38, FALSE)</f>
        <v>1</v>
      </c>
      <c r="AU685" s="368">
        <f>VLOOKUP($G685, SCHOOL_INFO!$D$5:$AS$749, 39, FALSE)</f>
        <v>6</v>
      </c>
      <c r="AV685" s="368">
        <f>VLOOKUP($G685, SCHOOL_INFO!$D$5:$AS$749, 40, FALSE)</f>
        <v>13</v>
      </c>
      <c r="AW685" s="368">
        <f>VLOOKUP($G685, SCHOOL_INFO!$D$5:$AS$749, 41, FALSE)</f>
        <v>0</v>
      </c>
      <c r="AX685" s="368">
        <f>VLOOKUP($G685, SCHOOL_INFO!$D$5:$AS$749, 42, FALSE)</f>
        <v>0</v>
      </c>
    </row>
    <row r="686" spans="1:50" ht="16.5" customHeight="1">
      <c r="A686" s="81">
        <v>682</v>
      </c>
      <c r="B686" s="86" t="s">
        <v>2155</v>
      </c>
      <c r="C686" s="88" t="s">
        <v>28</v>
      </c>
      <c r="D686" s="86" t="s">
        <v>2233</v>
      </c>
      <c r="E686" s="86" t="s">
        <v>2153</v>
      </c>
      <c r="F686" s="105" t="s">
        <v>730</v>
      </c>
      <c r="G686" s="104" t="s">
        <v>2156</v>
      </c>
      <c r="H686" s="390" t="s">
        <v>6082</v>
      </c>
      <c r="I686" s="390" t="s">
        <v>699</v>
      </c>
      <c r="J686" s="88" t="s">
        <v>5123</v>
      </c>
      <c r="K686" s="366">
        <v>0</v>
      </c>
      <c r="L686" s="367">
        <v>1</v>
      </c>
      <c r="M686" s="367">
        <v>1</v>
      </c>
      <c r="N686" s="368">
        <f>VLOOKUP($G686, SCHOOL_INFO!$D$5:$AS$749, 6, FALSE)</f>
        <v>3</v>
      </c>
      <c r="O686" s="368">
        <f>VLOOKUP($G686, SCHOOL_INFO!$D$5:$AS$749, 7, FALSE)</f>
        <v>5</v>
      </c>
      <c r="P686" s="368">
        <f>VLOOKUP($G686, SCHOOL_INFO!$D$5:$AS$749, 8, FALSE)</f>
        <v>2</v>
      </c>
      <c r="Q686" s="368">
        <f>VLOOKUP($G686, SCHOOL_INFO!$D$5:$AS$749, 10, FALSE)</f>
        <v>0</v>
      </c>
      <c r="R686" s="368">
        <f>VLOOKUP($G686, SCHOOL_INFO!$D$5:$AS$749, 11, FALSE)</f>
        <v>0</v>
      </c>
      <c r="S686" s="368">
        <f>VLOOKUP($G686, SCHOOL_INFO!$D$5:$AS$749, 12, FALSE)</f>
        <v>0</v>
      </c>
      <c r="T686" s="368">
        <f>VLOOKUP($G686, SCHOOL_INFO!$D$5:$AS$749, 13, FALSE)</f>
        <v>2</v>
      </c>
      <c r="U686" s="368">
        <f>VLOOKUP($G686, SCHOOL_INFO!$D$5:$AS$749, 14, FALSE)</f>
        <v>2</v>
      </c>
      <c r="V686" s="368">
        <f>VLOOKUP($G686, SCHOOL_INFO!$D$5:$AS$749, 15, FALSE)</f>
        <v>0</v>
      </c>
      <c r="W686" s="368">
        <f>VLOOKUP($G686, SCHOOL_INFO!$D$5:$AS$749, 17, FALSE)</f>
        <v>0</v>
      </c>
      <c r="X686" s="368">
        <f>VLOOKUP($G686, SCHOOL_INFO!$D$5:$AS$749, 18, FALSE)</f>
        <v>0</v>
      </c>
      <c r="Y686" s="368">
        <f>VLOOKUP($G686, SCHOOL_INFO!$D$5:$AS$749, 19, FALSE)</f>
        <v>0</v>
      </c>
      <c r="Z686" s="368">
        <f>VLOOKUP($G686, SCHOOL_INFO!$D$5:$AS$749, 21, FALSE)</f>
        <v>4</v>
      </c>
      <c r="AA686" s="368">
        <f>VLOOKUP($G686, SCHOOL_INFO!$D$5:$AS$749, 22, FALSE)</f>
        <v>10</v>
      </c>
      <c r="AB686" s="368">
        <f>VLOOKUP($G686, SCHOOL_INFO!$D$5:$AS$749, 23, FALSE)</f>
        <v>0</v>
      </c>
      <c r="AC686" s="368">
        <f>VLOOKUP($G686, SCHOOL_INFO!$D$5:$AS$749, 25, FALSE)</f>
        <v>3</v>
      </c>
      <c r="AD686" s="368">
        <f>VLOOKUP($G686, SCHOOL_INFO!$D$5:$AS$749, 26, FALSE)</f>
        <v>3</v>
      </c>
      <c r="AE686" s="368">
        <f>VLOOKUP($G686, SCHOOL_INFO!$D$5:$AS$749, 27, FALSE)</f>
        <v>2</v>
      </c>
      <c r="AF686" s="368">
        <f>VLOOKUP($G686, SCHOOL_INFO!$D$5:$AS$749, 29, FALSE)</f>
        <v>0</v>
      </c>
      <c r="AG686" s="368">
        <f>VLOOKUP($G686, SCHOOL_INFO!$D$5:$AS$749, 30, FALSE)</f>
        <v>0</v>
      </c>
      <c r="AH686" s="368">
        <f>VLOOKUP($G686, SCHOOL_INFO!$D$5:$AS$749, 31, FALSE)</f>
        <v>0</v>
      </c>
      <c r="AI686" s="368">
        <f>VLOOKUP($G686, SCHOOL_INFO!$D$5:$AS$749, 33, FALSE)</f>
        <v>1</v>
      </c>
      <c r="AJ686" s="368">
        <f>VLOOKUP($G686, SCHOOL_INFO!$D$5:$AS$749, 34, FALSE)</f>
        <v>0</v>
      </c>
      <c r="AK686" s="368">
        <f>VLOOKUP($G686, SCHOOL_INFO!$D$5:$AS$749, 35, FALSE)</f>
        <v>2</v>
      </c>
      <c r="AL686" s="368">
        <f>VLOOKUP($B686, '0.학교(충남+대전)'!$C$4:$AH$767, 31, FALSE)</f>
        <v>1</v>
      </c>
      <c r="AM686" s="368">
        <f>VLOOKUP($B686, '0.학교(충남+대전)'!$C$4:$AH$767, 32, FALSE)</f>
        <v>1</v>
      </c>
      <c r="AN686" s="368">
        <f>VLOOKUP($G686, SCHOOL_INFO!$D$5:$AS$749, 9, FALSE)</f>
        <v>10</v>
      </c>
      <c r="AO686" s="368">
        <f>VLOOKUP($G686, SCHOOL_INFO!$D$5:$AS$749, 36, FALSE)</f>
        <v>15</v>
      </c>
      <c r="AP686" s="368">
        <f>VLOOKUP($G686, SCHOOL_INFO!$D$5:$AS$749, 37, FALSE)</f>
        <v>0</v>
      </c>
      <c r="AQ686" s="368">
        <f>VLOOKUP($B686, '0.학교(충남+대전)'!$C$4:$AC$767, 27, FALSE)</f>
        <v>2</v>
      </c>
      <c r="AR686" s="368">
        <f>VLOOKUP($B686, '0.학교(충남+대전)'!$C$4:$AH$767, 29, FALSE)</f>
        <v>2</v>
      </c>
      <c r="AS686" s="368">
        <f>VLOOKUP($B686, '0.학교(충남+대전)'!$C$4:$AH$767, 30, FALSE)</f>
        <v>13</v>
      </c>
      <c r="AT686" s="368">
        <f>VLOOKUP($G686, SCHOOL_INFO!$D$5:$AS$749, 38, FALSE)</f>
        <v>1</v>
      </c>
      <c r="AU686" s="368">
        <f>VLOOKUP($G686, SCHOOL_INFO!$D$5:$AS$749, 39, FALSE)</f>
        <v>2</v>
      </c>
      <c r="AV686" s="368">
        <f>VLOOKUP($G686, SCHOOL_INFO!$D$5:$AS$749, 40, FALSE)</f>
        <v>3</v>
      </c>
      <c r="AW686" s="368">
        <f>VLOOKUP($G686, SCHOOL_INFO!$D$5:$AS$749, 41, FALSE)</f>
        <v>0</v>
      </c>
      <c r="AX686" s="368">
        <f>VLOOKUP($G686, SCHOOL_INFO!$D$5:$AS$749, 42, FALSE)</f>
        <v>0</v>
      </c>
    </row>
    <row r="687" spans="1:50" ht="16.5" customHeight="1">
      <c r="A687" s="80">
        <v>683</v>
      </c>
      <c r="B687" s="86" t="s">
        <v>2157</v>
      </c>
      <c r="C687" s="88" t="s">
        <v>28</v>
      </c>
      <c r="D687" s="86" t="s">
        <v>2233</v>
      </c>
      <c r="E687" s="86" t="s">
        <v>2153</v>
      </c>
      <c r="F687" s="106" t="s">
        <v>727</v>
      </c>
      <c r="G687" s="104" t="s">
        <v>2158</v>
      </c>
      <c r="H687" s="390" t="s">
        <v>2353</v>
      </c>
      <c r="I687" s="390" t="s">
        <v>699</v>
      </c>
      <c r="J687" s="88" t="s">
        <v>5123</v>
      </c>
      <c r="K687" s="366">
        <v>2</v>
      </c>
      <c r="L687" s="367">
        <v>1</v>
      </c>
      <c r="M687" s="367">
        <v>1</v>
      </c>
      <c r="N687" s="368">
        <f>VLOOKUP($G687, SCHOOL_INFO!$D$5:$AS$749, 6, FALSE)</f>
        <v>6</v>
      </c>
      <c r="O687" s="368">
        <f>VLOOKUP($G687, SCHOOL_INFO!$D$5:$AS$749, 7, FALSE)</f>
        <v>1</v>
      </c>
      <c r="P687" s="368">
        <f>VLOOKUP($G687, SCHOOL_INFO!$D$5:$AS$749, 8, FALSE)</f>
        <v>3</v>
      </c>
      <c r="Q687" s="368">
        <f>VLOOKUP($G687, SCHOOL_INFO!$D$5:$AS$749, 10, FALSE)</f>
        <v>0</v>
      </c>
      <c r="R687" s="368">
        <f>VLOOKUP($G687, SCHOOL_INFO!$D$5:$AS$749, 11, FALSE)</f>
        <v>2</v>
      </c>
      <c r="S687" s="368">
        <f>VLOOKUP($G687, SCHOOL_INFO!$D$5:$AS$749, 12, FALSE)</f>
        <v>0</v>
      </c>
      <c r="T687" s="368">
        <f>VLOOKUP($G687, SCHOOL_INFO!$D$5:$AS$749, 13, FALSE)</f>
        <v>0</v>
      </c>
      <c r="U687" s="368">
        <f>VLOOKUP($G687, SCHOOL_INFO!$D$5:$AS$749, 14, FALSE)</f>
        <v>0</v>
      </c>
      <c r="V687" s="368">
        <f>VLOOKUP($G687, SCHOOL_INFO!$D$5:$AS$749, 15, FALSE)</f>
        <v>0</v>
      </c>
      <c r="W687" s="368">
        <f>VLOOKUP($G687, SCHOOL_INFO!$D$5:$AS$749, 17, FALSE)</f>
        <v>0</v>
      </c>
      <c r="X687" s="368">
        <f>VLOOKUP($G687, SCHOOL_INFO!$D$5:$AS$749, 18, FALSE)</f>
        <v>0</v>
      </c>
      <c r="Y687" s="368">
        <f>VLOOKUP($G687, SCHOOL_INFO!$D$5:$AS$749, 19, FALSE)</f>
        <v>0</v>
      </c>
      <c r="Z687" s="368">
        <f>VLOOKUP($G687, SCHOOL_INFO!$D$5:$AS$749, 21, FALSE)</f>
        <v>2</v>
      </c>
      <c r="AA687" s="368">
        <f>VLOOKUP($G687, SCHOOL_INFO!$D$5:$AS$749, 22, FALSE)</f>
        <v>2</v>
      </c>
      <c r="AB687" s="368">
        <f>VLOOKUP($G687, SCHOOL_INFO!$D$5:$AS$749, 23, FALSE)</f>
        <v>0</v>
      </c>
      <c r="AC687" s="368">
        <f>VLOOKUP($G687, SCHOOL_INFO!$D$5:$AS$749, 25, FALSE)</f>
        <v>14</v>
      </c>
      <c r="AD687" s="368">
        <f>VLOOKUP($G687, SCHOOL_INFO!$D$5:$AS$749, 26, FALSE)</f>
        <v>7</v>
      </c>
      <c r="AE687" s="368">
        <f>VLOOKUP($G687, SCHOOL_INFO!$D$5:$AS$749, 27, FALSE)</f>
        <v>3</v>
      </c>
      <c r="AF687" s="368">
        <f>VLOOKUP($G687, SCHOOL_INFO!$D$5:$AS$749, 29, FALSE)</f>
        <v>0</v>
      </c>
      <c r="AG687" s="368">
        <f>VLOOKUP($G687, SCHOOL_INFO!$D$5:$AS$749, 30, FALSE)</f>
        <v>0</v>
      </c>
      <c r="AH687" s="368">
        <f>VLOOKUP($G687, SCHOOL_INFO!$D$5:$AS$749, 31, FALSE)</f>
        <v>0</v>
      </c>
      <c r="AI687" s="368">
        <f>VLOOKUP($G687, SCHOOL_INFO!$D$5:$AS$749, 33, FALSE)</f>
        <v>1</v>
      </c>
      <c r="AJ687" s="368">
        <f>VLOOKUP($G687, SCHOOL_INFO!$D$5:$AS$749, 34, FALSE)</f>
        <v>0</v>
      </c>
      <c r="AK687" s="368">
        <f>VLOOKUP($G687, SCHOOL_INFO!$D$5:$AS$749, 35, FALSE)</f>
        <v>5</v>
      </c>
      <c r="AL687" s="368">
        <f>VLOOKUP($B687, '0.학교(충남+대전)'!$C$4:$AH$767, 31, FALSE)</f>
        <v>3</v>
      </c>
      <c r="AM687" s="368">
        <f>VLOOKUP($B687, '0.학교(충남+대전)'!$C$4:$AH$767, 32, FALSE)</f>
        <v>2</v>
      </c>
      <c r="AN687" s="368">
        <f>VLOOKUP($G687, SCHOOL_INFO!$D$5:$AS$749, 9, FALSE)</f>
        <v>10</v>
      </c>
      <c r="AO687" s="368">
        <f>VLOOKUP($G687, SCHOOL_INFO!$D$5:$AS$749, 36, FALSE)</f>
        <v>10</v>
      </c>
      <c r="AP687" s="368">
        <f>VLOOKUP($G687, SCHOOL_INFO!$D$5:$AS$749, 37, FALSE)</f>
        <v>4</v>
      </c>
      <c r="AQ687" s="368">
        <f>VLOOKUP($B687, '0.학교(충남+대전)'!$C$4:$AC$767, 27, FALSE)</f>
        <v>10</v>
      </c>
      <c r="AR687" s="368">
        <f>VLOOKUP($B687, '0.학교(충남+대전)'!$C$4:$AH$767, 29, FALSE)</f>
        <v>10</v>
      </c>
      <c r="AS687" s="368">
        <f>VLOOKUP($B687, '0.학교(충남+대전)'!$C$4:$AH$767, 30, FALSE)</f>
        <v>4</v>
      </c>
      <c r="AT687" s="368">
        <f>VLOOKUP($G687, SCHOOL_INFO!$D$5:$AS$749, 38, FALSE)</f>
        <v>1</v>
      </c>
      <c r="AU687" s="368">
        <f>VLOOKUP($G687, SCHOOL_INFO!$D$5:$AS$749, 39, FALSE)</f>
        <v>4</v>
      </c>
      <c r="AV687" s="368">
        <f>VLOOKUP($G687, SCHOOL_INFO!$D$5:$AS$749, 40, FALSE)</f>
        <v>10</v>
      </c>
      <c r="AW687" s="368">
        <f>VLOOKUP($G687, SCHOOL_INFO!$D$5:$AS$749, 41, FALSE)</f>
        <v>2</v>
      </c>
      <c r="AX687" s="368">
        <f>VLOOKUP($G687, SCHOOL_INFO!$D$5:$AS$749, 42, FALSE)</f>
        <v>0</v>
      </c>
    </row>
    <row r="688" spans="1:50" ht="16.5" customHeight="1">
      <c r="A688" s="80">
        <v>684</v>
      </c>
      <c r="B688" s="86" t="s">
        <v>2159</v>
      </c>
      <c r="C688" s="88" t="s">
        <v>28</v>
      </c>
      <c r="D688" s="86" t="s">
        <v>2233</v>
      </c>
      <c r="E688" s="86" t="s">
        <v>2153</v>
      </c>
      <c r="F688" s="106" t="s">
        <v>727</v>
      </c>
      <c r="G688" s="104" t="s">
        <v>2160</v>
      </c>
      <c r="H688" s="390" t="s">
        <v>2353</v>
      </c>
      <c r="I688" s="390" t="s">
        <v>699</v>
      </c>
      <c r="J688" s="88" t="s">
        <v>5123</v>
      </c>
      <c r="K688" s="366">
        <v>2</v>
      </c>
      <c r="L688" s="367">
        <v>1</v>
      </c>
      <c r="M688" s="367">
        <v>1</v>
      </c>
      <c r="N688" s="368">
        <f>VLOOKUP($G688, SCHOOL_INFO!$D$5:$AS$749, 6, FALSE)</f>
        <v>5</v>
      </c>
      <c r="O688" s="368">
        <f>VLOOKUP($G688, SCHOOL_INFO!$D$5:$AS$749, 7, FALSE)</f>
        <v>0</v>
      </c>
      <c r="P688" s="368">
        <f>VLOOKUP($G688, SCHOOL_INFO!$D$5:$AS$749, 8, FALSE)</f>
        <v>3</v>
      </c>
      <c r="Q688" s="368">
        <f>VLOOKUP($G688, SCHOOL_INFO!$D$5:$AS$749, 10, FALSE)</f>
        <v>4</v>
      </c>
      <c r="R688" s="368">
        <f>VLOOKUP($G688, SCHOOL_INFO!$D$5:$AS$749, 11, FALSE)</f>
        <v>0</v>
      </c>
      <c r="S688" s="368">
        <f>VLOOKUP($G688, SCHOOL_INFO!$D$5:$AS$749, 12, FALSE)</f>
        <v>0</v>
      </c>
      <c r="T688" s="368">
        <f>VLOOKUP($G688, SCHOOL_INFO!$D$5:$AS$749, 13, FALSE)</f>
        <v>0</v>
      </c>
      <c r="U688" s="368">
        <f>VLOOKUP($G688, SCHOOL_INFO!$D$5:$AS$749, 14, FALSE)</f>
        <v>0</v>
      </c>
      <c r="V688" s="368">
        <f>VLOOKUP($G688, SCHOOL_INFO!$D$5:$AS$749, 15, FALSE)</f>
        <v>0</v>
      </c>
      <c r="W688" s="368">
        <f>VLOOKUP($G688, SCHOOL_INFO!$D$5:$AS$749, 17, FALSE)</f>
        <v>0</v>
      </c>
      <c r="X688" s="368">
        <f>VLOOKUP($G688, SCHOOL_INFO!$D$5:$AS$749, 18, FALSE)</f>
        <v>0</v>
      </c>
      <c r="Y688" s="368">
        <f>VLOOKUP($G688, SCHOOL_INFO!$D$5:$AS$749, 19, FALSE)</f>
        <v>0</v>
      </c>
      <c r="Z688" s="368">
        <f>VLOOKUP($G688, SCHOOL_INFO!$D$5:$AS$749, 21, FALSE)</f>
        <v>2</v>
      </c>
      <c r="AA688" s="368">
        <f>VLOOKUP($G688, SCHOOL_INFO!$D$5:$AS$749, 22, FALSE)</f>
        <v>2</v>
      </c>
      <c r="AB688" s="368">
        <f>VLOOKUP($G688, SCHOOL_INFO!$D$5:$AS$749, 23, FALSE)</f>
        <v>0</v>
      </c>
      <c r="AC688" s="368">
        <f>VLOOKUP($G688, SCHOOL_INFO!$D$5:$AS$749, 25, FALSE)</f>
        <v>18</v>
      </c>
      <c r="AD688" s="368">
        <f>VLOOKUP($G688, SCHOOL_INFO!$D$5:$AS$749, 26, FALSE)</f>
        <v>2</v>
      </c>
      <c r="AE688" s="368">
        <f>VLOOKUP($G688, SCHOOL_INFO!$D$5:$AS$749, 27, FALSE)</f>
        <v>1</v>
      </c>
      <c r="AF688" s="368">
        <f>VLOOKUP($G688, SCHOOL_INFO!$D$5:$AS$749, 29, FALSE)</f>
        <v>0</v>
      </c>
      <c r="AG688" s="368">
        <f>VLOOKUP($G688, SCHOOL_INFO!$D$5:$AS$749, 30, FALSE)</f>
        <v>0</v>
      </c>
      <c r="AH688" s="368">
        <f>VLOOKUP($G688, SCHOOL_INFO!$D$5:$AS$749, 31, FALSE)</f>
        <v>0</v>
      </c>
      <c r="AI688" s="368">
        <f>VLOOKUP($G688, SCHOOL_INFO!$D$5:$AS$749, 33, FALSE)</f>
        <v>1</v>
      </c>
      <c r="AJ688" s="368">
        <f>VLOOKUP($G688, SCHOOL_INFO!$D$5:$AS$749, 34, FALSE)</f>
        <v>0</v>
      </c>
      <c r="AK688" s="368">
        <f>VLOOKUP($G688, SCHOOL_INFO!$D$5:$AS$749, 35, FALSE)</f>
        <v>4</v>
      </c>
      <c r="AL688" s="368">
        <f>VLOOKUP($B688, '0.학교(충남+대전)'!$C$4:$AH$767, 31, FALSE)</f>
        <v>4</v>
      </c>
      <c r="AM688" s="368">
        <f>VLOOKUP($B688, '0.학교(충남+대전)'!$C$4:$AH$767, 32, FALSE)</f>
        <v>0</v>
      </c>
      <c r="AN688" s="368">
        <f>VLOOKUP($G688, SCHOOL_INFO!$D$5:$AS$749, 9, FALSE)</f>
        <v>8</v>
      </c>
      <c r="AO688" s="368">
        <f>VLOOKUP($G688, SCHOOL_INFO!$D$5:$AS$749, 36, FALSE)</f>
        <v>15</v>
      </c>
      <c r="AP688" s="368">
        <f>VLOOKUP($G688, SCHOOL_INFO!$D$5:$AS$749, 37, FALSE)</f>
        <v>2</v>
      </c>
      <c r="AQ688" s="368">
        <f>VLOOKUP($B688, '0.학교(충남+대전)'!$C$4:$AC$767, 27, FALSE)</f>
        <v>13</v>
      </c>
      <c r="AR688" s="368">
        <f>VLOOKUP($B688, '0.학교(충남+대전)'!$C$4:$AH$767, 29, FALSE)</f>
        <v>13</v>
      </c>
      <c r="AS688" s="368">
        <f>VLOOKUP($B688, '0.학교(충남+대전)'!$C$4:$AH$767, 30, FALSE)</f>
        <v>4</v>
      </c>
      <c r="AT688" s="368">
        <f>VLOOKUP($G688, SCHOOL_INFO!$D$5:$AS$749, 38, FALSE)</f>
        <v>1</v>
      </c>
      <c r="AU688" s="368">
        <f>VLOOKUP($G688, SCHOOL_INFO!$D$5:$AS$749, 39, FALSE)</f>
        <v>4</v>
      </c>
      <c r="AV688" s="368">
        <f>VLOOKUP($G688, SCHOOL_INFO!$D$5:$AS$749, 40, FALSE)</f>
        <v>14</v>
      </c>
      <c r="AW688" s="368">
        <f>VLOOKUP($G688, SCHOOL_INFO!$D$5:$AS$749, 41, FALSE)</f>
        <v>7</v>
      </c>
      <c r="AX688" s="368">
        <f>VLOOKUP($G688, SCHOOL_INFO!$D$5:$AS$749, 42, FALSE)</f>
        <v>0</v>
      </c>
    </row>
    <row r="689" spans="1:50" ht="16.5" customHeight="1">
      <c r="A689" s="81">
        <v>685</v>
      </c>
      <c r="B689" s="86" t="s">
        <v>2161</v>
      </c>
      <c r="C689" s="88" t="s">
        <v>28</v>
      </c>
      <c r="D689" s="86" t="s">
        <v>2233</v>
      </c>
      <c r="E689" s="86" t="s">
        <v>2153</v>
      </c>
      <c r="F689" s="105" t="s">
        <v>730</v>
      </c>
      <c r="G689" s="104" t="s">
        <v>2162</v>
      </c>
      <c r="H689" s="390" t="s">
        <v>26</v>
      </c>
      <c r="I689" s="390" t="s">
        <v>699</v>
      </c>
      <c r="J689" s="88" t="s">
        <v>5123</v>
      </c>
      <c r="K689" s="366">
        <v>2</v>
      </c>
      <c r="L689" s="367">
        <v>1</v>
      </c>
      <c r="M689" s="367">
        <v>1</v>
      </c>
      <c r="N689" s="368">
        <f>VLOOKUP($G689, SCHOOL_INFO!$D$5:$AS$749, 6, FALSE)</f>
        <v>11</v>
      </c>
      <c r="O689" s="368">
        <f>VLOOKUP($G689, SCHOOL_INFO!$D$5:$AS$749, 7, FALSE)</f>
        <v>13</v>
      </c>
      <c r="P689" s="368">
        <f>VLOOKUP($G689, SCHOOL_INFO!$D$5:$AS$749, 8, FALSE)</f>
        <v>3</v>
      </c>
      <c r="Q689" s="368">
        <f>VLOOKUP($G689, SCHOOL_INFO!$D$5:$AS$749, 10, FALSE)</f>
        <v>0</v>
      </c>
      <c r="R689" s="368">
        <f>VLOOKUP($G689, SCHOOL_INFO!$D$5:$AS$749, 11, FALSE)</f>
        <v>0</v>
      </c>
      <c r="S689" s="368">
        <f>VLOOKUP($G689, SCHOOL_INFO!$D$5:$AS$749, 12, FALSE)</f>
        <v>0</v>
      </c>
      <c r="T689" s="368">
        <f>VLOOKUP($G689, SCHOOL_INFO!$D$5:$AS$749, 13, FALSE)</f>
        <v>14</v>
      </c>
      <c r="U689" s="368">
        <f>VLOOKUP($G689, SCHOOL_INFO!$D$5:$AS$749, 14, FALSE)</f>
        <v>4</v>
      </c>
      <c r="V689" s="368">
        <f>VLOOKUP($G689, SCHOOL_INFO!$D$5:$AS$749, 15, FALSE)</f>
        <v>3</v>
      </c>
      <c r="W689" s="368">
        <f>VLOOKUP($G689, SCHOOL_INFO!$D$5:$AS$749, 17, FALSE)</f>
        <v>0</v>
      </c>
      <c r="X689" s="368">
        <f>VLOOKUP($G689, SCHOOL_INFO!$D$5:$AS$749, 18, FALSE)</f>
        <v>1</v>
      </c>
      <c r="Y689" s="368">
        <f>VLOOKUP($G689, SCHOOL_INFO!$D$5:$AS$749, 19, FALSE)</f>
        <v>1</v>
      </c>
      <c r="Z689" s="368">
        <f>VLOOKUP($G689, SCHOOL_INFO!$D$5:$AS$749, 21, FALSE)</f>
        <v>16</v>
      </c>
      <c r="AA689" s="368">
        <f>VLOOKUP($G689, SCHOOL_INFO!$D$5:$AS$749, 22, FALSE)</f>
        <v>6</v>
      </c>
      <c r="AB689" s="368">
        <f>VLOOKUP($G689, SCHOOL_INFO!$D$5:$AS$749, 23, FALSE)</f>
        <v>1</v>
      </c>
      <c r="AC689" s="368">
        <f>VLOOKUP($G689, SCHOOL_INFO!$D$5:$AS$749, 25, FALSE)</f>
        <v>0</v>
      </c>
      <c r="AD689" s="368">
        <f>VLOOKUP($G689, SCHOOL_INFO!$D$5:$AS$749, 26, FALSE)</f>
        <v>0</v>
      </c>
      <c r="AE689" s="368">
        <f>VLOOKUP($G689, SCHOOL_INFO!$D$5:$AS$749, 27, FALSE)</f>
        <v>0</v>
      </c>
      <c r="AF689" s="368">
        <f>VLOOKUP($G689, SCHOOL_INFO!$D$5:$AS$749, 29, FALSE)</f>
        <v>0</v>
      </c>
      <c r="AG689" s="368">
        <f>VLOOKUP($G689, SCHOOL_INFO!$D$5:$AS$749, 30, FALSE)</f>
        <v>0</v>
      </c>
      <c r="AH689" s="368">
        <f>VLOOKUP($G689, SCHOOL_INFO!$D$5:$AS$749, 31, FALSE)</f>
        <v>0</v>
      </c>
      <c r="AI689" s="368">
        <f>VLOOKUP($G689, SCHOOL_INFO!$D$5:$AS$749, 33, FALSE)</f>
        <v>1</v>
      </c>
      <c r="AJ689" s="368">
        <f>VLOOKUP($G689, SCHOOL_INFO!$D$5:$AS$749, 34, FALSE)</f>
        <v>0</v>
      </c>
      <c r="AK689" s="368">
        <f>VLOOKUP($G689, SCHOOL_INFO!$D$5:$AS$749, 35, FALSE)</f>
        <v>3</v>
      </c>
      <c r="AL689" s="368">
        <f>VLOOKUP($B689, '0.학교(충남+대전)'!$C$4:$AH$767, 31, FALSE)</f>
        <v>3</v>
      </c>
      <c r="AM689" s="368">
        <f>VLOOKUP($B689, '0.학교(충남+대전)'!$C$4:$AH$767, 32, FALSE)</f>
        <v>0</v>
      </c>
      <c r="AN689" s="368">
        <f>VLOOKUP($G689, SCHOOL_INFO!$D$5:$AS$749, 9, FALSE)</f>
        <v>27</v>
      </c>
      <c r="AO689" s="368">
        <f>VLOOKUP($G689, SCHOOL_INFO!$D$5:$AS$749, 36, FALSE)</f>
        <v>11</v>
      </c>
      <c r="AP689" s="368">
        <f>VLOOKUP($G689, SCHOOL_INFO!$D$5:$AS$749, 37, FALSE)</f>
        <v>5</v>
      </c>
      <c r="AQ689" s="368">
        <f>VLOOKUP($B689, '0.학교(충남+대전)'!$C$4:$AC$767, 27, FALSE)</f>
        <v>16</v>
      </c>
      <c r="AR689" s="368">
        <f>VLOOKUP($B689, '0.학교(충남+대전)'!$C$4:$AH$767, 29, FALSE)</f>
        <v>16</v>
      </c>
      <c r="AS689" s="368">
        <f>VLOOKUP($B689, '0.학교(충남+대전)'!$C$4:$AH$767, 30, FALSE)</f>
        <v>0</v>
      </c>
      <c r="AT689" s="368">
        <f>VLOOKUP($G689, SCHOOL_INFO!$D$5:$AS$749, 38, FALSE)</f>
        <v>0</v>
      </c>
      <c r="AU689" s="368">
        <f>VLOOKUP($G689, SCHOOL_INFO!$D$5:$AS$749, 39, FALSE)</f>
        <v>4</v>
      </c>
      <c r="AV689" s="368">
        <f>VLOOKUP($G689, SCHOOL_INFO!$D$5:$AS$749, 40, FALSE)</f>
        <v>16</v>
      </c>
      <c r="AW689" s="368">
        <f>VLOOKUP($G689, SCHOOL_INFO!$D$5:$AS$749, 41, FALSE)</f>
        <v>0</v>
      </c>
      <c r="AX689" s="368">
        <f>VLOOKUP($G689, SCHOOL_INFO!$D$5:$AS$749, 42, FALSE)</f>
        <v>0</v>
      </c>
    </row>
    <row r="690" spans="1:50" ht="16.5" customHeight="1">
      <c r="A690" s="80">
        <v>686</v>
      </c>
      <c r="B690" s="86" t="s">
        <v>2163</v>
      </c>
      <c r="C690" s="88" t="s">
        <v>28</v>
      </c>
      <c r="D690" s="86" t="s">
        <v>2233</v>
      </c>
      <c r="E690" s="86" t="s">
        <v>2153</v>
      </c>
      <c r="F690" s="106" t="s">
        <v>727</v>
      </c>
      <c r="G690" s="104" t="s">
        <v>2164</v>
      </c>
      <c r="H690" s="390" t="s">
        <v>26</v>
      </c>
      <c r="I690" s="390" t="s">
        <v>699</v>
      </c>
      <c r="J690" s="88" t="s">
        <v>5123</v>
      </c>
      <c r="K690" s="366">
        <v>2</v>
      </c>
      <c r="L690" s="367">
        <v>1</v>
      </c>
      <c r="M690" s="367">
        <v>1</v>
      </c>
      <c r="N690" s="368">
        <f>VLOOKUP($G690, SCHOOL_INFO!$D$5:$AS$749, 6, FALSE)</f>
        <v>7</v>
      </c>
      <c r="O690" s="368">
        <f>VLOOKUP($G690, SCHOOL_INFO!$D$5:$AS$749, 7, FALSE)</f>
        <v>4</v>
      </c>
      <c r="P690" s="368">
        <f>VLOOKUP($G690, SCHOOL_INFO!$D$5:$AS$749, 8, FALSE)</f>
        <v>6</v>
      </c>
      <c r="Q690" s="368">
        <f>VLOOKUP($G690, SCHOOL_INFO!$D$5:$AS$749, 10, FALSE)</f>
        <v>0</v>
      </c>
      <c r="R690" s="368">
        <f>VLOOKUP($G690, SCHOOL_INFO!$D$5:$AS$749, 11, FALSE)</f>
        <v>0</v>
      </c>
      <c r="S690" s="368">
        <f>VLOOKUP($G690, SCHOOL_INFO!$D$5:$AS$749, 12, FALSE)</f>
        <v>4</v>
      </c>
      <c r="T690" s="368">
        <f>VLOOKUP($G690, SCHOOL_INFO!$D$5:$AS$749, 13, FALSE)</f>
        <v>10</v>
      </c>
      <c r="U690" s="368">
        <f>VLOOKUP($G690, SCHOOL_INFO!$D$5:$AS$749, 14, FALSE)</f>
        <v>4</v>
      </c>
      <c r="V690" s="368">
        <f>VLOOKUP($G690, SCHOOL_INFO!$D$5:$AS$749, 15, FALSE)</f>
        <v>0</v>
      </c>
      <c r="W690" s="368">
        <f>VLOOKUP($G690, SCHOOL_INFO!$D$5:$AS$749, 17, FALSE)</f>
        <v>0</v>
      </c>
      <c r="X690" s="368">
        <f>VLOOKUP($G690, SCHOOL_INFO!$D$5:$AS$749, 18, FALSE)</f>
        <v>0</v>
      </c>
      <c r="Y690" s="368">
        <f>VLOOKUP($G690, SCHOOL_INFO!$D$5:$AS$749, 19, FALSE)</f>
        <v>0</v>
      </c>
      <c r="Z690" s="368">
        <f>VLOOKUP($G690, SCHOOL_INFO!$D$5:$AS$749, 21, FALSE)</f>
        <v>11</v>
      </c>
      <c r="AA690" s="368">
        <f>VLOOKUP($G690, SCHOOL_INFO!$D$5:$AS$749, 22, FALSE)</f>
        <v>10</v>
      </c>
      <c r="AB690" s="368">
        <f>VLOOKUP($G690, SCHOOL_INFO!$D$5:$AS$749, 23, FALSE)</f>
        <v>0</v>
      </c>
      <c r="AC690" s="368">
        <f>VLOOKUP($G690, SCHOOL_INFO!$D$5:$AS$749, 25, FALSE)</f>
        <v>1</v>
      </c>
      <c r="AD690" s="368">
        <f>VLOOKUP($G690, SCHOOL_INFO!$D$5:$AS$749, 26, FALSE)</f>
        <v>0</v>
      </c>
      <c r="AE690" s="368">
        <f>VLOOKUP($G690, SCHOOL_INFO!$D$5:$AS$749, 27, FALSE)</f>
        <v>9</v>
      </c>
      <c r="AF690" s="368">
        <f>VLOOKUP($G690, SCHOOL_INFO!$D$5:$AS$749, 29, FALSE)</f>
        <v>0</v>
      </c>
      <c r="AG690" s="368">
        <f>VLOOKUP($G690, SCHOOL_INFO!$D$5:$AS$749, 30, FALSE)</f>
        <v>0</v>
      </c>
      <c r="AH690" s="368">
        <f>VLOOKUP($G690, SCHOOL_INFO!$D$5:$AS$749, 31, FALSE)</f>
        <v>0</v>
      </c>
      <c r="AI690" s="368">
        <f>VLOOKUP($G690, SCHOOL_INFO!$D$5:$AS$749, 33, FALSE)</f>
        <v>1</v>
      </c>
      <c r="AJ690" s="368">
        <f>VLOOKUP($G690, SCHOOL_INFO!$D$5:$AS$749, 34, FALSE)</f>
        <v>0</v>
      </c>
      <c r="AK690" s="368">
        <f>VLOOKUP($G690, SCHOOL_INFO!$D$5:$AS$749, 35, FALSE)</f>
        <v>3</v>
      </c>
      <c r="AL690" s="368">
        <f>VLOOKUP($B690, '0.학교(충남+대전)'!$C$4:$AH$767, 31, FALSE)</f>
        <v>2</v>
      </c>
      <c r="AM690" s="368">
        <f>VLOOKUP($B690, '0.학교(충남+대전)'!$C$4:$AH$767, 32, FALSE)</f>
        <v>1</v>
      </c>
      <c r="AN690" s="368">
        <f>VLOOKUP($G690, SCHOOL_INFO!$D$5:$AS$749, 9, FALSE)</f>
        <v>17</v>
      </c>
      <c r="AO690" s="368">
        <f>VLOOKUP($G690, SCHOOL_INFO!$D$5:$AS$749, 36, FALSE)</f>
        <v>21</v>
      </c>
      <c r="AP690" s="368">
        <f>VLOOKUP($G690, SCHOOL_INFO!$D$5:$AS$749, 37, FALSE)</f>
        <v>8</v>
      </c>
      <c r="AQ690" s="368">
        <f>VLOOKUP($B690, '0.학교(충남+대전)'!$C$4:$AC$767, 27, FALSE)</f>
        <v>16</v>
      </c>
      <c r="AR690" s="368">
        <f>VLOOKUP($B690, '0.학교(충남+대전)'!$C$4:$AH$767, 29, FALSE)</f>
        <v>18</v>
      </c>
      <c r="AS690" s="368">
        <f>VLOOKUP($B690, '0.학교(충남+대전)'!$C$4:$AH$767, 30, FALSE)</f>
        <v>11</v>
      </c>
      <c r="AT690" s="368">
        <f>VLOOKUP($G690, SCHOOL_INFO!$D$5:$AS$749, 38, FALSE)</f>
        <v>1</v>
      </c>
      <c r="AU690" s="368">
        <f>VLOOKUP($G690, SCHOOL_INFO!$D$5:$AS$749, 39, FALSE)</f>
        <v>3</v>
      </c>
      <c r="AV690" s="368">
        <f>VLOOKUP($G690, SCHOOL_INFO!$D$5:$AS$749, 40, FALSE)</f>
        <v>26</v>
      </c>
      <c r="AW690" s="368">
        <f>VLOOKUP($G690, SCHOOL_INFO!$D$5:$AS$749, 41, FALSE)</f>
        <v>0</v>
      </c>
      <c r="AX690" s="368">
        <f>VLOOKUP($G690, SCHOOL_INFO!$D$5:$AS$749, 42, FALSE)</f>
        <v>0</v>
      </c>
    </row>
    <row r="691" spans="1:50" ht="16.5" customHeight="1">
      <c r="A691" s="80">
        <v>687</v>
      </c>
      <c r="B691" s="86" t="s">
        <v>2165</v>
      </c>
      <c r="C691" s="88" t="s">
        <v>28</v>
      </c>
      <c r="D691" s="86" t="s">
        <v>2233</v>
      </c>
      <c r="E691" s="86" t="s">
        <v>2153</v>
      </c>
      <c r="F691" s="106" t="s">
        <v>727</v>
      </c>
      <c r="G691" s="104" t="s">
        <v>2166</v>
      </c>
      <c r="H691" s="390" t="s">
        <v>2353</v>
      </c>
      <c r="I691" s="390" t="s">
        <v>699</v>
      </c>
      <c r="J691" s="88" t="s">
        <v>5123</v>
      </c>
      <c r="K691" s="366">
        <v>2</v>
      </c>
      <c r="L691" s="367">
        <v>1</v>
      </c>
      <c r="M691" s="367">
        <v>1</v>
      </c>
      <c r="N691" s="368">
        <f>VLOOKUP($G691, SCHOOL_INFO!$D$5:$AS$749, 6, FALSE)</f>
        <v>4</v>
      </c>
      <c r="O691" s="368">
        <f>VLOOKUP($G691, SCHOOL_INFO!$D$5:$AS$749, 7, FALSE)</f>
        <v>0</v>
      </c>
      <c r="P691" s="368">
        <f>VLOOKUP($G691, SCHOOL_INFO!$D$5:$AS$749, 8, FALSE)</f>
        <v>8</v>
      </c>
      <c r="Q691" s="368">
        <f>VLOOKUP($G691, SCHOOL_INFO!$D$5:$AS$749, 10, FALSE)</f>
        <v>3</v>
      </c>
      <c r="R691" s="368">
        <f>VLOOKUP($G691, SCHOOL_INFO!$D$5:$AS$749, 11, FALSE)</f>
        <v>0</v>
      </c>
      <c r="S691" s="368">
        <f>VLOOKUP($G691, SCHOOL_INFO!$D$5:$AS$749, 12, FALSE)</f>
        <v>3</v>
      </c>
      <c r="T691" s="368">
        <f>VLOOKUP($G691, SCHOOL_INFO!$D$5:$AS$749, 13, FALSE)</f>
        <v>0</v>
      </c>
      <c r="U691" s="368">
        <f>VLOOKUP($G691, SCHOOL_INFO!$D$5:$AS$749, 14, FALSE)</f>
        <v>0</v>
      </c>
      <c r="V691" s="368">
        <f>VLOOKUP($G691, SCHOOL_INFO!$D$5:$AS$749, 15, FALSE)</f>
        <v>0</v>
      </c>
      <c r="W691" s="368">
        <f>VLOOKUP($G691, SCHOOL_INFO!$D$5:$AS$749, 17, FALSE)</f>
        <v>0</v>
      </c>
      <c r="X691" s="368">
        <f>VLOOKUP($G691, SCHOOL_INFO!$D$5:$AS$749, 18, FALSE)</f>
        <v>0</v>
      </c>
      <c r="Y691" s="368">
        <f>VLOOKUP($G691, SCHOOL_INFO!$D$5:$AS$749, 19, FALSE)</f>
        <v>3</v>
      </c>
      <c r="Z691" s="368">
        <f>VLOOKUP($G691, SCHOOL_INFO!$D$5:$AS$749, 21, FALSE)</f>
        <v>4</v>
      </c>
      <c r="AA691" s="368">
        <f>VLOOKUP($G691, SCHOOL_INFO!$D$5:$AS$749, 22, FALSE)</f>
        <v>2</v>
      </c>
      <c r="AB691" s="368">
        <f>VLOOKUP($G691, SCHOOL_INFO!$D$5:$AS$749, 23, FALSE)</f>
        <v>0</v>
      </c>
      <c r="AC691" s="368">
        <f>VLOOKUP($G691, SCHOOL_INFO!$D$5:$AS$749, 25, FALSE)</f>
        <v>12</v>
      </c>
      <c r="AD691" s="368">
        <f>VLOOKUP($G691, SCHOOL_INFO!$D$5:$AS$749, 26, FALSE)</f>
        <v>1</v>
      </c>
      <c r="AE691" s="368">
        <f>VLOOKUP($G691, SCHOOL_INFO!$D$5:$AS$749, 27, FALSE)</f>
        <v>10</v>
      </c>
      <c r="AF691" s="368">
        <f>VLOOKUP($G691, SCHOOL_INFO!$D$5:$AS$749, 29, FALSE)</f>
        <v>0</v>
      </c>
      <c r="AG691" s="368">
        <f>VLOOKUP($G691, SCHOOL_INFO!$D$5:$AS$749, 30, FALSE)</f>
        <v>0</v>
      </c>
      <c r="AH691" s="368">
        <f>VLOOKUP($G691, SCHOOL_INFO!$D$5:$AS$749, 31, FALSE)</f>
        <v>0</v>
      </c>
      <c r="AI691" s="368">
        <f>VLOOKUP($G691, SCHOOL_INFO!$D$5:$AS$749, 33, FALSE)</f>
        <v>1</v>
      </c>
      <c r="AJ691" s="368">
        <f>VLOOKUP($G691, SCHOOL_INFO!$D$5:$AS$749, 34, FALSE)</f>
        <v>0</v>
      </c>
      <c r="AK691" s="368">
        <f>VLOOKUP($G691, SCHOOL_INFO!$D$5:$AS$749, 35, FALSE)</f>
        <v>7</v>
      </c>
      <c r="AL691" s="368">
        <f>VLOOKUP($B691, '0.학교(충남+대전)'!$C$4:$AH$767, 31, FALSE)</f>
        <v>4</v>
      </c>
      <c r="AM691" s="368">
        <f>VLOOKUP($B691, '0.학교(충남+대전)'!$C$4:$AH$767, 32, FALSE)</f>
        <v>3</v>
      </c>
      <c r="AN691" s="368">
        <f>VLOOKUP($G691, SCHOOL_INFO!$D$5:$AS$749, 9, FALSE)</f>
        <v>12</v>
      </c>
      <c r="AO691" s="368">
        <f>VLOOKUP($G691, SCHOOL_INFO!$D$5:$AS$749, 36, FALSE)</f>
        <v>8</v>
      </c>
      <c r="AP691" s="368">
        <f>VLOOKUP($G691, SCHOOL_INFO!$D$5:$AS$749, 37, FALSE)</f>
        <v>5</v>
      </c>
      <c r="AQ691" s="368">
        <f>VLOOKUP($B691, '0.학교(충남+대전)'!$C$4:$AC$767, 27, FALSE)</f>
        <v>11</v>
      </c>
      <c r="AR691" s="368">
        <f>VLOOKUP($B691, '0.학교(충남+대전)'!$C$4:$AH$767, 29, FALSE)</f>
        <v>12</v>
      </c>
      <c r="AS691" s="368">
        <f>VLOOKUP($B691, '0.학교(충남+대전)'!$C$4:$AH$767, 30, FALSE)</f>
        <v>1</v>
      </c>
      <c r="AT691" s="368">
        <f>VLOOKUP($G691, SCHOOL_INFO!$D$5:$AS$749, 38, FALSE)</f>
        <v>1</v>
      </c>
      <c r="AU691" s="368">
        <f>VLOOKUP($G691, SCHOOL_INFO!$D$5:$AS$749, 39, FALSE)</f>
        <v>5</v>
      </c>
      <c r="AV691" s="368">
        <f>VLOOKUP($G691, SCHOOL_INFO!$D$5:$AS$749, 40, FALSE)</f>
        <v>13</v>
      </c>
      <c r="AW691" s="368">
        <f>VLOOKUP($G691, SCHOOL_INFO!$D$5:$AS$749, 41, FALSE)</f>
        <v>2</v>
      </c>
      <c r="AX691" s="368">
        <f>VLOOKUP($G691, SCHOOL_INFO!$D$5:$AS$749, 42, FALSE)</f>
        <v>0</v>
      </c>
    </row>
    <row r="692" spans="1:50" ht="16.5" customHeight="1">
      <c r="A692" s="81">
        <v>688</v>
      </c>
      <c r="B692" s="86" t="s">
        <v>2167</v>
      </c>
      <c r="C692" s="88" t="s">
        <v>28</v>
      </c>
      <c r="D692" s="86" t="s">
        <v>2233</v>
      </c>
      <c r="E692" s="86" t="s">
        <v>2153</v>
      </c>
      <c r="F692" s="106" t="s">
        <v>727</v>
      </c>
      <c r="G692" s="104" t="s">
        <v>2168</v>
      </c>
      <c r="H692" s="390" t="s">
        <v>2353</v>
      </c>
      <c r="I692" s="390" t="s">
        <v>699</v>
      </c>
      <c r="J692" s="88" t="s">
        <v>5123</v>
      </c>
      <c r="K692" s="366">
        <v>2</v>
      </c>
      <c r="L692" s="367">
        <v>1</v>
      </c>
      <c r="M692" s="367">
        <v>1</v>
      </c>
      <c r="N692" s="368">
        <f>VLOOKUP($G692, SCHOOL_INFO!$D$5:$AS$749, 6, FALSE)</f>
        <v>4</v>
      </c>
      <c r="O692" s="368">
        <f>VLOOKUP($G692, SCHOOL_INFO!$D$5:$AS$749, 7, FALSE)</f>
        <v>0</v>
      </c>
      <c r="P692" s="368">
        <f>VLOOKUP($G692, SCHOOL_INFO!$D$5:$AS$749, 8, FALSE)</f>
        <v>2</v>
      </c>
      <c r="Q692" s="368">
        <f>VLOOKUP($G692, SCHOOL_INFO!$D$5:$AS$749, 10, FALSE)</f>
        <v>1</v>
      </c>
      <c r="R692" s="368">
        <f>VLOOKUP($G692, SCHOOL_INFO!$D$5:$AS$749, 11, FALSE)</f>
        <v>0</v>
      </c>
      <c r="S692" s="368">
        <f>VLOOKUP($G692, SCHOOL_INFO!$D$5:$AS$749, 12, FALSE)</f>
        <v>0</v>
      </c>
      <c r="T692" s="368">
        <f>VLOOKUP($G692, SCHOOL_INFO!$D$5:$AS$749, 13, FALSE)</f>
        <v>0</v>
      </c>
      <c r="U692" s="368">
        <f>VLOOKUP($G692, SCHOOL_INFO!$D$5:$AS$749, 14, FALSE)</f>
        <v>0</v>
      </c>
      <c r="V692" s="368">
        <f>VLOOKUP($G692, SCHOOL_INFO!$D$5:$AS$749, 15, FALSE)</f>
        <v>0</v>
      </c>
      <c r="W692" s="368">
        <f>VLOOKUP($G692, SCHOOL_INFO!$D$5:$AS$749, 17, FALSE)</f>
        <v>0</v>
      </c>
      <c r="X692" s="368">
        <f>VLOOKUP($G692, SCHOOL_INFO!$D$5:$AS$749, 18, FALSE)</f>
        <v>0</v>
      </c>
      <c r="Y692" s="368">
        <f>VLOOKUP($G692, SCHOOL_INFO!$D$5:$AS$749, 19, FALSE)</f>
        <v>0</v>
      </c>
      <c r="Z692" s="368">
        <f>VLOOKUP($G692, SCHOOL_INFO!$D$5:$AS$749, 21, FALSE)</f>
        <v>8</v>
      </c>
      <c r="AA692" s="368">
        <f>VLOOKUP($G692, SCHOOL_INFO!$D$5:$AS$749, 22, FALSE)</f>
        <v>4</v>
      </c>
      <c r="AB692" s="368">
        <f>VLOOKUP($G692, SCHOOL_INFO!$D$5:$AS$749, 23, FALSE)</f>
        <v>0</v>
      </c>
      <c r="AC692" s="368">
        <f>VLOOKUP($G692, SCHOOL_INFO!$D$5:$AS$749, 25, FALSE)</f>
        <v>3</v>
      </c>
      <c r="AD692" s="368">
        <f>VLOOKUP($G692, SCHOOL_INFO!$D$5:$AS$749, 26, FALSE)</f>
        <v>0</v>
      </c>
      <c r="AE692" s="368">
        <f>VLOOKUP($G692, SCHOOL_INFO!$D$5:$AS$749, 27, FALSE)</f>
        <v>3</v>
      </c>
      <c r="AF692" s="368">
        <f>VLOOKUP($G692, SCHOOL_INFO!$D$5:$AS$749, 29, FALSE)</f>
        <v>2</v>
      </c>
      <c r="AG692" s="368">
        <f>VLOOKUP($G692, SCHOOL_INFO!$D$5:$AS$749, 30, FALSE)</f>
        <v>0</v>
      </c>
      <c r="AH692" s="368">
        <f>VLOOKUP($G692, SCHOOL_INFO!$D$5:$AS$749, 31, FALSE)</f>
        <v>0</v>
      </c>
      <c r="AI692" s="368">
        <f>VLOOKUP($G692, SCHOOL_INFO!$D$5:$AS$749, 33, FALSE)</f>
        <v>1</v>
      </c>
      <c r="AJ692" s="368">
        <f>VLOOKUP($G692, SCHOOL_INFO!$D$5:$AS$749, 34, FALSE)</f>
        <v>0</v>
      </c>
      <c r="AK692" s="368">
        <f>VLOOKUP($G692, SCHOOL_INFO!$D$5:$AS$749, 35, FALSE)</f>
        <v>2</v>
      </c>
      <c r="AL692" s="368">
        <f>VLOOKUP($B692, '0.학교(충남+대전)'!$C$4:$AH$767, 31, FALSE)</f>
        <v>2</v>
      </c>
      <c r="AM692" s="368">
        <f>VLOOKUP($B692, '0.학교(충남+대전)'!$C$4:$AH$767, 32, FALSE)</f>
        <v>0</v>
      </c>
      <c r="AN692" s="368">
        <f>VLOOKUP($G692, SCHOOL_INFO!$D$5:$AS$749, 9, FALSE)</f>
        <v>6</v>
      </c>
      <c r="AO692" s="368">
        <f>VLOOKUP($G692, SCHOOL_INFO!$D$5:$AS$749, 36, FALSE)</f>
        <v>13</v>
      </c>
      <c r="AP692" s="368">
        <f>VLOOKUP($G692, SCHOOL_INFO!$D$5:$AS$749, 37, FALSE)</f>
        <v>0</v>
      </c>
      <c r="AQ692" s="368">
        <f>VLOOKUP($B692, '0.학교(충남+대전)'!$C$4:$AC$767, 27, FALSE)</f>
        <v>11</v>
      </c>
      <c r="AR692" s="368">
        <f>VLOOKUP($B692, '0.학교(충남+대전)'!$C$4:$AH$767, 29, FALSE)</f>
        <v>11</v>
      </c>
      <c r="AS692" s="368">
        <f>VLOOKUP($B692, '0.학교(충남+대전)'!$C$4:$AH$767, 30, FALSE)</f>
        <v>2</v>
      </c>
      <c r="AT692" s="368">
        <f>VLOOKUP($G692, SCHOOL_INFO!$D$5:$AS$749, 38, FALSE)</f>
        <v>1</v>
      </c>
      <c r="AU692" s="368">
        <f>VLOOKUP($G692, SCHOOL_INFO!$D$5:$AS$749, 39, FALSE)</f>
        <v>3</v>
      </c>
      <c r="AV692" s="368">
        <f>VLOOKUP($G692, SCHOOL_INFO!$D$5:$AS$749, 40, FALSE)</f>
        <v>13</v>
      </c>
      <c r="AW692" s="368">
        <f>VLOOKUP($G692, SCHOOL_INFO!$D$5:$AS$749, 41, FALSE)</f>
        <v>0</v>
      </c>
      <c r="AX692" s="368">
        <f>VLOOKUP($G692, SCHOOL_INFO!$D$5:$AS$749, 42, FALSE)</f>
        <v>0</v>
      </c>
    </row>
    <row r="693" spans="1:50" ht="16.5" customHeight="1">
      <c r="A693" s="80">
        <v>689</v>
      </c>
      <c r="B693" s="86" t="s">
        <v>2169</v>
      </c>
      <c r="C693" s="88" t="s">
        <v>28</v>
      </c>
      <c r="D693" s="86" t="s">
        <v>2233</v>
      </c>
      <c r="E693" s="86" t="s">
        <v>2153</v>
      </c>
      <c r="F693" s="105" t="s">
        <v>730</v>
      </c>
      <c r="G693" s="104" t="s">
        <v>2170</v>
      </c>
      <c r="H693" s="390" t="s">
        <v>2353</v>
      </c>
      <c r="I693" s="390" t="s">
        <v>699</v>
      </c>
      <c r="J693" s="88" t="s">
        <v>5123</v>
      </c>
      <c r="K693" s="366">
        <v>2</v>
      </c>
      <c r="L693" s="367">
        <v>1</v>
      </c>
      <c r="M693" s="367">
        <v>1</v>
      </c>
      <c r="N693" s="368">
        <f>VLOOKUP($G693, SCHOOL_INFO!$D$5:$AS$749, 6, FALSE)</f>
        <v>5</v>
      </c>
      <c r="O693" s="368">
        <f>VLOOKUP($G693, SCHOOL_INFO!$D$5:$AS$749, 7, FALSE)</f>
        <v>1</v>
      </c>
      <c r="P693" s="368">
        <f>VLOOKUP($G693, SCHOOL_INFO!$D$5:$AS$749, 8, FALSE)</f>
        <v>2</v>
      </c>
      <c r="Q693" s="368">
        <f>VLOOKUP($G693, SCHOOL_INFO!$D$5:$AS$749, 10, FALSE)</f>
        <v>0</v>
      </c>
      <c r="R693" s="368">
        <f>VLOOKUP($G693, SCHOOL_INFO!$D$5:$AS$749, 11, FALSE)</f>
        <v>0</v>
      </c>
      <c r="S693" s="368">
        <f>VLOOKUP($G693, SCHOOL_INFO!$D$5:$AS$749, 12, FALSE)</f>
        <v>0</v>
      </c>
      <c r="T693" s="368">
        <f>VLOOKUP($G693, SCHOOL_INFO!$D$5:$AS$749, 13, FALSE)</f>
        <v>0</v>
      </c>
      <c r="U693" s="368">
        <f>VLOOKUP($G693, SCHOOL_INFO!$D$5:$AS$749, 14, FALSE)</f>
        <v>0</v>
      </c>
      <c r="V693" s="368">
        <f>VLOOKUP($G693, SCHOOL_INFO!$D$5:$AS$749, 15, FALSE)</f>
        <v>0</v>
      </c>
      <c r="W693" s="368">
        <f>VLOOKUP($G693, SCHOOL_INFO!$D$5:$AS$749, 17, FALSE)</f>
        <v>0</v>
      </c>
      <c r="X693" s="368">
        <f>VLOOKUP($G693, SCHOOL_INFO!$D$5:$AS$749, 18, FALSE)</f>
        <v>0</v>
      </c>
      <c r="Y693" s="368">
        <f>VLOOKUP($G693, SCHOOL_INFO!$D$5:$AS$749, 19, FALSE)</f>
        <v>0</v>
      </c>
      <c r="Z693" s="368">
        <f>VLOOKUP($G693, SCHOOL_INFO!$D$5:$AS$749, 21, FALSE)</f>
        <v>2</v>
      </c>
      <c r="AA693" s="368">
        <f>VLOOKUP($G693, SCHOOL_INFO!$D$5:$AS$749, 22, FALSE)</f>
        <v>2</v>
      </c>
      <c r="AB693" s="368">
        <f>VLOOKUP($G693, SCHOOL_INFO!$D$5:$AS$749, 23, FALSE)</f>
        <v>0</v>
      </c>
      <c r="AC693" s="368">
        <f>VLOOKUP($G693, SCHOOL_INFO!$D$5:$AS$749, 25, FALSE)</f>
        <v>11</v>
      </c>
      <c r="AD693" s="368">
        <f>VLOOKUP($G693, SCHOOL_INFO!$D$5:$AS$749, 26, FALSE)</f>
        <v>2</v>
      </c>
      <c r="AE693" s="368">
        <f>VLOOKUP($G693, SCHOOL_INFO!$D$5:$AS$749, 27, FALSE)</f>
        <v>1</v>
      </c>
      <c r="AF693" s="368">
        <f>VLOOKUP($G693, SCHOOL_INFO!$D$5:$AS$749, 29, FALSE)</f>
        <v>0</v>
      </c>
      <c r="AG693" s="368">
        <f>VLOOKUP($G693, SCHOOL_INFO!$D$5:$AS$749, 30, FALSE)</f>
        <v>0</v>
      </c>
      <c r="AH693" s="368">
        <f>VLOOKUP($G693, SCHOOL_INFO!$D$5:$AS$749, 31, FALSE)</f>
        <v>0</v>
      </c>
      <c r="AI693" s="368">
        <f>VLOOKUP($G693, SCHOOL_INFO!$D$5:$AS$749, 33, FALSE)</f>
        <v>1</v>
      </c>
      <c r="AJ693" s="368">
        <f>VLOOKUP($G693, SCHOOL_INFO!$D$5:$AS$749, 34, FALSE)</f>
        <v>0</v>
      </c>
      <c r="AK693" s="368">
        <f>VLOOKUP($G693, SCHOOL_INFO!$D$5:$AS$749, 35, FALSE)</f>
        <v>3</v>
      </c>
      <c r="AL693" s="368">
        <f>VLOOKUP($B693, '0.학교(충남+대전)'!$C$4:$AH$767, 31, FALSE)</f>
        <v>3</v>
      </c>
      <c r="AM693" s="368">
        <f>VLOOKUP($B693, '0.학교(충남+대전)'!$C$4:$AH$767, 32, FALSE)</f>
        <v>0</v>
      </c>
      <c r="AN693" s="368">
        <f>VLOOKUP($G693, SCHOOL_INFO!$D$5:$AS$749, 9, FALSE)</f>
        <v>8</v>
      </c>
      <c r="AO693" s="368">
        <f>VLOOKUP($G693, SCHOOL_INFO!$D$5:$AS$749, 36, FALSE)</f>
        <v>4</v>
      </c>
      <c r="AP693" s="368">
        <f>VLOOKUP($G693, SCHOOL_INFO!$D$5:$AS$749, 37, FALSE)</f>
        <v>11</v>
      </c>
      <c r="AQ693" s="368">
        <f>VLOOKUP($B693, '0.학교(충남+대전)'!$C$4:$AC$767, 27, FALSE)</f>
        <v>15</v>
      </c>
      <c r="AR693" s="368">
        <f>VLOOKUP($B693, '0.학교(충남+대전)'!$C$4:$AH$767, 29, FALSE)</f>
        <v>15</v>
      </c>
      <c r="AS693" s="368">
        <f>VLOOKUP($B693, '0.학교(충남+대전)'!$C$4:$AH$767, 30, FALSE)</f>
        <v>0</v>
      </c>
      <c r="AT693" s="368">
        <f>VLOOKUP($G693, SCHOOL_INFO!$D$5:$AS$749, 38, FALSE)</f>
        <v>1</v>
      </c>
      <c r="AU693" s="368">
        <f>VLOOKUP($G693, SCHOOL_INFO!$D$5:$AS$749, 39, FALSE)</f>
        <v>4</v>
      </c>
      <c r="AV693" s="368">
        <f>VLOOKUP($G693, SCHOOL_INFO!$D$5:$AS$749, 40, FALSE)</f>
        <v>4</v>
      </c>
      <c r="AW693" s="368">
        <f>VLOOKUP($G693, SCHOOL_INFO!$D$5:$AS$749, 41, FALSE)</f>
        <v>11</v>
      </c>
      <c r="AX693" s="368">
        <f>VLOOKUP($G693, SCHOOL_INFO!$D$5:$AS$749, 42, FALSE)</f>
        <v>0</v>
      </c>
    </row>
    <row r="694" spans="1:50" ht="16.5" customHeight="1">
      <c r="A694" s="80">
        <v>690</v>
      </c>
      <c r="B694" s="86" t="s">
        <v>2171</v>
      </c>
      <c r="C694" s="88" t="s">
        <v>28</v>
      </c>
      <c r="D694" s="86" t="s">
        <v>2233</v>
      </c>
      <c r="E694" s="86" t="s">
        <v>2153</v>
      </c>
      <c r="F694" s="106" t="s">
        <v>727</v>
      </c>
      <c r="G694" s="104" t="s">
        <v>2172</v>
      </c>
      <c r="H694" s="390" t="s">
        <v>2353</v>
      </c>
      <c r="I694" s="390" t="s">
        <v>699</v>
      </c>
      <c r="J694" s="88" t="s">
        <v>5123</v>
      </c>
      <c r="K694" s="366">
        <v>2</v>
      </c>
      <c r="L694" s="367">
        <v>1</v>
      </c>
      <c r="M694" s="367">
        <v>1</v>
      </c>
      <c r="N694" s="368">
        <f>VLOOKUP($G694, SCHOOL_INFO!$D$5:$AS$749, 6, FALSE)</f>
        <v>4</v>
      </c>
      <c r="O694" s="368">
        <f>VLOOKUP($G694, SCHOOL_INFO!$D$5:$AS$749, 7, FALSE)</f>
        <v>1</v>
      </c>
      <c r="P694" s="368">
        <f>VLOOKUP($G694, SCHOOL_INFO!$D$5:$AS$749, 8, FALSE)</f>
        <v>5</v>
      </c>
      <c r="Q694" s="368">
        <f>VLOOKUP($G694, SCHOOL_INFO!$D$5:$AS$749, 10, FALSE)</f>
        <v>1</v>
      </c>
      <c r="R694" s="368">
        <f>VLOOKUP($G694, SCHOOL_INFO!$D$5:$AS$749, 11, FALSE)</f>
        <v>0</v>
      </c>
      <c r="S694" s="368">
        <f>VLOOKUP($G694, SCHOOL_INFO!$D$5:$AS$749, 12, FALSE)</f>
        <v>0</v>
      </c>
      <c r="T694" s="368">
        <f>VLOOKUP($G694, SCHOOL_INFO!$D$5:$AS$749, 13, FALSE)</f>
        <v>0</v>
      </c>
      <c r="U694" s="368">
        <f>VLOOKUP($G694, SCHOOL_INFO!$D$5:$AS$749, 14, FALSE)</f>
        <v>0</v>
      </c>
      <c r="V694" s="368">
        <f>VLOOKUP($G694, SCHOOL_INFO!$D$5:$AS$749, 15, FALSE)</f>
        <v>0</v>
      </c>
      <c r="W694" s="368">
        <f>VLOOKUP($G694, SCHOOL_INFO!$D$5:$AS$749, 17, FALSE)</f>
        <v>0</v>
      </c>
      <c r="X694" s="368">
        <f>VLOOKUP($G694, SCHOOL_INFO!$D$5:$AS$749, 18, FALSE)</f>
        <v>1</v>
      </c>
      <c r="Y694" s="368">
        <f>VLOOKUP($G694, SCHOOL_INFO!$D$5:$AS$749, 19, FALSE)</f>
        <v>1</v>
      </c>
      <c r="Z694" s="368">
        <f>VLOOKUP($G694, SCHOOL_INFO!$D$5:$AS$749, 21, FALSE)</f>
        <v>8</v>
      </c>
      <c r="AA694" s="368">
        <f>VLOOKUP($G694, SCHOOL_INFO!$D$5:$AS$749, 22, FALSE)</f>
        <v>2</v>
      </c>
      <c r="AB694" s="368">
        <f>VLOOKUP($G694, SCHOOL_INFO!$D$5:$AS$749, 23, FALSE)</f>
        <v>0</v>
      </c>
      <c r="AC694" s="368">
        <f>VLOOKUP($G694, SCHOOL_INFO!$D$5:$AS$749, 25, FALSE)</f>
        <v>5</v>
      </c>
      <c r="AD694" s="368">
        <f>VLOOKUP($G694, SCHOOL_INFO!$D$5:$AS$749, 26, FALSE)</f>
        <v>3</v>
      </c>
      <c r="AE694" s="368">
        <f>VLOOKUP($G694, SCHOOL_INFO!$D$5:$AS$749, 27, FALSE)</f>
        <v>6</v>
      </c>
      <c r="AF694" s="368">
        <f>VLOOKUP($G694, SCHOOL_INFO!$D$5:$AS$749, 29, FALSE)</f>
        <v>0</v>
      </c>
      <c r="AG694" s="368">
        <f>VLOOKUP($G694, SCHOOL_INFO!$D$5:$AS$749, 30, FALSE)</f>
        <v>0</v>
      </c>
      <c r="AH694" s="368">
        <f>VLOOKUP($G694, SCHOOL_INFO!$D$5:$AS$749, 31, FALSE)</f>
        <v>0</v>
      </c>
      <c r="AI694" s="368">
        <f>VLOOKUP($G694, SCHOOL_INFO!$D$5:$AS$749, 33, FALSE)</f>
        <v>1</v>
      </c>
      <c r="AJ694" s="368">
        <f>VLOOKUP($G694, SCHOOL_INFO!$D$5:$AS$749, 34, FALSE)</f>
        <v>0</v>
      </c>
      <c r="AK694" s="368">
        <f>VLOOKUP($G694, SCHOOL_INFO!$D$5:$AS$749, 35, FALSE)</f>
        <v>5</v>
      </c>
      <c r="AL694" s="368">
        <f>VLOOKUP($B694, '0.학교(충남+대전)'!$C$4:$AH$767, 31, FALSE)</f>
        <v>4</v>
      </c>
      <c r="AM694" s="368">
        <f>VLOOKUP($B694, '0.학교(충남+대전)'!$C$4:$AH$767, 32, FALSE)</f>
        <v>1</v>
      </c>
      <c r="AN694" s="368">
        <f>VLOOKUP($G694, SCHOOL_INFO!$D$5:$AS$749, 9, FALSE)</f>
        <v>10</v>
      </c>
      <c r="AO694" s="368">
        <f>VLOOKUP($G694, SCHOOL_INFO!$D$5:$AS$749, 36, FALSE)</f>
        <v>5</v>
      </c>
      <c r="AP694" s="368">
        <f>VLOOKUP($G694, SCHOOL_INFO!$D$5:$AS$749, 37, FALSE)</f>
        <v>2</v>
      </c>
      <c r="AQ694" s="368">
        <f>VLOOKUP($B694, '0.학교(충남+대전)'!$C$4:$AC$767, 27, FALSE)</f>
        <v>6</v>
      </c>
      <c r="AR694" s="368">
        <f>VLOOKUP($B694, '0.학교(충남+대전)'!$C$4:$AH$767, 29, FALSE)</f>
        <v>6</v>
      </c>
      <c r="AS694" s="368">
        <f>VLOOKUP($B694, '0.학교(충남+대전)'!$C$4:$AH$767, 30, FALSE)</f>
        <v>1</v>
      </c>
      <c r="AT694" s="368">
        <f>VLOOKUP($G694, SCHOOL_INFO!$D$5:$AS$749, 38, FALSE)</f>
        <v>1</v>
      </c>
      <c r="AU694" s="368">
        <f>VLOOKUP($G694, SCHOOL_INFO!$D$5:$AS$749, 39, FALSE)</f>
        <v>4</v>
      </c>
      <c r="AV694" s="368">
        <f>VLOOKUP($G694, SCHOOL_INFO!$D$5:$AS$749, 40, FALSE)</f>
        <v>8</v>
      </c>
      <c r="AW694" s="368">
        <f>VLOOKUP($G694, SCHOOL_INFO!$D$5:$AS$749, 41, FALSE)</f>
        <v>2</v>
      </c>
      <c r="AX694" s="368">
        <f>VLOOKUP($G694, SCHOOL_INFO!$D$5:$AS$749, 42, FALSE)</f>
        <v>0</v>
      </c>
    </row>
    <row r="695" spans="1:50" ht="16.5" customHeight="1">
      <c r="A695" s="81">
        <v>691</v>
      </c>
      <c r="B695" s="86" t="s">
        <v>2173</v>
      </c>
      <c r="C695" s="88" t="s">
        <v>28</v>
      </c>
      <c r="D695" s="86" t="s">
        <v>2233</v>
      </c>
      <c r="E695" s="86" t="s">
        <v>2153</v>
      </c>
      <c r="F695" s="105" t="s">
        <v>730</v>
      </c>
      <c r="G695" s="104" t="s">
        <v>2174</v>
      </c>
      <c r="H695" s="390" t="s">
        <v>26</v>
      </c>
      <c r="I695" s="390" t="s">
        <v>35</v>
      </c>
      <c r="J695" s="88" t="s">
        <v>5123</v>
      </c>
      <c r="K695" s="366">
        <v>3</v>
      </c>
      <c r="L695" s="367">
        <v>1</v>
      </c>
      <c r="M695" s="367">
        <v>1</v>
      </c>
      <c r="N695" s="368">
        <f>VLOOKUP($G695, SCHOOL_INFO!$D$5:$AS$749, 6, FALSE)</f>
        <v>13</v>
      </c>
      <c r="O695" s="368">
        <f>VLOOKUP($G695, SCHOOL_INFO!$D$5:$AS$749, 7, FALSE)</f>
        <v>2</v>
      </c>
      <c r="P695" s="368">
        <f>VLOOKUP($G695, SCHOOL_INFO!$D$5:$AS$749, 8, FALSE)</f>
        <v>11</v>
      </c>
      <c r="Q695" s="368">
        <f>VLOOKUP($G695, SCHOOL_INFO!$D$5:$AS$749, 10, FALSE)</f>
        <v>0</v>
      </c>
      <c r="R695" s="368">
        <f>VLOOKUP($G695, SCHOOL_INFO!$D$5:$AS$749, 11, FALSE)</f>
        <v>0</v>
      </c>
      <c r="S695" s="368">
        <f>VLOOKUP($G695, SCHOOL_INFO!$D$5:$AS$749, 12, FALSE)</f>
        <v>0</v>
      </c>
      <c r="T695" s="368">
        <f>VLOOKUP($G695, SCHOOL_INFO!$D$5:$AS$749, 13, FALSE)</f>
        <v>11</v>
      </c>
      <c r="U695" s="368">
        <f>VLOOKUP($G695, SCHOOL_INFO!$D$5:$AS$749, 14, FALSE)</f>
        <v>1</v>
      </c>
      <c r="V695" s="368">
        <f>VLOOKUP($G695, SCHOOL_INFO!$D$5:$AS$749, 15, FALSE)</f>
        <v>10</v>
      </c>
      <c r="W695" s="368">
        <f>VLOOKUP($G695, SCHOOL_INFO!$D$5:$AS$749, 17, FALSE)</f>
        <v>0</v>
      </c>
      <c r="X695" s="368">
        <f>VLOOKUP($G695, SCHOOL_INFO!$D$5:$AS$749, 18, FALSE)</f>
        <v>0</v>
      </c>
      <c r="Y695" s="368">
        <f>VLOOKUP($G695, SCHOOL_INFO!$D$5:$AS$749, 19, FALSE)</f>
        <v>0</v>
      </c>
      <c r="Z695" s="368">
        <f>VLOOKUP($G695, SCHOOL_INFO!$D$5:$AS$749, 21, FALSE)</f>
        <v>14</v>
      </c>
      <c r="AA695" s="368">
        <f>VLOOKUP($G695, SCHOOL_INFO!$D$5:$AS$749, 22, FALSE)</f>
        <v>4</v>
      </c>
      <c r="AB695" s="368">
        <f>VLOOKUP($G695, SCHOOL_INFO!$D$5:$AS$749, 23, FALSE)</f>
        <v>6</v>
      </c>
      <c r="AC695" s="368">
        <f>VLOOKUP($G695, SCHOOL_INFO!$D$5:$AS$749, 25, FALSE)</f>
        <v>5</v>
      </c>
      <c r="AD695" s="368">
        <f>VLOOKUP($G695, SCHOOL_INFO!$D$5:$AS$749, 26, FALSE)</f>
        <v>1</v>
      </c>
      <c r="AE695" s="368">
        <f>VLOOKUP($G695, SCHOOL_INFO!$D$5:$AS$749, 27, FALSE)</f>
        <v>0</v>
      </c>
      <c r="AF695" s="368">
        <f>VLOOKUP($G695, SCHOOL_INFO!$D$5:$AS$749, 29, FALSE)</f>
        <v>0</v>
      </c>
      <c r="AG695" s="368">
        <f>VLOOKUP($G695, SCHOOL_INFO!$D$5:$AS$749, 30, FALSE)</f>
        <v>0</v>
      </c>
      <c r="AH695" s="368">
        <f>VLOOKUP($G695, SCHOOL_INFO!$D$5:$AS$749, 31, FALSE)</f>
        <v>0</v>
      </c>
      <c r="AI695" s="368">
        <f>VLOOKUP($G695, SCHOOL_INFO!$D$5:$AS$749, 33, FALSE)</f>
        <v>1</v>
      </c>
      <c r="AJ695" s="368">
        <f>VLOOKUP($G695, SCHOOL_INFO!$D$5:$AS$749, 34, FALSE)</f>
        <v>0</v>
      </c>
      <c r="AK695" s="368">
        <f>VLOOKUP($G695, SCHOOL_INFO!$D$5:$AS$749, 35, FALSE)</f>
        <v>10</v>
      </c>
      <c r="AL695" s="368">
        <f>VLOOKUP($B695, '0.학교(충남+대전)'!$C$4:$AH$767, 31, FALSE)</f>
        <v>5</v>
      </c>
      <c r="AM695" s="368">
        <f>VLOOKUP($B695, '0.학교(충남+대전)'!$C$4:$AH$767, 32, FALSE)</f>
        <v>5</v>
      </c>
      <c r="AN695" s="368">
        <f>VLOOKUP($G695, SCHOOL_INFO!$D$5:$AS$749, 9, FALSE)</f>
        <v>26</v>
      </c>
      <c r="AO695" s="368">
        <f>VLOOKUP($G695, SCHOOL_INFO!$D$5:$AS$749, 36, FALSE)</f>
        <v>88</v>
      </c>
      <c r="AP695" s="368">
        <f>VLOOKUP($G695, SCHOOL_INFO!$D$5:$AS$749, 37, FALSE)</f>
        <v>0</v>
      </c>
      <c r="AQ695" s="368">
        <f>VLOOKUP($B695, '0.학교(충남+대전)'!$C$4:$AC$767, 27, FALSE)</f>
        <v>39</v>
      </c>
      <c r="AR695" s="368">
        <f>VLOOKUP($B695, '0.학교(충남+대전)'!$C$4:$AH$767, 29, FALSE)</f>
        <v>41</v>
      </c>
      <c r="AS695" s="368">
        <f>VLOOKUP($B695, '0.학교(충남+대전)'!$C$4:$AH$767, 30, FALSE)</f>
        <v>47</v>
      </c>
      <c r="AT695" s="368">
        <f>VLOOKUP($G695, SCHOOL_INFO!$D$5:$AS$749, 38, FALSE)</f>
        <v>9</v>
      </c>
      <c r="AU695" s="368">
        <f>VLOOKUP($G695, SCHOOL_INFO!$D$5:$AS$749, 39, FALSE)</f>
        <v>9</v>
      </c>
      <c r="AV695" s="368">
        <f>VLOOKUP($G695, SCHOOL_INFO!$D$5:$AS$749, 40, FALSE)</f>
        <v>90</v>
      </c>
      <c r="AW695" s="368">
        <f>VLOOKUP($G695, SCHOOL_INFO!$D$5:$AS$749, 41, FALSE)</f>
        <v>0</v>
      </c>
      <c r="AX695" s="368">
        <f>VLOOKUP($G695, SCHOOL_INFO!$D$5:$AS$749, 42, FALSE)</f>
        <v>0</v>
      </c>
    </row>
    <row r="696" spans="1:50" ht="16.5" customHeight="1">
      <c r="A696" s="80">
        <v>692</v>
      </c>
      <c r="B696" s="86" t="s">
        <v>2175</v>
      </c>
      <c r="C696" s="88" t="s">
        <v>28</v>
      </c>
      <c r="D696" s="86" t="s">
        <v>2233</v>
      </c>
      <c r="E696" s="86" t="s">
        <v>2153</v>
      </c>
      <c r="F696" s="106" t="s">
        <v>727</v>
      </c>
      <c r="G696" s="104" t="s">
        <v>2176</v>
      </c>
      <c r="H696" s="390" t="s">
        <v>26</v>
      </c>
      <c r="I696" s="391" t="s">
        <v>35</v>
      </c>
      <c r="J696" s="88" t="s">
        <v>5123</v>
      </c>
      <c r="K696" s="366">
        <v>3</v>
      </c>
      <c r="L696" s="367">
        <v>1</v>
      </c>
      <c r="M696" s="367">
        <v>1</v>
      </c>
      <c r="N696" s="368">
        <f>VLOOKUP($G696, SCHOOL_INFO!$D$5:$AS$749, 6, FALSE)</f>
        <v>17</v>
      </c>
      <c r="O696" s="368">
        <f>VLOOKUP($G696, SCHOOL_INFO!$D$5:$AS$749, 7, FALSE)</f>
        <v>6</v>
      </c>
      <c r="P696" s="368">
        <f>VLOOKUP($G696, SCHOOL_INFO!$D$5:$AS$749, 8, FALSE)</f>
        <v>17</v>
      </c>
      <c r="Q696" s="368">
        <f>VLOOKUP($G696, SCHOOL_INFO!$D$5:$AS$749, 10, FALSE)</f>
        <v>0</v>
      </c>
      <c r="R696" s="368">
        <f>VLOOKUP($G696, SCHOOL_INFO!$D$5:$AS$749, 11, FALSE)</f>
        <v>0</v>
      </c>
      <c r="S696" s="368">
        <f>VLOOKUP($G696, SCHOOL_INFO!$D$5:$AS$749, 12, FALSE)</f>
        <v>5</v>
      </c>
      <c r="T696" s="368">
        <f>VLOOKUP($G696, SCHOOL_INFO!$D$5:$AS$749, 13, FALSE)</f>
        <v>15</v>
      </c>
      <c r="U696" s="368">
        <f>VLOOKUP($G696, SCHOOL_INFO!$D$5:$AS$749, 14, FALSE)</f>
        <v>2</v>
      </c>
      <c r="V696" s="368">
        <f>VLOOKUP($G696, SCHOOL_INFO!$D$5:$AS$749, 15, FALSE)</f>
        <v>15</v>
      </c>
      <c r="W696" s="368">
        <f>VLOOKUP($G696, SCHOOL_INFO!$D$5:$AS$749, 17, FALSE)</f>
        <v>0</v>
      </c>
      <c r="X696" s="368">
        <f>VLOOKUP($G696, SCHOOL_INFO!$D$5:$AS$749, 18, FALSE)</f>
        <v>0</v>
      </c>
      <c r="Y696" s="368">
        <f>VLOOKUP($G696, SCHOOL_INFO!$D$5:$AS$749, 19, FALSE)</f>
        <v>0</v>
      </c>
      <c r="Z696" s="368">
        <f>VLOOKUP($G696, SCHOOL_INFO!$D$5:$AS$749, 21, FALSE)</f>
        <v>6</v>
      </c>
      <c r="AA696" s="368">
        <f>VLOOKUP($G696, SCHOOL_INFO!$D$5:$AS$749, 22, FALSE)</f>
        <v>4</v>
      </c>
      <c r="AB696" s="368">
        <f>VLOOKUP($G696, SCHOOL_INFO!$D$5:$AS$749, 23, FALSE)</f>
        <v>0</v>
      </c>
      <c r="AC696" s="368">
        <f>VLOOKUP($G696, SCHOOL_INFO!$D$5:$AS$749, 25, FALSE)</f>
        <v>15</v>
      </c>
      <c r="AD696" s="368">
        <f>VLOOKUP($G696, SCHOOL_INFO!$D$5:$AS$749, 26, FALSE)</f>
        <v>2</v>
      </c>
      <c r="AE696" s="368">
        <f>VLOOKUP($G696, SCHOOL_INFO!$D$5:$AS$749, 27, FALSE)</f>
        <v>8</v>
      </c>
      <c r="AF696" s="368">
        <f>VLOOKUP($G696, SCHOOL_INFO!$D$5:$AS$749, 29, FALSE)</f>
        <v>0</v>
      </c>
      <c r="AG696" s="368">
        <f>VLOOKUP($G696, SCHOOL_INFO!$D$5:$AS$749, 30, FALSE)</f>
        <v>0</v>
      </c>
      <c r="AH696" s="368">
        <f>VLOOKUP($G696, SCHOOL_INFO!$D$5:$AS$749, 31, FALSE)</f>
        <v>0</v>
      </c>
      <c r="AI696" s="368">
        <f>VLOOKUP($G696, SCHOOL_INFO!$D$5:$AS$749, 33, FALSE)</f>
        <v>1</v>
      </c>
      <c r="AJ696" s="368">
        <f>VLOOKUP($G696, SCHOOL_INFO!$D$5:$AS$749, 34, FALSE)</f>
        <v>0</v>
      </c>
      <c r="AK696" s="368">
        <f>VLOOKUP($G696, SCHOOL_INFO!$D$5:$AS$749, 35, FALSE)</f>
        <v>15</v>
      </c>
      <c r="AL696" s="368">
        <f>VLOOKUP($B696, '0.학교(충남+대전)'!$C$4:$AH$767, 31, FALSE)</f>
        <v>7</v>
      </c>
      <c r="AM696" s="368">
        <f>VLOOKUP($B696, '0.학교(충남+대전)'!$C$4:$AH$767, 32, FALSE)</f>
        <v>8</v>
      </c>
      <c r="AN696" s="368">
        <f>VLOOKUP($G696, SCHOOL_INFO!$D$5:$AS$749, 9, FALSE)</f>
        <v>40</v>
      </c>
      <c r="AO696" s="368">
        <f>VLOOKUP($G696, SCHOOL_INFO!$D$5:$AS$749, 36, FALSE)</f>
        <v>48</v>
      </c>
      <c r="AP696" s="368">
        <f>VLOOKUP($G696, SCHOOL_INFO!$D$5:$AS$749, 37, FALSE)</f>
        <v>39</v>
      </c>
      <c r="AQ696" s="368">
        <f>VLOOKUP($B696, '0.학교(충남+대전)'!$C$4:$AC$767, 27, FALSE)</f>
        <v>52</v>
      </c>
      <c r="AR696" s="368">
        <f>VLOOKUP($B696, '0.학교(충남+대전)'!$C$4:$AH$767, 29, FALSE)</f>
        <v>52</v>
      </c>
      <c r="AS696" s="368">
        <f>VLOOKUP($B696, '0.학교(충남+대전)'!$C$4:$AH$767, 30, FALSE)</f>
        <v>35</v>
      </c>
      <c r="AT696" s="368">
        <f>VLOOKUP($G696, SCHOOL_INFO!$D$5:$AS$749, 38, FALSE)</f>
        <v>24</v>
      </c>
      <c r="AU696" s="368">
        <f>VLOOKUP($G696, SCHOOL_INFO!$D$5:$AS$749, 39, FALSE)</f>
        <v>13</v>
      </c>
      <c r="AV696" s="368">
        <f>VLOOKUP($G696, SCHOOL_INFO!$D$5:$AS$749, 40, FALSE)</f>
        <v>85</v>
      </c>
      <c r="AW696" s="368">
        <f>VLOOKUP($G696, SCHOOL_INFO!$D$5:$AS$749, 41, FALSE)</f>
        <v>0</v>
      </c>
      <c r="AX696" s="368">
        <f>VLOOKUP($G696, SCHOOL_INFO!$D$5:$AS$749, 42, FALSE)</f>
        <v>0</v>
      </c>
    </row>
    <row r="697" spans="1:50" ht="16.5" customHeight="1">
      <c r="A697" s="80">
        <v>693</v>
      </c>
      <c r="B697" s="86" t="s">
        <v>2177</v>
      </c>
      <c r="C697" s="88" t="s">
        <v>28</v>
      </c>
      <c r="D697" s="86" t="s">
        <v>2233</v>
      </c>
      <c r="E697" s="86" t="s">
        <v>2153</v>
      </c>
      <c r="F697" s="106" t="s">
        <v>727</v>
      </c>
      <c r="G697" s="104" t="s">
        <v>2178</v>
      </c>
      <c r="H697" s="390" t="s">
        <v>2353</v>
      </c>
      <c r="I697" s="390" t="s">
        <v>699</v>
      </c>
      <c r="J697" s="88" t="s">
        <v>5123</v>
      </c>
      <c r="K697" s="366">
        <v>2</v>
      </c>
      <c r="L697" s="367">
        <v>1</v>
      </c>
      <c r="M697" s="367">
        <v>1</v>
      </c>
      <c r="N697" s="368">
        <f>VLOOKUP($G697, SCHOOL_INFO!$D$5:$AS$749, 6, FALSE)</f>
        <v>6</v>
      </c>
      <c r="O697" s="368">
        <f>VLOOKUP($G697, SCHOOL_INFO!$D$5:$AS$749, 7, FALSE)</f>
        <v>2</v>
      </c>
      <c r="P697" s="368">
        <f>VLOOKUP($G697, SCHOOL_INFO!$D$5:$AS$749, 8, FALSE)</f>
        <v>3</v>
      </c>
      <c r="Q697" s="368">
        <f>VLOOKUP($G697, SCHOOL_INFO!$D$5:$AS$749, 10, FALSE)</f>
        <v>2</v>
      </c>
      <c r="R697" s="368">
        <f>VLOOKUP($G697, SCHOOL_INFO!$D$5:$AS$749, 11, FALSE)</f>
        <v>0</v>
      </c>
      <c r="S697" s="368">
        <f>VLOOKUP($G697, SCHOOL_INFO!$D$5:$AS$749, 12, FALSE)</f>
        <v>0</v>
      </c>
      <c r="T697" s="368">
        <f>VLOOKUP($G697, SCHOOL_INFO!$D$5:$AS$749, 13, FALSE)</f>
        <v>0</v>
      </c>
      <c r="U697" s="368">
        <f>VLOOKUP($G697, SCHOOL_INFO!$D$5:$AS$749, 14, FALSE)</f>
        <v>0</v>
      </c>
      <c r="V697" s="368">
        <f>VLOOKUP($G697, SCHOOL_INFO!$D$5:$AS$749, 15, FALSE)</f>
        <v>0</v>
      </c>
      <c r="W697" s="368">
        <f>VLOOKUP($G697, SCHOOL_INFO!$D$5:$AS$749, 17, FALSE)</f>
        <v>0</v>
      </c>
      <c r="X697" s="368">
        <f>VLOOKUP($G697, SCHOOL_INFO!$D$5:$AS$749, 18, FALSE)</f>
        <v>0</v>
      </c>
      <c r="Y697" s="368">
        <f>VLOOKUP($G697, SCHOOL_INFO!$D$5:$AS$749, 19, FALSE)</f>
        <v>1</v>
      </c>
      <c r="Z697" s="368">
        <f>VLOOKUP($G697, SCHOOL_INFO!$D$5:$AS$749, 21, FALSE)</f>
        <v>3</v>
      </c>
      <c r="AA697" s="368">
        <f>VLOOKUP($G697, SCHOOL_INFO!$D$5:$AS$749, 22, FALSE)</f>
        <v>6</v>
      </c>
      <c r="AB697" s="368">
        <f>VLOOKUP($G697, SCHOOL_INFO!$D$5:$AS$749, 23, FALSE)</f>
        <v>0</v>
      </c>
      <c r="AC697" s="368">
        <f>VLOOKUP($G697, SCHOOL_INFO!$D$5:$AS$749, 25, FALSE)</f>
        <v>14</v>
      </c>
      <c r="AD697" s="368">
        <f>VLOOKUP($G697, SCHOOL_INFO!$D$5:$AS$749, 26, FALSE)</f>
        <v>0</v>
      </c>
      <c r="AE697" s="368">
        <f>VLOOKUP($G697, SCHOOL_INFO!$D$5:$AS$749, 27, FALSE)</f>
        <v>3</v>
      </c>
      <c r="AF697" s="368">
        <f>VLOOKUP($G697, SCHOOL_INFO!$D$5:$AS$749, 29, FALSE)</f>
        <v>0</v>
      </c>
      <c r="AG697" s="368">
        <f>VLOOKUP($G697, SCHOOL_INFO!$D$5:$AS$749, 30, FALSE)</f>
        <v>0</v>
      </c>
      <c r="AH697" s="368">
        <f>VLOOKUP($G697, SCHOOL_INFO!$D$5:$AS$749, 31, FALSE)</f>
        <v>0</v>
      </c>
      <c r="AI697" s="368">
        <f>VLOOKUP($G697, SCHOOL_INFO!$D$5:$AS$749, 33, FALSE)</f>
        <v>1</v>
      </c>
      <c r="AJ697" s="368">
        <f>VLOOKUP($G697, SCHOOL_INFO!$D$5:$AS$749, 34, FALSE)</f>
        <v>0</v>
      </c>
      <c r="AK697" s="368">
        <f>VLOOKUP($G697, SCHOOL_INFO!$D$5:$AS$749, 35, FALSE)</f>
        <v>4</v>
      </c>
      <c r="AL697" s="368">
        <f>VLOOKUP($B697, '0.학교(충남+대전)'!$C$4:$AH$767, 31, FALSE)</f>
        <v>4</v>
      </c>
      <c r="AM697" s="368">
        <f>VLOOKUP($B697, '0.학교(충남+대전)'!$C$4:$AH$767, 32, FALSE)</f>
        <v>0</v>
      </c>
      <c r="AN697" s="368">
        <f>VLOOKUP($G697, SCHOOL_INFO!$D$5:$AS$749, 9, FALSE)</f>
        <v>11</v>
      </c>
      <c r="AO697" s="368">
        <f>VLOOKUP($G697, SCHOOL_INFO!$D$5:$AS$749, 36, FALSE)</f>
        <v>9</v>
      </c>
      <c r="AP697" s="368">
        <f>VLOOKUP($G697, SCHOOL_INFO!$D$5:$AS$749, 37, FALSE)</f>
        <v>1</v>
      </c>
      <c r="AQ697" s="368">
        <f>VLOOKUP($B697, '0.학교(충남+대전)'!$C$4:$AC$767, 27, FALSE)</f>
        <v>10</v>
      </c>
      <c r="AR697" s="368">
        <f>VLOOKUP($B697, '0.학교(충남+대전)'!$C$4:$AH$767, 29, FALSE)</f>
        <v>10</v>
      </c>
      <c r="AS697" s="368">
        <f>VLOOKUP($B697, '0.학교(충남+대전)'!$C$4:$AH$767, 30, FALSE)</f>
        <v>0</v>
      </c>
      <c r="AT697" s="368">
        <f>VLOOKUP($G697, SCHOOL_INFO!$D$5:$AS$749, 38, FALSE)</f>
        <v>1</v>
      </c>
      <c r="AU697" s="368">
        <f>VLOOKUP($G697, SCHOOL_INFO!$D$5:$AS$749, 39, FALSE)</f>
        <v>5</v>
      </c>
      <c r="AV697" s="368">
        <f>VLOOKUP($G697, SCHOOL_INFO!$D$5:$AS$749, 40, FALSE)</f>
        <v>10</v>
      </c>
      <c r="AW697" s="368">
        <f>VLOOKUP($G697, SCHOOL_INFO!$D$5:$AS$749, 41, FALSE)</f>
        <v>0</v>
      </c>
      <c r="AX697" s="368">
        <f>VLOOKUP($G697, SCHOOL_INFO!$D$5:$AS$749, 42, FALSE)</f>
        <v>0</v>
      </c>
    </row>
    <row r="698" spans="1:50" ht="16.5" customHeight="1">
      <c r="A698" s="81">
        <v>694</v>
      </c>
      <c r="B698" s="86" t="s">
        <v>2179</v>
      </c>
      <c r="C698" s="88" t="s">
        <v>28</v>
      </c>
      <c r="D698" s="86" t="s">
        <v>2233</v>
      </c>
      <c r="E698" s="86" t="s">
        <v>2153</v>
      </c>
      <c r="F698" s="106" t="s">
        <v>727</v>
      </c>
      <c r="G698" s="104" t="s">
        <v>2180</v>
      </c>
      <c r="H698" s="390" t="s">
        <v>2353</v>
      </c>
      <c r="I698" s="390" t="s">
        <v>699</v>
      </c>
      <c r="J698" s="88" t="s">
        <v>5123</v>
      </c>
      <c r="K698" s="366">
        <v>2</v>
      </c>
      <c r="L698" s="367">
        <v>1</v>
      </c>
      <c r="M698" s="367">
        <v>1</v>
      </c>
      <c r="N698" s="368">
        <f>VLOOKUP($G698, SCHOOL_INFO!$D$5:$AS$749, 6, FALSE)</f>
        <v>4</v>
      </c>
      <c r="O698" s="368">
        <f>VLOOKUP($G698, SCHOOL_INFO!$D$5:$AS$749, 7, FALSE)</f>
        <v>1</v>
      </c>
      <c r="P698" s="368">
        <f>VLOOKUP($G698, SCHOOL_INFO!$D$5:$AS$749, 8, FALSE)</f>
        <v>3</v>
      </c>
      <c r="Q698" s="368">
        <f>VLOOKUP($G698, SCHOOL_INFO!$D$5:$AS$749, 10, FALSE)</f>
        <v>1</v>
      </c>
      <c r="R698" s="368">
        <f>VLOOKUP($G698, SCHOOL_INFO!$D$5:$AS$749, 11, FALSE)</f>
        <v>0</v>
      </c>
      <c r="S698" s="368">
        <f>VLOOKUP($G698, SCHOOL_INFO!$D$5:$AS$749, 12, FALSE)</f>
        <v>0</v>
      </c>
      <c r="T698" s="368">
        <f>VLOOKUP($G698, SCHOOL_INFO!$D$5:$AS$749, 13, FALSE)</f>
        <v>0</v>
      </c>
      <c r="U698" s="368">
        <f>VLOOKUP($G698, SCHOOL_INFO!$D$5:$AS$749, 14, FALSE)</f>
        <v>0</v>
      </c>
      <c r="V698" s="368">
        <f>VLOOKUP($G698, SCHOOL_INFO!$D$5:$AS$749, 15, FALSE)</f>
        <v>0</v>
      </c>
      <c r="W698" s="368">
        <f>VLOOKUP($G698, SCHOOL_INFO!$D$5:$AS$749, 17, FALSE)</f>
        <v>0</v>
      </c>
      <c r="X698" s="368">
        <f>VLOOKUP($G698, SCHOOL_INFO!$D$5:$AS$749, 18, FALSE)</f>
        <v>0</v>
      </c>
      <c r="Y698" s="368">
        <f>VLOOKUP($G698, SCHOOL_INFO!$D$5:$AS$749, 19, FALSE)</f>
        <v>0</v>
      </c>
      <c r="Z698" s="368">
        <f>VLOOKUP($G698, SCHOOL_INFO!$D$5:$AS$749, 21, FALSE)</f>
        <v>4</v>
      </c>
      <c r="AA698" s="368">
        <f>VLOOKUP($G698, SCHOOL_INFO!$D$5:$AS$749, 22, FALSE)</f>
        <v>5</v>
      </c>
      <c r="AB698" s="368">
        <f>VLOOKUP($G698, SCHOOL_INFO!$D$5:$AS$749, 23, FALSE)</f>
        <v>0</v>
      </c>
      <c r="AC698" s="368">
        <f>VLOOKUP($G698, SCHOOL_INFO!$D$5:$AS$749, 25, FALSE)</f>
        <v>9</v>
      </c>
      <c r="AD698" s="368">
        <f>VLOOKUP($G698, SCHOOL_INFO!$D$5:$AS$749, 26, FALSE)</f>
        <v>0</v>
      </c>
      <c r="AE698" s="368">
        <f>VLOOKUP($G698, SCHOOL_INFO!$D$5:$AS$749, 27, FALSE)</f>
        <v>1</v>
      </c>
      <c r="AF698" s="368">
        <f>VLOOKUP($G698, SCHOOL_INFO!$D$5:$AS$749, 29, FALSE)</f>
        <v>0</v>
      </c>
      <c r="AG698" s="368">
        <f>VLOOKUP($G698, SCHOOL_INFO!$D$5:$AS$749, 30, FALSE)</f>
        <v>0</v>
      </c>
      <c r="AH698" s="368">
        <f>VLOOKUP($G698, SCHOOL_INFO!$D$5:$AS$749, 31, FALSE)</f>
        <v>0</v>
      </c>
      <c r="AI698" s="368">
        <f>VLOOKUP($G698, SCHOOL_INFO!$D$5:$AS$749, 33, FALSE)</f>
        <v>1</v>
      </c>
      <c r="AJ698" s="368">
        <f>VLOOKUP($G698, SCHOOL_INFO!$D$5:$AS$749, 34, FALSE)</f>
        <v>0</v>
      </c>
      <c r="AK698" s="368">
        <f>VLOOKUP($G698, SCHOOL_INFO!$D$5:$AS$749, 35, FALSE)</f>
        <v>5</v>
      </c>
      <c r="AL698" s="368">
        <f>VLOOKUP($B698, '0.학교(충남+대전)'!$C$4:$AH$767, 31, FALSE)</f>
        <v>3</v>
      </c>
      <c r="AM698" s="368">
        <f>VLOOKUP($B698, '0.학교(충남+대전)'!$C$4:$AH$767, 32, FALSE)</f>
        <v>3</v>
      </c>
      <c r="AN698" s="368">
        <f>VLOOKUP($G698, SCHOOL_INFO!$D$5:$AS$749, 9, FALSE)</f>
        <v>8</v>
      </c>
      <c r="AO698" s="368">
        <f>VLOOKUP($G698, SCHOOL_INFO!$D$5:$AS$749, 36, FALSE)</f>
        <v>13</v>
      </c>
      <c r="AP698" s="368">
        <f>VLOOKUP($G698, SCHOOL_INFO!$D$5:$AS$749, 37, FALSE)</f>
        <v>0</v>
      </c>
      <c r="AQ698" s="368">
        <f>VLOOKUP($B698, '0.학교(충남+대전)'!$C$4:$AC$767, 27, FALSE)</f>
        <v>7</v>
      </c>
      <c r="AR698" s="368">
        <f>VLOOKUP($B698, '0.학교(충남+대전)'!$C$4:$AH$767, 29, FALSE)</f>
        <v>7</v>
      </c>
      <c r="AS698" s="368">
        <f>VLOOKUP($B698, '0.학교(충남+대전)'!$C$4:$AH$767, 30, FALSE)</f>
        <v>6</v>
      </c>
      <c r="AT698" s="368">
        <f>VLOOKUP($G698, SCHOOL_INFO!$D$5:$AS$749, 38, FALSE)</f>
        <v>1</v>
      </c>
      <c r="AU698" s="368">
        <f>VLOOKUP($G698, SCHOOL_INFO!$D$5:$AS$749, 39, FALSE)</f>
        <v>4</v>
      </c>
      <c r="AV698" s="368">
        <f>VLOOKUP($G698, SCHOOL_INFO!$D$5:$AS$749, 40, FALSE)</f>
        <v>16</v>
      </c>
      <c r="AW698" s="368">
        <f>VLOOKUP($G698, SCHOOL_INFO!$D$5:$AS$749, 41, FALSE)</f>
        <v>1</v>
      </c>
      <c r="AX698" s="368">
        <f>VLOOKUP($G698, SCHOOL_INFO!$D$5:$AS$749, 42, FALSE)</f>
        <v>0</v>
      </c>
    </row>
    <row r="699" spans="1:50" ht="16.5" customHeight="1">
      <c r="A699" s="80">
        <v>695</v>
      </c>
      <c r="B699" s="86" t="s">
        <v>2181</v>
      </c>
      <c r="C699" s="88" t="s">
        <v>28</v>
      </c>
      <c r="D699" s="86" t="s">
        <v>2233</v>
      </c>
      <c r="E699" s="86" t="s">
        <v>2153</v>
      </c>
      <c r="F699" s="106" t="s">
        <v>727</v>
      </c>
      <c r="G699" s="104" t="s">
        <v>2182</v>
      </c>
      <c r="H699" s="390" t="s">
        <v>2353</v>
      </c>
      <c r="I699" s="390" t="s">
        <v>699</v>
      </c>
      <c r="J699" s="88" t="s">
        <v>5123</v>
      </c>
      <c r="K699" s="366">
        <v>2</v>
      </c>
      <c r="L699" s="367">
        <v>1</v>
      </c>
      <c r="M699" s="367">
        <v>1</v>
      </c>
      <c r="N699" s="368">
        <f>VLOOKUP($G699, SCHOOL_INFO!$D$5:$AS$749, 6, FALSE)</f>
        <v>6</v>
      </c>
      <c r="O699" s="368">
        <f>VLOOKUP($G699, SCHOOL_INFO!$D$5:$AS$749, 7, FALSE)</f>
        <v>1</v>
      </c>
      <c r="P699" s="368">
        <f>VLOOKUP($G699, SCHOOL_INFO!$D$5:$AS$749, 8, FALSE)</f>
        <v>10</v>
      </c>
      <c r="Q699" s="368">
        <f>VLOOKUP($G699, SCHOOL_INFO!$D$5:$AS$749, 10, FALSE)</f>
        <v>3</v>
      </c>
      <c r="R699" s="368">
        <f>VLOOKUP($G699, SCHOOL_INFO!$D$5:$AS$749, 11, FALSE)</f>
        <v>0</v>
      </c>
      <c r="S699" s="368">
        <f>VLOOKUP($G699, SCHOOL_INFO!$D$5:$AS$749, 12, FALSE)</f>
        <v>1</v>
      </c>
      <c r="T699" s="368">
        <f>VLOOKUP($G699, SCHOOL_INFO!$D$5:$AS$749, 13, FALSE)</f>
        <v>0</v>
      </c>
      <c r="U699" s="368">
        <f>VLOOKUP($G699, SCHOOL_INFO!$D$5:$AS$749, 14, FALSE)</f>
        <v>0</v>
      </c>
      <c r="V699" s="368">
        <f>VLOOKUP($G699, SCHOOL_INFO!$D$5:$AS$749, 15, FALSE)</f>
        <v>0</v>
      </c>
      <c r="W699" s="368">
        <f>VLOOKUP($G699, SCHOOL_INFO!$D$5:$AS$749, 17, FALSE)</f>
        <v>0</v>
      </c>
      <c r="X699" s="368">
        <f>VLOOKUP($G699, SCHOOL_INFO!$D$5:$AS$749, 18, FALSE)</f>
        <v>0</v>
      </c>
      <c r="Y699" s="368">
        <f>VLOOKUP($G699, SCHOOL_INFO!$D$5:$AS$749, 19, FALSE)</f>
        <v>1</v>
      </c>
      <c r="Z699" s="368">
        <f>VLOOKUP($G699, SCHOOL_INFO!$D$5:$AS$749, 21, FALSE)</f>
        <v>10</v>
      </c>
      <c r="AA699" s="368">
        <f>VLOOKUP($G699, SCHOOL_INFO!$D$5:$AS$749, 22, FALSE)</f>
        <v>4</v>
      </c>
      <c r="AB699" s="368">
        <f>VLOOKUP($G699, SCHOOL_INFO!$D$5:$AS$749, 23, FALSE)</f>
        <v>0</v>
      </c>
      <c r="AC699" s="368">
        <f>VLOOKUP($G699, SCHOOL_INFO!$D$5:$AS$749, 25, FALSE)</f>
        <v>10</v>
      </c>
      <c r="AD699" s="368">
        <f>VLOOKUP($G699, SCHOOL_INFO!$D$5:$AS$749, 26, FALSE)</f>
        <v>0</v>
      </c>
      <c r="AE699" s="368">
        <f>VLOOKUP($G699, SCHOOL_INFO!$D$5:$AS$749, 27, FALSE)</f>
        <v>13</v>
      </c>
      <c r="AF699" s="368">
        <f>VLOOKUP($G699, SCHOOL_INFO!$D$5:$AS$749, 29, FALSE)</f>
        <v>0</v>
      </c>
      <c r="AG699" s="368">
        <f>VLOOKUP($G699, SCHOOL_INFO!$D$5:$AS$749, 30, FALSE)</f>
        <v>0</v>
      </c>
      <c r="AH699" s="368">
        <f>VLOOKUP($G699, SCHOOL_INFO!$D$5:$AS$749, 31, FALSE)</f>
        <v>0</v>
      </c>
      <c r="AI699" s="368">
        <f>VLOOKUP($G699, SCHOOL_INFO!$D$5:$AS$749, 33, FALSE)</f>
        <v>1</v>
      </c>
      <c r="AJ699" s="368">
        <f>VLOOKUP($G699, SCHOOL_INFO!$D$5:$AS$749, 34, FALSE)</f>
        <v>0</v>
      </c>
      <c r="AK699" s="368">
        <f>VLOOKUP($G699, SCHOOL_INFO!$D$5:$AS$749, 35, FALSE)</f>
        <v>5</v>
      </c>
      <c r="AL699" s="368">
        <f>VLOOKUP($B699, '0.학교(충남+대전)'!$C$4:$AH$767, 31, FALSE)</f>
        <v>4</v>
      </c>
      <c r="AM699" s="368">
        <f>VLOOKUP($B699, '0.학교(충남+대전)'!$C$4:$AH$767, 32, FALSE)</f>
        <v>1</v>
      </c>
      <c r="AN699" s="368">
        <f>VLOOKUP($G699, SCHOOL_INFO!$D$5:$AS$749, 9, FALSE)</f>
        <v>17</v>
      </c>
      <c r="AO699" s="368">
        <f>VLOOKUP($G699, SCHOOL_INFO!$D$5:$AS$749, 36, FALSE)</f>
        <v>16</v>
      </c>
      <c r="AP699" s="368">
        <f>VLOOKUP($G699, SCHOOL_INFO!$D$5:$AS$749, 37, FALSE)</f>
        <v>2</v>
      </c>
      <c r="AQ699" s="368">
        <f>VLOOKUP($B699, '0.학교(충남+대전)'!$C$4:$AC$767, 27, FALSE)</f>
        <v>12</v>
      </c>
      <c r="AR699" s="368">
        <f>VLOOKUP($B699, '0.학교(충남+대전)'!$C$4:$AH$767, 29, FALSE)</f>
        <v>12</v>
      </c>
      <c r="AS699" s="368">
        <f>VLOOKUP($B699, '0.학교(충남+대전)'!$C$4:$AH$767, 30, FALSE)</f>
        <v>6</v>
      </c>
      <c r="AT699" s="368">
        <f>VLOOKUP($G699, SCHOOL_INFO!$D$5:$AS$749, 38, FALSE)</f>
        <v>1</v>
      </c>
      <c r="AU699" s="368">
        <f>VLOOKUP($G699, SCHOOL_INFO!$D$5:$AS$749, 39, FALSE)</f>
        <v>5</v>
      </c>
      <c r="AV699" s="368">
        <f>VLOOKUP($G699, SCHOOL_INFO!$D$5:$AS$749, 40, FALSE)</f>
        <v>14</v>
      </c>
      <c r="AW699" s="368">
        <f>VLOOKUP($G699, SCHOOL_INFO!$D$5:$AS$749, 41, FALSE)</f>
        <v>4</v>
      </c>
      <c r="AX699" s="368">
        <f>VLOOKUP($G699, SCHOOL_INFO!$D$5:$AS$749, 42, FALSE)</f>
        <v>0</v>
      </c>
    </row>
    <row r="700" spans="1:50" ht="16.5" customHeight="1">
      <c r="A700" s="80">
        <v>696</v>
      </c>
      <c r="B700" s="86" t="s">
        <v>2183</v>
      </c>
      <c r="C700" s="88" t="s">
        <v>28</v>
      </c>
      <c r="D700" s="86" t="s">
        <v>2233</v>
      </c>
      <c r="E700" s="86" t="s">
        <v>2153</v>
      </c>
      <c r="F700" s="103" t="s">
        <v>724</v>
      </c>
      <c r="G700" s="104" t="s">
        <v>2184</v>
      </c>
      <c r="H700" s="390" t="s">
        <v>26</v>
      </c>
      <c r="I700" s="390" t="s">
        <v>699</v>
      </c>
      <c r="J700" s="88" t="s">
        <v>5123</v>
      </c>
      <c r="K700" s="366">
        <v>2</v>
      </c>
      <c r="L700" s="367">
        <v>1</v>
      </c>
      <c r="M700" s="367">
        <v>1</v>
      </c>
      <c r="N700" s="368">
        <f>VLOOKUP($G700, SCHOOL_INFO!$D$5:$AS$749, 6, FALSE)</f>
        <v>9</v>
      </c>
      <c r="O700" s="368">
        <f>VLOOKUP($G700, SCHOOL_INFO!$D$5:$AS$749, 7, FALSE)</f>
        <v>6</v>
      </c>
      <c r="P700" s="368">
        <f>VLOOKUP($G700, SCHOOL_INFO!$D$5:$AS$749, 8, FALSE)</f>
        <v>7</v>
      </c>
      <c r="Q700" s="368">
        <f>VLOOKUP($G700, SCHOOL_INFO!$D$5:$AS$749, 10, FALSE)</f>
        <v>0</v>
      </c>
      <c r="R700" s="368">
        <f>VLOOKUP($G700, SCHOOL_INFO!$D$5:$AS$749, 11, FALSE)</f>
        <v>0</v>
      </c>
      <c r="S700" s="368">
        <f>VLOOKUP($G700, SCHOOL_INFO!$D$5:$AS$749, 12, FALSE)</f>
        <v>4</v>
      </c>
      <c r="T700" s="368">
        <f>VLOOKUP($G700, SCHOOL_INFO!$D$5:$AS$749, 13, FALSE)</f>
        <v>5</v>
      </c>
      <c r="U700" s="368">
        <f>VLOOKUP($G700, SCHOOL_INFO!$D$5:$AS$749, 14, FALSE)</f>
        <v>2</v>
      </c>
      <c r="V700" s="368">
        <f>VLOOKUP($G700, SCHOOL_INFO!$D$5:$AS$749, 15, FALSE)</f>
        <v>0</v>
      </c>
      <c r="W700" s="368">
        <f>VLOOKUP($G700, SCHOOL_INFO!$D$5:$AS$749, 17, FALSE)</f>
        <v>0</v>
      </c>
      <c r="X700" s="368">
        <f>VLOOKUP($G700, SCHOOL_INFO!$D$5:$AS$749, 18, FALSE)</f>
        <v>1</v>
      </c>
      <c r="Y700" s="368">
        <f>VLOOKUP($G700, SCHOOL_INFO!$D$5:$AS$749, 19, FALSE)</f>
        <v>1</v>
      </c>
      <c r="Z700" s="368">
        <f>VLOOKUP($G700, SCHOOL_INFO!$D$5:$AS$749, 21, FALSE)</f>
        <v>7</v>
      </c>
      <c r="AA700" s="368">
        <f>VLOOKUP($G700, SCHOOL_INFO!$D$5:$AS$749, 22, FALSE)</f>
        <v>2</v>
      </c>
      <c r="AB700" s="368">
        <f>VLOOKUP($G700, SCHOOL_INFO!$D$5:$AS$749, 23, FALSE)</f>
        <v>0</v>
      </c>
      <c r="AC700" s="368">
        <f>VLOOKUP($G700, SCHOOL_INFO!$D$5:$AS$749, 25, FALSE)</f>
        <v>13</v>
      </c>
      <c r="AD700" s="368">
        <f>VLOOKUP($G700, SCHOOL_INFO!$D$5:$AS$749, 26, FALSE)</f>
        <v>7</v>
      </c>
      <c r="AE700" s="368">
        <f>VLOOKUP($G700, SCHOOL_INFO!$D$5:$AS$749, 27, FALSE)</f>
        <v>9</v>
      </c>
      <c r="AF700" s="368">
        <f>VLOOKUP($G700, SCHOOL_INFO!$D$5:$AS$749, 29, FALSE)</f>
        <v>0</v>
      </c>
      <c r="AG700" s="368">
        <f>VLOOKUP($G700, SCHOOL_INFO!$D$5:$AS$749, 30, FALSE)</f>
        <v>0</v>
      </c>
      <c r="AH700" s="368">
        <f>VLOOKUP($G700, SCHOOL_INFO!$D$5:$AS$749, 31, FALSE)</f>
        <v>0</v>
      </c>
      <c r="AI700" s="368">
        <f>VLOOKUP($G700, SCHOOL_INFO!$D$5:$AS$749, 33, FALSE)</f>
        <v>1</v>
      </c>
      <c r="AJ700" s="368">
        <f>VLOOKUP($G700, SCHOOL_INFO!$D$5:$AS$749, 34, FALSE)</f>
        <v>0</v>
      </c>
      <c r="AK700" s="368">
        <f>VLOOKUP($G700, SCHOOL_INFO!$D$5:$AS$749, 35, FALSE)</f>
        <v>7</v>
      </c>
      <c r="AL700" s="368">
        <f>VLOOKUP($B700, '0.학교(충남+대전)'!$C$4:$AH$767, 31, FALSE)</f>
        <v>7</v>
      </c>
      <c r="AM700" s="368">
        <f>VLOOKUP($B700, '0.학교(충남+대전)'!$C$4:$AH$767, 32, FALSE)</f>
        <v>0</v>
      </c>
      <c r="AN700" s="368">
        <f>VLOOKUP($G700, SCHOOL_INFO!$D$5:$AS$749, 9, FALSE)</f>
        <v>22</v>
      </c>
      <c r="AO700" s="368">
        <f>VLOOKUP($G700, SCHOOL_INFO!$D$5:$AS$749, 36, FALSE)</f>
        <v>36</v>
      </c>
      <c r="AP700" s="368">
        <f>VLOOKUP($G700, SCHOOL_INFO!$D$5:$AS$749, 37, FALSE)</f>
        <v>0</v>
      </c>
      <c r="AQ700" s="368">
        <f>VLOOKUP($B700, '0.학교(충남+대전)'!$C$4:$AC$767, 27, FALSE)</f>
        <v>23</v>
      </c>
      <c r="AR700" s="368">
        <f>VLOOKUP($B700, '0.학교(충남+대전)'!$C$4:$AH$767, 29, FALSE)</f>
        <v>22</v>
      </c>
      <c r="AS700" s="368">
        <f>VLOOKUP($B700, '0.학교(충남+대전)'!$C$4:$AH$767, 30, FALSE)</f>
        <v>14</v>
      </c>
      <c r="AT700" s="368">
        <f>VLOOKUP($G700, SCHOOL_INFO!$D$5:$AS$749, 38, FALSE)</f>
        <v>1</v>
      </c>
      <c r="AU700" s="368">
        <f>VLOOKUP($G700, SCHOOL_INFO!$D$5:$AS$749, 39, FALSE)</f>
        <v>7</v>
      </c>
      <c r="AV700" s="368">
        <f>VLOOKUP($G700, SCHOOL_INFO!$D$5:$AS$749, 40, FALSE)</f>
        <v>22</v>
      </c>
      <c r="AW700" s="368">
        <f>VLOOKUP($G700, SCHOOL_INFO!$D$5:$AS$749, 41, FALSE)</f>
        <v>0</v>
      </c>
      <c r="AX700" s="368">
        <f>VLOOKUP($G700, SCHOOL_INFO!$D$5:$AS$749, 42, FALSE)</f>
        <v>0</v>
      </c>
    </row>
    <row r="701" spans="1:50" ht="16.5" customHeight="1">
      <c r="A701" s="81">
        <v>697</v>
      </c>
      <c r="B701" s="86" t="s">
        <v>2185</v>
      </c>
      <c r="C701" s="88" t="s">
        <v>28</v>
      </c>
      <c r="D701" s="86" t="s">
        <v>2233</v>
      </c>
      <c r="E701" s="86" t="s">
        <v>2153</v>
      </c>
      <c r="F701" s="105" t="s">
        <v>730</v>
      </c>
      <c r="G701" s="104" t="s">
        <v>2186</v>
      </c>
      <c r="H701" s="390" t="s">
        <v>6147</v>
      </c>
      <c r="I701" s="390" t="s">
        <v>699</v>
      </c>
      <c r="J701" s="88" t="s">
        <v>5123</v>
      </c>
      <c r="K701" s="366">
        <v>0</v>
      </c>
      <c r="L701" s="385">
        <v>0</v>
      </c>
      <c r="M701" s="385">
        <v>0</v>
      </c>
      <c r="N701" s="368">
        <f>VLOOKUP($G701, SCHOOL_INFO!$D$5:$AS$749, 6, FALSE)</f>
        <v>0</v>
      </c>
      <c r="O701" s="368">
        <f>VLOOKUP($G701, SCHOOL_INFO!$D$5:$AS$749, 7, FALSE)</f>
        <v>0</v>
      </c>
      <c r="P701" s="368">
        <f>VLOOKUP($G701, SCHOOL_INFO!$D$5:$AS$749, 8, FALSE)</f>
        <v>1</v>
      </c>
      <c r="Q701" s="368">
        <f>VLOOKUP($G701, SCHOOL_INFO!$D$5:$AS$749, 10, FALSE)</f>
        <v>0</v>
      </c>
      <c r="R701" s="368">
        <f>VLOOKUP($G701, SCHOOL_INFO!$D$5:$AS$749, 11, FALSE)</f>
        <v>0</v>
      </c>
      <c r="S701" s="368">
        <f>VLOOKUP($G701, SCHOOL_INFO!$D$5:$AS$749, 12, FALSE)</f>
        <v>0</v>
      </c>
      <c r="T701" s="368">
        <f>VLOOKUP($G701, SCHOOL_INFO!$D$5:$AS$749, 13, FALSE)</f>
        <v>0</v>
      </c>
      <c r="U701" s="368">
        <f>VLOOKUP($G701, SCHOOL_INFO!$D$5:$AS$749, 14, FALSE)</f>
        <v>0</v>
      </c>
      <c r="V701" s="368">
        <f>VLOOKUP($G701, SCHOOL_INFO!$D$5:$AS$749, 15, FALSE)</f>
        <v>0</v>
      </c>
      <c r="W701" s="368">
        <f>VLOOKUP($G701, SCHOOL_INFO!$D$5:$AS$749, 17, FALSE)</f>
        <v>0</v>
      </c>
      <c r="X701" s="368">
        <f>VLOOKUP($G701, SCHOOL_INFO!$D$5:$AS$749, 18, FALSE)</f>
        <v>0</v>
      </c>
      <c r="Y701" s="368">
        <f>VLOOKUP($G701, SCHOOL_INFO!$D$5:$AS$749, 19, FALSE)</f>
        <v>0</v>
      </c>
      <c r="Z701" s="368">
        <f>VLOOKUP($G701, SCHOOL_INFO!$D$5:$AS$749, 21, FALSE)</f>
        <v>0</v>
      </c>
      <c r="AA701" s="368">
        <f>VLOOKUP($G701, SCHOOL_INFO!$D$5:$AS$749, 22, FALSE)</f>
        <v>0</v>
      </c>
      <c r="AB701" s="368">
        <f>VLOOKUP($G701, SCHOOL_INFO!$D$5:$AS$749, 23, FALSE)</f>
        <v>0</v>
      </c>
      <c r="AC701" s="368">
        <f>VLOOKUP($G701, SCHOOL_INFO!$D$5:$AS$749, 25, FALSE)</f>
        <v>0</v>
      </c>
      <c r="AD701" s="368">
        <f>VLOOKUP($G701, SCHOOL_INFO!$D$5:$AS$749, 26, FALSE)</f>
        <v>0</v>
      </c>
      <c r="AE701" s="368">
        <f>VLOOKUP($G701, SCHOOL_INFO!$D$5:$AS$749, 27, FALSE)</f>
        <v>0</v>
      </c>
      <c r="AF701" s="368">
        <f>VLOOKUP($G701, SCHOOL_INFO!$D$5:$AS$749, 29, FALSE)</f>
        <v>0</v>
      </c>
      <c r="AG701" s="368">
        <f>VLOOKUP($G701, SCHOOL_INFO!$D$5:$AS$749, 30, FALSE)</f>
        <v>0</v>
      </c>
      <c r="AH701" s="368">
        <f>VLOOKUP($G701, SCHOOL_INFO!$D$5:$AS$749, 31, FALSE)</f>
        <v>0</v>
      </c>
      <c r="AI701" s="368">
        <f>VLOOKUP($G701, SCHOOL_INFO!$D$5:$AS$749, 33, FALSE)</f>
        <v>1</v>
      </c>
      <c r="AJ701" s="368">
        <f>VLOOKUP($G701, SCHOOL_INFO!$D$5:$AS$749, 34, FALSE)</f>
        <v>0</v>
      </c>
      <c r="AK701" s="368">
        <f>VLOOKUP($G701, SCHOOL_INFO!$D$5:$AS$749, 35, FALSE)</f>
        <v>3</v>
      </c>
      <c r="AL701" s="368">
        <f>VLOOKUP($B701, '0.학교(충남+대전)'!$C$4:$AH$767, 31, FALSE)</f>
        <v>2</v>
      </c>
      <c r="AM701" s="368">
        <f>VLOOKUP($B701, '0.학교(충남+대전)'!$C$4:$AH$767, 32, FALSE)</f>
        <v>1</v>
      </c>
      <c r="AN701" s="368">
        <f>VLOOKUP($G701, SCHOOL_INFO!$D$5:$AS$749, 9, FALSE)</f>
        <v>1</v>
      </c>
      <c r="AO701" s="368">
        <f>VLOOKUP($G701, SCHOOL_INFO!$D$5:$AS$749, 36, FALSE)</f>
        <v>2</v>
      </c>
      <c r="AP701" s="368">
        <f>VLOOKUP($G701, SCHOOL_INFO!$D$5:$AS$749, 37, FALSE)</f>
        <v>3</v>
      </c>
      <c r="AQ701" s="368">
        <f>VLOOKUP($B701, '0.학교(충남+대전)'!$C$4:$AC$767, 27, FALSE)</f>
        <v>5</v>
      </c>
      <c r="AR701" s="368">
        <f>VLOOKUP($B701, '0.학교(충남+대전)'!$C$4:$AH$767, 29, FALSE)</f>
        <v>5</v>
      </c>
      <c r="AS701" s="368">
        <f>VLOOKUP($B701, '0.학교(충남+대전)'!$C$4:$AH$767, 30, FALSE)</f>
        <v>0</v>
      </c>
      <c r="AT701" s="368">
        <f>VLOOKUP($G701, SCHOOL_INFO!$D$5:$AS$749, 38, FALSE)</f>
        <v>1</v>
      </c>
      <c r="AU701" s="368">
        <f>VLOOKUP($G701, SCHOOL_INFO!$D$5:$AS$749, 39, FALSE)</f>
        <v>1</v>
      </c>
      <c r="AV701" s="368">
        <f>VLOOKUP($G701, SCHOOL_INFO!$D$5:$AS$749, 40, FALSE)</f>
        <v>7</v>
      </c>
      <c r="AW701" s="368">
        <f>VLOOKUP($G701, SCHOOL_INFO!$D$5:$AS$749, 41, FALSE)</f>
        <v>0</v>
      </c>
      <c r="AX701" s="368">
        <f>VLOOKUP($G701, SCHOOL_INFO!$D$5:$AS$749, 42, FALSE)</f>
        <v>0</v>
      </c>
    </row>
    <row r="702" spans="1:50" ht="16.5" customHeight="1">
      <c r="A702" s="80">
        <v>698</v>
      </c>
      <c r="B702" s="86" t="s">
        <v>2187</v>
      </c>
      <c r="C702" s="88" t="s">
        <v>28</v>
      </c>
      <c r="D702" s="86" t="s">
        <v>2233</v>
      </c>
      <c r="E702" s="86" t="s">
        <v>2153</v>
      </c>
      <c r="F702" s="106" t="s">
        <v>727</v>
      </c>
      <c r="G702" s="104" t="s">
        <v>2188</v>
      </c>
      <c r="H702" s="390" t="s">
        <v>2353</v>
      </c>
      <c r="I702" s="390" t="s">
        <v>699</v>
      </c>
      <c r="J702" s="88" t="s">
        <v>5123</v>
      </c>
      <c r="K702" s="366">
        <v>2</v>
      </c>
      <c r="L702" s="367">
        <v>1</v>
      </c>
      <c r="M702" s="367">
        <v>1</v>
      </c>
      <c r="N702" s="368">
        <f>VLOOKUP($G702, SCHOOL_INFO!$D$5:$AS$749, 6, FALSE)</f>
        <v>5</v>
      </c>
      <c r="O702" s="368">
        <f>VLOOKUP($G702, SCHOOL_INFO!$D$5:$AS$749, 7, FALSE)</f>
        <v>1</v>
      </c>
      <c r="P702" s="368">
        <f>VLOOKUP($G702, SCHOOL_INFO!$D$5:$AS$749, 8, FALSE)</f>
        <v>2</v>
      </c>
      <c r="Q702" s="368">
        <f>VLOOKUP($G702, SCHOOL_INFO!$D$5:$AS$749, 10, FALSE)</f>
        <v>0</v>
      </c>
      <c r="R702" s="368">
        <f>VLOOKUP($G702, SCHOOL_INFO!$D$5:$AS$749, 11, FALSE)</f>
        <v>1</v>
      </c>
      <c r="S702" s="368">
        <f>VLOOKUP($G702, SCHOOL_INFO!$D$5:$AS$749, 12, FALSE)</f>
        <v>0</v>
      </c>
      <c r="T702" s="368">
        <f>VLOOKUP($G702, SCHOOL_INFO!$D$5:$AS$749, 13, FALSE)</f>
        <v>0</v>
      </c>
      <c r="U702" s="368">
        <f>VLOOKUP($G702, SCHOOL_INFO!$D$5:$AS$749, 14, FALSE)</f>
        <v>0</v>
      </c>
      <c r="V702" s="368">
        <f>VLOOKUP($G702, SCHOOL_INFO!$D$5:$AS$749, 15, FALSE)</f>
        <v>0</v>
      </c>
      <c r="W702" s="368">
        <f>VLOOKUP($G702, SCHOOL_INFO!$D$5:$AS$749, 17, FALSE)</f>
        <v>0</v>
      </c>
      <c r="X702" s="368">
        <f>VLOOKUP($G702, SCHOOL_INFO!$D$5:$AS$749, 18, FALSE)</f>
        <v>0</v>
      </c>
      <c r="Y702" s="368">
        <f>VLOOKUP($G702, SCHOOL_INFO!$D$5:$AS$749, 19, FALSE)</f>
        <v>0</v>
      </c>
      <c r="Z702" s="368">
        <f>VLOOKUP($G702, SCHOOL_INFO!$D$5:$AS$749, 21, FALSE)</f>
        <v>0</v>
      </c>
      <c r="AA702" s="368">
        <f>VLOOKUP($G702, SCHOOL_INFO!$D$5:$AS$749, 22, FALSE)</f>
        <v>0</v>
      </c>
      <c r="AB702" s="368">
        <f>VLOOKUP($G702, SCHOOL_INFO!$D$5:$AS$749, 23, FALSE)</f>
        <v>0</v>
      </c>
      <c r="AC702" s="368">
        <f>VLOOKUP($G702, SCHOOL_INFO!$D$5:$AS$749, 25, FALSE)</f>
        <v>10</v>
      </c>
      <c r="AD702" s="368">
        <f>VLOOKUP($G702, SCHOOL_INFO!$D$5:$AS$749, 26, FALSE)</f>
        <v>7</v>
      </c>
      <c r="AE702" s="368">
        <f>VLOOKUP($G702, SCHOOL_INFO!$D$5:$AS$749, 27, FALSE)</f>
        <v>0</v>
      </c>
      <c r="AF702" s="368">
        <f>VLOOKUP($G702, SCHOOL_INFO!$D$5:$AS$749, 29, FALSE)</f>
        <v>0</v>
      </c>
      <c r="AG702" s="368">
        <f>VLOOKUP($G702, SCHOOL_INFO!$D$5:$AS$749, 30, FALSE)</f>
        <v>0</v>
      </c>
      <c r="AH702" s="368">
        <f>VLOOKUP($G702, SCHOOL_INFO!$D$5:$AS$749, 31, FALSE)</f>
        <v>0</v>
      </c>
      <c r="AI702" s="368">
        <f>VLOOKUP($G702, SCHOOL_INFO!$D$5:$AS$749, 33, FALSE)</f>
        <v>1</v>
      </c>
      <c r="AJ702" s="368">
        <f>VLOOKUP($G702, SCHOOL_INFO!$D$5:$AS$749, 34, FALSE)</f>
        <v>0</v>
      </c>
      <c r="AK702" s="368">
        <f>VLOOKUP($G702, SCHOOL_INFO!$D$5:$AS$749, 35, FALSE)</f>
        <v>4</v>
      </c>
      <c r="AL702" s="368">
        <f>VLOOKUP($B702, '0.학교(충남+대전)'!$C$4:$AH$767, 31, FALSE)</f>
        <v>4</v>
      </c>
      <c r="AM702" s="368">
        <f>VLOOKUP($B702, '0.학교(충남+대전)'!$C$4:$AH$767, 32, FALSE)</f>
        <v>1</v>
      </c>
      <c r="AN702" s="368">
        <f>VLOOKUP($G702, SCHOOL_INFO!$D$5:$AS$749, 9, FALSE)</f>
        <v>8</v>
      </c>
      <c r="AO702" s="368">
        <f>VLOOKUP($G702, SCHOOL_INFO!$D$5:$AS$749, 36, FALSE)</f>
        <v>12</v>
      </c>
      <c r="AP702" s="368">
        <f>VLOOKUP($G702, SCHOOL_INFO!$D$5:$AS$749, 37, FALSE)</f>
        <v>0</v>
      </c>
      <c r="AQ702" s="368">
        <f>VLOOKUP($B702, '0.학교(충남+대전)'!$C$4:$AC$767, 27, FALSE)</f>
        <v>10</v>
      </c>
      <c r="AR702" s="368">
        <f>VLOOKUP($B702, '0.학교(충남+대전)'!$C$4:$AH$767, 29, FALSE)</f>
        <v>12</v>
      </c>
      <c r="AS702" s="368">
        <f>VLOOKUP($B702, '0.학교(충남+대전)'!$C$4:$AH$767, 30, FALSE)</f>
        <v>6</v>
      </c>
      <c r="AT702" s="368">
        <f>VLOOKUP($G702, SCHOOL_INFO!$D$5:$AS$749, 38, FALSE)</f>
        <v>1</v>
      </c>
      <c r="AU702" s="368">
        <f>VLOOKUP($G702, SCHOOL_INFO!$D$5:$AS$749, 39, FALSE)</f>
        <v>4</v>
      </c>
      <c r="AV702" s="368">
        <f>VLOOKUP($G702, SCHOOL_INFO!$D$5:$AS$749, 40, FALSE)</f>
        <v>15</v>
      </c>
      <c r="AW702" s="368">
        <f>VLOOKUP($G702, SCHOOL_INFO!$D$5:$AS$749, 41, FALSE)</f>
        <v>0</v>
      </c>
      <c r="AX702" s="368">
        <f>VLOOKUP($G702, SCHOOL_INFO!$D$5:$AS$749, 42, FALSE)</f>
        <v>0</v>
      </c>
    </row>
    <row r="703" spans="1:50" ht="16.5" customHeight="1">
      <c r="A703" s="80">
        <v>699</v>
      </c>
      <c r="B703" s="86" t="s">
        <v>2189</v>
      </c>
      <c r="C703" s="88" t="s">
        <v>28</v>
      </c>
      <c r="D703" s="86" t="s">
        <v>2233</v>
      </c>
      <c r="E703" s="86" t="s">
        <v>2153</v>
      </c>
      <c r="F703" s="106" t="s">
        <v>727</v>
      </c>
      <c r="G703" s="104" t="s">
        <v>2190</v>
      </c>
      <c r="H703" s="390" t="s">
        <v>2353</v>
      </c>
      <c r="I703" s="390" t="s">
        <v>699</v>
      </c>
      <c r="J703" s="88" t="s">
        <v>5123</v>
      </c>
      <c r="K703" s="366">
        <v>2</v>
      </c>
      <c r="L703" s="367">
        <v>1</v>
      </c>
      <c r="M703" s="367">
        <v>1</v>
      </c>
      <c r="N703" s="368">
        <f>VLOOKUP($G703, SCHOOL_INFO!$D$5:$AS$749, 6, FALSE)</f>
        <v>5</v>
      </c>
      <c r="O703" s="368">
        <f>VLOOKUP($G703, SCHOOL_INFO!$D$5:$AS$749, 7, FALSE)</f>
        <v>1</v>
      </c>
      <c r="P703" s="368">
        <f>VLOOKUP($G703, SCHOOL_INFO!$D$5:$AS$749, 8, FALSE)</f>
        <v>2</v>
      </c>
      <c r="Q703" s="368">
        <f>VLOOKUP($G703, SCHOOL_INFO!$D$5:$AS$749, 10, FALSE)</f>
        <v>3</v>
      </c>
      <c r="R703" s="368">
        <f>VLOOKUP($G703, SCHOOL_INFO!$D$5:$AS$749, 11, FALSE)</f>
        <v>1</v>
      </c>
      <c r="S703" s="368">
        <f>VLOOKUP($G703, SCHOOL_INFO!$D$5:$AS$749, 12, FALSE)</f>
        <v>0</v>
      </c>
      <c r="T703" s="368">
        <f>VLOOKUP($G703, SCHOOL_INFO!$D$5:$AS$749, 13, FALSE)</f>
        <v>0</v>
      </c>
      <c r="U703" s="368">
        <f>VLOOKUP($G703, SCHOOL_INFO!$D$5:$AS$749, 14, FALSE)</f>
        <v>0</v>
      </c>
      <c r="V703" s="368">
        <f>VLOOKUP($G703, SCHOOL_INFO!$D$5:$AS$749, 15, FALSE)</f>
        <v>0</v>
      </c>
      <c r="W703" s="368">
        <f>VLOOKUP($G703, SCHOOL_INFO!$D$5:$AS$749, 17, FALSE)</f>
        <v>0</v>
      </c>
      <c r="X703" s="368">
        <f>VLOOKUP($G703, SCHOOL_INFO!$D$5:$AS$749, 18, FALSE)</f>
        <v>0</v>
      </c>
      <c r="Y703" s="368">
        <f>VLOOKUP($G703, SCHOOL_INFO!$D$5:$AS$749, 19, FALSE)</f>
        <v>0</v>
      </c>
      <c r="Z703" s="368">
        <f>VLOOKUP($G703, SCHOOL_INFO!$D$5:$AS$749, 21, FALSE)</f>
        <v>3</v>
      </c>
      <c r="AA703" s="368">
        <f>VLOOKUP($G703, SCHOOL_INFO!$D$5:$AS$749, 22, FALSE)</f>
        <v>3</v>
      </c>
      <c r="AB703" s="368">
        <f>VLOOKUP($G703, SCHOOL_INFO!$D$5:$AS$749, 23, FALSE)</f>
        <v>0</v>
      </c>
      <c r="AC703" s="368">
        <f>VLOOKUP($G703, SCHOOL_INFO!$D$5:$AS$749, 25, FALSE)</f>
        <v>14</v>
      </c>
      <c r="AD703" s="368">
        <f>VLOOKUP($G703, SCHOOL_INFO!$D$5:$AS$749, 26, FALSE)</f>
        <v>4</v>
      </c>
      <c r="AE703" s="368">
        <f>VLOOKUP($G703, SCHOOL_INFO!$D$5:$AS$749, 27, FALSE)</f>
        <v>1</v>
      </c>
      <c r="AF703" s="368">
        <f>VLOOKUP($G703, SCHOOL_INFO!$D$5:$AS$749, 29, FALSE)</f>
        <v>0</v>
      </c>
      <c r="AG703" s="368">
        <f>VLOOKUP($G703, SCHOOL_INFO!$D$5:$AS$749, 30, FALSE)</f>
        <v>0</v>
      </c>
      <c r="AH703" s="368">
        <f>VLOOKUP($G703, SCHOOL_INFO!$D$5:$AS$749, 31, FALSE)</f>
        <v>0</v>
      </c>
      <c r="AI703" s="368">
        <f>VLOOKUP($G703, SCHOOL_INFO!$D$5:$AS$749, 33, FALSE)</f>
        <v>1</v>
      </c>
      <c r="AJ703" s="368">
        <f>VLOOKUP($G703, SCHOOL_INFO!$D$5:$AS$749, 34, FALSE)</f>
        <v>0</v>
      </c>
      <c r="AK703" s="368">
        <f>VLOOKUP($G703, SCHOOL_INFO!$D$5:$AS$749, 35, FALSE)</f>
        <v>3</v>
      </c>
      <c r="AL703" s="368">
        <f>VLOOKUP($B703, '0.학교(충남+대전)'!$C$4:$AH$767, 31, FALSE)</f>
        <v>3</v>
      </c>
      <c r="AM703" s="368">
        <f>VLOOKUP($B703, '0.학교(충남+대전)'!$C$4:$AH$767, 32, FALSE)</f>
        <v>0</v>
      </c>
      <c r="AN703" s="368">
        <f>VLOOKUP($G703, SCHOOL_INFO!$D$5:$AS$749, 9, FALSE)</f>
        <v>8</v>
      </c>
      <c r="AO703" s="368">
        <f>VLOOKUP($G703, SCHOOL_INFO!$D$5:$AS$749, 36, FALSE)</f>
        <v>11</v>
      </c>
      <c r="AP703" s="368">
        <f>VLOOKUP($G703, SCHOOL_INFO!$D$5:$AS$749, 37, FALSE)</f>
        <v>1</v>
      </c>
      <c r="AQ703" s="368">
        <f>VLOOKUP($B703, '0.학교(충남+대전)'!$C$4:$AC$767, 27, FALSE)</f>
        <v>11</v>
      </c>
      <c r="AR703" s="368">
        <f>VLOOKUP($B703, '0.학교(충남+대전)'!$C$4:$AH$767, 29, FALSE)</f>
        <v>11</v>
      </c>
      <c r="AS703" s="368">
        <f>VLOOKUP($B703, '0.학교(충남+대전)'!$C$4:$AH$767, 30, FALSE)</f>
        <v>1</v>
      </c>
      <c r="AT703" s="368">
        <f>VLOOKUP($G703, SCHOOL_INFO!$D$5:$AS$749, 38, FALSE)</f>
        <v>1</v>
      </c>
      <c r="AU703" s="368">
        <f>VLOOKUP($G703, SCHOOL_INFO!$D$5:$AS$749, 39, FALSE)</f>
        <v>4</v>
      </c>
      <c r="AV703" s="368">
        <f>VLOOKUP($G703, SCHOOL_INFO!$D$5:$AS$749, 40, FALSE)</f>
        <v>10</v>
      </c>
      <c r="AW703" s="368">
        <f>VLOOKUP($G703, SCHOOL_INFO!$D$5:$AS$749, 41, FALSE)</f>
        <v>1</v>
      </c>
      <c r="AX703" s="368">
        <f>VLOOKUP($G703, SCHOOL_INFO!$D$5:$AS$749, 42, FALSE)</f>
        <v>0</v>
      </c>
    </row>
    <row r="704" spans="1:50" ht="16.5" customHeight="1">
      <c r="A704" s="81">
        <v>700</v>
      </c>
      <c r="B704" s="86" t="s">
        <v>2191</v>
      </c>
      <c r="C704" s="88" t="s">
        <v>28</v>
      </c>
      <c r="D704" s="86" t="s">
        <v>2233</v>
      </c>
      <c r="E704" s="86" t="s">
        <v>2153</v>
      </c>
      <c r="F704" s="106" t="s">
        <v>727</v>
      </c>
      <c r="G704" s="104" t="s">
        <v>2192</v>
      </c>
      <c r="H704" s="390" t="s">
        <v>2353</v>
      </c>
      <c r="I704" s="390" t="s">
        <v>699</v>
      </c>
      <c r="J704" s="88" t="s">
        <v>5123</v>
      </c>
      <c r="K704" s="366">
        <v>2</v>
      </c>
      <c r="L704" s="367">
        <v>1</v>
      </c>
      <c r="M704" s="367">
        <v>1</v>
      </c>
      <c r="N704" s="368">
        <f>VLOOKUP($G704, SCHOOL_INFO!$D$5:$AS$749, 6, FALSE)</f>
        <v>5</v>
      </c>
      <c r="O704" s="368">
        <f>VLOOKUP($G704, SCHOOL_INFO!$D$5:$AS$749, 7, FALSE)</f>
        <v>1</v>
      </c>
      <c r="P704" s="368">
        <f>VLOOKUP($G704, SCHOOL_INFO!$D$5:$AS$749, 8, FALSE)</f>
        <v>1</v>
      </c>
      <c r="Q704" s="368">
        <f>VLOOKUP($G704, SCHOOL_INFO!$D$5:$AS$749, 10, FALSE)</f>
        <v>0</v>
      </c>
      <c r="R704" s="368">
        <f>VLOOKUP($G704, SCHOOL_INFO!$D$5:$AS$749, 11, FALSE)</f>
        <v>0</v>
      </c>
      <c r="S704" s="368">
        <f>VLOOKUP($G704, SCHOOL_INFO!$D$5:$AS$749, 12, FALSE)</f>
        <v>0</v>
      </c>
      <c r="T704" s="368">
        <f>VLOOKUP($G704, SCHOOL_INFO!$D$5:$AS$749, 13, FALSE)</f>
        <v>0</v>
      </c>
      <c r="U704" s="368">
        <f>VLOOKUP($G704, SCHOOL_INFO!$D$5:$AS$749, 14, FALSE)</f>
        <v>0</v>
      </c>
      <c r="V704" s="368">
        <f>VLOOKUP($G704, SCHOOL_INFO!$D$5:$AS$749, 15, FALSE)</f>
        <v>0</v>
      </c>
      <c r="W704" s="368">
        <f>VLOOKUP($G704, SCHOOL_INFO!$D$5:$AS$749, 17, FALSE)</f>
        <v>0</v>
      </c>
      <c r="X704" s="368">
        <f>VLOOKUP($G704, SCHOOL_INFO!$D$5:$AS$749, 18, FALSE)</f>
        <v>0</v>
      </c>
      <c r="Y704" s="368">
        <f>VLOOKUP($G704, SCHOOL_INFO!$D$5:$AS$749, 19, FALSE)</f>
        <v>0</v>
      </c>
      <c r="Z704" s="368">
        <f>VLOOKUP($G704, SCHOOL_INFO!$D$5:$AS$749, 21, FALSE)</f>
        <v>11</v>
      </c>
      <c r="AA704" s="368">
        <f>VLOOKUP($G704, SCHOOL_INFO!$D$5:$AS$749, 22, FALSE)</f>
        <v>2</v>
      </c>
      <c r="AB704" s="368">
        <f>VLOOKUP($G704, SCHOOL_INFO!$D$5:$AS$749, 23, FALSE)</f>
        <v>0</v>
      </c>
      <c r="AC704" s="368">
        <f>VLOOKUP($G704, SCHOOL_INFO!$D$5:$AS$749, 25, FALSE)</f>
        <v>2</v>
      </c>
      <c r="AD704" s="368">
        <f>VLOOKUP($G704, SCHOOL_INFO!$D$5:$AS$749, 26, FALSE)</f>
        <v>0</v>
      </c>
      <c r="AE704" s="368">
        <f>VLOOKUP($G704, SCHOOL_INFO!$D$5:$AS$749, 27, FALSE)</f>
        <v>0</v>
      </c>
      <c r="AF704" s="368">
        <f>VLOOKUP($G704, SCHOOL_INFO!$D$5:$AS$749, 29, FALSE)</f>
        <v>0</v>
      </c>
      <c r="AG704" s="368">
        <f>VLOOKUP($G704, SCHOOL_INFO!$D$5:$AS$749, 30, FALSE)</f>
        <v>0</v>
      </c>
      <c r="AH704" s="368">
        <f>VLOOKUP($G704, SCHOOL_INFO!$D$5:$AS$749, 31, FALSE)</f>
        <v>0</v>
      </c>
      <c r="AI704" s="368">
        <f>VLOOKUP($G704, SCHOOL_INFO!$D$5:$AS$749, 33, FALSE)</f>
        <v>1</v>
      </c>
      <c r="AJ704" s="368">
        <f>VLOOKUP($G704, SCHOOL_INFO!$D$5:$AS$749, 34, FALSE)</f>
        <v>0</v>
      </c>
      <c r="AK704" s="368">
        <f>VLOOKUP($G704, SCHOOL_INFO!$D$5:$AS$749, 35, FALSE)</f>
        <v>5</v>
      </c>
      <c r="AL704" s="368">
        <f>VLOOKUP($B704, '0.학교(충남+대전)'!$C$4:$AH$767, 31, FALSE)</f>
        <v>5</v>
      </c>
      <c r="AM704" s="368">
        <f>VLOOKUP($B704, '0.학교(충남+대전)'!$C$4:$AH$767, 32, FALSE)</f>
        <v>3</v>
      </c>
      <c r="AN704" s="368">
        <f>VLOOKUP($G704, SCHOOL_INFO!$D$5:$AS$749, 9, FALSE)</f>
        <v>7</v>
      </c>
      <c r="AO704" s="368">
        <f>VLOOKUP($G704, SCHOOL_INFO!$D$5:$AS$749, 36, FALSE)</f>
        <v>13</v>
      </c>
      <c r="AP704" s="368">
        <f>VLOOKUP($G704, SCHOOL_INFO!$D$5:$AS$749, 37, FALSE)</f>
        <v>5</v>
      </c>
      <c r="AQ704" s="368">
        <f>VLOOKUP($B704, '0.학교(충남+대전)'!$C$4:$AC$767, 27, FALSE)</f>
        <v>14</v>
      </c>
      <c r="AR704" s="368">
        <f>VLOOKUP($B704, '0.학교(충남+대전)'!$C$4:$AH$767, 29, FALSE)</f>
        <v>14</v>
      </c>
      <c r="AS704" s="368">
        <f>VLOOKUP($B704, '0.학교(충남+대전)'!$C$4:$AH$767, 30, FALSE)</f>
        <v>4</v>
      </c>
      <c r="AT704" s="368">
        <f>VLOOKUP($G704, SCHOOL_INFO!$D$5:$AS$749, 38, FALSE)</f>
        <v>1</v>
      </c>
      <c r="AU704" s="368">
        <f>VLOOKUP($G704, SCHOOL_INFO!$D$5:$AS$749, 39, FALSE)</f>
        <v>4</v>
      </c>
      <c r="AV704" s="368">
        <f>VLOOKUP($G704, SCHOOL_INFO!$D$5:$AS$749, 40, FALSE)</f>
        <v>16</v>
      </c>
      <c r="AW704" s="368">
        <f>VLOOKUP($G704, SCHOOL_INFO!$D$5:$AS$749, 41, FALSE)</f>
        <v>0</v>
      </c>
      <c r="AX704" s="368">
        <f>VLOOKUP($G704, SCHOOL_INFO!$D$5:$AS$749, 42, FALSE)</f>
        <v>0</v>
      </c>
    </row>
    <row r="705" spans="1:50" ht="16.5" customHeight="1">
      <c r="A705" s="80">
        <v>701</v>
      </c>
      <c r="B705" s="86" t="s">
        <v>2193</v>
      </c>
      <c r="C705" s="88" t="s">
        <v>28</v>
      </c>
      <c r="D705" s="86" t="s">
        <v>2233</v>
      </c>
      <c r="E705" s="86" t="s">
        <v>2153</v>
      </c>
      <c r="F705" s="106" t="s">
        <v>727</v>
      </c>
      <c r="G705" s="104" t="s">
        <v>2194</v>
      </c>
      <c r="H705" s="390" t="s">
        <v>2353</v>
      </c>
      <c r="I705" s="390" t="s">
        <v>699</v>
      </c>
      <c r="J705" s="88" t="s">
        <v>5123</v>
      </c>
      <c r="K705" s="366">
        <v>2</v>
      </c>
      <c r="L705" s="367">
        <v>1</v>
      </c>
      <c r="M705" s="367">
        <v>1</v>
      </c>
      <c r="N705" s="368">
        <f>VLOOKUP($G705, SCHOOL_INFO!$D$5:$AS$749, 6, FALSE)</f>
        <v>5</v>
      </c>
      <c r="O705" s="368">
        <f>VLOOKUP($G705, SCHOOL_INFO!$D$5:$AS$749, 7, FALSE)</f>
        <v>2</v>
      </c>
      <c r="P705" s="368">
        <f>VLOOKUP($G705, SCHOOL_INFO!$D$5:$AS$749, 8, FALSE)</f>
        <v>4</v>
      </c>
      <c r="Q705" s="368">
        <f>VLOOKUP($G705, SCHOOL_INFO!$D$5:$AS$749, 10, FALSE)</f>
        <v>1</v>
      </c>
      <c r="R705" s="368">
        <f>VLOOKUP($G705, SCHOOL_INFO!$D$5:$AS$749, 11, FALSE)</f>
        <v>0</v>
      </c>
      <c r="S705" s="368">
        <f>VLOOKUP($G705, SCHOOL_INFO!$D$5:$AS$749, 12, FALSE)</f>
        <v>2</v>
      </c>
      <c r="T705" s="368">
        <f>VLOOKUP($G705, SCHOOL_INFO!$D$5:$AS$749, 13, FALSE)</f>
        <v>2</v>
      </c>
      <c r="U705" s="368">
        <f>VLOOKUP($G705, SCHOOL_INFO!$D$5:$AS$749, 14, FALSE)</f>
        <v>2</v>
      </c>
      <c r="V705" s="368">
        <f>VLOOKUP($G705, SCHOOL_INFO!$D$5:$AS$749, 15, FALSE)</f>
        <v>0</v>
      </c>
      <c r="W705" s="368">
        <f>VLOOKUP($G705, SCHOOL_INFO!$D$5:$AS$749, 17, FALSE)</f>
        <v>0</v>
      </c>
      <c r="X705" s="368">
        <f>VLOOKUP($G705, SCHOOL_INFO!$D$5:$AS$749, 18, FALSE)</f>
        <v>0</v>
      </c>
      <c r="Y705" s="368">
        <f>VLOOKUP($G705, SCHOOL_INFO!$D$5:$AS$749, 19, FALSE)</f>
        <v>0</v>
      </c>
      <c r="Z705" s="368">
        <f>VLOOKUP($G705, SCHOOL_INFO!$D$5:$AS$749, 21, FALSE)</f>
        <v>2</v>
      </c>
      <c r="AA705" s="368">
        <f>VLOOKUP($G705, SCHOOL_INFO!$D$5:$AS$749, 22, FALSE)</f>
        <v>2</v>
      </c>
      <c r="AB705" s="368">
        <f>VLOOKUP($G705, SCHOOL_INFO!$D$5:$AS$749, 23, FALSE)</f>
        <v>0</v>
      </c>
      <c r="AC705" s="368">
        <f>VLOOKUP($G705, SCHOOL_INFO!$D$5:$AS$749, 25, FALSE)</f>
        <v>8</v>
      </c>
      <c r="AD705" s="368">
        <f>VLOOKUP($G705, SCHOOL_INFO!$D$5:$AS$749, 26, FALSE)</f>
        <v>2</v>
      </c>
      <c r="AE705" s="368">
        <f>VLOOKUP($G705, SCHOOL_INFO!$D$5:$AS$749, 27, FALSE)</f>
        <v>2</v>
      </c>
      <c r="AF705" s="368">
        <f>VLOOKUP($G705, SCHOOL_INFO!$D$5:$AS$749, 29, FALSE)</f>
        <v>0</v>
      </c>
      <c r="AG705" s="368">
        <f>VLOOKUP($G705, SCHOOL_INFO!$D$5:$AS$749, 30, FALSE)</f>
        <v>0</v>
      </c>
      <c r="AH705" s="368">
        <f>VLOOKUP($G705, SCHOOL_INFO!$D$5:$AS$749, 31, FALSE)</f>
        <v>0</v>
      </c>
      <c r="AI705" s="368">
        <f>VLOOKUP($G705, SCHOOL_INFO!$D$5:$AS$749, 33, FALSE)</f>
        <v>1</v>
      </c>
      <c r="AJ705" s="368">
        <f>VLOOKUP($G705, SCHOOL_INFO!$D$5:$AS$749, 34, FALSE)</f>
        <v>0</v>
      </c>
      <c r="AK705" s="368">
        <f>VLOOKUP($G705, SCHOOL_INFO!$D$5:$AS$749, 35, FALSE)</f>
        <v>4</v>
      </c>
      <c r="AL705" s="368">
        <f>VLOOKUP($B705, '0.학교(충남+대전)'!$C$4:$AH$767, 31, FALSE)</f>
        <v>3</v>
      </c>
      <c r="AM705" s="368">
        <f>VLOOKUP($B705, '0.학교(충남+대전)'!$C$4:$AH$767, 32, FALSE)</f>
        <v>3</v>
      </c>
      <c r="AN705" s="368">
        <f>VLOOKUP($G705, SCHOOL_INFO!$D$5:$AS$749, 9, FALSE)</f>
        <v>11</v>
      </c>
      <c r="AO705" s="368">
        <f>VLOOKUP($G705, SCHOOL_INFO!$D$5:$AS$749, 36, FALSE)</f>
        <v>10</v>
      </c>
      <c r="AP705" s="368">
        <f>VLOOKUP($G705, SCHOOL_INFO!$D$5:$AS$749, 37, FALSE)</f>
        <v>1</v>
      </c>
      <c r="AQ705" s="368">
        <f>VLOOKUP($B705, '0.학교(충남+대전)'!$C$4:$AC$767, 27, FALSE)</f>
        <v>7</v>
      </c>
      <c r="AR705" s="368">
        <f>VLOOKUP($B705, '0.학교(충남+대전)'!$C$4:$AH$767, 29, FALSE)</f>
        <v>7</v>
      </c>
      <c r="AS705" s="368">
        <f>VLOOKUP($B705, '0.학교(충남+대전)'!$C$4:$AH$767, 30, FALSE)</f>
        <v>4</v>
      </c>
      <c r="AT705" s="368">
        <f>VLOOKUP($G705, SCHOOL_INFO!$D$5:$AS$749, 38, FALSE)</f>
        <v>1</v>
      </c>
      <c r="AU705" s="368">
        <f>VLOOKUP($G705, SCHOOL_INFO!$D$5:$AS$749, 39, FALSE)</f>
        <v>4</v>
      </c>
      <c r="AV705" s="368">
        <f>VLOOKUP($G705, SCHOOL_INFO!$D$5:$AS$749, 40, FALSE)</f>
        <v>7</v>
      </c>
      <c r="AW705" s="368">
        <f>VLOOKUP($G705, SCHOOL_INFO!$D$5:$AS$749, 41, FALSE)</f>
        <v>6</v>
      </c>
      <c r="AX705" s="368">
        <f>VLOOKUP($G705, SCHOOL_INFO!$D$5:$AS$749, 42, FALSE)</f>
        <v>0</v>
      </c>
    </row>
    <row r="706" spans="1:50" ht="16.5" customHeight="1">
      <c r="A706" s="80">
        <v>702</v>
      </c>
      <c r="B706" s="86" t="s">
        <v>2195</v>
      </c>
      <c r="C706" s="88" t="s">
        <v>28</v>
      </c>
      <c r="D706" s="86" t="s">
        <v>2233</v>
      </c>
      <c r="E706" s="86" t="s">
        <v>2153</v>
      </c>
      <c r="F706" s="106" t="s">
        <v>727</v>
      </c>
      <c r="G706" s="104" t="s">
        <v>2196</v>
      </c>
      <c r="H706" s="390" t="s">
        <v>2353</v>
      </c>
      <c r="I706" s="390" t="s">
        <v>699</v>
      </c>
      <c r="J706" s="88" t="s">
        <v>5123</v>
      </c>
      <c r="K706" s="366">
        <v>2</v>
      </c>
      <c r="L706" s="367">
        <v>1</v>
      </c>
      <c r="M706" s="367">
        <v>1</v>
      </c>
      <c r="N706" s="368">
        <f>VLOOKUP($G706, SCHOOL_INFO!$D$5:$AS$749, 6, FALSE)</f>
        <v>4</v>
      </c>
      <c r="O706" s="368">
        <f>VLOOKUP($G706, SCHOOL_INFO!$D$5:$AS$749, 7, FALSE)</f>
        <v>1</v>
      </c>
      <c r="P706" s="368">
        <f>VLOOKUP($G706, SCHOOL_INFO!$D$5:$AS$749, 8, FALSE)</f>
        <v>3</v>
      </c>
      <c r="Q706" s="368">
        <f>VLOOKUP($G706, SCHOOL_INFO!$D$5:$AS$749, 10, FALSE)</f>
        <v>2</v>
      </c>
      <c r="R706" s="368">
        <f>VLOOKUP($G706, SCHOOL_INFO!$D$5:$AS$749, 11, FALSE)</f>
        <v>0</v>
      </c>
      <c r="S706" s="368">
        <f>VLOOKUP($G706, SCHOOL_INFO!$D$5:$AS$749, 12, FALSE)</f>
        <v>0</v>
      </c>
      <c r="T706" s="368">
        <f>VLOOKUP($G706, SCHOOL_INFO!$D$5:$AS$749, 13, FALSE)</f>
        <v>2</v>
      </c>
      <c r="U706" s="368">
        <f>VLOOKUP($G706, SCHOOL_INFO!$D$5:$AS$749, 14, FALSE)</f>
        <v>0</v>
      </c>
      <c r="V706" s="368">
        <f>VLOOKUP($G706, SCHOOL_INFO!$D$5:$AS$749, 15, FALSE)</f>
        <v>0</v>
      </c>
      <c r="W706" s="368">
        <f>VLOOKUP($G706, SCHOOL_INFO!$D$5:$AS$749, 17, FALSE)</f>
        <v>0</v>
      </c>
      <c r="X706" s="368">
        <f>VLOOKUP($G706, SCHOOL_INFO!$D$5:$AS$749, 18, FALSE)</f>
        <v>0</v>
      </c>
      <c r="Y706" s="368">
        <f>VLOOKUP($G706, SCHOOL_INFO!$D$5:$AS$749, 19, FALSE)</f>
        <v>0</v>
      </c>
      <c r="Z706" s="368">
        <f>VLOOKUP($G706, SCHOOL_INFO!$D$5:$AS$749, 21, FALSE)</f>
        <v>6</v>
      </c>
      <c r="AA706" s="368">
        <f>VLOOKUP($G706, SCHOOL_INFO!$D$5:$AS$749, 22, FALSE)</f>
        <v>4</v>
      </c>
      <c r="AB706" s="368">
        <f>VLOOKUP($G706, SCHOOL_INFO!$D$5:$AS$749, 23, FALSE)</f>
        <v>0</v>
      </c>
      <c r="AC706" s="368">
        <f>VLOOKUP($G706, SCHOOL_INFO!$D$5:$AS$749, 25, FALSE)</f>
        <v>7</v>
      </c>
      <c r="AD706" s="368">
        <f>VLOOKUP($G706, SCHOOL_INFO!$D$5:$AS$749, 26, FALSE)</f>
        <v>0</v>
      </c>
      <c r="AE706" s="368">
        <f>VLOOKUP($G706, SCHOOL_INFO!$D$5:$AS$749, 27, FALSE)</f>
        <v>1</v>
      </c>
      <c r="AF706" s="368">
        <f>VLOOKUP($G706, SCHOOL_INFO!$D$5:$AS$749, 29, FALSE)</f>
        <v>0</v>
      </c>
      <c r="AG706" s="368">
        <f>VLOOKUP($G706, SCHOOL_INFO!$D$5:$AS$749, 30, FALSE)</f>
        <v>0</v>
      </c>
      <c r="AH706" s="368">
        <f>VLOOKUP($G706, SCHOOL_INFO!$D$5:$AS$749, 31, FALSE)</f>
        <v>0</v>
      </c>
      <c r="AI706" s="368">
        <f>VLOOKUP($G706, SCHOOL_INFO!$D$5:$AS$749, 33, FALSE)</f>
        <v>1</v>
      </c>
      <c r="AJ706" s="368">
        <f>VLOOKUP($G706, SCHOOL_INFO!$D$5:$AS$749, 34, FALSE)</f>
        <v>0</v>
      </c>
      <c r="AK706" s="368">
        <f>VLOOKUP($G706, SCHOOL_INFO!$D$5:$AS$749, 35, FALSE)</f>
        <v>5</v>
      </c>
      <c r="AL706" s="368">
        <f>VLOOKUP($B706, '0.학교(충남+대전)'!$C$4:$AH$767, 31, FALSE)</f>
        <v>4</v>
      </c>
      <c r="AM706" s="368">
        <f>VLOOKUP($B706, '0.학교(충남+대전)'!$C$4:$AH$767, 32, FALSE)</f>
        <v>1</v>
      </c>
      <c r="AN706" s="368">
        <f>VLOOKUP($G706, SCHOOL_INFO!$D$5:$AS$749, 9, FALSE)</f>
        <v>8</v>
      </c>
      <c r="AO706" s="368">
        <f>VLOOKUP($G706, SCHOOL_INFO!$D$5:$AS$749, 36, FALSE)</f>
        <v>6</v>
      </c>
      <c r="AP706" s="368">
        <f>VLOOKUP($G706, SCHOOL_INFO!$D$5:$AS$749, 37, FALSE)</f>
        <v>1</v>
      </c>
      <c r="AQ706" s="368">
        <f>VLOOKUP($B706, '0.학교(충남+대전)'!$C$4:$AC$767, 27, FALSE)</f>
        <v>5</v>
      </c>
      <c r="AR706" s="368">
        <f>VLOOKUP($B706, '0.학교(충남+대전)'!$C$4:$AH$767, 29, FALSE)</f>
        <v>5</v>
      </c>
      <c r="AS706" s="368">
        <f>VLOOKUP($B706, '0.학교(충남+대전)'!$C$4:$AH$767, 30, FALSE)</f>
        <v>2</v>
      </c>
      <c r="AT706" s="368">
        <f>VLOOKUP($G706, SCHOOL_INFO!$D$5:$AS$749, 38, FALSE)</f>
        <v>1</v>
      </c>
      <c r="AU706" s="368">
        <f>VLOOKUP($G706, SCHOOL_INFO!$D$5:$AS$749, 39, FALSE)</f>
        <v>4</v>
      </c>
      <c r="AV706" s="368">
        <f>VLOOKUP($G706, SCHOOL_INFO!$D$5:$AS$749, 40, FALSE)</f>
        <v>6</v>
      </c>
      <c r="AW706" s="368">
        <f>VLOOKUP($G706, SCHOOL_INFO!$D$5:$AS$749, 41, FALSE)</f>
        <v>4</v>
      </c>
      <c r="AX706" s="368">
        <f>VLOOKUP($G706, SCHOOL_INFO!$D$5:$AS$749, 42, FALSE)</f>
        <v>0</v>
      </c>
    </row>
    <row r="707" spans="1:50" ht="16.5" customHeight="1">
      <c r="A707" s="81">
        <v>703</v>
      </c>
      <c r="B707" s="86" t="s">
        <v>2197</v>
      </c>
      <c r="C707" s="88" t="s">
        <v>28</v>
      </c>
      <c r="D707" s="86" t="s">
        <v>2233</v>
      </c>
      <c r="E707" s="86" t="s">
        <v>2153</v>
      </c>
      <c r="F707" s="103" t="s">
        <v>724</v>
      </c>
      <c r="G707" s="104" t="s">
        <v>2198</v>
      </c>
      <c r="H707" s="390" t="s">
        <v>26</v>
      </c>
      <c r="I707" s="390" t="s">
        <v>699</v>
      </c>
      <c r="J707" s="88" t="s">
        <v>5123</v>
      </c>
      <c r="K707" s="366">
        <v>2</v>
      </c>
      <c r="L707" s="367">
        <v>1</v>
      </c>
      <c r="M707" s="367">
        <v>1</v>
      </c>
      <c r="N707" s="368">
        <f>VLOOKUP($G707, SCHOOL_INFO!$D$5:$AS$749, 6, FALSE)</f>
        <v>11</v>
      </c>
      <c r="O707" s="368">
        <f>VLOOKUP($G707, SCHOOL_INFO!$D$5:$AS$749, 7, FALSE)</f>
        <v>6</v>
      </c>
      <c r="P707" s="368">
        <f>VLOOKUP($G707, SCHOOL_INFO!$D$5:$AS$749, 8, FALSE)</f>
        <v>2</v>
      </c>
      <c r="Q707" s="368">
        <f>VLOOKUP($G707, SCHOOL_INFO!$D$5:$AS$749, 10, FALSE)</f>
        <v>0</v>
      </c>
      <c r="R707" s="368">
        <f>VLOOKUP($G707, SCHOOL_INFO!$D$5:$AS$749, 11, FALSE)</f>
        <v>1</v>
      </c>
      <c r="S707" s="368">
        <f>VLOOKUP($G707, SCHOOL_INFO!$D$5:$AS$749, 12, FALSE)</f>
        <v>0</v>
      </c>
      <c r="T707" s="368">
        <f>VLOOKUP($G707, SCHOOL_INFO!$D$5:$AS$749, 13, FALSE)</f>
        <v>2</v>
      </c>
      <c r="U707" s="368">
        <f>VLOOKUP($G707, SCHOOL_INFO!$D$5:$AS$749, 14, FALSE)</f>
        <v>2</v>
      </c>
      <c r="V707" s="368">
        <f>VLOOKUP($G707, SCHOOL_INFO!$D$5:$AS$749, 15, FALSE)</f>
        <v>0</v>
      </c>
      <c r="W707" s="368">
        <f>VLOOKUP($G707, SCHOOL_INFO!$D$5:$AS$749, 17, FALSE)</f>
        <v>0</v>
      </c>
      <c r="X707" s="368">
        <f>VLOOKUP($G707, SCHOOL_INFO!$D$5:$AS$749, 18, FALSE)</f>
        <v>0</v>
      </c>
      <c r="Y707" s="368">
        <f>VLOOKUP($G707, SCHOOL_INFO!$D$5:$AS$749, 19, FALSE)</f>
        <v>0</v>
      </c>
      <c r="Z707" s="368">
        <f>VLOOKUP($G707, SCHOOL_INFO!$D$5:$AS$749, 21, FALSE)</f>
        <v>4</v>
      </c>
      <c r="AA707" s="368">
        <f>VLOOKUP($G707, SCHOOL_INFO!$D$5:$AS$749, 22, FALSE)</f>
        <v>2</v>
      </c>
      <c r="AB707" s="368">
        <f>VLOOKUP($G707, SCHOOL_INFO!$D$5:$AS$749, 23, FALSE)</f>
        <v>0</v>
      </c>
      <c r="AC707" s="368">
        <f>VLOOKUP($G707, SCHOOL_INFO!$D$5:$AS$749, 25, FALSE)</f>
        <v>17</v>
      </c>
      <c r="AD707" s="368">
        <f>VLOOKUP($G707, SCHOOL_INFO!$D$5:$AS$749, 26, FALSE)</f>
        <v>12</v>
      </c>
      <c r="AE707" s="368">
        <f>VLOOKUP($G707, SCHOOL_INFO!$D$5:$AS$749, 27, FALSE)</f>
        <v>0</v>
      </c>
      <c r="AF707" s="368">
        <f>VLOOKUP($G707, SCHOOL_INFO!$D$5:$AS$749, 29, FALSE)</f>
        <v>1</v>
      </c>
      <c r="AG707" s="368">
        <f>VLOOKUP($G707, SCHOOL_INFO!$D$5:$AS$749, 30, FALSE)</f>
        <v>1</v>
      </c>
      <c r="AH707" s="368">
        <f>VLOOKUP($G707, SCHOOL_INFO!$D$5:$AS$749, 31, FALSE)</f>
        <v>0</v>
      </c>
      <c r="AI707" s="368">
        <f>VLOOKUP($G707, SCHOOL_INFO!$D$5:$AS$749, 33, FALSE)</f>
        <v>1</v>
      </c>
      <c r="AJ707" s="368">
        <f>VLOOKUP($G707, SCHOOL_INFO!$D$5:$AS$749, 34, FALSE)</f>
        <v>0</v>
      </c>
      <c r="AK707" s="368">
        <f>VLOOKUP($G707, SCHOOL_INFO!$D$5:$AS$749, 35, FALSE)</f>
        <v>5</v>
      </c>
      <c r="AL707" s="368">
        <f>VLOOKUP($B707, '0.학교(충남+대전)'!$C$4:$AH$767, 31, FALSE)</f>
        <v>5</v>
      </c>
      <c r="AM707" s="368">
        <f>VLOOKUP($B707, '0.학교(충남+대전)'!$C$4:$AH$767, 32, FALSE)</f>
        <v>0</v>
      </c>
      <c r="AN707" s="368">
        <f>VLOOKUP($G707, SCHOOL_INFO!$D$5:$AS$749, 9, FALSE)</f>
        <v>19</v>
      </c>
      <c r="AO707" s="368">
        <f>VLOOKUP($G707, SCHOOL_INFO!$D$5:$AS$749, 36, FALSE)</f>
        <v>24</v>
      </c>
      <c r="AP707" s="368">
        <f>VLOOKUP($G707, SCHOOL_INFO!$D$5:$AS$749, 37, FALSE)</f>
        <v>0</v>
      </c>
      <c r="AQ707" s="368">
        <f>VLOOKUP($B707, '0.학교(충남+대전)'!$C$4:$AC$767, 27, FALSE)</f>
        <v>24</v>
      </c>
      <c r="AR707" s="368">
        <f>VLOOKUP($B707, '0.학교(충남+대전)'!$C$4:$AH$767, 29, FALSE)</f>
        <v>24</v>
      </c>
      <c r="AS707" s="368">
        <f>VLOOKUP($B707, '0.학교(충남+대전)'!$C$4:$AH$767, 30, FALSE)</f>
        <v>0</v>
      </c>
      <c r="AT707" s="368">
        <f>VLOOKUP($G707, SCHOOL_INFO!$D$5:$AS$749, 38, FALSE)</f>
        <v>1</v>
      </c>
      <c r="AU707" s="368">
        <f>VLOOKUP($G707, SCHOOL_INFO!$D$5:$AS$749, 39, FALSE)</f>
        <v>6</v>
      </c>
      <c r="AV707" s="368">
        <f>VLOOKUP($G707, SCHOOL_INFO!$D$5:$AS$749, 40, FALSE)</f>
        <v>24</v>
      </c>
      <c r="AW707" s="368">
        <f>VLOOKUP($G707, SCHOOL_INFO!$D$5:$AS$749, 41, FALSE)</f>
        <v>9</v>
      </c>
      <c r="AX707" s="368">
        <f>VLOOKUP($G707, SCHOOL_INFO!$D$5:$AS$749, 42, FALSE)</f>
        <v>0</v>
      </c>
    </row>
    <row r="708" spans="1:50" ht="16.5" customHeight="1">
      <c r="A708" s="80">
        <v>704</v>
      </c>
      <c r="B708" s="93" t="s">
        <v>2199</v>
      </c>
      <c r="C708" s="88" t="s">
        <v>28</v>
      </c>
      <c r="D708" s="93" t="s">
        <v>2233</v>
      </c>
      <c r="E708" s="93" t="s">
        <v>2153</v>
      </c>
      <c r="F708" s="103" t="s">
        <v>724</v>
      </c>
      <c r="G708" s="110" t="s">
        <v>2200</v>
      </c>
      <c r="H708" s="390" t="s">
        <v>26</v>
      </c>
      <c r="I708" s="390" t="s">
        <v>699</v>
      </c>
      <c r="J708" s="88" t="s">
        <v>5123</v>
      </c>
      <c r="K708" s="366">
        <v>2</v>
      </c>
      <c r="L708" s="367">
        <v>1</v>
      </c>
      <c r="M708" s="367">
        <v>1</v>
      </c>
      <c r="N708" s="368">
        <f>VLOOKUP($G708, SCHOOL_INFO!$D$5:$AS$749, 6, FALSE)</f>
        <v>2</v>
      </c>
      <c r="O708" s="368">
        <f>VLOOKUP($G708, SCHOOL_INFO!$D$5:$AS$749, 7, FALSE)</f>
        <v>2</v>
      </c>
      <c r="P708" s="368">
        <f>VLOOKUP($G708, SCHOOL_INFO!$D$5:$AS$749, 8, FALSE)</f>
        <v>1</v>
      </c>
      <c r="Q708" s="368">
        <f>VLOOKUP($G708, SCHOOL_INFO!$D$5:$AS$749, 10, FALSE)</f>
        <v>0</v>
      </c>
      <c r="R708" s="368">
        <f>VLOOKUP($G708, SCHOOL_INFO!$D$5:$AS$749, 11, FALSE)</f>
        <v>0</v>
      </c>
      <c r="S708" s="368">
        <f>VLOOKUP($G708, SCHOOL_INFO!$D$5:$AS$749, 12, FALSE)</f>
        <v>0</v>
      </c>
      <c r="T708" s="368">
        <f>VLOOKUP($G708, SCHOOL_INFO!$D$5:$AS$749, 13, FALSE)</f>
        <v>0</v>
      </c>
      <c r="U708" s="368">
        <f>VLOOKUP($G708, SCHOOL_INFO!$D$5:$AS$749, 14, FALSE)</f>
        <v>0</v>
      </c>
      <c r="V708" s="368">
        <f>VLOOKUP($G708, SCHOOL_INFO!$D$5:$AS$749, 15, FALSE)</f>
        <v>0</v>
      </c>
      <c r="W708" s="368">
        <f>VLOOKUP($G708, SCHOOL_INFO!$D$5:$AS$749, 17, FALSE)</f>
        <v>0</v>
      </c>
      <c r="X708" s="368">
        <f>VLOOKUP($G708, SCHOOL_INFO!$D$5:$AS$749, 18, FALSE)</f>
        <v>0</v>
      </c>
      <c r="Y708" s="368">
        <f>VLOOKUP($G708, SCHOOL_INFO!$D$5:$AS$749, 19, FALSE)</f>
        <v>0</v>
      </c>
      <c r="Z708" s="368">
        <f>VLOOKUP($G708, SCHOOL_INFO!$D$5:$AS$749, 21, FALSE)</f>
        <v>6</v>
      </c>
      <c r="AA708" s="368">
        <f>VLOOKUP($G708, SCHOOL_INFO!$D$5:$AS$749, 22, FALSE)</f>
        <v>3</v>
      </c>
      <c r="AB708" s="368">
        <f>VLOOKUP($G708, SCHOOL_INFO!$D$5:$AS$749, 23, FALSE)</f>
        <v>0</v>
      </c>
      <c r="AC708" s="368">
        <f>VLOOKUP($G708, SCHOOL_INFO!$D$5:$AS$749, 25, FALSE)</f>
        <v>0</v>
      </c>
      <c r="AD708" s="368">
        <f>VLOOKUP($G708, SCHOOL_INFO!$D$5:$AS$749, 26, FALSE)</f>
        <v>2</v>
      </c>
      <c r="AE708" s="368">
        <f>VLOOKUP($G708, SCHOOL_INFO!$D$5:$AS$749, 27, FALSE)</f>
        <v>0</v>
      </c>
      <c r="AF708" s="368">
        <f>VLOOKUP($G708, SCHOOL_INFO!$D$5:$AS$749, 29, FALSE)</f>
        <v>0</v>
      </c>
      <c r="AG708" s="368">
        <f>VLOOKUP($G708, SCHOOL_INFO!$D$5:$AS$749, 30, FALSE)</f>
        <v>0</v>
      </c>
      <c r="AH708" s="368">
        <f>VLOOKUP($G708, SCHOOL_INFO!$D$5:$AS$749, 31, FALSE)</f>
        <v>0</v>
      </c>
      <c r="AI708" s="368">
        <f>VLOOKUP($G708, SCHOOL_INFO!$D$5:$AS$749, 33, FALSE)</f>
        <v>1</v>
      </c>
      <c r="AJ708" s="368">
        <f>VLOOKUP($G708, SCHOOL_INFO!$D$5:$AS$749, 34, FALSE)</f>
        <v>0</v>
      </c>
      <c r="AK708" s="368">
        <f>VLOOKUP($G708, SCHOOL_INFO!$D$5:$AS$749, 35, FALSE)</f>
        <v>0</v>
      </c>
      <c r="AL708" s="368">
        <f>VLOOKUP($B708, '0.학교(충남+대전)'!$C$4:$AH$767, 31, FALSE)</f>
        <v>0</v>
      </c>
      <c r="AM708" s="368">
        <f>VLOOKUP($B708, '0.학교(충남+대전)'!$C$4:$AH$767, 32, FALSE)</f>
        <v>0</v>
      </c>
      <c r="AN708" s="368">
        <f>VLOOKUP($G708, SCHOOL_INFO!$D$5:$AS$749, 9, FALSE)</f>
        <v>5</v>
      </c>
      <c r="AO708" s="368">
        <f>VLOOKUP($G708, SCHOOL_INFO!$D$5:$AS$749, 36, FALSE)</f>
        <v>2</v>
      </c>
      <c r="AP708" s="368">
        <f>VLOOKUP($G708, SCHOOL_INFO!$D$5:$AS$749, 37, FALSE)</f>
        <v>0</v>
      </c>
      <c r="AQ708" s="368">
        <f>VLOOKUP($B708, '0.학교(충남+대전)'!$C$4:$AC$767, 27, FALSE)</f>
        <v>0</v>
      </c>
      <c r="AR708" s="368">
        <f>VLOOKUP($B708, '0.학교(충남+대전)'!$C$4:$AH$767, 29, FALSE)</f>
        <v>0</v>
      </c>
      <c r="AS708" s="368">
        <f>VLOOKUP($B708, '0.학교(충남+대전)'!$C$4:$AH$767, 30, FALSE)</f>
        <v>0</v>
      </c>
      <c r="AT708" s="368">
        <f>VLOOKUP($G708, SCHOOL_INFO!$D$5:$AS$749, 38, FALSE)</f>
        <v>1</v>
      </c>
      <c r="AU708" s="368">
        <f>VLOOKUP($G708, SCHOOL_INFO!$D$5:$AS$749, 39, FALSE)</f>
        <v>1</v>
      </c>
      <c r="AV708" s="368">
        <f>VLOOKUP($G708, SCHOOL_INFO!$D$5:$AS$749, 40, FALSE)</f>
        <v>0</v>
      </c>
      <c r="AW708" s="368">
        <f>VLOOKUP($G708, SCHOOL_INFO!$D$5:$AS$749, 41, FALSE)</f>
        <v>2</v>
      </c>
      <c r="AX708" s="368">
        <f>VLOOKUP($G708, SCHOOL_INFO!$D$5:$AS$749, 42, FALSE)</f>
        <v>0</v>
      </c>
    </row>
    <row r="709" spans="1:50" ht="16.5" customHeight="1">
      <c r="A709" s="80">
        <v>705</v>
      </c>
      <c r="B709" s="86" t="s">
        <v>2201</v>
      </c>
      <c r="C709" s="88" t="s">
        <v>28</v>
      </c>
      <c r="D709" s="86" t="s">
        <v>2233</v>
      </c>
      <c r="E709" s="86" t="s">
        <v>2153</v>
      </c>
      <c r="F709" s="103" t="s">
        <v>724</v>
      </c>
      <c r="G709" s="104" t="s">
        <v>2202</v>
      </c>
      <c r="H709" s="390" t="s">
        <v>26</v>
      </c>
      <c r="I709" s="390" t="s">
        <v>699</v>
      </c>
      <c r="J709" s="88" t="s">
        <v>5123</v>
      </c>
      <c r="K709" s="366">
        <v>2</v>
      </c>
      <c r="L709" s="367">
        <v>1</v>
      </c>
      <c r="M709" s="367">
        <v>1</v>
      </c>
      <c r="N709" s="368">
        <f>VLOOKUP($G709, SCHOOL_INFO!$D$5:$AS$749, 6, FALSE)</f>
        <v>8</v>
      </c>
      <c r="O709" s="368">
        <f>VLOOKUP($G709, SCHOOL_INFO!$D$5:$AS$749, 7, FALSE)</f>
        <v>2</v>
      </c>
      <c r="P709" s="368">
        <f>VLOOKUP($G709, SCHOOL_INFO!$D$5:$AS$749, 8, FALSE)</f>
        <v>2</v>
      </c>
      <c r="Q709" s="368">
        <f>VLOOKUP($G709, SCHOOL_INFO!$D$5:$AS$749, 10, FALSE)</f>
        <v>3</v>
      </c>
      <c r="R709" s="368">
        <f>VLOOKUP($G709, SCHOOL_INFO!$D$5:$AS$749, 11, FALSE)</f>
        <v>0</v>
      </c>
      <c r="S709" s="368">
        <f>VLOOKUP($G709, SCHOOL_INFO!$D$5:$AS$749, 12, FALSE)</f>
        <v>0</v>
      </c>
      <c r="T709" s="368">
        <f>VLOOKUP($G709, SCHOOL_INFO!$D$5:$AS$749, 13, FALSE)</f>
        <v>0</v>
      </c>
      <c r="U709" s="368">
        <f>VLOOKUP($G709, SCHOOL_INFO!$D$5:$AS$749, 14, FALSE)</f>
        <v>0</v>
      </c>
      <c r="V709" s="368">
        <f>VLOOKUP($G709, SCHOOL_INFO!$D$5:$AS$749, 15, FALSE)</f>
        <v>0</v>
      </c>
      <c r="W709" s="368">
        <f>VLOOKUP($G709, SCHOOL_INFO!$D$5:$AS$749, 17, FALSE)</f>
        <v>1</v>
      </c>
      <c r="X709" s="368">
        <f>VLOOKUP($G709, SCHOOL_INFO!$D$5:$AS$749, 18, FALSE)</f>
        <v>1</v>
      </c>
      <c r="Y709" s="368">
        <f>VLOOKUP($G709, SCHOOL_INFO!$D$5:$AS$749, 19, FALSE)</f>
        <v>1</v>
      </c>
      <c r="Z709" s="368">
        <f>VLOOKUP($G709, SCHOOL_INFO!$D$5:$AS$749, 21, FALSE)</f>
        <v>5</v>
      </c>
      <c r="AA709" s="368">
        <f>VLOOKUP($G709, SCHOOL_INFO!$D$5:$AS$749, 22, FALSE)</f>
        <v>5</v>
      </c>
      <c r="AB709" s="368">
        <f>VLOOKUP($G709, SCHOOL_INFO!$D$5:$AS$749, 23, FALSE)</f>
        <v>0</v>
      </c>
      <c r="AC709" s="368">
        <f>VLOOKUP($G709, SCHOOL_INFO!$D$5:$AS$749, 25, FALSE)</f>
        <v>18</v>
      </c>
      <c r="AD709" s="368">
        <f>VLOOKUP($G709, SCHOOL_INFO!$D$5:$AS$749, 26, FALSE)</f>
        <v>0</v>
      </c>
      <c r="AE709" s="368">
        <f>VLOOKUP($G709, SCHOOL_INFO!$D$5:$AS$749, 27, FALSE)</f>
        <v>0</v>
      </c>
      <c r="AF709" s="368">
        <f>VLOOKUP($G709, SCHOOL_INFO!$D$5:$AS$749, 29, FALSE)</f>
        <v>0</v>
      </c>
      <c r="AG709" s="368">
        <f>VLOOKUP($G709, SCHOOL_INFO!$D$5:$AS$749, 30, FALSE)</f>
        <v>0</v>
      </c>
      <c r="AH709" s="368">
        <f>VLOOKUP($G709, SCHOOL_INFO!$D$5:$AS$749, 31, FALSE)</f>
        <v>0</v>
      </c>
      <c r="AI709" s="368">
        <f>VLOOKUP($G709, SCHOOL_INFO!$D$5:$AS$749, 33, FALSE)</f>
        <v>1</v>
      </c>
      <c r="AJ709" s="368">
        <f>VLOOKUP($G709, SCHOOL_INFO!$D$5:$AS$749, 34, FALSE)</f>
        <v>0</v>
      </c>
      <c r="AK709" s="368">
        <f>VLOOKUP($G709, SCHOOL_INFO!$D$5:$AS$749, 35, FALSE)</f>
        <v>2</v>
      </c>
      <c r="AL709" s="368">
        <f>VLOOKUP($B709, '0.학교(충남+대전)'!$C$4:$AH$767, 31, FALSE)</f>
        <v>4</v>
      </c>
      <c r="AM709" s="368">
        <f>VLOOKUP($B709, '0.학교(충남+대전)'!$C$4:$AH$767, 32, FALSE)</f>
        <v>0</v>
      </c>
      <c r="AN709" s="368">
        <f>VLOOKUP($G709, SCHOOL_INFO!$D$5:$AS$749, 9, FALSE)</f>
        <v>12</v>
      </c>
      <c r="AO709" s="368">
        <f>VLOOKUP($G709, SCHOOL_INFO!$D$5:$AS$749, 36, FALSE)</f>
        <v>13</v>
      </c>
      <c r="AP709" s="368">
        <f>VLOOKUP($G709, SCHOOL_INFO!$D$5:$AS$749, 37, FALSE)</f>
        <v>0</v>
      </c>
      <c r="AQ709" s="368">
        <f>VLOOKUP($B709, '0.학교(충남+대전)'!$C$4:$AC$767, 27, FALSE)</f>
        <v>11</v>
      </c>
      <c r="AR709" s="368">
        <f>VLOOKUP($B709, '0.학교(충남+대전)'!$C$4:$AH$767, 29, FALSE)</f>
        <v>11</v>
      </c>
      <c r="AS709" s="368">
        <f>VLOOKUP($B709, '0.학교(충남+대전)'!$C$4:$AH$767, 30, FALSE)</f>
        <v>2</v>
      </c>
      <c r="AT709" s="368">
        <f>VLOOKUP($G709, SCHOOL_INFO!$D$5:$AS$749, 38, FALSE)</f>
        <v>1</v>
      </c>
      <c r="AU709" s="368">
        <f>VLOOKUP($G709, SCHOOL_INFO!$D$5:$AS$749, 39, FALSE)</f>
        <v>3</v>
      </c>
      <c r="AV709" s="368">
        <f>VLOOKUP($G709, SCHOOL_INFO!$D$5:$AS$749, 40, FALSE)</f>
        <v>12</v>
      </c>
      <c r="AW709" s="368">
        <f>VLOOKUP($G709, SCHOOL_INFO!$D$5:$AS$749, 41, FALSE)</f>
        <v>0</v>
      </c>
      <c r="AX709" s="368">
        <f>VLOOKUP($G709, SCHOOL_INFO!$D$5:$AS$749, 42, FALSE)</f>
        <v>0</v>
      </c>
    </row>
    <row r="710" spans="1:50" ht="16.5" customHeight="1">
      <c r="A710" s="81">
        <v>706</v>
      </c>
      <c r="B710" s="86" t="s">
        <v>2203</v>
      </c>
      <c r="C710" s="88" t="s">
        <v>28</v>
      </c>
      <c r="D710" s="86" t="s">
        <v>2233</v>
      </c>
      <c r="E710" s="86" t="s">
        <v>2153</v>
      </c>
      <c r="F710" s="106" t="s">
        <v>727</v>
      </c>
      <c r="G710" s="104" t="s">
        <v>2204</v>
      </c>
      <c r="H710" s="390" t="s">
        <v>26</v>
      </c>
      <c r="I710" s="390" t="s">
        <v>35</v>
      </c>
      <c r="J710" s="88" t="s">
        <v>5123</v>
      </c>
      <c r="K710" s="366">
        <v>3</v>
      </c>
      <c r="L710" s="367">
        <v>1</v>
      </c>
      <c r="M710" s="367">
        <v>1</v>
      </c>
      <c r="N710" s="368">
        <f>VLOOKUP($G710, SCHOOL_INFO!$D$5:$AS$749, 6, FALSE)</f>
        <v>14</v>
      </c>
      <c r="O710" s="368">
        <f>VLOOKUP($G710, SCHOOL_INFO!$D$5:$AS$749, 7, FALSE)</f>
        <v>7</v>
      </c>
      <c r="P710" s="368">
        <f>VLOOKUP($G710, SCHOOL_INFO!$D$5:$AS$749, 8, FALSE)</f>
        <v>14</v>
      </c>
      <c r="Q710" s="368">
        <f>VLOOKUP($G710, SCHOOL_INFO!$D$5:$AS$749, 10, FALSE)</f>
        <v>0</v>
      </c>
      <c r="R710" s="368">
        <f>VLOOKUP($G710, SCHOOL_INFO!$D$5:$AS$749, 11, FALSE)</f>
        <v>0</v>
      </c>
      <c r="S710" s="368">
        <f>VLOOKUP($G710, SCHOOL_INFO!$D$5:$AS$749, 12, FALSE)</f>
        <v>1</v>
      </c>
      <c r="T710" s="368">
        <f>VLOOKUP($G710, SCHOOL_INFO!$D$5:$AS$749, 13, FALSE)</f>
        <v>19</v>
      </c>
      <c r="U710" s="368">
        <f>VLOOKUP($G710, SCHOOL_INFO!$D$5:$AS$749, 14, FALSE)</f>
        <v>5</v>
      </c>
      <c r="V710" s="368">
        <f>VLOOKUP($G710, SCHOOL_INFO!$D$5:$AS$749, 15, FALSE)</f>
        <v>8</v>
      </c>
      <c r="W710" s="368">
        <f>VLOOKUP($G710, SCHOOL_INFO!$D$5:$AS$749, 17, FALSE)</f>
        <v>0</v>
      </c>
      <c r="X710" s="368">
        <f>VLOOKUP($G710, SCHOOL_INFO!$D$5:$AS$749, 18, FALSE)</f>
        <v>0</v>
      </c>
      <c r="Y710" s="368">
        <f>VLOOKUP($G710, SCHOOL_INFO!$D$5:$AS$749, 19, FALSE)</f>
        <v>0</v>
      </c>
      <c r="Z710" s="368">
        <f>VLOOKUP($G710, SCHOOL_INFO!$D$5:$AS$749, 21, FALSE)</f>
        <v>6</v>
      </c>
      <c r="AA710" s="368">
        <f>VLOOKUP($G710, SCHOOL_INFO!$D$5:$AS$749, 22, FALSE)</f>
        <v>3</v>
      </c>
      <c r="AB710" s="368">
        <f>VLOOKUP($G710, SCHOOL_INFO!$D$5:$AS$749, 23, FALSE)</f>
        <v>0</v>
      </c>
      <c r="AC710" s="368">
        <f>VLOOKUP($G710, SCHOOL_INFO!$D$5:$AS$749, 25, FALSE)</f>
        <v>10</v>
      </c>
      <c r="AD710" s="368">
        <f>VLOOKUP($G710, SCHOOL_INFO!$D$5:$AS$749, 26, FALSE)</f>
        <v>2</v>
      </c>
      <c r="AE710" s="368">
        <f>VLOOKUP($G710, SCHOOL_INFO!$D$5:$AS$749, 27, FALSE)</f>
        <v>8</v>
      </c>
      <c r="AF710" s="368">
        <f>VLOOKUP($G710, SCHOOL_INFO!$D$5:$AS$749, 29, FALSE)</f>
        <v>0</v>
      </c>
      <c r="AG710" s="368">
        <f>VLOOKUP($G710, SCHOOL_INFO!$D$5:$AS$749, 30, FALSE)</f>
        <v>0</v>
      </c>
      <c r="AH710" s="368">
        <f>VLOOKUP($G710, SCHOOL_INFO!$D$5:$AS$749, 31, FALSE)</f>
        <v>0</v>
      </c>
      <c r="AI710" s="368">
        <f>VLOOKUP($G710, SCHOOL_INFO!$D$5:$AS$749, 33, FALSE)</f>
        <v>1</v>
      </c>
      <c r="AJ710" s="368">
        <f>VLOOKUP($G710, SCHOOL_INFO!$D$5:$AS$749, 34, FALSE)</f>
        <v>0</v>
      </c>
      <c r="AK710" s="368">
        <f>VLOOKUP($G710, SCHOOL_INFO!$D$5:$AS$749, 35, FALSE)</f>
        <v>7</v>
      </c>
      <c r="AL710" s="368">
        <f>VLOOKUP($B710, '0.학교(충남+대전)'!$C$4:$AH$767, 31, FALSE)</f>
        <v>4</v>
      </c>
      <c r="AM710" s="368">
        <f>VLOOKUP($B710, '0.학교(충남+대전)'!$C$4:$AH$767, 32, FALSE)</f>
        <v>3</v>
      </c>
      <c r="AN710" s="368">
        <f>VLOOKUP($G710, SCHOOL_INFO!$D$5:$AS$749, 9, FALSE)</f>
        <v>35</v>
      </c>
      <c r="AO710" s="368">
        <f>VLOOKUP($G710, SCHOOL_INFO!$D$5:$AS$749, 36, FALSE)</f>
        <v>69</v>
      </c>
      <c r="AP710" s="368">
        <f>VLOOKUP($G710, SCHOOL_INFO!$D$5:$AS$749, 37, FALSE)</f>
        <v>0</v>
      </c>
      <c r="AQ710" s="368">
        <f>VLOOKUP($B710, '0.학교(충남+대전)'!$C$4:$AC$767, 27, FALSE)</f>
        <v>31</v>
      </c>
      <c r="AR710" s="368">
        <f>VLOOKUP($B710, '0.학교(충남+대전)'!$C$4:$AH$767, 29, FALSE)</f>
        <v>30</v>
      </c>
      <c r="AS710" s="368">
        <f>VLOOKUP($B710, '0.학교(충남+대전)'!$C$4:$AH$767, 30, FALSE)</f>
        <v>39</v>
      </c>
      <c r="AT710" s="368">
        <f>VLOOKUP($G710, SCHOOL_INFO!$D$5:$AS$749, 38, FALSE)</f>
        <v>1</v>
      </c>
      <c r="AU710" s="368">
        <f>VLOOKUP($G710, SCHOOL_INFO!$D$5:$AS$749, 39, FALSE)</f>
        <v>4</v>
      </c>
      <c r="AV710" s="368">
        <f>VLOOKUP($G710, SCHOOL_INFO!$D$5:$AS$749, 40, FALSE)</f>
        <v>68</v>
      </c>
      <c r="AW710" s="368">
        <f>VLOOKUP($G710, SCHOOL_INFO!$D$5:$AS$749, 41, FALSE)</f>
        <v>8</v>
      </c>
      <c r="AX710" s="368">
        <f>VLOOKUP($G710, SCHOOL_INFO!$D$5:$AS$749, 42, FALSE)</f>
        <v>0</v>
      </c>
    </row>
    <row r="711" spans="1:50" ht="16.5" customHeight="1">
      <c r="A711" s="80">
        <v>707</v>
      </c>
      <c r="B711" s="86" t="s">
        <v>2205</v>
      </c>
      <c r="C711" s="88" t="s">
        <v>28</v>
      </c>
      <c r="D711" s="86" t="s">
        <v>2233</v>
      </c>
      <c r="E711" s="86" t="s">
        <v>2153</v>
      </c>
      <c r="F711" s="106" t="s">
        <v>727</v>
      </c>
      <c r="G711" s="104" t="s">
        <v>2206</v>
      </c>
      <c r="H711" s="390" t="s">
        <v>26</v>
      </c>
      <c r="I711" s="390" t="s">
        <v>35</v>
      </c>
      <c r="J711" s="88" t="s">
        <v>5123</v>
      </c>
      <c r="K711" s="366">
        <v>3</v>
      </c>
      <c r="L711" s="367">
        <v>1</v>
      </c>
      <c r="M711" s="367">
        <v>1</v>
      </c>
      <c r="N711" s="368">
        <f>VLOOKUP($G711, SCHOOL_INFO!$D$5:$AS$749, 6, FALSE)</f>
        <v>13</v>
      </c>
      <c r="O711" s="368">
        <f>VLOOKUP($G711, SCHOOL_INFO!$D$5:$AS$749, 7, FALSE)</f>
        <v>4</v>
      </c>
      <c r="P711" s="368">
        <f>VLOOKUP($G711, SCHOOL_INFO!$D$5:$AS$749, 8, FALSE)</f>
        <v>7</v>
      </c>
      <c r="Q711" s="368">
        <f>VLOOKUP($G711, SCHOOL_INFO!$D$5:$AS$749, 10, FALSE)</f>
        <v>2</v>
      </c>
      <c r="R711" s="368">
        <f>VLOOKUP($G711, SCHOOL_INFO!$D$5:$AS$749, 11, FALSE)</f>
        <v>0</v>
      </c>
      <c r="S711" s="368">
        <f>VLOOKUP($G711, SCHOOL_INFO!$D$5:$AS$749, 12, FALSE)</f>
        <v>0</v>
      </c>
      <c r="T711" s="368">
        <f>VLOOKUP($G711, SCHOOL_INFO!$D$5:$AS$749, 13, FALSE)</f>
        <v>0</v>
      </c>
      <c r="U711" s="368">
        <f>VLOOKUP($G711, SCHOOL_INFO!$D$5:$AS$749, 14, FALSE)</f>
        <v>0</v>
      </c>
      <c r="V711" s="368">
        <f>VLOOKUP($G711, SCHOOL_INFO!$D$5:$AS$749, 15, FALSE)</f>
        <v>0</v>
      </c>
      <c r="W711" s="368">
        <f>VLOOKUP($G711, SCHOOL_INFO!$D$5:$AS$749, 17, FALSE)</f>
        <v>11</v>
      </c>
      <c r="X711" s="368">
        <f>VLOOKUP($G711, SCHOOL_INFO!$D$5:$AS$749, 18, FALSE)</f>
        <v>7</v>
      </c>
      <c r="Y711" s="368">
        <f>VLOOKUP($G711, SCHOOL_INFO!$D$5:$AS$749, 19, FALSE)</f>
        <v>9</v>
      </c>
      <c r="Z711" s="368">
        <f>VLOOKUP($G711, SCHOOL_INFO!$D$5:$AS$749, 21, FALSE)</f>
        <v>2</v>
      </c>
      <c r="AA711" s="368">
        <f>VLOOKUP($G711, SCHOOL_INFO!$D$5:$AS$749, 22, FALSE)</f>
        <v>2</v>
      </c>
      <c r="AB711" s="368">
        <f>VLOOKUP($G711, SCHOOL_INFO!$D$5:$AS$749, 23, FALSE)</f>
        <v>0</v>
      </c>
      <c r="AC711" s="368">
        <f>VLOOKUP($G711, SCHOOL_INFO!$D$5:$AS$749, 25, FALSE)</f>
        <v>20</v>
      </c>
      <c r="AD711" s="368">
        <f>VLOOKUP($G711, SCHOOL_INFO!$D$5:$AS$749, 26, FALSE)</f>
        <v>0</v>
      </c>
      <c r="AE711" s="368">
        <f>VLOOKUP($G711, SCHOOL_INFO!$D$5:$AS$749, 27, FALSE)</f>
        <v>0</v>
      </c>
      <c r="AF711" s="368">
        <f>VLOOKUP($G711, SCHOOL_INFO!$D$5:$AS$749, 29, FALSE)</f>
        <v>0</v>
      </c>
      <c r="AG711" s="368">
        <f>VLOOKUP($G711, SCHOOL_INFO!$D$5:$AS$749, 30, FALSE)</f>
        <v>0</v>
      </c>
      <c r="AH711" s="368">
        <f>VLOOKUP($G711, SCHOOL_INFO!$D$5:$AS$749, 31, FALSE)</f>
        <v>0</v>
      </c>
      <c r="AI711" s="368">
        <f>VLOOKUP($G711, SCHOOL_INFO!$D$5:$AS$749, 33, FALSE)</f>
        <v>1</v>
      </c>
      <c r="AJ711" s="368">
        <f>VLOOKUP($G711, SCHOOL_INFO!$D$5:$AS$749, 34, FALSE)</f>
        <v>0</v>
      </c>
      <c r="AK711" s="368">
        <f>VLOOKUP($G711, SCHOOL_INFO!$D$5:$AS$749, 35, FALSE)</f>
        <v>12</v>
      </c>
      <c r="AL711" s="368">
        <f>VLOOKUP($B711, '0.학교(충남+대전)'!$C$4:$AH$767, 31, FALSE)</f>
        <v>5</v>
      </c>
      <c r="AM711" s="368">
        <f>VLOOKUP($B711, '0.학교(충남+대전)'!$C$4:$AH$767, 32, FALSE)</f>
        <v>7</v>
      </c>
      <c r="AN711" s="368">
        <f>VLOOKUP($G711, SCHOOL_INFO!$D$5:$AS$749, 9, FALSE)</f>
        <v>24</v>
      </c>
      <c r="AO711" s="368">
        <f>VLOOKUP($G711, SCHOOL_INFO!$D$5:$AS$749, 36, FALSE)</f>
        <v>40</v>
      </c>
      <c r="AP711" s="368">
        <f>VLOOKUP($G711, SCHOOL_INFO!$D$5:$AS$749, 37, FALSE)</f>
        <v>9</v>
      </c>
      <c r="AQ711" s="368">
        <f>VLOOKUP($B711, '0.학교(충남+대전)'!$C$4:$AC$767, 27, FALSE)</f>
        <v>41</v>
      </c>
      <c r="AR711" s="368">
        <f>VLOOKUP($B711, '0.학교(충남+대전)'!$C$4:$AH$767, 29, FALSE)</f>
        <v>41</v>
      </c>
      <c r="AS711" s="368">
        <f>VLOOKUP($B711, '0.학교(충남+대전)'!$C$4:$AH$767, 30, FALSE)</f>
        <v>0</v>
      </c>
      <c r="AT711" s="368">
        <f>VLOOKUP($G711, SCHOOL_INFO!$D$5:$AS$749, 38, FALSE)</f>
        <v>1</v>
      </c>
      <c r="AU711" s="368">
        <f>VLOOKUP($G711, SCHOOL_INFO!$D$5:$AS$749, 39, FALSE)</f>
        <v>7</v>
      </c>
      <c r="AV711" s="368">
        <f>VLOOKUP($G711, SCHOOL_INFO!$D$5:$AS$749, 40, FALSE)</f>
        <v>45</v>
      </c>
      <c r="AW711" s="368">
        <f>VLOOKUP($G711, SCHOOL_INFO!$D$5:$AS$749, 41, FALSE)</f>
        <v>3</v>
      </c>
      <c r="AX711" s="368">
        <f>VLOOKUP($G711, SCHOOL_INFO!$D$5:$AS$749, 42, FALSE)</f>
        <v>0</v>
      </c>
    </row>
    <row r="712" spans="1:50" ht="16.5" customHeight="1">
      <c r="A712" s="80">
        <v>708</v>
      </c>
      <c r="B712" s="86" t="s">
        <v>2207</v>
      </c>
      <c r="C712" s="88" t="s">
        <v>28</v>
      </c>
      <c r="D712" s="86" t="s">
        <v>2233</v>
      </c>
      <c r="E712" s="86" t="s">
        <v>2153</v>
      </c>
      <c r="F712" s="105" t="s">
        <v>730</v>
      </c>
      <c r="G712" s="104" t="s">
        <v>2208</v>
      </c>
      <c r="H712" s="390" t="s">
        <v>2353</v>
      </c>
      <c r="I712" s="390" t="s">
        <v>699</v>
      </c>
      <c r="J712" s="88" t="s">
        <v>5123</v>
      </c>
      <c r="K712" s="366">
        <v>2</v>
      </c>
      <c r="L712" s="367">
        <v>1</v>
      </c>
      <c r="M712" s="367">
        <v>1</v>
      </c>
      <c r="N712" s="368">
        <f>VLOOKUP($G712, SCHOOL_INFO!$D$5:$AS$749, 6, FALSE)</f>
        <v>10</v>
      </c>
      <c r="O712" s="368">
        <f>VLOOKUP($G712, SCHOOL_INFO!$D$5:$AS$749, 7, FALSE)</f>
        <v>5</v>
      </c>
      <c r="P712" s="368">
        <f>VLOOKUP($G712, SCHOOL_INFO!$D$5:$AS$749, 8, FALSE)</f>
        <v>3</v>
      </c>
      <c r="Q712" s="368">
        <f>VLOOKUP($G712, SCHOOL_INFO!$D$5:$AS$749, 10, FALSE)</f>
        <v>0</v>
      </c>
      <c r="R712" s="368">
        <f>VLOOKUP($G712, SCHOOL_INFO!$D$5:$AS$749, 11, FALSE)</f>
        <v>0</v>
      </c>
      <c r="S712" s="368">
        <f>VLOOKUP($G712, SCHOOL_INFO!$D$5:$AS$749, 12, FALSE)</f>
        <v>0</v>
      </c>
      <c r="T712" s="368">
        <f>VLOOKUP($G712, SCHOOL_INFO!$D$5:$AS$749, 13, FALSE)</f>
        <v>2</v>
      </c>
      <c r="U712" s="368">
        <f>VLOOKUP($G712, SCHOOL_INFO!$D$5:$AS$749, 14, FALSE)</f>
        <v>0</v>
      </c>
      <c r="V712" s="368">
        <f>VLOOKUP($G712, SCHOOL_INFO!$D$5:$AS$749, 15, FALSE)</f>
        <v>0</v>
      </c>
      <c r="W712" s="368">
        <f>VLOOKUP($G712, SCHOOL_INFO!$D$5:$AS$749, 17, FALSE)</f>
        <v>2</v>
      </c>
      <c r="X712" s="368">
        <f>VLOOKUP($G712, SCHOOL_INFO!$D$5:$AS$749, 18, FALSE)</f>
        <v>1</v>
      </c>
      <c r="Y712" s="368">
        <f>VLOOKUP($G712, SCHOOL_INFO!$D$5:$AS$749, 19, FALSE)</f>
        <v>0</v>
      </c>
      <c r="Z712" s="368">
        <f>VLOOKUP($G712, SCHOOL_INFO!$D$5:$AS$749, 21, FALSE)</f>
        <v>18</v>
      </c>
      <c r="AA712" s="368">
        <f>VLOOKUP($G712, SCHOOL_INFO!$D$5:$AS$749, 22, FALSE)</f>
        <v>8</v>
      </c>
      <c r="AB712" s="368">
        <f>VLOOKUP($G712, SCHOOL_INFO!$D$5:$AS$749, 23, FALSE)</f>
        <v>0</v>
      </c>
      <c r="AC712" s="368">
        <f>VLOOKUP($G712, SCHOOL_INFO!$D$5:$AS$749, 25, FALSE)</f>
        <v>0</v>
      </c>
      <c r="AD712" s="368">
        <f>VLOOKUP($G712, SCHOOL_INFO!$D$5:$AS$749, 26, FALSE)</f>
        <v>0</v>
      </c>
      <c r="AE712" s="368">
        <f>VLOOKUP($G712, SCHOOL_INFO!$D$5:$AS$749, 27, FALSE)</f>
        <v>0</v>
      </c>
      <c r="AF712" s="368">
        <f>VLOOKUP($G712, SCHOOL_INFO!$D$5:$AS$749, 29, FALSE)</f>
        <v>0</v>
      </c>
      <c r="AG712" s="368">
        <f>VLOOKUP($G712, SCHOOL_INFO!$D$5:$AS$749, 30, FALSE)</f>
        <v>0</v>
      </c>
      <c r="AH712" s="368">
        <f>VLOOKUP($G712, SCHOOL_INFO!$D$5:$AS$749, 31, FALSE)</f>
        <v>0</v>
      </c>
      <c r="AI712" s="368">
        <f>VLOOKUP($G712, SCHOOL_INFO!$D$5:$AS$749, 33, FALSE)</f>
        <v>1</v>
      </c>
      <c r="AJ712" s="368">
        <f>VLOOKUP($G712, SCHOOL_INFO!$D$5:$AS$749, 34, FALSE)</f>
        <v>0</v>
      </c>
      <c r="AK712" s="368">
        <f>VLOOKUP($G712, SCHOOL_INFO!$D$5:$AS$749, 35, FALSE)</f>
        <v>5</v>
      </c>
      <c r="AL712" s="368">
        <f>VLOOKUP($B712, '0.학교(충남+대전)'!$C$4:$AH$767, 31, FALSE)</f>
        <v>5</v>
      </c>
      <c r="AM712" s="368">
        <f>VLOOKUP($B712, '0.학교(충남+대전)'!$C$4:$AH$767, 32, FALSE)</f>
        <v>2</v>
      </c>
      <c r="AN712" s="368">
        <f>VLOOKUP($G712, SCHOOL_INFO!$D$5:$AS$749, 9, FALSE)</f>
        <v>18</v>
      </c>
      <c r="AO712" s="368">
        <f>VLOOKUP($G712, SCHOOL_INFO!$D$5:$AS$749, 36, FALSE)</f>
        <v>18</v>
      </c>
      <c r="AP712" s="368">
        <f>VLOOKUP($G712, SCHOOL_INFO!$D$5:$AS$749, 37, FALSE)</f>
        <v>2</v>
      </c>
      <c r="AQ712" s="368">
        <f>VLOOKUP($B712, '0.학교(충남+대전)'!$C$4:$AC$767, 27, FALSE)</f>
        <v>15</v>
      </c>
      <c r="AR712" s="368">
        <f>VLOOKUP($B712, '0.학교(충남+대전)'!$C$4:$AH$767, 29, FALSE)</f>
        <v>17</v>
      </c>
      <c r="AS712" s="368">
        <f>VLOOKUP($B712, '0.학교(충남+대전)'!$C$4:$AH$767, 30, FALSE)</f>
        <v>3</v>
      </c>
      <c r="AT712" s="368">
        <f>VLOOKUP($G712, SCHOOL_INFO!$D$5:$AS$749, 38, FALSE)</f>
        <v>1</v>
      </c>
      <c r="AU712" s="368">
        <f>VLOOKUP($G712, SCHOOL_INFO!$D$5:$AS$749, 39, FALSE)</f>
        <v>4</v>
      </c>
      <c r="AV712" s="368">
        <f>VLOOKUP($G712, SCHOOL_INFO!$D$5:$AS$749, 40, FALSE)</f>
        <v>17</v>
      </c>
      <c r="AW712" s="368">
        <f>VLOOKUP($G712, SCHOOL_INFO!$D$5:$AS$749, 41, FALSE)</f>
        <v>0</v>
      </c>
      <c r="AX712" s="368">
        <f>VLOOKUP($G712, SCHOOL_INFO!$D$5:$AS$749, 42, FALSE)</f>
        <v>0</v>
      </c>
    </row>
    <row r="713" spans="1:50" ht="16.5" customHeight="1">
      <c r="A713" s="81">
        <v>709</v>
      </c>
      <c r="B713" s="86" t="s">
        <v>2209</v>
      </c>
      <c r="C713" s="88" t="s">
        <v>28</v>
      </c>
      <c r="D713" s="86" t="s">
        <v>2233</v>
      </c>
      <c r="E713" s="86" t="s">
        <v>2153</v>
      </c>
      <c r="F713" s="106" t="s">
        <v>727</v>
      </c>
      <c r="G713" s="104" t="s">
        <v>2210</v>
      </c>
      <c r="H713" s="390" t="s">
        <v>2353</v>
      </c>
      <c r="I713" s="390" t="s">
        <v>699</v>
      </c>
      <c r="J713" s="88" t="s">
        <v>5123</v>
      </c>
      <c r="K713" s="366">
        <v>2</v>
      </c>
      <c r="L713" s="367">
        <v>1</v>
      </c>
      <c r="M713" s="367">
        <v>1</v>
      </c>
      <c r="N713" s="368">
        <f>VLOOKUP($G713, SCHOOL_INFO!$D$5:$AS$749, 6, FALSE)</f>
        <v>1</v>
      </c>
      <c r="O713" s="368">
        <f>VLOOKUP($G713, SCHOOL_INFO!$D$5:$AS$749, 7, FALSE)</f>
        <v>7</v>
      </c>
      <c r="P713" s="368">
        <f>VLOOKUP($G713, SCHOOL_INFO!$D$5:$AS$749, 8, FALSE)</f>
        <v>5</v>
      </c>
      <c r="Q713" s="368">
        <f>VLOOKUP($G713, SCHOOL_INFO!$D$5:$AS$749, 10, FALSE)</f>
        <v>1</v>
      </c>
      <c r="R713" s="368">
        <f>VLOOKUP($G713, SCHOOL_INFO!$D$5:$AS$749, 11, FALSE)</f>
        <v>0</v>
      </c>
      <c r="S713" s="368">
        <f>VLOOKUP($G713, SCHOOL_INFO!$D$5:$AS$749, 12, FALSE)</f>
        <v>0</v>
      </c>
      <c r="T713" s="368">
        <f>VLOOKUP($G713, SCHOOL_INFO!$D$5:$AS$749, 13, FALSE)</f>
        <v>0</v>
      </c>
      <c r="U713" s="368">
        <f>VLOOKUP($G713, SCHOOL_INFO!$D$5:$AS$749, 14, FALSE)</f>
        <v>1</v>
      </c>
      <c r="V713" s="368">
        <f>VLOOKUP($G713, SCHOOL_INFO!$D$5:$AS$749, 15, FALSE)</f>
        <v>0</v>
      </c>
      <c r="W713" s="368">
        <f>VLOOKUP($G713, SCHOOL_INFO!$D$5:$AS$749, 17, FALSE)</f>
        <v>0</v>
      </c>
      <c r="X713" s="368">
        <f>VLOOKUP($G713, SCHOOL_INFO!$D$5:$AS$749, 18, FALSE)</f>
        <v>5</v>
      </c>
      <c r="Y713" s="368">
        <f>VLOOKUP($G713, SCHOOL_INFO!$D$5:$AS$749, 19, FALSE)</f>
        <v>1</v>
      </c>
      <c r="Z713" s="368">
        <f>VLOOKUP($G713, SCHOOL_INFO!$D$5:$AS$749, 21, FALSE)</f>
        <v>6</v>
      </c>
      <c r="AA713" s="368">
        <f>VLOOKUP($G713, SCHOOL_INFO!$D$5:$AS$749, 22, FALSE)</f>
        <v>10</v>
      </c>
      <c r="AB713" s="368">
        <f>VLOOKUP($G713, SCHOOL_INFO!$D$5:$AS$749, 23, FALSE)</f>
        <v>3</v>
      </c>
      <c r="AC713" s="368">
        <f>VLOOKUP($G713, SCHOOL_INFO!$D$5:$AS$749, 25, FALSE)</f>
        <v>0</v>
      </c>
      <c r="AD713" s="368">
        <f>VLOOKUP($G713, SCHOOL_INFO!$D$5:$AS$749, 26, FALSE)</f>
        <v>0</v>
      </c>
      <c r="AE713" s="368">
        <f>VLOOKUP($G713, SCHOOL_INFO!$D$5:$AS$749, 27, FALSE)</f>
        <v>0</v>
      </c>
      <c r="AF713" s="368">
        <f>VLOOKUP($G713, SCHOOL_INFO!$D$5:$AS$749, 29, FALSE)</f>
        <v>0</v>
      </c>
      <c r="AG713" s="368">
        <f>VLOOKUP($G713, SCHOOL_INFO!$D$5:$AS$749, 30, FALSE)</f>
        <v>1</v>
      </c>
      <c r="AH713" s="368">
        <f>VLOOKUP($G713, SCHOOL_INFO!$D$5:$AS$749, 31, FALSE)</f>
        <v>0</v>
      </c>
      <c r="AI713" s="368">
        <f>VLOOKUP($G713, SCHOOL_INFO!$D$5:$AS$749, 33, FALSE)</f>
        <v>1</v>
      </c>
      <c r="AJ713" s="368">
        <f>VLOOKUP($G713, SCHOOL_INFO!$D$5:$AS$749, 34, FALSE)</f>
        <v>0</v>
      </c>
      <c r="AK713" s="368">
        <f>VLOOKUP($G713, SCHOOL_INFO!$D$5:$AS$749, 35, FALSE)</f>
        <v>7</v>
      </c>
      <c r="AL713" s="368">
        <f>VLOOKUP($B713, '0.학교(충남+대전)'!$C$4:$AH$767, 31, FALSE)</f>
        <v>5</v>
      </c>
      <c r="AM713" s="368">
        <f>VLOOKUP($B713, '0.학교(충남+대전)'!$C$4:$AH$767, 32, FALSE)</f>
        <v>2</v>
      </c>
      <c r="AN713" s="368">
        <f>VLOOKUP($G713, SCHOOL_INFO!$D$5:$AS$749, 9, FALSE)</f>
        <v>13</v>
      </c>
      <c r="AO713" s="368">
        <f>VLOOKUP($G713, SCHOOL_INFO!$D$5:$AS$749, 36, FALSE)</f>
        <v>21</v>
      </c>
      <c r="AP713" s="368">
        <f>VLOOKUP($G713, SCHOOL_INFO!$D$5:$AS$749, 37, FALSE)</f>
        <v>5</v>
      </c>
      <c r="AQ713" s="368">
        <f>VLOOKUP($B713, '0.학교(충남+대전)'!$C$4:$AC$767, 27, FALSE)</f>
        <v>17</v>
      </c>
      <c r="AR713" s="368">
        <f>VLOOKUP($B713, '0.학교(충남+대전)'!$C$4:$AH$767, 29, FALSE)</f>
        <v>17</v>
      </c>
      <c r="AS713" s="368">
        <f>VLOOKUP($B713, '0.학교(충남+대전)'!$C$4:$AH$767, 30, FALSE)</f>
        <v>9</v>
      </c>
      <c r="AT713" s="368">
        <f>VLOOKUP($G713, SCHOOL_INFO!$D$5:$AS$749, 38, FALSE)</f>
        <v>2</v>
      </c>
      <c r="AU713" s="368">
        <f>VLOOKUP($G713, SCHOOL_INFO!$D$5:$AS$749, 39, FALSE)</f>
        <v>5</v>
      </c>
      <c r="AV713" s="368">
        <f>VLOOKUP($G713, SCHOOL_INFO!$D$5:$AS$749, 40, FALSE)</f>
        <v>17</v>
      </c>
      <c r="AW713" s="368">
        <f>VLOOKUP($G713, SCHOOL_INFO!$D$5:$AS$749, 41, FALSE)</f>
        <v>8</v>
      </c>
      <c r="AX713" s="368">
        <f>VLOOKUP($G713, SCHOOL_INFO!$D$5:$AS$749, 42, FALSE)</f>
        <v>0</v>
      </c>
    </row>
    <row r="714" spans="1:50" ht="16.5" customHeight="1">
      <c r="A714" s="80">
        <v>710</v>
      </c>
      <c r="B714" s="86" t="s">
        <v>2211</v>
      </c>
      <c r="C714" s="88" t="s">
        <v>28</v>
      </c>
      <c r="D714" s="86" t="s">
        <v>2233</v>
      </c>
      <c r="E714" s="86" t="s">
        <v>2153</v>
      </c>
      <c r="F714" s="106" t="s">
        <v>727</v>
      </c>
      <c r="G714" s="104" t="s">
        <v>2212</v>
      </c>
      <c r="H714" s="390" t="s">
        <v>2353</v>
      </c>
      <c r="I714" s="390" t="s">
        <v>699</v>
      </c>
      <c r="J714" s="88" t="s">
        <v>5123</v>
      </c>
      <c r="K714" s="366">
        <v>2</v>
      </c>
      <c r="L714" s="367">
        <v>1</v>
      </c>
      <c r="M714" s="367">
        <v>1</v>
      </c>
      <c r="N714" s="368">
        <f>VLOOKUP($G714, SCHOOL_INFO!$D$5:$AS$749, 6, FALSE)</f>
        <v>14</v>
      </c>
      <c r="O714" s="368">
        <f>VLOOKUP($G714, SCHOOL_INFO!$D$5:$AS$749, 7, FALSE)</f>
        <v>7</v>
      </c>
      <c r="P714" s="368">
        <f>VLOOKUP($G714, SCHOOL_INFO!$D$5:$AS$749, 8, FALSE)</f>
        <v>15</v>
      </c>
      <c r="Q714" s="368">
        <f>VLOOKUP($G714, SCHOOL_INFO!$D$5:$AS$749, 10, FALSE)</f>
        <v>0</v>
      </c>
      <c r="R714" s="368">
        <f>VLOOKUP($G714, SCHOOL_INFO!$D$5:$AS$749, 11, FALSE)</f>
        <v>0</v>
      </c>
      <c r="S714" s="368">
        <f>VLOOKUP($G714, SCHOOL_INFO!$D$5:$AS$749, 12, FALSE)</f>
        <v>0</v>
      </c>
      <c r="T714" s="368">
        <f>VLOOKUP($G714, SCHOOL_INFO!$D$5:$AS$749, 13, FALSE)</f>
        <v>0</v>
      </c>
      <c r="U714" s="368">
        <f>VLOOKUP($G714, SCHOOL_INFO!$D$5:$AS$749, 14, FALSE)</f>
        <v>0</v>
      </c>
      <c r="V714" s="368">
        <f>VLOOKUP($G714, SCHOOL_INFO!$D$5:$AS$749, 15, FALSE)</f>
        <v>0</v>
      </c>
      <c r="W714" s="368">
        <f>VLOOKUP($G714, SCHOOL_INFO!$D$5:$AS$749, 17, FALSE)</f>
        <v>26</v>
      </c>
      <c r="X714" s="368">
        <f>VLOOKUP($G714, SCHOOL_INFO!$D$5:$AS$749, 18, FALSE)</f>
        <v>10</v>
      </c>
      <c r="Y714" s="368">
        <f>VLOOKUP($G714, SCHOOL_INFO!$D$5:$AS$749, 19, FALSE)</f>
        <v>1</v>
      </c>
      <c r="Z714" s="368">
        <f>VLOOKUP($G714, SCHOOL_INFO!$D$5:$AS$749, 21, FALSE)</f>
        <v>2</v>
      </c>
      <c r="AA714" s="368">
        <f>VLOOKUP($G714, SCHOOL_INFO!$D$5:$AS$749, 22, FALSE)</f>
        <v>2</v>
      </c>
      <c r="AB714" s="368">
        <f>VLOOKUP($G714, SCHOOL_INFO!$D$5:$AS$749, 23, FALSE)</f>
        <v>0</v>
      </c>
      <c r="AC714" s="368">
        <f>VLOOKUP($G714, SCHOOL_INFO!$D$5:$AS$749, 25, FALSE)</f>
        <v>2</v>
      </c>
      <c r="AD714" s="368">
        <f>VLOOKUP($G714, SCHOOL_INFO!$D$5:$AS$749, 26, FALSE)</f>
        <v>4</v>
      </c>
      <c r="AE714" s="368">
        <f>VLOOKUP($G714, SCHOOL_INFO!$D$5:$AS$749, 27, FALSE)</f>
        <v>26</v>
      </c>
      <c r="AF714" s="368">
        <f>VLOOKUP($G714, SCHOOL_INFO!$D$5:$AS$749, 29, FALSE)</f>
        <v>0</v>
      </c>
      <c r="AG714" s="368">
        <f>VLOOKUP($G714, SCHOOL_INFO!$D$5:$AS$749, 30, FALSE)</f>
        <v>0</v>
      </c>
      <c r="AH714" s="368">
        <f>VLOOKUP($G714, SCHOOL_INFO!$D$5:$AS$749, 31, FALSE)</f>
        <v>0</v>
      </c>
      <c r="AI714" s="368">
        <f>VLOOKUP($G714, SCHOOL_INFO!$D$5:$AS$749, 33, FALSE)</f>
        <v>1</v>
      </c>
      <c r="AJ714" s="368">
        <f>VLOOKUP($G714, SCHOOL_INFO!$D$5:$AS$749, 34, FALSE)</f>
        <v>0</v>
      </c>
      <c r="AK714" s="368">
        <f>VLOOKUP($G714, SCHOOL_INFO!$D$5:$AS$749, 35, FALSE)</f>
        <v>10</v>
      </c>
      <c r="AL714" s="368">
        <f>VLOOKUP($B714, '0.학교(충남+대전)'!$C$4:$AH$767, 31, FALSE)</f>
        <v>10</v>
      </c>
      <c r="AM714" s="368">
        <f>VLOOKUP($B714, '0.학교(충남+대전)'!$C$4:$AH$767, 32, FALSE)</f>
        <v>0</v>
      </c>
      <c r="AN714" s="368">
        <f>VLOOKUP($G714, SCHOOL_INFO!$D$5:$AS$749, 9, FALSE)</f>
        <v>36</v>
      </c>
      <c r="AO714" s="368">
        <f>VLOOKUP($G714, SCHOOL_INFO!$D$5:$AS$749, 36, FALSE)</f>
        <v>8</v>
      </c>
      <c r="AP714" s="368">
        <f>VLOOKUP($G714, SCHOOL_INFO!$D$5:$AS$749, 37, FALSE)</f>
        <v>86</v>
      </c>
      <c r="AQ714" s="368">
        <f>VLOOKUP($B714, '0.학교(충남+대전)'!$C$4:$AC$767, 27, FALSE)</f>
        <v>94</v>
      </c>
      <c r="AR714" s="368">
        <f>VLOOKUP($B714, '0.학교(충남+대전)'!$C$4:$AH$767, 29, FALSE)</f>
        <v>94</v>
      </c>
      <c r="AS714" s="368">
        <f>VLOOKUP($B714, '0.학교(충남+대전)'!$C$4:$AH$767, 30, FALSE)</f>
        <v>0</v>
      </c>
      <c r="AT714" s="368">
        <f>VLOOKUP($G714, SCHOOL_INFO!$D$5:$AS$749, 38, FALSE)</f>
        <v>2</v>
      </c>
      <c r="AU714" s="368">
        <f>VLOOKUP($G714, SCHOOL_INFO!$D$5:$AS$749, 39, FALSE)</f>
        <v>10</v>
      </c>
      <c r="AV714" s="368">
        <f>VLOOKUP($G714, SCHOOL_INFO!$D$5:$AS$749, 40, FALSE)</f>
        <v>94</v>
      </c>
      <c r="AW714" s="368">
        <f>VLOOKUP($G714, SCHOOL_INFO!$D$5:$AS$749, 41, FALSE)</f>
        <v>2</v>
      </c>
      <c r="AX714" s="368">
        <f>VLOOKUP($G714, SCHOOL_INFO!$D$5:$AS$749, 42, FALSE)</f>
        <v>0</v>
      </c>
    </row>
    <row r="715" spans="1:50" ht="16.5" customHeight="1">
      <c r="A715" s="80">
        <v>711</v>
      </c>
      <c r="B715" s="86" t="s">
        <v>2213</v>
      </c>
      <c r="C715" s="88" t="s">
        <v>28</v>
      </c>
      <c r="D715" s="86" t="s">
        <v>2233</v>
      </c>
      <c r="E715" s="86" t="s">
        <v>2153</v>
      </c>
      <c r="F715" s="103" t="s">
        <v>724</v>
      </c>
      <c r="G715" s="104" t="s">
        <v>2214</v>
      </c>
      <c r="H715" s="390" t="s">
        <v>26</v>
      </c>
      <c r="I715" s="390" t="s">
        <v>35</v>
      </c>
      <c r="J715" s="88" t="s">
        <v>5123</v>
      </c>
      <c r="K715" s="366">
        <v>3</v>
      </c>
      <c r="L715" s="367">
        <v>1</v>
      </c>
      <c r="M715" s="367">
        <v>1</v>
      </c>
      <c r="N715" s="368">
        <f>VLOOKUP($G715, SCHOOL_INFO!$D$5:$AS$749, 6, FALSE)</f>
        <v>8</v>
      </c>
      <c r="O715" s="368">
        <f>VLOOKUP($G715, SCHOOL_INFO!$D$5:$AS$749, 7, FALSE)</f>
        <v>15</v>
      </c>
      <c r="P715" s="368">
        <f>VLOOKUP($G715, SCHOOL_INFO!$D$5:$AS$749, 8, FALSE)</f>
        <v>8</v>
      </c>
      <c r="Q715" s="368">
        <f>VLOOKUP($G715, SCHOOL_INFO!$D$5:$AS$749, 10, FALSE)</f>
        <v>0</v>
      </c>
      <c r="R715" s="368">
        <f>VLOOKUP($G715, SCHOOL_INFO!$D$5:$AS$749, 11, FALSE)</f>
        <v>0</v>
      </c>
      <c r="S715" s="368">
        <f>VLOOKUP($G715, SCHOOL_INFO!$D$5:$AS$749, 12, FALSE)</f>
        <v>0</v>
      </c>
      <c r="T715" s="368">
        <f>VLOOKUP($G715, SCHOOL_INFO!$D$5:$AS$749, 13, FALSE)</f>
        <v>12</v>
      </c>
      <c r="U715" s="368">
        <f>VLOOKUP($G715, SCHOOL_INFO!$D$5:$AS$749, 14, FALSE)</f>
        <v>22</v>
      </c>
      <c r="V715" s="368">
        <f>VLOOKUP($G715, SCHOOL_INFO!$D$5:$AS$749, 15, FALSE)</f>
        <v>8</v>
      </c>
      <c r="W715" s="368">
        <f>VLOOKUP($G715, SCHOOL_INFO!$D$5:$AS$749, 17, FALSE)</f>
        <v>0</v>
      </c>
      <c r="X715" s="368">
        <f>VLOOKUP($G715, SCHOOL_INFO!$D$5:$AS$749, 18, FALSE)</f>
        <v>0</v>
      </c>
      <c r="Y715" s="368">
        <f>VLOOKUP($G715, SCHOOL_INFO!$D$5:$AS$749, 19, FALSE)</f>
        <v>0</v>
      </c>
      <c r="Z715" s="368">
        <f>VLOOKUP($G715, SCHOOL_INFO!$D$5:$AS$749, 21, FALSE)</f>
        <v>2</v>
      </c>
      <c r="AA715" s="368">
        <f>VLOOKUP($G715, SCHOOL_INFO!$D$5:$AS$749, 22, FALSE)</f>
        <v>2</v>
      </c>
      <c r="AB715" s="368">
        <f>VLOOKUP($G715, SCHOOL_INFO!$D$5:$AS$749, 23, FALSE)</f>
        <v>0</v>
      </c>
      <c r="AC715" s="368">
        <f>VLOOKUP($G715, SCHOOL_INFO!$D$5:$AS$749, 25, FALSE)</f>
        <v>3</v>
      </c>
      <c r="AD715" s="368">
        <f>VLOOKUP($G715, SCHOOL_INFO!$D$5:$AS$749, 26, FALSE)</f>
        <v>8</v>
      </c>
      <c r="AE715" s="368">
        <f>VLOOKUP($G715, SCHOOL_INFO!$D$5:$AS$749, 27, FALSE)</f>
        <v>6</v>
      </c>
      <c r="AF715" s="368">
        <f>VLOOKUP($G715, SCHOOL_INFO!$D$5:$AS$749, 29, FALSE)</f>
        <v>0</v>
      </c>
      <c r="AG715" s="368">
        <f>VLOOKUP($G715, SCHOOL_INFO!$D$5:$AS$749, 30, FALSE)</f>
        <v>0</v>
      </c>
      <c r="AH715" s="368">
        <f>VLOOKUP($G715, SCHOOL_INFO!$D$5:$AS$749, 31, FALSE)</f>
        <v>0</v>
      </c>
      <c r="AI715" s="368">
        <f>VLOOKUP($G715, SCHOOL_INFO!$D$5:$AS$749, 33, FALSE)</f>
        <v>1</v>
      </c>
      <c r="AJ715" s="368">
        <f>VLOOKUP($G715, SCHOOL_INFO!$D$5:$AS$749, 34, FALSE)</f>
        <v>0</v>
      </c>
      <c r="AK715" s="368">
        <f>VLOOKUP($G715, SCHOOL_INFO!$D$5:$AS$749, 35, FALSE)</f>
        <v>9</v>
      </c>
      <c r="AL715" s="368">
        <f>VLOOKUP($B715, '0.학교(충남+대전)'!$C$4:$AH$767, 31, FALSE)</f>
        <v>9</v>
      </c>
      <c r="AM715" s="368">
        <f>VLOOKUP($B715, '0.학교(충남+대전)'!$C$4:$AH$767, 32, FALSE)</f>
        <v>0</v>
      </c>
      <c r="AN715" s="368">
        <f>VLOOKUP($G715, SCHOOL_INFO!$D$5:$AS$749, 9, FALSE)</f>
        <v>31</v>
      </c>
      <c r="AO715" s="368">
        <f>VLOOKUP($G715, SCHOOL_INFO!$D$5:$AS$749, 36, FALSE)</f>
        <v>60</v>
      </c>
      <c r="AP715" s="368">
        <f>VLOOKUP($G715, SCHOOL_INFO!$D$5:$AS$749, 37, FALSE)</f>
        <v>5</v>
      </c>
      <c r="AQ715" s="368">
        <f>VLOOKUP($B715, '0.학교(충남+대전)'!$C$4:$AC$767, 27, FALSE)</f>
        <v>65</v>
      </c>
      <c r="AR715" s="368">
        <f>VLOOKUP($B715, '0.학교(충남+대전)'!$C$4:$AH$767, 29, FALSE)</f>
        <v>65</v>
      </c>
      <c r="AS715" s="368">
        <f>VLOOKUP($B715, '0.학교(충남+대전)'!$C$4:$AH$767, 30, FALSE)</f>
        <v>0</v>
      </c>
      <c r="AT715" s="368">
        <f>VLOOKUP($G715, SCHOOL_INFO!$D$5:$AS$749, 38, FALSE)</f>
        <v>1</v>
      </c>
      <c r="AU715" s="368">
        <f>VLOOKUP($G715, SCHOOL_INFO!$D$5:$AS$749, 39, FALSE)</f>
        <v>5</v>
      </c>
      <c r="AV715" s="368">
        <f>VLOOKUP($G715, SCHOOL_INFO!$D$5:$AS$749, 40, FALSE)</f>
        <v>62</v>
      </c>
      <c r="AW715" s="368">
        <f>VLOOKUP($G715, SCHOOL_INFO!$D$5:$AS$749, 41, FALSE)</f>
        <v>0</v>
      </c>
      <c r="AX715" s="368">
        <f>VLOOKUP($G715, SCHOOL_INFO!$D$5:$AS$749, 42, FALSE)</f>
        <v>0</v>
      </c>
    </row>
    <row r="716" spans="1:50" ht="16.5" customHeight="1">
      <c r="A716" s="81">
        <v>712</v>
      </c>
      <c r="B716" s="86" t="s">
        <v>2215</v>
      </c>
      <c r="C716" s="88" t="s">
        <v>28</v>
      </c>
      <c r="D716" s="86" t="s">
        <v>2233</v>
      </c>
      <c r="E716" s="86" t="s">
        <v>2153</v>
      </c>
      <c r="F716" s="103" t="s">
        <v>724</v>
      </c>
      <c r="G716" s="104" t="s">
        <v>2216</v>
      </c>
      <c r="H716" s="390" t="s">
        <v>26</v>
      </c>
      <c r="I716" s="390" t="s">
        <v>699</v>
      </c>
      <c r="J716" s="88" t="s">
        <v>5123</v>
      </c>
      <c r="K716" s="366">
        <v>2</v>
      </c>
      <c r="L716" s="367">
        <v>1</v>
      </c>
      <c r="M716" s="367">
        <v>1</v>
      </c>
      <c r="N716" s="368">
        <f>VLOOKUP($G716, SCHOOL_INFO!$D$5:$AS$749, 6, FALSE)</f>
        <v>12</v>
      </c>
      <c r="O716" s="368">
        <f>VLOOKUP($G716, SCHOOL_INFO!$D$5:$AS$749, 7, FALSE)</f>
        <v>12</v>
      </c>
      <c r="P716" s="368">
        <f>VLOOKUP($G716, SCHOOL_INFO!$D$5:$AS$749, 8, FALSE)</f>
        <v>4</v>
      </c>
      <c r="Q716" s="368">
        <f>VLOOKUP($G716, SCHOOL_INFO!$D$5:$AS$749, 10, FALSE)</f>
        <v>0</v>
      </c>
      <c r="R716" s="368">
        <f>VLOOKUP($G716, SCHOOL_INFO!$D$5:$AS$749, 11, FALSE)</f>
        <v>1</v>
      </c>
      <c r="S716" s="368">
        <f>VLOOKUP($G716, SCHOOL_INFO!$D$5:$AS$749, 12, FALSE)</f>
        <v>0</v>
      </c>
      <c r="T716" s="368">
        <f>VLOOKUP($G716, SCHOOL_INFO!$D$5:$AS$749, 13, FALSE)</f>
        <v>4</v>
      </c>
      <c r="U716" s="368">
        <f>VLOOKUP($G716, SCHOOL_INFO!$D$5:$AS$749, 14, FALSE)</f>
        <v>4</v>
      </c>
      <c r="V716" s="368">
        <f>VLOOKUP($G716, SCHOOL_INFO!$D$5:$AS$749, 15, FALSE)</f>
        <v>0</v>
      </c>
      <c r="W716" s="368">
        <f>VLOOKUP($G716, SCHOOL_INFO!$D$5:$AS$749, 17, FALSE)</f>
        <v>2</v>
      </c>
      <c r="X716" s="368">
        <f>VLOOKUP($G716, SCHOOL_INFO!$D$5:$AS$749, 18, FALSE)</f>
        <v>2</v>
      </c>
      <c r="Y716" s="368">
        <f>VLOOKUP($G716, SCHOOL_INFO!$D$5:$AS$749, 19, FALSE)</f>
        <v>0</v>
      </c>
      <c r="Z716" s="368">
        <f>VLOOKUP($G716, SCHOOL_INFO!$D$5:$AS$749, 21, FALSE)</f>
        <v>2</v>
      </c>
      <c r="AA716" s="368">
        <f>VLOOKUP($G716, SCHOOL_INFO!$D$5:$AS$749, 22, FALSE)</f>
        <v>2</v>
      </c>
      <c r="AB716" s="368">
        <f>VLOOKUP($G716, SCHOOL_INFO!$D$5:$AS$749, 23, FALSE)</f>
        <v>0</v>
      </c>
      <c r="AC716" s="368">
        <f>VLOOKUP($G716, SCHOOL_INFO!$D$5:$AS$749, 25, FALSE)</f>
        <v>18</v>
      </c>
      <c r="AD716" s="368">
        <f>VLOOKUP($G716, SCHOOL_INFO!$D$5:$AS$749, 26, FALSE)</f>
        <v>20</v>
      </c>
      <c r="AE716" s="368">
        <f>VLOOKUP($G716, SCHOOL_INFO!$D$5:$AS$749, 27, FALSE)</f>
        <v>4</v>
      </c>
      <c r="AF716" s="368">
        <f>VLOOKUP($G716, SCHOOL_INFO!$D$5:$AS$749, 29, FALSE)</f>
        <v>0</v>
      </c>
      <c r="AG716" s="368">
        <f>VLOOKUP($G716, SCHOOL_INFO!$D$5:$AS$749, 30, FALSE)</f>
        <v>0</v>
      </c>
      <c r="AH716" s="368">
        <f>VLOOKUP($G716, SCHOOL_INFO!$D$5:$AS$749, 31, FALSE)</f>
        <v>0</v>
      </c>
      <c r="AI716" s="368">
        <f>VLOOKUP($G716, SCHOOL_INFO!$D$5:$AS$749, 33, FALSE)</f>
        <v>1</v>
      </c>
      <c r="AJ716" s="368">
        <f>VLOOKUP($G716, SCHOOL_INFO!$D$5:$AS$749, 34, FALSE)</f>
        <v>0</v>
      </c>
      <c r="AK716" s="368">
        <f>VLOOKUP($G716, SCHOOL_INFO!$D$5:$AS$749, 35, FALSE)</f>
        <v>9</v>
      </c>
      <c r="AL716" s="368">
        <f>VLOOKUP($B716, '0.학교(충남+대전)'!$C$4:$AH$767, 31, FALSE)</f>
        <v>9</v>
      </c>
      <c r="AM716" s="368">
        <f>VLOOKUP($B716, '0.학교(충남+대전)'!$C$4:$AH$767, 32, FALSE)</f>
        <v>0</v>
      </c>
      <c r="AN716" s="368">
        <f>VLOOKUP($G716, SCHOOL_INFO!$D$5:$AS$749, 9, FALSE)</f>
        <v>28</v>
      </c>
      <c r="AO716" s="368">
        <f>VLOOKUP($G716, SCHOOL_INFO!$D$5:$AS$749, 36, FALSE)</f>
        <v>25</v>
      </c>
      <c r="AP716" s="368">
        <f>VLOOKUP($G716, SCHOOL_INFO!$D$5:$AS$749, 37, FALSE)</f>
        <v>0</v>
      </c>
      <c r="AQ716" s="368">
        <f>VLOOKUP($B716, '0.학교(충남+대전)'!$C$4:$AC$767, 27, FALSE)</f>
        <v>25</v>
      </c>
      <c r="AR716" s="368">
        <f>VLOOKUP($B716, '0.학교(충남+대전)'!$C$4:$AH$767, 29, FALSE)</f>
        <v>25</v>
      </c>
      <c r="AS716" s="368">
        <f>VLOOKUP($B716, '0.학교(충남+대전)'!$C$4:$AH$767, 30, FALSE)</f>
        <v>0</v>
      </c>
      <c r="AT716" s="368">
        <f>VLOOKUP($G716, SCHOOL_INFO!$D$5:$AS$749, 38, FALSE)</f>
        <v>1</v>
      </c>
      <c r="AU716" s="368">
        <f>VLOOKUP($G716, SCHOOL_INFO!$D$5:$AS$749, 39, FALSE)</f>
        <v>9</v>
      </c>
      <c r="AV716" s="368">
        <f>VLOOKUP($G716, SCHOOL_INFO!$D$5:$AS$749, 40, FALSE)</f>
        <v>25</v>
      </c>
      <c r="AW716" s="368">
        <f>VLOOKUP($G716, SCHOOL_INFO!$D$5:$AS$749, 41, FALSE)</f>
        <v>0</v>
      </c>
      <c r="AX716" s="368">
        <f>VLOOKUP($G716, SCHOOL_INFO!$D$5:$AS$749, 42, FALSE)</f>
        <v>0</v>
      </c>
    </row>
    <row r="717" spans="1:50" ht="16.5" customHeight="1">
      <c r="A717" s="80">
        <v>713</v>
      </c>
      <c r="B717" s="86" t="s">
        <v>2217</v>
      </c>
      <c r="C717" s="88" t="s">
        <v>28</v>
      </c>
      <c r="D717" s="86" t="s">
        <v>2233</v>
      </c>
      <c r="E717" s="86" t="s">
        <v>2153</v>
      </c>
      <c r="F717" s="105" t="s">
        <v>730</v>
      </c>
      <c r="G717" s="104" t="s">
        <v>2218</v>
      </c>
      <c r="H717" s="390" t="s">
        <v>2353</v>
      </c>
      <c r="I717" s="390" t="s">
        <v>699</v>
      </c>
      <c r="J717" s="88" t="s">
        <v>5123</v>
      </c>
      <c r="K717" s="366">
        <v>2</v>
      </c>
      <c r="L717" s="367">
        <v>1</v>
      </c>
      <c r="M717" s="367">
        <v>1</v>
      </c>
      <c r="N717" s="368">
        <f>VLOOKUP($G717, SCHOOL_INFO!$D$5:$AS$749, 6, FALSE)</f>
        <v>5</v>
      </c>
      <c r="O717" s="368">
        <f>VLOOKUP($G717, SCHOOL_INFO!$D$5:$AS$749, 7, FALSE)</f>
        <v>2</v>
      </c>
      <c r="P717" s="368">
        <f>VLOOKUP($G717, SCHOOL_INFO!$D$5:$AS$749, 8, FALSE)</f>
        <v>3</v>
      </c>
      <c r="Q717" s="368">
        <f>VLOOKUP($G717, SCHOOL_INFO!$D$5:$AS$749, 10, FALSE)</f>
        <v>1</v>
      </c>
      <c r="R717" s="368">
        <f>VLOOKUP($G717, SCHOOL_INFO!$D$5:$AS$749, 11, FALSE)</f>
        <v>1</v>
      </c>
      <c r="S717" s="368">
        <f>VLOOKUP($G717, SCHOOL_INFO!$D$5:$AS$749, 12, FALSE)</f>
        <v>0</v>
      </c>
      <c r="T717" s="368">
        <f>VLOOKUP($G717, SCHOOL_INFO!$D$5:$AS$749, 13, FALSE)</f>
        <v>0</v>
      </c>
      <c r="U717" s="368">
        <f>VLOOKUP($G717, SCHOOL_INFO!$D$5:$AS$749, 14, FALSE)</f>
        <v>0</v>
      </c>
      <c r="V717" s="368">
        <f>VLOOKUP($G717, SCHOOL_INFO!$D$5:$AS$749, 15, FALSE)</f>
        <v>0</v>
      </c>
      <c r="W717" s="368">
        <f>VLOOKUP($G717, SCHOOL_INFO!$D$5:$AS$749, 17, FALSE)</f>
        <v>0</v>
      </c>
      <c r="X717" s="368">
        <f>VLOOKUP($G717, SCHOOL_INFO!$D$5:$AS$749, 18, FALSE)</f>
        <v>0</v>
      </c>
      <c r="Y717" s="368">
        <f>VLOOKUP($G717, SCHOOL_INFO!$D$5:$AS$749, 19, FALSE)</f>
        <v>1</v>
      </c>
      <c r="Z717" s="368">
        <f>VLOOKUP($G717, SCHOOL_INFO!$D$5:$AS$749, 21, FALSE)</f>
        <v>2</v>
      </c>
      <c r="AA717" s="368">
        <f>VLOOKUP($G717, SCHOOL_INFO!$D$5:$AS$749, 22, FALSE)</f>
        <v>6</v>
      </c>
      <c r="AB717" s="368">
        <f>VLOOKUP($G717, SCHOOL_INFO!$D$5:$AS$749, 23, FALSE)</f>
        <v>0</v>
      </c>
      <c r="AC717" s="368">
        <f>VLOOKUP($G717, SCHOOL_INFO!$D$5:$AS$749, 25, FALSE)</f>
        <v>14</v>
      </c>
      <c r="AD717" s="368">
        <f>VLOOKUP($G717, SCHOOL_INFO!$D$5:$AS$749, 26, FALSE)</f>
        <v>7</v>
      </c>
      <c r="AE717" s="368">
        <f>VLOOKUP($G717, SCHOOL_INFO!$D$5:$AS$749, 27, FALSE)</f>
        <v>3</v>
      </c>
      <c r="AF717" s="368">
        <f>VLOOKUP($G717, SCHOOL_INFO!$D$5:$AS$749, 29, FALSE)</f>
        <v>0</v>
      </c>
      <c r="AG717" s="368">
        <f>VLOOKUP($G717, SCHOOL_INFO!$D$5:$AS$749, 30, FALSE)</f>
        <v>0</v>
      </c>
      <c r="AH717" s="368">
        <f>VLOOKUP($G717, SCHOOL_INFO!$D$5:$AS$749, 31, FALSE)</f>
        <v>0</v>
      </c>
      <c r="AI717" s="368">
        <f>VLOOKUP($G717, SCHOOL_INFO!$D$5:$AS$749, 33, FALSE)</f>
        <v>1</v>
      </c>
      <c r="AJ717" s="368">
        <f>VLOOKUP($G717, SCHOOL_INFO!$D$5:$AS$749, 34, FALSE)</f>
        <v>0</v>
      </c>
      <c r="AK717" s="368">
        <f>VLOOKUP($G717, SCHOOL_INFO!$D$5:$AS$749, 35, FALSE)</f>
        <v>2</v>
      </c>
      <c r="AL717" s="368">
        <f>VLOOKUP($B717, '0.학교(충남+대전)'!$C$4:$AH$767, 31, FALSE)</f>
        <v>2</v>
      </c>
      <c r="AM717" s="368">
        <f>VLOOKUP($B717, '0.학교(충남+대전)'!$C$4:$AH$767, 32, FALSE)</f>
        <v>0</v>
      </c>
      <c r="AN717" s="368">
        <f>VLOOKUP($G717, SCHOOL_INFO!$D$5:$AS$749, 9, FALSE)</f>
        <v>10</v>
      </c>
      <c r="AO717" s="368">
        <f>VLOOKUP($G717, SCHOOL_INFO!$D$5:$AS$749, 36, FALSE)</f>
        <v>11</v>
      </c>
      <c r="AP717" s="368">
        <f>VLOOKUP($G717, SCHOOL_INFO!$D$5:$AS$749, 37, FALSE)</f>
        <v>0</v>
      </c>
      <c r="AQ717" s="368">
        <f>VLOOKUP($B717, '0.학교(충남+대전)'!$C$4:$AC$767, 27, FALSE)</f>
        <v>3</v>
      </c>
      <c r="AR717" s="368">
        <f>VLOOKUP($B717, '0.학교(충남+대전)'!$C$4:$AH$767, 29, FALSE)</f>
        <v>3</v>
      </c>
      <c r="AS717" s="368">
        <f>VLOOKUP($B717, '0.학교(충남+대전)'!$C$4:$AH$767, 30, FALSE)</f>
        <v>8</v>
      </c>
      <c r="AT717" s="368">
        <f>VLOOKUP($G717, SCHOOL_INFO!$D$5:$AS$749, 38, FALSE)</f>
        <v>1</v>
      </c>
      <c r="AU717" s="368">
        <f>VLOOKUP($G717, SCHOOL_INFO!$D$5:$AS$749, 39, FALSE)</f>
        <v>3</v>
      </c>
      <c r="AV717" s="368">
        <f>VLOOKUP($G717, SCHOOL_INFO!$D$5:$AS$749, 40, FALSE)</f>
        <v>7</v>
      </c>
      <c r="AW717" s="368">
        <f>VLOOKUP($G717, SCHOOL_INFO!$D$5:$AS$749, 41, FALSE)</f>
        <v>3</v>
      </c>
      <c r="AX717" s="368">
        <f>VLOOKUP($G717, SCHOOL_INFO!$D$5:$AS$749, 42, FALSE)</f>
        <v>0</v>
      </c>
    </row>
    <row r="718" spans="1:50" ht="16.5" customHeight="1">
      <c r="A718" s="80">
        <v>714</v>
      </c>
      <c r="B718" s="86" t="s">
        <v>2219</v>
      </c>
      <c r="C718" s="88" t="s">
        <v>28</v>
      </c>
      <c r="D718" s="86" t="s">
        <v>2233</v>
      </c>
      <c r="E718" s="86" t="s">
        <v>2153</v>
      </c>
      <c r="F718" s="103" t="s">
        <v>724</v>
      </c>
      <c r="G718" s="104" t="s">
        <v>2220</v>
      </c>
      <c r="H718" s="390" t="s">
        <v>26</v>
      </c>
      <c r="I718" s="390" t="s">
        <v>699</v>
      </c>
      <c r="J718" s="88" t="s">
        <v>5123</v>
      </c>
      <c r="K718" s="366">
        <v>2</v>
      </c>
      <c r="L718" s="367">
        <v>1</v>
      </c>
      <c r="M718" s="367">
        <v>1</v>
      </c>
      <c r="N718" s="368">
        <f>VLOOKUP($G718, SCHOOL_INFO!$D$5:$AS$749, 6, FALSE)</f>
        <v>15</v>
      </c>
      <c r="O718" s="368">
        <f>VLOOKUP($G718, SCHOOL_INFO!$D$5:$AS$749, 7, FALSE)</f>
        <v>7</v>
      </c>
      <c r="P718" s="368">
        <f>VLOOKUP($G718, SCHOOL_INFO!$D$5:$AS$749, 8, FALSE)</f>
        <v>6</v>
      </c>
      <c r="Q718" s="368">
        <f>VLOOKUP($G718, SCHOOL_INFO!$D$5:$AS$749, 10, FALSE)</f>
        <v>0</v>
      </c>
      <c r="R718" s="368">
        <f>VLOOKUP($G718, SCHOOL_INFO!$D$5:$AS$749, 11, FALSE)</f>
        <v>0</v>
      </c>
      <c r="S718" s="368">
        <f>VLOOKUP($G718, SCHOOL_INFO!$D$5:$AS$749, 12, FALSE)</f>
        <v>0</v>
      </c>
      <c r="T718" s="368">
        <f>VLOOKUP($G718, SCHOOL_INFO!$D$5:$AS$749, 13, FALSE)</f>
        <v>26</v>
      </c>
      <c r="U718" s="368">
        <f>VLOOKUP($G718, SCHOOL_INFO!$D$5:$AS$749, 14, FALSE)</f>
        <v>8</v>
      </c>
      <c r="V718" s="368">
        <f>VLOOKUP($G718, SCHOOL_INFO!$D$5:$AS$749, 15, FALSE)</f>
        <v>4</v>
      </c>
      <c r="W718" s="368">
        <f>VLOOKUP($G718, SCHOOL_INFO!$D$5:$AS$749, 17, FALSE)</f>
        <v>0</v>
      </c>
      <c r="X718" s="368">
        <f>VLOOKUP($G718, SCHOOL_INFO!$D$5:$AS$749, 18, FALSE)</f>
        <v>2</v>
      </c>
      <c r="Y718" s="368">
        <f>VLOOKUP($G718, SCHOOL_INFO!$D$5:$AS$749, 19, FALSE)</f>
        <v>0</v>
      </c>
      <c r="Z718" s="368">
        <f>VLOOKUP($G718, SCHOOL_INFO!$D$5:$AS$749, 21, FALSE)</f>
        <v>3</v>
      </c>
      <c r="AA718" s="368">
        <f>VLOOKUP($G718, SCHOOL_INFO!$D$5:$AS$749, 22, FALSE)</f>
        <v>2</v>
      </c>
      <c r="AB718" s="368">
        <f>VLOOKUP($G718, SCHOOL_INFO!$D$5:$AS$749, 23, FALSE)</f>
        <v>0</v>
      </c>
      <c r="AC718" s="368">
        <f>VLOOKUP($G718, SCHOOL_INFO!$D$5:$AS$749, 25, FALSE)</f>
        <v>5</v>
      </c>
      <c r="AD718" s="368">
        <f>VLOOKUP($G718, SCHOOL_INFO!$D$5:$AS$749, 26, FALSE)</f>
        <v>1</v>
      </c>
      <c r="AE718" s="368">
        <f>VLOOKUP($G718, SCHOOL_INFO!$D$5:$AS$749, 27, FALSE)</f>
        <v>2</v>
      </c>
      <c r="AF718" s="368">
        <f>VLOOKUP($G718, SCHOOL_INFO!$D$5:$AS$749, 29, FALSE)</f>
        <v>0</v>
      </c>
      <c r="AG718" s="368">
        <f>VLOOKUP($G718, SCHOOL_INFO!$D$5:$AS$749, 30, FALSE)</f>
        <v>0</v>
      </c>
      <c r="AH718" s="368">
        <f>VLOOKUP($G718, SCHOOL_INFO!$D$5:$AS$749, 31, FALSE)</f>
        <v>0</v>
      </c>
      <c r="AI718" s="368">
        <f>VLOOKUP($G718, SCHOOL_INFO!$D$5:$AS$749, 33, FALSE)</f>
        <v>1</v>
      </c>
      <c r="AJ718" s="368">
        <f>VLOOKUP($G718, SCHOOL_INFO!$D$5:$AS$749, 34, FALSE)</f>
        <v>0</v>
      </c>
      <c r="AK718" s="368">
        <f>VLOOKUP($G718, SCHOOL_INFO!$D$5:$AS$749, 35, FALSE)</f>
        <v>9</v>
      </c>
      <c r="AL718" s="368">
        <f>VLOOKUP($B718, '0.학교(충남+대전)'!$C$4:$AH$767, 31, FALSE)</f>
        <v>10</v>
      </c>
      <c r="AM718" s="368">
        <f>VLOOKUP($B718, '0.학교(충남+대전)'!$C$4:$AH$767, 32, FALSE)</f>
        <v>4</v>
      </c>
      <c r="AN718" s="368">
        <f>VLOOKUP($G718, SCHOOL_INFO!$D$5:$AS$749, 9, FALSE)</f>
        <v>28</v>
      </c>
      <c r="AO718" s="368">
        <f>VLOOKUP($G718, SCHOOL_INFO!$D$5:$AS$749, 36, FALSE)</f>
        <v>57</v>
      </c>
      <c r="AP718" s="368">
        <f>VLOOKUP($G718, SCHOOL_INFO!$D$5:$AS$749, 37, FALSE)</f>
        <v>42</v>
      </c>
      <c r="AQ718" s="368">
        <f>VLOOKUP($B718, '0.학교(충남+대전)'!$C$4:$AC$767, 27, FALSE)</f>
        <v>42</v>
      </c>
      <c r="AR718" s="368">
        <f>VLOOKUP($B718, '0.학교(충남+대전)'!$C$4:$AH$767, 29, FALSE)</f>
        <v>42</v>
      </c>
      <c r="AS718" s="368">
        <f>VLOOKUP($B718, '0.학교(충남+대전)'!$C$4:$AH$767, 30, FALSE)</f>
        <v>57</v>
      </c>
      <c r="AT718" s="368">
        <f>VLOOKUP($G718, SCHOOL_INFO!$D$5:$AS$749, 38, FALSE)</f>
        <v>5</v>
      </c>
      <c r="AU718" s="368">
        <f>VLOOKUP($G718, SCHOOL_INFO!$D$5:$AS$749, 39, FALSE)</f>
        <v>12</v>
      </c>
      <c r="AV718" s="368">
        <f>VLOOKUP($G718, SCHOOL_INFO!$D$5:$AS$749, 40, FALSE)</f>
        <v>43</v>
      </c>
      <c r="AW718" s="368">
        <f>VLOOKUP($G718, SCHOOL_INFO!$D$5:$AS$749, 41, FALSE)</f>
        <v>0</v>
      </c>
      <c r="AX718" s="368">
        <f>VLOOKUP($G718, SCHOOL_INFO!$D$5:$AS$749, 42, FALSE)</f>
        <v>0</v>
      </c>
    </row>
    <row r="719" spans="1:50" ht="16.5" customHeight="1">
      <c r="A719" s="81">
        <v>715</v>
      </c>
      <c r="B719" s="86" t="s">
        <v>2241</v>
      </c>
      <c r="C719" s="88" t="s">
        <v>28</v>
      </c>
      <c r="D719" s="86" t="s">
        <v>2233</v>
      </c>
      <c r="E719" s="86" t="s">
        <v>2153</v>
      </c>
      <c r="F719" s="105" t="s">
        <v>730</v>
      </c>
      <c r="G719" s="104" t="s">
        <v>2222</v>
      </c>
      <c r="H719" s="390" t="s">
        <v>26</v>
      </c>
      <c r="I719" s="390" t="s">
        <v>35</v>
      </c>
      <c r="J719" s="88" t="s">
        <v>5123</v>
      </c>
      <c r="K719" s="366">
        <v>3</v>
      </c>
      <c r="L719" s="367">
        <v>1</v>
      </c>
      <c r="M719" s="367">
        <v>1</v>
      </c>
      <c r="N719" s="368">
        <f>VLOOKUP($G719, SCHOOL_INFO!$D$5:$AS$749, 6, FALSE)</f>
        <v>17</v>
      </c>
      <c r="O719" s="368">
        <f>VLOOKUP($G719, SCHOOL_INFO!$D$5:$AS$749, 7, FALSE)</f>
        <v>9</v>
      </c>
      <c r="P719" s="368">
        <f>VLOOKUP($G719, SCHOOL_INFO!$D$5:$AS$749, 8, FALSE)</f>
        <v>10</v>
      </c>
      <c r="Q719" s="368">
        <f>VLOOKUP($G719, SCHOOL_INFO!$D$5:$AS$749, 10, FALSE)</f>
        <v>1</v>
      </c>
      <c r="R719" s="368">
        <f>VLOOKUP($G719, SCHOOL_INFO!$D$5:$AS$749, 11, FALSE)</f>
        <v>0</v>
      </c>
      <c r="S719" s="368">
        <f>VLOOKUP($G719, SCHOOL_INFO!$D$5:$AS$749, 12, FALSE)</f>
        <v>5</v>
      </c>
      <c r="T719" s="368">
        <f>VLOOKUP($G719, SCHOOL_INFO!$D$5:$AS$749, 13, FALSE)</f>
        <v>3</v>
      </c>
      <c r="U719" s="368">
        <f>VLOOKUP($G719, SCHOOL_INFO!$D$5:$AS$749, 14, FALSE)</f>
        <v>2</v>
      </c>
      <c r="V719" s="368">
        <f>VLOOKUP($G719, SCHOOL_INFO!$D$5:$AS$749, 15, FALSE)</f>
        <v>0</v>
      </c>
      <c r="W719" s="368">
        <f>VLOOKUP($G719, SCHOOL_INFO!$D$5:$AS$749, 17, FALSE)</f>
        <v>11</v>
      </c>
      <c r="X719" s="368">
        <f>VLOOKUP($G719, SCHOOL_INFO!$D$5:$AS$749, 18, FALSE)</f>
        <v>6</v>
      </c>
      <c r="Y719" s="368">
        <f>VLOOKUP($G719, SCHOOL_INFO!$D$5:$AS$749, 19, FALSE)</f>
        <v>0</v>
      </c>
      <c r="Z719" s="368">
        <f>VLOOKUP($G719, SCHOOL_INFO!$D$5:$AS$749, 21, FALSE)</f>
        <v>4</v>
      </c>
      <c r="AA719" s="368">
        <f>VLOOKUP($G719, SCHOOL_INFO!$D$5:$AS$749, 22, FALSE)</f>
        <v>4</v>
      </c>
      <c r="AB719" s="368">
        <f>VLOOKUP($G719, SCHOOL_INFO!$D$5:$AS$749, 23, FALSE)</f>
        <v>0</v>
      </c>
      <c r="AC719" s="368">
        <f>VLOOKUP($G719, SCHOOL_INFO!$D$5:$AS$749, 25, FALSE)</f>
        <v>20</v>
      </c>
      <c r="AD719" s="368">
        <f>VLOOKUP($G719, SCHOOL_INFO!$D$5:$AS$749, 26, FALSE)</f>
        <v>10</v>
      </c>
      <c r="AE719" s="368">
        <f>VLOOKUP($G719, SCHOOL_INFO!$D$5:$AS$749, 27, FALSE)</f>
        <v>18</v>
      </c>
      <c r="AF719" s="368">
        <f>VLOOKUP($G719, SCHOOL_INFO!$D$5:$AS$749, 29, FALSE)</f>
        <v>0</v>
      </c>
      <c r="AG719" s="368">
        <f>VLOOKUP($G719, SCHOOL_INFO!$D$5:$AS$749, 30, FALSE)</f>
        <v>0</v>
      </c>
      <c r="AH719" s="368">
        <f>VLOOKUP($G719, SCHOOL_INFO!$D$5:$AS$749, 31, FALSE)</f>
        <v>0</v>
      </c>
      <c r="AI719" s="368">
        <f>VLOOKUP($G719, SCHOOL_INFO!$D$5:$AS$749, 33, FALSE)</f>
        <v>1</v>
      </c>
      <c r="AJ719" s="368">
        <f>VLOOKUP($G719, SCHOOL_INFO!$D$5:$AS$749, 34, FALSE)</f>
        <v>0</v>
      </c>
      <c r="AK719" s="368">
        <f>VLOOKUP($G719, SCHOOL_INFO!$D$5:$AS$749, 35, FALSE)</f>
        <v>10</v>
      </c>
      <c r="AL719" s="368">
        <f>VLOOKUP($B719, '0.학교(충남+대전)'!$C$4:$AH$767, 31, FALSE)</f>
        <v>10</v>
      </c>
      <c r="AM719" s="368">
        <f>VLOOKUP($B719, '0.학교(충남+대전)'!$C$4:$AH$767, 32, FALSE)</f>
        <v>0</v>
      </c>
      <c r="AN719" s="368">
        <f>VLOOKUP($G719, SCHOOL_INFO!$D$5:$AS$749, 9, FALSE)</f>
        <v>36</v>
      </c>
      <c r="AO719" s="368">
        <f>VLOOKUP($G719, SCHOOL_INFO!$D$5:$AS$749, 36, FALSE)</f>
        <v>43</v>
      </c>
      <c r="AP719" s="368">
        <f>VLOOKUP($G719, SCHOOL_INFO!$D$5:$AS$749, 37, FALSE)</f>
        <v>5</v>
      </c>
      <c r="AQ719" s="368">
        <f>VLOOKUP($B719, '0.학교(충남+대전)'!$C$4:$AC$767, 27, FALSE)</f>
        <v>42</v>
      </c>
      <c r="AR719" s="368">
        <f>VLOOKUP($B719, '0.학교(충남+대전)'!$C$4:$AH$767, 29, FALSE)</f>
        <v>42</v>
      </c>
      <c r="AS719" s="368">
        <f>VLOOKUP($B719, '0.학교(충남+대전)'!$C$4:$AH$767, 30, FALSE)</f>
        <v>6</v>
      </c>
      <c r="AT719" s="368">
        <f>VLOOKUP($G719, SCHOOL_INFO!$D$5:$AS$749, 38, FALSE)</f>
        <v>1</v>
      </c>
      <c r="AU719" s="368">
        <f>VLOOKUP($G719, SCHOOL_INFO!$D$5:$AS$749, 39, FALSE)</f>
        <v>9</v>
      </c>
      <c r="AV719" s="368">
        <f>VLOOKUP($G719, SCHOOL_INFO!$D$5:$AS$749, 40, FALSE)</f>
        <v>48</v>
      </c>
      <c r="AW719" s="368">
        <f>VLOOKUP($G719, SCHOOL_INFO!$D$5:$AS$749, 41, FALSE)</f>
        <v>0</v>
      </c>
      <c r="AX719" s="368">
        <f>VLOOKUP($G719, SCHOOL_INFO!$D$5:$AS$749, 42, FALSE)</f>
        <v>0</v>
      </c>
    </row>
    <row r="720" spans="1:50" ht="16.5" customHeight="1">
      <c r="A720" s="80">
        <v>716</v>
      </c>
      <c r="B720" s="86" t="s">
        <v>2223</v>
      </c>
      <c r="C720" s="88" t="s">
        <v>28</v>
      </c>
      <c r="D720" s="86" t="s">
        <v>2233</v>
      </c>
      <c r="E720" s="86" t="s">
        <v>2153</v>
      </c>
      <c r="F720" s="105" t="s">
        <v>730</v>
      </c>
      <c r="G720" s="104" t="s">
        <v>2224</v>
      </c>
      <c r="H720" s="390" t="s">
        <v>26</v>
      </c>
      <c r="I720" s="390" t="s">
        <v>699</v>
      </c>
      <c r="J720" s="88" t="s">
        <v>5123</v>
      </c>
      <c r="K720" s="366">
        <v>2</v>
      </c>
      <c r="L720" s="367">
        <v>1</v>
      </c>
      <c r="M720" s="367">
        <v>1</v>
      </c>
      <c r="N720" s="368">
        <f>VLOOKUP($G720, SCHOOL_INFO!$D$5:$AS$749, 6, FALSE)</f>
        <v>8</v>
      </c>
      <c r="O720" s="368">
        <f>VLOOKUP($G720, SCHOOL_INFO!$D$5:$AS$749, 7, FALSE)</f>
        <v>3</v>
      </c>
      <c r="P720" s="368">
        <f>VLOOKUP($G720, SCHOOL_INFO!$D$5:$AS$749, 8, FALSE)</f>
        <v>3</v>
      </c>
      <c r="Q720" s="368">
        <f>VLOOKUP($G720, SCHOOL_INFO!$D$5:$AS$749, 10, FALSE)</f>
        <v>2</v>
      </c>
      <c r="R720" s="368">
        <f>VLOOKUP($G720, SCHOOL_INFO!$D$5:$AS$749, 11, FALSE)</f>
        <v>0</v>
      </c>
      <c r="S720" s="368">
        <f>VLOOKUP($G720, SCHOOL_INFO!$D$5:$AS$749, 12, FALSE)</f>
        <v>1</v>
      </c>
      <c r="T720" s="368">
        <f>VLOOKUP($G720, SCHOOL_INFO!$D$5:$AS$749, 13, FALSE)</f>
        <v>0</v>
      </c>
      <c r="U720" s="368">
        <f>VLOOKUP($G720, SCHOOL_INFO!$D$5:$AS$749, 14, FALSE)</f>
        <v>0</v>
      </c>
      <c r="V720" s="368">
        <f>VLOOKUP($G720, SCHOOL_INFO!$D$5:$AS$749, 15, FALSE)</f>
        <v>0</v>
      </c>
      <c r="W720" s="368">
        <f>VLOOKUP($G720, SCHOOL_INFO!$D$5:$AS$749, 17, FALSE)</f>
        <v>0</v>
      </c>
      <c r="X720" s="368">
        <f>VLOOKUP($G720, SCHOOL_INFO!$D$5:$AS$749, 18, FALSE)</f>
        <v>0</v>
      </c>
      <c r="Y720" s="368">
        <f>VLOOKUP($G720, SCHOOL_INFO!$D$5:$AS$749, 19, FALSE)</f>
        <v>0</v>
      </c>
      <c r="Z720" s="368">
        <f>VLOOKUP($G720, SCHOOL_INFO!$D$5:$AS$749, 21, FALSE)</f>
        <v>2</v>
      </c>
      <c r="AA720" s="368">
        <f>VLOOKUP($G720, SCHOOL_INFO!$D$5:$AS$749, 22, FALSE)</f>
        <v>2</v>
      </c>
      <c r="AB720" s="368">
        <f>VLOOKUP($G720, SCHOOL_INFO!$D$5:$AS$749, 23, FALSE)</f>
        <v>0</v>
      </c>
      <c r="AC720" s="368">
        <f>VLOOKUP($G720, SCHOOL_INFO!$D$5:$AS$749, 25, FALSE)</f>
        <v>19</v>
      </c>
      <c r="AD720" s="368">
        <f>VLOOKUP($G720, SCHOOL_INFO!$D$5:$AS$749, 26, FALSE)</f>
        <v>8</v>
      </c>
      <c r="AE720" s="368">
        <f>VLOOKUP($G720, SCHOOL_INFO!$D$5:$AS$749, 27, FALSE)</f>
        <v>5</v>
      </c>
      <c r="AF720" s="368">
        <f>VLOOKUP($G720, SCHOOL_INFO!$D$5:$AS$749, 29, FALSE)</f>
        <v>0</v>
      </c>
      <c r="AG720" s="368">
        <f>VLOOKUP($G720, SCHOOL_INFO!$D$5:$AS$749, 30, FALSE)</f>
        <v>0</v>
      </c>
      <c r="AH720" s="368">
        <f>VLOOKUP($G720, SCHOOL_INFO!$D$5:$AS$749, 31, FALSE)</f>
        <v>0</v>
      </c>
      <c r="AI720" s="368">
        <f>VLOOKUP($G720, SCHOOL_INFO!$D$5:$AS$749, 33, FALSE)</f>
        <v>1</v>
      </c>
      <c r="AJ720" s="368">
        <f>VLOOKUP($G720, SCHOOL_INFO!$D$5:$AS$749, 34, FALSE)</f>
        <v>0</v>
      </c>
      <c r="AK720" s="368">
        <f>VLOOKUP($G720, SCHOOL_INFO!$D$5:$AS$749, 35, FALSE)</f>
        <v>6</v>
      </c>
      <c r="AL720" s="368">
        <f>VLOOKUP($B720, '0.학교(충남+대전)'!$C$4:$AH$767, 31, FALSE)</f>
        <v>6</v>
      </c>
      <c r="AM720" s="368">
        <f>VLOOKUP($B720, '0.학교(충남+대전)'!$C$4:$AH$767, 32, FALSE)</f>
        <v>0</v>
      </c>
      <c r="AN720" s="368">
        <f>VLOOKUP($G720, SCHOOL_INFO!$D$5:$AS$749, 9, FALSE)</f>
        <v>14</v>
      </c>
      <c r="AO720" s="368">
        <f>VLOOKUP($G720, SCHOOL_INFO!$D$5:$AS$749, 36, FALSE)</f>
        <v>18</v>
      </c>
      <c r="AP720" s="368">
        <f>VLOOKUP($G720, SCHOOL_INFO!$D$5:$AS$749, 37, FALSE)</f>
        <v>2</v>
      </c>
      <c r="AQ720" s="368">
        <f>VLOOKUP($B720, '0.학교(충남+대전)'!$C$4:$AC$767, 27, FALSE)</f>
        <v>17</v>
      </c>
      <c r="AR720" s="368">
        <f>VLOOKUP($B720, '0.학교(충남+대전)'!$C$4:$AH$767, 29, FALSE)</f>
        <v>17</v>
      </c>
      <c r="AS720" s="368">
        <f>VLOOKUP($B720, '0.학교(충남+대전)'!$C$4:$AH$767, 30, FALSE)</f>
        <v>3</v>
      </c>
      <c r="AT720" s="368">
        <f>VLOOKUP($G720, SCHOOL_INFO!$D$5:$AS$749, 38, FALSE)</f>
        <v>1</v>
      </c>
      <c r="AU720" s="368">
        <f>VLOOKUP($G720, SCHOOL_INFO!$D$5:$AS$749, 39, FALSE)</f>
        <v>7</v>
      </c>
      <c r="AV720" s="368">
        <f>VLOOKUP($G720, SCHOOL_INFO!$D$5:$AS$749, 40, FALSE)</f>
        <v>17</v>
      </c>
      <c r="AW720" s="368">
        <f>VLOOKUP($G720, SCHOOL_INFO!$D$5:$AS$749, 41, FALSE)</f>
        <v>3</v>
      </c>
      <c r="AX720" s="368">
        <f>VLOOKUP($G720, SCHOOL_INFO!$D$5:$AS$749, 42, FALSE)</f>
        <v>0</v>
      </c>
    </row>
    <row r="721" spans="1:50" ht="16.5" customHeight="1">
      <c r="A721" s="80">
        <v>717</v>
      </c>
      <c r="B721" s="86" t="s">
        <v>2225</v>
      </c>
      <c r="C721" s="88" t="s">
        <v>28</v>
      </c>
      <c r="D721" s="86" t="s">
        <v>2233</v>
      </c>
      <c r="E721" s="86" t="s">
        <v>2153</v>
      </c>
      <c r="F721" s="106" t="s">
        <v>727</v>
      </c>
      <c r="G721" s="104" t="s">
        <v>2226</v>
      </c>
      <c r="H721" s="390" t="s">
        <v>2353</v>
      </c>
      <c r="I721" s="390" t="s">
        <v>35</v>
      </c>
      <c r="J721" s="88" t="s">
        <v>5123</v>
      </c>
      <c r="K721" s="366">
        <v>3</v>
      </c>
      <c r="L721" s="367">
        <v>1</v>
      </c>
      <c r="M721" s="367">
        <v>1</v>
      </c>
      <c r="N721" s="368">
        <f>VLOOKUP($G721, SCHOOL_INFO!$D$5:$AS$749, 6, FALSE)</f>
        <v>15</v>
      </c>
      <c r="O721" s="368">
        <f>VLOOKUP($G721, SCHOOL_INFO!$D$5:$AS$749, 7, FALSE)</f>
        <v>6</v>
      </c>
      <c r="P721" s="368">
        <f>VLOOKUP($G721, SCHOOL_INFO!$D$5:$AS$749, 8, FALSE)</f>
        <v>13</v>
      </c>
      <c r="Q721" s="368">
        <f>VLOOKUP($G721, SCHOOL_INFO!$D$5:$AS$749, 10, FALSE)</f>
        <v>0</v>
      </c>
      <c r="R721" s="368">
        <f>VLOOKUP($G721, SCHOOL_INFO!$D$5:$AS$749, 11, FALSE)</f>
        <v>0</v>
      </c>
      <c r="S721" s="368">
        <f>VLOOKUP($G721, SCHOOL_INFO!$D$5:$AS$749, 12, FALSE)</f>
        <v>0</v>
      </c>
      <c r="T721" s="368">
        <f>VLOOKUP($G721, SCHOOL_INFO!$D$5:$AS$749, 13, FALSE)</f>
        <v>2</v>
      </c>
      <c r="U721" s="368">
        <f>VLOOKUP($G721, SCHOOL_INFO!$D$5:$AS$749, 14, FALSE)</f>
        <v>2</v>
      </c>
      <c r="V721" s="368">
        <f>VLOOKUP($G721, SCHOOL_INFO!$D$5:$AS$749, 15, FALSE)</f>
        <v>0</v>
      </c>
      <c r="W721" s="368">
        <f>VLOOKUP($G721, SCHOOL_INFO!$D$5:$AS$749, 17, FALSE)</f>
        <v>4</v>
      </c>
      <c r="X721" s="368">
        <f>VLOOKUP($G721, SCHOOL_INFO!$D$5:$AS$749, 18, FALSE)</f>
        <v>2</v>
      </c>
      <c r="Y721" s="368">
        <f>VLOOKUP($G721, SCHOOL_INFO!$D$5:$AS$749, 19, FALSE)</f>
        <v>1</v>
      </c>
      <c r="Z721" s="368">
        <f>VLOOKUP($G721, SCHOOL_INFO!$D$5:$AS$749, 21, FALSE)</f>
        <v>24</v>
      </c>
      <c r="AA721" s="368">
        <f>VLOOKUP($G721, SCHOOL_INFO!$D$5:$AS$749, 22, FALSE)</f>
        <v>10</v>
      </c>
      <c r="AB721" s="368">
        <f>VLOOKUP($G721, SCHOOL_INFO!$D$5:$AS$749, 23, FALSE)</f>
        <v>5</v>
      </c>
      <c r="AC721" s="368">
        <f>VLOOKUP($G721, SCHOOL_INFO!$D$5:$AS$749, 25, FALSE)</f>
        <v>1</v>
      </c>
      <c r="AD721" s="368">
        <f>VLOOKUP($G721, SCHOOL_INFO!$D$5:$AS$749, 26, FALSE)</f>
        <v>0</v>
      </c>
      <c r="AE721" s="368">
        <f>VLOOKUP($G721, SCHOOL_INFO!$D$5:$AS$749, 27, FALSE)</f>
        <v>11</v>
      </c>
      <c r="AF721" s="368">
        <f>VLOOKUP($G721, SCHOOL_INFO!$D$5:$AS$749, 29, FALSE)</f>
        <v>0</v>
      </c>
      <c r="AG721" s="368">
        <f>VLOOKUP($G721, SCHOOL_INFO!$D$5:$AS$749, 30, FALSE)</f>
        <v>0</v>
      </c>
      <c r="AH721" s="368">
        <f>VLOOKUP($G721, SCHOOL_INFO!$D$5:$AS$749, 31, FALSE)</f>
        <v>0</v>
      </c>
      <c r="AI721" s="368">
        <f>VLOOKUP($G721, SCHOOL_INFO!$D$5:$AS$749, 33, FALSE)</f>
        <v>1</v>
      </c>
      <c r="AJ721" s="368">
        <f>VLOOKUP($G721, SCHOOL_INFO!$D$5:$AS$749, 34, FALSE)</f>
        <v>0</v>
      </c>
      <c r="AK721" s="368">
        <f>VLOOKUP($G721, SCHOOL_INFO!$D$5:$AS$749, 35, FALSE)</f>
        <v>9</v>
      </c>
      <c r="AL721" s="368">
        <f>VLOOKUP($B721, '0.학교(충남+대전)'!$C$4:$AH$767, 31, FALSE)</f>
        <v>9</v>
      </c>
      <c r="AM721" s="368">
        <f>VLOOKUP($B721, '0.학교(충남+대전)'!$C$4:$AH$767, 32, FALSE)</f>
        <v>0</v>
      </c>
      <c r="AN721" s="368">
        <f>VLOOKUP($G721, SCHOOL_INFO!$D$5:$AS$749, 9, FALSE)</f>
        <v>34</v>
      </c>
      <c r="AO721" s="368">
        <f>VLOOKUP($G721, SCHOOL_INFO!$D$5:$AS$749, 36, FALSE)</f>
        <v>36</v>
      </c>
      <c r="AP721" s="368">
        <f>VLOOKUP($G721, SCHOOL_INFO!$D$5:$AS$749, 37, FALSE)</f>
        <v>4</v>
      </c>
      <c r="AQ721" s="368">
        <f>VLOOKUP($B721, '0.학교(충남+대전)'!$C$4:$AC$767, 27, FALSE)</f>
        <v>35</v>
      </c>
      <c r="AR721" s="368">
        <f>VLOOKUP($B721, '0.학교(충남+대전)'!$C$4:$AH$767, 29, FALSE)</f>
        <v>35</v>
      </c>
      <c r="AS721" s="368">
        <f>VLOOKUP($B721, '0.학교(충남+대전)'!$C$4:$AH$767, 30, FALSE)</f>
        <v>5</v>
      </c>
      <c r="AT721" s="368">
        <f>VLOOKUP($G721, SCHOOL_INFO!$D$5:$AS$749, 38, FALSE)</f>
        <v>2</v>
      </c>
      <c r="AU721" s="368">
        <f>VLOOKUP($G721, SCHOOL_INFO!$D$5:$AS$749, 39, FALSE)</f>
        <v>9</v>
      </c>
      <c r="AV721" s="368">
        <f>VLOOKUP($G721, SCHOOL_INFO!$D$5:$AS$749, 40, FALSE)</f>
        <v>39</v>
      </c>
      <c r="AW721" s="368">
        <f>VLOOKUP($G721, SCHOOL_INFO!$D$5:$AS$749, 41, FALSE)</f>
        <v>3</v>
      </c>
      <c r="AX721" s="368">
        <f>VLOOKUP($G721, SCHOOL_INFO!$D$5:$AS$749, 42, FALSE)</f>
        <v>0</v>
      </c>
    </row>
    <row r="722" spans="1:50" ht="16.5" customHeight="1">
      <c r="A722" s="81">
        <v>718</v>
      </c>
      <c r="B722" s="86" t="s">
        <v>2227</v>
      </c>
      <c r="C722" s="88" t="s">
        <v>28</v>
      </c>
      <c r="D722" s="86" t="s">
        <v>2233</v>
      </c>
      <c r="E722" s="86" t="s">
        <v>2153</v>
      </c>
      <c r="F722" s="103" t="s">
        <v>724</v>
      </c>
      <c r="G722" s="104" t="s">
        <v>2228</v>
      </c>
      <c r="H722" s="390" t="s">
        <v>26</v>
      </c>
      <c r="I722" s="390" t="s">
        <v>699</v>
      </c>
      <c r="J722" s="88" t="s">
        <v>5123</v>
      </c>
      <c r="K722" s="366">
        <v>2</v>
      </c>
      <c r="L722" s="367">
        <v>1</v>
      </c>
      <c r="M722" s="367">
        <v>1</v>
      </c>
      <c r="N722" s="368">
        <f>VLOOKUP($G722, SCHOOL_INFO!$D$5:$AS$749, 6, FALSE)</f>
        <v>13</v>
      </c>
      <c r="O722" s="368">
        <f>VLOOKUP($G722, SCHOOL_INFO!$D$5:$AS$749, 7, FALSE)</f>
        <v>6</v>
      </c>
      <c r="P722" s="368">
        <f>VLOOKUP($G722, SCHOOL_INFO!$D$5:$AS$749, 8, FALSE)</f>
        <v>4</v>
      </c>
      <c r="Q722" s="368">
        <f>VLOOKUP($G722, SCHOOL_INFO!$D$5:$AS$749, 10, FALSE)</f>
        <v>2</v>
      </c>
      <c r="R722" s="368">
        <f>VLOOKUP($G722, SCHOOL_INFO!$D$5:$AS$749, 11, FALSE)</f>
        <v>1</v>
      </c>
      <c r="S722" s="368">
        <f>VLOOKUP($G722, SCHOOL_INFO!$D$5:$AS$749, 12, FALSE)</f>
        <v>0</v>
      </c>
      <c r="T722" s="368">
        <f>VLOOKUP($G722, SCHOOL_INFO!$D$5:$AS$749, 13, FALSE)</f>
        <v>0</v>
      </c>
      <c r="U722" s="368">
        <f>VLOOKUP($G722, SCHOOL_INFO!$D$5:$AS$749, 14, FALSE)</f>
        <v>2</v>
      </c>
      <c r="V722" s="368">
        <f>VLOOKUP($G722, SCHOOL_INFO!$D$5:$AS$749, 15, FALSE)</f>
        <v>0</v>
      </c>
      <c r="W722" s="368">
        <f>VLOOKUP($G722, SCHOOL_INFO!$D$5:$AS$749, 17, FALSE)</f>
        <v>0</v>
      </c>
      <c r="X722" s="368">
        <f>VLOOKUP($G722, SCHOOL_INFO!$D$5:$AS$749, 18, FALSE)</f>
        <v>0</v>
      </c>
      <c r="Y722" s="368">
        <f>VLOOKUP($G722, SCHOOL_INFO!$D$5:$AS$749, 19, FALSE)</f>
        <v>0</v>
      </c>
      <c r="Z722" s="368">
        <f>VLOOKUP($G722, SCHOOL_INFO!$D$5:$AS$749, 21, FALSE)</f>
        <v>1</v>
      </c>
      <c r="AA722" s="368">
        <f>VLOOKUP($G722, SCHOOL_INFO!$D$5:$AS$749, 22, FALSE)</f>
        <v>0</v>
      </c>
      <c r="AB722" s="368">
        <f>VLOOKUP($G722, SCHOOL_INFO!$D$5:$AS$749, 23, FALSE)</f>
        <v>0</v>
      </c>
      <c r="AC722" s="368">
        <f>VLOOKUP($G722, SCHOOL_INFO!$D$5:$AS$749, 25, FALSE)</f>
        <v>32</v>
      </c>
      <c r="AD722" s="368">
        <f>VLOOKUP($G722, SCHOOL_INFO!$D$5:$AS$749, 26, FALSE)</f>
        <v>12</v>
      </c>
      <c r="AE722" s="368">
        <f>VLOOKUP($G722, SCHOOL_INFO!$D$5:$AS$749, 27, FALSE)</f>
        <v>1</v>
      </c>
      <c r="AF722" s="368">
        <f>VLOOKUP($G722, SCHOOL_INFO!$D$5:$AS$749, 29, FALSE)</f>
        <v>0</v>
      </c>
      <c r="AG722" s="368">
        <f>VLOOKUP($G722, SCHOOL_INFO!$D$5:$AS$749, 30, FALSE)</f>
        <v>0</v>
      </c>
      <c r="AH722" s="368">
        <f>VLOOKUP($G722, SCHOOL_INFO!$D$5:$AS$749, 31, FALSE)</f>
        <v>0</v>
      </c>
      <c r="AI722" s="368">
        <f>VLOOKUP($G722, SCHOOL_INFO!$D$5:$AS$749, 33, FALSE)</f>
        <v>1</v>
      </c>
      <c r="AJ722" s="368">
        <f>VLOOKUP($G722, SCHOOL_INFO!$D$5:$AS$749, 34, FALSE)</f>
        <v>0</v>
      </c>
      <c r="AK722" s="368">
        <f>VLOOKUP($G722, SCHOOL_INFO!$D$5:$AS$749, 35, FALSE)</f>
        <v>6</v>
      </c>
      <c r="AL722" s="368">
        <f>VLOOKUP($B722, '0.학교(충남+대전)'!$C$4:$AH$767, 31, FALSE)</f>
        <v>5</v>
      </c>
      <c r="AM722" s="368">
        <f>VLOOKUP($B722, '0.학교(충남+대전)'!$C$4:$AH$767, 32, FALSE)</f>
        <v>3</v>
      </c>
      <c r="AN722" s="368">
        <f>VLOOKUP($G722, SCHOOL_INFO!$D$5:$AS$749, 9, FALSE)</f>
        <v>23</v>
      </c>
      <c r="AO722" s="368">
        <f>VLOOKUP($G722, SCHOOL_INFO!$D$5:$AS$749, 36, FALSE)</f>
        <v>35</v>
      </c>
      <c r="AP722" s="368">
        <f>VLOOKUP($G722, SCHOOL_INFO!$D$5:$AS$749, 37, FALSE)</f>
        <v>4</v>
      </c>
      <c r="AQ722" s="368">
        <f>VLOOKUP($B722, '0.학교(충남+대전)'!$C$4:$AC$767, 27, FALSE)</f>
        <v>36</v>
      </c>
      <c r="AR722" s="368">
        <f>VLOOKUP($B722, '0.학교(충남+대전)'!$C$4:$AH$767, 29, FALSE)</f>
        <v>36</v>
      </c>
      <c r="AS722" s="368">
        <f>VLOOKUP($B722, '0.학교(충남+대전)'!$C$4:$AH$767, 30, FALSE)</f>
        <v>3</v>
      </c>
      <c r="AT722" s="368">
        <f>VLOOKUP($G722, SCHOOL_INFO!$D$5:$AS$749, 38, FALSE)</f>
        <v>1</v>
      </c>
      <c r="AU722" s="368">
        <f>VLOOKUP($G722, SCHOOL_INFO!$D$5:$AS$749, 39, FALSE)</f>
        <v>6</v>
      </c>
      <c r="AV722" s="368">
        <f>VLOOKUP($G722, SCHOOL_INFO!$D$5:$AS$749, 40, FALSE)</f>
        <v>35</v>
      </c>
      <c r="AW722" s="368">
        <f>VLOOKUP($G722, SCHOOL_INFO!$D$5:$AS$749, 41, FALSE)</f>
        <v>1</v>
      </c>
      <c r="AX722" s="368">
        <f>VLOOKUP($G722, SCHOOL_INFO!$D$5:$AS$749, 42, FALSE)</f>
        <v>0</v>
      </c>
    </row>
    <row r="723" spans="1:50" ht="16.5" customHeight="1">
      <c r="A723" s="80">
        <v>719</v>
      </c>
      <c r="B723" s="86" t="s">
        <v>2229</v>
      </c>
      <c r="C723" s="88" t="s">
        <v>28</v>
      </c>
      <c r="D723" s="86" t="s">
        <v>2233</v>
      </c>
      <c r="E723" s="86" t="s">
        <v>2153</v>
      </c>
      <c r="F723" s="105" t="s">
        <v>730</v>
      </c>
      <c r="G723" s="104" t="s">
        <v>2242</v>
      </c>
      <c r="H723" s="390" t="s">
        <v>2353</v>
      </c>
      <c r="I723" s="390" t="s">
        <v>699</v>
      </c>
      <c r="J723" s="88" t="s">
        <v>5123</v>
      </c>
      <c r="K723" s="366">
        <v>2</v>
      </c>
      <c r="L723" s="367">
        <v>1</v>
      </c>
      <c r="M723" s="367">
        <v>1</v>
      </c>
      <c r="N723" s="368">
        <f>VLOOKUP($G723, SCHOOL_INFO!$D$5:$AS$749, 6, FALSE)</f>
        <v>1</v>
      </c>
      <c r="O723" s="368">
        <f>VLOOKUP($G723, SCHOOL_INFO!$D$5:$AS$749, 7, FALSE)</f>
        <v>1</v>
      </c>
      <c r="P723" s="368">
        <f>VLOOKUP($G723, SCHOOL_INFO!$D$5:$AS$749, 8, FALSE)</f>
        <v>2</v>
      </c>
      <c r="Q723" s="368">
        <f>VLOOKUP($G723, SCHOOL_INFO!$D$5:$AS$749, 10, FALSE)</f>
        <v>0</v>
      </c>
      <c r="R723" s="368">
        <f>VLOOKUP($G723, SCHOOL_INFO!$D$5:$AS$749, 11, FALSE)</f>
        <v>0</v>
      </c>
      <c r="S723" s="368">
        <f>VLOOKUP($G723, SCHOOL_INFO!$D$5:$AS$749, 12, FALSE)</f>
        <v>0</v>
      </c>
      <c r="T723" s="368">
        <f>VLOOKUP($G723, SCHOOL_INFO!$D$5:$AS$749, 13, FALSE)</f>
        <v>0</v>
      </c>
      <c r="U723" s="368">
        <f>VLOOKUP($G723, SCHOOL_INFO!$D$5:$AS$749, 14, FALSE)</f>
        <v>0</v>
      </c>
      <c r="V723" s="368">
        <f>VLOOKUP($G723, SCHOOL_INFO!$D$5:$AS$749, 15, FALSE)</f>
        <v>0</v>
      </c>
      <c r="W723" s="368">
        <f>VLOOKUP($G723, SCHOOL_INFO!$D$5:$AS$749, 17, FALSE)</f>
        <v>0</v>
      </c>
      <c r="X723" s="368">
        <f>VLOOKUP($G723, SCHOOL_INFO!$D$5:$AS$749, 18, FALSE)</f>
        <v>1</v>
      </c>
      <c r="Y723" s="368">
        <f>VLOOKUP($G723, SCHOOL_INFO!$D$5:$AS$749, 19, FALSE)</f>
        <v>0</v>
      </c>
      <c r="Z723" s="368">
        <f>VLOOKUP($G723, SCHOOL_INFO!$D$5:$AS$749, 21, FALSE)</f>
        <v>4</v>
      </c>
      <c r="AA723" s="368">
        <f>VLOOKUP($G723, SCHOOL_INFO!$D$5:$AS$749, 22, FALSE)</f>
        <v>3</v>
      </c>
      <c r="AB723" s="368">
        <f>VLOOKUP($G723, SCHOOL_INFO!$D$5:$AS$749, 23, FALSE)</f>
        <v>0</v>
      </c>
      <c r="AC723" s="368">
        <f>VLOOKUP($G723, SCHOOL_INFO!$D$5:$AS$749, 25, FALSE)</f>
        <v>0</v>
      </c>
      <c r="AD723" s="368">
        <f>VLOOKUP($G723, SCHOOL_INFO!$D$5:$AS$749, 26, FALSE)</f>
        <v>0</v>
      </c>
      <c r="AE723" s="368">
        <f>VLOOKUP($G723, SCHOOL_INFO!$D$5:$AS$749, 27, FALSE)</f>
        <v>0</v>
      </c>
      <c r="AF723" s="368">
        <f>VLOOKUP($G723, SCHOOL_INFO!$D$5:$AS$749, 29, FALSE)</f>
        <v>0</v>
      </c>
      <c r="AG723" s="368">
        <f>VLOOKUP($G723, SCHOOL_INFO!$D$5:$AS$749, 30, FALSE)</f>
        <v>0</v>
      </c>
      <c r="AH723" s="368">
        <f>VLOOKUP($G723, SCHOOL_INFO!$D$5:$AS$749, 31, FALSE)</f>
        <v>0</v>
      </c>
      <c r="AI723" s="368">
        <f>VLOOKUP($G723, SCHOOL_INFO!$D$5:$AS$749, 33, FALSE)</f>
        <v>1</v>
      </c>
      <c r="AJ723" s="368">
        <f>VLOOKUP($G723, SCHOOL_INFO!$D$5:$AS$749, 34, FALSE)</f>
        <v>0</v>
      </c>
      <c r="AK723" s="368">
        <f>VLOOKUP($G723, SCHOOL_INFO!$D$5:$AS$749, 35, FALSE)</f>
        <v>5</v>
      </c>
      <c r="AL723" s="368">
        <f>VLOOKUP($B723, '0.학교(충남+대전)'!$C$4:$AH$767, 31, FALSE)</f>
        <v>5</v>
      </c>
      <c r="AM723" s="368">
        <f>VLOOKUP($B723, '0.학교(충남+대전)'!$C$4:$AH$767, 32, FALSE)</f>
        <v>0</v>
      </c>
      <c r="AN723" s="368">
        <f>VLOOKUP($G723, SCHOOL_INFO!$D$5:$AS$749, 9, FALSE)</f>
        <v>4</v>
      </c>
      <c r="AO723" s="368">
        <f>VLOOKUP($G723, SCHOOL_INFO!$D$5:$AS$749, 36, FALSE)</f>
        <v>22</v>
      </c>
      <c r="AP723" s="368">
        <f>VLOOKUP($G723, SCHOOL_INFO!$D$5:$AS$749, 37, FALSE)</f>
        <v>8</v>
      </c>
      <c r="AQ723" s="368">
        <f>VLOOKUP($B723, '0.학교(충남+대전)'!$C$4:$AC$767, 27, FALSE)</f>
        <v>23</v>
      </c>
      <c r="AR723" s="368">
        <f>VLOOKUP($B723, '0.학교(충남+대전)'!$C$4:$AH$767, 29, FALSE)</f>
        <v>31</v>
      </c>
      <c r="AS723" s="368">
        <f>VLOOKUP($B723, '0.학교(충남+대전)'!$C$4:$AH$767, 30, FALSE)</f>
        <v>0</v>
      </c>
      <c r="AT723" s="368">
        <f>VLOOKUP($G723, SCHOOL_INFO!$D$5:$AS$749, 38, FALSE)</f>
        <v>1</v>
      </c>
      <c r="AU723" s="368">
        <f>VLOOKUP($G723, SCHOOL_INFO!$D$5:$AS$749, 39, FALSE)</f>
        <v>5</v>
      </c>
      <c r="AV723" s="368">
        <f>VLOOKUP($G723, SCHOOL_INFO!$D$5:$AS$749, 40, FALSE)</f>
        <v>27</v>
      </c>
      <c r="AW723" s="368">
        <f>VLOOKUP($G723, SCHOOL_INFO!$D$5:$AS$749, 41, FALSE)</f>
        <v>0</v>
      </c>
      <c r="AX723" s="368">
        <f>VLOOKUP($G723, SCHOOL_INFO!$D$5:$AS$749, 42, FALSE)</f>
        <v>0</v>
      </c>
    </row>
    <row r="724" spans="1:50" ht="16.5" customHeight="1">
      <c r="B724" s="111"/>
      <c r="F724" s="112"/>
    </row>
    <row r="725" spans="1:50" ht="16.5" customHeight="1">
      <c r="B725" s="111"/>
      <c r="F725" s="112"/>
      <c r="G725" s="90" t="s">
        <v>1807</v>
      </c>
      <c r="O725" s="44">
        <v>52</v>
      </c>
    </row>
    <row r="726" spans="1:50" ht="16.5" customHeight="1">
      <c r="B726" s="111"/>
      <c r="F726" s="112"/>
    </row>
    <row r="727" spans="1:50" ht="16.5" customHeight="1">
      <c r="B727" s="111"/>
      <c r="F727" s="112"/>
    </row>
    <row r="728" spans="1:50" ht="16.5" customHeight="1">
      <c r="B728" s="111"/>
      <c r="F728" s="112"/>
    </row>
    <row r="729" spans="1:50" ht="16.5" customHeight="1">
      <c r="B729" s="111"/>
      <c r="F729" s="112"/>
    </row>
    <row r="730" spans="1:50" ht="16.5" customHeight="1">
      <c r="B730" s="111"/>
      <c r="F730" s="112"/>
    </row>
    <row r="731" spans="1:50" ht="16.5" customHeight="1">
      <c r="B731" s="111"/>
      <c r="F731" s="112"/>
    </row>
    <row r="732" spans="1:50" ht="16.5" customHeight="1">
      <c r="B732" s="111"/>
      <c r="F732" s="112"/>
    </row>
    <row r="733" spans="1:50" ht="16.5" customHeight="1">
      <c r="B733" s="111"/>
      <c r="F733" s="112"/>
    </row>
    <row r="734" spans="1:50" ht="16.5" customHeight="1">
      <c r="B734" s="111"/>
      <c r="F734" s="112"/>
    </row>
    <row r="735" spans="1:50" ht="16.5" customHeight="1">
      <c r="B735" s="111"/>
      <c r="F735" s="112"/>
    </row>
    <row r="736" spans="1:50" ht="16.5" customHeight="1">
      <c r="B736" s="111"/>
      <c r="F736" s="112"/>
    </row>
    <row r="737" spans="2:6" ht="16.5" customHeight="1">
      <c r="B737" s="111"/>
      <c r="F737" s="112"/>
    </row>
    <row r="738" spans="2:6" ht="16.5" customHeight="1">
      <c r="B738" s="111"/>
      <c r="F738" s="112"/>
    </row>
    <row r="739" spans="2:6" ht="16.5" customHeight="1">
      <c r="B739" s="111"/>
      <c r="F739" s="112"/>
    </row>
    <row r="740" spans="2:6" ht="16.5" customHeight="1">
      <c r="B740" s="111"/>
      <c r="F740" s="112"/>
    </row>
    <row r="741" spans="2:6" ht="16.5" customHeight="1">
      <c r="B741" s="111"/>
      <c r="F741" s="112"/>
    </row>
    <row r="742" spans="2:6" ht="16.5" customHeight="1">
      <c r="B742" s="111"/>
      <c r="F742" s="112"/>
    </row>
    <row r="743" spans="2:6" ht="16.5" customHeight="1">
      <c r="B743" s="111"/>
      <c r="F743" s="112"/>
    </row>
    <row r="744" spans="2:6" ht="16.5" customHeight="1">
      <c r="B744" s="111"/>
      <c r="F744" s="112"/>
    </row>
    <row r="745" spans="2:6" ht="16.5" customHeight="1">
      <c r="B745" s="111"/>
      <c r="F745" s="112"/>
    </row>
    <row r="746" spans="2:6" ht="16.5" customHeight="1">
      <c r="B746" s="111"/>
      <c r="F746" s="112"/>
    </row>
    <row r="747" spans="2:6" ht="16.5" customHeight="1">
      <c r="B747" s="111"/>
      <c r="F747" s="112"/>
    </row>
    <row r="748" spans="2:6" ht="16.5" customHeight="1">
      <c r="B748" s="111"/>
      <c r="F748" s="112"/>
    </row>
    <row r="749" spans="2:6" ht="16.5" customHeight="1">
      <c r="B749" s="111"/>
      <c r="F749" s="112"/>
    </row>
    <row r="750" spans="2:6" ht="16.5" customHeight="1">
      <c r="B750" s="111"/>
      <c r="F750" s="112"/>
    </row>
    <row r="751" spans="2:6" ht="16.5" customHeight="1">
      <c r="B751" s="111"/>
      <c r="F751" s="112"/>
    </row>
    <row r="752" spans="2:6" ht="16.5" customHeight="1">
      <c r="B752" s="111"/>
      <c r="F752" s="112"/>
    </row>
    <row r="753" spans="2:6" ht="16.5" customHeight="1">
      <c r="B753" s="111"/>
      <c r="F753" s="112"/>
    </row>
    <row r="754" spans="2:6" ht="16.5" customHeight="1">
      <c r="B754" s="111"/>
      <c r="F754" s="112"/>
    </row>
    <row r="755" spans="2:6" ht="16.5" customHeight="1">
      <c r="B755" s="111"/>
      <c r="F755" s="112"/>
    </row>
    <row r="756" spans="2:6" ht="16.5" customHeight="1">
      <c r="B756" s="111"/>
      <c r="F756" s="112"/>
    </row>
    <row r="757" spans="2:6" ht="16.5" customHeight="1">
      <c r="B757" s="111"/>
      <c r="F757" s="112"/>
    </row>
    <row r="758" spans="2:6" ht="16.5" customHeight="1">
      <c r="B758" s="111"/>
      <c r="F758" s="112"/>
    </row>
    <row r="759" spans="2:6" ht="16.5" customHeight="1">
      <c r="B759" s="111"/>
      <c r="F759" s="112"/>
    </row>
    <row r="760" spans="2:6" ht="16.5" customHeight="1">
      <c r="B760" s="111"/>
      <c r="F760" s="112"/>
    </row>
    <row r="761" spans="2:6" ht="16.5" customHeight="1">
      <c r="B761" s="111"/>
      <c r="F761" s="112"/>
    </row>
    <row r="762" spans="2:6" ht="16.5" customHeight="1">
      <c r="B762" s="111"/>
      <c r="F762" s="112"/>
    </row>
    <row r="763" spans="2:6" ht="16.5" customHeight="1">
      <c r="B763" s="111"/>
      <c r="F763" s="112"/>
    </row>
    <row r="764" spans="2:6" ht="16.5" customHeight="1">
      <c r="B764" s="111"/>
      <c r="F764" s="112"/>
    </row>
    <row r="765" spans="2:6" ht="16.5" customHeight="1">
      <c r="B765" s="111"/>
      <c r="F765" s="112"/>
    </row>
    <row r="766" spans="2:6" ht="16.5" customHeight="1">
      <c r="B766" s="111"/>
      <c r="F766" s="112"/>
    </row>
    <row r="767" spans="2:6" ht="16.5" customHeight="1">
      <c r="B767" s="111"/>
      <c r="F767" s="112"/>
    </row>
    <row r="768" spans="2:6" ht="16.5" customHeight="1">
      <c r="B768" s="111"/>
      <c r="F768" s="112"/>
    </row>
    <row r="769" spans="2:6" ht="16.5" customHeight="1">
      <c r="B769" s="111"/>
      <c r="F769" s="112"/>
    </row>
    <row r="770" spans="2:6" ht="16.5" customHeight="1">
      <c r="B770" s="111"/>
      <c r="F770" s="112"/>
    </row>
    <row r="771" spans="2:6" ht="16.5" customHeight="1">
      <c r="B771" s="111"/>
      <c r="F771" s="112"/>
    </row>
    <row r="772" spans="2:6" ht="16.5" customHeight="1">
      <c r="B772" s="111"/>
      <c r="F772" s="112"/>
    </row>
    <row r="773" spans="2:6" ht="16.5" customHeight="1">
      <c r="B773" s="111"/>
      <c r="F773" s="112"/>
    </row>
    <row r="774" spans="2:6" ht="16.5" customHeight="1">
      <c r="B774" s="111"/>
      <c r="F774" s="112"/>
    </row>
    <row r="775" spans="2:6" ht="16.5" customHeight="1">
      <c r="B775" s="111"/>
      <c r="F775" s="112"/>
    </row>
    <row r="776" spans="2:6" ht="16.5" customHeight="1">
      <c r="B776" s="111"/>
      <c r="F776" s="112"/>
    </row>
    <row r="777" spans="2:6" ht="16.5" customHeight="1">
      <c r="B777" s="111"/>
      <c r="F777" s="112"/>
    </row>
    <row r="778" spans="2:6" ht="16.5" customHeight="1">
      <c r="B778" s="111"/>
      <c r="F778" s="112"/>
    </row>
    <row r="779" spans="2:6" ht="16.5" customHeight="1">
      <c r="B779" s="111"/>
      <c r="F779" s="112"/>
    </row>
    <row r="780" spans="2:6" ht="16.5" customHeight="1">
      <c r="B780" s="111"/>
      <c r="F780" s="112"/>
    </row>
    <row r="781" spans="2:6" ht="16.5" customHeight="1">
      <c r="B781" s="111"/>
      <c r="F781" s="112"/>
    </row>
    <row r="782" spans="2:6" ht="16.5" customHeight="1">
      <c r="B782" s="111"/>
      <c r="F782" s="112"/>
    </row>
    <row r="783" spans="2:6" ht="16.5" customHeight="1">
      <c r="B783" s="111"/>
      <c r="F783" s="112"/>
    </row>
    <row r="784" spans="2:6" ht="16.5" customHeight="1">
      <c r="B784" s="111"/>
      <c r="F784" s="112"/>
    </row>
    <row r="785" spans="2:6" ht="16.5" customHeight="1">
      <c r="B785" s="111"/>
      <c r="F785" s="112"/>
    </row>
    <row r="786" spans="2:6" ht="16.5" customHeight="1">
      <c r="B786" s="111"/>
      <c r="F786" s="112"/>
    </row>
    <row r="787" spans="2:6" ht="16.5" customHeight="1">
      <c r="B787" s="111"/>
      <c r="F787" s="112"/>
    </row>
    <row r="788" spans="2:6" ht="16.5" customHeight="1">
      <c r="B788" s="111"/>
      <c r="F788" s="112"/>
    </row>
    <row r="789" spans="2:6" ht="16.5" customHeight="1">
      <c r="B789" s="111"/>
      <c r="F789" s="112"/>
    </row>
    <row r="790" spans="2:6" ht="16.5" customHeight="1">
      <c r="B790" s="111"/>
      <c r="F790" s="112"/>
    </row>
    <row r="791" spans="2:6" ht="16.5" customHeight="1">
      <c r="B791" s="111"/>
      <c r="F791" s="112"/>
    </row>
    <row r="792" spans="2:6" ht="16.5" customHeight="1">
      <c r="B792" s="111"/>
      <c r="F792" s="112"/>
    </row>
    <row r="793" spans="2:6" ht="16.5" customHeight="1">
      <c r="B793" s="111"/>
      <c r="F793" s="112"/>
    </row>
    <row r="794" spans="2:6" ht="16.5" customHeight="1">
      <c r="B794" s="111"/>
      <c r="F794" s="112"/>
    </row>
    <row r="795" spans="2:6" ht="16.5" customHeight="1">
      <c r="B795" s="111"/>
      <c r="F795" s="112"/>
    </row>
    <row r="796" spans="2:6" ht="16.5" customHeight="1">
      <c r="B796" s="111"/>
      <c r="F796" s="112"/>
    </row>
    <row r="797" spans="2:6" ht="16.5" customHeight="1">
      <c r="B797" s="111"/>
      <c r="F797" s="112"/>
    </row>
    <row r="798" spans="2:6" ht="16.5" customHeight="1">
      <c r="B798" s="111"/>
      <c r="F798" s="112"/>
    </row>
    <row r="799" spans="2:6" ht="16.5" customHeight="1">
      <c r="B799" s="111"/>
      <c r="F799" s="112"/>
    </row>
    <row r="800" spans="2:6" ht="16.5" customHeight="1">
      <c r="B800" s="111"/>
      <c r="F800" s="112"/>
    </row>
    <row r="801" spans="2:6" ht="16.5" customHeight="1">
      <c r="B801" s="111"/>
      <c r="F801" s="112"/>
    </row>
    <row r="802" spans="2:6" ht="16.5" customHeight="1">
      <c r="B802" s="111"/>
      <c r="F802" s="112"/>
    </row>
    <row r="803" spans="2:6" ht="16.5" customHeight="1">
      <c r="B803" s="111"/>
      <c r="F803" s="112"/>
    </row>
    <row r="804" spans="2:6" ht="16.5" customHeight="1">
      <c r="B804" s="111"/>
      <c r="F804" s="112"/>
    </row>
    <row r="805" spans="2:6" ht="16.5" customHeight="1">
      <c r="B805" s="111"/>
      <c r="F805" s="112"/>
    </row>
    <row r="806" spans="2:6" ht="16.5" customHeight="1">
      <c r="B806" s="111"/>
      <c r="F806" s="112"/>
    </row>
    <row r="807" spans="2:6" ht="16.5" customHeight="1">
      <c r="B807" s="111"/>
      <c r="F807" s="112"/>
    </row>
    <row r="808" spans="2:6" ht="16.5" customHeight="1">
      <c r="B808" s="111"/>
      <c r="F808" s="112"/>
    </row>
    <row r="809" spans="2:6" ht="16.5" customHeight="1">
      <c r="B809" s="111"/>
      <c r="F809" s="112"/>
    </row>
    <row r="810" spans="2:6" ht="16.5" customHeight="1">
      <c r="B810" s="111"/>
      <c r="F810" s="112"/>
    </row>
    <row r="811" spans="2:6" ht="16.5" customHeight="1">
      <c r="B811" s="111"/>
      <c r="F811" s="112"/>
    </row>
    <row r="812" spans="2:6" ht="16.5" customHeight="1">
      <c r="B812" s="111"/>
      <c r="F812" s="112"/>
    </row>
    <row r="813" spans="2:6" ht="16.5" customHeight="1">
      <c r="B813" s="111"/>
      <c r="F813" s="112"/>
    </row>
    <row r="814" spans="2:6" ht="16.5" customHeight="1">
      <c r="B814" s="111"/>
      <c r="F814" s="112"/>
    </row>
    <row r="815" spans="2:6" ht="16.5" customHeight="1">
      <c r="B815" s="111"/>
      <c r="F815" s="112"/>
    </row>
    <row r="816" spans="2:6" ht="16.5" customHeight="1">
      <c r="B816" s="111"/>
      <c r="F816" s="112"/>
    </row>
    <row r="817" spans="2:6" ht="16.5" customHeight="1">
      <c r="B817" s="111"/>
      <c r="F817" s="112"/>
    </row>
    <row r="818" spans="2:6" ht="16.5" customHeight="1">
      <c r="B818" s="111"/>
      <c r="F818" s="112"/>
    </row>
    <row r="819" spans="2:6" ht="16.5" customHeight="1">
      <c r="B819" s="111"/>
      <c r="F819" s="112"/>
    </row>
    <row r="820" spans="2:6" ht="16.5" customHeight="1">
      <c r="B820" s="111"/>
      <c r="F820" s="112"/>
    </row>
    <row r="821" spans="2:6" ht="16.5" customHeight="1">
      <c r="B821" s="111"/>
      <c r="F821" s="112"/>
    </row>
    <row r="822" spans="2:6" ht="16.5" customHeight="1">
      <c r="B822" s="111"/>
      <c r="F822" s="112"/>
    </row>
    <row r="823" spans="2:6" ht="16.5" customHeight="1">
      <c r="B823" s="111"/>
      <c r="F823" s="112"/>
    </row>
    <row r="824" spans="2:6" ht="16.5" customHeight="1">
      <c r="B824" s="111"/>
      <c r="F824" s="112"/>
    </row>
    <row r="825" spans="2:6" ht="16.5" customHeight="1">
      <c r="B825" s="111"/>
      <c r="F825" s="112"/>
    </row>
    <row r="826" spans="2:6" ht="16.5" customHeight="1">
      <c r="B826" s="111"/>
      <c r="F826" s="112"/>
    </row>
    <row r="827" spans="2:6" ht="16.5" customHeight="1">
      <c r="B827" s="111"/>
      <c r="F827" s="112"/>
    </row>
    <row r="828" spans="2:6" ht="16.5" customHeight="1">
      <c r="B828" s="111"/>
      <c r="F828" s="112"/>
    </row>
    <row r="829" spans="2:6" ht="16.5" customHeight="1">
      <c r="B829" s="111"/>
      <c r="F829" s="112"/>
    </row>
    <row r="830" spans="2:6" ht="16.5" customHeight="1">
      <c r="B830" s="111"/>
      <c r="F830" s="112"/>
    </row>
    <row r="831" spans="2:6" ht="16.5" customHeight="1">
      <c r="B831" s="111"/>
      <c r="F831" s="112"/>
    </row>
    <row r="832" spans="2:6" ht="16.5" customHeight="1">
      <c r="B832" s="111"/>
      <c r="F832" s="112"/>
    </row>
    <row r="833" spans="2:6" ht="16.5" customHeight="1">
      <c r="B833" s="111"/>
      <c r="F833" s="112"/>
    </row>
    <row r="834" spans="2:6" ht="16.5" customHeight="1">
      <c r="B834" s="111"/>
      <c r="F834" s="112"/>
    </row>
    <row r="835" spans="2:6" ht="16.5" customHeight="1">
      <c r="B835" s="111"/>
      <c r="F835" s="112"/>
    </row>
    <row r="836" spans="2:6" ht="16.5" customHeight="1">
      <c r="B836" s="111"/>
      <c r="F836" s="112"/>
    </row>
    <row r="837" spans="2:6" ht="16.5" customHeight="1">
      <c r="B837" s="111"/>
      <c r="F837" s="112"/>
    </row>
    <row r="838" spans="2:6" ht="16.5" customHeight="1">
      <c r="B838" s="111"/>
      <c r="F838" s="112"/>
    </row>
    <row r="839" spans="2:6" ht="16.5" customHeight="1">
      <c r="B839" s="111"/>
      <c r="F839" s="112"/>
    </row>
    <row r="840" spans="2:6" ht="16.5" customHeight="1">
      <c r="B840" s="111"/>
      <c r="F840" s="112"/>
    </row>
    <row r="841" spans="2:6" ht="16.5" customHeight="1">
      <c r="B841" s="111"/>
      <c r="F841" s="112"/>
    </row>
    <row r="842" spans="2:6" ht="16.5" customHeight="1">
      <c r="B842" s="111"/>
      <c r="F842" s="112"/>
    </row>
    <row r="843" spans="2:6" ht="16.5" customHeight="1">
      <c r="B843" s="111"/>
      <c r="F843" s="112"/>
    </row>
    <row r="844" spans="2:6" ht="16.5" customHeight="1">
      <c r="B844" s="111"/>
      <c r="F844" s="112"/>
    </row>
    <row r="845" spans="2:6" ht="16.5" customHeight="1">
      <c r="B845" s="111"/>
      <c r="F845" s="112"/>
    </row>
    <row r="846" spans="2:6" ht="16.5" customHeight="1">
      <c r="B846" s="111"/>
      <c r="F846" s="112"/>
    </row>
    <row r="847" spans="2:6" ht="16.5" customHeight="1">
      <c r="B847" s="111"/>
      <c r="F847" s="112"/>
    </row>
    <row r="848" spans="2:6" ht="16.5" customHeight="1">
      <c r="B848" s="111"/>
      <c r="F848" s="112"/>
    </row>
    <row r="849" spans="2:6" ht="16.5" customHeight="1">
      <c r="B849" s="111"/>
      <c r="F849" s="112"/>
    </row>
    <row r="850" spans="2:6" ht="16.5" customHeight="1">
      <c r="B850" s="111"/>
      <c r="F850" s="112"/>
    </row>
    <row r="851" spans="2:6" ht="16.5" customHeight="1">
      <c r="B851" s="111"/>
      <c r="F851" s="112"/>
    </row>
    <row r="852" spans="2:6" ht="16.5" customHeight="1">
      <c r="B852" s="111"/>
      <c r="F852" s="112"/>
    </row>
    <row r="853" spans="2:6" ht="16.5" customHeight="1">
      <c r="B853" s="111"/>
      <c r="F853" s="112"/>
    </row>
    <row r="854" spans="2:6" ht="16.5" customHeight="1">
      <c r="B854" s="111"/>
      <c r="F854" s="112"/>
    </row>
    <row r="855" spans="2:6" ht="16.5" customHeight="1">
      <c r="B855" s="111"/>
      <c r="F855" s="112"/>
    </row>
    <row r="856" spans="2:6" ht="16.5" customHeight="1">
      <c r="B856" s="111"/>
      <c r="F856" s="112"/>
    </row>
    <row r="857" spans="2:6" ht="16.5" customHeight="1">
      <c r="B857" s="111"/>
      <c r="F857" s="112"/>
    </row>
    <row r="858" spans="2:6" ht="16.5" customHeight="1">
      <c r="B858" s="111"/>
      <c r="F858" s="112"/>
    </row>
    <row r="859" spans="2:6" ht="16.5" customHeight="1">
      <c r="B859" s="111"/>
      <c r="F859" s="112"/>
    </row>
    <row r="860" spans="2:6" ht="16.5" customHeight="1">
      <c r="B860" s="111"/>
      <c r="F860" s="112"/>
    </row>
    <row r="861" spans="2:6" ht="16.5" customHeight="1">
      <c r="B861" s="111"/>
      <c r="F861" s="112"/>
    </row>
    <row r="862" spans="2:6" ht="16.5" customHeight="1">
      <c r="B862" s="111"/>
      <c r="F862" s="112"/>
    </row>
    <row r="863" spans="2:6" ht="16.5" customHeight="1">
      <c r="B863" s="111"/>
      <c r="F863" s="112"/>
    </row>
    <row r="864" spans="2:6" ht="16.5" customHeight="1">
      <c r="B864" s="111"/>
      <c r="F864" s="112"/>
    </row>
    <row r="865" spans="2:6" ht="16.5" customHeight="1">
      <c r="B865" s="111"/>
      <c r="F865" s="112"/>
    </row>
    <row r="866" spans="2:6" ht="16.5" customHeight="1">
      <c r="B866" s="111"/>
      <c r="F866" s="112"/>
    </row>
    <row r="867" spans="2:6" ht="16.5" customHeight="1">
      <c r="B867" s="111"/>
      <c r="F867" s="112"/>
    </row>
    <row r="868" spans="2:6" ht="16.5" customHeight="1">
      <c r="B868" s="111"/>
      <c r="F868" s="112"/>
    </row>
    <row r="869" spans="2:6" ht="16.5" customHeight="1">
      <c r="B869" s="111"/>
      <c r="F869" s="112"/>
    </row>
    <row r="870" spans="2:6" ht="16.5" customHeight="1">
      <c r="B870" s="111"/>
      <c r="F870" s="112"/>
    </row>
    <row r="871" spans="2:6" ht="16.5" customHeight="1">
      <c r="B871" s="111"/>
      <c r="F871" s="112"/>
    </row>
    <row r="872" spans="2:6" ht="16.5" customHeight="1">
      <c r="B872" s="111"/>
      <c r="F872" s="112"/>
    </row>
    <row r="873" spans="2:6" ht="16.5" customHeight="1">
      <c r="B873" s="111"/>
      <c r="F873" s="112"/>
    </row>
    <row r="874" spans="2:6" ht="16.5" customHeight="1">
      <c r="B874" s="111"/>
      <c r="F874" s="112"/>
    </row>
    <row r="875" spans="2:6" ht="16.5" customHeight="1">
      <c r="B875" s="111"/>
      <c r="F875" s="112"/>
    </row>
    <row r="876" spans="2:6" ht="16.5" customHeight="1">
      <c r="B876" s="111"/>
      <c r="F876" s="112"/>
    </row>
    <row r="877" spans="2:6" ht="16.5" customHeight="1">
      <c r="B877" s="111"/>
      <c r="F877" s="112"/>
    </row>
    <row r="878" spans="2:6" ht="16.5" customHeight="1">
      <c r="B878" s="111"/>
      <c r="F878" s="112"/>
    </row>
    <row r="879" spans="2:6" ht="16.5" customHeight="1">
      <c r="B879" s="111"/>
      <c r="F879" s="112"/>
    </row>
    <row r="880" spans="2:6" ht="16.5" customHeight="1">
      <c r="B880" s="111"/>
      <c r="F880" s="112"/>
    </row>
    <row r="881" spans="2:6" ht="16.5" customHeight="1">
      <c r="B881" s="111"/>
      <c r="F881" s="112"/>
    </row>
    <row r="882" spans="2:6" ht="16.5" customHeight="1">
      <c r="B882" s="111"/>
      <c r="F882" s="112"/>
    </row>
    <row r="883" spans="2:6" ht="16.5" customHeight="1">
      <c r="B883" s="111"/>
      <c r="F883" s="112"/>
    </row>
    <row r="884" spans="2:6" ht="16.5" customHeight="1">
      <c r="B884" s="111"/>
      <c r="F884" s="112"/>
    </row>
    <row r="885" spans="2:6" ht="16.5" customHeight="1">
      <c r="B885" s="111"/>
      <c r="F885" s="112"/>
    </row>
    <row r="886" spans="2:6" ht="16.5" customHeight="1">
      <c r="B886" s="111"/>
      <c r="F886" s="112"/>
    </row>
    <row r="887" spans="2:6" ht="16.5" customHeight="1">
      <c r="B887" s="111"/>
      <c r="F887" s="112"/>
    </row>
    <row r="888" spans="2:6" ht="16.5" customHeight="1">
      <c r="B888" s="111"/>
      <c r="F888" s="112"/>
    </row>
    <row r="889" spans="2:6" ht="16.5" customHeight="1">
      <c r="B889" s="111"/>
      <c r="F889" s="112"/>
    </row>
    <row r="890" spans="2:6" ht="16.5" customHeight="1">
      <c r="B890" s="111"/>
      <c r="F890" s="112"/>
    </row>
    <row r="891" spans="2:6" ht="16.5" customHeight="1">
      <c r="B891" s="111"/>
      <c r="F891" s="112"/>
    </row>
    <row r="892" spans="2:6" ht="16.5" customHeight="1">
      <c r="B892" s="111"/>
      <c r="F892" s="112"/>
    </row>
    <row r="893" spans="2:6" ht="16.5" customHeight="1">
      <c r="B893" s="111"/>
      <c r="F893" s="112"/>
    </row>
    <row r="894" spans="2:6" ht="16.5" customHeight="1">
      <c r="B894" s="111"/>
      <c r="F894" s="112"/>
    </row>
    <row r="895" spans="2:6" ht="16.5" customHeight="1">
      <c r="B895" s="111"/>
      <c r="F895" s="112"/>
    </row>
    <row r="896" spans="2:6" ht="16.5" customHeight="1">
      <c r="B896" s="111"/>
      <c r="F896" s="112"/>
    </row>
    <row r="897" spans="2:6" ht="16.5" customHeight="1">
      <c r="B897" s="111"/>
      <c r="F897" s="112"/>
    </row>
    <row r="898" spans="2:6" ht="16.5" customHeight="1">
      <c r="B898" s="111"/>
      <c r="F898" s="112"/>
    </row>
    <row r="899" spans="2:6" ht="16.5" customHeight="1">
      <c r="B899" s="111"/>
      <c r="F899" s="112"/>
    </row>
    <row r="900" spans="2:6" ht="16.5" customHeight="1">
      <c r="B900" s="111"/>
      <c r="F900" s="112"/>
    </row>
    <row r="901" spans="2:6" ht="16.5" customHeight="1">
      <c r="B901" s="111"/>
      <c r="F901" s="112"/>
    </row>
    <row r="902" spans="2:6" ht="16.5" customHeight="1">
      <c r="B902" s="111"/>
      <c r="F902" s="112"/>
    </row>
    <row r="903" spans="2:6" ht="16.5" customHeight="1">
      <c r="B903" s="111"/>
      <c r="F903" s="112"/>
    </row>
    <row r="904" spans="2:6" ht="16.5" customHeight="1">
      <c r="B904" s="111"/>
      <c r="F904" s="112"/>
    </row>
    <row r="905" spans="2:6" ht="16.5" customHeight="1">
      <c r="B905" s="111"/>
      <c r="F905" s="112"/>
    </row>
    <row r="906" spans="2:6" ht="16.5" customHeight="1">
      <c r="B906" s="111"/>
      <c r="F906" s="112"/>
    </row>
    <row r="907" spans="2:6" ht="16.5" customHeight="1">
      <c r="B907" s="111"/>
      <c r="F907" s="112"/>
    </row>
    <row r="908" spans="2:6" ht="16.5" customHeight="1">
      <c r="B908" s="111"/>
      <c r="F908" s="112"/>
    </row>
    <row r="909" spans="2:6" ht="16.5" customHeight="1">
      <c r="B909" s="111"/>
      <c r="F909" s="112"/>
    </row>
    <row r="910" spans="2:6" ht="16.5" customHeight="1">
      <c r="B910" s="111"/>
      <c r="F910" s="112"/>
    </row>
    <row r="911" spans="2:6" ht="16.5" customHeight="1">
      <c r="B911" s="111"/>
      <c r="F911" s="112"/>
    </row>
    <row r="912" spans="2:6" ht="16.5" customHeight="1">
      <c r="B912" s="111"/>
      <c r="F912" s="112"/>
    </row>
    <row r="913" spans="2:6" ht="16.5" customHeight="1">
      <c r="B913" s="111"/>
      <c r="F913" s="112"/>
    </row>
    <row r="914" spans="2:6" ht="16.5" customHeight="1">
      <c r="B914" s="111"/>
      <c r="F914" s="112"/>
    </row>
    <row r="915" spans="2:6" ht="16.5" customHeight="1">
      <c r="B915" s="111"/>
      <c r="F915" s="112"/>
    </row>
    <row r="916" spans="2:6" ht="16.5" customHeight="1">
      <c r="B916" s="111"/>
      <c r="F916" s="112"/>
    </row>
    <row r="917" spans="2:6" ht="16.5" customHeight="1">
      <c r="B917" s="111"/>
      <c r="F917" s="112"/>
    </row>
    <row r="918" spans="2:6" ht="16.5" customHeight="1">
      <c r="B918" s="111"/>
      <c r="F918" s="112"/>
    </row>
    <row r="919" spans="2:6" ht="16.5" customHeight="1">
      <c r="B919" s="111"/>
      <c r="F919" s="112"/>
    </row>
    <row r="920" spans="2:6" ht="16.5" customHeight="1">
      <c r="B920" s="111"/>
      <c r="F920" s="112"/>
    </row>
    <row r="921" spans="2:6" ht="16.5" customHeight="1">
      <c r="B921" s="111"/>
      <c r="F921" s="112"/>
    </row>
    <row r="922" spans="2:6" ht="16.5" customHeight="1">
      <c r="B922" s="111"/>
      <c r="F922" s="112"/>
    </row>
    <row r="923" spans="2:6" ht="16.5" customHeight="1">
      <c r="B923" s="111"/>
      <c r="F923" s="112"/>
    </row>
    <row r="924" spans="2:6" ht="16.5" customHeight="1">
      <c r="B924" s="111"/>
      <c r="F924" s="112"/>
    </row>
    <row r="925" spans="2:6" ht="16.5" customHeight="1">
      <c r="B925" s="111"/>
      <c r="F925" s="112"/>
    </row>
    <row r="926" spans="2:6" ht="16.5" customHeight="1">
      <c r="B926" s="111"/>
      <c r="F926" s="112"/>
    </row>
    <row r="927" spans="2:6" ht="16.5" customHeight="1">
      <c r="B927" s="111"/>
      <c r="F927" s="112"/>
    </row>
    <row r="928" spans="2:6" ht="16.5" customHeight="1">
      <c r="B928" s="111"/>
      <c r="F928" s="112"/>
    </row>
    <row r="929" spans="2:6" ht="16.5" customHeight="1">
      <c r="B929" s="111"/>
      <c r="F929" s="112"/>
    </row>
    <row r="930" spans="2:6" ht="16.5" customHeight="1">
      <c r="B930" s="111"/>
      <c r="F930" s="112"/>
    </row>
    <row r="931" spans="2:6" ht="16.5" customHeight="1">
      <c r="B931" s="111"/>
      <c r="F931" s="112"/>
    </row>
    <row r="932" spans="2:6" ht="16.5" customHeight="1">
      <c r="B932" s="111"/>
      <c r="F932" s="112"/>
    </row>
    <row r="933" spans="2:6" ht="16.5" customHeight="1">
      <c r="B933" s="111"/>
      <c r="F933" s="112"/>
    </row>
    <row r="934" spans="2:6" ht="16.5" customHeight="1">
      <c r="B934" s="111"/>
      <c r="F934" s="112"/>
    </row>
  </sheetData>
  <autoFilter ref="D4:AX723" xr:uid="{055B0C0B-DB15-4192-9D5B-CBD605E36108}"/>
  <mergeCells count="8">
    <mergeCell ref="AC3:AE3"/>
    <mergeCell ref="AF3:AH3"/>
    <mergeCell ref="L3:M3"/>
    <mergeCell ref="N3:P3"/>
    <mergeCell ref="Q3:S3"/>
    <mergeCell ref="T3:V3"/>
    <mergeCell ref="W3:Y3"/>
    <mergeCell ref="Z3:AB3"/>
  </mergeCells>
  <phoneticPr fontId="4" type="noConversion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1C9B-048E-4B39-B316-81FB61C4B550}">
  <sheetPr codeName="Sheet8" filterMode="1">
    <tabColor rgb="FFC00000"/>
  </sheetPr>
  <dimension ref="A1:AS749"/>
  <sheetViews>
    <sheetView workbookViewId="0">
      <selection activeCell="O25" sqref="O25"/>
    </sheetView>
  </sheetViews>
  <sheetFormatPr defaultRowHeight="16.5"/>
  <cols>
    <col min="1" max="1" width="15.375" bestFit="1" customWidth="1"/>
    <col min="4" max="4" width="38" bestFit="1" customWidth="1"/>
    <col min="5" max="5" width="5.75" style="298" customWidth="1"/>
    <col min="9" max="11" width="9" customWidth="1"/>
    <col min="12" max="12" width="7.125" bestFit="1" customWidth="1"/>
    <col min="13" max="35" width="9" customWidth="1"/>
    <col min="36" max="36" width="10.875" customWidth="1"/>
    <col min="37" max="37" width="7.875" customWidth="1"/>
    <col min="38" max="38" width="7.75" customWidth="1"/>
    <col min="39" max="39" width="9.25" customWidth="1"/>
    <col min="40" max="40" width="7.875" customWidth="1"/>
    <col min="41" max="41" width="10.125" customWidth="1"/>
    <col min="42" max="42" width="9.625" customWidth="1"/>
    <col min="43" max="43" width="8.375" customWidth="1"/>
    <col min="44" max="44" width="8" customWidth="1"/>
    <col min="45" max="45" width="6.375" customWidth="1"/>
  </cols>
  <sheetData>
    <row r="1" spans="1:45">
      <c r="F1" s="69">
        <f>F3-E3</f>
        <v>108156</v>
      </c>
      <c r="G1" s="69"/>
      <c r="H1" s="69"/>
      <c r="I1" s="596"/>
      <c r="J1" s="596"/>
      <c r="K1" s="596"/>
      <c r="L1" s="596"/>
      <c r="P1" s="597"/>
      <c r="Q1" s="598"/>
      <c r="R1" s="598"/>
      <c r="S1" s="599"/>
    </row>
    <row r="2" spans="1:45" s="302" customFormat="1" ht="31.5" customHeight="1">
      <c r="A2" s="302" t="s">
        <v>17</v>
      </c>
      <c r="B2" s="302" t="s">
        <v>19</v>
      </c>
      <c r="C2" s="302" t="s">
        <v>20</v>
      </c>
      <c r="D2" s="302" t="s">
        <v>16</v>
      </c>
      <c r="E2" s="303" t="s">
        <v>720</v>
      </c>
      <c r="F2" s="302" t="s">
        <v>709</v>
      </c>
      <c r="I2" s="600" t="s">
        <v>710</v>
      </c>
      <c r="J2" s="600" t="s">
        <v>10110</v>
      </c>
      <c r="K2" s="600" t="s">
        <v>10110</v>
      </c>
      <c r="L2" s="600" t="s">
        <v>710</v>
      </c>
      <c r="M2" s="593" t="s">
        <v>711</v>
      </c>
      <c r="N2" s="594" t="s">
        <v>4621</v>
      </c>
      <c r="O2" s="594" t="s">
        <v>4621</v>
      </c>
      <c r="P2" s="593" t="s">
        <v>708</v>
      </c>
      <c r="Q2" s="594" t="s">
        <v>10111</v>
      </c>
      <c r="R2" s="594" t="s">
        <v>10111</v>
      </c>
      <c r="S2" s="595" t="s">
        <v>10111</v>
      </c>
      <c r="T2" s="593" t="s">
        <v>712</v>
      </c>
      <c r="U2" s="594" t="s">
        <v>10112</v>
      </c>
      <c r="V2" s="594" t="s">
        <v>10112</v>
      </c>
      <c r="W2" s="595" t="s">
        <v>10112</v>
      </c>
      <c r="X2" s="593" t="s">
        <v>713</v>
      </c>
      <c r="Y2" s="594" t="s">
        <v>10113</v>
      </c>
      <c r="Z2" s="594" t="s">
        <v>10113</v>
      </c>
      <c r="AA2" s="595" t="s">
        <v>10113</v>
      </c>
      <c r="AB2" s="593" t="s">
        <v>714</v>
      </c>
      <c r="AC2" s="594" t="s">
        <v>10114</v>
      </c>
      <c r="AD2" s="594" t="s">
        <v>10114</v>
      </c>
      <c r="AE2" s="595" t="s">
        <v>10114</v>
      </c>
      <c r="AF2" s="593" t="s">
        <v>715</v>
      </c>
      <c r="AG2" s="594" t="s">
        <v>10115</v>
      </c>
      <c r="AH2" s="594" t="s">
        <v>10115</v>
      </c>
      <c r="AI2" s="595" t="s">
        <v>10115</v>
      </c>
      <c r="AJ2" s="302" t="s">
        <v>716</v>
      </c>
      <c r="AK2" s="302" t="s">
        <v>703</v>
      </c>
      <c r="AL2" s="302" t="s">
        <v>704</v>
      </c>
      <c r="AM2" s="302" t="s">
        <v>705</v>
      </c>
      <c r="AN2" s="302" t="s">
        <v>706</v>
      </c>
      <c r="AO2" s="302" t="s">
        <v>6</v>
      </c>
      <c r="AP2" s="302" t="s">
        <v>5</v>
      </c>
      <c r="AQ2" s="302" t="s">
        <v>717</v>
      </c>
      <c r="AR2" s="302" t="s">
        <v>718</v>
      </c>
      <c r="AS2" s="302" t="s">
        <v>719</v>
      </c>
    </row>
    <row r="3" spans="1:45">
      <c r="F3" s="69">
        <f>SUM(S3,W3,AA3,AE3,AI3)</f>
        <v>108156</v>
      </c>
      <c r="G3" s="69"/>
      <c r="H3" s="69"/>
      <c r="I3" s="70">
        <f>SUBTOTAL(109, I5:I749)</f>
        <v>8731</v>
      </c>
      <c r="J3" s="70">
        <v>920</v>
      </c>
      <c r="K3" s="70">
        <v>4057</v>
      </c>
      <c r="L3" s="70">
        <v>785</v>
      </c>
      <c r="M3" s="70">
        <v>1770</v>
      </c>
      <c r="N3" s="70">
        <v>196</v>
      </c>
      <c r="O3" s="70">
        <v>107</v>
      </c>
      <c r="P3" s="70">
        <v>1837</v>
      </c>
      <c r="Q3" s="70">
        <v>549</v>
      </c>
      <c r="R3" s="70">
        <v>81</v>
      </c>
      <c r="S3" s="71">
        <v>2467</v>
      </c>
      <c r="T3" s="70">
        <v>1866</v>
      </c>
      <c r="U3" s="70">
        <v>754</v>
      </c>
      <c r="V3" s="70">
        <v>239</v>
      </c>
      <c r="W3" s="71">
        <v>2859</v>
      </c>
      <c r="X3" s="70">
        <v>30128</v>
      </c>
      <c r="Y3" s="70">
        <v>10770</v>
      </c>
      <c r="Z3" s="70">
        <v>1488</v>
      </c>
      <c r="AA3" s="71">
        <v>42386</v>
      </c>
      <c r="AB3" s="70">
        <v>40705</v>
      </c>
      <c r="AC3" s="70">
        <v>8774</v>
      </c>
      <c r="AD3" s="70">
        <v>2879</v>
      </c>
      <c r="AE3" s="70">
        <v>52358</v>
      </c>
      <c r="AF3" s="70">
        <v>7153</v>
      </c>
      <c r="AG3" s="70">
        <v>857</v>
      </c>
      <c r="AH3" s="70">
        <v>76</v>
      </c>
      <c r="AI3" s="70">
        <v>8086</v>
      </c>
      <c r="AJ3" s="70">
        <v>717</v>
      </c>
      <c r="AK3" s="70">
        <v>0</v>
      </c>
      <c r="AL3" s="70">
        <v>4152</v>
      </c>
      <c r="AM3" s="70">
        <v>12343</v>
      </c>
      <c r="AN3" s="70">
        <v>7606</v>
      </c>
      <c r="AO3" s="70">
        <v>1611</v>
      </c>
      <c r="AP3" s="70">
        <v>4091</v>
      </c>
      <c r="AQ3" s="70">
        <v>18066</v>
      </c>
      <c r="AR3" s="70">
        <v>399</v>
      </c>
      <c r="AS3" s="70">
        <v>17</v>
      </c>
    </row>
    <row r="4" spans="1:45">
      <c r="I4" s="70" t="s">
        <v>3</v>
      </c>
      <c r="J4" s="70" t="s">
        <v>2</v>
      </c>
      <c r="K4" s="70" t="s">
        <v>0</v>
      </c>
      <c r="L4" s="386" t="s">
        <v>1</v>
      </c>
      <c r="M4" s="70" t="s">
        <v>3</v>
      </c>
      <c r="N4" s="70" t="s">
        <v>2</v>
      </c>
      <c r="O4" s="70" t="s">
        <v>0</v>
      </c>
      <c r="P4" s="72" t="s">
        <v>3</v>
      </c>
      <c r="Q4" s="72" t="s">
        <v>2</v>
      </c>
      <c r="R4" s="72" t="s">
        <v>0</v>
      </c>
      <c r="S4" s="72" t="s">
        <v>721</v>
      </c>
      <c r="T4" s="72" t="s">
        <v>3</v>
      </c>
      <c r="U4" s="72" t="s">
        <v>2</v>
      </c>
      <c r="V4" s="72" t="s">
        <v>0</v>
      </c>
      <c r="W4" s="72" t="s">
        <v>721</v>
      </c>
      <c r="X4" s="72" t="s">
        <v>3</v>
      </c>
      <c r="Y4" s="72" t="s">
        <v>2</v>
      </c>
      <c r="Z4" s="72" t="s">
        <v>0</v>
      </c>
      <c r="AA4" s="72" t="s">
        <v>721</v>
      </c>
      <c r="AB4" s="72" t="s">
        <v>3</v>
      </c>
      <c r="AC4" s="72" t="s">
        <v>2</v>
      </c>
      <c r="AD4" s="72" t="s">
        <v>0</v>
      </c>
      <c r="AE4" s="72" t="s">
        <v>721</v>
      </c>
      <c r="AF4" s="72" t="s">
        <v>3</v>
      </c>
      <c r="AG4" s="72" t="s">
        <v>2</v>
      </c>
      <c r="AH4" s="72" t="s">
        <v>0</v>
      </c>
      <c r="AI4" s="72" t="s">
        <v>721</v>
      </c>
      <c r="AJ4" s="387" t="s">
        <v>1</v>
      </c>
      <c r="AK4" s="387" t="s">
        <v>1</v>
      </c>
      <c r="AL4" s="387" t="s">
        <v>1</v>
      </c>
      <c r="AM4" s="386" t="s">
        <v>1</v>
      </c>
      <c r="AN4" s="386" t="s">
        <v>1</v>
      </c>
      <c r="AO4" s="386" t="s">
        <v>1</v>
      </c>
      <c r="AP4" s="386" t="s">
        <v>1</v>
      </c>
      <c r="AQ4" s="386" t="s">
        <v>1</v>
      </c>
      <c r="AR4" s="386" t="s">
        <v>1</v>
      </c>
      <c r="AS4" s="386" t="s">
        <v>1</v>
      </c>
    </row>
    <row r="5" spans="1:45">
      <c r="A5" t="s">
        <v>722</v>
      </c>
      <c r="B5" t="s">
        <v>723</v>
      </c>
      <c r="C5" t="s">
        <v>724</v>
      </c>
      <c r="D5" t="s">
        <v>725</v>
      </c>
      <c r="E5" s="298" t="s">
        <v>28</v>
      </c>
      <c r="G5">
        <v>25</v>
      </c>
      <c r="H5" s="69">
        <f>SUM(I5,J5,K5,L5,M5,N5,O5)</f>
        <v>23</v>
      </c>
      <c r="I5" s="70">
        <v>15</v>
      </c>
      <c r="J5" s="70">
        <v>7</v>
      </c>
      <c r="K5" s="70">
        <v>1</v>
      </c>
      <c r="L5" s="70"/>
      <c r="M5" s="70">
        <v>0</v>
      </c>
      <c r="N5" s="70">
        <v>0</v>
      </c>
      <c r="O5" s="70">
        <v>0</v>
      </c>
      <c r="P5" s="72">
        <v>0</v>
      </c>
      <c r="Q5" s="72">
        <v>0</v>
      </c>
      <c r="R5" s="72">
        <v>0</v>
      </c>
      <c r="S5" s="72">
        <v>0</v>
      </c>
      <c r="T5" s="72">
        <v>4</v>
      </c>
      <c r="U5" s="72">
        <v>4</v>
      </c>
      <c r="V5" s="72">
        <v>0</v>
      </c>
      <c r="W5" s="72">
        <v>8</v>
      </c>
      <c r="X5" s="72">
        <v>3</v>
      </c>
      <c r="Y5" s="72">
        <v>3</v>
      </c>
      <c r="Z5" s="72">
        <v>0</v>
      </c>
      <c r="AA5" s="72">
        <v>6</v>
      </c>
      <c r="AB5" s="72">
        <v>20</v>
      </c>
      <c r="AC5" s="72">
        <v>10</v>
      </c>
      <c r="AD5" s="72">
        <v>0</v>
      </c>
      <c r="AE5" s="72">
        <v>30</v>
      </c>
      <c r="AF5" s="72">
        <v>2</v>
      </c>
      <c r="AG5" s="72">
        <v>1</v>
      </c>
      <c r="AH5" s="72">
        <v>0</v>
      </c>
      <c r="AI5" s="72">
        <v>3</v>
      </c>
      <c r="AJ5" s="70">
        <v>1</v>
      </c>
      <c r="AK5" s="73">
        <v>0</v>
      </c>
      <c r="AL5" s="73">
        <v>8</v>
      </c>
      <c r="AM5" s="72">
        <v>15</v>
      </c>
      <c r="AN5" s="72">
        <v>24</v>
      </c>
      <c r="AO5" s="74">
        <v>1</v>
      </c>
      <c r="AP5" s="74">
        <v>6</v>
      </c>
      <c r="AQ5" s="74">
        <v>39</v>
      </c>
      <c r="AR5" s="74">
        <v>0</v>
      </c>
      <c r="AS5" s="74">
        <v>0</v>
      </c>
    </row>
    <row r="6" spans="1:45" hidden="1">
      <c r="A6" t="s">
        <v>726</v>
      </c>
      <c r="B6" t="s">
        <v>723</v>
      </c>
      <c r="C6" t="s">
        <v>727</v>
      </c>
      <c r="D6" t="s">
        <v>728</v>
      </c>
      <c r="E6" s="298" t="s">
        <v>2234</v>
      </c>
      <c r="G6">
        <v>0</v>
      </c>
      <c r="H6" s="69">
        <f t="shared" ref="H6:H69" si="0">SUM(I6,J6,K6,L6,M6,N6,O6)</f>
        <v>0</v>
      </c>
      <c r="I6" s="70">
        <v>0</v>
      </c>
      <c r="J6" s="70">
        <v>0</v>
      </c>
      <c r="K6" s="70">
        <v>0</v>
      </c>
      <c r="L6" s="70"/>
      <c r="M6" s="70">
        <v>0</v>
      </c>
      <c r="N6" s="70">
        <v>0</v>
      </c>
      <c r="O6" s="70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0</v>
      </c>
      <c r="Z6" s="72">
        <v>0</v>
      </c>
      <c r="AA6" s="72">
        <v>0</v>
      </c>
      <c r="AB6" s="72">
        <v>0</v>
      </c>
      <c r="AC6" s="72">
        <v>0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72">
        <v>0</v>
      </c>
      <c r="AJ6" s="70">
        <v>0</v>
      </c>
      <c r="AK6" s="73">
        <v>0</v>
      </c>
      <c r="AL6" s="73">
        <v>0</v>
      </c>
      <c r="AM6" s="72">
        <v>0</v>
      </c>
      <c r="AN6" s="72">
        <v>0</v>
      </c>
      <c r="AO6" s="74">
        <v>0</v>
      </c>
      <c r="AP6" s="74">
        <v>0</v>
      </c>
      <c r="AQ6" s="74">
        <v>0</v>
      </c>
      <c r="AR6" s="74">
        <v>0</v>
      </c>
      <c r="AS6" s="74">
        <v>0</v>
      </c>
    </row>
    <row r="7" spans="1:45">
      <c r="A7" t="s">
        <v>729</v>
      </c>
      <c r="B7" t="s">
        <v>723</v>
      </c>
      <c r="C7" t="s">
        <v>730</v>
      </c>
      <c r="D7" t="s">
        <v>731</v>
      </c>
      <c r="E7" s="298" t="s">
        <v>28</v>
      </c>
      <c r="G7">
        <v>19</v>
      </c>
      <c r="H7" s="69">
        <f t="shared" si="0"/>
        <v>17</v>
      </c>
      <c r="I7" s="70">
        <v>12</v>
      </c>
      <c r="J7" s="70">
        <v>4</v>
      </c>
      <c r="K7" s="70">
        <v>1</v>
      </c>
      <c r="L7" s="70"/>
      <c r="M7" s="70">
        <v>0</v>
      </c>
      <c r="N7" s="70">
        <v>0</v>
      </c>
      <c r="O7" s="70">
        <v>0</v>
      </c>
      <c r="P7" s="72">
        <v>17</v>
      </c>
      <c r="Q7" s="72">
        <v>1</v>
      </c>
      <c r="R7" s="72">
        <v>0</v>
      </c>
      <c r="S7" s="72">
        <v>18</v>
      </c>
      <c r="T7" s="72">
        <v>0</v>
      </c>
      <c r="U7" s="72">
        <v>0</v>
      </c>
      <c r="V7" s="72">
        <v>0</v>
      </c>
      <c r="W7" s="72">
        <v>0</v>
      </c>
      <c r="X7" s="72">
        <v>3</v>
      </c>
      <c r="Y7" s="72">
        <v>3</v>
      </c>
      <c r="Z7" s="72">
        <v>0</v>
      </c>
      <c r="AA7" s="72">
        <v>6</v>
      </c>
      <c r="AB7" s="72">
        <v>9</v>
      </c>
      <c r="AC7" s="72">
        <v>5</v>
      </c>
      <c r="AD7" s="72">
        <v>0</v>
      </c>
      <c r="AE7" s="72">
        <v>14</v>
      </c>
      <c r="AF7" s="72">
        <v>0</v>
      </c>
      <c r="AG7" s="72">
        <v>0</v>
      </c>
      <c r="AH7" s="72">
        <v>0</v>
      </c>
      <c r="AI7" s="72">
        <v>0</v>
      </c>
      <c r="AJ7" s="70">
        <v>1</v>
      </c>
      <c r="AK7" s="73">
        <v>0</v>
      </c>
      <c r="AL7" s="73">
        <v>6</v>
      </c>
      <c r="AM7" s="72">
        <v>1</v>
      </c>
      <c r="AN7" s="72">
        <v>29</v>
      </c>
      <c r="AO7" s="74">
        <v>1</v>
      </c>
      <c r="AP7" s="74">
        <v>6</v>
      </c>
      <c r="AQ7" s="74">
        <v>30</v>
      </c>
      <c r="AR7" s="74">
        <v>0</v>
      </c>
      <c r="AS7" s="74">
        <v>0</v>
      </c>
    </row>
    <row r="8" spans="1:45">
      <c r="A8" t="s">
        <v>732</v>
      </c>
      <c r="B8" t="s">
        <v>723</v>
      </c>
      <c r="C8" t="s">
        <v>727</v>
      </c>
      <c r="D8" t="s">
        <v>733</v>
      </c>
      <c r="E8" s="298" t="s">
        <v>28</v>
      </c>
      <c r="G8">
        <v>24</v>
      </c>
      <c r="H8" s="69">
        <f t="shared" si="0"/>
        <v>22</v>
      </c>
      <c r="I8" s="70">
        <v>14</v>
      </c>
      <c r="J8" s="70">
        <v>7</v>
      </c>
      <c r="K8" s="70">
        <v>1</v>
      </c>
      <c r="L8" s="70"/>
      <c r="M8" s="70">
        <v>0</v>
      </c>
      <c r="N8" s="70">
        <v>0</v>
      </c>
      <c r="O8" s="70">
        <v>0</v>
      </c>
      <c r="P8" s="72">
        <v>11</v>
      </c>
      <c r="Q8" s="72">
        <v>1</v>
      </c>
      <c r="R8" s="72">
        <v>0</v>
      </c>
      <c r="S8" s="72">
        <v>12</v>
      </c>
      <c r="T8" s="72">
        <v>2</v>
      </c>
      <c r="U8" s="72">
        <v>0</v>
      </c>
      <c r="V8" s="72">
        <v>0</v>
      </c>
      <c r="W8" s="72">
        <v>2</v>
      </c>
      <c r="X8" s="72">
        <v>2</v>
      </c>
      <c r="Y8" s="72">
        <v>2</v>
      </c>
      <c r="Z8" s="72">
        <v>0</v>
      </c>
      <c r="AA8" s="72">
        <v>4</v>
      </c>
      <c r="AB8" s="72">
        <v>25</v>
      </c>
      <c r="AC8" s="72">
        <v>9</v>
      </c>
      <c r="AD8" s="72">
        <v>0</v>
      </c>
      <c r="AE8" s="72">
        <v>34</v>
      </c>
      <c r="AF8" s="72">
        <v>0</v>
      </c>
      <c r="AG8" s="72">
        <v>0</v>
      </c>
      <c r="AH8" s="72">
        <v>0</v>
      </c>
      <c r="AI8" s="72">
        <v>0</v>
      </c>
      <c r="AJ8" s="70">
        <v>1</v>
      </c>
      <c r="AK8" s="73">
        <v>0</v>
      </c>
      <c r="AL8" s="73">
        <v>6</v>
      </c>
      <c r="AM8" s="72">
        <v>7</v>
      </c>
      <c r="AN8" s="72">
        <v>18</v>
      </c>
      <c r="AO8" s="74">
        <v>1</v>
      </c>
      <c r="AP8" s="74">
        <v>5</v>
      </c>
      <c r="AQ8" s="74">
        <v>25</v>
      </c>
      <c r="AR8" s="74">
        <v>0</v>
      </c>
      <c r="AS8" s="74">
        <v>0</v>
      </c>
    </row>
    <row r="9" spans="1:45">
      <c r="A9" t="s">
        <v>734</v>
      </c>
      <c r="B9" t="s">
        <v>723</v>
      </c>
      <c r="C9" t="s">
        <v>727</v>
      </c>
      <c r="D9" t="s">
        <v>735</v>
      </c>
      <c r="E9" s="298" t="s">
        <v>28</v>
      </c>
      <c r="G9">
        <v>17</v>
      </c>
      <c r="H9" s="69">
        <f t="shared" si="0"/>
        <v>15</v>
      </c>
      <c r="I9" s="70">
        <v>14</v>
      </c>
      <c r="J9" s="70">
        <v>0</v>
      </c>
      <c r="K9" s="70">
        <v>1</v>
      </c>
      <c r="L9" s="70"/>
      <c r="M9" s="70">
        <v>0</v>
      </c>
      <c r="N9" s="70">
        <v>0</v>
      </c>
      <c r="O9" s="70">
        <v>0</v>
      </c>
      <c r="P9" s="72">
        <v>18</v>
      </c>
      <c r="Q9" s="72">
        <v>0</v>
      </c>
      <c r="R9" s="72">
        <v>0</v>
      </c>
      <c r="S9" s="72">
        <v>18</v>
      </c>
      <c r="T9" s="72">
        <v>0</v>
      </c>
      <c r="U9" s="72">
        <v>0</v>
      </c>
      <c r="V9" s="72">
        <v>0</v>
      </c>
      <c r="W9" s="72">
        <v>0</v>
      </c>
      <c r="X9" s="72">
        <v>3</v>
      </c>
      <c r="Y9" s="72">
        <v>3</v>
      </c>
      <c r="Z9" s="72">
        <v>0</v>
      </c>
      <c r="AA9" s="72">
        <v>6</v>
      </c>
      <c r="AB9" s="72">
        <v>9</v>
      </c>
      <c r="AC9" s="72">
        <v>0</v>
      </c>
      <c r="AD9" s="72">
        <v>0</v>
      </c>
      <c r="AE9" s="72">
        <v>9</v>
      </c>
      <c r="AF9" s="72">
        <v>0</v>
      </c>
      <c r="AG9" s="72">
        <v>0</v>
      </c>
      <c r="AH9" s="72">
        <v>0</v>
      </c>
      <c r="AI9" s="72">
        <v>0</v>
      </c>
      <c r="AJ9" s="70">
        <v>1</v>
      </c>
      <c r="AK9" s="73">
        <v>0</v>
      </c>
      <c r="AL9" s="73">
        <v>7</v>
      </c>
      <c r="AM9" s="72">
        <v>9</v>
      </c>
      <c r="AN9" s="72">
        <v>24</v>
      </c>
      <c r="AO9" s="74">
        <v>1</v>
      </c>
      <c r="AP9" s="74">
        <v>7</v>
      </c>
      <c r="AQ9" s="74">
        <v>33</v>
      </c>
      <c r="AR9" s="74">
        <v>0</v>
      </c>
      <c r="AS9" s="74">
        <v>0</v>
      </c>
    </row>
    <row r="10" spans="1:45">
      <c r="A10" t="s">
        <v>736</v>
      </c>
      <c r="B10" t="s">
        <v>723</v>
      </c>
      <c r="C10" t="s">
        <v>727</v>
      </c>
      <c r="D10" t="s">
        <v>737</v>
      </c>
      <c r="E10" s="298" t="s">
        <v>28</v>
      </c>
      <c r="G10">
        <v>14</v>
      </c>
      <c r="H10" s="69">
        <f t="shared" si="0"/>
        <v>12</v>
      </c>
      <c r="I10" s="70">
        <v>10</v>
      </c>
      <c r="J10" s="70">
        <v>1</v>
      </c>
      <c r="K10" s="70">
        <v>1</v>
      </c>
      <c r="L10" s="70"/>
      <c r="M10" s="70">
        <v>0</v>
      </c>
      <c r="N10" s="70">
        <v>0</v>
      </c>
      <c r="O10" s="70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6</v>
      </c>
      <c r="Y10" s="72">
        <v>2</v>
      </c>
      <c r="Z10" s="72">
        <v>0</v>
      </c>
      <c r="AA10" s="72">
        <v>8</v>
      </c>
      <c r="AB10" s="72">
        <v>14</v>
      </c>
      <c r="AC10" s="72">
        <v>2</v>
      </c>
      <c r="AD10" s="72">
        <v>0</v>
      </c>
      <c r="AE10" s="72">
        <v>16</v>
      </c>
      <c r="AF10" s="72">
        <v>0</v>
      </c>
      <c r="AG10" s="72">
        <v>0</v>
      </c>
      <c r="AH10" s="72">
        <v>0</v>
      </c>
      <c r="AI10" s="72">
        <v>0</v>
      </c>
      <c r="AJ10" s="70">
        <v>1</v>
      </c>
      <c r="AK10" s="73">
        <v>0</v>
      </c>
      <c r="AL10" s="73">
        <v>9</v>
      </c>
      <c r="AM10" s="72">
        <v>15</v>
      </c>
      <c r="AN10" s="72">
        <v>11</v>
      </c>
      <c r="AO10" s="74">
        <v>1</v>
      </c>
      <c r="AP10" s="74">
        <v>7</v>
      </c>
      <c r="AQ10" s="74">
        <v>26</v>
      </c>
      <c r="AR10" s="74">
        <v>0</v>
      </c>
      <c r="AS10" s="74">
        <v>0</v>
      </c>
    </row>
    <row r="11" spans="1:45">
      <c r="A11" t="s">
        <v>738</v>
      </c>
      <c r="B11" t="s">
        <v>723</v>
      </c>
      <c r="C11" t="s">
        <v>730</v>
      </c>
      <c r="D11" t="s">
        <v>739</v>
      </c>
      <c r="E11" s="298" t="s">
        <v>28</v>
      </c>
      <c r="G11">
        <v>15</v>
      </c>
      <c r="H11" s="69">
        <f t="shared" si="0"/>
        <v>13</v>
      </c>
      <c r="I11" s="70">
        <v>10</v>
      </c>
      <c r="J11" s="70">
        <v>2</v>
      </c>
      <c r="K11" s="70">
        <v>1</v>
      </c>
      <c r="L11" s="70"/>
      <c r="M11" s="70">
        <v>0</v>
      </c>
      <c r="N11" s="70">
        <v>0</v>
      </c>
      <c r="O11" s="70">
        <v>0</v>
      </c>
      <c r="P11" s="72">
        <v>2</v>
      </c>
      <c r="Q11" s="72">
        <v>0</v>
      </c>
      <c r="R11" s="72">
        <v>0</v>
      </c>
      <c r="S11" s="72">
        <v>2</v>
      </c>
      <c r="T11" s="72">
        <v>0</v>
      </c>
      <c r="U11" s="72">
        <v>0</v>
      </c>
      <c r="V11" s="72">
        <v>0</v>
      </c>
      <c r="W11" s="72">
        <v>0</v>
      </c>
      <c r="X11" s="72">
        <v>2</v>
      </c>
      <c r="Y11" s="72">
        <v>4</v>
      </c>
      <c r="Z11" s="72">
        <v>0</v>
      </c>
      <c r="AA11" s="72">
        <v>6</v>
      </c>
      <c r="AB11" s="72">
        <v>18</v>
      </c>
      <c r="AC11" s="72">
        <v>2</v>
      </c>
      <c r="AD11" s="72">
        <v>0</v>
      </c>
      <c r="AE11" s="72">
        <v>20</v>
      </c>
      <c r="AF11" s="72">
        <v>0</v>
      </c>
      <c r="AG11" s="72">
        <v>0</v>
      </c>
      <c r="AH11" s="72">
        <v>0</v>
      </c>
      <c r="AI11" s="72">
        <v>0</v>
      </c>
      <c r="AJ11" s="70">
        <v>1</v>
      </c>
      <c r="AK11" s="73">
        <v>0</v>
      </c>
      <c r="AL11" s="73">
        <v>8</v>
      </c>
      <c r="AM11" s="72">
        <v>6</v>
      </c>
      <c r="AN11" s="72">
        <v>32</v>
      </c>
      <c r="AO11" s="74">
        <v>1</v>
      </c>
      <c r="AP11" s="74">
        <v>8</v>
      </c>
      <c r="AQ11" s="74">
        <v>38</v>
      </c>
      <c r="AR11" s="74">
        <v>0</v>
      </c>
      <c r="AS11" s="74">
        <v>0</v>
      </c>
    </row>
    <row r="12" spans="1:45">
      <c r="A12" t="s">
        <v>740</v>
      </c>
      <c r="B12" t="s">
        <v>723</v>
      </c>
      <c r="C12" t="s">
        <v>727</v>
      </c>
      <c r="D12" t="s">
        <v>741</v>
      </c>
      <c r="E12" s="298" t="s">
        <v>28</v>
      </c>
      <c r="G12">
        <v>12</v>
      </c>
      <c r="H12" s="69">
        <f t="shared" si="0"/>
        <v>10</v>
      </c>
      <c r="I12" s="70">
        <v>8</v>
      </c>
      <c r="J12" s="70">
        <v>1</v>
      </c>
      <c r="K12" s="70">
        <v>1</v>
      </c>
      <c r="L12" s="70"/>
      <c r="M12" s="70">
        <v>0</v>
      </c>
      <c r="N12" s="70">
        <v>0</v>
      </c>
      <c r="O12" s="70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8</v>
      </c>
      <c r="Y12" s="72">
        <v>2</v>
      </c>
      <c r="Z12" s="72">
        <v>0</v>
      </c>
      <c r="AA12" s="72">
        <v>10</v>
      </c>
      <c r="AB12" s="72">
        <v>9</v>
      </c>
      <c r="AC12" s="72">
        <v>1</v>
      </c>
      <c r="AD12" s="72">
        <v>0</v>
      </c>
      <c r="AE12" s="72">
        <v>10</v>
      </c>
      <c r="AF12" s="72">
        <v>0</v>
      </c>
      <c r="AG12" s="72">
        <v>0</v>
      </c>
      <c r="AH12" s="72">
        <v>0</v>
      </c>
      <c r="AI12" s="72">
        <v>0</v>
      </c>
      <c r="AJ12" s="70">
        <v>1</v>
      </c>
      <c r="AK12" s="73">
        <v>0</v>
      </c>
      <c r="AL12" s="73">
        <v>10</v>
      </c>
      <c r="AM12" s="72">
        <v>4</v>
      </c>
      <c r="AN12" s="72">
        <v>26</v>
      </c>
      <c r="AO12" s="74">
        <v>1</v>
      </c>
      <c r="AP12" s="74">
        <v>9</v>
      </c>
      <c r="AQ12" s="74">
        <v>30</v>
      </c>
      <c r="AR12" s="74">
        <v>0</v>
      </c>
      <c r="AS12" s="74">
        <v>0</v>
      </c>
    </row>
    <row r="13" spans="1:45">
      <c r="A13" t="s">
        <v>742</v>
      </c>
      <c r="B13" t="s">
        <v>723</v>
      </c>
      <c r="C13" t="s">
        <v>724</v>
      </c>
      <c r="D13" t="s">
        <v>743</v>
      </c>
      <c r="E13" s="298" t="s">
        <v>28</v>
      </c>
      <c r="G13">
        <v>15</v>
      </c>
      <c r="H13" s="69">
        <f t="shared" si="0"/>
        <v>13</v>
      </c>
      <c r="I13" s="70">
        <v>10</v>
      </c>
      <c r="J13" s="70">
        <v>2</v>
      </c>
      <c r="K13" s="70">
        <v>1</v>
      </c>
      <c r="L13" s="70"/>
      <c r="M13" s="70">
        <v>0</v>
      </c>
      <c r="N13" s="70">
        <v>0</v>
      </c>
      <c r="O13" s="70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3</v>
      </c>
      <c r="Y13" s="72">
        <v>2</v>
      </c>
      <c r="Z13" s="72">
        <v>0</v>
      </c>
      <c r="AA13" s="72">
        <v>5</v>
      </c>
      <c r="AB13" s="72">
        <v>13</v>
      </c>
      <c r="AC13" s="72">
        <v>7</v>
      </c>
      <c r="AD13" s="72">
        <v>0</v>
      </c>
      <c r="AE13" s="72">
        <v>20</v>
      </c>
      <c r="AF13" s="72">
        <v>0</v>
      </c>
      <c r="AG13" s="72">
        <v>0</v>
      </c>
      <c r="AH13" s="72">
        <v>0</v>
      </c>
      <c r="AI13" s="72">
        <v>0</v>
      </c>
      <c r="AJ13" s="70">
        <v>1</v>
      </c>
      <c r="AK13" s="73">
        <v>0</v>
      </c>
      <c r="AL13" s="73">
        <v>6</v>
      </c>
      <c r="AM13" s="72">
        <v>8</v>
      </c>
      <c r="AN13" s="72">
        <v>46</v>
      </c>
      <c r="AO13" s="74">
        <v>1</v>
      </c>
      <c r="AP13" s="74">
        <v>6</v>
      </c>
      <c r="AQ13" s="74">
        <v>54</v>
      </c>
      <c r="AR13" s="74">
        <v>0</v>
      </c>
      <c r="AS13" s="74">
        <v>0</v>
      </c>
    </row>
    <row r="14" spans="1:45">
      <c r="A14" t="s">
        <v>744</v>
      </c>
      <c r="B14" t="s">
        <v>723</v>
      </c>
      <c r="C14" t="s">
        <v>730</v>
      </c>
      <c r="D14" t="s">
        <v>745</v>
      </c>
      <c r="E14" s="298" t="s">
        <v>28</v>
      </c>
      <c r="G14">
        <v>13</v>
      </c>
      <c r="H14" s="69">
        <f t="shared" si="0"/>
        <v>11</v>
      </c>
      <c r="I14" s="70">
        <v>8</v>
      </c>
      <c r="J14" s="70">
        <v>1</v>
      </c>
      <c r="K14" s="70">
        <v>1</v>
      </c>
      <c r="L14" s="70"/>
      <c r="M14" s="70">
        <v>0</v>
      </c>
      <c r="N14" s="70">
        <v>1</v>
      </c>
      <c r="O14" s="70">
        <v>0</v>
      </c>
      <c r="P14" s="72">
        <v>0</v>
      </c>
      <c r="Q14" s="72">
        <v>0</v>
      </c>
      <c r="R14" s="72">
        <v>0</v>
      </c>
      <c r="S14" s="72">
        <v>0</v>
      </c>
      <c r="T14" s="72">
        <v>1</v>
      </c>
      <c r="U14" s="72">
        <v>1</v>
      </c>
      <c r="V14" s="72">
        <v>0</v>
      </c>
      <c r="W14" s="72">
        <v>2</v>
      </c>
      <c r="X14" s="72">
        <v>8</v>
      </c>
      <c r="Y14" s="72">
        <v>4</v>
      </c>
      <c r="Z14" s="72">
        <v>0</v>
      </c>
      <c r="AA14" s="72">
        <v>12</v>
      </c>
      <c r="AB14" s="72">
        <v>9</v>
      </c>
      <c r="AC14" s="72">
        <v>3</v>
      </c>
      <c r="AD14" s="72">
        <v>0</v>
      </c>
      <c r="AE14" s="72">
        <v>12</v>
      </c>
      <c r="AF14" s="72">
        <v>0</v>
      </c>
      <c r="AG14" s="72">
        <v>0</v>
      </c>
      <c r="AH14" s="72">
        <v>0</v>
      </c>
      <c r="AI14" s="72">
        <v>0</v>
      </c>
      <c r="AJ14" s="70">
        <v>1</v>
      </c>
      <c r="AK14" s="73">
        <v>0</v>
      </c>
      <c r="AL14" s="73">
        <v>7</v>
      </c>
      <c r="AM14" s="72">
        <v>32</v>
      </c>
      <c r="AN14" s="72">
        <v>0</v>
      </c>
      <c r="AO14" s="74">
        <v>1</v>
      </c>
      <c r="AP14" s="74">
        <v>5</v>
      </c>
      <c r="AQ14" s="74">
        <v>32</v>
      </c>
      <c r="AR14" s="74">
        <v>0</v>
      </c>
      <c r="AS14" s="74">
        <v>0</v>
      </c>
    </row>
    <row r="15" spans="1:45">
      <c r="A15" t="s">
        <v>746</v>
      </c>
      <c r="B15" t="s">
        <v>723</v>
      </c>
      <c r="C15" t="s">
        <v>727</v>
      </c>
      <c r="D15" t="s">
        <v>747</v>
      </c>
      <c r="E15" s="298" t="s">
        <v>28</v>
      </c>
      <c r="G15">
        <v>19</v>
      </c>
      <c r="H15" s="69">
        <f t="shared" si="0"/>
        <v>17</v>
      </c>
      <c r="I15" s="70">
        <v>6</v>
      </c>
      <c r="J15" s="70">
        <v>4</v>
      </c>
      <c r="K15" s="70">
        <v>1</v>
      </c>
      <c r="L15" s="70"/>
      <c r="M15" s="70">
        <v>2</v>
      </c>
      <c r="N15" s="70">
        <v>4</v>
      </c>
      <c r="O15" s="70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5</v>
      </c>
      <c r="Y15" s="72">
        <v>5</v>
      </c>
      <c r="Z15" s="72">
        <v>0</v>
      </c>
      <c r="AA15" s="72">
        <v>10</v>
      </c>
      <c r="AB15" s="72">
        <v>17</v>
      </c>
      <c r="AC15" s="72">
        <v>10</v>
      </c>
      <c r="AD15" s="72">
        <v>0</v>
      </c>
      <c r="AE15" s="72">
        <v>27</v>
      </c>
      <c r="AF15" s="72">
        <v>0</v>
      </c>
      <c r="AG15" s="72">
        <v>0</v>
      </c>
      <c r="AH15" s="72">
        <v>0</v>
      </c>
      <c r="AI15" s="72">
        <v>0</v>
      </c>
      <c r="AJ15" s="70">
        <v>1</v>
      </c>
      <c r="AK15" s="73">
        <v>0</v>
      </c>
      <c r="AL15" s="73">
        <v>6</v>
      </c>
      <c r="AM15" s="72">
        <v>8</v>
      </c>
      <c r="AN15" s="72">
        <v>36</v>
      </c>
      <c r="AO15" s="74">
        <v>1</v>
      </c>
      <c r="AP15" s="74">
        <v>6</v>
      </c>
      <c r="AQ15" s="74">
        <v>44</v>
      </c>
      <c r="AR15" s="74">
        <v>0</v>
      </c>
      <c r="AS15" s="74">
        <v>0</v>
      </c>
    </row>
    <row r="16" spans="1:45">
      <c r="A16" t="s">
        <v>748</v>
      </c>
      <c r="B16" t="s">
        <v>749</v>
      </c>
      <c r="C16" t="s">
        <v>730</v>
      </c>
      <c r="D16" t="s">
        <v>750</v>
      </c>
      <c r="E16" s="298" t="s">
        <v>28</v>
      </c>
      <c r="G16">
        <v>16</v>
      </c>
      <c r="H16" s="69">
        <f t="shared" si="0"/>
        <v>14</v>
      </c>
      <c r="I16" s="70">
        <v>9</v>
      </c>
      <c r="J16" s="70">
        <v>0</v>
      </c>
      <c r="K16" s="70">
        <v>1</v>
      </c>
      <c r="L16" s="70"/>
      <c r="M16" s="70">
        <v>4</v>
      </c>
      <c r="N16" s="70">
        <v>0</v>
      </c>
      <c r="O16" s="70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5</v>
      </c>
      <c r="Y16" s="72">
        <v>2</v>
      </c>
      <c r="Z16" s="72">
        <v>0</v>
      </c>
      <c r="AA16" s="72">
        <v>7</v>
      </c>
      <c r="AB16" s="72">
        <v>12</v>
      </c>
      <c r="AC16" s="72">
        <v>5</v>
      </c>
      <c r="AD16" s="72">
        <v>0</v>
      </c>
      <c r="AE16" s="72">
        <v>17</v>
      </c>
      <c r="AF16" s="72">
        <v>0</v>
      </c>
      <c r="AG16" s="72">
        <v>0</v>
      </c>
      <c r="AH16" s="72">
        <v>0</v>
      </c>
      <c r="AI16" s="72">
        <v>0</v>
      </c>
      <c r="AJ16" s="70">
        <v>1</v>
      </c>
      <c r="AK16" s="73">
        <v>0</v>
      </c>
      <c r="AL16" s="73">
        <v>4</v>
      </c>
      <c r="AM16" s="72">
        <v>0</v>
      </c>
      <c r="AN16" s="72">
        <v>9</v>
      </c>
      <c r="AO16" s="74">
        <v>8</v>
      </c>
      <c r="AP16" s="74">
        <v>3</v>
      </c>
      <c r="AQ16" s="74">
        <v>7</v>
      </c>
      <c r="AR16" s="74">
        <v>0</v>
      </c>
      <c r="AS16" s="74">
        <v>0</v>
      </c>
    </row>
    <row r="17" spans="1:45">
      <c r="A17" t="s">
        <v>751</v>
      </c>
      <c r="B17" t="s">
        <v>749</v>
      </c>
      <c r="C17" t="s">
        <v>727</v>
      </c>
      <c r="D17" t="s">
        <v>752</v>
      </c>
      <c r="E17" s="298" t="s">
        <v>28</v>
      </c>
      <c r="G17">
        <v>26</v>
      </c>
      <c r="H17" s="69">
        <f t="shared" si="0"/>
        <v>24</v>
      </c>
      <c r="I17" s="70">
        <v>13</v>
      </c>
      <c r="J17" s="70">
        <v>0</v>
      </c>
      <c r="K17" s="70">
        <v>1</v>
      </c>
      <c r="L17" s="70"/>
      <c r="M17" s="70">
        <v>10</v>
      </c>
      <c r="N17" s="70">
        <v>0</v>
      </c>
      <c r="O17" s="70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3</v>
      </c>
      <c r="Y17" s="72">
        <v>3</v>
      </c>
      <c r="Z17" s="72">
        <v>0</v>
      </c>
      <c r="AA17" s="72">
        <v>6</v>
      </c>
      <c r="AB17" s="72">
        <v>6</v>
      </c>
      <c r="AC17" s="72">
        <v>0</v>
      </c>
      <c r="AD17" s="72">
        <v>0</v>
      </c>
      <c r="AE17" s="72">
        <v>6</v>
      </c>
      <c r="AF17" s="72">
        <v>41</v>
      </c>
      <c r="AG17" s="72">
        <v>0</v>
      </c>
      <c r="AH17" s="72">
        <v>0</v>
      </c>
      <c r="AI17" s="72">
        <v>41</v>
      </c>
      <c r="AJ17" s="70">
        <v>1</v>
      </c>
      <c r="AK17" s="73">
        <v>0</v>
      </c>
      <c r="AL17" s="73">
        <v>2</v>
      </c>
      <c r="AM17" s="72">
        <v>5</v>
      </c>
      <c r="AN17" s="72">
        <v>3</v>
      </c>
      <c r="AO17" s="74">
        <v>4</v>
      </c>
      <c r="AP17" s="74">
        <v>1</v>
      </c>
      <c r="AQ17" s="74">
        <v>4</v>
      </c>
      <c r="AR17" s="74">
        <v>2</v>
      </c>
      <c r="AS17" s="74">
        <v>0</v>
      </c>
    </row>
    <row r="18" spans="1:45">
      <c r="A18" t="s">
        <v>753</v>
      </c>
      <c r="B18" t="s">
        <v>749</v>
      </c>
      <c r="C18" t="s">
        <v>727</v>
      </c>
      <c r="D18" t="s">
        <v>754</v>
      </c>
      <c r="E18" s="298" t="s">
        <v>28</v>
      </c>
      <c r="G18">
        <v>19</v>
      </c>
      <c r="H18" s="69">
        <f t="shared" si="0"/>
        <v>17</v>
      </c>
      <c r="I18" s="70">
        <v>13</v>
      </c>
      <c r="J18" s="70">
        <v>0</v>
      </c>
      <c r="K18" s="70">
        <v>1</v>
      </c>
      <c r="L18" s="70"/>
      <c r="M18" s="70">
        <v>3</v>
      </c>
      <c r="N18" s="70">
        <v>0</v>
      </c>
      <c r="O18" s="70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4</v>
      </c>
      <c r="Y18" s="72">
        <v>2</v>
      </c>
      <c r="Z18" s="72">
        <v>0</v>
      </c>
      <c r="AA18" s="72">
        <v>6</v>
      </c>
      <c r="AB18" s="72">
        <v>16</v>
      </c>
      <c r="AC18" s="72">
        <v>0</v>
      </c>
      <c r="AD18" s="72">
        <v>0</v>
      </c>
      <c r="AE18" s="72">
        <v>16</v>
      </c>
      <c r="AF18" s="72">
        <v>5</v>
      </c>
      <c r="AG18" s="72">
        <v>0</v>
      </c>
      <c r="AH18" s="72">
        <v>0</v>
      </c>
      <c r="AI18" s="72">
        <v>5</v>
      </c>
      <c r="AJ18" s="70">
        <v>1</v>
      </c>
      <c r="AK18" s="73">
        <v>0</v>
      </c>
      <c r="AL18" s="73">
        <v>4</v>
      </c>
      <c r="AM18" s="72">
        <v>1</v>
      </c>
      <c r="AN18" s="72">
        <v>10</v>
      </c>
      <c r="AO18" s="74">
        <v>4</v>
      </c>
      <c r="AP18" s="74">
        <v>0</v>
      </c>
      <c r="AQ18" s="74">
        <v>10</v>
      </c>
      <c r="AR18" s="74">
        <v>0</v>
      </c>
      <c r="AS18" s="74">
        <v>0</v>
      </c>
    </row>
    <row r="19" spans="1:45">
      <c r="A19" t="s">
        <v>755</v>
      </c>
      <c r="B19" t="s">
        <v>749</v>
      </c>
      <c r="C19" t="s">
        <v>724</v>
      </c>
      <c r="D19" t="s">
        <v>756</v>
      </c>
      <c r="E19" s="298" t="s">
        <v>28</v>
      </c>
      <c r="G19">
        <v>29</v>
      </c>
      <c r="H19" s="69">
        <f t="shared" si="0"/>
        <v>27</v>
      </c>
      <c r="I19" s="70">
        <v>26</v>
      </c>
      <c r="J19" s="70">
        <v>0</v>
      </c>
      <c r="K19" s="70">
        <v>1</v>
      </c>
      <c r="L19" s="70"/>
      <c r="M19" s="70">
        <v>0</v>
      </c>
      <c r="N19" s="70">
        <v>0</v>
      </c>
      <c r="O19" s="70">
        <v>0</v>
      </c>
      <c r="P19" s="72">
        <v>15</v>
      </c>
      <c r="Q19" s="72">
        <v>0</v>
      </c>
      <c r="R19" s="72">
        <v>0</v>
      </c>
      <c r="S19" s="72">
        <v>15</v>
      </c>
      <c r="T19" s="72">
        <v>4</v>
      </c>
      <c r="U19" s="72">
        <v>0</v>
      </c>
      <c r="V19" s="72">
        <v>0</v>
      </c>
      <c r="W19" s="72">
        <v>4</v>
      </c>
      <c r="X19" s="72">
        <v>23</v>
      </c>
      <c r="Y19" s="72">
        <v>4</v>
      </c>
      <c r="Z19" s="72">
        <v>0</v>
      </c>
      <c r="AA19" s="72">
        <v>27</v>
      </c>
      <c r="AB19" s="72">
        <v>11</v>
      </c>
      <c r="AC19" s="72">
        <v>0</v>
      </c>
      <c r="AD19" s="72">
        <v>0</v>
      </c>
      <c r="AE19" s="72">
        <v>11</v>
      </c>
      <c r="AF19" s="72">
        <v>2</v>
      </c>
      <c r="AG19" s="72">
        <v>0</v>
      </c>
      <c r="AH19" s="72">
        <v>0</v>
      </c>
      <c r="AI19" s="72">
        <v>2</v>
      </c>
      <c r="AJ19" s="70">
        <v>1</v>
      </c>
      <c r="AK19" s="73">
        <v>0</v>
      </c>
      <c r="AL19" s="73">
        <v>7</v>
      </c>
      <c r="AM19" s="72">
        <v>15</v>
      </c>
      <c r="AN19" s="72">
        <v>26</v>
      </c>
      <c r="AO19" s="74">
        <v>12</v>
      </c>
      <c r="AP19" s="74">
        <v>5</v>
      </c>
      <c r="AQ19" s="74">
        <v>41</v>
      </c>
      <c r="AR19" s="74">
        <v>0</v>
      </c>
      <c r="AS19" s="74">
        <v>0</v>
      </c>
    </row>
    <row r="20" spans="1:45">
      <c r="A20" t="s">
        <v>757</v>
      </c>
      <c r="B20" t="s">
        <v>749</v>
      </c>
      <c r="C20" t="s">
        <v>727</v>
      </c>
      <c r="D20" t="s">
        <v>758</v>
      </c>
      <c r="E20" s="298" t="s">
        <v>28</v>
      </c>
      <c r="G20">
        <v>14</v>
      </c>
      <c r="H20" s="69">
        <f t="shared" si="0"/>
        <v>12</v>
      </c>
      <c r="I20" s="70">
        <v>11</v>
      </c>
      <c r="J20" s="70">
        <v>0</v>
      </c>
      <c r="K20" s="70">
        <v>1</v>
      </c>
      <c r="L20" s="70"/>
      <c r="M20" s="70">
        <v>0</v>
      </c>
      <c r="N20" s="70">
        <v>0</v>
      </c>
      <c r="O20" s="70">
        <v>0</v>
      </c>
      <c r="P20" s="72">
        <v>0</v>
      </c>
      <c r="Q20" s="72">
        <v>1</v>
      </c>
      <c r="R20" s="72">
        <v>0</v>
      </c>
      <c r="S20" s="72">
        <v>1</v>
      </c>
      <c r="T20" s="72">
        <v>4</v>
      </c>
      <c r="U20" s="72">
        <v>1</v>
      </c>
      <c r="V20" s="72">
        <v>0</v>
      </c>
      <c r="W20" s="72">
        <v>5</v>
      </c>
      <c r="X20" s="72">
        <v>8</v>
      </c>
      <c r="Y20" s="72">
        <v>2</v>
      </c>
      <c r="Z20" s="72">
        <v>0</v>
      </c>
      <c r="AA20" s="72">
        <v>10</v>
      </c>
      <c r="AB20" s="72">
        <v>11</v>
      </c>
      <c r="AC20" s="72">
        <v>1</v>
      </c>
      <c r="AD20" s="72">
        <v>0</v>
      </c>
      <c r="AE20" s="72">
        <v>12</v>
      </c>
      <c r="AF20" s="72">
        <v>1</v>
      </c>
      <c r="AG20" s="72">
        <v>0</v>
      </c>
      <c r="AH20" s="72">
        <v>0</v>
      </c>
      <c r="AI20" s="72">
        <v>1</v>
      </c>
      <c r="AJ20" s="70">
        <v>1</v>
      </c>
      <c r="AK20" s="73">
        <v>0</v>
      </c>
      <c r="AL20" s="73">
        <v>8</v>
      </c>
      <c r="AM20" s="72">
        <v>0</v>
      </c>
      <c r="AN20" s="72">
        <v>25</v>
      </c>
      <c r="AO20" s="74">
        <v>16</v>
      </c>
      <c r="AP20" s="74">
        <v>7</v>
      </c>
      <c r="AQ20" s="74">
        <v>21</v>
      </c>
      <c r="AR20" s="74">
        <v>4</v>
      </c>
      <c r="AS20" s="74">
        <v>0</v>
      </c>
    </row>
    <row r="21" spans="1:45">
      <c r="A21" t="s">
        <v>759</v>
      </c>
      <c r="B21" t="s">
        <v>749</v>
      </c>
      <c r="C21" t="s">
        <v>727</v>
      </c>
      <c r="D21" t="s">
        <v>760</v>
      </c>
      <c r="E21" s="298" t="s">
        <v>28</v>
      </c>
      <c r="G21">
        <v>16</v>
      </c>
      <c r="H21" s="69">
        <f t="shared" si="0"/>
        <v>14</v>
      </c>
      <c r="I21" s="70">
        <v>13</v>
      </c>
      <c r="J21" s="70">
        <v>0</v>
      </c>
      <c r="K21" s="70">
        <v>1</v>
      </c>
      <c r="L21" s="70"/>
      <c r="M21" s="70">
        <v>0</v>
      </c>
      <c r="N21" s="70">
        <v>0</v>
      </c>
      <c r="O21" s="70">
        <v>0</v>
      </c>
      <c r="P21" s="72">
        <v>3</v>
      </c>
      <c r="Q21" s="72">
        <v>0</v>
      </c>
      <c r="R21" s="72">
        <v>0</v>
      </c>
      <c r="S21" s="72">
        <v>3</v>
      </c>
      <c r="T21" s="72">
        <v>3</v>
      </c>
      <c r="U21" s="72">
        <v>0</v>
      </c>
      <c r="V21" s="72">
        <v>0</v>
      </c>
      <c r="W21" s="72">
        <v>3</v>
      </c>
      <c r="X21" s="72">
        <v>2</v>
      </c>
      <c r="Y21" s="72">
        <v>1</v>
      </c>
      <c r="Z21" s="72">
        <v>0</v>
      </c>
      <c r="AA21" s="72">
        <v>3</v>
      </c>
      <c r="AB21" s="72">
        <v>16</v>
      </c>
      <c r="AC21" s="72">
        <v>1</v>
      </c>
      <c r="AD21" s="72">
        <v>0</v>
      </c>
      <c r="AE21" s="72">
        <v>17</v>
      </c>
      <c r="AF21" s="72">
        <v>5</v>
      </c>
      <c r="AG21" s="72">
        <v>0</v>
      </c>
      <c r="AH21" s="72">
        <v>0</v>
      </c>
      <c r="AI21" s="72">
        <v>5</v>
      </c>
      <c r="AJ21" s="70">
        <v>1</v>
      </c>
      <c r="AK21" s="73">
        <v>0</v>
      </c>
      <c r="AL21" s="73">
        <v>0</v>
      </c>
      <c r="AM21" s="72">
        <v>36</v>
      </c>
      <c r="AN21" s="72">
        <v>33</v>
      </c>
      <c r="AO21" s="74">
        <v>1</v>
      </c>
      <c r="AP21" s="74">
        <v>0</v>
      </c>
      <c r="AQ21" s="74">
        <v>4</v>
      </c>
      <c r="AR21" s="74">
        <v>0</v>
      </c>
      <c r="AS21" s="74">
        <v>0</v>
      </c>
    </row>
    <row r="22" spans="1:45">
      <c r="A22" t="s">
        <v>761</v>
      </c>
      <c r="B22" t="s">
        <v>749</v>
      </c>
      <c r="C22" t="s">
        <v>724</v>
      </c>
      <c r="D22" t="s">
        <v>762</v>
      </c>
      <c r="E22" s="298" t="s">
        <v>28</v>
      </c>
      <c r="G22">
        <v>23</v>
      </c>
      <c r="H22" s="69">
        <f t="shared" si="0"/>
        <v>21</v>
      </c>
      <c r="I22" s="70">
        <v>19</v>
      </c>
      <c r="J22" s="70">
        <v>0</v>
      </c>
      <c r="K22" s="70">
        <v>1</v>
      </c>
      <c r="L22" s="70"/>
      <c r="M22" s="70">
        <v>1</v>
      </c>
      <c r="N22" s="70">
        <v>0</v>
      </c>
      <c r="O22" s="70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6</v>
      </c>
      <c r="Y22" s="72">
        <v>3</v>
      </c>
      <c r="Z22" s="72">
        <v>0</v>
      </c>
      <c r="AA22" s="72">
        <v>9</v>
      </c>
      <c r="AB22" s="72">
        <v>28</v>
      </c>
      <c r="AC22" s="72">
        <v>0</v>
      </c>
      <c r="AD22" s="72">
        <v>0</v>
      </c>
      <c r="AE22" s="72">
        <v>28</v>
      </c>
      <c r="AF22" s="72">
        <v>9</v>
      </c>
      <c r="AG22" s="72">
        <v>0</v>
      </c>
      <c r="AH22" s="72">
        <v>0</v>
      </c>
      <c r="AI22" s="72">
        <v>9</v>
      </c>
      <c r="AJ22" s="70">
        <v>1</v>
      </c>
      <c r="AK22" s="73">
        <v>0</v>
      </c>
      <c r="AL22" s="73">
        <v>11</v>
      </c>
      <c r="AM22" s="72">
        <v>9</v>
      </c>
      <c r="AN22" s="72">
        <v>26</v>
      </c>
      <c r="AO22" s="74">
        <v>24</v>
      </c>
      <c r="AP22" s="74">
        <v>11</v>
      </c>
      <c r="AQ22" s="74">
        <v>29</v>
      </c>
      <c r="AR22" s="74">
        <v>6</v>
      </c>
      <c r="AS22" s="74">
        <v>0</v>
      </c>
    </row>
    <row r="23" spans="1:45">
      <c r="A23" t="s">
        <v>763</v>
      </c>
      <c r="B23" t="s">
        <v>749</v>
      </c>
      <c r="C23" t="s">
        <v>727</v>
      </c>
      <c r="D23" t="s">
        <v>764</v>
      </c>
      <c r="E23" s="298" t="s">
        <v>28</v>
      </c>
      <c r="G23">
        <v>9</v>
      </c>
      <c r="H23" s="69">
        <f t="shared" si="0"/>
        <v>7</v>
      </c>
      <c r="I23" s="70">
        <v>6</v>
      </c>
      <c r="J23" s="70">
        <v>0</v>
      </c>
      <c r="K23" s="70">
        <v>1</v>
      </c>
      <c r="L23" s="70"/>
      <c r="M23" s="70">
        <v>0</v>
      </c>
      <c r="N23" s="70">
        <v>0</v>
      </c>
      <c r="O23" s="70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2</v>
      </c>
      <c r="Y23" s="72">
        <v>2</v>
      </c>
      <c r="Z23" s="72">
        <v>0</v>
      </c>
      <c r="AA23" s="72">
        <v>4</v>
      </c>
      <c r="AB23" s="72">
        <v>12</v>
      </c>
      <c r="AC23" s="72">
        <v>0</v>
      </c>
      <c r="AD23" s="72">
        <v>0</v>
      </c>
      <c r="AE23" s="72">
        <v>12</v>
      </c>
      <c r="AF23" s="72">
        <v>0</v>
      </c>
      <c r="AG23" s="72">
        <v>1</v>
      </c>
      <c r="AH23" s="72">
        <v>0</v>
      </c>
      <c r="AI23" s="72">
        <v>1</v>
      </c>
      <c r="AJ23" s="70">
        <v>1</v>
      </c>
      <c r="AK23" s="73">
        <v>0</v>
      </c>
      <c r="AL23" s="73">
        <v>4</v>
      </c>
      <c r="AM23" s="72">
        <v>7</v>
      </c>
      <c r="AN23" s="72">
        <v>8</v>
      </c>
      <c r="AO23" s="74">
        <v>5</v>
      </c>
      <c r="AP23" s="74">
        <v>3</v>
      </c>
      <c r="AQ23" s="74">
        <v>13</v>
      </c>
      <c r="AR23" s="74">
        <v>2</v>
      </c>
      <c r="AS23" s="74">
        <v>0</v>
      </c>
    </row>
    <row r="24" spans="1:45">
      <c r="A24" t="s">
        <v>765</v>
      </c>
      <c r="B24" t="s">
        <v>749</v>
      </c>
      <c r="C24" t="s">
        <v>724</v>
      </c>
      <c r="D24" t="s">
        <v>766</v>
      </c>
      <c r="E24" s="298" t="s">
        <v>28</v>
      </c>
      <c r="G24">
        <v>71</v>
      </c>
      <c r="H24" s="69">
        <f t="shared" si="0"/>
        <v>69</v>
      </c>
      <c r="I24" s="70">
        <v>38</v>
      </c>
      <c r="J24" s="70">
        <v>29</v>
      </c>
      <c r="K24" s="70">
        <v>2</v>
      </c>
      <c r="L24" s="70"/>
      <c r="M24" s="70">
        <v>0</v>
      </c>
      <c r="N24" s="70">
        <v>0</v>
      </c>
      <c r="O24" s="70">
        <v>0</v>
      </c>
      <c r="P24" s="72">
        <v>6</v>
      </c>
      <c r="Q24" s="72">
        <v>5</v>
      </c>
      <c r="R24" s="72">
        <v>0</v>
      </c>
      <c r="S24" s="72">
        <v>11</v>
      </c>
      <c r="T24" s="72">
        <v>3</v>
      </c>
      <c r="U24" s="72">
        <v>3</v>
      </c>
      <c r="V24" s="72">
        <v>0</v>
      </c>
      <c r="W24" s="72">
        <v>6</v>
      </c>
      <c r="X24" s="72">
        <v>33</v>
      </c>
      <c r="Y24" s="72">
        <v>41</v>
      </c>
      <c r="Z24" s="72">
        <v>0</v>
      </c>
      <c r="AA24" s="72">
        <v>74</v>
      </c>
      <c r="AB24" s="72">
        <v>18</v>
      </c>
      <c r="AC24" s="72">
        <v>10</v>
      </c>
      <c r="AD24" s="72">
        <v>0</v>
      </c>
      <c r="AE24" s="72">
        <v>28</v>
      </c>
      <c r="AF24" s="72">
        <v>0</v>
      </c>
      <c r="AG24" s="72">
        <v>0</v>
      </c>
      <c r="AH24" s="72">
        <v>0</v>
      </c>
      <c r="AI24" s="72">
        <v>0</v>
      </c>
      <c r="AJ24" s="70">
        <v>1</v>
      </c>
      <c r="AK24" s="73">
        <v>0</v>
      </c>
      <c r="AL24" s="73">
        <v>12</v>
      </c>
      <c r="AM24" s="72">
        <v>17</v>
      </c>
      <c r="AN24" s="72">
        <v>20</v>
      </c>
      <c r="AO24" s="74">
        <v>12</v>
      </c>
      <c r="AP24" s="74">
        <v>5</v>
      </c>
      <c r="AQ24" s="74">
        <v>38</v>
      </c>
      <c r="AR24" s="74">
        <v>0</v>
      </c>
      <c r="AS24" s="74">
        <v>0</v>
      </c>
    </row>
    <row r="25" spans="1:45">
      <c r="A25" t="s">
        <v>767</v>
      </c>
      <c r="B25" t="s">
        <v>749</v>
      </c>
      <c r="C25" t="s">
        <v>727</v>
      </c>
      <c r="D25" t="s">
        <v>768</v>
      </c>
      <c r="E25" s="298" t="s">
        <v>28</v>
      </c>
      <c r="G25">
        <v>9</v>
      </c>
      <c r="H25" s="69">
        <f t="shared" si="0"/>
        <v>7</v>
      </c>
      <c r="I25" s="70">
        <v>6</v>
      </c>
      <c r="J25" s="70">
        <v>0</v>
      </c>
      <c r="K25" s="70">
        <v>1</v>
      </c>
      <c r="L25" s="70"/>
      <c r="M25" s="70">
        <v>0</v>
      </c>
      <c r="N25" s="70">
        <v>0</v>
      </c>
      <c r="O25" s="70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2</v>
      </c>
      <c r="Y25" s="72">
        <v>2</v>
      </c>
      <c r="Z25" s="72">
        <v>0</v>
      </c>
      <c r="AA25" s="72">
        <v>4</v>
      </c>
      <c r="AB25" s="72">
        <v>10</v>
      </c>
      <c r="AC25" s="72">
        <v>1</v>
      </c>
      <c r="AD25" s="72">
        <v>0</v>
      </c>
      <c r="AE25" s="72">
        <v>11</v>
      </c>
      <c r="AF25" s="72">
        <v>3</v>
      </c>
      <c r="AG25" s="72">
        <v>1</v>
      </c>
      <c r="AH25" s="72">
        <v>0</v>
      </c>
      <c r="AI25" s="72">
        <v>4</v>
      </c>
      <c r="AJ25" s="70">
        <v>1</v>
      </c>
      <c r="AK25" s="73">
        <v>0</v>
      </c>
      <c r="AL25" s="73">
        <v>3</v>
      </c>
      <c r="AM25" s="72">
        <v>1</v>
      </c>
      <c r="AN25" s="72">
        <v>9</v>
      </c>
      <c r="AO25" s="74">
        <v>7</v>
      </c>
      <c r="AP25" s="74">
        <v>4</v>
      </c>
      <c r="AQ25" s="74">
        <v>8</v>
      </c>
      <c r="AR25" s="74">
        <v>2</v>
      </c>
      <c r="AS25" s="74">
        <v>0</v>
      </c>
    </row>
    <row r="26" spans="1:45">
      <c r="A26" t="s">
        <v>769</v>
      </c>
      <c r="B26" t="s">
        <v>749</v>
      </c>
      <c r="C26" t="s">
        <v>730</v>
      </c>
      <c r="D26" t="s">
        <v>770</v>
      </c>
      <c r="E26" s="298" t="s">
        <v>28</v>
      </c>
      <c r="G26">
        <v>11</v>
      </c>
      <c r="H26" s="69">
        <f t="shared" si="0"/>
        <v>9</v>
      </c>
      <c r="I26" s="70">
        <v>6</v>
      </c>
      <c r="J26" s="70">
        <v>2</v>
      </c>
      <c r="K26" s="70">
        <v>1</v>
      </c>
      <c r="L26" s="70"/>
      <c r="M26" s="70">
        <v>0</v>
      </c>
      <c r="N26" s="70">
        <v>0</v>
      </c>
      <c r="O26" s="70">
        <v>0</v>
      </c>
      <c r="P26" s="72">
        <v>2</v>
      </c>
      <c r="Q26" s="72">
        <v>2</v>
      </c>
      <c r="R26" s="72">
        <v>0</v>
      </c>
      <c r="S26" s="72">
        <v>4</v>
      </c>
      <c r="T26" s="72">
        <v>0</v>
      </c>
      <c r="U26" s="72">
        <v>0</v>
      </c>
      <c r="V26" s="72">
        <v>0</v>
      </c>
      <c r="W26" s="72">
        <v>0</v>
      </c>
      <c r="X26" s="72">
        <v>2</v>
      </c>
      <c r="Y26" s="72">
        <v>2</v>
      </c>
      <c r="Z26" s="72">
        <v>0</v>
      </c>
      <c r="AA26" s="72">
        <v>4</v>
      </c>
      <c r="AB26" s="72">
        <v>12</v>
      </c>
      <c r="AC26" s="72">
        <v>1</v>
      </c>
      <c r="AD26" s="72">
        <v>0</v>
      </c>
      <c r="AE26" s="72">
        <v>13</v>
      </c>
      <c r="AF26" s="72">
        <v>0</v>
      </c>
      <c r="AG26" s="72">
        <v>0</v>
      </c>
      <c r="AH26" s="72">
        <v>0</v>
      </c>
      <c r="AI26" s="72">
        <v>0</v>
      </c>
      <c r="AJ26" s="70">
        <v>1</v>
      </c>
      <c r="AK26" s="73">
        <v>0</v>
      </c>
      <c r="AL26" s="73">
        <v>5</v>
      </c>
      <c r="AM26" s="72">
        <v>0</v>
      </c>
      <c r="AN26" s="72">
        <v>16</v>
      </c>
      <c r="AO26" s="74">
        <v>12</v>
      </c>
      <c r="AP26" s="74">
        <v>5</v>
      </c>
      <c r="AQ26" s="74">
        <v>14</v>
      </c>
      <c r="AR26" s="74">
        <v>2</v>
      </c>
      <c r="AS26" s="74">
        <v>0</v>
      </c>
    </row>
    <row r="27" spans="1:45">
      <c r="A27" t="s">
        <v>771</v>
      </c>
      <c r="B27" t="s">
        <v>749</v>
      </c>
      <c r="C27" t="s">
        <v>724</v>
      </c>
      <c r="D27" t="s">
        <v>772</v>
      </c>
      <c r="E27" s="298" t="s">
        <v>28</v>
      </c>
      <c r="G27">
        <v>40</v>
      </c>
      <c r="H27" s="69">
        <f t="shared" si="0"/>
        <v>38</v>
      </c>
      <c r="I27" s="70">
        <v>35</v>
      </c>
      <c r="J27" s="70">
        <v>0</v>
      </c>
      <c r="K27" s="70">
        <v>1</v>
      </c>
      <c r="L27" s="70"/>
      <c r="M27" s="70">
        <v>2</v>
      </c>
      <c r="N27" s="70">
        <v>0</v>
      </c>
      <c r="O27" s="70">
        <v>0</v>
      </c>
      <c r="P27" s="72">
        <v>15</v>
      </c>
      <c r="Q27" s="72">
        <v>0</v>
      </c>
      <c r="R27" s="72">
        <v>0</v>
      </c>
      <c r="S27" s="72">
        <v>15</v>
      </c>
      <c r="T27" s="72">
        <v>0</v>
      </c>
      <c r="U27" s="72">
        <v>0</v>
      </c>
      <c r="V27" s="72">
        <v>0</v>
      </c>
      <c r="W27" s="72">
        <v>0</v>
      </c>
      <c r="X27" s="72">
        <v>12</v>
      </c>
      <c r="Y27" s="72">
        <v>3</v>
      </c>
      <c r="Z27" s="72">
        <v>0</v>
      </c>
      <c r="AA27" s="72">
        <v>15</v>
      </c>
      <c r="AB27" s="72">
        <v>41</v>
      </c>
      <c r="AC27" s="72">
        <v>0</v>
      </c>
      <c r="AD27" s="72">
        <v>0</v>
      </c>
      <c r="AE27" s="72">
        <v>41</v>
      </c>
      <c r="AF27" s="72">
        <v>12</v>
      </c>
      <c r="AG27" s="72">
        <v>0</v>
      </c>
      <c r="AH27" s="72">
        <v>0</v>
      </c>
      <c r="AI27" s="72">
        <v>12</v>
      </c>
      <c r="AJ27" s="70">
        <v>1</v>
      </c>
      <c r="AK27" s="73">
        <v>0</v>
      </c>
      <c r="AL27" s="73">
        <v>20</v>
      </c>
      <c r="AM27" s="72">
        <v>3</v>
      </c>
      <c r="AN27" s="72">
        <v>50</v>
      </c>
      <c r="AO27" s="74">
        <v>42</v>
      </c>
      <c r="AP27" s="74">
        <v>20</v>
      </c>
      <c r="AQ27" s="74">
        <v>51</v>
      </c>
      <c r="AR27" s="74">
        <v>2</v>
      </c>
      <c r="AS27" s="74">
        <v>0</v>
      </c>
    </row>
    <row r="28" spans="1:45">
      <c r="A28" t="s">
        <v>773</v>
      </c>
      <c r="B28" t="s">
        <v>749</v>
      </c>
      <c r="C28" t="s">
        <v>727</v>
      </c>
      <c r="D28" t="s">
        <v>774</v>
      </c>
      <c r="E28" s="298" t="s">
        <v>28</v>
      </c>
      <c r="G28">
        <v>38</v>
      </c>
      <c r="H28" s="69">
        <f t="shared" si="0"/>
        <v>36</v>
      </c>
      <c r="I28" s="70">
        <v>19</v>
      </c>
      <c r="J28" s="70">
        <v>4</v>
      </c>
      <c r="K28" s="70">
        <v>13</v>
      </c>
      <c r="L28" s="70"/>
      <c r="M28" s="70">
        <v>0</v>
      </c>
      <c r="N28" s="70">
        <v>0</v>
      </c>
      <c r="O28" s="70">
        <v>0</v>
      </c>
      <c r="P28" s="72">
        <v>12</v>
      </c>
      <c r="Q28" s="72">
        <v>0</v>
      </c>
      <c r="R28" s="72">
        <v>0</v>
      </c>
      <c r="S28" s="72">
        <v>12</v>
      </c>
      <c r="T28" s="72">
        <v>0</v>
      </c>
      <c r="U28" s="72">
        <v>3</v>
      </c>
      <c r="V28" s="72">
        <v>3</v>
      </c>
      <c r="W28" s="72">
        <v>6</v>
      </c>
      <c r="X28" s="72">
        <v>25</v>
      </c>
      <c r="Y28" s="72">
        <v>4</v>
      </c>
      <c r="Z28" s="72">
        <v>3</v>
      </c>
      <c r="AA28" s="72">
        <v>32</v>
      </c>
      <c r="AB28" s="72">
        <v>4</v>
      </c>
      <c r="AC28" s="72">
        <v>4</v>
      </c>
      <c r="AD28" s="72">
        <v>1</v>
      </c>
      <c r="AE28" s="72">
        <v>9</v>
      </c>
      <c r="AF28" s="72">
        <v>1</v>
      </c>
      <c r="AG28" s="72">
        <v>0</v>
      </c>
      <c r="AH28" s="72">
        <v>17</v>
      </c>
      <c r="AI28" s="72">
        <v>18</v>
      </c>
      <c r="AJ28" s="70">
        <v>1</v>
      </c>
      <c r="AK28" s="73">
        <v>0</v>
      </c>
      <c r="AL28" s="73">
        <v>10</v>
      </c>
      <c r="AM28" s="72">
        <v>10</v>
      </c>
      <c r="AN28" s="72">
        <v>49</v>
      </c>
      <c r="AO28" s="74">
        <v>1</v>
      </c>
      <c r="AP28" s="74">
        <v>9</v>
      </c>
      <c r="AQ28" s="74">
        <v>59</v>
      </c>
      <c r="AR28" s="74">
        <v>0</v>
      </c>
      <c r="AS28" s="74">
        <v>0</v>
      </c>
    </row>
    <row r="29" spans="1:45">
      <c r="A29" t="s">
        <v>775</v>
      </c>
      <c r="B29" t="s">
        <v>749</v>
      </c>
      <c r="C29" t="s">
        <v>724</v>
      </c>
      <c r="D29" t="s">
        <v>776</v>
      </c>
      <c r="E29" s="298" t="s">
        <v>28</v>
      </c>
      <c r="G29">
        <v>24</v>
      </c>
      <c r="H29" s="69">
        <f t="shared" si="0"/>
        <v>22</v>
      </c>
      <c r="I29" s="70">
        <v>20</v>
      </c>
      <c r="J29" s="70">
        <v>0</v>
      </c>
      <c r="K29" s="70">
        <v>1</v>
      </c>
      <c r="L29" s="70"/>
      <c r="M29" s="70">
        <v>1</v>
      </c>
      <c r="N29" s="70">
        <v>0</v>
      </c>
      <c r="O29" s="70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8</v>
      </c>
      <c r="Y29" s="72">
        <v>7</v>
      </c>
      <c r="Z29" s="72">
        <v>0</v>
      </c>
      <c r="AA29" s="72">
        <v>15</v>
      </c>
      <c r="AB29" s="72">
        <v>31</v>
      </c>
      <c r="AC29" s="72">
        <v>1</v>
      </c>
      <c r="AD29" s="72">
        <v>0</v>
      </c>
      <c r="AE29" s="72">
        <v>32</v>
      </c>
      <c r="AF29" s="72">
        <v>3</v>
      </c>
      <c r="AG29" s="72">
        <v>0</v>
      </c>
      <c r="AH29" s="72">
        <v>0</v>
      </c>
      <c r="AI29" s="72">
        <v>3</v>
      </c>
      <c r="AJ29" s="70">
        <v>1</v>
      </c>
      <c r="AK29" s="73">
        <v>0</v>
      </c>
      <c r="AL29" s="73">
        <v>11</v>
      </c>
      <c r="AM29" s="72">
        <v>6</v>
      </c>
      <c r="AN29" s="72">
        <v>29</v>
      </c>
      <c r="AO29" s="74">
        <v>22</v>
      </c>
      <c r="AP29" s="74">
        <v>10</v>
      </c>
      <c r="AQ29" s="74">
        <v>35</v>
      </c>
      <c r="AR29" s="74">
        <v>0</v>
      </c>
      <c r="AS29" s="74">
        <v>0</v>
      </c>
    </row>
    <row r="30" spans="1:45">
      <c r="A30" t="s">
        <v>777</v>
      </c>
      <c r="B30" t="s">
        <v>749</v>
      </c>
      <c r="C30" t="s">
        <v>730</v>
      </c>
      <c r="D30" t="s">
        <v>778</v>
      </c>
      <c r="E30" s="298" t="s">
        <v>28</v>
      </c>
      <c r="G30">
        <v>26</v>
      </c>
      <c r="H30" s="69">
        <f t="shared" si="0"/>
        <v>24</v>
      </c>
      <c r="I30" s="70">
        <v>13</v>
      </c>
      <c r="J30" s="70">
        <v>6</v>
      </c>
      <c r="K30" s="70">
        <v>5</v>
      </c>
      <c r="L30" s="70"/>
      <c r="M30" s="70">
        <v>0</v>
      </c>
      <c r="N30" s="70">
        <v>0</v>
      </c>
      <c r="O30" s="70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1</v>
      </c>
      <c r="Y30" s="72">
        <v>1</v>
      </c>
      <c r="Z30" s="72">
        <v>2</v>
      </c>
      <c r="AA30" s="72">
        <v>4</v>
      </c>
      <c r="AB30" s="72">
        <v>27</v>
      </c>
      <c r="AC30" s="72">
        <v>12</v>
      </c>
      <c r="AD30" s="72">
        <v>4</v>
      </c>
      <c r="AE30" s="72">
        <v>43</v>
      </c>
      <c r="AF30" s="72">
        <v>0</v>
      </c>
      <c r="AG30" s="72">
        <v>0</v>
      </c>
      <c r="AH30" s="72">
        <v>0</v>
      </c>
      <c r="AI30" s="72">
        <v>0</v>
      </c>
      <c r="AJ30" s="70">
        <v>1</v>
      </c>
      <c r="AK30" s="73">
        <v>0</v>
      </c>
      <c r="AL30" s="73">
        <v>6</v>
      </c>
      <c r="AM30" s="72">
        <v>10</v>
      </c>
      <c r="AN30" s="72">
        <v>25</v>
      </c>
      <c r="AO30" s="74">
        <v>8</v>
      </c>
      <c r="AP30" s="74">
        <v>7</v>
      </c>
      <c r="AQ30" s="74">
        <v>35</v>
      </c>
      <c r="AR30" s="74">
        <v>0</v>
      </c>
      <c r="AS30" s="74">
        <v>0</v>
      </c>
    </row>
    <row r="31" spans="1:45">
      <c r="A31" t="s">
        <v>779</v>
      </c>
      <c r="B31" t="s">
        <v>749</v>
      </c>
      <c r="C31" t="s">
        <v>724</v>
      </c>
      <c r="D31" t="s">
        <v>780</v>
      </c>
      <c r="E31" s="298" t="s">
        <v>28</v>
      </c>
      <c r="G31">
        <v>18</v>
      </c>
      <c r="H31" s="69">
        <f t="shared" si="0"/>
        <v>16</v>
      </c>
      <c r="I31" s="70">
        <v>15</v>
      </c>
      <c r="J31" s="70">
        <v>0</v>
      </c>
      <c r="K31" s="70">
        <v>1</v>
      </c>
      <c r="L31" s="70"/>
      <c r="M31" s="70">
        <v>0</v>
      </c>
      <c r="N31" s="70">
        <v>0</v>
      </c>
      <c r="O31" s="70">
        <v>0</v>
      </c>
      <c r="P31" s="72">
        <v>3</v>
      </c>
      <c r="Q31" s="72">
        <v>0</v>
      </c>
      <c r="R31" s="72">
        <v>0</v>
      </c>
      <c r="S31" s="72">
        <v>3</v>
      </c>
      <c r="T31" s="72">
        <v>7</v>
      </c>
      <c r="U31" s="72">
        <v>0</v>
      </c>
      <c r="V31" s="72">
        <v>0</v>
      </c>
      <c r="W31" s="72">
        <v>7</v>
      </c>
      <c r="X31" s="72">
        <v>3</v>
      </c>
      <c r="Y31" s="72">
        <v>2</v>
      </c>
      <c r="Z31" s="72">
        <v>0</v>
      </c>
      <c r="AA31" s="72">
        <v>5</v>
      </c>
      <c r="AB31" s="72">
        <v>18</v>
      </c>
      <c r="AC31" s="72">
        <v>2</v>
      </c>
      <c r="AD31" s="72">
        <v>0</v>
      </c>
      <c r="AE31" s="72">
        <v>20</v>
      </c>
      <c r="AF31" s="72">
        <v>0</v>
      </c>
      <c r="AG31" s="72">
        <v>0</v>
      </c>
      <c r="AH31" s="72">
        <v>0</v>
      </c>
      <c r="AI31" s="72">
        <v>0</v>
      </c>
      <c r="AJ31" s="70">
        <v>1</v>
      </c>
      <c r="AK31" s="73">
        <v>0</v>
      </c>
      <c r="AL31" s="73">
        <v>7</v>
      </c>
      <c r="AM31" s="72">
        <v>5</v>
      </c>
      <c r="AN31" s="72">
        <v>28</v>
      </c>
      <c r="AO31" s="74">
        <v>4</v>
      </c>
      <c r="AP31" s="74">
        <v>5</v>
      </c>
      <c r="AQ31" s="74">
        <v>33</v>
      </c>
      <c r="AR31" s="74">
        <v>0</v>
      </c>
      <c r="AS31" s="74">
        <v>0</v>
      </c>
    </row>
    <row r="32" spans="1:45">
      <c r="A32" t="s">
        <v>781</v>
      </c>
      <c r="B32" t="s">
        <v>749</v>
      </c>
      <c r="C32" t="s">
        <v>730</v>
      </c>
      <c r="D32" t="s">
        <v>782</v>
      </c>
      <c r="E32" s="298" t="s">
        <v>28</v>
      </c>
      <c r="G32">
        <v>8</v>
      </c>
      <c r="H32" s="69">
        <f t="shared" si="0"/>
        <v>6</v>
      </c>
      <c r="I32" s="70">
        <v>5</v>
      </c>
      <c r="J32" s="70">
        <v>0</v>
      </c>
      <c r="K32" s="70">
        <v>1</v>
      </c>
      <c r="L32" s="70"/>
      <c r="M32" s="70">
        <v>0</v>
      </c>
      <c r="N32" s="70">
        <v>0</v>
      </c>
      <c r="O32" s="70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5</v>
      </c>
      <c r="Y32" s="72">
        <v>2</v>
      </c>
      <c r="Z32" s="72">
        <v>0</v>
      </c>
      <c r="AA32" s="72">
        <v>7</v>
      </c>
      <c r="AB32" s="72">
        <v>7</v>
      </c>
      <c r="AC32" s="72">
        <v>1</v>
      </c>
      <c r="AD32" s="72">
        <v>0</v>
      </c>
      <c r="AE32" s="72">
        <v>8</v>
      </c>
      <c r="AF32" s="72">
        <v>0</v>
      </c>
      <c r="AG32" s="72">
        <v>0</v>
      </c>
      <c r="AH32" s="72">
        <v>0</v>
      </c>
      <c r="AI32" s="72">
        <v>0</v>
      </c>
      <c r="AJ32" s="70">
        <v>1</v>
      </c>
      <c r="AK32" s="73">
        <v>0</v>
      </c>
      <c r="AL32" s="73">
        <v>4</v>
      </c>
      <c r="AM32" s="72">
        <v>8</v>
      </c>
      <c r="AN32" s="72">
        <v>6</v>
      </c>
      <c r="AO32" s="74">
        <v>6</v>
      </c>
      <c r="AP32" s="74">
        <v>4</v>
      </c>
      <c r="AQ32" s="74">
        <v>12</v>
      </c>
      <c r="AR32" s="74">
        <v>2</v>
      </c>
      <c r="AS32" s="74">
        <v>0</v>
      </c>
    </row>
    <row r="33" spans="1:45">
      <c r="A33" t="s">
        <v>783</v>
      </c>
      <c r="B33" t="s">
        <v>749</v>
      </c>
      <c r="C33" t="s">
        <v>784</v>
      </c>
      <c r="D33" t="s">
        <v>785</v>
      </c>
      <c r="E33" s="298" t="s">
        <v>28</v>
      </c>
      <c r="G33">
        <v>16</v>
      </c>
      <c r="H33" s="69">
        <f t="shared" si="0"/>
        <v>14</v>
      </c>
      <c r="I33" s="70">
        <v>13</v>
      </c>
      <c r="J33" s="70">
        <v>0</v>
      </c>
      <c r="K33" s="70">
        <v>1</v>
      </c>
      <c r="L33" s="70"/>
      <c r="M33" s="70">
        <v>0</v>
      </c>
      <c r="N33" s="70">
        <v>0</v>
      </c>
      <c r="O33" s="70">
        <v>0</v>
      </c>
      <c r="P33" s="72">
        <v>0</v>
      </c>
      <c r="Q33" s="72">
        <v>0</v>
      </c>
      <c r="R33" s="72">
        <v>0</v>
      </c>
      <c r="S33" s="72">
        <v>0</v>
      </c>
      <c r="T33" s="72">
        <v>2</v>
      </c>
      <c r="U33" s="72">
        <v>0</v>
      </c>
      <c r="V33" s="72">
        <v>0</v>
      </c>
      <c r="W33" s="72">
        <v>2</v>
      </c>
      <c r="X33" s="72">
        <v>2</v>
      </c>
      <c r="Y33" s="72">
        <v>2</v>
      </c>
      <c r="Z33" s="72">
        <v>0</v>
      </c>
      <c r="AA33" s="72">
        <v>4</v>
      </c>
      <c r="AB33" s="72">
        <v>19</v>
      </c>
      <c r="AC33" s="72">
        <v>2</v>
      </c>
      <c r="AD33" s="72">
        <v>0</v>
      </c>
      <c r="AE33" s="72">
        <v>21</v>
      </c>
      <c r="AF33" s="72">
        <v>6</v>
      </c>
      <c r="AG33" s="72">
        <v>0</v>
      </c>
      <c r="AH33" s="72">
        <v>0</v>
      </c>
      <c r="AI33" s="72">
        <v>6</v>
      </c>
      <c r="AJ33" s="70">
        <v>1</v>
      </c>
      <c r="AK33" s="73">
        <v>0</v>
      </c>
      <c r="AL33" s="73">
        <v>9</v>
      </c>
      <c r="AM33" s="72">
        <v>0</v>
      </c>
      <c r="AN33" s="72">
        <v>38</v>
      </c>
      <c r="AO33" s="74">
        <v>20</v>
      </c>
      <c r="AP33" s="74">
        <v>9</v>
      </c>
      <c r="AQ33" s="74">
        <v>34</v>
      </c>
      <c r="AR33" s="74">
        <v>4</v>
      </c>
      <c r="AS33" s="74">
        <v>0</v>
      </c>
    </row>
    <row r="34" spans="1:45">
      <c r="A34" t="s">
        <v>786</v>
      </c>
      <c r="B34" t="s">
        <v>749</v>
      </c>
      <c r="C34" t="s">
        <v>724</v>
      </c>
      <c r="D34" t="s">
        <v>787</v>
      </c>
      <c r="E34" s="298" t="s">
        <v>28</v>
      </c>
      <c r="G34">
        <v>19</v>
      </c>
      <c r="H34" s="69">
        <f t="shared" si="0"/>
        <v>17</v>
      </c>
      <c r="I34" s="70">
        <v>13</v>
      </c>
      <c r="J34" s="70">
        <v>0</v>
      </c>
      <c r="K34" s="70">
        <v>1</v>
      </c>
      <c r="L34" s="70"/>
      <c r="M34" s="70">
        <v>3</v>
      </c>
      <c r="N34" s="70">
        <v>0</v>
      </c>
      <c r="O34" s="70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5</v>
      </c>
      <c r="Y34" s="72">
        <v>3</v>
      </c>
      <c r="Z34" s="72">
        <v>0</v>
      </c>
      <c r="AA34" s="72">
        <v>8</v>
      </c>
      <c r="AB34" s="72">
        <v>29</v>
      </c>
      <c r="AC34" s="72">
        <v>0</v>
      </c>
      <c r="AD34" s="72">
        <v>0</v>
      </c>
      <c r="AE34" s="72">
        <v>29</v>
      </c>
      <c r="AF34" s="72">
        <v>2</v>
      </c>
      <c r="AG34" s="72">
        <v>0</v>
      </c>
      <c r="AH34" s="72">
        <v>0</v>
      </c>
      <c r="AI34" s="72">
        <v>2</v>
      </c>
      <c r="AJ34" s="70">
        <v>1</v>
      </c>
      <c r="AK34" s="73">
        <v>0</v>
      </c>
      <c r="AL34" s="73">
        <v>6</v>
      </c>
      <c r="AM34" s="72">
        <v>0</v>
      </c>
      <c r="AN34" s="72">
        <v>27</v>
      </c>
      <c r="AO34" s="74">
        <v>14</v>
      </c>
      <c r="AP34" s="74">
        <v>6</v>
      </c>
      <c r="AQ34" s="74">
        <v>23</v>
      </c>
      <c r="AR34" s="74">
        <v>4</v>
      </c>
      <c r="AS34" s="74">
        <v>0</v>
      </c>
    </row>
    <row r="35" spans="1:45">
      <c r="A35" t="s">
        <v>788</v>
      </c>
      <c r="B35" t="s">
        <v>749</v>
      </c>
      <c r="C35" t="s">
        <v>727</v>
      </c>
      <c r="D35" t="s">
        <v>789</v>
      </c>
      <c r="E35" s="298" t="s">
        <v>28</v>
      </c>
      <c r="G35">
        <v>16</v>
      </c>
      <c r="H35" s="69">
        <f t="shared" si="0"/>
        <v>14</v>
      </c>
      <c r="I35" s="70">
        <v>9</v>
      </c>
      <c r="J35" s="70">
        <v>0</v>
      </c>
      <c r="K35" s="70">
        <v>1</v>
      </c>
      <c r="L35" s="70"/>
      <c r="M35" s="70">
        <v>4</v>
      </c>
      <c r="N35" s="70">
        <v>0</v>
      </c>
      <c r="O35" s="70">
        <v>0</v>
      </c>
      <c r="P35" s="72">
        <v>0</v>
      </c>
      <c r="Q35" s="72">
        <v>0</v>
      </c>
      <c r="R35" s="72">
        <v>0</v>
      </c>
      <c r="S35" s="72">
        <v>0</v>
      </c>
      <c r="T35" s="72">
        <v>2</v>
      </c>
      <c r="U35" s="72">
        <v>0</v>
      </c>
      <c r="V35" s="72">
        <v>0</v>
      </c>
      <c r="W35" s="72">
        <v>2</v>
      </c>
      <c r="X35" s="72">
        <v>2</v>
      </c>
      <c r="Y35" s="72">
        <v>2</v>
      </c>
      <c r="Z35" s="72">
        <v>0</v>
      </c>
      <c r="AA35" s="72">
        <v>4</v>
      </c>
      <c r="AB35" s="72">
        <v>17</v>
      </c>
      <c r="AC35" s="72">
        <v>1</v>
      </c>
      <c r="AD35" s="72">
        <v>0</v>
      </c>
      <c r="AE35" s="72">
        <v>18</v>
      </c>
      <c r="AF35" s="72">
        <v>7</v>
      </c>
      <c r="AG35" s="72">
        <v>0</v>
      </c>
      <c r="AH35" s="72">
        <v>0</v>
      </c>
      <c r="AI35" s="72">
        <v>7</v>
      </c>
      <c r="AJ35" s="70">
        <v>1</v>
      </c>
      <c r="AK35" s="73">
        <v>0</v>
      </c>
      <c r="AL35" s="73">
        <v>9</v>
      </c>
      <c r="AM35" s="72">
        <v>0</v>
      </c>
      <c r="AN35" s="72">
        <v>18</v>
      </c>
      <c r="AO35" s="74">
        <v>2</v>
      </c>
      <c r="AP35" s="74">
        <v>8</v>
      </c>
      <c r="AQ35" s="74">
        <v>18</v>
      </c>
      <c r="AR35" s="74">
        <v>0</v>
      </c>
      <c r="AS35" s="74">
        <v>0</v>
      </c>
    </row>
    <row r="36" spans="1:45">
      <c r="A36" t="s">
        <v>790</v>
      </c>
      <c r="B36" t="s">
        <v>749</v>
      </c>
      <c r="C36" t="s">
        <v>730</v>
      </c>
      <c r="D36" t="s">
        <v>791</v>
      </c>
      <c r="E36" s="298" t="s">
        <v>28</v>
      </c>
      <c r="G36">
        <v>25</v>
      </c>
      <c r="H36" s="69">
        <f t="shared" si="0"/>
        <v>23</v>
      </c>
      <c r="I36" s="70">
        <v>22</v>
      </c>
      <c r="J36" s="70">
        <v>0</v>
      </c>
      <c r="K36" s="70">
        <v>1</v>
      </c>
      <c r="L36" s="70"/>
      <c r="M36" s="70">
        <v>0</v>
      </c>
      <c r="N36" s="70">
        <v>0</v>
      </c>
      <c r="O36" s="70">
        <v>0</v>
      </c>
      <c r="P36" s="72">
        <v>2</v>
      </c>
      <c r="Q36" s="72">
        <v>0</v>
      </c>
      <c r="R36" s="72">
        <v>0</v>
      </c>
      <c r="S36" s="72">
        <v>2</v>
      </c>
      <c r="T36" s="72">
        <v>2</v>
      </c>
      <c r="U36" s="72">
        <v>0</v>
      </c>
      <c r="V36" s="72">
        <v>0</v>
      </c>
      <c r="W36" s="72">
        <v>2</v>
      </c>
      <c r="X36" s="72">
        <v>20</v>
      </c>
      <c r="Y36" s="72">
        <v>5</v>
      </c>
      <c r="Z36" s="72">
        <v>0</v>
      </c>
      <c r="AA36" s="72">
        <v>25</v>
      </c>
      <c r="AB36" s="72">
        <v>6</v>
      </c>
      <c r="AC36" s="72">
        <v>0</v>
      </c>
      <c r="AD36" s="72">
        <v>0</v>
      </c>
      <c r="AE36" s="72">
        <v>6</v>
      </c>
      <c r="AF36" s="72">
        <v>0</v>
      </c>
      <c r="AG36" s="72">
        <v>0</v>
      </c>
      <c r="AH36" s="72">
        <v>0</v>
      </c>
      <c r="AI36" s="72">
        <v>0</v>
      </c>
      <c r="AJ36" s="70">
        <v>1</v>
      </c>
      <c r="AK36" s="73">
        <v>0</v>
      </c>
      <c r="AL36" s="73">
        <v>8</v>
      </c>
      <c r="AM36" s="72">
        <v>13</v>
      </c>
      <c r="AN36" s="72">
        <v>24</v>
      </c>
      <c r="AO36" s="74">
        <v>18</v>
      </c>
      <c r="AP36" s="74">
        <v>8</v>
      </c>
      <c r="AQ36" s="74">
        <v>31</v>
      </c>
      <c r="AR36" s="74">
        <v>6</v>
      </c>
      <c r="AS36" s="74">
        <v>0</v>
      </c>
    </row>
    <row r="37" spans="1:45">
      <c r="A37" t="s">
        <v>792</v>
      </c>
      <c r="B37" t="s">
        <v>749</v>
      </c>
      <c r="C37" t="s">
        <v>727</v>
      </c>
      <c r="D37" t="s">
        <v>793</v>
      </c>
      <c r="E37" s="298" t="s">
        <v>28</v>
      </c>
      <c r="G37">
        <v>10</v>
      </c>
      <c r="H37" s="69">
        <f t="shared" si="0"/>
        <v>8</v>
      </c>
      <c r="I37" s="70">
        <v>7</v>
      </c>
      <c r="J37" s="70">
        <v>0</v>
      </c>
      <c r="K37" s="70">
        <v>1</v>
      </c>
      <c r="L37" s="70"/>
      <c r="M37" s="70">
        <v>0</v>
      </c>
      <c r="N37" s="70">
        <v>0</v>
      </c>
      <c r="O37" s="70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3</v>
      </c>
      <c r="Y37" s="72">
        <v>2</v>
      </c>
      <c r="Z37" s="72">
        <v>0</v>
      </c>
      <c r="AA37" s="72">
        <v>5</v>
      </c>
      <c r="AB37" s="72">
        <v>10</v>
      </c>
      <c r="AC37" s="72">
        <v>1</v>
      </c>
      <c r="AD37" s="72">
        <v>0</v>
      </c>
      <c r="AE37" s="72">
        <v>11</v>
      </c>
      <c r="AF37" s="72">
        <v>4</v>
      </c>
      <c r="AG37" s="72">
        <v>0</v>
      </c>
      <c r="AH37" s="72">
        <v>0</v>
      </c>
      <c r="AI37" s="72">
        <v>4</v>
      </c>
      <c r="AJ37" s="70">
        <v>1</v>
      </c>
      <c r="AK37" s="73">
        <v>0</v>
      </c>
      <c r="AL37" s="73">
        <v>2</v>
      </c>
      <c r="AM37" s="72">
        <v>6</v>
      </c>
      <c r="AN37" s="72">
        <v>7</v>
      </c>
      <c r="AO37" s="74">
        <v>4</v>
      </c>
      <c r="AP37" s="74">
        <v>1</v>
      </c>
      <c r="AQ37" s="74">
        <v>11</v>
      </c>
      <c r="AR37" s="74">
        <v>2</v>
      </c>
      <c r="AS37" s="74">
        <v>0</v>
      </c>
    </row>
    <row r="38" spans="1:45">
      <c r="A38" t="s">
        <v>794</v>
      </c>
      <c r="B38" t="s">
        <v>749</v>
      </c>
      <c r="C38" t="s">
        <v>724</v>
      </c>
      <c r="D38" t="s">
        <v>795</v>
      </c>
      <c r="E38" s="298" t="s">
        <v>28</v>
      </c>
      <c r="G38">
        <v>22</v>
      </c>
      <c r="H38" s="69">
        <f t="shared" si="0"/>
        <v>20</v>
      </c>
      <c r="I38" s="70">
        <v>16</v>
      </c>
      <c r="J38" s="70">
        <v>0</v>
      </c>
      <c r="K38" s="70">
        <v>3</v>
      </c>
      <c r="L38" s="70"/>
      <c r="M38" s="70">
        <v>1</v>
      </c>
      <c r="N38" s="70">
        <v>0</v>
      </c>
      <c r="O38" s="70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2">
        <v>0</v>
      </c>
      <c r="AH38" s="72">
        <v>0</v>
      </c>
      <c r="AI38" s="72">
        <v>0</v>
      </c>
      <c r="AJ38" s="70">
        <v>1</v>
      </c>
      <c r="AK38" s="73">
        <v>0</v>
      </c>
      <c r="AL38" s="73">
        <v>0</v>
      </c>
      <c r="AM38" s="72">
        <v>36</v>
      </c>
      <c r="AN38" s="72">
        <v>0</v>
      </c>
      <c r="AO38" s="74">
        <v>0</v>
      </c>
      <c r="AP38" s="74">
        <v>0</v>
      </c>
      <c r="AQ38" s="74">
        <v>0</v>
      </c>
      <c r="AR38" s="74">
        <v>0</v>
      </c>
      <c r="AS38" s="74">
        <v>0</v>
      </c>
    </row>
    <row r="39" spans="1:45">
      <c r="A39" t="s">
        <v>796</v>
      </c>
      <c r="B39" t="s">
        <v>749</v>
      </c>
      <c r="C39" t="s">
        <v>730</v>
      </c>
      <c r="D39" t="s">
        <v>797</v>
      </c>
      <c r="E39" s="298" t="s">
        <v>28</v>
      </c>
      <c r="G39">
        <v>11</v>
      </c>
      <c r="H39" s="69">
        <f t="shared" si="0"/>
        <v>9</v>
      </c>
      <c r="I39" s="70">
        <v>8</v>
      </c>
      <c r="J39" s="70">
        <v>0</v>
      </c>
      <c r="K39" s="70">
        <v>1</v>
      </c>
      <c r="L39" s="70"/>
      <c r="M39" s="70">
        <v>0</v>
      </c>
      <c r="N39" s="70">
        <v>0</v>
      </c>
      <c r="O39" s="70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0</v>
      </c>
      <c r="AJ39" s="70">
        <v>1</v>
      </c>
      <c r="AK39" s="73">
        <v>0</v>
      </c>
      <c r="AL39" s="73">
        <v>0</v>
      </c>
      <c r="AM39" s="72">
        <v>23</v>
      </c>
      <c r="AN39" s="72">
        <v>0</v>
      </c>
      <c r="AO39" s="74">
        <v>0</v>
      </c>
      <c r="AP39" s="74">
        <v>0</v>
      </c>
      <c r="AQ39" s="74">
        <v>0</v>
      </c>
      <c r="AR39" s="74">
        <v>0</v>
      </c>
      <c r="AS39" s="74">
        <v>0</v>
      </c>
    </row>
    <row r="40" spans="1:45">
      <c r="A40" t="s">
        <v>798</v>
      </c>
      <c r="B40" t="s">
        <v>749</v>
      </c>
      <c r="C40" t="s">
        <v>784</v>
      </c>
      <c r="D40" t="s">
        <v>799</v>
      </c>
      <c r="E40" s="298" t="s">
        <v>28</v>
      </c>
      <c r="G40">
        <v>89</v>
      </c>
      <c r="H40" s="69">
        <f t="shared" si="0"/>
        <v>87</v>
      </c>
      <c r="I40" s="70">
        <v>25</v>
      </c>
      <c r="J40" s="70">
        <v>11</v>
      </c>
      <c r="K40" s="70">
        <v>51</v>
      </c>
      <c r="L40" s="70"/>
      <c r="M40" s="70">
        <v>0</v>
      </c>
      <c r="N40" s="70">
        <v>0</v>
      </c>
      <c r="O40" s="70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0</v>
      </c>
      <c r="AD40" s="72">
        <v>0</v>
      </c>
      <c r="AE40" s="72">
        <v>0</v>
      </c>
      <c r="AF40" s="72">
        <v>0</v>
      </c>
      <c r="AG40" s="72">
        <v>0</v>
      </c>
      <c r="AH40" s="72">
        <v>0</v>
      </c>
      <c r="AI40" s="72">
        <v>0</v>
      </c>
      <c r="AJ40" s="70">
        <v>1</v>
      </c>
      <c r="AK40" s="73">
        <v>0</v>
      </c>
      <c r="AL40" s="73">
        <v>3</v>
      </c>
      <c r="AM40" s="72">
        <v>42</v>
      </c>
      <c r="AN40" s="72">
        <v>0</v>
      </c>
      <c r="AO40" s="74">
        <v>0</v>
      </c>
      <c r="AP40" s="74">
        <v>0</v>
      </c>
      <c r="AQ40" s="74">
        <v>0</v>
      </c>
      <c r="AR40" s="74">
        <v>0</v>
      </c>
      <c r="AS40" s="74">
        <v>0</v>
      </c>
    </row>
    <row r="41" spans="1:45">
      <c r="A41" t="s">
        <v>800</v>
      </c>
      <c r="B41" t="s">
        <v>749</v>
      </c>
      <c r="C41" t="s">
        <v>727</v>
      </c>
      <c r="D41" t="s">
        <v>801</v>
      </c>
      <c r="E41" s="298" t="s">
        <v>28</v>
      </c>
      <c r="G41">
        <v>20</v>
      </c>
      <c r="H41" s="69">
        <f t="shared" si="0"/>
        <v>18</v>
      </c>
      <c r="I41" s="70">
        <v>12</v>
      </c>
      <c r="J41" s="70">
        <v>0</v>
      </c>
      <c r="K41" s="70">
        <v>2</v>
      </c>
      <c r="L41" s="70"/>
      <c r="M41" s="70">
        <v>4</v>
      </c>
      <c r="N41" s="70">
        <v>0</v>
      </c>
      <c r="O41" s="70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7</v>
      </c>
      <c r="Y41" s="72">
        <v>3</v>
      </c>
      <c r="Z41" s="72">
        <v>0</v>
      </c>
      <c r="AA41" s="72">
        <v>10</v>
      </c>
      <c r="AB41" s="72">
        <v>14</v>
      </c>
      <c r="AC41" s="72">
        <v>0</v>
      </c>
      <c r="AD41" s="72">
        <v>1</v>
      </c>
      <c r="AE41" s="72">
        <v>15</v>
      </c>
      <c r="AF41" s="72">
        <v>13</v>
      </c>
      <c r="AG41" s="72">
        <v>0</v>
      </c>
      <c r="AH41" s="72">
        <v>1</v>
      </c>
      <c r="AI41" s="72">
        <v>14</v>
      </c>
      <c r="AJ41" s="70">
        <v>1</v>
      </c>
      <c r="AK41" s="73">
        <v>0</v>
      </c>
      <c r="AL41" s="73">
        <v>3</v>
      </c>
      <c r="AM41" s="72">
        <v>4</v>
      </c>
      <c r="AN41" s="72">
        <v>9</v>
      </c>
      <c r="AO41" s="74">
        <v>6</v>
      </c>
      <c r="AP41" s="74">
        <v>2</v>
      </c>
      <c r="AQ41" s="74">
        <v>8</v>
      </c>
      <c r="AR41" s="74">
        <v>2</v>
      </c>
      <c r="AS41" s="74">
        <v>0</v>
      </c>
    </row>
    <row r="42" spans="1:45">
      <c r="A42" t="s">
        <v>802</v>
      </c>
      <c r="B42" t="s">
        <v>749</v>
      </c>
      <c r="C42" t="s">
        <v>727</v>
      </c>
      <c r="D42" t="s">
        <v>803</v>
      </c>
      <c r="E42" s="298" t="s">
        <v>28</v>
      </c>
      <c r="G42">
        <v>10</v>
      </c>
      <c r="H42" s="69">
        <f t="shared" si="0"/>
        <v>8</v>
      </c>
      <c r="I42" s="70">
        <v>7</v>
      </c>
      <c r="J42" s="70">
        <v>0</v>
      </c>
      <c r="K42" s="70">
        <v>1</v>
      </c>
      <c r="L42" s="70"/>
      <c r="M42" s="70">
        <v>0</v>
      </c>
      <c r="N42" s="70">
        <v>0</v>
      </c>
      <c r="O42" s="70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8</v>
      </c>
      <c r="Y42" s="72">
        <v>4</v>
      </c>
      <c r="Z42" s="72">
        <v>0</v>
      </c>
      <c r="AA42" s="72">
        <v>12</v>
      </c>
      <c r="AB42" s="72">
        <v>8</v>
      </c>
      <c r="AC42" s="72">
        <v>0</v>
      </c>
      <c r="AD42" s="72">
        <v>0</v>
      </c>
      <c r="AE42" s="72">
        <v>8</v>
      </c>
      <c r="AF42" s="72">
        <v>1</v>
      </c>
      <c r="AG42" s="72">
        <v>1</v>
      </c>
      <c r="AH42" s="72">
        <v>0</v>
      </c>
      <c r="AI42" s="72">
        <v>2</v>
      </c>
      <c r="AJ42" s="70">
        <v>1</v>
      </c>
      <c r="AK42" s="73">
        <v>0</v>
      </c>
      <c r="AL42" s="73">
        <v>3</v>
      </c>
      <c r="AM42" s="72">
        <v>0</v>
      </c>
      <c r="AN42" s="72">
        <v>10</v>
      </c>
      <c r="AO42" s="74">
        <v>8</v>
      </c>
      <c r="AP42" s="74">
        <v>3</v>
      </c>
      <c r="AQ42" s="74">
        <v>8</v>
      </c>
      <c r="AR42" s="74">
        <v>2</v>
      </c>
      <c r="AS42" s="74">
        <v>0</v>
      </c>
    </row>
    <row r="43" spans="1:45">
      <c r="A43" t="s">
        <v>804</v>
      </c>
      <c r="B43" t="s">
        <v>749</v>
      </c>
      <c r="C43" t="s">
        <v>727</v>
      </c>
      <c r="D43" t="s">
        <v>805</v>
      </c>
      <c r="E43" s="298" t="s">
        <v>28</v>
      </c>
      <c r="G43">
        <v>6</v>
      </c>
      <c r="H43" s="69">
        <f t="shared" si="0"/>
        <v>4</v>
      </c>
      <c r="I43" s="70">
        <v>3</v>
      </c>
      <c r="J43" s="70">
        <v>0</v>
      </c>
      <c r="K43" s="70">
        <v>1</v>
      </c>
      <c r="L43" s="70"/>
      <c r="M43" s="70">
        <v>0</v>
      </c>
      <c r="N43" s="70">
        <v>0</v>
      </c>
      <c r="O43" s="70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2</v>
      </c>
      <c r="Y43" s="72">
        <v>2</v>
      </c>
      <c r="Z43" s="72">
        <v>0</v>
      </c>
      <c r="AA43" s="72">
        <v>4</v>
      </c>
      <c r="AB43" s="72">
        <v>5</v>
      </c>
      <c r="AC43" s="72">
        <v>1</v>
      </c>
      <c r="AD43" s="72">
        <v>0</v>
      </c>
      <c r="AE43" s="72">
        <v>6</v>
      </c>
      <c r="AF43" s="72">
        <v>0</v>
      </c>
      <c r="AG43" s="72">
        <v>0</v>
      </c>
      <c r="AH43" s="72">
        <v>0</v>
      </c>
      <c r="AI43" s="72">
        <v>0</v>
      </c>
      <c r="AJ43" s="70">
        <v>1</v>
      </c>
      <c r="AK43" s="73">
        <v>0</v>
      </c>
      <c r="AL43" s="73">
        <v>4</v>
      </c>
      <c r="AM43" s="72">
        <v>5</v>
      </c>
      <c r="AN43" s="72">
        <v>8</v>
      </c>
      <c r="AO43" s="74">
        <v>6</v>
      </c>
      <c r="AP43" s="74">
        <v>2</v>
      </c>
      <c r="AQ43" s="74">
        <v>12</v>
      </c>
      <c r="AR43" s="74">
        <v>1</v>
      </c>
      <c r="AS43" s="74">
        <v>0</v>
      </c>
    </row>
    <row r="44" spans="1:45">
      <c r="A44" t="s">
        <v>806</v>
      </c>
      <c r="B44" t="s">
        <v>749</v>
      </c>
      <c r="C44" t="s">
        <v>730</v>
      </c>
      <c r="D44" t="s">
        <v>807</v>
      </c>
      <c r="E44" s="298" t="s">
        <v>28</v>
      </c>
      <c r="G44">
        <v>14</v>
      </c>
      <c r="H44" s="69">
        <f t="shared" si="0"/>
        <v>11</v>
      </c>
      <c r="I44" s="70">
        <v>11</v>
      </c>
      <c r="J44" s="70">
        <v>0</v>
      </c>
      <c r="K44" s="70">
        <v>0</v>
      </c>
      <c r="L44" s="70"/>
      <c r="M44" s="70">
        <v>0</v>
      </c>
      <c r="N44" s="70">
        <v>0</v>
      </c>
      <c r="O44" s="70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2</v>
      </c>
      <c r="Y44" s="72">
        <v>2</v>
      </c>
      <c r="Z44" s="72">
        <v>0</v>
      </c>
      <c r="AA44" s="72">
        <v>4</v>
      </c>
      <c r="AB44" s="72">
        <v>24</v>
      </c>
      <c r="AC44" s="72">
        <v>1</v>
      </c>
      <c r="AD44" s="72">
        <v>0</v>
      </c>
      <c r="AE44" s="72">
        <v>25</v>
      </c>
      <c r="AF44" s="72">
        <v>1</v>
      </c>
      <c r="AG44" s="72">
        <v>0</v>
      </c>
      <c r="AH44" s="72">
        <v>0</v>
      </c>
      <c r="AI44" s="72">
        <v>1</v>
      </c>
      <c r="AJ44" s="70">
        <v>1</v>
      </c>
      <c r="AK44" s="73">
        <v>0</v>
      </c>
      <c r="AL44" s="73">
        <v>3</v>
      </c>
      <c r="AM44" s="72">
        <v>6</v>
      </c>
      <c r="AN44" s="72">
        <v>6</v>
      </c>
      <c r="AO44" s="74">
        <v>4</v>
      </c>
      <c r="AP44" s="74">
        <v>0</v>
      </c>
      <c r="AQ44" s="74">
        <v>10</v>
      </c>
      <c r="AR44" s="74">
        <v>2</v>
      </c>
      <c r="AS44" s="74">
        <v>0</v>
      </c>
    </row>
    <row r="45" spans="1:45">
      <c r="A45" t="s">
        <v>808</v>
      </c>
      <c r="B45" t="s">
        <v>749</v>
      </c>
      <c r="C45" t="s">
        <v>727</v>
      </c>
      <c r="D45" t="s">
        <v>809</v>
      </c>
      <c r="E45" s="298" t="s">
        <v>28</v>
      </c>
      <c r="G45">
        <v>22</v>
      </c>
      <c r="H45" s="69">
        <f t="shared" si="0"/>
        <v>19</v>
      </c>
      <c r="I45" s="70">
        <v>11</v>
      </c>
      <c r="J45" s="70">
        <v>0</v>
      </c>
      <c r="K45" s="70">
        <v>0</v>
      </c>
      <c r="L45" s="70"/>
      <c r="M45" s="70">
        <v>8</v>
      </c>
      <c r="N45" s="70">
        <v>0</v>
      </c>
      <c r="O45" s="70">
        <v>0</v>
      </c>
      <c r="P45" s="72">
        <v>0</v>
      </c>
      <c r="Q45" s="72">
        <v>2</v>
      </c>
      <c r="R45" s="72">
        <v>0</v>
      </c>
      <c r="S45" s="72">
        <v>2</v>
      </c>
      <c r="T45" s="72">
        <v>4</v>
      </c>
      <c r="U45" s="72">
        <v>0</v>
      </c>
      <c r="V45" s="72">
        <v>0</v>
      </c>
      <c r="W45" s="72">
        <v>4</v>
      </c>
      <c r="X45" s="72">
        <v>2</v>
      </c>
      <c r="Y45" s="72">
        <v>0</v>
      </c>
      <c r="Z45" s="72">
        <v>0</v>
      </c>
      <c r="AA45" s="72">
        <v>2</v>
      </c>
      <c r="AB45" s="72">
        <v>24</v>
      </c>
      <c r="AC45" s="72">
        <v>4</v>
      </c>
      <c r="AD45" s="72">
        <v>0</v>
      </c>
      <c r="AE45" s="72">
        <v>28</v>
      </c>
      <c r="AF45" s="72">
        <v>11</v>
      </c>
      <c r="AG45" s="72">
        <v>0</v>
      </c>
      <c r="AH45" s="72">
        <v>0</v>
      </c>
      <c r="AI45" s="72">
        <v>11</v>
      </c>
      <c r="AJ45" s="70">
        <v>1</v>
      </c>
      <c r="AK45" s="73">
        <v>0</v>
      </c>
      <c r="AL45" s="73">
        <v>6</v>
      </c>
      <c r="AM45" s="72">
        <v>0</v>
      </c>
      <c r="AN45" s="72">
        <v>10</v>
      </c>
      <c r="AO45" s="74">
        <v>10</v>
      </c>
      <c r="AP45" s="74">
        <v>4</v>
      </c>
      <c r="AQ45" s="74">
        <v>9</v>
      </c>
      <c r="AR45" s="74">
        <v>0</v>
      </c>
      <c r="AS45" s="74">
        <v>0</v>
      </c>
    </row>
    <row r="46" spans="1:45">
      <c r="A46" t="s">
        <v>810</v>
      </c>
      <c r="B46" t="s">
        <v>749</v>
      </c>
      <c r="C46" t="s">
        <v>730</v>
      </c>
      <c r="D46" t="s">
        <v>811</v>
      </c>
      <c r="E46" s="298" t="s">
        <v>28</v>
      </c>
      <c r="G46">
        <v>14</v>
      </c>
      <c r="H46" s="69">
        <f t="shared" si="0"/>
        <v>12</v>
      </c>
      <c r="I46" s="70">
        <v>10</v>
      </c>
      <c r="J46" s="70">
        <v>0</v>
      </c>
      <c r="K46" s="70">
        <v>1</v>
      </c>
      <c r="L46" s="70"/>
      <c r="M46" s="70">
        <v>1</v>
      </c>
      <c r="N46" s="70">
        <v>0</v>
      </c>
      <c r="O46" s="70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7</v>
      </c>
      <c r="Y46" s="72">
        <v>2</v>
      </c>
      <c r="Z46" s="72">
        <v>0</v>
      </c>
      <c r="AA46" s="72">
        <v>9</v>
      </c>
      <c r="AB46" s="72">
        <v>13</v>
      </c>
      <c r="AC46" s="72">
        <v>0</v>
      </c>
      <c r="AD46" s="72">
        <v>0</v>
      </c>
      <c r="AE46" s="72">
        <v>13</v>
      </c>
      <c r="AF46" s="72">
        <v>6</v>
      </c>
      <c r="AG46" s="72">
        <v>1</v>
      </c>
      <c r="AH46" s="72">
        <v>0</v>
      </c>
      <c r="AI46" s="72">
        <v>7</v>
      </c>
      <c r="AJ46" s="70">
        <v>1</v>
      </c>
      <c r="AK46" s="73">
        <v>0</v>
      </c>
      <c r="AL46" s="73">
        <v>7</v>
      </c>
      <c r="AM46" s="72">
        <v>5</v>
      </c>
      <c r="AN46" s="72">
        <v>17</v>
      </c>
      <c r="AO46" s="74">
        <v>8</v>
      </c>
      <c r="AP46" s="74">
        <v>6</v>
      </c>
      <c r="AQ46" s="74">
        <v>22</v>
      </c>
      <c r="AR46" s="74">
        <v>0</v>
      </c>
      <c r="AS46" s="74">
        <v>0</v>
      </c>
    </row>
    <row r="47" spans="1:45">
      <c r="A47" t="s">
        <v>812</v>
      </c>
      <c r="B47" t="s">
        <v>749</v>
      </c>
      <c r="C47" t="s">
        <v>730</v>
      </c>
      <c r="D47" t="s">
        <v>813</v>
      </c>
      <c r="E47" s="298" t="s">
        <v>28</v>
      </c>
      <c r="G47">
        <v>11</v>
      </c>
      <c r="H47" s="69">
        <f t="shared" si="0"/>
        <v>9</v>
      </c>
      <c r="I47" s="70">
        <v>8</v>
      </c>
      <c r="J47" s="70">
        <v>0</v>
      </c>
      <c r="K47" s="70">
        <v>1</v>
      </c>
      <c r="L47" s="70"/>
      <c r="M47" s="70">
        <v>0</v>
      </c>
      <c r="N47" s="70">
        <v>0</v>
      </c>
      <c r="O47" s="70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2</v>
      </c>
      <c r="Y47" s="72">
        <v>2</v>
      </c>
      <c r="Z47" s="72">
        <v>0</v>
      </c>
      <c r="AA47" s="72">
        <v>4</v>
      </c>
      <c r="AB47" s="72">
        <v>0</v>
      </c>
      <c r="AC47" s="72">
        <v>1</v>
      </c>
      <c r="AD47" s="72">
        <v>0</v>
      </c>
      <c r="AE47" s="72">
        <v>1</v>
      </c>
      <c r="AF47" s="72">
        <v>17</v>
      </c>
      <c r="AG47" s="72">
        <v>1</v>
      </c>
      <c r="AH47" s="72">
        <v>0</v>
      </c>
      <c r="AI47" s="72">
        <v>18</v>
      </c>
      <c r="AJ47" s="70">
        <v>1</v>
      </c>
      <c r="AK47" s="73">
        <v>0</v>
      </c>
      <c r="AL47" s="73">
        <v>4</v>
      </c>
      <c r="AM47" s="72">
        <v>6</v>
      </c>
      <c r="AN47" s="72">
        <v>5</v>
      </c>
      <c r="AO47" s="74">
        <v>7</v>
      </c>
      <c r="AP47" s="74">
        <v>4</v>
      </c>
      <c r="AQ47" s="74">
        <v>9</v>
      </c>
      <c r="AR47" s="74">
        <v>2</v>
      </c>
      <c r="AS47" s="74">
        <v>0</v>
      </c>
    </row>
    <row r="48" spans="1:45">
      <c r="A48" t="s">
        <v>814</v>
      </c>
      <c r="B48" t="s">
        <v>749</v>
      </c>
      <c r="C48" t="s">
        <v>727</v>
      </c>
      <c r="D48" t="s">
        <v>815</v>
      </c>
      <c r="E48" s="298" t="s">
        <v>28</v>
      </c>
      <c r="G48">
        <v>5</v>
      </c>
      <c r="H48" s="69">
        <f t="shared" si="0"/>
        <v>3</v>
      </c>
      <c r="I48" s="70">
        <v>2</v>
      </c>
      <c r="J48" s="70">
        <v>0</v>
      </c>
      <c r="K48" s="70">
        <v>1</v>
      </c>
      <c r="L48" s="70"/>
      <c r="M48" s="70">
        <v>0</v>
      </c>
      <c r="N48" s="70">
        <v>0</v>
      </c>
      <c r="O48" s="70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2</v>
      </c>
      <c r="Y48" s="72">
        <v>2</v>
      </c>
      <c r="Z48" s="72">
        <v>0</v>
      </c>
      <c r="AA48" s="72">
        <v>4</v>
      </c>
      <c r="AB48" s="72">
        <v>1</v>
      </c>
      <c r="AC48" s="72">
        <v>1</v>
      </c>
      <c r="AD48" s="72">
        <v>0</v>
      </c>
      <c r="AE48" s="72">
        <v>2</v>
      </c>
      <c r="AF48" s="72">
        <v>4</v>
      </c>
      <c r="AG48" s="72">
        <v>0</v>
      </c>
      <c r="AH48" s="72">
        <v>0</v>
      </c>
      <c r="AI48" s="72">
        <v>4</v>
      </c>
      <c r="AJ48" s="70">
        <v>1</v>
      </c>
      <c r="AK48" s="73">
        <v>0</v>
      </c>
      <c r="AL48" s="73">
        <v>2</v>
      </c>
      <c r="AM48" s="72">
        <v>1</v>
      </c>
      <c r="AN48" s="72">
        <v>7</v>
      </c>
      <c r="AO48" s="74">
        <v>6</v>
      </c>
      <c r="AP48" s="74">
        <v>2</v>
      </c>
      <c r="AQ48" s="74">
        <v>8</v>
      </c>
      <c r="AR48" s="74">
        <v>0</v>
      </c>
      <c r="AS48" s="74">
        <v>0</v>
      </c>
    </row>
    <row r="49" spans="1:45">
      <c r="A49" t="s">
        <v>816</v>
      </c>
      <c r="B49" t="s">
        <v>749</v>
      </c>
      <c r="C49" t="s">
        <v>727</v>
      </c>
      <c r="D49" t="s">
        <v>817</v>
      </c>
      <c r="E49" s="298" t="s">
        <v>28</v>
      </c>
      <c r="G49">
        <v>5</v>
      </c>
      <c r="H49" s="69">
        <f t="shared" si="0"/>
        <v>3</v>
      </c>
      <c r="I49" s="70">
        <v>2</v>
      </c>
      <c r="J49" s="70">
        <v>0</v>
      </c>
      <c r="K49" s="70">
        <v>1</v>
      </c>
      <c r="L49" s="70"/>
      <c r="M49" s="70">
        <v>0</v>
      </c>
      <c r="N49" s="70">
        <v>0</v>
      </c>
      <c r="O49" s="70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2</v>
      </c>
      <c r="Y49" s="72">
        <v>2</v>
      </c>
      <c r="Z49" s="72">
        <v>0</v>
      </c>
      <c r="AA49" s="72">
        <v>4</v>
      </c>
      <c r="AB49" s="72">
        <v>5</v>
      </c>
      <c r="AC49" s="72">
        <v>2</v>
      </c>
      <c r="AD49" s="72">
        <v>0</v>
      </c>
      <c r="AE49" s="72">
        <v>7</v>
      </c>
      <c r="AF49" s="72">
        <v>0</v>
      </c>
      <c r="AG49" s="72">
        <v>0</v>
      </c>
      <c r="AH49" s="72">
        <v>0</v>
      </c>
      <c r="AI49" s="72">
        <v>0</v>
      </c>
      <c r="AJ49" s="70">
        <v>1</v>
      </c>
      <c r="AK49" s="73">
        <v>0</v>
      </c>
      <c r="AL49" s="73">
        <v>2</v>
      </c>
      <c r="AM49" s="72">
        <v>0</v>
      </c>
      <c r="AN49" s="72">
        <v>6</v>
      </c>
      <c r="AO49" s="74">
        <v>2</v>
      </c>
      <c r="AP49" s="74">
        <v>2</v>
      </c>
      <c r="AQ49" s="74">
        <v>4</v>
      </c>
      <c r="AR49" s="74">
        <v>2</v>
      </c>
      <c r="AS49" s="74">
        <v>0</v>
      </c>
    </row>
    <row r="50" spans="1:45">
      <c r="A50" t="s">
        <v>818</v>
      </c>
      <c r="B50" t="s">
        <v>749</v>
      </c>
      <c r="C50" t="s">
        <v>727</v>
      </c>
      <c r="D50" t="s">
        <v>819</v>
      </c>
      <c r="E50" s="298" t="s">
        <v>28</v>
      </c>
      <c r="G50">
        <v>17</v>
      </c>
      <c r="H50" s="69">
        <f t="shared" si="0"/>
        <v>15</v>
      </c>
      <c r="I50" s="70">
        <v>7</v>
      </c>
      <c r="J50" s="70">
        <v>0</v>
      </c>
      <c r="K50" s="70">
        <v>1</v>
      </c>
      <c r="L50" s="70"/>
      <c r="M50" s="70">
        <v>7</v>
      </c>
      <c r="N50" s="70">
        <v>0</v>
      </c>
      <c r="O50" s="70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2</v>
      </c>
      <c r="Y50" s="72">
        <v>2</v>
      </c>
      <c r="Z50" s="72">
        <v>0</v>
      </c>
      <c r="AA50" s="72">
        <v>4</v>
      </c>
      <c r="AB50" s="72">
        <v>12</v>
      </c>
      <c r="AC50" s="72">
        <v>1</v>
      </c>
      <c r="AD50" s="72">
        <v>0</v>
      </c>
      <c r="AE50" s="72">
        <v>13</v>
      </c>
      <c r="AF50" s="72">
        <v>17</v>
      </c>
      <c r="AG50" s="72">
        <v>0</v>
      </c>
      <c r="AH50" s="72">
        <v>0</v>
      </c>
      <c r="AI50" s="72">
        <v>17</v>
      </c>
      <c r="AJ50" s="70">
        <v>1</v>
      </c>
      <c r="AK50" s="73">
        <v>0</v>
      </c>
      <c r="AL50" s="73">
        <v>4</v>
      </c>
      <c r="AM50" s="72">
        <v>3</v>
      </c>
      <c r="AN50" s="72">
        <v>11</v>
      </c>
      <c r="AO50" s="74">
        <v>4</v>
      </c>
      <c r="AP50" s="74">
        <v>1</v>
      </c>
      <c r="AQ50" s="74">
        <v>12</v>
      </c>
      <c r="AR50" s="74">
        <v>2</v>
      </c>
      <c r="AS50" s="74">
        <v>0</v>
      </c>
    </row>
    <row r="51" spans="1:45">
      <c r="A51" t="s">
        <v>820</v>
      </c>
      <c r="B51" t="s">
        <v>749</v>
      </c>
      <c r="C51" t="s">
        <v>727</v>
      </c>
      <c r="D51" t="s">
        <v>821</v>
      </c>
      <c r="E51" s="298" t="s">
        <v>28</v>
      </c>
      <c r="G51">
        <v>18</v>
      </c>
      <c r="H51" s="69">
        <f t="shared" si="0"/>
        <v>16</v>
      </c>
      <c r="I51" s="70">
        <v>13</v>
      </c>
      <c r="J51" s="70">
        <v>0</v>
      </c>
      <c r="K51" s="70">
        <v>2</v>
      </c>
      <c r="L51" s="70"/>
      <c r="M51" s="70">
        <v>1</v>
      </c>
      <c r="N51" s="70">
        <v>0</v>
      </c>
      <c r="O51" s="70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8</v>
      </c>
      <c r="Y51" s="72">
        <v>2</v>
      </c>
      <c r="Z51" s="72">
        <v>0</v>
      </c>
      <c r="AA51" s="72">
        <v>10</v>
      </c>
      <c r="AB51" s="72">
        <v>26</v>
      </c>
      <c r="AC51" s="72">
        <v>1</v>
      </c>
      <c r="AD51" s="72">
        <v>2</v>
      </c>
      <c r="AE51" s="72">
        <v>29</v>
      </c>
      <c r="AF51" s="72">
        <v>1</v>
      </c>
      <c r="AG51" s="72">
        <v>0</v>
      </c>
      <c r="AH51" s="72">
        <v>0</v>
      </c>
      <c r="AI51" s="72">
        <v>1</v>
      </c>
      <c r="AJ51" s="70">
        <v>1</v>
      </c>
      <c r="AK51" s="73">
        <v>0</v>
      </c>
      <c r="AL51" s="73">
        <v>8</v>
      </c>
      <c r="AM51" s="72">
        <v>4</v>
      </c>
      <c r="AN51" s="72">
        <v>39</v>
      </c>
      <c r="AO51" s="74">
        <v>1</v>
      </c>
      <c r="AP51" s="74">
        <v>8</v>
      </c>
      <c r="AQ51" s="74">
        <v>37</v>
      </c>
      <c r="AR51" s="74">
        <v>9</v>
      </c>
      <c r="AS51" s="74">
        <v>0</v>
      </c>
    </row>
    <row r="52" spans="1:45">
      <c r="A52" t="s">
        <v>822</v>
      </c>
      <c r="B52" t="s">
        <v>749</v>
      </c>
      <c r="C52" t="s">
        <v>727</v>
      </c>
      <c r="D52" t="s">
        <v>823</v>
      </c>
      <c r="E52" s="298" t="s">
        <v>28</v>
      </c>
      <c r="G52">
        <v>7</v>
      </c>
      <c r="H52" s="69">
        <f t="shared" si="0"/>
        <v>5</v>
      </c>
      <c r="I52" s="70">
        <v>4</v>
      </c>
      <c r="J52" s="70">
        <v>0</v>
      </c>
      <c r="K52" s="70">
        <v>1</v>
      </c>
      <c r="L52" s="70"/>
      <c r="M52" s="70">
        <v>0</v>
      </c>
      <c r="N52" s="70">
        <v>0</v>
      </c>
      <c r="O52" s="70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5</v>
      </c>
      <c r="Y52" s="72">
        <v>3</v>
      </c>
      <c r="Z52" s="72">
        <v>0</v>
      </c>
      <c r="AA52" s="72">
        <v>8</v>
      </c>
      <c r="AB52" s="72">
        <v>6</v>
      </c>
      <c r="AC52" s="72">
        <v>0</v>
      </c>
      <c r="AD52" s="72">
        <v>0</v>
      </c>
      <c r="AE52" s="72">
        <v>6</v>
      </c>
      <c r="AF52" s="72">
        <v>0</v>
      </c>
      <c r="AG52" s="72">
        <v>0</v>
      </c>
      <c r="AH52" s="72">
        <v>0</v>
      </c>
      <c r="AI52" s="72">
        <v>0</v>
      </c>
      <c r="AJ52" s="70">
        <v>1</v>
      </c>
      <c r="AK52" s="73">
        <v>0</v>
      </c>
      <c r="AL52" s="73">
        <v>3</v>
      </c>
      <c r="AM52" s="72">
        <v>2</v>
      </c>
      <c r="AN52" s="72">
        <v>8</v>
      </c>
      <c r="AO52" s="74">
        <v>4</v>
      </c>
      <c r="AP52" s="74">
        <v>1</v>
      </c>
      <c r="AQ52" s="74">
        <v>9</v>
      </c>
      <c r="AR52" s="74">
        <v>1</v>
      </c>
      <c r="AS52" s="74">
        <v>0</v>
      </c>
    </row>
    <row r="53" spans="1:45">
      <c r="A53" t="s">
        <v>824</v>
      </c>
      <c r="B53" t="s">
        <v>749</v>
      </c>
      <c r="C53" t="s">
        <v>730</v>
      </c>
      <c r="D53" t="s">
        <v>825</v>
      </c>
      <c r="E53" s="298" t="s">
        <v>28</v>
      </c>
      <c r="G53">
        <v>24</v>
      </c>
      <c r="H53" s="69">
        <f t="shared" si="0"/>
        <v>22</v>
      </c>
      <c r="I53" s="70">
        <v>21</v>
      </c>
      <c r="J53" s="70">
        <v>0</v>
      </c>
      <c r="K53" s="70">
        <v>1</v>
      </c>
      <c r="L53" s="70"/>
      <c r="M53" s="70">
        <v>0</v>
      </c>
      <c r="N53" s="70">
        <v>0</v>
      </c>
      <c r="O53" s="70">
        <v>0</v>
      </c>
      <c r="P53" s="72">
        <v>8</v>
      </c>
      <c r="Q53" s="72">
        <v>0</v>
      </c>
      <c r="R53" s="72">
        <v>0</v>
      </c>
      <c r="S53" s="72">
        <v>8</v>
      </c>
      <c r="T53" s="72">
        <v>17</v>
      </c>
      <c r="U53" s="72">
        <v>0</v>
      </c>
      <c r="V53" s="72">
        <v>0</v>
      </c>
      <c r="W53" s="72">
        <v>17</v>
      </c>
      <c r="X53" s="72">
        <v>17</v>
      </c>
      <c r="Y53" s="72">
        <v>2</v>
      </c>
      <c r="Z53" s="72">
        <v>0</v>
      </c>
      <c r="AA53" s="72">
        <v>19</v>
      </c>
      <c r="AB53" s="72">
        <v>3</v>
      </c>
      <c r="AC53" s="72">
        <v>1</v>
      </c>
      <c r="AD53" s="72">
        <v>0</v>
      </c>
      <c r="AE53" s="72">
        <v>4</v>
      </c>
      <c r="AF53" s="72">
        <v>2</v>
      </c>
      <c r="AG53" s="72">
        <v>0</v>
      </c>
      <c r="AH53" s="72">
        <v>0</v>
      </c>
      <c r="AI53" s="72">
        <v>2</v>
      </c>
      <c r="AJ53" s="70">
        <v>1</v>
      </c>
      <c r="AK53" s="73">
        <v>0</v>
      </c>
      <c r="AL53" s="73">
        <v>3</v>
      </c>
      <c r="AM53" s="72">
        <v>3</v>
      </c>
      <c r="AN53" s="72">
        <v>18</v>
      </c>
      <c r="AO53" s="74">
        <v>5</v>
      </c>
      <c r="AP53" s="74">
        <v>2</v>
      </c>
      <c r="AQ53" s="74">
        <v>21</v>
      </c>
      <c r="AR53" s="74">
        <v>0</v>
      </c>
      <c r="AS53" s="74">
        <v>0</v>
      </c>
    </row>
    <row r="54" spans="1:45">
      <c r="A54" t="s">
        <v>826</v>
      </c>
      <c r="B54" t="s">
        <v>749</v>
      </c>
      <c r="C54" t="s">
        <v>727</v>
      </c>
      <c r="D54" t="s">
        <v>827</v>
      </c>
      <c r="E54" s="298" t="s">
        <v>28</v>
      </c>
      <c r="G54">
        <v>9</v>
      </c>
      <c r="H54" s="69">
        <f t="shared" si="0"/>
        <v>7</v>
      </c>
      <c r="I54" s="70">
        <v>6</v>
      </c>
      <c r="J54" s="70">
        <v>0</v>
      </c>
      <c r="K54" s="70">
        <v>1</v>
      </c>
      <c r="L54" s="70"/>
      <c r="M54" s="70">
        <v>0</v>
      </c>
      <c r="N54" s="70">
        <v>0</v>
      </c>
      <c r="O54" s="70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2</v>
      </c>
      <c r="Y54" s="72">
        <v>2</v>
      </c>
      <c r="Z54" s="72">
        <v>0</v>
      </c>
      <c r="AA54" s="72">
        <v>4</v>
      </c>
      <c r="AB54" s="72">
        <v>3</v>
      </c>
      <c r="AC54" s="72">
        <v>1</v>
      </c>
      <c r="AD54" s="72">
        <v>0</v>
      </c>
      <c r="AE54" s="72">
        <v>4</v>
      </c>
      <c r="AF54" s="72">
        <v>11</v>
      </c>
      <c r="AG54" s="72">
        <v>0</v>
      </c>
      <c r="AH54" s="72">
        <v>0</v>
      </c>
      <c r="AI54" s="72">
        <v>11</v>
      </c>
      <c r="AJ54" s="70">
        <v>1</v>
      </c>
      <c r="AK54" s="73">
        <v>0</v>
      </c>
      <c r="AL54" s="73">
        <v>3</v>
      </c>
      <c r="AM54" s="72">
        <v>1</v>
      </c>
      <c r="AN54" s="72">
        <v>12</v>
      </c>
      <c r="AO54" s="74">
        <v>4</v>
      </c>
      <c r="AP54" s="74">
        <v>2</v>
      </c>
      <c r="AQ54" s="74">
        <v>12</v>
      </c>
      <c r="AR54" s="74">
        <v>1</v>
      </c>
      <c r="AS54" s="74">
        <v>0</v>
      </c>
    </row>
    <row r="55" spans="1:45">
      <c r="A55" t="s">
        <v>828</v>
      </c>
      <c r="B55" t="s">
        <v>749</v>
      </c>
      <c r="C55" t="s">
        <v>730</v>
      </c>
      <c r="D55" t="s">
        <v>829</v>
      </c>
      <c r="E55" s="298" t="s">
        <v>28</v>
      </c>
      <c r="G55">
        <v>12</v>
      </c>
      <c r="H55" s="69">
        <f t="shared" si="0"/>
        <v>10</v>
      </c>
      <c r="I55" s="70">
        <v>4</v>
      </c>
      <c r="J55" s="70">
        <v>3</v>
      </c>
      <c r="K55" s="70">
        <v>3</v>
      </c>
      <c r="L55" s="70"/>
      <c r="M55" s="70">
        <v>0</v>
      </c>
      <c r="N55" s="70">
        <v>0</v>
      </c>
      <c r="O55" s="70">
        <v>0</v>
      </c>
      <c r="P55" s="72">
        <v>2</v>
      </c>
      <c r="Q55" s="72">
        <v>0</v>
      </c>
      <c r="R55" s="72">
        <v>0</v>
      </c>
      <c r="S55" s="72">
        <v>2</v>
      </c>
      <c r="T55" s="72">
        <v>0</v>
      </c>
      <c r="U55" s="72">
        <v>0</v>
      </c>
      <c r="V55" s="72">
        <v>0</v>
      </c>
      <c r="W55" s="72">
        <v>0</v>
      </c>
      <c r="X55" s="72">
        <v>8</v>
      </c>
      <c r="Y55" s="72">
        <v>4</v>
      </c>
      <c r="Z55" s="72">
        <v>0</v>
      </c>
      <c r="AA55" s="72">
        <v>12</v>
      </c>
      <c r="AB55" s="72">
        <v>5</v>
      </c>
      <c r="AC55" s="72">
        <v>2</v>
      </c>
      <c r="AD55" s="72">
        <v>2</v>
      </c>
      <c r="AE55" s="72">
        <v>9</v>
      </c>
      <c r="AF55" s="72">
        <v>0</v>
      </c>
      <c r="AG55" s="72">
        <v>0</v>
      </c>
      <c r="AH55" s="72">
        <v>0</v>
      </c>
      <c r="AI55" s="72">
        <v>0</v>
      </c>
      <c r="AJ55" s="70">
        <v>1</v>
      </c>
      <c r="AK55" s="73">
        <v>0</v>
      </c>
      <c r="AL55" s="73">
        <v>3</v>
      </c>
      <c r="AM55" s="72">
        <v>5</v>
      </c>
      <c r="AN55" s="72">
        <v>14</v>
      </c>
      <c r="AO55" s="74">
        <v>6</v>
      </c>
      <c r="AP55" s="74">
        <v>1</v>
      </c>
      <c r="AQ55" s="74">
        <v>22</v>
      </c>
      <c r="AR55" s="74">
        <v>1</v>
      </c>
      <c r="AS55" s="74">
        <v>0</v>
      </c>
    </row>
    <row r="56" spans="1:45">
      <c r="A56" t="s">
        <v>830</v>
      </c>
      <c r="B56" t="s">
        <v>749</v>
      </c>
      <c r="C56" t="s">
        <v>727</v>
      </c>
      <c r="D56" t="s">
        <v>831</v>
      </c>
      <c r="E56" s="298" t="s">
        <v>28</v>
      </c>
      <c r="G56">
        <v>15</v>
      </c>
      <c r="H56" s="69">
        <f t="shared" si="0"/>
        <v>13</v>
      </c>
      <c r="I56" s="70">
        <v>11</v>
      </c>
      <c r="J56" s="70">
        <v>0</v>
      </c>
      <c r="K56" s="70">
        <v>2</v>
      </c>
      <c r="L56" s="70"/>
      <c r="M56" s="70">
        <v>0</v>
      </c>
      <c r="N56" s="70">
        <v>0</v>
      </c>
      <c r="O56" s="70">
        <v>0</v>
      </c>
      <c r="P56" s="72">
        <v>8</v>
      </c>
      <c r="Q56" s="72">
        <v>0</v>
      </c>
      <c r="R56" s="72">
        <v>0</v>
      </c>
      <c r="S56" s="72">
        <v>8</v>
      </c>
      <c r="T56" s="72">
        <v>0</v>
      </c>
      <c r="U56" s="72">
        <v>0</v>
      </c>
      <c r="V56" s="72">
        <v>0</v>
      </c>
      <c r="W56" s="72">
        <v>0</v>
      </c>
      <c r="X56" s="72">
        <v>8</v>
      </c>
      <c r="Y56" s="72">
        <v>2</v>
      </c>
      <c r="Z56" s="72">
        <v>0</v>
      </c>
      <c r="AA56" s="72">
        <v>10</v>
      </c>
      <c r="AB56" s="72">
        <v>10</v>
      </c>
      <c r="AC56" s="72">
        <v>1</v>
      </c>
      <c r="AD56" s="72">
        <v>1</v>
      </c>
      <c r="AE56" s="72">
        <v>12</v>
      </c>
      <c r="AF56" s="72">
        <v>0</v>
      </c>
      <c r="AG56" s="72">
        <v>0</v>
      </c>
      <c r="AH56" s="72">
        <v>0</v>
      </c>
      <c r="AI56" s="72">
        <v>0</v>
      </c>
      <c r="AJ56" s="70">
        <v>1</v>
      </c>
      <c r="AK56" s="73">
        <v>0</v>
      </c>
      <c r="AL56" s="73">
        <v>6</v>
      </c>
      <c r="AM56" s="72">
        <v>5</v>
      </c>
      <c r="AN56" s="72">
        <v>22</v>
      </c>
      <c r="AO56" s="74">
        <v>14</v>
      </c>
      <c r="AP56" s="74">
        <v>6</v>
      </c>
      <c r="AQ56" s="74">
        <v>25</v>
      </c>
      <c r="AR56" s="74">
        <v>2</v>
      </c>
      <c r="AS56" s="74">
        <v>0</v>
      </c>
    </row>
    <row r="57" spans="1:45">
      <c r="A57" t="s">
        <v>832</v>
      </c>
      <c r="B57" t="s">
        <v>749</v>
      </c>
      <c r="C57" t="s">
        <v>727</v>
      </c>
      <c r="D57" t="s">
        <v>833</v>
      </c>
      <c r="E57" s="298" t="s">
        <v>28</v>
      </c>
      <c r="G57">
        <v>26</v>
      </c>
      <c r="H57" s="69">
        <f t="shared" si="0"/>
        <v>23</v>
      </c>
      <c r="I57" s="70">
        <v>19</v>
      </c>
      <c r="J57" s="70">
        <v>0</v>
      </c>
      <c r="K57" s="70">
        <v>1</v>
      </c>
      <c r="L57" s="70"/>
      <c r="M57" s="70">
        <v>3</v>
      </c>
      <c r="N57" s="70">
        <v>0</v>
      </c>
      <c r="O57" s="70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</v>
      </c>
      <c r="Y57" s="72">
        <v>3</v>
      </c>
      <c r="Z57" s="72">
        <v>0</v>
      </c>
      <c r="AA57" s="72">
        <v>9</v>
      </c>
      <c r="AB57" s="72">
        <v>36</v>
      </c>
      <c r="AC57" s="72">
        <v>1</v>
      </c>
      <c r="AD57" s="72">
        <v>1</v>
      </c>
      <c r="AE57" s="72">
        <v>38</v>
      </c>
      <c r="AF57" s="72">
        <v>2</v>
      </c>
      <c r="AG57" s="72">
        <v>0</v>
      </c>
      <c r="AH57" s="72">
        <v>0</v>
      </c>
      <c r="AI57" s="72">
        <v>2</v>
      </c>
      <c r="AJ57" s="70">
        <v>1</v>
      </c>
      <c r="AK57" s="73">
        <v>0</v>
      </c>
      <c r="AL57" s="73">
        <v>1</v>
      </c>
      <c r="AM57" s="72">
        <v>5</v>
      </c>
      <c r="AN57" s="72">
        <v>5</v>
      </c>
      <c r="AO57" s="74">
        <v>3</v>
      </c>
      <c r="AP57" s="74">
        <v>0</v>
      </c>
      <c r="AQ57" s="74">
        <v>10</v>
      </c>
      <c r="AR57" s="74">
        <v>0</v>
      </c>
      <c r="AS57" s="74">
        <v>0</v>
      </c>
    </row>
    <row r="58" spans="1:45">
      <c r="A58" t="s">
        <v>834</v>
      </c>
      <c r="B58" t="s">
        <v>749</v>
      </c>
      <c r="C58" t="s">
        <v>730</v>
      </c>
      <c r="D58" t="s">
        <v>835</v>
      </c>
      <c r="E58" s="298" t="s">
        <v>28</v>
      </c>
      <c r="G58">
        <v>9</v>
      </c>
      <c r="H58" s="69">
        <f t="shared" si="0"/>
        <v>7</v>
      </c>
      <c r="I58" s="70">
        <v>4</v>
      </c>
      <c r="J58" s="70">
        <v>2</v>
      </c>
      <c r="K58" s="70">
        <v>1</v>
      </c>
      <c r="L58" s="70"/>
      <c r="M58" s="70">
        <v>0</v>
      </c>
      <c r="N58" s="70">
        <v>0</v>
      </c>
      <c r="O58" s="70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6</v>
      </c>
      <c r="Y58" s="72">
        <v>2</v>
      </c>
      <c r="Z58" s="72">
        <v>0</v>
      </c>
      <c r="AA58" s="72">
        <v>8</v>
      </c>
      <c r="AB58" s="72">
        <v>2</v>
      </c>
      <c r="AC58" s="72">
        <v>4</v>
      </c>
      <c r="AD58" s="72">
        <v>0</v>
      </c>
      <c r="AE58" s="72">
        <v>6</v>
      </c>
      <c r="AF58" s="72">
        <v>2</v>
      </c>
      <c r="AG58" s="72">
        <v>0</v>
      </c>
      <c r="AH58" s="72">
        <v>0</v>
      </c>
      <c r="AI58" s="72">
        <v>2</v>
      </c>
      <c r="AJ58" s="70">
        <v>1</v>
      </c>
      <c r="AK58" s="73">
        <v>0</v>
      </c>
      <c r="AL58" s="73">
        <v>3</v>
      </c>
      <c r="AM58" s="72">
        <v>1</v>
      </c>
      <c r="AN58" s="72">
        <v>8</v>
      </c>
      <c r="AO58" s="74">
        <v>6</v>
      </c>
      <c r="AP58" s="74">
        <v>2</v>
      </c>
      <c r="AQ58" s="74">
        <v>7</v>
      </c>
      <c r="AR58" s="74">
        <v>2</v>
      </c>
      <c r="AS58" s="74">
        <v>0</v>
      </c>
    </row>
    <row r="59" spans="1:45">
      <c r="A59" t="s">
        <v>836</v>
      </c>
      <c r="B59" t="s">
        <v>749</v>
      </c>
      <c r="C59" t="s">
        <v>727</v>
      </c>
      <c r="D59" t="s">
        <v>837</v>
      </c>
      <c r="E59" s="298" t="s">
        <v>28</v>
      </c>
      <c r="G59">
        <v>10</v>
      </c>
      <c r="H59" s="69">
        <f t="shared" si="0"/>
        <v>8</v>
      </c>
      <c r="I59" s="70">
        <v>7</v>
      </c>
      <c r="J59" s="70">
        <v>0</v>
      </c>
      <c r="K59" s="70">
        <v>1</v>
      </c>
      <c r="L59" s="70"/>
      <c r="M59" s="70">
        <v>0</v>
      </c>
      <c r="N59" s="70">
        <v>0</v>
      </c>
      <c r="O59" s="70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3</v>
      </c>
      <c r="Y59" s="72">
        <v>2</v>
      </c>
      <c r="Z59" s="72">
        <v>0</v>
      </c>
      <c r="AA59" s="72">
        <v>5</v>
      </c>
      <c r="AB59" s="72">
        <v>10</v>
      </c>
      <c r="AC59" s="72">
        <v>2</v>
      </c>
      <c r="AD59" s="72">
        <v>0</v>
      </c>
      <c r="AE59" s="72">
        <v>12</v>
      </c>
      <c r="AF59" s="72">
        <v>0</v>
      </c>
      <c r="AG59" s="72">
        <v>0</v>
      </c>
      <c r="AH59" s="72">
        <v>0</v>
      </c>
      <c r="AI59" s="72">
        <v>0</v>
      </c>
      <c r="AJ59" s="70">
        <v>1</v>
      </c>
      <c r="AK59" s="73">
        <v>0</v>
      </c>
      <c r="AL59" s="73">
        <v>4</v>
      </c>
      <c r="AM59" s="72">
        <v>6</v>
      </c>
      <c r="AN59" s="72">
        <v>8</v>
      </c>
      <c r="AO59" s="74">
        <v>10</v>
      </c>
      <c r="AP59" s="74">
        <v>4</v>
      </c>
      <c r="AQ59" s="74">
        <v>12</v>
      </c>
      <c r="AR59" s="74">
        <v>2</v>
      </c>
      <c r="AS59" s="74">
        <v>0</v>
      </c>
    </row>
    <row r="60" spans="1:45">
      <c r="A60" t="s">
        <v>838</v>
      </c>
      <c r="B60" t="s">
        <v>749</v>
      </c>
      <c r="C60" t="s">
        <v>730</v>
      </c>
      <c r="D60" t="s">
        <v>839</v>
      </c>
      <c r="E60" s="298" t="s">
        <v>28</v>
      </c>
      <c r="G60">
        <v>8</v>
      </c>
      <c r="H60" s="69">
        <f t="shared" si="0"/>
        <v>6</v>
      </c>
      <c r="I60" s="70">
        <v>5</v>
      </c>
      <c r="J60" s="70">
        <v>0</v>
      </c>
      <c r="K60" s="70">
        <v>1</v>
      </c>
      <c r="L60" s="70"/>
      <c r="M60" s="70">
        <v>0</v>
      </c>
      <c r="N60" s="70">
        <v>0</v>
      </c>
      <c r="O60" s="70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5</v>
      </c>
      <c r="Y60" s="72">
        <v>3</v>
      </c>
      <c r="Z60" s="72">
        <v>0</v>
      </c>
      <c r="AA60" s="72">
        <v>8</v>
      </c>
      <c r="AB60" s="72">
        <v>0</v>
      </c>
      <c r="AC60" s="72">
        <v>0</v>
      </c>
      <c r="AD60" s="72">
        <v>0</v>
      </c>
      <c r="AE60" s="72">
        <v>0</v>
      </c>
      <c r="AF60" s="72">
        <v>9</v>
      </c>
      <c r="AG60" s="72">
        <v>0</v>
      </c>
      <c r="AH60" s="72">
        <v>0</v>
      </c>
      <c r="AI60" s="72">
        <v>9</v>
      </c>
      <c r="AJ60" s="70">
        <v>1</v>
      </c>
      <c r="AK60" s="73">
        <v>0</v>
      </c>
      <c r="AL60" s="73">
        <v>2</v>
      </c>
      <c r="AM60" s="72">
        <v>0</v>
      </c>
      <c r="AN60" s="72">
        <v>8</v>
      </c>
      <c r="AO60" s="74">
        <v>4</v>
      </c>
      <c r="AP60" s="74">
        <v>2</v>
      </c>
      <c r="AQ60" s="74">
        <v>8</v>
      </c>
      <c r="AR60" s="74">
        <v>0</v>
      </c>
      <c r="AS60" s="74">
        <v>0</v>
      </c>
    </row>
    <row r="61" spans="1:45">
      <c r="A61" t="s">
        <v>840</v>
      </c>
      <c r="B61" t="s">
        <v>749</v>
      </c>
      <c r="C61" t="s">
        <v>727</v>
      </c>
      <c r="D61" t="s">
        <v>841</v>
      </c>
      <c r="E61" s="298" t="s">
        <v>28</v>
      </c>
      <c r="G61">
        <v>9</v>
      </c>
      <c r="H61" s="69">
        <f t="shared" si="0"/>
        <v>7</v>
      </c>
      <c r="I61" s="70">
        <v>6</v>
      </c>
      <c r="J61" s="70">
        <v>0</v>
      </c>
      <c r="K61" s="70">
        <v>1</v>
      </c>
      <c r="L61" s="70"/>
      <c r="M61" s="70">
        <v>0</v>
      </c>
      <c r="N61" s="70">
        <v>0</v>
      </c>
      <c r="O61" s="70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2</v>
      </c>
      <c r="Y61" s="72">
        <v>2</v>
      </c>
      <c r="Z61" s="72">
        <v>0</v>
      </c>
      <c r="AA61" s="72">
        <v>4</v>
      </c>
      <c r="AB61" s="72">
        <v>1</v>
      </c>
      <c r="AC61" s="72">
        <v>1</v>
      </c>
      <c r="AD61" s="72">
        <v>0</v>
      </c>
      <c r="AE61" s="72">
        <v>2</v>
      </c>
      <c r="AF61" s="72">
        <v>11</v>
      </c>
      <c r="AG61" s="72">
        <v>1</v>
      </c>
      <c r="AH61" s="72">
        <v>0</v>
      </c>
      <c r="AI61" s="72">
        <v>12</v>
      </c>
      <c r="AJ61" s="70">
        <v>1</v>
      </c>
      <c r="AK61" s="73">
        <v>0</v>
      </c>
      <c r="AL61" s="73">
        <v>4</v>
      </c>
      <c r="AM61" s="72">
        <v>0</v>
      </c>
      <c r="AN61" s="72">
        <v>10</v>
      </c>
      <c r="AO61" s="74">
        <v>7</v>
      </c>
      <c r="AP61" s="74">
        <v>4</v>
      </c>
      <c r="AQ61" s="74">
        <v>8</v>
      </c>
      <c r="AR61" s="74">
        <v>2</v>
      </c>
      <c r="AS61" s="74">
        <v>0</v>
      </c>
    </row>
    <row r="62" spans="1:45">
      <c r="A62" t="s">
        <v>842</v>
      </c>
      <c r="B62" t="s">
        <v>749</v>
      </c>
      <c r="C62" t="s">
        <v>724</v>
      </c>
      <c r="D62" t="s">
        <v>843</v>
      </c>
      <c r="E62" s="298" t="s">
        <v>28</v>
      </c>
      <c r="G62">
        <v>39</v>
      </c>
      <c r="H62" s="69">
        <f t="shared" si="0"/>
        <v>37</v>
      </c>
      <c r="I62" s="70">
        <v>18</v>
      </c>
      <c r="J62" s="70">
        <v>10</v>
      </c>
      <c r="K62" s="70">
        <v>1</v>
      </c>
      <c r="L62" s="70"/>
      <c r="M62" s="70">
        <v>5</v>
      </c>
      <c r="N62" s="70">
        <v>3</v>
      </c>
      <c r="O62" s="70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2</v>
      </c>
      <c r="Y62" s="72">
        <v>2</v>
      </c>
      <c r="Z62" s="72">
        <v>0</v>
      </c>
      <c r="AA62" s="72">
        <v>4</v>
      </c>
      <c r="AB62" s="72">
        <v>34</v>
      </c>
      <c r="AC62" s="72">
        <v>12</v>
      </c>
      <c r="AD62" s="72">
        <v>0</v>
      </c>
      <c r="AE62" s="72">
        <v>46</v>
      </c>
      <c r="AF62" s="72">
        <v>18</v>
      </c>
      <c r="AG62" s="72">
        <v>11</v>
      </c>
      <c r="AH62" s="72">
        <v>0</v>
      </c>
      <c r="AI62" s="72">
        <v>29</v>
      </c>
      <c r="AJ62" s="70">
        <v>1</v>
      </c>
      <c r="AK62" s="73">
        <v>0</v>
      </c>
      <c r="AL62" s="73">
        <v>4</v>
      </c>
      <c r="AM62" s="72">
        <v>16</v>
      </c>
      <c r="AN62" s="72">
        <v>21</v>
      </c>
      <c r="AO62" s="74">
        <v>10</v>
      </c>
      <c r="AP62" s="74">
        <v>4</v>
      </c>
      <c r="AQ62" s="74">
        <v>23</v>
      </c>
      <c r="AR62" s="74">
        <v>4</v>
      </c>
      <c r="AS62" s="74">
        <v>0</v>
      </c>
    </row>
    <row r="63" spans="1:45">
      <c r="A63" t="s">
        <v>844</v>
      </c>
      <c r="B63" t="s">
        <v>749</v>
      </c>
      <c r="C63" t="s">
        <v>730</v>
      </c>
      <c r="D63" t="s">
        <v>845</v>
      </c>
      <c r="E63" s="298" t="s">
        <v>28</v>
      </c>
      <c r="G63">
        <v>6</v>
      </c>
      <c r="H63" s="69">
        <f t="shared" si="0"/>
        <v>4</v>
      </c>
      <c r="I63" s="70">
        <v>1</v>
      </c>
      <c r="J63" s="70">
        <v>0</v>
      </c>
      <c r="K63" s="70">
        <v>1</v>
      </c>
      <c r="L63" s="70"/>
      <c r="M63" s="70">
        <v>2</v>
      </c>
      <c r="N63" s="70">
        <v>0</v>
      </c>
      <c r="O63" s="70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2</v>
      </c>
      <c r="Y63" s="72">
        <v>2</v>
      </c>
      <c r="Z63" s="72">
        <v>0</v>
      </c>
      <c r="AA63" s="72">
        <v>4</v>
      </c>
      <c r="AB63" s="72">
        <v>6</v>
      </c>
      <c r="AC63" s="72">
        <v>2</v>
      </c>
      <c r="AD63" s="72">
        <v>0</v>
      </c>
      <c r="AE63" s="72">
        <v>8</v>
      </c>
      <c r="AF63" s="72">
        <v>0</v>
      </c>
      <c r="AG63" s="72">
        <v>0</v>
      </c>
      <c r="AH63" s="72">
        <v>0</v>
      </c>
      <c r="AI63" s="72">
        <v>0</v>
      </c>
      <c r="AJ63" s="70">
        <v>1</v>
      </c>
      <c r="AK63" s="73">
        <v>0</v>
      </c>
      <c r="AL63" s="73">
        <v>4</v>
      </c>
      <c r="AM63" s="72">
        <v>4</v>
      </c>
      <c r="AN63" s="72">
        <v>8</v>
      </c>
      <c r="AO63" s="74">
        <v>6</v>
      </c>
      <c r="AP63" s="74">
        <v>2</v>
      </c>
      <c r="AQ63" s="74">
        <v>10</v>
      </c>
      <c r="AR63" s="74">
        <v>2</v>
      </c>
      <c r="AS63" s="74">
        <v>0</v>
      </c>
    </row>
    <row r="64" spans="1:45">
      <c r="A64" t="s">
        <v>846</v>
      </c>
      <c r="B64" t="s">
        <v>749</v>
      </c>
      <c r="C64" t="s">
        <v>727</v>
      </c>
      <c r="D64" t="s">
        <v>847</v>
      </c>
      <c r="E64" s="298" t="s">
        <v>28</v>
      </c>
      <c r="G64">
        <v>7</v>
      </c>
      <c r="H64" s="69">
        <f t="shared" si="0"/>
        <v>5</v>
      </c>
      <c r="I64" s="70">
        <v>4</v>
      </c>
      <c r="J64" s="70">
        <v>0</v>
      </c>
      <c r="K64" s="70">
        <v>1</v>
      </c>
      <c r="L64" s="70"/>
      <c r="M64" s="70">
        <v>0</v>
      </c>
      <c r="N64" s="70">
        <v>0</v>
      </c>
      <c r="O64" s="70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2</v>
      </c>
      <c r="Y64" s="72">
        <v>2</v>
      </c>
      <c r="Z64" s="72">
        <v>0</v>
      </c>
      <c r="AA64" s="72">
        <v>4</v>
      </c>
      <c r="AB64" s="72">
        <v>7</v>
      </c>
      <c r="AC64" s="72">
        <v>1</v>
      </c>
      <c r="AD64" s="72">
        <v>0</v>
      </c>
      <c r="AE64" s="72">
        <v>8</v>
      </c>
      <c r="AF64" s="72">
        <v>0</v>
      </c>
      <c r="AG64" s="72">
        <v>0</v>
      </c>
      <c r="AH64" s="72">
        <v>0</v>
      </c>
      <c r="AI64" s="72">
        <v>0</v>
      </c>
      <c r="AJ64" s="70">
        <v>1</v>
      </c>
      <c r="AK64" s="73">
        <v>0</v>
      </c>
      <c r="AL64" s="73">
        <v>2</v>
      </c>
      <c r="AM64" s="72">
        <v>2</v>
      </c>
      <c r="AN64" s="72">
        <v>6</v>
      </c>
      <c r="AO64" s="74">
        <v>3</v>
      </c>
      <c r="AP64" s="74">
        <v>1</v>
      </c>
      <c r="AQ64" s="74">
        <v>7</v>
      </c>
      <c r="AR64" s="74">
        <v>1</v>
      </c>
      <c r="AS64" s="74">
        <v>0</v>
      </c>
    </row>
    <row r="65" spans="1:45" hidden="1">
      <c r="A65" t="s">
        <v>848</v>
      </c>
      <c r="B65" t="s">
        <v>749</v>
      </c>
      <c r="C65" t="s">
        <v>727</v>
      </c>
      <c r="D65" t="s">
        <v>849</v>
      </c>
      <c r="E65" s="298" t="s">
        <v>2234</v>
      </c>
      <c r="G65">
        <v>0</v>
      </c>
      <c r="H65" s="69">
        <f t="shared" si="0"/>
        <v>0</v>
      </c>
      <c r="I65" s="70">
        <v>0</v>
      </c>
      <c r="J65" s="70">
        <v>0</v>
      </c>
      <c r="K65" s="70">
        <v>0</v>
      </c>
      <c r="L65" s="70"/>
      <c r="M65" s="70">
        <v>0</v>
      </c>
      <c r="N65" s="70">
        <v>0</v>
      </c>
      <c r="O65" s="70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0</v>
      </c>
      <c r="AG65" s="72">
        <v>0</v>
      </c>
      <c r="AH65" s="72">
        <v>0</v>
      </c>
      <c r="AI65" s="72">
        <v>0</v>
      </c>
      <c r="AJ65" s="70">
        <v>0</v>
      </c>
      <c r="AK65" s="73">
        <v>0</v>
      </c>
      <c r="AL65" s="73">
        <v>0</v>
      </c>
      <c r="AM65" s="72">
        <v>0</v>
      </c>
      <c r="AN65" s="72">
        <v>0</v>
      </c>
      <c r="AO65" s="74">
        <v>0</v>
      </c>
      <c r="AP65" s="74">
        <v>0</v>
      </c>
      <c r="AQ65" s="74">
        <v>0</v>
      </c>
      <c r="AR65" s="74">
        <v>0</v>
      </c>
      <c r="AS65" s="74">
        <v>0</v>
      </c>
    </row>
    <row r="66" spans="1:45">
      <c r="A66" t="s">
        <v>850</v>
      </c>
      <c r="B66" t="s">
        <v>749</v>
      </c>
      <c r="C66" t="s">
        <v>727</v>
      </c>
      <c r="D66" t="s">
        <v>851</v>
      </c>
      <c r="E66" s="298" t="s">
        <v>28</v>
      </c>
      <c r="G66">
        <v>13</v>
      </c>
      <c r="H66" s="69">
        <f t="shared" si="0"/>
        <v>11</v>
      </c>
      <c r="I66" s="70">
        <v>5</v>
      </c>
      <c r="J66" s="70">
        <v>2</v>
      </c>
      <c r="K66" s="70">
        <v>1</v>
      </c>
      <c r="L66" s="70"/>
      <c r="M66" s="70">
        <v>3</v>
      </c>
      <c r="N66" s="70">
        <v>0</v>
      </c>
      <c r="O66" s="70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2</v>
      </c>
      <c r="Y66" s="72">
        <v>2</v>
      </c>
      <c r="Z66" s="72">
        <v>0</v>
      </c>
      <c r="AA66" s="72">
        <v>4</v>
      </c>
      <c r="AB66" s="72">
        <v>15</v>
      </c>
      <c r="AC66" s="72">
        <v>3</v>
      </c>
      <c r="AD66" s="72">
        <v>0</v>
      </c>
      <c r="AE66" s="72">
        <v>18</v>
      </c>
      <c r="AF66" s="72">
        <v>0</v>
      </c>
      <c r="AG66" s="72">
        <v>0</v>
      </c>
      <c r="AH66" s="72">
        <v>0</v>
      </c>
      <c r="AI66" s="72">
        <v>0</v>
      </c>
      <c r="AJ66" s="70">
        <v>1</v>
      </c>
      <c r="AK66" s="73">
        <v>0</v>
      </c>
      <c r="AL66" s="73">
        <v>4</v>
      </c>
      <c r="AM66" s="72">
        <v>3</v>
      </c>
      <c r="AN66" s="72">
        <v>10</v>
      </c>
      <c r="AO66" s="74">
        <v>8</v>
      </c>
      <c r="AP66" s="74">
        <v>3</v>
      </c>
      <c r="AQ66" s="74">
        <v>13</v>
      </c>
      <c r="AR66" s="74">
        <v>0</v>
      </c>
      <c r="AS66" s="74">
        <v>0</v>
      </c>
    </row>
    <row r="67" spans="1:45">
      <c r="A67" t="s">
        <v>852</v>
      </c>
      <c r="B67" t="s">
        <v>749</v>
      </c>
      <c r="C67" t="s">
        <v>724</v>
      </c>
      <c r="D67" t="s">
        <v>853</v>
      </c>
      <c r="E67" s="298" t="s">
        <v>28</v>
      </c>
      <c r="G67">
        <v>16</v>
      </c>
      <c r="H67" s="69">
        <f t="shared" si="0"/>
        <v>14</v>
      </c>
      <c r="I67" s="70">
        <v>13</v>
      </c>
      <c r="J67" s="70">
        <v>0</v>
      </c>
      <c r="K67" s="70">
        <v>1</v>
      </c>
      <c r="L67" s="70"/>
      <c r="M67" s="70">
        <v>0</v>
      </c>
      <c r="N67" s="70">
        <v>0</v>
      </c>
      <c r="O67" s="70">
        <v>0</v>
      </c>
      <c r="P67" s="72">
        <v>4</v>
      </c>
      <c r="Q67" s="72">
        <v>0</v>
      </c>
      <c r="R67" s="72">
        <v>0</v>
      </c>
      <c r="S67" s="72">
        <v>4</v>
      </c>
      <c r="T67" s="72">
        <v>3</v>
      </c>
      <c r="U67" s="72">
        <v>2</v>
      </c>
      <c r="V67" s="72">
        <v>0</v>
      </c>
      <c r="W67" s="72">
        <v>5</v>
      </c>
      <c r="X67" s="72">
        <v>4</v>
      </c>
      <c r="Y67" s="72">
        <v>2</v>
      </c>
      <c r="Z67" s="72">
        <v>0</v>
      </c>
      <c r="AA67" s="72">
        <v>6</v>
      </c>
      <c r="AB67" s="72">
        <v>14</v>
      </c>
      <c r="AC67" s="72">
        <v>0</v>
      </c>
      <c r="AD67" s="72">
        <v>0</v>
      </c>
      <c r="AE67" s="72">
        <v>14</v>
      </c>
      <c r="AF67" s="72">
        <v>4</v>
      </c>
      <c r="AG67" s="72">
        <v>1</v>
      </c>
      <c r="AH67" s="72">
        <v>0</v>
      </c>
      <c r="AI67" s="72">
        <v>5</v>
      </c>
      <c r="AJ67" s="70">
        <v>1</v>
      </c>
      <c r="AK67" s="73">
        <v>0</v>
      </c>
      <c r="AL67" s="73">
        <v>9</v>
      </c>
      <c r="AM67" s="72">
        <v>3</v>
      </c>
      <c r="AN67" s="72">
        <v>52</v>
      </c>
      <c r="AO67" s="74">
        <v>17</v>
      </c>
      <c r="AP67" s="74">
        <v>8</v>
      </c>
      <c r="AQ67" s="74">
        <v>45</v>
      </c>
      <c r="AR67" s="74">
        <v>10</v>
      </c>
      <c r="AS67" s="74">
        <v>0</v>
      </c>
    </row>
    <row r="68" spans="1:45">
      <c r="A68" t="s">
        <v>854</v>
      </c>
      <c r="B68" t="s">
        <v>749</v>
      </c>
      <c r="C68" t="s">
        <v>727</v>
      </c>
      <c r="D68" t="s">
        <v>855</v>
      </c>
      <c r="E68" s="298" t="s">
        <v>28</v>
      </c>
      <c r="G68">
        <v>7</v>
      </c>
      <c r="H68" s="69">
        <f t="shared" si="0"/>
        <v>5</v>
      </c>
      <c r="I68" s="70">
        <v>4</v>
      </c>
      <c r="J68" s="70">
        <v>0</v>
      </c>
      <c r="K68" s="70">
        <v>1</v>
      </c>
      <c r="L68" s="70"/>
      <c r="M68" s="70">
        <v>0</v>
      </c>
      <c r="N68" s="70">
        <v>0</v>
      </c>
      <c r="O68" s="70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2</v>
      </c>
      <c r="Y68" s="72">
        <v>2</v>
      </c>
      <c r="Z68" s="72">
        <v>0</v>
      </c>
      <c r="AA68" s="72">
        <v>4</v>
      </c>
      <c r="AB68" s="72">
        <v>4</v>
      </c>
      <c r="AC68" s="72">
        <v>0</v>
      </c>
      <c r="AD68" s="72">
        <v>0</v>
      </c>
      <c r="AE68" s="72">
        <v>4</v>
      </c>
      <c r="AF68" s="72">
        <v>6</v>
      </c>
      <c r="AG68" s="72">
        <v>1</v>
      </c>
      <c r="AH68" s="72">
        <v>0</v>
      </c>
      <c r="AI68" s="72">
        <v>7</v>
      </c>
      <c r="AJ68" s="70">
        <v>1</v>
      </c>
      <c r="AK68" s="73">
        <v>0</v>
      </c>
      <c r="AL68" s="73">
        <v>4</v>
      </c>
      <c r="AM68" s="72">
        <v>3</v>
      </c>
      <c r="AN68" s="72">
        <v>11</v>
      </c>
      <c r="AO68" s="74">
        <v>4</v>
      </c>
      <c r="AP68" s="74">
        <v>2</v>
      </c>
      <c r="AQ68" s="74">
        <v>12</v>
      </c>
      <c r="AR68" s="74">
        <v>2</v>
      </c>
      <c r="AS68" s="74">
        <v>0</v>
      </c>
    </row>
    <row r="69" spans="1:45">
      <c r="A69" t="s">
        <v>856</v>
      </c>
      <c r="B69" t="s">
        <v>749</v>
      </c>
      <c r="C69" t="s">
        <v>727</v>
      </c>
      <c r="D69" t="s">
        <v>857</v>
      </c>
      <c r="E69" s="298" t="s">
        <v>28</v>
      </c>
      <c r="G69">
        <v>24</v>
      </c>
      <c r="H69" s="69">
        <f t="shared" si="0"/>
        <v>21</v>
      </c>
      <c r="I69" s="70">
        <v>18</v>
      </c>
      <c r="J69" s="70">
        <v>0</v>
      </c>
      <c r="K69" s="70">
        <v>0</v>
      </c>
      <c r="L69" s="70"/>
      <c r="M69" s="70">
        <v>3</v>
      </c>
      <c r="N69" s="70">
        <v>0</v>
      </c>
      <c r="O69" s="70">
        <v>0</v>
      </c>
      <c r="P69" s="72">
        <v>6</v>
      </c>
      <c r="Q69" s="72">
        <v>0</v>
      </c>
      <c r="R69" s="72">
        <v>0</v>
      </c>
      <c r="S69" s="72">
        <v>6</v>
      </c>
      <c r="T69" s="72">
        <v>0</v>
      </c>
      <c r="U69" s="72">
        <v>0</v>
      </c>
      <c r="V69" s="72">
        <v>0</v>
      </c>
      <c r="W69" s="72">
        <v>0</v>
      </c>
      <c r="X69" s="72">
        <v>39</v>
      </c>
      <c r="Y69" s="72">
        <v>3</v>
      </c>
      <c r="Z69" s="72">
        <v>0</v>
      </c>
      <c r="AA69" s="72">
        <v>42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2">
        <v>0</v>
      </c>
      <c r="AH69" s="72">
        <v>0</v>
      </c>
      <c r="AI69" s="72">
        <v>0</v>
      </c>
      <c r="AJ69" s="70">
        <v>1</v>
      </c>
      <c r="AK69" s="73">
        <v>0</v>
      </c>
      <c r="AL69" s="73">
        <v>3</v>
      </c>
      <c r="AM69" s="72">
        <v>10</v>
      </c>
      <c r="AN69" s="72">
        <v>9</v>
      </c>
      <c r="AO69" s="74">
        <v>8</v>
      </c>
      <c r="AP69" s="74">
        <v>3</v>
      </c>
      <c r="AQ69" s="74">
        <v>13</v>
      </c>
      <c r="AR69" s="74">
        <v>2</v>
      </c>
      <c r="AS69" s="74">
        <v>0</v>
      </c>
    </row>
    <row r="70" spans="1:45">
      <c r="A70" t="s">
        <v>858</v>
      </c>
      <c r="B70" t="s">
        <v>859</v>
      </c>
      <c r="C70" t="s">
        <v>727</v>
      </c>
      <c r="D70" t="s">
        <v>860</v>
      </c>
      <c r="E70" s="298" t="s">
        <v>28</v>
      </c>
      <c r="G70">
        <v>8</v>
      </c>
      <c r="H70" s="69">
        <f t="shared" ref="H70:H133" si="1">SUM(I70,J70,K70,L70,M70,N70,O70)</f>
        <v>9</v>
      </c>
      <c r="I70" s="70">
        <v>1</v>
      </c>
      <c r="J70" s="70">
        <v>0</v>
      </c>
      <c r="K70" s="70">
        <v>4</v>
      </c>
      <c r="L70" s="70"/>
      <c r="M70" s="70">
        <v>3</v>
      </c>
      <c r="N70" s="70">
        <v>1</v>
      </c>
      <c r="O70" s="70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10</v>
      </c>
      <c r="Y70" s="72">
        <v>4</v>
      </c>
      <c r="Z70" s="72">
        <v>0</v>
      </c>
      <c r="AA70" s="72">
        <v>14</v>
      </c>
      <c r="AB70" s="72">
        <v>0</v>
      </c>
      <c r="AC70" s="72">
        <v>0</v>
      </c>
      <c r="AD70" s="72">
        <v>0</v>
      </c>
      <c r="AE70" s="72">
        <v>0</v>
      </c>
      <c r="AF70" s="72">
        <v>0</v>
      </c>
      <c r="AG70" s="72">
        <v>0</v>
      </c>
      <c r="AH70" s="72">
        <v>0</v>
      </c>
      <c r="AI70" s="72">
        <v>0</v>
      </c>
      <c r="AJ70" s="70">
        <v>1</v>
      </c>
      <c r="AK70" s="73">
        <v>0</v>
      </c>
      <c r="AL70" s="73">
        <v>2</v>
      </c>
      <c r="AM70" s="72">
        <v>12</v>
      </c>
      <c r="AN70" s="72">
        <v>0</v>
      </c>
      <c r="AO70" s="74">
        <v>1</v>
      </c>
      <c r="AP70" s="74">
        <v>3</v>
      </c>
      <c r="AQ70" s="74">
        <v>6</v>
      </c>
      <c r="AR70" s="74">
        <v>0</v>
      </c>
      <c r="AS70" s="74">
        <v>0</v>
      </c>
    </row>
    <row r="71" spans="1:45">
      <c r="A71" t="s">
        <v>861</v>
      </c>
      <c r="B71" t="s">
        <v>859</v>
      </c>
      <c r="C71" t="s">
        <v>724</v>
      </c>
      <c r="D71" t="s">
        <v>862</v>
      </c>
      <c r="E71" s="298" t="s">
        <v>28</v>
      </c>
      <c r="G71">
        <v>31</v>
      </c>
      <c r="H71" s="69">
        <f t="shared" si="1"/>
        <v>32</v>
      </c>
      <c r="I71" s="70">
        <v>28</v>
      </c>
      <c r="J71" s="70">
        <v>0</v>
      </c>
      <c r="K71" s="70">
        <v>4</v>
      </c>
      <c r="L71" s="70"/>
      <c r="M71" s="70">
        <v>0</v>
      </c>
      <c r="N71" s="70">
        <v>0</v>
      </c>
      <c r="O71" s="70">
        <v>0</v>
      </c>
      <c r="P71" s="72">
        <v>0</v>
      </c>
      <c r="Q71" s="72">
        <v>0</v>
      </c>
      <c r="R71" s="72">
        <v>0</v>
      </c>
      <c r="S71" s="72">
        <v>0</v>
      </c>
      <c r="T71" s="72">
        <v>27</v>
      </c>
      <c r="U71" s="72">
        <v>1</v>
      </c>
      <c r="V71" s="72">
        <v>0</v>
      </c>
      <c r="W71" s="72">
        <v>28</v>
      </c>
      <c r="X71" s="72">
        <v>30</v>
      </c>
      <c r="Y71" s="72">
        <v>2</v>
      </c>
      <c r="Z71" s="72">
        <v>0</v>
      </c>
      <c r="AA71" s="72">
        <v>32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>
        <v>0</v>
      </c>
      <c r="AI71" s="72">
        <v>0</v>
      </c>
      <c r="AJ71" s="70">
        <v>1</v>
      </c>
      <c r="AK71" s="73">
        <v>0</v>
      </c>
      <c r="AL71" s="73">
        <v>4</v>
      </c>
      <c r="AM71" s="72">
        <v>28</v>
      </c>
      <c r="AN71" s="72">
        <v>0</v>
      </c>
      <c r="AO71" s="74">
        <v>1</v>
      </c>
      <c r="AP71" s="74">
        <v>5</v>
      </c>
      <c r="AQ71" s="74">
        <v>28</v>
      </c>
      <c r="AR71" s="74">
        <v>0</v>
      </c>
      <c r="AS71" s="74">
        <v>0</v>
      </c>
    </row>
    <row r="72" spans="1:45">
      <c r="A72" t="s">
        <v>863</v>
      </c>
      <c r="B72" t="s">
        <v>859</v>
      </c>
      <c r="C72" t="s">
        <v>730</v>
      </c>
      <c r="D72" t="s">
        <v>864</v>
      </c>
      <c r="E72" s="298" t="s">
        <v>28</v>
      </c>
      <c r="G72">
        <v>15</v>
      </c>
      <c r="H72" s="69">
        <f t="shared" si="1"/>
        <v>16</v>
      </c>
      <c r="I72" s="70">
        <v>2</v>
      </c>
      <c r="J72" s="70">
        <v>0</v>
      </c>
      <c r="K72" s="70">
        <v>4</v>
      </c>
      <c r="L72" s="70"/>
      <c r="M72" s="70">
        <v>8</v>
      </c>
      <c r="N72" s="70">
        <v>2</v>
      </c>
      <c r="O72" s="70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22</v>
      </c>
      <c r="Y72" s="72">
        <v>6</v>
      </c>
      <c r="Z72" s="72">
        <v>0</v>
      </c>
      <c r="AA72" s="72">
        <v>28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2">
        <v>0</v>
      </c>
      <c r="AH72" s="72">
        <v>0</v>
      </c>
      <c r="AI72" s="72">
        <v>0</v>
      </c>
      <c r="AJ72" s="70">
        <v>0</v>
      </c>
      <c r="AK72" s="73">
        <v>0</v>
      </c>
      <c r="AL72" s="73">
        <v>4</v>
      </c>
      <c r="AM72" s="72">
        <v>11</v>
      </c>
      <c r="AN72" s="72">
        <v>12</v>
      </c>
      <c r="AO72" s="74">
        <v>1</v>
      </c>
      <c r="AP72" s="74">
        <v>5</v>
      </c>
      <c r="AQ72" s="74">
        <v>23</v>
      </c>
      <c r="AR72" s="74">
        <v>0</v>
      </c>
      <c r="AS72" s="74">
        <v>0</v>
      </c>
    </row>
    <row r="73" spans="1:45">
      <c r="A73" t="s">
        <v>865</v>
      </c>
      <c r="B73" t="s">
        <v>859</v>
      </c>
      <c r="C73" t="s">
        <v>727</v>
      </c>
      <c r="D73" t="s">
        <v>866</v>
      </c>
      <c r="E73" s="298" t="s">
        <v>28</v>
      </c>
      <c r="G73">
        <v>12</v>
      </c>
      <c r="H73" s="69">
        <f t="shared" si="1"/>
        <v>13</v>
      </c>
      <c r="I73" s="70">
        <v>1</v>
      </c>
      <c r="J73" s="70">
        <v>1</v>
      </c>
      <c r="K73" s="70">
        <v>4</v>
      </c>
      <c r="L73" s="70"/>
      <c r="M73" s="70">
        <v>4</v>
      </c>
      <c r="N73" s="70">
        <v>3</v>
      </c>
      <c r="O73" s="70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12</v>
      </c>
      <c r="Y73" s="72">
        <v>9</v>
      </c>
      <c r="Z73" s="72">
        <v>0</v>
      </c>
      <c r="AA73" s="72">
        <v>21</v>
      </c>
      <c r="AB73" s="72">
        <v>0</v>
      </c>
      <c r="AC73" s="72">
        <v>0</v>
      </c>
      <c r="AD73" s="72">
        <v>0</v>
      </c>
      <c r="AE73" s="72">
        <v>0</v>
      </c>
      <c r="AF73" s="72">
        <v>0</v>
      </c>
      <c r="AG73" s="72">
        <v>0</v>
      </c>
      <c r="AH73" s="72">
        <v>0</v>
      </c>
      <c r="AI73" s="72">
        <v>0</v>
      </c>
      <c r="AJ73" s="70">
        <v>1</v>
      </c>
      <c r="AK73" s="73">
        <v>0</v>
      </c>
      <c r="AL73" s="73">
        <v>3</v>
      </c>
      <c r="AM73" s="72">
        <v>9</v>
      </c>
      <c r="AN73" s="72">
        <v>2</v>
      </c>
      <c r="AO73" s="74">
        <v>1</v>
      </c>
      <c r="AP73" s="74">
        <v>2</v>
      </c>
      <c r="AQ73" s="74">
        <v>6</v>
      </c>
      <c r="AR73" s="74">
        <v>0</v>
      </c>
      <c r="AS73" s="74">
        <v>0</v>
      </c>
    </row>
    <row r="74" spans="1:45">
      <c r="A74" t="s">
        <v>867</v>
      </c>
      <c r="B74" t="s">
        <v>859</v>
      </c>
      <c r="C74" t="s">
        <v>724</v>
      </c>
      <c r="D74" t="s">
        <v>868</v>
      </c>
      <c r="E74" s="298" t="s">
        <v>28</v>
      </c>
      <c r="G74">
        <v>51</v>
      </c>
      <c r="H74" s="69">
        <f t="shared" si="1"/>
        <v>53</v>
      </c>
      <c r="I74" s="70">
        <v>11</v>
      </c>
      <c r="J74" s="70">
        <v>20</v>
      </c>
      <c r="K74" s="70">
        <v>13</v>
      </c>
      <c r="L74" s="70"/>
      <c r="M74" s="70">
        <v>2</v>
      </c>
      <c r="N74" s="70">
        <v>6</v>
      </c>
      <c r="O74" s="70">
        <v>1</v>
      </c>
      <c r="P74" s="72">
        <v>0</v>
      </c>
      <c r="Q74" s="72">
        <v>0</v>
      </c>
      <c r="R74" s="72">
        <v>0</v>
      </c>
      <c r="S74" s="72">
        <v>0</v>
      </c>
      <c r="T74" s="72">
        <v>9</v>
      </c>
      <c r="U74" s="72">
        <v>14</v>
      </c>
      <c r="V74" s="72">
        <v>2</v>
      </c>
      <c r="W74" s="72">
        <v>25</v>
      </c>
      <c r="X74" s="72">
        <v>18</v>
      </c>
      <c r="Y74" s="72">
        <v>44</v>
      </c>
      <c r="Z74" s="72">
        <v>13</v>
      </c>
      <c r="AA74" s="72">
        <v>75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>
        <v>0</v>
      </c>
      <c r="AI74" s="72">
        <v>0</v>
      </c>
      <c r="AJ74" s="70">
        <v>1</v>
      </c>
      <c r="AK74" s="73">
        <v>0</v>
      </c>
      <c r="AL74" s="73">
        <v>5</v>
      </c>
      <c r="AM74" s="72">
        <v>13</v>
      </c>
      <c r="AN74" s="72">
        <v>24</v>
      </c>
      <c r="AO74" s="74">
        <v>1</v>
      </c>
      <c r="AP74" s="74">
        <v>5</v>
      </c>
      <c r="AQ74" s="74">
        <v>37</v>
      </c>
      <c r="AR74" s="74">
        <v>0</v>
      </c>
      <c r="AS74" s="74">
        <v>0</v>
      </c>
    </row>
    <row r="75" spans="1:45">
      <c r="A75" t="s">
        <v>869</v>
      </c>
      <c r="B75" t="s">
        <v>859</v>
      </c>
      <c r="C75" t="s">
        <v>724</v>
      </c>
      <c r="D75" t="s">
        <v>870</v>
      </c>
      <c r="E75" s="298" t="s">
        <v>28</v>
      </c>
      <c r="G75">
        <v>24</v>
      </c>
      <c r="H75" s="69">
        <f t="shared" si="1"/>
        <v>22</v>
      </c>
      <c r="I75" s="70">
        <v>13</v>
      </c>
      <c r="J75" s="70">
        <v>3</v>
      </c>
      <c r="K75" s="70">
        <v>1</v>
      </c>
      <c r="L75" s="70"/>
      <c r="M75" s="70">
        <v>5</v>
      </c>
      <c r="N75" s="70">
        <v>0</v>
      </c>
      <c r="O75" s="70">
        <v>0</v>
      </c>
      <c r="P75" s="72">
        <v>0</v>
      </c>
      <c r="Q75" s="72">
        <v>0</v>
      </c>
      <c r="R75" s="72">
        <v>0</v>
      </c>
      <c r="S75" s="72">
        <v>0</v>
      </c>
      <c r="T75" s="72">
        <v>2</v>
      </c>
      <c r="U75" s="72">
        <v>2</v>
      </c>
      <c r="V75" s="72">
        <v>0</v>
      </c>
      <c r="W75" s="72">
        <v>4</v>
      </c>
      <c r="X75" s="72">
        <v>36</v>
      </c>
      <c r="Y75" s="72">
        <v>6</v>
      </c>
      <c r="Z75" s="72">
        <v>0</v>
      </c>
      <c r="AA75" s="72">
        <v>42</v>
      </c>
      <c r="AB75" s="72">
        <v>0</v>
      </c>
      <c r="AC75" s="72">
        <v>0</v>
      </c>
      <c r="AD75" s="72">
        <v>0</v>
      </c>
      <c r="AE75" s="72">
        <v>0</v>
      </c>
      <c r="AF75" s="72">
        <v>0</v>
      </c>
      <c r="AG75" s="72">
        <v>0</v>
      </c>
      <c r="AH75" s="72">
        <v>0</v>
      </c>
      <c r="AI75" s="72">
        <v>0</v>
      </c>
      <c r="AJ75" s="70">
        <v>1</v>
      </c>
      <c r="AK75" s="73">
        <v>0</v>
      </c>
      <c r="AL75" s="73">
        <v>9</v>
      </c>
      <c r="AM75" s="72">
        <v>32</v>
      </c>
      <c r="AN75" s="72">
        <v>2</v>
      </c>
      <c r="AO75" s="74">
        <v>1</v>
      </c>
      <c r="AP75" s="74">
        <v>9</v>
      </c>
      <c r="AQ75" s="74">
        <v>34</v>
      </c>
      <c r="AR75" s="74">
        <v>0</v>
      </c>
      <c r="AS75" s="74">
        <v>0</v>
      </c>
    </row>
    <row r="76" spans="1:45">
      <c r="A76" t="s">
        <v>871</v>
      </c>
      <c r="B76" t="s">
        <v>859</v>
      </c>
      <c r="C76" t="s">
        <v>730</v>
      </c>
      <c r="D76" t="s">
        <v>872</v>
      </c>
      <c r="E76" s="298" t="s">
        <v>28</v>
      </c>
      <c r="G76">
        <v>14</v>
      </c>
      <c r="H76" s="69">
        <f t="shared" si="1"/>
        <v>15</v>
      </c>
      <c r="I76" s="70">
        <v>4</v>
      </c>
      <c r="J76" s="70">
        <v>4</v>
      </c>
      <c r="K76" s="70">
        <v>4</v>
      </c>
      <c r="L76" s="70"/>
      <c r="M76" s="70">
        <v>2</v>
      </c>
      <c r="N76" s="70">
        <v>1</v>
      </c>
      <c r="O76" s="70">
        <v>0</v>
      </c>
      <c r="P76" s="72">
        <v>0</v>
      </c>
      <c r="Q76" s="72">
        <v>0</v>
      </c>
      <c r="R76" s="72">
        <v>0</v>
      </c>
      <c r="S76" s="72">
        <v>0</v>
      </c>
      <c r="T76" s="72">
        <v>4</v>
      </c>
      <c r="U76" s="72">
        <v>2</v>
      </c>
      <c r="V76" s="72">
        <v>0</v>
      </c>
      <c r="W76" s="72">
        <v>6</v>
      </c>
      <c r="X76" s="72">
        <v>9</v>
      </c>
      <c r="Y76" s="72">
        <v>11</v>
      </c>
      <c r="Z76" s="72">
        <v>0</v>
      </c>
      <c r="AA76" s="72">
        <v>20</v>
      </c>
      <c r="AB76" s="72">
        <v>0</v>
      </c>
      <c r="AC76" s="72">
        <v>0</v>
      </c>
      <c r="AD76" s="72">
        <v>0</v>
      </c>
      <c r="AE76" s="72">
        <v>0</v>
      </c>
      <c r="AF76" s="72">
        <v>0</v>
      </c>
      <c r="AG76" s="72">
        <v>0</v>
      </c>
      <c r="AH76" s="72">
        <v>0</v>
      </c>
      <c r="AI76" s="72">
        <v>0</v>
      </c>
      <c r="AJ76" s="70">
        <v>1</v>
      </c>
      <c r="AK76" s="73">
        <v>0</v>
      </c>
      <c r="AL76" s="73">
        <v>5</v>
      </c>
      <c r="AM76" s="72">
        <v>8</v>
      </c>
      <c r="AN76" s="72">
        <v>24</v>
      </c>
      <c r="AO76" s="74">
        <v>1</v>
      </c>
      <c r="AP76" s="74">
        <v>5</v>
      </c>
      <c r="AQ76" s="74">
        <v>31</v>
      </c>
      <c r="AR76" s="74">
        <v>0</v>
      </c>
      <c r="AS76" s="74">
        <v>0</v>
      </c>
    </row>
    <row r="77" spans="1:45">
      <c r="A77" t="s">
        <v>873</v>
      </c>
      <c r="B77" t="s">
        <v>859</v>
      </c>
      <c r="C77" t="s">
        <v>727</v>
      </c>
      <c r="D77" t="s">
        <v>874</v>
      </c>
      <c r="E77" s="298" t="s">
        <v>28</v>
      </c>
      <c r="G77">
        <v>17</v>
      </c>
      <c r="H77" s="69">
        <f t="shared" si="1"/>
        <v>18</v>
      </c>
      <c r="I77" s="70">
        <v>7</v>
      </c>
      <c r="J77" s="70">
        <v>2</v>
      </c>
      <c r="K77" s="70">
        <v>4</v>
      </c>
      <c r="L77" s="70"/>
      <c r="M77" s="70">
        <v>5</v>
      </c>
      <c r="N77" s="70">
        <v>0</v>
      </c>
      <c r="O77" s="70">
        <v>0</v>
      </c>
      <c r="P77" s="72">
        <v>0</v>
      </c>
      <c r="Q77" s="72">
        <v>0</v>
      </c>
      <c r="R77" s="72">
        <v>0</v>
      </c>
      <c r="S77" s="72">
        <v>0</v>
      </c>
      <c r="T77" s="72">
        <v>1</v>
      </c>
      <c r="U77" s="72">
        <v>0</v>
      </c>
      <c r="V77" s="72">
        <v>0</v>
      </c>
      <c r="W77" s="72">
        <v>1</v>
      </c>
      <c r="X77" s="72">
        <v>23</v>
      </c>
      <c r="Y77" s="72">
        <v>6</v>
      </c>
      <c r="Z77" s="72">
        <v>0</v>
      </c>
      <c r="AA77" s="72">
        <v>29</v>
      </c>
      <c r="AB77" s="72">
        <v>0</v>
      </c>
      <c r="AC77" s="72">
        <v>0</v>
      </c>
      <c r="AD77" s="72">
        <v>0</v>
      </c>
      <c r="AE77" s="72">
        <v>0</v>
      </c>
      <c r="AF77" s="72">
        <v>0</v>
      </c>
      <c r="AG77" s="72">
        <v>0</v>
      </c>
      <c r="AH77" s="72">
        <v>0</v>
      </c>
      <c r="AI77" s="72">
        <v>0</v>
      </c>
      <c r="AJ77" s="70">
        <v>1</v>
      </c>
      <c r="AK77" s="73">
        <v>0</v>
      </c>
      <c r="AL77" s="73">
        <v>6</v>
      </c>
      <c r="AM77" s="72">
        <v>10</v>
      </c>
      <c r="AN77" s="72">
        <v>14</v>
      </c>
      <c r="AO77" s="74">
        <v>1</v>
      </c>
      <c r="AP77" s="74">
        <v>5</v>
      </c>
      <c r="AQ77" s="74">
        <v>24</v>
      </c>
      <c r="AR77" s="74">
        <v>0</v>
      </c>
      <c r="AS77" s="74">
        <v>0</v>
      </c>
    </row>
    <row r="78" spans="1:45">
      <c r="A78" t="s">
        <v>875</v>
      </c>
      <c r="B78" t="s">
        <v>859</v>
      </c>
      <c r="C78" t="s">
        <v>730</v>
      </c>
      <c r="D78" t="s">
        <v>876</v>
      </c>
      <c r="E78" s="298" t="s">
        <v>28</v>
      </c>
      <c r="G78">
        <v>16</v>
      </c>
      <c r="H78" s="69">
        <f t="shared" si="1"/>
        <v>17</v>
      </c>
      <c r="I78" s="70">
        <v>4</v>
      </c>
      <c r="J78" s="70">
        <v>3</v>
      </c>
      <c r="K78" s="70">
        <v>9</v>
      </c>
      <c r="L78" s="70"/>
      <c r="M78" s="70">
        <v>1</v>
      </c>
      <c r="N78" s="70">
        <v>0</v>
      </c>
      <c r="O78" s="70">
        <v>0</v>
      </c>
      <c r="P78" s="72">
        <v>0</v>
      </c>
      <c r="Q78" s="72">
        <v>0</v>
      </c>
      <c r="R78" s="72">
        <v>0</v>
      </c>
      <c r="S78" s="72">
        <v>0</v>
      </c>
      <c r="T78" s="72">
        <v>7</v>
      </c>
      <c r="U78" s="72">
        <v>8</v>
      </c>
      <c r="V78" s="72">
        <v>5</v>
      </c>
      <c r="W78" s="72">
        <v>20</v>
      </c>
      <c r="X78" s="72">
        <v>4</v>
      </c>
      <c r="Y78" s="72">
        <v>4</v>
      </c>
      <c r="Z78" s="72">
        <v>4</v>
      </c>
      <c r="AA78" s="72">
        <v>12</v>
      </c>
      <c r="AB78" s="72">
        <v>0</v>
      </c>
      <c r="AC78" s="72">
        <v>0</v>
      </c>
      <c r="AD78" s="72">
        <v>0</v>
      </c>
      <c r="AE78" s="72">
        <v>0</v>
      </c>
      <c r="AF78" s="72">
        <v>0</v>
      </c>
      <c r="AG78" s="72">
        <v>0</v>
      </c>
      <c r="AH78" s="72">
        <v>0</v>
      </c>
      <c r="AI78" s="72">
        <v>0</v>
      </c>
      <c r="AJ78" s="70">
        <v>1</v>
      </c>
      <c r="AK78" s="73">
        <v>0</v>
      </c>
      <c r="AL78" s="73">
        <v>5</v>
      </c>
      <c r="AM78" s="72">
        <v>15</v>
      </c>
      <c r="AN78" s="72">
        <v>4</v>
      </c>
      <c r="AO78" s="74">
        <v>1</v>
      </c>
      <c r="AP78" s="74">
        <v>5</v>
      </c>
      <c r="AQ78" s="74">
        <v>19</v>
      </c>
      <c r="AR78" s="74">
        <v>0</v>
      </c>
      <c r="AS78" s="74">
        <v>0</v>
      </c>
    </row>
    <row r="79" spans="1:45">
      <c r="A79" t="s">
        <v>877</v>
      </c>
      <c r="B79" t="s">
        <v>859</v>
      </c>
      <c r="C79" t="s">
        <v>727</v>
      </c>
      <c r="D79" t="s">
        <v>878</v>
      </c>
      <c r="E79" s="298" t="s">
        <v>28</v>
      </c>
      <c r="G79">
        <v>30</v>
      </c>
      <c r="H79" s="69">
        <f t="shared" si="1"/>
        <v>32</v>
      </c>
      <c r="I79" s="70">
        <v>14</v>
      </c>
      <c r="J79" s="70">
        <v>3</v>
      </c>
      <c r="K79" s="70">
        <v>5</v>
      </c>
      <c r="L79" s="70"/>
      <c r="M79" s="70">
        <v>6</v>
      </c>
      <c r="N79" s="70">
        <v>3</v>
      </c>
      <c r="O79" s="70">
        <v>1</v>
      </c>
      <c r="P79" s="72">
        <v>0</v>
      </c>
      <c r="Q79" s="72">
        <v>0</v>
      </c>
      <c r="R79" s="72">
        <v>0</v>
      </c>
      <c r="S79" s="72">
        <v>0</v>
      </c>
      <c r="T79" s="72">
        <v>2</v>
      </c>
      <c r="U79" s="72">
        <v>0</v>
      </c>
      <c r="V79" s="72">
        <v>0</v>
      </c>
      <c r="W79" s="72">
        <v>2</v>
      </c>
      <c r="X79" s="72">
        <v>42</v>
      </c>
      <c r="Y79" s="72">
        <v>13</v>
      </c>
      <c r="Z79" s="72">
        <v>3</v>
      </c>
      <c r="AA79" s="72">
        <v>58</v>
      </c>
      <c r="AB79" s="72">
        <v>0</v>
      </c>
      <c r="AC79" s="72">
        <v>0</v>
      </c>
      <c r="AD79" s="72">
        <v>0</v>
      </c>
      <c r="AE79" s="72">
        <v>0</v>
      </c>
      <c r="AF79" s="72">
        <v>0</v>
      </c>
      <c r="AG79" s="72">
        <v>0</v>
      </c>
      <c r="AH79" s="72">
        <v>0</v>
      </c>
      <c r="AI79" s="72">
        <v>0</v>
      </c>
      <c r="AJ79" s="70">
        <v>1</v>
      </c>
      <c r="AK79" s="73">
        <v>0</v>
      </c>
      <c r="AL79" s="73">
        <v>7</v>
      </c>
      <c r="AM79" s="72">
        <v>37</v>
      </c>
      <c r="AN79" s="72">
        <v>0</v>
      </c>
      <c r="AO79" s="74">
        <v>1</v>
      </c>
      <c r="AP79" s="74">
        <v>0</v>
      </c>
      <c r="AQ79" s="74">
        <v>41</v>
      </c>
      <c r="AR79" s="74">
        <v>0</v>
      </c>
      <c r="AS79" s="74">
        <v>0</v>
      </c>
    </row>
    <row r="80" spans="1:45">
      <c r="A80" t="s">
        <v>879</v>
      </c>
      <c r="B80" t="s">
        <v>859</v>
      </c>
      <c r="C80" t="s">
        <v>724</v>
      </c>
      <c r="D80" t="s">
        <v>880</v>
      </c>
      <c r="E80" s="298" t="s">
        <v>28</v>
      </c>
      <c r="G80">
        <v>25</v>
      </c>
      <c r="H80" s="69">
        <f t="shared" si="1"/>
        <v>26</v>
      </c>
      <c r="I80" s="70">
        <v>12</v>
      </c>
      <c r="J80" s="70">
        <v>8</v>
      </c>
      <c r="K80" s="70">
        <v>4</v>
      </c>
      <c r="L80" s="70"/>
      <c r="M80" s="70">
        <v>0</v>
      </c>
      <c r="N80" s="70">
        <v>2</v>
      </c>
      <c r="O80" s="70">
        <v>0</v>
      </c>
      <c r="P80" s="72">
        <v>0</v>
      </c>
      <c r="Q80" s="72">
        <v>0</v>
      </c>
      <c r="R80" s="72">
        <v>0</v>
      </c>
      <c r="S80" s="72">
        <v>0</v>
      </c>
      <c r="T80" s="72">
        <v>3</v>
      </c>
      <c r="U80" s="72">
        <v>1</v>
      </c>
      <c r="V80" s="72">
        <v>0</v>
      </c>
      <c r="W80" s="72">
        <v>4</v>
      </c>
      <c r="X80" s="72">
        <v>22</v>
      </c>
      <c r="Y80" s="72">
        <v>22</v>
      </c>
      <c r="Z80" s="72">
        <v>0</v>
      </c>
      <c r="AA80" s="72">
        <v>44</v>
      </c>
      <c r="AB80" s="72">
        <v>0</v>
      </c>
      <c r="AC80" s="72">
        <v>0</v>
      </c>
      <c r="AD80" s="72">
        <v>0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0">
        <v>1</v>
      </c>
      <c r="AK80" s="73">
        <v>0</v>
      </c>
      <c r="AL80" s="73">
        <v>3</v>
      </c>
      <c r="AM80" s="72">
        <v>13</v>
      </c>
      <c r="AN80" s="72">
        <v>0</v>
      </c>
      <c r="AO80" s="74">
        <v>1</v>
      </c>
      <c r="AP80" s="74">
        <v>4</v>
      </c>
      <c r="AQ80" s="74">
        <v>13</v>
      </c>
      <c r="AR80" s="74">
        <v>0</v>
      </c>
      <c r="AS80" s="74">
        <v>0</v>
      </c>
    </row>
    <row r="81" spans="1:45">
      <c r="A81" t="s">
        <v>881</v>
      </c>
      <c r="B81" t="s">
        <v>859</v>
      </c>
      <c r="C81" t="s">
        <v>727</v>
      </c>
      <c r="D81" t="s">
        <v>882</v>
      </c>
      <c r="E81" s="298" t="s">
        <v>28</v>
      </c>
      <c r="G81">
        <v>8</v>
      </c>
      <c r="H81" s="69">
        <f t="shared" si="1"/>
        <v>9</v>
      </c>
      <c r="I81" s="70">
        <v>3</v>
      </c>
      <c r="J81" s="70">
        <v>1</v>
      </c>
      <c r="K81" s="70">
        <v>4</v>
      </c>
      <c r="L81" s="70"/>
      <c r="M81" s="70">
        <v>1</v>
      </c>
      <c r="N81" s="70">
        <v>0</v>
      </c>
      <c r="O81" s="70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8</v>
      </c>
      <c r="Y81" s="72">
        <v>4</v>
      </c>
      <c r="Z81" s="72">
        <v>0</v>
      </c>
      <c r="AA81" s="72">
        <v>12</v>
      </c>
      <c r="AB81" s="72">
        <v>0</v>
      </c>
      <c r="AC81" s="72">
        <v>0</v>
      </c>
      <c r="AD81" s="72">
        <v>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0">
        <v>1</v>
      </c>
      <c r="AK81" s="73">
        <v>0</v>
      </c>
      <c r="AL81" s="73">
        <v>2</v>
      </c>
      <c r="AM81" s="72">
        <v>10</v>
      </c>
      <c r="AN81" s="72">
        <v>2</v>
      </c>
      <c r="AO81" s="74">
        <v>0</v>
      </c>
      <c r="AP81" s="74">
        <v>0</v>
      </c>
      <c r="AQ81" s="74">
        <v>16</v>
      </c>
      <c r="AR81" s="74">
        <v>0</v>
      </c>
      <c r="AS81" s="74">
        <v>0</v>
      </c>
    </row>
    <row r="82" spans="1:45">
      <c r="A82" t="s">
        <v>883</v>
      </c>
      <c r="B82" t="s">
        <v>859</v>
      </c>
      <c r="C82" t="s">
        <v>727</v>
      </c>
      <c r="D82" t="s">
        <v>884</v>
      </c>
      <c r="E82" s="298" t="s">
        <v>28</v>
      </c>
      <c r="G82">
        <v>10</v>
      </c>
      <c r="H82" s="69">
        <f t="shared" si="1"/>
        <v>11</v>
      </c>
      <c r="I82" s="70">
        <v>2</v>
      </c>
      <c r="J82" s="70">
        <v>0</v>
      </c>
      <c r="K82" s="70">
        <v>4</v>
      </c>
      <c r="L82" s="70"/>
      <c r="M82" s="70">
        <v>4</v>
      </c>
      <c r="N82" s="70">
        <v>1</v>
      </c>
      <c r="O82" s="70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  <c r="X82" s="72">
        <v>16</v>
      </c>
      <c r="Y82" s="72">
        <v>4</v>
      </c>
      <c r="Z82" s="72">
        <v>0</v>
      </c>
      <c r="AA82" s="72">
        <v>20</v>
      </c>
      <c r="AB82" s="72">
        <v>0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0">
        <v>1</v>
      </c>
      <c r="AK82" s="73">
        <v>0</v>
      </c>
      <c r="AL82" s="73">
        <v>1</v>
      </c>
      <c r="AM82" s="72">
        <v>3</v>
      </c>
      <c r="AN82" s="72">
        <v>0</v>
      </c>
      <c r="AO82" s="74">
        <v>1</v>
      </c>
      <c r="AP82" s="74">
        <v>2</v>
      </c>
      <c r="AQ82" s="74">
        <v>3</v>
      </c>
      <c r="AR82" s="74">
        <v>0</v>
      </c>
      <c r="AS82" s="74">
        <v>0</v>
      </c>
    </row>
    <row r="83" spans="1:45">
      <c r="A83" t="s">
        <v>885</v>
      </c>
      <c r="B83" t="s">
        <v>859</v>
      </c>
      <c r="C83" t="s">
        <v>727</v>
      </c>
      <c r="D83" t="s">
        <v>886</v>
      </c>
      <c r="E83" s="298" t="s">
        <v>28</v>
      </c>
      <c r="G83">
        <v>10</v>
      </c>
      <c r="H83" s="69">
        <f t="shared" si="1"/>
        <v>12</v>
      </c>
      <c r="I83" s="70">
        <v>1</v>
      </c>
      <c r="J83" s="70">
        <v>1</v>
      </c>
      <c r="K83" s="70">
        <v>6</v>
      </c>
      <c r="L83" s="70"/>
      <c r="M83" s="70">
        <v>2</v>
      </c>
      <c r="N83" s="70">
        <v>1</v>
      </c>
      <c r="O83" s="70">
        <v>1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8</v>
      </c>
      <c r="Y83" s="72">
        <v>7</v>
      </c>
      <c r="Z83" s="72">
        <v>3</v>
      </c>
      <c r="AA83" s="72">
        <v>18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0">
        <v>1</v>
      </c>
      <c r="AK83" s="73">
        <v>0</v>
      </c>
      <c r="AL83" s="73">
        <v>5</v>
      </c>
      <c r="AM83" s="72">
        <v>11</v>
      </c>
      <c r="AN83" s="72">
        <v>1</v>
      </c>
      <c r="AO83" s="74">
        <v>1</v>
      </c>
      <c r="AP83" s="74">
        <v>5</v>
      </c>
      <c r="AQ83" s="74">
        <v>12</v>
      </c>
      <c r="AR83" s="74">
        <v>0</v>
      </c>
      <c r="AS83" s="74">
        <v>0</v>
      </c>
    </row>
    <row r="84" spans="1:45">
      <c r="A84" t="s">
        <v>887</v>
      </c>
      <c r="B84" t="s">
        <v>859</v>
      </c>
      <c r="C84" t="s">
        <v>727</v>
      </c>
      <c r="D84" t="s">
        <v>888</v>
      </c>
      <c r="E84" s="298" t="s">
        <v>28</v>
      </c>
      <c r="G84">
        <v>18</v>
      </c>
      <c r="H84" s="69">
        <f t="shared" si="1"/>
        <v>19</v>
      </c>
      <c r="I84" s="70">
        <v>11</v>
      </c>
      <c r="J84" s="70">
        <v>0</v>
      </c>
      <c r="K84" s="70">
        <v>4</v>
      </c>
      <c r="L84" s="70"/>
      <c r="M84" s="70">
        <v>4</v>
      </c>
      <c r="N84" s="70">
        <v>0</v>
      </c>
      <c r="O84" s="70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31</v>
      </c>
      <c r="Y84" s="72">
        <v>3</v>
      </c>
      <c r="Z84" s="72">
        <v>0</v>
      </c>
      <c r="AA84" s="72">
        <v>34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0">
        <v>1</v>
      </c>
      <c r="AK84" s="73">
        <v>0</v>
      </c>
      <c r="AL84" s="73">
        <v>4</v>
      </c>
      <c r="AM84" s="72">
        <v>9</v>
      </c>
      <c r="AN84" s="72">
        <v>1</v>
      </c>
      <c r="AO84" s="74">
        <v>1</v>
      </c>
      <c r="AP84" s="74">
        <v>5</v>
      </c>
      <c r="AQ84" s="74">
        <v>10</v>
      </c>
      <c r="AR84" s="74">
        <v>0</v>
      </c>
      <c r="AS84" s="74">
        <v>0</v>
      </c>
    </row>
    <row r="85" spans="1:45">
      <c r="A85" t="s">
        <v>889</v>
      </c>
      <c r="B85" t="s">
        <v>859</v>
      </c>
      <c r="C85" t="s">
        <v>730</v>
      </c>
      <c r="D85" t="s">
        <v>890</v>
      </c>
      <c r="E85" s="298" t="s">
        <v>28</v>
      </c>
      <c r="G85">
        <v>14</v>
      </c>
      <c r="H85" s="69">
        <f t="shared" si="1"/>
        <v>15</v>
      </c>
      <c r="I85" s="70">
        <v>4</v>
      </c>
      <c r="J85" s="70">
        <v>0</v>
      </c>
      <c r="K85" s="70">
        <v>4</v>
      </c>
      <c r="L85" s="70"/>
      <c r="M85" s="70">
        <v>6</v>
      </c>
      <c r="N85" s="70">
        <v>1</v>
      </c>
      <c r="O85" s="70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22</v>
      </c>
      <c r="Y85" s="72">
        <v>4</v>
      </c>
      <c r="Z85" s="72">
        <v>0</v>
      </c>
      <c r="AA85" s="72">
        <v>26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0">
        <v>1</v>
      </c>
      <c r="AK85" s="73">
        <v>0</v>
      </c>
      <c r="AL85" s="73">
        <v>2</v>
      </c>
      <c r="AM85" s="72">
        <v>12</v>
      </c>
      <c r="AN85" s="72">
        <v>0</v>
      </c>
      <c r="AO85" s="74">
        <v>1</v>
      </c>
      <c r="AP85" s="74">
        <v>3</v>
      </c>
      <c r="AQ85" s="74">
        <v>7</v>
      </c>
      <c r="AR85" s="74">
        <v>0</v>
      </c>
      <c r="AS85" s="74">
        <v>0</v>
      </c>
    </row>
    <row r="86" spans="1:45">
      <c r="A86" t="s">
        <v>891</v>
      </c>
      <c r="B86" t="s">
        <v>859</v>
      </c>
      <c r="C86" t="s">
        <v>727</v>
      </c>
      <c r="D86" t="s">
        <v>892</v>
      </c>
      <c r="E86" s="298" t="s">
        <v>28</v>
      </c>
      <c r="G86">
        <v>13</v>
      </c>
      <c r="H86" s="69">
        <f t="shared" si="1"/>
        <v>14</v>
      </c>
      <c r="I86" s="70">
        <v>3</v>
      </c>
      <c r="J86" s="70">
        <v>2</v>
      </c>
      <c r="K86" s="70">
        <v>4</v>
      </c>
      <c r="L86" s="70"/>
      <c r="M86" s="70">
        <v>3</v>
      </c>
      <c r="N86" s="70">
        <v>2</v>
      </c>
      <c r="O86" s="70">
        <v>0</v>
      </c>
      <c r="P86" s="72">
        <v>0</v>
      </c>
      <c r="Q86" s="72">
        <v>0</v>
      </c>
      <c r="R86" s="72">
        <v>0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  <c r="X86" s="72">
        <v>18</v>
      </c>
      <c r="Y86" s="72">
        <v>8</v>
      </c>
      <c r="Z86" s="72">
        <v>0</v>
      </c>
      <c r="AA86" s="72">
        <v>26</v>
      </c>
      <c r="AB86" s="72">
        <v>0</v>
      </c>
      <c r="AC86" s="72">
        <v>0</v>
      </c>
      <c r="AD86" s="72">
        <v>0</v>
      </c>
      <c r="AE86" s="72">
        <v>0</v>
      </c>
      <c r="AF86" s="72">
        <v>0</v>
      </c>
      <c r="AG86" s="72">
        <v>0</v>
      </c>
      <c r="AH86" s="72">
        <v>0</v>
      </c>
      <c r="AI86" s="72">
        <v>0</v>
      </c>
      <c r="AJ86" s="70">
        <v>1</v>
      </c>
      <c r="AK86" s="73">
        <v>0</v>
      </c>
      <c r="AL86" s="73">
        <v>5</v>
      </c>
      <c r="AM86" s="72">
        <v>15</v>
      </c>
      <c r="AN86" s="72">
        <v>0</v>
      </c>
      <c r="AO86" s="74">
        <v>1</v>
      </c>
      <c r="AP86" s="74">
        <v>6</v>
      </c>
      <c r="AQ86" s="74">
        <v>15</v>
      </c>
      <c r="AR86" s="74">
        <v>0</v>
      </c>
      <c r="AS86" s="74">
        <v>0</v>
      </c>
    </row>
    <row r="87" spans="1:45">
      <c r="A87" t="s">
        <v>893</v>
      </c>
      <c r="B87" t="s">
        <v>859</v>
      </c>
      <c r="C87" t="s">
        <v>730</v>
      </c>
      <c r="D87" t="s">
        <v>894</v>
      </c>
      <c r="E87" s="298" t="s">
        <v>28</v>
      </c>
      <c r="G87">
        <v>14</v>
      </c>
      <c r="H87" s="69">
        <f t="shared" si="1"/>
        <v>15</v>
      </c>
      <c r="I87" s="70">
        <v>2</v>
      </c>
      <c r="J87" s="70">
        <v>0</v>
      </c>
      <c r="K87" s="70">
        <v>6</v>
      </c>
      <c r="L87" s="70"/>
      <c r="M87" s="70">
        <v>5</v>
      </c>
      <c r="N87" s="70">
        <v>2</v>
      </c>
      <c r="O87" s="70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17</v>
      </c>
      <c r="Y87" s="72">
        <v>6</v>
      </c>
      <c r="Z87" s="72">
        <v>3</v>
      </c>
      <c r="AA87" s="72">
        <v>26</v>
      </c>
      <c r="AB87" s="72">
        <v>0</v>
      </c>
      <c r="AC87" s="72">
        <v>0</v>
      </c>
      <c r="AD87" s="72">
        <v>0</v>
      </c>
      <c r="AE87" s="72">
        <v>0</v>
      </c>
      <c r="AF87" s="72">
        <v>0</v>
      </c>
      <c r="AG87" s="72">
        <v>0</v>
      </c>
      <c r="AH87" s="72">
        <v>0</v>
      </c>
      <c r="AI87" s="72">
        <v>0</v>
      </c>
      <c r="AJ87" s="70">
        <v>1</v>
      </c>
      <c r="AK87" s="73">
        <v>0</v>
      </c>
      <c r="AL87" s="73">
        <v>2</v>
      </c>
      <c r="AM87" s="72">
        <v>11</v>
      </c>
      <c r="AN87" s="72">
        <v>2</v>
      </c>
      <c r="AO87" s="74">
        <v>1</v>
      </c>
      <c r="AP87" s="74">
        <v>3</v>
      </c>
      <c r="AQ87" s="74">
        <v>11</v>
      </c>
      <c r="AR87" s="74">
        <v>0</v>
      </c>
      <c r="AS87" s="74">
        <v>0</v>
      </c>
    </row>
    <row r="88" spans="1:45">
      <c r="A88" t="s">
        <v>895</v>
      </c>
      <c r="B88" t="s">
        <v>859</v>
      </c>
      <c r="C88" t="s">
        <v>727</v>
      </c>
      <c r="D88" t="s">
        <v>896</v>
      </c>
      <c r="E88" s="298" t="s">
        <v>28</v>
      </c>
      <c r="G88">
        <v>12</v>
      </c>
      <c r="H88" s="69">
        <f t="shared" si="1"/>
        <v>13</v>
      </c>
      <c r="I88" s="70">
        <v>3</v>
      </c>
      <c r="J88" s="70">
        <v>0</v>
      </c>
      <c r="K88" s="70">
        <v>6</v>
      </c>
      <c r="L88" s="70"/>
      <c r="M88" s="70">
        <v>2</v>
      </c>
      <c r="N88" s="70">
        <v>2</v>
      </c>
      <c r="O88" s="70">
        <v>0</v>
      </c>
      <c r="P88" s="72">
        <v>0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0</v>
      </c>
      <c r="X88" s="72">
        <v>13</v>
      </c>
      <c r="Y88" s="72">
        <v>8</v>
      </c>
      <c r="Z88" s="72">
        <v>5</v>
      </c>
      <c r="AA88" s="72">
        <v>26</v>
      </c>
      <c r="AB88" s="72">
        <v>0</v>
      </c>
      <c r="AC88" s="72">
        <v>0</v>
      </c>
      <c r="AD88" s="72">
        <v>0</v>
      </c>
      <c r="AE88" s="72">
        <v>0</v>
      </c>
      <c r="AF88" s="72">
        <v>0</v>
      </c>
      <c r="AG88" s="72">
        <v>0</v>
      </c>
      <c r="AH88" s="72">
        <v>0</v>
      </c>
      <c r="AI88" s="72">
        <v>0</v>
      </c>
      <c r="AJ88" s="70">
        <v>1</v>
      </c>
      <c r="AK88" s="73">
        <v>0</v>
      </c>
      <c r="AL88" s="73">
        <v>3</v>
      </c>
      <c r="AM88" s="72">
        <v>14</v>
      </c>
      <c r="AN88" s="72">
        <v>0</v>
      </c>
      <c r="AO88" s="74">
        <v>1</v>
      </c>
      <c r="AP88" s="74">
        <v>4</v>
      </c>
      <c r="AQ88" s="74">
        <v>14</v>
      </c>
      <c r="AR88" s="74">
        <v>0</v>
      </c>
      <c r="AS88" s="74">
        <v>0</v>
      </c>
    </row>
    <row r="89" spans="1:45">
      <c r="A89" t="s">
        <v>897</v>
      </c>
      <c r="B89" t="s">
        <v>859</v>
      </c>
      <c r="C89" t="s">
        <v>727</v>
      </c>
      <c r="D89" t="s">
        <v>898</v>
      </c>
      <c r="E89" s="298" t="s">
        <v>28</v>
      </c>
      <c r="G89">
        <v>10</v>
      </c>
      <c r="H89" s="69">
        <f t="shared" si="1"/>
        <v>11</v>
      </c>
      <c r="I89" s="70">
        <v>5</v>
      </c>
      <c r="J89" s="70">
        <v>0</v>
      </c>
      <c r="K89" s="70">
        <v>4</v>
      </c>
      <c r="L89" s="70"/>
      <c r="M89" s="70">
        <v>1</v>
      </c>
      <c r="N89" s="70">
        <v>1</v>
      </c>
      <c r="O89" s="70">
        <v>0</v>
      </c>
      <c r="P89" s="72">
        <v>0</v>
      </c>
      <c r="Q89" s="72">
        <v>0</v>
      </c>
      <c r="R89" s="72">
        <v>0</v>
      </c>
      <c r="S89" s="72">
        <v>0</v>
      </c>
      <c r="T89" s="72">
        <v>1</v>
      </c>
      <c r="U89" s="72">
        <v>0</v>
      </c>
      <c r="V89" s="72">
        <v>0</v>
      </c>
      <c r="W89" s="72">
        <v>1</v>
      </c>
      <c r="X89" s="72">
        <v>15</v>
      </c>
      <c r="Y89" s="72">
        <v>4</v>
      </c>
      <c r="Z89" s="72">
        <v>0</v>
      </c>
      <c r="AA89" s="72">
        <v>19</v>
      </c>
      <c r="AB89" s="72">
        <v>0</v>
      </c>
      <c r="AC89" s="72">
        <v>0</v>
      </c>
      <c r="AD89" s="72">
        <v>0</v>
      </c>
      <c r="AE89" s="72">
        <v>0</v>
      </c>
      <c r="AF89" s="72">
        <v>0</v>
      </c>
      <c r="AG89" s="72">
        <v>0</v>
      </c>
      <c r="AH89" s="72">
        <v>0</v>
      </c>
      <c r="AI89" s="72">
        <v>0</v>
      </c>
      <c r="AJ89" s="70">
        <v>1</v>
      </c>
      <c r="AK89" s="73">
        <v>0</v>
      </c>
      <c r="AL89" s="73">
        <v>3</v>
      </c>
      <c r="AM89" s="72">
        <v>8</v>
      </c>
      <c r="AN89" s="72">
        <v>4</v>
      </c>
      <c r="AO89" s="74">
        <v>1</v>
      </c>
      <c r="AP89" s="74">
        <v>4</v>
      </c>
      <c r="AQ89" s="74">
        <v>12</v>
      </c>
      <c r="AR89" s="74">
        <v>0</v>
      </c>
      <c r="AS89" s="74">
        <v>0</v>
      </c>
    </row>
    <row r="90" spans="1:45">
      <c r="A90" t="s">
        <v>899</v>
      </c>
      <c r="B90" t="s">
        <v>859</v>
      </c>
      <c r="C90" t="s">
        <v>727</v>
      </c>
      <c r="D90" t="s">
        <v>900</v>
      </c>
      <c r="E90" s="298" t="s">
        <v>28</v>
      </c>
      <c r="G90">
        <v>13</v>
      </c>
      <c r="H90" s="69">
        <f t="shared" si="1"/>
        <v>14</v>
      </c>
      <c r="I90" s="70">
        <v>8</v>
      </c>
      <c r="J90" s="70">
        <v>0</v>
      </c>
      <c r="K90" s="70">
        <v>4</v>
      </c>
      <c r="L90" s="70"/>
      <c r="M90" s="70">
        <v>1</v>
      </c>
      <c r="N90" s="70">
        <v>1</v>
      </c>
      <c r="O90" s="70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20</v>
      </c>
      <c r="Y90" s="72">
        <v>6</v>
      </c>
      <c r="Z90" s="72">
        <v>0</v>
      </c>
      <c r="AA90" s="72">
        <v>26</v>
      </c>
      <c r="AB90" s="72">
        <v>0</v>
      </c>
      <c r="AC90" s="72">
        <v>0</v>
      </c>
      <c r="AD90" s="72">
        <v>0</v>
      </c>
      <c r="AE90" s="72">
        <v>0</v>
      </c>
      <c r="AF90" s="72">
        <v>0</v>
      </c>
      <c r="AG90" s="72">
        <v>0</v>
      </c>
      <c r="AH90" s="72">
        <v>0</v>
      </c>
      <c r="AI90" s="72">
        <v>0</v>
      </c>
      <c r="AJ90" s="70">
        <v>1</v>
      </c>
      <c r="AK90" s="73">
        <v>0</v>
      </c>
      <c r="AL90" s="73">
        <v>2</v>
      </c>
      <c r="AM90" s="72">
        <v>8</v>
      </c>
      <c r="AN90" s="72">
        <v>3</v>
      </c>
      <c r="AO90" s="74">
        <v>1</v>
      </c>
      <c r="AP90" s="74">
        <v>3</v>
      </c>
      <c r="AQ90" s="74">
        <v>11</v>
      </c>
      <c r="AR90" s="74">
        <v>0</v>
      </c>
      <c r="AS90" s="74">
        <v>0</v>
      </c>
    </row>
    <row r="91" spans="1:45">
      <c r="A91" t="s">
        <v>901</v>
      </c>
      <c r="B91" t="s">
        <v>859</v>
      </c>
      <c r="C91" t="s">
        <v>727</v>
      </c>
      <c r="D91" t="s">
        <v>902</v>
      </c>
      <c r="E91" s="298" t="s">
        <v>28</v>
      </c>
      <c r="G91">
        <v>10</v>
      </c>
      <c r="H91" s="69">
        <f t="shared" si="1"/>
        <v>11</v>
      </c>
      <c r="I91" s="70">
        <v>5</v>
      </c>
      <c r="J91" s="70">
        <v>2</v>
      </c>
      <c r="K91" s="70">
        <v>4</v>
      </c>
      <c r="L91" s="70"/>
      <c r="M91" s="70">
        <v>0</v>
      </c>
      <c r="N91" s="70">
        <v>0</v>
      </c>
      <c r="O91" s="70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11</v>
      </c>
      <c r="Y91" s="72">
        <v>7</v>
      </c>
      <c r="Z91" s="72">
        <v>0</v>
      </c>
      <c r="AA91" s="72">
        <v>18</v>
      </c>
      <c r="AB91" s="72">
        <v>0</v>
      </c>
      <c r="AC91" s="72">
        <v>0</v>
      </c>
      <c r="AD91" s="72">
        <v>0</v>
      </c>
      <c r="AE91" s="72">
        <v>0</v>
      </c>
      <c r="AF91" s="72">
        <v>0</v>
      </c>
      <c r="AG91" s="72">
        <v>0</v>
      </c>
      <c r="AH91" s="72">
        <v>0</v>
      </c>
      <c r="AI91" s="72">
        <v>0</v>
      </c>
      <c r="AJ91" s="70">
        <v>1</v>
      </c>
      <c r="AK91" s="73">
        <v>0</v>
      </c>
      <c r="AL91" s="73">
        <v>3</v>
      </c>
      <c r="AM91" s="72">
        <v>9</v>
      </c>
      <c r="AN91" s="72">
        <v>0</v>
      </c>
      <c r="AO91" s="74">
        <v>1</v>
      </c>
      <c r="AP91" s="74">
        <v>4</v>
      </c>
      <c r="AQ91" s="74">
        <v>9</v>
      </c>
      <c r="AR91" s="74">
        <v>0</v>
      </c>
      <c r="AS91" s="74">
        <v>0</v>
      </c>
    </row>
    <row r="92" spans="1:45">
      <c r="A92" t="s">
        <v>903</v>
      </c>
      <c r="B92" t="s">
        <v>859</v>
      </c>
      <c r="C92" t="s">
        <v>727</v>
      </c>
      <c r="D92" t="s">
        <v>904</v>
      </c>
      <c r="E92" s="298" t="s">
        <v>28</v>
      </c>
      <c r="G92">
        <v>11</v>
      </c>
      <c r="H92" s="69">
        <f t="shared" si="1"/>
        <v>12</v>
      </c>
      <c r="I92" s="70">
        <v>4</v>
      </c>
      <c r="J92" s="70">
        <v>2</v>
      </c>
      <c r="K92" s="70">
        <v>4</v>
      </c>
      <c r="L92" s="70"/>
      <c r="M92" s="70">
        <v>1</v>
      </c>
      <c r="N92" s="70">
        <v>1</v>
      </c>
      <c r="O92" s="70">
        <v>0</v>
      </c>
      <c r="P92" s="72">
        <v>0</v>
      </c>
      <c r="Q92" s="72">
        <v>0</v>
      </c>
      <c r="R92" s="72">
        <v>0</v>
      </c>
      <c r="S92" s="72">
        <v>0</v>
      </c>
      <c r="T92" s="72">
        <v>0</v>
      </c>
      <c r="U92" s="72">
        <v>0</v>
      </c>
      <c r="V92" s="72">
        <v>0</v>
      </c>
      <c r="W92" s="72">
        <v>0</v>
      </c>
      <c r="X92" s="72">
        <v>13</v>
      </c>
      <c r="Y92" s="72">
        <v>7</v>
      </c>
      <c r="Z92" s="72">
        <v>0</v>
      </c>
      <c r="AA92" s="72">
        <v>20</v>
      </c>
      <c r="AB92" s="72">
        <v>0</v>
      </c>
      <c r="AC92" s="72">
        <v>0</v>
      </c>
      <c r="AD92" s="72">
        <v>0</v>
      </c>
      <c r="AE92" s="72">
        <v>0</v>
      </c>
      <c r="AF92" s="72">
        <v>0</v>
      </c>
      <c r="AG92" s="72">
        <v>0</v>
      </c>
      <c r="AH92" s="72">
        <v>0</v>
      </c>
      <c r="AI92" s="72">
        <v>0</v>
      </c>
      <c r="AJ92" s="70">
        <v>1</v>
      </c>
      <c r="AK92" s="73">
        <v>0</v>
      </c>
      <c r="AL92" s="73">
        <v>7</v>
      </c>
      <c r="AM92" s="72">
        <v>10</v>
      </c>
      <c r="AN92" s="72">
        <v>4</v>
      </c>
      <c r="AO92" s="74">
        <v>1</v>
      </c>
      <c r="AP92" s="74">
        <v>5</v>
      </c>
      <c r="AQ92" s="74">
        <v>14</v>
      </c>
      <c r="AR92" s="74">
        <v>0</v>
      </c>
      <c r="AS92" s="74">
        <v>0</v>
      </c>
    </row>
    <row r="93" spans="1:45">
      <c r="A93" t="s">
        <v>905</v>
      </c>
      <c r="B93" t="s">
        <v>859</v>
      </c>
      <c r="C93" t="s">
        <v>730</v>
      </c>
      <c r="D93" t="s">
        <v>906</v>
      </c>
      <c r="E93" s="298" t="s">
        <v>28</v>
      </c>
      <c r="G93">
        <v>15</v>
      </c>
      <c r="H93" s="69">
        <f t="shared" si="1"/>
        <v>16</v>
      </c>
      <c r="I93" s="70">
        <v>5</v>
      </c>
      <c r="J93" s="70">
        <v>1</v>
      </c>
      <c r="K93" s="70">
        <v>8</v>
      </c>
      <c r="L93" s="70"/>
      <c r="M93" s="70">
        <v>1</v>
      </c>
      <c r="N93" s="70">
        <v>1</v>
      </c>
      <c r="O93" s="70">
        <v>0</v>
      </c>
      <c r="P93" s="72">
        <v>0</v>
      </c>
      <c r="Q93" s="72">
        <v>0</v>
      </c>
      <c r="R93" s="72">
        <v>0</v>
      </c>
      <c r="S93" s="72">
        <v>0</v>
      </c>
      <c r="T93" s="72">
        <v>0</v>
      </c>
      <c r="U93" s="72">
        <v>0</v>
      </c>
      <c r="V93" s="72">
        <v>0</v>
      </c>
      <c r="W93" s="72">
        <v>0</v>
      </c>
      <c r="X93" s="72">
        <v>13</v>
      </c>
      <c r="Y93" s="72">
        <v>8</v>
      </c>
      <c r="Z93" s="72">
        <v>7</v>
      </c>
      <c r="AA93" s="72">
        <v>28</v>
      </c>
      <c r="AB93" s="72">
        <v>0</v>
      </c>
      <c r="AC93" s="72">
        <v>0</v>
      </c>
      <c r="AD93" s="72">
        <v>0</v>
      </c>
      <c r="AE93" s="72">
        <v>0</v>
      </c>
      <c r="AF93" s="72">
        <v>0</v>
      </c>
      <c r="AG93" s="72">
        <v>0</v>
      </c>
      <c r="AH93" s="72">
        <v>0</v>
      </c>
      <c r="AI93" s="72">
        <v>0</v>
      </c>
      <c r="AJ93" s="70">
        <v>1</v>
      </c>
      <c r="AK93" s="73">
        <v>0</v>
      </c>
      <c r="AL93" s="73">
        <v>5</v>
      </c>
      <c r="AM93" s="72">
        <v>10</v>
      </c>
      <c r="AN93" s="72">
        <v>4</v>
      </c>
      <c r="AO93" s="74">
        <v>1</v>
      </c>
      <c r="AP93" s="74">
        <v>5</v>
      </c>
      <c r="AQ93" s="74">
        <v>14</v>
      </c>
      <c r="AR93" s="74">
        <v>0</v>
      </c>
      <c r="AS93" s="74">
        <v>0</v>
      </c>
    </row>
    <row r="94" spans="1:45">
      <c r="A94" t="s">
        <v>907</v>
      </c>
      <c r="B94" t="s">
        <v>859</v>
      </c>
      <c r="C94" t="s">
        <v>727</v>
      </c>
      <c r="D94" t="s">
        <v>908</v>
      </c>
      <c r="E94" s="298" t="s">
        <v>28</v>
      </c>
      <c r="G94">
        <v>8</v>
      </c>
      <c r="H94" s="69">
        <f t="shared" si="1"/>
        <v>9</v>
      </c>
      <c r="I94" s="70">
        <v>1</v>
      </c>
      <c r="J94" s="70">
        <v>2</v>
      </c>
      <c r="K94" s="70">
        <v>4</v>
      </c>
      <c r="L94" s="70"/>
      <c r="M94" s="70">
        <v>1</v>
      </c>
      <c r="N94" s="70">
        <v>1</v>
      </c>
      <c r="O94" s="70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  <c r="X94" s="72">
        <v>6</v>
      </c>
      <c r="Y94" s="72">
        <v>8</v>
      </c>
      <c r="Z94" s="72">
        <v>0</v>
      </c>
      <c r="AA94" s="72">
        <v>14</v>
      </c>
      <c r="AB94" s="72">
        <v>0</v>
      </c>
      <c r="AC94" s="72">
        <v>0</v>
      </c>
      <c r="AD94" s="72">
        <v>0</v>
      </c>
      <c r="AE94" s="72">
        <v>0</v>
      </c>
      <c r="AF94" s="72">
        <v>0</v>
      </c>
      <c r="AG94" s="72">
        <v>0</v>
      </c>
      <c r="AH94" s="72">
        <v>0</v>
      </c>
      <c r="AI94" s="72">
        <v>0</v>
      </c>
      <c r="AJ94" s="70">
        <v>1</v>
      </c>
      <c r="AK94" s="73">
        <v>0</v>
      </c>
      <c r="AL94" s="73">
        <v>4</v>
      </c>
      <c r="AM94" s="72">
        <v>11</v>
      </c>
      <c r="AN94" s="72">
        <v>1</v>
      </c>
      <c r="AO94" s="74">
        <v>1</v>
      </c>
      <c r="AP94" s="74">
        <v>4</v>
      </c>
      <c r="AQ94" s="74">
        <v>12</v>
      </c>
      <c r="AR94" s="74">
        <v>0</v>
      </c>
      <c r="AS94" s="74">
        <v>0</v>
      </c>
    </row>
    <row r="95" spans="1:45">
      <c r="A95" t="s">
        <v>909</v>
      </c>
      <c r="B95" t="s">
        <v>859</v>
      </c>
      <c r="C95" t="s">
        <v>730</v>
      </c>
      <c r="D95" t="s">
        <v>910</v>
      </c>
      <c r="E95" s="298" t="s">
        <v>28</v>
      </c>
      <c r="G95">
        <v>12</v>
      </c>
      <c r="H95" s="69">
        <f t="shared" si="1"/>
        <v>13</v>
      </c>
      <c r="I95" s="70">
        <v>5</v>
      </c>
      <c r="J95" s="70">
        <v>0</v>
      </c>
      <c r="K95" s="70">
        <v>4</v>
      </c>
      <c r="L95" s="70"/>
      <c r="M95" s="70">
        <v>3</v>
      </c>
      <c r="N95" s="70">
        <v>1</v>
      </c>
      <c r="O95" s="70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  <c r="X95" s="72">
        <v>18</v>
      </c>
      <c r="Y95" s="72">
        <v>4</v>
      </c>
      <c r="Z95" s="72">
        <v>0</v>
      </c>
      <c r="AA95" s="72">
        <v>22</v>
      </c>
      <c r="AB95" s="72">
        <v>0</v>
      </c>
      <c r="AC95" s="72">
        <v>0</v>
      </c>
      <c r="AD95" s="72">
        <v>0</v>
      </c>
      <c r="AE95" s="72">
        <v>0</v>
      </c>
      <c r="AF95" s="72">
        <v>0</v>
      </c>
      <c r="AG95" s="72">
        <v>0</v>
      </c>
      <c r="AH95" s="72">
        <v>0</v>
      </c>
      <c r="AI95" s="72">
        <v>0</v>
      </c>
      <c r="AJ95" s="70">
        <v>1</v>
      </c>
      <c r="AK95" s="73">
        <v>0</v>
      </c>
      <c r="AL95" s="73">
        <v>3</v>
      </c>
      <c r="AM95" s="72">
        <v>14</v>
      </c>
      <c r="AN95" s="72">
        <v>0</v>
      </c>
      <c r="AO95" s="74">
        <v>1</v>
      </c>
      <c r="AP95" s="74">
        <v>4</v>
      </c>
      <c r="AQ95" s="74">
        <v>14</v>
      </c>
      <c r="AR95" s="74">
        <v>0</v>
      </c>
      <c r="AS95" s="74">
        <v>0</v>
      </c>
    </row>
    <row r="96" spans="1:45">
      <c r="A96" t="s">
        <v>911</v>
      </c>
      <c r="B96" t="s">
        <v>859</v>
      </c>
      <c r="C96" t="s">
        <v>727</v>
      </c>
      <c r="D96" t="s">
        <v>912</v>
      </c>
      <c r="E96" s="298" t="s">
        <v>28</v>
      </c>
      <c r="G96">
        <v>7</v>
      </c>
      <c r="H96" s="69">
        <f t="shared" si="1"/>
        <v>8</v>
      </c>
      <c r="I96" s="70">
        <v>4</v>
      </c>
      <c r="J96" s="70">
        <v>0</v>
      </c>
      <c r="K96" s="70">
        <v>4</v>
      </c>
      <c r="L96" s="70"/>
      <c r="M96" s="70">
        <v>0</v>
      </c>
      <c r="N96" s="70">
        <v>0</v>
      </c>
      <c r="O96" s="70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11</v>
      </c>
      <c r="Y96" s="72">
        <v>3</v>
      </c>
      <c r="Z96" s="72">
        <v>0</v>
      </c>
      <c r="AA96" s="72">
        <v>14</v>
      </c>
      <c r="AB96" s="72">
        <v>0</v>
      </c>
      <c r="AC96" s="72">
        <v>0</v>
      </c>
      <c r="AD96" s="72">
        <v>0</v>
      </c>
      <c r="AE96" s="72">
        <v>0</v>
      </c>
      <c r="AF96" s="72">
        <v>0</v>
      </c>
      <c r="AG96" s="72">
        <v>0</v>
      </c>
      <c r="AH96" s="72">
        <v>0</v>
      </c>
      <c r="AI96" s="72">
        <v>0</v>
      </c>
      <c r="AJ96" s="70">
        <v>1</v>
      </c>
      <c r="AK96" s="73">
        <v>0</v>
      </c>
      <c r="AL96" s="73">
        <v>3</v>
      </c>
      <c r="AM96" s="72">
        <v>11</v>
      </c>
      <c r="AN96" s="72">
        <v>6</v>
      </c>
      <c r="AO96" s="74">
        <v>1</v>
      </c>
      <c r="AP96" s="74">
        <v>3</v>
      </c>
      <c r="AQ96" s="74">
        <v>17</v>
      </c>
      <c r="AR96" s="74">
        <v>0</v>
      </c>
      <c r="AS96" s="74">
        <v>0</v>
      </c>
    </row>
    <row r="97" spans="1:45">
      <c r="A97" t="s">
        <v>913</v>
      </c>
      <c r="B97" t="s">
        <v>859</v>
      </c>
      <c r="C97" t="s">
        <v>730</v>
      </c>
      <c r="D97" t="s">
        <v>914</v>
      </c>
      <c r="E97" s="298" t="s">
        <v>28</v>
      </c>
      <c r="G97">
        <v>21</v>
      </c>
      <c r="H97" s="69">
        <f t="shared" si="1"/>
        <v>22</v>
      </c>
      <c r="I97" s="70">
        <v>11</v>
      </c>
      <c r="J97" s="70">
        <v>0</v>
      </c>
      <c r="K97" s="70">
        <v>4</v>
      </c>
      <c r="L97" s="70"/>
      <c r="M97" s="70">
        <v>6</v>
      </c>
      <c r="N97" s="70">
        <v>1</v>
      </c>
      <c r="O97" s="70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26</v>
      </c>
      <c r="Y97" s="72">
        <v>4</v>
      </c>
      <c r="Z97" s="72">
        <v>0</v>
      </c>
      <c r="AA97" s="72">
        <v>30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0</v>
      </c>
      <c r="AJ97" s="70">
        <v>1</v>
      </c>
      <c r="AK97" s="73">
        <v>0</v>
      </c>
      <c r="AL97" s="73">
        <v>6</v>
      </c>
      <c r="AM97" s="72">
        <v>20</v>
      </c>
      <c r="AN97" s="72">
        <v>1</v>
      </c>
      <c r="AO97" s="74">
        <v>1</v>
      </c>
      <c r="AP97" s="74">
        <v>6</v>
      </c>
      <c r="AQ97" s="74">
        <v>19</v>
      </c>
      <c r="AR97" s="74">
        <v>0</v>
      </c>
      <c r="AS97" s="74">
        <v>0</v>
      </c>
    </row>
    <row r="98" spans="1:45">
      <c r="A98" t="s">
        <v>915</v>
      </c>
      <c r="B98" t="s">
        <v>859</v>
      </c>
      <c r="C98" t="s">
        <v>727</v>
      </c>
      <c r="D98" t="s">
        <v>916</v>
      </c>
      <c r="E98" s="298" t="s">
        <v>28</v>
      </c>
      <c r="G98">
        <v>16</v>
      </c>
      <c r="H98" s="69">
        <f t="shared" si="1"/>
        <v>17</v>
      </c>
      <c r="I98" s="70">
        <v>7</v>
      </c>
      <c r="J98" s="70">
        <v>0</v>
      </c>
      <c r="K98" s="70">
        <v>4</v>
      </c>
      <c r="L98" s="70"/>
      <c r="M98" s="70">
        <v>2</v>
      </c>
      <c r="N98" s="70">
        <v>4</v>
      </c>
      <c r="O98" s="70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20</v>
      </c>
      <c r="Y98" s="72">
        <v>8</v>
      </c>
      <c r="Z98" s="72">
        <v>0</v>
      </c>
      <c r="AA98" s="72">
        <v>28</v>
      </c>
      <c r="AB98" s="72">
        <v>0</v>
      </c>
      <c r="AC98" s="72">
        <v>0</v>
      </c>
      <c r="AD98" s="72">
        <v>0</v>
      </c>
      <c r="AE98" s="72">
        <v>0</v>
      </c>
      <c r="AF98" s="72">
        <v>0</v>
      </c>
      <c r="AG98" s="72">
        <v>0</v>
      </c>
      <c r="AH98" s="72">
        <v>0</v>
      </c>
      <c r="AI98" s="72">
        <v>0</v>
      </c>
      <c r="AJ98" s="70">
        <v>1</v>
      </c>
      <c r="AK98" s="73">
        <v>0</v>
      </c>
      <c r="AL98" s="73">
        <v>3</v>
      </c>
      <c r="AM98" s="72">
        <v>12</v>
      </c>
      <c r="AN98" s="72">
        <v>3</v>
      </c>
      <c r="AO98" s="74">
        <v>1</v>
      </c>
      <c r="AP98" s="74">
        <v>4</v>
      </c>
      <c r="AQ98" s="74">
        <v>14</v>
      </c>
      <c r="AR98" s="74">
        <v>0</v>
      </c>
      <c r="AS98" s="74">
        <v>0</v>
      </c>
    </row>
    <row r="99" spans="1:45">
      <c r="A99" t="s">
        <v>917</v>
      </c>
      <c r="B99" t="s">
        <v>918</v>
      </c>
      <c r="C99" t="s">
        <v>730</v>
      </c>
      <c r="D99" t="s">
        <v>919</v>
      </c>
      <c r="E99" s="298" t="s">
        <v>28</v>
      </c>
      <c r="G99">
        <v>4</v>
      </c>
      <c r="H99" s="69">
        <f t="shared" si="1"/>
        <v>2</v>
      </c>
      <c r="I99" s="70">
        <v>1</v>
      </c>
      <c r="J99" s="70">
        <v>0</v>
      </c>
      <c r="K99" s="70">
        <v>1</v>
      </c>
      <c r="L99" s="70"/>
      <c r="M99" s="70">
        <v>0</v>
      </c>
      <c r="N99" s="70">
        <v>0</v>
      </c>
      <c r="O99" s="70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3</v>
      </c>
      <c r="Y99" s="72">
        <v>2</v>
      </c>
      <c r="Z99" s="72">
        <v>0</v>
      </c>
      <c r="AA99" s="72">
        <v>5</v>
      </c>
      <c r="AB99" s="72">
        <v>1</v>
      </c>
      <c r="AC99" s="72">
        <v>0</v>
      </c>
      <c r="AD99" s="72">
        <v>0</v>
      </c>
      <c r="AE99" s="72">
        <v>1</v>
      </c>
      <c r="AF99" s="72">
        <v>0</v>
      </c>
      <c r="AG99" s="72">
        <v>0</v>
      </c>
      <c r="AH99" s="72">
        <v>0</v>
      </c>
      <c r="AI99" s="72">
        <v>0</v>
      </c>
      <c r="AJ99" s="70">
        <v>1</v>
      </c>
      <c r="AK99" s="73">
        <v>0</v>
      </c>
      <c r="AL99" s="73">
        <v>2</v>
      </c>
      <c r="AM99" s="72">
        <v>3</v>
      </c>
      <c r="AN99" s="72">
        <v>6</v>
      </c>
      <c r="AO99" s="74">
        <v>2</v>
      </c>
      <c r="AP99" s="74">
        <v>2</v>
      </c>
      <c r="AQ99" s="74">
        <v>0</v>
      </c>
      <c r="AR99" s="74">
        <v>0</v>
      </c>
      <c r="AS99" s="74">
        <v>0</v>
      </c>
    </row>
    <row r="100" spans="1:45">
      <c r="A100" t="s">
        <v>920</v>
      </c>
      <c r="B100" t="s">
        <v>918</v>
      </c>
      <c r="C100" t="s">
        <v>727</v>
      </c>
      <c r="D100" t="s">
        <v>921</v>
      </c>
      <c r="E100" s="298" t="s">
        <v>28</v>
      </c>
      <c r="G100">
        <v>4</v>
      </c>
      <c r="H100" s="69">
        <f t="shared" si="1"/>
        <v>2</v>
      </c>
      <c r="I100" s="70">
        <v>1</v>
      </c>
      <c r="J100" s="70">
        <v>0</v>
      </c>
      <c r="K100" s="70">
        <v>1</v>
      </c>
      <c r="L100" s="70"/>
      <c r="M100" s="70">
        <v>0</v>
      </c>
      <c r="N100" s="70">
        <v>0</v>
      </c>
      <c r="O100" s="70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3</v>
      </c>
      <c r="Y100" s="72">
        <v>2</v>
      </c>
      <c r="Z100" s="72">
        <v>0</v>
      </c>
      <c r="AA100" s="72">
        <v>5</v>
      </c>
      <c r="AB100" s="72">
        <v>1</v>
      </c>
      <c r="AC100" s="72">
        <v>0</v>
      </c>
      <c r="AD100" s="72">
        <v>0</v>
      </c>
      <c r="AE100" s="72">
        <v>1</v>
      </c>
      <c r="AF100" s="72">
        <v>0</v>
      </c>
      <c r="AG100" s="72">
        <v>0</v>
      </c>
      <c r="AH100" s="72">
        <v>0</v>
      </c>
      <c r="AI100" s="72">
        <v>0</v>
      </c>
      <c r="AJ100" s="70">
        <v>1</v>
      </c>
      <c r="AK100" s="73">
        <v>0</v>
      </c>
      <c r="AL100" s="73">
        <v>4</v>
      </c>
      <c r="AM100" s="72">
        <v>0</v>
      </c>
      <c r="AN100" s="72">
        <v>11</v>
      </c>
      <c r="AO100" s="74">
        <v>1</v>
      </c>
      <c r="AP100" s="74">
        <v>4</v>
      </c>
      <c r="AQ100" s="74">
        <v>0</v>
      </c>
      <c r="AR100" s="74">
        <v>0</v>
      </c>
      <c r="AS100" s="74">
        <v>0</v>
      </c>
    </row>
    <row r="101" spans="1:45">
      <c r="A101" t="s">
        <v>922</v>
      </c>
      <c r="B101" t="s">
        <v>918</v>
      </c>
      <c r="C101" t="s">
        <v>727</v>
      </c>
      <c r="D101" t="s">
        <v>923</v>
      </c>
      <c r="E101" s="298" t="s">
        <v>28</v>
      </c>
      <c r="G101">
        <v>6</v>
      </c>
      <c r="H101" s="69">
        <f t="shared" si="1"/>
        <v>4</v>
      </c>
      <c r="I101" s="70">
        <v>2</v>
      </c>
      <c r="J101" s="70">
        <v>1</v>
      </c>
      <c r="K101" s="70">
        <v>1</v>
      </c>
      <c r="L101" s="70"/>
      <c r="M101" s="70">
        <v>0</v>
      </c>
      <c r="N101" s="70">
        <v>0</v>
      </c>
      <c r="O101" s="70">
        <v>0</v>
      </c>
      <c r="P101" s="72">
        <v>0</v>
      </c>
      <c r="Q101" s="72">
        <v>0</v>
      </c>
      <c r="R101" s="72">
        <v>0</v>
      </c>
      <c r="S101" s="72">
        <v>0</v>
      </c>
      <c r="T101" s="72">
        <v>0</v>
      </c>
      <c r="U101" s="72">
        <v>0</v>
      </c>
      <c r="V101" s="72">
        <v>0</v>
      </c>
      <c r="W101" s="72">
        <v>0</v>
      </c>
      <c r="X101" s="72">
        <v>5</v>
      </c>
      <c r="Y101" s="72">
        <v>3</v>
      </c>
      <c r="Z101" s="72">
        <v>0</v>
      </c>
      <c r="AA101" s="72">
        <v>8</v>
      </c>
      <c r="AB101" s="72">
        <v>3</v>
      </c>
      <c r="AC101" s="72">
        <v>1</v>
      </c>
      <c r="AD101" s="72">
        <v>0</v>
      </c>
      <c r="AE101" s="72">
        <v>4</v>
      </c>
      <c r="AF101" s="72">
        <v>0</v>
      </c>
      <c r="AG101" s="72">
        <v>0</v>
      </c>
      <c r="AH101" s="72">
        <v>0</v>
      </c>
      <c r="AI101" s="72">
        <v>0</v>
      </c>
      <c r="AJ101" s="70">
        <v>1</v>
      </c>
      <c r="AK101" s="73">
        <v>0</v>
      </c>
      <c r="AL101" s="73">
        <v>1</v>
      </c>
      <c r="AM101" s="72">
        <v>2</v>
      </c>
      <c r="AN101" s="72">
        <v>9</v>
      </c>
      <c r="AO101" s="74">
        <v>1</v>
      </c>
      <c r="AP101" s="74">
        <v>2</v>
      </c>
      <c r="AQ101" s="74">
        <v>0</v>
      </c>
      <c r="AR101" s="74">
        <v>0</v>
      </c>
      <c r="AS101" s="74">
        <v>0</v>
      </c>
    </row>
    <row r="102" spans="1:45">
      <c r="A102" t="s">
        <v>924</v>
      </c>
      <c r="B102" t="s">
        <v>918</v>
      </c>
      <c r="C102" t="s">
        <v>724</v>
      </c>
      <c r="D102" t="s">
        <v>925</v>
      </c>
      <c r="E102" s="298" t="s">
        <v>28</v>
      </c>
      <c r="G102">
        <v>20</v>
      </c>
      <c r="H102" s="69">
        <f t="shared" si="1"/>
        <v>18</v>
      </c>
      <c r="I102" s="70">
        <v>6</v>
      </c>
      <c r="J102" s="70">
        <v>3</v>
      </c>
      <c r="K102" s="70">
        <v>7</v>
      </c>
      <c r="L102" s="70"/>
      <c r="M102" s="70">
        <v>1</v>
      </c>
      <c r="N102" s="70">
        <v>1</v>
      </c>
      <c r="O102" s="70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16</v>
      </c>
      <c r="U102" s="72">
        <v>8</v>
      </c>
      <c r="V102" s="72">
        <v>7</v>
      </c>
      <c r="W102" s="72">
        <v>31</v>
      </c>
      <c r="X102" s="72">
        <v>7</v>
      </c>
      <c r="Y102" s="72">
        <v>5</v>
      </c>
      <c r="Z102" s="72">
        <v>0</v>
      </c>
      <c r="AA102" s="72">
        <v>12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0</v>
      </c>
      <c r="AH102" s="72">
        <v>0</v>
      </c>
      <c r="AI102" s="72">
        <v>0</v>
      </c>
      <c r="AJ102" s="70">
        <v>1</v>
      </c>
      <c r="AK102" s="73">
        <v>0</v>
      </c>
      <c r="AL102" s="73">
        <v>3</v>
      </c>
      <c r="AM102" s="72">
        <v>9</v>
      </c>
      <c r="AN102" s="72">
        <v>15</v>
      </c>
      <c r="AO102" s="74">
        <v>0</v>
      </c>
      <c r="AP102" s="74">
        <v>5</v>
      </c>
      <c r="AQ102" s="74">
        <v>0</v>
      </c>
      <c r="AR102" s="74">
        <v>0</v>
      </c>
      <c r="AS102" s="74">
        <v>0</v>
      </c>
    </row>
    <row r="103" spans="1:45">
      <c r="A103" t="s">
        <v>926</v>
      </c>
      <c r="B103" t="s">
        <v>918</v>
      </c>
      <c r="C103" t="s">
        <v>727</v>
      </c>
      <c r="D103" t="s">
        <v>927</v>
      </c>
      <c r="E103" s="298" t="s">
        <v>28</v>
      </c>
      <c r="G103">
        <v>8</v>
      </c>
      <c r="H103" s="69">
        <f t="shared" si="1"/>
        <v>6</v>
      </c>
      <c r="I103" s="70">
        <v>5</v>
      </c>
      <c r="J103" s="70">
        <v>0</v>
      </c>
      <c r="K103" s="70">
        <v>1</v>
      </c>
      <c r="L103" s="70"/>
      <c r="M103" s="70">
        <v>0</v>
      </c>
      <c r="N103" s="70">
        <v>0</v>
      </c>
      <c r="O103" s="70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11</v>
      </c>
      <c r="Y103" s="72">
        <v>3</v>
      </c>
      <c r="Z103" s="72">
        <v>0</v>
      </c>
      <c r="AA103" s="72">
        <v>14</v>
      </c>
      <c r="AB103" s="72">
        <v>0</v>
      </c>
      <c r="AC103" s="72">
        <v>0</v>
      </c>
      <c r="AD103" s="72">
        <v>0</v>
      </c>
      <c r="AE103" s="72">
        <v>0</v>
      </c>
      <c r="AF103" s="72">
        <v>0</v>
      </c>
      <c r="AG103" s="72">
        <v>0</v>
      </c>
      <c r="AH103" s="72">
        <v>0</v>
      </c>
      <c r="AI103" s="72">
        <v>0</v>
      </c>
      <c r="AJ103" s="70">
        <v>1</v>
      </c>
      <c r="AK103" s="73">
        <v>0</v>
      </c>
      <c r="AL103" s="73">
        <v>5</v>
      </c>
      <c r="AM103" s="72">
        <v>8</v>
      </c>
      <c r="AN103" s="72">
        <v>6</v>
      </c>
      <c r="AO103" s="74">
        <v>0</v>
      </c>
      <c r="AP103" s="74">
        <v>7</v>
      </c>
      <c r="AQ103" s="74">
        <v>0</v>
      </c>
      <c r="AR103" s="74">
        <v>0</v>
      </c>
      <c r="AS103" s="74">
        <v>0</v>
      </c>
    </row>
    <row r="104" spans="1:45">
      <c r="A104" t="s">
        <v>928</v>
      </c>
      <c r="B104" t="s">
        <v>918</v>
      </c>
      <c r="C104" t="s">
        <v>724</v>
      </c>
      <c r="D104" t="s">
        <v>929</v>
      </c>
      <c r="E104" s="298" t="s">
        <v>28</v>
      </c>
      <c r="G104">
        <v>15</v>
      </c>
      <c r="H104" s="69">
        <f t="shared" si="1"/>
        <v>13</v>
      </c>
      <c r="I104" s="70">
        <v>8</v>
      </c>
      <c r="J104" s="70">
        <v>4</v>
      </c>
      <c r="K104" s="70">
        <v>1</v>
      </c>
      <c r="L104" s="70"/>
      <c r="M104" s="70">
        <v>0</v>
      </c>
      <c r="N104" s="70">
        <v>0</v>
      </c>
      <c r="O104" s="70">
        <v>0</v>
      </c>
      <c r="P104" s="72">
        <v>0</v>
      </c>
      <c r="Q104" s="72">
        <v>0</v>
      </c>
      <c r="R104" s="72">
        <v>0</v>
      </c>
      <c r="S104" s="72">
        <v>0</v>
      </c>
      <c r="T104" s="72">
        <v>2</v>
      </c>
      <c r="U104" s="72">
        <v>2</v>
      </c>
      <c r="V104" s="72">
        <v>0</v>
      </c>
      <c r="W104" s="72">
        <v>4</v>
      </c>
      <c r="X104" s="72">
        <v>3</v>
      </c>
      <c r="Y104" s="72">
        <v>2</v>
      </c>
      <c r="Z104" s="72">
        <v>0</v>
      </c>
      <c r="AA104" s="72">
        <v>5</v>
      </c>
      <c r="AB104" s="72">
        <v>17</v>
      </c>
      <c r="AC104" s="72">
        <v>9</v>
      </c>
      <c r="AD104" s="72">
        <v>0</v>
      </c>
      <c r="AE104" s="72">
        <v>26</v>
      </c>
      <c r="AF104" s="72">
        <v>0</v>
      </c>
      <c r="AG104" s="72">
        <v>0</v>
      </c>
      <c r="AH104" s="72">
        <v>0</v>
      </c>
      <c r="AI104" s="72">
        <v>0</v>
      </c>
      <c r="AJ104" s="70">
        <v>1</v>
      </c>
      <c r="AK104" s="73">
        <v>0</v>
      </c>
      <c r="AL104" s="73">
        <v>12</v>
      </c>
      <c r="AM104" s="72">
        <v>12</v>
      </c>
      <c r="AN104" s="72">
        <v>22</v>
      </c>
      <c r="AO104" s="74">
        <v>0</v>
      </c>
      <c r="AP104" s="74">
        <v>11</v>
      </c>
      <c r="AQ104" s="74">
        <v>0</v>
      </c>
      <c r="AR104" s="74">
        <v>0</v>
      </c>
      <c r="AS104" s="74">
        <v>0</v>
      </c>
    </row>
    <row r="105" spans="1:45">
      <c r="A105" t="s">
        <v>930</v>
      </c>
      <c r="B105" t="s">
        <v>918</v>
      </c>
      <c r="C105" t="s">
        <v>730</v>
      </c>
      <c r="D105" t="s">
        <v>931</v>
      </c>
      <c r="E105" s="298" t="s">
        <v>28</v>
      </c>
      <c r="G105">
        <v>10</v>
      </c>
      <c r="H105" s="69">
        <f t="shared" si="1"/>
        <v>8</v>
      </c>
      <c r="I105" s="70">
        <v>7</v>
      </c>
      <c r="J105" s="70">
        <v>0</v>
      </c>
      <c r="K105" s="70">
        <v>1</v>
      </c>
      <c r="L105" s="70"/>
      <c r="M105" s="70">
        <v>0</v>
      </c>
      <c r="N105" s="70">
        <v>0</v>
      </c>
      <c r="O105" s="70">
        <v>0</v>
      </c>
      <c r="P105" s="72">
        <v>0</v>
      </c>
      <c r="Q105" s="72">
        <v>0</v>
      </c>
      <c r="R105" s="72">
        <v>0</v>
      </c>
      <c r="S105" s="72">
        <v>0</v>
      </c>
      <c r="T105" s="72">
        <v>13</v>
      </c>
      <c r="U105" s="72">
        <v>0</v>
      </c>
      <c r="V105" s="72">
        <v>0</v>
      </c>
      <c r="W105" s="72">
        <v>13</v>
      </c>
      <c r="X105" s="72">
        <v>5</v>
      </c>
      <c r="Y105" s="72">
        <v>3</v>
      </c>
      <c r="Z105" s="72">
        <v>0</v>
      </c>
      <c r="AA105" s="72">
        <v>8</v>
      </c>
      <c r="AB105" s="72">
        <v>0</v>
      </c>
      <c r="AC105" s="72">
        <v>0</v>
      </c>
      <c r="AD105" s="72">
        <v>0</v>
      </c>
      <c r="AE105" s="72">
        <v>0</v>
      </c>
      <c r="AF105" s="72">
        <v>0</v>
      </c>
      <c r="AG105" s="72">
        <v>0</v>
      </c>
      <c r="AH105" s="72">
        <v>0</v>
      </c>
      <c r="AI105" s="72">
        <v>0</v>
      </c>
      <c r="AJ105" s="70">
        <v>1</v>
      </c>
      <c r="AK105" s="73">
        <v>0</v>
      </c>
      <c r="AL105" s="73">
        <v>4</v>
      </c>
      <c r="AM105" s="72">
        <v>2</v>
      </c>
      <c r="AN105" s="72">
        <v>13</v>
      </c>
      <c r="AO105" s="74">
        <v>0</v>
      </c>
      <c r="AP105" s="74">
        <v>6</v>
      </c>
      <c r="AQ105" s="74">
        <v>0</v>
      </c>
      <c r="AR105" s="74">
        <v>0</v>
      </c>
      <c r="AS105" s="74">
        <v>0</v>
      </c>
    </row>
    <row r="106" spans="1:45">
      <c r="A106" t="s">
        <v>932</v>
      </c>
      <c r="B106" t="s">
        <v>918</v>
      </c>
      <c r="C106" t="s">
        <v>727</v>
      </c>
      <c r="D106" t="s">
        <v>933</v>
      </c>
      <c r="E106" s="298" t="s">
        <v>28</v>
      </c>
      <c r="G106">
        <v>9</v>
      </c>
      <c r="H106" s="69">
        <f t="shared" si="1"/>
        <v>7</v>
      </c>
      <c r="I106" s="70">
        <v>5</v>
      </c>
      <c r="J106" s="70">
        <v>0</v>
      </c>
      <c r="K106" s="70">
        <v>1</v>
      </c>
      <c r="L106" s="70"/>
      <c r="M106" s="70">
        <v>1</v>
      </c>
      <c r="N106" s="70">
        <v>0</v>
      </c>
      <c r="O106" s="70">
        <v>0</v>
      </c>
      <c r="P106" s="72">
        <v>0</v>
      </c>
      <c r="Q106" s="72">
        <v>0</v>
      </c>
      <c r="R106" s="72">
        <v>0</v>
      </c>
      <c r="S106" s="72">
        <v>0</v>
      </c>
      <c r="T106" s="72">
        <v>0</v>
      </c>
      <c r="U106" s="72">
        <v>0</v>
      </c>
      <c r="V106" s="72">
        <v>0</v>
      </c>
      <c r="W106" s="72">
        <v>0</v>
      </c>
      <c r="X106" s="72">
        <v>5</v>
      </c>
      <c r="Y106" s="72">
        <v>2</v>
      </c>
      <c r="Z106" s="72">
        <v>0</v>
      </c>
      <c r="AA106" s="72">
        <v>7</v>
      </c>
      <c r="AB106" s="72">
        <v>9</v>
      </c>
      <c r="AC106" s="72">
        <v>0</v>
      </c>
      <c r="AD106" s="72">
        <v>0</v>
      </c>
      <c r="AE106" s="72">
        <v>9</v>
      </c>
      <c r="AF106" s="72">
        <v>0</v>
      </c>
      <c r="AG106" s="72">
        <v>0</v>
      </c>
      <c r="AH106" s="72">
        <v>0</v>
      </c>
      <c r="AI106" s="72">
        <v>0</v>
      </c>
      <c r="AJ106" s="70">
        <v>1</v>
      </c>
      <c r="AK106" s="73">
        <v>0</v>
      </c>
      <c r="AL106" s="73">
        <v>6</v>
      </c>
      <c r="AM106" s="72">
        <v>3</v>
      </c>
      <c r="AN106" s="72">
        <v>9</v>
      </c>
      <c r="AO106" s="74">
        <v>0</v>
      </c>
      <c r="AP106" s="74">
        <v>8</v>
      </c>
      <c r="AQ106" s="74">
        <v>0</v>
      </c>
      <c r="AR106" s="74">
        <v>0</v>
      </c>
      <c r="AS106" s="74">
        <v>0</v>
      </c>
    </row>
    <row r="107" spans="1:45">
      <c r="A107" t="s">
        <v>934</v>
      </c>
      <c r="B107" t="s">
        <v>918</v>
      </c>
      <c r="C107" t="s">
        <v>730</v>
      </c>
      <c r="D107" t="s">
        <v>935</v>
      </c>
      <c r="E107" s="298" t="s">
        <v>28</v>
      </c>
      <c r="G107">
        <v>12</v>
      </c>
      <c r="H107" s="69">
        <f t="shared" si="1"/>
        <v>10</v>
      </c>
      <c r="I107" s="70">
        <v>8</v>
      </c>
      <c r="J107" s="70">
        <v>0</v>
      </c>
      <c r="K107" s="70">
        <v>1</v>
      </c>
      <c r="L107" s="70"/>
      <c r="M107" s="70">
        <v>1</v>
      </c>
      <c r="N107" s="70">
        <v>0</v>
      </c>
      <c r="O107" s="70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9</v>
      </c>
      <c r="U107" s="72">
        <v>1</v>
      </c>
      <c r="V107" s="72">
        <v>0</v>
      </c>
      <c r="W107" s="72">
        <v>10</v>
      </c>
      <c r="X107" s="72">
        <v>11</v>
      </c>
      <c r="Y107" s="72">
        <v>3</v>
      </c>
      <c r="Z107" s="72">
        <v>0</v>
      </c>
      <c r="AA107" s="72">
        <v>14</v>
      </c>
      <c r="AB107" s="72">
        <v>0</v>
      </c>
      <c r="AC107" s="72">
        <v>0</v>
      </c>
      <c r="AD107" s="72">
        <v>0</v>
      </c>
      <c r="AE107" s="72">
        <v>0</v>
      </c>
      <c r="AF107" s="72">
        <v>0</v>
      </c>
      <c r="AG107" s="72">
        <v>0</v>
      </c>
      <c r="AH107" s="72">
        <v>0</v>
      </c>
      <c r="AI107" s="72">
        <v>0</v>
      </c>
      <c r="AJ107" s="70">
        <v>1</v>
      </c>
      <c r="AK107" s="73">
        <v>0</v>
      </c>
      <c r="AL107" s="73">
        <v>4</v>
      </c>
      <c r="AM107" s="72">
        <v>11</v>
      </c>
      <c r="AN107" s="72">
        <v>6</v>
      </c>
      <c r="AO107" s="74">
        <v>0</v>
      </c>
      <c r="AP107" s="74">
        <v>6</v>
      </c>
      <c r="AQ107" s="74">
        <v>0</v>
      </c>
      <c r="AR107" s="74">
        <v>0</v>
      </c>
      <c r="AS107" s="74">
        <v>0</v>
      </c>
    </row>
    <row r="108" spans="1:45">
      <c r="A108" t="s">
        <v>936</v>
      </c>
      <c r="B108" t="s">
        <v>918</v>
      </c>
      <c r="C108" t="s">
        <v>727</v>
      </c>
      <c r="D108" t="s">
        <v>937</v>
      </c>
      <c r="E108" s="298" t="s">
        <v>28</v>
      </c>
      <c r="G108">
        <v>6</v>
      </c>
      <c r="H108" s="69">
        <f t="shared" si="1"/>
        <v>4</v>
      </c>
      <c r="I108" s="70">
        <v>2</v>
      </c>
      <c r="J108" s="70">
        <v>0</v>
      </c>
      <c r="K108" s="70">
        <v>1</v>
      </c>
      <c r="L108" s="70"/>
      <c r="M108" s="70">
        <v>1</v>
      </c>
      <c r="N108" s="70">
        <v>0</v>
      </c>
      <c r="O108" s="70">
        <v>0</v>
      </c>
      <c r="P108" s="72">
        <v>0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</v>
      </c>
      <c r="X108" s="72">
        <v>2</v>
      </c>
      <c r="Y108" s="72">
        <v>3</v>
      </c>
      <c r="Z108" s="72">
        <v>0</v>
      </c>
      <c r="AA108" s="72">
        <v>5</v>
      </c>
      <c r="AB108" s="72">
        <v>6</v>
      </c>
      <c r="AC108" s="72">
        <v>1</v>
      </c>
      <c r="AD108" s="72">
        <v>0</v>
      </c>
      <c r="AE108" s="72">
        <v>7</v>
      </c>
      <c r="AF108" s="72">
        <v>0</v>
      </c>
      <c r="AG108" s="72">
        <v>0</v>
      </c>
      <c r="AH108" s="72">
        <v>0</v>
      </c>
      <c r="AI108" s="72">
        <v>0</v>
      </c>
      <c r="AJ108" s="70">
        <v>1</v>
      </c>
      <c r="AK108" s="73">
        <v>0</v>
      </c>
      <c r="AL108" s="73">
        <v>5</v>
      </c>
      <c r="AM108" s="72">
        <v>4</v>
      </c>
      <c r="AN108" s="72">
        <v>12</v>
      </c>
      <c r="AO108" s="74">
        <v>0</v>
      </c>
      <c r="AP108" s="74">
        <v>7</v>
      </c>
      <c r="AQ108" s="74">
        <v>0</v>
      </c>
      <c r="AR108" s="74">
        <v>0</v>
      </c>
      <c r="AS108" s="74">
        <v>0</v>
      </c>
    </row>
    <row r="109" spans="1:45">
      <c r="A109" t="s">
        <v>938</v>
      </c>
      <c r="B109" t="s">
        <v>918</v>
      </c>
      <c r="C109" t="s">
        <v>724</v>
      </c>
      <c r="D109" t="s">
        <v>939</v>
      </c>
      <c r="E109" s="298" t="s">
        <v>28</v>
      </c>
      <c r="G109">
        <v>17</v>
      </c>
      <c r="H109" s="69">
        <f t="shared" si="1"/>
        <v>15</v>
      </c>
      <c r="I109" s="70">
        <v>9</v>
      </c>
      <c r="J109" s="70">
        <v>5</v>
      </c>
      <c r="K109" s="70">
        <v>1</v>
      </c>
      <c r="L109" s="70"/>
      <c r="M109" s="70">
        <v>0</v>
      </c>
      <c r="N109" s="70">
        <v>0</v>
      </c>
      <c r="O109" s="70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2</v>
      </c>
      <c r="Y109" s="72">
        <v>2</v>
      </c>
      <c r="Z109" s="72">
        <v>0</v>
      </c>
      <c r="AA109" s="72">
        <v>4</v>
      </c>
      <c r="AB109" s="72">
        <v>19</v>
      </c>
      <c r="AC109" s="72">
        <v>10</v>
      </c>
      <c r="AD109" s="72">
        <v>0</v>
      </c>
      <c r="AE109" s="72">
        <v>29</v>
      </c>
      <c r="AF109" s="72">
        <v>0</v>
      </c>
      <c r="AG109" s="72">
        <v>0</v>
      </c>
      <c r="AH109" s="72">
        <v>0</v>
      </c>
      <c r="AI109" s="72">
        <v>0</v>
      </c>
      <c r="AJ109" s="70">
        <v>1</v>
      </c>
      <c r="AK109" s="73">
        <v>0</v>
      </c>
      <c r="AL109" s="73">
        <v>5</v>
      </c>
      <c r="AM109" s="72">
        <v>15</v>
      </c>
      <c r="AN109" s="72">
        <v>20</v>
      </c>
      <c r="AO109" s="74">
        <v>0</v>
      </c>
      <c r="AP109" s="74">
        <v>7</v>
      </c>
      <c r="AQ109" s="74">
        <v>0</v>
      </c>
      <c r="AR109" s="74">
        <v>0</v>
      </c>
      <c r="AS109" s="74">
        <v>0</v>
      </c>
    </row>
    <row r="110" spans="1:45">
      <c r="A110" t="s">
        <v>940</v>
      </c>
      <c r="B110" t="s">
        <v>918</v>
      </c>
      <c r="C110" t="s">
        <v>730</v>
      </c>
      <c r="D110" t="s">
        <v>941</v>
      </c>
      <c r="E110" s="298" t="s">
        <v>28</v>
      </c>
      <c r="G110">
        <v>11</v>
      </c>
      <c r="H110" s="69">
        <f t="shared" si="1"/>
        <v>9</v>
      </c>
      <c r="I110" s="70">
        <v>7</v>
      </c>
      <c r="J110" s="70">
        <v>1</v>
      </c>
      <c r="K110" s="70">
        <v>1</v>
      </c>
      <c r="L110" s="70"/>
      <c r="M110" s="70">
        <v>0</v>
      </c>
      <c r="N110" s="70">
        <v>0</v>
      </c>
      <c r="O110" s="70">
        <v>0</v>
      </c>
      <c r="P110" s="72">
        <v>0</v>
      </c>
      <c r="Q110" s="72">
        <v>0</v>
      </c>
      <c r="R110" s="72">
        <v>0</v>
      </c>
      <c r="S110" s="72">
        <v>0</v>
      </c>
      <c r="T110" s="72">
        <v>0</v>
      </c>
      <c r="U110" s="72">
        <v>0</v>
      </c>
      <c r="V110" s="72">
        <v>0</v>
      </c>
      <c r="W110" s="72">
        <v>0</v>
      </c>
      <c r="X110" s="72">
        <v>2</v>
      </c>
      <c r="Y110" s="72">
        <v>2</v>
      </c>
      <c r="Z110" s="72">
        <v>0</v>
      </c>
      <c r="AA110" s="72">
        <v>4</v>
      </c>
      <c r="AB110" s="72">
        <v>14</v>
      </c>
      <c r="AC110" s="72">
        <v>2</v>
      </c>
      <c r="AD110" s="72">
        <v>0</v>
      </c>
      <c r="AE110" s="72">
        <v>16</v>
      </c>
      <c r="AF110" s="72">
        <v>0</v>
      </c>
      <c r="AG110" s="72">
        <v>0</v>
      </c>
      <c r="AH110" s="72">
        <v>0</v>
      </c>
      <c r="AI110" s="72">
        <v>0</v>
      </c>
      <c r="AJ110" s="70">
        <v>1</v>
      </c>
      <c r="AK110" s="73">
        <v>0</v>
      </c>
      <c r="AL110" s="73">
        <v>4</v>
      </c>
      <c r="AM110" s="72">
        <v>0</v>
      </c>
      <c r="AN110" s="72">
        <v>11</v>
      </c>
      <c r="AO110" s="74">
        <v>0</v>
      </c>
      <c r="AP110" s="74">
        <v>7</v>
      </c>
      <c r="AQ110" s="74">
        <v>0</v>
      </c>
      <c r="AR110" s="74">
        <v>0</v>
      </c>
      <c r="AS110" s="74">
        <v>0</v>
      </c>
    </row>
    <row r="111" spans="1:45">
      <c r="A111" t="s">
        <v>942</v>
      </c>
      <c r="B111" t="s">
        <v>918</v>
      </c>
      <c r="C111" t="s">
        <v>730</v>
      </c>
      <c r="D111" t="s">
        <v>943</v>
      </c>
      <c r="E111" s="298" t="s">
        <v>28</v>
      </c>
      <c r="G111">
        <v>9</v>
      </c>
      <c r="H111" s="69">
        <f t="shared" si="1"/>
        <v>7</v>
      </c>
      <c r="I111" s="70">
        <v>6</v>
      </c>
      <c r="J111" s="70">
        <v>0</v>
      </c>
      <c r="K111" s="70">
        <v>1</v>
      </c>
      <c r="L111" s="70"/>
      <c r="M111" s="70">
        <v>0</v>
      </c>
      <c r="N111" s="70">
        <v>0</v>
      </c>
      <c r="O111" s="70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2</v>
      </c>
      <c r="U111" s="72">
        <v>0</v>
      </c>
      <c r="V111" s="72">
        <v>0</v>
      </c>
      <c r="W111" s="72">
        <v>2</v>
      </c>
      <c r="X111" s="72">
        <v>13</v>
      </c>
      <c r="Y111" s="72">
        <v>3</v>
      </c>
      <c r="Z111" s="72">
        <v>0</v>
      </c>
      <c r="AA111" s="72">
        <v>16</v>
      </c>
      <c r="AB111" s="72">
        <v>0</v>
      </c>
      <c r="AC111" s="72">
        <v>0</v>
      </c>
      <c r="AD111" s="72">
        <v>0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0">
        <v>1</v>
      </c>
      <c r="AK111" s="73">
        <v>0</v>
      </c>
      <c r="AL111" s="73">
        <v>3</v>
      </c>
      <c r="AM111" s="72">
        <v>12</v>
      </c>
      <c r="AN111" s="72">
        <v>1</v>
      </c>
      <c r="AO111" s="74">
        <v>1</v>
      </c>
      <c r="AP111" s="74">
        <v>4</v>
      </c>
      <c r="AQ111" s="74">
        <v>0</v>
      </c>
      <c r="AR111" s="74">
        <v>0</v>
      </c>
      <c r="AS111" s="74">
        <v>0</v>
      </c>
    </row>
    <row r="112" spans="1:45">
      <c r="A112" t="s">
        <v>944</v>
      </c>
      <c r="B112" t="s">
        <v>918</v>
      </c>
      <c r="C112" t="s">
        <v>727</v>
      </c>
      <c r="D112" t="s">
        <v>945</v>
      </c>
      <c r="E112" s="298" t="s">
        <v>28</v>
      </c>
      <c r="G112">
        <v>8</v>
      </c>
      <c r="H112" s="69">
        <f t="shared" si="1"/>
        <v>6</v>
      </c>
      <c r="I112" s="70">
        <v>5</v>
      </c>
      <c r="J112" s="70">
        <v>0</v>
      </c>
      <c r="K112" s="70">
        <v>1</v>
      </c>
      <c r="L112" s="70"/>
      <c r="M112" s="70">
        <v>0</v>
      </c>
      <c r="N112" s="70">
        <v>0</v>
      </c>
      <c r="O112" s="70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2</v>
      </c>
      <c r="Y112" s="72">
        <v>2</v>
      </c>
      <c r="Z112" s="72">
        <v>0</v>
      </c>
      <c r="AA112" s="72">
        <v>4</v>
      </c>
      <c r="AB112" s="72">
        <v>11</v>
      </c>
      <c r="AC112" s="72">
        <v>1</v>
      </c>
      <c r="AD112" s="72">
        <v>0</v>
      </c>
      <c r="AE112" s="72">
        <v>12</v>
      </c>
      <c r="AF112" s="72">
        <v>0</v>
      </c>
      <c r="AG112" s="72">
        <v>0</v>
      </c>
      <c r="AH112" s="72">
        <v>0</v>
      </c>
      <c r="AI112" s="72">
        <v>0</v>
      </c>
      <c r="AJ112" s="70">
        <v>1</v>
      </c>
      <c r="AK112" s="73">
        <v>0</v>
      </c>
      <c r="AL112" s="73">
        <v>3</v>
      </c>
      <c r="AM112" s="72">
        <v>2</v>
      </c>
      <c r="AN112" s="72">
        <v>6</v>
      </c>
      <c r="AO112" s="74">
        <v>0</v>
      </c>
      <c r="AP112" s="74">
        <v>5</v>
      </c>
      <c r="AQ112" s="74">
        <v>0</v>
      </c>
      <c r="AR112" s="74">
        <v>0</v>
      </c>
      <c r="AS112" s="74">
        <v>0</v>
      </c>
    </row>
    <row r="113" spans="1:45">
      <c r="A113" t="s">
        <v>946</v>
      </c>
      <c r="B113" t="s">
        <v>918</v>
      </c>
      <c r="C113" t="s">
        <v>727</v>
      </c>
      <c r="D113" t="s">
        <v>947</v>
      </c>
      <c r="E113" s="298" t="s">
        <v>28</v>
      </c>
      <c r="G113">
        <v>7</v>
      </c>
      <c r="H113" s="69">
        <f t="shared" si="1"/>
        <v>5</v>
      </c>
      <c r="I113" s="70">
        <v>3</v>
      </c>
      <c r="J113" s="70">
        <v>1</v>
      </c>
      <c r="K113" s="70">
        <v>1</v>
      </c>
      <c r="L113" s="70"/>
      <c r="M113" s="70">
        <v>0</v>
      </c>
      <c r="N113" s="70">
        <v>0</v>
      </c>
      <c r="O113" s="70">
        <v>0</v>
      </c>
      <c r="P113" s="72">
        <v>0</v>
      </c>
      <c r="Q113" s="72">
        <v>0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4</v>
      </c>
      <c r="Y113" s="72">
        <v>2</v>
      </c>
      <c r="Z113" s="72">
        <v>0</v>
      </c>
      <c r="AA113" s="72">
        <v>6</v>
      </c>
      <c r="AB113" s="72">
        <v>5</v>
      </c>
      <c r="AC113" s="72">
        <v>2</v>
      </c>
      <c r="AD113" s="72">
        <v>0</v>
      </c>
      <c r="AE113" s="72">
        <v>7</v>
      </c>
      <c r="AF113" s="72">
        <v>0</v>
      </c>
      <c r="AG113" s="72">
        <v>0</v>
      </c>
      <c r="AH113" s="72">
        <v>0</v>
      </c>
      <c r="AI113" s="72">
        <v>0</v>
      </c>
      <c r="AJ113" s="70">
        <v>1</v>
      </c>
      <c r="AK113" s="73">
        <v>0</v>
      </c>
      <c r="AL113" s="73">
        <v>5</v>
      </c>
      <c r="AM113" s="72">
        <v>3</v>
      </c>
      <c r="AN113" s="72">
        <v>7</v>
      </c>
      <c r="AO113" s="74">
        <v>0</v>
      </c>
      <c r="AP113" s="74">
        <v>7</v>
      </c>
      <c r="AQ113" s="74">
        <v>0</v>
      </c>
      <c r="AR113" s="74">
        <v>0</v>
      </c>
      <c r="AS113" s="74">
        <v>0</v>
      </c>
    </row>
    <row r="114" spans="1:45">
      <c r="A114" t="s">
        <v>948</v>
      </c>
      <c r="B114" t="s">
        <v>918</v>
      </c>
      <c r="C114" t="s">
        <v>730</v>
      </c>
      <c r="D114" t="s">
        <v>949</v>
      </c>
      <c r="E114" s="298" t="s">
        <v>28</v>
      </c>
      <c r="G114">
        <v>7</v>
      </c>
      <c r="H114" s="69">
        <f t="shared" si="1"/>
        <v>5</v>
      </c>
      <c r="I114" s="70">
        <v>3</v>
      </c>
      <c r="J114" s="70">
        <v>1</v>
      </c>
      <c r="K114" s="70">
        <v>1</v>
      </c>
      <c r="L114" s="70"/>
      <c r="M114" s="70">
        <v>0</v>
      </c>
      <c r="N114" s="70">
        <v>0</v>
      </c>
      <c r="O114" s="70">
        <v>0</v>
      </c>
      <c r="P114" s="72">
        <v>0</v>
      </c>
      <c r="Q114" s="72">
        <v>0</v>
      </c>
      <c r="R114" s="72">
        <v>0</v>
      </c>
      <c r="S114" s="72">
        <v>0</v>
      </c>
      <c r="T114" s="72">
        <v>2</v>
      </c>
      <c r="U114" s="72">
        <v>0</v>
      </c>
      <c r="V114" s="72">
        <v>0</v>
      </c>
      <c r="W114" s="72">
        <v>2</v>
      </c>
      <c r="X114" s="72">
        <v>8</v>
      </c>
      <c r="Y114" s="72">
        <v>4</v>
      </c>
      <c r="Z114" s="72">
        <v>0</v>
      </c>
      <c r="AA114" s="72">
        <v>12</v>
      </c>
      <c r="AB114" s="72">
        <v>0</v>
      </c>
      <c r="AC114" s="72">
        <v>0</v>
      </c>
      <c r="AD114" s="72">
        <v>0</v>
      </c>
      <c r="AE114" s="72">
        <v>0</v>
      </c>
      <c r="AF114" s="72">
        <v>0</v>
      </c>
      <c r="AG114" s="72">
        <v>0</v>
      </c>
      <c r="AH114" s="72">
        <v>0</v>
      </c>
      <c r="AI114" s="72">
        <v>0</v>
      </c>
      <c r="AJ114" s="70">
        <v>1</v>
      </c>
      <c r="AK114" s="73">
        <v>0</v>
      </c>
      <c r="AL114" s="73">
        <v>5</v>
      </c>
      <c r="AM114" s="72">
        <v>5</v>
      </c>
      <c r="AN114" s="72">
        <v>12</v>
      </c>
      <c r="AO114" s="74">
        <v>1</v>
      </c>
      <c r="AP114" s="74">
        <v>5</v>
      </c>
      <c r="AQ114" s="74">
        <v>0</v>
      </c>
      <c r="AR114" s="74">
        <v>0</v>
      </c>
      <c r="AS114" s="74">
        <v>0</v>
      </c>
    </row>
    <row r="115" spans="1:45">
      <c r="A115" t="s">
        <v>950</v>
      </c>
      <c r="B115" t="s">
        <v>918</v>
      </c>
      <c r="C115" t="s">
        <v>730</v>
      </c>
      <c r="D115" t="s">
        <v>951</v>
      </c>
      <c r="E115" s="298" t="s">
        <v>28</v>
      </c>
      <c r="G115">
        <v>7</v>
      </c>
      <c r="H115" s="69">
        <f t="shared" si="1"/>
        <v>5</v>
      </c>
      <c r="I115" s="70">
        <v>1</v>
      </c>
      <c r="J115" s="70">
        <v>2</v>
      </c>
      <c r="K115" s="70">
        <v>1</v>
      </c>
      <c r="L115" s="70"/>
      <c r="M115" s="70">
        <v>1</v>
      </c>
      <c r="N115" s="70">
        <v>0</v>
      </c>
      <c r="O115" s="70">
        <v>0</v>
      </c>
      <c r="P115" s="72">
        <v>0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2</v>
      </c>
      <c r="Y115" s="72">
        <v>2</v>
      </c>
      <c r="Z115" s="72">
        <v>0</v>
      </c>
      <c r="AA115" s="72">
        <v>4</v>
      </c>
      <c r="AB115" s="72">
        <v>4</v>
      </c>
      <c r="AC115" s="72">
        <v>4</v>
      </c>
      <c r="AD115" s="72">
        <v>0</v>
      </c>
      <c r="AE115" s="72">
        <v>8</v>
      </c>
      <c r="AF115" s="72">
        <v>0</v>
      </c>
      <c r="AG115" s="72">
        <v>0</v>
      </c>
      <c r="AH115" s="72">
        <v>0</v>
      </c>
      <c r="AI115" s="72">
        <v>0</v>
      </c>
      <c r="AJ115" s="70">
        <v>1</v>
      </c>
      <c r="AK115" s="73">
        <v>0</v>
      </c>
      <c r="AL115" s="73">
        <v>3</v>
      </c>
      <c r="AM115" s="72">
        <v>2</v>
      </c>
      <c r="AN115" s="72">
        <v>8</v>
      </c>
      <c r="AO115" s="74">
        <v>0</v>
      </c>
      <c r="AP115" s="74">
        <v>5</v>
      </c>
      <c r="AQ115" s="74">
        <v>0</v>
      </c>
      <c r="AR115" s="74">
        <v>0</v>
      </c>
      <c r="AS115" s="74">
        <v>0</v>
      </c>
    </row>
    <row r="116" spans="1:45">
      <c r="A116" t="s">
        <v>952</v>
      </c>
      <c r="B116" t="s">
        <v>918</v>
      </c>
      <c r="C116" t="s">
        <v>727</v>
      </c>
      <c r="D116" t="s">
        <v>953</v>
      </c>
      <c r="E116" s="298" t="s">
        <v>28</v>
      </c>
      <c r="G116">
        <v>9</v>
      </c>
      <c r="H116" s="69">
        <f t="shared" si="1"/>
        <v>7</v>
      </c>
      <c r="I116" s="70">
        <v>6</v>
      </c>
      <c r="J116" s="70">
        <v>0</v>
      </c>
      <c r="K116" s="70">
        <v>1</v>
      </c>
      <c r="L116" s="70"/>
      <c r="M116" s="70">
        <v>0</v>
      </c>
      <c r="N116" s="70">
        <v>0</v>
      </c>
      <c r="O116" s="70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2</v>
      </c>
      <c r="Y116" s="72">
        <v>2</v>
      </c>
      <c r="Z116" s="72">
        <v>0</v>
      </c>
      <c r="AA116" s="72">
        <v>4</v>
      </c>
      <c r="AB116" s="72">
        <v>14</v>
      </c>
      <c r="AC116" s="72">
        <v>1</v>
      </c>
      <c r="AD116" s="72">
        <v>0</v>
      </c>
      <c r="AE116" s="72">
        <v>15</v>
      </c>
      <c r="AF116" s="72">
        <v>0</v>
      </c>
      <c r="AG116" s="72">
        <v>0</v>
      </c>
      <c r="AH116" s="72">
        <v>0</v>
      </c>
      <c r="AI116" s="72">
        <v>0</v>
      </c>
      <c r="AJ116" s="70">
        <v>1</v>
      </c>
      <c r="AK116" s="73">
        <v>0</v>
      </c>
      <c r="AL116" s="73">
        <v>5</v>
      </c>
      <c r="AM116" s="72">
        <v>4</v>
      </c>
      <c r="AN116" s="72">
        <v>8</v>
      </c>
      <c r="AO116" s="74">
        <v>0</v>
      </c>
      <c r="AP116" s="74">
        <v>7</v>
      </c>
      <c r="AQ116" s="74">
        <v>0</v>
      </c>
      <c r="AR116" s="74">
        <v>0</v>
      </c>
      <c r="AS116" s="74">
        <v>0</v>
      </c>
    </row>
    <row r="117" spans="1:45">
      <c r="A117" t="s">
        <v>954</v>
      </c>
      <c r="B117" t="s">
        <v>918</v>
      </c>
      <c r="C117" t="s">
        <v>724</v>
      </c>
      <c r="D117" t="s">
        <v>955</v>
      </c>
      <c r="E117" s="298" t="s">
        <v>28</v>
      </c>
      <c r="G117">
        <v>15</v>
      </c>
      <c r="H117" s="69">
        <f t="shared" si="1"/>
        <v>13</v>
      </c>
      <c r="I117" s="70">
        <v>6</v>
      </c>
      <c r="J117" s="70">
        <v>5</v>
      </c>
      <c r="K117" s="70">
        <v>1</v>
      </c>
      <c r="L117" s="70"/>
      <c r="M117" s="70">
        <v>1</v>
      </c>
      <c r="N117" s="70">
        <v>0</v>
      </c>
      <c r="O117" s="70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12</v>
      </c>
      <c r="U117" s="72">
        <v>10</v>
      </c>
      <c r="V117" s="72">
        <v>0</v>
      </c>
      <c r="W117" s="72">
        <v>22</v>
      </c>
      <c r="X117" s="72">
        <v>4</v>
      </c>
      <c r="Y117" s="72">
        <v>2</v>
      </c>
      <c r="Z117" s="72">
        <v>0</v>
      </c>
      <c r="AA117" s="72">
        <v>6</v>
      </c>
      <c r="AB117" s="72">
        <v>0</v>
      </c>
      <c r="AC117" s="72">
        <v>0</v>
      </c>
      <c r="AD117" s="72">
        <v>0</v>
      </c>
      <c r="AE117" s="72">
        <v>0</v>
      </c>
      <c r="AF117" s="72">
        <v>0</v>
      </c>
      <c r="AG117" s="72">
        <v>0</v>
      </c>
      <c r="AH117" s="72">
        <v>0</v>
      </c>
      <c r="AI117" s="72">
        <v>0</v>
      </c>
      <c r="AJ117" s="70">
        <v>1</v>
      </c>
      <c r="AK117" s="73">
        <v>0</v>
      </c>
      <c r="AL117" s="73">
        <v>9</v>
      </c>
      <c r="AM117" s="72">
        <v>3</v>
      </c>
      <c r="AN117" s="72">
        <v>38</v>
      </c>
      <c r="AO117" s="74">
        <v>2</v>
      </c>
      <c r="AP117" s="74">
        <v>9</v>
      </c>
      <c r="AQ117" s="74">
        <v>0</v>
      </c>
      <c r="AR117" s="74">
        <v>0</v>
      </c>
      <c r="AS117" s="74">
        <v>0</v>
      </c>
    </row>
    <row r="118" spans="1:45">
      <c r="A118" t="s">
        <v>956</v>
      </c>
      <c r="B118" t="s">
        <v>918</v>
      </c>
      <c r="C118" t="s">
        <v>724</v>
      </c>
      <c r="D118" t="s">
        <v>957</v>
      </c>
      <c r="E118" s="298" t="s">
        <v>28</v>
      </c>
      <c r="G118">
        <v>38</v>
      </c>
      <c r="H118" s="69">
        <f t="shared" si="1"/>
        <v>36</v>
      </c>
      <c r="I118" s="70">
        <v>22</v>
      </c>
      <c r="J118" s="70">
        <v>12</v>
      </c>
      <c r="K118" s="70">
        <v>1</v>
      </c>
      <c r="L118" s="70"/>
      <c r="M118" s="70">
        <v>1</v>
      </c>
      <c r="N118" s="70">
        <v>0</v>
      </c>
      <c r="O118" s="70">
        <v>0</v>
      </c>
      <c r="P118" s="72">
        <v>0</v>
      </c>
      <c r="Q118" s="72">
        <v>0</v>
      </c>
      <c r="R118" s="72">
        <v>0</v>
      </c>
      <c r="S118" s="72">
        <v>0</v>
      </c>
      <c r="T118" s="72">
        <v>21</v>
      </c>
      <c r="U118" s="72">
        <v>4</v>
      </c>
      <c r="V118" s="72">
        <v>0</v>
      </c>
      <c r="W118" s="72">
        <v>25</v>
      </c>
      <c r="X118" s="72">
        <v>15</v>
      </c>
      <c r="Y118" s="72">
        <v>23</v>
      </c>
      <c r="Z118" s="72">
        <v>0</v>
      </c>
      <c r="AA118" s="72">
        <v>38</v>
      </c>
      <c r="AB118" s="72">
        <v>17</v>
      </c>
      <c r="AC118" s="72">
        <v>0</v>
      </c>
      <c r="AD118" s="72">
        <v>0</v>
      </c>
      <c r="AE118" s="72">
        <v>17</v>
      </c>
      <c r="AF118" s="72">
        <v>0</v>
      </c>
      <c r="AG118" s="72">
        <v>0</v>
      </c>
      <c r="AH118" s="72">
        <v>0</v>
      </c>
      <c r="AI118" s="72">
        <v>0</v>
      </c>
      <c r="AJ118" s="70">
        <v>1</v>
      </c>
      <c r="AK118" s="73">
        <v>0</v>
      </c>
      <c r="AL118" s="73">
        <v>12</v>
      </c>
      <c r="AM118" s="72">
        <v>17</v>
      </c>
      <c r="AN118" s="72">
        <v>35</v>
      </c>
      <c r="AO118" s="74">
        <v>0</v>
      </c>
      <c r="AP118" s="74">
        <v>14</v>
      </c>
      <c r="AQ118" s="74">
        <v>0</v>
      </c>
      <c r="AR118" s="74">
        <v>0</v>
      </c>
      <c r="AS118" s="74">
        <v>0</v>
      </c>
    </row>
    <row r="119" spans="1:45">
      <c r="A119" t="s">
        <v>958</v>
      </c>
      <c r="B119" t="s">
        <v>918</v>
      </c>
      <c r="C119" t="s">
        <v>727</v>
      </c>
      <c r="D119" t="s">
        <v>959</v>
      </c>
      <c r="E119" s="298" t="s">
        <v>28</v>
      </c>
      <c r="G119">
        <v>23</v>
      </c>
      <c r="H119" s="69">
        <f t="shared" si="1"/>
        <v>21</v>
      </c>
      <c r="I119" s="70">
        <v>11</v>
      </c>
      <c r="J119" s="70">
        <v>7</v>
      </c>
      <c r="K119" s="70">
        <v>1</v>
      </c>
      <c r="L119" s="70"/>
      <c r="M119" s="70">
        <v>2</v>
      </c>
      <c r="N119" s="70">
        <v>0</v>
      </c>
      <c r="O119" s="70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7</v>
      </c>
      <c r="Y119" s="72">
        <v>20</v>
      </c>
      <c r="Z119" s="72">
        <v>0</v>
      </c>
      <c r="AA119" s="72">
        <v>27</v>
      </c>
      <c r="AB119" s="72">
        <v>7</v>
      </c>
      <c r="AC119" s="72">
        <v>1</v>
      </c>
      <c r="AD119" s="72">
        <v>0</v>
      </c>
      <c r="AE119" s="72">
        <v>8</v>
      </c>
      <c r="AF119" s="72">
        <v>8</v>
      </c>
      <c r="AG119" s="72">
        <v>1</v>
      </c>
      <c r="AH119" s="72">
        <v>0</v>
      </c>
      <c r="AI119" s="72">
        <v>9</v>
      </c>
      <c r="AJ119" s="70">
        <v>1</v>
      </c>
      <c r="AK119" s="73">
        <v>0</v>
      </c>
      <c r="AL119" s="73">
        <v>9</v>
      </c>
      <c r="AM119" s="72">
        <v>4</v>
      </c>
      <c r="AN119" s="72">
        <v>53</v>
      </c>
      <c r="AO119" s="74">
        <v>1</v>
      </c>
      <c r="AP119" s="74">
        <v>9</v>
      </c>
      <c r="AQ119" s="74">
        <v>0</v>
      </c>
      <c r="AR119" s="74">
        <v>0</v>
      </c>
      <c r="AS119" s="74">
        <v>0</v>
      </c>
    </row>
    <row r="120" spans="1:45">
      <c r="A120" t="s">
        <v>960</v>
      </c>
      <c r="B120" t="s">
        <v>918</v>
      </c>
      <c r="C120" t="s">
        <v>724</v>
      </c>
      <c r="D120" t="s">
        <v>961</v>
      </c>
      <c r="E120" s="298" t="s">
        <v>28</v>
      </c>
      <c r="G120">
        <v>28</v>
      </c>
      <c r="H120" s="69">
        <f t="shared" si="1"/>
        <v>26</v>
      </c>
      <c r="I120" s="70">
        <v>16</v>
      </c>
      <c r="J120" s="70">
        <v>9</v>
      </c>
      <c r="K120" s="70">
        <v>1</v>
      </c>
      <c r="L120" s="70"/>
      <c r="M120" s="70">
        <v>0</v>
      </c>
      <c r="N120" s="70">
        <v>0</v>
      </c>
      <c r="O120" s="70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18</v>
      </c>
      <c r="U120" s="72">
        <v>14</v>
      </c>
      <c r="V120" s="72">
        <v>0</v>
      </c>
      <c r="W120" s="72">
        <v>32</v>
      </c>
      <c r="X120" s="72">
        <v>2</v>
      </c>
      <c r="Y120" s="72">
        <v>3</v>
      </c>
      <c r="Z120" s="72">
        <v>0</v>
      </c>
      <c r="AA120" s="72">
        <v>5</v>
      </c>
      <c r="AB120" s="72">
        <v>13</v>
      </c>
      <c r="AC120" s="72">
        <v>6</v>
      </c>
      <c r="AD120" s="72">
        <v>0</v>
      </c>
      <c r="AE120" s="72">
        <v>19</v>
      </c>
      <c r="AF120" s="72">
        <v>0</v>
      </c>
      <c r="AG120" s="72">
        <v>0</v>
      </c>
      <c r="AH120" s="72">
        <v>0</v>
      </c>
      <c r="AI120" s="72">
        <v>0</v>
      </c>
      <c r="AJ120" s="70">
        <v>1</v>
      </c>
      <c r="AK120" s="73">
        <v>0</v>
      </c>
      <c r="AL120" s="73">
        <v>10</v>
      </c>
      <c r="AM120" s="72">
        <v>36</v>
      </c>
      <c r="AN120" s="72">
        <v>20</v>
      </c>
      <c r="AO120" s="74">
        <v>0</v>
      </c>
      <c r="AP120" s="74">
        <v>12</v>
      </c>
      <c r="AQ120" s="74">
        <v>0</v>
      </c>
      <c r="AR120" s="74">
        <v>0</v>
      </c>
      <c r="AS120" s="74">
        <v>0</v>
      </c>
    </row>
    <row r="121" spans="1:45">
      <c r="A121" t="s">
        <v>962</v>
      </c>
      <c r="B121" t="s">
        <v>918</v>
      </c>
      <c r="C121" t="s">
        <v>730</v>
      </c>
      <c r="D121" t="s">
        <v>963</v>
      </c>
      <c r="E121" s="298" t="s">
        <v>28</v>
      </c>
      <c r="G121">
        <v>9</v>
      </c>
      <c r="H121" s="69">
        <f t="shared" si="1"/>
        <v>7</v>
      </c>
      <c r="I121" s="70">
        <v>5</v>
      </c>
      <c r="J121" s="70">
        <v>0</v>
      </c>
      <c r="K121" s="70">
        <v>1</v>
      </c>
      <c r="L121" s="70"/>
      <c r="M121" s="70">
        <v>1</v>
      </c>
      <c r="N121" s="70">
        <v>0</v>
      </c>
      <c r="O121" s="70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72">
        <v>5</v>
      </c>
      <c r="Y121" s="72">
        <v>2</v>
      </c>
      <c r="Z121" s="72">
        <v>0</v>
      </c>
      <c r="AA121" s="72">
        <v>7</v>
      </c>
      <c r="AB121" s="72">
        <v>9</v>
      </c>
      <c r="AC121" s="72">
        <v>0</v>
      </c>
      <c r="AD121" s="72">
        <v>0</v>
      </c>
      <c r="AE121" s="72">
        <v>9</v>
      </c>
      <c r="AF121" s="72">
        <v>0</v>
      </c>
      <c r="AG121" s="72">
        <v>0</v>
      </c>
      <c r="AH121" s="72">
        <v>0</v>
      </c>
      <c r="AI121" s="72">
        <v>0</v>
      </c>
      <c r="AJ121" s="70">
        <v>1</v>
      </c>
      <c r="AK121" s="73">
        <v>0</v>
      </c>
      <c r="AL121" s="73">
        <v>6</v>
      </c>
      <c r="AM121" s="72">
        <v>5</v>
      </c>
      <c r="AN121" s="72">
        <v>16</v>
      </c>
      <c r="AO121" s="74">
        <v>0</v>
      </c>
      <c r="AP121" s="74">
        <v>8</v>
      </c>
      <c r="AQ121" s="74">
        <v>0</v>
      </c>
      <c r="AR121" s="74">
        <v>0</v>
      </c>
      <c r="AS121" s="74">
        <v>0</v>
      </c>
    </row>
    <row r="122" spans="1:45">
      <c r="A122" t="s">
        <v>964</v>
      </c>
      <c r="B122" t="s">
        <v>918</v>
      </c>
      <c r="C122" t="s">
        <v>727</v>
      </c>
      <c r="D122" t="s">
        <v>965</v>
      </c>
      <c r="E122" s="298" t="s">
        <v>28</v>
      </c>
      <c r="G122">
        <v>12</v>
      </c>
      <c r="H122" s="69">
        <f t="shared" si="1"/>
        <v>10</v>
      </c>
      <c r="I122" s="70">
        <v>2</v>
      </c>
      <c r="J122" s="70">
        <v>0</v>
      </c>
      <c r="K122" s="70">
        <v>1</v>
      </c>
      <c r="L122" s="70"/>
      <c r="M122" s="70">
        <v>7</v>
      </c>
      <c r="N122" s="70">
        <v>0</v>
      </c>
      <c r="O122" s="70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7</v>
      </c>
      <c r="Y122" s="72">
        <v>2</v>
      </c>
      <c r="Z122" s="72">
        <v>0</v>
      </c>
      <c r="AA122" s="72">
        <v>9</v>
      </c>
      <c r="AB122" s="72">
        <v>13</v>
      </c>
      <c r="AC122" s="72">
        <v>0</v>
      </c>
      <c r="AD122" s="72">
        <v>0</v>
      </c>
      <c r="AE122" s="72">
        <v>13</v>
      </c>
      <c r="AF122" s="72">
        <v>0</v>
      </c>
      <c r="AG122" s="72">
        <v>0</v>
      </c>
      <c r="AH122" s="72">
        <v>0</v>
      </c>
      <c r="AI122" s="72">
        <v>0</v>
      </c>
      <c r="AJ122" s="70">
        <v>1</v>
      </c>
      <c r="AK122" s="73">
        <v>0</v>
      </c>
      <c r="AL122" s="73">
        <v>5</v>
      </c>
      <c r="AM122" s="72">
        <v>0</v>
      </c>
      <c r="AN122" s="72">
        <v>26</v>
      </c>
      <c r="AO122" s="74">
        <v>0</v>
      </c>
      <c r="AP122" s="74">
        <v>6</v>
      </c>
      <c r="AQ122" s="74">
        <v>0</v>
      </c>
      <c r="AR122" s="74">
        <v>0</v>
      </c>
      <c r="AS122" s="74">
        <v>0</v>
      </c>
    </row>
    <row r="123" spans="1:45">
      <c r="A123" t="s">
        <v>966</v>
      </c>
      <c r="B123" t="s">
        <v>918</v>
      </c>
      <c r="C123" t="s">
        <v>727</v>
      </c>
      <c r="D123" t="s">
        <v>967</v>
      </c>
      <c r="E123" s="298" t="s">
        <v>28</v>
      </c>
      <c r="G123">
        <v>6</v>
      </c>
      <c r="H123" s="69">
        <f t="shared" si="1"/>
        <v>4</v>
      </c>
      <c r="I123" s="70">
        <v>3</v>
      </c>
      <c r="J123" s="70">
        <v>0</v>
      </c>
      <c r="K123" s="70">
        <v>1</v>
      </c>
      <c r="L123" s="70"/>
      <c r="M123" s="70">
        <v>0</v>
      </c>
      <c r="N123" s="70">
        <v>0</v>
      </c>
      <c r="O123" s="70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0</v>
      </c>
      <c r="X123" s="72">
        <v>8</v>
      </c>
      <c r="Y123" s="72">
        <v>2</v>
      </c>
      <c r="Z123" s="72">
        <v>0</v>
      </c>
      <c r="AA123" s="72">
        <v>10</v>
      </c>
      <c r="AB123" s="72">
        <v>0</v>
      </c>
      <c r="AC123" s="72">
        <v>0</v>
      </c>
      <c r="AD123" s="72">
        <v>0</v>
      </c>
      <c r="AE123" s="72">
        <v>0</v>
      </c>
      <c r="AF123" s="72">
        <v>0</v>
      </c>
      <c r="AG123" s="72">
        <v>0</v>
      </c>
      <c r="AH123" s="72">
        <v>0</v>
      </c>
      <c r="AI123" s="72">
        <v>0</v>
      </c>
      <c r="AJ123" s="70">
        <v>1</v>
      </c>
      <c r="AK123" s="73">
        <v>0</v>
      </c>
      <c r="AL123" s="73">
        <v>4</v>
      </c>
      <c r="AM123" s="72">
        <v>3</v>
      </c>
      <c r="AN123" s="72">
        <v>11</v>
      </c>
      <c r="AO123" s="74">
        <v>1</v>
      </c>
      <c r="AP123" s="74">
        <v>5</v>
      </c>
      <c r="AQ123" s="74">
        <v>0</v>
      </c>
      <c r="AR123" s="74">
        <v>0</v>
      </c>
      <c r="AS123" s="74">
        <v>0</v>
      </c>
    </row>
    <row r="124" spans="1:45">
      <c r="A124" t="s">
        <v>968</v>
      </c>
      <c r="B124" t="s">
        <v>918</v>
      </c>
      <c r="C124" t="s">
        <v>727</v>
      </c>
      <c r="D124" t="s">
        <v>969</v>
      </c>
      <c r="E124" s="298" t="s">
        <v>28</v>
      </c>
      <c r="G124">
        <v>10</v>
      </c>
      <c r="H124" s="69">
        <f t="shared" si="1"/>
        <v>8</v>
      </c>
      <c r="I124" s="70">
        <v>4</v>
      </c>
      <c r="J124" s="70">
        <v>2</v>
      </c>
      <c r="K124" s="70">
        <v>1</v>
      </c>
      <c r="L124" s="70"/>
      <c r="M124" s="70">
        <v>0</v>
      </c>
      <c r="N124" s="70">
        <v>1</v>
      </c>
      <c r="O124" s="70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2</v>
      </c>
      <c r="Y124" s="72">
        <v>2</v>
      </c>
      <c r="Z124" s="72">
        <v>0</v>
      </c>
      <c r="AA124" s="72">
        <v>4</v>
      </c>
      <c r="AB124" s="72">
        <v>8</v>
      </c>
      <c r="AC124" s="72">
        <v>6</v>
      </c>
      <c r="AD124" s="72">
        <v>0</v>
      </c>
      <c r="AE124" s="72">
        <v>14</v>
      </c>
      <c r="AF124" s="72">
        <v>0</v>
      </c>
      <c r="AG124" s="72">
        <v>0</v>
      </c>
      <c r="AH124" s="72">
        <v>0</v>
      </c>
      <c r="AI124" s="72">
        <v>0</v>
      </c>
      <c r="AJ124" s="70">
        <v>1</v>
      </c>
      <c r="AK124" s="73">
        <v>0</v>
      </c>
      <c r="AL124" s="73">
        <v>5</v>
      </c>
      <c r="AM124" s="72">
        <v>3</v>
      </c>
      <c r="AN124" s="72">
        <v>16</v>
      </c>
      <c r="AO124" s="74">
        <v>0</v>
      </c>
      <c r="AP124" s="74">
        <v>7</v>
      </c>
      <c r="AQ124" s="74">
        <v>0</v>
      </c>
      <c r="AR124" s="74">
        <v>0</v>
      </c>
      <c r="AS124" s="74">
        <v>0</v>
      </c>
    </row>
    <row r="125" spans="1:45">
      <c r="A125" t="s">
        <v>970</v>
      </c>
      <c r="B125" t="s">
        <v>918</v>
      </c>
      <c r="C125" t="s">
        <v>724</v>
      </c>
      <c r="D125" t="s">
        <v>971</v>
      </c>
      <c r="E125" s="298" t="s">
        <v>28</v>
      </c>
      <c r="G125">
        <v>18</v>
      </c>
      <c r="H125" s="69">
        <f t="shared" si="1"/>
        <v>16</v>
      </c>
      <c r="I125" s="70">
        <v>8</v>
      </c>
      <c r="J125" s="70">
        <v>6</v>
      </c>
      <c r="K125" s="70">
        <v>1</v>
      </c>
      <c r="L125" s="70"/>
      <c r="M125" s="70">
        <v>1</v>
      </c>
      <c r="N125" s="70">
        <v>0</v>
      </c>
      <c r="O125" s="70">
        <v>0</v>
      </c>
      <c r="P125" s="72">
        <v>0</v>
      </c>
      <c r="Q125" s="72">
        <v>0</v>
      </c>
      <c r="R125" s="72">
        <v>0</v>
      </c>
      <c r="S125" s="72">
        <v>0</v>
      </c>
      <c r="T125" s="72">
        <v>27</v>
      </c>
      <c r="U125" s="72">
        <v>6</v>
      </c>
      <c r="V125" s="72">
        <v>0</v>
      </c>
      <c r="W125" s="72">
        <v>33</v>
      </c>
      <c r="X125" s="72">
        <v>7</v>
      </c>
      <c r="Y125" s="72">
        <v>3</v>
      </c>
      <c r="Z125" s="72">
        <v>0</v>
      </c>
      <c r="AA125" s="72">
        <v>10</v>
      </c>
      <c r="AB125" s="72">
        <v>1</v>
      </c>
      <c r="AC125" s="72">
        <v>1</v>
      </c>
      <c r="AD125" s="72">
        <v>0</v>
      </c>
      <c r="AE125" s="72">
        <v>2</v>
      </c>
      <c r="AF125" s="72">
        <v>0</v>
      </c>
      <c r="AG125" s="72">
        <v>0</v>
      </c>
      <c r="AH125" s="72">
        <v>0</v>
      </c>
      <c r="AI125" s="72">
        <v>0</v>
      </c>
      <c r="AJ125" s="70">
        <v>1</v>
      </c>
      <c r="AK125" s="73">
        <v>0</v>
      </c>
      <c r="AL125" s="73">
        <v>7</v>
      </c>
      <c r="AM125" s="72">
        <v>2</v>
      </c>
      <c r="AN125" s="72">
        <v>37</v>
      </c>
      <c r="AO125" s="74">
        <v>0</v>
      </c>
      <c r="AP125" s="74">
        <v>9</v>
      </c>
      <c r="AQ125" s="74">
        <v>0</v>
      </c>
      <c r="AR125" s="74">
        <v>0</v>
      </c>
      <c r="AS125" s="74">
        <v>0</v>
      </c>
    </row>
    <row r="126" spans="1:45">
      <c r="A126" t="s">
        <v>972</v>
      </c>
      <c r="B126" t="s">
        <v>918</v>
      </c>
      <c r="C126" t="s">
        <v>724</v>
      </c>
      <c r="D126" t="s">
        <v>973</v>
      </c>
      <c r="E126" s="298" t="s">
        <v>28</v>
      </c>
      <c r="G126">
        <v>24</v>
      </c>
      <c r="H126" s="69">
        <f t="shared" si="1"/>
        <v>22</v>
      </c>
      <c r="I126" s="70">
        <v>1</v>
      </c>
      <c r="J126" s="70">
        <v>10</v>
      </c>
      <c r="K126" s="70">
        <v>1</v>
      </c>
      <c r="L126" s="70"/>
      <c r="M126" s="70">
        <v>0</v>
      </c>
      <c r="N126" s="70">
        <v>10</v>
      </c>
      <c r="O126" s="70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  <c r="X126" s="72">
        <v>4</v>
      </c>
      <c r="Y126" s="72">
        <v>8</v>
      </c>
      <c r="Z126" s="72">
        <v>0</v>
      </c>
      <c r="AA126" s="72">
        <v>12</v>
      </c>
      <c r="AB126" s="72">
        <v>3</v>
      </c>
      <c r="AC126" s="72">
        <v>29</v>
      </c>
      <c r="AD126" s="72">
        <v>0</v>
      </c>
      <c r="AE126" s="72">
        <v>32</v>
      </c>
      <c r="AF126" s="72">
        <v>0</v>
      </c>
      <c r="AG126" s="72">
        <v>0</v>
      </c>
      <c r="AH126" s="72">
        <v>0</v>
      </c>
      <c r="AI126" s="72">
        <v>0</v>
      </c>
      <c r="AJ126" s="70">
        <v>1</v>
      </c>
      <c r="AK126" s="73">
        <v>0</v>
      </c>
      <c r="AL126" s="73">
        <v>9</v>
      </c>
      <c r="AM126" s="72">
        <v>17</v>
      </c>
      <c r="AN126" s="72">
        <v>31</v>
      </c>
      <c r="AO126" s="74">
        <v>0</v>
      </c>
      <c r="AP126" s="74">
        <v>11</v>
      </c>
      <c r="AQ126" s="74">
        <v>0</v>
      </c>
      <c r="AR126" s="74">
        <v>0</v>
      </c>
      <c r="AS126" s="74">
        <v>0</v>
      </c>
    </row>
    <row r="127" spans="1:45">
      <c r="A127" t="s">
        <v>974</v>
      </c>
      <c r="B127" t="s">
        <v>918</v>
      </c>
      <c r="C127" t="s">
        <v>730</v>
      </c>
      <c r="D127" t="s">
        <v>975</v>
      </c>
      <c r="E127" s="298" t="s">
        <v>28</v>
      </c>
      <c r="G127">
        <v>9</v>
      </c>
      <c r="H127" s="69">
        <f t="shared" si="1"/>
        <v>7</v>
      </c>
      <c r="I127" s="70">
        <v>3</v>
      </c>
      <c r="J127" s="70">
        <v>3</v>
      </c>
      <c r="K127" s="70">
        <v>1</v>
      </c>
      <c r="L127" s="70"/>
      <c r="M127" s="70">
        <v>0</v>
      </c>
      <c r="N127" s="70">
        <v>0</v>
      </c>
      <c r="O127" s="70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2</v>
      </c>
      <c r="Y127" s="72">
        <v>2</v>
      </c>
      <c r="Z127" s="72">
        <v>0</v>
      </c>
      <c r="AA127" s="72">
        <v>4</v>
      </c>
      <c r="AB127" s="72">
        <v>7</v>
      </c>
      <c r="AC127" s="72">
        <v>6</v>
      </c>
      <c r="AD127" s="72">
        <v>0</v>
      </c>
      <c r="AE127" s="72">
        <v>13</v>
      </c>
      <c r="AF127" s="72">
        <v>0</v>
      </c>
      <c r="AG127" s="72">
        <v>0</v>
      </c>
      <c r="AH127" s="72">
        <v>0</v>
      </c>
      <c r="AI127" s="72">
        <v>0</v>
      </c>
      <c r="AJ127" s="70">
        <v>1</v>
      </c>
      <c r="AK127" s="73">
        <v>0</v>
      </c>
      <c r="AL127" s="73">
        <v>5</v>
      </c>
      <c r="AM127" s="72">
        <v>9</v>
      </c>
      <c r="AN127" s="72">
        <v>16</v>
      </c>
      <c r="AO127" s="74">
        <v>0</v>
      </c>
      <c r="AP127" s="74">
        <v>7</v>
      </c>
      <c r="AQ127" s="74">
        <v>0</v>
      </c>
      <c r="AR127" s="74">
        <v>0</v>
      </c>
      <c r="AS127" s="74">
        <v>0</v>
      </c>
    </row>
    <row r="128" spans="1:45">
      <c r="A128" t="s">
        <v>976</v>
      </c>
      <c r="B128" t="s">
        <v>918</v>
      </c>
      <c r="C128" t="s">
        <v>727</v>
      </c>
      <c r="D128" t="s">
        <v>977</v>
      </c>
      <c r="E128" s="298" t="s">
        <v>28</v>
      </c>
      <c r="G128">
        <v>8</v>
      </c>
      <c r="H128" s="69">
        <f t="shared" si="1"/>
        <v>6</v>
      </c>
      <c r="I128" s="70">
        <v>3</v>
      </c>
      <c r="J128" s="70">
        <v>2</v>
      </c>
      <c r="K128" s="70">
        <v>1</v>
      </c>
      <c r="L128" s="70"/>
      <c r="M128" s="70">
        <v>0</v>
      </c>
      <c r="N128" s="70">
        <v>0</v>
      </c>
      <c r="O128" s="70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1</v>
      </c>
      <c r="V128" s="72">
        <v>0</v>
      </c>
      <c r="W128" s="72">
        <v>1</v>
      </c>
      <c r="X128" s="72">
        <v>2</v>
      </c>
      <c r="Y128" s="72">
        <v>2</v>
      </c>
      <c r="Z128" s="72">
        <v>0</v>
      </c>
      <c r="AA128" s="72">
        <v>4</v>
      </c>
      <c r="AB128" s="72">
        <v>6</v>
      </c>
      <c r="AC128" s="72">
        <v>4</v>
      </c>
      <c r="AD128" s="72">
        <v>0</v>
      </c>
      <c r="AE128" s="72">
        <v>10</v>
      </c>
      <c r="AF128" s="72">
        <v>0</v>
      </c>
      <c r="AG128" s="72">
        <v>0</v>
      </c>
      <c r="AH128" s="72">
        <v>0</v>
      </c>
      <c r="AI128" s="72">
        <v>0</v>
      </c>
      <c r="AJ128" s="70">
        <v>1</v>
      </c>
      <c r="AK128" s="73">
        <v>0</v>
      </c>
      <c r="AL128" s="73">
        <v>6</v>
      </c>
      <c r="AM128" s="72">
        <v>7</v>
      </c>
      <c r="AN128" s="72">
        <v>34</v>
      </c>
      <c r="AO128" s="74">
        <v>0</v>
      </c>
      <c r="AP128" s="74">
        <v>8</v>
      </c>
      <c r="AQ128" s="74">
        <v>0</v>
      </c>
      <c r="AR128" s="74">
        <v>0</v>
      </c>
      <c r="AS128" s="74">
        <v>0</v>
      </c>
    </row>
    <row r="129" spans="1:45">
      <c r="A129" t="s">
        <v>978</v>
      </c>
      <c r="B129" t="s">
        <v>918</v>
      </c>
      <c r="C129" t="s">
        <v>730</v>
      </c>
      <c r="D129" t="s">
        <v>979</v>
      </c>
      <c r="E129" s="298" t="s">
        <v>28</v>
      </c>
      <c r="G129">
        <v>9</v>
      </c>
      <c r="H129" s="69">
        <f t="shared" si="1"/>
        <v>7</v>
      </c>
      <c r="I129" s="70">
        <v>5</v>
      </c>
      <c r="J129" s="70">
        <v>1</v>
      </c>
      <c r="K129" s="70">
        <v>1</v>
      </c>
      <c r="L129" s="70"/>
      <c r="M129" s="70">
        <v>0</v>
      </c>
      <c r="N129" s="70">
        <v>0</v>
      </c>
      <c r="O129" s="70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2</v>
      </c>
      <c r="U129" s="72">
        <v>0</v>
      </c>
      <c r="V129" s="72">
        <v>0</v>
      </c>
      <c r="W129" s="72">
        <v>2</v>
      </c>
      <c r="X129" s="72">
        <v>2</v>
      </c>
      <c r="Y129" s="72">
        <v>2</v>
      </c>
      <c r="Z129" s="72">
        <v>0</v>
      </c>
      <c r="AA129" s="72">
        <v>4</v>
      </c>
      <c r="AB129" s="72">
        <v>8</v>
      </c>
      <c r="AC129" s="72">
        <v>2</v>
      </c>
      <c r="AD129" s="72">
        <v>0</v>
      </c>
      <c r="AE129" s="72">
        <v>10</v>
      </c>
      <c r="AF129" s="72">
        <v>0</v>
      </c>
      <c r="AG129" s="72">
        <v>0</v>
      </c>
      <c r="AH129" s="72">
        <v>0</v>
      </c>
      <c r="AI129" s="72">
        <v>0</v>
      </c>
      <c r="AJ129" s="70">
        <v>1</v>
      </c>
      <c r="AK129" s="73">
        <v>0</v>
      </c>
      <c r="AL129" s="73">
        <v>4</v>
      </c>
      <c r="AM129" s="72">
        <v>0</v>
      </c>
      <c r="AN129" s="72">
        <v>15</v>
      </c>
      <c r="AO129" s="74">
        <v>0</v>
      </c>
      <c r="AP129" s="74">
        <v>7</v>
      </c>
      <c r="AQ129" s="74">
        <v>0</v>
      </c>
      <c r="AR129" s="74">
        <v>0</v>
      </c>
      <c r="AS129" s="74">
        <v>0</v>
      </c>
    </row>
    <row r="130" spans="1:45">
      <c r="A130" t="s">
        <v>980</v>
      </c>
      <c r="B130" t="s">
        <v>918</v>
      </c>
      <c r="C130" t="s">
        <v>727</v>
      </c>
      <c r="D130" t="s">
        <v>981</v>
      </c>
      <c r="E130" s="298" t="s">
        <v>28</v>
      </c>
      <c r="G130">
        <v>5</v>
      </c>
      <c r="H130" s="69">
        <f t="shared" si="1"/>
        <v>3</v>
      </c>
      <c r="I130" s="70">
        <v>1</v>
      </c>
      <c r="J130" s="70">
        <v>1</v>
      </c>
      <c r="K130" s="70">
        <v>1</v>
      </c>
      <c r="L130" s="70"/>
      <c r="M130" s="70">
        <v>0</v>
      </c>
      <c r="N130" s="70">
        <v>0</v>
      </c>
      <c r="O130" s="70">
        <v>0</v>
      </c>
      <c r="P130" s="72">
        <v>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  <c r="X130" s="72">
        <v>2</v>
      </c>
      <c r="Y130" s="72">
        <v>2</v>
      </c>
      <c r="Z130" s="72">
        <v>0</v>
      </c>
      <c r="AA130" s="72">
        <v>4</v>
      </c>
      <c r="AB130" s="72">
        <v>2</v>
      </c>
      <c r="AC130" s="72">
        <v>2</v>
      </c>
      <c r="AD130" s="72">
        <v>0</v>
      </c>
      <c r="AE130" s="72">
        <v>4</v>
      </c>
      <c r="AF130" s="72">
        <v>0</v>
      </c>
      <c r="AG130" s="72">
        <v>0</v>
      </c>
      <c r="AH130" s="72">
        <v>0</v>
      </c>
      <c r="AI130" s="72">
        <v>0</v>
      </c>
      <c r="AJ130" s="70">
        <v>1</v>
      </c>
      <c r="AK130" s="73">
        <v>0</v>
      </c>
      <c r="AL130" s="73">
        <v>5</v>
      </c>
      <c r="AM130" s="72">
        <v>4</v>
      </c>
      <c r="AN130" s="72">
        <v>9</v>
      </c>
      <c r="AO130" s="74">
        <v>0</v>
      </c>
      <c r="AP130" s="74">
        <v>7</v>
      </c>
      <c r="AQ130" s="74">
        <v>0</v>
      </c>
      <c r="AR130" s="74">
        <v>0</v>
      </c>
      <c r="AS130" s="74">
        <v>0</v>
      </c>
    </row>
    <row r="131" spans="1:45">
      <c r="A131" t="s">
        <v>982</v>
      </c>
      <c r="B131" t="s">
        <v>918</v>
      </c>
      <c r="C131" t="s">
        <v>727</v>
      </c>
      <c r="D131" t="s">
        <v>983</v>
      </c>
      <c r="E131" s="298" t="s">
        <v>28</v>
      </c>
      <c r="G131">
        <v>9</v>
      </c>
      <c r="H131" s="69">
        <f t="shared" si="1"/>
        <v>7</v>
      </c>
      <c r="I131" s="70">
        <v>3</v>
      </c>
      <c r="J131" s="70">
        <v>1</v>
      </c>
      <c r="K131" s="70">
        <v>1</v>
      </c>
      <c r="L131" s="70"/>
      <c r="M131" s="70">
        <v>1</v>
      </c>
      <c r="N131" s="70">
        <v>1</v>
      </c>
      <c r="O131" s="70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  <c r="X131" s="72">
        <v>2</v>
      </c>
      <c r="Y131" s="72">
        <v>2</v>
      </c>
      <c r="Z131" s="72">
        <v>0</v>
      </c>
      <c r="AA131" s="72">
        <v>4</v>
      </c>
      <c r="AB131" s="72">
        <v>8</v>
      </c>
      <c r="AC131" s="72">
        <v>4</v>
      </c>
      <c r="AD131" s="72">
        <v>0</v>
      </c>
      <c r="AE131" s="72">
        <v>12</v>
      </c>
      <c r="AF131" s="72">
        <v>0</v>
      </c>
      <c r="AG131" s="72">
        <v>0</v>
      </c>
      <c r="AH131" s="72">
        <v>0</v>
      </c>
      <c r="AI131" s="72">
        <v>0</v>
      </c>
      <c r="AJ131" s="70">
        <v>1</v>
      </c>
      <c r="AK131" s="73">
        <v>0</v>
      </c>
      <c r="AL131" s="73">
        <v>6</v>
      </c>
      <c r="AM131" s="72">
        <v>8</v>
      </c>
      <c r="AN131" s="72">
        <v>10</v>
      </c>
      <c r="AO131" s="74">
        <v>0</v>
      </c>
      <c r="AP131" s="74">
        <v>8</v>
      </c>
      <c r="AQ131" s="74">
        <v>0</v>
      </c>
      <c r="AR131" s="74">
        <v>0</v>
      </c>
      <c r="AS131" s="74">
        <v>0</v>
      </c>
    </row>
    <row r="132" spans="1:45">
      <c r="A132" t="s">
        <v>984</v>
      </c>
      <c r="B132" t="s">
        <v>918</v>
      </c>
      <c r="C132" t="s">
        <v>727</v>
      </c>
      <c r="D132" t="s">
        <v>985</v>
      </c>
      <c r="E132" s="298" t="s">
        <v>28</v>
      </c>
      <c r="G132">
        <v>7</v>
      </c>
      <c r="H132" s="69">
        <f t="shared" si="1"/>
        <v>5</v>
      </c>
      <c r="I132" s="70">
        <v>2</v>
      </c>
      <c r="J132" s="70">
        <v>1</v>
      </c>
      <c r="K132" s="70">
        <v>1</v>
      </c>
      <c r="L132" s="70"/>
      <c r="M132" s="70">
        <v>1</v>
      </c>
      <c r="N132" s="70">
        <v>0</v>
      </c>
      <c r="O132" s="70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  <c r="X132" s="72">
        <v>2</v>
      </c>
      <c r="Y132" s="72">
        <v>2</v>
      </c>
      <c r="Z132" s="72">
        <v>0</v>
      </c>
      <c r="AA132" s="72">
        <v>4</v>
      </c>
      <c r="AB132" s="72">
        <v>6</v>
      </c>
      <c r="AC132" s="72">
        <v>2</v>
      </c>
      <c r="AD132" s="72">
        <v>0</v>
      </c>
      <c r="AE132" s="72">
        <v>8</v>
      </c>
      <c r="AF132" s="72">
        <v>0</v>
      </c>
      <c r="AG132" s="72">
        <v>0</v>
      </c>
      <c r="AH132" s="72">
        <v>0</v>
      </c>
      <c r="AI132" s="72">
        <v>0</v>
      </c>
      <c r="AJ132" s="70">
        <v>1</v>
      </c>
      <c r="AK132" s="73">
        <v>0</v>
      </c>
      <c r="AL132" s="73">
        <v>2</v>
      </c>
      <c r="AM132" s="72">
        <v>3</v>
      </c>
      <c r="AN132" s="72">
        <v>8</v>
      </c>
      <c r="AO132" s="74">
        <v>0</v>
      </c>
      <c r="AP132" s="74">
        <v>4</v>
      </c>
      <c r="AQ132" s="74">
        <v>0</v>
      </c>
      <c r="AR132" s="74">
        <v>0</v>
      </c>
      <c r="AS132" s="74">
        <v>0</v>
      </c>
    </row>
    <row r="133" spans="1:45">
      <c r="A133" t="s">
        <v>986</v>
      </c>
      <c r="B133" t="s">
        <v>918</v>
      </c>
      <c r="C133" t="s">
        <v>727</v>
      </c>
      <c r="D133" t="s">
        <v>987</v>
      </c>
      <c r="E133" s="298" t="s">
        <v>28</v>
      </c>
      <c r="G133">
        <v>6</v>
      </c>
      <c r="H133" s="69">
        <f t="shared" si="1"/>
        <v>4</v>
      </c>
      <c r="I133" s="70">
        <v>2</v>
      </c>
      <c r="J133" s="70">
        <v>1</v>
      </c>
      <c r="K133" s="70">
        <v>1</v>
      </c>
      <c r="L133" s="70"/>
      <c r="M133" s="70">
        <v>0</v>
      </c>
      <c r="N133" s="70">
        <v>0</v>
      </c>
      <c r="O133" s="70">
        <v>0</v>
      </c>
      <c r="P133" s="72">
        <v>0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0</v>
      </c>
      <c r="X133" s="72">
        <v>7</v>
      </c>
      <c r="Y133" s="72">
        <v>3</v>
      </c>
      <c r="Z133" s="72">
        <v>0</v>
      </c>
      <c r="AA133" s="72">
        <v>10</v>
      </c>
      <c r="AB133" s="72">
        <v>1</v>
      </c>
      <c r="AC133" s="72">
        <v>1</v>
      </c>
      <c r="AD133" s="72">
        <v>0</v>
      </c>
      <c r="AE133" s="72">
        <v>2</v>
      </c>
      <c r="AF133" s="72">
        <v>0</v>
      </c>
      <c r="AG133" s="72">
        <v>0</v>
      </c>
      <c r="AH133" s="72">
        <v>0</v>
      </c>
      <c r="AI133" s="72">
        <v>0</v>
      </c>
      <c r="AJ133" s="70">
        <v>1</v>
      </c>
      <c r="AK133" s="73">
        <v>0</v>
      </c>
      <c r="AL133" s="73">
        <v>3</v>
      </c>
      <c r="AM133" s="72">
        <v>3</v>
      </c>
      <c r="AN133" s="72">
        <v>7</v>
      </c>
      <c r="AO133" s="74">
        <v>0</v>
      </c>
      <c r="AP133" s="74">
        <v>5</v>
      </c>
      <c r="AQ133" s="74">
        <v>0</v>
      </c>
      <c r="AR133" s="74">
        <v>0</v>
      </c>
      <c r="AS133" s="74">
        <v>0</v>
      </c>
    </row>
    <row r="134" spans="1:45">
      <c r="A134" t="s">
        <v>988</v>
      </c>
      <c r="B134" t="s">
        <v>918</v>
      </c>
      <c r="C134" t="s">
        <v>727</v>
      </c>
      <c r="D134" t="s">
        <v>989</v>
      </c>
      <c r="E134" s="298" t="s">
        <v>28</v>
      </c>
      <c r="G134">
        <v>7</v>
      </c>
      <c r="H134" s="69">
        <f t="shared" ref="H134:H197" si="2">SUM(I134,J134,K134,L134,M134,N134,O134)</f>
        <v>5</v>
      </c>
      <c r="I134" s="70">
        <v>2</v>
      </c>
      <c r="J134" s="70">
        <v>0</v>
      </c>
      <c r="K134" s="70">
        <v>1</v>
      </c>
      <c r="L134" s="70"/>
      <c r="M134" s="70">
        <v>2</v>
      </c>
      <c r="N134" s="70">
        <v>0</v>
      </c>
      <c r="O134" s="70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10</v>
      </c>
      <c r="Y134" s="72">
        <v>2</v>
      </c>
      <c r="Z134" s="72">
        <v>0</v>
      </c>
      <c r="AA134" s="72">
        <v>12</v>
      </c>
      <c r="AB134" s="72">
        <v>0</v>
      </c>
      <c r="AC134" s="72">
        <v>0</v>
      </c>
      <c r="AD134" s="72">
        <v>0</v>
      </c>
      <c r="AE134" s="72">
        <v>0</v>
      </c>
      <c r="AF134" s="72">
        <v>0</v>
      </c>
      <c r="AG134" s="72">
        <v>0</v>
      </c>
      <c r="AH134" s="72">
        <v>0</v>
      </c>
      <c r="AI134" s="72">
        <v>0</v>
      </c>
      <c r="AJ134" s="70">
        <v>1</v>
      </c>
      <c r="AK134" s="73">
        <v>0</v>
      </c>
      <c r="AL134" s="73">
        <v>4</v>
      </c>
      <c r="AM134" s="72">
        <v>14</v>
      </c>
      <c r="AN134" s="72">
        <v>5</v>
      </c>
      <c r="AO134" s="74">
        <v>1</v>
      </c>
      <c r="AP134" s="74">
        <v>5</v>
      </c>
      <c r="AQ134" s="74">
        <v>0</v>
      </c>
      <c r="AR134" s="74">
        <v>0</v>
      </c>
      <c r="AS134" s="74">
        <v>0</v>
      </c>
    </row>
    <row r="135" spans="1:45">
      <c r="A135" t="s">
        <v>990</v>
      </c>
      <c r="B135" t="s">
        <v>918</v>
      </c>
      <c r="C135" t="s">
        <v>727</v>
      </c>
      <c r="D135" t="s">
        <v>991</v>
      </c>
      <c r="E135" s="298" t="s">
        <v>28</v>
      </c>
      <c r="G135">
        <v>8</v>
      </c>
      <c r="H135" s="69">
        <f t="shared" si="2"/>
        <v>6</v>
      </c>
      <c r="I135" s="70">
        <v>4</v>
      </c>
      <c r="J135" s="70">
        <v>0</v>
      </c>
      <c r="K135" s="70">
        <v>1</v>
      </c>
      <c r="L135" s="70"/>
      <c r="M135" s="70">
        <v>1</v>
      </c>
      <c r="N135" s="70">
        <v>0</v>
      </c>
      <c r="O135" s="70">
        <v>0</v>
      </c>
      <c r="P135" s="72">
        <v>0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2</v>
      </c>
      <c r="Y135" s="72">
        <v>2</v>
      </c>
      <c r="Z135" s="72">
        <v>0</v>
      </c>
      <c r="AA135" s="72">
        <v>4</v>
      </c>
      <c r="AB135" s="72">
        <v>11</v>
      </c>
      <c r="AC135" s="72">
        <v>1</v>
      </c>
      <c r="AD135" s="72">
        <v>0</v>
      </c>
      <c r="AE135" s="72">
        <v>12</v>
      </c>
      <c r="AF135" s="72">
        <v>0</v>
      </c>
      <c r="AG135" s="72">
        <v>0</v>
      </c>
      <c r="AH135" s="72">
        <v>0</v>
      </c>
      <c r="AI135" s="72">
        <v>0</v>
      </c>
      <c r="AJ135" s="70">
        <v>1</v>
      </c>
      <c r="AK135" s="73">
        <v>0</v>
      </c>
      <c r="AL135" s="73">
        <v>2</v>
      </c>
      <c r="AM135" s="72">
        <v>2</v>
      </c>
      <c r="AN135" s="72">
        <v>8</v>
      </c>
      <c r="AO135" s="74">
        <v>0</v>
      </c>
      <c r="AP135" s="74">
        <v>4</v>
      </c>
      <c r="AQ135" s="74">
        <v>0</v>
      </c>
      <c r="AR135" s="74">
        <v>0</v>
      </c>
      <c r="AS135" s="74">
        <v>0</v>
      </c>
    </row>
    <row r="136" spans="1:45">
      <c r="A136" t="s">
        <v>992</v>
      </c>
      <c r="B136" t="s">
        <v>918</v>
      </c>
      <c r="C136" t="s">
        <v>784</v>
      </c>
      <c r="D136" t="s">
        <v>993</v>
      </c>
      <c r="E136" s="298" t="s">
        <v>28</v>
      </c>
      <c r="G136">
        <v>20</v>
      </c>
      <c r="H136" s="69">
        <f t="shared" si="2"/>
        <v>18</v>
      </c>
      <c r="I136" s="70">
        <v>9</v>
      </c>
      <c r="J136" s="70">
        <v>8</v>
      </c>
      <c r="K136" s="70">
        <v>1</v>
      </c>
      <c r="L136" s="70"/>
      <c r="M136" s="70">
        <v>0</v>
      </c>
      <c r="N136" s="70">
        <v>0</v>
      </c>
      <c r="O136" s="70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13</v>
      </c>
      <c r="U136" s="72">
        <v>9</v>
      </c>
      <c r="V136" s="72">
        <v>0</v>
      </c>
      <c r="W136" s="72">
        <v>22</v>
      </c>
      <c r="X136" s="72">
        <v>2</v>
      </c>
      <c r="Y136" s="72">
        <v>2</v>
      </c>
      <c r="Z136" s="72">
        <v>0</v>
      </c>
      <c r="AA136" s="72">
        <v>4</v>
      </c>
      <c r="AB136" s="72">
        <v>5</v>
      </c>
      <c r="AC136" s="72">
        <v>4</v>
      </c>
      <c r="AD136" s="72">
        <v>0</v>
      </c>
      <c r="AE136" s="72">
        <v>9</v>
      </c>
      <c r="AF136" s="72">
        <v>0</v>
      </c>
      <c r="AG136" s="72">
        <v>0</v>
      </c>
      <c r="AH136" s="72">
        <v>0</v>
      </c>
      <c r="AI136" s="72">
        <v>0</v>
      </c>
      <c r="AJ136" s="70">
        <v>1</v>
      </c>
      <c r="AK136" s="73">
        <v>0</v>
      </c>
      <c r="AL136" s="73">
        <v>7</v>
      </c>
      <c r="AM136" s="72">
        <v>14</v>
      </c>
      <c r="AN136" s="72">
        <v>36</v>
      </c>
      <c r="AO136" s="74">
        <v>0</v>
      </c>
      <c r="AP136" s="74">
        <v>9</v>
      </c>
      <c r="AQ136" s="74">
        <v>0</v>
      </c>
      <c r="AR136" s="74">
        <v>0</v>
      </c>
      <c r="AS136" s="74">
        <v>0</v>
      </c>
    </row>
    <row r="137" spans="1:45">
      <c r="A137" t="s">
        <v>994</v>
      </c>
      <c r="B137" t="s">
        <v>918</v>
      </c>
      <c r="C137" t="s">
        <v>727</v>
      </c>
      <c r="D137" t="s">
        <v>995</v>
      </c>
      <c r="E137" s="298" t="s">
        <v>28</v>
      </c>
      <c r="G137">
        <v>6</v>
      </c>
      <c r="H137" s="69">
        <f t="shared" si="2"/>
        <v>4</v>
      </c>
      <c r="I137" s="70">
        <v>0</v>
      </c>
      <c r="J137" s="70">
        <v>1</v>
      </c>
      <c r="K137" s="70">
        <v>1</v>
      </c>
      <c r="L137" s="70"/>
      <c r="M137" s="70">
        <v>2</v>
      </c>
      <c r="N137" s="70">
        <v>0</v>
      </c>
      <c r="O137" s="70">
        <v>0</v>
      </c>
      <c r="P137" s="72">
        <v>0</v>
      </c>
      <c r="Q137" s="72">
        <v>0</v>
      </c>
      <c r="R137" s="72">
        <v>0</v>
      </c>
      <c r="S137" s="72">
        <v>0</v>
      </c>
      <c r="T137" s="72">
        <v>0</v>
      </c>
      <c r="U137" s="72">
        <v>0</v>
      </c>
      <c r="V137" s="72">
        <v>0</v>
      </c>
      <c r="W137" s="72">
        <v>0</v>
      </c>
      <c r="X137" s="72">
        <v>4</v>
      </c>
      <c r="Y137" s="72">
        <v>4</v>
      </c>
      <c r="Z137" s="72">
        <v>0</v>
      </c>
      <c r="AA137" s="72">
        <v>8</v>
      </c>
      <c r="AB137" s="72">
        <v>0</v>
      </c>
      <c r="AC137" s="72">
        <v>0</v>
      </c>
      <c r="AD137" s="72">
        <v>0</v>
      </c>
      <c r="AE137" s="72">
        <v>0</v>
      </c>
      <c r="AF137" s="72">
        <v>0</v>
      </c>
      <c r="AG137" s="72">
        <v>0</v>
      </c>
      <c r="AH137" s="72">
        <v>0</v>
      </c>
      <c r="AI137" s="72">
        <v>0</v>
      </c>
      <c r="AJ137" s="70">
        <v>1</v>
      </c>
      <c r="AK137" s="73">
        <v>0</v>
      </c>
      <c r="AL137" s="73">
        <v>6</v>
      </c>
      <c r="AM137" s="72">
        <v>3</v>
      </c>
      <c r="AN137" s="72">
        <v>8</v>
      </c>
      <c r="AO137" s="74">
        <v>0</v>
      </c>
      <c r="AP137" s="74">
        <v>8</v>
      </c>
      <c r="AQ137" s="74">
        <v>0</v>
      </c>
      <c r="AR137" s="74">
        <v>0</v>
      </c>
      <c r="AS137" s="74">
        <v>0</v>
      </c>
    </row>
    <row r="138" spans="1:45">
      <c r="A138" t="s">
        <v>996</v>
      </c>
      <c r="B138" t="s">
        <v>918</v>
      </c>
      <c r="C138" t="s">
        <v>727</v>
      </c>
      <c r="D138" t="s">
        <v>997</v>
      </c>
      <c r="E138" s="298" t="s">
        <v>28</v>
      </c>
      <c r="G138">
        <v>5</v>
      </c>
      <c r="H138" s="69">
        <f t="shared" si="2"/>
        <v>3</v>
      </c>
      <c r="I138" s="70">
        <v>2</v>
      </c>
      <c r="J138" s="70">
        <v>0</v>
      </c>
      <c r="K138" s="70">
        <v>1</v>
      </c>
      <c r="L138" s="70"/>
      <c r="M138" s="70">
        <v>0</v>
      </c>
      <c r="N138" s="70">
        <v>0</v>
      </c>
      <c r="O138" s="70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0</v>
      </c>
      <c r="X138" s="72">
        <v>2</v>
      </c>
      <c r="Y138" s="72">
        <v>2</v>
      </c>
      <c r="Z138" s="72">
        <v>0</v>
      </c>
      <c r="AA138" s="72">
        <v>4</v>
      </c>
      <c r="AB138" s="72">
        <v>4</v>
      </c>
      <c r="AC138" s="72">
        <v>0</v>
      </c>
      <c r="AD138" s="72">
        <v>0</v>
      </c>
      <c r="AE138" s="72">
        <v>4</v>
      </c>
      <c r="AF138" s="72">
        <v>0</v>
      </c>
      <c r="AG138" s="72">
        <v>0</v>
      </c>
      <c r="AH138" s="72">
        <v>0</v>
      </c>
      <c r="AI138" s="72">
        <v>0</v>
      </c>
      <c r="AJ138" s="70">
        <v>1</v>
      </c>
      <c r="AK138" s="73">
        <v>0</v>
      </c>
      <c r="AL138" s="73">
        <v>2</v>
      </c>
      <c r="AM138" s="72">
        <v>1</v>
      </c>
      <c r="AN138" s="72">
        <v>7</v>
      </c>
      <c r="AO138" s="74">
        <v>0</v>
      </c>
      <c r="AP138" s="74">
        <v>4</v>
      </c>
      <c r="AQ138" s="74">
        <v>0</v>
      </c>
      <c r="AR138" s="74">
        <v>0</v>
      </c>
      <c r="AS138" s="74">
        <v>0</v>
      </c>
    </row>
    <row r="139" spans="1:45">
      <c r="A139" t="s">
        <v>998</v>
      </c>
      <c r="B139" t="s">
        <v>918</v>
      </c>
      <c r="C139" t="s">
        <v>724</v>
      </c>
      <c r="D139" t="s">
        <v>999</v>
      </c>
      <c r="E139" s="298" t="s">
        <v>28</v>
      </c>
      <c r="G139">
        <v>16</v>
      </c>
      <c r="H139" s="69">
        <f t="shared" si="2"/>
        <v>14</v>
      </c>
      <c r="I139" s="70">
        <v>8</v>
      </c>
      <c r="J139" s="70">
        <v>3</v>
      </c>
      <c r="K139" s="70">
        <v>1</v>
      </c>
      <c r="L139" s="70"/>
      <c r="M139" s="70">
        <v>0</v>
      </c>
      <c r="N139" s="70">
        <v>2</v>
      </c>
      <c r="O139" s="70">
        <v>0</v>
      </c>
      <c r="P139" s="72">
        <v>0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4</v>
      </c>
      <c r="Y139" s="72">
        <v>3</v>
      </c>
      <c r="Z139" s="72">
        <v>0</v>
      </c>
      <c r="AA139" s="72">
        <v>7</v>
      </c>
      <c r="AB139" s="72">
        <v>16</v>
      </c>
      <c r="AC139" s="72">
        <v>9</v>
      </c>
      <c r="AD139" s="72">
        <v>0</v>
      </c>
      <c r="AE139" s="72">
        <v>25</v>
      </c>
      <c r="AF139" s="72">
        <v>0</v>
      </c>
      <c r="AG139" s="72">
        <v>0</v>
      </c>
      <c r="AH139" s="72">
        <v>0</v>
      </c>
      <c r="AI139" s="72">
        <v>0</v>
      </c>
      <c r="AJ139" s="70">
        <v>1</v>
      </c>
      <c r="AK139" s="73">
        <v>0</v>
      </c>
      <c r="AL139" s="73">
        <v>4</v>
      </c>
      <c r="AM139" s="72">
        <v>0</v>
      </c>
      <c r="AN139" s="72">
        <v>20</v>
      </c>
      <c r="AO139" s="74">
        <v>1</v>
      </c>
      <c r="AP139" s="74">
        <v>6</v>
      </c>
      <c r="AQ139" s="74">
        <v>0</v>
      </c>
      <c r="AR139" s="74">
        <v>0</v>
      </c>
      <c r="AS139" s="74">
        <v>0</v>
      </c>
    </row>
    <row r="140" spans="1:45">
      <c r="A140" t="s">
        <v>1000</v>
      </c>
      <c r="B140" t="s">
        <v>918</v>
      </c>
      <c r="C140" t="s">
        <v>730</v>
      </c>
      <c r="D140" t="s">
        <v>1001</v>
      </c>
      <c r="E140" s="298" t="s">
        <v>28</v>
      </c>
      <c r="G140">
        <v>6</v>
      </c>
      <c r="H140" s="69">
        <f t="shared" si="2"/>
        <v>4</v>
      </c>
      <c r="I140" s="70">
        <v>3</v>
      </c>
      <c r="J140" s="70">
        <v>0</v>
      </c>
      <c r="K140" s="70">
        <v>1</v>
      </c>
      <c r="L140" s="70"/>
      <c r="M140" s="70">
        <v>0</v>
      </c>
      <c r="N140" s="70">
        <v>0</v>
      </c>
      <c r="O140" s="70">
        <v>0</v>
      </c>
      <c r="P140" s="72">
        <v>0</v>
      </c>
      <c r="Q140" s="72">
        <v>0</v>
      </c>
      <c r="R140" s="72">
        <v>0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  <c r="X140" s="72">
        <v>8</v>
      </c>
      <c r="Y140" s="72">
        <v>2</v>
      </c>
      <c r="Z140" s="72">
        <v>0</v>
      </c>
      <c r="AA140" s="72">
        <v>10</v>
      </c>
      <c r="AB140" s="72">
        <v>1</v>
      </c>
      <c r="AC140" s="72">
        <v>0</v>
      </c>
      <c r="AD140" s="72">
        <v>0</v>
      </c>
      <c r="AE140" s="72">
        <v>1</v>
      </c>
      <c r="AF140" s="72">
        <v>0</v>
      </c>
      <c r="AG140" s="72">
        <v>0</v>
      </c>
      <c r="AH140" s="72">
        <v>0</v>
      </c>
      <c r="AI140" s="72">
        <v>0</v>
      </c>
      <c r="AJ140" s="70">
        <v>1</v>
      </c>
      <c r="AK140" s="73">
        <v>0</v>
      </c>
      <c r="AL140" s="73">
        <v>7</v>
      </c>
      <c r="AM140" s="72">
        <v>0</v>
      </c>
      <c r="AN140" s="72">
        <v>14</v>
      </c>
      <c r="AO140" s="74">
        <v>1</v>
      </c>
      <c r="AP140" s="74">
        <v>8</v>
      </c>
      <c r="AQ140" s="74">
        <v>0</v>
      </c>
      <c r="AR140" s="74">
        <v>0</v>
      </c>
      <c r="AS140" s="74">
        <v>0</v>
      </c>
    </row>
    <row r="141" spans="1:45">
      <c r="A141" t="s">
        <v>1002</v>
      </c>
      <c r="B141" t="s">
        <v>918</v>
      </c>
      <c r="C141" t="s">
        <v>727</v>
      </c>
      <c r="D141" t="s">
        <v>1003</v>
      </c>
      <c r="E141" s="298" t="s">
        <v>28</v>
      </c>
      <c r="G141">
        <v>9</v>
      </c>
      <c r="H141" s="69">
        <f t="shared" si="2"/>
        <v>7</v>
      </c>
      <c r="I141" s="70">
        <v>3</v>
      </c>
      <c r="J141" s="70">
        <v>0</v>
      </c>
      <c r="K141" s="70">
        <v>4</v>
      </c>
      <c r="L141" s="70"/>
      <c r="M141" s="70">
        <v>0</v>
      </c>
      <c r="N141" s="70">
        <v>0</v>
      </c>
      <c r="O141" s="70">
        <v>0</v>
      </c>
      <c r="P141" s="72">
        <v>0</v>
      </c>
      <c r="Q141" s="72">
        <v>0</v>
      </c>
      <c r="R141" s="72">
        <v>0</v>
      </c>
      <c r="S141" s="72">
        <v>0</v>
      </c>
      <c r="T141" s="72">
        <v>2</v>
      </c>
      <c r="U141" s="72">
        <v>0</v>
      </c>
      <c r="V141" s="72">
        <v>2</v>
      </c>
      <c r="W141" s="72">
        <v>4</v>
      </c>
      <c r="X141" s="72">
        <v>7</v>
      </c>
      <c r="Y141" s="72">
        <v>2</v>
      </c>
      <c r="Z141" s="72">
        <v>1</v>
      </c>
      <c r="AA141" s="72">
        <v>10</v>
      </c>
      <c r="AB141" s="72">
        <v>0</v>
      </c>
      <c r="AC141" s="72">
        <v>0</v>
      </c>
      <c r="AD141" s="72">
        <v>0</v>
      </c>
      <c r="AE141" s="72">
        <v>0</v>
      </c>
      <c r="AF141" s="72">
        <v>0</v>
      </c>
      <c r="AG141" s="72">
        <v>0</v>
      </c>
      <c r="AH141" s="72">
        <v>0</v>
      </c>
      <c r="AI141" s="72">
        <v>0</v>
      </c>
      <c r="AJ141" s="70">
        <v>1</v>
      </c>
      <c r="AK141" s="73">
        <v>0</v>
      </c>
      <c r="AL141" s="73">
        <v>3</v>
      </c>
      <c r="AM141" s="72">
        <v>4</v>
      </c>
      <c r="AN141" s="72">
        <v>11</v>
      </c>
      <c r="AO141" s="74">
        <v>0</v>
      </c>
      <c r="AP141" s="74">
        <v>5</v>
      </c>
      <c r="AQ141" s="74">
        <v>0</v>
      </c>
      <c r="AR141" s="74">
        <v>0</v>
      </c>
      <c r="AS141" s="74">
        <v>0</v>
      </c>
    </row>
    <row r="142" spans="1:45">
      <c r="A142" t="s">
        <v>1004</v>
      </c>
      <c r="B142" t="s">
        <v>918</v>
      </c>
      <c r="C142" t="s">
        <v>724</v>
      </c>
      <c r="D142" t="s">
        <v>1005</v>
      </c>
      <c r="E142" s="298" t="s">
        <v>28</v>
      </c>
      <c r="G142">
        <v>11</v>
      </c>
      <c r="H142" s="69">
        <f t="shared" si="2"/>
        <v>9</v>
      </c>
      <c r="I142" s="70">
        <v>8</v>
      </c>
      <c r="J142" s="70">
        <v>0</v>
      </c>
      <c r="K142" s="70">
        <v>1</v>
      </c>
      <c r="L142" s="70"/>
      <c r="M142" s="70">
        <v>0</v>
      </c>
      <c r="N142" s="70">
        <v>0</v>
      </c>
      <c r="O142" s="70">
        <v>0</v>
      </c>
      <c r="P142" s="72">
        <v>0</v>
      </c>
      <c r="Q142" s="72">
        <v>0</v>
      </c>
      <c r="R142" s="72">
        <v>0</v>
      </c>
      <c r="S142" s="72">
        <v>0</v>
      </c>
      <c r="T142" s="72">
        <v>0</v>
      </c>
      <c r="U142" s="72">
        <v>0</v>
      </c>
      <c r="V142" s="72">
        <v>0</v>
      </c>
      <c r="W142" s="72">
        <v>0</v>
      </c>
      <c r="X142" s="72">
        <v>2</v>
      </c>
      <c r="Y142" s="72">
        <v>2</v>
      </c>
      <c r="Z142" s="72">
        <v>0</v>
      </c>
      <c r="AA142" s="72">
        <v>4</v>
      </c>
      <c r="AB142" s="72">
        <v>17</v>
      </c>
      <c r="AC142" s="72">
        <v>1</v>
      </c>
      <c r="AD142" s="72">
        <v>0</v>
      </c>
      <c r="AE142" s="72">
        <v>18</v>
      </c>
      <c r="AF142" s="72">
        <v>0</v>
      </c>
      <c r="AG142" s="72">
        <v>0</v>
      </c>
      <c r="AH142" s="72">
        <v>0</v>
      </c>
      <c r="AI142" s="72">
        <v>0</v>
      </c>
      <c r="AJ142" s="70">
        <v>1</v>
      </c>
      <c r="AK142" s="73">
        <v>0</v>
      </c>
      <c r="AL142" s="73">
        <v>7</v>
      </c>
      <c r="AM142" s="72">
        <v>0</v>
      </c>
      <c r="AN142" s="72">
        <v>38</v>
      </c>
      <c r="AO142" s="74">
        <v>0</v>
      </c>
      <c r="AP142" s="74">
        <v>9</v>
      </c>
      <c r="AQ142" s="74">
        <v>0</v>
      </c>
      <c r="AR142" s="74">
        <v>0</v>
      </c>
      <c r="AS142" s="74">
        <v>0</v>
      </c>
    </row>
    <row r="143" spans="1:45">
      <c r="A143" t="s">
        <v>1006</v>
      </c>
      <c r="B143" t="s">
        <v>918</v>
      </c>
      <c r="C143" t="s">
        <v>724</v>
      </c>
      <c r="D143" t="s">
        <v>1007</v>
      </c>
      <c r="E143" s="298" t="s">
        <v>28</v>
      </c>
      <c r="G143">
        <v>34</v>
      </c>
      <c r="H143" s="69">
        <f t="shared" si="2"/>
        <v>32</v>
      </c>
      <c r="I143" s="70">
        <v>19</v>
      </c>
      <c r="J143" s="70">
        <v>12</v>
      </c>
      <c r="K143" s="70">
        <v>1</v>
      </c>
      <c r="L143" s="70"/>
      <c r="M143" s="70">
        <v>0</v>
      </c>
      <c r="N143" s="70">
        <v>0</v>
      </c>
      <c r="O143" s="70">
        <v>0</v>
      </c>
      <c r="P143" s="72">
        <v>0</v>
      </c>
      <c r="Q143" s="72">
        <v>0</v>
      </c>
      <c r="R143" s="72">
        <v>0</v>
      </c>
      <c r="S143" s="72">
        <v>0</v>
      </c>
      <c r="T143" s="72">
        <v>14</v>
      </c>
      <c r="U143" s="72">
        <v>5</v>
      </c>
      <c r="V143" s="72">
        <v>0</v>
      </c>
      <c r="W143" s="72">
        <v>19</v>
      </c>
      <c r="X143" s="72">
        <v>2</v>
      </c>
      <c r="Y143" s="72">
        <v>2</v>
      </c>
      <c r="Z143" s="72">
        <v>0</v>
      </c>
      <c r="AA143" s="72">
        <v>4</v>
      </c>
      <c r="AB143" s="72">
        <v>30</v>
      </c>
      <c r="AC143" s="72">
        <v>13</v>
      </c>
      <c r="AD143" s="72">
        <v>0</v>
      </c>
      <c r="AE143" s="72">
        <v>43</v>
      </c>
      <c r="AF143" s="72">
        <v>0</v>
      </c>
      <c r="AG143" s="72">
        <v>0</v>
      </c>
      <c r="AH143" s="72">
        <v>0</v>
      </c>
      <c r="AI143" s="72">
        <v>0</v>
      </c>
      <c r="AJ143" s="70">
        <v>1</v>
      </c>
      <c r="AK143" s="73">
        <v>0</v>
      </c>
      <c r="AL143" s="73">
        <v>3</v>
      </c>
      <c r="AM143" s="72">
        <v>2</v>
      </c>
      <c r="AN143" s="72">
        <v>18</v>
      </c>
      <c r="AO143" s="74">
        <v>0</v>
      </c>
      <c r="AP143" s="74">
        <v>5</v>
      </c>
      <c r="AQ143" s="74">
        <v>0</v>
      </c>
      <c r="AR143" s="74">
        <v>0</v>
      </c>
      <c r="AS143" s="74">
        <v>0</v>
      </c>
    </row>
    <row r="144" spans="1:45">
      <c r="A144" t="s">
        <v>1008</v>
      </c>
      <c r="B144" t="s">
        <v>918</v>
      </c>
      <c r="C144" t="s">
        <v>730</v>
      </c>
      <c r="D144" t="s">
        <v>1009</v>
      </c>
      <c r="E144" s="298" t="s">
        <v>28</v>
      </c>
      <c r="G144">
        <v>11</v>
      </c>
      <c r="H144" s="69">
        <f t="shared" si="2"/>
        <v>9</v>
      </c>
      <c r="I144" s="70">
        <v>8</v>
      </c>
      <c r="J144" s="70">
        <v>0</v>
      </c>
      <c r="K144" s="70">
        <v>1</v>
      </c>
      <c r="L144" s="70"/>
      <c r="M144" s="70">
        <v>0</v>
      </c>
      <c r="N144" s="70">
        <v>0</v>
      </c>
      <c r="O144" s="70">
        <v>0</v>
      </c>
      <c r="P144" s="72">
        <v>0</v>
      </c>
      <c r="Q144" s="72">
        <v>0</v>
      </c>
      <c r="R144" s="72">
        <v>0</v>
      </c>
      <c r="S144" s="72">
        <v>0</v>
      </c>
      <c r="T144" s="72">
        <v>1</v>
      </c>
      <c r="U144" s="72">
        <v>0</v>
      </c>
      <c r="V144" s="72">
        <v>0</v>
      </c>
      <c r="W144" s="72">
        <v>1</v>
      </c>
      <c r="X144" s="72">
        <v>4</v>
      </c>
      <c r="Y144" s="72">
        <v>2</v>
      </c>
      <c r="Z144" s="72">
        <v>0</v>
      </c>
      <c r="AA144" s="72">
        <v>6</v>
      </c>
      <c r="AB144" s="72">
        <v>14</v>
      </c>
      <c r="AC144" s="72">
        <v>1</v>
      </c>
      <c r="AD144" s="72">
        <v>0</v>
      </c>
      <c r="AE144" s="72">
        <v>15</v>
      </c>
      <c r="AF144" s="72">
        <v>0</v>
      </c>
      <c r="AG144" s="72">
        <v>0</v>
      </c>
      <c r="AH144" s="72">
        <v>0</v>
      </c>
      <c r="AI144" s="72">
        <v>0</v>
      </c>
      <c r="AJ144" s="70">
        <v>1</v>
      </c>
      <c r="AK144" s="73">
        <v>0</v>
      </c>
      <c r="AL144" s="73">
        <v>5</v>
      </c>
      <c r="AM144" s="72">
        <v>0</v>
      </c>
      <c r="AN144" s="72">
        <v>20</v>
      </c>
      <c r="AO144" s="74">
        <v>0</v>
      </c>
      <c r="AP144" s="74">
        <v>7</v>
      </c>
      <c r="AQ144" s="74">
        <v>0</v>
      </c>
      <c r="AR144" s="74">
        <v>0</v>
      </c>
      <c r="AS144" s="74">
        <v>0</v>
      </c>
    </row>
    <row r="145" spans="1:45">
      <c r="A145" t="s">
        <v>1010</v>
      </c>
      <c r="B145" t="s">
        <v>918</v>
      </c>
      <c r="C145" t="s">
        <v>727</v>
      </c>
      <c r="D145" t="s">
        <v>1011</v>
      </c>
      <c r="E145" s="298" t="s">
        <v>28</v>
      </c>
      <c r="G145">
        <v>11</v>
      </c>
      <c r="H145" s="69">
        <f t="shared" si="2"/>
        <v>9</v>
      </c>
      <c r="I145" s="70">
        <v>3</v>
      </c>
      <c r="J145" s="70">
        <v>0</v>
      </c>
      <c r="K145" s="70">
        <v>1</v>
      </c>
      <c r="L145" s="70"/>
      <c r="M145" s="70">
        <v>2</v>
      </c>
      <c r="N145" s="70">
        <v>3</v>
      </c>
      <c r="O145" s="70">
        <v>0</v>
      </c>
      <c r="P145" s="72">
        <v>0</v>
      </c>
      <c r="Q145" s="72">
        <v>0</v>
      </c>
      <c r="R145" s="72">
        <v>0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  <c r="X145" s="72">
        <v>2</v>
      </c>
      <c r="Y145" s="72">
        <v>2</v>
      </c>
      <c r="Z145" s="72">
        <v>0</v>
      </c>
      <c r="AA145" s="72">
        <v>4</v>
      </c>
      <c r="AB145" s="72">
        <v>12</v>
      </c>
      <c r="AC145" s="72">
        <v>6</v>
      </c>
      <c r="AD145" s="72">
        <v>0</v>
      </c>
      <c r="AE145" s="72">
        <v>18</v>
      </c>
      <c r="AF145" s="72">
        <v>0</v>
      </c>
      <c r="AG145" s="72">
        <v>0</v>
      </c>
      <c r="AH145" s="72">
        <v>0</v>
      </c>
      <c r="AI145" s="72">
        <v>0</v>
      </c>
      <c r="AJ145" s="70">
        <v>1</v>
      </c>
      <c r="AK145" s="73">
        <v>0</v>
      </c>
      <c r="AL145" s="73">
        <v>7</v>
      </c>
      <c r="AM145" s="72">
        <v>10</v>
      </c>
      <c r="AN145" s="72">
        <v>24</v>
      </c>
      <c r="AO145" s="74">
        <v>0</v>
      </c>
      <c r="AP145" s="74">
        <v>8</v>
      </c>
      <c r="AQ145" s="74">
        <v>0</v>
      </c>
      <c r="AR145" s="74">
        <v>0</v>
      </c>
      <c r="AS145" s="74">
        <v>0</v>
      </c>
    </row>
    <row r="146" spans="1:45">
      <c r="A146" t="s">
        <v>1012</v>
      </c>
      <c r="B146" t="s">
        <v>918</v>
      </c>
      <c r="C146" t="s">
        <v>730</v>
      </c>
      <c r="D146" t="s">
        <v>1013</v>
      </c>
      <c r="E146" s="298" t="s">
        <v>28</v>
      </c>
      <c r="G146">
        <v>9</v>
      </c>
      <c r="H146" s="69">
        <f t="shared" si="2"/>
        <v>7</v>
      </c>
      <c r="I146" s="70">
        <v>4</v>
      </c>
      <c r="J146" s="70">
        <v>2</v>
      </c>
      <c r="K146" s="70">
        <v>1</v>
      </c>
      <c r="L146" s="70"/>
      <c r="M146" s="70">
        <v>0</v>
      </c>
      <c r="N146" s="70">
        <v>0</v>
      </c>
      <c r="O146" s="70">
        <v>0</v>
      </c>
      <c r="P146" s="72">
        <v>0</v>
      </c>
      <c r="Q146" s="72">
        <v>0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0</v>
      </c>
      <c r="X146" s="72">
        <v>2</v>
      </c>
      <c r="Y146" s="72">
        <v>2</v>
      </c>
      <c r="Z146" s="72">
        <v>0</v>
      </c>
      <c r="AA146" s="72">
        <v>4</v>
      </c>
      <c r="AB146" s="72">
        <v>10</v>
      </c>
      <c r="AC146" s="72">
        <v>3</v>
      </c>
      <c r="AD146" s="72">
        <v>0</v>
      </c>
      <c r="AE146" s="72">
        <v>13</v>
      </c>
      <c r="AF146" s="72">
        <v>0</v>
      </c>
      <c r="AG146" s="72">
        <v>0</v>
      </c>
      <c r="AH146" s="72">
        <v>0</v>
      </c>
      <c r="AI146" s="72">
        <v>0</v>
      </c>
      <c r="AJ146" s="70">
        <v>1</v>
      </c>
      <c r="AK146" s="73">
        <v>0</v>
      </c>
      <c r="AL146" s="73">
        <v>5</v>
      </c>
      <c r="AM146" s="72">
        <v>5</v>
      </c>
      <c r="AN146" s="72">
        <v>12</v>
      </c>
      <c r="AO146" s="74">
        <v>0</v>
      </c>
      <c r="AP146" s="74">
        <v>7</v>
      </c>
      <c r="AQ146" s="74">
        <v>0</v>
      </c>
      <c r="AR146" s="74">
        <v>0</v>
      </c>
      <c r="AS146" s="74">
        <v>0</v>
      </c>
    </row>
    <row r="147" spans="1:45">
      <c r="A147" t="s">
        <v>1014</v>
      </c>
      <c r="B147" t="s">
        <v>918</v>
      </c>
      <c r="C147" t="s">
        <v>727</v>
      </c>
      <c r="D147" t="s">
        <v>1015</v>
      </c>
      <c r="E147" s="298" t="s">
        <v>28</v>
      </c>
      <c r="G147">
        <v>6</v>
      </c>
      <c r="H147" s="69">
        <f t="shared" si="2"/>
        <v>4</v>
      </c>
      <c r="I147" s="70">
        <v>2</v>
      </c>
      <c r="J147" s="70">
        <v>0</v>
      </c>
      <c r="K147" s="70">
        <v>1</v>
      </c>
      <c r="L147" s="70"/>
      <c r="M147" s="70">
        <v>0</v>
      </c>
      <c r="N147" s="70">
        <v>1</v>
      </c>
      <c r="O147" s="70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  <c r="W147" s="72">
        <v>0</v>
      </c>
      <c r="X147" s="72">
        <v>2</v>
      </c>
      <c r="Y147" s="72">
        <v>2</v>
      </c>
      <c r="Z147" s="72">
        <v>0</v>
      </c>
      <c r="AA147" s="72">
        <v>4</v>
      </c>
      <c r="AB147" s="72">
        <v>4</v>
      </c>
      <c r="AC147" s="72">
        <v>2</v>
      </c>
      <c r="AD147" s="72">
        <v>0</v>
      </c>
      <c r="AE147" s="72">
        <v>6</v>
      </c>
      <c r="AF147" s="72">
        <v>0</v>
      </c>
      <c r="AG147" s="72">
        <v>0</v>
      </c>
      <c r="AH147" s="72">
        <v>0</v>
      </c>
      <c r="AI147" s="72">
        <v>0</v>
      </c>
      <c r="AJ147" s="70">
        <v>1</v>
      </c>
      <c r="AK147" s="73">
        <v>0</v>
      </c>
      <c r="AL147" s="73">
        <v>5</v>
      </c>
      <c r="AM147" s="72">
        <v>8</v>
      </c>
      <c r="AN147" s="72">
        <v>8</v>
      </c>
      <c r="AO147" s="74">
        <v>0</v>
      </c>
      <c r="AP147" s="74">
        <v>7</v>
      </c>
      <c r="AQ147" s="74">
        <v>0</v>
      </c>
      <c r="AR147" s="74">
        <v>0</v>
      </c>
      <c r="AS147" s="74">
        <v>0</v>
      </c>
    </row>
    <row r="148" spans="1:45">
      <c r="A148" t="s">
        <v>1016</v>
      </c>
      <c r="B148" t="s">
        <v>918</v>
      </c>
      <c r="C148" t="s">
        <v>730</v>
      </c>
      <c r="D148" t="s">
        <v>1017</v>
      </c>
      <c r="E148" s="298" t="s">
        <v>28</v>
      </c>
      <c r="G148">
        <v>4</v>
      </c>
      <c r="H148" s="69">
        <f t="shared" si="2"/>
        <v>2</v>
      </c>
      <c r="I148" s="70">
        <v>1</v>
      </c>
      <c r="J148" s="70">
        <v>0</v>
      </c>
      <c r="K148" s="70">
        <v>1</v>
      </c>
      <c r="L148" s="70"/>
      <c r="M148" s="70">
        <v>0</v>
      </c>
      <c r="N148" s="70">
        <v>0</v>
      </c>
      <c r="O148" s="70">
        <v>0</v>
      </c>
      <c r="P148" s="72">
        <v>0</v>
      </c>
      <c r="Q148" s="72">
        <v>0</v>
      </c>
      <c r="R148" s="72">
        <v>0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  <c r="X148" s="72">
        <v>3</v>
      </c>
      <c r="Y148" s="72">
        <v>9</v>
      </c>
      <c r="Z148" s="72">
        <v>0</v>
      </c>
      <c r="AA148" s="72">
        <v>12</v>
      </c>
      <c r="AB148" s="72">
        <v>1</v>
      </c>
      <c r="AC148" s="72">
        <v>0</v>
      </c>
      <c r="AD148" s="72">
        <v>0</v>
      </c>
      <c r="AE148" s="72">
        <v>1</v>
      </c>
      <c r="AF148" s="72">
        <v>0</v>
      </c>
      <c r="AG148" s="72">
        <v>0</v>
      </c>
      <c r="AH148" s="72">
        <v>0</v>
      </c>
      <c r="AI148" s="72">
        <v>0</v>
      </c>
      <c r="AJ148" s="70">
        <v>1</v>
      </c>
      <c r="AK148" s="73">
        <v>0</v>
      </c>
      <c r="AL148" s="73">
        <v>5</v>
      </c>
      <c r="AM148" s="72">
        <v>10</v>
      </c>
      <c r="AN148" s="72">
        <v>6</v>
      </c>
      <c r="AO148" s="74">
        <v>0</v>
      </c>
      <c r="AP148" s="74">
        <v>7</v>
      </c>
      <c r="AQ148" s="74">
        <v>0</v>
      </c>
      <c r="AR148" s="74">
        <v>0</v>
      </c>
      <c r="AS148" s="74">
        <v>0</v>
      </c>
    </row>
    <row r="149" spans="1:45">
      <c r="A149" t="s">
        <v>1018</v>
      </c>
      <c r="B149" t="s">
        <v>918</v>
      </c>
      <c r="C149" t="s">
        <v>727</v>
      </c>
      <c r="D149" t="s">
        <v>1019</v>
      </c>
      <c r="E149" s="298" t="s">
        <v>28</v>
      </c>
      <c r="G149">
        <v>10</v>
      </c>
      <c r="H149" s="69">
        <f t="shared" si="2"/>
        <v>8</v>
      </c>
      <c r="I149" s="70">
        <v>4</v>
      </c>
      <c r="J149" s="70">
        <v>3</v>
      </c>
      <c r="K149" s="70">
        <v>1</v>
      </c>
      <c r="L149" s="70"/>
      <c r="M149" s="70">
        <v>0</v>
      </c>
      <c r="N149" s="70">
        <v>0</v>
      </c>
      <c r="O149" s="70">
        <v>0</v>
      </c>
      <c r="P149" s="72">
        <v>0</v>
      </c>
      <c r="Q149" s="72">
        <v>0</v>
      </c>
      <c r="R149" s="72">
        <v>0</v>
      </c>
      <c r="S149" s="72">
        <v>0</v>
      </c>
      <c r="T149" s="72">
        <v>0</v>
      </c>
      <c r="U149" s="72">
        <v>0</v>
      </c>
      <c r="V149" s="72">
        <v>0</v>
      </c>
      <c r="W149" s="72">
        <v>0</v>
      </c>
      <c r="X149" s="72">
        <v>6</v>
      </c>
      <c r="Y149" s="72">
        <v>3</v>
      </c>
      <c r="Z149" s="72">
        <v>0</v>
      </c>
      <c r="AA149" s="72">
        <v>9</v>
      </c>
      <c r="AB149" s="72">
        <v>7</v>
      </c>
      <c r="AC149" s="72">
        <v>4</v>
      </c>
      <c r="AD149" s="72">
        <v>0</v>
      </c>
      <c r="AE149" s="72">
        <v>11</v>
      </c>
      <c r="AF149" s="72">
        <v>0</v>
      </c>
      <c r="AG149" s="72">
        <v>0</v>
      </c>
      <c r="AH149" s="72">
        <v>0</v>
      </c>
      <c r="AI149" s="72">
        <v>0</v>
      </c>
      <c r="AJ149" s="70">
        <v>1</v>
      </c>
      <c r="AK149" s="73">
        <v>0</v>
      </c>
      <c r="AL149" s="73">
        <v>4</v>
      </c>
      <c r="AM149" s="72">
        <v>8</v>
      </c>
      <c r="AN149" s="72">
        <v>3</v>
      </c>
      <c r="AO149" s="74">
        <v>0</v>
      </c>
      <c r="AP149" s="74">
        <v>6</v>
      </c>
      <c r="AQ149" s="74">
        <v>0</v>
      </c>
      <c r="AR149" s="74">
        <v>0</v>
      </c>
      <c r="AS149" s="74">
        <v>0</v>
      </c>
    </row>
    <row r="150" spans="1:45">
      <c r="A150" t="s">
        <v>1020</v>
      </c>
      <c r="B150" t="s">
        <v>918</v>
      </c>
      <c r="C150" t="s">
        <v>727</v>
      </c>
      <c r="D150" t="s">
        <v>1021</v>
      </c>
      <c r="E150" s="298" t="s">
        <v>28</v>
      </c>
      <c r="G150">
        <v>6</v>
      </c>
      <c r="H150" s="69">
        <f t="shared" si="2"/>
        <v>4</v>
      </c>
      <c r="I150" s="70">
        <v>1</v>
      </c>
      <c r="J150" s="70">
        <v>0</v>
      </c>
      <c r="K150" s="70">
        <v>1</v>
      </c>
      <c r="L150" s="70"/>
      <c r="M150" s="70">
        <v>1</v>
      </c>
      <c r="N150" s="70">
        <v>1</v>
      </c>
      <c r="O150" s="70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  <c r="X150" s="72">
        <v>3</v>
      </c>
      <c r="Y150" s="72">
        <v>3</v>
      </c>
      <c r="Z150" s="72">
        <v>0</v>
      </c>
      <c r="AA150" s="72">
        <v>6</v>
      </c>
      <c r="AB150" s="72">
        <v>5</v>
      </c>
      <c r="AC150" s="72">
        <v>1</v>
      </c>
      <c r="AD150" s="72">
        <v>0</v>
      </c>
      <c r="AE150" s="72">
        <v>6</v>
      </c>
      <c r="AF150" s="72">
        <v>0</v>
      </c>
      <c r="AG150" s="72">
        <v>0</v>
      </c>
      <c r="AH150" s="72">
        <v>0</v>
      </c>
      <c r="AI150" s="72">
        <v>0</v>
      </c>
      <c r="AJ150" s="70">
        <v>1</v>
      </c>
      <c r="AK150" s="73">
        <v>0</v>
      </c>
      <c r="AL150" s="73">
        <v>3</v>
      </c>
      <c r="AM150" s="72">
        <v>2</v>
      </c>
      <c r="AN150" s="72">
        <v>10</v>
      </c>
      <c r="AO150" s="74">
        <v>0</v>
      </c>
      <c r="AP150" s="74">
        <v>5</v>
      </c>
      <c r="AQ150" s="74">
        <v>0</v>
      </c>
      <c r="AR150" s="74">
        <v>0</v>
      </c>
      <c r="AS150" s="74">
        <v>0</v>
      </c>
    </row>
    <row r="151" spans="1:45">
      <c r="A151" t="s">
        <v>1022</v>
      </c>
      <c r="B151" t="s">
        <v>918</v>
      </c>
      <c r="C151" t="s">
        <v>727</v>
      </c>
      <c r="D151" t="s">
        <v>1023</v>
      </c>
      <c r="E151" s="298" t="s">
        <v>28</v>
      </c>
      <c r="G151">
        <v>8</v>
      </c>
      <c r="H151" s="69">
        <f t="shared" si="2"/>
        <v>6</v>
      </c>
      <c r="I151" s="70">
        <v>0</v>
      </c>
      <c r="J151" s="70">
        <v>1</v>
      </c>
      <c r="K151" s="70">
        <v>1</v>
      </c>
      <c r="L151" s="70"/>
      <c r="M151" s="70">
        <v>3</v>
      </c>
      <c r="N151" s="70">
        <v>1</v>
      </c>
      <c r="O151" s="70">
        <v>0</v>
      </c>
      <c r="P151" s="72">
        <v>0</v>
      </c>
      <c r="Q151" s="72">
        <v>0</v>
      </c>
      <c r="R151" s="72">
        <v>0</v>
      </c>
      <c r="S151" s="72">
        <v>0</v>
      </c>
      <c r="T151" s="72">
        <v>0</v>
      </c>
      <c r="U151" s="72">
        <v>0</v>
      </c>
      <c r="V151" s="72">
        <v>0</v>
      </c>
      <c r="W151" s="72">
        <v>0</v>
      </c>
      <c r="X151" s="72">
        <v>3</v>
      </c>
      <c r="Y151" s="72">
        <v>3</v>
      </c>
      <c r="Z151" s="72">
        <v>0</v>
      </c>
      <c r="AA151" s="72">
        <v>6</v>
      </c>
      <c r="AB151" s="72">
        <v>8</v>
      </c>
      <c r="AC151" s="72">
        <v>2</v>
      </c>
      <c r="AD151" s="72">
        <v>0</v>
      </c>
      <c r="AE151" s="72">
        <v>10</v>
      </c>
      <c r="AF151" s="72">
        <v>0</v>
      </c>
      <c r="AG151" s="72">
        <v>0</v>
      </c>
      <c r="AH151" s="72">
        <v>0</v>
      </c>
      <c r="AI151" s="72">
        <v>0</v>
      </c>
      <c r="AJ151" s="70">
        <v>1</v>
      </c>
      <c r="AK151" s="73">
        <v>0</v>
      </c>
      <c r="AL151" s="73">
        <v>3</v>
      </c>
      <c r="AM151" s="72">
        <v>1</v>
      </c>
      <c r="AN151" s="72">
        <v>10</v>
      </c>
      <c r="AO151" s="74">
        <v>0</v>
      </c>
      <c r="AP151" s="74">
        <v>4</v>
      </c>
      <c r="AQ151" s="74">
        <v>0</v>
      </c>
      <c r="AR151" s="74">
        <v>0</v>
      </c>
      <c r="AS151" s="74">
        <v>0</v>
      </c>
    </row>
    <row r="152" spans="1:45">
      <c r="A152" t="s">
        <v>1024</v>
      </c>
      <c r="B152" t="s">
        <v>918</v>
      </c>
      <c r="C152" t="s">
        <v>727</v>
      </c>
      <c r="D152" t="s">
        <v>1025</v>
      </c>
      <c r="E152" s="298" t="s">
        <v>28</v>
      </c>
      <c r="G152">
        <v>6</v>
      </c>
      <c r="H152" s="69">
        <f t="shared" si="2"/>
        <v>4</v>
      </c>
      <c r="I152" s="70">
        <v>1</v>
      </c>
      <c r="J152" s="70">
        <v>1</v>
      </c>
      <c r="K152" s="70">
        <v>1</v>
      </c>
      <c r="L152" s="70"/>
      <c r="M152" s="70">
        <v>1</v>
      </c>
      <c r="N152" s="70">
        <v>0</v>
      </c>
      <c r="O152" s="70">
        <v>0</v>
      </c>
      <c r="P152" s="72">
        <v>0</v>
      </c>
      <c r="Q152" s="72">
        <v>0</v>
      </c>
      <c r="R152" s="72">
        <v>0</v>
      </c>
      <c r="S152" s="72">
        <v>0</v>
      </c>
      <c r="T152" s="72">
        <v>0</v>
      </c>
      <c r="U152" s="72">
        <v>0</v>
      </c>
      <c r="V152" s="72">
        <v>0</v>
      </c>
      <c r="W152" s="72">
        <v>0</v>
      </c>
      <c r="X152" s="72">
        <v>6</v>
      </c>
      <c r="Y152" s="72">
        <v>3</v>
      </c>
      <c r="Z152" s="72">
        <v>0</v>
      </c>
      <c r="AA152" s="72">
        <v>9</v>
      </c>
      <c r="AB152" s="72">
        <v>1</v>
      </c>
      <c r="AC152" s="72">
        <v>0</v>
      </c>
      <c r="AD152" s="72">
        <v>0</v>
      </c>
      <c r="AE152" s="72">
        <v>1</v>
      </c>
      <c r="AF152" s="72">
        <v>0</v>
      </c>
      <c r="AG152" s="72">
        <v>0</v>
      </c>
      <c r="AH152" s="72">
        <v>0</v>
      </c>
      <c r="AI152" s="72">
        <v>0</v>
      </c>
      <c r="AJ152" s="70">
        <v>1</v>
      </c>
      <c r="AK152" s="73">
        <v>0</v>
      </c>
      <c r="AL152" s="73">
        <v>3</v>
      </c>
      <c r="AM152" s="72">
        <v>4</v>
      </c>
      <c r="AN152" s="72">
        <v>7</v>
      </c>
      <c r="AO152" s="74">
        <v>0</v>
      </c>
      <c r="AP152" s="74">
        <v>5</v>
      </c>
      <c r="AQ152" s="74">
        <v>0</v>
      </c>
      <c r="AR152" s="74">
        <v>0</v>
      </c>
      <c r="AS152" s="74">
        <v>0</v>
      </c>
    </row>
    <row r="153" spans="1:45">
      <c r="A153" t="s">
        <v>1026</v>
      </c>
      <c r="B153" t="s">
        <v>918</v>
      </c>
      <c r="C153" t="s">
        <v>727</v>
      </c>
      <c r="D153" t="s">
        <v>1027</v>
      </c>
      <c r="E153" s="298" t="s">
        <v>28</v>
      </c>
      <c r="G153">
        <v>5</v>
      </c>
      <c r="H153" s="69">
        <f t="shared" si="2"/>
        <v>3</v>
      </c>
      <c r="I153" s="70">
        <v>1</v>
      </c>
      <c r="J153" s="70">
        <v>1</v>
      </c>
      <c r="K153" s="70">
        <v>1</v>
      </c>
      <c r="L153" s="70"/>
      <c r="M153" s="70">
        <v>0</v>
      </c>
      <c r="N153" s="70">
        <v>0</v>
      </c>
      <c r="O153" s="70">
        <v>0</v>
      </c>
      <c r="P153" s="72">
        <v>0</v>
      </c>
      <c r="Q153" s="72">
        <v>0</v>
      </c>
      <c r="R153" s="72">
        <v>0</v>
      </c>
      <c r="S153" s="72">
        <v>0</v>
      </c>
      <c r="T153" s="72">
        <v>0</v>
      </c>
      <c r="U153" s="72">
        <v>0</v>
      </c>
      <c r="V153" s="72">
        <v>0</v>
      </c>
      <c r="W153" s="72">
        <v>0</v>
      </c>
      <c r="X153" s="72">
        <v>2</v>
      </c>
      <c r="Y153" s="72">
        <v>3</v>
      </c>
      <c r="Z153" s="72">
        <v>0</v>
      </c>
      <c r="AA153" s="72">
        <v>5</v>
      </c>
      <c r="AB153" s="72">
        <v>2</v>
      </c>
      <c r="AC153" s="72">
        <v>1</v>
      </c>
      <c r="AD153" s="72">
        <v>0</v>
      </c>
      <c r="AE153" s="72">
        <v>3</v>
      </c>
      <c r="AF153" s="72">
        <v>0</v>
      </c>
      <c r="AG153" s="72">
        <v>0</v>
      </c>
      <c r="AH153" s="72">
        <v>0</v>
      </c>
      <c r="AI153" s="72">
        <v>0</v>
      </c>
      <c r="AJ153" s="70">
        <v>1</v>
      </c>
      <c r="AK153" s="73">
        <v>0</v>
      </c>
      <c r="AL153" s="73">
        <v>5</v>
      </c>
      <c r="AM153" s="72">
        <v>1</v>
      </c>
      <c r="AN153" s="72">
        <v>10</v>
      </c>
      <c r="AO153" s="74">
        <v>0</v>
      </c>
      <c r="AP153" s="74">
        <v>7</v>
      </c>
      <c r="AQ153" s="74">
        <v>0</v>
      </c>
      <c r="AR153" s="74">
        <v>0</v>
      </c>
      <c r="AS153" s="74">
        <v>0</v>
      </c>
    </row>
    <row r="154" spans="1:45">
      <c r="A154" t="s">
        <v>1028</v>
      </c>
      <c r="B154" t="s">
        <v>918</v>
      </c>
      <c r="C154" t="s">
        <v>727</v>
      </c>
      <c r="D154" t="s">
        <v>1029</v>
      </c>
      <c r="E154" s="298" t="s">
        <v>28</v>
      </c>
      <c r="G154">
        <v>7</v>
      </c>
      <c r="H154" s="69">
        <f t="shared" si="2"/>
        <v>5</v>
      </c>
      <c r="I154" s="70">
        <v>2</v>
      </c>
      <c r="J154" s="70">
        <v>1</v>
      </c>
      <c r="K154" s="70">
        <v>1</v>
      </c>
      <c r="L154" s="70"/>
      <c r="M154" s="70">
        <v>0</v>
      </c>
      <c r="N154" s="70">
        <v>1</v>
      </c>
      <c r="O154" s="70">
        <v>0</v>
      </c>
      <c r="P154" s="72">
        <v>0</v>
      </c>
      <c r="Q154" s="72">
        <v>0</v>
      </c>
      <c r="R154" s="72">
        <v>0</v>
      </c>
      <c r="S154" s="72">
        <v>0</v>
      </c>
      <c r="T154" s="72">
        <v>0</v>
      </c>
      <c r="U154" s="72">
        <v>0</v>
      </c>
      <c r="V154" s="72">
        <v>0</v>
      </c>
      <c r="W154" s="72">
        <v>0</v>
      </c>
      <c r="X154" s="72">
        <v>8</v>
      </c>
      <c r="Y154" s="72">
        <v>4</v>
      </c>
      <c r="Z154" s="72">
        <v>0</v>
      </c>
      <c r="AA154" s="72">
        <v>12</v>
      </c>
      <c r="AB154" s="72">
        <v>0</v>
      </c>
      <c r="AC154" s="72">
        <v>0</v>
      </c>
      <c r="AD154" s="72">
        <v>0</v>
      </c>
      <c r="AE154" s="72">
        <v>0</v>
      </c>
      <c r="AF154" s="72">
        <v>0</v>
      </c>
      <c r="AG154" s="72">
        <v>0</v>
      </c>
      <c r="AH154" s="72">
        <v>0</v>
      </c>
      <c r="AI154" s="72">
        <v>0</v>
      </c>
      <c r="AJ154" s="70">
        <v>1</v>
      </c>
      <c r="AK154" s="73">
        <v>0</v>
      </c>
      <c r="AL154" s="73">
        <v>3</v>
      </c>
      <c r="AM154" s="72">
        <v>2</v>
      </c>
      <c r="AN154" s="72">
        <v>9</v>
      </c>
      <c r="AO154" s="74">
        <v>0</v>
      </c>
      <c r="AP154" s="74">
        <v>5</v>
      </c>
      <c r="AQ154" s="74">
        <v>0</v>
      </c>
      <c r="AR154" s="74">
        <v>0</v>
      </c>
      <c r="AS154" s="74">
        <v>0</v>
      </c>
    </row>
    <row r="155" spans="1:45">
      <c r="A155" t="s">
        <v>1030</v>
      </c>
      <c r="B155" t="s">
        <v>918</v>
      </c>
      <c r="C155" t="s">
        <v>727</v>
      </c>
      <c r="D155" t="s">
        <v>1031</v>
      </c>
      <c r="E155" s="298" t="s">
        <v>28</v>
      </c>
      <c r="G155">
        <v>8</v>
      </c>
      <c r="H155" s="69">
        <f t="shared" si="2"/>
        <v>6</v>
      </c>
      <c r="I155" s="70">
        <v>2</v>
      </c>
      <c r="J155" s="70">
        <v>1</v>
      </c>
      <c r="K155" s="70">
        <v>1</v>
      </c>
      <c r="L155" s="70"/>
      <c r="M155" s="70">
        <v>1</v>
      </c>
      <c r="N155" s="70">
        <v>1</v>
      </c>
      <c r="O155" s="70">
        <v>0</v>
      </c>
      <c r="P155" s="72">
        <v>0</v>
      </c>
      <c r="Q155" s="72">
        <v>0</v>
      </c>
      <c r="R155" s="72">
        <v>0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  <c r="X155" s="72">
        <v>3</v>
      </c>
      <c r="Y155" s="72">
        <v>3</v>
      </c>
      <c r="Z155" s="72">
        <v>0</v>
      </c>
      <c r="AA155" s="72">
        <v>6</v>
      </c>
      <c r="AB155" s="72">
        <v>7</v>
      </c>
      <c r="AC155" s="72">
        <v>1</v>
      </c>
      <c r="AD155" s="72">
        <v>0</v>
      </c>
      <c r="AE155" s="72">
        <v>8</v>
      </c>
      <c r="AF155" s="72">
        <v>0</v>
      </c>
      <c r="AG155" s="72">
        <v>0</v>
      </c>
      <c r="AH155" s="72">
        <v>0</v>
      </c>
      <c r="AI155" s="72">
        <v>0</v>
      </c>
      <c r="AJ155" s="70">
        <v>1</v>
      </c>
      <c r="AK155" s="73">
        <v>0</v>
      </c>
      <c r="AL155" s="73">
        <v>3</v>
      </c>
      <c r="AM155" s="72">
        <v>4</v>
      </c>
      <c r="AN155" s="72">
        <v>8</v>
      </c>
      <c r="AO155" s="74">
        <v>0</v>
      </c>
      <c r="AP155" s="74">
        <v>5</v>
      </c>
      <c r="AQ155" s="74">
        <v>0</v>
      </c>
      <c r="AR155" s="74">
        <v>0</v>
      </c>
      <c r="AS155" s="74">
        <v>0</v>
      </c>
    </row>
    <row r="156" spans="1:45">
      <c r="A156" t="s">
        <v>1032</v>
      </c>
      <c r="B156" t="s">
        <v>918</v>
      </c>
      <c r="C156" t="s">
        <v>724</v>
      </c>
      <c r="D156" t="s">
        <v>1033</v>
      </c>
      <c r="E156" s="298" t="s">
        <v>28</v>
      </c>
      <c r="G156">
        <v>19</v>
      </c>
      <c r="H156" s="69">
        <f t="shared" si="2"/>
        <v>32</v>
      </c>
      <c r="I156" s="70">
        <v>12</v>
      </c>
      <c r="J156" s="70">
        <v>3</v>
      </c>
      <c r="K156" s="70">
        <v>16</v>
      </c>
      <c r="L156" s="70"/>
      <c r="M156" s="70">
        <v>1</v>
      </c>
      <c r="N156" s="70">
        <v>0</v>
      </c>
      <c r="O156" s="70">
        <v>0</v>
      </c>
      <c r="P156" s="72">
        <v>0</v>
      </c>
      <c r="Q156" s="72">
        <v>0</v>
      </c>
      <c r="R156" s="72">
        <v>0</v>
      </c>
      <c r="S156" s="72">
        <v>0</v>
      </c>
      <c r="T156" s="72">
        <v>12</v>
      </c>
      <c r="U156" s="72">
        <v>1</v>
      </c>
      <c r="V156" s="72">
        <v>6</v>
      </c>
      <c r="W156" s="72">
        <v>19</v>
      </c>
      <c r="X156" s="72">
        <v>2</v>
      </c>
      <c r="Y156" s="72">
        <v>2</v>
      </c>
      <c r="Z156" s="72">
        <v>0</v>
      </c>
      <c r="AA156" s="72">
        <v>4</v>
      </c>
      <c r="AB156" s="72">
        <v>25</v>
      </c>
      <c r="AC156" s="72">
        <v>5</v>
      </c>
      <c r="AD156" s="72">
        <v>0</v>
      </c>
      <c r="AE156" s="72">
        <v>30</v>
      </c>
      <c r="AF156" s="72">
        <v>0</v>
      </c>
      <c r="AG156" s="72">
        <v>0</v>
      </c>
      <c r="AH156" s="72">
        <v>0</v>
      </c>
      <c r="AI156" s="72">
        <v>0</v>
      </c>
      <c r="AJ156" s="70">
        <v>1</v>
      </c>
      <c r="AK156" s="73">
        <v>0</v>
      </c>
      <c r="AL156" s="73">
        <v>3</v>
      </c>
      <c r="AM156" s="72">
        <v>2</v>
      </c>
      <c r="AN156" s="72">
        <v>18</v>
      </c>
      <c r="AO156" s="74">
        <v>0</v>
      </c>
      <c r="AP156" s="74">
        <v>5</v>
      </c>
      <c r="AQ156" s="74">
        <v>0</v>
      </c>
      <c r="AR156" s="74">
        <v>0</v>
      </c>
      <c r="AS156" s="74">
        <v>0</v>
      </c>
    </row>
    <row r="157" spans="1:45">
      <c r="A157" t="s">
        <v>1034</v>
      </c>
      <c r="B157" t="s">
        <v>918</v>
      </c>
      <c r="C157" t="s">
        <v>724</v>
      </c>
      <c r="D157" t="s">
        <v>1035</v>
      </c>
      <c r="E157" s="298" t="s">
        <v>28</v>
      </c>
      <c r="G157">
        <v>13</v>
      </c>
      <c r="H157" s="69">
        <f t="shared" si="2"/>
        <v>11</v>
      </c>
      <c r="I157" s="70">
        <v>7</v>
      </c>
      <c r="J157" s="70">
        <v>3</v>
      </c>
      <c r="K157" s="70">
        <v>1</v>
      </c>
      <c r="L157" s="70"/>
      <c r="M157" s="70">
        <v>0</v>
      </c>
      <c r="N157" s="70">
        <v>0</v>
      </c>
      <c r="O157" s="70">
        <v>0</v>
      </c>
      <c r="P157" s="72">
        <v>3</v>
      </c>
      <c r="Q157" s="72">
        <v>0</v>
      </c>
      <c r="R157" s="72">
        <v>0</v>
      </c>
      <c r="S157" s="72">
        <v>3</v>
      </c>
      <c r="T157" s="72">
        <v>0</v>
      </c>
      <c r="U157" s="72">
        <v>0</v>
      </c>
      <c r="V157" s="72">
        <v>0</v>
      </c>
      <c r="W157" s="72">
        <v>0</v>
      </c>
      <c r="X157" s="72">
        <v>14</v>
      </c>
      <c r="Y157" s="72">
        <v>9</v>
      </c>
      <c r="Z157" s="72">
        <v>0</v>
      </c>
      <c r="AA157" s="72">
        <v>23</v>
      </c>
      <c r="AB157" s="72">
        <v>1</v>
      </c>
      <c r="AC157" s="72">
        <v>0</v>
      </c>
      <c r="AD157" s="72">
        <v>0</v>
      </c>
      <c r="AE157" s="72">
        <v>1</v>
      </c>
      <c r="AF157" s="72">
        <v>0</v>
      </c>
      <c r="AG157" s="72">
        <v>0</v>
      </c>
      <c r="AH157" s="72">
        <v>0</v>
      </c>
      <c r="AI157" s="72">
        <v>0</v>
      </c>
      <c r="AJ157" s="70">
        <v>1</v>
      </c>
      <c r="AK157" s="73">
        <v>0</v>
      </c>
      <c r="AL157" s="73">
        <v>12</v>
      </c>
      <c r="AM157" s="72">
        <v>14</v>
      </c>
      <c r="AN157" s="72">
        <v>10</v>
      </c>
      <c r="AO157" s="74">
        <v>2</v>
      </c>
      <c r="AP157" s="74">
        <v>8</v>
      </c>
      <c r="AQ157" s="74">
        <v>0</v>
      </c>
      <c r="AR157" s="74">
        <v>0</v>
      </c>
      <c r="AS157" s="74">
        <v>0</v>
      </c>
    </row>
    <row r="158" spans="1:45">
      <c r="A158" t="s">
        <v>1036</v>
      </c>
      <c r="B158" t="s">
        <v>1037</v>
      </c>
      <c r="C158" t="s">
        <v>727</v>
      </c>
      <c r="D158" t="s">
        <v>1038</v>
      </c>
      <c r="E158" s="298" t="s">
        <v>28</v>
      </c>
      <c r="G158">
        <v>22</v>
      </c>
      <c r="H158" s="69">
        <f t="shared" si="2"/>
        <v>20</v>
      </c>
      <c r="I158" s="70">
        <v>16</v>
      </c>
      <c r="J158" s="70">
        <v>0</v>
      </c>
      <c r="K158" s="70">
        <v>1</v>
      </c>
      <c r="L158" s="70"/>
      <c r="M158" s="70">
        <v>3</v>
      </c>
      <c r="N158" s="70">
        <v>0</v>
      </c>
      <c r="O158" s="70">
        <v>0</v>
      </c>
      <c r="P158" s="72">
        <v>0</v>
      </c>
      <c r="Q158" s="72">
        <v>0</v>
      </c>
      <c r="R158" s="72">
        <v>0</v>
      </c>
      <c r="S158" s="72">
        <v>0</v>
      </c>
      <c r="T158" s="72">
        <v>0</v>
      </c>
      <c r="U158" s="72">
        <v>0</v>
      </c>
      <c r="V158" s="72">
        <v>0</v>
      </c>
      <c r="W158" s="72">
        <v>0</v>
      </c>
      <c r="X158" s="72">
        <v>2</v>
      </c>
      <c r="Y158" s="72">
        <v>2</v>
      </c>
      <c r="Z158" s="72">
        <v>0</v>
      </c>
      <c r="AA158" s="72">
        <v>4</v>
      </c>
      <c r="AB158" s="72">
        <v>32</v>
      </c>
      <c r="AC158" s="72">
        <v>1</v>
      </c>
      <c r="AD158" s="72">
        <v>0</v>
      </c>
      <c r="AE158" s="72">
        <v>33</v>
      </c>
      <c r="AF158" s="72">
        <v>5</v>
      </c>
      <c r="AG158" s="72">
        <v>0</v>
      </c>
      <c r="AH158" s="72">
        <v>0</v>
      </c>
      <c r="AI158" s="72">
        <v>5</v>
      </c>
      <c r="AJ158" s="70">
        <v>1</v>
      </c>
      <c r="AK158" s="73">
        <v>0</v>
      </c>
      <c r="AL158" s="73">
        <v>6</v>
      </c>
      <c r="AM158" s="72">
        <v>39</v>
      </c>
      <c r="AN158" s="72">
        <v>5</v>
      </c>
      <c r="AO158" s="74">
        <v>1</v>
      </c>
      <c r="AP158" s="74">
        <v>6</v>
      </c>
      <c r="AQ158" s="74">
        <v>43</v>
      </c>
      <c r="AR158" s="74">
        <v>0</v>
      </c>
      <c r="AS158" s="74">
        <v>0</v>
      </c>
    </row>
    <row r="159" spans="1:45">
      <c r="A159" t="s">
        <v>1039</v>
      </c>
      <c r="B159" t="s">
        <v>1037</v>
      </c>
      <c r="C159" t="s">
        <v>730</v>
      </c>
      <c r="D159" t="s">
        <v>1040</v>
      </c>
      <c r="E159" s="298" t="s">
        <v>28</v>
      </c>
      <c r="G159">
        <v>9</v>
      </c>
      <c r="H159" s="69">
        <f t="shared" si="2"/>
        <v>7</v>
      </c>
      <c r="I159" s="70">
        <v>4</v>
      </c>
      <c r="J159" s="70">
        <v>0</v>
      </c>
      <c r="K159" s="70">
        <v>1</v>
      </c>
      <c r="L159" s="70"/>
      <c r="M159" s="70">
        <v>2</v>
      </c>
      <c r="N159" s="70">
        <v>0</v>
      </c>
      <c r="O159" s="70">
        <v>0</v>
      </c>
      <c r="P159" s="72">
        <v>0</v>
      </c>
      <c r="Q159" s="72">
        <v>0</v>
      </c>
      <c r="R159" s="72">
        <v>0</v>
      </c>
      <c r="S159" s="72">
        <v>0</v>
      </c>
      <c r="T159" s="72">
        <v>0</v>
      </c>
      <c r="U159" s="72">
        <v>0</v>
      </c>
      <c r="V159" s="72">
        <v>0</v>
      </c>
      <c r="W159" s="72">
        <v>0</v>
      </c>
      <c r="X159" s="72">
        <v>4</v>
      </c>
      <c r="Y159" s="72">
        <v>2</v>
      </c>
      <c r="Z159" s="72">
        <v>0</v>
      </c>
      <c r="AA159" s="72">
        <v>6</v>
      </c>
      <c r="AB159" s="72">
        <v>0</v>
      </c>
      <c r="AC159" s="72">
        <v>0</v>
      </c>
      <c r="AD159" s="72">
        <v>0</v>
      </c>
      <c r="AE159" s="72">
        <v>0</v>
      </c>
      <c r="AF159" s="72">
        <v>6</v>
      </c>
      <c r="AG159" s="72">
        <v>1</v>
      </c>
      <c r="AH159" s="72">
        <v>0</v>
      </c>
      <c r="AI159" s="72">
        <v>7</v>
      </c>
      <c r="AJ159" s="70">
        <v>1</v>
      </c>
      <c r="AK159" s="73">
        <v>0</v>
      </c>
      <c r="AL159" s="73">
        <v>3</v>
      </c>
      <c r="AM159" s="72">
        <v>4</v>
      </c>
      <c r="AN159" s="72">
        <v>1</v>
      </c>
      <c r="AO159" s="74">
        <v>8</v>
      </c>
      <c r="AP159" s="74">
        <v>3</v>
      </c>
      <c r="AQ159" s="74">
        <v>15</v>
      </c>
      <c r="AR159" s="74">
        <v>0</v>
      </c>
      <c r="AS159" s="74">
        <v>0</v>
      </c>
    </row>
    <row r="160" spans="1:45">
      <c r="A160" t="s">
        <v>1041</v>
      </c>
      <c r="B160" t="s">
        <v>1037</v>
      </c>
      <c r="C160" t="s">
        <v>727</v>
      </c>
      <c r="D160" t="s">
        <v>1042</v>
      </c>
      <c r="E160" s="298" t="s">
        <v>28</v>
      </c>
      <c r="G160">
        <v>9</v>
      </c>
      <c r="H160" s="69">
        <f t="shared" si="2"/>
        <v>7</v>
      </c>
      <c r="I160" s="70">
        <v>4</v>
      </c>
      <c r="J160" s="70">
        <v>0</v>
      </c>
      <c r="K160" s="70">
        <v>1</v>
      </c>
      <c r="L160" s="70"/>
      <c r="M160" s="70">
        <v>2</v>
      </c>
      <c r="N160" s="70">
        <v>0</v>
      </c>
      <c r="O160" s="70">
        <v>0</v>
      </c>
      <c r="P160" s="72">
        <v>0</v>
      </c>
      <c r="Q160" s="72">
        <v>0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8</v>
      </c>
      <c r="Y160" s="72">
        <v>3</v>
      </c>
      <c r="Z160" s="72">
        <v>0</v>
      </c>
      <c r="AA160" s="72">
        <v>11</v>
      </c>
      <c r="AB160" s="72">
        <v>4</v>
      </c>
      <c r="AC160" s="72">
        <v>1</v>
      </c>
      <c r="AD160" s="72">
        <v>0</v>
      </c>
      <c r="AE160" s="72">
        <v>5</v>
      </c>
      <c r="AF160" s="72">
        <v>0</v>
      </c>
      <c r="AG160" s="72">
        <v>0</v>
      </c>
      <c r="AH160" s="72">
        <v>0</v>
      </c>
      <c r="AI160" s="72">
        <v>0</v>
      </c>
      <c r="AJ160" s="70">
        <v>1</v>
      </c>
      <c r="AK160" s="73">
        <v>0</v>
      </c>
      <c r="AL160" s="73">
        <v>4</v>
      </c>
      <c r="AM160" s="72">
        <v>5</v>
      </c>
      <c r="AN160" s="72">
        <v>7</v>
      </c>
      <c r="AO160" s="74">
        <v>7</v>
      </c>
      <c r="AP160" s="74">
        <v>1</v>
      </c>
      <c r="AQ160" s="74">
        <v>15</v>
      </c>
      <c r="AR160" s="74">
        <v>0</v>
      </c>
      <c r="AS160" s="74">
        <v>0</v>
      </c>
    </row>
    <row r="161" spans="1:45">
      <c r="A161" t="s">
        <v>1043</v>
      </c>
      <c r="B161" t="s">
        <v>1037</v>
      </c>
      <c r="C161" t="s">
        <v>727</v>
      </c>
      <c r="D161" t="s">
        <v>1044</v>
      </c>
      <c r="E161" s="298" t="s">
        <v>28</v>
      </c>
      <c r="G161">
        <v>9</v>
      </c>
      <c r="H161" s="69">
        <f t="shared" si="2"/>
        <v>7</v>
      </c>
      <c r="I161" s="70">
        <v>5</v>
      </c>
      <c r="J161" s="70">
        <v>1</v>
      </c>
      <c r="K161" s="70">
        <v>1</v>
      </c>
      <c r="L161" s="70"/>
      <c r="M161" s="70">
        <v>0</v>
      </c>
      <c r="N161" s="70">
        <v>0</v>
      </c>
      <c r="O161" s="70">
        <v>0</v>
      </c>
      <c r="P161" s="72">
        <v>1</v>
      </c>
      <c r="Q161" s="72">
        <v>0</v>
      </c>
      <c r="R161" s="72">
        <v>0</v>
      </c>
      <c r="S161" s="72">
        <v>1</v>
      </c>
      <c r="T161" s="72">
        <v>0</v>
      </c>
      <c r="U161" s="72">
        <v>0</v>
      </c>
      <c r="V161" s="72">
        <v>0</v>
      </c>
      <c r="W161" s="72">
        <v>0</v>
      </c>
      <c r="X161" s="72">
        <v>3</v>
      </c>
      <c r="Y161" s="72">
        <v>4</v>
      </c>
      <c r="Z161" s="72">
        <v>0</v>
      </c>
      <c r="AA161" s="72">
        <v>7</v>
      </c>
      <c r="AB161" s="72">
        <v>9</v>
      </c>
      <c r="AC161" s="72">
        <v>1</v>
      </c>
      <c r="AD161" s="72">
        <v>0</v>
      </c>
      <c r="AE161" s="72">
        <v>10</v>
      </c>
      <c r="AF161" s="72">
        <v>0</v>
      </c>
      <c r="AG161" s="72">
        <v>0</v>
      </c>
      <c r="AH161" s="72">
        <v>0</v>
      </c>
      <c r="AI161" s="72">
        <v>0</v>
      </c>
      <c r="AJ161" s="70">
        <v>1</v>
      </c>
      <c r="AK161" s="73">
        <v>0</v>
      </c>
      <c r="AL161" s="73">
        <v>3</v>
      </c>
      <c r="AM161" s="72">
        <v>5</v>
      </c>
      <c r="AN161" s="72">
        <v>2</v>
      </c>
      <c r="AO161" s="74">
        <v>8</v>
      </c>
      <c r="AP161" s="74">
        <v>3</v>
      </c>
      <c r="AQ161" s="74">
        <v>11</v>
      </c>
      <c r="AR161" s="74">
        <v>0</v>
      </c>
      <c r="AS161" s="74">
        <v>0</v>
      </c>
    </row>
    <row r="162" spans="1:45">
      <c r="A162" t="s">
        <v>1045</v>
      </c>
      <c r="B162" t="s">
        <v>1037</v>
      </c>
      <c r="C162" t="s">
        <v>727</v>
      </c>
      <c r="D162" t="s">
        <v>1046</v>
      </c>
      <c r="E162" s="298" t="s">
        <v>28</v>
      </c>
      <c r="G162">
        <v>26</v>
      </c>
      <c r="H162" s="69">
        <f t="shared" si="2"/>
        <v>24</v>
      </c>
      <c r="I162" s="70">
        <v>21</v>
      </c>
      <c r="J162" s="70">
        <v>0</v>
      </c>
      <c r="K162" s="70">
        <v>1</v>
      </c>
      <c r="L162" s="70"/>
      <c r="M162" s="70">
        <v>2</v>
      </c>
      <c r="N162" s="70">
        <v>0</v>
      </c>
      <c r="O162" s="70">
        <v>0</v>
      </c>
      <c r="P162" s="72">
        <v>14</v>
      </c>
      <c r="Q162" s="72">
        <v>0</v>
      </c>
      <c r="R162" s="72">
        <v>0</v>
      </c>
      <c r="S162" s="72">
        <v>14</v>
      </c>
      <c r="T162" s="72">
        <v>0</v>
      </c>
      <c r="U162" s="72">
        <v>0</v>
      </c>
      <c r="V162" s="72">
        <v>0</v>
      </c>
      <c r="W162" s="72">
        <v>0</v>
      </c>
      <c r="X162" s="72">
        <v>20</v>
      </c>
      <c r="Y162" s="72">
        <v>2</v>
      </c>
      <c r="Z162" s="72">
        <v>0</v>
      </c>
      <c r="AA162" s="72">
        <v>22</v>
      </c>
      <c r="AB162" s="72">
        <v>9</v>
      </c>
      <c r="AC162" s="72">
        <v>0</v>
      </c>
      <c r="AD162" s="72">
        <v>0</v>
      </c>
      <c r="AE162" s="72">
        <v>9</v>
      </c>
      <c r="AF162" s="72">
        <v>0</v>
      </c>
      <c r="AG162" s="72">
        <v>0</v>
      </c>
      <c r="AH162" s="72">
        <v>0</v>
      </c>
      <c r="AI162" s="72">
        <v>0</v>
      </c>
      <c r="AJ162" s="70">
        <v>1</v>
      </c>
      <c r="AK162" s="73">
        <v>0</v>
      </c>
      <c r="AL162" s="73">
        <v>14</v>
      </c>
      <c r="AM162" s="72">
        <v>79</v>
      </c>
      <c r="AN162" s="72">
        <v>11</v>
      </c>
      <c r="AO162" s="74">
        <v>27</v>
      </c>
      <c r="AP162" s="74">
        <v>13</v>
      </c>
      <c r="AQ162" s="74">
        <v>87</v>
      </c>
      <c r="AR162" s="74">
        <v>0</v>
      </c>
      <c r="AS162" s="74">
        <v>0</v>
      </c>
    </row>
    <row r="163" spans="1:45">
      <c r="A163" t="s">
        <v>1047</v>
      </c>
      <c r="B163" t="s">
        <v>1037</v>
      </c>
      <c r="C163" t="s">
        <v>727</v>
      </c>
      <c r="D163" t="s">
        <v>1048</v>
      </c>
      <c r="E163" s="298" t="s">
        <v>28</v>
      </c>
      <c r="G163">
        <v>12</v>
      </c>
      <c r="H163" s="69">
        <f t="shared" si="2"/>
        <v>10</v>
      </c>
      <c r="I163" s="70">
        <v>7</v>
      </c>
      <c r="J163" s="70">
        <v>0</v>
      </c>
      <c r="K163" s="70">
        <v>1</v>
      </c>
      <c r="L163" s="70"/>
      <c r="M163" s="70">
        <v>2</v>
      </c>
      <c r="N163" s="70">
        <v>0</v>
      </c>
      <c r="O163" s="70">
        <v>0</v>
      </c>
      <c r="P163" s="72">
        <v>0</v>
      </c>
      <c r="Q163" s="72">
        <v>0</v>
      </c>
      <c r="R163" s="72">
        <v>0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  <c r="X163" s="72">
        <v>11</v>
      </c>
      <c r="Y163" s="72">
        <v>3</v>
      </c>
      <c r="Z163" s="72">
        <v>0</v>
      </c>
      <c r="AA163" s="72">
        <v>14</v>
      </c>
      <c r="AB163" s="72">
        <v>7</v>
      </c>
      <c r="AC163" s="72">
        <v>0</v>
      </c>
      <c r="AD163" s="72">
        <v>0</v>
      </c>
      <c r="AE163" s="72">
        <v>7</v>
      </c>
      <c r="AF163" s="72">
        <v>0</v>
      </c>
      <c r="AG163" s="72">
        <v>0</v>
      </c>
      <c r="AH163" s="72">
        <v>0</v>
      </c>
      <c r="AI163" s="72">
        <v>0</v>
      </c>
      <c r="AJ163" s="70">
        <v>1</v>
      </c>
      <c r="AK163" s="73">
        <v>0</v>
      </c>
      <c r="AL163" s="73">
        <v>4</v>
      </c>
      <c r="AM163" s="72">
        <v>18</v>
      </c>
      <c r="AN163" s="72">
        <v>0</v>
      </c>
      <c r="AO163" s="74">
        <v>10</v>
      </c>
      <c r="AP163" s="74">
        <v>4</v>
      </c>
      <c r="AQ163" s="74">
        <v>18</v>
      </c>
      <c r="AR163" s="74">
        <v>0</v>
      </c>
      <c r="AS163" s="74">
        <v>0</v>
      </c>
    </row>
    <row r="164" spans="1:45">
      <c r="A164" t="s">
        <v>1049</v>
      </c>
      <c r="B164" t="s">
        <v>1037</v>
      </c>
      <c r="C164" t="s">
        <v>724</v>
      </c>
      <c r="D164" t="s">
        <v>1050</v>
      </c>
      <c r="E164" s="298" t="s">
        <v>28</v>
      </c>
      <c r="G164">
        <v>29</v>
      </c>
      <c r="H164" s="69">
        <f t="shared" si="2"/>
        <v>28</v>
      </c>
      <c r="I164" s="70">
        <v>22</v>
      </c>
      <c r="J164" s="70">
        <v>0</v>
      </c>
      <c r="K164" s="70">
        <v>4</v>
      </c>
      <c r="L164" s="70"/>
      <c r="M164" s="70">
        <v>1</v>
      </c>
      <c r="N164" s="70">
        <v>0</v>
      </c>
      <c r="O164" s="70">
        <v>1</v>
      </c>
      <c r="P164" s="72">
        <v>6</v>
      </c>
      <c r="Q164" s="72">
        <v>1</v>
      </c>
      <c r="R164" s="72">
        <v>0</v>
      </c>
      <c r="S164" s="72">
        <v>7</v>
      </c>
      <c r="T164" s="72">
        <v>0</v>
      </c>
      <c r="U164" s="72">
        <v>0</v>
      </c>
      <c r="V164" s="72">
        <v>0</v>
      </c>
      <c r="W164" s="72">
        <v>0</v>
      </c>
      <c r="X164" s="72">
        <v>5</v>
      </c>
      <c r="Y164" s="72">
        <v>2</v>
      </c>
      <c r="Z164" s="72">
        <v>0</v>
      </c>
      <c r="AA164" s="72">
        <v>7</v>
      </c>
      <c r="AB164" s="72">
        <v>24</v>
      </c>
      <c r="AC164" s="72">
        <v>4</v>
      </c>
      <c r="AD164" s="72">
        <v>0</v>
      </c>
      <c r="AE164" s="72">
        <v>28</v>
      </c>
      <c r="AF164" s="72">
        <v>7</v>
      </c>
      <c r="AG164" s="72">
        <v>4</v>
      </c>
      <c r="AH164" s="72">
        <v>0</v>
      </c>
      <c r="AI164" s="72">
        <v>11</v>
      </c>
      <c r="AJ164" s="70">
        <v>1</v>
      </c>
      <c r="AK164" s="73">
        <v>0</v>
      </c>
      <c r="AL164" s="73">
        <v>11</v>
      </c>
      <c r="AM164" s="72">
        <v>33</v>
      </c>
      <c r="AN164" s="72">
        <v>1</v>
      </c>
      <c r="AO164" s="74">
        <v>19</v>
      </c>
      <c r="AP164" s="74">
        <v>9</v>
      </c>
      <c r="AQ164" s="74">
        <v>43</v>
      </c>
      <c r="AR164" s="74">
        <v>0</v>
      </c>
      <c r="AS164" s="74">
        <v>0</v>
      </c>
    </row>
    <row r="165" spans="1:45">
      <c r="A165" t="s">
        <v>1051</v>
      </c>
      <c r="B165" t="s">
        <v>1037</v>
      </c>
      <c r="C165" t="s">
        <v>784</v>
      </c>
      <c r="D165" t="s">
        <v>1052</v>
      </c>
      <c r="E165" s="298" t="s">
        <v>28</v>
      </c>
      <c r="G165">
        <v>21</v>
      </c>
      <c r="H165" s="69">
        <f t="shared" si="2"/>
        <v>19</v>
      </c>
      <c r="I165" s="70">
        <v>8</v>
      </c>
      <c r="J165" s="70">
        <v>8</v>
      </c>
      <c r="K165" s="70">
        <v>3</v>
      </c>
      <c r="L165" s="70"/>
      <c r="M165" s="70">
        <v>0</v>
      </c>
      <c r="N165" s="70">
        <v>0</v>
      </c>
      <c r="O165" s="70">
        <v>0</v>
      </c>
      <c r="P165" s="72">
        <v>8</v>
      </c>
      <c r="Q165" s="72">
        <v>10</v>
      </c>
      <c r="R165" s="72">
        <v>0</v>
      </c>
      <c r="S165" s="72">
        <v>18</v>
      </c>
      <c r="T165" s="72">
        <v>0</v>
      </c>
      <c r="U165" s="72">
        <v>0</v>
      </c>
      <c r="V165" s="72">
        <v>0</v>
      </c>
      <c r="W165" s="72">
        <v>0</v>
      </c>
      <c r="X165" s="72">
        <v>6</v>
      </c>
      <c r="Y165" s="72">
        <v>6</v>
      </c>
      <c r="Z165" s="72">
        <v>0</v>
      </c>
      <c r="AA165" s="72">
        <v>12</v>
      </c>
      <c r="AB165" s="72">
        <v>4</v>
      </c>
      <c r="AC165" s="72">
        <v>2</v>
      </c>
      <c r="AD165" s="72">
        <v>0</v>
      </c>
      <c r="AE165" s="72">
        <v>6</v>
      </c>
      <c r="AF165" s="72">
        <v>0</v>
      </c>
      <c r="AG165" s="72">
        <v>0</v>
      </c>
      <c r="AH165" s="72">
        <v>0</v>
      </c>
      <c r="AI165" s="72">
        <v>0</v>
      </c>
      <c r="AJ165" s="70">
        <v>1</v>
      </c>
      <c r="AK165" s="73">
        <v>0</v>
      </c>
      <c r="AL165" s="73">
        <v>7</v>
      </c>
      <c r="AM165" s="72">
        <v>37</v>
      </c>
      <c r="AN165" s="72">
        <v>2</v>
      </c>
      <c r="AO165" s="74">
        <v>12</v>
      </c>
      <c r="AP165" s="74">
        <v>5</v>
      </c>
      <c r="AQ165" s="74">
        <v>39</v>
      </c>
      <c r="AR165" s="74">
        <v>0</v>
      </c>
      <c r="AS165" s="74">
        <v>0</v>
      </c>
    </row>
    <row r="166" spans="1:45">
      <c r="A166" t="s">
        <v>1053</v>
      </c>
      <c r="B166" t="s">
        <v>1037</v>
      </c>
      <c r="C166" t="s">
        <v>724</v>
      </c>
      <c r="D166" t="s">
        <v>1054</v>
      </c>
      <c r="E166" s="298" t="s">
        <v>28</v>
      </c>
      <c r="G166">
        <v>33</v>
      </c>
      <c r="H166" s="69">
        <f t="shared" si="2"/>
        <v>31</v>
      </c>
      <c r="I166" s="70">
        <v>30</v>
      </c>
      <c r="J166" s="70">
        <v>0</v>
      </c>
      <c r="K166" s="70">
        <v>1</v>
      </c>
      <c r="L166" s="70"/>
      <c r="M166" s="70">
        <v>0</v>
      </c>
      <c r="N166" s="70">
        <v>0</v>
      </c>
      <c r="O166" s="70">
        <v>0</v>
      </c>
      <c r="P166" s="72">
        <v>13</v>
      </c>
      <c r="Q166" s="72">
        <v>0</v>
      </c>
      <c r="R166" s="72">
        <v>0</v>
      </c>
      <c r="S166" s="72">
        <v>13</v>
      </c>
      <c r="T166" s="72">
        <v>0</v>
      </c>
      <c r="U166" s="72">
        <v>0</v>
      </c>
      <c r="V166" s="72">
        <v>0</v>
      </c>
      <c r="W166" s="72">
        <v>0</v>
      </c>
      <c r="X166" s="72">
        <v>22</v>
      </c>
      <c r="Y166" s="72">
        <v>8</v>
      </c>
      <c r="Z166" s="72">
        <v>0</v>
      </c>
      <c r="AA166" s="72">
        <v>30</v>
      </c>
      <c r="AB166" s="72">
        <v>15</v>
      </c>
      <c r="AC166" s="72">
        <v>1</v>
      </c>
      <c r="AD166" s="72">
        <v>0</v>
      </c>
      <c r="AE166" s="72">
        <v>16</v>
      </c>
      <c r="AF166" s="72">
        <v>2</v>
      </c>
      <c r="AG166" s="72">
        <v>0</v>
      </c>
      <c r="AH166" s="72">
        <v>0</v>
      </c>
      <c r="AI166" s="72">
        <v>2</v>
      </c>
      <c r="AJ166" s="70">
        <v>1</v>
      </c>
      <c r="AK166" s="73">
        <v>0</v>
      </c>
      <c r="AL166" s="73">
        <v>6</v>
      </c>
      <c r="AM166" s="72">
        <v>33</v>
      </c>
      <c r="AN166" s="72">
        <v>0</v>
      </c>
      <c r="AO166" s="74">
        <v>14</v>
      </c>
      <c r="AP166" s="74">
        <v>6</v>
      </c>
      <c r="AQ166" s="74">
        <v>32</v>
      </c>
      <c r="AR166" s="74">
        <v>0</v>
      </c>
      <c r="AS166" s="74">
        <v>0</v>
      </c>
    </row>
    <row r="167" spans="1:45">
      <c r="A167" t="s">
        <v>1055</v>
      </c>
      <c r="B167" t="s">
        <v>1037</v>
      </c>
      <c r="C167" t="s">
        <v>730</v>
      </c>
      <c r="D167" t="s">
        <v>1056</v>
      </c>
      <c r="E167" s="298" t="s">
        <v>28</v>
      </c>
      <c r="G167">
        <v>24</v>
      </c>
      <c r="H167" s="69">
        <f t="shared" si="2"/>
        <v>22</v>
      </c>
      <c r="I167" s="70">
        <v>21</v>
      </c>
      <c r="J167" s="70">
        <v>0</v>
      </c>
      <c r="K167" s="70">
        <v>1</v>
      </c>
      <c r="L167" s="70"/>
      <c r="M167" s="70">
        <v>0</v>
      </c>
      <c r="N167" s="70">
        <v>0</v>
      </c>
      <c r="O167" s="70">
        <v>0</v>
      </c>
      <c r="P167" s="72">
        <v>11</v>
      </c>
      <c r="Q167" s="72">
        <v>0</v>
      </c>
      <c r="R167" s="72">
        <v>0</v>
      </c>
      <c r="S167" s="72">
        <v>11</v>
      </c>
      <c r="T167" s="72">
        <v>0</v>
      </c>
      <c r="U167" s="72">
        <v>0</v>
      </c>
      <c r="V167" s="72">
        <v>0</v>
      </c>
      <c r="W167" s="72">
        <v>0</v>
      </c>
      <c r="X167" s="72">
        <v>22</v>
      </c>
      <c r="Y167" s="72">
        <v>1</v>
      </c>
      <c r="Z167" s="72">
        <v>0</v>
      </c>
      <c r="AA167" s="72">
        <v>23</v>
      </c>
      <c r="AB167" s="72">
        <v>10</v>
      </c>
      <c r="AC167" s="72">
        <v>1</v>
      </c>
      <c r="AD167" s="72">
        <v>0</v>
      </c>
      <c r="AE167" s="72">
        <v>11</v>
      </c>
      <c r="AF167" s="72">
        <v>2</v>
      </c>
      <c r="AG167" s="72">
        <v>0</v>
      </c>
      <c r="AH167" s="72">
        <v>0</v>
      </c>
      <c r="AI167" s="72">
        <v>2</v>
      </c>
      <c r="AJ167" s="70">
        <v>1</v>
      </c>
      <c r="AK167" s="73">
        <v>0</v>
      </c>
      <c r="AL167" s="73">
        <v>9</v>
      </c>
      <c r="AM167" s="72">
        <v>45</v>
      </c>
      <c r="AN167" s="72">
        <v>4</v>
      </c>
      <c r="AO167" s="74">
        <v>18</v>
      </c>
      <c r="AP167" s="74">
        <v>8</v>
      </c>
      <c r="AQ167" s="74">
        <v>37</v>
      </c>
      <c r="AR167" s="74">
        <v>1</v>
      </c>
      <c r="AS167" s="74">
        <v>0</v>
      </c>
    </row>
    <row r="168" spans="1:45">
      <c r="A168" t="s">
        <v>1057</v>
      </c>
      <c r="B168" t="s">
        <v>1037</v>
      </c>
      <c r="C168" t="s">
        <v>730</v>
      </c>
      <c r="D168" t="s">
        <v>1058</v>
      </c>
      <c r="E168" s="298" t="s">
        <v>28</v>
      </c>
      <c r="G168">
        <v>10</v>
      </c>
      <c r="H168" s="69">
        <f t="shared" si="2"/>
        <v>8</v>
      </c>
      <c r="I168" s="70">
        <v>7</v>
      </c>
      <c r="J168" s="70">
        <v>0</v>
      </c>
      <c r="K168" s="70">
        <v>1</v>
      </c>
      <c r="L168" s="70"/>
      <c r="M168" s="70">
        <v>0</v>
      </c>
      <c r="N168" s="70">
        <v>0</v>
      </c>
      <c r="O168" s="70">
        <v>0</v>
      </c>
      <c r="P168" s="72">
        <v>0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  <c r="X168" s="72">
        <v>13</v>
      </c>
      <c r="Y168" s="72">
        <v>4</v>
      </c>
      <c r="Z168" s="72">
        <v>0</v>
      </c>
      <c r="AA168" s="72">
        <v>17</v>
      </c>
      <c r="AB168" s="72">
        <v>0</v>
      </c>
      <c r="AC168" s="72">
        <v>0</v>
      </c>
      <c r="AD168" s="72">
        <v>0</v>
      </c>
      <c r="AE168" s="72">
        <v>0</v>
      </c>
      <c r="AF168" s="72">
        <v>0</v>
      </c>
      <c r="AG168" s="72">
        <v>0</v>
      </c>
      <c r="AH168" s="72">
        <v>0</v>
      </c>
      <c r="AI168" s="72">
        <v>0</v>
      </c>
      <c r="AJ168" s="70">
        <v>1</v>
      </c>
      <c r="AK168" s="73">
        <v>0</v>
      </c>
      <c r="AL168" s="73">
        <v>2</v>
      </c>
      <c r="AM168" s="72">
        <v>1</v>
      </c>
      <c r="AN168" s="72">
        <v>4</v>
      </c>
      <c r="AO168" s="74">
        <v>4</v>
      </c>
      <c r="AP168" s="74">
        <v>1</v>
      </c>
      <c r="AQ168" s="74">
        <v>5</v>
      </c>
      <c r="AR168" s="74">
        <v>0</v>
      </c>
      <c r="AS168" s="74">
        <v>0</v>
      </c>
    </row>
    <row r="169" spans="1:45">
      <c r="A169" t="s">
        <v>1059</v>
      </c>
      <c r="B169" t="s">
        <v>1037</v>
      </c>
      <c r="C169" t="s">
        <v>727</v>
      </c>
      <c r="D169" t="s">
        <v>1060</v>
      </c>
      <c r="E169" s="298" t="s">
        <v>28</v>
      </c>
      <c r="G169">
        <v>13</v>
      </c>
      <c r="H169" s="69">
        <f t="shared" si="2"/>
        <v>11</v>
      </c>
      <c r="I169" s="70">
        <v>10</v>
      </c>
      <c r="J169" s="70">
        <v>0</v>
      </c>
      <c r="K169" s="70">
        <v>1</v>
      </c>
      <c r="L169" s="70"/>
      <c r="M169" s="70">
        <v>0</v>
      </c>
      <c r="N169" s="70">
        <v>0</v>
      </c>
      <c r="O169" s="70">
        <v>0</v>
      </c>
      <c r="P169" s="72">
        <v>2</v>
      </c>
      <c r="Q169" s="72">
        <v>0</v>
      </c>
      <c r="R169" s="72">
        <v>0</v>
      </c>
      <c r="S169" s="72">
        <v>2</v>
      </c>
      <c r="T169" s="72">
        <v>0</v>
      </c>
      <c r="U169" s="72">
        <v>0</v>
      </c>
      <c r="V169" s="72">
        <v>0</v>
      </c>
      <c r="W169" s="72">
        <v>0</v>
      </c>
      <c r="X169" s="72">
        <v>9</v>
      </c>
      <c r="Y169" s="72">
        <v>3</v>
      </c>
      <c r="Z169" s="72">
        <v>0</v>
      </c>
      <c r="AA169" s="72">
        <v>12</v>
      </c>
      <c r="AB169" s="72">
        <v>6</v>
      </c>
      <c r="AC169" s="72">
        <v>1</v>
      </c>
      <c r="AD169" s="72">
        <v>0</v>
      </c>
      <c r="AE169" s="72">
        <v>7</v>
      </c>
      <c r="AF169" s="72">
        <v>3</v>
      </c>
      <c r="AG169" s="72">
        <v>0</v>
      </c>
      <c r="AH169" s="72">
        <v>0</v>
      </c>
      <c r="AI169" s="72">
        <v>3</v>
      </c>
      <c r="AJ169" s="70">
        <v>1</v>
      </c>
      <c r="AK169" s="73">
        <v>0</v>
      </c>
      <c r="AL169" s="73">
        <v>9</v>
      </c>
      <c r="AM169" s="72">
        <v>29</v>
      </c>
      <c r="AN169" s="72">
        <v>11</v>
      </c>
      <c r="AO169" s="74">
        <v>15</v>
      </c>
      <c r="AP169" s="74">
        <v>7</v>
      </c>
      <c r="AQ169" s="74">
        <v>40</v>
      </c>
      <c r="AR169" s="74">
        <v>0</v>
      </c>
      <c r="AS169" s="74">
        <v>0</v>
      </c>
    </row>
    <row r="170" spans="1:45">
      <c r="A170" t="s">
        <v>1061</v>
      </c>
      <c r="B170" t="s">
        <v>1037</v>
      </c>
      <c r="C170" t="s">
        <v>727</v>
      </c>
      <c r="D170" t="s">
        <v>1062</v>
      </c>
      <c r="E170" s="298" t="s">
        <v>28</v>
      </c>
      <c r="G170">
        <v>69</v>
      </c>
      <c r="H170" s="69">
        <f t="shared" si="2"/>
        <v>76</v>
      </c>
      <c r="I170" s="70">
        <v>35</v>
      </c>
      <c r="J170" s="70">
        <v>14</v>
      </c>
      <c r="K170" s="70">
        <v>17</v>
      </c>
      <c r="L170" s="70"/>
      <c r="M170" s="70">
        <v>1</v>
      </c>
      <c r="N170" s="70">
        <v>0</v>
      </c>
      <c r="O170" s="70">
        <v>9</v>
      </c>
      <c r="P170" s="72">
        <v>0</v>
      </c>
      <c r="Q170" s="72">
        <v>0</v>
      </c>
      <c r="R170" s="72">
        <v>0</v>
      </c>
      <c r="S170" s="72">
        <v>0</v>
      </c>
      <c r="T170" s="72">
        <v>49</v>
      </c>
      <c r="U170" s="72">
        <v>15</v>
      </c>
      <c r="V170" s="72">
        <v>1</v>
      </c>
      <c r="W170" s="72">
        <v>65</v>
      </c>
      <c r="X170" s="72">
        <v>26</v>
      </c>
      <c r="Y170" s="72">
        <v>3</v>
      </c>
      <c r="Z170" s="72">
        <v>5</v>
      </c>
      <c r="AA170" s="72">
        <v>34</v>
      </c>
      <c r="AB170" s="72">
        <v>8</v>
      </c>
      <c r="AC170" s="72">
        <v>1</v>
      </c>
      <c r="AD170" s="72">
        <v>24</v>
      </c>
      <c r="AE170" s="72">
        <v>33</v>
      </c>
      <c r="AF170" s="72">
        <v>0</v>
      </c>
      <c r="AG170" s="72">
        <v>0</v>
      </c>
      <c r="AH170" s="72">
        <v>0</v>
      </c>
      <c r="AI170" s="72">
        <v>0</v>
      </c>
      <c r="AJ170" s="70">
        <v>1</v>
      </c>
      <c r="AK170" s="73">
        <v>0</v>
      </c>
      <c r="AL170" s="73">
        <v>11</v>
      </c>
      <c r="AM170" s="72">
        <v>3</v>
      </c>
      <c r="AN170" s="72">
        <v>52</v>
      </c>
      <c r="AO170" s="74">
        <v>1</v>
      </c>
      <c r="AP170" s="74">
        <v>11</v>
      </c>
      <c r="AQ170" s="74">
        <v>63</v>
      </c>
      <c r="AR170" s="74">
        <v>0</v>
      </c>
      <c r="AS170" s="74">
        <v>0</v>
      </c>
    </row>
    <row r="171" spans="1:45">
      <c r="A171" t="s">
        <v>1063</v>
      </c>
      <c r="B171" t="s">
        <v>1037</v>
      </c>
      <c r="C171" t="s">
        <v>730</v>
      </c>
      <c r="D171" t="s">
        <v>1064</v>
      </c>
      <c r="E171" s="298" t="s">
        <v>28</v>
      </c>
      <c r="G171">
        <v>11</v>
      </c>
      <c r="H171" s="69">
        <f t="shared" si="2"/>
        <v>9</v>
      </c>
      <c r="I171" s="70">
        <v>7</v>
      </c>
      <c r="J171" s="70">
        <v>0</v>
      </c>
      <c r="K171" s="70">
        <v>1</v>
      </c>
      <c r="L171" s="70"/>
      <c r="M171" s="70">
        <v>1</v>
      </c>
      <c r="N171" s="70">
        <v>0</v>
      </c>
      <c r="O171" s="70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  <c r="X171" s="72">
        <v>8</v>
      </c>
      <c r="Y171" s="72">
        <v>4</v>
      </c>
      <c r="Z171" s="72">
        <v>0</v>
      </c>
      <c r="AA171" s="72">
        <v>12</v>
      </c>
      <c r="AB171" s="72">
        <v>5</v>
      </c>
      <c r="AC171" s="72">
        <v>0</v>
      </c>
      <c r="AD171" s="72">
        <v>0</v>
      </c>
      <c r="AE171" s="72">
        <v>5</v>
      </c>
      <c r="AF171" s="72">
        <v>1</v>
      </c>
      <c r="AG171" s="72">
        <v>0</v>
      </c>
      <c r="AH171" s="72">
        <v>0</v>
      </c>
      <c r="AI171" s="72">
        <v>1</v>
      </c>
      <c r="AJ171" s="70">
        <v>1</v>
      </c>
      <c r="AK171" s="73">
        <v>0</v>
      </c>
      <c r="AL171" s="73">
        <v>4</v>
      </c>
      <c r="AM171" s="72">
        <v>3</v>
      </c>
      <c r="AN171" s="72">
        <v>9</v>
      </c>
      <c r="AO171" s="74">
        <v>9</v>
      </c>
      <c r="AP171" s="74">
        <v>3</v>
      </c>
      <c r="AQ171" s="74">
        <v>12</v>
      </c>
      <c r="AR171" s="74">
        <v>0</v>
      </c>
      <c r="AS171" s="74">
        <v>0</v>
      </c>
    </row>
    <row r="172" spans="1:45">
      <c r="A172" t="s">
        <v>1065</v>
      </c>
      <c r="B172" t="s">
        <v>1037</v>
      </c>
      <c r="C172" t="s">
        <v>727</v>
      </c>
      <c r="D172" t="s">
        <v>1066</v>
      </c>
      <c r="E172" s="298" t="s">
        <v>28</v>
      </c>
      <c r="G172">
        <v>22</v>
      </c>
      <c r="H172" s="69">
        <f t="shared" si="2"/>
        <v>20</v>
      </c>
      <c r="I172" s="70">
        <v>15</v>
      </c>
      <c r="J172" s="70">
        <v>0</v>
      </c>
      <c r="K172" s="70">
        <v>5</v>
      </c>
      <c r="L172" s="70"/>
      <c r="M172" s="70">
        <v>0</v>
      </c>
      <c r="N172" s="70">
        <v>0</v>
      </c>
      <c r="O172" s="70">
        <v>0</v>
      </c>
      <c r="P172" s="72">
        <v>11</v>
      </c>
      <c r="Q172" s="72">
        <v>0</v>
      </c>
      <c r="R172" s="72">
        <v>3</v>
      </c>
      <c r="S172" s="72">
        <v>14</v>
      </c>
      <c r="T172" s="72">
        <v>0</v>
      </c>
      <c r="U172" s="72">
        <v>0</v>
      </c>
      <c r="V172" s="72">
        <v>0</v>
      </c>
      <c r="W172" s="72">
        <v>0</v>
      </c>
      <c r="X172" s="72">
        <v>17</v>
      </c>
      <c r="Y172" s="72">
        <v>3</v>
      </c>
      <c r="Z172" s="72">
        <v>1</v>
      </c>
      <c r="AA172" s="72">
        <v>21</v>
      </c>
      <c r="AB172" s="72">
        <v>0</v>
      </c>
      <c r="AC172" s="72">
        <v>0</v>
      </c>
      <c r="AD172" s="72">
        <v>0</v>
      </c>
      <c r="AE172" s="72">
        <v>0</v>
      </c>
      <c r="AF172" s="72">
        <v>0</v>
      </c>
      <c r="AG172" s="72">
        <v>0</v>
      </c>
      <c r="AH172" s="72">
        <v>0</v>
      </c>
      <c r="AI172" s="72">
        <v>0</v>
      </c>
      <c r="AJ172" s="70">
        <v>1</v>
      </c>
      <c r="AK172" s="73">
        <v>0</v>
      </c>
      <c r="AL172" s="73">
        <v>3</v>
      </c>
      <c r="AM172" s="72">
        <v>4</v>
      </c>
      <c r="AN172" s="72">
        <v>1</v>
      </c>
      <c r="AO172" s="74">
        <v>8</v>
      </c>
      <c r="AP172" s="74">
        <v>3</v>
      </c>
      <c r="AQ172" s="74">
        <v>11</v>
      </c>
      <c r="AR172" s="74">
        <v>0</v>
      </c>
      <c r="AS172" s="74">
        <v>0</v>
      </c>
    </row>
    <row r="173" spans="1:45">
      <c r="A173" t="s">
        <v>1067</v>
      </c>
      <c r="B173" t="s">
        <v>1037</v>
      </c>
      <c r="C173" t="s">
        <v>727</v>
      </c>
      <c r="D173" t="s">
        <v>1068</v>
      </c>
      <c r="E173" s="298" t="s">
        <v>28</v>
      </c>
      <c r="G173">
        <v>9</v>
      </c>
      <c r="H173" s="69">
        <f t="shared" si="2"/>
        <v>7</v>
      </c>
      <c r="I173" s="70">
        <v>6</v>
      </c>
      <c r="J173" s="70">
        <v>0</v>
      </c>
      <c r="K173" s="70">
        <v>1</v>
      </c>
      <c r="L173" s="70"/>
      <c r="M173" s="70">
        <v>0</v>
      </c>
      <c r="N173" s="70">
        <v>0</v>
      </c>
      <c r="O173" s="70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  <c r="X173" s="72">
        <v>11</v>
      </c>
      <c r="Y173" s="72">
        <v>3</v>
      </c>
      <c r="Z173" s="72">
        <v>0</v>
      </c>
      <c r="AA173" s="72">
        <v>14</v>
      </c>
      <c r="AB173" s="72">
        <v>3</v>
      </c>
      <c r="AC173" s="72">
        <v>0</v>
      </c>
      <c r="AD173" s="72">
        <v>0</v>
      </c>
      <c r="AE173" s="72">
        <v>3</v>
      </c>
      <c r="AF173" s="72">
        <v>0</v>
      </c>
      <c r="AG173" s="72">
        <v>0</v>
      </c>
      <c r="AH173" s="72">
        <v>0</v>
      </c>
      <c r="AI173" s="72">
        <v>0</v>
      </c>
      <c r="AJ173" s="70">
        <v>1</v>
      </c>
      <c r="AK173" s="73">
        <v>0</v>
      </c>
      <c r="AL173" s="73">
        <v>2</v>
      </c>
      <c r="AM173" s="72">
        <v>5</v>
      </c>
      <c r="AN173" s="72">
        <v>4</v>
      </c>
      <c r="AO173" s="74">
        <v>6</v>
      </c>
      <c r="AP173" s="74">
        <v>2</v>
      </c>
      <c r="AQ173" s="74">
        <v>9</v>
      </c>
      <c r="AR173" s="74">
        <v>0</v>
      </c>
      <c r="AS173" s="74">
        <v>0</v>
      </c>
    </row>
    <row r="174" spans="1:45">
      <c r="A174" t="s">
        <v>1069</v>
      </c>
      <c r="B174" t="s">
        <v>1037</v>
      </c>
      <c r="C174" t="s">
        <v>727</v>
      </c>
      <c r="D174" t="s">
        <v>1070</v>
      </c>
      <c r="E174" s="298" t="s">
        <v>28</v>
      </c>
      <c r="G174">
        <v>8</v>
      </c>
      <c r="H174" s="69">
        <f t="shared" si="2"/>
        <v>6</v>
      </c>
      <c r="I174" s="70">
        <v>5</v>
      </c>
      <c r="J174" s="70">
        <v>0</v>
      </c>
      <c r="K174" s="70">
        <v>1</v>
      </c>
      <c r="L174" s="70"/>
      <c r="M174" s="70">
        <v>0</v>
      </c>
      <c r="N174" s="70">
        <v>0</v>
      </c>
      <c r="O174" s="70">
        <v>0</v>
      </c>
      <c r="P174" s="72">
        <v>0</v>
      </c>
      <c r="Q174" s="72">
        <v>0</v>
      </c>
      <c r="R174" s="72">
        <v>0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  <c r="X174" s="72">
        <v>8</v>
      </c>
      <c r="Y174" s="72">
        <v>2</v>
      </c>
      <c r="Z174" s="72">
        <v>0</v>
      </c>
      <c r="AA174" s="72">
        <v>10</v>
      </c>
      <c r="AB174" s="72">
        <v>5</v>
      </c>
      <c r="AC174" s="72">
        <v>1</v>
      </c>
      <c r="AD174" s="72">
        <v>0</v>
      </c>
      <c r="AE174" s="72">
        <v>6</v>
      </c>
      <c r="AF174" s="72">
        <v>0</v>
      </c>
      <c r="AG174" s="72">
        <v>0</v>
      </c>
      <c r="AH174" s="72">
        <v>0</v>
      </c>
      <c r="AI174" s="72">
        <v>0</v>
      </c>
      <c r="AJ174" s="70">
        <v>1</v>
      </c>
      <c r="AK174" s="73">
        <v>0</v>
      </c>
      <c r="AL174" s="73">
        <v>4</v>
      </c>
      <c r="AM174" s="72">
        <v>7</v>
      </c>
      <c r="AN174" s="72">
        <v>1</v>
      </c>
      <c r="AO174" s="74">
        <v>7</v>
      </c>
      <c r="AP174" s="74">
        <v>1</v>
      </c>
      <c r="AQ174" s="74">
        <v>10</v>
      </c>
      <c r="AR174" s="74">
        <v>0</v>
      </c>
      <c r="AS174" s="74">
        <v>0</v>
      </c>
    </row>
    <row r="175" spans="1:45">
      <c r="A175" t="s">
        <v>1071</v>
      </c>
      <c r="B175" t="s">
        <v>1037</v>
      </c>
      <c r="C175" t="s">
        <v>727</v>
      </c>
      <c r="D175" t="s">
        <v>1072</v>
      </c>
      <c r="E175" s="298" t="s">
        <v>28</v>
      </c>
      <c r="G175">
        <v>6</v>
      </c>
      <c r="H175" s="69">
        <f t="shared" si="2"/>
        <v>4</v>
      </c>
      <c r="I175" s="70">
        <v>1</v>
      </c>
      <c r="J175" s="70">
        <v>2</v>
      </c>
      <c r="K175" s="70">
        <v>1</v>
      </c>
      <c r="L175" s="70"/>
      <c r="M175" s="70">
        <v>0</v>
      </c>
      <c r="N175" s="70">
        <v>0</v>
      </c>
      <c r="O175" s="70">
        <v>0</v>
      </c>
      <c r="P175" s="72">
        <v>0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  <c r="X175" s="72">
        <v>3</v>
      </c>
      <c r="Y175" s="72">
        <v>5</v>
      </c>
      <c r="Z175" s="72">
        <v>0</v>
      </c>
      <c r="AA175" s="72">
        <v>8</v>
      </c>
      <c r="AB175" s="72">
        <v>0</v>
      </c>
      <c r="AC175" s="72">
        <v>2</v>
      </c>
      <c r="AD175" s="72">
        <v>0</v>
      </c>
      <c r="AE175" s="72">
        <v>2</v>
      </c>
      <c r="AF175" s="72">
        <v>0</v>
      </c>
      <c r="AG175" s="72">
        <v>0</v>
      </c>
      <c r="AH175" s="72">
        <v>0</v>
      </c>
      <c r="AI175" s="72">
        <v>0</v>
      </c>
      <c r="AJ175" s="70">
        <v>1</v>
      </c>
      <c r="AK175" s="73">
        <v>0</v>
      </c>
      <c r="AL175" s="73">
        <v>1</v>
      </c>
      <c r="AM175" s="72">
        <v>2</v>
      </c>
      <c r="AN175" s="72">
        <v>0</v>
      </c>
      <c r="AO175" s="74">
        <v>2</v>
      </c>
      <c r="AP175" s="74">
        <v>2</v>
      </c>
      <c r="AQ175" s="74">
        <v>2</v>
      </c>
      <c r="AR175" s="74">
        <v>0</v>
      </c>
      <c r="AS175" s="74">
        <v>0</v>
      </c>
    </row>
    <row r="176" spans="1:45">
      <c r="A176" t="s">
        <v>1073</v>
      </c>
      <c r="B176" t="s">
        <v>1037</v>
      </c>
      <c r="C176" t="s">
        <v>727</v>
      </c>
      <c r="D176" t="s">
        <v>1074</v>
      </c>
      <c r="E176" s="298" t="s">
        <v>28</v>
      </c>
      <c r="G176">
        <v>21</v>
      </c>
      <c r="H176" s="69">
        <f t="shared" si="2"/>
        <v>19</v>
      </c>
      <c r="I176" s="70">
        <v>0</v>
      </c>
      <c r="J176" s="70">
        <v>16</v>
      </c>
      <c r="K176" s="70">
        <v>1</v>
      </c>
      <c r="L176" s="70"/>
      <c r="M176" s="70">
        <v>0</v>
      </c>
      <c r="N176" s="70">
        <v>2</v>
      </c>
      <c r="O176" s="70">
        <v>0</v>
      </c>
      <c r="P176" s="72">
        <v>0</v>
      </c>
      <c r="Q176" s="72">
        <v>0</v>
      </c>
      <c r="R176" s="72">
        <v>0</v>
      </c>
      <c r="S176" s="72">
        <v>0</v>
      </c>
      <c r="T176" s="72">
        <v>0</v>
      </c>
      <c r="U176" s="72">
        <v>0</v>
      </c>
      <c r="V176" s="72">
        <v>0</v>
      </c>
      <c r="W176" s="72">
        <v>0</v>
      </c>
      <c r="X176" s="72">
        <v>5</v>
      </c>
      <c r="Y176" s="72">
        <v>16</v>
      </c>
      <c r="Z176" s="72">
        <v>0</v>
      </c>
      <c r="AA176" s="72">
        <v>21</v>
      </c>
      <c r="AB176" s="72">
        <v>0</v>
      </c>
      <c r="AC176" s="72">
        <v>16</v>
      </c>
      <c r="AD176" s="72">
        <v>0</v>
      </c>
      <c r="AE176" s="72">
        <v>16</v>
      </c>
      <c r="AF176" s="72">
        <v>0</v>
      </c>
      <c r="AG176" s="72">
        <v>1</v>
      </c>
      <c r="AH176" s="72">
        <v>0</v>
      </c>
      <c r="AI176" s="72">
        <v>1</v>
      </c>
      <c r="AJ176" s="70">
        <v>1</v>
      </c>
      <c r="AK176" s="73">
        <v>0</v>
      </c>
      <c r="AL176" s="73">
        <v>7</v>
      </c>
      <c r="AM176" s="72">
        <v>7</v>
      </c>
      <c r="AN176" s="72">
        <v>24</v>
      </c>
      <c r="AO176" s="74">
        <v>1</v>
      </c>
      <c r="AP176" s="74">
        <v>7</v>
      </c>
      <c r="AQ176" s="74">
        <v>29</v>
      </c>
      <c r="AR176" s="74">
        <v>0</v>
      </c>
      <c r="AS176" s="74">
        <v>0</v>
      </c>
    </row>
    <row r="177" spans="1:45">
      <c r="A177" t="s">
        <v>1075</v>
      </c>
      <c r="B177" t="s">
        <v>1037</v>
      </c>
      <c r="C177" t="s">
        <v>724</v>
      </c>
      <c r="D177" t="s">
        <v>1076</v>
      </c>
      <c r="E177" s="298" t="s">
        <v>28</v>
      </c>
      <c r="G177">
        <v>21</v>
      </c>
      <c r="H177" s="69">
        <f t="shared" si="2"/>
        <v>19</v>
      </c>
      <c r="I177" s="70">
        <v>7</v>
      </c>
      <c r="J177" s="70">
        <v>6</v>
      </c>
      <c r="K177" s="70">
        <v>2</v>
      </c>
      <c r="L177" s="70"/>
      <c r="M177" s="70">
        <v>2</v>
      </c>
      <c r="N177" s="70">
        <v>2</v>
      </c>
      <c r="O177" s="70">
        <v>0</v>
      </c>
      <c r="P177" s="72">
        <v>14</v>
      </c>
      <c r="Q177" s="72">
        <v>8</v>
      </c>
      <c r="R177" s="72">
        <v>0</v>
      </c>
      <c r="S177" s="72">
        <v>22</v>
      </c>
      <c r="T177" s="72">
        <v>0</v>
      </c>
      <c r="U177" s="72">
        <v>0</v>
      </c>
      <c r="V177" s="72">
        <v>0</v>
      </c>
      <c r="W177" s="72">
        <v>0</v>
      </c>
      <c r="X177" s="72">
        <v>7</v>
      </c>
      <c r="Y177" s="72">
        <v>9</v>
      </c>
      <c r="Z177" s="72">
        <v>0</v>
      </c>
      <c r="AA177" s="72">
        <v>16</v>
      </c>
      <c r="AB177" s="72">
        <v>4</v>
      </c>
      <c r="AC177" s="72">
        <v>3</v>
      </c>
      <c r="AD177" s="72">
        <v>0</v>
      </c>
      <c r="AE177" s="72">
        <v>7</v>
      </c>
      <c r="AF177" s="72">
        <v>0</v>
      </c>
      <c r="AG177" s="72">
        <v>0</v>
      </c>
      <c r="AH177" s="72">
        <v>0</v>
      </c>
      <c r="AI177" s="72">
        <v>0</v>
      </c>
      <c r="AJ177" s="70">
        <v>1</v>
      </c>
      <c r="AK177" s="73">
        <v>0</v>
      </c>
      <c r="AL177" s="73">
        <v>3</v>
      </c>
      <c r="AM177" s="72">
        <v>19</v>
      </c>
      <c r="AN177" s="72">
        <v>0</v>
      </c>
      <c r="AO177" s="74">
        <v>8</v>
      </c>
      <c r="AP177" s="74">
        <v>3</v>
      </c>
      <c r="AQ177" s="74">
        <v>19</v>
      </c>
      <c r="AR177" s="74">
        <v>0</v>
      </c>
      <c r="AS177" s="74">
        <v>0</v>
      </c>
    </row>
    <row r="178" spans="1:45">
      <c r="A178" t="s">
        <v>1077</v>
      </c>
      <c r="B178" t="s">
        <v>1037</v>
      </c>
      <c r="C178" t="s">
        <v>730</v>
      </c>
      <c r="D178" t="s">
        <v>1078</v>
      </c>
      <c r="E178" s="298" t="s">
        <v>28</v>
      </c>
      <c r="G178">
        <v>10</v>
      </c>
      <c r="H178" s="69">
        <f t="shared" si="2"/>
        <v>8</v>
      </c>
      <c r="I178" s="70">
        <v>7</v>
      </c>
      <c r="J178" s="70">
        <v>0</v>
      </c>
      <c r="K178" s="70">
        <v>1</v>
      </c>
      <c r="L178" s="70"/>
      <c r="M178" s="70">
        <v>0</v>
      </c>
      <c r="N178" s="70">
        <v>0</v>
      </c>
      <c r="O178" s="70">
        <v>0</v>
      </c>
      <c r="P178" s="72">
        <v>0</v>
      </c>
      <c r="Q178" s="72">
        <v>0</v>
      </c>
      <c r="R178" s="72">
        <v>0</v>
      </c>
      <c r="S178" s="72">
        <v>0</v>
      </c>
      <c r="T178" s="72">
        <v>0</v>
      </c>
      <c r="U178" s="72">
        <v>0</v>
      </c>
      <c r="V178" s="72">
        <v>0</v>
      </c>
      <c r="W178" s="72">
        <v>0</v>
      </c>
      <c r="X178" s="72">
        <v>7</v>
      </c>
      <c r="Y178" s="72">
        <v>3</v>
      </c>
      <c r="Z178" s="72">
        <v>0</v>
      </c>
      <c r="AA178" s="72">
        <v>10</v>
      </c>
      <c r="AB178" s="72">
        <v>4</v>
      </c>
      <c r="AC178" s="72">
        <v>0</v>
      </c>
      <c r="AD178" s="72">
        <v>0</v>
      </c>
      <c r="AE178" s="72">
        <v>4</v>
      </c>
      <c r="AF178" s="72">
        <v>0</v>
      </c>
      <c r="AG178" s="72">
        <v>0</v>
      </c>
      <c r="AH178" s="72">
        <v>0</v>
      </c>
      <c r="AI178" s="72">
        <v>0</v>
      </c>
      <c r="AJ178" s="70">
        <v>1</v>
      </c>
      <c r="AK178" s="73">
        <v>0</v>
      </c>
      <c r="AL178" s="73">
        <v>3</v>
      </c>
      <c r="AM178" s="72">
        <v>6</v>
      </c>
      <c r="AN178" s="72">
        <v>5</v>
      </c>
      <c r="AO178" s="74">
        <v>8</v>
      </c>
      <c r="AP178" s="74">
        <v>3</v>
      </c>
      <c r="AQ178" s="74">
        <v>13</v>
      </c>
      <c r="AR178" s="74">
        <v>0</v>
      </c>
      <c r="AS178" s="74">
        <v>0</v>
      </c>
    </row>
    <row r="179" spans="1:45">
      <c r="A179" t="s">
        <v>1079</v>
      </c>
      <c r="B179" t="s">
        <v>1037</v>
      </c>
      <c r="C179" t="s">
        <v>727</v>
      </c>
      <c r="D179" t="s">
        <v>1080</v>
      </c>
      <c r="E179" s="298" t="s">
        <v>28</v>
      </c>
      <c r="G179">
        <v>17</v>
      </c>
      <c r="H179" s="69">
        <f t="shared" si="2"/>
        <v>15</v>
      </c>
      <c r="I179" s="70">
        <v>14</v>
      </c>
      <c r="J179" s="70">
        <v>0</v>
      </c>
      <c r="K179" s="70">
        <v>1</v>
      </c>
      <c r="L179" s="70"/>
      <c r="M179" s="70">
        <v>0</v>
      </c>
      <c r="N179" s="70">
        <v>0</v>
      </c>
      <c r="O179" s="70">
        <v>0</v>
      </c>
      <c r="P179" s="72">
        <v>4</v>
      </c>
      <c r="Q179" s="72">
        <v>0</v>
      </c>
      <c r="R179" s="72">
        <v>0</v>
      </c>
      <c r="S179" s="72">
        <v>4</v>
      </c>
      <c r="T179" s="72">
        <v>0</v>
      </c>
      <c r="U179" s="72">
        <v>0</v>
      </c>
      <c r="V179" s="72">
        <v>0</v>
      </c>
      <c r="W179" s="72">
        <v>0</v>
      </c>
      <c r="X179" s="72">
        <v>11</v>
      </c>
      <c r="Y179" s="72">
        <v>4</v>
      </c>
      <c r="Z179" s="72">
        <v>0</v>
      </c>
      <c r="AA179" s="72">
        <v>15</v>
      </c>
      <c r="AB179" s="72">
        <v>7</v>
      </c>
      <c r="AC179" s="72">
        <v>0</v>
      </c>
      <c r="AD179" s="72">
        <v>0</v>
      </c>
      <c r="AE179" s="72">
        <v>7</v>
      </c>
      <c r="AF179" s="72">
        <v>3</v>
      </c>
      <c r="AG179" s="72">
        <v>0</v>
      </c>
      <c r="AH179" s="72">
        <v>0</v>
      </c>
      <c r="AI179" s="72">
        <v>3</v>
      </c>
      <c r="AJ179" s="70">
        <v>1</v>
      </c>
      <c r="AK179" s="73">
        <v>0</v>
      </c>
      <c r="AL179" s="73">
        <v>7</v>
      </c>
      <c r="AM179" s="72">
        <v>24</v>
      </c>
      <c r="AN179" s="72">
        <v>9</v>
      </c>
      <c r="AO179" s="74">
        <v>15</v>
      </c>
      <c r="AP179" s="74">
        <v>7</v>
      </c>
      <c r="AQ179" s="74">
        <v>35</v>
      </c>
      <c r="AR179" s="74">
        <v>0</v>
      </c>
      <c r="AS179" s="74">
        <v>0</v>
      </c>
    </row>
    <row r="180" spans="1:45">
      <c r="A180" t="s">
        <v>1081</v>
      </c>
      <c r="B180" t="s">
        <v>1037</v>
      </c>
      <c r="C180" t="s">
        <v>730</v>
      </c>
      <c r="D180" t="s">
        <v>1082</v>
      </c>
      <c r="E180" s="298" t="s">
        <v>28</v>
      </c>
      <c r="G180">
        <v>12</v>
      </c>
      <c r="H180" s="69">
        <f t="shared" si="2"/>
        <v>10</v>
      </c>
      <c r="I180" s="70">
        <v>8</v>
      </c>
      <c r="J180" s="70">
        <v>0</v>
      </c>
      <c r="K180" s="70">
        <v>1</v>
      </c>
      <c r="L180" s="70"/>
      <c r="M180" s="70">
        <v>1</v>
      </c>
      <c r="N180" s="70">
        <v>0</v>
      </c>
      <c r="O180" s="70">
        <v>0</v>
      </c>
      <c r="P180" s="72">
        <v>4</v>
      </c>
      <c r="Q180" s="72">
        <v>0</v>
      </c>
      <c r="R180" s="72">
        <v>0</v>
      </c>
      <c r="S180" s="72">
        <v>4</v>
      </c>
      <c r="T180" s="72">
        <v>0</v>
      </c>
      <c r="U180" s="72">
        <v>0</v>
      </c>
      <c r="V180" s="72">
        <v>0</v>
      </c>
      <c r="W180" s="72">
        <v>0</v>
      </c>
      <c r="X180" s="72">
        <v>8</v>
      </c>
      <c r="Y180" s="72">
        <v>3</v>
      </c>
      <c r="Z180" s="72">
        <v>0</v>
      </c>
      <c r="AA180" s="72">
        <v>11</v>
      </c>
      <c r="AB180" s="72">
        <v>8</v>
      </c>
      <c r="AC180" s="72">
        <v>1</v>
      </c>
      <c r="AD180" s="72">
        <v>0</v>
      </c>
      <c r="AE180" s="72">
        <v>9</v>
      </c>
      <c r="AF180" s="72">
        <v>0</v>
      </c>
      <c r="AG180" s="72">
        <v>0</v>
      </c>
      <c r="AH180" s="72">
        <v>0</v>
      </c>
      <c r="AI180" s="72">
        <v>0</v>
      </c>
      <c r="AJ180" s="70">
        <v>1</v>
      </c>
      <c r="AK180" s="73">
        <v>0</v>
      </c>
      <c r="AL180" s="73">
        <v>4</v>
      </c>
      <c r="AM180" s="72">
        <v>6</v>
      </c>
      <c r="AN180" s="72">
        <v>4</v>
      </c>
      <c r="AO180" s="74">
        <v>10</v>
      </c>
      <c r="AP180" s="74">
        <v>4</v>
      </c>
      <c r="AQ180" s="74">
        <v>18</v>
      </c>
      <c r="AR180" s="74">
        <v>0</v>
      </c>
      <c r="AS180" s="74">
        <v>0</v>
      </c>
    </row>
    <row r="181" spans="1:45">
      <c r="A181" t="s">
        <v>1083</v>
      </c>
      <c r="B181" t="s">
        <v>1037</v>
      </c>
      <c r="C181" t="s">
        <v>727</v>
      </c>
      <c r="D181" t="s">
        <v>1084</v>
      </c>
      <c r="E181" s="298" t="s">
        <v>28</v>
      </c>
      <c r="G181">
        <v>11</v>
      </c>
      <c r="H181" s="69">
        <f t="shared" si="2"/>
        <v>9</v>
      </c>
      <c r="I181" s="70">
        <v>8</v>
      </c>
      <c r="J181" s="70">
        <v>0</v>
      </c>
      <c r="K181" s="70">
        <v>1</v>
      </c>
      <c r="L181" s="70"/>
      <c r="M181" s="70">
        <v>0</v>
      </c>
      <c r="N181" s="70">
        <v>0</v>
      </c>
      <c r="O181" s="70">
        <v>0</v>
      </c>
      <c r="P181" s="72">
        <v>3</v>
      </c>
      <c r="Q181" s="72">
        <v>1</v>
      </c>
      <c r="R181" s="72">
        <v>0</v>
      </c>
      <c r="S181" s="72">
        <v>4</v>
      </c>
      <c r="T181" s="72">
        <v>0</v>
      </c>
      <c r="U181" s="72">
        <v>0</v>
      </c>
      <c r="V181" s="72">
        <v>0</v>
      </c>
      <c r="W181" s="72">
        <v>0</v>
      </c>
      <c r="X181" s="72">
        <v>3</v>
      </c>
      <c r="Y181" s="72">
        <v>2</v>
      </c>
      <c r="Z181" s="72">
        <v>0</v>
      </c>
      <c r="AA181" s="72">
        <v>5</v>
      </c>
      <c r="AB181" s="72">
        <v>9</v>
      </c>
      <c r="AC181" s="72">
        <v>2</v>
      </c>
      <c r="AD181" s="72">
        <v>0</v>
      </c>
      <c r="AE181" s="72">
        <v>11</v>
      </c>
      <c r="AF181" s="72">
        <v>0</v>
      </c>
      <c r="AG181" s="72">
        <v>0</v>
      </c>
      <c r="AH181" s="72">
        <v>0</v>
      </c>
      <c r="AI181" s="72">
        <v>0</v>
      </c>
      <c r="AJ181" s="70">
        <v>1</v>
      </c>
      <c r="AK181" s="73">
        <v>0</v>
      </c>
      <c r="AL181" s="73">
        <v>4</v>
      </c>
      <c r="AM181" s="72">
        <v>9</v>
      </c>
      <c r="AN181" s="72">
        <v>3</v>
      </c>
      <c r="AO181" s="74">
        <v>6</v>
      </c>
      <c r="AP181" s="74">
        <v>3</v>
      </c>
      <c r="AQ181" s="74">
        <v>19</v>
      </c>
      <c r="AR181" s="74">
        <v>0</v>
      </c>
      <c r="AS181" s="74">
        <v>0</v>
      </c>
    </row>
    <row r="182" spans="1:45">
      <c r="A182" t="s">
        <v>1085</v>
      </c>
      <c r="B182" t="s">
        <v>1037</v>
      </c>
      <c r="C182" t="s">
        <v>727</v>
      </c>
      <c r="D182" t="s">
        <v>1086</v>
      </c>
      <c r="E182" s="298" t="s">
        <v>28</v>
      </c>
      <c r="G182">
        <v>6</v>
      </c>
      <c r="H182" s="69">
        <f t="shared" si="2"/>
        <v>4</v>
      </c>
      <c r="I182" s="70">
        <v>2</v>
      </c>
      <c r="J182" s="70">
        <v>0</v>
      </c>
      <c r="K182" s="70">
        <v>1</v>
      </c>
      <c r="L182" s="70"/>
      <c r="M182" s="70">
        <v>1</v>
      </c>
      <c r="N182" s="70">
        <v>0</v>
      </c>
      <c r="O182" s="70">
        <v>0</v>
      </c>
      <c r="P182" s="72">
        <v>0</v>
      </c>
      <c r="Q182" s="72">
        <v>0</v>
      </c>
      <c r="R182" s="72">
        <v>0</v>
      </c>
      <c r="S182" s="72">
        <v>0</v>
      </c>
      <c r="T182" s="72">
        <v>0</v>
      </c>
      <c r="U182" s="72">
        <v>0</v>
      </c>
      <c r="V182" s="72">
        <v>0</v>
      </c>
      <c r="W182" s="72">
        <v>0</v>
      </c>
      <c r="X182" s="72">
        <v>7</v>
      </c>
      <c r="Y182" s="72">
        <v>4</v>
      </c>
      <c r="Z182" s="72">
        <v>0</v>
      </c>
      <c r="AA182" s="72">
        <v>11</v>
      </c>
      <c r="AB182" s="72">
        <v>2</v>
      </c>
      <c r="AC182" s="72">
        <v>0</v>
      </c>
      <c r="AD182" s="72">
        <v>0</v>
      </c>
      <c r="AE182" s="72">
        <v>2</v>
      </c>
      <c r="AF182" s="72">
        <v>0</v>
      </c>
      <c r="AG182" s="72">
        <v>0</v>
      </c>
      <c r="AH182" s="72">
        <v>0</v>
      </c>
      <c r="AI182" s="72">
        <v>0</v>
      </c>
      <c r="AJ182" s="70">
        <v>1</v>
      </c>
      <c r="AK182" s="73">
        <v>0</v>
      </c>
      <c r="AL182" s="73">
        <v>3</v>
      </c>
      <c r="AM182" s="72">
        <v>7</v>
      </c>
      <c r="AN182" s="72">
        <v>5</v>
      </c>
      <c r="AO182" s="74">
        <v>8</v>
      </c>
      <c r="AP182" s="74">
        <v>3</v>
      </c>
      <c r="AQ182" s="74">
        <v>13</v>
      </c>
      <c r="AR182" s="74">
        <v>0</v>
      </c>
      <c r="AS182" s="74">
        <v>0</v>
      </c>
    </row>
    <row r="183" spans="1:45">
      <c r="A183" t="s">
        <v>1087</v>
      </c>
      <c r="B183" t="s">
        <v>1037</v>
      </c>
      <c r="C183" t="s">
        <v>730</v>
      </c>
      <c r="D183" t="s">
        <v>1088</v>
      </c>
      <c r="E183" s="298" t="s">
        <v>28</v>
      </c>
      <c r="G183">
        <v>9</v>
      </c>
      <c r="H183" s="69">
        <f t="shared" si="2"/>
        <v>7</v>
      </c>
      <c r="I183" s="70">
        <v>6</v>
      </c>
      <c r="J183" s="70">
        <v>0</v>
      </c>
      <c r="K183" s="70">
        <v>1</v>
      </c>
      <c r="L183" s="70"/>
      <c r="M183" s="70">
        <v>0</v>
      </c>
      <c r="N183" s="70">
        <v>0</v>
      </c>
      <c r="O183" s="70">
        <v>0</v>
      </c>
      <c r="P183" s="72">
        <v>0</v>
      </c>
      <c r="Q183" s="72">
        <v>0</v>
      </c>
      <c r="R183" s="72">
        <v>0</v>
      </c>
      <c r="S183" s="72">
        <v>0</v>
      </c>
      <c r="T183" s="72">
        <v>0</v>
      </c>
      <c r="U183" s="72">
        <v>0</v>
      </c>
      <c r="V183" s="72">
        <v>0</v>
      </c>
      <c r="W183" s="72">
        <v>0</v>
      </c>
      <c r="X183" s="72">
        <v>14</v>
      </c>
      <c r="Y183" s="72">
        <v>5</v>
      </c>
      <c r="Z183" s="72">
        <v>0</v>
      </c>
      <c r="AA183" s="72">
        <v>19</v>
      </c>
      <c r="AB183" s="72">
        <v>0</v>
      </c>
      <c r="AC183" s="72">
        <v>0</v>
      </c>
      <c r="AD183" s="72">
        <v>0</v>
      </c>
      <c r="AE183" s="72">
        <v>0</v>
      </c>
      <c r="AF183" s="72">
        <v>0</v>
      </c>
      <c r="AG183" s="72">
        <v>0</v>
      </c>
      <c r="AH183" s="72">
        <v>0</v>
      </c>
      <c r="AI183" s="72">
        <v>0</v>
      </c>
      <c r="AJ183" s="70">
        <v>1</v>
      </c>
      <c r="AK183" s="73">
        <v>0</v>
      </c>
      <c r="AL183" s="73">
        <v>3</v>
      </c>
      <c r="AM183" s="72">
        <v>13</v>
      </c>
      <c r="AN183" s="72">
        <v>0</v>
      </c>
      <c r="AO183" s="74">
        <v>5</v>
      </c>
      <c r="AP183" s="74">
        <v>0</v>
      </c>
      <c r="AQ183" s="74">
        <v>13</v>
      </c>
      <c r="AR183" s="74">
        <v>0</v>
      </c>
      <c r="AS183" s="74">
        <v>0</v>
      </c>
    </row>
    <row r="184" spans="1:45">
      <c r="A184" t="s">
        <v>1089</v>
      </c>
      <c r="B184" t="s">
        <v>1037</v>
      </c>
      <c r="C184" t="s">
        <v>727</v>
      </c>
      <c r="D184" t="s">
        <v>1090</v>
      </c>
      <c r="E184" s="298" t="s">
        <v>28</v>
      </c>
      <c r="G184">
        <v>10</v>
      </c>
      <c r="H184" s="69">
        <f t="shared" si="2"/>
        <v>8</v>
      </c>
      <c r="I184" s="70">
        <v>7</v>
      </c>
      <c r="J184" s="70">
        <v>0</v>
      </c>
      <c r="K184" s="70">
        <v>1</v>
      </c>
      <c r="L184" s="70"/>
      <c r="M184" s="70">
        <v>0</v>
      </c>
      <c r="N184" s="70">
        <v>0</v>
      </c>
      <c r="O184" s="70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  <c r="X184" s="72">
        <v>6</v>
      </c>
      <c r="Y184" s="72">
        <v>2</v>
      </c>
      <c r="Z184" s="72">
        <v>0</v>
      </c>
      <c r="AA184" s="72">
        <v>8</v>
      </c>
      <c r="AB184" s="72">
        <v>8</v>
      </c>
      <c r="AC184" s="72">
        <v>1</v>
      </c>
      <c r="AD184" s="72">
        <v>0</v>
      </c>
      <c r="AE184" s="72">
        <v>9</v>
      </c>
      <c r="AF184" s="72">
        <v>0</v>
      </c>
      <c r="AG184" s="72">
        <v>0</v>
      </c>
      <c r="AH184" s="72">
        <v>0</v>
      </c>
      <c r="AI184" s="72">
        <v>0</v>
      </c>
      <c r="AJ184" s="70">
        <v>1</v>
      </c>
      <c r="AK184" s="73">
        <v>0</v>
      </c>
      <c r="AL184" s="73">
        <v>2</v>
      </c>
      <c r="AM184" s="72">
        <v>16</v>
      </c>
      <c r="AN184" s="72">
        <v>0</v>
      </c>
      <c r="AO184" s="74">
        <v>6</v>
      </c>
      <c r="AP184" s="74">
        <v>2</v>
      </c>
      <c r="AQ184" s="74">
        <v>16</v>
      </c>
      <c r="AR184" s="74">
        <v>0</v>
      </c>
      <c r="AS184" s="74">
        <v>0</v>
      </c>
    </row>
    <row r="185" spans="1:45">
      <c r="A185" t="s">
        <v>1091</v>
      </c>
      <c r="B185" t="s">
        <v>1037</v>
      </c>
      <c r="C185" t="s">
        <v>724</v>
      </c>
      <c r="D185" t="s">
        <v>1092</v>
      </c>
      <c r="E185" s="298" t="s">
        <v>28</v>
      </c>
      <c r="G185">
        <v>20</v>
      </c>
      <c r="H185" s="69">
        <f t="shared" si="2"/>
        <v>19</v>
      </c>
      <c r="I185" s="70">
        <v>12</v>
      </c>
      <c r="J185" s="70">
        <v>0</v>
      </c>
      <c r="K185" s="70">
        <v>2</v>
      </c>
      <c r="L185" s="70"/>
      <c r="M185" s="70">
        <v>4</v>
      </c>
      <c r="N185" s="70">
        <v>0</v>
      </c>
      <c r="O185" s="70">
        <v>1</v>
      </c>
      <c r="P185" s="72">
        <v>5</v>
      </c>
      <c r="Q185" s="72">
        <v>0</v>
      </c>
      <c r="R185" s="72">
        <v>0</v>
      </c>
      <c r="S185" s="72">
        <v>5</v>
      </c>
      <c r="T185" s="72">
        <v>0</v>
      </c>
      <c r="U185" s="72">
        <v>0</v>
      </c>
      <c r="V185" s="72">
        <v>0</v>
      </c>
      <c r="W185" s="72">
        <v>0</v>
      </c>
      <c r="X185" s="72">
        <v>27</v>
      </c>
      <c r="Y185" s="72">
        <v>3</v>
      </c>
      <c r="Z185" s="72">
        <v>0</v>
      </c>
      <c r="AA185" s="72">
        <v>30</v>
      </c>
      <c r="AB185" s="72">
        <v>2</v>
      </c>
      <c r="AC185" s="72">
        <v>0</v>
      </c>
      <c r="AD185" s="72">
        <v>0</v>
      </c>
      <c r="AE185" s="72">
        <v>2</v>
      </c>
      <c r="AF185" s="72">
        <v>0</v>
      </c>
      <c r="AG185" s="72">
        <v>0</v>
      </c>
      <c r="AH185" s="72">
        <v>0</v>
      </c>
      <c r="AI185" s="72">
        <v>0</v>
      </c>
      <c r="AJ185" s="70">
        <v>1</v>
      </c>
      <c r="AK185" s="73">
        <v>0</v>
      </c>
      <c r="AL185" s="73">
        <v>5</v>
      </c>
      <c r="AM185" s="72">
        <v>24</v>
      </c>
      <c r="AN185" s="72">
        <v>1</v>
      </c>
      <c r="AO185" s="74">
        <v>12</v>
      </c>
      <c r="AP185" s="74">
        <v>5</v>
      </c>
      <c r="AQ185" s="74">
        <v>25</v>
      </c>
      <c r="AR185" s="74">
        <v>0</v>
      </c>
      <c r="AS185" s="74">
        <v>0</v>
      </c>
    </row>
    <row r="186" spans="1:45">
      <c r="A186" t="s">
        <v>1093</v>
      </c>
      <c r="B186" t="s">
        <v>1037</v>
      </c>
      <c r="C186" t="s">
        <v>730</v>
      </c>
      <c r="D186" t="s">
        <v>1094</v>
      </c>
      <c r="E186" s="298" t="s">
        <v>28</v>
      </c>
      <c r="G186">
        <v>32</v>
      </c>
      <c r="H186" s="69">
        <f t="shared" si="2"/>
        <v>30</v>
      </c>
      <c r="I186" s="70">
        <v>24</v>
      </c>
      <c r="J186" s="70">
        <v>0</v>
      </c>
      <c r="K186" s="70">
        <v>1</v>
      </c>
      <c r="L186" s="70"/>
      <c r="M186" s="70">
        <v>5</v>
      </c>
      <c r="N186" s="70">
        <v>0</v>
      </c>
      <c r="O186" s="70">
        <v>0</v>
      </c>
      <c r="P186" s="72">
        <v>6</v>
      </c>
      <c r="Q186" s="72">
        <v>2</v>
      </c>
      <c r="R186" s="72">
        <v>0</v>
      </c>
      <c r="S186" s="72">
        <v>8</v>
      </c>
      <c r="T186" s="72">
        <v>1</v>
      </c>
      <c r="U186" s="72">
        <v>0</v>
      </c>
      <c r="V186" s="72">
        <v>0</v>
      </c>
      <c r="W186" s="72">
        <v>1</v>
      </c>
      <c r="X186" s="72">
        <v>8</v>
      </c>
      <c r="Y186" s="72">
        <v>3</v>
      </c>
      <c r="Z186" s="72">
        <v>0</v>
      </c>
      <c r="AA186" s="72">
        <v>11</v>
      </c>
      <c r="AB186" s="72">
        <v>42</v>
      </c>
      <c r="AC186" s="72">
        <v>0</v>
      </c>
      <c r="AD186" s="72">
        <v>0</v>
      </c>
      <c r="AE186" s="72">
        <v>42</v>
      </c>
      <c r="AF186" s="72">
        <v>0</v>
      </c>
      <c r="AG186" s="72">
        <v>0</v>
      </c>
      <c r="AH186" s="72">
        <v>0</v>
      </c>
      <c r="AI186" s="72">
        <v>0</v>
      </c>
      <c r="AJ186" s="70">
        <v>1</v>
      </c>
      <c r="AK186" s="73">
        <v>0</v>
      </c>
      <c r="AL186" s="73">
        <v>10</v>
      </c>
      <c r="AM186" s="72">
        <v>15</v>
      </c>
      <c r="AN186" s="72">
        <v>33</v>
      </c>
      <c r="AO186" s="74">
        <v>5</v>
      </c>
      <c r="AP186" s="74">
        <v>8</v>
      </c>
      <c r="AQ186" s="74">
        <v>48</v>
      </c>
      <c r="AR186" s="74">
        <v>0</v>
      </c>
      <c r="AS186" s="74">
        <v>0</v>
      </c>
    </row>
    <row r="187" spans="1:45">
      <c r="A187" t="s">
        <v>1095</v>
      </c>
      <c r="B187" t="s">
        <v>1037</v>
      </c>
      <c r="C187" t="s">
        <v>727</v>
      </c>
      <c r="D187" t="s">
        <v>1096</v>
      </c>
      <c r="E187" s="298" t="s">
        <v>28</v>
      </c>
      <c r="G187">
        <v>20</v>
      </c>
      <c r="H187" s="69">
        <f t="shared" si="2"/>
        <v>18</v>
      </c>
      <c r="I187" s="70">
        <v>0</v>
      </c>
      <c r="J187" s="70">
        <v>15</v>
      </c>
      <c r="K187" s="70">
        <v>1</v>
      </c>
      <c r="L187" s="70"/>
      <c r="M187" s="70">
        <v>0</v>
      </c>
      <c r="N187" s="70">
        <v>2</v>
      </c>
      <c r="O187" s="70">
        <v>0</v>
      </c>
      <c r="P187" s="72">
        <v>0</v>
      </c>
      <c r="Q187" s="72">
        <v>0</v>
      </c>
      <c r="R187" s="72">
        <v>0</v>
      </c>
      <c r="S187" s="72">
        <v>0</v>
      </c>
      <c r="T187" s="72">
        <v>0</v>
      </c>
      <c r="U187" s="72">
        <v>1</v>
      </c>
      <c r="V187" s="72">
        <v>0</v>
      </c>
      <c r="W187" s="72">
        <v>1</v>
      </c>
      <c r="X187" s="72">
        <v>2</v>
      </c>
      <c r="Y187" s="72">
        <v>10</v>
      </c>
      <c r="Z187" s="72">
        <v>0</v>
      </c>
      <c r="AA187" s="72">
        <v>12</v>
      </c>
      <c r="AB187" s="72">
        <v>4</v>
      </c>
      <c r="AC187" s="72">
        <v>20</v>
      </c>
      <c r="AD187" s="72">
        <v>0</v>
      </c>
      <c r="AE187" s="72">
        <v>24</v>
      </c>
      <c r="AF187" s="72">
        <v>0</v>
      </c>
      <c r="AG187" s="72">
        <v>0</v>
      </c>
      <c r="AH187" s="72">
        <v>0</v>
      </c>
      <c r="AI187" s="72">
        <v>0</v>
      </c>
      <c r="AJ187" s="70">
        <v>1</v>
      </c>
      <c r="AK187" s="73">
        <v>0</v>
      </c>
      <c r="AL187" s="73">
        <v>7</v>
      </c>
      <c r="AM187" s="72">
        <v>21</v>
      </c>
      <c r="AN187" s="72">
        <v>4</v>
      </c>
      <c r="AO187" s="74">
        <v>1</v>
      </c>
      <c r="AP187" s="74">
        <v>8</v>
      </c>
      <c r="AQ187" s="74">
        <v>25</v>
      </c>
      <c r="AR187" s="74">
        <v>0</v>
      </c>
      <c r="AS187" s="74">
        <v>0</v>
      </c>
    </row>
    <row r="188" spans="1:45">
      <c r="A188" t="s">
        <v>1097</v>
      </c>
      <c r="B188" t="s">
        <v>1037</v>
      </c>
      <c r="C188" t="s">
        <v>730</v>
      </c>
      <c r="D188" t="s">
        <v>1098</v>
      </c>
      <c r="E188" s="298" t="s">
        <v>28</v>
      </c>
      <c r="G188">
        <v>19</v>
      </c>
      <c r="H188" s="69">
        <f t="shared" si="2"/>
        <v>17</v>
      </c>
      <c r="I188" s="70">
        <v>8</v>
      </c>
      <c r="J188" s="70">
        <v>8</v>
      </c>
      <c r="K188" s="70">
        <v>1</v>
      </c>
      <c r="L188" s="70"/>
      <c r="M188" s="70">
        <v>0</v>
      </c>
      <c r="N188" s="70">
        <v>0</v>
      </c>
      <c r="O188" s="70">
        <v>0</v>
      </c>
      <c r="P188" s="72">
        <v>14</v>
      </c>
      <c r="Q188" s="72">
        <v>14</v>
      </c>
      <c r="R188" s="72">
        <v>0</v>
      </c>
      <c r="S188" s="72">
        <v>28</v>
      </c>
      <c r="T188" s="72">
        <v>0</v>
      </c>
      <c r="U188" s="72">
        <v>0</v>
      </c>
      <c r="V188" s="72">
        <v>0</v>
      </c>
      <c r="W188" s="72">
        <v>0</v>
      </c>
      <c r="X188" s="72">
        <v>4</v>
      </c>
      <c r="Y188" s="72">
        <v>2</v>
      </c>
      <c r="Z188" s="72">
        <v>0</v>
      </c>
      <c r="AA188" s="72">
        <v>6</v>
      </c>
      <c r="AB188" s="72">
        <v>0</v>
      </c>
      <c r="AC188" s="72">
        <v>0</v>
      </c>
      <c r="AD188" s="72">
        <v>0</v>
      </c>
      <c r="AE188" s="72">
        <v>0</v>
      </c>
      <c r="AF188" s="72">
        <v>0</v>
      </c>
      <c r="AG188" s="72">
        <v>0</v>
      </c>
      <c r="AH188" s="72">
        <v>0</v>
      </c>
      <c r="AI188" s="72">
        <v>0</v>
      </c>
      <c r="AJ188" s="70">
        <v>1</v>
      </c>
      <c r="AK188" s="73">
        <v>0</v>
      </c>
      <c r="AL188" s="73">
        <v>7</v>
      </c>
      <c r="AM188" s="72">
        <v>0</v>
      </c>
      <c r="AN188" s="72">
        <v>58</v>
      </c>
      <c r="AO188" s="74">
        <v>15</v>
      </c>
      <c r="AP188" s="74">
        <v>7</v>
      </c>
      <c r="AQ188" s="74">
        <v>58</v>
      </c>
      <c r="AR188" s="74">
        <v>0</v>
      </c>
      <c r="AS188" s="74">
        <v>0</v>
      </c>
    </row>
    <row r="189" spans="1:45">
      <c r="A189" t="s">
        <v>1099</v>
      </c>
      <c r="B189" t="s">
        <v>1037</v>
      </c>
      <c r="C189" t="s">
        <v>727</v>
      </c>
      <c r="D189" t="s">
        <v>1100</v>
      </c>
      <c r="E189" s="298" t="s">
        <v>28</v>
      </c>
      <c r="G189">
        <v>49</v>
      </c>
      <c r="H189" s="69">
        <f t="shared" si="2"/>
        <v>47</v>
      </c>
      <c r="I189" s="70">
        <v>40</v>
      </c>
      <c r="J189" s="70">
        <v>2</v>
      </c>
      <c r="K189" s="70">
        <v>1</v>
      </c>
      <c r="L189" s="70"/>
      <c r="M189" s="70">
        <v>4</v>
      </c>
      <c r="N189" s="70">
        <v>0</v>
      </c>
      <c r="O189" s="70">
        <v>0</v>
      </c>
      <c r="P189" s="72">
        <v>0</v>
      </c>
      <c r="Q189" s="72">
        <v>0</v>
      </c>
      <c r="R189" s="72">
        <v>0</v>
      </c>
      <c r="S189" s="72">
        <v>0</v>
      </c>
      <c r="T189" s="72">
        <v>39</v>
      </c>
      <c r="U189" s="72">
        <v>2</v>
      </c>
      <c r="V189" s="72">
        <v>0</v>
      </c>
      <c r="W189" s="72">
        <v>41</v>
      </c>
      <c r="X189" s="72">
        <v>27</v>
      </c>
      <c r="Y189" s="72">
        <v>2</v>
      </c>
      <c r="Z189" s="72">
        <v>0</v>
      </c>
      <c r="AA189" s="72">
        <v>29</v>
      </c>
      <c r="AB189" s="72">
        <v>17</v>
      </c>
      <c r="AC189" s="72">
        <v>0</v>
      </c>
      <c r="AD189" s="72">
        <v>0</v>
      </c>
      <c r="AE189" s="72">
        <v>17</v>
      </c>
      <c r="AF189" s="72">
        <v>0</v>
      </c>
      <c r="AG189" s="72">
        <v>0</v>
      </c>
      <c r="AH189" s="72">
        <v>0</v>
      </c>
      <c r="AI189" s="72">
        <v>0</v>
      </c>
      <c r="AJ189" s="70">
        <v>1</v>
      </c>
      <c r="AK189" s="73">
        <v>0</v>
      </c>
      <c r="AL189" s="73">
        <v>9</v>
      </c>
      <c r="AM189" s="72">
        <v>0</v>
      </c>
      <c r="AN189" s="72">
        <v>70</v>
      </c>
      <c r="AO189" s="74">
        <v>1</v>
      </c>
      <c r="AP189" s="74">
        <v>9</v>
      </c>
      <c r="AQ189" s="74">
        <v>70</v>
      </c>
      <c r="AR189" s="74">
        <v>0</v>
      </c>
      <c r="AS189" s="74">
        <v>0</v>
      </c>
    </row>
    <row r="190" spans="1:45">
      <c r="A190" t="s">
        <v>1101</v>
      </c>
      <c r="B190" t="s">
        <v>1037</v>
      </c>
      <c r="C190" t="s">
        <v>730</v>
      </c>
      <c r="D190" t="s">
        <v>1102</v>
      </c>
      <c r="E190" s="298" t="s">
        <v>28</v>
      </c>
      <c r="G190">
        <v>14</v>
      </c>
      <c r="H190" s="69">
        <f t="shared" si="2"/>
        <v>12</v>
      </c>
      <c r="I190" s="70">
        <v>11</v>
      </c>
      <c r="J190" s="70">
        <v>0</v>
      </c>
      <c r="K190" s="70">
        <v>1</v>
      </c>
      <c r="L190" s="70"/>
      <c r="M190" s="70">
        <v>0</v>
      </c>
      <c r="N190" s="70">
        <v>0</v>
      </c>
      <c r="O190" s="70">
        <v>0</v>
      </c>
      <c r="P190" s="72">
        <v>0</v>
      </c>
      <c r="Q190" s="72">
        <v>0</v>
      </c>
      <c r="R190" s="72">
        <v>0</v>
      </c>
      <c r="S190" s="72">
        <v>0</v>
      </c>
      <c r="T190" s="72">
        <v>0</v>
      </c>
      <c r="U190" s="72">
        <v>0</v>
      </c>
      <c r="V190" s="72">
        <v>0</v>
      </c>
      <c r="W190" s="72">
        <v>0</v>
      </c>
      <c r="X190" s="72">
        <v>14</v>
      </c>
      <c r="Y190" s="72">
        <v>3</v>
      </c>
      <c r="Z190" s="72">
        <v>0</v>
      </c>
      <c r="AA190" s="72">
        <v>17</v>
      </c>
      <c r="AB190" s="72">
        <v>5</v>
      </c>
      <c r="AC190" s="72">
        <v>0</v>
      </c>
      <c r="AD190" s="72">
        <v>0</v>
      </c>
      <c r="AE190" s="72">
        <v>5</v>
      </c>
      <c r="AF190" s="72">
        <v>0</v>
      </c>
      <c r="AG190" s="72">
        <v>0</v>
      </c>
      <c r="AH190" s="72">
        <v>0</v>
      </c>
      <c r="AI190" s="72">
        <v>0</v>
      </c>
      <c r="AJ190" s="70">
        <v>1</v>
      </c>
      <c r="AK190" s="73">
        <v>0</v>
      </c>
      <c r="AL190" s="73">
        <v>4</v>
      </c>
      <c r="AM190" s="72">
        <v>6</v>
      </c>
      <c r="AN190" s="72">
        <v>3</v>
      </c>
      <c r="AO190" s="74">
        <v>10</v>
      </c>
      <c r="AP190" s="74">
        <v>4</v>
      </c>
      <c r="AQ190" s="74">
        <v>14</v>
      </c>
      <c r="AR190" s="74">
        <v>0</v>
      </c>
      <c r="AS190" s="74">
        <v>0</v>
      </c>
    </row>
    <row r="191" spans="1:45">
      <c r="A191" t="s">
        <v>1103</v>
      </c>
      <c r="B191" t="s">
        <v>1037</v>
      </c>
      <c r="C191" t="s">
        <v>727</v>
      </c>
      <c r="D191" t="s">
        <v>1104</v>
      </c>
      <c r="E191" s="298" t="s">
        <v>28</v>
      </c>
      <c r="G191">
        <v>9</v>
      </c>
      <c r="H191" s="69">
        <f t="shared" si="2"/>
        <v>7</v>
      </c>
      <c r="I191" s="70">
        <v>6</v>
      </c>
      <c r="J191" s="70">
        <v>0</v>
      </c>
      <c r="K191" s="70">
        <v>1</v>
      </c>
      <c r="L191" s="70"/>
      <c r="M191" s="70">
        <v>0</v>
      </c>
      <c r="N191" s="70">
        <v>0</v>
      </c>
      <c r="O191" s="70">
        <v>0</v>
      </c>
      <c r="P191" s="72">
        <v>1</v>
      </c>
      <c r="Q191" s="72">
        <v>0</v>
      </c>
      <c r="R191" s="72">
        <v>0</v>
      </c>
      <c r="S191" s="72">
        <v>1</v>
      </c>
      <c r="T191" s="72">
        <v>0</v>
      </c>
      <c r="U191" s="72">
        <v>0</v>
      </c>
      <c r="V191" s="72">
        <v>0</v>
      </c>
      <c r="W191" s="72">
        <v>0</v>
      </c>
      <c r="X191" s="72">
        <v>5</v>
      </c>
      <c r="Y191" s="72">
        <v>2</v>
      </c>
      <c r="Z191" s="72">
        <v>0</v>
      </c>
      <c r="AA191" s="72">
        <v>7</v>
      </c>
      <c r="AB191" s="72">
        <v>7</v>
      </c>
      <c r="AC191" s="72">
        <v>1</v>
      </c>
      <c r="AD191" s="72">
        <v>0</v>
      </c>
      <c r="AE191" s="72">
        <v>8</v>
      </c>
      <c r="AF191" s="72">
        <v>0</v>
      </c>
      <c r="AG191" s="72">
        <v>0</v>
      </c>
      <c r="AH191" s="72">
        <v>0</v>
      </c>
      <c r="AI191" s="72">
        <v>0</v>
      </c>
      <c r="AJ191" s="70">
        <v>1</v>
      </c>
      <c r="AK191" s="73">
        <v>0</v>
      </c>
      <c r="AL191" s="73">
        <v>3</v>
      </c>
      <c r="AM191" s="72">
        <v>9</v>
      </c>
      <c r="AN191" s="72">
        <v>3</v>
      </c>
      <c r="AO191" s="74">
        <v>8</v>
      </c>
      <c r="AP191" s="74">
        <v>3</v>
      </c>
      <c r="AQ191" s="74">
        <v>12</v>
      </c>
      <c r="AR191" s="74">
        <v>0</v>
      </c>
      <c r="AS191" s="74">
        <v>0</v>
      </c>
    </row>
    <row r="192" spans="1:45">
      <c r="A192" t="s">
        <v>1105</v>
      </c>
      <c r="B192" t="s">
        <v>1037</v>
      </c>
      <c r="C192" t="s">
        <v>727</v>
      </c>
      <c r="D192" t="s">
        <v>1106</v>
      </c>
      <c r="E192" s="298" t="s">
        <v>28</v>
      </c>
      <c r="G192">
        <v>9</v>
      </c>
      <c r="H192" s="69">
        <f t="shared" si="2"/>
        <v>7</v>
      </c>
      <c r="I192" s="70">
        <v>6</v>
      </c>
      <c r="J192" s="70">
        <v>0</v>
      </c>
      <c r="K192" s="70">
        <v>1</v>
      </c>
      <c r="L192" s="70"/>
      <c r="M192" s="70">
        <v>0</v>
      </c>
      <c r="N192" s="70">
        <v>0</v>
      </c>
      <c r="O192" s="70">
        <v>0</v>
      </c>
      <c r="P192" s="72">
        <v>2</v>
      </c>
      <c r="Q192" s="72">
        <v>0</v>
      </c>
      <c r="R192" s="72">
        <v>0</v>
      </c>
      <c r="S192" s="72">
        <v>2</v>
      </c>
      <c r="T192" s="72">
        <v>0</v>
      </c>
      <c r="U192" s="72">
        <v>0</v>
      </c>
      <c r="V192" s="72">
        <v>0</v>
      </c>
      <c r="W192" s="72">
        <v>0</v>
      </c>
      <c r="X192" s="72">
        <v>7</v>
      </c>
      <c r="Y192" s="72">
        <v>2</v>
      </c>
      <c r="Z192" s="72">
        <v>0</v>
      </c>
      <c r="AA192" s="72">
        <v>9</v>
      </c>
      <c r="AB192" s="72">
        <v>4</v>
      </c>
      <c r="AC192" s="72">
        <v>2</v>
      </c>
      <c r="AD192" s="72">
        <v>0</v>
      </c>
      <c r="AE192" s="72">
        <v>6</v>
      </c>
      <c r="AF192" s="72">
        <v>1</v>
      </c>
      <c r="AG192" s="72">
        <v>0</v>
      </c>
      <c r="AH192" s="72">
        <v>0</v>
      </c>
      <c r="AI192" s="72">
        <v>1</v>
      </c>
      <c r="AJ192" s="70">
        <v>1</v>
      </c>
      <c r="AK192" s="73">
        <v>0</v>
      </c>
      <c r="AL192" s="73">
        <v>3</v>
      </c>
      <c r="AM192" s="72">
        <v>7</v>
      </c>
      <c r="AN192" s="72">
        <v>1</v>
      </c>
      <c r="AO192" s="74">
        <v>8</v>
      </c>
      <c r="AP192" s="74">
        <v>3</v>
      </c>
      <c r="AQ192" s="74">
        <v>8</v>
      </c>
      <c r="AR192" s="74">
        <v>0</v>
      </c>
      <c r="AS192" s="74">
        <v>0</v>
      </c>
    </row>
    <row r="193" spans="1:45">
      <c r="A193" t="s">
        <v>1107</v>
      </c>
      <c r="B193" t="s">
        <v>1037</v>
      </c>
      <c r="C193" t="s">
        <v>724</v>
      </c>
      <c r="D193" t="s">
        <v>1108</v>
      </c>
      <c r="E193" s="298" t="s">
        <v>28</v>
      </c>
      <c r="G193">
        <v>28</v>
      </c>
      <c r="H193" s="69">
        <f t="shared" si="2"/>
        <v>26</v>
      </c>
      <c r="I193" s="70">
        <v>18</v>
      </c>
      <c r="J193" s="70">
        <v>0</v>
      </c>
      <c r="K193" s="70">
        <v>4</v>
      </c>
      <c r="L193" s="70"/>
      <c r="M193" s="70">
        <v>4</v>
      </c>
      <c r="N193" s="70">
        <v>0</v>
      </c>
      <c r="O193" s="70">
        <v>0</v>
      </c>
      <c r="P193" s="72">
        <v>18</v>
      </c>
      <c r="Q193" s="72">
        <v>1</v>
      </c>
      <c r="R193" s="72">
        <v>3</v>
      </c>
      <c r="S193" s="72">
        <v>22</v>
      </c>
      <c r="T193" s="72">
        <v>0</v>
      </c>
      <c r="U193" s="72">
        <v>0</v>
      </c>
      <c r="V193" s="72">
        <v>0</v>
      </c>
      <c r="W193" s="72">
        <v>0</v>
      </c>
      <c r="X193" s="72">
        <v>25</v>
      </c>
      <c r="Y193" s="72">
        <v>6</v>
      </c>
      <c r="Z193" s="72">
        <v>0</v>
      </c>
      <c r="AA193" s="72">
        <v>31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0">
        <v>1</v>
      </c>
      <c r="AK193" s="73">
        <v>0</v>
      </c>
      <c r="AL193" s="73">
        <v>9</v>
      </c>
      <c r="AM193" s="72">
        <v>46</v>
      </c>
      <c r="AN193" s="72">
        <v>5</v>
      </c>
      <c r="AO193" s="74">
        <v>19</v>
      </c>
      <c r="AP193" s="74">
        <v>9</v>
      </c>
      <c r="AQ193" s="74">
        <v>51</v>
      </c>
      <c r="AR193" s="74">
        <v>0</v>
      </c>
      <c r="AS193" s="74">
        <v>0</v>
      </c>
    </row>
    <row r="194" spans="1:45">
      <c r="A194" t="s">
        <v>1109</v>
      </c>
      <c r="B194" t="s">
        <v>1037</v>
      </c>
      <c r="C194" t="s">
        <v>730</v>
      </c>
      <c r="D194" t="s">
        <v>1110</v>
      </c>
      <c r="E194" s="298" t="s">
        <v>28</v>
      </c>
      <c r="G194">
        <v>44</v>
      </c>
      <c r="H194" s="69">
        <f t="shared" si="2"/>
        <v>42</v>
      </c>
      <c r="I194" s="70">
        <v>37</v>
      </c>
      <c r="J194" s="70">
        <v>3</v>
      </c>
      <c r="K194" s="70">
        <v>1</v>
      </c>
      <c r="L194" s="70"/>
      <c r="M194" s="70">
        <v>1</v>
      </c>
      <c r="N194" s="70">
        <v>0</v>
      </c>
      <c r="O194" s="70">
        <v>0</v>
      </c>
      <c r="P194" s="72">
        <v>1</v>
      </c>
      <c r="Q194" s="72">
        <v>3</v>
      </c>
      <c r="R194" s="72">
        <v>0</v>
      </c>
      <c r="S194" s="72">
        <v>4</v>
      </c>
      <c r="T194" s="72">
        <v>0</v>
      </c>
      <c r="U194" s="72">
        <v>0</v>
      </c>
      <c r="V194" s="72">
        <v>0</v>
      </c>
      <c r="W194" s="72">
        <v>0</v>
      </c>
      <c r="X194" s="72">
        <v>17</v>
      </c>
      <c r="Y194" s="72">
        <v>2</v>
      </c>
      <c r="Z194" s="72">
        <v>0</v>
      </c>
      <c r="AA194" s="72">
        <v>19</v>
      </c>
      <c r="AB194" s="72">
        <v>59</v>
      </c>
      <c r="AC194" s="72">
        <v>0</v>
      </c>
      <c r="AD194" s="72">
        <v>0</v>
      </c>
      <c r="AE194" s="72">
        <v>59</v>
      </c>
      <c r="AF194" s="72">
        <v>0</v>
      </c>
      <c r="AG194" s="72">
        <v>0</v>
      </c>
      <c r="AH194" s="72">
        <v>0</v>
      </c>
      <c r="AI194" s="72">
        <v>0</v>
      </c>
      <c r="AJ194" s="70">
        <v>1</v>
      </c>
      <c r="AK194" s="73">
        <v>0</v>
      </c>
      <c r="AL194" s="73">
        <v>5</v>
      </c>
      <c r="AM194" s="72">
        <v>31</v>
      </c>
      <c r="AN194" s="72">
        <v>5</v>
      </c>
      <c r="AO194" s="74">
        <v>1</v>
      </c>
      <c r="AP194" s="74">
        <v>5</v>
      </c>
      <c r="AQ194" s="74">
        <v>35</v>
      </c>
      <c r="AR194" s="74">
        <v>0</v>
      </c>
      <c r="AS194" s="74">
        <v>0</v>
      </c>
    </row>
    <row r="195" spans="1:45">
      <c r="A195" t="s">
        <v>1111</v>
      </c>
      <c r="B195" t="s">
        <v>1037</v>
      </c>
      <c r="C195" t="s">
        <v>727</v>
      </c>
      <c r="D195" t="s">
        <v>1112</v>
      </c>
      <c r="E195" s="298" t="s">
        <v>28</v>
      </c>
      <c r="G195">
        <v>12</v>
      </c>
      <c r="H195" s="69">
        <f t="shared" si="2"/>
        <v>10</v>
      </c>
      <c r="I195" s="70">
        <v>8</v>
      </c>
      <c r="J195" s="70">
        <v>0</v>
      </c>
      <c r="K195" s="70">
        <v>1</v>
      </c>
      <c r="L195" s="70"/>
      <c r="M195" s="70">
        <v>1</v>
      </c>
      <c r="N195" s="70">
        <v>0</v>
      </c>
      <c r="O195" s="70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5</v>
      </c>
      <c r="Y195" s="72">
        <v>3</v>
      </c>
      <c r="Z195" s="72">
        <v>0</v>
      </c>
      <c r="AA195" s="72">
        <v>8</v>
      </c>
      <c r="AB195" s="72">
        <v>12</v>
      </c>
      <c r="AC195" s="72">
        <v>0</v>
      </c>
      <c r="AD195" s="72">
        <v>0</v>
      </c>
      <c r="AE195" s="72">
        <v>12</v>
      </c>
      <c r="AF195" s="72">
        <v>3</v>
      </c>
      <c r="AG195" s="72">
        <v>0</v>
      </c>
      <c r="AH195" s="72">
        <v>0</v>
      </c>
      <c r="AI195" s="72">
        <v>3</v>
      </c>
      <c r="AJ195" s="70">
        <v>1</v>
      </c>
      <c r="AK195" s="73">
        <v>0</v>
      </c>
      <c r="AL195" s="73">
        <v>5</v>
      </c>
      <c r="AM195" s="72">
        <v>6</v>
      </c>
      <c r="AN195" s="72">
        <v>10</v>
      </c>
      <c r="AO195" s="74">
        <v>13</v>
      </c>
      <c r="AP195" s="74">
        <v>5</v>
      </c>
      <c r="AQ195" s="74">
        <v>16</v>
      </c>
      <c r="AR195" s="74">
        <v>1</v>
      </c>
      <c r="AS195" s="74">
        <v>0</v>
      </c>
    </row>
    <row r="196" spans="1:45">
      <c r="A196" t="s">
        <v>1113</v>
      </c>
      <c r="B196" t="s">
        <v>1037</v>
      </c>
      <c r="C196" t="s">
        <v>727</v>
      </c>
      <c r="D196" t="s">
        <v>1114</v>
      </c>
      <c r="E196" s="298" t="s">
        <v>28</v>
      </c>
      <c r="G196">
        <v>11</v>
      </c>
      <c r="H196" s="69">
        <f t="shared" si="2"/>
        <v>9</v>
      </c>
      <c r="I196" s="70">
        <v>7</v>
      </c>
      <c r="J196" s="70">
        <v>0</v>
      </c>
      <c r="K196" s="70">
        <v>2</v>
      </c>
      <c r="L196" s="70"/>
      <c r="M196" s="70">
        <v>0</v>
      </c>
      <c r="N196" s="70">
        <v>0</v>
      </c>
      <c r="O196" s="70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6</v>
      </c>
      <c r="Y196" s="72">
        <v>4</v>
      </c>
      <c r="Z196" s="72">
        <v>0</v>
      </c>
      <c r="AA196" s="72">
        <v>10</v>
      </c>
      <c r="AB196" s="72">
        <v>11</v>
      </c>
      <c r="AC196" s="72">
        <v>1</v>
      </c>
      <c r="AD196" s="72">
        <v>0</v>
      </c>
      <c r="AE196" s="72">
        <v>12</v>
      </c>
      <c r="AF196" s="72">
        <v>0</v>
      </c>
      <c r="AG196" s="72">
        <v>0</v>
      </c>
      <c r="AH196" s="72">
        <v>0</v>
      </c>
      <c r="AI196" s="72">
        <v>0</v>
      </c>
      <c r="AJ196" s="70">
        <v>1</v>
      </c>
      <c r="AK196" s="73">
        <v>0</v>
      </c>
      <c r="AL196" s="73">
        <v>2</v>
      </c>
      <c r="AM196" s="72">
        <v>14</v>
      </c>
      <c r="AN196" s="72">
        <v>0</v>
      </c>
      <c r="AO196" s="74">
        <v>6</v>
      </c>
      <c r="AP196" s="74">
        <v>2</v>
      </c>
      <c r="AQ196" s="74">
        <v>17</v>
      </c>
      <c r="AR196" s="74">
        <v>0</v>
      </c>
      <c r="AS196" s="74">
        <v>0</v>
      </c>
    </row>
    <row r="197" spans="1:45">
      <c r="A197" t="s">
        <v>1115</v>
      </c>
      <c r="B197" t="s">
        <v>1037</v>
      </c>
      <c r="C197" t="s">
        <v>730</v>
      </c>
      <c r="D197" t="s">
        <v>1116</v>
      </c>
      <c r="E197" s="298" t="s">
        <v>28</v>
      </c>
      <c r="G197">
        <v>33</v>
      </c>
      <c r="H197" s="69">
        <f t="shared" si="2"/>
        <v>31</v>
      </c>
      <c r="I197" s="70">
        <v>20</v>
      </c>
      <c r="J197" s="70">
        <v>5</v>
      </c>
      <c r="K197" s="70">
        <v>1</v>
      </c>
      <c r="L197" s="70"/>
      <c r="M197" s="70">
        <v>5</v>
      </c>
      <c r="N197" s="70">
        <v>0</v>
      </c>
      <c r="O197" s="70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29</v>
      </c>
      <c r="Y197" s="72">
        <v>13</v>
      </c>
      <c r="Z197" s="72">
        <v>0</v>
      </c>
      <c r="AA197" s="72">
        <v>42</v>
      </c>
      <c r="AB197" s="72">
        <v>21</v>
      </c>
      <c r="AC197" s="72">
        <v>2</v>
      </c>
      <c r="AD197" s="72">
        <v>0</v>
      </c>
      <c r="AE197" s="72">
        <v>23</v>
      </c>
      <c r="AF197" s="72">
        <v>1</v>
      </c>
      <c r="AG197" s="72">
        <v>0</v>
      </c>
      <c r="AH197" s="72">
        <v>0</v>
      </c>
      <c r="AI197" s="72">
        <v>1</v>
      </c>
      <c r="AJ197" s="70">
        <v>1</v>
      </c>
      <c r="AK197" s="73">
        <v>0</v>
      </c>
      <c r="AL197" s="73">
        <v>8</v>
      </c>
      <c r="AM197" s="72">
        <v>41</v>
      </c>
      <c r="AN197" s="72">
        <v>7</v>
      </c>
      <c r="AO197" s="74">
        <v>1</v>
      </c>
      <c r="AP197" s="74">
        <v>5</v>
      </c>
      <c r="AQ197" s="74">
        <v>48</v>
      </c>
      <c r="AR197" s="74">
        <v>0</v>
      </c>
      <c r="AS197" s="74">
        <v>0</v>
      </c>
    </row>
    <row r="198" spans="1:45">
      <c r="A198" t="s">
        <v>1117</v>
      </c>
      <c r="B198" t="s">
        <v>1037</v>
      </c>
      <c r="C198" t="s">
        <v>727</v>
      </c>
      <c r="D198" t="s">
        <v>1118</v>
      </c>
      <c r="E198" s="298" t="s">
        <v>28</v>
      </c>
      <c r="G198">
        <v>45</v>
      </c>
      <c r="H198" s="69">
        <f t="shared" ref="H198:H261" si="3">SUM(I198,J198,K198,L198,M198,N198,O198)</f>
        <v>43</v>
      </c>
      <c r="I198" s="70">
        <v>34</v>
      </c>
      <c r="J198" s="70">
        <v>2</v>
      </c>
      <c r="K198" s="70">
        <v>1</v>
      </c>
      <c r="L198" s="70"/>
      <c r="M198" s="70">
        <v>6</v>
      </c>
      <c r="N198" s="70">
        <v>0</v>
      </c>
      <c r="O198" s="70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1</v>
      </c>
      <c r="U198" s="72">
        <v>0</v>
      </c>
      <c r="V198" s="72">
        <v>0</v>
      </c>
      <c r="W198" s="72">
        <v>1</v>
      </c>
      <c r="X198" s="72">
        <v>13</v>
      </c>
      <c r="Y198" s="72">
        <v>6</v>
      </c>
      <c r="Z198" s="72">
        <v>0</v>
      </c>
      <c r="AA198" s="72">
        <v>19</v>
      </c>
      <c r="AB198" s="72">
        <v>41</v>
      </c>
      <c r="AC198" s="72">
        <v>0</v>
      </c>
      <c r="AD198" s="72">
        <v>0</v>
      </c>
      <c r="AE198" s="72">
        <v>41</v>
      </c>
      <c r="AF198" s="72">
        <v>24</v>
      </c>
      <c r="AG198" s="72">
        <v>1</v>
      </c>
      <c r="AH198" s="72">
        <v>0</v>
      </c>
      <c r="AI198" s="72">
        <v>25</v>
      </c>
      <c r="AJ198" s="70">
        <v>1</v>
      </c>
      <c r="AK198" s="73">
        <v>0</v>
      </c>
      <c r="AL198" s="73">
        <v>8</v>
      </c>
      <c r="AM198" s="72">
        <v>45</v>
      </c>
      <c r="AN198" s="72">
        <v>6</v>
      </c>
      <c r="AO198" s="74">
        <v>1</v>
      </c>
      <c r="AP198" s="74">
        <v>7</v>
      </c>
      <c r="AQ198" s="74">
        <v>51</v>
      </c>
      <c r="AR198" s="74">
        <v>0</v>
      </c>
      <c r="AS198" s="74">
        <v>0</v>
      </c>
    </row>
    <row r="199" spans="1:45">
      <c r="A199" t="s">
        <v>1119</v>
      </c>
      <c r="B199" t="s">
        <v>1037</v>
      </c>
      <c r="C199" t="s">
        <v>727</v>
      </c>
      <c r="D199" t="s">
        <v>1120</v>
      </c>
      <c r="E199" s="298" t="s">
        <v>28</v>
      </c>
      <c r="G199">
        <v>24</v>
      </c>
      <c r="H199" s="69">
        <f t="shared" si="3"/>
        <v>22</v>
      </c>
      <c r="I199" s="70">
        <v>16</v>
      </c>
      <c r="J199" s="70">
        <v>3</v>
      </c>
      <c r="K199" s="70">
        <v>1</v>
      </c>
      <c r="L199" s="70"/>
      <c r="M199" s="70">
        <v>2</v>
      </c>
      <c r="N199" s="70">
        <v>0</v>
      </c>
      <c r="O199" s="70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1</v>
      </c>
      <c r="U199" s="72">
        <v>0</v>
      </c>
      <c r="V199" s="72">
        <v>0</v>
      </c>
      <c r="W199" s="72">
        <v>1</v>
      </c>
      <c r="X199" s="72">
        <v>11</v>
      </c>
      <c r="Y199" s="72">
        <v>7</v>
      </c>
      <c r="Z199" s="72">
        <v>0</v>
      </c>
      <c r="AA199" s="72">
        <v>18</v>
      </c>
      <c r="AB199" s="72">
        <v>29</v>
      </c>
      <c r="AC199" s="72">
        <v>1</v>
      </c>
      <c r="AD199" s="72">
        <v>0</v>
      </c>
      <c r="AE199" s="72">
        <v>30</v>
      </c>
      <c r="AF199" s="72">
        <v>0</v>
      </c>
      <c r="AG199" s="72">
        <v>0</v>
      </c>
      <c r="AH199" s="72">
        <v>0</v>
      </c>
      <c r="AI199" s="72">
        <v>0</v>
      </c>
      <c r="AJ199" s="70">
        <v>1</v>
      </c>
      <c r="AK199" s="73">
        <v>0</v>
      </c>
      <c r="AL199" s="73">
        <v>5</v>
      </c>
      <c r="AM199" s="72">
        <v>21</v>
      </c>
      <c r="AN199" s="72">
        <v>7</v>
      </c>
      <c r="AO199" s="74">
        <v>0</v>
      </c>
      <c r="AP199" s="74">
        <v>0</v>
      </c>
      <c r="AQ199" s="74">
        <v>36</v>
      </c>
      <c r="AR199" s="74">
        <v>1</v>
      </c>
      <c r="AS199" s="74">
        <v>0</v>
      </c>
    </row>
    <row r="200" spans="1:45">
      <c r="A200" t="s">
        <v>1121</v>
      </c>
      <c r="B200" t="s">
        <v>1037</v>
      </c>
      <c r="C200" t="s">
        <v>727</v>
      </c>
      <c r="D200" t="s">
        <v>1122</v>
      </c>
      <c r="E200" s="298" t="s">
        <v>28</v>
      </c>
      <c r="G200">
        <v>10</v>
      </c>
      <c r="H200" s="69">
        <f t="shared" si="3"/>
        <v>8</v>
      </c>
      <c r="I200" s="70">
        <v>3</v>
      </c>
      <c r="J200" s="70">
        <v>3</v>
      </c>
      <c r="K200" s="70">
        <v>1</v>
      </c>
      <c r="L200" s="70"/>
      <c r="M200" s="70">
        <v>0</v>
      </c>
      <c r="N200" s="70">
        <v>1</v>
      </c>
      <c r="O200" s="70">
        <v>0</v>
      </c>
      <c r="P200" s="72">
        <v>4</v>
      </c>
      <c r="Q200" s="72">
        <v>4</v>
      </c>
      <c r="R200" s="72">
        <v>0</v>
      </c>
      <c r="S200" s="72">
        <v>8</v>
      </c>
      <c r="T200" s="72">
        <v>0</v>
      </c>
      <c r="U200" s="72">
        <v>0</v>
      </c>
      <c r="V200" s="72">
        <v>0</v>
      </c>
      <c r="W200" s="72">
        <v>0</v>
      </c>
      <c r="X200" s="72">
        <v>4</v>
      </c>
      <c r="Y200" s="72">
        <v>4</v>
      </c>
      <c r="Z200" s="72">
        <v>0</v>
      </c>
      <c r="AA200" s="72">
        <v>8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0">
        <v>1</v>
      </c>
      <c r="AK200" s="73">
        <v>0</v>
      </c>
      <c r="AL200" s="73">
        <v>3</v>
      </c>
      <c r="AM200" s="72">
        <v>7</v>
      </c>
      <c r="AN200" s="72">
        <v>1</v>
      </c>
      <c r="AO200" s="74">
        <v>8</v>
      </c>
      <c r="AP200" s="74">
        <v>3</v>
      </c>
      <c r="AQ200" s="74">
        <v>11</v>
      </c>
      <c r="AR200" s="74">
        <v>0</v>
      </c>
      <c r="AS200" s="74">
        <v>0</v>
      </c>
    </row>
    <row r="201" spans="1:45">
      <c r="A201" t="s">
        <v>1123</v>
      </c>
      <c r="B201" t="s">
        <v>1037</v>
      </c>
      <c r="C201" t="s">
        <v>727</v>
      </c>
      <c r="D201" t="s">
        <v>1124</v>
      </c>
      <c r="E201" s="298" t="s">
        <v>28</v>
      </c>
      <c r="G201">
        <v>8</v>
      </c>
      <c r="H201" s="69">
        <f t="shared" si="3"/>
        <v>6</v>
      </c>
      <c r="I201" s="70">
        <v>5</v>
      </c>
      <c r="J201" s="70">
        <v>0</v>
      </c>
      <c r="K201" s="70">
        <v>1</v>
      </c>
      <c r="L201" s="70"/>
      <c r="M201" s="70">
        <v>0</v>
      </c>
      <c r="N201" s="70">
        <v>0</v>
      </c>
      <c r="O201" s="70">
        <v>0</v>
      </c>
      <c r="P201" s="72">
        <v>2</v>
      </c>
      <c r="Q201" s="72">
        <v>0</v>
      </c>
      <c r="R201" s="72">
        <v>0</v>
      </c>
      <c r="S201" s="72">
        <v>2</v>
      </c>
      <c r="T201" s="72">
        <v>0</v>
      </c>
      <c r="U201" s="72">
        <v>0</v>
      </c>
      <c r="V201" s="72">
        <v>0</v>
      </c>
      <c r="W201" s="72">
        <v>0</v>
      </c>
      <c r="X201" s="72">
        <v>8</v>
      </c>
      <c r="Y201" s="72">
        <v>2</v>
      </c>
      <c r="Z201" s="72">
        <v>0</v>
      </c>
      <c r="AA201" s="72">
        <v>10</v>
      </c>
      <c r="AB201" s="72">
        <v>3</v>
      </c>
      <c r="AC201" s="72">
        <v>1</v>
      </c>
      <c r="AD201" s="72">
        <v>0</v>
      </c>
      <c r="AE201" s="72">
        <v>4</v>
      </c>
      <c r="AF201" s="72">
        <v>0</v>
      </c>
      <c r="AG201" s="72">
        <v>0</v>
      </c>
      <c r="AH201" s="72">
        <v>0</v>
      </c>
      <c r="AI201" s="72">
        <v>0</v>
      </c>
      <c r="AJ201" s="70">
        <v>1</v>
      </c>
      <c r="AK201" s="73">
        <v>0</v>
      </c>
      <c r="AL201" s="73">
        <v>3</v>
      </c>
      <c r="AM201" s="72">
        <v>0</v>
      </c>
      <c r="AN201" s="72">
        <v>7</v>
      </c>
      <c r="AO201" s="74">
        <v>8</v>
      </c>
      <c r="AP201" s="74">
        <v>3</v>
      </c>
      <c r="AQ201" s="74">
        <v>7</v>
      </c>
      <c r="AR201" s="74">
        <v>0</v>
      </c>
      <c r="AS201" s="74">
        <v>0</v>
      </c>
    </row>
    <row r="202" spans="1:45">
      <c r="A202" t="s">
        <v>1125</v>
      </c>
      <c r="B202" t="s">
        <v>1037</v>
      </c>
      <c r="C202" t="s">
        <v>727</v>
      </c>
      <c r="D202" t="s">
        <v>1126</v>
      </c>
      <c r="E202" s="298" t="s">
        <v>28</v>
      </c>
      <c r="G202">
        <v>14</v>
      </c>
      <c r="H202" s="69">
        <f t="shared" si="3"/>
        <v>12</v>
      </c>
      <c r="I202" s="70">
        <v>9</v>
      </c>
      <c r="J202" s="70">
        <v>0</v>
      </c>
      <c r="K202" s="70">
        <v>2</v>
      </c>
      <c r="L202" s="70"/>
      <c r="M202" s="70">
        <v>1</v>
      </c>
      <c r="N202" s="70">
        <v>0</v>
      </c>
      <c r="O202" s="70">
        <v>0</v>
      </c>
      <c r="P202" s="72">
        <v>2</v>
      </c>
      <c r="Q202" s="72">
        <v>0</v>
      </c>
      <c r="R202" s="72">
        <v>0</v>
      </c>
      <c r="S202" s="72">
        <v>2</v>
      </c>
      <c r="T202" s="72">
        <v>0</v>
      </c>
      <c r="U202" s="72">
        <v>0</v>
      </c>
      <c r="V202" s="72">
        <v>0</v>
      </c>
      <c r="W202" s="72">
        <v>0</v>
      </c>
      <c r="X202" s="72">
        <v>15</v>
      </c>
      <c r="Y202" s="72">
        <v>4</v>
      </c>
      <c r="Z202" s="72">
        <v>0</v>
      </c>
      <c r="AA202" s="72">
        <v>19</v>
      </c>
      <c r="AB202" s="72">
        <v>2</v>
      </c>
      <c r="AC202" s="72">
        <v>0</v>
      </c>
      <c r="AD202" s="72">
        <v>0</v>
      </c>
      <c r="AE202" s="72">
        <v>2</v>
      </c>
      <c r="AF202" s="72">
        <v>2</v>
      </c>
      <c r="AG202" s="72">
        <v>0</v>
      </c>
      <c r="AH202" s="72">
        <v>0</v>
      </c>
      <c r="AI202" s="72">
        <v>2</v>
      </c>
      <c r="AJ202" s="70">
        <v>1</v>
      </c>
      <c r="AK202" s="73">
        <v>0</v>
      </c>
      <c r="AL202" s="73">
        <v>3</v>
      </c>
      <c r="AM202" s="72">
        <v>6</v>
      </c>
      <c r="AN202" s="72">
        <v>6</v>
      </c>
      <c r="AO202" s="74">
        <v>7</v>
      </c>
      <c r="AP202" s="74">
        <v>2</v>
      </c>
      <c r="AQ202" s="74">
        <v>13</v>
      </c>
      <c r="AR202" s="74">
        <v>0</v>
      </c>
      <c r="AS202" s="74">
        <v>0</v>
      </c>
    </row>
    <row r="203" spans="1:45">
      <c r="A203" t="s">
        <v>1127</v>
      </c>
      <c r="B203" t="s">
        <v>1037</v>
      </c>
      <c r="C203" t="s">
        <v>727</v>
      </c>
      <c r="D203" t="s">
        <v>1128</v>
      </c>
      <c r="E203" s="298" t="s">
        <v>28</v>
      </c>
      <c r="G203">
        <v>9</v>
      </c>
      <c r="H203" s="69">
        <f t="shared" si="3"/>
        <v>7</v>
      </c>
      <c r="I203" s="70">
        <v>5</v>
      </c>
      <c r="J203" s="70">
        <v>0</v>
      </c>
      <c r="K203" s="70">
        <v>1</v>
      </c>
      <c r="L203" s="70"/>
      <c r="M203" s="70">
        <v>1</v>
      </c>
      <c r="N203" s="70">
        <v>0</v>
      </c>
      <c r="O203" s="70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5</v>
      </c>
      <c r="Y203" s="72">
        <v>4</v>
      </c>
      <c r="Z203" s="72">
        <v>0</v>
      </c>
      <c r="AA203" s="72">
        <v>9</v>
      </c>
      <c r="AB203" s="72">
        <v>5</v>
      </c>
      <c r="AC203" s="72">
        <v>0</v>
      </c>
      <c r="AD203" s="72">
        <v>0</v>
      </c>
      <c r="AE203" s="72">
        <v>5</v>
      </c>
      <c r="AF203" s="72">
        <v>1</v>
      </c>
      <c r="AG203" s="72">
        <v>0</v>
      </c>
      <c r="AH203" s="72">
        <v>0</v>
      </c>
      <c r="AI203" s="72">
        <v>1</v>
      </c>
      <c r="AJ203" s="70">
        <v>1</v>
      </c>
      <c r="AK203" s="73">
        <v>0</v>
      </c>
      <c r="AL203" s="73">
        <v>2</v>
      </c>
      <c r="AM203" s="72">
        <v>6</v>
      </c>
      <c r="AN203" s="72">
        <v>1</v>
      </c>
      <c r="AO203" s="74">
        <v>6</v>
      </c>
      <c r="AP203" s="74">
        <v>2</v>
      </c>
      <c r="AQ203" s="74">
        <v>7</v>
      </c>
      <c r="AR203" s="74">
        <v>0</v>
      </c>
      <c r="AS203" s="74">
        <v>0</v>
      </c>
    </row>
    <row r="204" spans="1:45">
      <c r="A204" t="s">
        <v>1129</v>
      </c>
      <c r="B204" t="s">
        <v>1037</v>
      </c>
      <c r="C204" t="s">
        <v>727</v>
      </c>
      <c r="D204" t="s">
        <v>1130</v>
      </c>
      <c r="E204" s="298" t="s">
        <v>28</v>
      </c>
      <c r="G204">
        <v>8</v>
      </c>
      <c r="H204" s="69">
        <f t="shared" si="3"/>
        <v>6</v>
      </c>
      <c r="I204" s="70">
        <v>5</v>
      </c>
      <c r="J204" s="70">
        <v>0</v>
      </c>
      <c r="K204" s="70">
        <v>1</v>
      </c>
      <c r="L204" s="70"/>
      <c r="M204" s="70">
        <v>0</v>
      </c>
      <c r="N204" s="70">
        <v>0</v>
      </c>
      <c r="O204" s="70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4</v>
      </c>
      <c r="Y204" s="72">
        <v>1</v>
      </c>
      <c r="Z204" s="72">
        <v>0</v>
      </c>
      <c r="AA204" s="72">
        <v>5</v>
      </c>
      <c r="AB204" s="72">
        <v>7</v>
      </c>
      <c r="AC204" s="72">
        <v>2</v>
      </c>
      <c r="AD204" s="72">
        <v>0</v>
      </c>
      <c r="AE204" s="72">
        <v>9</v>
      </c>
      <c r="AF204" s="72">
        <v>1</v>
      </c>
      <c r="AG204" s="72">
        <v>0</v>
      </c>
      <c r="AH204" s="72">
        <v>0</v>
      </c>
      <c r="AI204" s="72">
        <v>1</v>
      </c>
      <c r="AJ204" s="70">
        <v>1</v>
      </c>
      <c r="AK204" s="73">
        <v>0</v>
      </c>
      <c r="AL204" s="73">
        <v>2</v>
      </c>
      <c r="AM204" s="72">
        <v>4</v>
      </c>
      <c r="AN204" s="72">
        <v>4</v>
      </c>
      <c r="AO204" s="74">
        <v>6</v>
      </c>
      <c r="AP204" s="74">
        <v>2</v>
      </c>
      <c r="AQ204" s="74">
        <v>8</v>
      </c>
      <c r="AR204" s="74">
        <v>0</v>
      </c>
      <c r="AS204" s="74">
        <v>0</v>
      </c>
    </row>
    <row r="205" spans="1:45">
      <c r="A205" t="s">
        <v>1131</v>
      </c>
      <c r="B205" t="s">
        <v>1037</v>
      </c>
      <c r="C205" t="s">
        <v>727</v>
      </c>
      <c r="D205" t="s">
        <v>1132</v>
      </c>
      <c r="E205" s="298" t="s">
        <v>28</v>
      </c>
      <c r="G205">
        <v>33</v>
      </c>
      <c r="H205" s="69">
        <f t="shared" si="3"/>
        <v>31</v>
      </c>
      <c r="I205" s="70">
        <v>18</v>
      </c>
      <c r="J205" s="70">
        <v>11</v>
      </c>
      <c r="K205" s="70">
        <v>2</v>
      </c>
      <c r="L205" s="70"/>
      <c r="M205" s="70">
        <v>0</v>
      </c>
      <c r="N205" s="70">
        <v>0</v>
      </c>
      <c r="O205" s="70">
        <v>0</v>
      </c>
      <c r="P205" s="72">
        <v>22</v>
      </c>
      <c r="Q205" s="72">
        <v>12</v>
      </c>
      <c r="R205" s="72">
        <v>0</v>
      </c>
      <c r="S205" s="72">
        <v>34</v>
      </c>
      <c r="T205" s="72">
        <v>0</v>
      </c>
      <c r="U205" s="72">
        <v>0</v>
      </c>
      <c r="V205" s="72">
        <v>0</v>
      </c>
      <c r="W205" s="72">
        <v>0</v>
      </c>
      <c r="X205" s="72">
        <v>14</v>
      </c>
      <c r="Y205" s="72">
        <v>12</v>
      </c>
      <c r="Z205" s="72">
        <v>0</v>
      </c>
      <c r="AA205" s="72">
        <v>26</v>
      </c>
      <c r="AB205" s="72">
        <v>4</v>
      </c>
      <c r="AC205" s="72">
        <v>0</v>
      </c>
      <c r="AD205" s="72">
        <v>0</v>
      </c>
      <c r="AE205" s="72">
        <v>4</v>
      </c>
      <c r="AF205" s="72">
        <v>0</v>
      </c>
      <c r="AG205" s="72">
        <v>0</v>
      </c>
      <c r="AH205" s="72">
        <v>0</v>
      </c>
      <c r="AI205" s="72">
        <v>0</v>
      </c>
      <c r="AJ205" s="70">
        <v>1</v>
      </c>
      <c r="AK205" s="73">
        <v>0</v>
      </c>
      <c r="AL205" s="73">
        <v>16</v>
      </c>
      <c r="AM205" s="72">
        <v>70</v>
      </c>
      <c r="AN205" s="72">
        <v>13</v>
      </c>
      <c r="AO205" s="74">
        <v>29</v>
      </c>
      <c r="AP205" s="74">
        <v>13</v>
      </c>
      <c r="AQ205" s="74">
        <v>86</v>
      </c>
      <c r="AR205" s="74">
        <v>0</v>
      </c>
      <c r="AS205" s="74">
        <v>0</v>
      </c>
    </row>
    <row r="206" spans="1:45">
      <c r="A206" t="s">
        <v>1133</v>
      </c>
      <c r="B206" t="s">
        <v>1037</v>
      </c>
      <c r="C206" t="s">
        <v>727</v>
      </c>
      <c r="D206" t="s">
        <v>1134</v>
      </c>
      <c r="E206" s="298" t="s">
        <v>28</v>
      </c>
      <c r="G206">
        <v>13</v>
      </c>
      <c r="H206" s="69">
        <f t="shared" si="3"/>
        <v>11</v>
      </c>
      <c r="I206" s="70">
        <v>10</v>
      </c>
      <c r="J206" s="70">
        <v>0</v>
      </c>
      <c r="K206" s="70">
        <v>1</v>
      </c>
      <c r="L206" s="70"/>
      <c r="M206" s="70">
        <v>0</v>
      </c>
      <c r="N206" s="70">
        <v>0</v>
      </c>
      <c r="O206" s="70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6</v>
      </c>
      <c r="Y206" s="72">
        <v>2</v>
      </c>
      <c r="Z206" s="72">
        <v>0</v>
      </c>
      <c r="AA206" s="72">
        <v>8</v>
      </c>
      <c r="AB206" s="72">
        <v>15</v>
      </c>
      <c r="AC206" s="72">
        <v>1</v>
      </c>
      <c r="AD206" s="72">
        <v>0</v>
      </c>
      <c r="AE206" s="72">
        <v>16</v>
      </c>
      <c r="AF206" s="72">
        <v>0</v>
      </c>
      <c r="AG206" s="72">
        <v>0</v>
      </c>
      <c r="AH206" s="72">
        <v>0</v>
      </c>
      <c r="AI206" s="72">
        <v>0</v>
      </c>
      <c r="AJ206" s="70">
        <v>1</v>
      </c>
      <c r="AK206" s="73">
        <v>0</v>
      </c>
      <c r="AL206" s="73">
        <v>3</v>
      </c>
      <c r="AM206" s="72">
        <v>3</v>
      </c>
      <c r="AN206" s="72">
        <v>4</v>
      </c>
      <c r="AO206" s="74">
        <v>6</v>
      </c>
      <c r="AP206" s="74">
        <v>2</v>
      </c>
      <c r="AQ206" s="74">
        <v>8</v>
      </c>
      <c r="AR206" s="74">
        <v>0</v>
      </c>
      <c r="AS206" s="74">
        <v>0</v>
      </c>
    </row>
    <row r="207" spans="1:45">
      <c r="A207" t="s">
        <v>1135</v>
      </c>
      <c r="B207" t="s">
        <v>1037</v>
      </c>
      <c r="C207" t="s">
        <v>724</v>
      </c>
      <c r="D207" t="s">
        <v>1136</v>
      </c>
      <c r="E207" s="298" t="s">
        <v>28</v>
      </c>
      <c r="G207">
        <v>20</v>
      </c>
      <c r="H207" s="69">
        <f t="shared" si="3"/>
        <v>18</v>
      </c>
      <c r="I207" s="70">
        <v>16</v>
      </c>
      <c r="J207" s="70">
        <v>0</v>
      </c>
      <c r="K207" s="70">
        <v>1</v>
      </c>
      <c r="L207" s="70"/>
      <c r="M207" s="70">
        <v>1</v>
      </c>
      <c r="N207" s="70">
        <v>0</v>
      </c>
      <c r="O207" s="70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13</v>
      </c>
      <c r="Y207" s="72">
        <v>3</v>
      </c>
      <c r="Z207" s="72">
        <v>0</v>
      </c>
      <c r="AA207" s="72">
        <v>16</v>
      </c>
      <c r="AB207" s="72">
        <v>15</v>
      </c>
      <c r="AC207" s="72">
        <v>4</v>
      </c>
      <c r="AD207" s="72">
        <v>0</v>
      </c>
      <c r="AE207" s="72">
        <v>19</v>
      </c>
      <c r="AF207" s="72">
        <v>1</v>
      </c>
      <c r="AG207" s="72">
        <v>0</v>
      </c>
      <c r="AH207" s="72">
        <v>0</v>
      </c>
      <c r="AI207" s="72">
        <v>1</v>
      </c>
      <c r="AJ207" s="70">
        <v>1</v>
      </c>
      <c r="AK207" s="73">
        <v>0</v>
      </c>
      <c r="AL207" s="73">
        <v>3</v>
      </c>
      <c r="AM207" s="72">
        <v>13</v>
      </c>
      <c r="AN207" s="72">
        <v>0</v>
      </c>
      <c r="AO207" s="74">
        <v>8</v>
      </c>
      <c r="AP207" s="74">
        <v>3</v>
      </c>
      <c r="AQ207" s="74">
        <v>13</v>
      </c>
      <c r="AR207" s="74">
        <v>0</v>
      </c>
      <c r="AS207" s="74">
        <v>0</v>
      </c>
    </row>
    <row r="208" spans="1:45">
      <c r="A208" t="s">
        <v>1137</v>
      </c>
      <c r="B208" t="s">
        <v>1037</v>
      </c>
      <c r="C208" t="s">
        <v>730</v>
      </c>
      <c r="D208" t="s">
        <v>1138</v>
      </c>
      <c r="E208" s="298" t="s">
        <v>28</v>
      </c>
      <c r="G208">
        <v>8</v>
      </c>
      <c r="H208" s="69">
        <f t="shared" si="3"/>
        <v>6</v>
      </c>
      <c r="I208" s="70">
        <v>5</v>
      </c>
      <c r="J208" s="70">
        <v>0</v>
      </c>
      <c r="K208" s="70">
        <v>1</v>
      </c>
      <c r="L208" s="70"/>
      <c r="M208" s="70">
        <v>0</v>
      </c>
      <c r="N208" s="70">
        <v>0</v>
      </c>
      <c r="O208" s="70">
        <v>0</v>
      </c>
      <c r="P208" s="72">
        <v>0</v>
      </c>
      <c r="Q208" s="72">
        <v>0</v>
      </c>
      <c r="R208" s="72">
        <v>0</v>
      </c>
      <c r="S208" s="72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2</v>
      </c>
      <c r="Y208" s="72">
        <v>2</v>
      </c>
      <c r="Z208" s="72">
        <v>0</v>
      </c>
      <c r="AA208" s="72">
        <v>4</v>
      </c>
      <c r="AB208" s="72">
        <v>10</v>
      </c>
      <c r="AC208" s="72">
        <v>1</v>
      </c>
      <c r="AD208" s="72">
        <v>0</v>
      </c>
      <c r="AE208" s="72">
        <v>11</v>
      </c>
      <c r="AF208" s="72">
        <v>0</v>
      </c>
      <c r="AG208" s="72">
        <v>0</v>
      </c>
      <c r="AH208" s="72">
        <v>0</v>
      </c>
      <c r="AI208" s="72">
        <v>0</v>
      </c>
      <c r="AJ208" s="70">
        <v>1</v>
      </c>
      <c r="AK208" s="73">
        <v>0</v>
      </c>
      <c r="AL208" s="73">
        <v>2</v>
      </c>
      <c r="AM208" s="72">
        <v>6</v>
      </c>
      <c r="AN208" s="72">
        <v>0</v>
      </c>
      <c r="AO208" s="74">
        <v>4</v>
      </c>
      <c r="AP208" s="74">
        <v>1</v>
      </c>
      <c r="AQ208" s="74">
        <v>10</v>
      </c>
      <c r="AR208" s="74">
        <v>0</v>
      </c>
      <c r="AS208" s="74">
        <v>0</v>
      </c>
    </row>
    <row r="209" spans="1:45">
      <c r="A209" t="s">
        <v>1139</v>
      </c>
      <c r="B209" t="s">
        <v>1037</v>
      </c>
      <c r="C209" t="s">
        <v>724</v>
      </c>
      <c r="D209" t="s">
        <v>1140</v>
      </c>
      <c r="E209" s="298" t="s">
        <v>28</v>
      </c>
      <c r="G209">
        <v>28</v>
      </c>
      <c r="H209" s="69">
        <f t="shared" si="3"/>
        <v>26</v>
      </c>
      <c r="I209" s="70">
        <v>25</v>
      </c>
      <c r="J209" s="70">
        <v>0</v>
      </c>
      <c r="K209" s="70">
        <v>1</v>
      </c>
      <c r="L209" s="70"/>
      <c r="M209" s="70">
        <v>0</v>
      </c>
      <c r="N209" s="70">
        <v>0</v>
      </c>
      <c r="O209" s="70">
        <v>0</v>
      </c>
      <c r="P209" s="72">
        <v>26</v>
      </c>
      <c r="Q209" s="72">
        <v>0</v>
      </c>
      <c r="R209" s="72">
        <v>0</v>
      </c>
      <c r="S209" s="72">
        <v>26</v>
      </c>
      <c r="T209" s="72">
        <v>0</v>
      </c>
      <c r="U209" s="72">
        <v>0</v>
      </c>
      <c r="V209" s="72">
        <v>0</v>
      </c>
      <c r="W209" s="72">
        <v>0</v>
      </c>
      <c r="X209" s="72">
        <v>23</v>
      </c>
      <c r="Y209" s="72">
        <v>3</v>
      </c>
      <c r="Z209" s="72">
        <v>0</v>
      </c>
      <c r="AA209" s="72">
        <v>26</v>
      </c>
      <c r="AB209" s="72">
        <v>6</v>
      </c>
      <c r="AC209" s="72">
        <v>0</v>
      </c>
      <c r="AD209" s="72">
        <v>0</v>
      </c>
      <c r="AE209" s="72">
        <v>6</v>
      </c>
      <c r="AF209" s="72">
        <v>1</v>
      </c>
      <c r="AG209" s="72">
        <v>0</v>
      </c>
      <c r="AH209" s="72">
        <v>0</v>
      </c>
      <c r="AI209" s="72">
        <v>1</v>
      </c>
      <c r="AJ209" s="70">
        <v>1</v>
      </c>
      <c r="AK209" s="73">
        <v>0</v>
      </c>
      <c r="AL209" s="73">
        <v>2</v>
      </c>
      <c r="AM209" s="72">
        <v>9</v>
      </c>
      <c r="AN209" s="72">
        <v>0</v>
      </c>
      <c r="AO209" s="74">
        <v>6</v>
      </c>
      <c r="AP209" s="74">
        <v>2</v>
      </c>
      <c r="AQ209" s="74">
        <v>9</v>
      </c>
      <c r="AR209" s="74">
        <v>0</v>
      </c>
      <c r="AS209" s="74">
        <v>0</v>
      </c>
    </row>
    <row r="210" spans="1:45">
      <c r="A210" t="s">
        <v>1141</v>
      </c>
      <c r="B210" t="s">
        <v>1037</v>
      </c>
      <c r="C210" t="s">
        <v>730</v>
      </c>
      <c r="D210" t="s">
        <v>1142</v>
      </c>
      <c r="E210" s="298" t="s">
        <v>28</v>
      </c>
      <c r="G210">
        <v>8</v>
      </c>
      <c r="H210" s="69">
        <f t="shared" si="3"/>
        <v>6</v>
      </c>
      <c r="I210" s="70">
        <v>3</v>
      </c>
      <c r="J210" s="70">
        <v>2</v>
      </c>
      <c r="K210" s="70">
        <v>1</v>
      </c>
      <c r="L210" s="70"/>
      <c r="M210" s="70">
        <v>0</v>
      </c>
      <c r="N210" s="70">
        <v>0</v>
      </c>
      <c r="O210" s="70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4</v>
      </c>
      <c r="Y210" s="72">
        <v>6</v>
      </c>
      <c r="Z210" s="72">
        <v>0</v>
      </c>
      <c r="AA210" s="72">
        <v>10</v>
      </c>
      <c r="AB210" s="72">
        <v>0</v>
      </c>
      <c r="AC210" s="72">
        <v>0</v>
      </c>
      <c r="AD210" s="72">
        <v>0</v>
      </c>
      <c r="AE210" s="72">
        <v>0</v>
      </c>
      <c r="AF210" s="72">
        <v>4</v>
      </c>
      <c r="AG210" s="72">
        <v>1</v>
      </c>
      <c r="AH210" s="72">
        <v>0</v>
      </c>
      <c r="AI210" s="72">
        <v>5</v>
      </c>
      <c r="AJ210" s="70">
        <v>1</v>
      </c>
      <c r="AK210" s="73">
        <v>0</v>
      </c>
      <c r="AL210" s="73">
        <v>4</v>
      </c>
      <c r="AM210" s="72">
        <v>3</v>
      </c>
      <c r="AN210" s="72">
        <v>14</v>
      </c>
      <c r="AO210" s="74">
        <v>9</v>
      </c>
      <c r="AP210" s="74">
        <v>3</v>
      </c>
      <c r="AQ210" s="74">
        <v>17</v>
      </c>
      <c r="AR210" s="74">
        <v>0</v>
      </c>
      <c r="AS210" s="74">
        <v>0</v>
      </c>
    </row>
    <row r="211" spans="1:45">
      <c r="A211" t="s">
        <v>1143</v>
      </c>
      <c r="B211" t="s">
        <v>1037</v>
      </c>
      <c r="C211" t="s">
        <v>727</v>
      </c>
      <c r="D211" t="s">
        <v>1144</v>
      </c>
      <c r="E211" s="298" t="s">
        <v>28</v>
      </c>
      <c r="G211">
        <v>11</v>
      </c>
      <c r="H211" s="69">
        <f t="shared" si="3"/>
        <v>9</v>
      </c>
      <c r="I211" s="70">
        <v>8</v>
      </c>
      <c r="J211" s="70">
        <v>0</v>
      </c>
      <c r="K211" s="70">
        <v>1</v>
      </c>
      <c r="L211" s="70"/>
      <c r="M211" s="70">
        <v>0</v>
      </c>
      <c r="N211" s="70">
        <v>0</v>
      </c>
      <c r="O211" s="70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0</v>
      </c>
      <c r="X211" s="72">
        <v>9</v>
      </c>
      <c r="Y211" s="72">
        <v>3</v>
      </c>
      <c r="Z211" s="72">
        <v>0</v>
      </c>
      <c r="AA211" s="72">
        <v>12</v>
      </c>
      <c r="AB211" s="72">
        <v>10</v>
      </c>
      <c r="AC211" s="72">
        <v>1</v>
      </c>
      <c r="AD211" s="72">
        <v>0</v>
      </c>
      <c r="AE211" s="72">
        <v>11</v>
      </c>
      <c r="AF211" s="72">
        <v>0</v>
      </c>
      <c r="AG211" s="72">
        <v>0</v>
      </c>
      <c r="AH211" s="72">
        <v>0</v>
      </c>
      <c r="AI211" s="72">
        <v>0</v>
      </c>
      <c r="AJ211" s="70">
        <v>1</v>
      </c>
      <c r="AK211" s="73">
        <v>0</v>
      </c>
      <c r="AL211" s="73">
        <v>4</v>
      </c>
      <c r="AM211" s="72">
        <v>26</v>
      </c>
      <c r="AN211" s="72">
        <v>6</v>
      </c>
      <c r="AO211" s="74">
        <v>10</v>
      </c>
      <c r="AP211" s="74">
        <v>4</v>
      </c>
      <c r="AQ211" s="74">
        <v>32</v>
      </c>
      <c r="AR211" s="74">
        <v>0</v>
      </c>
      <c r="AS211" s="74">
        <v>0</v>
      </c>
    </row>
    <row r="212" spans="1:45">
      <c r="A212" t="s">
        <v>1145</v>
      </c>
      <c r="B212" t="s">
        <v>1037</v>
      </c>
      <c r="C212" t="s">
        <v>727</v>
      </c>
      <c r="D212" t="s">
        <v>1146</v>
      </c>
      <c r="E212" s="298" t="s">
        <v>28</v>
      </c>
      <c r="G212">
        <v>10</v>
      </c>
      <c r="H212" s="69">
        <f t="shared" si="3"/>
        <v>8</v>
      </c>
      <c r="I212" s="70">
        <v>7</v>
      </c>
      <c r="J212" s="70">
        <v>0</v>
      </c>
      <c r="K212" s="70">
        <v>1</v>
      </c>
      <c r="L212" s="70"/>
      <c r="M212" s="70">
        <v>0</v>
      </c>
      <c r="N212" s="70">
        <v>0</v>
      </c>
      <c r="O212" s="70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8</v>
      </c>
      <c r="Y212" s="72">
        <v>2</v>
      </c>
      <c r="Z212" s="72">
        <v>0</v>
      </c>
      <c r="AA212" s="72">
        <v>10</v>
      </c>
      <c r="AB212" s="72">
        <v>7</v>
      </c>
      <c r="AC212" s="72">
        <v>2</v>
      </c>
      <c r="AD212" s="72">
        <v>0</v>
      </c>
      <c r="AE212" s="72">
        <v>9</v>
      </c>
      <c r="AF212" s="72">
        <v>0</v>
      </c>
      <c r="AG212" s="72">
        <v>0</v>
      </c>
      <c r="AH212" s="72">
        <v>0</v>
      </c>
      <c r="AI212" s="72">
        <v>0</v>
      </c>
      <c r="AJ212" s="70">
        <v>1</v>
      </c>
      <c r="AK212" s="73">
        <v>0</v>
      </c>
      <c r="AL212" s="73">
        <v>2</v>
      </c>
      <c r="AM212" s="72">
        <v>7</v>
      </c>
      <c r="AN212" s="72">
        <v>5</v>
      </c>
      <c r="AO212" s="74">
        <v>6</v>
      </c>
      <c r="AP212" s="74">
        <v>2</v>
      </c>
      <c r="AQ212" s="74">
        <v>12</v>
      </c>
      <c r="AR212" s="74">
        <v>0</v>
      </c>
      <c r="AS212" s="74">
        <v>0</v>
      </c>
    </row>
    <row r="213" spans="1:45" hidden="1">
      <c r="A213" t="s">
        <v>1147</v>
      </c>
      <c r="B213" t="s">
        <v>1037</v>
      </c>
      <c r="C213" t="s">
        <v>727</v>
      </c>
      <c r="D213" t="s">
        <v>1148</v>
      </c>
      <c r="E213" s="298" t="s">
        <v>2234</v>
      </c>
      <c r="G213">
        <v>0</v>
      </c>
      <c r="H213" s="69">
        <f t="shared" si="3"/>
        <v>0</v>
      </c>
      <c r="I213" s="70">
        <v>0</v>
      </c>
      <c r="J213" s="70">
        <v>0</v>
      </c>
      <c r="K213" s="70">
        <v>0</v>
      </c>
      <c r="L213" s="70"/>
      <c r="M213" s="70">
        <v>0</v>
      </c>
      <c r="N213" s="70">
        <v>0</v>
      </c>
      <c r="O213" s="70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0</v>
      </c>
      <c r="X213" s="72">
        <v>0</v>
      </c>
      <c r="Y213" s="72">
        <v>0</v>
      </c>
      <c r="Z213" s="72">
        <v>0</v>
      </c>
      <c r="AA213" s="72">
        <v>0</v>
      </c>
      <c r="AB213" s="72">
        <v>0</v>
      </c>
      <c r="AC213" s="72">
        <v>0</v>
      </c>
      <c r="AD213" s="72">
        <v>0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0">
        <v>0</v>
      </c>
      <c r="AK213" s="73">
        <v>0</v>
      </c>
      <c r="AL213" s="73">
        <v>0</v>
      </c>
      <c r="AM213" s="72">
        <v>0</v>
      </c>
      <c r="AN213" s="72">
        <v>0</v>
      </c>
      <c r="AO213" s="74">
        <v>0</v>
      </c>
      <c r="AP213" s="74">
        <v>0</v>
      </c>
      <c r="AQ213" s="74">
        <v>0</v>
      </c>
      <c r="AR213" s="74">
        <v>0</v>
      </c>
      <c r="AS213" s="74">
        <v>0</v>
      </c>
    </row>
    <row r="214" spans="1:45">
      <c r="A214" t="s">
        <v>1149</v>
      </c>
      <c r="B214" t="s">
        <v>1037</v>
      </c>
      <c r="C214" t="s">
        <v>724</v>
      </c>
      <c r="D214" t="s">
        <v>1150</v>
      </c>
      <c r="E214" s="298" t="s">
        <v>28</v>
      </c>
      <c r="G214">
        <v>25</v>
      </c>
      <c r="H214" s="69">
        <f t="shared" si="3"/>
        <v>23</v>
      </c>
      <c r="I214" s="70">
        <v>21</v>
      </c>
      <c r="J214" s="70">
        <v>0</v>
      </c>
      <c r="K214" s="70">
        <v>2</v>
      </c>
      <c r="L214" s="70"/>
      <c r="M214" s="70">
        <v>0</v>
      </c>
      <c r="N214" s="70">
        <v>0</v>
      </c>
      <c r="O214" s="70">
        <v>0</v>
      </c>
      <c r="P214" s="72">
        <v>21</v>
      </c>
      <c r="Q214" s="72">
        <v>3</v>
      </c>
      <c r="R214" s="72">
        <v>0</v>
      </c>
      <c r="S214" s="72">
        <v>24</v>
      </c>
      <c r="T214" s="72">
        <v>0</v>
      </c>
      <c r="U214" s="72">
        <v>0</v>
      </c>
      <c r="V214" s="72">
        <v>0</v>
      </c>
      <c r="W214" s="72">
        <v>0</v>
      </c>
      <c r="X214" s="72">
        <v>8</v>
      </c>
      <c r="Y214" s="72">
        <v>3</v>
      </c>
      <c r="Z214" s="72">
        <v>0</v>
      </c>
      <c r="AA214" s="72">
        <v>11</v>
      </c>
      <c r="AB214" s="72">
        <v>7</v>
      </c>
      <c r="AC214" s="72">
        <v>1</v>
      </c>
      <c r="AD214" s="72">
        <v>0</v>
      </c>
      <c r="AE214" s="72">
        <v>8</v>
      </c>
      <c r="AF214" s="72">
        <v>4</v>
      </c>
      <c r="AG214" s="72">
        <v>0</v>
      </c>
      <c r="AH214" s="72">
        <v>0</v>
      </c>
      <c r="AI214" s="72">
        <v>4</v>
      </c>
      <c r="AJ214" s="70">
        <v>1</v>
      </c>
      <c r="AK214" s="73">
        <v>0</v>
      </c>
      <c r="AL214" s="73">
        <v>12</v>
      </c>
      <c r="AM214" s="72">
        <v>30</v>
      </c>
      <c r="AN214" s="72">
        <v>10</v>
      </c>
      <c r="AO214" s="74">
        <v>23</v>
      </c>
      <c r="AP214" s="74">
        <v>11</v>
      </c>
      <c r="AQ214" s="74">
        <v>38</v>
      </c>
      <c r="AR214" s="74">
        <v>0</v>
      </c>
      <c r="AS214" s="74">
        <v>0</v>
      </c>
    </row>
    <row r="215" spans="1:45">
      <c r="A215" t="s">
        <v>1151</v>
      </c>
      <c r="B215" t="s">
        <v>1037</v>
      </c>
      <c r="C215" t="s">
        <v>730</v>
      </c>
      <c r="D215" t="s">
        <v>1152</v>
      </c>
      <c r="E215" s="298" t="s">
        <v>28</v>
      </c>
      <c r="G215">
        <v>15</v>
      </c>
      <c r="H215" s="69">
        <f t="shared" si="3"/>
        <v>13</v>
      </c>
      <c r="I215" s="70">
        <v>11</v>
      </c>
      <c r="J215" s="70">
        <v>0</v>
      </c>
      <c r="K215" s="70">
        <v>2</v>
      </c>
      <c r="L215" s="70"/>
      <c r="M215" s="70">
        <v>0</v>
      </c>
      <c r="N215" s="70">
        <v>0</v>
      </c>
      <c r="O215" s="70">
        <v>0</v>
      </c>
      <c r="P215" s="72">
        <v>5</v>
      </c>
      <c r="Q215" s="72">
        <v>0</v>
      </c>
      <c r="R215" s="72">
        <v>0</v>
      </c>
      <c r="S215" s="72">
        <v>5</v>
      </c>
      <c r="T215" s="72">
        <v>0</v>
      </c>
      <c r="U215" s="72">
        <v>0</v>
      </c>
      <c r="V215" s="72">
        <v>0</v>
      </c>
      <c r="W215" s="72">
        <v>0</v>
      </c>
      <c r="X215" s="72">
        <v>12</v>
      </c>
      <c r="Y215" s="72">
        <v>4</v>
      </c>
      <c r="Z215" s="72">
        <v>0</v>
      </c>
      <c r="AA215" s="72">
        <v>16</v>
      </c>
      <c r="AB215" s="72">
        <v>3</v>
      </c>
      <c r="AC215" s="72">
        <v>1</v>
      </c>
      <c r="AD215" s="72">
        <v>0</v>
      </c>
      <c r="AE215" s="72">
        <v>4</v>
      </c>
      <c r="AF215" s="72">
        <v>0</v>
      </c>
      <c r="AG215" s="72">
        <v>0</v>
      </c>
      <c r="AH215" s="72">
        <v>0</v>
      </c>
      <c r="AI215" s="72">
        <v>0</v>
      </c>
      <c r="AJ215" s="70">
        <v>1</v>
      </c>
      <c r="AK215" s="73">
        <v>0</v>
      </c>
      <c r="AL215" s="73">
        <v>6</v>
      </c>
      <c r="AM215" s="72">
        <v>18</v>
      </c>
      <c r="AN215" s="72">
        <v>6</v>
      </c>
      <c r="AO215" s="74">
        <v>13</v>
      </c>
      <c r="AP215" s="74">
        <v>6</v>
      </c>
      <c r="AQ215" s="74">
        <v>24</v>
      </c>
      <c r="AR215" s="74">
        <v>0</v>
      </c>
      <c r="AS215" s="74">
        <v>0</v>
      </c>
    </row>
    <row r="216" spans="1:45">
      <c r="A216" t="s">
        <v>1153</v>
      </c>
      <c r="B216" t="s">
        <v>1154</v>
      </c>
      <c r="C216" t="s">
        <v>727</v>
      </c>
      <c r="D216" t="s">
        <v>1155</v>
      </c>
      <c r="E216" s="298" t="s">
        <v>28</v>
      </c>
      <c r="G216">
        <v>13</v>
      </c>
      <c r="H216" s="69">
        <f t="shared" si="3"/>
        <v>11</v>
      </c>
      <c r="I216" s="70">
        <v>8</v>
      </c>
      <c r="J216" s="70">
        <v>0</v>
      </c>
      <c r="K216" s="70">
        <v>1</v>
      </c>
      <c r="L216" s="70"/>
      <c r="M216" s="70">
        <v>2</v>
      </c>
      <c r="N216" s="70">
        <v>0</v>
      </c>
      <c r="O216" s="70">
        <v>0</v>
      </c>
      <c r="P216" s="72">
        <v>0</v>
      </c>
      <c r="Q216" s="72">
        <v>0</v>
      </c>
      <c r="R216" s="72">
        <v>0</v>
      </c>
      <c r="S216" s="72">
        <v>0</v>
      </c>
      <c r="T216" s="72">
        <v>0</v>
      </c>
      <c r="U216" s="72">
        <v>0</v>
      </c>
      <c r="V216" s="72">
        <v>0</v>
      </c>
      <c r="W216" s="72">
        <v>0</v>
      </c>
      <c r="X216" s="72">
        <v>3</v>
      </c>
      <c r="Y216" s="72">
        <v>3</v>
      </c>
      <c r="Z216" s="72">
        <v>0</v>
      </c>
      <c r="AA216" s="72">
        <v>6</v>
      </c>
      <c r="AB216" s="72">
        <v>18</v>
      </c>
      <c r="AC216" s="72">
        <v>0</v>
      </c>
      <c r="AD216" s="72">
        <v>0</v>
      </c>
      <c r="AE216" s="72">
        <v>18</v>
      </c>
      <c r="AF216" s="72">
        <v>0</v>
      </c>
      <c r="AG216" s="72">
        <v>0</v>
      </c>
      <c r="AH216" s="72">
        <v>0</v>
      </c>
      <c r="AI216" s="72">
        <v>0</v>
      </c>
      <c r="AJ216" s="70">
        <v>1</v>
      </c>
      <c r="AK216" s="73">
        <v>0</v>
      </c>
      <c r="AL216" s="73">
        <v>4</v>
      </c>
      <c r="AM216" s="72">
        <v>9</v>
      </c>
      <c r="AN216" s="72">
        <v>2</v>
      </c>
      <c r="AO216" s="74">
        <v>2</v>
      </c>
      <c r="AP216" s="74">
        <v>4</v>
      </c>
      <c r="AQ216" s="74">
        <v>11</v>
      </c>
      <c r="AR216" s="74">
        <v>0</v>
      </c>
      <c r="AS216" s="74">
        <v>0</v>
      </c>
    </row>
    <row r="217" spans="1:45" hidden="1">
      <c r="A217" t="s">
        <v>1156</v>
      </c>
      <c r="B217" t="s">
        <v>1154</v>
      </c>
      <c r="C217" t="s">
        <v>727</v>
      </c>
      <c r="D217" t="s">
        <v>1157</v>
      </c>
      <c r="E217" s="298" t="s">
        <v>2234</v>
      </c>
      <c r="G217">
        <v>0</v>
      </c>
      <c r="H217" s="69">
        <f t="shared" si="3"/>
        <v>0</v>
      </c>
      <c r="I217" s="70">
        <v>0</v>
      </c>
      <c r="J217" s="70">
        <v>0</v>
      </c>
      <c r="K217" s="70">
        <v>0</v>
      </c>
      <c r="L217" s="70"/>
      <c r="M217" s="70">
        <v>0</v>
      </c>
      <c r="N217" s="70">
        <v>0</v>
      </c>
      <c r="O217" s="70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0</v>
      </c>
      <c r="AD217" s="72">
        <v>0</v>
      </c>
      <c r="AE217" s="72">
        <v>0</v>
      </c>
      <c r="AF217" s="72">
        <v>0</v>
      </c>
      <c r="AG217" s="72">
        <v>0</v>
      </c>
      <c r="AH217" s="72">
        <v>0</v>
      </c>
      <c r="AI217" s="72">
        <v>0</v>
      </c>
      <c r="AJ217" s="70">
        <v>0</v>
      </c>
      <c r="AK217" s="73">
        <v>0</v>
      </c>
      <c r="AL217" s="73">
        <v>0</v>
      </c>
      <c r="AM217" s="72">
        <v>0</v>
      </c>
      <c r="AN217" s="72">
        <v>0</v>
      </c>
      <c r="AO217" s="74">
        <v>0</v>
      </c>
      <c r="AP217" s="74">
        <v>0</v>
      </c>
      <c r="AQ217" s="74">
        <v>0</v>
      </c>
      <c r="AR217" s="74">
        <v>0</v>
      </c>
      <c r="AS217" s="74">
        <v>0</v>
      </c>
    </row>
    <row r="218" spans="1:45">
      <c r="A218" t="s">
        <v>1158</v>
      </c>
      <c r="B218" t="s">
        <v>1154</v>
      </c>
      <c r="C218" t="s">
        <v>727</v>
      </c>
      <c r="D218" t="s">
        <v>1159</v>
      </c>
      <c r="E218" s="298" t="s">
        <v>28</v>
      </c>
      <c r="G218">
        <v>12</v>
      </c>
      <c r="H218" s="69">
        <f t="shared" si="3"/>
        <v>10</v>
      </c>
      <c r="I218" s="70">
        <v>7</v>
      </c>
      <c r="J218" s="70">
        <v>1</v>
      </c>
      <c r="K218" s="70">
        <v>1</v>
      </c>
      <c r="L218" s="70"/>
      <c r="M218" s="70">
        <v>1</v>
      </c>
      <c r="N218" s="70">
        <v>0</v>
      </c>
      <c r="O218" s="70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3</v>
      </c>
      <c r="Y218" s="72">
        <v>3</v>
      </c>
      <c r="Z218" s="72">
        <v>0</v>
      </c>
      <c r="AA218" s="72">
        <v>6</v>
      </c>
      <c r="AB218" s="72">
        <v>15</v>
      </c>
      <c r="AC218" s="72">
        <v>2</v>
      </c>
      <c r="AD218" s="72">
        <v>0</v>
      </c>
      <c r="AE218" s="72">
        <v>17</v>
      </c>
      <c r="AF218" s="72">
        <v>0</v>
      </c>
      <c r="AG218" s="72">
        <v>0</v>
      </c>
      <c r="AH218" s="72">
        <v>0</v>
      </c>
      <c r="AI218" s="72">
        <v>0</v>
      </c>
      <c r="AJ218" s="70">
        <v>1</v>
      </c>
      <c r="AK218" s="73">
        <v>0</v>
      </c>
      <c r="AL218" s="73">
        <v>3</v>
      </c>
      <c r="AM218" s="72">
        <v>5</v>
      </c>
      <c r="AN218" s="72">
        <v>5</v>
      </c>
      <c r="AO218" s="74">
        <v>1</v>
      </c>
      <c r="AP218" s="74">
        <v>4</v>
      </c>
      <c r="AQ218" s="74">
        <v>10</v>
      </c>
      <c r="AR218" s="74">
        <v>0</v>
      </c>
      <c r="AS218" s="74">
        <v>0</v>
      </c>
    </row>
    <row r="219" spans="1:45">
      <c r="A219" t="s">
        <v>1160</v>
      </c>
      <c r="B219" t="s">
        <v>1154</v>
      </c>
      <c r="C219" t="s">
        <v>727</v>
      </c>
      <c r="D219" t="s">
        <v>1161</v>
      </c>
      <c r="E219" s="298" t="s">
        <v>28</v>
      </c>
      <c r="G219">
        <v>11</v>
      </c>
      <c r="H219" s="69">
        <f t="shared" si="3"/>
        <v>9</v>
      </c>
      <c r="I219" s="70">
        <v>8</v>
      </c>
      <c r="J219" s="70">
        <v>0</v>
      </c>
      <c r="K219" s="70">
        <v>1</v>
      </c>
      <c r="L219" s="70"/>
      <c r="M219" s="70">
        <v>0</v>
      </c>
      <c r="N219" s="70">
        <v>0</v>
      </c>
      <c r="O219" s="70">
        <v>0</v>
      </c>
      <c r="P219" s="72">
        <v>0</v>
      </c>
      <c r="Q219" s="72">
        <v>0</v>
      </c>
      <c r="R219" s="72">
        <v>0</v>
      </c>
      <c r="S219" s="72">
        <v>0</v>
      </c>
      <c r="T219" s="72">
        <v>0</v>
      </c>
      <c r="U219" s="72">
        <v>0</v>
      </c>
      <c r="V219" s="72">
        <v>0</v>
      </c>
      <c r="W219" s="72">
        <v>0</v>
      </c>
      <c r="X219" s="72">
        <v>7</v>
      </c>
      <c r="Y219" s="72">
        <v>3</v>
      </c>
      <c r="Z219" s="72">
        <v>0</v>
      </c>
      <c r="AA219" s="72">
        <v>10</v>
      </c>
      <c r="AB219" s="72">
        <v>12</v>
      </c>
      <c r="AC219" s="72">
        <v>0</v>
      </c>
      <c r="AD219" s="72">
        <v>0</v>
      </c>
      <c r="AE219" s="72">
        <v>12</v>
      </c>
      <c r="AF219" s="72">
        <v>0</v>
      </c>
      <c r="AG219" s="72">
        <v>0</v>
      </c>
      <c r="AH219" s="72">
        <v>0</v>
      </c>
      <c r="AI219" s="72">
        <v>0</v>
      </c>
      <c r="AJ219" s="70">
        <v>1</v>
      </c>
      <c r="AK219" s="73">
        <v>0</v>
      </c>
      <c r="AL219" s="73">
        <v>2</v>
      </c>
      <c r="AM219" s="72">
        <v>1</v>
      </c>
      <c r="AN219" s="72">
        <v>8</v>
      </c>
      <c r="AO219" s="74">
        <v>1</v>
      </c>
      <c r="AP219" s="74">
        <v>3</v>
      </c>
      <c r="AQ219" s="74">
        <v>9</v>
      </c>
      <c r="AR219" s="74">
        <v>0</v>
      </c>
      <c r="AS219" s="74">
        <v>0</v>
      </c>
    </row>
    <row r="220" spans="1:45" hidden="1">
      <c r="A220" t="s">
        <v>1162</v>
      </c>
      <c r="B220" t="s">
        <v>1154</v>
      </c>
      <c r="C220" t="s">
        <v>727</v>
      </c>
      <c r="D220" t="s">
        <v>1163</v>
      </c>
      <c r="E220" s="298" t="s">
        <v>2234</v>
      </c>
      <c r="G220">
        <v>0</v>
      </c>
      <c r="H220" s="69">
        <f t="shared" si="3"/>
        <v>0</v>
      </c>
      <c r="I220" s="70">
        <v>0</v>
      </c>
      <c r="J220" s="70">
        <v>0</v>
      </c>
      <c r="K220" s="70">
        <v>0</v>
      </c>
      <c r="L220" s="70"/>
      <c r="M220" s="70">
        <v>0</v>
      </c>
      <c r="N220" s="70">
        <v>0</v>
      </c>
      <c r="O220" s="70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0</v>
      </c>
      <c r="AE220" s="72">
        <v>0</v>
      </c>
      <c r="AF220" s="72">
        <v>0</v>
      </c>
      <c r="AG220" s="72">
        <v>0</v>
      </c>
      <c r="AH220" s="72">
        <v>0</v>
      </c>
      <c r="AI220" s="72">
        <v>0</v>
      </c>
      <c r="AJ220" s="70">
        <v>0</v>
      </c>
      <c r="AK220" s="73">
        <v>0</v>
      </c>
      <c r="AL220" s="73">
        <v>0</v>
      </c>
      <c r="AM220" s="72">
        <v>0</v>
      </c>
      <c r="AN220" s="72">
        <v>0</v>
      </c>
      <c r="AO220" s="74">
        <v>0</v>
      </c>
      <c r="AP220" s="74">
        <v>0</v>
      </c>
      <c r="AQ220" s="74">
        <v>0</v>
      </c>
      <c r="AR220" s="74">
        <v>0</v>
      </c>
      <c r="AS220" s="74">
        <v>0</v>
      </c>
    </row>
    <row r="221" spans="1:45">
      <c r="A221" t="s">
        <v>1164</v>
      </c>
      <c r="B221" t="s">
        <v>1154</v>
      </c>
      <c r="C221" t="s">
        <v>730</v>
      </c>
      <c r="D221" t="s">
        <v>1165</v>
      </c>
      <c r="E221" s="298" t="s">
        <v>28</v>
      </c>
      <c r="G221">
        <v>15</v>
      </c>
      <c r="H221" s="69">
        <f t="shared" si="3"/>
        <v>13</v>
      </c>
      <c r="I221" s="70">
        <v>8</v>
      </c>
      <c r="J221" s="70">
        <v>0</v>
      </c>
      <c r="K221" s="70">
        <v>2</v>
      </c>
      <c r="L221" s="70"/>
      <c r="M221" s="70">
        <v>3</v>
      </c>
      <c r="N221" s="70">
        <v>0</v>
      </c>
      <c r="O221" s="70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  <c r="W221" s="72">
        <v>0</v>
      </c>
      <c r="X221" s="72">
        <v>2</v>
      </c>
      <c r="Y221" s="72">
        <v>2</v>
      </c>
      <c r="Z221" s="72">
        <v>0</v>
      </c>
      <c r="AA221" s="72">
        <v>4</v>
      </c>
      <c r="AB221" s="72">
        <v>21</v>
      </c>
      <c r="AC221" s="72">
        <v>2</v>
      </c>
      <c r="AD221" s="72">
        <v>1</v>
      </c>
      <c r="AE221" s="72">
        <v>24</v>
      </c>
      <c r="AF221" s="72">
        <v>0</v>
      </c>
      <c r="AG221" s="72">
        <v>0</v>
      </c>
      <c r="AH221" s="72">
        <v>0</v>
      </c>
      <c r="AI221" s="72">
        <v>0</v>
      </c>
      <c r="AJ221" s="70">
        <v>1</v>
      </c>
      <c r="AK221" s="73">
        <v>0</v>
      </c>
      <c r="AL221" s="73">
        <v>2</v>
      </c>
      <c r="AM221" s="72">
        <v>3</v>
      </c>
      <c r="AN221" s="72">
        <v>2</v>
      </c>
      <c r="AO221" s="74">
        <v>2</v>
      </c>
      <c r="AP221" s="74">
        <v>2</v>
      </c>
      <c r="AQ221" s="74">
        <v>5</v>
      </c>
      <c r="AR221" s="74">
        <v>0</v>
      </c>
      <c r="AS221" s="74">
        <v>0</v>
      </c>
    </row>
    <row r="222" spans="1:45">
      <c r="A222" t="s">
        <v>1166</v>
      </c>
      <c r="B222" t="s">
        <v>1154</v>
      </c>
      <c r="C222" t="s">
        <v>727</v>
      </c>
      <c r="D222" t="s">
        <v>1167</v>
      </c>
      <c r="E222" s="298" t="s">
        <v>28</v>
      </c>
      <c r="G222">
        <v>15</v>
      </c>
      <c r="H222" s="69">
        <f t="shared" si="3"/>
        <v>13</v>
      </c>
      <c r="I222" s="70">
        <v>4</v>
      </c>
      <c r="J222" s="70">
        <v>0</v>
      </c>
      <c r="K222" s="70">
        <v>2</v>
      </c>
      <c r="L222" s="70"/>
      <c r="M222" s="70">
        <v>7</v>
      </c>
      <c r="N222" s="70">
        <v>0</v>
      </c>
      <c r="O222" s="70">
        <v>0</v>
      </c>
      <c r="P222" s="72">
        <v>0</v>
      </c>
      <c r="Q222" s="72">
        <v>0</v>
      </c>
      <c r="R222" s="72">
        <v>0</v>
      </c>
      <c r="S222" s="72">
        <v>0</v>
      </c>
      <c r="T222" s="72">
        <v>0</v>
      </c>
      <c r="U222" s="72">
        <v>0</v>
      </c>
      <c r="V222" s="72">
        <v>0</v>
      </c>
      <c r="W222" s="72">
        <v>0</v>
      </c>
      <c r="X222" s="72">
        <v>2</v>
      </c>
      <c r="Y222" s="72">
        <v>2</v>
      </c>
      <c r="Z222" s="72">
        <v>0</v>
      </c>
      <c r="AA222" s="72">
        <v>4</v>
      </c>
      <c r="AB222" s="72">
        <v>22</v>
      </c>
      <c r="AC222" s="72">
        <v>0</v>
      </c>
      <c r="AD222" s="72">
        <v>1</v>
      </c>
      <c r="AE222" s="72">
        <v>23</v>
      </c>
      <c r="AF222" s="72">
        <v>0</v>
      </c>
      <c r="AG222" s="72">
        <v>0</v>
      </c>
      <c r="AH222" s="72">
        <v>0</v>
      </c>
      <c r="AI222" s="72">
        <v>0</v>
      </c>
      <c r="AJ222" s="70">
        <v>1</v>
      </c>
      <c r="AK222" s="73">
        <v>0</v>
      </c>
      <c r="AL222" s="73">
        <v>4</v>
      </c>
      <c r="AM222" s="72">
        <v>10</v>
      </c>
      <c r="AN222" s="72">
        <v>0</v>
      </c>
      <c r="AO222" s="74">
        <v>1</v>
      </c>
      <c r="AP222" s="74">
        <v>5</v>
      </c>
      <c r="AQ222" s="74">
        <v>9</v>
      </c>
      <c r="AR222" s="74">
        <v>0</v>
      </c>
      <c r="AS222" s="74">
        <v>0</v>
      </c>
    </row>
    <row r="223" spans="1:45">
      <c r="A223" t="s">
        <v>1168</v>
      </c>
      <c r="B223" t="s">
        <v>1154</v>
      </c>
      <c r="C223" t="s">
        <v>727</v>
      </c>
      <c r="D223" t="s">
        <v>1169</v>
      </c>
      <c r="E223" s="298" t="s">
        <v>28</v>
      </c>
      <c r="G223">
        <v>21</v>
      </c>
      <c r="H223" s="69">
        <f t="shared" si="3"/>
        <v>18</v>
      </c>
      <c r="I223" s="70">
        <v>14</v>
      </c>
      <c r="J223" s="70">
        <v>0</v>
      </c>
      <c r="K223" s="70">
        <v>0</v>
      </c>
      <c r="L223" s="70"/>
      <c r="M223" s="70">
        <v>4</v>
      </c>
      <c r="N223" s="70">
        <v>0</v>
      </c>
      <c r="O223" s="70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  <c r="U223" s="72">
        <v>0</v>
      </c>
      <c r="V223" s="72">
        <v>0</v>
      </c>
      <c r="W223" s="72">
        <v>0</v>
      </c>
      <c r="X223" s="72">
        <v>2</v>
      </c>
      <c r="Y223" s="72">
        <v>2</v>
      </c>
      <c r="Z223" s="72">
        <v>0</v>
      </c>
      <c r="AA223" s="72">
        <v>4</v>
      </c>
      <c r="AB223" s="72">
        <v>33</v>
      </c>
      <c r="AC223" s="72">
        <v>1</v>
      </c>
      <c r="AD223" s="72">
        <v>0</v>
      </c>
      <c r="AE223" s="72">
        <v>34</v>
      </c>
      <c r="AF223" s="72">
        <v>0</v>
      </c>
      <c r="AG223" s="72">
        <v>0</v>
      </c>
      <c r="AH223" s="72">
        <v>0</v>
      </c>
      <c r="AI223" s="72">
        <v>0</v>
      </c>
      <c r="AJ223" s="70">
        <v>1</v>
      </c>
      <c r="AK223" s="73">
        <v>0</v>
      </c>
      <c r="AL223" s="73">
        <v>4</v>
      </c>
      <c r="AM223" s="72">
        <v>0</v>
      </c>
      <c r="AN223" s="72">
        <v>0</v>
      </c>
      <c r="AO223" s="74">
        <v>0</v>
      </c>
      <c r="AP223" s="74">
        <v>3</v>
      </c>
      <c r="AQ223" s="74">
        <v>24</v>
      </c>
      <c r="AR223" s="74">
        <v>0</v>
      </c>
      <c r="AS223" s="74">
        <v>0</v>
      </c>
    </row>
    <row r="224" spans="1:45">
      <c r="A224" t="s">
        <v>1170</v>
      </c>
      <c r="B224" t="s">
        <v>1154</v>
      </c>
      <c r="C224" t="s">
        <v>727</v>
      </c>
      <c r="D224" t="s">
        <v>1171</v>
      </c>
      <c r="E224" s="298" t="s">
        <v>28</v>
      </c>
      <c r="G224">
        <v>20</v>
      </c>
      <c r="H224" s="69">
        <f t="shared" si="3"/>
        <v>19</v>
      </c>
      <c r="I224" s="70">
        <v>10</v>
      </c>
      <c r="J224" s="70">
        <v>2</v>
      </c>
      <c r="K224" s="70">
        <v>2</v>
      </c>
      <c r="L224" s="70"/>
      <c r="M224" s="70">
        <v>3</v>
      </c>
      <c r="N224" s="70">
        <v>1</v>
      </c>
      <c r="O224" s="70">
        <v>1</v>
      </c>
      <c r="P224" s="72">
        <v>0</v>
      </c>
      <c r="Q224" s="72">
        <v>0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0</v>
      </c>
      <c r="X224" s="72">
        <v>2</v>
      </c>
      <c r="Y224" s="72">
        <v>2</v>
      </c>
      <c r="Z224" s="72">
        <v>0</v>
      </c>
      <c r="AA224" s="72">
        <v>4</v>
      </c>
      <c r="AB224" s="72">
        <v>27</v>
      </c>
      <c r="AC224" s="72">
        <v>6</v>
      </c>
      <c r="AD224" s="72">
        <v>0</v>
      </c>
      <c r="AE224" s="72">
        <v>33</v>
      </c>
      <c r="AF224" s="72">
        <v>0</v>
      </c>
      <c r="AG224" s="72">
        <v>0</v>
      </c>
      <c r="AH224" s="72">
        <v>0</v>
      </c>
      <c r="AI224" s="72">
        <v>0</v>
      </c>
      <c r="AJ224" s="70">
        <v>1</v>
      </c>
      <c r="AK224" s="73">
        <v>0</v>
      </c>
      <c r="AL224" s="73">
        <v>4</v>
      </c>
      <c r="AM224" s="72">
        <v>12</v>
      </c>
      <c r="AN224" s="72">
        <v>1</v>
      </c>
      <c r="AO224" s="74">
        <v>1</v>
      </c>
      <c r="AP224" s="74">
        <v>5</v>
      </c>
      <c r="AQ224" s="74">
        <v>14</v>
      </c>
      <c r="AR224" s="74">
        <v>0</v>
      </c>
      <c r="AS224" s="74">
        <v>0</v>
      </c>
    </row>
    <row r="225" spans="1:45">
      <c r="A225" t="s">
        <v>1172</v>
      </c>
      <c r="B225" t="s">
        <v>1154</v>
      </c>
      <c r="C225" t="s">
        <v>730</v>
      </c>
      <c r="D225" t="s">
        <v>1173</v>
      </c>
      <c r="E225" s="298" t="s">
        <v>28</v>
      </c>
      <c r="G225">
        <v>32</v>
      </c>
      <c r="H225" s="69">
        <f t="shared" si="3"/>
        <v>30</v>
      </c>
      <c r="I225" s="70">
        <v>15</v>
      </c>
      <c r="J225" s="70">
        <v>0</v>
      </c>
      <c r="K225" s="70">
        <v>2</v>
      </c>
      <c r="L225" s="70"/>
      <c r="M225" s="70">
        <v>13</v>
      </c>
      <c r="N225" s="70">
        <v>0</v>
      </c>
      <c r="O225" s="70">
        <v>0</v>
      </c>
      <c r="P225" s="72">
        <v>0</v>
      </c>
      <c r="Q225" s="72">
        <v>0</v>
      </c>
      <c r="R225" s="72">
        <v>0</v>
      </c>
      <c r="S225" s="72">
        <v>0</v>
      </c>
      <c r="T225" s="72">
        <v>0</v>
      </c>
      <c r="U225" s="72">
        <v>0</v>
      </c>
      <c r="V225" s="72">
        <v>0</v>
      </c>
      <c r="W225" s="72">
        <v>0</v>
      </c>
      <c r="X225" s="72">
        <v>2</v>
      </c>
      <c r="Y225" s="72">
        <v>2</v>
      </c>
      <c r="Z225" s="72">
        <v>0</v>
      </c>
      <c r="AA225" s="72">
        <v>4</v>
      </c>
      <c r="AB225" s="72">
        <v>47</v>
      </c>
      <c r="AC225" s="72">
        <v>1</v>
      </c>
      <c r="AD225" s="72">
        <v>0</v>
      </c>
      <c r="AE225" s="72">
        <v>48</v>
      </c>
      <c r="AF225" s="72">
        <v>0</v>
      </c>
      <c r="AG225" s="72">
        <v>0</v>
      </c>
      <c r="AH225" s="72">
        <v>0</v>
      </c>
      <c r="AI225" s="72">
        <v>0</v>
      </c>
      <c r="AJ225" s="70">
        <v>1</v>
      </c>
      <c r="AK225" s="73">
        <v>0</v>
      </c>
      <c r="AL225" s="73">
        <v>6</v>
      </c>
      <c r="AM225" s="72">
        <v>20</v>
      </c>
      <c r="AN225" s="72">
        <v>6</v>
      </c>
      <c r="AO225" s="74">
        <v>2</v>
      </c>
      <c r="AP225" s="74">
        <v>5</v>
      </c>
      <c r="AQ225" s="74">
        <v>27</v>
      </c>
      <c r="AR225" s="74">
        <v>0</v>
      </c>
      <c r="AS225" s="74">
        <v>0</v>
      </c>
    </row>
    <row r="226" spans="1:45">
      <c r="A226" t="s">
        <v>1174</v>
      </c>
      <c r="B226" t="s">
        <v>1154</v>
      </c>
      <c r="C226" t="s">
        <v>727</v>
      </c>
      <c r="D226" t="s">
        <v>1175</v>
      </c>
      <c r="E226" s="298" t="s">
        <v>28</v>
      </c>
      <c r="G226">
        <v>18</v>
      </c>
      <c r="H226" s="69">
        <f t="shared" si="3"/>
        <v>17</v>
      </c>
      <c r="I226" s="70">
        <v>8</v>
      </c>
      <c r="J226" s="70">
        <v>3</v>
      </c>
      <c r="K226" s="70">
        <v>5</v>
      </c>
      <c r="L226" s="70"/>
      <c r="M226" s="70">
        <v>0</v>
      </c>
      <c r="N226" s="70">
        <v>0</v>
      </c>
      <c r="O226" s="70">
        <v>1</v>
      </c>
      <c r="P226" s="72">
        <v>0</v>
      </c>
      <c r="Q226" s="72">
        <v>0</v>
      </c>
      <c r="R226" s="72">
        <v>0</v>
      </c>
      <c r="S226" s="72">
        <v>0</v>
      </c>
      <c r="T226" s="72">
        <v>0</v>
      </c>
      <c r="U226" s="72">
        <v>0</v>
      </c>
      <c r="V226" s="72">
        <v>0</v>
      </c>
      <c r="W226" s="72">
        <v>0</v>
      </c>
      <c r="X226" s="72">
        <v>2</v>
      </c>
      <c r="Y226" s="72">
        <v>2</v>
      </c>
      <c r="Z226" s="72">
        <v>0</v>
      </c>
      <c r="AA226" s="72">
        <v>4</v>
      </c>
      <c r="AB226" s="72">
        <v>17</v>
      </c>
      <c r="AC226" s="72">
        <v>8</v>
      </c>
      <c r="AD226" s="72">
        <v>5</v>
      </c>
      <c r="AE226" s="72">
        <v>30</v>
      </c>
      <c r="AF226" s="72">
        <v>0</v>
      </c>
      <c r="AG226" s="72">
        <v>0</v>
      </c>
      <c r="AH226" s="72">
        <v>0</v>
      </c>
      <c r="AI226" s="72">
        <v>0</v>
      </c>
      <c r="AJ226" s="70">
        <v>1</v>
      </c>
      <c r="AK226" s="73">
        <v>0</v>
      </c>
      <c r="AL226" s="73">
        <v>5</v>
      </c>
      <c r="AM226" s="72">
        <v>10</v>
      </c>
      <c r="AN226" s="72">
        <v>3</v>
      </c>
      <c r="AO226" s="74">
        <v>1</v>
      </c>
      <c r="AP226" s="74">
        <v>5</v>
      </c>
      <c r="AQ226" s="74">
        <v>13</v>
      </c>
      <c r="AR226" s="74">
        <v>0</v>
      </c>
      <c r="AS226" s="74">
        <v>0</v>
      </c>
    </row>
    <row r="227" spans="1:45">
      <c r="A227" t="s">
        <v>1176</v>
      </c>
      <c r="B227" t="s">
        <v>1154</v>
      </c>
      <c r="C227" t="s">
        <v>724</v>
      </c>
      <c r="D227" t="s">
        <v>1177</v>
      </c>
      <c r="E227" s="298" t="s">
        <v>28</v>
      </c>
      <c r="G227">
        <v>57</v>
      </c>
      <c r="H227" s="69">
        <f t="shared" si="3"/>
        <v>55</v>
      </c>
      <c r="I227" s="70">
        <v>40</v>
      </c>
      <c r="J227" s="70">
        <v>1</v>
      </c>
      <c r="K227" s="70">
        <v>4</v>
      </c>
      <c r="L227" s="70"/>
      <c r="M227" s="70">
        <v>10</v>
      </c>
      <c r="N227" s="70">
        <v>0</v>
      </c>
      <c r="O227" s="70">
        <v>0</v>
      </c>
      <c r="P227" s="72">
        <v>0</v>
      </c>
      <c r="Q227" s="72">
        <v>0</v>
      </c>
      <c r="R227" s="72">
        <v>1</v>
      </c>
      <c r="S227" s="72">
        <v>1</v>
      </c>
      <c r="T227" s="72">
        <v>0</v>
      </c>
      <c r="U227" s="72">
        <v>0</v>
      </c>
      <c r="V227" s="72">
        <v>3</v>
      </c>
      <c r="W227" s="72">
        <v>3</v>
      </c>
      <c r="X227" s="72">
        <v>5</v>
      </c>
      <c r="Y227" s="72">
        <v>3</v>
      </c>
      <c r="Z227" s="72">
        <v>0</v>
      </c>
      <c r="AA227" s="72">
        <v>8</v>
      </c>
      <c r="AB227" s="72">
        <v>79</v>
      </c>
      <c r="AC227" s="72">
        <v>4</v>
      </c>
      <c r="AD227" s="72">
        <v>3</v>
      </c>
      <c r="AE227" s="72">
        <v>86</v>
      </c>
      <c r="AF227" s="72">
        <v>0</v>
      </c>
      <c r="AG227" s="72">
        <v>0</v>
      </c>
      <c r="AH227" s="72">
        <v>0</v>
      </c>
      <c r="AI227" s="72">
        <v>0</v>
      </c>
      <c r="AJ227" s="70">
        <v>1</v>
      </c>
      <c r="AK227" s="73">
        <v>0</v>
      </c>
      <c r="AL227" s="73">
        <v>7</v>
      </c>
      <c r="AM227" s="72">
        <v>36</v>
      </c>
      <c r="AN227" s="72">
        <v>4</v>
      </c>
      <c r="AO227" s="74">
        <v>2</v>
      </c>
      <c r="AP227" s="74">
        <v>4</v>
      </c>
      <c r="AQ227" s="74">
        <v>40</v>
      </c>
      <c r="AR227" s="74">
        <v>0</v>
      </c>
      <c r="AS227" s="74">
        <v>0</v>
      </c>
    </row>
    <row r="228" spans="1:45">
      <c r="A228" t="s">
        <v>1178</v>
      </c>
      <c r="B228" t="s">
        <v>1154</v>
      </c>
      <c r="C228" t="s">
        <v>727</v>
      </c>
      <c r="D228" t="s">
        <v>1179</v>
      </c>
      <c r="E228" s="298" t="s">
        <v>28</v>
      </c>
      <c r="G228">
        <v>32</v>
      </c>
      <c r="H228" s="69">
        <f t="shared" si="3"/>
        <v>30</v>
      </c>
      <c r="I228" s="70">
        <v>21</v>
      </c>
      <c r="J228" s="70">
        <v>0</v>
      </c>
      <c r="K228" s="70">
        <v>3</v>
      </c>
      <c r="L228" s="70"/>
      <c r="M228" s="70">
        <v>6</v>
      </c>
      <c r="N228" s="70">
        <v>0</v>
      </c>
      <c r="O228" s="70">
        <v>0</v>
      </c>
      <c r="P228" s="72">
        <v>0</v>
      </c>
      <c r="Q228" s="72">
        <v>0</v>
      </c>
      <c r="R228" s="72">
        <v>0</v>
      </c>
      <c r="S228" s="72">
        <v>0</v>
      </c>
      <c r="T228" s="72">
        <v>0</v>
      </c>
      <c r="U228" s="72">
        <v>0</v>
      </c>
      <c r="V228" s="72">
        <v>0</v>
      </c>
      <c r="W228" s="72">
        <v>0</v>
      </c>
      <c r="X228" s="72">
        <v>2</v>
      </c>
      <c r="Y228" s="72">
        <v>2</v>
      </c>
      <c r="Z228" s="72">
        <v>0</v>
      </c>
      <c r="AA228" s="72">
        <v>4</v>
      </c>
      <c r="AB228" s="72">
        <v>55</v>
      </c>
      <c r="AC228" s="72">
        <v>2</v>
      </c>
      <c r="AD228" s="72">
        <v>3</v>
      </c>
      <c r="AE228" s="72">
        <v>60</v>
      </c>
      <c r="AF228" s="72">
        <v>0</v>
      </c>
      <c r="AG228" s="72">
        <v>0</v>
      </c>
      <c r="AH228" s="72">
        <v>0</v>
      </c>
      <c r="AI228" s="72">
        <v>0</v>
      </c>
      <c r="AJ228" s="70">
        <v>1</v>
      </c>
      <c r="AK228" s="73">
        <v>0</v>
      </c>
      <c r="AL228" s="73">
        <v>7</v>
      </c>
      <c r="AM228" s="72">
        <v>47</v>
      </c>
      <c r="AN228" s="72">
        <v>4</v>
      </c>
      <c r="AO228" s="74">
        <v>1</v>
      </c>
      <c r="AP228" s="74">
        <v>7</v>
      </c>
      <c r="AQ228" s="74">
        <v>51</v>
      </c>
      <c r="AR228" s="74">
        <v>0</v>
      </c>
      <c r="AS228" s="74">
        <v>0</v>
      </c>
    </row>
    <row r="229" spans="1:45">
      <c r="A229" t="s">
        <v>1180</v>
      </c>
      <c r="B229" t="s">
        <v>1154</v>
      </c>
      <c r="C229" t="s">
        <v>730</v>
      </c>
      <c r="D229" t="s">
        <v>1181</v>
      </c>
      <c r="E229" s="298" t="s">
        <v>28</v>
      </c>
      <c r="G229">
        <v>16</v>
      </c>
      <c r="H229" s="69">
        <f t="shared" si="3"/>
        <v>14</v>
      </c>
      <c r="I229" s="70">
        <v>12</v>
      </c>
      <c r="J229" s="70">
        <v>0</v>
      </c>
      <c r="K229" s="70">
        <v>1</v>
      </c>
      <c r="L229" s="70"/>
      <c r="M229" s="70">
        <v>1</v>
      </c>
      <c r="N229" s="70">
        <v>0</v>
      </c>
      <c r="O229" s="70">
        <v>0</v>
      </c>
      <c r="P229" s="72">
        <v>0</v>
      </c>
      <c r="Q229" s="72">
        <v>0</v>
      </c>
      <c r="R229" s="72">
        <v>0</v>
      </c>
      <c r="S229" s="72">
        <v>0</v>
      </c>
      <c r="T229" s="72">
        <v>0</v>
      </c>
      <c r="U229" s="72">
        <v>0</v>
      </c>
      <c r="V229" s="72">
        <v>0</v>
      </c>
      <c r="W229" s="72">
        <v>0</v>
      </c>
      <c r="X229" s="72">
        <v>2</v>
      </c>
      <c r="Y229" s="72">
        <v>2</v>
      </c>
      <c r="Z229" s="72">
        <v>0</v>
      </c>
      <c r="AA229" s="72">
        <v>4</v>
      </c>
      <c r="AB229" s="72">
        <v>27</v>
      </c>
      <c r="AC229" s="72">
        <v>1</v>
      </c>
      <c r="AD229" s="72">
        <v>0</v>
      </c>
      <c r="AE229" s="72">
        <v>28</v>
      </c>
      <c r="AF229" s="72">
        <v>0</v>
      </c>
      <c r="AG229" s="72">
        <v>0</v>
      </c>
      <c r="AH229" s="72">
        <v>0</v>
      </c>
      <c r="AI229" s="72">
        <v>0</v>
      </c>
      <c r="AJ229" s="70">
        <v>1</v>
      </c>
      <c r="AK229" s="73">
        <v>0</v>
      </c>
      <c r="AL229" s="73">
        <v>0</v>
      </c>
      <c r="AM229" s="72">
        <v>3</v>
      </c>
      <c r="AN229" s="72">
        <v>7</v>
      </c>
      <c r="AO229" s="74">
        <v>2</v>
      </c>
      <c r="AP229" s="74">
        <v>2</v>
      </c>
      <c r="AQ229" s="74">
        <v>10</v>
      </c>
      <c r="AR229" s="74">
        <v>0</v>
      </c>
      <c r="AS229" s="74">
        <v>0</v>
      </c>
    </row>
    <row r="230" spans="1:45">
      <c r="A230" t="s">
        <v>1182</v>
      </c>
      <c r="B230" t="s">
        <v>1154</v>
      </c>
      <c r="C230" t="s">
        <v>724</v>
      </c>
      <c r="D230" t="s">
        <v>1183</v>
      </c>
      <c r="E230" s="298" t="s">
        <v>28</v>
      </c>
      <c r="G230">
        <v>38</v>
      </c>
      <c r="H230" s="69">
        <f t="shared" si="3"/>
        <v>36</v>
      </c>
      <c r="I230" s="70">
        <v>24</v>
      </c>
      <c r="J230" s="70">
        <v>0</v>
      </c>
      <c r="K230" s="70">
        <v>2</v>
      </c>
      <c r="L230" s="70"/>
      <c r="M230" s="70">
        <v>10</v>
      </c>
      <c r="N230" s="70">
        <v>0</v>
      </c>
      <c r="O230" s="70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0</v>
      </c>
      <c r="U230" s="72">
        <v>0</v>
      </c>
      <c r="V230" s="72">
        <v>0</v>
      </c>
      <c r="W230" s="72">
        <v>0</v>
      </c>
      <c r="X230" s="72">
        <v>2</v>
      </c>
      <c r="Y230" s="72">
        <v>2</v>
      </c>
      <c r="Z230" s="72">
        <v>0</v>
      </c>
      <c r="AA230" s="72">
        <v>4</v>
      </c>
      <c r="AB230" s="72">
        <v>53</v>
      </c>
      <c r="AC230" s="72">
        <v>5</v>
      </c>
      <c r="AD230" s="72">
        <v>0</v>
      </c>
      <c r="AE230" s="72">
        <v>58</v>
      </c>
      <c r="AF230" s="72">
        <v>1</v>
      </c>
      <c r="AG230" s="72">
        <v>0</v>
      </c>
      <c r="AH230" s="72">
        <v>0</v>
      </c>
      <c r="AI230" s="72">
        <v>1</v>
      </c>
      <c r="AJ230" s="70">
        <v>1</v>
      </c>
      <c r="AK230" s="73">
        <v>0</v>
      </c>
      <c r="AL230" s="73">
        <v>8</v>
      </c>
      <c r="AM230" s="72">
        <v>42</v>
      </c>
      <c r="AN230" s="72">
        <v>1</v>
      </c>
      <c r="AO230" s="74">
        <v>2</v>
      </c>
      <c r="AP230" s="74">
        <v>12</v>
      </c>
      <c r="AQ230" s="74">
        <v>45</v>
      </c>
      <c r="AR230" s="74">
        <v>0</v>
      </c>
      <c r="AS230" s="74">
        <v>0</v>
      </c>
    </row>
    <row r="231" spans="1:45">
      <c r="A231" t="s">
        <v>1184</v>
      </c>
      <c r="B231" t="s">
        <v>1154</v>
      </c>
      <c r="C231" t="s">
        <v>724</v>
      </c>
      <c r="D231" t="s">
        <v>1185</v>
      </c>
      <c r="E231" s="298" t="s">
        <v>28</v>
      </c>
      <c r="G231">
        <v>33</v>
      </c>
      <c r="H231" s="69">
        <f t="shared" si="3"/>
        <v>34</v>
      </c>
      <c r="I231" s="70">
        <v>21</v>
      </c>
      <c r="J231" s="70">
        <v>0</v>
      </c>
      <c r="K231" s="70">
        <v>9</v>
      </c>
      <c r="L231" s="70"/>
      <c r="M231" s="70">
        <v>1</v>
      </c>
      <c r="N231" s="70">
        <v>0</v>
      </c>
      <c r="O231" s="70">
        <v>3</v>
      </c>
      <c r="P231" s="72">
        <v>0</v>
      </c>
      <c r="Q231" s="72">
        <v>0</v>
      </c>
      <c r="R231" s="72">
        <v>0</v>
      </c>
      <c r="S231" s="72">
        <v>0</v>
      </c>
      <c r="T231" s="72">
        <v>0</v>
      </c>
      <c r="U231" s="72">
        <v>0</v>
      </c>
      <c r="V231" s="72">
        <v>0</v>
      </c>
      <c r="W231" s="72">
        <v>0</v>
      </c>
      <c r="X231" s="72">
        <v>2</v>
      </c>
      <c r="Y231" s="72">
        <v>2</v>
      </c>
      <c r="Z231" s="72">
        <v>0</v>
      </c>
      <c r="AA231" s="72">
        <v>4</v>
      </c>
      <c r="AB231" s="72">
        <v>46</v>
      </c>
      <c r="AC231" s="72">
        <v>5</v>
      </c>
      <c r="AD231" s="72">
        <v>7</v>
      </c>
      <c r="AE231" s="72">
        <v>58</v>
      </c>
      <c r="AF231" s="72">
        <v>0</v>
      </c>
      <c r="AG231" s="72">
        <v>0</v>
      </c>
      <c r="AH231" s="72">
        <v>0</v>
      </c>
      <c r="AI231" s="72">
        <v>0</v>
      </c>
      <c r="AJ231" s="70">
        <v>1</v>
      </c>
      <c r="AK231" s="73">
        <v>0</v>
      </c>
      <c r="AL231" s="73">
        <v>6</v>
      </c>
      <c r="AM231" s="72">
        <v>25</v>
      </c>
      <c r="AN231" s="72">
        <v>4</v>
      </c>
      <c r="AO231" s="74">
        <v>3</v>
      </c>
      <c r="AP231" s="74">
        <v>9</v>
      </c>
      <c r="AQ231" s="74">
        <v>30</v>
      </c>
      <c r="AR231" s="74">
        <v>0</v>
      </c>
      <c r="AS231" s="74">
        <v>0</v>
      </c>
    </row>
    <row r="232" spans="1:45">
      <c r="A232" t="s">
        <v>1186</v>
      </c>
      <c r="B232" t="s">
        <v>1154</v>
      </c>
      <c r="C232" t="s">
        <v>730</v>
      </c>
      <c r="D232" t="s">
        <v>1187</v>
      </c>
      <c r="E232" s="298" t="s">
        <v>28</v>
      </c>
      <c r="G232">
        <v>34</v>
      </c>
      <c r="H232" s="69">
        <f t="shared" si="3"/>
        <v>32</v>
      </c>
      <c r="I232" s="70">
        <v>14</v>
      </c>
      <c r="J232" s="70">
        <v>0</v>
      </c>
      <c r="K232" s="70">
        <v>5</v>
      </c>
      <c r="L232" s="70"/>
      <c r="M232" s="70">
        <v>13</v>
      </c>
      <c r="N232" s="70">
        <v>0</v>
      </c>
      <c r="O232" s="70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2</v>
      </c>
      <c r="W232" s="72">
        <v>2</v>
      </c>
      <c r="X232" s="72">
        <v>2</v>
      </c>
      <c r="Y232" s="72">
        <v>2</v>
      </c>
      <c r="Z232" s="72">
        <v>0</v>
      </c>
      <c r="AA232" s="72">
        <v>4</v>
      </c>
      <c r="AB232" s="72">
        <v>40</v>
      </c>
      <c r="AC232" s="72">
        <v>4</v>
      </c>
      <c r="AD232" s="72">
        <v>4</v>
      </c>
      <c r="AE232" s="72">
        <v>48</v>
      </c>
      <c r="AF232" s="72">
        <v>0</v>
      </c>
      <c r="AG232" s="72">
        <v>0</v>
      </c>
      <c r="AH232" s="72">
        <v>0</v>
      </c>
      <c r="AI232" s="72">
        <v>0</v>
      </c>
      <c r="AJ232" s="70">
        <v>1</v>
      </c>
      <c r="AK232" s="73">
        <v>0</v>
      </c>
      <c r="AL232" s="73">
        <v>10</v>
      </c>
      <c r="AM232" s="72">
        <v>30</v>
      </c>
      <c r="AN232" s="72">
        <v>0</v>
      </c>
      <c r="AO232" s="74">
        <v>2</v>
      </c>
      <c r="AP232" s="74">
        <v>8</v>
      </c>
      <c r="AQ232" s="74">
        <v>32</v>
      </c>
      <c r="AR232" s="74">
        <v>0</v>
      </c>
      <c r="AS232" s="74">
        <v>0</v>
      </c>
    </row>
    <row r="233" spans="1:45">
      <c r="A233" t="s">
        <v>1188</v>
      </c>
      <c r="B233" t="s">
        <v>1154</v>
      </c>
      <c r="C233" t="s">
        <v>730</v>
      </c>
      <c r="D233" t="s">
        <v>1189</v>
      </c>
      <c r="E233" s="298" t="s">
        <v>28</v>
      </c>
      <c r="G233">
        <v>57</v>
      </c>
      <c r="H233" s="69">
        <f t="shared" si="3"/>
        <v>55</v>
      </c>
      <c r="I233" s="70">
        <v>50</v>
      </c>
      <c r="J233" s="70">
        <v>0</v>
      </c>
      <c r="K233" s="70">
        <v>1</v>
      </c>
      <c r="L233" s="70"/>
      <c r="M233" s="70">
        <v>4</v>
      </c>
      <c r="N233" s="70">
        <v>0</v>
      </c>
      <c r="O233" s="70">
        <v>0</v>
      </c>
      <c r="P233" s="72">
        <v>0</v>
      </c>
      <c r="Q233" s="72">
        <v>0</v>
      </c>
      <c r="R233" s="72">
        <v>0</v>
      </c>
      <c r="S233" s="72">
        <v>0</v>
      </c>
      <c r="T233" s="72">
        <v>20</v>
      </c>
      <c r="U233" s="72">
        <v>0</v>
      </c>
      <c r="V233" s="72">
        <v>0</v>
      </c>
      <c r="W233" s="72">
        <v>20</v>
      </c>
      <c r="X233" s="72">
        <v>86</v>
      </c>
      <c r="Y233" s="72">
        <v>3</v>
      </c>
      <c r="Z233" s="72">
        <v>0</v>
      </c>
      <c r="AA233" s="72">
        <v>89</v>
      </c>
      <c r="AB233" s="72">
        <v>0</v>
      </c>
      <c r="AC233" s="72">
        <v>0</v>
      </c>
      <c r="AD233" s="72">
        <v>0</v>
      </c>
      <c r="AE233" s="72">
        <v>0</v>
      </c>
      <c r="AF233" s="72">
        <v>0</v>
      </c>
      <c r="AG233" s="72">
        <v>0</v>
      </c>
      <c r="AH233" s="72">
        <v>0</v>
      </c>
      <c r="AI233" s="72">
        <v>0</v>
      </c>
      <c r="AJ233" s="70">
        <v>1</v>
      </c>
      <c r="AK233" s="73">
        <v>0</v>
      </c>
      <c r="AL233" s="73">
        <v>6</v>
      </c>
      <c r="AM233" s="72">
        <v>29</v>
      </c>
      <c r="AN233" s="72">
        <v>9</v>
      </c>
      <c r="AO233" s="74">
        <v>2</v>
      </c>
      <c r="AP233" s="74">
        <v>6</v>
      </c>
      <c r="AQ233" s="74">
        <v>38</v>
      </c>
      <c r="AR233" s="74">
        <v>0</v>
      </c>
      <c r="AS233" s="74">
        <v>0</v>
      </c>
    </row>
    <row r="234" spans="1:45">
      <c r="A234" t="s">
        <v>1190</v>
      </c>
      <c r="B234" t="s">
        <v>1154</v>
      </c>
      <c r="C234" t="s">
        <v>727</v>
      </c>
      <c r="D234" t="s">
        <v>1191</v>
      </c>
      <c r="E234" s="298" t="s">
        <v>28</v>
      </c>
      <c r="G234">
        <v>28</v>
      </c>
      <c r="H234" s="69">
        <f t="shared" si="3"/>
        <v>26</v>
      </c>
      <c r="I234" s="70">
        <v>19</v>
      </c>
      <c r="J234" s="70">
        <v>4</v>
      </c>
      <c r="K234" s="70">
        <v>1</v>
      </c>
      <c r="L234" s="70"/>
      <c r="M234" s="70">
        <v>2</v>
      </c>
      <c r="N234" s="70">
        <v>0</v>
      </c>
      <c r="O234" s="70">
        <v>0</v>
      </c>
      <c r="P234" s="72">
        <v>0</v>
      </c>
      <c r="Q234" s="72">
        <v>0</v>
      </c>
      <c r="R234" s="72">
        <v>0</v>
      </c>
      <c r="S234" s="72">
        <v>0</v>
      </c>
      <c r="T234" s="72">
        <v>0</v>
      </c>
      <c r="U234" s="72">
        <v>0</v>
      </c>
      <c r="V234" s="72">
        <v>20</v>
      </c>
      <c r="W234" s="72">
        <v>20</v>
      </c>
      <c r="X234" s="72">
        <v>9</v>
      </c>
      <c r="Y234" s="72">
        <v>3</v>
      </c>
      <c r="Z234" s="72">
        <v>0</v>
      </c>
      <c r="AA234" s="72">
        <v>12</v>
      </c>
      <c r="AB234" s="72">
        <v>23</v>
      </c>
      <c r="AC234" s="72">
        <v>1</v>
      </c>
      <c r="AD234" s="72">
        <v>0</v>
      </c>
      <c r="AE234" s="72">
        <v>24</v>
      </c>
      <c r="AF234" s="72">
        <v>0</v>
      </c>
      <c r="AG234" s="72">
        <v>0</v>
      </c>
      <c r="AH234" s="72">
        <v>0</v>
      </c>
      <c r="AI234" s="72">
        <v>0</v>
      </c>
      <c r="AJ234" s="70">
        <v>1</v>
      </c>
      <c r="AK234" s="73">
        <v>0</v>
      </c>
      <c r="AL234" s="73">
        <v>10</v>
      </c>
      <c r="AM234" s="72">
        <v>25</v>
      </c>
      <c r="AN234" s="72">
        <v>21</v>
      </c>
      <c r="AO234" s="74">
        <v>2</v>
      </c>
      <c r="AP234" s="74">
        <v>6</v>
      </c>
      <c r="AQ234" s="74">
        <v>48</v>
      </c>
      <c r="AR234" s="74">
        <v>0</v>
      </c>
      <c r="AS234" s="74">
        <v>0</v>
      </c>
    </row>
    <row r="235" spans="1:45">
      <c r="A235" t="s">
        <v>1192</v>
      </c>
      <c r="B235" t="s">
        <v>1154</v>
      </c>
      <c r="C235" t="s">
        <v>727</v>
      </c>
      <c r="D235" t="s">
        <v>1193</v>
      </c>
      <c r="E235" s="298" t="s">
        <v>28</v>
      </c>
      <c r="G235">
        <v>41</v>
      </c>
      <c r="H235" s="69">
        <f t="shared" si="3"/>
        <v>39</v>
      </c>
      <c r="I235" s="70">
        <v>25</v>
      </c>
      <c r="J235" s="70">
        <v>10</v>
      </c>
      <c r="K235" s="70">
        <v>3</v>
      </c>
      <c r="L235" s="70"/>
      <c r="M235" s="70">
        <v>1</v>
      </c>
      <c r="N235" s="70">
        <v>0</v>
      </c>
      <c r="O235" s="70">
        <v>0</v>
      </c>
      <c r="P235" s="72">
        <v>0</v>
      </c>
      <c r="Q235" s="72">
        <v>0</v>
      </c>
      <c r="R235" s="72">
        <v>0</v>
      </c>
      <c r="S235" s="72">
        <v>0</v>
      </c>
      <c r="T235" s="72">
        <v>0</v>
      </c>
      <c r="U235" s="72">
        <v>0</v>
      </c>
      <c r="V235" s="72">
        <v>6</v>
      </c>
      <c r="W235" s="72">
        <v>6</v>
      </c>
      <c r="X235" s="72">
        <v>33</v>
      </c>
      <c r="Y235" s="72">
        <v>19</v>
      </c>
      <c r="Z235" s="72">
        <v>1</v>
      </c>
      <c r="AA235" s="72">
        <v>53</v>
      </c>
      <c r="AB235" s="72">
        <v>22</v>
      </c>
      <c r="AC235" s="72">
        <v>2</v>
      </c>
      <c r="AD235" s="72">
        <v>3</v>
      </c>
      <c r="AE235" s="72">
        <v>27</v>
      </c>
      <c r="AF235" s="72">
        <v>0</v>
      </c>
      <c r="AG235" s="72">
        <v>0</v>
      </c>
      <c r="AH235" s="72">
        <v>0</v>
      </c>
      <c r="AI235" s="72">
        <v>0</v>
      </c>
      <c r="AJ235" s="70">
        <v>1</v>
      </c>
      <c r="AK235" s="73">
        <v>0</v>
      </c>
      <c r="AL235" s="73">
        <v>9</v>
      </c>
      <c r="AM235" s="72">
        <v>45</v>
      </c>
      <c r="AN235" s="72">
        <v>4</v>
      </c>
      <c r="AO235" s="74">
        <v>2</v>
      </c>
      <c r="AP235" s="74">
        <v>9</v>
      </c>
      <c r="AQ235" s="74">
        <v>49</v>
      </c>
      <c r="AR235" s="74">
        <v>0</v>
      </c>
      <c r="AS235" s="74">
        <v>0</v>
      </c>
    </row>
    <row r="236" spans="1:45">
      <c r="A236" t="s">
        <v>1194</v>
      </c>
      <c r="B236" t="s">
        <v>1154</v>
      </c>
      <c r="C236" t="s">
        <v>730</v>
      </c>
      <c r="D236" t="s">
        <v>1195</v>
      </c>
      <c r="E236" s="298" t="s">
        <v>28</v>
      </c>
      <c r="G236">
        <v>7</v>
      </c>
      <c r="H236" s="69">
        <f t="shared" si="3"/>
        <v>5</v>
      </c>
      <c r="I236" s="70">
        <v>0</v>
      </c>
      <c r="J236" s="70">
        <v>0</v>
      </c>
      <c r="K236" s="70">
        <v>1</v>
      </c>
      <c r="L236" s="70"/>
      <c r="M236" s="70">
        <v>4</v>
      </c>
      <c r="N236" s="70">
        <v>0</v>
      </c>
      <c r="O236" s="70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0</v>
      </c>
      <c r="W236" s="72">
        <v>0</v>
      </c>
      <c r="X236" s="72">
        <v>2</v>
      </c>
      <c r="Y236" s="72">
        <v>2</v>
      </c>
      <c r="Z236" s="72">
        <v>0</v>
      </c>
      <c r="AA236" s="72">
        <v>4</v>
      </c>
      <c r="AB236" s="72">
        <v>9</v>
      </c>
      <c r="AC236" s="72">
        <v>1</v>
      </c>
      <c r="AD236" s="72">
        <v>0</v>
      </c>
      <c r="AE236" s="72">
        <v>10</v>
      </c>
      <c r="AF236" s="72">
        <v>0</v>
      </c>
      <c r="AG236" s="72">
        <v>0</v>
      </c>
      <c r="AH236" s="72">
        <v>0</v>
      </c>
      <c r="AI236" s="72">
        <v>0</v>
      </c>
      <c r="AJ236" s="70">
        <v>1</v>
      </c>
      <c r="AK236" s="73">
        <v>0</v>
      </c>
      <c r="AL236" s="73">
        <v>2</v>
      </c>
      <c r="AM236" s="72">
        <v>0</v>
      </c>
      <c r="AN236" s="72">
        <v>14</v>
      </c>
      <c r="AO236" s="74">
        <v>0</v>
      </c>
      <c r="AP236" s="74">
        <v>2</v>
      </c>
      <c r="AQ236" s="74">
        <v>16</v>
      </c>
      <c r="AR236" s="74">
        <v>0</v>
      </c>
      <c r="AS236" s="74">
        <v>0</v>
      </c>
    </row>
    <row r="237" spans="1:45">
      <c r="A237" t="s">
        <v>1196</v>
      </c>
      <c r="B237" t="s">
        <v>1154</v>
      </c>
      <c r="C237" t="s">
        <v>727</v>
      </c>
      <c r="D237" t="s">
        <v>1197</v>
      </c>
      <c r="E237" s="298" t="s">
        <v>28</v>
      </c>
      <c r="G237">
        <v>11</v>
      </c>
      <c r="H237" s="69">
        <f t="shared" si="3"/>
        <v>9</v>
      </c>
      <c r="I237" s="70">
        <v>6</v>
      </c>
      <c r="J237" s="70">
        <v>0</v>
      </c>
      <c r="K237" s="70">
        <v>1</v>
      </c>
      <c r="L237" s="70"/>
      <c r="M237" s="70">
        <v>2</v>
      </c>
      <c r="N237" s="70">
        <v>0</v>
      </c>
      <c r="O237" s="70">
        <v>0</v>
      </c>
      <c r="P237" s="72">
        <v>0</v>
      </c>
      <c r="Q237" s="72">
        <v>0</v>
      </c>
      <c r="R237" s="72">
        <v>0</v>
      </c>
      <c r="S237" s="72">
        <v>0</v>
      </c>
      <c r="T237" s="72">
        <v>0</v>
      </c>
      <c r="U237" s="72">
        <v>0</v>
      </c>
      <c r="V237" s="72">
        <v>0</v>
      </c>
      <c r="W237" s="72">
        <v>0</v>
      </c>
      <c r="X237" s="72">
        <v>2</v>
      </c>
      <c r="Y237" s="72">
        <v>2</v>
      </c>
      <c r="Z237" s="72">
        <v>0</v>
      </c>
      <c r="AA237" s="72">
        <v>4</v>
      </c>
      <c r="AB237" s="72">
        <v>17</v>
      </c>
      <c r="AC237" s="72">
        <v>1</v>
      </c>
      <c r="AD237" s="72">
        <v>0</v>
      </c>
      <c r="AE237" s="72">
        <v>18</v>
      </c>
      <c r="AF237" s="72">
        <v>0</v>
      </c>
      <c r="AG237" s="72">
        <v>0</v>
      </c>
      <c r="AH237" s="72">
        <v>0</v>
      </c>
      <c r="AI237" s="72">
        <v>0</v>
      </c>
      <c r="AJ237" s="70">
        <v>1</v>
      </c>
      <c r="AK237" s="73">
        <v>0</v>
      </c>
      <c r="AL237" s="73">
        <v>1</v>
      </c>
      <c r="AM237" s="72">
        <v>0</v>
      </c>
      <c r="AN237" s="72">
        <v>1</v>
      </c>
      <c r="AO237" s="74">
        <v>1</v>
      </c>
      <c r="AP237" s="74">
        <v>2</v>
      </c>
      <c r="AQ237" s="74">
        <v>1</v>
      </c>
      <c r="AR237" s="74">
        <v>0</v>
      </c>
      <c r="AS237" s="74">
        <v>0</v>
      </c>
    </row>
    <row r="238" spans="1:45">
      <c r="A238" t="s">
        <v>1198</v>
      </c>
      <c r="B238" t="s">
        <v>1154</v>
      </c>
      <c r="C238" t="s">
        <v>784</v>
      </c>
      <c r="D238" t="s">
        <v>1199</v>
      </c>
      <c r="E238" s="298" t="s">
        <v>28</v>
      </c>
      <c r="G238">
        <v>28</v>
      </c>
      <c r="H238" s="69">
        <f t="shared" si="3"/>
        <v>21</v>
      </c>
      <c r="I238" s="70">
        <v>14</v>
      </c>
      <c r="J238" s="70">
        <v>0</v>
      </c>
      <c r="K238" s="70">
        <v>0</v>
      </c>
      <c r="L238" s="70"/>
      <c r="M238" s="70">
        <v>7</v>
      </c>
      <c r="N238" s="70">
        <v>0</v>
      </c>
      <c r="O238" s="70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2</v>
      </c>
      <c r="Y238" s="72">
        <v>2</v>
      </c>
      <c r="Z238" s="72">
        <v>0</v>
      </c>
      <c r="AA238" s="72">
        <v>4</v>
      </c>
      <c r="AB238" s="72">
        <v>29</v>
      </c>
      <c r="AC238" s="72">
        <v>2</v>
      </c>
      <c r="AD238" s="72">
        <v>16</v>
      </c>
      <c r="AE238" s="72">
        <v>47</v>
      </c>
      <c r="AF238" s="72">
        <v>2</v>
      </c>
      <c r="AG238" s="72">
        <v>0</v>
      </c>
      <c r="AH238" s="72">
        <v>0</v>
      </c>
      <c r="AI238" s="72">
        <v>2</v>
      </c>
      <c r="AJ238" s="70">
        <v>1</v>
      </c>
      <c r="AK238" s="73">
        <v>0</v>
      </c>
      <c r="AL238" s="73">
        <v>5</v>
      </c>
      <c r="AM238" s="72">
        <v>0</v>
      </c>
      <c r="AN238" s="72">
        <v>0</v>
      </c>
      <c r="AO238" s="74">
        <v>2</v>
      </c>
      <c r="AP238" s="74">
        <v>5</v>
      </c>
      <c r="AQ238" s="74">
        <v>33</v>
      </c>
      <c r="AR238" s="74">
        <v>0</v>
      </c>
      <c r="AS238" s="74">
        <v>0</v>
      </c>
    </row>
    <row r="239" spans="1:45">
      <c r="A239" t="s">
        <v>1200</v>
      </c>
      <c r="B239" t="s">
        <v>1154</v>
      </c>
      <c r="C239" t="s">
        <v>730</v>
      </c>
      <c r="D239" t="s">
        <v>1201</v>
      </c>
      <c r="E239" s="298" t="s">
        <v>28</v>
      </c>
      <c r="G239">
        <v>20</v>
      </c>
      <c r="H239" s="69">
        <f t="shared" si="3"/>
        <v>18</v>
      </c>
      <c r="I239" s="70">
        <v>11</v>
      </c>
      <c r="J239" s="70">
        <v>0</v>
      </c>
      <c r="K239" s="70">
        <v>1</v>
      </c>
      <c r="L239" s="70"/>
      <c r="M239" s="70">
        <v>6</v>
      </c>
      <c r="N239" s="70">
        <v>0</v>
      </c>
      <c r="O239" s="70">
        <v>0</v>
      </c>
      <c r="P239" s="72">
        <v>0</v>
      </c>
      <c r="Q239" s="72">
        <v>0</v>
      </c>
      <c r="R239" s="72">
        <v>0</v>
      </c>
      <c r="S239" s="72">
        <v>0</v>
      </c>
      <c r="T239" s="72">
        <v>0</v>
      </c>
      <c r="U239" s="72">
        <v>0</v>
      </c>
      <c r="V239" s="72">
        <v>2</v>
      </c>
      <c r="W239" s="72">
        <v>2</v>
      </c>
      <c r="X239" s="72">
        <v>2</v>
      </c>
      <c r="Y239" s="72">
        <v>2</v>
      </c>
      <c r="Z239" s="72">
        <v>0</v>
      </c>
      <c r="AA239" s="72">
        <v>4</v>
      </c>
      <c r="AB239" s="72">
        <v>31</v>
      </c>
      <c r="AC239" s="72">
        <v>5</v>
      </c>
      <c r="AD239" s="72">
        <v>0</v>
      </c>
      <c r="AE239" s="72">
        <v>36</v>
      </c>
      <c r="AF239" s="72">
        <v>2</v>
      </c>
      <c r="AG239" s="72">
        <v>0</v>
      </c>
      <c r="AH239" s="72">
        <v>0</v>
      </c>
      <c r="AI239" s="72">
        <v>2</v>
      </c>
      <c r="AJ239" s="70">
        <v>1</v>
      </c>
      <c r="AK239" s="73">
        <v>0</v>
      </c>
      <c r="AL239" s="73">
        <v>5</v>
      </c>
      <c r="AM239" s="72">
        <v>13</v>
      </c>
      <c r="AN239" s="72">
        <v>1</v>
      </c>
      <c r="AO239" s="74">
        <v>0</v>
      </c>
      <c r="AP239" s="74">
        <v>7</v>
      </c>
      <c r="AQ239" s="74">
        <v>14</v>
      </c>
      <c r="AR239" s="74">
        <v>0</v>
      </c>
      <c r="AS239" s="74">
        <v>0</v>
      </c>
    </row>
    <row r="240" spans="1:45">
      <c r="A240" t="s">
        <v>1202</v>
      </c>
      <c r="B240" t="s">
        <v>1154</v>
      </c>
      <c r="C240" t="s">
        <v>727</v>
      </c>
      <c r="D240" t="s">
        <v>1203</v>
      </c>
      <c r="E240" s="298" t="s">
        <v>28</v>
      </c>
      <c r="G240">
        <v>20</v>
      </c>
      <c r="H240" s="69">
        <f t="shared" si="3"/>
        <v>18</v>
      </c>
      <c r="I240" s="70">
        <v>14</v>
      </c>
      <c r="J240" s="70">
        <v>0</v>
      </c>
      <c r="K240" s="70">
        <v>1</v>
      </c>
      <c r="L240" s="70"/>
      <c r="M240" s="70">
        <v>3</v>
      </c>
      <c r="N240" s="70">
        <v>0</v>
      </c>
      <c r="O240" s="70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2</v>
      </c>
      <c r="Y240" s="72">
        <v>2</v>
      </c>
      <c r="Z240" s="72">
        <v>0</v>
      </c>
      <c r="AA240" s="72">
        <v>4</v>
      </c>
      <c r="AB240" s="72">
        <v>34</v>
      </c>
      <c r="AC240" s="72">
        <v>1</v>
      </c>
      <c r="AD240" s="72">
        <v>0</v>
      </c>
      <c r="AE240" s="72">
        <v>35</v>
      </c>
      <c r="AF240" s="72">
        <v>1</v>
      </c>
      <c r="AG240" s="72">
        <v>0</v>
      </c>
      <c r="AH240" s="72">
        <v>0</v>
      </c>
      <c r="AI240" s="72">
        <v>1</v>
      </c>
      <c r="AJ240" s="70">
        <v>1</v>
      </c>
      <c r="AK240" s="73">
        <v>0</v>
      </c>
      <c r="AL240" s="73">
        <v>4</v>
      </c>
      <c r="AM240" s="72">
        <v>9</v>
      </c>
      <c r="AN240" s="72">
        <v>7</v>
      </c>
      <c r="AO240" s="74">
        <v>1</v>
      </c>
      <c r="AP240" s="74">
        <v>5</v>
      </c>
      <c r="AQ240" s="74">
        <v>15</v>
      </c>
      <c r="AR240" s="74">
        <v>0</v>
      </c>
      <c r="AS240" s="74">
        <v>0</v>
      </c>
    </row>
    <row r="241" spans="1:45">
      <c r="A241" t="s">
        <v>1204</v>
      </c>
      <c r="B241" t="s">
        <v>1154</v>
      </c>
      <c r="C241" t="s">
        <v>727</v>
      </c>
      <c r="D241" t="s">
        <v>1205</v>
      </c>
      <c r="E241" s="298" t="s">
        <v>28</v>
      </c>
      <c r="G241">
        <v>16</v>
      </c>
      <c r="H241" s="69">
        <f t="shared" si="3"/>
        <v>14</v>
      </c>
      <c r="I241" s="70">
        <v>8</v>
      </c>
      <c r="J241" s="70">
        <v>0</v>
      </c>
      <c r="K241" s="70">
        <v>1</v>
      </c>
      <c r="L241" s="70"/>
      <c r="M241" s="70">
        <v>5</v>
      </c>
      <c r="N241" s="70">
        <v>0</v>
      </c>
      <c r="O241" s="70">
        <v>0</v>
      </c>
      <c r="P241" s="72">
        <v>0</v>
      </c>
      <c r="Q241" s="72">
        <v>0</v>
      </c>
      <c r="R241" s="72">
        <v>0</v>
      </c>
      <c r="S241" s="72">
        <v>0</v>
      </c>
      <c r="T241" s="72">
        <v>0</v>
      </c>
      <c r="U241" s="72">
        <v>0</v>
      </c>
      <c r="V241" s="72">
        <v>0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24</v>
      </c>
      <c r="AC241" s="72">
        <v>8</v>
      </c>
      <c r="AD241" s="72">
        <v>0</v>
      </c>
      <c r="AE241" s="72">
        <v>32</v>
      </c>
      <c r="AF241" s="72">
        <v>0</v>
      </c>
      <c r="AG241" s="72">
        <v>0</v>
      </c>
      <c r="AH241" s="72">
        <v>0</v>
      </c>
      <c r="AI241" s="72">
        <v>0</v>
      </c>
      <c r="AJ241" s="70">
        <v>1</v>
      </c>
      <c r="AK241" s="73">
        <v>0</v>
      </c>
      <c r="AL241" s="73">
        <v>3</v>
      </c>
      <c r="AM241" s="72">
        <v>9</v>
      </c>
      <c r="AN241" s="72">
        <v>0</v>
      </c>
      <c r="AO241" s="74">
        <v>2</v>
      </c>
      <c r="AP241" s="74">
        <v>3</v>
      </c>
      <c r="AQ241" s="74">
        <v>11</v>
      </c>
      <c r="AR241" s="74">
        <v>0</v>
      </c>
      <c r="AS241" s="74">
        <v>0</v>
      </c>
    </row>
    <row r="242" spans="1:45">
      <c r="A242" t="s">
        <v>1206</v>
      </c>
      <c r="B242" t="s">
        <v>1154</v>
      </c>
      <c r="C242" t="s">
        <v>727</v>
      </c>
      <c r="D242" t="s">
        <v>1207</v>
      </c>
      <c r="E242" s="298" t="s">
        <v>28</v>
      </c>
      <c r="G242">
        <v>17</v>
      </c>
      <c r="H242" s="69">
        <f t="shared" si="3"/>
        <v>15</v>
      </c>
      <c r="I242" s="70">
        <v>14</v>
      </c>
      <c r="J242" s="70">
        <v>0</v>
      </c>
      <c r="K242" s="70">
        <v>1</v>
      </c>
      <c r="L242" s="70"/>
      <c r="M242" s="70">
        <v>0</v>
      </c>
      <c r="N242" s="70">
        <v>0</v>
      </c>
      <c r="O242" s="70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0</v>
      </c>
      <c r="V242" s="72">
        <v>0</v>
      </c>
      <c r="W242" s="72">
        <v>0</v>
      </c>
      <c r="X242" s="72">
        <v>13</v>
      </c>
      <c r="Y242" s="72">
        <v>2</v>
      </c>
      <c r="Z242" s="72">
        <v>0</v>
      </c>
      <c r="AA242" s="72">
        <v>15</v>
      </c>
      <c r="AB242" s="72">
        <v>15</v>
      </c>
      <c r="AC242" s="72">
        <v>2</v>
      </c>
      <c r="AD242" s="72">
        <v>0</v>
      </c>
      <c r="AE242" s="72">
        <v>17</v>
      </c>
      <c r="AF242" s="72">
        <v>0</v>
      </c>
      <c r="AG242" s="72">
        <v>0</v>
      </c>
      <c r="AH242" s="72">
        <v>0</v>
      </c>
      <c r="AI242" s="72">
        <v>0</v>
      </c>
      <c r="AJ242" s="70">
        <v>1</v>
      </c>
      <c r="AK242" s="73">
        <v>0</v>
      </c>
      <c r="AL242" s="73">
        <v>4</v>
      </c>
      <c r="AM242" s="72">
        <v>13</v>
      </c>
      <c r="AN242" s="72">
        <v>0</v>
      </c>
      <c r="AO242" s="74">
        <v>2</v>
      </c>
      <c r="AP242" s="74">
        <v>4</v>
      </c>
      <c r="AQ242" s="74">
        <v>13</v>
      </c>
      <c r="AR242" s="74">
        <v>0</v>
      </c>
      <c r="AS242" s="74">
        <v>0</v>
      </c>
    </row>
    <row r="243" spans="1:45">
      <c r="A243" t="s">
        <v>1208</v>
      </c>
      <c r="B243" t="s">
        <v>1154</v>
      </c>
      <c r="C243" t="s">
        <v>727</v>
      </c>
      <c r="D243" t="s">
        <v>1209</v>
      </c>
      <c r="E243" s="298" t="s">
        <v>28</v>
      </c>
      <c r="G243">
        <v>8</v>
      </c>
      <c r="H243" s="69">
        <f t="shared" si="3"/>
        <v>6</v>
      </c>
      <c r="I243" s="70">
        <v>1</v>
      </c>
      <c r="J243" s="70">
        <v>0</v>
      </c>
      <c r="K243" s="70">
        <v>2</v>
      </c>
      <c r="L243" s="70"/>
      <c r="M243" s="70">
        <v>3</v>
      </c>
      <c r="N243" s="70">
        <v>0</v>
      </c>
      <c r="O243" s="70">
        <v>0</v>
      </c>
      <c r="P243" s="72">
        <v>0</v>
      </c>
      <c r="Q243" s="72">
        <v>0</v>
      </c>
      <c r="R243" s="72">
        <v>0</v>
      </c>
      <c r="S243" s="72">
        <v>0</v>
      </c>
      <c r="T243" s="72">
        <v>0</v>
      </c>
      <c r="U243" s="72">
        <v>0</v>
      </c>
      <c r="V243" s="72">
        <v>0</v>
      </c>
      <c r="W243" s="72">
        <v>0</v>
      </c>
      <c r="X243" s="72">
        <v>1</v>
      </c>
      <c r="Y243" s="72">
        <v>1</v>
      </c>
      <c r="Z243" s="72">
        <v>0</v>
      </c>
      <c r="AA243" s="72">
        <v>2</v>
      </c>
      <c r="AB243" s="72">
        <v>10</v>
      </c>
      <c r="AC243" s="72">
        <v>1</v>
      </c>
      <c r="AD243" s="72">
        <v>1</v>
      </c>
      <c r="AE243" s="72">
        <v>12</v>
      </c>
      <c r="AF243" s="72">
        <v>0</v>
      </c>
      <c r="AG243" s="72">
        <v>0</v>
      </c>
      <c r="AH243" s="72">
        <v>0</v>
      </c>
      <c r="AI243" s="72">
        <v>0</v>
      </c>
      <c r="AJ243" s="70">
        <v>1</v>
      </c>
      <c r="AK243" s="73">
        <v>0</v>
      </c>
      <c r="AL243" s="73">
        <v>1</v>
      </c>
      <c r="AM243" s="72">
        <v>1</v>
      </c>
      <c r="AN243" s="72">
        <v>3</v>
      </c>
      <c r="AO243" s="74">
        <v>1</v>
      </c>
      <c r="AP243" s="74">
        <v>1</v>
      </c>
      <c r="AQ243" s="74">
        <v>4</v>
      </c>
      <c r="AR243" s="74">
        <v>0</v>
      </c>
      <c r="AS243" s="74">
        <v>0</v>
      </c>
    </row>
    <row r="244" spans="1:45">
      <c r="A244" t="s">
        <v>1210</v>
      </c>
      <c r="B244" t="s">
        <v>1154</v>
      </c>
      <c r="C244" t="s">
        <v>727</v>
      </c>
      <c r="D244" t="s">
        <v>1211</v>
      </c>
      <c r="E244" s="298" t="s">
        <v>28</v>
      </c>
      <c r="G244">
        <v>9</v>
      </c>
      <c r="H244" s="69">
        <f t="shared" si="3"/>
        <v>7</v>
      </c>
      <c r="I244" s="70">
        <v>3</v>
      </c>
      <c r="J244" s="70">
        <v>0</v>
      </c>
      <c r="K244" s="70">
        <v>1</v>
      </c>
      <c r="L244" s="70"/>
      <c r="M244" s="70">
        <v>3</v>
      </c>
      <c r="N244" s="70">
        <v>0</v>
      </c>
      <c r="O244" s="70">
        <v>0</v>
      </c>
      <c r="P244" s="72">
        <v>0</v>
      </c>
      <c r="Q244" s="72">
        <v>0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  <c r="X244" s="72">
        <v>2</v>
      </c>
      <c r="Y244" s="72">
        <v>2</v>
      </c>
      <c r="Z244" s="72">
        <v>0</v>
      </c>
      <c r="AA244" s="72">
        <v>4</v>
      </c>
      <c r="AB244" s="72">
        <v>11</v>
      </c>
      <c r="AC244" s="72">
        <v>3</v>
      </c>
      <c r="AD244" s="72">
        <v>0</v>
      </c>
      <c r="AE244" s="72">
        <v>14</v>
      </c>
      <c r="AF244" s="72">
        <v>0</v>
      </c>
      <c r="AG244" s="72">
        <v>0</v>
      </c>
      <c r="AH244" s="72">
        <v>0</v>
      </c>
      <c r="AI244" s="72">
        <v>0</v>
      </c>
      <c r="AJ244" s="70">
        <v>1</v>
      </c>
      <c r="AK244" s="73">
        <v>0</v>
      </c>
      <c r="AL244" s="73">
        <v>4</v>
      </c>
      <c r="AM244" s="72">
        <v>13</v>
      </c>
      <c r="AN244" s="72">
        <v>1</v>
      </c>
      <c r="AO244" s="74">
        <v>2</v>
      </c>
      <c r="AP244" s="74">
        <v>3</v>
      </c>
      <c r="AQ244" s="74">
        <v>14</v>
      </c>
      <c r="AR244" s="74">
        <v>0</v>
      </c>
      <c r="AS244" s="74">
        <v>0</v>
      </c>
    </row>
    <row r="245" spans="1:45">
      <c r="A245" t="s">
        <v>1212</v>
      </c>
      <c r="B245" t="s">
        <v>1154</v>
      </c>
      <c r="C245" t="s">
        <v>724</v>
      </c>
      <c r="D245" t="s">
        <v>1213</v>
      </c>
      <c r="E245" s="298" t="s">
        <v>28</v>
      </c>
      <c r="G245">
        <v>26</v>
      </c>
      <c r="H245" s="69">
        <f t="shared" si="3"/>
        <v>24</v>
      </c>
      <c r="I245" s="70">
        <v>21</v>
      </c>
      <c r="J245" s="70">
        <v>1</v>
      </c>
      <c r="K245" s="70">
        <v>1</v>
      </c>
      <c r="L245" s="70"/>
      <c r="M245" s="70">
        <v>1</v>
      </c>
      <c r="N245" s="70">
        <v>0</v>
      </c>
      <c r="O245" s="70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0</v>
      </c>
      <c r="U245" s="72">
        <v>0</v>
      </c>
      <c r="V245" s="72">
        <v>4</v>
      </c>
      <c r="W245" s="72">
        <v>4</v>
      </c>
      <c r="X245" s="72">
        <v>6</v>
      </c>
      <c r="Y245" s="72">
        <v>2</v>
      </c>
      <c r="Z245" s="72">
        <v>0</v>
      </c>
      <c r="AA245" s="72">
        <v>8</v>
      </c>
      <c r="AB245" s="72">
        <v>34</v>
      </c>
      <c r="AC245" s="72">
        <v>4</v>
      </c>
      <c r="AD245" s="72">
        <v>0</v>
      </c>
      <c r="AE245" s="72">
        <v>38</v>
      </c>
      <c r="AF245" s="72">
        <v>0</v>
      </c>
      <c r="AG245" s="72">
        <v>0</v>
      </c>
      <c r="AH245" s="72">
        <v>0</v>
      </c>
      <c r="AI245" s="72">
        <v>0</v>
      </c>
      <c r="AJ245" s="70">
        <v>1</v>
      </c>
      <c r="AK245" s="73">
        <v>0</v>
      </c>
      <c r="AL245" s="73">
        <v>5</v>
      </c>
      <c r="AM245" s="72">
        <v>19</v>
      </c>
      <c r="AN245" s="72">
        <v>0</v>
      </c>
      <c r="AO245" s="74">
        <v>0</v>
      </c>
      <c r="AP245" s="74">
        <v>1</v>
      </c>
      <c r="AQ245" s="74">
        <v>19</v>
      </c>
      <c r="AR245" s="74">
        <v>0</v>
      </c>
      <c r="AS245" s="74">
        <v>0</v>
      </c>
    </row>
    <row r="246" spans="1:45">
      <c r="A246" t="s">
        <v>1214</v>
      </c>
      <c r="B246" t="s">
        <v>1154</v>
      </c>
      <c r="C246" t="s">
        <v>730</v>
      </c>
      <c r="D246" t="s">
        <v>1215</v>
      </c>
      <c r="E246" s="298" t="s">
        <v>28</v>
      </c>
      <c r="G246">
        <v>16</v>
      </c>
      <c r="H246" s="69">
        <f t="shared" si="3"/>
        <v>14</v>
      </c>
      <c r="I246" s="70">
        <v>10</v>
      </c>
      <c r="J246" s="70">
        <v>0</v>
      </c>
      <c r="K246" s="70">
        <v>4</v>
      </c>
      <c r="L246" s="70"/>
      <c r="M246" s="70">
        <v>0</v>
      </c>
      <c r="N246" s="70">
        <v>0</v>
      </c>
      <c r="O246" s="70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10</v>
      </c>
      <c r="W246" s="72">
        <v>10</v>
      </c>
      <c r="X246" s="72">
        <v>2</v>
      </c>
      <c r="Y246" s="72">
        <v>2</v>
      </c>
      <c r="Z246" s="72">
        <v>0</v>
      </c>
      <c r="AA246" s="72">
        <v>4</v>
      </c>
      <c r="AB246" s="72">
        <v>14</v>
      </c>
      <c r="AC246" s="72">
        <v>1</v>
      </c>
      <c r="AD246" s="72">
        <v>3</v>
      </c>
      <c r="AE246" s="72">
        <v>18</v>
      </c>
      <c r="AF246" s="72">
        <v>0</v>
      </c>
      <c r="AG246" s="72">
        <v>0</v>
      </c>
      <c r="AH246" s="72">
        <v>0</v>
      </c>
      <c r="AI246" s="72">
        <v>0</v>
      </c>
      <c r="AJ246" s="70">
        <v>1</v>
      </c>
      <c r="AK246" s="73">
        <v>0</v>
      </c>
      <c r="AL246" s="73">
        <v>4</v>
      </c>
      <c r="AM246" s="72">
        <v>9</v>
      </c>
      <c r="AN246" s="72">
        <v>5</v>
      </c>
      <c r="AO246" s="74">
        <v>2</v>
      </c>
      <c r="AP246" s="74">
        <v>3</v>
      </c>
      <c r="AQ246" s="74">
        <v>14</v>
      </c>
      <c r="AR246" s="74">
        <v>0</v>
      </c>
      <c r="AS246" s="74">
        <v>0</v>
      </c>
    </row>
    <row r="247" spans="1:45">
      <c r="A247" t="s">
        <v>1216</v>
      </c>
      <c r="B247" t="s">
        <v>1154</v>
      </c>
      <c r="C247" t="s">
        <v>727</v>
      </c>
      <c r="D247" t="s">
        <v>1217</v>
      </c>
      <c r="E247" s="298" t="s">
        <v>28</v>
      </c>
      <c r="G247">
        <v>11</v>
      </c>
      <c r="H247" s="69">
        <f t="shared" si="3"/>
        <v>9</v>
      </c>
      <c r="I247" s="70">
        <v>3</v>
      </c>
      <c r="J247" s="70">
        <v>0</v>
      </c>
      <c r="K247" s="70">
        <v>1</v>
      </c>
      <c r="L247" s="70"/>
      <c r="M247" s="70">
        <v>5</v>
      </c>
      <c r="N247" s="70">
        <v>0</v>
      </c>
      <c r="O247" s="70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2</v>
      </c>
      <c r="Y247" s="72">
        <v>2</v>
      </c>
      <c r="Z247" s="72">
        <v>0</v>
      </c>
      <c r="AA247" s="72">
        <v>4</v>
      </c>
      <c r="AB247" s="72">
        <v>15</v>
      </c>
      <c r="AC247" s="72">
        <v>3</v>
      </c>
      <c r="AD247" s="72">
        <v>0</v>
      </c>
      <c r="AE247" s="72">
        <v>18</v>
      </c>
      <c r="AF247" s="72">
        <v>0</v>
      </c>
      <c r="AG247" s="72">
        <v>0</v>
      </c>
      <c r="AH247" s="72">
        <v>0</v>
      </c>
      <c r="AI247" s="72">
        <v>0</v>
      </c>
      <c r="AJ247" s="70">
        <v>1</v>
      </c>
      <c r="AK247" s="73">
        <v>0</v>
      </c>
      <c r="AL247" s="73">
        <v>4</v>
      </c>
      <c r="AM247" s="72">
        <v>10</v>
      </c>
      <c r="AN247" s="72">
        <v>2</v>
      </c>
      <c r="AO247" s="74">
        <v>0</v>
      </c>
      <c r="AP247" s="74">
        <v>4</v>
      </c>
      <c r="AQ247" s="74">
        <v>14</v>
      </c>
      <c r="AR247" s="74">
        <v>0</v>
      </c>
      <c r="AS247" s="74">
        <v>0</v>
      </c>
    </row>
    <row r="248" spans="1:45">
      <c r="A248" t="s">
        <v>1218</v>
      </c>
      <c r="B248" t="s">
        <v>1154</v>
      </c>
      <c r="C248" t="s">
        <v>727</v>
      </c>
      <c r="D248" t="s">
        <v>1219</v>
      </c>
      <c r="E248" s="298" t="s">
        <v>28</v>
      </c>
      <c r="G248">
        <v>16</v>
      </c>
      <c r="H248" s="69">
        <f t="shared" si="3"/>
        <v>14</v>
      </c>
      <c r="I248" s="70">
        <v>9</v>
      </c>
      <c r="J248" s="70">
        <v>0</v>
      </c>
      <c r="K248" s="70">
        <v>1</v>
      </c>
      <c r="L248" s="70"/>
      <c r="M248" s="70">
        <v>4</v>
      </c>
      <c r="N248" s="70">
        <v>0</v>
      </c>
      <c r="O248" s="70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0</v>
      </c>
      <c r="X248" s="72">
        <v>2</v>
      </c>
      <c r="Y248" s="72">
        <v>2</v>
      </c>
      <c r="Z248" s="72">
        <v>0</v>
      </c>
      <c r="AA248" s="72">
        <v>4</v>
      </c>
      <c r="AB248" s="72">
        <v>24</v>
      </c>
      <c r="AC248" s="72">
        <v>4</v>
      </c>
      <c r="AD248" s="72">
        <v>0</v>
      </c>
      <c r="AE248" s="72">
        <v>28</v>
      </c>
      <c r="AF248" s="72">
        <v>0</v>
      </c>
      <c r="AG248" s="72">
        <v>0</v>
      </c>
      <c r="AH248" s="72">
        <v>0</v>
      </c>
      <c r="AI248" s="72">
        <v>0</v>
      </c>
      <c r="AJ248" s="70">
        <v>1</v>
      </c>
      <c r="AK248" s="73">
        <v>0</v>
      </c>
      <c r="AL248" s="73">
        <v>3</v>
      </c>
      <c r="AM248" s="72">
        <v>11</v>
      </c>
      <c r="AN248" s="72">
        <v>1</v>
      </c>
      <c r="AO248" s="74">
        <v>2</v>
      </c>
      <c r="AP248" s="74">
        <v>3</v>
      </c>
      <c r="AQ248" s="74">
        <v>12</v>
      </c>
      <c r="AR248" s="74">
        <v>0</v>
      </c>
      <c r="AS248" s="74">
        <v>0</v>
      </c>
    </row>
    <row r="249" spans="1:45">
      <c r="A249" t="s">
        <v>1220</v>
      </c>
      <c r="B249" t="s">
        <v>1154</v>
      </c>
      <c r="C249" t="s">
        <v>724</v>
      </c>
      <c r="D249" t="s">
        <v>1221</v>
      </c>
      <c r="E249" s="298" t="s">
        <v>28</v>
      </c>
      <c r="G249">
        <v>66</v>
      </c>
      <c r="H249" s="69">
        <f t="shared" si="3"/>
        <v>64</v>
      </c>
      <c r="I249" s="70">
        <v>55</v>
      </c>
      <c r="J249" s="70">
        <v>0</v>
      </c>
      <c r="K249" s="70">
        <v>1</v>
      </c>
      <c r="L249" s="70"/>
      <c r="M249" s="70">
        <v>8</v>
      </c>
      <c r="N249" s="70">
        <v>0</v>
      </c>
      <c r="O249" s="70">
        <v>0</v>
      </c>
      <c r="P249" s="72">
        <v>0</v>
      </c>
      <c r="Q249" s="72">
        <v>0</v>
      </c>
      <c r="R249" s="72">
        <v>0</v>
      </c>
      <c r="S249" s="72">
        <v>0</v>
      </c>
      <c r="T249" s="72">
        <v>0</v>
      </c>
      <c r="U249" s="72">
        <v>0</v>
      </c>
      <c r="V249" s="72">
        <v>18</v>
      </c>
      <c r="W249" s="72">
        <v>18</v>
      </c>
      <c r="X249" s="72">
        <v>38</v>
      </c>
      <c r="Y249" s="72">
        <v>2</v>
      </c>
      <c r="Z249" s="72">
        <v>0</v>
      </c>
      <c r="AA249" s="72">
        <v>40</v>
      </c>
      <c r="AB249" s="72">
        <v>68</v>
      </c>
      <c r="AC249" s="72">
        <v>2</v>
      </c>
      <c r="AD249" s="72">
        <v>0</v>
      </c>
      <c r="AE249" s="72">
        <v>70</v>
      </c>
      <c r="AF249" s="72">
        <v>0</v>
      </c>
      <c r="AG249" s="72">
        <v>0</v>
      </c>
      <c r="AH249" s="72">
        <v>0</v>
      </c>
      <c r="AI249" s="72">
        <v>0</v>
      </c>
      <c r="AJ249" s="70">
        <v>1</v>
      </c>
      <c r="AK249" s="73">
        <v>0</v>
      </c>
      <c r="AL249" s="73">
        <v>8</v>
      </c>
      <c r="AM249" s="72">
        <v>27</v>
      </c>
      <c r="AN249" s="72">
        <v>12</v>
      </c>
      <c r="AO249" s="74">
        <v>2</v>
      </c>
      <c r="AP249" s="74">
        <v>8</v>
      </c>
      <c r="AQ249" s="74">
        <v>39</v>
      </c>
      <c r="AR249" s="74">
        <v>0</v>
      </c>
      <c r="AS249" s="74">
        <v>0</v>
      </c>
    </row>
    <row r="250" spans="1:45" hidden="1">
      <c r="A250" t="s">
        <v>1222</v>
      </c>
      <c r="B250" t="s">
        <v>1154</v>
      </c>
      <c r="C250" t="s">
        <v>730</v>
      </c>
      <c r="D250" t="s">
        <v>1223</v>
      </c>
      <c r="E250" s="298" t="s">
        <v>2234</v>
      </c>
      <c r="G250">
        <v>0</v>
      </c>
      <c r="H250" s="69">
        <f t="shared" si="3"/>
        <v>0</v>
      </c>
      <c r="I250" s="70">
        <v>0</v>
      </c>
      <c r="J250" s="70">
        <v>0</v>
      </c>
      <c r="K250" s="70">
        <v>0</v>
      </c>
      <c r="L250" s="70"/>
      <c r="M250" s="70">
        <v>0</v>
      </c>
      <c r="N250" s="70">
        <v>0</v>
      </c>
      <c r="O250" s="70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0</v>
      </c>
      <c r="AH250" s="72">
        <v>0</v>
      </c>
      <c r="AI250" s="72">
        <v>0</v>
      </c>
      <c r="AJ250" s="70">
        <v>0</v>
      </c>
      <c r="AK250" s="73">
        <v>0</v>
      </c>
      <c r="AL250" s="73">
        <v>0</v>
      </c>
      <c r="AM250" s="72">
        <v>0</v>
      </c>
      <c r="AN250" s="72">
        <v>0</v>
      </c>
      <c r="AO250" s="74">
        <v>0</v>
      </c>
      <c r="AP250" s="74">
        <v>0</v>
      </c>
      <c r="AQ250" s="74">
        <v>0</v>
      </c>
      <c r="AR250" s="74">
        <v>0</v>
      </c>
      <c r="AS250" s="74">
        <v>0</v>
      </c>
    </row>
    <row r="251" spans="1:45">
      <c r="A251" t="s">
        <v>1224</v>
      </c>
      <c r="B251" t="s">
        <v>1154</v>
      </c>
      <c r="C251" t="s">
        <v>727</v>
      </c>
      <c r="D251" t="s">
        <v>1225</v>
      </c>
      <c r="E251" s="298" t="s">
        <v>28</v>
      </c>
      <c r="G251">
        <v>19</v>
      </c>
      <c r="H251" s="69">
        <f t="shared" si="3"/>
        <v>17</v>
      </c>
      <c r="I251" s="70">
        <v>13</v>
      </c>
      <c r="J251" s="70">
        <v>0</v>
      </c>
      <c r="K251" s="70">
        <v>1</v>
      </c>
      <c r="L251" s="70"/>
      <c r="M251" s="70">
        <v>3</v>
      </c>
      <c r="N251" s="70">
        <v>0</v>
      </c>
      <c r="O251" s="70">
        <v>0</v>
      </c>
      <c r="P251" s="72">
        <v>0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0</v>
      </c>
      <c r="W251" s="72">
        <v>0</v>
      </c>
      <c r="X251" s="72">
        <v>2</v>
      </c>
      <c r="Y251" s="72">
        <v>2</v>
      </c>
      <c r="Z251" s="72">
        <v>0</v>
      </c>
      <c r="AA251" s="72">
        <v>4</v>
      </c>
      <c r="AB251" s="72">
        <v>30</v>
      </c>
      <c r="AC251" s="72">
        <v>2</v>
      </c>
      <c r="AD251" s="72">
        <v>0</v>
      </c>
      <c r="AE251" s="72">
        <v>32</v>
      </c>
      <c r="AF251" s="72">
        <v>0</v>
      </c>
      <c r="AG251" s="72">
        <v>0</v>
      </c>
      <c r="AH251" s="72">
        <v>0</v>
      </c>
      <c r="AI251" s="72">
        <v>0</v>
      </c>
      <c r="AJ251" s="70">
        <v>1</v>
      </c>
      <c r="AK251" s="73">
        <v>0</v>
      </c>
      <c r="AL251" s="73">
        <v>3</v>
      </c>
      <c r="AM251" s="72">
        <v>9</v>
      </c>
      <c r="AN251" s="72">
        <v>4</v>
      </c>
      <c r="AO251" s="74">
        <v>0</v>
      </c>
      <c r="AP251" s="74">
        <v>4</v>
      </c>
      <c r="AQ251" s="74">
        <v>13</v>
      </c>
      <c r="AR251" s="74">
        <v>0</v>
      </c>
      <c r="AS251" s="74">
        <v>0</v>
      </c>
    </row>
    <row r="252" spans="1:45">
      <c r="A252" t="s">
        <v>1226</v>
      </c>
      <c r="B252" t="s">
        <v>1154</v>
      </c>
      <c r="C252" t="s">
        <v>727</v>
      </c>
      <c r="D252" t="s">
        <v>1227</v>
      </c>
      <c r="E252" s="298" t="s">
        <v>28</v>
      </c>
      <c r="G252">
        <v>16</v>
      </c>
      <c r="H252" s="69">
        <f t="shared" si="3"/>
        <v>14</v>
      </c>
      <c r="I252" s="70">
        <v>10</v>
      </c>
      <c r="J252" s="70">
        <v>0</v>
      </c>
      <c r="K252" s="70">
        <v>2</v>
      </c>
      <c r="L252" s="70"/>
      <c r="M252" s="70">
        <v>2</v>
      </c>
      <c r="N252" s="70">
        <v>0</v>
      </c>
      <c r="O252" s="70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3</v>
      </c>
      <c r="Y252" s="72">
        <v>3</v>
      </c>
      <c r="Z252" s="72">
        <v>0</v>
      </c>
      <c r="AA252" s="72">
        <v>6</v>
      </c>
      <c r="AB252" s="72">
        <v>24</v>
      </c>
      <c r="AC252" s="72">
        <v>0</v>
      </c>
      <c r="AD252" s="72">
        <v>2</v>
      </c>
      <c r="AE252" s="72">
        <v>26</v>
      </c>
      <c r="AF252" s="72">
        <v>0</v>
      </c>
      <c r="AG252" s="72">
        <v>0</v>
      </c>
      <c r="AH252" s="72">
        <v>0</v>
      </c>
      <c r="AI252" s="72">
        <v>0</v>
      </c>
      <c r="AJ252" s="70">
        <v>1</v>
      </c>
      <c r="AK252" s="73">
        <v>0</v>
      </c>
      <c r="AL252" s="73">
        <v>3</v>
      </c>
      <c r="AM252" s="72">
        <v>12</v>
      </c>
      <c r="AN252" s="72">
        <v>0</v>
      </c>
      <c r="AO252" s="74">
        <v>2</v>
      </c>
      <c r="AP252" s="74">
        <v>3</v>
      </c>
      <c r="AQ252" s="74">
        <v>12</v>
      </c>
      <c r="AR252" s="74">
        <v>0</v>
      </c>
      <c r="AS252" s="74">
        <v>0</v>
      </c>
    </row>
    <row r="253" spans="1:45">
      <c r="A253" t="s">
        <v>1228</v>
      </c>
      <c r="B253" t="s">
        <v>1154</v>
      </c>
      <c r="C253" t="s">
        <v>730</v>
      </c>
      <c r="D253" t="s">
        <v>1229</v>
      </c>
      <c r="E253" s="298" t="s">
        <v>28</v>
      </c>
      <c r="G253">
        <v>13</v>
      </c>
      <c r="H253" s="69">
        <f t="shared" si="3"/>
        <v>11</v>
      </c>
      <c r="I253" s="70">
        <v>8</v>
      </c>
      <c r="J253" s="70">
        <v>0</v>
      </c>
      <c r="K253" s="70">
        <v>1</v>
      </c>
      <c r="L253" s="70"/>
      <c r="M253" s="70">
        <v>2</v>
      </c>
      <c r="N253" s="70">
        <v>0</v>
      </c>
      <c r="O253" s="70">
        <v>0</v>
      </c>
      <c r="P253" s="72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2</v>
      </c>
      <c r="Y253" s="72">
        <v>2</v>
      </c>
      <c r="Z253" s="72">
        <v>0</v>
      </c>
      <c r="AA253" s="72">
        <v>4</v>
      </c>
      <c r="AB253" s="72">
        <v>20</v>
      </c>
      <c r="AC253" s="72">
        <v>2</v>
      </c>
      <c r="AD253" s="72">
        <v>0</v>
      </c>
      <c r="AE253" s="72">
        <v>22</v>
      </c>
      <c r="AF253" s="72">
        <v>0</v>
      </c>
      <c r="AG253" s="72">
        <v>0</v>
      </c>
      <c r="AH253" s="72">
        <v>0</v>
      </c>
      <c r="AI253" s="72">
        <v>0</v>
      </c>
      <c r="AJ253" s="70">
        <v>1</v>
      </c>
      <c r="AK253" s="73">
        <v>0</v>
      </c>
      <c r="AL253" s="73">
        <v>3</v>
      </c>
      <c r="AM253" s="72">
        <v>0</v>
      </c>
      <c r="AN253" s="72">
        <v>11</v>
      </c>
      <c r="AO253" s="74">
        <v>5</v>
      </c>
      <c r="AP253" s="74">
        <v>6</v>
      </c>
      <c r="AQ253" s="74">
        <v>11</v>
      </c>
      <c r="AR253" s="74">
        <v>0</v>
      </c>
      <c r="AS253" s="74">
        <v>0</v>
      </c>
    </row>
    <row r="254" spans="1:45">
      <c r="A254" t="s">
        <v>1230</v>
      </c>
      <c r="B254" t="s">
        <v>1154</v>
      </c>
      <c r="C254" t="s">
        <v>727</v>
      </c>
      <c r="D254" t="s">
        <v>1231</v>
      </c>
      <c r="E254" s="298" t="s">
        <v>28</v>
      </c>
      <c r="G254">
        <v>25</v>
      </c>
      <c r="H254" s="69">
        <f t="shared" si="3"/>
        <v>23</v>
      </c>
      <c r="I254" s="70">
        <v>13</v>
      </c>
      <c r="J254" s="70">
        <v>0</v>
      </c>
      <c r="K254" s="70">
        <v>2</v>
      </c>
      <c r="L254" s="70"/>
      <c r="M254" s="70">
        <v>8</v>
      </c>
      <c r="N254" s="70">
        <v>0</v>
      </c>
      <c r="O254" s="70">
        <v>0</v>
      </c>
      <c r="P254" s="72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11</v>
      </c>
      <c r="Y254" s="72">
        <v>3</v>
      </c>
      <c r="Z254" s="72">
        <v>0</v>
      </c>
      <c r="AA254" s="72">
        <v>14</v>
      </c>
      <c r="AB254" s="72">
        <v>28</v>
      </c>
      <c r="AC254" s="72">
        <v>1</v>
      </c>
      <c r="AD254" s="72">
        <v>1</v>
      </c>
      <c r="AE254" s="72">
        <v>30</v>
      </c>
      <c r="AF254" s="72">
        <v>0</v>
      </c>
      <c r="AG254" s="72">
        <v>0</v>
      </c>
      <c r="AH254" s="72">
        <v>0</v>
      </c>
      <c r="AI254" s="72">
        <v>0</v>
      </c>
      <c r="AJ254" s="70">
        <v>1</v>
      </c>
      <c r="AK254" s="73">
        <v>0</v>
      </c>
      <c r="AL254" s="73">
        <v>3</v>
      </c>
      <c r="AM254" s="72">
        <v>9</v>
      </c>
      <c r="AN254" s="72">
        <v>1</v>
      </c>
      <c r="AO254" s="74">
        <v>2</v>
      </c>
      <c r="AP254" s="74">
        <v>3</v>
      </c>
      <c r="AQ254" s="74">
        <v>10</v>
      </c>
      <c r="AR254" s="74">
        <v>0</v>
      </c>
      <c r="AS254" s="74">
        <v>0</v>
      </c>
    </row>
    <row r="255" spans="1:45">
      <c r="A255" t="s">
        <v>1232</v>
      </c>
      <c r="B255" t="s">
        <v>1154</v>
      </c>
      <c r="C255" t="s">
        <v>730</v>
      </c>
      <c r="D255" s="388" t="s">
        <v>1233</v>
      </c>
      <c r="E255" s="298" t="s">
        <v>28</v>
      </c>
      <c r="G255">
        <v>26</v>
      </c>
      <c r="H255" s="69">
        <f t="shared" si="3"/>
        <v>33</v>
      </c>
      <c r="I255" s="70">
        <v>0</v>
      </c>
      <c r="J255" s="70">
        <v>0</v>
      </c>
      <c r="K255" s="70">
        <v>24</v>
      </c>
      <c r="L255" s="70"/>
      <c r="M255" s="70">
        <v>0</v>
      </c>
      <c r="N255" s="70">
        <v>0</v>
      </c>
      <c r="O255" s="70">
        <v>9</v>
      </c>
      <c r="P255" s="72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2</v>
      </c>
      <c r="Y255" s="72">
        <v>3</v>
      </c>
      <c r="Z255" s="72">
        <v>0</v>
      </c>
      <c r="AA255" s="72">
        <v>5</v>
      </c>
      <c r="AB255" s="72">
        <v>6</v>
      </c>
      <c r="AC255" s="72">
        <v>0</v>
      </c>
      <c r="AD255" s="72">
        <v>0</v>
      </c>
      <c r="AE255" s="72">
        <v>6</v>
      </c>
      <c r="AF255" s="72">
        <v>0</v>
      </c>
      <c r="AG255" s="72">
        <v>0</v>
      </c>
      <c r="AH255" s="72">
        <v>0</v>
      </c>
      <c r="AI255" s="72">
        <v>0</v>
      </c>
      <c r="AJ255" s="70">
        <v>1</v>
      </c>
      <c r="AK255" s="73">
        <v>0</v>
      </c>
      <c r="AL255" s="73">
        <v>3</v>
      </c>
      <c r="AM255" s="72">
        <v>14</v>
      </c>
      <c r="AN255" s="72">
        <v>4</v>
      </c>
      <c r="AO255" s="74">
        <v>2</v>
      </c>
      <c r="AP255" s="74">
        <v>3</v>
      </c>
      <c r="AQ255" s="74">
        <v>18</v>
      </c>
      <c r="AR255" s="74">
        <v>37</v>
      </c>
      <c r="AS255" s="74">
        <v>0</v>
      </c>
    </row>
    <row r="256" spans="1:45">
      <c r="A256" t="s">
        <v>1234</v>
      </c>
      <c r="B256" t="s">
        <v>1154</v>
      </c>
      <c r="C256" t="s">
        <v>727</v>
      </c>
      <c r="D256" t="s">
        <v>1235</v>
      </c>
      <c r="E256" s="298" t="s">
        <v>28</v>
      </c>
      <c r="G256">
        <v>18</v>
      </c>
      <c r="H256" s="69">
        <f t="shared" si="3"/>
        <v>16</v>
      </c>
      <c r="I256" s="70">
        <v>9</v>
      </c>
      <c r="J256" s="70">
        <v>0</v>
      </c>
      <c r="K256" s="70">
        <v>1</v>
      </c>
      <c r="L256" s="70"/>
      <c r="M256" s="70">
        <v>6</v>
      </c>
      <c r="N256" s="70">
        <v>0</v>
      </c>
      <c r="O256" s="70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2</v>
      </c>
      <c r="Y256" s="72">
        <v>2</v>
      </c>
      <c r="Z256" s="72">
        <v>0</v>
      </c>
      <c r="AA256" s="72">
        <v>4</v>
      </c>
      <c r="AB256" s="72">
        <v>25</v>
      </c>
      <c r="AC256" s="72">
        <v>3</v>
      </c>
      <c r="AD256" s="72">
        <v>0</v>
      </c>
      <c r="AE256" s="72">
        <v>28</v>
      </c>
      <c r="AF256" s="72">
        <v>0</v>
      </c>
      <c r="AG256" s="72">
        <v>0</v>
      </c>
      <c r="AH256" s="72">
        <v>0</v>
      </c>
      <c r="AI256" s="72">
        <v>0</v>
      </c>
      <c r="AJ256" s="70">
        <v>1</v>
      </c>
      <c r="AK256" s="73">
        <v>0</v>
      </c>
      <c r="AL256" s="73">
        <v>4</v>
      </c>
      <c r="AM256" s="72">
        <v>7</v>
      </c>
      <c r="AN256" s="72">
        <v>4</v>
      </c>
      <c r="AO256" s="74">
        <v>2</v>
      </c>
      <c r="AP256" s="74">
        <v>4</v>
      </c>
      <c r="AQ256" s="74">
        <v>11</v>
      </c>
      <c r="AR256" s="74">
        <v>0</v>
      </c>
      <c r="AS256" s="74">
        <v>0</v>
      </c>
    </row>
    <row r="257" spans="1:45">
      <c r="A257" t="s">
        <v>1236</v>
      </c>
      <c r="B257" t="s">
        <v>1154</v>
      </c>
      <c r="C257" t="s">
        <v>727</v>
      </c>
      <c r="D257" t="s">
        <v>1237</v>
      </c>
      <c r="E257" s="298" t="s">
        <v>28</v>
      </c>
      <c r="G257">
        <v>17</v>
      </c>
      <c r="H257" s="69">
        <f t="shared" si="3"/>
        <v>15</v>
      </c>
      <c r="I257" s="70">
        <v>6</v>
      </c>
      <c r="J257" s="70">
        <v>0</v>
      </c>
      <c r="K257" s="70">
        <v>1</v>
      </c>
      <c r="L257" s="70"/>
      <c r="M257" s="70">
        <v>8</v>
      </c>
      <c r="N257" s="70">
        <v>0</v>
      </c>
      <c r="O257" s="70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2</v>
      </c>
      <c r="Y257" s="72">
        <v>2</v>
      </c>
      <c r="Z257" s="72">
        <v>0</v>
      </c>
      <c r="AA257" s="72">
        <v>4</v>
      </c>
      <c r="AB257" s="72">
        <v>22</v>
      </c>
      <c r="AC257" s="72">
        <v>8</v>
      </c>
      <c r="AD257" s="72">
        <v>0</v>
      </c>
      <c r="AE257" s="72">
        <v>30</v>
      </c>
      <c r="AF257" s="72">
        <v>0</v>
      </c>
      <c r="AG257" s="72">
        <v>0</v>
      </c>
      <c r="AH257" s="72">
        <v>0</v>
      </c>
      <c r="AI257" s="72">
        <v>0</v>
      </c>
      <c r="AJ257" s="70">
        <v>1</v>
      </c>
      <c r="AK257" s="73">
        <v>0</v>
      </c>
      <c r="AL257" s="73">
        <v>4</v>
      </c>
      <c r="AM257" s="72">
        <v>0</v>
      </c>
      <c r="AN257" s="72">
        <v>3</v>
      </c>
      <c r="AO257" s="74">
        <v>2</v>
      </c>
      <c r="AP257" s="74">
        <v>3</v>
      </c>
      <c r="AQ257" s="74">
        <v>9</v>
      </c>
      <c r="AR257" s="74">
        <v>0</v>
      </c>
      <c r="AS257" s="74">
        <v>0</v>
      </c>
    </row>
    <row r="258" spans="1:45">
      <c r="A258" t="s">
        <v>1238</v>
      </c>
      <c r="B258" t="s">
        <v>1154</v>
      </c>
      <c r="C258" t="s">
        <v>727</v>
      </c>
      <c r="D258" t="s">
        <v>1239</v>
      </c>
      <c r="E258" s="298" t="s">
        <v>28</v>
      </c>
      <c r="G258">
        <v>7</v>
      </c>
      <c r="H258" s="69">
        <f t="shared" si="3"/>
        <v>5</v>
      </c>
      <c r="I258" s="70">
        <v>4</v>
      </c>
      <c r="J258" s="70">
        <v>0</v>
      </c>
      <c r="K258" s="70">
        <v>1</v>
      </c>
      <c r="L258" s="70"/>
      <c r="M258" s="70">
        <v>0</v>
      </c>
      <c r="N258" s="70">
        <v>0</v>
      </c>
      <c r="O258" s="70">
        <v>0</v>
      </c>
      <c r="P258" s="72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2</v>
      </c>
      <c r="Y258" s="72">
        <v>2</v>
      </c>
      <c r="Z258" s="72">
        <v>0</v>
      </c>
      <c r="AA258" s="72">
        <v>4</v>
      </c>
      <c r="AB258" s="72">
        <v>8</v>
      </c>
      <c r="AC258" s="72">
        <v>0</v>
      </c>
      <c r="AD258" s="72">
        <v>0</v>
      </c>
      <c r="AE258" s="72">
        <v>8</v>
      </c>
      <c r="AF258" s="72">
        <v>0</v>
      </c>
      <c r="AG258" s="72">
        <v>0</v>
      </c>
      <c r="AH258" s="72">
        <v>0</v>
      </c>
      <c r="AI258" s="72">
        <v>0</v>
      </c>
      <c r="AJ258" s="70">
        <v>1</v>
      </c>
      <c r="AK258" s="73">
        <v>0</v>
      </c>
      <c r="AL258" s="73">
        <v>1</v>
      </c>
      <c r="AM258" s="72">
        <v>1</v>
      </c>
      <c r="AN258" s="72">
        <v>2</v>
      </c>
      <c r="AO258" s="74">
        <v>1</v>
      </c>
      <c r="AP258" s="74">
        <v>1</v>
      </c>
      <c r="AQ258" s="74">
        <v>3</v>
      </c>
      <c r="AR258" s="74">
        <v>0</v>
      </c>
      <c r="AS258" s="74">
        <v>0</v>
      </c>
    </row>
    <row r="259" spans="1:45">
      <c r="A259" t="s">
        <v>1240</v>
      </c>
      <c r="B259" t="s">
        <v>1154</v>
      </c>
      <c r="C259" t="s">
        <v>727</v>
      </c>
      <c r="D259" t="s">
        <v>1241</v>
      </c>
      <c r="E259" s="298" t="s">
        <v>28</v>
      </c>
      <c r="G259">
        <v>15</v>
      </c>
      <c r="H259" s="69">
        <f t="shared" si="3"/>
        <v>13</v>
      </c>
      <c r="I259" s="70">
        <v>7</v>
      </c>
      <c r="J259" s="70">
        <v>0</v>
      </c>
      <c r="K259" s="70">
        <v>1</v>
      </c>
      <c r="L259" s="70"/>
      <c r="M259" s="70">
        <v>5</v>
      </c>
      <c r="N259" s="70">
        <v>0</v>
      </c>
      <c r="O259" s="70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2</v>
      </c>
      <c r="Y259" s="72">
        <v>2</v>
      </c>
      <c r="Z259" s="72">
        <v>0</v>
      </c>
      <c r="AA259" s="72">
        <v>4</v>
      </c>
      <c r="AB259" s="72">
        <v>24</v>
      </c>
      <c r="AC259" s="72">
        <v>2</v>
      </c>
      <c r="AD259" s="72">
        <v>0</v>
      </c>
      <c r="AE259" s="72">
        <v>26</v>
      </c>
      <c r="AF259" s="72">
        <v>0</v>
      </c>
      <c r="AG259" s="72">
        <v>0</v>
      </c>
      <c r="AH259" s="72">
        <v>0</v>
      </c>
      <c r="AI259" s="72">
        <v>0</v>
      </c>
      <c r="AJ259" s="70">
        <v>1</v>
      </c>
      <c r="AK259" s="73">
        <v>0</v>
      </c>
      <c r="AL259" s="73">
        <v>4</v>
      </c>
      <c r="AM259" s="72">
        <v>12</v>
      </c>
      <c r="AN259" s="72">
        <v>0</v>
      </c>
      <c r="AO259" s="74">
        <v>2</v>
      </c>
      <c r="AP259" s="74">
        <v>4</v>
      </c>
      <c r="AQ259" s="74">
        <v>12</v>
      </c>
      <c r="AR259" s="74">
        <v>0</v>
      </c>
      <c r="AS259" s="74">
        <v>0</v>
      </c>
    </row>
    <row r="260" spans="1:45">
      <c r="A260" t="s">
        <v>1242</v>
      </c>
      <c r="B260" t="s">
        <v>1154</v>
      </c>
      <c r="C260" t="s">
        <v>727</v>
      </c>
      <c r="D260" t="s">
        <v>1243</v>
      </c>
      <c r="E260" s="298" t="s">
        <v>28</v>
      </c>
      <c r="G260">
        <v>21</v>
      </c>
      <c r="H260" s="69">
        <f t="shared" si="3"/>
        <v>19</v>
      </c>
      <c r="I260" s="70">
        <v>8</v>
      </c>
      <c r="J260" s="70">
        <v>0</v>
      </c>
      <c r="K260" s="70">
        <v>2</v>
      </c>
      <c r="L260" s="70"/>
      <c r="M260" s="70">
        <v>9</v>
      </c>
      <c r="N260" s="70">
        <v>0</v>
      </c>
      <c r="O260" s="70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2</v>
      </c>
      <c r="Y260" s="72">
        <v>2</v>
      </c>
      <c r="Z260" s="72">
        <v>0</v>
      </c>
      <c r="AA260" s="72">
        <v>4</v>
      </c>
      <c r="AB260" s="72">
        <v>29</v>
      </c>
      <c r="AC260" s="72">
        <v>4</v>
      </c>
      <c r="AD260" s="72">
        <v>1</v>
      </c>
      <c r="AE260" s="72">
        <v>34</v>
      </c>
      <c r="AF260" s="72">
        <v>0</v>
      </c>
      <c r="AG260" s="72">
        <v>0</v>
      </c>
      <c r="AH260" s="72">
        <v>0</v>
      </c>
      <c r="AI260" s="72">
        <v>0</v>
      </c>
      <c r="AJ260" s="70">
        <v>1</v>
      </c>
      <c r="AK260" s="73">
        <v>0</v>
      </c>
      <c r="AL260" s="73">
        <v>7</v>
      </c>
      <c r="AM260" s="72">
        <v>13</v>
      </c>
      <c r="AN260" s="72">
        <v>1</v>
      </c>
      <c r="AO260" s="74">
        <v>2</v>
      </c>
      <c r="AP260" s="74">
        <v>6</v>
      </c>
      <c r="AQ260" s="74">
        <v>13</v>
      </c>
      <c r="AR260" s="74">
        <v>0</v>
      </c>
      <c r="AS260" s="74">
        <v>0</v>
      </c>
    </row>
    <row r="261" spans="1:45">
      <c r="A261" t="s">
        <v>1244</v>
      </c>
      <c r="B261" t="s">
        <v>1154</v>
      </c>
      <c r="C261" t="s">
        <v>727</v>
      </c>
      <c r="D261" t="s">
        <v>1245</v>
      </c>
      <c r="E261" s="298" t="s">
        <v>28</v>
      </c>
      <c r="G261">
        <v>13</v>
      </c>
      <c r="H261" s="69">
        <f t="shared" si="3"/>
        <v>11</v>
      </c>
      <c r="I261" s="70">
        <v>4</v>
      </c>
      <c r="J261" s="70">
        <v>0</v>
      </c>
      <c r="K261" s="70">
        <v>2</v>
      </c>
      <c r="L261" s="70"/>
      <c r="M261" s="70">
        <v>5</v>
      </c>
      <c r="N261" s="70">
        <v>0</v>
      </c>
      <c r="O261" s="70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2</v>
      </c>
      <c r="Y261" s="72">
        <v>2</v>
      </c>
      <c r="Z261" s="72">
        <v>0</v>
      </c>
      <c r="AA261" s="72">
        <v>4</v>
      </c>
      <c r="AB261" s="72">
        <v>18</v>
      </c>
      <c r="AC261" s="72">
        <v>4</v>
      </c>
      <c r="AD261" s="72">
        <v>0</v>
      </c>
      <c r="AE261" s="72">
        <v>22</v>
      </c>
      <c r="AF261" s="72">
        <v>0</v>
      </c>
      <c r="AG261" s="72">
        <v>0</v>
      </c>
      <c r="AH261" s="72">
        <v>0</v>
      </c>
      <c r="AI261" s="72">
        <v>0</v>
      </c>
      <c r="AJ261" s="70">
        <v>1</v>
      </c>
      <c r="AK261" s="73">
        <v>0</v>
      </c>
      <c r="AL261" s="73">
        <v>4</v>
      </c>
      <c r="AM261" s="72">
        <v>8</v>
      </c>
      <c r="AN261" s="72">
        <v>0</v>
      </c>
      <c r="AO261" s="74">
        <v>2</v>
      </c>
      <c r="AP261" s="74">
        <v>0</v>
      </c>
      <c r="AQ261" s="74">
        <v>8</v>
      </c>
      <c r="AR261" s="74">
        <v>4</v>
      </c>
      <c r="AS261" s="74">
        <v>0</v>
      </c>
    </row>
    <row r="262" spans="1:45">
      <c r="A262" t="s">
        <v>1246</v>
      </c>
      <c r="B262" t="s">
        <v>1154</v>
      </c>
      <c r="C262" t="s">
        <v>727</v>
      </c>
      <c r="D262" t="s">
        <v>1247</v>
      </c>
      <c r="E262" s="298" t="s">
        <v>28</v>
      </c>
      <c r="G262">
        <v>10</v>
      </c>
      <c r="H262" s="69">
        <f t="shared" ref="H262:H325" si="4">SUM(I262,J262,K262,L262,M262,N262,O262)</f>
        <v>8</v>
      </c>
      <c r="I262" s="70">
        <v>5</v>
      </c>
      <c r="J262" s="70">
        <v>0</v>
      </c>
      <c r="K262" s="70">
        <v>1</v>
      </c>
      <c r="L262" s="70"/>
      <c r="M262" s="70">
        <v>2</v>
      </c>
      <c r="N262" s="70">
        <v>0</v>
      </c>
      <c r="O262" s="70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1</v>
      </c>
      <c r="Y262" s="72">
        <v>1</v>
      </c>
      <c r="Z262" s="72">
        <v>0</v>
      </c>
      <c r="AA262" s="72">
        <v>2</v>
      </c>
      <c r="AB262" s="72">
        <v>13</v>
      </c>
      <c r="AC262" s="72">
        <v>0</v>
      </c>
      <c r="AD262" s="72">
        <v>0</v>
      </c>
      <c r="AE262" s="72">
        <v>13</v>
      </c>
      <c r="AF262" s="72">
        <v>1</v>
      </c>
      <c r="AG262" s="72">
        <v>0</v>
      </c>
      <c r="AH262" s="72">
        <v>0</v>
      </c>
      <c r="AI262" s="72">
        <v>1</v>
      </c>
      <c r="AJ262" s="70">
        <v>1</v>
      </c>
      <c r="AK262" s="73">
        <v>0</v>
      </c>
      <c r="AL262" s="73">
        <v>0</v>
      </c>
      <c r="AM262" s="72">
        <v>0</v>
      </c>
      <c r="AN262" s="72">
        <v>0</v>
      </c>
      <c r="AO262" s="74">
        <v>1</v>
      </c>
      <c r="AP262" s="74">
        <v>0</v>
      </c>
      <c r="AQ262" s="74">
        <v>0</v>
      </c>
      <c r="AR262" s="74">
        <v>0</v>
      </c>
      <c r="AS262" s="74">
        <v>0</v>
      </c>
    </row>
    <row r="263" spans="1:45">
      <c r="A263" t="s">
        <v>1248</v>
      </c>
      <c r="B263" t="s">
        <v>1154</v>
      </c>
      <c r="C263" t="s">
        <v>724</v>
      </c>
      <c r="D263" t="s">
        <v>1249</v>
      </c>
      <c r="E263" s="298" t="s">
        <v>28</v>
      </c>
      <c r="G263">
        <v>44</v>
      </c>
      <c r="H263" s="69">
        <f t="shared" si="4"/>
        <v>42</v>
      </c>
      <c r="I263" s="70">
        <v>34</v>
      </c>
      <c r="J263" s="70">
        <v>0</v>
      </c>
      <c r="K263" s="70">
        <v>1</v>
      </c>
      <c r="L263" s="70"/>
      <c r="M263" s="70">
        <v>7</v>
      </c>
      <c r="N263" s="70">
        <v>0</v>
      </c>
      <c r="O263" s="70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11</v>
      </c>
      <c r="W263" s="72">
        <v>11</v>
      </c>
      <c r="X263" s="72">
        <v>34</v>
      </c>
      <c r="Y263" s="72">
        <v>2</v>
      </c>
      <c r="Z263" s="72">
        <v>0</v>
      </c>
      <c r="AA263" s="72">
        <v>36</v>
      </c>
      <c r="AB263" s="72">
        <v>36</v>
      </c>
      <c r="AC263" s="72">
        <v>1</v>
      </c>
      <c r="AD263" s="72">
        <v>0</v>
      </c>
      <c r="AE263" s="72">
        <v>37</v>
      </c>
      <c r="AF263" s="72">
        <v>0</v>
      </c>
      <c r="AG263" s="72">
        <v>0</v>
      </c>
      <c r="AH263" s="72">
        <v>0</v>
      </c>
      <c r="AI263" s="72">
        <v>0</v>
      </c>
      <c r="AJ263" s="70">
        <v>1</v>
      </c>
      <c r="AK263" s="73">
        <v>0</v>
      </c>
      <c r="AL263" s="73">
        <v>6</v>
      </c>
      <c r="AM263" s="72">
        <v>15</v>
      </c>
      <c r="AN263" s="72">
        <v>0</v>
      </c>
      <c r="AO263" s="74">
        <v>2</v>
      </c>
      <c r="AP263" s="74">
        <v>5</v>
      </c>
      <c r="AQ263" s="74">
        <v>20</v>
      </c>
      <c r="AR263" s="74">
        <v>0</v>
      </c>
      <c r="AS263" s="74">
        <v>0</v>
      </c>
    </row>
    <row r="264" spans="1:45">
      <c r="A264" t="s">
        <v>1250</v>
      </c>
      <c r="B264" t="s">
        <v>1154</v>
      </c>
      <c r="C264" t="s">
        <v>730</v>
      </c>
      <c r="D264" t="s">
        <v>1251</v>
      </c>
      <c r="E264" s="298" t="s">
        <v>28</v>
      </c>
      <c r="G264">
        <v>35</v>
      </c>
      <c r="H264" s="69">
        <f t="shared" si="4"/>
        <v>33</v>
      </c>
      <c r="I264" s="70">
        <v>27</v>
      </c>
      <c r="J264" s="70">
        <v>0</v>
      </c>
      <c r="K264" s="70">
        <v>2</v>
      </c>
      <c r="L264" s="70"/>
      <c r="M264" s="70">
        <v>4</v>
      </c>
      <c r="N264" s="70">
        <v>0</v>
      </c>
      <c r="O264" s="70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</v>
      </c>
      <c r="Y264" s="72">
        <v>2</v>
      </c>
      <c r="Z264" s="72">
        <v>0</v>
      </c>
      <c r="AA264" s="72">
        <v>4</v>
      </c>
      <c r="AB264" s="72">
        <v>60</v>
      </c>
      <c r="AC264" s="72">
        <v>1</v>
      </c>
      <c r="AD264" s="72">
        <v>1</v>
      </c>
      <c r="AE264" s="72">
        <v>62</v>
      </c>
      <c r="AF264" s="72">
        <v>0</v>
      </c>
      <c r="AG264" s="72">
        <v>0</v>
      </c>
      <c r="AH264" s="72">
        <v>0</v>
      </c>
      <c r="AI264" s="72">
        <v>0</v>
      </c>
      <c r="AJ264" s="70">
        <v>1</v>
      </c>
      <c r="AK264" s="73">
        <v>0</v>
      </c>
      <c r="AL264" s="73">
        <v>5</v>
      </c>
      <c r="AM264" s="72">
        <v>28</v>
      </c>
      <c r="AN264" s="72">
        <v>0</v>
      </c>
      <c r="AO264" s="74">
        <v>2</v>
      </c>
      <c r="AP264" s="74">
        <v>3</v>
      </c>
      <c r="AQ264" s="74">
        <v>28</v>
      </c>
      <c r="AR264" s="74">
        <v>0</v>
      </c>
      <c r="AS264" s="74">
        <v>0</v>
      </c>
    </row>
    <row r="265" spans="1:45">
      <c r="A265" t="s">
        <v>1252</v>
      </c>
      <c r="B265" t="s">
        <v>1154</v>
      </c>
      <c r="C265" t="s">
        <v>727</v>
      </c>
      <c r="D265" t="s">
        <v>1253</v>
      </c>
      <c r="E265" s="298" t="s">
        <v>28</v>
      </c>
      <c r="G265">
        <v>27</v>
      </c>
      <c r="H265" s="69">
        <f t="shared" si="4"/>
        <v>25</v>
      </c>
      <c r="I265" s="70">
        <v>15</v>
      </c>
      <c r="J265" s="70">
        <v>0</v>
      </c>
      <c r="K265" s="70">
        <v>2</v>
      </c>
      <c r="L265" s="70"/>
      <c r="M265" s="70">
        <v>8</v>
      </c>
      <c r="N265" s="70">
        <v>0</v>
      </c>
      <c r="O265" s="70">
        <v>0</v>
      </c>
      <c r="P265" s="72">
        <v>0</v>
      </c>
      <c r="Q265" s="72">
        <v>0</v>
      </c>
      <c r="R265" s="72">
        <v>0</v>
      </c>
      <c r="S265" s="72">
        <v>0</v>
      </c>
      <c r="T265" s="72">
        <v>0</v>
      </c>
      <c r="U265" s="72">
        <v>0</v>
      </c>
      <c r="V265" s="72">
        <v>0</v>
      </c>
      <c r="W265" s="72">
        <v>0</v>
      </c>
      <c r="X265" s="72">
        <v>2</v>
      </c>
      <c r="Y265" s="72">
        <v>2</v>
      </c>
      <c r="Z265" s="72">
        <v>0</v>
      </c>
      <c r="AA265" s="72">
        <v>4</v>
      </c>
      <c r="AB265" s="72">
        <v>45</v>
      </c>
      <c r="AC265" s="72">
        <v>4</v>
      </c>
      <c r="AD265" s="72">
        <v>1</v>
      </c>
      <c r="AE265" s="72">
        <v>50</v>
      </c>
      <c r="AF265" s="72">
        <v>0</v>
      </c>
      <c r="AG265" s="72">
        <v>0</v>
      </c>
      <c r="AH265" s="72">
        <v>0</v>
      </c>
      <c r="AI265" s="72">
        <v>0</v>
      </c>
      <c r="AJ265" s="70">
        <v>1</v>
      </c>
      <c r="AK265" s="73">
        <v>0</v>
      </c>
      <c r="AL265" s="73">
        <v>8</v>
      </c>
      <c r="AM265" s="72">
        <v>20</v>
      </c>
      <c r="AN265" s="72">
        <v>11</v>
      </c>
      <c r="AO265" s="74">
        <v>2</v>
      </c>
      <c r="AP265" s="74">
        <v>8</v>
      </c>
      <c r="AQ265" s="74">
        <v>32</v>
      </c>
      <c r="AR265" s="74">
        <v>0</v>
      </c>
      <c r="AS265" s="74">
        <v>0</v>
      </c>
    </row>
    <row r="266" spans="1:45">
      <c r="A266" t="s">
        <v>1254</v>
      </c>
      <c r="B266" t="s">
        <v>1255</v>
      </c>
      <c r="C266" t="s">
        <v>727</v>
      </c>
      <c r="D266" t="s">
        <v>1256</v>
      </c>
      <c r="E266" s="298" t="s">
        <v>28</v>
      </c>
      <c r="G266">
        <v>29</v>
      </c>
      <c r="H266" s="69">
        <f t="shared" si="4"/>
        <v>27</v>
      </c>
      <c r="I266" s="70">
        <v>23</v>
      </c>
      <c r="J266" s="70">
        <v>0</v>
      </c>
      <c r="K266" s="70">
        <v>1</v>
      </c>
      <c r="L266" s="70"/>
      <c r="M266" s="70">
        <v>3</v>
      </c>
      <c r="N266" s="70">
        <v>0</v>
      </c>
      <c r="O266" s="70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2</v>
      </c>
      <c r="U266" s="72">
        <v>0</v>
      </c>
      <c r="V266" s="72">
        <v>0</v>
      </c>
      <c r="W266" s="72">
        <v>2</v>
      </c>
      <c r="X266" s="72">
        <v>21</v>
      </c>
      <c r="Y266" s="72">
        <v>3</v>
      </c>
      <c r="Z266" s="72">
        <v>0</v>
      </c>
      <c r="AA266" s="72">
        <v>24</v>
      </c>
      <c r="AB266" s="72">
        <v>14</v>
      </c>
      <c r="AC266" s="72">
        <v>0</v>
      </c>
      <c r="AD266" s="72">
        <v>0</v>
      </c>
      <c r="AE266" s="72">
        <v>14</v>
      </c>
      <c r="AF266" s="72">
        <v>15</v>
      </c>
      <c r="AG266" s="72">
        <v>0</v>
      </c>
      <c r="AH266" s="72">
        <v>0</v>
      </c>
      <c r="AI266" s="72">
        <v>15</v>
      </c>
      <c r="AJ266" s="70">
        <v>1</v>
      </c>
      <c r="AK266" s="73">
        <v>0</v>
      </c>
      <c r="AL266" s="73">
        <v>4</v>
      </c>
      <c r="AM266" s="72">
        <v>9</v>
      </c>
      <c r="AN266" s="72">
        <v>1</v>
      </c>
      <c r="AO266" s="74">
        <v>1</v>
      </c>
      <c r="AP266" s="74">
        <v>4</v>
      </c>
      <c r="AQ266" s="74">
        <v>10</v>
      </c>
      <c r="AR266" s="74">
        <v>0</v>
      </c>
      <c r="AS266" s="74">
        <v>0</v>
      </c>
    </row>
    <row r="267" spans="1:45">
      <c r="A267" t="s">
        <v>1257</v>
      </c>
      <c r="B267" t="s">
        <v>1255</v>
      </c>
      <c r="C267" t="s">
        <v>727</v>
      </c>
      <c r="D267" t="s">
        <v>1258</v>
      </c>
      <c r="E267" s="298" t="s">
        <v>28</v>
      </c>
      <c r="G267">
        <v>18</v>
      </c>
      <c r="H267" s="69">
        <f t="shared" si="4"/>
        <v>16</v>
      </c>
      <c r="I267" s="70">
        <v>9</v>
      </c>
      <c r="J267" s="70">
        <v>0</v>
      </c>
      <c r="K267" s="70">
        <v>1</v>
      </c>
      <c r="L267" s="70"/>
      <c r="M267" s="70">
        <v>6</v>
      </c>
      <c r="N267" s="70">
        <v>0</v>
      </c>
      <c r="O267" s="70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17</v>
      </c>
      <c r="Y267" s="72">
        <v>2</v>
      </c>
      <c r="Z267" s="72">
        <v>0</v>
      </c>
      <c r="AA267" s="72">
        <v>19</v>
      </c>
      <c r="AB267" s="72">
        <v>13</v>
      </c>
      <c r="AC267" s="72">
        <v>0</v>
      </c>
      <c r="AD267" s="72">
        <v>0</v>
      </c>
      <c r="AE267" s="72">
        <v>13</v>
      </c>
      <c r="AF267" s="72">
        <v>0</v>
      </c>
      <c r="AG267" s="72">
        <v>1</v>
      </c>
      <c r="AH267" s="72">
        <v>0</v>
      </c>
      <c r="AI267" s="72">
        <v>1</v>
      </c>
      <c r="AJ267" s="70">
        <v>1</v>
      </c>
      <c r="AK267" s="73">
        <v>0</v>
      </c>
      <c r="AL267" s="73">
        <v>3</v>
      </c>
      <c r="AM267" s="72">
        <v>11</v>
      </c>
      <c r="AN267" s="72">
        <v>3</v>
      </c>
      <c r="AO267" s="74">
        <v>1</v>
      </c>
      <c r="AP267" s="74">
        <v>4</v>
      </c>
      <c r="AQ267" s="74">
        <v>14</v>
      </c>
      <c r="AR267" s="74">
        <v>0</v>
      </c>
      <c r="AS267" s="74">
        <v>0</v>
      </c>
    </row>
    <row r="268" spans="1:45">
      <c r="A268" t="s">
        <v>1259</v>
      </c>
      <c r="B268" t="s">
        <v>1255</v>
      </c>
      <c r="C268" t="s">
        <v>727</v>
      </c>
      <c r="D268" t="s">
        <v>1260</v>
      </c>
      <c r="E268" s="298" t="s">
        <v>28</v>
      </c>
      <c r="G268">
        <v>31</v>
      </c>
      <c r="H268" s="69">
        <f t="shared" si="4"/>
        <v>29</v>
      </c>
      <c r="I268" s="70">
        <v>23</v>
      </c>
      <c r="J268" s="70">
        <v>2</v>
      </c>
      <c r="K268" s="70">
        <v>1</v>
      </c>
      <c r="L268" s="70"/>
      <c r="M268" s="70">
        <v>3</v>
      </c>
      <c r="N268" s="70">
        <v>0</v>
      </c>
      <c r="O268" s="70">
        <v>0</v>
      </c>
      <c r="P268" s="72">
        <v>2</v>
      </c>
      <c r="Q268" s="72">
        <v>0</v>
      </c>
      <c r="R268" s="72">
        <v>0</v>
      </c>
      <c r="S268" s="72">
        <v>2</v>
      </c>
      <c r="T268" s="72">
        <v>0</v>
      </c>
      <c r="U268" s="72">
        <v>0</v>
      </c>
      <c r="V268" s="72">
        <v>0</v>
      </c>
      <c r="W268" s="72">
        <v>0</v>
      </c>
      <c r="X268" s="72">
        <v>29</v>
      </c>
      <c r="Y268" s="72">
        <v>6</v>
      </c>
      <c r="Z268" s="72">
        <v>0</v>
      </c>
      <c r="AA268" s="72">
        <v>35</v>
      </c>
      <c r="AB268" s="72">
        <v>14</v>
      </c>
      <c r="AC268" s="72">
        <v>0</v>
      </c>
      <c r="AD268" s="72">
        <v>0</v>
      </c>
      <c r="AE268" s="72">
        <v>14</v>
      </c>
      <c r="AF268" s="72">
        <v>3</v>
      </c>
      <c r="AG268" s="72">
        <v>0</v>
      </c>
      <c r="AH268" s="72">
        <v>0</v>
      </c>
      <c r="AI268" s="72">
        <v>3</v>
      </c>
      <c r="AJ268" s="70">
        <v>1</v>
      </c>
      <c r="AK268" s="73">
        <v>0</v>
      </c>
      <c r="AL268" s="73">
        <v>7</v>
      </c>
      <c r="AM268" s="72">
        <v>30</v>
      </c>
      <c r="AN268" s="72">
        <v>5</v>
      </c>
      <c r="AO268" s="74">
        <v>1</v>
      </c>
      <c r="AP268" s="74">
        <v>7</v>
      </c>
      <c r="AQ268" s="74">
        <v>33</v>
      </c>
      <c r="AR268" s="74">
        <v>2</v>
      </c>
      <c r="AS268" s="74">
        <v>0</v>
      </c>
    </row>
    <row r="269" spans="1:45">
      <c r="A269" t="s">
        <v>1261</v>
      </c>
      <c r="B269" t="s">
        <v>1255</v>
      </c>
      <c r="C269" t="s">
        <v>727</v>
      </c>
      <c r="D269" t="s">
        <v>1262</v>
      </c>
      <c r="E269" s="298" t="s">
        <v>28</v>
      </c>
      <c r="G269">
        <v>21</v>
      </c>
      <c r="H269" s="69">
        <f t="shared" si="4"/>
        <v>19</v>
      </c>
      <c r="I269" s="70">
        <v>12</v>
      </c>
      <c r="J269" s="70">
        <v>0</v>
      </c>
      <c r="K269" s="70">
        <v>1</v>
      </c>
      <c r="L269" s="70"/>
      <c r="M269" s="70">
        <v>6</v>
      </c>
      <c r="N269" s="70">
        <v>0</v>
      </c>
      <c r="O269" s="70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10</v>
      </c>
      <c r="Y269" s="72">
        <v>3</v>
      </c>
      <c r="Z269" s="72">
        <v>0</v>
      </c>
      <c r="AA269" s="72">
        <v>13</v>
      </c>
      <c r="AB269" s="72">
        <v>14</v>
      </c>
      <c r="AC269" s="72">
        <v>0</v>
      </c>
      <c r="AD269" s="72">
        <v>0</v>
      </c>
      <c r="AE269" s="72">
        <v>14</v>
      </c>
      <c r="AF269" s="72">
        <v>13</v>
      </c>
      <c r="AG269" s="72">
        <v>0</v>
      </c>
      <c r="AH269" s="72">
        <v>0</v>
      </c>
      <c r="AI269" s="72">
        <v>13</v>
      </c>
      <c r="AJ269" s="70">
        <v>1</v>
      </c>
      <c r="AK269" s="73">
        <v>0</v>
      </c>
      <c r="AL269" s="73">
        <v>6</v>
      </c>
      <c r="AM269" s="72">
        <v>13</v>
      </c>
      <c r="AN269" s="72">
        <v>0</v>
      </c>
      <c r="AO269" s="74">
        <v>1</v>
      </c>
      <c r="AP269" s="74">
        <v>5</v>
      </c>
      <c r="AQ269" s="74">
        <v>13</v>
      </c>
      <c r="AR269" s="74">
        <v>0</v>
      </c>
      <c r="AS269" s="74">
        <v>0</v>
      </c>
    </row>
    <row r="270" spans="1:45">
      <c r="A270" t="s">
        <v>1263</v>
      </c>
      <c r="B270" t="s">
        <v>1255</v>
      </c>
      <c r="C270" t="s">
        <v>727</v>
      </c>
      <c r="D270" t="s">
        <v>1264</v>
      </c>
      <c r="E270" s="298" t="s">
        <v>28</v>
      </c>
      <c r="G270">
        <v>14</v>
      </c>
      <c r="H270" s="69">
        <f t="shared" si="4"/>
        <v>12</v>
      </c>
      <c r="I270" s="70">
        <v>9</v>
      </c>
      <c r="J270" s="70">
        <v>0</v>
      </c>
      <c r="K270" s="70">
        <v>1</v>
      </c>
      <c r="L270" s="70"/>
      <c r="M270" s="70">
        <v>2</v>
      </c>
      <c r="N270" s="70">
        <v>0</v>
      </c>
      <c r="O270" s="70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23</v>
      </c>
      <c r="Y270" s="72">
        <v>2</v>
      </c>
      <c r="Z270" s="72">
        <v>0</v>
      </c>
      <c r="AA270" s="72">
        <v>25</v>
      </c>
      <c r="AB270" s="72">
        <v>0</v>
      </c>
      <c r="AC270" s="72">
        <v>0</v>
      </c>
      <c r="AD270" s="72">
        <v>0</v>
      </c>
      <c r="AE270" s="72">
        <v>0</v>
      </c>
      <c r="AF270" s="72">
        <v>0</v>
      </c>
      <c r="AG270" s="72">
        <v>0</v>
      </c>
      <c r="AH270" s="72">
        <v>0</v>
      </c>
      <c r="AI270" s="72">
        <v>0</v>
      </c>
      <c r="AJ270" s="70">
        <v>1</v>
      </c>
      <c r="AK270" s="73">
        <v>0</v>
      </c>
      <c r="AL270" s="73">
        <v>2</v>
      </c>
      <c r="AM270" s="72">
        <v>11</v>
      </c>
      <c r="AN270" s="72">
        <v>1</v>
      </c>
      <c r="AO270" s="74">
        <v>1</v>
      </c>
      <c r="AP270" s="74">
        <v>3</v>
      </c>
      <c r="AQ270" s="74">
        <v>12</v>
      </c>
      <c r="AR270" s="74">
        <v>0</v>
      </c>
      <c r="AS270" s="74">
        <v>0</v>
      </c>
    </row>
    <row r="271" spans="1:45" hidden="1">
      <c r="A271" t="s">
        <v>1265</v>
      </c>
      <c r="B271" t="s">
        <v>1255</v>
      </c>
      <c r="C271" t="s">
        <v>727</v>
      </c>
      <c r="D271" t="s">
        <v>1266</v>
      </c>
      <c r="E271" s="298" t="s">
        <v>2234</v>
      </c>
      <c r="G271">
        <v>0</v>
      </c>
      <c r="H271" s="69">
        <f t="shared" si="4"/>
        <v>0</v>
      </c>
      <c r="I271" s="70">
        <v>0</v>
      </c>
      <c r="J271" s="70">
        <v>0</v>
      </c>
      <c r="K271" s="70">
        <v>0</v>
      </c>
      <c r="L271" s="70"/>
      <c r="M271" s="70">
        <v>0</v>
      </c>
      <c r="N271" s="70">
        <v>0</v>
      </c>
      <c r="O271" s="70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>
        <v>0</v>
      </c>
      <c r="AD271" s="72">
        <v>0</v>
      </c>
      <c r="AE271" s="72">
        <v>0</v>
      </c>
      <c r="AF271" s="72">
        <v>0</v>
      </c>
      <c r="AG271" s="72">
        <v>0</v>
      </c>
      <c r="AH271" s="72">
        <v>0</v>
      </c>
      <c r="AI271" s="72">
        <v>0</v>
      </c>
      <c r="AJ271" s="70">
        <v>0</v>
      </c>
      <c r="AK271" s="73">
        <v>0</v>
      </c>
      <c r="AL271" s="73">
        <v>0</v>
      </c>
      <c r="AM271" s="72">
        <v>0</v>
      </c>
      <c r="AN271" s="72">
        <v>0</v>
      </c>
      <c r="AO271" s="74">
        <v>0</v>
      </c>
      <c r="AP271" s="74">
        <v>0</v>
      </c>
      <c r="AQ271" s="74">
        <v>0</v>
      </c>
      <c r="AR271" s="74">
        <v>0</v>
      </c>
      <c r="AS271" s="74">
        <v>0</v>
      </c>
    </row>
    <row r="272" spans="1:45">
      <c r="A272" t="s">
        <v>1267</v>
      </c>
      <c r="B272" t="s">
        <v>1255</v>
      </c>
      <c r="C272" t="s">
        <v>727</v>
      </c>
      <c r="D272" t="s">
        <v>1268</v>
      </c>
      <c r="E272" s="298" t="s">
        <v>28</v>
      </c>
      <c r="G272">
        <v>22</v>
      </c>
      <c r="H272" s="69">
        <f t="shared" si="4"/>
        <v>20</v>
      </c>
      <c r="I272" s="70">
        <v>15</v>
      </c>
      <c r="J272" s="70">
        <v>0</v>
      </c>
      <c r="K272" s="70">
        <v>1</v>
      </c>
      <c r="L272" s="70"/>
      <c r="M272" s="70">
        <v>4</v>
      </c>
      <c r="N272" s="70">
        <v>0</v>
      </c>
      <c r="O272" s="70">
        <v>0</v>
      </c>
      <c r="P272" s="72">
        <v>2</v>
      </c>
      <c r="Q272" s="72">
        <v>0</v>
      </c>
      <c r="R272" s="72">
        <v>0</v>
      </c>
      <c r="S272" s="72">
        <v>2</v>
      </c>
      <c r="T272" s="72">
        <v>0</v>
      </c>
      <c r="U272" s="72">
        <v>0</v>
      </c>
      <c r="V272" s="72">
        <v>0</v>
      </c>
      <c r="W272" s="72">
        <v>0</v>
      </c>
      <c r="X272" s="72">
        <v>7</v>
      </c>
      <c r="Y272" s="72">
        <v>3</v>
      </c>
      <c r="Z272" s="72">
        <v>0</v>
      </c>
      <c r="AA272" s="72">
        <v>10</v>
      </c>
      <c r="AB272" s="72">
        <v>15</v>
      </c>
      <c r="AC272" s="72">
        <v>0</v>
      </c>
      <c r="AD272" s="72">
        <v>0</v>
      </c>
      <c r="AE272" s="72">
        <v>15</v>
      </c>
      <c r="AF272" s="72">
        <v>14</v>
      </c>
      <c r="AG272" s="72">
        <v>0</v>
      </c>
      <c r="AH272" s="72">
        <v>0</v>
      </c>
      <c r="AI272" s="72">
        <v>14</v>
      </c>
      <c r="AJ272" s="70">
        <v>1</v>
      </c>
      <c r="AK272" s="73">
        <v>0</v>
      </c>
      <c r="AL272" s="73">
        <v>2</v>
      </c>
      <c r="AM272" s="72">
        <v>8</v>
      </c>
      <c r="AN272" s="72">
        <v>2</v>
      </c>
      <c r="AO272" s="74">
        <v>1</v>
      </c>
      <c r="AP272" s="74">
        <v>3</v>
      </c>
      <c r="AQ272" s="74">
        <v>10</v>
      </c>
      <c r="AR272" s="74">
        <v>0</v>
      </c>
      <c r="AS272" s="74">
        <v>0</v>
      </c>
    </row>
    <row r="273" spans="1:45">
      <c r="A273" t="s">
        <v>1269</v>
      </c>
      <c r="B273" t="s">
        <v>1255</v>
      </c>
      <c r="C273" t="s">
        <v>730</v>
      </c>
      <c r="D273" t="s">
        <v>1270</v>
      </c>
      <c r="E273" s="298" t="s">
        <v>28</v>
      </c>
      <c r="G273">
        <v>20</v>
      </c>
      <c r="H273" s="69">
        <f t="shared" si="4"/>
        <v>18</v>
      </c>
      <c r="I273" s="70">
        <v>13</v>
      </c>
      <c r="J273" s="70">
        <v>0</v>
      </c>
      <c r="K273" s="70">
        <v>1</v>
      </c>
      <c r="L273" s="70"/>
      <c r="M273" s="70">
        <v>4</v>
      </c>
      <c r="N273" s="70">
        <v>0</v>
      </c>
      <c r="O273" s="70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0</v>
      </c>
      <c r="X273" s="72">
        <v>8</v>
      </c>
      <c r="Y273" s="72">
        <v>2</v>
      </c>
      <c r="Z273" s="72">
        <v>0</v>
      </c>
      <c r="AA273" s="72">
        <v>10</v>
      </c>
      <c r="AB273" s="72">
        <v>21</v>
      </c>
      <c r="AC273" s="72">
        <v>0</v>
      </c>
      <c r="AD273" s="72">
        <v>0</v>
      </c>
      <c r="AE273" s="72">
        <v>21</v>
      </c>
      <c r="AF273" s="72">
        <v>3</v>
      </c>
      <c r="AG273" s="72">
        <v>0</v>
      </c>
      <c r="AH273" s="72">
        <v>0</v>
      </c>
      <c r="AI273" s="72">
        <v>3</v>
      </c>
      <c r="AJ273" s="70">
        <v>1</v>
      </c>
      <c r="AK273" s="73">
        <v>0</v>
      </c>
      <c r="AL273" s="73">
        <v>6</v>
      </c>
      <c r="AM273" s="72">
        <v>15</v>
      </c>
      <c r="AN273" s="72">
        <v>5</v>
      </c>
      <c r="AO273" s="74">
        <v>1</v>
      </c>
      <c r="AP273" s="74">
        <v>7</v>
      </c>
      <c r="AQ273" s="74">
        <v>20</v>
      </c>
      <c r="AR273" s="74">
        <v>0</v>
      </c>
      <c r="AS273" s="74">
        <v>0</v>
      </c>
    </row>
    <row r="274" spans="1:45">
      <c r="A274" t="s">
        <v>1271</v>
      </c>
      <c r="B274" t="s">
        <v>1255</v>
      </c>
      <c r="C274" t="s">
        <v>727</v>
      </c>
      <c r="D274" t="s">
        <v>1272</v>
      </c>
      <c r="E274" s="298" t="s">
        <v>28</v>
      </c>
      <c r="G274">
        <v>32</v>
      </c>
      <c r="H274" s="69">
        <f t="shared" si="4"/>
        <v>30</v>
      </c>
      <c r="I274" s="70">
        <v>17</v>
      </c>
      <c r="J274" s="70">
        <v>0</v>
      </c>
      <c r="K274" s="70">
        <v>1</v>
      </c>
      <c r="L274" s="70"/>
      <c r="M274" s="70">
        <v>12</v>
      </c>
      <c r="N274" s="70">
        <v>0</v>
      </c>
      <c r="O274" s="70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21</v>
      </c>
      <c r="Y274" s="72">
        <v>3</v>
      </c>
      <c r="Z274" s="72">
        <v>0</v>
      </c>
      <c r="AA274" s="72">
        <v>24</v>
      </c>
      <c r="AB274" s="72">
        <v>19</v>
      </c>
      <c r="AC274" s="72">
        <v>0</v>
      </c>
      <c r="AD274" s="72">
        <v>0</v>
      </c>
      <c r="AE274" s="72">
        <v>19</v>
      </c>
      <c r="AF274" s="72">
        <v>16</v>
      </c>
      <c r="AG274" s="72">
        <v>0</v>
      </c>
      <c r="AH274" s="72">
        <v>0</v>
      </c>
      <c r="AI274" s="72">
        <v>16</v>
      </c>
      <c r="AJ274" s="70">
        <v>1</v>
      </c>
      <c r="AK274" s="73">
        <v>0</v>
      </c>
      <c r="AL274" s="73">
        <v>6</v>
      </c>
      <c r="AM274" s="72">
        <v>17</v>
      </c>
      <c r="AN274" s="72">
        <v>0</v>
      </c>
      <c r="AO274" s="74">
        <v>1</v>
      </c>
      <c r="AP274" s="74">
        <v>7</v>
      </c>
      <c r="AQ274" s="74">
        <v>17</v>
      </c>
      <c r="AR274" s="74">
        <v>0</v>
      </c>
      <c r="AS274" s="74">
        <v>0</v>
      </c>
    </row>
    <row r="275" spans="1:45">
      <c r="A275" t="s">
        <v>1273</v>
      </c>
      <c r="B275" t="s">
        <v>1255</v>
      </c>
      <c r="C275" t="s">
        <v>724</v>
      </c>
      <c r="D275" t="s">
        <v>1274</v>
      </c>
      <c r="E275" s="298" t="s">
        <v>28</v>
      </c>
      <c r="G275">
        <v>27</v>
      </c>
      <c r="H275" s="69">
        <f t="shared" si="4"/>
        <v>25</v>
      </c>
      <c r="I275" s="70">
        <v>22</v>
      </c>
      <c r="J275" s="70">
        <v>0</v>
      </c>
      <c r="K275" s="70">
        <v>1</v>
      </c>
      <c r="L275" s="70"/>
      <c r="M275" s="70">
        <v>2</v>
      </c>
      <c r="N275" s="70">
        <v>0</v>
      </c>
      <c r="O275" s="70">
        <v>0</v>
      </c>
      <c r="P275" s="72">
        <v>4</v>
      </c>
      <c r="Q275" s="72">
        <v>0</v>
      </c>
      <c r="R275" s="72">
        <v>0</v>
      </c>
      <c r="S275" s="72">
        <v>4</v>
      </c>
      <c r="T275" s="72">
        <v>0</v>
      </c>
      <c r="U275" s="72">
        <v>0</v>
      </c>
      <c r="V275" s="72">
        <v>0</v>
      </c>
      <c r="W275" s="72">
        <v>0</v>
      </c>
      <c r="X275" s="72">
        <v>27</v>
      </c>
      <c r="Y275" s="72">
        <v>2</v>
      </c>
      <c r="Z275" s="72">
        <v>0</v>
      </c>
      <c r="AA275" s="72">
        <v>29</v>
      </c>
      <c r="AB275" s="72">
        <v>10</v>
      </c>
      <c r="AC275" s="72">
        <v>3</v>
      </c>
      <c r="AD275" s="72">
        <v>0</v>
      </c>
      <c r="AE275" s="72">
        <v>13</v>
      </c>
      <c r="AF275" s="72">
        <v>6</v>
      </c>
      <c r="AG275" s="72">
        <v>0</v>
      </c>
      <c r="AH275" s="72">
        <v>0</v>
      </c>
      <c r="AI275" s="72">
        <v>6</v>
      </c>
      <c r="AJ275" s="70">
        <v>1</v>
      </c>
      <c r="AK275" s="73">
        <v>0</v>
      </c>
      <c r="AL275" s="73">
        <v>10</v>
      </c>
      <c r="AM275" s="72">
        <v>47</v>
      </c>
      <c r="AN275" s="72">
        <v>0</v>
      </c>
      <c r="AO275" s="74">
        <v>1</v>
      </c>
      <c r="AP275" s="74">
        <v>11</v>
      </c>
      <c r="AQ275" s="74">
        <v>47</v>
      </c>
      <c r="AR275" s="74">
        <v>0</v>
      </c>
      <c r="AS275" s="74">
        <v>0</v>
      </c>
    </row>
    <row r="276" spans="1:45">
      <c r="A276" t="s">
        <v>1275</v>
      </c>
      <c r="B276" t="s">
        <v>1255</v>
      </c>
      <c r="C276" t="s">
        <v>724</v>
      </c>
      <c r="D276" t="s">
        <v>1276</v>
      </c>
      <c r="E276" s="298" t="s">
        <v>28</v>
      </c>
      <c r="G276">
        <v>43</v>
      </c>
      <c r="H276" s="69">
        <f t="shared" si="4"/>
        <v>41</v>
      </c>
      <c r="I276" s="70">
        <v>34</v>
      </c>
      <c r="J276" s="70">
        <v>0</v>
      </c>
      <c r="K276" s="70">
        <v>1</v>
      </c>
      <c r="L276" s="70"/>
      <c r="M276" s="70">
        <v>6</v>
      </c>
      <c r="N276" s="70">
        <v>0</v>
      </c>
      <c r="O276" s="70">
        <v>0</v>
      </c>
      <c r="P276" s="72">
        <v>6</v>
      </c>
      <c r="Q276" s="72">
        <v>0</v>
      </c>
      <c r="R276" s="72">
        <v>0</v>
      </c>
      <c r="S276" s="72">
        <v>6</v>
      </c>
      <c r="T276" s="72">
        <v>0</v>
      </c>
      <c r="U276" s="72">
        <v>0</v>
      </c>
      <c r="V276" s="72">
        <v>0</v>
      </c>
      <c r="W276" s="72">
        <v>0</v>
      </c>
      <c r="X276" s="72">
        <v>16</v>
      </c>
      <c r="Y276" s="72">
        <v>3</v>
      </c>
      <c r="Z276" s="72">
        <v>0</v>
      </c>
      <c r="AA276" s="72">
        <v>19</v>
      </c>
      <c r="AB276" s="72">
        <v>58</v>
      </c>
      <c r="AC276" s="72">
        <v>0</v>
      </c>
      <c r="AD276" s="72">
        <v>0</v>
      </c>
      <c r="AE276" s="72">
        <v>58</v>
      </c>
      <c r="AF276" s="72">
        <v>2</v>
      </c>
      <c r="AG276" s="72">
        <v>0</v>
      </c>
      <c r="AH276" s="72">
        <v>0</v>
      </c>
      <c r="AI276" s="72">
        <v>2</v>
      </c>
      <c r="AJ276" s="70">
        <v>1</v>
      </c>
      <c r="AK276" s="73">
        <v>0</v>
      </c>
      <c r="AL276" s="73">
        <v>8</v>
      </c>
      <c r="AM276" s="72">
        <v>22</v>
      </c>
      <c r="AN276" s="72">
        <v>5</v>
      </c>
      <c r="AO276" s="74">
        <v>3</v>
      </c>
      <c r="AP276" s="74">
        <v>7</v>
      </c>
      <c r="AQ276" s="74">
        <v>27</v>
      </c>
      <c r="AR276" s="74">
        <v>0</v>
      </c>
      <c r="AS276" s="74">
        <v>0</v>
      </c>
    </row>
    <row r="277" spans="1:45">
      <c r="A277" t="s">
        <v>1277</v>
      </c>
      <c r="B277" t="s">
        <v>1255</v>
      </c>
      <c r="C277" t="s">
        <v>730</v>
      </c>
      <c r="D277" t="s">
        <v>1278</v>
      </c>
      <c r="E277" s="298" t="s">
        <v>28</v>
      </c>
      <c r="G277">
        <v>39</v>
      </c>
      <c r="H277" s="69">
        <f t="shared" si="4"/>
        <v>37</v>
      </c>
      <c r="I277" s="70">
        <v>23</v>
      </c>
      <c r="J277" s="70">
        <v>0</v>
      </c>
      <c r="K277" s="70">
        <v>1</v>
      </c>
      <c r="L277" s="70"/>
      <c r="M277" s="70">
        <v>13</v>
      </c>
      <c r="N277" s="70">
        <v>0</v>
      </c>
      <c r="O277" s="70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23</v>
      </c>
      <c r="Y277" s="72">
        <v>2</v>
      </c>
      <c r="Z277" s="72">
        <v>0</v>
      </c>
      <c r="AA277" s="72">
        <v>25</v>
      </c>
      <c r="AB277" s="72">
        <v>35</v>
      </c>
      <c r="AC277" s="72">
        <v>0</v>
      </c>
      <c r="AD277" s="72">
        <v>0</v>
      </c>
      <c r="AE277" s="72">
        <v>35</v>
      </c>
      <c r="AF277" s="72">
        <v>12</v>
      </c>
      <c r="AG277" s="72">
        <v>0</v>
      </c>
      <c r="AH277" s="72">
        <v>0</v>
      </c>
      <c r="AI277" s="72">
        <v>12</v>
      </c>
      <c r="AJ277" s="70">
        <v>1</v>
      </c>
      <c r="AK277" s="73">
        <v>0</v>
      </c>
      <c r="AL277" s="73">
        <v>4</v>
      </c>
      <c r="AM277" s="72">
        <v>23</v>
      </c>
      <c r="AN277" s="72">
        <v>1</v>
      </c>
      <c r="AO277" s="74">
        <v>1</v>
      </c>
      <c r="AP277" s="74">
        <v>5</v>
      </c>
      <c r="AQ277" s="74">
        <v>24</v>
      </c>
      <c r="AR277" s="74">
        <v>0</v>
      </c>
      <c r="AS277" s="74">
        <v>0</v>
      </c>
    </row>
    <row r="278" spans="1:45">
      <c r="A278" t="s">
        <v>1279</v>
      </c>
      <c r="B278" t="s">
        <v>1255</v>
      </c>
      <c r="C278" t="s">
        <v>724</v>
      </c>
      <c r="D278" t="s">
        <v>1280</v>
      </c>
      <c r="E278" s="298" t="s">
        <v>28</v>
      </c>
      <c r="G278">
        <v>35</v>
      </c>
      <c r="H278" s="69">
        <f t="shared" si="4"/>
        <v>33</v>
      </c>
      <c r="I278" s="70">
        <v>28</v>
      </c>
      <c r="J278" s="70">
        <v>0</v>
      </c>
      <c r="K278" s="70">
        <v>1</v>
      </c>
      <c r="L278" s="70"/>
      <c r="M278" s="70">
        <v>4</v>
      </c>
      <c r="N278" s="70">
        <v>0</v>
      </c>
      <c r="O278" s="70">
        <v>0</v>
      </c>
      <c r="P278" s="72">
        <v>4</v>
      </c>
      <c r="Q278" s="72">
        <v>0</v>
      </c>
      <c r="R278" s="72">
        <v>0</v>
      </c>
      <c r="S278" s="72">
        <v>4</v>
      </c>
      <c r="T278" s="72">
        <v>0</v>
      </c>
      <c r="U278" s="72">
        <v>0</v>
      </c>
      <c r="V278" s="72">
        <v>0</v>
      </c>
      <c r="W278" s="72">
        <v>0</v>
      </c>
      <c r="X278" s="72">
        <v>38</v>
      </c>
      <c r="Y278" s="72">
        <v>5</v>
      </c>
      <c r="Z278" s="72">
        <v>0</v>
      </c>
      <c r="AA278" s="72">
        <v>43</v>
      </c>
      <c r="AB278" s="72">
        <v>23</v>
      </c>
      <c r="AC278" s="72">
        <v>0</v>
      </c>
      <c r="AD278" s="72">
        <v>0</v>
      </c>
      <c r="AE278" s="72">
        <v>23</v>
      </c>
      <c r="AF278" s="72">
        <v>0</v>
      </c>
      <c r="AG278" s="72">
        <v>0</v>
      </c>
      <c r="AH278" s="72">
        <v>0</v>
      </c>
      <c r="AI278" s="72">
        <v>0</v>
      </c>
      <c r="AJ278" s="70">
        <v>1</v>
      </c>
      <c r="AK278" s="73">
        <v>0</v>
      </c>
      <c r="AL278" s="73">
        <v>4</v>
      </c>
      <c r="AM278" s="72">
        <v>19</v>
      </c>
      <c r="AN278" s="72">
        <v>6</v>
      </c>
      <c r="AO278" s="74">
        <v>1</v>
      </c>
      <c r="AP278" s="74">
        <v>5</v>
      </c>
      <c r="AQ278" s="74">
        <v>25</v>
      </c>
      <c r="AR278" s="74">
        <v>0</v>
      </c>
      <c r="AS278" s="74">
        <v>0</v>
      </c>
    </row>
    <row r="279" spans="1:45">
      <c r="A279" t="s">
        <v>1281</v>
      </c>
      <c r="B279" t="s">
        <v>1255</v>
      </c>
      <c r="C279" t="s">
        <v>724</v>
      </c>
      <c r="D279" t="s">
        <v>1282</v>
      </c>
      <c r="E279" s="298" t="s">
        <v>28</v>
      </c>
      <c r="G279">
        <v>47</v>
      </c>
      <c r="H279" s="69">
        <f t="shared" si="4"/>
        <v>45</v>
      </c>
      <c r="I279" s="70">
        <v>37</v>
      </c>
      <c r="J279" s="70">
        <v>0</v>
      </c>
      <c r="K279" s="70">
        <v>1</v>
      </c>
      <c r="L279" s="70"/>
      <c r="M279" s="70">
        <v>7</v>
      </c>
      <c r="N279" s="70">
        <v>0</v>
      </c>
      <c r="O279" s="70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19</v>
      </c>
      <c r="Y279" s="72">
        <v>13</v>
      </c>
      <c r="Z279" s="72">
        <v>0</v>
      </c>
      <c r="AA279" s="72">
        <v>32</v>
      </c>
      <c r="AB279" s="72">
        <v>36</v>
      </c>
      <c r="AC279" s="72">
        <v>0</v>
      </c>
      <c r="AD279" s="72">
        <v>0</v>
      </c>
      <c r="AE279" s="72">
        <v>36</v>
      </c>
      <c r="AF279" s="72">
        <v>17</v>
      </c>
      <c r="AG279" s="72">
        <v>0</v>
      </c>
      <c r="AH279" s="72">
        <v>0</v>
      </c>
      <c r="AI279" s="72">
        <v>17</v>
      </c>
      <c r="AJ279" s="70">
        <v>1</v>
      </c>
      <c r="AK279" s="73">
        <v>0</v>
      </c>
      <c r="AL279" s="73">
        <v>4</v>
      </c>
      <c r="AM279" s="72">
        <v>29</v>
      </c>
      <c r="AN279" s="72">
        <v>1</v>
      </c>
      <c r="AO279" s="74">
        <v>1</v>
      </c>
      <c r="AP279" s="74">
        <v>5</v>
      </c>
      <c r="AQ279" s="74">
        <v>30</v>
      </c>
      <c r="AR279" s="74">
        <v>0</v>
      </c>
      <c r="AS279" s="74">
        <v>0</v>
      </c>
    </row>
    <row r="280" spans="1:45">
      <c r="A280" t="s">
        <v>1283</v>
      </c>
      <c r="B280" t="s">
        <v>1255</v>
      </c>
      <c r="C280" t="s">
        <v>730</v>
      </c>
      <c r="D280" t="s">
        <v>1284</v>
      </c>
      <c r="E280" s="298" t="s">
        <v>28</v>
      </c>
      <c r="G280">
        <v>43</v>
      </c>
      <c r="H280" s="69">
        <f t="shared" si="4"/>
        <v>41</v>
      </c>
      <c r="I280" s="70">
        <v>37</v>
      </c>
      <c r="J280" s="70">
        <v>0</v>
      </c>
      <c r="K280" s="70">
        <v>1</v>
      </c>
      <c r="L280" s="70"/>
      <c r="M280" s="70">
        <v>3</v>
      </c>
      <c r="N280" s="70">
        <v>0</v>
      </c>
      <c r="O280" s="70">
        <v>0</v>
      </c>
      <c r="P280" s="72">
        <v>12</v>
      </c>
      <c r="Q280" s="72">
        <v>0</v>
      </c>
      <c r="R280" s="72">
        <v>0</v>
      </c>
      <c r="S280" s="72">
        <v>12</v>
      </c>
      <c r="T280" s="72">
        <v>1</v>
      </c>
      <c r="U280" s="72">
        <v>0</v>
      </c>
      <c r="V280" s="72">
        <v>0</v>
      </c>
      <c r="W280" s="72">
        <v>1</v>
      </c>
      <c r="X280" s="72">
        <v>40</v>
      </c>
      <c r="Y280" s="72">
        <v>3</v>
      </c>
      <c r="Z280" s="72">
        <v>0</v>
      </c>
      <c r="AA280" s="72">
        <v>43</v>
      </c>
      <c r="AB280" s="72">
        <v>26</v>
      </c>
      <c r="AC280" s="72">
        <v>0</v>
      </c>
      <c r="AD280" s="72">
        <v>0</v>
      </c>
      <c r="AE280" s="72">
        <v>26</v>
      </c>
      <c r="AF280" s="72">
        <v>0</v>
      </c>
      <c r="AG280" s="72">
        <v>0</v>
      </c>
      <c r="AH280" s="72">
        <v>0</v>
      </c>
      <c r="AI280" s="72">
        <v>0</v>
      </c>
      <c r="AJ280" s="70">
        <v>1</v>
      </c>
      <c r="AK280" s="73">
        <v>0</v>
      </c>
      <c r="AL280" s="73">
        <v>7</v>
      </c>
      <c r="AM280" s="72">
        <v>22</v>
      </c>
      <c r="AN280" s="72">
        <v>7</v>
      </c>
      <c r="AO280" s="74">
        <v>1</v>
      </c>
      <c r="AP280" s="74">
        <v>10</v>
      </c>
      <c r="AQ280" s="74">
        <v>29</v>
      </c>
      <c r="AR280" s="74">
        <v>0</v>
      </c>
      <c r="AS280" s="74">
        <v>0</v>
      </c>
    </row>
    <row r="281" spans="1:45">
      <c r="A281" t="s">
        <v>1285</v>
      </c>
      <c r="B281" t="s">
        <v>1255</v>
      </c>
      <c r="C281" t="s">
        <v>727</v>
      </c>
      <c r="D281" t="s">
        <v>1286</v>
      </c>
      <c r="E281" s="298" t="s">
        <v>28</v>
      </c>
      <c r="G281">
        <v>22</v>
      </c>
      <c r="H281" s="69">
        <f t="shared" si="4"/>
        <v>20</v>
      </c>
      <c r="I281" s="70">
        <v>13</v>
      </c>
      <c r="J281" s="70">
        <v>0</v>
      </c>
      <c r="K281" s="70">
        <v>7</v>
      </c>
      <c r="L281" s="70"/>
      <c r="M281" s="70">
        <v>0</v>
      </c>
      <c r="N281" s="70">
        <v>0</v>
      </c>
      <c r="O281" s="70">
        <v>0</v>
      </c>
      <c r="P281" s="72">
        <v>12</v>
      </c>
      <c r="Q281" s="72">
        <v>0</v>
      </c>
      <c r="R281" s="72">
        <v>2</v>
      </c>
      <c r="S281" s="72">
        <v>14</v>
      </c>
      <c r="T281" s="72">
        <v>0</v>
      </c>
      <c r="U281" s="72">
        <v>0</v>
      </c>
      <c r="V281" s="72">
        <v>0</v>
      </c>
      <c r="W281" s="72">
        <v>0</v>
      </c>
      <c r="X281" s="72">
        <v>11</v>
      </c>
      <c r="Y281" s="72">
        <v>2</v>
      </c>
      <c r="Z281" s="72">
        <v>10</v>
      </c>
      <c r="AA281" s="72">
        <v>23</v>
      </c>
      <c r="AB281" s="72">
        <v>1</v>
      </c>
      <c r="AC281" s="72">
        <v>0</v>
      </c>
      <c r="AD281" s="72">
        <v>0</v>
      </c>
      <c r="AE281" s="72">
        <v>1</v>
      </c>
      <c r="AF281" s="72">
        <v>0</v>
      </c>
      <c r="AG281" s="72">
        <v>0</v>
      </c>
      <c r="AH281" s="72">
        <v>0</v>
      </c>
      <c r="AI281" s="72">
        <v>0</v>
      </c>
      <c r="AJ281" s="70">
        <v>1</v>
      </c>
      <c r="AK281" s="73">
        <v>0</v>
      </c>
      <c r="AL281" s="73">
        <v>6</v>
      </c>
      <c r="AM281" s="72">
        <v>36</v>
      </c>
      <c r="AN281" s="72">
        <v>2</v>
      </c>
      <c r="AO281" s="74">
        <v>1</v>
      </c>
      <c r="AP281" s="74">
        <v>7</v>
      </c>
      <c r="AQ281" s="74">
        <v>38</v>
      </c>
      <c r="AR281" s="74">
        <v>0</v>
      </c>
      <c r="AS281" s="74">
        <v>0</v>
      </c>
    </row>
    <row r="282" spans="1:45">
      <c r="A282" t="s">
        <v>1287</v>
      </c>
      <c r="B282" t="s">
        <v>1255</v>
      </c>
      <c r="C282" t="s">
        <v>730</v>
      </c>
      <c r="D282" t="s">
        <v>1288</v>
      </c>
      <c r="E282" s="298" t="s">
        <v>28</v>
      </c>
      <c r="G282">
        <v>16</v>
      </c>
      <c r="H282" s="69">
        <f t="shared" si="4"/>
        <v>14</v>
      </c>
      <c r="I282" s="70">
        <v>11</v>
      </c>
      <c r="J282" s="70">
        <v>0</v>
      </c>
      <c r="K282" s="70">
        <v>1</v>
      </c>
      <c r="L282" s="70"/>
      <c r="M282" s="70">
        <v>2</v>
      </c>
      <c r="N282" s="70">
        <v>0</v>
      </c>
      <c r="O282" s="70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3</v>
      </c>
      <c r="U282" s="72">
        <v>1</v>
      </c>
      <c r="V282" s="72">
        <v>0</v>
      </c>
      <c r="W282" s="72">
        <v>4</v>
      </c>
      <c r="X282" s="72">
        <v>22</v>
      </c>
      <c r="Y282" s="72">
        <v>3</v>
      </c>
      <c r="Z282" s="72">
        <v>0</v>
      </c>
      <c r="AA282" s="72">
        <v>25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0">
        <v>1</v>
      </c>
      <c r="AK282" s="73">
        <v>0</v>
      </c>
      <c r="AL282" s="73">
        <v>3</v>
      </c>
      <c r="AM282" s="72">
        <v>5</v>
      </c>
      <c r="AN282" s="72">
        <v>5</v>
      </c>
      <c r="AO282" s="74">
        <v>1</v>
      </c>
      <c r="AP282" s="74">
        <v>3</v>
      </c>
      <c r="AQ282" s="74">
        <v>10</v>
      </c>
      <c r="AR282" s="74">
        <v>0</v>
      </c>
      <c r="AS282" s="74">
        <v>0</v>
      </c>
    </row>
    <row r="283" spans="1:45">
      <c r="A283" t="s">
        <v>1289</v>
      </c>
      <c r="B283" t="s">
        <v>1255</v>
      </c>
      <c r="C283" t="s">
        <v>727</v>
      </c>
      <c r="D283" t="s">
        <v>1290</v>
      </c>
      <c r="E283" s="298" t="s">
        <v>28</v>
      </c>
      <c r="G283">
        <v>19</v>
      </c>
      <c r="H283" s="69">
        <f t="shared" si="4"/>
        <v>17</v>
      </c>
      <c r="I283" s="70">
        <v>6</v>
      </c>
      <c r="J283" s="70">
        <v>0</v>
      </c>
      <c r="K283" s="70">
        <v>1</v>
      </c>
      <c r="L283" s="70"/>
      <c r="M283" s="70">
        <v>10</v>
      </c>
      <c r="N283" s="70">
        <v>0</v>
      </c>
      <c r="O283" s="70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17</v>
      </c>
      <c r="Y283" s="72">
        <v>3</v>
      </c>
      <c r="Z283" s="72">
        <v>0</v>
      </c>
      <c r="AA283" s="72">
        <v>20</v>
      </c>
      <c r="AB283" s="72">
        <v>2</v>
      </c>
      <c r="AC283" s="72">
        <v>0</v>
      </c>
      <c r="AD283" s="72">
        <v>0</v>
      </c>
      <c r="AE283" s="72">
        <v>2</v>
      </c>
      <c r="AF283" s="72">
        <v>15</v>
      </c>
      <c r="AG283" s="72">
        <v>0</v>
      </c>
      <c r="AH283" s="72">
        <v>0</v>
      </c>
      <c r="AI283" s="72">
        <v>15</v>
      </c>
      <c r="AJ283" s="70">
        <v>1</v>
      </c>
      <c r="AK283" s="73">
        <v>0</v>
      </c>
      <c r="AL283" s="73">
        <v>2</v>
      </c>
      <c r="AM283" s="72">
        <v>7</v>
      </c>
      <c r="AN283" s="72">
        <v>0</v>
      </c>
      <c r="AO283" s="74">
        <v>1</v>
      </c>
      <c r="AP283" s="74">
        <v>3</v>
      </c>
      <c r="AQ283" s="74">
        <v>6</v>
      </c>
      <c r="AR283" s="74">
        <v>1</v>
      </c>
      <c r="AS283" s="74">
        <v>0</v>
      </c>
    </row>
    <row r="284" spans="1:45">
      <c r="A284" t="s">
        <v>1291</v>
      </c>
      <c r="B284" t="s">
        <v>1255</v>
      </c>
      <c r="C284" t="s">
        <v>727</v>
      </c>
      <c r="D284" t="s">
        <v>1292</v>
      </c>
      <c r="E284" s="298" t="s">
        <v>28</v>
      </c>
      <c r="G284">
        <v>15</v>
      </c>
      <c r="H284" s="69">
        <f t="shared" si="4"/>
        <v>13</v>
      </c>
      <c r="I284" s="70">
        <v>9</v>
      </c>
      <c r="J284" s="70">
        <v>0</v>
      </c>
      <c r="K284" s="70">
        <v>1</v>
      </c>
      <c r="L284" s="70"/>
      <c r="M284" s="70">
        <v>3</v>
      </c>
      <c r="N284" s="70">
        <v>0</v>
      </c>
      <c r="O284" s="70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10</v>
      </c>
      <c r="Y284" s="72">
        <v>3</v>
      </c>
      <c r="Z284" s="72">
        <v>0</v>
      </c>
      <c r="AA284" s="72">
        <v>13</v>
      </c>
      <c r="AB284" s="72">
        <v>5</v>
      </c>
      <c r="AC284" s="72">
        <v>0</v>
      </c>
      <c r="AD284" s="72">
        <v>0</v>
      </c>
      <c r="AE284" s="72">
        <v>5</v>
      </c>
      <c r="AF284" s="72">
        <v>11</v>
      </c>
      <c r="AG284" s="72">
        <v>0</v>
      </c>
      <c r="AH284" s="72">
        <v>0</v>
      </c>
      <c r="AI284" s="72">
        <v>11</v>
      </c>
      <c r="AJ284" s="70">
        <v>1</v>
      </c>
      <c r="AK284" s="73">
        <v>0</v>
      </c>
      <c r="AL284" s="73">
        <v>4</v>
      </c>
      <c r="AM284" s="72">
        <v>12</v>
      </c>
      <c r="AN284" s="72">
        <v>4</v>
      </c>
      <c r="AO284" s="74">
        <v>1</v>
      </c>
      <c r="AP284" s="74">
        <v>5</v>
      </c>
      <c r="AQ284" s="74">
        <v>16</v>
      </c>
      <c r="AR284" s="74">
        <v>0</v>
      </c>
      <c r="AS284" s="74">
        <v>0</v>
      </c>
    </row>
    <row r="285" spans="1:45">
      <c r="A285" t="s">
        <v>1293</v>
      </c>
      <c r="B285" t="s">
        <v>1255</v>
      </c>
      <c r="C285" t="s">
        <v>730</v>
      </c>
      <c r="D285" t="s">
        <v>1294</v>
      </c>
      <c r="E285" s="298" t="s">
        <v>28</v>
      </c>
      <c r="G285">
        <v>17</v>
      </c>
      <c r="H285" s="69">
        <f t="shared" si="4"/>
        <v>15</v>
      </c>
      <c r="I285" s="70">
        <v>11</v>
      </c>
      <c r="J285" s="70">
        <v>0</v>
      </c>
      <c r="K285" s="70">
        <v>1</v>
      </c>
      <c r="L285" s="70"/>
      <c r="M285" s="70">
        <v>3</v>
      </c>
      <c r="N285" s="70">
        <v>0</v>
      </c>
      <c r="O285" s="70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7</v>
      </c>
      <c r="Y285" s="72">
        <v>3</v>
      </c>
      <c r="Z285" s="72">
        <v>0</v>
      </c>
      <c r="AA285" s="72">
        <v>10</v>
      </c>
      <c r="AB285" s="72">
        <v>20</v>
      </c>
      <c r="AC285" s="72">
        <v>0</v>
      </c>
      <c r="AD285" s="72">
        <v>0</v>
      </c>
      <c r="AE285" s="72">
        <v>20</v>
      </c>
      <c r="AF285" s="72">
        <v>0</v>
      </c>
      <c r="AG285" s="72">
        <v>0</v>
      </c>
      <c r="AH285" s="72">
        <v>0</v>
      </c>
      <c r="AI285" s="72">
        <v>0</v>
      </c>
      <c r="AJ285" s="70">
        <v>1</v>
      </c>
      <c r="AK285" s="73">
        <v>0</v>
      </c>
      <c r="AL285" s="73">
        <v>3</v>
      </c>
      <c r="AM285" s="72">
        <v>2</v>
      </c>
      <c r="AN285" s="72">
        <v>9</v>
      </c>
      <c r="AO285" s="74">
        <v>1</v>
      </c>
      <c r="AP285" s="74">
        <v>4</v>
      </c>
      <c r="AQ285" s="74">
        <v>11</v>
      </c>
      <c r="AR285" s="74">
        <v>0</v>
      </c>
      <c r="AS285" s="74">
        <v>0</v>
      </c>
    </row>
    <row r="286" spans="1:45">
      <c r="A286" t="s">
        <v>1295</v>
      </c>
      <c r="B286" t="s">
        <v>1255</v>
      </c>
      <c r="C286" t="s">
        <v>727</v>
      </c>
      <c r="D286" t="s">
        <v>1296</v>
      </c>
      <c r="E286" s="298" t="s">
        <v>28</v>
      </c>
      <c r="G286">
        <v>18</v>
      </c>
      <c r="H286" s="69">
        <f t="shared" si="4"/>
        <v>18</v>
      </c>
      <c r="I286" s="70">
        <v>13</v>
      </c>
      <c r="J286" s="70">
        <v>0</v>
      </c>
      <c r="K286" s="70">
        <v>3</v>
      </c>
      <c r="L286" s="70"/>
      <c r="M286" s="70">
        <v>2</v>
      </c>
      <c r="N286" s="70">
        <v>0</v>
      </c>
      <c r="O286" s="70">
        <v>0</v>
      </c>
      <c r="P286" s="72">
        <v>0</v>
      </c>
      <c r="Q286" s="72">
        <v>0</v>
      </c>
      <c r="R286" s="72">
        <v>0</v>
      </c>
      <c r="S286" s="72">
        <v>0</v>
      </c>
      <c r="T286" s="72">
        <v>0</v>
      </c>
      <c r="U286" s="72">
        <v>0</v>
      </c>
      <c r="V286" s="72">
        <v>0</v>
      </c>
      <c r="W286" s="72">
        <v>0</v>
      </c>
      <c r="X286" s="72">
        <v>11</v>
      </c>
      <c r="Y286" s="72">
        <v>3</v>
      </c>
      <c r="Z286" s="72">
        <v>0</v>
      </c>
      <c r="AA286" s="72">
        <v>14</v>
      </c>
      <c r="AB286" s="72">
        <v>22</v>
      </c>
      <c r="AC286" s="72">
        <v>0</v>
      </c>
      <c r="AD286" s="72">
        <v>0</v>
      </c>
      <c r="AE286" s="72">
        <v>22</v>
      </c>
      <c r="AF286" s="72">
        <v>0</v>
      </c>
      <c r="AG286" s="72">
        <v>0</v>
      </c>
      <c r="AH286" s="72">
        <v>0</v>
      </c>
      <c r="AI286" s="72">
        <v>0</v>
      </c>
      <c r="AJ286" s="70">
        <v>1</v>
      </c>
      <c r="AK286" s="73">
        <v>0</v>
      </c>
      <c r="AL286" s="73">
        <v>3</v>
      </c>
      <c r="AM286" s="72">
        <v>9</v>
      </c>
      <c r="AN286" s="72">
        <v>2</v>
      </c>
      <c r="AO286" s="74">
        <v>0</v>
      </c>
      <c r="AP286" s="74">
        <v>0</v>
      </c>
      <c r="AQ286" s="74">
        <v>13</v>
      </c>
      <c r="AR286" s="74">
        <v>0</v>
      </c>
      <c r="AS286" s="74">
        <v>0</v>
      </c>
    </row>
    <row r="287" spans="1:45">
      <c r="A287" t="s">
        <v>1297</v>
      </c>
      <c r="B287" t="s">
        <v>1255</v>
      </c>
      <c r="C287" t="s">
        <v>727</v>
      </c>
      <c r="D287" t="s">
        <v>1298</v>
      </c>
      <c r="E287" s="298" t="s">
        <v>28</v>
      </c>
      <c r="G287">
        <v>12</v>
      </c>
      <c r="H287" s="69">
        <f t="shared" si="4"/>
        <v>10</v>
      </c>
      <c r="I287" s="70">
        <v>4</v>
      </c>
      <c r="J287" s="70">
        <v>0</v>
      </c>
      <c r="K287" s="70">
        <v>1</v>
      </c>
      <c r="L287" s="70"/>
      <c r="M287" s="70">
        <v>5</v>
      </c>
      <c r="N287" s="70">
        <v>0</v>
      </c>
      <c r="O287" s="70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7</v>
      </c>
      <c r="Y287" s="72">
        <v>3</v>
      </c>
      <c r="Z287" s="72">
        <v>0</v>
      </c>
      <c r="AA287" s="72">
        <v>10</v>
      </c>
      <c r="AB287" s="72">
        <v>8</v>
      </c>
      <c r="AC287" s="72">
        <v>0</v>
      </c>
      <c r="AD287" s="72">
        <v>0</v>
      </c>
      <c r="AE287" s="72">
        <v>8</v>
      </c>
      <c r="AF287" s="72">
        <v>5</v>
      </c>
      <c r="AG287" s="72">
        <v>0</v>
      </c>
      <c r="AH287" s="72">
        <v>0</v>
      </c>
      <c r="AI287" s="72">
        <v>5</v>
      </c>
      <c r="AJ287" s="70">
        <v>1</v>
      </c>
      <c r="AK287" s="73">
        <v>0</v>
      </c>
      <c r="AL287" s="73">
        <v>2</v>
      </c>
      <c r="AM287" s="72">
        <v>7</v>
      </c>
      <c r="AN287" s="72">
        <v>2</v>
      </c>
      <c r="AO287" s="74">
        <v>1</v>
      </c>
      <c r="AP287" s="74">
        <v>3</v>
      </c>
      <c r="AQ287" s="74">
        <v>9</v>
      </c>
      <c r="AR287" s="74">
        <v>0</v>
      </c>
      <c r="AS287" s="74">
        <v>0</v>
      </c>
    </row>
    <row r="288" spans="1:45" hidden="1">
      <c r="A288" t="s">
        <v>1299</v>
      </c>
      <c r="B288" t="s">
        <v>1255</v>
      </c>
      <c r="C288" t="s">
        <v>730</v>
      </c>
      <c r="D288" t="s">
        <v>1300</v>
      </c>
      <c r="E288" s="298" t="s">
        <v>2234</v>
      </c>
      <c r="G288">
        <v>0</v>
      </c>
      <c r="H288" s="69">
        <f t="shared" si="4"/>
        <v>0</v>
      </c>
      <c r="I288" s="70">
        <v>0</v>
      </c>
      <c r="J288" s="70">
        <v>0</v>
      </c>
      <c r="K288" s="70">
        <v>0</v>
      </c>
      <c r="L288" s="70"/>
      <c r="M288" s="70">
        <v>0</v>
      </c>
      <c r="N288" s="70">
        <v>0</v>
      </c>
      <c r="O288" s="70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0</v>
      </c>
      <c r="AE288" s="72">
        <v>0</v>
      </c>
      <c r="AF288" s="72">
        <v>0</v>
      </c>
      <c r="AG288" s="72">
        <v>0</v>
      </c>
      <c r="AH288" s="72">
        <v>0</v>
      </c>
      <c r="AI288" s="72">
        <v>0</v>
      </c>
      <c r="AJ288" s="70">
        <v>0</v>
      </c>
      <c r="AK288" s="73">
        <v>0</v>
      </c>
      <c r="AL288" s="73">
        <v>0</v>
      </c>
      <c r="AM288" s="72">
        <v>0</v>
      </c>
      <c r="AN288" s="72">
        <v>0</v>
      </c>
      <c r="AO288" s="74">
        <v>0</v>
      </c>
      <c r="AP288" s="74">
        <v>0</v>
      </c>
      <c r="AQ288" s="74">
        <v>0</v>
      </c>
      <c r="AR288" s="74">
        <v>0</v>
      </c>
      <c r="AS288" s="74">
        <v>0</v>
      </c>
    </row>
    <row r="289" spans="1:45">
      <c r="A289" t="s">
        <v>1301</v>
      </c>
      <c r="B289" t="s">
        <v>1255</v>
      </c>
      <c r="C289" t="s">
        <v>727</v>
      </c>
      <c r="D289" t="s">
        <v>1302</v>
      </c>
      <c r="E289" s="298" t="s">
        <v>28</v>
      </c>
      <c r="G289">
        <v>21</v>
      </c>
      <c r="H289" s="69">
        <f t="shared" si="4"/>
        <v>19</v>
      </c>
      <c r="I289" s="70">
        <v>17</v>
      </c>
      <c r="J289" s="70">
        <v>0</v>
      </c>
      <c r="K289" s="70">
        <v>1</v>
      </c>
      <c r="L289" s="70"/>
      <c r="M289" s="70">
        <v>1</v>
      </c>
      <c r="N289" s="70">
        <v>0</v>
      </c>
      <c r="O289" s="70">
        <v>0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0</v>
      </c>
      <c r="X289" s="72">
        <v>9</v>
      </c>
      <c r="Y289" s="72">
        <v>3</v>
      </c>
      <c r="Z289" s="72">
        <v>0</v>
      </c>
      <c r="AA289" s="72">
        <v>12</v>
      </c>
      <c r="AB289" s="72">
        <v>7</v>
      </c>
      <c r="AC289" s="72">
        <v>0</v>
      </c>
      <c r="AD289" s="72">
        <v>0</v>
      </c>
      <c r="AE289" s="72">
        <v>7</v>
      </c>
      <c r="AF289" s="72">
        <v>22</v>
      </c>
      <c r="AG289" s="72">
        <v>0</v>
      </c>
      <c r="AH289" s="72">
        <v>0</v>
      </c>
      <c r="AI289" s="72">
        <v>22</v>
      </c>
      <c r="AJ289" s="70">
        <v>1</v>
      </c>
      <c r="AK289" s="73">
        <v>0</v>
      </c>
      <c r="AL289" s="73">
        <v>3</v>
      </c>
      <c r="AM289" s="72">
        <v>12</v>
      </c>
      <c r="AN289" s="72">
        <v>2</v>
      </c>
      <c r="AO289" s="74">
        <v>1</v>
      </c>
      <c r="AP289" s="74">
        <v>4</v>
      </c>
      <c r="AQ289" s="74">
        <v>14</v>
      </c>
      <c r="AR289" s="74">
        <v>0</v>
      </c>
      <c r="AS289" s="74">
        <v>0</v>
      </c>
    </row>
    <row r="290" spans="1:45">
      <c r="A290" t="s">
        <v>1303</v>
      </c>
      <c r="B290" t="s">
        <v>1255</v>
      </c>
      <c r="C290" t="s">
        <v>727</v>
      </c>
      <c r="D290" t="s">
        <v>1304</v>
      </c>
      <c r="E290" s="298" t="s">
        <v>28</v>
      </c>
      <c r="G290">
        <v>28</v>
      </c>
      <c r="H290" s="69">
        <f t="shared" si="4"/>
        <v>26</v>
      </c>
      <c r="I290" s="70">
        <v>15</v>
      </c>
      <c r="J290" s="70">
        <v>9</v>
      </c>
      <c r="K290" s="70">
        <v>1</v>
      </c>
      <c r="L290" s="70"/>
      <c r="M290" s="70">
        <v>1</v>
      </c>
      <c r="N290" s="70">
        <v>0</v>
      </c>
      <c r="O290" s="70">
        <v>0</v>
      </c>
      <c r="P290" s="72">
        <v>0</v>
      </c>
      <c r="Q290" s="72">
        <v>0</v>
      </c>
      <c r="R290" s="72">
        <v>0</v>
      </c>
      <c r="S290" s="72">
        <v>0</v>
      </c>
      <c r="T290" s="72">
        <v>0</v>
      </c>
      <c r="U290" s="72">
        <v>0</v>
      </c>
      <c r="V290" s="72">
        <v>0</v>
      </c>
      <c r="W290" s="72">
        <v>0</v>
      </c>
      <c r="X290" s="72">
        <v>16</v>
      </c>
      <c r="Y290" s="72">
        <v>6</v>
      </c>
      <c r="Z290" s="72">
        <v>0</v>
      </c>
      <c r="AA290" s="72">
        <v>22</v>
      </c>
      <c r="AB290" s="72">
        <v>8</v>
      </c>
      <c r="AC290" s="72">
        <v>2</v>
      </c>
      <c r="AD290" s="72">
        <v>0</v>
      </c>
      <c r="AE290" s="72">
        <v>10</v>
      </c>
      <c r="AF290" s="72">
        <v>13</v>
      </c>
      <c r="AG290" s="72">
        <v>3</v>
      </c>
      <c r="AH290" s="72">
        <v>0</v>
      </c>
      <c r="AI290" s="72">
        <v>16</v>
      </c>
      <c r="AJ290" s="70">
        <v>1</v>
      </c>
      <c r="AK290" s="73">
        <v>0</v>
      </c>
      <c r="AL290" s="73">
        <v>4</v>
      </c>
      <c r="AM290" s="72">
        <v>11</v>
      </c>
      <c r="AN290" s="72">
        <v>0</v>
      </c>
      <c r="AO290" s="74">
        <v>1</v>
      </c>
      <c r="AP290" s="74">
        <v>4</v>
      </c>
      <c r="AQ290" s="74">
        <v>11</v>
      </c>
      <c r="AR290" s="74">
        <v>0</v>
      </c>
      <c r="AS290" s="74">
        <v>0</v>
      </c>
    </row>
    <row r="291" spans="1:45">
      <c r="A291" t="s">
        <v>1305</v>
      </c>
      <c r="B291" t="s">
        <v>1255</v>
      </c>
      <c r="C291" t="s">
        <v>730</v>
      </c>
      <c r="D291" t="s">
        <v>1306</v>
      </c>
      <c r="E291" s="298" t="s">
        <v>28</v>
      </c>
      <c r="G291">
        <v>13</v>
      </c>
      <c r="H291" s="69">
        <f t="shared" si="4"/>
        <v>11</v>
      </c>
      <c r="I291" s="70">
        <v>7</v>
      </c>
      <c r="J291" s="70">
        <v>0</v>
      </c>
      <c r="K291" s="70">
        <v>1</v>
      </c>
      <c r="L291" s="70"/>
      <c r="M291" s="70">
        <v>3</v>
      </c>
      <c r="N291" s="70">
        <v>0</v>
      </c>
      <c r="O291" s="70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12</v>
      </c>
      <c r="Y291" s="72">
        <v>2</v>
      </c>
      <c r="Z291" s="72">
        <v>0</v>
      </c>
      <c r="AA291" s="72">
        <v>14</v>
      </c>
      <c r="AB291" s="72">
        <v>7</v>
      </c>
      <c r="AC291" s="72">
        <v>1</v>
      </c>
      <c r="AD291" s="72">
        <v>0</v>
      </c>
      <c r="AE291" s="72">
        <v>8</v>
      </c>
      <c r="AF291" s="72">
        <v>3</v>
      </c>
      <c r="AG291" s="72">
        <v>0</v>
      </c>
      <c r="AH291" s="72">
        <v>0</v>
      </c>
      <c r="AI291" s="72">
        <v>3</v>
      </c>
      <c r="AJ291" s="70">
        <v>1</v>
      </c>
      <c r="AK291" s="73">
        <v>0</v>
      </c>
      <c r="AL291" s="73">
        <v>1</v>
      </c>
      <c r="AM291" s="72">
        <v>3</v>
      </c>
      <c r="AN291" s="72">
        <v>1</v>
      </c>
      <c r="AO291" s="74">
        <v>1</v>
      </c>
      <c r="AP291" s="74">
        <v>2</v>
      </c>
      <c r="AQ291" s="74">
        <v>4</v>
      </c>
      <c r="AR291" s="74">
        <v>0</v>
      </c>
      <c r="AS291" s="74">
        <v>0</v>
      </c>
    </row>
    <row r="292" spans="1:45">
      <c r="A292" t="s">
        <v>1307</v>
      </c>
      <c r="B292" t="s">
        <v>1255</v>
      </c>
      <c r="C292" t="s">
        <v>727</v>
      </c>
      <c r="D292" t="s">
        <v>1308</v>
      </c>
      <c r="E292" s="298" t="s">
        <v>28</v>
      </c>
      <c r="G292">
        <v>26</v>
      </c>
      <c r="H292" s="69">
        <f t="shared" si="4"/>
        <v>24</v>
      </c>
      <c r="I292" s="70">
        <v>13</v>
      </c>
      <c r="J292" s="70">
        <v>2</v>
      </c>
      <c r="K292" s="70">
        <v>1</v>
      </c>
      <c r="L292" s="70"/>
      <c r="M292" s="70">
        <v>8</v>
      </c>
      <c r="N292" s="70">
        <v>0</v>
      </c>
      <c r="O292" s="70">
        <v>0</v>
      </c>
      <c r="P292" s="72">
        <v>0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</v>
      </c>
      <c r="X292" s="72">
        <v>9</v>
      </c>
      <c r="Y292" s="72">
        <v>3</v>
      </c>
      <c r="Z292" s="72">
        <v>0</v>
      </c>
      <c r="AA292" s="72">
        <v>12</v>
      </c>
      <c r="AB292" s="72">
        <v>5</v>
      </c>
      <c r="AC292" s="72">
        <v>2</v>
      </c>
      <c r="AD292" s="72">
        <v>0</v>
      </c>
      <c r="AE292" s="72">
        <v>7</v>
      </c>
      <c r="AF292" s="72">
        <v>31</v>
      </c>
      <c r="AG292" s="72">
        <v>0</v>
      </c>
      <c r="AH292" s="72">
        <v>0</v>
      </c>
      <c r="AI292" s="72">
        <v>31</v>
      </c>
      <c r="AJ292" s="70">
        <v>1</v>
      </c>
      <c r="AK292" s="73">
        <v>0</v>
      </c>
      <c r="AL292" s="73">
        <v>5</v>
      </c>
      <c r="AM292" s="72">
        <v>8</v>
      </c>
      <c r="AN292" s="72">
        <v>2</v>
      </c>
      <c r="AO292" s="74">
        <v>1</v>
      </c>
      <c r="AP292" s="74">
        <v>4</v>
      </c>
      <c r="AQ292" s="74">
        <v>10</v>
      </c>
      <c r="AR292" s="74">
        <v>0</v>
      </c>
      <c r="AS292" s="74">
        <v>0</v>
      </c>
    </row>
    <row r="293" spans="1:45">
      <c r="A293" t="s">
        <v>1309</v>
      </c>
      <c r="B293" t="s">
        <v>1255</v>
      </c>
      <c r="C293" t="s">
        <v>730</v>
      </c>
      <c r="D293" t="s">
        <v>1310</v>
      </c>
      <c r="E293" s="298" t="s">
        <v>28</v>
      </c>
      <c r="G293">
        <v>14</v>
      </c>
      <c r="H293" s="69">
        <f t="shared" si="4"/>
        <v>12</v>
      </c>
      <c r="I293" s="70">
        <v>5</v>
      </c>
      <c r="J293" s="70">
        <v>0</v>
      </c>
      <c r="K293" s="70">
        <v>1</v>
      </c>
      <c r="L293" s="70"/>
      <c r="M293" s="70">
        <v>6</v>
      </c>
      <c r="N293" s="70">
        <v>0</v>
      </c>
      <c r="O293" s="70">
        <v>0</v>
      </c>
      <c r="P293" s="72">
        <v>0</v>
      </c>
      <c r="Q293" s="72">
        <v>0</v>
      </c>
      <c r="R293" s="72">
        <v>0</v>
      </c>
      <c r="S293" s="72">
        <v>0</v>
      </c>
      <c r="T293" s="72">
        <v>2</v>
      </c>
      <c r="U293" s="72">
        <v>0</v>
      </c>
      <c r="V293" s="72">
        <v>0</v>
      </c>
      <c r="W293" s="72">
        <v>2</v>
      </c>
      <c r="X293" s="72">
        <v>7</v>
      </c>
      <c r="Y293" s="72">
        <v>2</v>
      </c>
      <c r="Z293" s="72">
        <v>0</v>
      </c>
      <c r="AA293" s="72">
        <v>9</v>
      </c>
      <c r="AB293" s="72">
        <v>3</v>
      </c>
      <c r="AC293" s="72">
        <v>1</v>
      </c>
      <c r="AD293" s="72">
        <v>0</v>
      </c>
      <c r="AE293" s="72">
        <v>4</v>
      </c>
      <c r="AF293" s="72">
        <v>13</v>
      </c>
      <c r="AG293" s="72">
        <v>0</v>
      </c>
      <c r="AH293" s="72">
        <v>0</v>
      </c>
      <c r="AI293" s="72">
        <v>13</v>
      </c>
      <c r="AJ293" s="70">
        <v>1</v>
      </c>
      <c r="AK293" s="73">
        <v>0</v>
      </c>
      <c r="AL293" s="73">
        <v>3</v>
      </c>
      <c r="AM293" s="72">
        <v>6</v>
      </c>
      <c r="AN293" s="72">
        <v>0</v>
      </c>
      <c r="AO293" s="74">
        <v>1</v>
      </c>
      <c r="AP293" s="74">
        <v>4</v>
      </c>
      <c r="AQ293" s="74">
        <v>6</v>
      </c>
      <c r="AR293" s="74">
        <v>0</v>
      </c>
      <c r="AS293" s="74">
        <v>0</v>
      </c>
    </row>
    <row r="294" spans="1:45" hidden="1">
      <c r="A294" t="s">
        <v>1311</v>
      </c>
      <c r="B294" t="s">
        <v>1255</v>
      </c>
      <c r="C294" t="s">
        <v>727</v>
      </c>
      <c r="D294" t="s">
        <v>1312</v>
      </c>
      <c r="E294" s="298" t="s">
        <v>2234</v>
      </c>
      <c r="G294">
        <v>0</v>
      </c>
      <c r="H294" s="69">
        <f t="shared" si="4"/>
        <v>0</v>
      </c>
      <c r="I294" s="70">
        <v>0</v>
      </c>
      <c r="J294" s="70">
        <v>0</v>
      </c>
      <c r="K294" s="70">
        <v>0</v>
      </c>
      <c r="L294" s="70"/>
      <c r="M294" s="70">
        <v>0</v>
      </c>
      <c r="N294" s="70">
        <v>0</v>
      </c>
      <c r="O294" s="70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0</v>
      </c>
      <c r="W294" s="72">
        <v>0</v>
      </c>
      <c r="X294" s="72">
        <v>0</v>
      </c>
      <c r="Y294" s="72">
        <v>0</v>
      </c>
      <c r="Z294" s="72">
        <v>0</v>
      </c>
      <c r="AA294" s="72">
        <v>0</v>
      </c>
      <c r="AB294" s="72">
        <v>0</v>
      </c>
      <c r="AC294" s="72">
        <v>0</v>
      </c>
      <c r="AD294" s="72">
        <v>0</v>
      </c>
      <c r="AE294" s="72">
        <v>0</v>
      </c>
      <c r="AF294" s="72">
        <v>0</v>
      </c>
      <c r="AG294" s="72">
        <v>0</v>
      </c>
      <c r="AH294" s="72">
        <v>0</v>
      </c>
      <c r="AI294" s="72">
        <v>0</v>
      </c>
      <c r="AJ294" s="70">
        <v>0</v>
      </c>
      <c r="AK294" s="73">
        <v>0</v>
      </c>
      <c r="AL294" s="73">
        <v>0</v>
      </c>
      <c r="AM294" s="72">
        <v>0</v>
      </c>
      <c r="AN294" s="72">
        <v>0</v>
      </c>
      <c r="AO294" s="74">
        <v>0</v>
      </c>
      <c r="AP294" s="74">
        <v>0</v>
      </c>
      <c r="AQ294" s="74">
        <v>0</v>
      </c>
      <c r="AR294" s="74">
        <v>0</v>
      </c>
      <c r="AS294" s="74">
        <v>0</v>
      </c>
    </row>
    <row r="295" spans="1:45">
      <c r="A295" t="s">
        <v>1313</v>
      </c>
      <c r="B295" t="s">
        <v>1255</v>
      </c>
      <c r="C295" t="s">
        <v>730</v>
      </c>
      <c r="D295" t="s">
        <v>1314</v>
      </c>
      <c r="E295" s="298" t="s">
        <v>28</v>
      </c>
      <c r="G295">
        <v>15</v>
      </c>
      <c r="H295" s="69">
        <f t="shared" si="4"/>
        <v>13</v>
      </c>
      <c r="I295" s="70">
        <v>9</v>
      </c>
      <c r="J295" s="70">
        <v>0</v>
      </c>
      <c r="K295" s="70">
        <v>1</v>
      </c>
      <c r="L295" s="70"/>
      <c r="M295" s="70">
        <v>3</v>
      </c>
      <c r="N295" s="70">
        <v>0</v>
      </c>
      <c r="O295" s="70">
        <v>0</v>
      </c>
      <c r="P295" s="72">
        <v>2</v>
      </c>
      <c r="Q295" s="72">
        <v>0</v>
      </c>
      <c r="R295" s="72">
        <v>0</v>
      </c>
      <c r="S295" s="72">
        <v>2</v>
      </c>
      <c r="T295" s="72">
        <v>0</v>
      </c>
      <c r="U295" s="72">
        <v>0</v>
      </c>
      <c r="V295" s="72">
        <v>0</v>
      </c>
      <c r="W295" s="72">
        <v>0</v>
      </c>
      <c r="X295" s="72">
        <v>10</v>
      </c>
      <c r="Y295" s="72">
        <v>2</v>
      </c>
      <c r="Z295" s="72">
        <v>0</v>
      </c>
      <c r="AA295" s="72">
        <v>12</v>
      </c>
      <c r="AB295" s="72">
        <v>12</v>
      </c>
      <c r="AC295" s="72">
        <v>1</v>
      </c>
      <c r="AD295" s="72">
        <v>0</v>
      </c>
      <c r="AE295" s="72">
        <v>13</v>
      </c>
      <c r="AF295" s="72">
        <v>1</v>
      </c>
      <c r="AG295" s="72">
        <v>0</v>
      </c>
      <c r="AH295" s="72">
        <v>0</v>
      </c>
      <c r="AI295" s="72">
        <v>1</v>
      </c>
      <c r="AJ295" s="70">
        <v>1</v>
      </c>
      <c r="AK295" s="73">
        <v>0</v>
      </c>
      <c r="AL295" s="73">
        <v>3</v>
      </c>
      <c r="AM295" s="72">
        <v>6</v>
      </c>
      <c r="AN295" s="72">
        <v>3</v>
      </c>
      <c r="AO295" s="74">
        <v>1</v>
      </c>
      <c r="AP295" s="74">
        <v>6</v>
      </c>
      <c r="AQ295" s="74">
        <v>9</v>
      </c>
      <c r="AR295" s="74">
        <v>0</v>
      </c>
      <c r="AS295" s="74">
        <v>0</v>
      </c>
    </row>
    <row r="296" spans="1:45">
      <c r="A296" t="s">
        <v>1315</v>
      </c>
      <c r="B296" t="s">
        <v>1255</v>
      </c>
      <c r="C296" t="s">
        <v>727</v>
      </c>
      <c r="D296" t="s">
        <v>1316</v>
      </c>
      <c r="E296" s="298" t="s">
        <v>28</v>
      </c>
      <c r="G296">
        <v>20</v>
      </c>
      <c r="H296" s="69">
        <f t="shared" si="4"/>
        <v>18</v>
      </c>
      <c r="I296" s="70">
        <v>10</v>
      </c>
      <c r="J296" s="70">
        <v>0</v>
      </c>
      <c r="K296" s="70">
        <v>1</v>
      </c>
      <c r="L296" s="70"/>
      <c r="M296" s="70">
        <v>7</v>
      </c>
      <c r="N296" s="70">
        <v>0</v>
      </c>
      <c r="O296" s="70">
        <v>0</v>
      </c>
      <c r="P296" s="72">
        <v>2</v>
      </c>
      <c r="Q296" s="72">
        <v>0</v>
      </c>
      <c r="R296" s="72">
        <v>0</v>
      </c>
      <c r="S296" s="72">
        <v>2</v>
      </c>
      <c r="T296" s="72">
        <v>0</v>
      </c>
      <c r="U296" s="72">
        <v>0</v>
      </c>
      <c r="V296" s="72">
        <v>0</v>
      </c>
      <c r="W296" s="72">
        <v>0</v>
      </c>
      <c r="X296" s="72">
        <v>15</v>
      </c>
      <c r="Y296" s="72">
        <v>2</v>
      </c>
      <c r="Z296" s="72">
        <v>0</v>
      </c>
      <c r="AA296" s="72">
        <v>17</v>
      </c>
      <c r="AB296" s="72">
        <v>9</v>
      </c>
      <c r="AC296" s="72">
        <v>0</v>
      </c>
      <c r="AD296" s="72">
        <v>0</v>
      </c>
      <c r="AE296" s="72">
        <v>9</v>
      </c>
      <c r="AF296" s="72">
        <v>9</v>
      </c>
      <c r="AG296" s="72">
        <v>0</v>
      </c>
      <c r="AH296" s="72">
        <v>0</v>
      </c>
      <c r="AI296" s="72">
        <v>9</v>
      </c>
      <c r="AJ296" s="70">
        <v>1</v>
      </c>
      <c r="AK296" s="73">
        <v>0</v>
      </c>
      <c r="AL296" s="73">
        <v>4</v>
      </c>
      <c r="AM296" s="72">
        <v>10</v>
      </c>
      <c r="AN296" s="72">
        <v>2</v>
      </c>
      <c r="AO296" s="74">
        <v>1</v>
      </c>
      <c r="AP296" s="74">
        <v>5</v>
      </c>
      <c r="AQ296" s="74">
        <v>12</v>
      </c>
      <c r="AR296" s="74">
        <v>0</v>
      </c>
      <c r="AS296" s="74">
        <v>0</v>
      </c>
    </row>
    <row r="297" spans="1:45">
      <c r="A297" t="s">
        <v>1317</v>
      </c>
      <c r="B297" t="s">
        <v>1255</v>
      </c>
      <c r="C297" t="s">
        <v>730</v>
      </c>
      <c r="D297" t="s">
        <v>1318</v>
      </c>
      <c r="E297" s="298" t="s">
        <v>28</v>
      </c>
      <c r="G297">
        <v>19</v>
      </c>
      <c r="H297" s="69">
        <f t="shared" si="4"/>
        <v>17</v>
      </c>
      <c r="I297" s="70">
        <v>13</v>
      </c>
      <c r="J297" s="70">
        <v>0</v>
      </c>
      <c r="K297" s="70">
        <v>1</v>
      </c>
      <c r="L297" s="70"/>
      <c r="M297" s="70">
        <v>3</v>
      </c>
      <c r="N297" s="70">
        <v>0</v>
      </c>
      <c r="O297" s="70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1</v>
      </c>
      <c r="U297" s="72">
        <v>0</v>
      </c>
      <c r="V297" s="72">
        <v>0</v>
      </c>
      <c r="W297" s="72">
        <v>1</v>
      </c>
      <c r="X297" s="72">
        <v>7</v>
      </c>
      <c r="Y297" s="72">
        <v>3</v>
      </c>
      <c r="Z297" s="72">
        <v>0</v>
      </c>
      <c r="AA297" s="72">
        <v>10</v>
      </c>
      <c r="AB297" s="72">
        <v>7</v>
      </c>
      <c r="AC297" s="72">
        <v>0</v>
      </c>
      <c r="AD297" s="72">
        <v>0</v>
      </c>
      <c r="AE297" s="72">
        <v>7</v>
      </c>
      <c r="AF297" s="72">
        <v>13</v>
      </c>
      <c r="AG297" s="72">
        <v>0</v>
      </c>
      <c r="AH297" s="72">
        <v>0</v>
      </c>
      <c r="AI297" s="72">
        <v>13</v>
      </c>
      <c r="AJ297" s="70">
        <v>1</v>
      </c>
      <c r="AK297" s="73">
        <v>0</v>
      </c>
      <c r="AL297" s="73">
        <v>3</v>
      </c>
      <c r="AM297" s="72">
        <v>7</v>
      </c>
      <c r="AN297" s="72">
        <v>0</v>
      </c>
      <c r="AO297" s="74">
        <v>1</v>
      </c>
      <c r="AP297" s="74">
        <v>4</v>
      </c>
      <c r="AQ297" s="74">
        <v>7</v>
      </c>
      <c r="AR297" s="74">
        <v>0</v>
      </c>
      <c r="AS297" s="74">
        <v>0</v>
      </c>
    </row>
    <row r="298" spans="1:45">
      <c r="A298" t="s">
        <v>1319</v>
      </c>
      <c r="B298" t="s">
        <v>1255</v>
      </c>
      <c r="C298" t="s">
        <v>727</v>
      </c>
      <c r="D298" t="s">
        <v>1320</v>
      </c>
      <c r="E298" s="298" t="s">
        <v>28</v>
      </c>
      <c r="G298">
        <v>21</v>
      </c>
      <c r="H298" s="69">
        <f t="shared" si="4"/>
        <v>19</v>
      </c>
      <c r="I298" s="70">
        <v>13</v>
      </c>
      <c r="J298" s="70">
        <v>0</v>
      </c>
      <c r="K298" s="70">
        <v>1</v>
      </c>
      <c r="L298" s="70"/>
      <c r="M298" s="70">
        <v>5</v>
      </c>
      <c r="N298" s="70">
        <v>0</v>
      </c>
      <c r="O298" s="70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0</v>
      </c>
      <c r="V298" s="72">
        <v>0</v>
      </c>
      <c r="W298" s="72">
        <v>0</v>
      </c>
      <c r="X298" s="72">
        <v>17</v>
      </c>
      <c r="Y298" s="72">
        <v>3</v>
      </c>
      <c r="Z298" s="72">
        <v>0</v>
      </c>
      <c r="AA298" s="72">
        <v>20</v>
      </c>
      <c r="AB298" s="72">
        <v>8</v>
      </c>
      <c r="AC298" s="72">
        <v>0</v>
      </c>
      <c r="AD298" s="72">
        <v>0</v>
      </c>
      <c r="AE298" s="72">
        <v>8</v>
      </c>
      <c r="AF298" s="72">
        <v>9</v>
      </c>
      <c r="AG298" s="72">
        <v>0</v>
      </c>
      <c r="AH298" s="72">
        <v>0</v>
      </c>
      <c r="AI298" s="72">
        <v>9</v>
      </c>
      <c r="AJ298" s="70">
        <v>1</v>
      </c>
      <c r="AK298" s="73">
        <v>0</v>
      </c>
      <c r="AL298" s="73">
        <v>4</v>
      </c>
      <c r="AM298" s="72">
        <v>11</v>
      </c>
      <c r="AN298" s="72">
        <v>3</v>
      </c>
      <c r="AO298" s="74">
        <v>1</v>
      </c>
      <c r="AP298" s="74">
        <v>5</v>
      </c>
      <c r="AQ298" s="74">
        <v>14</v>
      </c>
      <c r="AR298" s="74">
        <v>0</v>
      </c>
      <c r="AS298" s="74">
        <v>0</v>
      </c>
    </row>
    <row r="299" spans="1:45">
      <c r="A299" t="s">
        <v>1321</v>
      </c>
      <c r="B299" t="s">
        <v>1255</v>
      </c>
      <c r="C299" t="s">
        <v>727</v>
      </c>
      <c r="D299" t="s">
        <v>1322</v>
      </c>
      <c r="E299" s="298" t="s">
        <v>28</v>
      </c>
      <c r="G299">
        <v>13</v>
      </c>
      <c r="H299" s="69">
        <f t="shared" si="4"/>
        <v>11</v>
      </c>
      <c r="I299" s="70">
        <v>7</v>
      </c>
      <c r="J299" s="70">
        <v>0</v>
      </c>
      <c r="K299" s="70">
        <v>1</v>
      </c>
      <c r="L299" s="70"/>
      <c r="M299" s="70">
        <v>3</v>
      </c>
      <c r="N299" s="70">
        <v>0</v>
      </c>
      <c r="O299" s="70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0</v>
      </c>
      <c r="U299" s="72">
        <v>0</v>
      </c>
      <c r="V299" s="72">
        <v>0</v>
      </c>
      <c r="W299" s="72">
        <v>0</v>
      </c>
      <c r="X299" s="72">
        <v>22</v>
      </c>
      <c r="Y299" s="72">
        <v>2</v>
      </c>
      <c r="Z299" s="72">
        <v>0</v>
      </c>
      <c r="AA299" s="72">
        <v>24</v>
      </c>
      <c r="AB299" s="72">
        <v>0</v>
      </c>
      <c r="AC299" s="72">
        <v>0</v>
      </c>
      <c r="AD299" s="72">
        <v>0</v>
      </c>
      <c r="AE299" s="72">
        <v>0</v>
      </c>
      <c r="AF299" s="72">
        <v>0</v>
      </c>
      <c r="AG299" s="72">
        <v>0</v>
      </c>
      <c r="AH299" s="72">
        <v>0</v>
      </c>
      <c r="AI299" s="72">
        <v>0</v>
      </c>
      <c r="AJ299" s="70">
        <v>1</v>
      </c>
      <c r="AK299" s="73">
        <v>0</v>
      </c>
      <c r="AL299" s="73">
        <v>4</v>
      </c>
      <c r="AM299" s="72">
        <v>12</v>
      </c>
      <c r="AN299" s="72">
        <v>3</v>
      </c>
      <c r="AO299" s="74">
        <v>1</v>
      </c>
      <c r="AP299" s="74">
        <v>5</v>
      </c>
      <c r="AQ299" s="74">
        <v>15</v>
      </c>
      <c r="AR299" s="74">
        <v>0</v>
      </c>
      <c r="AS299" s="74">
        <v>0</v>
      </c>
    </row>
    <row r="300" spans="1:45">
      <c r="A300" t="s">
        <v>1323</v>
      </c>
      <c r="B300" t="s">
        <v>1255</v>
      </c>
      <c r="C300" t="s">
        <v>727</v>
      </c>
      <c r="D300" t="s">
        <v>1324</v>
      </c>
      <c r="E300" s="298" t="s">
        <v>28</v>
      </c>
      <c r="G300">
        <v>17</v>
      </c>
      <c r="H300" s="69">
        <f t="shared" si="4"/>
        <v>15</v>
      </c>
      <c r="I300" s="70">
        <v>14</v>
      </c>
      <c r="J300" s="70">
        <v>0</v>
      </c>
      <c r="K300" s="70">
        <v>1</v>
      </c>
      <c r="L300" s="70"/>
      <c r="M300" s="70">
        <v>0</v>
      </c>
      <c r="N300" s="70">
        <v>0</v>
      </c>
      <c r="O300" s="70">
        <v>0</v>
      </c>
      <c r="P300" s="72">
        <v>0</v>
      </c>
      <c r="Q300" s="72">
        <v>0</v>
      </c>
      <c r="R300" s="72">
        <v>0</v>
      </c>
      <c r="S300" s="72">
        <v>0</v>
      </c>
      <c r="T300" s="72">
        <v>0</v>
      </c>
      <c r="U300" s="72">
        <v>0</v>
      </c>
      <c r="V300" s="72">
        <v>0</v>
      </c>
      <c r="W300" s="72">
        <v>0</v>
      </c>
      <c r="X300" s="72">
        <v>12</v>
      </c>
      <c r="Y300" s="72">
        <v>4</v>
      </c>
      <c r="Z300" s="72">
        <v>0</v>
      </c>
      <c r="AA300" s="72">
        <v>16</v>
      </c>
      <c r="AB300" s="72">
        <v>14</v>
      </c>
      <c r="AC300" s="72">
        <v>0</v>
      </c>
      <c r="AD300" s="72">
        <v>0</v>
      </c>
      <c r="AE300" s="72">
        <v>14</v>
      </c>
      <c r="AF300" s="72">
        <v>2</v>
      </c>
      <c r="AG300" s="72">
        <v>0</v>
      </c>
      <c r="AH300" s="72">
        <v>0</v>
      </c>
      <c r="AI300" s="72">
        <v>2</v>
      </c>
      <c r="AJ300" s="70">
        <v>1</v>
      </c>
      <c r="AK300" s="73">
        <v>0</v>
      </c>
      <c r="AL300" s="73">
        <v>3</v>
      </c>
      <c r="AM300" s="72">
        <v>13</v>
      </c>
      <c r="AN300" s="72">
        <v>0</v>
      </c>
      <c r="AO300" s="74">
        <v>1</v>
      </c>
      <c r="AP300" s="74">
        <v>4</v>
      </c>
      <c r="AQ300" s="74">
        <v>13</v>
      </c>
      <c r="AR300" s="74">
        <v>0</v>
      </c>
      <c r="AS300" s="74">
        <v>0</v>
      </c>
    </row>
    <row r="301" spans="1:45" hidden="1">
      <c r="A301" t="s">
        <v>1325</v>
      </c>
      <c r="B301" t="s">
        <v>1255</v>
      </c>
      <c r="C301" t="s">
        <v>727</v>
      </c>
      <c r="D301" t="s">
        <v>1326</v>
      </c>
      <c r="E301" s="298" t="s">
        <v>2234</v>
      </c>
      <c r="G301">
        <v>0</v>
      </c>
      <c r="H301" s="69">
        <f t="shared" si="4"/>
        <v>11</v>
      </c>
      <c r="I301" s="70">
        <v>0</v>
      </c>
      <c r="J301" s="70">
        <v>0</v>
      </c>
      <c r="K301" s="70">
        <v>11</v>
      </c>
      <c r="L301" s="70"/>
      <c r="M301" s="70">
        <v>0</v>
      </c>
      <c r="N301" s="70">
        <v>0</v>
      </c>
      <c r="O301" s="70">
        <v>0</v>
      </c>
      <c r="P301" s="72">
        <v>0</v>
      </c>
      <c r="Q301" s="72">
        <v>0</v>
      </c>
      <c r="R301" s="72">
        <v>0</v>
      </c>
      <c r="S301" s="72">
        <v>0</v>
      </c>
      <c r="T301" s="72">
        <v>0</v>
      </c>
      <c r="U301" s="72">
        <v>0</v>
      </c>
      <c r="V301" s="72">
        <v>0</v>
      </c>
      <c r="W301" s="72">
        <v>0</v>
      </c>
      <c r="X301" s="72">
        <v>0</v>
      </c>
      <c r="Y301" s="72">
        <v>0</v>
      </c>
      <c r="Z301" s="72">
        <v>0</v>
      </c>
      <c r="AA301" s="72">
        <v>0</v>
      </c>
      <c r="AB301" s="72">
        <v>0</v>
      </c>
      <c r="AC301" s="72">
        <v>0</v>
      </c>
      <c r="AD301" s="72">
        <v>0</v>
      </c>
      <c r="AE301" s="72">
        <v>0</v>
      </c>
      <c r="AF301" s="72">
        <v>0</v>
      </c>
      <c r="AG301" s="72">
        <v>0</v>
      </c>
      <c r="AH301" s="72">
        <v>0</v>
      </c>
      <c r="AI301" s="72">
        <v>0</v>
      </c>
      <c r="AJ301" s="70">
        <v>0</v>
      </c>
      <c r="AK301" s="73">
        <v>0</v>
      </c>
      <c r="AL301" s="73">
        <v>0</v>
      </c>
      <c r="AM301" s="72">
        <v>10</v>
      </c>
      <c r="AN301" s="72">
        <v>3</v>
      </c>
      <c r="AO301" s="74">
        <v>0</v>
      </c>
      <c r="AP301" s="74">
        <v>0</v>
      </c>
      <c r="AQ301" s="74">
        <v>0</v>
      </c>
      <c r="AR301" s="74">
        <v>0</v>
      </c>
      <c r="AS301" s="74">
        <v>0</v>
      </c>
    </row>
    <row r="302" spans="1:45">
      <c r="A302" t="s">
        <v>1327</v>
      </c>
      <c r="B302" t="s">
        <v>1255</v>
      </c>
      <c r="C302" t="s">
        <v>724</v>
      </c>
      <c r="D302" t="s">
        <v>1328</v>
      </c>
      <c r="E302" s="298" t="s">
        <v>28</v>
      </c>
      <c r="G302">
        <v>39</v>
      </c>
      <c r="H302" s="69">
        <f t="shared" si="4"/>
        <v>37</v>
      </c>
      <c r="I302" s="70">
        <v>16</v>
      </c>
      <c r="J302" s="70">
        <v>0</v>
      </c>
      <c r="K302" s="70">
        <v>1</v>
      </c>
      <c r="L302" s="70"/>
      <c r="M302" s="70">
        <v>20</v>
      </c>
      <c r="N302" s="70">
        <v>0</v>
      </c>
      <c r="O302" s="70">
        <v>0</v>
      </c>
      <c r="P302" s="72">
        <v>8</v>
      </c>
      <c r="Q302" s="72">
        <v>0</v>
      </c>
      <c r="R302" s="72">
        <v>0</v>
      </c>
      <c r="S302" s="72">
        <v>8</v>
      </c>
      <c r="T302" s="72">
        <v>0</v>
      </c>
      <c r="U302" s="72">
        <v>0</v>
      </c>
      <c r="V302" s="72">
        <v>0</v>
      </c>
      <c r="W302" s="72">
        <v>0</v>
      </c>
      <c r="X302" s="72">
        <v>24</v>
      </c>
      <c r="Y302" s="72">
        <v>3</v>
      </c>
      <c r="Z302" s="72">
        <v>0</v>
      </c>
      <c r="AA302" s="72">
        <v>27</v>
      </c>
      <c r="AB302" s="72">
        <v>38</v>
      </c>
      <c r="AC302" s="72">
        <v>0</v>
      </c>
      <c r="AD302" s="72">
        <v>0</v>
      </c>
      <c r="AE302" s="72">
        <v>38</v>
      </c>
      <c r="AF302" s="72">
        <v>0</v>
      </c>
      <c r="AG302" s="72">
        <v>0</v>
      </c>
      <c r="AH302" s="72">
        <v>0</v>
      </c>
      <c r="AI302" s="72">
        <v>0</v>
      </c>
      <c r="AJ302" s="70">
        <v>1</v>
      </c>
      <c r="AK302" s="73">
        <v>0</v>
      </c>
      <c r="AL302" s="73">
        <v>12</v>
      </c>
      <c r="AM302" s="72">
        <v>23</v>
      </c>
      <c r="AN302" s="72">
        <v>3</v>
      </c>
      <c r="AO302" s="74">
        <v>4</v>
      </c>
      <c r="AP302" s="74">
        <v>7</v>
      </c>
      <c r="AQ302" s="74">
        <v>26</v>
      </c>
      <c r="AR302" s="74">
        <v>0</v>
      </c>
      <c r="AS302" s="74">
        <v>0</v>
      </c>
    </row>
    <row r="303" spans="1:45">
      <c r="A303" t="s">
        <v>1329</v>
      </c>
      <c r="B303" t="s">
        <v>1255</v>
      </c>
      <c r="C303" t="s">
        <v>727</v>
      </c>
      <c r="D303" t="s">
        <v>1330</v>
      </c>
      <c r="E303" s="298" t="s">
        <v>28</v>
      </c>
      <c r="G303">
        <v>27</v>
      </c>
      <c r="H303" s="69">
        <f t="shared" si="4"/>
        <v>25</v>
      </c>
      <c r="I303" s="70">
        <v>22</v>
      </c>
      <c r="J303" s="70">
        <v>0</v>
      </c>
      <c r="K303" s="70">
        <v>1</v>
      </c>
      <c r="L303" s="70"/>
      <c r="M303" s="70">
        <v>2</v>
      </c>
      <c r="N303" s="70">
        <v>0</v>
      </c>
      <c r="O303" s="70">
        <v>0</v>
      </c>
      <c r="P303" s="72">
        <v>0</v>
      </c>
      <c r="Q303" s="72">
        <v>0</v>
      </c>
      <c r="R303" s="72">
        <v>0</v>
      </c>
      <c r="S303" s="72">
        <v>0</v>
      </c>
      <c r="T303" s="72">
        <v>0</v>
      </c>
      <c r="U303" s="72">
        <v>0</v>
      </c>
      <c r="V303" s="72">
        <v>0</v>
      </c>
      <c r="W303" s="72">
        <v>0</v>
      </c>
      <c r="X303" s="72">
        <v>9</v>
      </c>
      <c r="Y303" s="72">
        <v>4</v>
      </c>
      <c r="Z303" s="72">
        <v>0</v>
      </c>
      <c r="AA303" s="72">
        <v>13</v>
      </c>
      <c r="AB303" s="72">
        <v>21</v>
      </c>
      <c r="AC303" s="72">
        <v>0</v>
      </c>
      <c r="AD303" s="72">
        <v>0</v>
      </c>
      <c r="AE303" s="72">
        <v>21</v>
      </c>
      <c r="AF303" s="72">
        <v>16</v>
      </c>
      <c r="AG303" s="72">
        <v>0</v>
      </c>
      <c r="AH303" s="72">
        <v>0</v>
      </c>
      <c r="AI303" s="72">
        <v>16</v>
      </c>
      <c r="AJ303" s="70">
        <v>1</v>
      </c>
      <c r="AK303" s="73">
        <v>0</v>
      </c>
      <c r="AL303" s="73">
        <v>4</v>
      </c>
      <c r="AM303" s="72">
        <v>8</v>
      </c>
      <c r="AN303" s="72">
        <v>1</v>
      </c>
      <c r="AO303" s="74">
        <v>1</v>
      </c>
      <c r="AP303" s="74">
        <v>5</v>
      </c>
      <c r="AQ303" s="74">
        <v>9</v>
      </c>
      <c r="AR303" s="74">
        <v>0</v>
      </c>
      <c r="AS303" s="74">
        <v>0</v>
      </c>
    </row>
    <row r="304" spans="1:45">
      <c r="A304" t="s">
        <v>1331</v>
      </c>
      <c r="B304" t="s">
        <v>1255</v>
      </c>
      <c r="C304" t="s">
        <v>730</v>
      </c>
      <c r="D304" t="s">
        <v>1332</v>
      </c>
      <c r="E304" s="298" t="s">
        <v>28</v>
      </c>
      <c r="G304">
        <v>14</v>
      </c>
      <c r="H304" s="69">
        <f t="shared" si="4"/>
        <v>13</v>
      </c>
      <c r="I304" s="70">
        <v>9</v>
      </c>
      <c r="J304" s="70">
        <v>0</v>
      </c>
      <c r="K304" s="70">
        <v>3</v>
      </c>
      <c r="L304" s="70"/>
      <c r="M304" s="70">
        <v>0</v>
      </c>
      <c r="N304" s="70">
        <v>0</v>
      </c>
      <c r="O304" s="70">
        <v>1</v>
      </c>
      <c r="P304" s="72">
        <v>0</v>
      </c>
      <c r="Q304" s="72">
        <v>0</v>
      </c>
      <c r="R304" s="72">
        <v>0</v>
      </c>
      <c r="S304" s="72">
        <v>0</v>
      </c>
      <c r="T304" s="72">
        <v>5</v>
      </c>
      <c r="U304" s="72">
        <v>1</v>
      </c>
      <c r="V304" s="72">
        <v>0</v>
      </c>
      <c r="W304" s="72">
        <v>6</v>
      </c>
      <c r="X304" s="72">
        <v>14</v>
      </c>
      <c r="Y304" s="72">
        <v>2</v>
      </c>
      <c r="Z304" s="72">
        <v>2</v>
      </c>
      <c r="AA304" s="72">
        <v>18</v>
      </c>
      <c r="AB304" s="72">
        <v>0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>
        <v>0</v>
      </c>
      <c r="AJ304" s="70">
        <v>1</v>
      </c>
      <c r="AK304" s="73">
        <v>0</v>
      </c>
      <c r="AL304" s="73">
        <v>4</v>
      </c>
      <c r="AM304" s="72">
        <v>16</v>
      </c>
      <c r="AN304" s="72">
        <v>4</v>
      </c>
      <c r="AO304" s="74">
        <v>1</v>
      </c>
      <c r="AP304" s="74">
        <v>5</v>
      </c>
      <c r="AQ304" s="74">
        <v>20</v>
      </c>
      <c r="AR304" s="74">
        <v>0</v>
      </c>
      <c r="AS304" s="74">
        <v>0</v>
      </c>
    </row>
    <row r="305" spans="1:45">
      <c r="A305" t="s">
        <v>1333</v>
      </c>
      <c r="B305" t="s">
        <v>1255</v>
      </c>
      <c r="C305" t="s">
        <v>727</v>
      </c>
      <c r="D305" t="s">
        <v>1334</v>
      </c>
      <c r="E305" s="298" t="s">
        <v>28</v>
      </c>
      <c r="G305">
        <v>18</v>
      </c>
      <c r="H305" s="69">
        <f t="shared" si="4"/>
        <v>16</v>
      </c>
      <c r="I305" s="70">
        <v>10</v>
      </c>
      <c r="J305" s="70">
        <v>0</v>
      </c>
      <c r="K305" s="70">
        <v>5</v>
      </c>
      <c r="L305" s="70"/>
      <c r="M305" s="70">
        <v>1</v>
      </c>
      <c r="N305" s="70">
        <v>0</v>
      </c>
      <c r="O305" s="70">
        <v>0</v>
      </c>
      <c r="P305" s="72">
        <v>16</v>
      </c>
      <c r="Q305" s="72">
        <v>4</v>
      </c>
      <c r="R305" s="72">
        <v>6</v>
      </c>
      <c r="S305" s="72">
        <v>26</v>
      </c>
      <c r="T305" s="72">
        <v>0</v>
      </c>
      <c r="U305" s="72">
        <v>0</v>
      </c>
      <c r="V305" s="72">
        <v>0</v>
      </c>
      <c r="W305" s="72">
        <v>0</v>
      </c>
      <c r="X305" s="72">
        <v>4</v>
      </c>
      <c r="Y305" s="72">
        <v>3</v>
      </c>
      <c r="Z305" s="72">
        <v>0</v>
      </c>
      <c r="AA305" s="72">
        <v>7</v>
      </c>
      <c r="AB305" s="72">
        <v>0</v>
      </c>
      <c r="AC305" s="72">
        <v>0</v>
      </c>
      <c r="AD305" s="72">
        <v>0</v>
      </c>
      <c r="AE305" s="72">
        <v>0</v>
      </c>
      <c r="AF305" s="72">
        <v>0</v>
      </c>
      <c r="AG305" s="72">
        <v>0</v>
      </c>
      <c r="AH305" s="72">
        <v>0</v>
      </c>
      <c r="AI305" s="72">
        <v>0</v>
      </c>
      <c r="AJ305" s="70">
        <v>1</v>
      </c>
      <c r="AK305" s="73">
        <v>0</v>
      </c>
      <c r="AL305" s="73">
        <v>3</v>
      </c>
      <c r="AM305" s="72">
        <v>4</v>
      </c>
      <c r="AN305" s="72">
        <v>9</v>
      </c>
      <c r="AO305" s="74">
        <v>1</v>
      </c>
      <c r="AP305" s="74">
        <v>3</v>
      </c>
      <c r="AQ305" s="74">
        <v>13</v>
      </c>
      <c r="AR305" s="74">
        <v>0</v>
      </c>
      <c r="AS305" s="74">
        <v>0</v>
      </c>
    </row>
    <row r="306" spans="1:45">
      <c r="A306" t="s">
        <v>1335</v>
      </c>
      <c r="B306" t="s">
        <v>1336</v>
      </c>
      <c r="C306" t="s">
        <v>727</v>
      </c>
      <c r="D306" t="s">
        <v>1337</v>
      </c>
      <c r="E306" s="298" t="s">
        <v>28</v>
      </c>
      <c r="G306">
        <v>10</v>
      </c>
      <c r="H306" s="69">
        <f t="shared" si="4"/>
        <v>8</v>
      </c>
      <c r="I306" s="70">
        <v>6</v>
      </c>
      <c r="J306" s="70">
        <v>1</v>
      </c>
      <c r="K306" s="70">
        <v>1</v>
      </c>
      <c r="L306" s="70"/>
      <c r="M306" s="70">
        <v>0</v>
      </c>
      <c r="N306" s="70">
        <v>0</v>
      </c>
      <c r="O306" s="70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2</v>
      </c>
      <c r="Y306" s="72">
        <v>2</v>
      </c>
      <c r="Z306" s="72">
        <v>0</v>
      </c>
      <c r="AA306" s="72">
        <v>4</v>
      </c>
      <c r="AB306" s="72">
        <v>13</v>
      </c>
      <c r="AC306" s="72">
        <v>3</v>
      </c>
      <c r="AD306" s="72">
        <v>0</v>
      </c>
      <c r="AE306" s="72">
        <v>16</v>
      </c>
      <c r="AF306" s="72">
        <v>0</v>
      </c>
      <c r="AG306" s="72">
        <v>0</v>
      </c>
      <c r="AH306" s="72">
        <v>0</v>
      </c>
      <c r="AI306" s="72">
        <v>0</v>
      </c>
      <c r="AJ306" s="70">
        <v>1</v>
      </c>
      <c r="AK306" s="73">
        <v>0</v>
      </c>
      <c r="AL306" s="73">
        <v>2</v>
      </c>
      <c r="AM306" s="72">
        <v>4</v>
      </c>
      <c r="AN306" s="72">
        <v>7</v>
      </c>
      <c r="AO306" s="74">
        <v>1</v>
      </c>
      <c r="AP306" s="74">
        <v>3</v>
      </c>
      <c r="AQ306" s="74">
        <v>11</v>
      </c>
      <c r="AR306" s="74">
        <v>0</v>
      </c>
      <c r="AS306" s="74">
        <v>0</v>
      </c>
    </row>
    <row r="307" spans="1:45">
      <c r="A307" t="s">
        <v>1338</v>
      </c>
      <c r="B307" t="s">
        <v>1336</v>
      </c>
      <c r="C307" t="s">
        <v>727</v>
      </c>
      <c r="D307" t="s">
        <v>1339</v>
      </c>
      <c r="E307" s="298" t="s">
        <v>28</v>
      </c>
      <c r="G307">
        <v>11</v>
      </c>
      <c r="H307" s="69">
        <f t="shared" si="4"/>
        <v>9</v>
      </c>
      <c r="I307" s="70">
        <v>6</v>
      </c>
      <c r="J307" s="70">
        <v>1</v>
      </c>
      <c r="K307" s="70">
        <v>1</v>
      </c>
      <c r="L307" s="70"/>
      <c r="M307" s="70">
        <v>1</v>
      </c>
      <c r="N307" s="70">
        <v>0</v>
      </c>
      <c r="O307" s="70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6</v>
      </c>
      <c r="Y307" s="72">
        <v>4</v>
      </c>
      <c r="Z307" s="72">
        <v>0</v>
      </c>
      <c r="AA307" s="72">
        <v>10</v>
      </c>
      <c r="AB307" s="72">
        <v>9</v>
      </c>
      <c r="AC307" s="72">
        <v>3</v>
      </c>
      <c r="AD307" s="72">
        <v>0</v>
      </c>
      <c r="AE307" s="72">
        <v>12</v>
      </c>
      <c r="AF307" s="72">
        <v>0</v>
      </c>
      <c r="AG307" s="72">
        <v>0</v>
      </c>
      <c r="AH307" s="72">
        <v>0</v>
      </c>
      <c r="AI307" s="72">
        <v>0</v>
      </c>
      <c r="AJ307" s="70">
        <v>1</v>
      </c>
      <c r="AK307" s="73">
        <v>0</v>
      </c>
      <c r="AL307" s="73">
        <v>2</v>
      </c>
      <c r="AM307" s="72">
        <v>6</v>
      </c>
      <c r="AN307" s="72">
        <v>5</v>
      </c>
      <c r="AO307" s="74">
        <v>1</v>
      </c>
      <c r="AP307" s="74">
        <v>3</v>
      </c>
      <c r="AQ307" s="74">
        <v>11</v>
      </c>
      <c r="AR307" s="74">
        <v>0</v>
      </c>
      <c r="AS307" s="74">
        <v>0</v>
      </c>
    </row>
    <row r="308" spans="1:45">
      <c r="A308" t="s">
        <v>1340</v>
      </c>
      <c r="B308" t="s">
        <v>1336</v>
      </c>
      <c r="C308" t="s">
        <v>730</v>
      </c>
      <c r="D308" t="s">
        <v>1341</v>
      </c>
      <c r="E308" s="298" t="s">
        <v>28</v>
      </c>
      <c r="G308">
        <v>11</v>
      </c>
      <c r="H308" s="69">
        <f t="shared" si="4"/>
        <v>9</v>
      </c>
      <c r="I308" s="70">
        <v>7</v>
      </c>
      <c r="J308" s="70">
        <v>1</v>
      </c>
      <c r="K308" s="70">
        <v>1</v>
      </c>
      <c r="L308" s="70"/>
      <c r="M308" s="70">
        <v>0</v>
      </c>
      <c r="N308" s="70">
        <v>0</v>
      </c>
      <c r="O308" s="70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2</v>
      </c>
      <c r="Y308" s="72">
        <v>2</v>
      </c>
      <c r="Z308" s="72">
        <v>0</v>
      </c>
      <c r="AA308" s="72">
        <v>4</v>
      </c>
      <c r="AB308" s="72">
        <v>16</v>
      </c>
      <c r="AC308" s="72">
        <v>2</v>
      </c>
      <c r="AD308" s="72">
        <v>0</v>
      </c>
      <c r="AE308" s="72">
        <v>18</v>
      </c>
      <c r="AF308" s="72">
        <v>0</v>
      </c>
      <c r="AG308" s="72">
        <v>0</v>
      </c>
      <c r="AH308" s="72">
        <v>0</v>
      </c>
      <c r="AI308" s="72">
        <v>0</v>
      </c>
      <c r="AJ308" s="70">
        <v>1</v>
      </c>
      <c r="AK308" s="73">
        <v>0</v>
      </c>
      <c r="AL308" s="73">
        <v>4</v>
      </c>
      <c r="AM308" s="72">
        <v>12</v>
      </c>
      <c r="AN308" s="72">
        <v>0</v>
      </c>
      <c r="AO308" s="74">
        <v>1</v>
      </c>
      <c r="AP308" s="74">
        <v>5</v>
      </c>
      <c r="AQ308" s="74">
        <v>12</v>
      </c>
      <c r="AR308" s="74">
        <v>0</v>
      </c>
      <c r="AS308" s="74">
        <v>0</v>
      </c>
    </row>
    <row r="309" spans="1:45">
      <c r="A309" t="s">
        <v>1342</v>
      </c>
      <c r="B309" t="s">
        <v>1336</v>
      </c>
      <c r="C309" t="s">
        <v>727</v>
      </c>
      <c r="D309" t="s">
        <v>1343</v>
      </c>
      <c r="E309" s="298" t="s">
        <v>28</v>
      </c>
      <c r="G309">
        <v>10</v>
      </c>
      <c r="H309" s="69">
        <f t="shared" si="4"/>
        <v>8</v>
      </c>
      <c r="I309" s="70">
        <v>5</v>
      </c>
      <c r="J309" s="70">
        <v>2</v>
      </c>
      <c r="K309" s="70">
        <v>1</v>
      </c>
      <c r="L309" s="70"/>
      <c r="M309" s="70">
        <v>0</v>
      </c>
      <c r="N309" s="70">
        <v>0</v>
      </c>
      <c r="O309" s="70">
        <v>0</v>
      </c>
      <c r="P309" s="72">
        <v>4</v>
      </c>
      <c r="Q309" s="72">
        <v>0</v>
      </c>
      <c r="R309" s="72">
        <v>0</v>
      </c>
      <c r="S309" s="72">
        <v>4</v>
      </c>
      <c r="T309" s="72">
        <v>0</v>
      </c>
      <c r="U309" s="72">
        <v>0</v>
      </c>
      <c r="V309" s="72">
        <v>0</v>
      </c>
      <c r="W309" s="72">
        <v>0</v>
      </c>
      <c r="X309" s="72">
        <v>3</v>
      </c>
      <c r="Y309" s="72">
        <v>3</v>
      </c>
      <c r="Z309" s="72">
        <v>0</v>
      </c>
      <c r="AA309" s="72">
        <v>6</v>
      </c>
      <c r="AB309" s="72">
        <v>8</v>
      </c>
      <c r="AC309" s="72">
        <v>2</v>
      </c>
      <c r="AD309" s="72">
        <v>0</v>
      </c>
      <c r="AE309" s="72">
        <v>10</v>
      </c>
      <c r="AF309" s="72">
        <v>0</v>
      </c>
      <c r="AG309" s="72">
        <v>0</v>
      </c>
      <c r="AH309" s="72">
        <v>0</v>
      </c>
      <c r="AI309" s="72">
        <v>0</v>
      </c>
      <c r="AJ309" s="70">
        <v>1</v>
      </c>
      <c r="AK309" s="73">
        <v>0</v>
      </c>
      <c r="AL309" s="73">
        <v>4</v>
      </c>
      <c r="AM309" s="72">
        <v>8</v>
      </c>
      <c r="AN309" s="72">
        <v>8</v>
      </c>
      <c r="AO309" s="74">
        <v>1</v>
      </c>
      <c r="AP309" s="74">
        <v>5</v>
      </c>
      <c r="AQ309" s="74">
        <v>16</v>
      </c>
      <c r="AR309" s="74">
        <v>0</v>
      </c>
      <c r="AS309" s="74">
        <v>0</v>
      </c>
    </row>
    <row r="310" spans="1:45">
      <c r="A310" t="s">
        <v>1344</v>
      </c>
      <c r="B310" t="s">
        <v>1336</v>
      </c>
      <c r="C310" t="s">
        <v>724</v>
      </c>
      <c r="D310" t="s">
        <v>1345</v>
      </c>
      <c r="E310" s="298" t="s">
        <v>28</v>
      </c>
      <c r="G310">
        <v>30</v>
      </c>
      <c r="H310" s="69">
        <f t="shared" si="4"/>
        <v>28</v>
      </c>
      <c r="I310" s="70">
        <v>15</v>
      </c>
      <c r="J310" s="70">
        <v>11</v>
      </c>
      <c r="K310" s="70">
        <v>1</v>
      </c>
      <c r="L310" s="70"/>
      <c r="M310" s="70">
        <v>0</v>
      </c>
      <c r="N310" s="70">
        <v>1</v>
      </c>
      <c r="O310" s="70">
        <v>0</v>
      </c>
      <c r="P310" s="72">
        <v>12</v>
      </c>
      <c r="Q310" s="72">
        <v>10</v>
      </c>
      <c r="R310" s="72">
        <v>0</v>
      </c>
      <c r="S310" s="72">
        <v>22</v>
      </c>
      <c r="T310" s="72">
        <v>0</v>
      </c>
      <c r="U310" s="72">
        <v>0</v>
      </c>
      <c r="V310" s="72">
        <v>0</v>
      </c>
      <c r="W310" s="72">
        <v>0</v>
      </c>
      <c r="X310" s="72">
        <v>8</v>
      </c>
      <c r="Y310" s="72">
        <v>6</v>
      </c>
      <c r="Z310" s="72">
        <v>0</v>
      </c>
      <c r="AA310" s="72">
        <v>14</v>
      </c>
      <c r="AB310" s="72">
        <v>12</v>
      </c>
      <c r="AC310" s="72">
        <v>10</v>
      </c>
      <c r="AD310" s="72">
        <v>0</v>
      </c>
      <c r="AE310" s="72">
        <v>22</v>
      </c>
      <c r="AF310" s="72">
        <v>0</v>
      </c>
      <c r="AG310" s="72">
        <v>0</v>
      </c>
      <c r="AH310" s="72">
        <v>0</v>
      </c>
      <c r="AI310" s="72">
        <v>0</v>
      </c>
      <c r="AJ310" s="70">
        <v>1</v>
      </c>
      <c r="AK310" s="73">
        <v>0</v>
      </c>
      <c r="AL310" s="73">
        <v>6</v>
      </c>
      <c r="AM310" s="72">
        <v>33</v>
      </c>
      <c r="AN310" s="72">
        <v>0</v>
      </c>
      <c r="AO310" s="74">
        <v>1</v>
      </c>
      <c r="AP310" s="74">
        <v>7</v>
      </c>
      <c r="AQ310" s="74">
        <v>33</v>
      </c>
      <c r="AR310" s="74">
        <v>0</v>
      </c>
      <c r="AS310" s="74">
        <v>0</v>
      </c>
    </row>
    <row r="311" spans="1:45">
      <c r="A311" t="s">
        <v>1346</v>
      </c>
      <c r="B311" t="s">
        <v>1336</v>
      </c>
      <c r="C311" t="s">
        <v>730</v>
      </c>
      <c r="D311" t="s">
        <v>1347</v>
      </c>
      <c r="E311" s="298" t="s">
        <v>28</v>
      </c>
      <c r="G311">
        <v>16</v>
      </c>
      <c r="H311" s="69">
        <f t="shared" si="4"/>
        <v>14</v>
      </c>
      <c r="I311" s="70">
        <v>9</v>
      </c>
      <c r="J311" s="70">
        <v>1</v>
      </c>
      <c r="K311" s="70">
        <v>4</v>
      </c>
      <c r="L311" s="70"/>
      <c r="M311" s="70">
        <v>0</v>
      </c>
      <c r="N311" s="70">
        <v>0</v>
      </c>
      <c r="O311" s="70">
        <v>0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0</v>
      </c>
      <c r="X311" s="72">
        <v>15</v>
      </c>
      <c r="Y311" s="72">
        <v>5</v>
      </c>
      <c r="Z311" s="72">
        <v>0</v>
      </c>
      <c r="AA311" s="72">
        <v>20</v>
      </c>
      <c r="AB311" s="72">
        <v>9</v>
      </c>
      <c r="AC311" s="72">
        <v>0</v>
      </c>
      <c r="AD311" s="72">
        <v>3</v>
      </c>
      <c r="AE311" s="72">
        <v>12</v>
      </c>
      <c r="AF311" s="72">
        <v>0</v>
      </c>
      <c r="AG311" s="72">
        <v>0</v>
      </c>
      <c r="AH311" s="72">
        <v>0</v>
      </c>
      <c r="AI311" s="72">
        <v>0</v>
      </c>
      <c r="AJ311" s="70">
        <v>1</v>
      </c>
      <c r="AK311" s="73">
        <v>0</v>
      </c>
      <c r="AL311" s="73">
        <v>3</v>
      </c>
      <c r="AM311" s="72">
        <v>18</v>
      </c>
      <c r="AN311" s="72">
        <v>0</v>
      </c>
      <c r="AO311" s="74">
        <v>1</v>
      </c>
      <c r="AP311" s="74">
        <v>4</v>
      </c>
      <c r="AQ311" s="74">
        <v>18</v>
      </c>
      <c r="AR311" s="74">
        <v>0</v>
      </c>
      <c r="AS311" s="74">
        <v>0</v>
      </c>
    </row>
    <row r="312" spans="1:45">
      <c r="A312" t="s">
        <v>1348</v>
      </c>
      <c r="B312" t="s">
        <v>1336</v>
      </c>
      <c r="C312" t="s">
        <v>727</v>
      </c>
      <c r="D312" t="s">
        <v>1349</v>
      </c>
      <c r="E312" s="298" t="s">
        <v>28</v>
      </c>
      <c r="G312">
        <v>16</v>
      </c>
      <c r="H312" s="69">
        <f t="shared" si="4"/>
        <v>14</v>
      </c>
      <c r="I312" s="70">
        <v>10</v>
      </c>
      <c r="J312" s="70">
        <v>2</v>
      </c>
      <c r="K312" s="70">
        <v>1</v>
      </c>
      <c r="L312" s="70"/>
      <c r="M312" s="70">
        <v>1</v>
      </c>
      <c r="N312" s="70">
        <v>0</v>
      </c>
      <c r="O312" s="70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0</v>
      </c>
      <c r="U312" s="72">
        <v>0</v>
      </c>
      <c r="V312" s="72">
        <v>0</v>
      </c>
      <c r="W312" s="72">
        <v>0</v>
      </c>
      <c r="X312" s="72">
        <v>23</v>
      </c>
      <c r="Y312" s="72">
        <v>3</v>
      </c>
      <c r="Z312" s="72">
        <v>0</v>
      </c>
      <c r="AA312" s="72">
        <v>26</v>
      </c>
      <c r="AB312" s="72">
        <v>2</v>
      </c>
      <c r="AC312" s="72">
        <v>4</v>
      </c>
      <c r="AD312" s="72">
        <v>0</v>
      </c>
      <c r="AE312" s="72">
        <v>6</v>
      </c>
      <c r="AF312" s="72">
        <v>0</v>
      </c>
      <c r="AG312" s="72">
        <v>0</v>
      </c>
      <c r="AH312" s="72">
        <v>0</v>
      </c>
      <c r="AI312" s="72">
        <v>0</v>
      </c>
      <c r="AJ312" s="70">
        <v>1</v>
      </c>
      <c r="AK312" s="73">
        <v>0</v>
      </c>
      <c r="AL312" s="73">
        <v>6</v>
      </c>
      <c r="AM312" s="72">
        <v>26</v>
      </c>
      <c r="AN312" s="72">
        <v>3</v>
      </c>
      <c r="AO312" s="74">
        <v>1</v>
      </c>
      <c r="AP312" s="74">
        <v>6</v>
      </c>
      <c r="AQ312" s="74">
        <v>29</v>
      </c>
      <c r="AR312" s="74">
        <v>0</v>
      </c>
      <c r="AS312" s="74">
        <v>0</v>
      </c>
    </row>
    <row r="313" spans="1:45">
      <c r="A313" t="s">
        <v>1350</v>
      </c>
      <c r="B313" t="s">
        <v>1336</v>
      </c>
      <c r="C313" t="s">
        <v>730</v>
      </c>
      <c r="D313" t="s">
        <v>1351</v>
      </c>
      <c r="E313" s="298" t="s">
        <v>28</v>
      </c>
      <c r="G313">
        <v>18</v>
      </c>
      <c r="H313" s="69">
        <f t="shared" si="4"/>
        <v>16</v>
      </c>
      <c r="I313" s="70">
        <v>5</v>
      </c>
      <c r="J313" s="70">
        <v>5</v>
      </c>
      <c r="K313" s="70">
        <v>5</v>
      </c>
      <c r="L313" s="70"/>
      <c r="M313" s="70">
        <v>1</v>
      </c>
      <c r="N313" s="70">
        <v>0</v>
      </c>
      <c r="O313" s="70">
        <v>0</v>
      </c>
      <c r="P313" s="72">
        <v>0</v>
      </c>
      <c r="Q313" s="72">
        <v>0</v>
      </c>
      <c r="R313" s="72">
        <v>0</v>
      </c>
      <c r="S313" s="72">
        <v>0</v>
      </c>
      <c r="T313" s="72">
        <v>4</v>
      </c>
      <c r="U313" s="72">
        <v>0</v>
      </c>
      <c r="V313" s="72">
        <v>0</v>
      </c>
      <c r="W313" s="72">
        <v>4</v>
      </c>
      <c r="X313" s="72">
        <v>11</v>
      </c>
      <c r="Y313" s="72">
        <v>12</v>
      </c>
      <c r="Z313" s="72">
        <v>6</v>
      </c>
      <c r="AA313" s="72">
        <v>29</v>
      </c>
      <c r="AB313" s="72">
        <v>0</v>
      </c>
      <c r="AC313" s="72">
        <v>0</v>
      </c>
      <c r="AD313" s="72">
        <v>0</v>
      </c>
      <c r="AE313" s="72">
        <v>0</v>
      </c>
      <c r="AF313" s="72">
        <v>0</v>
      </c>
      <c r="AG313" s="72">
        <v>0</v>
      </c>
      <c r="AH313" s="72">
        <v>0</v>
      </c>
      <c r="AI313" s="72">
        <v>0</v>
      </c>
      <c r="AJ313" s="70">
        <v>1</v>
      </c>
      <c r="AK313" s="73">
        <v>0</v>
      </c>
      <c r="AL313" s="73">
        <v>6</v>
      </c>
      <c r="AM313" s="72">
        <v>24</v>
      </c>
      <c r="AN313" s="72">
        <v>0</v>
      </c>
      <c r="AO313" s="74">
        <v>3</v>
      </c>
      <c r="AP313" s="74">
        <v>7</v>
      </c>
      <c r="AQ313" s="74">
        <v>24</v>
      </c>
      <c r="AR313" s="74">
        <v>0</v>
      </c>
      <c r="AS313" s="74">
        <v>0</v>
      </c>
    </row>
    <row r="314" spans="1:45">
      <c r="A314" t="s">
        <v>1352</v>
      </c>
      <c r="B314" t="s">
        <v>1336</v>
      </c>
      <c r="C314" t="s">
        <v>727</v>
      </c>
      <c r="D314" t="s">
        <v>1353</v>
      </c>
      <c r="E314" s="298" t="s">
        <v>28</v>
      </c>
      <c r="G314">
        <v>10</v>
      </c>
      <c r="H314" s="69">
        <f t="shared" si="4"/>
        <v>8</v>
      </c>
      <c r="I314" s="70">
        <v>3</v>
      </c>
      <c r="J314" s="70">
        <v>2</v>
      </c>
      <c r="K314" s="70">
        <v>1</v>
      </c>
      <c r="L314" s="70"/>
      <c r="M314" s="70">
        <v>2</v>
      </c>
      <c r="N314" s="70">
        <v>0</v>
      </c>
      <c r="O314" s="70">
        <v>0</v>
      </c>
      <c r="P314" s="72">
        <v>0</v>
      </c>
      <c r="Q314" s="72">
        <v>0</v>
      </c>
      <c r="R314" s="72">
        <v>0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2</v>
      </c>
      <c r="Y314" s="72">
        <v>2</v>
      </c>
      <c r="Z314" s="72">
        <v>0</v>
      </c>
      <c r="AA314" s="72">
        <v>4</v>
      </c>
      <c r="AB314" s="72">
        <v>11</v>
      </c>
      <c r="AC314" s="72">
        <v>5</v>
      </c>
      <c r="AD314" s="72">
        <v>0</v>
      </c>
      <c r="AE314" s="72">
        <v>16</v>
      </c>
      <c r="AF314" s="72">
        <v>0</v>
      </c>
      <c r="AG314" s="72">
        <v>0</v>
      </c>
      <c r="AH314" s="72">
        <v>0</v>
      </c>
      <c r="AI314" s="72">
        <v>0</v>
      </c>
      <c r="AJ314" s="70">
        <v>1</v>
      </c>
      <c r="AK314" s="73">
        <v>0</v>
      </c>
      <c r="AL314" s="73">
        <v>3</v>
      </c>
      <c r="AM314" s="72">
        <v>11</v>
      </c>
      <c r="AN314" s="72">
        <v>2</v>
      </c>
      <c r="AO314" s="74">
        <v>1</v>
      </c>
      <c r="AP314" s="74">
        <v>4</v>
      </c>
      <c r="AQ314" s="74">
        <v>13</v>
      </c>
      <c r="AR314" s="74">
        <v>0</v>
      </c>
      <c r="AS314" s="74">
        <v>0</v>
      </c>
    </row>
    <row r="315" spans="1:45">
      <c r="A315" t="s">
        <v>1354</v>
      </c>
      <c r="B315" t="s">
        <v>1336</v>
      </c>
      <c r="C315" t="s">
        <v>727</v>
      </c>
      <c r="D315" t="s">
        <v>1355</v>
      </c>
      <c r="E315" s="298" t="s">
        <v>28</v>
      </c>
      <c r="G315">
        <v>11</v>
      </c>
      <c r="H315" s="69">
        <f t="shared" si="4"/>
        <v>9</v>
      </c>
      <c r="I315" s="70">
        <v>7</v>
      </c>
      <c r="J315" s="70">
        <v>1</v>
      </c>
      <c r="K315" s="70">
        <v>1</v>
      </c>
      <c r="L315" s="70"/>
      <c r="M315" s="70">
        <v>0</v>
      </c>
      <c r="N315" s="70">
        <v>0</v>
      </c>
      <c r="O315" s="70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0</v>
      </c>
      <c r="U315" s="72">
        <v>0</v>
      </c>
      <c r="V315" s="72">
        <v>0</v>
      </c>
      <c r="W315" s="72">
        <v>0</v>
      </c>
      <c r="X315" s="72">
        <v>9</v>
      </c>
      <c r="Y315" s="72">
        <v>5</v>
      </c>
      <c r="Z315" s="72">
        <v>0</v>
      </c>
      <c r="AA315" s="72">
        <v>14</v>
      </c>
      <c r="AB315" s="72">
        <v>8</v>
      </c>
      <c r="AC315" s="72">
        <v>0</v>
      </c>
      <c r="AD315" s="72">
        <v>0</v>
      </c>
      <c r="AE315" s="72">
        <v>8</v>
      </c>
      <c r="AF315" s="72">
        <v>0</v>
      </c>
      <c r="AG315" s="72">
        <v>0</v>
      </c>
      <c r="AH315" s="72">
        <v>0</v>
      </c>
      <c r="AI315" s="72">
        <v>0</v>
      </c>
      <c r="AJ315" s="70">
        <v>1</v>
      </c>
      <c r="AK315" s="73">
        <v>0</v>
      </c>
      <c r="AL315" s="73">
        <v>4</v>
      </c>
      <c r="AM315" s="72">
        <v>15</v>
      </c>
      <c r="AN315" s="72">
        <v>0</v>
      </c>
      <c r="AO315" s="74">
        <v>1</v>
      </c>
      <c r="AP315" s="74">
        <v>2</v>
      </c>
      <c r="AQ315" s="74">
        <v>4</v>
      </c>
      <c r="AR315" s="74">
        <v>0</v>
      </c>
      <c r="AS315" s="74">
        <v>0</v>
      </c>
    </row>
    <row r="316" spans="1:45">
      <c r="A316" t="s">
        <v>1356</v>
      </c>
      <c r="B316" t="s">
        <v>1336</v>
      </c>
      <c r="C316" t="s">
        <v>724</v>
      </c>
      <c r="D316" t="s">
        <v>1357</v>
      </c>
      <c r="E316" s="298" t="s">
        <v>28</v>
      </c>
      <c r="G316">
        <v>22</v>
      </c>
      <c r="H316" s="69">
        <f t="shared" si="4"/>
        <v>20</v>
      </c>
      <c r="I316" s="70">
        <v>14</v>
      </c>
      <c r="J316" s="70">
        <v>3</v>
      </c>
      <c r="K316" s="70">
        <v>3</v>
      </c>
      <c r="L316" s="70"/>
      <c r="M316" s="70">
        <v>0</v>
      </c>
      <c r="N316" s="70">
        <v>0</v>
      </c>
      <c r="O316" s="70">
        <v>0</v>
      </c>
      <c r="P316" s="72">
        <v>0</v>
      </c>
      <c r="Q316" s="72">
        <v>2</v>
      </c>
      <c r="R316" s="72">
        <v>0</v>
      </c>
      <c r="S316" s="72">
        <v>2</v>
      </c>
      <c r="T316" s="72">
        <v>0</v>
      </c>
      <c r="U316" s="72">
        <v>0</v>
      </c>
      <c r="V316" s="72">
        <v>0</v>
      </c>
      <c r="W316" s="72">
        <v>0</v>
      </c>
      <c r="X316" s="72">
        <v>22</v>
      </c>
      <c r="Y316" s="72">
        <v>7</v>
      </c>
      <c r="Z316" s="72">
        <v>2</v>
      </c>
      <c r="AA316" s="72">
        <v>31</v>
      </c>
      <c r="AB316" s="72">
        <v>9</v>
      </c>
      <c r="AC316" s="72">
        <v>0</v>
      </c>
      <c r="AD316" s="72">
        <v>0</v>
      </c>
      <c r="AE316" s="72">
        <v>9</v>
      </c>
      <c r="AF316" s="72">
        <v>0</v>
      </c>
      <c r="AG316" s="72">
        <v>0</v>
      </c>
      <c r="AH316" s="72">
        <v>0</v>
      </c>
      <c r="AI316" s="72">
        <v>0</v>
      </c>
      <c r="AJ316" s="70">
        <v>1</v>
      </c>
      <c r="AK316" s="73">
        <v>0</v>
      </c>
      <c r="AL316" s="73">
        <v>9</v>
      </c>
      <c r="AM316" s="72">
        <v>37</v>
      </c>
      <c r="AN316" s="72">
        <v>10</v>
      </c>
      <c r="AO316" s="74">
        <v>1</v>
      </c>
      <c r="AP316" s="74">
        <v>7</v>
      </c>
      <c r="AQ316" s="74">
        <v>47</v>
      </c>
      <c r="AR316" s="74">
        <v>0</v>
      </c>
      <c r="AS316" s="74">
        <v>0</v>
      </c>
    </row>
    <row r="317" spans="1:45">
      <c r="A317" t="s">
        <v>1358</v>
      </c>
      <c r="B317" t="s">
        <v>1336</v>
      </c>
      <c r="C317" t="s">
        <v>730</v>
      </c>
      <c r="D317" t="s">
        <v>1359</v>
      </c>
      <c r="E317" s="298" t="s">
        <v>28</v>
      </c>
      <c r="G317">
        <v>18</v>
      </c>
      <c r="H317" s="69">
        <f t="shared" si="4"/>
        <v>16</v>
      </c>
      <c r="I317" s="70">
        <v>10</v>
      </c>
      <c r="J317" s="70">
        <v>5</v>
      </c>
      <c r="K317" s="70">
        <v>1</v>
      </c>
      <c r="L317" s="70"/>
      <c r="M317" s="70">
        <v>0</v>
      </c>
      <c r="N317" s="70">
        <v>0</v>
      </c>
      <c r="O317" s="70">
        <v>0</v>
      </c>
      <c r="P317" s="72">
        <v>2</v>
      </c>
      <c r="Q317" s="72">
        <v>0</v>
      </c>
      <c r="R317" s="72">
        <v>0</v>
      </c>
      <c r="S317" s="72">
        <v>2</v>
      </c>
      <c r="T317" s="72">
        <v>0</v>
      </c>
      <c r="U317" s="72">
        <v>0</v>
      </c>
      <c r="V317" s="72">
        <v>0</v>
      </c>
      <c r="W317" s="72">
        <v>0</v>
      </c>
      <c r="X317" s="72">
        <v>8</v>
      </c>
      <c r="Y317" s="72">
        <v>6</v>
      </c>
      <c r="Z317" s="72">
        <v>0</v>
      </c>
      <c r="AA317" s="72">
        <v>14</v>
      </c>
      <c r="AB317" s="72">
        <v>12</v>
      </c>
      <c r="AC317" s="72">
        <v>6</v>
      </c>
      <c r="AD317" s="72">
        <v>0</v>
      </c>
      <c r="AE317" s="72">
        <v>18</v>
      </c>
      <c r="AF317" s="72">
        <v>0</v>
      </c>
      <c r="AG317" s="72">
        <v>0</v>
      </c>
      <c r="AH317" s="72">
        <v>0</v>
      </c>
      <c r="AI317" s="72">
        <v>0</v>
      </c>
      <c r="AJ317" s="70">
        <v>1</v>
      </c>
      <c r="AK317" s="73">
        <v>0</v>
      </c>
      <c r="AL317" s="73">
        <v>4</v>
      </c>
      <c r="AM317" s="72">
        <v>3</v>
      </c>
      <c r="AN317" s="72">
        <v>8</v>
      </c>
      <c r="AO317" s="74">
        <v>1</v>
      </c>
      <c r="AP317" s="74">
        <v>5</v>
      </c>
      <c r="AQ317" s="74">
        <v>6</v>
      </c>
      <c r="AR317" s="74">
        <v>5</v>
      </c>
      <c r="AS317" s="74">
        <v>0</v>
      </c>
    </row>
    <row r="318" spans="1:45">
      <c r="A318" t="s">
        <v>1360</v>
      </c>
      <c r="B318" t="s">
        <v>1336</v>
      </c>
      <c r="C318" t="s">
        <v>727</v>
      </c>
      <c r="D318" t="s">
        <v>1361</v>
      </c>
      <c r="E318" s="298" t="s">
        <v>28</v>
      </c>
      <c r="G318">
        <v>10</v>
      </c>
      <c r="H318" s="69">
        <f t="shared" si="4"/>
        <v>8</v>
      </c>
      <c r="I318" s="70">
        <v>5</v>
      </c>
      <c r="J318" s="70">
        <v>0</v>
      </c>
      <c r="K318" s="70">
        <v>1</v>
      </c>
      <c r="L318" s="70"/>
      <c r="M318" s="70">
        <v>2</v>
      </c>
      <c r="N318" s="70">
        <v>0</v>
      </c>
      <c r="O318" s="70">
        <v>0</v>
      </c>
      <c r="P318" s="72">
        <v>0</v>
      </c>
      <c r="Q318" s="72">
        <v>0</v>
      </c>
      <c r="R318" s="72">
        <v>0</v>
      </c>
      <c r="S318" s="72">
        <v>0</v>
      </c>
      <c r="T318" s="72">
        <v>0</v>
      </c>
      <c r="U318" s="72">
        <v>0</v>
      </c>
      <c r="V318" s="72">
        <v>0</v>
      </c>
      <c r="W318" s="72">
        <v>0</v>
      </c>
      <c r="X318" s="72">
        <v>2</v>
      </c>
      <c r="Y318" s="72">
        <v>2</v>
      </c>
      <c r="Z318" s="72">
        <v>0</v>
      </c>
      <c r="AA318" s="72">
        <v>4</v>
      </c>
      <c r="AB318" s="72">
        <v>15</v>
      </c>
      <c r="AC318" s="72">
        <v>1</v>
      </c>
      <c r="AD318" s="72">
        <v>0</v>
      </c>
      <c r="AE318" s="72">
        <v>16</v>
      </c>
      <c r="AF318" s="72">
        <v>0</v>
      </c>
      <c r="AG318" s="72">
        <v>0</v>
      </c>
      <c r="AH318" s="72">
        <v>0</v>
      </c>
      <c r="AI318" s="72">
        <v>0</v>
      </c>
      <c r="AJ318" s="70">
        <v>1</v>
      </c>
      <c r="AK318" s="73">
        <v>0</v>
      </c>
      <c r="AL318" s="73">
        <v>3</v>
      </c>
      <c r="AM318" s="72">
        <v>10</v>
      </c>
      <c r="AN318" s="72">
        <v>0</v>
      </c>
      <c r="AO318" s="74">
        <v>1</v>
      </c>
      <c r="AP318" s="74">
        <v>4</v>
      </c>
      <c r="AQ318" s="74">
        <v>10</v>
      </c>
      <c r="AR318" s="74">
        <v>0</v>
      </c>
      <c r="AS318" s="74">
        <v>0</v>
      </c>
    </row>
    <row r="319" spans="1:45">
      <c r="A319" t="s">
        <v>1362</v>
      </c>
      <c r="B319" t="s">
        <v>1336</v>
      </c>
      <c r="C319" t="s">
        <v>727</v>
      </c>
      <c r="D319" t="s">
        <v>1363</v>
      </c>
      <c r="E319" s="298" t="s">
        <v>28</v>
      </c>
      <c r="G319">
        <v>4</v>
      </c>
      <c r="H319" s="69">
        <f t="shared" si="4"/>
        <v>2</v>
      </c>
      <c r="I319" s="70">
        <v>1</v>
      </c>
      <c r="J319" s="70">
        <v>0</v>
      </c>
      <c r="K319" s="70">
        <v>1</v>
      </c>
      <c r="L319" s="70"/>
      <c r="M319" s="70">
        <v>0</v>
      </c>
      <c r="N319" s="70">
        <v>0</v>
      </c>
      <c r="O319" s="70">
        <v>0</v>
      </c>
      <c r="P319" s="72">
        <v>0</v>
      </c>
      <c r="Q319" s="72">
        <v>0</v>
      </c>
      <c r="R319" s="72">
        <v>0</v>
      </c>
      <c r="S319" s="72">
        <v>0</v>
      </c>
      <c r="T319" s="72">
        <v>0</v>
      </c>
      <c r="U319" s="72">
        <v>0</v>
      </c>
      <c r="V319" s="72">
        <v>0</v>
      </c>
      <c r="W319" s="72">
        <v>0</v>
      </c>
      <c r="X319" s="72">
        <v>2</v>
      </c>
      <c r="Y319" s="72">
        <v>2</v>
      </c>
      <c r="Z319" s="72">
        <v>0</v>
      </c>
      <c r="AA319" s="72">
        <v>4</v>
      </c>
      <c r="AB319" s="72">
        <v>3</v>
      </c>
      <c r="AC319" s="72">
        <v>1</v>
      </c>
      <c r="AD319" s="72">
        <v>0</v>
      </c>
      <c r="AE319" s="72">
        <v>4</v>
      </c>
      <c r="AF319" s="72">
        <v>0</v>
      </c>
      <c r="AG319" s="72">
        <v>0</v>
      </c>
      <c r="AH319" s="72">
        <v>0</v>
      </c>
      <c r="AI319" s="72">
        <v>0</v>
      </c>
      <c r="AJ319" s="70">
        <v>1</v>
      </c>
      <c r="AK319" s="73">
        <v>0</v>
      </c>
      <c r="AL319" s="73">
        <v>1</v>
      </c>
      <c r="AM319" s="72">
        <v>3</v>
      </c>
      <c r="AN319" s="72">
        <v>0</v>
      </c>
      <c r="AO319" s="74">
        <v>1</v>
      </c>
      <c r="AP319" s="74">
        <v>2</v>
      </c>
      <c r="AQ319" s="74">
        <v>3</v>
      </c>
      <c r="AR319" s="74">
        <v>0</v>
      </c>
      <c r="AS319" s="74">
        <v>0</v>
      </c>
    </row>
    <row r="320" spans="1:45">
      <c r="A320" t="s">
        <v>1364</v>
      </c>
      <c r="B320" t="s">
        <v>1336</v>
      </c>
      <c r="C320" t="s">
        <v>727</v>
      </c>
      <c r="D320" t="s">
        <v>1365</v>
      </c>
      <c r="E320" s="298" t="s">
        <v>28</v>
      </c>
      <c r="G320">
        <v>13</v>
      </c>
      <c r="H320" s="69">
        <f t="shared" si="4"/>
        <v>11</v>
      </c>
      <c r="I320" s="70">
        <v>10</v>
      </c>
      <c r="J320" s="70">
        <v>0</v>
      </c>
      <c r="K320" s="70">
        <v>1</v>
      </c>
      <c r="L320" s="70"/>
      <c r="M320" s="70">
        <v>0</v>
      </c>
      <c r="N320" s="70">
        <v>0</v>
      </c>
      <c r="O320" s="70">
        <v>0</v>
      </c>
      <c r="P320" s="72">
        <v>10</v>
      </c>
      <c r="Q320" s="72">
        <v>0</v>
      </c>
      <c r="R320" s="72">
        <v>0</v>
      </c>
      <c r="S320" s="72">
        <v>10</v>
      </c>
      <c r="T320" s="72">
        <v>0</v>
      </c>
      <c r="U320" s="72">
        <v>0</v>
      </c>
      <c r="V320" s="72">
        <v>0</v>
      </c>
      <c r="W320" s="72">
        <v>0</v>
      </c>
      <c r="X320" s="72">
        <v>5</v>
      </c>
      <c r="Y320" s="72">
        <v>3</v>
      </c>
      <c r="Z320" s="72">
        <v>0</v>
      </c>
      <c r="AA320" s="72">
        <v>8</v>
      </c>
      <c r="AB320" s="72">
        <v>8</v>
      </c>
      <c r="AC320" s="72">
        <v>0</v>
      </c>
      <c r="AD320" s="72">
        <v>0</v>
      </c>
      <c r="AE320" s="72">
        <v>8</v>
      </c>
      <c r="AF320" s="72">
        <v>0</v>
      </c>
      <c r="AG320" s="72">
        <v>0</v>
      </c>
      <c r="AH320" s="72">
        <v>0</v>
      </c>
      <c r="AI320" s="72">
        <v>0</v>
      </c>
      <c r="AJ320" s="70">
        <v>1</v>
      </c>
      <c r="AK320" s="73">
        <v>0</v>
      </c>
      <c r="AL320" s="73">
        <v>5</v>
      </c>
      <c r="AM320" s="72">
        <v>24</v>
      </c>
      <c r="AN320" s="72">
        <v>4</v>
      </c>
      <c r="AO320" s="74">
        <v>1</v>
      </c>
      <c r="AP320" s="74">
        <v>5</v>
      </c>
      <c r="AQ320" s="74">
        <v>28</v>
      </c>
      <c r="AR320" s="74">
        <v>0</v>
      </c>
      <c r="AS320" s="74">
        <v>0</v>
      </c>
    </row>
    <row r="321" spans="1:45">
      <c r="A321" t="s">
        <v>1366</v>
      </c>
      <c r="B321" t="s">
        <v>1336</v>
      </c>
      <c r="C321" t="s">
        <v>727</v>
      </c>
      <c r="D321" t="s">
        <v>1367</v>
      </c>
      <c r="E321" s="298" t="s">
        <v>28</v>
      </c>
      <c r="G321">
        <v>21</v>
      </c>
      <c r="H321" s="69">
        <f t="shared" si="4"/>
        <v>19</v>
      </c>
      <c r="I321" s="70">
        <v>15</v>
      </c>
      <c r="J321" s="70">
        <v>1</v>
      </c>
      <c r="K321" s="70">
        <v>1</v>
      </c>
      <c r="L321" s="70"/>
      <c r="M321" s="70">
        <v>2</v>
      </c>
      <c r="N321" s="70">
        <v>0</v>
      </c>
      <c r="O321" s="70">
        <v>0</v>
      </c>
      <c r="P321" s="72">
        <v>5</v>
      </c>
      <c r="Q321" s="72">
        <v>3</v>
      </c>
      <c r="R321" s="72">
        <v>0</v>
      </c>
      <c r="S321" s="72">
        <v>8</v>
      </c>
      <c r="T321" s="72">
        <v>2</v>
      </c>
      <c r="U321" s="72">
        <v>0</v>
      </c>
      <c r="V321" s="72">
        <v>0</v>
      </c>
      <c r="W321" s="72">
        <v>2</v>
      </c>
      <c r="X321" s="72">
        <v>12</v>
      </c>
      <c r="Y321" s="72">
        <v>4</v>
      </c>
      <c r="Z321" s="72">
        <v>0</v>
      </c>
      <c r="AA321" s="72">
        <v>16</v>
      </c>
      <c r="AB321" s="72">
        <v>18</v>
      </c>
      <c r="AC321" s="72">
        <v>0</v>
      </c>
      <c r="AD321" s="72">
        <v>0</v>
      </c>
      <c r="AE321" s="72">
        <v>18</v>
      </c>
      <c r="AF321" s="72">
        <v>0</v>
      </c>
      <c r="AG321" s="72">
        <v>0</v>
      </c>
      <c r="AH321" s="72">
        <v>0</v>
      </c>
      <c r="AI321" s="72">
        <v>0</v>
      </c>
      <c r="AJ321" s="70">
        <v>1</v>
      </c>
      <c r="AK321" s="73">
        <v>0</v>
      </c>
      <c r="AL321" s="73">
        <v>8</v>
      </c>
      <c r="AM321" s="72">
        <v>72</v>
      </c>
      <c r="AN321" s="72">
        <v>6</v>
      </c>
      <c r="AO321" s="74">
        <v>1</v>
      </c>
      <c r="AP321" s="74">
        <v>8</v>
      </c>
      <c r="AQ321" s="74">
        <v>39</v>
      </c>
      <c r="AR321" s="74">
        <v>0</v>
      </c>
      <c r="AS321" s="74">
        <v>0</v>
      </c>
    </row>
    <row r="322" spans="1:45">
      <c r="A322" t="s">
        <v>1368</v>
      </c>
      <c r="B322" t="s">
        <v>1336</v>
      </c>
      <c r="C322" t="s">
        <v>727</v>
      </c>
      <c r="D322" t="s">
        <v>1369</v>
      </c>
      <c r="E322" s="298" t="s">
        <v>28</v>
      </c>
      <c r="G322">
        <v>22</v>
      </c>
      <c r="H322" s="69">
        <f t="shared" si="4"/>
        <v>20</v>
      </c>
      <c r="I322" s="70">
        <v>13</v>
      </c>
      <c r="J322" s="70">
        <v>1</v>
      </c>
      <c r="K322" s="70">
        <v>1</v>
      </c>
      <c r="L322" s="70"/>
      <c r="M322" s="70">
        <v>5</v>
      </c>
      <c r="N322" s="70">
        <v>0</v>
      </c>
      <c r="O322" s="70">
        <v>0</v>
      </c>
      <c r="P322" s="72">
        <v>4</v>
      </c>
      <c r="Q322" s="72">
        <v>0</v>
      </c>
      <c r="R322" s="72">
        <v>0</v>
      </c>
      <c r="S322" s="72">
        <v>4</v>
      </c>
      <c r="T322" s="72">
        <v>2</v>
      </c>
      <c r="U322" s="72">
        <v>0</v>
      </c>
      <c r="V322" s="72">
        <v>0</v>
      </c>
      <c r="W322" s="72">
        <v>2</v>
      </c>
      <c r="X322" s="72">
        <v>2</v>
      </c>
      <c r="Y322" s="72">
        <v>2</v>
      </c>
      <c r="Z322" s="72">
        <v>0</v>
      </c>
      <c r="AA322" s="72">
        <v>4</v>
      </c>
      <c r="AB322" s="72">
        <v>34</v>
      </c>
      <c r="AC322" s="72">
        <v>2</v>
      </c>
      <c r="AD322" s="72">
        <v>0</v>
      </c>
      <c r="AE322" s="72">
        <v>36</v>
      </c>
      <c r="AF322" s="72">
        <v>0</v>
      </c>
      <c r="AG322" s="72">
        <v>0</v>
      </c>
      <c r="AH322" s="72">
        <v>0</v>
      </c>
      <c r="AI322" s="72">
        <v>0</v>
      </c>
      <c r="AJ322" s="70">
        <v>1</v>
      </c>
      <c r="AK322" s="73">
        <v>0</v>
      </c>
      <c r="AL322" s="73">
        <v>6</v>
      </c>
      <c r="AM322" s="72">
        <v>32</v>
      </c>
      <c r="AN322" s="72">
        <v>2</v>
      </c>
      <c r="AO322" s="74">
        <v>1</v>
      </c>
      <c r="AP322" s="74">
        <v>6</v>
      </c>
      <c r="AQ322" s="74">
        <v>34</v>
      </c>
      <c r="AR322" s="74">
        <v>0</v>
      </c>
      <c r="AS322" s="74">
        <v>0</v>
      </c>
    </row>
    <row r="323" spans="1:45">
      <c r="A323" t="s">
        <v>1370</v>
      </c>
      <c r="B323" t="s">
        <v>1336</v>
      </c>
      <c r="C323" t="s">
        <v>724</v>
      </c>
      <c r="D323" t="s">
        <v>1371</v>
      </c>
      <c r="E323" s="298" t="s">
        <v>28</v>
      </c>
      <c r="G323">
        <v>20</v>
      </c>
      <c r="H323" s="69">
        <f t="shared" si="4"/>
        <v>18</v>
      </c>
      <c r="I323" s="70">
        <v>9</v>
      </c>
      <c r="J323" s="70">
        <v>6</v>
      </c>
      <c r="K323" s="70">
        <v>1</v>
      </c>
      <c r="L323" s="70"/>
      <c r="M323" s="70">
        <v>1</v>
      </c>
      <c r="N323" s="70">
        <v>1</v>
      </c>
      <c r="O323" s="70">
        <v>0</v>
      </c>
      <c r="P323" s="72">
        <v>2</v>
      </c>
      <c r="Q323" s="72">
        <v>0</v>
      </c>
      <c r="R323" s="72">
        <v>0</v>
      </c>
      <c r="S323" s="72">
        <v>2</v>
      </c>
      <c r="T323" s="72">
        <v>2</v>
      </c>
      <c r="U323" s="72">
        <v>3</v>
      </c>
      <c r="V323" s="72">
        <v>0</v>
      </c>
      <c r="W323" s="72">
        <v>5</v>
      </c>
      <c r="X323" s="72">
        <v>14</v>
      </c>
      <c r="Y323" s="72">
        <v>7</v>
      </c>
      <c r="Z323" s="72">
        <v>0</v>
      </c>
      <c r="AA323" s="72">
        <v>21</v>
      </c>
      <c r="AB323" s="72">
        <v>10</v>
      </c>
      <c r="AC323" s="72">
        <v>3</v>
      </c>
      <c r="AD323" s="72">
        <v>0</v>
      </c>
      <c r="AE323" s="72">
        <v>13</v>
      </c>
      <c r="AF323" s="72">
        <v>0</v>
      </c>
      <c r="AG323" s="72">
        <v>0</v>
      </c>
      <c r="AH323" s="72">
        <v>0</v>
      </c>
      <c r="AI323" s="72">
        <v>0</v>
      </c>
      <c r="AJ323" s="70">
        <v>1</v>
      </c>
      <c r="AK323" s="73">
        <v>0</v>
      </c>
      <c r="AL323" s="73">
        <v>14</v>
      </c>
      <c r="AM323" s="72">
        <v>9</v>
      </c>
      <c r="AN323" s="72">
        <v>48</v>
      </c>
      <c r="AO323" s="74">
        <v>1</v>
      </c>
      <c r="AP323" s="74">
        <v>11</v>
      </c>
      <c r="AQ323" s="74">
        <v>56</v>
      </c>
      <c r="AR323" s="74">
        <v>0</v>
      </c>
      <c r="AS323" s="74">
        <v>0</v>
      </c>
    </row>
    <row r="324" spans="1:45">
      <c r="A324" t="s">
        <v>1372</v>
      </c>
      <c r="B324" t="s">
        <v>1336</v>
      </c>
      <c r="C324" t="s">
        <v>730</v>
      </c>
      <c r="D324" t="s">
        <v>1373</v>
      </c>
      <c r="E324" s="298" t="s">
        <v>28</v>
      </c>
      <c r="G324">
        <v>20</v>
      </c>
      <c r="H324" s="69">
        <f t="shared" si="4"/>
        <v>18</v>
      </c>
      <c r="I324" s="70">
        <v>16</v>
      </c>
      <c r="J324" s="70">
        <v>0</v>
      </c>
      <c r="K324" s="70">
        <v>1</v>
      </c>
      <c r="L324" s="70"/>
      <c r="M324" s="70">
        <v>1</v>
      </c>
      <c r="N324" s="70">
        <v>0</v>
      </c>
      <c r="O324" s="70">
        <v>0</v>
      </c>
      <c r="P324" s="72">
        <v>5</v>
      </c>
      <c r="Q324" s="72">
        <v>0</v>
      </c>
      <c r="R324" s="72">
        <v>0</v>
      </c>
      <c r="S324" s="72">
        <v>5</v>
      </c>
      <c r="T324" s="72">
        <v>0</v>
      </c>
      <c r="U324" s="72">
        <v>0</v>
      </c>
      <c r="V324" s="72">
        <v>0</v>
      </c>
      <c r="W324" s="72">
        <v>0</v>
      </c>
      <c r="X324" s="72">
        <v>11</v>
      </c>
      <c r="Y324" s="72">
        <v>3</v>
      </c>
      <c r="Z324" s="72">
        <v>0</v>
      </c>
      <c r="AA324" s="72">
        <v>14</v>
      </c>
      <c r="AB324" s="72">
        <v>20</v>
      </c>
      <c r="AC324" s="72">
        <v>0</v>
      </c>
      <c r="AD324" s="72">
        <v>0</v>
      </c>
      <c r="AE324" s="72">
        <v>20</v>
      </c>
      <c r="AF324" s="72">
        <v>0</v>
      </c>
      <c r="AG324" s="72">
        <v>0</v>
      </c>
      <c r="AH324" s="72">
        <v>0</v>
      </c>
      <c r="AI324" s="72">
        <v>0</v>
      </c>
      <c r="AJ324" s="70">
        <v>1</v>
      </c>
      <c r="AK324" s="73">
        <v>0</v>
      </c>
      <c r="AL324" s="73">
        <v>8</v>
      </c>
      <c r="AM324" s="72">
        <v>18</v>
      </c>
      <c r="AN324" s="72">
        <v>7</v>
      </c>
      <c r="AO324" s="74">
        <v>1</v>
      </c>
      <c r="AP324" s="74">
        <v>5</v>
      </c>
      <c r="AQ324" s="74">
        <v>29</v>
      </c>
      <c r="AR324" s="74">
        <v>0</v>
      </c>
      <c r="AS324" s="74">
        <v>0</v>
      </c>
    </row>
    <row r="325" spans="1:45">
      <c r="A325" t="s">
        <v>1374</v>
      </c>
      <c r="B325" t="s">
        <v>1336</v>
      </c>
      <c r="C325" t="s">
        <v>727</v>
      </c>
      <c r="D325" t="s">
        <v>1375</v>
      </c>
      <c r="E325" s="298" t="s">
        <v>28</v>
      </c>
      <c r="G325">
        <v>11</v>
      </c>
      <c r="H325" s="69">
        <f t="shared" si="4"/>
        <v>9</v>
      </c>
      <c r="I325" s="70">
        <v>7</v>
      </c>
      <c r="J325" s="70">
        <v>1</v>
      </c>
      <c r="K325" s="70">
        <v>1</v>
      </c>
      <c r="L325" s="70"/>
      <c r="M325" s="70">
        <v>0</v>
      </c>
      <c r="N325" s="70">
        <v>0</v>
      </c>
      <c r="O325" s="70">
        <v>0</v>
      </c>
      <c r="P325" s="72">
        <v>2</v>
      </c>
      <c r="Q325" s="72">
        <v>0</v>
      </c>
      <c r="R325" s="72">
        <v>0</v>
      </c>
      <c r="S325" s="72">
        <v>2</v>
      </c>
      <c r="T325" s="72">
        <v>0</v>
      </c>
      <c r="U325" s="72">
        <v>0</v>
      </c>
      <c r="V325" s="72">
        <v>0</v>
      </c>
      <c r="W325" s="72">
        <v>0</v>
      </c>
      <c r="X325" s="72">
        <v>5</v>
      </c>
      <c r="Y325" s="72">
        <v>5</v>
      </c>
      <c r="Z325" s="72">
        <v>0</v>
      </c>
      <c r="AA325" s="72">
        <v>10</v>
      </c>
      <c r="AB325" s="72">
        <v>10</v>
      </c>
      <c r="AC325" s="72">
        <v>0</v>
      </c>
      <c r="AD325" s="72">
        <v>0</v>
      </c>
      <c r="AE325" s="72">
        <v>10</v>
      </c>
      <c r="AF325" s="72">
        <v>0</v>
      </c>
      <c r="AG325" s="72">
        <v>0</v>
      </c>
      <c r="AH325" s="72">
        <v>0</v>
      </c>
      <c r="AI325" s="72">
        <v>0</v>
      </c>
      <c r="AJ325" s="70">
        <v>1</v>
      </c>
      <c r="AK325" s="73">
        <v>0</v>
      </c>
      <c r="AL325" s="73">
        <v>7</v>
      </c>
      <c r="AM325" s="72">
        <v>17</v>
      </c>
      <c r="AN325" s="72">
        <v>10</v>
      </c>
      <c r="AO325" s="74">
        <v>1</v>
      </c>
      <c r="AP325" s="74">
        <v>8</v>
      </c>
      <c r="AQ325" s="74">
        <v>27</v>
      </c>
      <c r="AR325" s="74">
        <v>0</v>
      </c>
      <c r="AS325" s="74">
        <v>0</v>
      </c>
    </row>
    <row r="326" spans="1:45">
      <c r="A326" t="s">
        <v>1376</v>
      </c>
      <c r="B326" t="s">
        <v>1336</v>
      </c>
      <c r="C326" t="s">
        <v>727</v>
      </c>
      <c r="D326" t="s">
        <v>1377</v>
      </c>
      <c r="E326" s="298" t="s">
        <v>28</v>
      </c>
      <c r="G326">
        <v>16</v>
      </c>
      <c r="H326" s="69">
        <f t="shared" ref="H326:H389" si="5">SUM(I326,J326,K326,L326,M326,N326,O326)</f>
        <v>14</v>
      </c>
      <c r="I326" s="70">
        <v>10</v>
      </c>
      <c r="J326" s="70">
        <v>0</v>
      </c>
      <c r="K326" s="70">
        <v>4</v>
      </c>
      <c r="L326" s="70"/>
      <c r="M326" s="70">
        <v>0</v>
      </c>
      <c r="N326" s="70">
        <v>0</v>
      </c>
      <c r="O326" s="70">
        <v>0</v>
      </c>
      <c r="P326" s="72">
        <v>2</v>
      </c>
      <c r="Q326" s="72">
        <v>0</v>
      </c>
      <c r="R326" s="72">
        <v>0</v>
      </c>
      <c r="S326" s="72">
        <v>2</v>
      </c>
      <c r="T326" s="72">
        <v>0</v>
      </c>
      <c r="U326" s="72">
        <v>0</v>
      </c>
      <c r="V326" s="72">
        <v>0</v>
      </c>
      <c r="W326" s="72">
        <v>0</v>
      </c>
      <c r="X326" s="72">
        <v>12</v>
      </c>
      <c r="Y326" s="72">
        <v>4</v>
      </c>
      <c r="Z326" s="72">
        <v>0</v>
      </c>
      <c r="AA326" s="72">
        <v>16</v>
      </c>
      <c r="AB326" s="72">
        <v>8</v>
      </c>
      <c r="AC326" s="72">
        <v>0</v>
      </c>
      <c r="AD326" s="72">
        <v>2</v>
      </c>
      <c r="AE326" s="72">
        <v>10</v>
      </c>
      <c r="AF326" s="72">
        <v>0</v>
      </c>
      <c r="AG326" s="72">
        <v>0</v>
      </c>
      <c r="AH326" s="72">
        <v>0</v>
      </c>
      <c r="AI326" s="72">
        <v>0</v>
      </c>
      <c r="AJ326" s="70">
        <v>1</v>
      </c>
      <c r="AK326" s="73">
        <v>0</v>
      </c>
      <c r="AL326" s="73">
        <v>4</v>
      </c>
      <c r="AM326" s="72">
        <v>35</v>
      </c>
      <c r="AN326" s="72">
        <v>4</v>
      </c>
      <c r="AO326" s="74">
        <v>1</v>
      </c>
      <c r="AP326" s="74">
        <v>4</v>
      </c>
      <c r="AQ326" s="74">
        <v>39</v>
      </c>
      <c r="AR326" s="74">
        <v>0</v>
      </c>
      <c r="AS326" s="74">
        <v>0</v>
      </c>
    </row>
    <row r="327" spans="1:45">
      <c r="A327" t="s">
        <v>1378</v>
      </c>
      <c r="B327" t="s">
        <v>1336</v>
      </c>
      <c r="C327" t="s">
        <v>724</v>
      </c>
      <c r="D327" t="s">
        <v>1379</v>
      </c>
      <c r="E327" s="298" t="s">
        <v>28</v>
      </c>
      <c r="G327">
        <v>35</v>
      </c>
      <c r="H327" s="69">
        <f t="shared" si="5"/>
        <v>33</v>
      </c>
      <c r="I327" s="70">
        <v>22</v>
      </c>
      <c r="J327" s="70">
        <v>7</v>
      </c>
      <c r="K327" s="70">
        <v>1</v>
      </c>
      <c r="L327" s="70"/>
      <c r="M327" s="70">
        <v>3</v>
      </c>
      <c r="N327" s="70">
        <v>0</v>
      </c>
      <c r="O327" s="70">
        <v>0</v>
      </c>
      <c r="P327" s="72">
        <v>5</v>
      </c>
      <c r="Q327" s="72">
        <v>6</v>
      </c>
      <c r="R327" s="72">
        <v>0</v>
      </c>
      <c r="S327" s="72">
        <v>11</v>
      </c>
      <c r="T327" s="72">
        <v>0</v>
      </c>
      <c r="U327" s="72">
        <v>0</v>
      </c>
      <c r="V327" s="72">
        <v>0</v>
      </c>
      <c r="W327" s="72">
        <v>0</v>
      </c>
      <c r="X327" s="72">
        <v>8</v>
      </c>
      <c r="Y327" s="72">
        <v>4</v>
      </c>
      <c r="Z327" s="72">
        <v>0</v>
      </c>
      <c r="AA327" s="72">
        <v>12</v>
      </c>
      <c r="AB327" s="72">
        <v>37</v>
      </c>
      <c r="AC327" s="72">
        <v>8</v>
      </c>
      <c r="AD327" s="72">
        <v>0</v>
      </c>
      <c r="AE327" s="72">
        <v>45</v>
      </c>
      <c r="AF327" s="72">
        <v>0</v>
      </c>
      <c r="AG327" s="72">
        <v>0</v>
      </c>
      <c r="AH327" s="72">
        <v>0</v>
      </c>
      <c r="AI327" s="72">
        <v>0</v>
      </c>
      <c r="AJ327" s="70">
        <v>1</v>
      </c>
      <c r="AK327" s="73">
        <v>0</v>
      </c>
      <c r="AL327" s="73">
        <v>5</v>
      </c>
      <c r="AM327" s="72">
        <v>22</v>
      </c>
      <c r="AN327" s="72">
        <v>0</v>
      </c>
      <c r="AO327" s="74">
        <v>7</v>
      </c>
      <c r="AP327" s="74">
        <v>0</v>
      </c>
      <c r="AQ327" s="74">
        <v>22</v>
      </c>
      <c r="AR327" s="74">
        <v>0</v>
      </c>
      <c r="AS327" s="74">
        <v>0</v>
      </c>
    </row>
    <row r="328" spans="1:45">
      <c r="A328" t="s">
        <v>1380</v>
      </c>
      <c r="B328" t="s">
        <v>1336</v>
      </c>
      <c r="C328" t="s">
        <v>724</v>
      </c>
      <c r="D328" t="s">
        <v>1381</v>
      </c>
      <c r="E328" s="298" t="s">
        <v>28</v>
      </c>
      <c r="G328">
        <v>30</v>
      </c>
      <c r="H328" s="69">
        <f t="shared" si="5"/>
        <v>28</v>
      </c>
      <c r="I328" s="70">
        <v>13</v>
      </c>
      <c r="J328" s="70">
        <v>14</v>
      </c>
      <c r="K328" s="70">
        <v>1</v>
      </c>
      <c r="L328" s="70"/>
      <c r="M328" s="70">
        <v>0</v>
      </c>
      <c r="N328" s="70">
        <v>0</v>
      </c>
      <c r="O328" s="70">
        <v>0</v>
      </c>
      <c r="P328" s="72">
        <v>4</v>
      </c>
      <c r="Q328" s="72">
        <v>2</v>
      </c>
      <c r="R328" s="72">
        <v>0</v>
      </c>
      <c r="S328" s="72">
        <v>6</v>
      </c>
      <c r="T328" s="72">
        <v>0</v>
      </c>
      <c r="U328" s="72">
        <v>0</v>
      </c>
      <c r="V328" s="72">
        <v>0</v>
      </c>
      <c r="W328" s="72">
        <v>0</v>
      </c>
      <c r="X328" s="72">
        <v>21</v>
      </c>
      <c r="Y328" s="72">
        <v>22</v>
      </c>
      <c r="Z328" s="72">
        <v>0</v>
      </c>
      <c r="AA328" s="72">
        <v>43</v>
      </c>
      <c r="AB328" s="72">
        <v>3</v>
      </c>
      <c r="AC328" s="72">
        <v>6</v>
      </c>
      <c r="AD328" s="72">
        <v>0</v>
      </c>
      <c r="AE328" s="72">
        <v>9</v>
      </c>
      <c r="AF328" s="72">
        <v>0</v>
      </c>
      <c r="AG328" s="72">
        <v>0</v>
      </c>
      <c r="AH328" s="72">
        <v>0</v>
      </c>
      <c r="AI328" s="72">
        <v>0</v>
      </c>
      <c r="AJ328" s="70">
        <v>1</v>
      </c>
      <c r="AK328" s="73">
        <v>0</v>
      </c>
      <c r="AL328" s="73">
        <v>8</v>
      </c>
      <c r="AM328" s="72">
        <v>38</v>
      </c>
      <c r="AN328" s="72">
        <v>4</v>
      </c>
      <c r="AO328" s="74">
        <v>1</v>
      </c>
      <c r="AP328" s="74">
        <v>7</v>
      </c>
      <c r="AQ328" s="74">
        <v>42</v>
      </c>
      <c r="AR328" s="74">
        <v>0</v>
      </c>
      <c r="AS328" s="74">
        <v>0</v>
      </c>
    </row>
    <row r="329" spans="1:45">
      <c r="A329" t="s">
        <v>1382</v>
      </c>
      <c r="B329" t="s">
        <v>1336</v>
      </c>
      <c r="C329" t="s">
        <v>727</v>
      </c>
      <c r="D329" t="s">
        <v>1383</v>
      </c>
      <c r="E329" s="298" t="s">
        <v>28</v>
      </c>
      <c r="G329">
        <v>17</v>
      </c>
      <c r="H329" s="69">
        <f t="shared" si="5"/>
        <v>15</v>
      </c>
      <c r="I329" s="70">
        <v>6</v>
      </c>
      <c r="J329" s="70">
        <v>8</v>
      </c>
      <c r="K329" s="70">
        <v>1</v>
      </c>
      <c r="L329" s="70"/>
      <c r="M329" s="70">
        <v>0</v>
      </c>
      <c r="N329" s="70">
        <v>0</v>
      </c>
      <c r="O329" s="70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4</v>
      </c>
      <c r="Y329" s="72">
        <v>4</v>
      </c>
      <c r="Z329" s="72">
        <v>0</v>
      </c>
      <c r="AA329" s="72">
        <v>8</v>
      </c>
      <c r="AB329" s="72">
        <v>10</v>
      </c>
      <c r="AC329" s="72">
        <v>14</v>
      </c>
      <c r="AD329" s="72">
        <v>0</v>
      </c>
      <c r="AE329" s="72">
        <v>24</v>
      </c>
      <c r="AF329" s="72">
        <v>0</v>
      </c>
      <c r="AG329" s="72">
        <v>0</v>
      </c>
      <c r="AH329" s="72">
        <v>0</v>
      </c>
      <c r="AI329" s="72">
        <v>0</v>
      </c>
      <c r="AJ329" s="70">
        <v>1</v>
      </c>
      <c r="AK329" s="73">
        <v>0</v>
      </c>
      <c r="AL329" s="73">
        <v>3</v>
      </c>
      <c r="AM329" s="72">
        <v>6</v>
      </c>
      <c r="AN329" s="72">
        <v>2</v>
      </c>
      <c r="AO329" s="74">
        <v>1</v>
      </c>
      <c r="AP329" s="74">
        <v>4</v>
      </c>
      <c r="AQ329" s="74">
        <v>8</v>
      </c>
      <c r="AR329" s="74">
        <v>0</v>
      </c>
      <c r="AS329" s="74">
        <v>0</v>
      </c>
    </row>
    <row r="330" spans="1:45">
      <c r="A330" t="s">
        <v>1384</v>
      </c>
      <c r="B330" t="s">
        <v>1336</v>
      </c>
      <c r="C330" t="s">
        <v>727</v>
      </c>
      <c r="D330" t="s">
        <v>1385</v>
      </c>
      <c r="E330" s="298" t="s">
        <v>28</v>
      </c>
      <c r="G330">
        <v>26</v>
      </c>
      <c r="H330" s="69">
        <f t="shared" si="5"/>
        <v>24</v>
      </c>
      <c r="I330" s="70">
        <v>19</v>
      </c>
      <c r="J330" s="70">
        <v>2</v>
      </c>
      <c r="K330" s="70">
        <v>1</v>
      </c>
      <c r="L330" s="70"/>
      <c r="M330" s="70">
        <v>2</v>
      </c>
      <c r="N330" s="70">
        <v>0</v>
      </c>
      <c r="O330" s="70">
        <v>0</v>
      </c>
      <c r="P330" s="72">
        <v>8</v>
      </c>
      <c r="Q330" s="72">
        <v>0</v>
      </c>
      <c r="R330" s="72">
        <v>0</v>
      </c>
      <c r="S330" s="72">
        <v>8</v>
      </c>
      <c r="T330" s="72">
        <v>1</v>
      </c>
      <c r="U330" s="72">
        <v>3</v>
      </c>
      <c r="V330" s="72">
        <v>0</v>
      </c>
      <c r="W330" s="72">
        <v>4</v>
      </c>
      <c r="X330" s="72">
        <v>8</v>
      </c>
      <c r="Y330" s="72">
        <v>1</v>
      </c>
      <c r="Z330" s="72">
        <v>0</v>
      </c>
      <c r="AA330" s="72">
        <v>9</v>
      </c>
      <c r="AB330" s="72">
        <v>26</v>
      </c>
      <c r="AC330" s="72">
        <v>2</v>
      </c>
      <c r="AD330" s="72">
        <v>0</v>
      </c>
      <c r="AE330" s="72">
        <v>28</v>
      </c>
      <c r="AF330" s="72">
        <v>0</v>
      </c>
      <c r="AG330" s="72">
        <v>0</v>
      </c>
      <c r="AH330" s="72">
        <v>0</v>
      </c>
      <c r="AI330" s="72">
        <v>0</v>
      </c>
      <c r="AJ330" s="70">
        <v>1</v>
      </c>
      <c r="AK330" s="73">
        <v>0</v>
      </c>
      <c r="AL330" s="73">
        <v>12</v>
      </c>
      <c r="AM330" s="72">
        <v>52</v>
      </c>
      <c r="AN330" s="72">
        <v>5</v>
      </c>
      <c r="AO330" s="74">
        <v>1</v>
      </c>
      <c r="AP330" s="74">
        <v>11</v>
      </c>
      <c r="AQ330" s="74">
        <v>57</v>
      </c>
      <c r="AR330" s="74">
        <v>0</v>
      </c>
      <c r="AS330" s="74">
        <v>0</v>
      </c>
    </row>
    <row r="331" spans="1:45">
      <c r="A331" t="s">
        <v>1386</v>
      </c>
      <c r="B331" t="s">
        <v>1336</v>
      </c>
      <c r="C331" t="s">
        <v>730</v>
      </c>
      <c r="D331" t="s">
        <v>1387</v>
      </c>
      <c r="E331" s="298" t="s">
        <v>28</v>
      </c>
      <c r="G331">
        <v>11</v>
      </c>
      <c r="H331" s="69">
        <f t="shared" si="5"/>
        <v>9</v>
      </c>
      <c r="I331" s="70">
        <v>7</v>
      </c>
      <c r="J331" s="70">
        <v>1</v>
      </c>
      <c r="K331" s="70">
        <v>1</v>
      </c>
      <c r="L331" s="70"/>
      <c r="M331" s="70">
        <v>0</v>
      </c>
      <c r="N331" s="70">
        <v>0</v>
      </c>
      <c r="O331" s="70">
        <v>0</v>
      </c>
      <c r="P331" s="72">
        <v>0</v>
      </c>
      <c r="Q331" s="72">
        <v>0</v>
      </c>
      <c r="R331" s="72">
        <v>0</v>
      </c>
      <c r="S331" s="72">
        <v>0</v>
      </c>
      <c r="T331" s="72">
        <v>0</v>
      </c>
      <c r="U331" s="72">
        <v>0</v>
      </c>
      <c r="V331" s="72">
        <v>0</v>
      </c>
      <c r="W331" s="72">
        <v>0</v>
      </c>
      <c r="X331" s="72">
        <v>5</v>
      </c>
      <c r="Y331" s="72">
        <v>2</v>
      </c>
      <c r="Z331" s="72">
        <v>0</v>
      </c>
      <c r="AA331" s="72">
        <v>7</v>
      </c>
      <c r="AB331" s="72">
        <v>11</v>
      </c>
      <c r="AC331" s="72">
        <v>3</v>
      </c>
      <c r="AD331" s="72">
        <v>0</v>
      </c>
      <c r="AE331" s="72">
        <v>14</v>
      </c>
      <c r="AF331" s="72">
        <v>0</v>
      </c>
      <c r="AG331" s="72">
        <v>0</v>
      </c>
      <c r="AH331" s="72">
        <v>0</v>
      </c>
      <c r="AI331" s="72">
        <v>0</v>
      </c>
      <c r="AJ331" s="70">
        <v>1</v>
      </c>
      <c r="AK331" s="73">
        <v>0</v>
      </c>
      <c r="AL331" s="73">
        <v>5</v>
      </c>
      <c r="AM331" s="72">
        <v>10</v>
      </c>
      <c r="AN331" s="72">
        <v>5</v>
      </c>
      <c r="AO331" s="74">
        <v>1</v>
      </c>
      <c r="AP331" s="74">
        <v>6</v>
      </c>
      <c r="AQ331" s="74">
        <v>15</v>
      </c>
      <c r="AR331" s="74">
        <v>0</v>
      </c>
      <c r="AS331" s="74">
        <v>0</v>
      </c>
    </row>
    <row r="332" spans="1:45">
      <c r="A332" t="s">
        <v>1388</v>
      </c>
      <c r="B332" t="s">
        <v>1336</v>
      </c>
      <c r="C332" t="s">
        <v>730</v>
      </c>
      <c r="D332" t="s">
        <v>1389</v>
      </c>
      <c r="E332" s="298" t="s">
        <v>28</v>
      </c>
      <c r="G332">
        <v>18</v>
      </c>
      <c r="H332" s="69">
        <f t="shared" si="5"/>
        <v>16</v>
      </c>
      <c r="I332" s="70">
        <v>10</v>
      </c>
      <c r="J332" s="70">
        <v>4</v>
      </c>
      <c r="K332" s="70">
        <v>2</v>
      </c>
      <c r="L332" s="70"/>
      <c r="M332" s="70">
        <v>0</v>
      </c>
      <c r="N332" s="70">
        <v>0</v>
      </c>
      <c r="O332" s="70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0</v>
      </c>
      <c r="U332" s="72">
        <v>0</v>
      </c>
      <c r="V332" s="72">
        <v>0</v>
      </c>
      <c r="W332" s="72">
        <v>0</v>
      </c>
      <c r="X332" s="72">
        <v>6</v>
      </c>
      <c r="Y332" s="72">
        <v>8</v>
      </c>
      <c r="Z332" s="72">
        <v>0</v>
      </c>
      <c r="AA332" s="72">
        <v>14</v>
      </c>
      <c r="AB332" s="72">
        <v>16</v>
      </c>
      <c r="AC332" s="72">
        <v>0</v>
      </c>
      <c r="AD332" s="72">
        <v>1</v>
      </c>
      <c r="AE332" s="72">
        <v>17</v>
      </c>
      <c r="AF332" s="72">
        <v>0</v>
      </c>
      <c r="AG332" s="72">
        <v>0</v>
      </c>
      <c r="AH332" s="72">
        <v>0</v>
      </c>
      <c r="AI332" s="72">
        <v>0</v>
      </c>
      <c r="AJ332" s="70">
        <v>1</v>
      </c>
      <c r="AK332" s="73">
        <v>0</v>
      </c>
      <c r="AL332" s="73">
        <v>5</v>
      </c>
      <c r="AM332" s="72">
        <v>29</v>
      </c>
      <c r="AN332" s="72">
        <v>6</v>
      </c>
      <c r="AO332" s="74">
        <v>1</v>
      </c>
      <c r="AP332" s="74">
        <v>4</v>
      </c>
      <c r="AQ332" s="74">
        <v>35</v>
      </c>
      <c r="AR332" s="74">
        <v>0</v>
      </c>
      <c r="AS332" s="74">
        <v>0</v>
      </c>
    </row>
    <row r="333" spans="1:45">
      <c r="A333" t="s">
        <v>1390</v>
      </c>
      <c r="B333" t="s">
        <v>1336</v>
      </c>
      <c r="C333" t="s">
        <v>727</v>
      </c>
      <c r="D333" t="s">
        <v>1391</v>
      </c>
      <c r="E333" s="298" t="s">
        <v>28</v>
      </c>
      <c r="G333">
        <v>44</v>
      </c>
      <c r="H333" s="69">
        <f t="shared" si="5"/>
        <v>42</v>
      </c>
      <c r="I333" s="70">
        <v>23</v>
      </c>
      <c r="J333" s="70">
        <v>18</v>
      </c>
      <c r="K333" s="70">
        <v>1</v>
      </c>
      <c r="L333" s="70"/>
      <c r="M333" s="70">
        <v>0</v>
      </c>
      <c r="N333" s="70">
        <v>0</v>
      </c>
      <c r="O333" s="70">
        <v>0</v>
      </c>
      <c r="P333" s="72">
        <v>0</v>
      </c>
      <c r="Q333" s="72">
        <v>0</v>
      </c>
      <c r="R333" s="72">
        <v>0</v>
      </c>
      <c r="S333" s="72">
        <v>0</v>
      </c>
      <c r="T333" s="72">
        <v>37</v>
      </c>
      <c r="U333" s="72">
        <v>28</v>
      </c>
      <c r="V333" s="72">
        <v>0</v>
      </c>
      <c r="W333" s="72">
        <v>65</v>
      </c>
      <c r="X333" s="72">
        <v>10</v>
      </c>
      <c r="Y333" s="72">
        <v>10</v>
      </c>
      <c r="Z333" s="72">
        <v>0</v>
      </c>
      <c r="AA333" s="72">
        <v>20</v>
      </c>
      <c r="AB333" s="72">
        <v>0</v>
      </c>
      <c r="AC333" s="72">
        <v>0</v>
      </c>
      <c r="AD333" s="72">
        <v>0</v>
      </c>
      <c r="AE333" s="72">
        <v>0</v>
      </c>
      <c r="AF333" s="72">
        <v>0</v>
      </c>
      <c r="AG333" s="72">
        <v>0</v>
      </c>
      <c r="AH333" s="72">
        <v>0</v>
      </c>
      <c r="AI333" s="72">
        <v>0</v>
      </c>
      <c r="AJ333" s="70">
        <v>1</v>
      </c>
      <c r="AK333" s="73">
        <v>0</v>
      </c>
      <c r="AL333" s="73">
        <v>7</v>
      </c>
      <c r="AM333" s="72">
        <v>49</v>
      </c>
      <c r="AN333" s="72">
        <v>5</v>
      </c>
      <c r="AO333" s="74">
        <v>1</v>
      </c>
      <c r="AP333" s="74">
        <v>7</v>
      </c>
      <c r="AQ333" s="74">
        <v>54</v>
      </c>
      <c r="AR333" s="74">
        <v>0</v>
      </c>
      <c r="AS333" s="74">
        <v>0</v>
      </c>
    </row>
    <row r="334" spans="1:45">
      <c r="A334" t="s">
        <v>1392</v>
      </c>
      <c r="B334" t="s">
        <v>1336</v>
      </c>
      <c r="C334" t="s">
        <v>730</v>
      </c>
      <c r="D334" t="s">
        <v>1393</v>
      </c>
      <c r="E334" s="298" t="s">
        <v>28</v>
      </c>
      <c r="G334">
        <v>19</v>
      </c>
      <c r="H334" s="69">
        <f t="shared" si="5"/>
        <v>17</v>
      </c>
      <c r="I334" s="70">
        <v>10</v>
      </c>
      <c r="J334" s="70">
        <v>4</v>
      </c>
      <c r="K334" s="70">
        <v>1</v>
      </c>
      <c r="L334" s="70"/>
      <c r="M334" s="70">
        <v>1</v>
      </c>
      <c r="N334" s="70">
        <v>1</v>
      </c>
      <c r="O334" s="70">
        <v>0</v>
      </c>
      <c r="P334" s="72">
        <v>0</v>
      </c>
      <c r="Q334" s="72">
        <v>0</v>
      </c>
      <c r="R334" s="72">
        <v>0</v>
      </c>
      <c r="S334" s="72">
        <v>0</v>
      </c>
      <c r="T334" s="72">
        <v>0</v>
      </c>
      <c r="U334" s="72">
        <v>0</v>
      </c>
      <c r="V334" s="72">
        <v>0</v>
      </c>
      <c r="W334" s="72">
        <v>0</v>
      </c>
      <c r="X334" s="72">
        <v>9</v>
      </c>
      <c r="Y334" s="72">
        <v>11</v>
      </c>
      <c r="Z334" s="72">
        <v>0</v>
      </c>
      <c r="AA334" s="72">
        <v>20</v>
      </c>
      <c r="AB334" s="72">
        <v>16</v>
      </c>
      <c r="AC334" s="72">
        <v>2</v>
      </c>
      <c r="AD334" s="72">
        <v>0</v>
      </c>
      <c r="AE334" s="72">
        <v>18</v>
      </c>
      <c r="AF334" s="72">
        <v>0</v>
      </c>
      <c r="AG334" s="72">
        <v>0</v>
      </c>
      <c r="AH334" s="72">
        <v>0</v>
      </c>
      <c r="AI334" s="72">
        <v>0</v>
      </c>
      <c r="AJ334" s="70">
        <v>1</v>
      </c>
      <c r="AK334" s="73">
        <v>0</v>
      </c>
      <c r="AL334" s="73">
        <v>8</v>
      </c>
      <c r="AM334" s="72">
        <v>30</v>
      </c>
      <c r="AN334" s="72">
        <v>5</v>
      </c>
      <c r="AO334" s="74">
        <v>1</v>
      </c>
      <c r="AP334" s="74">
        <v>8</v>
      </c>
      <c r="AQ334" s="74">
        <v>35</v>
      </c>
      <c r="AR334" s="74">
        <v>0</v>
      </c>
      <c r="AS334" s="74">
        <v>0</v>
      </c>
    </row>
    <row r="335" spans="1:45">
      <c r="A335" t="s">
        <v>1394</v>
      </c>
      <c r="B335" t="s">
        <v>1336</v>
      </c>
      <c r="C335" t="s">
        <v>727</v>
      </c>
      <c r="D335" t="s">
        <v>1395</v>
      </c>
      <c r="E335" s="298" t="s">
        <v>28</v>
      </c>
      <c r="G335">
        <v>16</v>
      </c>
      <c r="H335" s="69">
        <f t="shared" si="5"/>
        <v>14</v>
      </c>
      <c r="I335" s="70">
        <v>12</v>
      </c>
      <c r="J335" s="70">
        <v>0</v>
      </c>
      <c r="K335" s="70">
        <v>1</v>
      </c>
      <c r="L335" s="70"/>
      <c r="M335" s="70">
        <v>1</v>
      </c>
      <c r="N335" s="70">
        <v>0</v>
      </c>
      <c r="O335" s="70">
        <v>0</v>
      </c>
      <c r="P335" s="72">
        <v>0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11</v>
      </c>
      <c r="Y335" s="72">
        <v>3</v>
      </c>
      <c r="Z335" s="72">
        <v>0</v>
      </c>
      <c r="AA335" s="72">
        <v>14</v>
      </c>
      <c r="AB335" s="72">
        <v>18</v>
      </c>
      <c r="AC335" s="72">
        <v>0</v>
      </c>
      <c r="AD335" s="72">
        <v>0</v>
      </c>
      <c r="AE335" s="72">
        <v>18</v>
      </c>
      <c r="AF335" s="72">
        <v>0</v>
      </c>
      <c r="AG335" s="72">
        <v>0</v>
      </c>
      <c r="AH335" s="72">
        <v>0</v>
      </c>
      <c r="AI335" s="72">
        <v>0</v>
      </c>
      <c r="AJ335" s="70">
        <v>1</v>
      </c>
      <c r="AK335" s="73">
        <v>0</v>
      </c>
      <c r="AL335" s="73">
        <v>6</v>
      </c>
      <c r="AM335" s="72">
        <v>44</v>
      </c>
      <c r="AN335" s="72">
        <v>5</v>
      </c>
      <c r="AO335" s="74">
        <v>1</v>
      </c>
      <c r="AP335" s="74">
        <v>6</v>
      </c>
      <c r="AQ335" s="74">
        <v>49</v>
      </c>
      <c r="AR335" s="74">
        <v>0</v>
      </c>
      <c r="AS335" s="74">
        <v>0</v>
      </c>
    </row>
    <row r="336" spans="1:45">
      <c r="A336" t="s">
        <v>1396</v>
      </c>
      <c r="B336" t="s">
        <v>1336</v>
      </c>
      <c r="C336" t="s">
        <v>784</v>
      </c>
      <c r="D336" t="s">
        <v>1397</v>
      </c>
      <c r="E336" s="298" t="s">
        <v>28</v>
      </c>
      <c r="G336">
        <v>21</v>
      </c>
      <c r="H336" s="69">
        <f t="shared" si="5"/>
        <v>19</v>
      </c>
      <c r="I336" s="70">
        <v>17</v>
      </c>
      <c r="J336" s="70">
        <v>1</v>
      </c>
      <c r="K336" s="70">
        <v>1</v>
      </c>
      <c r="L336" s="70"/>
      <c r="M336" s="70">
        <v>0</v>
      </c>
      <c r="N336" s="70">
        <v>0</v>
      </c>
      <c r="O336" s="70">
        <v>0</v>
      </c>
      <c r="P336" s="72">
        <v>6</v>
      </c>
      <c r="Q336" s="72">
        <v>0</v>
      </c>
      <c r="R336" s="72">
        <v>0</v>
      </c>
      <c r="S336" s="72">
        <v>6</v>
      </c>
      <c r="T336" s="72">
        <v>0</v>
      </c>
      <c r="U336" s="72">
        <v>0</v>
      </c>
      <c r="V336" s="72">
        <v>0</v>
      </c>
      <c r="W336" s="72">
        <v>0</v>
      </c>
      <c r="X336" s="72">
        <v>15</v>
      </c>
      <c r="Y336" s="72">
        <v>3</v>
      </c>
      <c r="Z336" s="72">
        <v>0</v>
      </c>
      <c r="AA336" s="72">
        <v>18</v>
      </c>
      <c r="AB336" s="72">
        <v>17</v>
      </c>
      <c r="AC336" s="72">
        <v>1</v>
      </c>
      <c r="AD336" s="72">
        <v>0</v>
      </c>
      <c r="AE336" s="72">
        <v>18</v>
      </c>
      <c r="AF336" s="72">
        <v>0</v>
      </c>
      <c r="AG336" s="72">
        <v>0</v>
      </c>
      <c r="AH336" s="72">
        <v>0</v>
      </c>
      <c r="AI336" s="72">
        <v>0</v>
      </c>
      <c r="AJ336" s="70">
        <v>1</v>
      </c>
      <c r="AK336" s="73">
        <v>0</v>
      </c>
      <c r="AL336" s="73">
        <v>8</v>
      </c>
      <c r="AM336" s="72">
        <v>21</v>
      </c>
      <c r="AN336" s="72">
        <v>25</v>
      </c>
      <c r="AO336" s="74">
        <v>1</v>
      </c>
      <c r="AP336" s="74">
        <v>9</v>
      </c>
      <c r="AQ336" s="74">
        <v>46</v>
      </c>
      <c r="AR336" s="74">
        <v>0</v>
      </c>
      <c r="AS336" s="74">
        <v>0</v>
      </c>
    </row>
    <row r="337" spans="1:45" hidden="1">
      <c r="A337" t="s">
        <v>1398</v>
      </c>
      <c r="B337" t="s">
        <v>1336</v>
      </c>
      <c r="C337" t="s">
        <v>724</v>
      </c>
      <c r="D337" t="s">
        <v>1399</v>
      </c>
      <c r="E337" s="298" t="s">
        <v>2234</v>
      </c>
      <c r="G337">
        <v>0</v>
      </c>
      <c r="H337" s="69">
        <f t="shared" si="5"/>
        <v>0</v>
      </c>
      <c r="I337" s="70">
        <v>0</v>
      </c>
      <c r="J337" s="70">
        <v>0</v>
      </c>
      <c r="K337" s="70">
        <v>0</v>
      </c>
      <c r="L337" s="70"/>
      <c r="M337" s="70">
        <v>0</v>
      </c>
      <c r="N337" s="70">
        <v>0</v>
      </c>
      <c r="O337" s="70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0</v>
      </c>
      <c r="AA337" s="72">
        <v>0</v>
      </c>
      <c r="AB337" s="72">
        <v>0</v>
      </c>
      <c r="AC337" s="72">
        <v>0</v>
      </c>
      <c r="AD337" s="72">
        <v>0</v>
      </c>
      <c r="AE337" s="72">
        <v>0</v>
      </c>
      <c r="AF337" s="72">
        <v>0</v>
      </c>
      <c r="AG337" s="72">
        <v>0</v>
      </c>
      <c r="AH337" s="72">
        <v>0</v>
      </c>
      <c r="AI337" s="72">
        <v>0</v>
      </c>
      <c r="AJ337" s="70">
        <v>0</v>
      </c>
      <c r="AK337" s="73">
        <v>0</v>
      </c>
      <c r="AL337" s="73">
        <v>0</v>
      </c>
      <c r="AM337" s="72">
        <v>0</v>
      </c>
      <c r="AN337" s="72">
        <v>0</v>
      </c>
      <c r="AO337" s="74">
        <v>0</v>
      </c>
      <c r="AP337" s="74">
        <v>0</v>
      </c>
      <c r="AQ337" s="74">
        <v>0</v>
      </c>
      <c r="AR337" s="74">
        <v>0</v>
      </c>
      <c r="AS337" s="74">
        <v>0</v>
      </c>
    </row>
    <row r="338" spans="1:45">
      <c r="A338" t="s">
        <v>1400</v>
      </c>
      <c r="B338" t="s">
        <v>1336</v>
      </c>
      <c r="C338" t="s">
        <v>730</v>
      </c>
      <c r="D338" t="s">
        <v>1401</v>
      </c>
      <c r="E338" s="298" t="s">
        <v>28</v>
      </c>
      <c r="G338">
        <v>23</v>
      </c>
      <c r="H338" s="69">
        <f t="shared" si="5"/>
        <v>21</v>
      </c>
      <c r="I338" s="70">
        <v>18</v>
      </c>
      <c r="J338" s="70">
        <v>1</v>
      </c>
      <c r="K338" s="70">
        <v>1</v>
      </c>
      <c r="L338" s="70"/>
      <c r="M338" s="70">
        <v>1</v>
      </c>
      <c r="N338" s="70">
        <v>0</v>
      </c>
      <c r="O338" s="70">
        <v>0</v>
      </c>
      <c r="P338" s="72">
        <v>2</v>
      </c>
      <c r="Q338" s="72">
        <v>0</v>
      </c>
      <c r="R338" s="72">
        <v>0</v>
      </c>
      <c r="S338" s="72">
        <v>2</v>
      </c>
      <c r="T338" s="72">
        <v>0</v>
      </c>
      <c r="U338" s="72">
        <v>0</v>
      </c>
      <c r="V338" s="72">
        <v>0</v>
      </c>
      <c r="W338" s="72">
        <v>0</v>
      </c>
      <c r="X338" s="72">
        <v>21</v>
      </c>
      <c r="Y338" s="72">
        <v>4</v>
      </c>
      <c r="Z338" s="72">
        <v>0</v>
      </c>
      <c r="AA338" s="72">
        <v>25</v>
      </c>
      <c r="AB338" s="72">
        <v>17</v>
      </c>
      <c r="AC338" s="72">
        <v>0</v>
      </c>
      <c r="AD338" s="72">
        <v>0</v>
      </c>
      <c r="AE338" s="72">
        <v>17</v>
      </c>
      <c r="AF338" s="72">
        <v>0</v>
      </c>
      <c r="AG338" s="72">
        <v>0</v>
      </c>
      <c r="AH338" s="72">
        <v>0</v>
      </c>
      <c r="AI338" s="72">
        <v>0</v>
      </c>
      <c r="AJ338" s="70">
        <v>1</v>
      </c>
      <c r="AK338" s="73">
        <v>0</v>
      </c>
      <c r="AL338" s="73">
        <v>10</v>
      </c>
      <c r="AM338" s="72">
        <v>47</v>
      </c>
      <c r="AN338" s="72">
        <v>3</v>
      </c>
      <c r="AO338" s="74">
        <v>1</v>
      </c>
      <c r="AP338" s="74">
        <v>10</v>
      </c>
      <c r="AQ338" s="74">
        <v>50</v>
      </c>
      <c r="AR338" s="74">
        <v>0</v>
      </c>
      <c r="AS338" s="74">
        <v>0</v>
      </c>
    </row>
    <row r="339" spans="1:45">
      <c r="A339" t="s">
        <v>1402</v>
      </c>
      <c r="B339" t="s">
        <v>1336</v>
      </c>
      <c r="C339" t="s">
        <v>727</v>
      </c>
      <c r="D339" t="s">
        <v>1403</v>
      </c>
      <c r="E339" s="298" t="s">
        <v>28</v>
      </c>
      <c r="G339">
        <v>33</v>
      </c>
      <c r="H339" s="69">
        <f t="shared" si="5"/>
        <v>31</v>
      </c>
      <c r="I339" s="70">
        <v>22</v>
      </c>
      <c r="J339" s="70">
        <v>7</v>
      </c>
      <c r="K339" s="70">
        <v>1</v>
      </c>
      <c r="L339" s="70"/>
      <c r="M339" s="70">
        <v>1</v>
      </c>
      <c r="N339" s="70">
        <v>0</v>
      </c>
      <c r="O339" s="70">
        <v>0</v>
      </c>
      <c r="P339" s="72">
        <v>10</v>
      </c>
      <c r="Q339" s="72">
        <v>0</v>
      </c>
      <c r="R339" s="72">
        <v>0</v>
      </c>
      <c r="S339" s="72">
        <v>10</v>
      </c>
      <c r="T339" s="72">
        <v>0</v>
      </c>
      <c r="U339" s="72">
        <v>0</v>
      </c>
      <c r="V339" s="72">
        <v>0</v>
      </c>
      <c r="W339" s="72">
        <v>0</v>
      </c>
      <c r="X339" s="72">
        <v>32</v>
      </c>
      <c r="Y339" s="72">
        <v>13</v>
      </c>
      <c r="Z339" s="72">
        <v>0</v>
      </c>
      <c r="AA339" s="72">
        <v>45</v>
      </c>
      <c r="AB339" s="72">
        <v>6</v>
      </c>
      <c r="AC339" s="72">
        <v>3</v>
      </c>
      <c r="AD339" s="72">
        <v>0</v>
      </c>
      <c r="AE339" s="72">
        <v>9</v>
      </c>
      <c r="AF339" s="72">
        <v>0</v>
      </c>
      <c r="AG339" s="72">
        <v>0</v>
      </c>
      <c r="AH339" s="72">
        <v>0</v>
      </c>
      <c r="AI339" s="72">
        <v>0</v>
      </c>
      <c r="AJ339" s="70">
        <v>1</v>
      </c>
      <c r="AK339" s="73">
        <v>0</v>
      </c>
      <c r="AL339" s="73">
        <v>7</v>
      </c>
      <c r="AM339" s="72">
        <v>55</v>
      </c>
      <c r="AN339" s="72">
        <v>1</v>
      </c>
      <c r="AO339" s="74">
        <v>1</v>
      </c>
      <c r="AP339" s="74">
        <v>5</v>
      </c>
      <c r="AQ339" s="74">
        <v>53</v>
      </c>
      <c r="AR339" s="74">
        <v>3</v>
      </c>
      <c r="AS339" s="74">
        <v>0</v>
      </c>
    </row>
    <row r="340" spans="1:45">
      <c r="A340" t="s">
        <v>1404</v>
      </c>
      <c r="B340" t="s">
        <v>1336</v>
      </c>
      <c r="C340" t="s">
        <v>724</v>
      </c>
      <c r="D340" t="s">
        <v>1405</v>
      </c>
      <c r="E340" s="298" t="s">
        <v>28</v>
      </c>
      <c r="G340">
        <v>41</v>
      </c>
      <c r="H340" s="69">
        <f t="shared" si="5"/>
        <v>39</v>
      </c>
      <c r="I340" s="70">
        <v>22</v>
      </c>
      <c r="J340" s="70">
        <v>12</v>
      </c>
      <c r="K340" s="70">
        <v>3</v>
      </c>
      <c r="L340" s="70"/>
      <c r="M340" s="70">
        <v>1</v>
      </c>
      <c r="N340" s="70">
        <v>1</v>
      </c>
      <c r="O340" s="70">
        <v>0</v>
      </c>
      <c r="P340" s="72">
        <v>6</v>
      </c>
      <c r="Q340" s="72">
        <v>6</v>
      </c>
      <c r="R340" s="72">
        <v>0</v>
      </c>
      <c r="S340" s="72">
        <v>12</v>
      </c>
      <c r="T340" s="72">
        <v>7</v>
      </c>
      <c r="U340" s="72">
        <v>3</v>
      </c>
      <c r="V340" s="72">
        <v>3</v>
      </c>
      <c r="W340" s="72">
        <v>13</v>
      </c>
      <c r="X340" s="72">
        <v>8</v>
      </c>
      <c r="Y340" s="72">
        <v>6</v>
      </c>
      <c r="Z340" s="72">
        <v>0</v>
      </c>
      <c r="AA340" s="72">
        <v>14</v>
      </c>
      <c r="AB340" s="72">
        <v>30</v>
      </c>
      <c r="AC340" s="72">
        <v>14</v>
      </c>
      <c r="AD340" s="72">
        <v>0</v>
      </c>
      <c r="AE340" s="72">
        <v>44</v>
      </c>
      <c r="AF340" s="72">
        <v>0</v>
      </c>
      <c r="AG340" s="72">
        <v>0</v>
      </c>
      <c r="AH340" s="72">
        <v>0</v>
      </c>
      <c r="AI340" s="72">
        <v>0</v>
      </c>
      <c r="AJ340" s="70">
        <v>1</v>
      </c>
      <c r="AK340" s="73">
        <v>0</v>
      </c>
      <c r="AL340" s="73">
        <v>20</v>
      </c>
      <c r="AM340" s="72">
        <v>51</v>
      </c>
      <c r="AN340" s="72">
        <v>23</v>
      </c>
      <c r="AO340" s="74">
        <v>1</v>
      </c>
      <c r="AP340" s="74">
        <v>17</v>
      </c>
      <c r="AQ340" s="74">
        <v>74</v>
      </c>
      <c r="AR340" s="74">
        <v>0</v>
      </c>
      <c r="AS340" s="74">
        <v>0</v>
      </c>
    </row>
    <row r="341" spans="1:45">
      <c r="A341" t="s">
        <v>1406</v>
      </c>
      <c r="B341" t="s">
        <v>1336</v>
      </c>
      <c r="C341" t="s">
        <v>730</v>
      </c>
      <c r="D341" t="s">
        <v>1407</v>
      </c>
      <c r="E341" s="298" t="s">
        <v>28</v>
      </c>
      <c r="G341">
        <v>19</v>
      </c>
      <c r="H341" s="69">
        <f t="shared" si="5"/>
        <v>17</v>
      </c>
      <c r="I341" s="70">
        <v>15</v>
      </c>
      <c r="J341" s="70">
        <v>0</v>
      </c>
      <c r="K341" s="70">
        <v>1</v>
      </c>
      <c r="L341" s="70"/>
      <c r="M341" s="70">
        <v>1</v>
      </c>
      <c r="N341" s="70">
        <v>0</v>
      </c>
      <c r="O341" s="70">
        <v>0</v>
      </c>
      <c r="P341" s="72">
        <v>2</v>
      </c>
      <c r="Q341" s="72">
        <v>0</v>
      </c>
      <c r="R341" s="72">
        <v>0</v>
      </c>
      <c r="S341" s="72">
        <v>2</v>
      </c>
      <c r="T341" s="72">
        <v>0</v>
      </c>
      <c r="U341" s="72">
        <v>0</v>
      </c>
      <c r="V341" s="72">
        <v>0</v>
      </c>
      <c r="W341" s="72">
        <v>0</v>
      </c>
      <c r="X341" s="72">
        <v>18</v>
      </c>
      <c r="Y341" s="72">
        <v>3</v>
      </c>
      <c r="Z341" s="72">
        <v>0</v>
      </c>
      <c r="AA341" s="72">
        <v>21</v>
      </c>
      <c r="AB341" s="72">
        <v>15</v>
      </c>
      <c r="AC341" s="72">
        <v>0</v>
      </c>
      <c r="AD341" s="72">
        <v>0</v>
      </c>
      <c r="AE341" s="72">
        <v>15</v>
      </c>
      <c r="AF341" s="72">
        <v>0</v>
      </c>
      <c r="AG341" s="72">
        <v>0</v>
      </c>
      <c r="AH341" s="72">
        <v>0</v>
      </c>
      <c r="AI341" s="72">
        <v>0</v>
      </c>
      <c r="AJ341" s="70">
        <v>1</v>
      </c>
      <c r="AK341" s="73">
        <v>0</v>
      </c>
      <c r="AL341" s="73">
        <v>10</v>
      </c>
      <c r="AM341" s="72">
        <v>46</v>
      </c>
      <c r="AN341" s="72">
        <v>0</v>
      </c>
      <c r="AO341" s="74">
        <v>1</v>
      </c>
      <c r="AP341" s="74">
        <v>10</v>
      </c>
      <c r="AQ341" s="74">
        <v>46</v>
      </c>
      <c r="AR341" s="74">
        <v>0</v>
      </c>
      <c r="AS341" s="74">
        <v>0</v>
      </c>
    </row>
    <row r="342" spans="1:45">
      <c r="A342" t="s">
        <v>1408</v>
      </c>
      <c r="B342" t="s">
        <v>1336</v>
      </c>
      <c r="C342" t="s">
        <v>727</v>
      </c>
      <c r="D342" t="s">
        <v>1409</v>
      </c>
      <c r="E342" s="298" t="s">
        <v>28</v>
      </c>
      <c r="G342">
        <v>16</v>
      </c>
      <c r="H342" s="69">
        <f t="shared" si="5"/>
        <v>14</v>
      </c>
      <c r="I342" s="70">
        <v>13</v>
      </c>
      <c r="J342" s="70">
        <v>0</v>
      </c>
      <c r="K342" s="70">
        <v>1</v>
      </c>
      <c r="L342" s="70"/>
      <c r="M342" s="70">
        <v>0</v>
      </c>
      <c r="N342" s="70">
        <v>0</v>
      </c>
      <c r="O342" s="70">
        <v>0</v>
      </c>
      <c r="P342" s="72">
        <v>2</v>
      </c>
      <c r="Q342" s="72">
        <v>0</v>
      </c>
      <c r="R342" s="72">
        <v>0</v>
      </c>
      <c r="S342" s="72">
        <v>2</v>
      </c>
      <c r="T342" s="72">
        <v>0</v>
      </c>
      <c r="U342" s="72">
        <v>0</v>
      </c>
      <c r="V342" s="72">
        <v>0</v>
      </c>
      <c r="W342" s="72">
        <v>0</v>
      </c>
      <c r="X342" s="72">
        <v>15</v>
      </c>
      <c r="Y342" s="72">
        <v>3</v>
      </c>
      <c r="Z342" s="72">
        <v>0</v>
      </c>
      <c r="AA342" s="72">
        <v>18</v>
      </c>
      <c r="AB342" s="72">
        <v>12</v>
      </c>
      <c r="AC342" s="72">
        <v>0</v>
      </c>
      <c r="AD342" s="72">
        <v>0</v>
      </c>
      <c r="AE342" s="72">
        <v>12</v>
      </c>
      <c r="AF342" s="72">
        <v>0</v>
      </c>
      <c r="AG342" s="72">
        <v>0</v>
      </c>
      <c r="AH342" s="72">
        <v>0</v>
      </c>
      <c r="AI342" s="72">
        <v>0</v>
      </c>
      <c r="AJ342" s="70">
        <v>1</v>
      </c>
      <c r="AK342" s="73">
        <v>0</v>
      </c>
      <c r="AL342" s="73">
        <v>7</v>
      </c>
      <c r="AM342" s="72">
        <v>40</v>
      </c>
      <c r="AN342" s="72">
        <v>4</v>
      </c>
      <c r="AO342" s="74">
        <v>3</v>
      </c>
      <c r="AP342" s="74">
        <v>8</v>
      </c>
      <c r="AQ342" s="74">
        <v>44</v>
      </c>
      <c r="AR342" s="74">
        <v>0</v>
      </c>
      <c r="AS342" s="74">
        <v>0</v>
      </c>
    </row>
    <row r="343" spans="1:45">
      <c r="A343" t="s">
        <v>1410</v>
      </c>
      <c r="B343" t="s">
        <v>1336</v>
      </c>
      <c r="C343" t="s">
        <v>724</v>
      </c>
      <c r="D343" t="s">
        <v>1411</v>
      </c>
      <c r="E343" s="298" t="s">
        <v>28</v>
      </c>
      <c r="G343">
        <v>20</v>
      </c>
      <c r="H343" s="69">
        <f t="shared" si="5"/>
        <v>18</v>
      </c>
      <c r="I343" s="70">
        <v>15</v>
      </c>
      <c r="J343" s="70">
        <v>2</v>
      </c>
      <c r="K343" s="70">
        <v>1</v>
      </c>
      <c r="L343" s="70"/>
      <c r="M343" s="70">
        <v>0</v>
      </c>
      <c r="N343" s="70">
        <v>0</v>
      </c>
      <c r="O343" s="70">
        <v>0</v>
      </c>
      <c r="P343" s="72">
        <v>2</v>
      </c>
      <c r="Q343" s="72">
        <v>0</v>
      </c>
      <c r="R343" s="72">
        <v>0</v>
      </c>
      <c r="S343" s="72">
        <v>2</v>
      </c>
      <c r="T343" s="72">
        <v>0</v>
      </c>
      <c r="U343" s="72">
        <v>0</v>
      </c>
      <c r="V343" s="72">
        <v>0</v>
      </c>
      <c r="W343" s="72">
        <v>0</v>
      </c>
      <c r="X343" s="72">
        <v>16</v>
      </c>
      <c r="Y343" s="72">
        <v>4</v>
      </c>
      <c r="Z343" s="72">
        <v>0</v>
      </c>
      <c r="AA343" s="72">
        <v>20</v>
      </c>
      <c r="AB343" s="72">
        <v>14</v>
      </c>
      <c r="AC343" s="72">
        <v>2</v>
      </c>
      <c r="AD343" s="72">
        <v>0</v>
      </c>
      <c r="AE343" s="72">
        <v>16</v>
      </c>
      <c r="AF343" s="72">
        <v>0</v>
      </c>
      <c r="AG343" s="72">
        <v>0</v>
      </c>
      <c r="AH343" s="72">
        <v>0</v>
      </c>
      <c r="AI343" s="72">
        <v>0</v>
      </c>
      <c r="AJ343" s="70">
        <v>1</v>
      </c>
      <c r="AK343" s="73">
        <v>0</v>
      </c>
      <c r="AL343" s="73">
        <v>6</v>
      </c>
      <c r="AM343" s="72">
        <v>47</v>
      </c>
      <c r="AN343" s="72">
        <v>0</v>
      </c>
      <c r="AO343" s="74">
        <v>1</v>
      </c>
      <c r="AP343" s="74">
        <v>7</v>
      </c>
      <c r="AQ343" s="74">
        <v>47</v>
      </c>
      <c r="AR343" s="74">
        <v>0</v>
      </c>
      <c r="AS343" s="74">
        <v>0</v>
      </c>
    </row>
    <row r="344" spans="1:45">
      <c r="A344" t="s">
        <v>1412</v>
      </c>
      <c r="B344" t="s">
        <v>1336</v>
      </c>
      <c r="C344" t="s">
        <v>730</v>
      </c>
      <c r="D344" t="s">
        <v>1413</v>
      </c>
      <c r="E344" s="298" t="s">
        <v>28</v>
      </c>
      <c r="G344">
        <v>20</v>
      </c>
      <c r="H344" s="69">
        <f t="shared" si="5"/>
        <v>18</v>
      </c>
      <c r="I344" s="70">
        <v>15</v>
      </c>
      <c r="J344" s="70">
        <v>2</v>
      </c>
      <c r="K344" s="70">
        <v>1</v>
      </c>
      <c r="L344" s="70"/>
      <c r="M344" s="70">
        <v>0</v>
      </c>
      <c r="N344" s="70">
        <v>0</v>
      </c>
      <c r="O344" s="70">
        <v>0</v>
      </c>
      <c r="P344" s="72">
        <v>2</v>
      </c>
      <c r="Q344" s="72">
        <v>0</v>
      </c>
      <c r="R344" s="72">
        <v>0</v>
      </c>
      <c r="S344" s="72">
        <v>2</v>
      </c>
      <c r="T344" s="72">
        <v>2</v>
      </c>
      <c r="U344" s="72">
        <v>0</v>
      </c>
      <c r="V344" s="72">
        <v>0</v>
      </c>
      <c r="W344" s="72">
        <v>2</v>
      </c>
      <c r="X344" s="72">
        <v>14</v>
      </c>
      <c r="Y344" s="72">
        <v>3</v>
      </c>
      <c r="Z344" s="72">
        <v>0</v>
      </c>
      <c r="AA344" s="72">
        <v>17</v>
      </c>
      <c r="AB344" s="72">
        <v>14</v>
      </c>
      <c r="AC344" s="72">
        <v>3</v>
      </c>
      <c r="AD344" s="72">
        <v>0</v>
      </c>
      <c r="AE344" s="72">
        <v>17</v>
      </c>
      <c r="AF344" s="72">
        <v>0</v>
      </c>
      <c r="AG344" s="72">
        <v>0</v>
      </c>
      <c r="AH344" s="72">
        <v>0</v>
      </c>
      <c r="AI344" s="72">
        <v>0</v>
      </c>
      <c r="AJ344" s="70">
        <v>1</v>
      </c>
      <c r="AK344" s="73">
        <v>0</v>
      </c>
      <c r="AL344" s="73">
        <v>3</v>
      </c>
      <c r="AM344" s="72">
        <v>10</v>
      </c>
      <c r="AN344" s="72">
        <v>4</v>
      </c>
      <c r="AO344" s="74">
        <v>1</v>
      </c>
      <c r="AP344" s="74">
        <v>4</v>
      </c>
      <c r="AQ344" s="74">
        <v>14</v>
      </c>
      <c r="AR344" s="74">
        <v>0</v>
      </c>
      <c r="AS344" s="74">
        <v>0</v>
      </c>
    </row>
    <row r="345" spans="1:45">
      <c r="A345" t="s">
        <v>1414</v>
      </c>
      <c r="B345" t="s">
        <v>1336</v>
      </c>
      <c r="C345" t="s">
        <v>730</v>
      </c>
      <c r="D345" t="s">
        <v>1415</v>
      </c>
      <c r="E345" s="298" t="s">
        <v>28</v>
      </c>
      <c r="G345">
        <v>32</v>
      </c>
      <c r="H345" s="69">
        <f t="shared" si="5"/>
        <v>30</v>
      </c>
      <c r="I345" s="70">
        <v>20</v>
      </c>
      <c r="J345" s="70">
        <v>9</v>
      </c>
      <c r="K345" s="70">
        <v>1</v>
      </c>
      <c r="L345" s="70"/>
      <c r="M345" s="70">
        <v>0</v>
      </c>
      <c r="N345" s="70">
        <v>0</v>
      </c>
      <c r="O345" s="70">
        <v>0</v>
      </c>
      <c r="P345" s="72">
        <v>7</v>
      </c>
      <c r="Q345" s="72">
        <v>6</v>
      </c>
      <c r="R345" s="72">
        <v>0</v>
      </c>
      <c r="S345" s="72">
        <v>13</v>
      </c>
      <c r="T345" s="72">
        <v>0</v>
      </c>
      <c r="U345" s="72">
        <v>0</v>
      </c>
      <c r="V345" s="72">
        <v>0</v>
      </c>
      <c r="W345" s="72">
        <v>0</v>
      </c>
      <c r="X345" s="72">
        <v>36</v>
      </c>
      <c r="Y345" s="72">
        <v>14</v>
      </c>
      <c r="Z345" s="72">
        <v>0</v>
      </c>
      <c r="AA345" s="72">
        <v>50</v>
      </c>
      <c r="AB345" s="72">
        <v>0</v>
      </c>
      <c r="AC345" s="72">
        <v>0</v>
      </c>
      <c r="AD345" s="72">
        <v>0</v>
      </c>
      <c r="AE345" s="72">
        <v>0</v>
      </c>
      <c r="AF345" s="72">
        <v>0</v>
      </c>
      <c r="AG345" s="72">
        <v>0</v>
      </c>
      <c r="AH345" s="72">
        <v>0</v>
      </c>
      <c r="AI345" s="72">
        <v>0</v>
      </c>
      <c r="AJ345" s="70">
        <v>1</v>
      </c>
      <c r="AK345" s="73">
        <v>0</v>
      </c>
      <c r="AL345" s="73">
        <v>7</v>
      </c>
      <c r="AM345" s="72">
        <v>20</v>
      </c>
      <c r="AN345" s="72">
        <v>10</v>
      </c>
      <c r="AO345" s="74">
        <v>3</v>
      </c>
      <c r="AP345" s="74">
        <v>7</v>
      </c>
      <c r="AQ345" s="74">
        <v>30</v>
      </c>
      <c r="AR345" s="74">
        <v>0</v>
      </c>
      <c r="AS345" s="74">
        <v>0</v>
      </c>
    </row>
    <row r="346" spans="1:45">
      <c r="A346" t="s">
        <v>1416</v>
      </c>
      <c r="B346" t="s">
        <v>1336</v>
      </c>
      <c r="C346" t="s">
        <v>727</v>
      </c>
      <c r="D346" t="s">
        <v>1417</v>
      </c>
      <c r="E346" s="298" t="s">
        <v>28</v>
      </c>
      <c r="G346">
        <v>47</v>
      </c>
      <c r="H346" s="69">
        <f t="shared" si="5"/>
        <v>49</v>
      </c>
      <c r="I346" s="70">
        <v>26</v>
      </c>
      <c r="J346" s="70">
        <v>9</v>
      </c>
      <c r="K346" s="70">
        <v>10</v>
      </c>
      <c r="L346" s="70"/>
      <c r="M346" s="70">
        <v>0</v>
      </c>
      <c r="N346" s="70">
        <v>0</v>
      </c>
      <c r="O346" s="70">
        <v>4</v>
      </c>
      <c r="P346" s="72">
        <v>0</v>
      </c>
      <c r="Q346" s="72">
        <v>0</v>
      </c>
      <c r="R346" s="72">
        <v>0</v>
      </c>
      <c r="S346" s="72">
        <v>0</v>
      </c>
      <c r="T346" s="72">
        <v>38</v>
      </c>
      <c r="U346" s="72">
        <v>19</v>
      </c>
      <c r="V346" s="72">
        <v>7</v>
      </c>
      <c r="W346" s="72">
        <v>64</v>
      </c>
      <c r="X346" s="72">
        <v>16</v>
      </c>
      <c r="Y346" s="72">
        <v>2</v>
      </c>
      <c r="Z346" s="72">
        <v>2</v>
      </c>
      <c r="AA346" s="72">
        <v>20</v>
      </c>
      <c r="AB346" s="72">
        <v>0</v>
      </c>
      <c r="AC346" s="72">
        <v>0</v>
      </c>
      <c r="AD346" s="72">
        <v>6</v>
      </c>
      <c r="AE346" s="72">
        <v>6</v>
      </c>
      <c r="AF346" s="72">
        <v>0</v>
      </c>
      <c r="AG346" s="72">
        <v>0</v>
      </c>
      <c r="AH346" s="72">
        <v>0</v>
      </c>
      <c r="AI346" s="72">
        <v>0</v>
      </c>
      <c r="AJ346" s="70">
        <v>1</v>
      </c>
      <c r="AK346" s="73">
        <v>0</v>
      </c>
      <c r="AL346" s="73">
        <v>10</v>
      </c>
      <c r="AM346" s="72">
        <v>53</v>
      </c>
      <c r="AN346" s="72">
        <v>22</v>
      </c>
      <c r="AO346" s="74">
        <v>1</v>
      </c>
      <c r="AP346" s="74">
        <v>10</v>
      </c>
      <c r="AQ346" s="74">
        <v>75</v>
      </c>
      <c r="AR346" s="74">
        <v>0</v>
      </c>
      <c r="AS346" s="74">
        <v>0</v>
      </c>
    </row>
    <row r="347" spans="1:45">
      <c r="A347" t="s">
        <v>1418</v>
      </c>
      <c r="B347" t="s">
        <v>1336</v>
      </c>
      <c r="C347" t="s">
        <v>727</v>
      </c>
      <c r="D347" t="s">
        <v>1419</v>
      </c>
      <c r="E347" s="298" t="s">
        <v>28</v>
      </c>
      <c r="G347">
        <v>9</v>
      </c>
      <c r="H347" s="69">
        <f t="shared" si="5"/>
        <v>7</v>
      </c>
      <c r="I347" s="70">
        <v>5</v>
      </c>
      <c r="J347" s="70">
        <v>1</v>
      </c>
      <c r="K347" s="70">
        <v>1</v>
      </c>
      <c r="L347" s="70"/>
      <c r="M347" s="70">
        <v>0</v>
      </c>
      <c r="N347" s="70">
        <v>0</v>
      </c>
      <c r="O347" s="70">
        <v>0</v>
      </c>
      <c r="P347" s="72">
        <v>2</v>
      </c>
      <c r="Q347" s="72">
        <v>0</v>
      </c>
      <c r="R347" s="72">
        <v>0</v>
      </c>
      <c r="S347" s="72">
        <v>2</v>
      </c>
      <c r="T347" s="72">
        <v>0</v>
      </c>
      <c r="U347" s="72">
        <v>0</v>
      </c>
      <c r="V347" s="72">
        <v>0</v>
      </c>
      <c r="W347" s="72">
        <v>0</v>
      </c>
      <c r="X347" s="72">
        <v>4</v>
      </c>
      <c r="Y347" s="72">
        <v>4</v>
      </c>
      <c r="Z347" s="72">
        <v>0</v>
      </c>
      <c r="AA347" s="72">
        <v>8</v>
      </c>
      <c r="AB347" s="72">
        <v>6</v>
      </c>
      <c r="AC347" s="72">
        <v>0</v>
      </c>
      <c r="AD347" s="72">
        <v>0</v>
      </c>
      <c r="AE347" s="72">
        <v>6</v>
      </c>
      <c r="AF347" s="72">
        <v>0</v>
      </c>
      <c r="AG347" s="72">
        <v>0</v>
      </c>
      <c r="AH347" s="72">
        <v>0</v>
      </c>
      <c r="AI347" s="72">
        <v>0</v>
      </c>
      <c r="AJ347" s="70">
        <v>1</v>
      </c>
      <c r="AK347" s="73">
        <v>0</v>
      </c>
      <c r="AL347" s="73">
        <v>6</v>
      </c>
      <c r="AM347" s="72">
        <v>22</v>
      </c>
      <c r="AN347" s="72">
        <v>4</v>
      </c>
      <c r="AO347" s="74">
        <v>1</v>
      </c>
      <c r="AP347" s="74">
        <v>7</v>
      </c>
      <c r="AQ347" s="74">
        <v>26</v>
      </c>
      <c r="AR347" s="74">
        <v>0</v>
      </c>
      <c r="AS347" s="74">
        <v>0</v>
      </c>
    </row>
    <row r="348" spans="1:45">
      <c r="A348" t="s">
        <v>1420</v>
      </c>
      <c r="B348" t="s">
        <v>1336</v>
      </c>
      <c r="C348" t="s">
        <v>727</v>
      </c>
      <c r="D348" t="s">
        <v>1421</v>
      </c>
      <c r="E348" s="298" t="s">
        <v>28</v>
      </c>
      <c r="G348">
        <v>13</v>
      </c>
      <c r="H348" s="69">
        <f t="shared" si="5"/>
        <v>11</v>
      </c>
      <c r="I348" s="70">
        <v>4</v>
      </c>
      <c r="J348" s="70">
        <v>2</v>
      </c>
      <c r="K348" s="70">
        <v>5</v>
      </c>
      <c r="L348" s="70"/>
      <c r="M348" s="70">
        <v>0</v>
      </c>
      <c r="N348" s="70">
        <v>0</v>
      </c>
      <c r="O348" s="70">
        <v>0</v>
      </c>
      <c r="P348" s="72">
        <v>2</v>
      </c>
      <c r="Q348" s="72">
        <v>0</v>
      </c>
      <c r="R348" s="72">
        <v>2</v>
      </c>
      <c r="S348" s="72">
        <v>4</v>
      </c>
      <c r="T348" s="72">
        <v>4</v>
      </c>
      <c r="U348" s="72">
        <v>2</v>
      </c>
      <c r="V348" s="72">
        <v>2</v>
      </c>
      <c r="W348" s="72">
        <v>8</v>
      </c>
      <c r="X348" s="72">
        <v>4</v>
      </c>
      <c r="Y348" s="72">
        <v>5</v>
      </c>
      <c r="Z348" s="72">
        <v>3</v>
      </c>
      <c r="AA348" s="72">
        <v>12</v>
      </c>
      <c r="AB348" s="72">
        <v>0</v>
      </c>
      <c r="AC348" s="72">
        <v>0</v>
      </c>
      <c r="AD348" s="72">
        <v>0</v>
      </c>
      <c r="AE348" s="72">
        <v>0</v>
      </c>
      <c r="AF348" s="72">
        <v>0</v>
      </c>
      <c r="AG348" s="72">
        <v>0</v>
      </c>
      <c r="AH348" s="72">
        <v>0</v>
      </c>
      <c r="AI348" s="72">
        <v>0</v>
      </c>
      <c r="AJ348" s="70">
        <v>1</v>
      </c>
      <c r="AK348" s="73">
        <v>0</v>
      </c>
      <c r="AL348" s="73">
        <v>4</v>
      </c>
      <c r="AM348" s="72">
        <v>7</v>
      </c>
      <c r="AN348" s="72">
        <v>1</v>
      </c>
      <c r="AO348" s="74">
        <v>1</v>
      </c>
      <c r="AP348" s="74">
        <v>5</v>
      </c>
      <c r="AQ348" s="74">
        <v>8</v>
      </c>
      <c r="AR348" s="74">
        <v>0</v>
      </c>
      <c r="AS348" s="74">
        <v>0</v>
      </c>
    </row>
    <row r="349" spans="1:45">
      <c r="A349" t="s">
        <v>1422</v>
      </c>
      <c r="B349" t="s">
        <v>1336</v>
      </c>
      <c r="C349" t="s">
        <v>727</v>
      </c>
      <c r="D349" t="s">
        <v>1423</v>
      </c>
      <c r="E349" s="298" t="s">
        <v>28</v>
      </c>
      <c r="G349">
        <v>8</v>
      </c>
      <c r="H349" s="69">
        <f t="shared" si="5"/>
        <v>6</v>
      </c>
      <c r="I349" s="70">
        <v>3</v>
      </c>
      <c r="J349" s="70">
        <v>2</v>
      </c>
      <c r="K349" s="70">
        <v>1</v>
      </c>
      <c r="L349" s="70"/>
      <c r="M349" s="70">
        <v>0</v>
      </c>
      <c r="N349" s="70">
        <v>0</v>
      </c>
      <c r="O349" s="70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0</v>
      </c>
      <c r="U349" s="72">
        <v>0</v>
      </c>
      <c r="V349" s="72">
        <v>0</v>
      </c>
      <c r="W349" s="72">
        <v>0</v>
      </c>
      <c r="X349" s="72">
        <v>5</v>
      </c>
      <c r="Y349" s="72">
        <v>3</v>
      </c>
      <c r="Z349" s="72">
        <v>0</v>
      </c>
      <c r="AA349" s="72">
        <v>8</v>
      </c>
      <c r="AB349" s="72">
        <v>5</v>
      </c>
      <c r="AC349" s="72">
        <v>3</v>
      </c>
      <c r="AD349" s="72">
        <v>0</v>
      </c>
      <c r="AE349" s="72">
        <v>8</v>
      </c>
      <c r="AF349" s="72">
        <v>0</v>
      </c>
      <c r="AG349" s="72">
        <v>0</v>
      </c>
      <c r="AH349" s="72">
        <v>0</v>
      </c>
      <c r="AI349" s="72">
        <v>0</v>
      </c>
      <c r="AJ349" s="70">
        <v>1</v>
      </c>
      <c r="AK349" s="73">
        <v>0</v>
      </c>
      <c r="AL349" s="73">
        <v>2</v>
      </c>
      <c r="AM349" s="72">
        <v>11</v>
      </c>
      <c r="AN349" s="72">
        <v>0</v>
      </c>
      <c r="AO349" s="74">
        <v>1</v>
      </c>
      <c r="AP349" s="74">
        <v>5</v>
      </c>
      <c r="AQ349" s="74">
        <v>11</v>
      </c>
      <c r="AR349" s="74">
        <v>0</v>
      </c>
      <c r="AS349" s="74">
        <v>0</v>
      </c>
    </row>
    <row r="350" spans="1:45">
      <c r="A350" t="s">
        <v>1424</v>
      </c>
      <c r="B350" t="s">
        <v>1336</v>
      </c>
      <c r="C350" t="s">
        <v>727</v>
      </c>
      <c r="D350" t="s">
        <v>1425</v>
      </c>
      <c r="E350" s="298" t="s">
        <v>28</v>
      </c>
      <c r="G350">
        <v>8</v>
      </c>
      <c r="H350" s="69">
        <f t="shared" si="5"/>
        <v>6</v>
      </c>
      <c r="I350" s="70">
        <v>4</v>
      </c>
      <c r="J350" s="70">
        <v>1</v>
      </c>
      <c r="K350" s="70">
        <v>1</v>
      </c>
      <c r="L350" s="70"/>
      <c r="M350" s="70">
        <v>0</v>
      </c>
      <c r="N350" s="70">
        <v>0</v>
      </c>
      <c r="O350" s="70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6</v>
      </c>
      <c r="Y350" s="72">
        <v>3</v>
      </c>
      <c r="Z350" s="72">
        <v>0</v>
      </c>
      <c r="AA350" s="72">
        <v>9</v>
      </c>
      <c r="AB350" s="72">
        <v>1</v>
      </c>
      <c r="AC350" s="72">
        <v>1</v>
      </c>
      <c r="AD350" s="72">
        <v>0</v>
      </c>
      <c r="AE350" s="72">
        <v>2</v>
      </c>
      <c r="AF350" s="72">
        <v>0</v>
      </c>
      <c r="AG350" s="72">
        <v>0</v>
      </c>
      <c r="AH350" s="72">
        <v>0</v>
      </c>
      <c r="AI350" s="72">
        <v>0</v>
      </c>
      <c r="AJ350" s="70">
        <v>1</v>
      </c>
      <c r="AK350" s="73">
        <v>0</v>
      </c>
      <c r="AL350" s="73">
        <v>2</v>
      </c>
      <c r="AM350" s="72">
        <v>7</v>
      </c>
      <c r="AN350" s="72">
        <v>1</v>
      </c>
      <c r="AO350" s="74">
        <v>1</v>
      </c>
      <c r="AP350" s="74">
        <v>3</v>
      </c>
      <c r="AQ350" s="74">
        <v>8</v>
      </c>
      <c r="AR350" s="74">
        <v>0</v>
      </c>
      <c r="AS350" s="74">
        <v>0</v>
      </c>
    </row>
    <row r="351" spans="1:45">
      <c r="A351" t="s">
        <v>1426</v>
      </c>
      <c r="B351" t="s">
        <v>1336</v>
      </c>
      <c r="C351" t="s">
        <v>730</v>
      </c>
      <c r="D351" t="s">
        <v>1427</v>
      </c>
      <c r="E351" s="298" t="s">
        <v>28</v>
      </c>
      <c r="G351">
        <v>23</v>
      </c>
      <c r="H351" s="69">
        <f t="shared" si="5"/>
        <v>21</v>
      </c>
      <c r="I351" s="70">
        <v>8</v>
      </c>
      <c r="J351" s="70">
        <v>2</v>
      </c>
      <c r="K351" s="70">
        <v>11</v>
      </c>
      <c r="L351" s="70"/>
      <c r="M351" s="70">
        <v>0</v>
      </c>
      <c r="N351" s="70">
        <v>0</v>
      </c>
      <c r="O351" s="70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10</v>
      </c>
      <c r="U351" s="72">
        <v>2</v>
      </c>
      <c r="V351" s="72">
        <v>8</v>
      </c>
      <c r="W351" s="72">
        <v>20</v>
      </c>
      <c r="X351" s="72">
        <v>8</v>
      </c>
      <c r="Y351" s="72">
        <v>4</v>
      </c>
      <c r="Z351" s="72">
        <v>4</v>
      </c>
      <c r="AA351" s="72">
        <v>16</v>
      </c>
      <c r="AB351" s="72">
        <v>0</v>
      </c>
      <c r="AC351" s="72">
        <v>0</v>
      </c>
      <c r="AD351" s="72">
        <v>0</v>
      </c>
      <c r="AE351" s="72">
        <v>0</v>
      </c>
      <c r="AF351" s="72">
        <v>0</v>
      </c>
      <c r="AG351" s="72">
        <v>0</v>
      </c>
      <c r="AH351" s="72">
        <v>0</v>
      </c>
      <c r="AI351" s="72">
        <v>0</v>
      </c>
      <c r="AJ351" s="70">
        <v>1</v>
      </c>
      <c r="AK351" s="73">
        <v>0</v>
      </c>
      <c r="AL351" s="73">
        <v>4</v>
      </c>
      <c r="AM351" s="72">
        <v>9</v>
      </c>
      <c r="AN351" s="72">
        <v>4</v>
      </c>
      <c r="AO351" s="74">
        <v>1</v>
      </c>
      <c r="AP351" s="74">
        <v>5</v>
      </c>
      <c r="AQ351" s="74">
        <v>13</v>
      </c>
      <c r="AR351" s="74">
        <v>0</v>
      </c>
      <c r="AS351" s="74">
        <v>0</v>
      </c>
    </row>
    <row r="352" spans="1:45">
      <c r="A352" t="s">
        <v>1428</v>
      </c>
      <c r="B352" t="s">
        <v>1336</v>
      </c>
      <c r="C352" t="s">
        <v>727</v>
      </c>
      <c r="D352" t="s">
        <v>1429</v>
      </c>
      <c r="E352" s="298" t="s">
        <v>28</v>
      </c>
      <c r="G352">
        <v>19</v>
      </c>
      <c r="H352" s="69">
        <f t="shared" si="5"/>
        <v>17</v>
      </c>
      <c r="I352" s="70">
        <v>9</v>
      </c>
      <c r="J352" s="70">
        <v>5</v>
      </c>
      <c r="K352" s="70">
        <v>1</v>
      </c>
      <c r="L352" s="70"/>
      <c r="M352" s="70">
        <v>2</v>
      </c>
      <c r="N352" s="70">
        <v>0</v>
      </c>
      <c r="O352" s="70">
        <v>0</v>
      </c>
      <c r="P352" s="72">
        <v>0</v>
      </c>
      <c r="Q352" s="72">
        <v>0</v>
      </c>
      <c r="R352" s="72">
        <v>0</v>
      </c>
      <c r="S352" s="72">
        <v>0</v>
      </c>
      <c r="T352" s="72">
        <v>4</v>
      </c>
      <c r="U352" s="72">
        <v>6</v>
      </c>
      <c r="V352" s="72">
        <v>0</v>
      </c>
      <c r="W352" s="72">
        <v>10</v>
      </c>
      <c r="X352" s="72">
        <v>13</v>
      </c>
      <c r="Y352" s="72">
        <v>3</v>
      </c>
      <c r="Z352" s="72">
        <v>0</v>
      </c>
      <c r="AA352" s="72">
        <v>16</v>
      </c>
      <c r="AB352" s="72">
        <v>8</v>
      </c>
      <c r="AC352" s="72">
        <v>4</v>
      </c>
      <c r="AD352" s="72">
        <v>0</v>
      </c>
      <c r="AE352" s="72">
        <v>12</v>
      </c>
      <c r="AF352" s="72">
        <v>0</v>
      </c>
      <c r="AG352" s="72">
        <v>0</v>
      </c>
      <c r="AH352" s="72">
        <v>0</v>
      </c>
      <c r="AI352" s="72">
        <v>0</v>
      </c>
      <c r="AJ352" s="70">
        <v>1</v>
      </c>
      <c r="AK352" s="73">
        <v>0</v>
      </c>
      <c r="AL352" s="73">
        <v>4</v>
      </c>
      <c r="AM352" s="72">
        <v>23</v>
      </c>
      <c r="AN352" s="72">
        <v>2</v>
      </c>
      <c r="AO352" s="74">
        <v>1</v>
      </c>
      <c r="AP352" s="74">
        <v>5</v>
      </c>
      <c r="AQ352" s="74">
        <v>23</v>
      </c>
      <c r="AR352" s="74">
        <v>0</v>
      </c>
      <c r="AS352" s="74">
        <v>0</v>
      </c>
    </row>
    <row r="353" spans="1:45">
      <c r="A353" t="s">
        <v>1430</v>
      </c>
      <c r="B353" t="s">
        <v>1336</v>
      </c>
      <c r="C353" t="s">
        <v>730</v>
      </c>
      <c r="D353" t="s">
        <v>1431</v>
      </c>
      <c r="E353" s="298" t="s">
        <v>28</v>
      </c>
      <c r="G353">
        <v>17</v>
      </c>
      <c r="H353" s="69">
        <f t="shared" si="5"/>
        <v>15</v>
      </c>
      <c r="I353" s="70">
        <v>11</v>
      </c>
      <c r="J353" s="70">
        <v>0</v>
      </c>
      <c r="K353" s="70">
        <v>1</v>
      </c>
      <c r="L353" s="70"/>
      <c r="M353" s="70">
        <v>2</v>
      </c>
      <c r="N353" s="70">
        <v>1</v>
      </c>
      <c r="O353" s="70">
        <v>0</v>
      </c>
      <c r="P353" s="72">
        <v>0</v>
      </c>
      <c r="Q353" s="72">
        <v>0</v>
      </c>
      <c r="R353" s="72">
        <v>0</v>
      </c>
      <c r="S353" s="72">
        <v>0</v>
      </c>
      <c r="T353" s="72">
        <v>0</v>
      </c>
      <c r="U353" s="72">
        <v>0</v>
      </c>
      <c r="V353" s="72">
        <v>0</v>
      </c>
      <c r="W353" s="72">
        <v>0</v>
      </c>
      <c r="X353" s="72">
        <v>3</v>
      </c>
      <c r="Y353" s="72">
        <v>2</v>
      </c>
      <c r="Z353" s="72">
        <v>0</v>
      </c>
      <c r="AA353" s="72">
        <v>5</v>
      </c>
      <c r="AB353" s="72">
        <v>27</v>
      </c>
      <c r="AC353" s="72">
        <v>3</v>
      </c>
      <c r="AD353" s="72">
        <v>0</v>
      </c>
      <c r="AE353" s="72">
        <v>30</v>
      </c>
      <c r="AF353" s="72">
        <v>0</v>
      </c>
      <c r="AG353" s="72">
        <v>0</v>
      </c>
      <c r="AH353" s="72">
        <v>0</v>
      </c>
      <c r="AI353" s="72">
        <v>0</v>
      </c>
      <c r="AJ353" s="70">
        <v>1</v>
      </c>
      <c r="AK353" s="73">
        <v>0</v>
      </c>
      <c r="AL353" s="73">
        <v>4</v>
      </c>
      <c r="AM353" s="72">
        <v>19</v>
      </c>
      <c r="AN353" s="72">
        <v>0</v>
      </c>
      <c r="AO353" s="74">
        <v>1</v>
      </c>
      <c r="AP353" s="74">
        <v>5</v>
      </c>
      <c r="AQ353" s="74">
        <v>19</v>
      </c>
      <c r="AR353" s="74">
        <v>0</v>
      </c>
      <c r="AS353" s="74">
        <v>0</v>
      </c>
    </row>
    <row r="354" spans="1:45">
      <c r="A354" t="s">
        <v>1432</v>
      </c>
      <c r="B354" t="s">
        <v>1336</v>
      </c>
      <c r="C354" t="s">
        <v>727</v>
      </c>
      <c r="D354" t="s">
        <v>1433</v>
      </c>
      <c r="E354" s="298" t="s">
        <v>28</v>
      </c>
      <c r="G354">
        <v>12</v>
      </c>
      <c r="H354" s="69">
        <f t="shared" si="5"/>
        <v>10</v>
      </c>
      <c r="I354" s="70">
        <v>6</v>
      </c>
      <c r="J354" s="70">
        <v>1</v>
      </c>
      <c r="K354" s="70">
        <v>1</v>
      </c>
      <c r="L354" s="70"/>
      <c r="M354" s="70">
        <v>2</v>
      </c>
      <c r="N354" s="70">
        <v>0</v>
      </c>
      <c r="O354" s="70">
        <v>0</v>
      </c>
      <c r="P354" s="72">
        <v>0</v>
      </c>
      <c r="Q354" s="72">
        <v>0</v>
      </c>
      <c r="R354" s="72">
        <v>0</v>
      </c>
      <c r="S354" s="72">
        <v>0</v>
      </c>
      <c r="T354" s="72">
        <v>0</v>
      </c>
      <c r="U354" s="72">
        <v>0</v>
      </c>
      <c r="V354" s="72">
        <v>0</v>
      </c>
      <c r="W354" s="72">
        <v>0</v>
      </c>
      <c r="X354" s="72">
        <v>3</v>
      </c>
      <c r="Y354" s="72">
        <v>3</v>
      </c>
      <c r="Z354" s="72">
        <v>0</v>
      </c>
      <c r="AA354" s="72">
        <v>6</v>
      </c>
      <c r="AB354" s="72">
        <v>13</v>
      </c>
      <c r="AC354" s="72">
        <v>3</v>
      </c>
      <c r="AD354" s="72">
        <v>0</v>
      </c>
      <c r="AE354" s="72">
        <v>16</v>
      </c>
      <c r="AF354" s="72">
        <v>0</v>
      </c>
      <c r="AG354" s="72">
        <v>0</v>
      </c>
      <c r="AH354" s="72">
        <v>0</v>
      </c>
      <c r="AI354" s="72">
        <v>0</v>
      </c>
      <c r="AJ354" s="70">
        <v>1</v>
      </c>
      <c r="AK354" s="73">
        <v>0</v>
      </c>
      <c r="AL354" s="73">
        <v>6</v>
      </c>
      <c r="AM354" s="72">
        <v>23</v>
      </c>
      <c r="AN354" s="72">
        <v>2</v>
      </c>
      <c r="AO354" s="74">
        <v>1</v>
      </c>
      <c r="AP354" s="74">
        <v>6</v>
      </c>
      <c r="AQ354" s="74">
        <v>25</v>
      </c>
      <c r="AR354" s="74">
        <v>0</v>
      </c>
      <c r="AS354" s="74">
        <v>0</v>
      </c>
    </row>
    <row r="355" spans="1:45">
      <c r="A355" t="s">
        <v>1434</v>
      </c>
      <c r="B355" t="s">
        <v>1336</v>
      </c>
      <c r="C355" t="s">
        <v>727</v>
      </c>
      <c r="D355" t="s">
        <v>1435</v>
      </c>
      <c r="E355" s="298" t="s">
        <v>28</v>
      </c>
      <c r="G355">
        <v>15</v>
      </c>
      <c r="H355" s="69">
        <f t="shared" si="5"/>
        <v>13</v>
      </c>
      <c r="I355" s="70">
        <v>9</v>
      </c>
      <c r="J355" s="70">
        <v>0</v>
      </c>
      <c r="K355" s="70">
        <v>1</v>
      </c>
      <c r="L355" s="70"/>
      <c r="M355" s="70">
        <v>3</v>
      </c>
      <c r="N355" s="70">
        <v>0</v>
      </c>
      <c r="O355" s="70">
        <v>0</v>
      </c>
      <c r="P355" s="72">
        <v>9</v>
      </c>
      <c r="Q355" s="72">
        <v>0</v>
      </c>
      <c r="R355" s="72">
        <v>0</v>
      </c>
      <c r="S355" s="72">
        <v>9</v>
      </c>
      <c r="T355" s="72">
        <v>0</v>
      </c>
      <c r="U355" s="72">
        <v>0</v>
      </c>
      <c r="V355" s="72">
        <v>0</v>
      </c>
      <c r="W355" s="72">
        <v>0</v>
      </c>
      <c r="X355" s="72">
        <v>6</v>
      </c>
      <c r="Y355" s="72">
        <v>3</v>
      </c>
      <c r="Z355" s="72">
        <v>0</v>
      </c>
      <c r="AA355" s="72">
        <v>9</v>
      </c>
      <c r="AB355" s="72">
        <v>11</v>
      </c>
      <c r="AC355" s="72">
        <v>0</v>
      </c>
      <c r="AD355" s="72">
        <v>0</v>
      </c>
      <c r="AE355" s="72">
        <v>11</v>
      </c>
      <c r="AF355" s="72">
        <v>0</v>
      </c>
      <c r="AG355" s="72">
        <v>0</v>
      </c>
      <c r="AH355" s="72">
        <v>0</v>
      </c>
      <c r="AI355" s="72">
        <v>0</v>
      </c>
      <c r="AJ355" s="70">
        <v>1</v>
      </c>
      <c r="AK355" s="73">
        <v>0</v>
      </c>
      <c r="AL355" s="73">
        <v>2</v>
      </c>
      <c r="AM355" s="72">
        <v>14</v>
      </c>
      <c r="AN355" s="72">
        <v>0</v>
      </c>
      <c r="AO355" s="74">
        <v>1</v>
      </c>
      <c r="AP355" s="74">
        <v>3</v>
      </c>
      <c r="AQ355" s="74">
        <v>14</v>
      </c>
      <c r="AR355" s="74">
        <v>0</v>
      </c>
      <c r="AS355" s="74">
        <v>0</v>
      </c>
    </row>
    <row r="356" spans="1:45">
      <c r="A356" t="s">
        <v>1436</v>
      </c>
      <c r="B356" t="s">
        <v>1336</v>
      </c>
      <c r="C356" t="s">
        <v>730</v>
      </c>
      <c r="D356" t="s">
        <v>1437</v>
      </c>
      <c r="E356" s="298" t="s">
        <v>28</v>
      </c>
      <c r="G356">
        <v>9</v>
      </c>
      <c r="H356" s="69">
        <f t="shared" si="5"/>
        <v>7</v>
      </c>
      <c r="I356" s="70">
        <v>6</v>
      </c>
      <c r="J356" s="70">
        <v>0</v>
      </c>
      <c r="K356" s="70">
        <v>1</v>
      </c>
      <c r="L356" s="70"/>
      <c r="M356" s="70">
        <v>0</v>
      </c>
      <c r="N356" s="70">
        <v>0</v>
      </c>
      <c r="O356" s="70">
        <v>0</v>
      </c>
      <c r="P356" s="72">
        <v>2</v>
      </c>
      <c r="Q356" s="72">
        <v>0</v>
      </c>
      <c r="R356" s="72">
        <v>0</v>
      </c>
      <c r="S356" s="72">
        <v>2</v>
      </c>
      <c r="T356" s="72">
        <v>2</v>
      </c>
      <c r="U356" s="72">
        <v>0</v>
      </c>
      <c r="V356" s="72">
        <v>0</v>
      </c>
      <c r="W356" s="72">
        <v>2</v>
      </c>
      <c r="X356" s="72">
        <v>11</v>
      </c>
      <c r="Y356" s="72">
        <v>2</v>
      </c>
      <c r="Z356" s="72">
        <v>0</v>
      </c>
      <c r="AA356" s="72">
        <v>13</v>
      </c>
      <c r="AB356" s="72">
        <v>0</v>
      </c>
      <c r="AC356" s="72">
        <v>0</v>
      </c>
      <c r="AD356" s="72">
        <v>0</v>
      </c>
      <c r="AE356" s="72">
        <v>0</v>
      </c>
      <c r="AF356" s="72">
        <v>0</v>
      </c>
      <c r="AG356" s="72">
        <v>0</v>
      </c>
      <c r="AH356" s="72">
        <v>0</v>
      </c>
      <c r="AI356" s="72">
        <v>0</v>
      </c>
      <c r="AJ356" s="70">
        <v>1</v>
      </c>
      <c r="AK356" s="73">
        <v>0</v>
      </c>
      <c r="AL356" s="73">
        <v>5</v>
      </c>
      <c r="AM356" s="72">
        <v>16</v>
      </c>
      <c r="AN356" s="72">
        <v>0</v>
      </c>
      <c r="AO356" s="74">
        <v>1</v>
      </c>
      <c r="AP356" s="74">
        <v>5</v>
      </c>
      <c r="AQ356" s="74">
        <v>16</v>
      </c>
      <c r="AR356" s="74">
        <v>0</v>
      </c>
      <c r="AS356" s="74">
        <v>0</v>
      </c>
    </row>
    <row r="357" spans="1:45">
      <c r="A357" t="s">
        <v>1438</v>
      </c>
      <c r="B357" t="s">
        <v>1336</v>
      </c>
      <c r="C357" t="s">
        <v>727</v>
      </c>
      <c r="D357" t="s">
        <v>1439</v>
      </c>
      <c r="E357" s="298" t="s">
        <v>28</v>
      </c>
      <c r="G357">
        <v>11</v>
      </c>
      <c r="H357" s="69">
        <f t="shared" si="5"/>
        <v>9</v>
      </c>
      <c r="I357" s="70">
        <v>7</v>
      </c>
      <c r="J357" s="70">
        <v>1</v>
      </c>
      <c r="K357" s="70">
        <v>1</v>
      </c>
      <c r="L357" s="70"/>
      <c r="M357" s="70">
        <v>0</v>
      </c>
      <c r="N357" s="70">
        <v>0</v>
      </c>
      <c r="O357" s="70">
        <v>0</v>
      </c>
      <c r="P357" s="72">
        <v>2</v>
      </c>
      <c r="Q357" s="72">
        <v>0</v>
      </c>
      <c r="R357" s="72">
        <v>0</v>
      </c>
      <c r="S357" s="72">
        <v>2</v>
      </c>
      <c r="T357" s="72">
        <v>0</v>
      </c>
      <c r="U357" s="72">
        <v>0</v>
      </c>
      <c r="V357" s="72">
        <v>0</v>
      </c>
      <c r="W357" s="72">
        <v>0</v>
      </c>
      <c r="X357" s="72">
        <v>5</v>
      </c>
      <c r="Y357" s="72">
        <v>3</v>
      </c>
      <c r="Z357" s="72">
        <v>0</v>
      </c>
      <c r="AA357" s="72">
        <v>8</v>
      </c>
      <c r="AB357" s="72">
        <v>11</v>
      </c>
      <c r="AC357" s="72">
        <v>1</v>
      </c>
      <c r="AD357" s="72">
        <v>0</v>
      </c>
      <c r="AE357" s="72">
        <v>12</v>
      </c>
      <c r="AF357" s="72">
        <v>0</v>
      </c>
      <c r="AG357" s="72">
        <v>0</v>
      </c>
      <c r="AH357" s="72">
        <v>0</v>
      </c>
      <c r="AI357" s="72">
        <v>0</v>
      </c>
      <c r="AJ357" s="70">
        <v>1</v>
      </c>
      <c r="AK357" s="73">
        <v>0</v>
      </c>
      <c r="AL357" s="73">
        <v>5</v>
      </c>
      <c r="AM357" s="72">
        <v>12</v>
      </c>
      <c r="AN357" s="72">
        <v>0</v>
      </c>
      <c r="AO357" s="74">
        <v>1</v>
      </c>
      <c r="AP357" s="74">
        <v>6</v>
      </c>
      <c r="AQ357" s="74">
        <v>12</v>
      </c>
      <c r="AR357" s="74">
        <v>0</v>
      </c>
      <c r="AS357" s="74">
        <v>0</v>
      </c>
    </row>
    <row r="358" spans="1:45">
      <c r="A358" t="s">
        <v>1440</v>
      </c>
      <c r="B358" t="s">
        <v>1336</v>
      </c>
      <c r="C358" t="s">
        <v>727</v>
      </c>
      <c r="D358" t="s">
        <v>1441</v>
      </c>
      <c r="E358" s="298" t="s">
        <v>28</v>
      </c>
      <c r="G358">
        <v>15</v>
      </c>
      <c r="H358" s="69">
        <f t="shared" si="5"/>
        <v>13</v>
      </c>
      <c r="I358" s="70">
        <v>11</v>
      </c>
      <c r="J358" s="70">
        <v>1</v>
      </c>
      <c r="K358" s="70">
        <v>1</v>
      </c>
      <c r="L358" s="70"/>
      <c r="M358" s="70">
        <v>0</v>
      </c>
      <c r="N358" s="70">
        <v>0</v>
      </c>
      <c r="O358" s="70">
        <v>0</v>
      </c>
      <c r="P358" s="72">
        <v>2</v>
      </c>
      <c r="Q358" s="72">
        <v>0</v>
      </c>
      <c r="R358" s="72">
        <v>0</v>
      </c>
      <c r="S358" s="72">
        <v>2</v>
      </c>
      <c r="T358" s="72">
        <v>0</v>
      </c>
      <c r="U358" s="72">
        <v>0</v>
      </c>
      <c r="V358" s="72">
        <v>0</v>
      </c>
      <c r="W358" s="72">
        <v>0</v>
      </c>
      <c r="X358" s="72">
        <v>14</v>
      </c>
      <c r="Y358" s="72">
        <v>4</v>
      </c>
      <c r="Z358" s="72">
        <v>0</v>
      </c>
      <c r="AA358" s="72">
        <v>18</v>
      </c>
      <c r="AB358" s="72">
        <v>9</v>
      </c>
      <c r="AC358" s="72">
        <v>1</v>
      </c>
      <c r="AD358" s="72">
        <v>0</v>
      </c>
      <c r="AE358" s="72">
        <v>10</v>
      </c>
      <c r="AF358" s="72">
        <v>0</v>
      </c>
      <c r="AG358" s="72">
        <v>0</v>
      </c>
      <c r="AH358" s="72">
        <v>0</v>
      </c>
      <c r="AI358" s="72">
        <v>0</v>
      </c>
      <c r="AJ358" s="70">
        <v>1</v>
      </c>
      <c r="AK358" s="73">
        <v>0</v>
      </c>
      <c r="AL358" s="73">
        <v>7</v>
      </c>
      <c r="AM358" s="72">
        <v>33</v>
      </c>
      <c r="AN358" s="72">
        <v>4</v>
      </c>
      <c r="AO358" s="74">
        <v>1</v>
      </c>
      <c r="AP358" s="74">
        <v>5</v>
      </c>
      <c r="AQ358" s="74">
        <v>37</v>
      </c>
      <c r="AR358" s="74">
        <v>0</v>
      </c>
      <c r="AS358" s="74">
        <v>0</v>
      </c>
    </row>
    <row r="359" spans="1:45">
      <c r="A359" t="s">
        <v>1442</v>
      </c>
      <c r="B359" t="s">
        <v>1336</v>
      </c>
      <c r="C359" t="s">
        <v>730</v>
      </c>
      <c r="D359" t="s">
        <v>1443</v>
      </c>
      <c r="E359" s="298" t="s">
        <v>28</v>
      </c>
      <c r="G359">
        <v>18</v>
      </c>
      <c r="H359" s="69">
        <f t="shared" si="5"/>
        <v>16</v>
      </c>
      <c r="I359" s="70">
        <v>14</v>
      </c>
      <c r="J359" s="70">
        <v>1</v>
      </c>
      <c r="K359" s="70">
        <v>1</v>
      </c>
      <c r="L359" s="70"/>
      <c r="M359" s="70">
        <v>0</v>
      </c>
      <c r="N359" s="70">
        <v>0</v>
      </c>
      <c r="O359" s="70">
        <v>0</v>
      </c>
      <c r="P359" s="72">
        <v>1</v>
      </c>
      <c r="Q359" s="72">
        <v>0</v>
      </c>
      <c r="R359" s="72">
        <v>0</v>
      </c>
      <c r="S359" s="72">
        <v>1</v>
      </c>
      <c r="T359" s="72">
        <v>8</v>
      </c>
      <c r="U359" s="72">
        <v>2</v>
      </c>
      <c r="V359" s="72">
        <v>0</v>
      </c>
      <c r="W359" s="72">
        <v>10</v>
      </c>
      <c r="X359" s="72">
        <v>8</v>
      </c>
      <c r="Y359" s="72">
        <v>2</v>
      </c>
      <c r="Z359" s="72">
        <v>0</v>
      </c>
      <c r="AA359" s="72">
        <v>10</v>
      </c>
      <c r="AB359" s="72">
        <v>14</v>
      </c>
      <c r="AC359" s="72">
        <v>1</v>
      </c>
      <c r="AD359" s="72">
        <v>0</v>
      </c>
      <c r="AE359" s="72">
        <v>15</v>
      </c>
      <c r="AF359" s="72">
        <v>0</v>
      </c>
      <c r="AG359" s="72">
        <v>0</v>
      </c>
      <c r="AH359" s="72">
        <v>0</v>
      </c>
      <c r="AI359" s="72">
        <v>0</v>
      </c>
      <c r="AJ359" s="70">
        <v>1</v>
      </c>
      <c r="AK359" s="73">
        <v>0</v>
      </c>
      <c r="AL359" s="73">
        <v>7</v>
      </c>
      <c r="AM359" s="72">
        <v>19</v>
      </c>
      <c r="AN359" s="72">
        <v>2</v>
      </c>
      <c r="AO359" s="74">
        <v>1</v>
      </c>
      <c r="AP359" s="74">
        <v>8</v>
      </c>
      <c r="AQ359" s="74">
        <v>21</v>
      </c>
      <c r="AR359" s="74">
        <v>0</v>
      </c>
      <c r="AS359" s="74">
        <v>0</v>
      </c>
    </row>
    <row r="360" spans="1:45">
      <c r="A360" t="s">
        <v>1444</v>
      </c>
      <c r="B360" t="s">
        <v>1336</v>
      </c>
      <c r="C360" t="s">
        <v>727</v>
      </c>
      <c r="D360" t="s">
        <v>1445</v>
      </c>
      <c r="E360" s="298" t="s">
        <v>28</v>
      </c>
      <c r="G360">
        <v>12</v>
      </c>
      <c r="H360" s="69">
        <f t="shared" si="5"/>
        <v>10</v>
      </c>
      <c r="I360" s="70">
        <v>9</v>
      </c>
      <c r="J360" s="70">
        <v>0</v>
      </c>
      <c r="K360" s="70">
        <v>1</v>
      </c>
      <c r="L360" s="70"/>
      <c r="M360" s="70">
        <v>0</v>
      </c>
      <c r="N360" s="70">
        <v>0</v>
      </c>
      <c r="O360" s="70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0</v>
      </c>
      <c r="U360" s="72">
        <v>0</v>
      </c>
      <c r="V360" s="72">
        <v>0</v>
      </c>
      <c r="W360" s="72">
        <v>0</v>
      </c>
      <c r="X360" s="72">
        <v>2</v>
      </c>
      <c r="Y360" s="72">
        <v>2</v>
      </c>
      <c r="Z360" s="72">
        <v>0</v>
      </c>
      <c r="AA360" s="72">
        <v>4</v>
      </c>
      <c r="AB360" s="72">
        <v>19</v>
      </c>
      <c r="AC360" s="72">
        <v>2</v>
      </c>
      <c r="AD360" s="72">
        <v>0</v>
      </c>
      <c r="AE360" s="72">
        <v>21</v>
      </c>
      <c r="AF360" s="72">
        <v>0</v>
      </c>
      <c r="AG360" s="72">
        <v>0</v>
      </c>
      <c r="AH360" s="72">
        <v>0</v>
      </c>
      <c r="AI360" s="72">
        <v>0</v>
      </c>
      <c r="AJ360" s="70">
        <v>1</v>
      </c>
      <c r="AK360" s="73">
        <v>0</v>
      </c>
      <c r="AL360" s="73">
        <v>4</v>
      </c>
      <c r="AM360" s="72">
        <v>13</v>
      </c>
      <c r="AN360" s="72">
        <v>2</v>
      </c>
      <c r="AO360" s="74">
        <v>1</v>
      </c>
      <c r="AP360" s="74">
        <v>5</v>
      </c>
      <c r="AQ360" s="74">
        <v>15</v>
      </c>
      <c r="AR360" s="74">
        <v>0</v>
      </c>
      <c r="AS360" s="74">
        <v>0</v>
      </c>
    </row>
    <row r="361" spans="1:45">
      <c r="A361" t="s">
        <v>1446</v>
      </c>
      <c r="B361" t="s">
        <v>1447</v>
      </c>
      <c r="C361" t="s">
        <v>724</v>
      </c>
      <c r="D361" t="s">
        <v>1448</v>
      </c>
      <c r="E361" s="298" t="s">
        <v>28</v>
      </c>
      <c r="G361">
        <v>16</v>
      </c>
      <c r="H361" s="69">
        <f t="shared" si="5"/>
        <v>14</v>
      </c>
      <c r="I361" s="70">
        <v>12</v>
      </c>
      <c r="J361" s="70">
        <v>0</v>
      </c>
      <c r="K361" s="70">
        <v>1</v>
      </c>
      <c r="L361" s="70"/>
      <c r="M361" s="70">
        <v>1</v>
      </c>
      <c r="N361" s="70">
        <v>0</v>
      </c>
      <c r="O361" s="70">
        <v>0</v>
      </c>
      <c r="P361" s="72">
        <v>2</v>
      </c>
      <c r="Q361" s="72">
        <v>1</v>
      </c>
      <c r="R361" s="72">
        <v>0</v>
      </c>
      <c r="S361" s="72">
        <v>3</v>
      </c>
      <c r="T361" s="72">
        <v>3</v>
      </c>
      <c r="U361" s="72">
        <v>1</v>
      </c>
      <c r="V361" s="72">
        <v>0</v>
      </c>
      <c r="W361" s="72">
        <v>4</v>
      </c>
      <c r="X361" s="72">
        <v>10</v>
      </c>
      <c r="Y361" s="72">
        <v>2</v>
      </c>
      <c r="Z361" s="72">
        <v>0</v>
      </c>
      <c r="AA361" s="72">
        <v>12</v>
      </c>
      <c r="AB361" s="72">
        <v>2</v>
      </c>
      <c r="AC361" s="72">
        <v>1</v>
      </c>
      <c r="AD361" s="72">
        <v>0</v>
      </c>
      <c r="AE361" s="72">
        <v>3</v>
      </c>
      <c r="AF361" s="72">
        <v>10</v>
      </c>
      <c r="AG361" s="72">
        <v>0</v>
      </c>
      <c r="AH361" s="72">
        <v>0</v>
      </c>
      <c r="AI361" s="72">
        <v>10</v>
      </c>
      <c r="AJ361" s="70">
        <v>1</v>
      </c>
      <c r="AK361" s="73">
        <v>0</v>
      </c>
      <c r="AL361" s="73">
        <v>5</v>
      </c>
      <c r="AM361" s="72">
        <v>8</v>
      </c>
      <c r="AN361" s="72">
        <v>7</v>
      </c>
      <c r="AO361" s="74">
        <v>1</v>
      </c>
      <c r="AP361" s="74">
        <v>6</v>
      </c>
      <c r="AQ361" s="74">
        <v>15</v>
      </c>
      <c r="AR361" s="74">
        <v>0</v>
      </c>
      <c r="AS361" s="74">
        <v>0</v>
      </c>
    </row>
    <row r="362" spans="1:45">
      <c r="A362" t="s">
        <v>1449</v>
      </c>
      <c r="B362" t="s">
        <v>1447</v>
      </c>
      <c r="C362" t="s">
        <v>727</v>
      </c>
      <c r="D362" t="s">
        <v>1450</v>
      </c>
      <c r="E362" s="298" t="s">
        <v>28</v>
      </c>
      <c r="G362">
        <v>10</v>
      </c>
      <c r="H362" s="69">
        <f t="shared" si="5"/>
        <v>8</v>
      </c>
      <c r="I362" s="70">
        <v>3</v>
      </c>
      <c r="J362" s="70">
        <v>1</v>
      </c>
      <c r="K362" s="70">
        <v>2</v>
      </c>
      <c r="L362" s="70"/>
      <c r="M362" s="70">
        <v>2</v>
      </c>
      <c r="N362" s="70">
        <v>0</v>
      </c>
      <c r="O362" s="70">
        <v>0</v>
      </c>
      <c r="P362" s="72">
        <v>0</v>
      </c>
      <c r="Q362" s="72">
        <v>3</v>
      </c>
      <c r="R362" s="72">
        <v>0</v>
      </c>
      <c r="S362" s="72">
        <v>3</v>
      </c>
      <c r="T362" s="72">
        <v>0</v>
      </c>
      <c r="U362" s="72">
        <v>0</v>
      </c>
      <c r="V362" s="72">
        <v>0</v>
      </c>
      <c r="W362" s="72">
        <v>0</v>
      </c>
      <c r="X362" s="72">
        <v>2</v>
      </c>
      <c r="Y362" s="72">
        <v>2</v>
      </c>
      <c r="Z362" s="72">
        <v>0</v>
      </c>
      <c r="AA362" s="72">
        <v>4</v>
      </c>
      <c r="AB362" s="72">
        <v>9</v>
      </c>
      <c r="AC362" s="72">
        <v>0</v>
      </c>
      <c r="AD362" s="72">
        <v>0</v>
      </c>
      <c r="AE362" s="72">
        <v>9</v>
      </c>
      <c r="AF362" s="72">
        <v>1</v>
      </c>
      <c r="AG362" s="72">
        <v>0</v>
      </c>
      <c r="AH362" s="72">
        <v>0</v>
      </c>
      <c r="AI362" s="72">
        <v>1</v>
      </c>
      <c r="AJ362" s="70">
        <v>1</v>
      </c>
      <c r="AK362" s="73">
        <v>0</v>
      </c>
      <c r="AL362" s="73">
        <v>5</v>
      </c>
      <c r="AM362" s="72">
        <v>8</v>
      </c>
      <c r="AN362" s="72">
        <v>1</v>
      </c>
      <c r="AO362" s="74">
        <v>1</v>
      </c>
      <c r="AP362" s="74">
        <v>5</v>
      </c>
      <c r="AQ362" s="74">
        <v>16</v>
      </c>
      <c r="AR362" s="74">
        <v>0</v>
      </c>
      <c r="AS362" s="74">
        <v>0</v>
      </c>
    </row>
    <row r="363" spans="1:45">
      <c r="A363" t="s">
        <v>1451</v>
      </c>
      <c r="B363" t="s">
        <v>1447</v>
      </c>
      <c r="C363" t="s">
        <v>730</v>
      </c>
      <c r="D363" t="s">
        <v>1452</v>
      </c>
      <c r="E363" s="298" t="s">
        <v>28</v>
      </c>
      <c r="G363">
        <v>17</v>
      </c>
      <c r="H363" s="69">
        <f t="shared" si="5"/>
        <v>15</v>
      </c>
      <c r="I363" s="70">
        <v>5</v>
      </c>
      <c r="J363" s="70">
        <v>3</v>
      </c>
      <c r="K363" s="70">
        <v>6</v>
      </c>
      <c r="L363" s="70"/>
      <c r="M363" s="70">
        <v>1</v>
      </c>
      <c r="N363" s="70">
        <v>0</v>
      </c>
      <c r="O363" s="70">
        <v>0</v>
      </c>
      <c r="P363" s="72">
        <v>0</v>
      </c>
      <c r="Q363" s="72">
        <v>0</v>
      </c>
      <c r="R363" s="72">
        <v>0</v>
      </c>
      <c r="S363" s="72">
        <v>0</v>
      </c>
      <c r="T363" s="72">
        <v>6</v>
      </c>
      <c r="U363" s="72">
        <v>5</v>
      </c>
      <c r="V363" s="72">
        <v>3</v>
      </c>
      <c r="W363" s="72">
        <v>14</v>
      </c>
      <c r="X363" s="72">
        <v>6</v>
      </c>
      <c r="Y363" s="72">
        <v>4</v>
      </c>
      <c r="Z363" s="72">
        <v>4</v>
      </c>
      <c r="AA363" s="72">
        <v>14</v>
      </c>
      <c r="AB363" s="72">
        <v>2</v>
      </c>
      <c r="AC363" s="72">
        <v>0</v>
      </c>
      <c r="AD363" s="72">
        <v>0</v>
      </c>
      <c r="AE363" s="72">
        <v>2</v>
      </c>
      <c r="AF363" s="72">
        <v>0</v>
      </c>
      <c r="AG363" s="72">
        <v>0</v>
      </c>
      <c r="AH363" s="72">
        <v>0</v>
      </c>
      <c r="AI363" s="72">
        <v>0</v>
      </c>
      <c r="AJ363" s="70">
        <v>1</v>
      </c>
      <c r="AK363" s="73">
        <v>0</v>
      </c>
      <c r="AL363" s="73">
        <v>8</v>
      </c>
      <c r="AM363" s="72">
        <v>11</v>
      </c>
      <c r="AN363" s="72">
        <v>8</v>
      </c>
      <c r="AO363" s="74">
        <v>1</v>
      </c>
      <c r="AP363" s="74">
        <v>8</v>
      </c>
      <c r="AQ363" s="74">
        <v>12</v>
      </c>
      <c r="AR363" s="74">
        <v>10</v>
      </c>
      <c r="AS363" s="74">
        <v>0</v>
      </c>
    </row>
    <row r="364" spans="1:45">
      <c r="A364" t="s">
        <v>1453</v>
      </c>
      <c r="B364" t="s">
        <v>1447</v>
      </c>
      <c r="C364" t="s">
        <v>727</v>
      </c>
      <c r="D364" t="s">
        <v>1454</v>
      </c>
      <c r="E364" s="298" t="s">
        <v>28</v>
      </c>
      <c r="G364">
        <v>0</v>
      </c>
      <c r="H364" s="69">
        <f t="shared" si="5"/>
        <v>0</v>
      </c>
      <c r="I364" s="70"/>
      <c r="J364" s="70"/>
      <c r="K364" s="70"/>
      <c r="L364" s="70"/>
      <c r="M364" s="70">
        <v>0</v>
      </c>
      <c r="N364" s="70">
        <v>0</v>
      </c>
      <c r="O364" s="70">
        <v>0</v>
      </c>
      <c r="P364" s="72">
        <v>0</v>
      </c>
      <c r="Q364" s="72">
        <v>0</v>
      </c>
      <c r="R364" s="72">
        <v>0</v>
      </c>
      <c r="S364" s="72">
        <v>0</v>
      </c>
      <c r="T364" s="72">
        <v>0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0</v>
      </c>
      <c r="AA364" s="72">
        <v>0</v>
      </c>
      <c r="AB364" s="72">
        <v>0</v>
      </c>
      <c r="AC364" s="72">
        <v>0</v>
      </c>
      <c r="AD364" s="72">
        <v>0</v>
      </c>
      <c r="AE364" s="72">
        <v>0</v>
      </c>
      <c r="AF364" s="72">
        <v>0</v>
      </c>
      <c r="AG364" s="72">
        <v>0</v>
      </c>
      <c r="AH364" s="72">
        <v>0</v>
      </c>
      <c r="AI364" s="72">
        <v>0</v>
      </c>
      <c r="AJ364" s="70">
        <v>0</v>
      </c>
      <c r="AK364" s="73">
        <v>0</v>
      </c>
      <c r="AL364" s="73">
        <v>0</v>
      </c>
      <c r="AM364" s="72">
        <v>0</v>
      </c>
      <c r="AN364" s="72">
        <v>0</v>
      </c>
      <c r="AO364" s="74">
        <v>0</v>
      </c>
      <c r="AP364" s="74">
        <v>0</v>
      </c>
      <c r="AQ364" s="74">
        <v>0</v>
      </c>
      <c r="AR364" s="74">
        <v>0</v>
      </c>
      <c r="AS364" s="74">
        <v>0</v>
      </c>
    </row>
    <row r="365" spans="1:45">
      <c r="A365" t="s">
        <v>1455</v>
      </c>
      <c r="B365" t="s">
        <v>1447</v>
      </c>
      <c r="C365" t="s">
        <v>727</v>
      </c>
      <c r="D365" s="388" t="s">
        <v>1456</v>
      </c>
      <c r="E365" s="298" t="s">
        <v>28</v>
      </c>
      <c r="G365">
        <v>17</v>
      </c>
      <c r="H365" s="69">
        <f t="shared" si="5"/>
        <v>30</v>
      </c>
      <c r="I365" s="70">
        <v>4</v>
      </c>
      <c r="J365" s="70">
        <v>1</v>
      </c>
      <c r="K365" s="70">
        <v>9</v>
      </c>
      <c r="L365" s="70">
        <v>14</v>
      </c>
      <c r="M365" s="70">
        <v>1</v>
      </c>
      <c r="N365" s="70">
        <v>0</v>
      </c>
      <c r="O365" s="70">
        <v>1</v>
      </c>
      <c r="P365" s="72">
        <v>0</v>
      </c>
      <c r="Q365" s="72">
        <v>0</v>
      </c>
      <c r="R365" s="72">
        <v>0</v>
      </c>
      <c r="S365" s="72">
        <v>0</v>
      </c>
      <c r="T365" s="72">
        <v>0</v>
      </c>
      <c r="U365" s="72">
        <v>0</v>
      </c>
      <c r="V365" s="72">
        <v>0</v>
      </c>
      <c r="W365" s="72">
        <v>0</v>
      </c>
      <c r="X365" s="72">
        <v>2</v>
      </c>
      <c r="Y365" s="72">
        <v>3</v>
      </c>
      <c r="Z365" s="72">
        <v>0</v>
      </c>
      <c r="AA365" s="72">
        <v>5</v>
      </c>
      <c r="AB365" s="72">
        <v>11</v>
      </c>
      <c r="AC365" s="72">
        <v>0</v>
      </c>
      <c r="AD365" s="72">
        <v>0</v>
      </c>
      <c r="AE365" s="72">
        <v>11</v>
      </c>
      <c r="AF365" s="72">
        <v>6</v>
      </c>
      <c r="AG365" s="72">
        <v>1</v>
      </c>
      <c r="AH365" s="72">
        <v>0</v>
      </c>
      <c r="AI365" s="72">
        <v>7</v>
      </c>
      <c r="AJ365" s="70">
        <v>1</v>
      </c>
      <c r="AK365" s="73">
        <v>0</v>
      </c>
      <c r="AL365" s="73">
        <v>4</v>
      </c>
      <c r="AM365" s="72">
        <v>8</v>
      </c>
      <c r="AN365" s="72">
        <v>3</v>
      </c>
      <c r="AO365" s="74">
        <v>1</v>
      </c>
      <c r="AP365" s="74">
        <v>5</v>
      </c>
      <c r="AQ365" s="74">
        <v>10</v>
      </c>
      <c r="AR365" s="74">
        <v>21</v>
      </c>
      <c r="AS365" s="74">
        <v>8</v>
      </c>
    </row>
    <row r="366" spans="1:45" hidden="1">
      <c r="A366" t="s">
        <v>1457</v>
      </c>
      <c r="B366" t="s">
        <v>1447</v>
      </c>
      <c r="C366" t="s">
        <v>727</v>
      </c>
      <c r="D366" t="s">
        <v>1458</v>
      </c>
      <c r="E366" s="298" t="s">
        <v>2234</v>
      </c>
      <c r="G366">
        <v>0</v>
      </c>
      <c r="H366" s="69">
        <f t="shared" si="5"/>
        <v>0</v>
      </c>
      <c r="I366" s="70">
        <v>0</v>
      </c>
      <c r="J366" s="70">
        <v>0</v>
      </c>
      <c r="K366" s="70">
        <v>0</v>
      </c>
      <c r="L366" s="70">
        <v>0</v>
      </c>
      <c r="M366" s="70">
        <v>0</v>
      </c>
      <c r="N366" s="70">
        <v>0</v>
      </c>
      <c r="O366" s="70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</v>
      </c>
      <c r="U366" s="72">
        <v>0</v>
      </c>
      <c r="V366" s="72">
        <v>0</v>
      </c>
      <c r="W366" s="72">
        <v>0</v>
      </c>
      <c r="X366" s="72">
        <v>0</v>
      </c>
      <c r="Y366" s="72">
        <v>0</v>
      </c>
      <c r="Z366" s="72">
        <v>0</v>
      </c>
      <c r="AA366" s="72">
        <v>0</v>
      </c>
      <c r="AB366" s="72">
        <v>0</v>
      </c>
      <c r="AC366" s="72">
        <v>0</v>
      </c>
      <c r="AD366" s="72">
        <v>0</v>
      </c>
      <c r="AE366" s="72">
        <v>0</v>
      </c>
      <c r="AF366" s="72">
        <v>0</v>
      </c>
      <c r="AG366" s="72">
        <v>0</v>
      </c>
      <c r="AH366" s="72">
        <v>0</v>
      </c>
      <c r="AI366" s="72">
        <v>0</v>
      </c>
      <c r="AJ366" s="70">
        <v>0</v>
      </c>
      <c r="AK366" s="73">
        <v>0</v>
      </c>
      <c r="AL366" s="73">
        <v>0</v>
      </c>
      <c r="AM366" s="72">
        <v>0</v>
      </c>
      <c r="AN366" s="72">
        <v>0</v>
      </c>
      <c r="AO366" s="74">
        <v>0</v>
      </c>
      <c r="AP366" s="74">
        <v>0</v>
      </c>
      <c r="AQ366" s="74">
        <v>0</v>
      </c>
      <c r="AR366" s="74">
        <v>0</v>
      </c>
      <c r="AS366" s="74">
        <v>0</v>
      </c>
    </row>
    <row r="367" spans="1:45">
      <c r="A367" t="s">
        <v>1459</v>
      </c>
      <c r="B367" t="s">
        <v>1447</v>
      </c>
      <c r="C367" t="s">
        <v>727</v>
      </c>
      <c r="D367" t="s">
        <v>1460</v>
      </c>
      <c r="E367" s="298" t="s">
        <v>28</v>
      </c>
      <c r="G367">
        <v>9</v>
      </c>
      <c r="H367" s="69">
        <f t="shared" si="5"/>
        <v>14</v>
      </c>
      <c r="I367" s="70">
        <v>5</v>
      </c>
      <c r="J367" s="70">
        <v>1</v>
      </c>
      <c r="K367" s="70">
        <v>1</v>
      </c>
      <c r="L367" s="70">
        <v>7</v>
      </c>
      <c r="M367" s="70">
        <v>0</v>
      </c>
      <c r="N367" s="70">
        <v>0</v>
      </c>
      <c r="O367" s="70">
        <v>0</v>
      </c>
      <c r="P367" s="72">
        <v>0</v>
      </c>
      <c r="Q367" s="72">
        <v>0</v>
      </c>
      <c r="R367" s="72">
        <v>0</v>
      </c>
      <c r="S367" s="72">
        <v>0</v>
      </c>
      <c r="T367" s="72">
        <v>0</v>
      </c>
      <c r="U367" s="72">
        <v>0</v>
      </c>
      <c r="V367" s="72">
        <v>0</v>
      </c>
      <c r="W367" s="72">
        <v>0</v>
      </c>
      <c r="X367" s="72">
        <v>2</v>
      </c>
      <c r="Y367" s="72">
        <v>2</v>
      </c>
      <c r="Z367" s="72">
        <v>0</v>
      </c>
      <c r="AA367" s="72">
        <v>4</v>
      </c>
      <c r="AB367" s="72">
        <v>6</v>
      </c>
      <c r="AC367" s="72">
        <v>1</v>
      </c>
      <c r="AD367" s="72">
        <v>0</v>
      </c>
      <c r="AE367" s="72">
        <v>7</v>
      </c>
      <c r="AF367" s="72">
        <v>3</v>
      </c>
      <c r="AG367" s="72">
        <v>2</v>
      </c>
      <c r="AH367" s="72">
        <v>0</v>
      </c>
      <c r="AI367" s="72">
        <v>5</v>
      </c>
      <c r="AJ367" s="70">
        <v>1</v>
      </c>
      <c r="AK367" s="73">
        <v>0</v>
      </c>
      <c r="AL367" s="73">
        <v>3</v>
      </c>
      <c r="AM367" s="72">
        <v>11</v>
      </c>
      <c r="AN367" s="72">
        <v>0</v>
      </c>
      <c r="AO367" s="74">
        <v>1</v>
      </c>
      <c r="AP367" s="74">
        <v>4</v>
      </c>
      <c r="AQ367" s="74">
        <v>11</v>
      </c>
      <c r="AR367" s="74">
        <v>0</v>
      </c>
      <c r="AS367" s="74">
        <v>0</v>
      </c>
    </row>
    <row r="368" spans="1:45">
      <c r="A368" t="s">
        <v>1461</v>
      </c>
      <c r="B368" t="s">
        <v>1447</v>
      </c>
      <c r="C368" t="s">
        <v>730</v>
      </c>
      <c r="D368" t="s">
        <v>1462</v>
      </c>
      <c r="E368" s="298" t="s">
        <v>28</v>
      </c>
      <c r="G368">
        <v>11</v>
      </c>
      <c r="H368" s="69">
        <f t="shared" si="5"/>
        <v>17</v>
      </c>
      <c r="I368" s="70">
        <v>3</v>
      </c>
      <c r="J368" s="70">
        <v>4</v>
      </c>
      <c r="K368" s="70">
        <v>1</v>
      </c>
      <c r="L368" s="70">
        <v>8</v>
      </c>
      <c r="M368" s="70">
        <v>0</v>
      </c>
      <c r="N368" s="70">
        <v>1</v>
      </c>
      <c r="O368" s="70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2</v>
      </c>
      <c r="Y368" s="72">
        <v>2</v>
      </c>
      <c r="Z368" s="72">
        <v>0</v>
      </c>
      <c r="AA368" s="72">
        <v>4</v>
      </c>
      <c r="AB368" s="72">
        <v>5</v>
      </c>
      <c r="AC368" s="72">
        <v>5</v>
      </c>
      <c r="AD368" s="72">
        <v>0</v>
      </c>
      <c r="AE368" s="72">
        <v>10</v>
      </c>
      <c r="AF368" s="72">
        <v>5</v>
      </c>
      <c r="AG368" s="72">
        <v>1</v>
      </c>
      <c r="AH368" s="72">
        <v>0</v>
      </c>
      <c r="AI368" s="72">
        <v>6</v>
      </c>
      <c r="AJ368" s="70">
        <v>1</v>
      </c>
      <c r="AK368" s="73">
        <v>0</v>
      </c>
      <c r="AL368" s="73">
        <v>3</v>
      </c>
      <c r="AM368" s="72">
        <v>6</v>
      </c>
      <c r="AN368" s="72">
        <v>6</v>
      </c>
      <c r="AO368" s="74">
        <v>1</v>
      </c>
      <c r="AP368" s="74">
        <v>4</v>
      </c>
      <c r="AQ368" s="74">
        <v>12</v>
      </c>
      <c r="AR368" s="74">
        <v>0</v>
      </c>
      <c r="AS368" s="74">
        <v>0</v>
      </c>
    </row>
    <row r="369" spans="1:45">
      <c r="A369" t="s">
        <v>1463</v>
      </c>
      <c r="B369" t="s">
        <v>1447</v>
      </c>
      <c r="C369" t="s">
        <v>727</v>
      </c>
      <c r="D369" t="s">
        <v>1464</v>
      </c>
      <c r="E369" s="298" t="s">
        <v>28</v>
      </c>
      <c r="G369">
        <v>14</v>
      </c>
      <c r="H369" s="69">
        <f t="shared" si="5"/>
        <v>22</v>
      </c>
      <c r="I369" s="70">
        <v>9</v>
      </c>
      <c r="J369" s="70">
        <v>0</v>
      </c>
      <c r="K369" s="70">
        <v>1</v>
      </c>
      <c r="L369" s="70">
        <v>10</v>
      </c>
      <c r="M369" s="70">
        <v>2</v>
      </c>
      <c r="N369" s="70">
        <v>0</v>
      </c>
      <c r="O369" s="70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3</v>
      </c>
      <c r="Y369" s="72">
        <v>2</v>
      </c>
      <c r="Z369" s="72">
        <v>0</v>
      </c>
      <c r="AA369" s="72">
        <v>5</v>
      </c>
      <c r="AB369" s="72">
        <v>4</v>
      </c>
      <c r="AC369" s="72">
        <v>0</v>
      </c>
      <c r="AD369" s="72">
        <v>0</v>
      </c>
      <c r="AE369" s="72">
        <v>4</v>
      </c>
      <c r="AF369" s="72">
        <v>17</v>
      </c>
      <c r="AG369" s="72">
        <v>0</v>
      </c>
      <c r="AH369" s="72">
        <v>0</v>
      </c>
      <c r="AI369" s="72">
        <v>17</v>
      </c>
      <c r="AJ369" s="70">
        <v>1</v>
      </c>
      <c r="AK369" s="73">
        <v>0</v>
      </c>
      <c r="AL369" s="73">
        <v>4</v>
      </c>
      <c r="AM369" s="72">
        <v>15</v>
      </c>
      <c r="AN369" s="72">
        <v>0</v>
      </c>
      <c r="AO369" s="74">
        <v>1</v>
      </c>
      <c r="AP369" s="74">
        <v>5</v>
      </c>
      <c r="AQ369" s="74">
        <v>15</v>
      </c>
      <c r="AR369" s="74">
        <v>0</v>
      </c>
      <c r="AS369" s="74">
        <v>0</v>
      </c>
    </row>
    <row r="370" spans="1:45" hidden="1">
      <c r="A370" t="s">
        <v>1465</v>
      </c>
      <c r="B370" t="s">
        <v>1447</v>
      </c>
      <c r="C370" t="s">
        <v>727</v>
      </c>
      <c r="D370" t="s">
        <v>1466</v>
      </c>
      <c r="E370" s="298" t="s">
        <v>2234</v>
      </c>
      <c r="G370">
        <v>0</v>
      </c>
      <c r="H370" s="69">
        <f t="shared" si="5"/>
        <v>0</v>
      </c>
      <c r="I370" s="70">
        <v>0</v>
      </c>
      <c r="J370" s="70">
        <v>0</v>
      </c>
      <c r="K370" s="70">
        <v>0</v>
      </c>
      <c r="L370" s="70">
        <v>0</v>
      </c>
      <c r="M370" s="70">
        <v>0</v>
      </c>
      <c r="N370" s="70">
        <v>0</v>
      </c>
      <c r="O370" s="70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0</v>
      </c>
      <c r="AH370" s="72">
        <v>0</v>
      </c>
      <c r="AI370" s="72">
        <v>0</v>
      </c>
      <c r="AJ370" s="70">
        <v>0</v>
      </c>
      <c r="AK370" s="73">
        <v>0</v>
      </c>
      <c r="AL370" s="73">
        <v>0</v>
      </c>
      <c r="AM370" s="72">
        <v>0</v>
      </c>
      <c r="AN370" s="72">
        <v>0</v>
      </c>
      <c r="AO370" s="74">
        <v>0</v>
      </c>
      <c r="AP370" s="74">
        <v>0</v>
      </c>
      <c r="AQ370" s="74">
        <v>0</v>
      </c>
      <c r="AR370" s="74">
        <v>0</v>
      </c>
      <c r="AS370" s="74">
        <v>0</v>
      </c>
    </row>
    <row r="371" spans="1:45">
      <c r="A371" t="s">
        <v>1467</v>
      </c>
      <c r="B371" t="s">
        <v>1447</v>
      </c>
      <c r="C371" t="s">
        <v>727</v>
      </c>
      <c r="D371" t="s">
        <v>1468</v>
      </c>
      <c r="E371" s="298" t="s">
        <v>28</v>
      </c>
      <c r="G371">
        <v>21</v>
      </c>
      <c r="H371" s="69">
        <f t="shared" si="5"/>
        <v>35</v>
      </c>
      <c r="I371" s="70">
        <v>13</v>
      </c>
      <c r="J371" s="70">
        <v>1</v>
      </c>
      <c r="K371" s="70">
        <v>2</v>
      </c>
      <c r="L371" s="70">
        <v>16</v>
      </c>
      <c r="M371" s="70">
        <v>3</v>
      </c>
      <c r="N371" s="70">
        <v>0</v>
      </c>
      <c r="O371" s="70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8</v>
      </c>
      <c r="Y371" s="72">
        <v>2</v>
      </c>
      <c r="Z371" s="72">
        <v>0</v>
      </c>
      <c r="AA371" s="72">
        <v>10</v>
      </c>
      <c r="AB371" s="72">
        <v>5</v>
      </c>
      <c r="AC371" s="72">
        <v>3</v>
      </c>
      <c r="AD371" s="72">
        <v>0</v>
      </c>
      <c r="AE371" s="72">
        <v>8</v>
      </c>
      <c r="AF371" s="72">
        <v>22</v>
      </c>
      <c r="AG371" s="72">
        <v>0</v>
      </c>
      <c r="AH371" s="72">
        <v>0</v>
      </c>
      <c r="AI371" s="72">
        <v>22</v>
      </c>
      <c r="AJ371" s="70">
        <v>1</v>
      </c>
      <c r="AK371" s="73">
        <v>0</v>
      </c>
      <c r="AL371" s="73">
        <v>4</v>
      </c>
      <c r="AM371" s="72">
        <v>9</v>
      </c>
      <c r="AN371" s="72">
        <v>2</v>
      </c>
      <c r="AO371" s="74">
        <v>1</v>
      </c>
      <c r="AP371" s="74">
        <v>4</v>
      </c>
      <c r="AQ371" s="74">
        <v>7</v>
      </c>
      <c r="AR371" s="74">
        <v>7</v>
      </c>
      <c r="AS371" s="74">
        <v>0</v>
      </c>
    </row>
    <row r="372" spans="1:45">
      <c r="A372" t="s">
        <v>1469</v>
      </c>
      <c r="B372" t="s">
        <v>1447</v>
      </c>
      <c r="C372" t="s">
        <v>730</v>
      </c>
      <c r="D372" t="s">
        <v>1470</v>
      </c>
      <c r="E372" s="298" t="s">
        <v>28</v>
      </c>
      <c r="G372">
        <v>12</v>
      </c>
      <c r="H372" s="69">
        <f t="shared" si="5"/>
        <v>20</v>
      </c>
      <c r="I372" s="70">
        <v>7</v>
      </c>
      <c r="J372" s="70">
        <v>0</v>
      </c>
      <c r="K372" s="70">
        <v>2</v>
      </c>
      <c r="L372" s="70">
        <v>9</v>
      </c>
      <c r="M372" s="70">
        <v>1</v>
      </c>
      <c r="N372" s="70">
        <v>0</v>
      </c>
      <c r="O372" s="70">
        <v>1</v>
      </c>
      <c r="P372" s="72">
        <v>0</v>
      </c>
      <c r="Q372" s="72">
        <v>0</v>
      </c>
      <c r="R372" s="72">
        <v>0</v>
      </c>
      <c r="S372" s="72">
        <v>0</v>
      </c>
      <c r="T372" s="72">
        <v>0</v>
      </c>
      <c r="U372" s="72">
        <v>0</v>
      </c>
      <c r="V372" s="72">
        <v>0</v>
      </c>
      <c r="W372" s="72">
        <v>0</v>
      </c>
      <c r="X372" s="72">
        <v>4</v>
      </c>
      <c r="Y372" s="72">
        <v>3</v>
      </c>
      <c r="Z372" s="72">
        <v>0</v>
      </c>
      <c r="AA372" s="72">
        <v>7</v>
      </c>
      <c r="AB372" s="72">
        <v>4</v>
      </c>
      <c r="AC372" s="72">
        <v>1</v>
      </c>
      <c r="AD372" s="72">
        <v>0</v>
      </c>
      <c r="AE372" s="72">
        <v>5</v>
      </c>
      <c r="AF372" s="72">
        <v>8</v>
      </c>
      <c r="AG372" s="72">
        <v>0</v>
      </c>
      <c r="AH372" s="72">
        <v>0</v>
      </c>
      <c r="AI372" s="72">
        <v>8</v>
      </c>
      <c r="AJ372" s="70">
        <v>1</v>
      </c>
      <c r="AK372" s="73">
        <v>0</v>
      </c>
      <c r="AL372" s="73">
        <v>4</v>
      </c>
      <c r="AM372" s="72">
        <v>5</v>
      </c>
      <c r="AN372" s="72">
        <v>7</v>
      </c>
      <c r="AO372" s="74">
        <v>1</v>
      </c>
      <c r="AP372" s="74">
        <v>5</v>
      </c>
      <c r="AQ372" s="74">
        <v>11</v>
      </c>
      <c r="AR372" s="74">
        <v>0</v>
      </c>
      <c r="AS372" s="74">
        <v>1</v>
      </c>
    </row>
    <row r="373" spans="1:45">
      <c r="A373" t="s">
        <v>1471</v>
      </c>
      <c r="B373" t="s">
        <v>1447</v>
      </c>
      <c r="C373" t="s">
        <v>730</v>
      </c>
      <c r="D373" t="s">
        <v>1472</v>
      </c>
      <c r="E373" s="298" t="s">
        <v>28</v>
      </c>
      <c r="G373">
        <v>18</v>
      </c>
      <c r="H373" s="69">
        <f t="shared" si="5"/>
        <v>32</v>
      </c>
      <c r="I373" s="70">
        <v>14</v>
      </c>
      <c r="J373" s="70">
        <v>0</v>
      </c>
      <c r="K373" s="70">
        <v>2</v>
      </c>
      <c r="L373" s="70">
        <v>16</v>
      </c>
      <c r="M373" s="70">
        <v>0</v>
      </c>
      <c r="N373" s="70">
        <v>0</v>
      </c>
      <c r="O373" s="70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4</v>
      </c>
      <c r="Y373" s="72">
        <v>2</v>
      </c>
      <c r="Z373" s="72">
        <v>0</v>
      </c>
      <c r="AA373" s="72">
        <v>6</v>
      </c>
      <c r="AB373" s="72">
        <v>12</v>
      </c>
      <c r="AC373" s="72">
        <v>0</v>
      </c>
      <c r="AD373" s="72">
        <v>0</v>
      </c>
      <c r="AE373" s="72">
        <v>12</v>
      </c>
      <c r="AF373" s="72">
        <v>14</v>
      </c>
      <c r="AG373" s="72">
        <v>1</v>
      </c>
      <c r="AH373" s="72">
        <v>0</v>
      </c>
      <c r="AI373" s="72">
        <v>15</v>
      </c>
      <c r="AJ373" s="70">
        <v>1</v>
      </c>
      <c r="AK373" s="73">
        <v>0</v>
      </c>
      <c r="AL373" s="73">
        <v>5</v>
      </c>
      <c r="AM373" s="72">
        <v>7</v>
      </c>
      <c r="AN373" s="72">
        <v>13</v>
      </c>
      <c r="AO373" s="74">
        <v>1</v>
      </c>
      <c r="AP373" s="74">
        <v>5</v>
      </c>
      <c r="AQ373" s="74">
        <v>7</v>
      </c>
      <c r="AR373" s="74">
        <v>16</v>
      </c>
      <c r="AS373" s="74">
        <v>0</v>
      </c>
    </row>
    <row r="374" spans="1:45">
      <c r="A374" t="s">
        <v>1473</v>
      </c>
      <c r="B374" t="s">
        <v>1447</v>
      </c>
      <c r="C374" t="s">
        <v>727</v>
      </c>
      <c r="D374" t="s">
        <v>1474</v>
      </c>
      <c r="E374" s="298" t="s">
        <v>28</v>
      </c>
      <c r="G374">
        <v>15</v>
      </c>
      <c r="H374" s="69">
        <f t="shared" si="5"/>
        <v>24</v>
      </c>
      <c r="I374" s="70">
        <v>10</v>
      </c>
      <c r="J374" s="70">
        <v>0</v>
      </c>
      <c r="K374" s="70">
        <v>1</v>
      </c>
      <c r="L374" s="70">
        <v>11</v>
      </c>
      <c r="M374" s="70">
        <v>2</v>
      </c>
      <c r="N374" s="70">
        <v>0</v>
      </c>
      <c r="O374" s="70">
        <v>0</v>
      </c>
      <c r="P374" s="72">
        <v>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0</v>
      </c>
      <c r="W374" s="72">
        <v>0</v>
      </c>
      <c r="X374" s="72">
        <v>2</v>
      </c>
      <c r="Y374" s="72">
        <v>2</v>
      </c>
      <c r="Z374" s="72">
        <v>0</v>
      </c>
      <c r="AA374" s="72">
        <v>4</v>
      </c>
      <c r="AB374" s="72">
        <v>8</v>
      </c>
      <c r="AC374" s="72">
        <v>1</v>
      </c>
      <c r="AD374" s="72">
        <v>0</v>
      </c>
      <c r="AE374" s="72">
        <v>9</v>
      </c>
      <c r="AF374" s="72">
        <v>17</v>
      </c>
      <c r="AG374" s="72">
        <v>0</v>
      </c>
      <c r="AH374" s="72">
        <v>0</v>
      </c>
      <c r="AI374" s="72">
        <v>17</v>
      </c>
      <c r="AJ374" s="70">
        <v>1</v>
      </c>
      <c r="AK374" s="73">
        <v>0</v>
      </c>
      <c r="AL374" s="73">
        <v>5</v>
      </c>
      <c r="AM374" s="72">
        <v>7</v>
      </c>
      <c r="AN374" s="72">
        <v>3</v>
      </c>
      <c r="AO374" s="74">
        <v>2</v>
      </c>
      <c r="AP374" s="74">
        <v>3</v>
      </c>
      <c r="AQ374" s="74">
        <v>10</v>
      </c>
      <c r="AR374" s="74">
        <v>2</v>
      </c>
      <c r="AS374" s="74">
        <v>0</v>
      </c>
    </row>
    <row r="375" spans="1:45">
      <c r="A375" t="s">
        <v>1475</v>
      </c>
      <c r="B375" t="s">
        <v>1447</v>
      </c>
      <c r="C375" t="s">
        <v>724</v>
      </c>
      <c r="D375" t="s">
        <v>1476</v>
      </c>
      <c r="E375" s="298" t="s">
        <v>28</v>
      </c>
      <c r="G375">
        <v>36</v>
      </c>
      <c r="H375" s="69">
        <f t="shared" si="5"/>
        <v>68</v>
      </c>
      <c r="I375" s="70">
        <v>14</v>
      </c>
      <c r="J375" s="70">
        <v>15</v>
      </c>
      <c r="K375" s="70">
        <v>3</v>
      </c>
      <c r="L375" s="70">
        <v>32</v>
      </c>
      <c r="M375" s="70">
        <v>1</v>
      </c>
      <c r="N375" s="70">
        <v>1</v>
      </c>
      <c r="O375" s="70">
        <v>2</v>
      </c>
      <c r="P375" s="72">
        <v>28</v>
      </c>
      <c r="Q375" s="72">
        <v>26</v>
      </c>
      <c r="R375" s="72">
        <v>11</v>
      </c>
      <c r="S375" s="72">
        <v>65</v>
      </c>
      <c r="T375" s="72">
        <v>0</v>
      </c>
      <c r="U375" s="72">
        <v>0</v>
      </c>
      <c r="V375" s="72">
        <v>0</v>
      </c>
      <c r="W375" s="72">
        <v>0</v>
      </c>
      <c r="X375" s="72">
        <v>4</v>
      </c>
      <c r="Y375" s="72">
        <v>9</v>
      </c>
      <c r="Z375" s="72">
        <v>0</v>
      </c>
      <c r="AA375" s="72">
        <v>13</v>
      </c>
      <c r="AB375" s="72">
        <v>0</v>
      </c>
      <c r="AC375" s="72">
        <v>1</v>
      </c>
      <c r="AD375" s="72">
        <v>0</v>
      </c>
      <c r="AE375" s="72">
        <v>1</v>
      </c>
      <c r="AF375" s="72">
        <v>0</v>
      </c>
      <c r="AG375" s="72">
        <v>0</v>
      </c>
      <c r="AH375" s="72">
        <v>0</v>
      </c>
      <c r="AI375" s="72">
        <v>0</v>
      </c>
      <c r="AJ375" s="70">
        <v>1</v>
      </c>
      <c r="AK375" s="73">
        <v>0</v>
      </c>
      <c r="AL375" s="73">
        <v>16</v>
      </c>
      <c r="AM375" s="72">
        <v>32</v>
      </c>
      <c r="AN375" s="72">
        <v>1</v>
      </c>
      <c r="AO375" s="74">
        <v>25</v>
      </c>
      <c r="AP375" s="74">
        <v>14</v>
      </c>
      <c r="AQ375" s="74">
        <v>33</v>
      </c>
      <c r="AR375" s="74">
        <v>0</v>
      </c>
      <c r="AS375" s="74">
        <v>0</v>
      </c>
    </row>
    <row r="376" spans="1:45">
      <c r="A376" t="s">
        <v>1477</v>
      </c>
      <c r="B376" t="s">
        <v>1447</v>
      </c>
      <c r="C376" t="s">
        <v>724</v>
      </c>
      <c r="D376" t="s">
        <v>1478</v>
      </c>
      <c r="E376" s="298" t="s">
        <v>28</v>
      </c>
      <c r="G376">
        <v>23</v>
      </c>
      <c r="H376" s="69">
        <f t="shared" si="5"/>
        <v>41</v>
      </c>
      <c r="I376" s="70">
        <v>10</v>
      </c>
      <c r="J376" s="70">
        <v>6</v>
      </c>
      <c r="K376" s="70">
        <v>4</v>
      </c>
      <c r="L376" s="70">
        <v>20</v>
      </c>
      <c r="M376" s="70">
        <v>1</v>
      </c>
      <c r="N376" s="70">
        <v>0</v>
      </c>
      <c r="O376" s="70">
        <v>0</v>
      </c>
      <c r="P376" s="72">
        <v>0</v>
      </c>
      <c r="Q376" s="72">
        <v>2</v>
      </c>
      <c r="R376" s="72">
        <v>0</v>
      </c>
      <c r="S376" s="72">
        <v>2</v>
      </c>
      <c r="T376" s="72">
        <v>2</v>
      </c>
      <c r="U376" s="72">
        <v>3</v>
      </c>
      <c r="V376" s="72">
        <v>1</v>
      </c>
      <c r="W376" s="72">
        <v>6</v>
      </c>
      <c r="X376" s="72">
        <v>13</v>
      </c>
      <c r="Y376" s="72">
        <v>6</v>
      </c>
      <c r="Z376" s="72">
        <v>5</v>
      </c>
      <c r="AA376" s="72">
        <v>24</v>
      </c>
      <c r="AB376" s="72">
        <v>2</v>
      </c>
      <c r="AC376" s="72">
        <v>2</v>
      </c>
      <c r="AD376" s="72">
        <v>0</v>
      </c>
      <c r="AE376" s="72">
        <v>4</v>
      </c>
      <c r="AF376" s="72">
        <v>7</v>
      </c>
      <c r="AG376" s="72">
        <v>5</v>
      </c>
      <c r="AH376" s="72">
        <v>0</v>
      </c>
      <c r="AI376" s="72">
        <v>12</v>
      </c>
      <c r="AJ376" s="70">
        <v>1</v>
      </c>
      <c r="AK376" s="73">
        <v>0</v>
      </c>
      <c r="AL376" s="73">
        <v>9</v>
      </c>
      <c r="AM376" s="72">
        <v>0</v>
      </c>
      <c r="AN376" s="72">
        <v>21</v>
      </c>
      <c r="AO376" s="74">
        <v>1</v>
      </c>
      <c r="AP376" s="74">
        <v>2</v>
      </c>
      <c r="AQ376" s="74">
        <v>24</v>
      </c>
      <c r="AR376" s="74">
        <v>1</v>
      </c>
      <c r="AS376" s="74">
        <v>0</v>
      </c>
    </row>
    <row r="377" spans="1:45">
      <c r="A377" t="s">
        <v>1479</v>
      </c>
      <c r="B377" t="s">
        <v>1447</v>
      </c>
      <c r="C377" t="s">
        <v>724</v>
      </c>
      <c r="D377" t="s">
        <v>1480</v>
      </c>
      <c r="E377" s="298" t="s">
        <v>28</v>
      </c>
      <c r="G377">
        <v>26</v>
      </c>
      <c r="H377" s="69">
        <f t="shared" si="5"/>
        <v>50</v>
      </c>
      <c r="I377" s="70">
        <v>7</v>
      </c>
      <c r="J377" s="70">
        <v>13</v>
      </c>
      <c r="K377" s="70">
        <v>4</v>
      </c>
      <c r="L377" s="70">
        <v>24</v>
      </c>
      <c r="M377" s="70">
        <v>0</v>
      </c>
      <c r="N377" s="70">
        <v>0</v>
      </c>
      <c r="O377" s="70">
        <v>2</v>
      </c>
      <c r="P377" s="72">
        <v>0</v>
      </c>
      <c r="Q377" s="72">
        <v>0</v>
      </c>
      <c r="R377" s="72">
        <v>0</v>
      </c>
      <c r="S377" s="72">
        <v>0</v>
      </c>
      <c r="T377" s="72">
        <v>7</v>
      </c>
      <c r="U377" s="72">
        <v>11</v>
      </c>
      <c r="V377" s="72">
        <v>7</v>
      </c>
      <c r="W377" s="72">
        <v>25</v>
      </c>
      <c r="X377" s="72">
        <v>3</v>
      </c>
      <c r="Y377" s="72">
        <v>8</v>
      </c>
      <c r="Z377" s="72">
        <v>0</v>
      </c>
      <c r="AA377" s="72">
        <v>11</v>
      </c>
      <c r="AB377" s="72">
        <v>1</v>
      </c>
      <c r="AC377" s="72">
        <v>1</v>
      </c>
      <c r="AD377" s="72">
        <v>0</v>
      </c>
      <c r="AE377" s="72">
        <v>2</v>
      </c>
      <c r="AF377" s="72">
        <v>0</v>
      </c>
      <c r="AG377" s="72">
        <v>0</v>
      </c>
      <c r="AH377" s="72">
        <v>0</v>
      </c>
      <c r="AI377" s="72">
        <v>0</v>
      </c>
      <c r="AJ377" s="70">
        <v>1</v>
      </c>
      <c r="AK377" s="73">
        <v>0</v>
      </c>
      <c r="AL377" s="73">
        <v>9</v>
      </c>
      <c r="AM377" s="72">
        <v>11</v>
      </c>
      <c r="AN377" s="72">
        <v>17</v>
      </c>
      <c r="AO377" s="74">
        <v>1</v>
      </c>
      <c r="AP377" s="74">
        <v>22</v>
      </c>
      <c r="AQ377" s="74">
        <v>29</v>
      </c>
      <c r="AR377" s="74">
        <v>0</v>
      </c>
      <c r="AS377" s="74">
        <v>0</v>
      </c>
    </row>
    <row r="378" spans="1:45">
      <c r="A378" t="s">
        <v>1481</v>
      </c>
      <c r="B378" t="s">
        <v>1447</v>
      </c>
      <c r="C378" t="s">
        <v>730</v>
      </c>
      <c r="D378" t="s">
        <v>1482</v>
      </c>
      <c r="E378" s="298" t="s">
        <v>28</v>
      </c>
      <c r="G378">
        <v>18</v>
      </c>
      <c r="H378" s="69">
        <f t="shared" si="5"/>
        <v>31</v>
      </c>
      <c r="I378" s="70">
        <v>10</v>
      </c>
      <c r="J378" s="70">
        <v>4</v>
      </c>
      <c r="K378" s="70">
        <v>1</v>
      </c>
      <c r="L378" s="70">
        <v>15</v>
      </c>
      <c r="M378" s="70">
        <v>0</v>
      </c>
      <c r="N378" s="70">
        <v>1</v>
      </c>
      <c r="O378" s="70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25</v>
      </c>
      <c r="Y378" s="72">
        <v>9</v>
      </c>
      <c r="Z378" s="72">
        <v>0</v>
      </c>
      <c r="AA378" s="72">
        <v>34</v>
      </c>
      <c r="AB378" s="72">
        <v>3</v>
      </c>
      <c r="AC378" s="72">
        <v>0</v>
      </c>
      <c r="AD378" s="72">
        <v>0</v>
      </c>
      <c r="AE378" s="72">
        <v>3</v>
      </c>
      <c r="AF378" s="72">
        <v>0</v>
      </c>
      <c r="AG378" s="72">
        <v>0</v>
      </c>
      <c r="AH378" s="72">
        <v>0</v>
      </c>
      <c r="AI378" s="72">
        <v>0</v>
      </c>
      <c r="AJ378" s="70">
        <v>1</v>
      </c>
      <c r="AK378" s="73">
        <v>0</v>
      </c>
      <c r="AL378" s="73">
        <v>4</v>
      </c>
      <c r="AM378" s="72">
        <v>15</v>
      </c>
      <c r="AN378" s="72">
        <v>0</v>
      </c>
      <c r="AO378" s="74">
        <v>2</v>
      </c>
      <c r="AP378" s="74">
        <v>3</v>
      </c>
      <c r="AQ378" s="74">
        <v>15</v>
      </c>
      <c r="AR378" s="74">
        <v>1</v>
      </c>
      <c r="AS378" s="74">
        <v>0</v>
      </c>
    </row>
    <row r="379" spans="1:45">
      <c r="A379" t="s">
        <v>1483</v>
      </c>
      <c r="B379" t="s">
        <v>1447</v>
      </c>
      <c r="C379" t="s">
        <v>730</v>
      </c>
      <c r="D379" t="s">
        <v>1484</v>
      </c>
      <c r="E379" s="298" t="s">
        <v>28</v>
      </c>
      <c r="G379">
        <v>30</v>
      </c>
      <c r="H379" s="69">
        <f t="shared" si="5"/>
        <v>50</v>
      </c>
      <c r="I379" s="70">
        <v>21</v>
      </c>
      <c r="J379" s="70">
        <v>0</v>
      </c>
      <c r="K379" s="70">
        <v>1</v>
      </c>
      <c r="L379" s="70">
        <v>22</v>
      </c>
      <c r="M379" s="70">
        <v>6</v>
      </c>
      <c r="N379" s="70">
        <v>0</v>
      </c>
      <c r="O379" s="70">
        <v>0</v>
      </c>
      <c r="P379" s="72">
        <v>5</v>
      </c>
      <c r="Q379" s="72">
        <v>0</v>
      </c>
      <c r="R379" s="72">
        <v>0</v>
      </c>
      <c r="S379" s="72">
        <v>5</v>
      </c>
      <c r="T379" s="72">
        <v>0</v>
      </c>
      <c r="U379" s="72">
        <v>0</v>
      </c>
      <c r="V379" s="72">
        <v>0</v>
      </c>
      <c r="W379" s="72">
        <v>0</v>
      </c>
      <c r="X379" s="72">
        <v>2</v>
      </c>
      <c r="Y379" s="72">
        <v>2</v>
      </c>
      <c r="Z379" s="72">
        <v>0</v>
      </c>
      <c r="AA379" s="72">
        <v>4</v>
      </c>
      <c r="AB379" s="72">
        <v>30</v>
      </c>
      <c r="AC379" s="72">
        <v>1</v>
      </c>
      <c r="AD379" s="72">
        <v>0</v>
      </c>
      <c r="AE379" s="72">
        <v>31</v>
      </c>
      <c r="AF379" s="72">
        <v>22</v>
      </c>
      <c r="AG379" s="72">
        <v>0</v>
      </c>
      <c r="AH379" s="72">
        <v>0</v>
      </c>
      <c r="AI379" s="72">
        <v>22</v>
      </c>
      <c r="AJ379" s="70">
        <v>1</v>
      </c>
      <c r="AK379" s="73">
        <v>0</v>
      </c>
      <c r="AL379" s="73">
        <v>10</v>
      </c>
      <c r="AM379" s="72">
        <v>14</v>
      </c>
      <c r="AN379" s="72">
        <v>15</v>
      </c>
      <c r="AO379" s="74">
        <v>1</v>
      </c>
      <c r="AP379" s="74">
        <v>9</v>
      </c>
      <c r="AQ379" s="74">
        <v>21</v>
      </c>
      <c r="AR379" s="74">
        <v>9</v>
      </c>
      <c r="AS379" s="74">
        <v>0</v>
      </c>
    </row>
    <row r="380" spans="1:45">
      <c r="A380" t="s">
        <v>1485</v>
      </c>
      <c r="B380" t="s">
        <v>1447</v>
      </c>
      <c r="C380" t="s">
        <v>727</v>
      </c>
      <c r="D380" t="s">
        <v>1486</v>
      </c>
      <c r="E380" s="298" t="s">
        <v>28</v>
      </c>
      <c r="G380">
        <v>49</v>
      </c>
      <c r="H380" s="69">
        <f t="shared" si="5"/>
        <v>94</v>
      </c>
      <c r="I380" s="70">
        <v>44</v>
      </c>
      <c r="J380" s="70">
        <v>0</v>
      </c>
      <c r="K380" s="70">
        <v>3</v>
      </c>
      <c r="L380" s="70">
        <v>47</v>
      </c>
      <c r="M380" s="70">
        <v>0</v>
      </c>
      <c r="N380" s="70">
        <v>0</v>
      </c>
      <c r="O380" s="70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50</v>
      </c>
      <c r="U380" s="72">
        <v>0</v>
      </c>
      <c r="V380" s="72">
        <v>9</v>
      </c>
      <c r="W380" s="72">
        <v>59</v>
      </c>
      <c r="X380" s="72">
        <v>18</v>
      </c>
      <c r="Y380" s="72">
        <v>2</v>
      </c>
      <c r="Z380" s="72">
        <v>1</v>
      </c>
      <c r="AA380" s="72">
        <v>21</v>
      </c>
      <c r="AB380" s="72">
        <v>6</v>
      </c>
      <c r="AC380" s="72">
        <v>1</v>
      </c>
      <c r="AD380" s="72">
        <v>0</v>
      </c>
      <c r="AE380" s="72">
        <v>7</v>
      </c>
      <c r="AF380" s="72">
        <v>9</v>
      </c>
      <c r="AG380" s="72">
        <v>0</v>
      </c>
      <c r="AH380" s="72">
        <v>0</v>
      </c>
      <c r="AI380" s="72">
        <v>9</v>
      </c>
      <c r="AJ380" s="70">
        <v>1</v>
      </c>
      <c r="AK380" s="73">
        <v>0</v>
      </c>
      <c r="AL380" s="73">
        <v>25</v>
      </c>
      <c r="AM380" s="72">
        <v>42</v>
      </c>
      <c r="AN380" s="72">
        <v>5</v>
      </c>
      <c r="AO380" s="74">
        <v>1</v>
      </c>
      <c r="AP380" s="74">
        <v>26</v>
      </c>
      <c r="AQ380" s="74">
        <v>47</v>
      </c>
      <c r="AR380" s="74">
        <v>0</v>
      </c>
      <c r="AS380" s="74">
        <v>0</v>
      </c>
    </row>
    <row r="381" spans="1:45">
      <c r="A381" t="s">
        <v>1487</v>
      </c>
      <c r="B381" t="s">
        <v>1447</v>
      </c>
      <c r="C381" t="s">
        <v>727</v>
      </c>
      <c r="D381" t="s">
        <v>1488</v>
      </c>
      <c r="E381" s="298" t="s">
        <v>28</v>
      </c>
      <c r="G381">
        <v>9</v>
      </c>
      <c r="H381" s="69">
        <f t="shared" si="5"/>
        <v>12</v>
      </c>
      <c r="I381" s="70">
        <v>4</v>
      </c>
      <c r="J381" s="70">
        <v>0</v>
      </c>
      <c r="K381" s="70">
        <v>1</v>
      </c>
      <c r="L381" s="70">
        <v>5</v>
      </c>
      <c r="M381" s="70">
        <v>2</v>
      </c>
      <c r="N381" s="70">
        <v>0</v>
      </c>
      <c r="O381" s="70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3</v>
      </c>
      <c r="Y381" s="72">
        <v>2</v>
      </c>
      <c r="Z381" s="72">
        <v>0</v>
      </c>
      <c r="AA381" s="72">
        <v>5</v>
      </c>
      <c r="AB381" s="72">
        <v>0</v>
      </c>
      <c r="AC381" s="72">
        <v>2</v>
      </c>
      <c r="AD381" s="72">
        <v>0</v>
      </c>
      <c r="AE381" s="72">
        <v>2</v>
      </c>
      <c r="AF381" s="72">
        <v>11</v>
      </c>
      <c r="AG381" s="72">
        <v>0</v>
      </c>
      <c r="AH381" s="72">
        <v>0</v>
      </c>
      <c r="AI381" s="72">
        <v>11</v>
      </c>
      <c r="AJ381" s="70">
        <v>1</v>
      </c>
      <c r="AK381" s="73">
        <v>0</v>
      </c>
      <c r="AL381" s="73">
        <v>2</v>
      </c>
      <c r="AM381" s="72">
        <v>9</v>
      </c>
      <c r="AN381" s="72">
        <v>2</v>
      </c>
      <c r="AO381" s="74">
        <v>1</v>
      </c>
      <c r="AP381" s="74">
        <v>3</v>
      </c>
      <c r="AQ381" s="74">
        <v>11</v>
      </c>
      <c r="AR381" s="74">
        <v>0</v>
      </c>
      <c r="AS381" s="74">
        <v>0</v>
      </c>
    </row>
    <row r="382" spans="1:45">
      <c r="A382" t="s">
        <v>1489</v>
      </c>
      <c r="B382" t="s">
        <v>1447</v>
      </c>
      <c r="C382" t="s">
        <v>727</v>
      </c>
      <c r="D382" t="s">
        <v>1490</v>
      </c>
      <c r="E382" s="298" t="s">
        <v>28</v>
      </c>
      <c r="G382">
        <v>8</v>
      </c>
      <c r="H382" s="69">
        <f t="shared" si="5"/>
        <v>10</v>
      </c>
      <c r="I382" s="70">
        <v>3</v>
      </c>
      <c r="J382" s="70">
        <v>0</v>
      </c>
      <c r="K382" s="70">
        <v>1</v>
      </c>
      <c r="L382" s="70">
        <v>4</v>
      </c>
      <c r="M382" s="70">
        <v>2</v>
      </c>
      <c r="N382" s="70">
        <v>0</v>
      </c>
      <c r="O382" s="70">
        <v>0</v>
      </c>
      <c r="P382" s="72">
        <v>0</v>
      </c>
      <c r="Q382" s="72">
        <v>0</v>
      </c>
      <c r="R382" s="72">
        <v>0</v>
      </c>
      <c r="S382" s="72">
        <v>0</v>
      </c>
      <c r="T382" s="72">
        <v>0</v>
      </c>
      <c r="U382" s="72">
        <v>0</v>
      </c>
      <c r="V382" s="72">
        <v>0</v>
      </c>
      <c r="W382" s="72">
        <v>0</v>
      </c>
      <c r="X382" s="72">
        <v>2</v>
      </c>
      <c r="Y382" s="72">
        <v>2</v>
      </c>
      <c r="Z382" s="72">
        <v>0</v>
      </c>
      <c r="AA382" s="72">
        <v>4</v>
      </c>
      <c r="AB382" s="72">
        <v>5</v>
      </c>
      <c r="AC382" s="72">
        <v>1</v>
      </c>
      <c r="AD382" s="72">
        <v>0</v>
      </c>
      <c r="AE382" s="72">
        <v>6</v>
      </c>
      <c r="AF382" s="72">
        <v>6</v>
      </c>
      <c r="AG382" s="72">
        <v>0</v>
      </c>
      <c r="AH382" s="72">
        <v>0</v>
      </c>
      <c r="AI382" s="72">
        <v>6</v>
      </c>
      <c r="AJ382" s="70">
        <v>1</v>
      </c>
      <c r="AK382" s="73">
        <v>0</v>
      </c>
      <c r="AL382" s="73">
        <v>3</v>
      </c>
      <c r="AM382" s="72">
        <v>7</v>
      </c>
      <c r="AN382" s="72">
        <v>4</v>
      </c>
      <c r="AO382" s="74">
        <v>1</v>
      </c>
      <c r="AP382" s="74">
        <v>4</v>
      </c>
      <c r="AQ382" s="74">
        <v>9</v>
      </c>
      <c r="AR382" s="74">
        <v>2</v>
      </c>
      <c r="AS382" s="74">
        <v>0</v>
      </c>
    </row>
    <row r="383" spans="1:45">
      <c r="A383" t="s">
        <v>1491</v>
      </c>
      <c r="B383" t="s">
        <v>1447</v>
      </c>
      <c r="C383" t="s">
        <v>727</v>
      </c>
      <c r="D383" t="s">
        <v>1492</v>
      </c>
      <c r="E383" s="298" t="s">
        <v>28</v>
      </c>
      <c r="G383">
        <v>14</v>
      </c>
      <c r="H383" s="69">
        <f t="shared" si="5"/>
        <v>23</v>
      </c>
      <c r="I383" s="70">
        <v>10</v>
      </c>
      <c r="J383" s="70">
        <v>0</v>
      </c>
      <c r="K383" s="70">
        <v>1</v>
      </c>
      <c r="L383" s="70">
        <v>11</v>
      </c>
      <c r="M383" s="70">
        <v>1</v>
      </c>
      <c r="N383" s="70">
        <v>0</v>
      </c>
      <c r="O383" s="70">
        <v>0</v>
      </c>
      <c r="P383" s="72">
        <v>2</v>
      </c>
      <c r="Q383" s="72">
        <v>0</v>
      </c>
      <c r="R383" s="72">
        <v>0</v>
      </c>
      <c r="S383" s="72">
        <v>2</v>
      </c>
      <c r="T383" s="72">
        <v>0</v>
      </c>
      <c r="U383" s="72">
        <v>0</v>
      </c>
      <c r="V383" s="72">
        <v>0</v>
      </c>
      <c r="W383" s="72">
        <v>0</v>
      </c>
      <c r="X383" s="72">
        <v>7</v>
      </c>
      <c r="Y383" s="72">
        <v>2</v>
      </c>
      <c r="Z383" s="72">
        <v>0</v>
      </c>
      <c r="AA383" s="72">
        <v>9</v>
      </c>
      <c r="AB383" s="72">
        <v>14</v>
      </c>
      <c r="AC383" s="72">
        <v>1</v>
      </c>
      <c r="AD383" s="72">
        <v>0</v>
      </c>
      <c r="AE383" s="72">
        <v>15</v>
      </c>
      <c r="AF383" s="72">
        <v>2</v>
      </c>
      <c r="AG383" s="72">
        <v>0</v>
      </c>
      <c r="AH383" s="72">
        <v>0</v>
      </c>
      <c r="AI383" s="72">
        <v>2</v>
      </c>
      <c r="AJ383" s="70">
        <v>1</v>
      </c>
      <c r="AK383" s="73">
        <v>0</v>
      </c>
      <c r="AL383" s="73">
        <v>3</v>
      </c>
      <c r="AM383" s="72">
        <v>13</v>
      </c>
      <c r="AN383" s="72">
        <v>1</v>
      </c>
      <c r="AO383" s="74">
        <v>1</v>
      </c>
      <c r="AP383" s="74">
        <v>4</v>
      </c>
      <c r="AQ383" s="74">
        <v>14</v>
      </c>
      <c r="AR383" s="74">
        <v>0</v>
      </c>
      <c r="AS383" s="74">
        <v>0</v>
      </c>
    </row>
    <row r="384" spans="1:45">
      <c r="A384" t="s">
        <v>1493</v>
      </c>
      <c r="B384" t="s">
        <v>1447</v>
      </c>
      <c r="C384" t="s">
        <v>727</v>
      </c>
      <c r="D384" t="s">
        <v>1494</v>
      </c>
      <c r="E384" s="298" t="s">
        <v>28</v>
      </c>
      <c r="G384">
        <v>10</v>
      </c>
      <c r="H384" s="69">
        <f t="shared" si="5"/>
        <v>14</v>
      </c>
      <c r="I384" s="70">
        <v>5</v>
      </c>
      <c r="J384" s="70">
        <v>0</v>
      </c>
      <c r="K384" s="70">
        <v>1</v>
      </c>
      <c r="L384" s="70">
        <v>6</v>
      </c>
      <c r="M384" s="70">
        <v>2</v>
      </c>
      <c r="N384" s="70">
        <v>0</v>
      </c>
      <c r="O384" s="70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3</v>
      </c>
      <c r="Y384" s="72">
        <v>2</v>
      </c>
      <c r="Z384" s="72">
        <v>0</v>
      </c>
      <c r="AA384" s="72">
        <v>5</v>
      </c>
      <c r="AB384" s="72">
        <v>1</v>
      </c>
      <c r="AC384" s="72">
        <v>0</v>
      </c>
      <c r="AD384" s="72">
        <v>0</v>
      </c>
      <c r="AE384" s="72">
        <v>1</v>
      </c>
      <c r="AF384" s="72">
        <v>12</v>
      </c>
      <c r="AG384" s="72">
        <v>0</v>
      </c>
      <c r="AH384" s="72">
        <v>0</v>
      </c>
      <c r="AI384" s="72">
        <v>12</v>
      </c>
      <c r="AJ384" s="70">
        <v>1</v>
      </c>
      <c r="AK384" s="73">
        <v>0</v>
      </c>
      <c r="AL384" s="73">
        <v>6</v>
      </c>
      <c r="AM384" s="72">
        <v>9</v>
      </c>
      <c r="AN384" s="72">
        <v>2</v>
      </c>
      <c r="AO384" s="74">
        <v>1</v>
      </c>
      <c r="AP384" s="74">
        <v>7</v>
      </c>
      <c r="AQ384" s="74">
        <v>11</v>
      </c>
      <c r="AR384" s="74">
        <v>0</v>
      </c>
      <c r="AS384" s="74">
        <v>0</v>
      </c>
    </row>
    <row r="385" spans="1:45">
      <c r="A385" t="s">
        <v>1495</v>
      </c>
      <c r="B385" t="s">
        <v>1447</v>
      </c>
      <c r="C385" t="s">
        <v>724</v>
      </c>
      <c r="D385" t="s">
        <v>1496</v>
      </c>
      <c r="E385" s="298" t="s">
        <v>28</v>
      </c>
      <c r="G385">
        <v>31</v>
      </c>
      <c r="H385" s="69">
        <f t="shared" si="5"/>
        <v>56</v>
      </c>
      <c r="I385" s="70">
        <v>16</v>
      </c>
      <c r="J385" s="70">
        <v>10</v>
      </c>
      <c r="K385" s="70">
        <v>1</v>
      </c>
      <c r="L385" s="70">
        <v>27</v>
      </c>
      <c r="M385" s="70">
        <v>2</v>
      </c>
      <c r="N385" s="70">
        <v>0</v>
      </c>
      <c r="O385" s="70">
        <v>0</v>
      </c>
      <c r="P385" s="72">
        <v>6</v>
      </c>
      <c r="Q385" s="72">
        <v>0</v>
      </c>
      <c r="R385" s="72">
        <v>0</v>
      </c>
      <c r="S385" s="72">
        <v>6</v>
      </c>
      <c r="T385" s="72">
        <v>4</v>
      </c>
      <c r="U385" s="72">
        <v>2</v>
      </c>
      <c r="V385" s="72">
        <v>0</v>
      </c>
      <c r="W385" s="72">
        <v>6</v>
      </c>
      <c r="X385" s="72">
        <v>13</v>
      </c>
      <c r="Y385" s="72">
        <v>8</v>
      </c>
      <c r="Z385" s="72">
        <v>0</v>
      </c>
      <c r="AA385" s="72">
        <v>21</v>
      </c>
      <c r="AB385" s="72">
        <v>9</v>
      </c>
      <c r="AC385" s="72">
        <v>10</v>
      </c>
      <c r="AD385" s="72">
        <v>0</v>
      </c>
      <c r="AE385" s="72">
        <v>19</v>
      </c>
      <c r="AF385" s="72">
        <v>2</v>
      </c>
      <c r="AG385" s="72">
        <v>1</v>
      </c>
      <c r="AH385" s="72">
        <v>0</v>
      </c>
      <c r="AI385" s="72">
        <v>3</v>
      </c>
      <c r="AJ385" s="70">
        <v>1</v>
      </c>
      <c r="AK385" s="73">
        <v>0</v>
      </c>
      <c r="AL385" s="73">
        <v>7</v>
      </c>
      <c r="AM385" s="72">
        <v>24</v>
      </c>
      <c r="AN385" s="72">
        <v>1</v>
      </c>
      <c r="AO385" s="74">
        <v>1</v>
      </c>
      <c r="AP385" s="74">
        <v>8</v>
      </c>
      <c r="AQ385" s="74">
        <v>25</v>
      </c>
      <c r="AR385" s="74">
        <v>0</v>
      </c>
      <c r="AS385" s="74">
        <v>0</v>
      </c>
    </row>
    <row r="386" spans="1:45">
      <c r="A386" t="s">
        <v>1497</v>
      </c>
      <c r="B386" t="s">
        <v>1447</v>
      </c>
      <c r="C386" t="s">
        <v>724</v>
      </c>
      <c r="D386" t="s">
        <v>1498</v>
      </c>
      <c r="E386" s="298" t="s">
        <v>28</v>
      </c>
      <c r="G386">
        <v>29</v>
      </c>
      <c r="H386" s="69">
        <f t="shared" si="5"/>
        <v>53</v>
      </c>
      <c r="I386" s="70">
        <v>23</v>
      </c>
      <c r="J386" s="70">
        <v>2</v>
      </c>
      <c r="K386" s="70">
        <v>1</v>
      </c>
      <c r="L386" s="70">
        <v>26</v>
      </c>
      <c r="M386" s="70">
        <v>1</v>
      </c>
      <c r="N386" s="70">
        <v>0</v>
      </c>
      <c r="O386" s="70">
        <v>0</v>
      </c>
      <c r="P386" s="72">
        <v>2</v>
      </c>
      <c r="Q386" s="72">
        <v>0</v>
      </c>
      <c r="R386" s="72">
        <v>0</v>
      </c>
      <c r="S386" s="72">
        <v>2</v>
      </c>
      <c r="T386" s="72">
        <v>14</v>
      </c>
      <c r="U386" s="72">
        <v>0</v>
      </c>
      <c r="V386" s="72">
        <v>0</v>
      </c>
      <c r="W386" s="72">
        <v>14</v>
      </c>
      <c r="X386" s="72">
        <v>8</v>
      </c>
      <c r="Y386" s="72">
        <v>2</v>
      </c>
      <c r="Z386" s="72">
        <v>0</v>
      </c>
      <c r="AA386" s="72">
        <v>10</v>
      </c>
      <c r="AB386" s="72">
        <v>24</v>
      </c>
      <c r="AC386" s="72">
        <v>3</v>
      </c>
      <c r="AD386" s="72">
        <v>0</v>
      </c>
      <c r="AE386" s="72">
        <v>27</v>
      </c>
      <c r="AF386" s="72">
        <v>3</v>
      </c>
      <c r="AG386" s="72">
        <v>2</v>
      </c>
      <c r="AH386" s="72">
        <v>0</v>
      </c>
      <c r="AI386" s="72">
        <v>5</v>
      </c>
      <c r="AJ386" s="70">
        <v>1</v>
      </c>
      <c r="AK386" s="73">
        <v>0</v>
      </c>
      <c r="AL386" s="73">
        <v>10</v>
      </c>
      <c r="AM386" s="72">
        <v>20</v>
      </c>
      <c r="AN386" s="72">
        <v>2</v>
      </c>
      <c r="AO386" s="74">
        <v>1</v>
      </c>
      <c r="AP386" s="74">
        <v>10</v>
      </c>
      <c r="AQ386" s="74">
        <v>21</v>
      </c>
      <c r="AR386" s="74">
        <v>1</v>
      </c>
      <c r="AS386" s="74">
        <v>0</v>
      </c>
    </row>
    <row r="387" spans="1:45">
      <c r="A387" t="s">
        <v>1499</v>
      </c>
      <c r="B387" t="s">
        <v>1447</v>
      </c>
      <c r="C387" t="s">
        <v>727</v>
      </c>
      <c r="D387" t="s">
        <v>1500</v>
      </c>
      <c r="E387" s="298" t="s">
        <v>28</v>
      </c>
      <c r="G387">
        <v>19</v>
      </c>
      <c r="H387" s="69">
        <f t="shared" si="5"/>
        <v>30</v>
      </c>
      <c r="I387" s="70">
        <v>12</v>
      </c>
      <c r="J387" s="70">
        <v>0</v>
      </c>
      <c r="K387" s="70">
        <v>1</v>
      </c>
      <c r="L387" s="70">
        <v>13</v>
      </c>
      <c r="M387" s="70">
        <v>4</v>
      </c>
      <c r="N387" s="70">
        <v>0</v>
      </c>
      <c r="O387" s="70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3</v>
      </c>
      <c r="Y387" s="72">
        <v>3</v>
      </c>
      <c r="Z387" s="72">
        <v>0</v>
      </c>
      <c r="AA387" s="72">
        <v>6</v>
      </c>
      <c r="AB387" s="72">
        <v>19</v>
      </c>
      <c r="AC387" s="72">
        <v>0</v>
      </c>
      <c r="AD387" s="72">
        <v>0</v>
      </c>
      <c r="AE387" s="72">
        <v>19</v>
      </c>
      <c r="AF387" s="72">
        <v>12</v>
      </c>
      <c r="AG387" s="72">
        <v>0</v>
      </c>
      <c r="AH387" s="72">
        <v>0</v>
      </c>
      <c r="AI387" s="72">
        <v>12</v>
      </c>
      <c r="AJ387" s="70">
        <v>1</v>
      </c>
      <c r="AK387" s="73">
        <v>0</v>
      </c>
      <c r="AL387" s="73">
        <v>3</v>
      </c>
      <c r="AM387" s="72">
        <v>3</v>
      </c>
      <c r="AN387" s="72">
        <v>20</v>
      </c>
      <c r="AO387" s="74">
        <v>1</v>
      </c>
      <c r="AP387" s="74">
        <v>4</v>
      </c>
      <c r="AQ387" s="74">
        <v>9</v>
      </c>
      <c r="AR387" s="74">
        <v>14</v>
      </c>
      <c r="AS387" s="74">
        <v>0</v>
      </c>
    </row>
    <row r="388" spans="1:45">
      <c r="A388" t="s">
        <v>1501</v>
      </c>
      <c r="B388" t="s">
        <v>1447</v>
      </c>
      <c r="C388" t="s">
        <v>730</v>
      </c>
      <c r="D388" t="s">
        <v>1502</v>
      </c>
      <c r="E388" s="298" t="s">
        <v>28</v>
      </c>
      <c r="G388">
        <v>30</v>
      </c>
      <c r="H388" s="69">
        <f t="shared" si="5"/>
        <v>56</v>
      </c>
      <c r="I388" s="70">
        <v>26</v>
      </c>
      <c r="J388" s="70">
        <v>0</v>
      </c>
      <c r="K388" s="70">
        <v>2</v>
      </c>
      <c r="L388" s="70">
        <v>28</v>
      </c>
      <c r="M388" s="70">
        <v>0</v>
      </c>
      <c r="N388" s="70">
        <v>0</v>
      </c>
      <c r="O388" s="70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10</v>
      </c>
      <c r="Y388" s="72">
        <v>2</v>
      </c>
      <c r="Z388" s="72">
        <v>0</v>
      </c>
      <c r="AA388" s="72">
        <v>12</v>
      </c>
      <c r="AB388" s="72">
        <v>17</v>
      </c>
      <c r="AC388" s="72">
        <v>0</v>
      </c>
      <c r="AD388" s="72">
        <v>1</v>
      </c>
      <c r="AE388" s="72">
        <v>18</v>
      </c>
      <c r="AF388" s="72">
        <v>26</v>
      </c>
      <c r="AG388" s="72">
        <v>3</v>
      </c>
      <c r="AH388" s="72">
        <v>1</v>
      </c>
      <c r="AI388" s="72">
        <v>30</v>
      </c>
      <c r="AJ388" s="70">
        <v>1</v>
      </c>
      <c r="AK388" s="73">
        <v>0</v>
      </c>
      <c r="AL388" s="73">
        <v>8</v>
      </c>
      <c r="AM388" s="72">
        <v>14</v>
      </c>
      <c r="AN388" s="72">
        <v>9</v>
      </c>
      <c r="AO388" s="74">
        <v>1</v>
      </c>
      <c r="AP388" s="74">
        <v>6</v>
      </c>
      <c r="AQ388" s="74">
        <v>23</v>
      </c>
      <c r="AR388" s="74">
        <v>0</v>
      </c>
      <c r="AS388" s="74">
        <v>0</v>
      </c>
    </row>
    <row r="389" spans="1:45">
      <c r="A389" t="s">
        <v>1503</v>
      </c>
      <c r="B389" t="s">
        <v>1447</v>
      </c>
      <c r="C389" t="s">
        <v>727</v>
      </c>
      <c r="D389" t="s">
        <v>1504</v>
      </c>
      <c r="E389" s="298" t="s">
        <v>28</v>
      </c>
      <c r="G389">
        <v>22</v>
      </c>
      <c r="H389" s="69">
        <f t="shared" si="5"/>
        <v>41</v>
      </c>
      <c r="I389" s="70">
        <v>16</v>
      </c>
      <c r="J389" s="70">
        <v>1</v>
      </c>
      <c r="K389" s="70">
        <v>3</v>
      </c>
      <c r="L389" s="70">
        <v>20</v>
      </c>
      <c r="M389" s="70">
        <v>0</v>
      </c>
      <c r="N389" s="70">
        <v>0</v>
      </c>
      <c r="O389" s="70">
        <v>1</v>
      </c>
      <c r="P389" s="72">
        <v>0</v>
      </c>
      <c r="Q389" s="72">
        <v>0</v>
      </c>
      <c r="R389" s="72">
        <v>0</v>
      </c>
      <c r="S389" s="72">
        <v>0</v>
      </c>
      <c r="T389" s="72">
        <v>2</v>
      </c>
      <c r="U389" s="72">
        <v>0</v>
      </c>
      <c r="V389" s="72">
        <v>0</v>
      </c>
      <c r="W389" s="72">
        <v>2</v>
      </c>
      <c r="X389" s="72">
        <v>3</v>
      </c>
      <c r="Y389" s="72">
        <v>2</v>
      </c>
      <c r="Z389" s="72">
        <v>0</v>
      </c>
      <c r="AA389" s="72">
        <v>5</v>
      </c>
      <c r="AB389" s="72">
        <v>13</v>
      </c>
      <c r="AC389" s="72">
        <v>1</v>
      </c>
      <c r="AD389" s="72">
        <v>3</v>
      </c>
      <c r="AE389" s="72">
        <v>17</v>
      </c>
      <c r="AF389" s="72">
        <v>19</v>
      </c>
      <c r="AG389" s="72">
        <v>0</v>
      </c>
      <c r="AH389" s="72">
        <v>0</v>
      </c>
      <c r="AI389" s="72">
        <v>19</v>
      </c>
      <c r="AJ389" s="70">
        <v>1</v>
      </c>
      <c r="AK389" s="73">
        <v>0</v>
      </c>
      <c r="AL389" s="73">
        <v>9</v>
      </c>
      <c r="AM389" s="72">
        <v>27</v>
      </c>
      <c r="AN389" s="72">
        <v>6</v>
      </c>
      <c r="AO389" s="74">
        <v>1</v>
      </c>
      <c r="AP389" s="74">
        <v>8</v>
      </c>
      <c r="AQ389" s="74">
        <v>34</v>
      </c>
      <c r="AR389" s="74">
        <v>0</v>
      </c>
      <c r="AS389" s="74">
        <v>0</v>
      </c>
    </row>
    <row r="390" spans="1:45">
      <c r="A390" t="s">
        <v>1505</v>
      </c>
      <c r="B390" t="s">
        <v>1447</v>
      </c>
      <c r="C390" t="s">
        <v>724</v>
      </c>
      <c r="D390" t="s">
        <v>1506</v>
      </c>
      <c r="E390" s="298" t="s">
        <v>28</v>
      </c>
      <c r="G390">
        <v>0</v>
      </c>
      <c r="H390" s="69">
        <f t="shared" ref="H390:H453" si="6">SUM(I390,J390,K390,L390,M390,N390,O390)</f>
        <v>0</v>
      </c>
      <c r="I390" s="70"/>
      <c r="J390" s="70"/>
      <c r="K390" s="70"/>
      <c r="L390" s="70"/>
      <c r="M390" s="70">
        <v>0</v>
      </c>
      <c r="N390" s="70">
        <v>0</v>
      </c>
      <c r="O390" s="70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0</v>
      </c>
      <c r="U390" s="72">
        <v>0</v>
      </c>
      <c r="V390" s="72">
        <v>0</v>
      </c>
      <c r="W390" s="72">
        <v>0</v>
      </c>
      <c r="X390" s="72">
        <v>0</v>
      </c>
      <c r="Y390" s="72">
        <v>0</v>
      </c>
      <c r="Z390" s="72">
        <v>0</v>
      </c>
      <c r="AA390" s="72">
        <v>0</v>
      </c>
      <c r="AB390" s="72">
        <v>0</v>
      </c>
      <c r="AC390" s="72">
        <v>0</v>
      </c>
      <c r="AD390" s="72">
        <v>0</v>
      </c>
      <c r="AE390" s="72">
        <v>0</v>
      </c>
      <c r="AF390" s="72">
        <v>0</v>
      </c>
      <c r="AG390" s="72">
        <v>0</v>
      </c>
      <c r="AH390" s="72">
        <v>0</v>
      </c>
      <c r="AI390" s="72">
        <v>0</v>
      </c>
      <c r="AJ390" s="70">
        <v>0</v>
      </c>
      <c r="AK390" s="73">
        <v>0</v>
      </c>
      <c r="AL390" s="73">
        <v>0</v>
      </c>
      <c r="AM390" s="72">
        <v>0</v>
      </c>
      <c r="AN390" s="72">
        <v>0</v>
      </c>
      <c r="AO390" s="74">
        <v>0</v>
      </c>
      <c r="AP390" s="74">
        <v>0</v>
      </c>
      <c r="AQ390" s="74">
        <v>0</v>
      </c>
      <c r="AR390" s="74">
        <v>0</v>
      </c>
      <c r="AS390" s="74">
        <v>0</v>
      </c>
    </row>
    <row r="391" spans="1:45">
      <c r="A391" t="s">
        <v>1507</v>
      </c>
      <c r="B391" t="s">
        <v>1447</v>
      </c>
      <c r="C391" t="s">
        <v>730</v>
      </c>
      <c r="D391" t="s">
        <v>1508</v>
      </c>
      <c r="E391" s="298" t="s">
        <v>28</v>
      </c>
      <c r="G391">
        <v>9</v>
      </c>
      <c r="H391" s="69">
        <f t="shared" si="6"/>
        <v>13</v>
      </c>
      <c r="I391" s="70">
        <v>4</v>
      </c>
      <c r="J391" s="70">
        <v>1</v>
      </c>
      <c r="K391" s="70">
        <v>1</v>
      </c>
      <c r="L391" s="70">
        <v>6</v>
      </c>
      <c r="M391" s="70">
        <v>1</v>
      </c>
      <c r="N391" s="70">
        <v>0</v>
      </c>
      <c r="O391" s="70">
        <v>0</v>
      </c>
      <c r="P391" s="72">
        <v>0</v>
      </c>
      <c r="Q391" s="72">
        <v>0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0</v>
      </c>
      <c r="X391" s="72">
        <v>2</v>
      </c>
      <c r="Y391" s="72">
        <v>2</v>
      </c>
      <c r="Z391" s="72">
        <v>0</v>
      </c>
      <c r="AA391" s="72">
        <v>4</v>
      </c>
      <c r="AB391" s="72">
        <v>3</v>
      </c>
      <c r="AC391" s="72">
        <v>3</v>
      </c>
      <c r="AD391" s="72">
        <v>0</v>
      </c>
      <c r="AE391" s="72">
        <v>6</v>
      </c>
      <c r="AF391" s="72">
        <v>7</v>
      </c>
      <c r="AG391" s="72">
        <v>0</v>
      </c>
      <c r="AH391" s="72">
        <v>0</v>
      </c>
      <c r="AI391" s="72">
        <v>7</v>
      </c>
      <c r="AJ391" s="70">
        <v>1</v>
      </c>
      <c r="AK391" s="73">
        <v>0</v>
      </c>
      <c r="AL391" s="73">
        <v>4</v>
      </c>
      <c r="AM391" s="72">
        <v>6</v>
      </c>
      <c r="AN391" s="72">
        <v>6</v>
      </c>
      <c r="AO391" s="74">
        <v>1</v>
      </c>
      <c r="AP391" s="74">
        <v>6</v>
      </c>
      <c r="AQ391" s="74">
        <v>12</v>
      </c>
      <c r="AR391" s="74">
        <v>0</v>
      </c>
      <c r="AS391" s="74">
        <v>0</v>
      </c>
    </row>
    <row r="392" spans="1:45">
      <c r="A392" t="s">
        <v>1509</v>
      </c>
      <c r="B392" t="s">
        <v>1447</v>
      </c>
      <c r="C392" t="s">
        <v>730</v>
      </c>
      <c r="D392" t="s">
        <v>1510</v>
      </c>
      <c r="E392" s="298" t="s">
        <v>28</v>
      </c>
      <c r="G392">
        <v>12</v>
      </c>
      <c r="H392" s="69">
        <f t="shared" si="6"/>
        <v>20</v>
      </c>
      <c r="I392" s="70">
        <v>9</v>
      </c>
      <c r="J392" s="70">
        <v>0</v>
      </c>
      <c r="K392" s="70">
        <v>1</v>
      </c>
      <c r="L392" s="70">
        <v>10</v>
      </c>
      <c r="M392" s="70">
        <v>0</v>
      </c>
      <c r="N392" s="70">
        <v>0</v>
      </c>
      <c r="O392" s="70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4</v>
      </c>
      <c r="Y392" s="72">
        <v>3</v>
      </c>
      <c r="Z392" s="72">
        <v>0</v>
      </c>
      <c r="AA392" s="72">
        <v>7</v>
      </c>
      <c r="AB392" s="72">
        <v>3</v>
      </c>
      <c r="AC392" s="72">
        <v>0</v>
      </c>
      <c r="AD392" s="72">
        <v>0</v>
      </c>
      <c r="AE392" s="72">
        <v>3</v>
      </c>
      <c r="AF392" s="72">
        <v>11</v>
      </c>
      <c r="AG392" s="72">
        <v>1</v>
      </c>
      <c r="AH392" s="72">
        <v>0</v>
      </c>
      <c r="AI392" s="72">
        <v>12</v>
      </c>
      <c r="AJ392" s="70">
        <v>1</v>
      </c>
      <c r="AK392" s="73">
        <v>0</v>
      </c>
      <c r="AL392" s="73">
        <v>4</v>
      </c>
      <c r="AM392" s="72">
        <v>10</v>
      </c>
      <c r="AN392" s="72">
        <v>10</v>
      </c>
      <c r="AO392" s="74">
        <v>1</v>
      </c>
      <c r="AP392" s="74">
        <v>5</v>
      </c>
      <c r="AQ392" s="74">
        <v>20</v>
      </c>
      <c r="AR392" s="74">
        <v>0</v>
      </c>
      <c r="AS392" s="74">
        <v>0</v>
      </c>
    </row>
    <row r="393" spans="1:45">
      <c r="A393" t="s">
        <v>1511</v>
      </c>
      <c r="B393" t="s">
        <v>1447</v>
      </c>
      <c r="C393" t="s">
        <v>727</v>
      </c>
      <c r="D393" t="s">
        <v>1512</v>
      </c>
      <c r="E393" s="298" t="s">
        <v>28</v>
      </c>
      <c r="G393">
        <v>24</v>
      </c>
      <c r="H393" s="69">
        <f t="shared" si="6"/>
        <v>39</v>
      </c>
      <c r="I393" s="70">
        <v>15</v>
      </c>
      <c r="J393" s="70">
        <v>1</v>
      </c>
      <c r="K393" s="70">
        <v>1</v>
      </c>
      <c r="L393" s="70">
        <v>17</v>
      </c>
      <c r="M393" s="70">
        <v>5</v>
      </c>
      <c r="N393" s="70">
        <v>0</v>
      </c>
      <c r="O393" s="70">
        <v>0</v>
      </c>
      <c r="P393" s="72">
        <v>0</v>
      </c>
      <c r="Q393" s="72">
        <v>0</v>
      </c>
      <c r="R393" s="72">
        <v>0</v>
      </c>
      <c r="S393" s="72">
        <v>0</v>
      </c>
      <c r="T393" s="72">
        <v>2</v>
      </c>
      <c r="U393" s="72">
        <v>0</v>
      </c>
      <c r="V393" s="72">
        <v>0</v>
      </c>
      <c r="W393" s="72">
        <v>2</v>
      </c>
      <c r="X393" s="72">
        <v>4</v>
      </c>
      <c r="Y393" s="72">
        <v>2</v>
      </c>
      <c r="Z393" s="72">
        <v>0</v>
      </c>
      <c r="AA393" s="72">
        <v>6</v>
      </c>
      <c r="AB393" s="72">
        <v>8</v>
      </c>
      <c r="AC393" s="72">
        <v>3</v>
      </c>
      <c r="AD393" s="72">
        <v>0</v>
      </c>
      <c r="AE393" s="72">
        <v>11</v>
      </c>
      <c r="AF393" s="72">
        <v>27</v>
      </c>
      <c r="AG393" s="72">
        <v>2</v>
      </c>
      <c r="AH393" s="72">
        <v>0</v>
      </c>
      <c r="AI393" s="72">
        <v>29</v>
      </c>
      <c r="AJ393" s="70">
        <v>1</v>
      </c>
      <c r="AK393" s="73">
        <v>0</v>
      </c>
      <c r="AL393" s="73">
        <v>5</v>
      </c>
      <c r="AM393" s="72">
        <v>14</v>
      </c>
      <c r="AN393" s="72">
        <v>1</v>
      </c>
      <c r="AO393" s="74">
        <v>1</v>
      </c>
      <c r="AP393" s="74">
        <v>7</v>
      </c>
      <c r="AQ393" s="74">
        <v>15</v>
      </c>
      <c r="AR393" s="74">
        <v>0</v>
      </c>
      <c r="AS393" s="74">
        <v>0</v>
      </c>
    </row>
    <row r="394" spans="1:45">
      <c r="A394" t="s">
        <v>1513</v>
      </c>
      <c r="B394" t="s">
        <v>1447</v>
      </c>
      <c r="C394" t="s">
        <v>727</v>
      </c>
      <c r="D394" t="s">
        <v>1514</v>
      </c>
      <c r="E394" s="298" t="s">
        <v>28</v>
      </c>
      <c r="G394">
        <v>8</v>
      </c>
      <c r="H394" s="69">
        <f t="shared" si="6"/>
        <v>11</v>
      </c>
      <c r="I394" s="70">
        <v>3</v>
      </c>
      <c r="J394" s="70">
        <v>1</v>
      </c>
      <c r="K394" s="70">
        <v>1</v>
      </c>
      <c r="L394" s="70">
        <v>5</v>
      </c>
      <c r="M394" s="70">
        <v>1</v>
      </c>
      <c r="N394" s="70">
        <v>0</v>
      </c>
      <c r="O394" s="70">
        <v>0</v>
      </c>
      <c r="P394" s="72">
        <v>0</v>
      </c>
      <c r="Q394" s="72">
        <v>0</v>
      </c>
      <c r="R394" s="72">
        <v>0</v>
      </c>
      <c r="S394" s="72">
        <v>0</v>
      </c>
      <c r="T394" s="72">
        <v>0</v>
      </c>
      <c r="U394" s="72">
        <v>0</v>
      </c>
      <c r="V394" s="72">
        <v>0</v>
      </c>
      <c r="W394" s="72">
        <v>0</v>
      </c>
      <c r="X394" s="72">
        <v>2</v>
      </c>
      <c r="Y394" s="72">
        <v>2</v>
      </c>
      <c r="Z394" s="72">
        <v>0</v>
      </c>
      <c r="AA394" s="72">
        <v>4</v>
      </c>
      <c r="AB394" s="72">
        <v>3</v>
      </c>
      <c r="AC394" s="72">
        <v>0</v>
      </c>
      <c r="AD394" s="72">
        <v>0</v>
      </c>
      <c r="AE394" s="72">
        <v>3</v>
      </c>
      <c r="AF394" s="72">
        <v>5</v>
      </c>
      <c r="AG394" s="72">
        <v>0</v>
      </c>
      <c r="AH394" s="72">
        <v>0</v>
      </c>
      <c r="AI394" s="72">
        <v>5</v>
      </c>
      <c r="AJ394" s="70">
        <v>1</v>
      </c>
      <c r="AK394" s="73">
        <v>0</v>
      </c>
      <c r="AL394" s="73">
        <v>2</v>
      </c>
      <c r="AM394" s="72">
        <v>8</v>
      </c>
      <c r="AN394" s="72">
        <v>5</v>
      </c>
      <c r="AO394" s="74">
        <v>1</v>
      </c>
      <c r="AP394" s="74">
        <v>3</v>
      </c>
      <c r="AQ394" s="74">
        <v>13</v>
      </c>
      <c r="AR394" s="74">
        <v>0</v>
      </c>
      <c r="AS394" s="74">
        <v>0</v>
      </c>
    </row>
    <row r="395" spans="1:45">
      <c r="A395" t="s">
        <v>1515</v>
      </c>
      <c r="B395" t="s">
        <v>1516</v>
      </c>
      <c r="C395" t="s">
        <v>727</v>
      </c>
      <c r="D395" t="s">
        <v>1517</v>
      </c>
      <c r="E395" s="298" t="s">
        <v>28</v>
      </c>
      <c r="G395">
        <v>10</v>
      </c>
      <c r="H395" s="69">
        <f t="shared" si="6"/>
        <v>16</v>
      </c>
      <c r="I395" s="70">
        <v>5</v>
      </c>
      <c r="J395" s="70">
        <v>1</v>
      </c>
      <c r="K395" s="70">
        <v>2</v>
      </c>
      <c r="L395" s="70">
        <v>8</v>
      </c>
      <c r="M395" s="70">
        <v>0</v>
      </c>
      <c r="N395" s="70">
        <v>0</v>
      </c>
      <c r="O395" s="70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3</v>
      </c>
      <c r="U395" s="72">
        <v>0</v>
      </c>
      <c r="V395" s="72">
        <v>0</v>
      </c>
      <c r="W395" s="72">
        <v>3</v>
      </c>
      <c r="X395" s="72">
        <v>9</v>
      </c>
      <c r="Y395" s="72">
        <v>4</v>
      </c>
      <c r="Z395" s="72">
        <v>0</v>
      </c>
      <c r="AA395" s="72">
        <v>13</v>
      </c>
      <c r="AB395" s="72">
        <v>1</v>
      </c>
      <c r="AC395" s="72">
        <v>0</v>
      </c>
      <c r="AD395" s="72">
        <v>2</v>
      </c>
      <c r="AE395" s="72">
        <v>3</v>
      </c>
      <c r="AF395" s="72">
        <v>0</v>
      </c>
      <c r="AG395" s="72">
        <v>0</v>
      </c>
      <c r="AH395" s="72">
        <v>0</v>
      </c>
      <c r="AI395" s="72">
        <v>0</v>
      </c>
      <c r="AJ395" s="70">
        <v>0</v>
      </c>
      <c r="AK395" s="73">
        <v>0</v>
      </c>
      <c r="AL395" s="73">
        <v>4</v>
      </c>
      <c r="AM395" s="72">
        <v>7</v>
      </c>
      <c r="AN395" s="72">
        <v>8</v>
      </c>
      <c r="AO395" s="74">
        <v>1</v>
      </c>
      <c r="AP395" s="74">
        <v>5</v>
      </c>
      <c r="AQ395" s="74">
        <v>14</v>
      </c>
      <c r="AR395" s="74">
        <v>0</v>
      </c>
      <c r="AS395" s="74">
        <v>0</v>
      </c>
    </row>
    <row r="396" spans="1:45">
      <c r="A396" t="s">
        <v>1518</v>
      </c>
      <c r="B396" t="s">
        <v>1516</v>
      </c>
      <c r="C396" t="s">
        <v>727</v>
      </c>
      <c r="D396" t="s">
        <v>1519</v>
      </c>
      <c r="E396" s="298" t="s">
        <v>28</v>
      </c>
      <c r="G396">
        <v>10</v>
      </c>
      <c r="H396" s="69">
        <f t="shared" si="6"/>
        <v>13</v>
      </c>
      <c r="I396" s="70">
        <v>4</v>
      </c>
      <c r="J396" s="70">
        <v>0</v>
      </c>
      <c r="K396" s="70">
        <v>1</v>
      </c>
      <c r="L396" s="70">
        <v>5</v>
      </c>
      <c r="M396" s="70">
        <v>3</v>
      </c>
      <c r="N396" s="70">
        <v>0</v>
      </c>
      <c r="O396" s="70">
        <v>0</v>
      </c>
      <c r="P396" s="72">
        <v>1</v>
      </c>
      <c r="Q396" s="72">
        <v>0</v>
      </c>
      <c r="R396" s="72">
        <v>0</v>
      </c>
      <c r="S396" s="72">
        <v>1</v>
      </c>
      <c r="T396" s="72">
        <v>1</v>
      </c>
      <c r="U396" s="72">
        <v>0</v>
      </c>
      <c r="V396" s="72">
        <v>0</v>
      </c>
      <c r="W396" s="72">
        <v>1</v>
      </c>
      <c r="X396" s="72">
        <v>3</v>
      </c>
      <c r="Y396" s="72">
        <v>3</v>
      </c>
      <c r="Z396" s="72">
        <v>0</v>
      </c>
      <c r="AA396" s="72">
        <v>6</v>
      </c>
      <c r="AB396" s="72">
        <v>14</v>
      </c>
      <c r="AC396" s="72">
        <v>0</v>
      </c>
      <c r="AD396" s="72">
        <v>0</v>
      </c>
      <c r="AE396" s="72">
        <v>14</v>
      </c>
      <c r="AF396" s="72">
        <v>0</v>
      </c>
      <c r="AG396" s="72">
        <v>0</v>
      </c>
      <c r="AH396" s="72">
        <v>0</v>
      </c>
      <c r="AI396" s="72">
        <v>0</v>
      </c>
      <c r="AJ396" s="70">
        <v>1</v>
      </c>
      <c r="AK396" s="73">
        <v>0</v>
      </c>
      <c r="AL396" s="73">
        <v>2</v>
      </c>
      <c r="AM396" s="72">
        <v>6</v>
      </c>
      <c r="AN396" s="72">
        <v>1</v>
      </c>
      <c r="AO396" s="74">
        <v>1</v>
      </c>
      <c r="AP396" s="74">
        <v>3</v>
      </c>
      <c r="AQ396" s="74">
        <v>7</v>
      </c>
      <c r="AR396" s="74">
        <v>0</v>
      </c>
      <c r="AS396" s="74">
        <v>0</v>
      </c>
    </row>
    <row r="397" spans="1:45">
      <c r="A397" t="s">
        <v>1520</v>
      </c>
      <c r="B397" t="s">
        <v>1516</v>
      </c>
      <c r="C397" t="s">
        <v>727</v>
      </c>
      <c r="D397" t="s">
        <v>1521</v>
      </c>
      <c r="E397" s="298" t="s">
        <v>28</v>
      </c>
      <c r="G397">
        <v>44</v>
      </c>
      <c r="H397" s="69">
        <f t="shared" si="6"/>
        <v>69</v>
      </c>
      <c r="I397" s="70">
        <v>26</v>
      </c>
      <c r="J397" s="70">
        <v>0</v>
      </c>
      <c r="K397" s="70">
        <v>1</v>
      </c>
      <c r="L397" s="70">
        <v>27</v>
      </c>
      <c r="M397" s="70">
        <v>15</v>
      </c>
      <c r="N397" s="70">
        <v>0</v>
      </c>
      <c r="O397" s="70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0</v>
      </c>
      <c r="X397" s="72">
        <v>9</v>
      </c>
      <c r="Y397" s="72">
        <v>2</v>
      </c>
      <c r="Z397" s="72">
        <v>0</v>
      </c>
      <c r="AA397" s="72">
        <v>11</v>
      </c>
      <c r="AB397" s="72">
        <v>74</v>
      </c>
      <c r="AC397" s="72">
        <v>1</v>
      </c>
      <c r="AD397" s="72">
        <v>0</v>
      </c>
      <c r="AE397" s="72">
        <v>75</v>
      </c>
      <c r="AF397" s="72">
        <v>1</v>
      </c>
      <c r="AG397" s="72">
        <v>0</v>
      </c>
      <c r="AH397" s="72">
        <v>0</v>
      </c>
      <c r="AI397" s="72">
        <v>1</v>
      </c>
      <c r="AJ397" s="70">
        <v>1</v>
      </c>
      <c r="AK397" s="73">
        <v>0</v>
      </c>
      <c r="AL397" s="73">
        <v>5</v>
      </c>
      <c r="AM397" s="72">
        <v>15</v>
      </c>
      <c r="AN397" s="72">
        <v>6</v>
      </c>
      <c r="AO397" s="74">
        <v>0</v>
      </c>
      <c r="AP397" s="74">
        <v>7</v>
      </c>
      <c r="AQ397" s="74">
        <v>21</v>
      </c>
      <c r="AR397" s="74">
        <v>0</v>
      </c>
      <c r="AS397" s="74">
        <v>0</v>
      </c>
    </row>
    <row r="398" spans="1:45">
      <c r="A398" t="s">
        <v>1522</v>
      </c>
      <c r="B398" t="s">
        <v>1516</v>
      </c>
      <c r="C398" t="s">
        <v>727</v>
      </c>
      <c r="D398" t="s">
        <v>1523</v>
      </c>
      <c r="E398" s="298" t="s">
        <v>28</v>
      </c>
      <c r="G398">
        <v>18</v>
      </c>
      <c r="H398" s="69">
        <f t="shared" si="6"/>
        <v>25</v>
      </c>
      <c r="I398" s="70">
        <v>8</v>
      </c>
      <c r="J398" s="70">
        <v>0</v>
      </c>
      <c r="K398" s="70">
        <v>1</v>
      </c>
      <c r="L398" s="70">
        <v>9</v>
      </c>
      <c r="M398" s="70">
        <v>7</v>
      </c>
      <c r="N398" s="70">
        <v>0</v>
      </c>
      <c r="O398" s="70">
        <v>0</v>
      </c>
      <c r="P398" s="72">
        <v>0</v>
      </c>
      <c r="Q398" s="72">
        <v>0</v>
      </c>
      <c r="R398" s="72">
        <v>0</v>
      </c>
      <c r="S398" s="72">
        <v>0</v>
      </c>
      <c r="T398" s="72">
        <v>0</v>
      </c>
      <c r="U398" s="72">
        <v>0</v>
      </c>
      <c r="V398" s="72">
        <v>0</v>
      </c>
      <c r="W398" s="72">
        <v>0</v>
      </c>
      <c r="X398" s="72">
        <v>2</v>
      </c>
      <c r="Y398" s="72">
        <v>2</v>
      </c>
      <c r="Z398" s="72">
        <v>0</v>
      </c>
      <c r="AA398" s="72">
        <v>4</v>
      </c>
      <c r="AB398" s="72">
        <v>29</v>
      </c>
      <c r="AC398" s="72">
        <v>1</v>
      </c>
      <c r="AD398" s="72">
        <v>0</v>
      </c>
      <c r="AE398" s="72">
        <v>30</v>
      </c>
      <c r="AF398" s="72">
        <v>1</v>
      </c>
      <c r="AG398" s="72">
        <v>0</v>
      </c>
      <c r="AH398" s="72">
        <v>0</v>
      </c>
      <c r="AI398" s="72">
        <v>1</v>
      </c>
      <c r="AJ398" s="70">
        <v>1</v>
      </c>
      <c r="AK398" s="73">
        <v>0</v>
      </c>
      <c r="AL398" s="73">
        <v>3</v>
      </c>
      <c r="AM398" s="72">
        <v>12</v>
      </c>
      <c r="AN398" s="72">
        <v>1</v>
      </c>
      <c r="AO398" s="74">
        <v>0</v>
      </c>
      <c r="AP398" s="74">
        <v>5</v>
      </c>
      <c r="AQ398" s="74">
        <v>13</v>
      </c>
      <c r="AR398" s="74">
        <v>0</v>
      </c>
      <c r="AS398" s="74">
        <v>0</v>
      </c>
    </row>
    <row r="399" spans="1:45">
      <c r="A399" t="s">
        <v>1524</v>
      </c>
      <c r="B399" t="s">
        <v>1516</v>
      </c>
      <c r="C399" t="s">
        <v>727</v>
      </c>
      <c r="D399" t="s">
        <v>1525</v>
      </c>
      <c r="E399" s="298" t="s">
        <v>28</v>
      </c>
      <c r="G399">
        <v>28</v>
      </c>
      <c r="H399" s="69">
        <f t="shared" si="6"/>
        <v>43</v>
      </c>
      <c r="I399" s="70">
        <v>16</v>
      </c>
      <c r="J399" s="70">
        <v>0</v>
      </c>
      <c r="K399" s="70">
        <v>1</v>
      </c>
      <c r="L399" s="70">
        <v>17</v>
      </c>
      <c r="M399" s="70">
        <v>9</v>
      </c>
      <c r="N399" s="70">
        <v>0</v>
      </c>
      <c r="O399" s="70">
        <v>0</v>
      </c>
      <c r="P399" s="72">
        <v>0</v>
      </c>
      <c r="Q399" s="72">
        <v>0</v>
      </c>
      <c r="R399" s="72">
        <v>0</v>
      </c>
      <c r="S399" s="72">
        <v>0</v>
      </c>
      <c r="T399" s="72">
        <v>0</v>
      </c>
      <c r="U399" s="72">
        <v>0</v>
      </c>
      <c r="V399" s="72">
        <v>0</v>
      </c>
      <c r="W399" s="72">
        <v>0</v>
      </c>
      <c r="X399" s="72">
        <v>6</v>
      </c>
      <c r="Y399" s="72">
        <v>4</v>
      </c>
      <c r="Z399" s="72">
        <v>0</v>
      </c>
      <c r="AA399" s="72">
        <v>10</v>
      </c>
      <c r="AB399" s="72">
        <v>46</v>
      </c>
      <c r="AC399" s="72">
        <v>0</v>
      </c>
      <c r="AD399" s="72">
        <v>0</v>
      </c>
      <c r="AE399" s="72">
        <v>46</v>
      </c>
      <c r="AF399" s="72">
        <v>0</v>
      </c>
      <c r="AG399" s="72">
        <v>0</v>
      </c>
      <c r="AH399" s="72">
        <v>0</v>
      </c>
      <c r="AI399" s="72">
        <v>0</v>
      </c>
      <c r="AJ399" s="70">
        <v>1</v>
      </c>
      <c r="AK399" s="73">
        <v>0</v>
      </c>
      <c r="AL399" s="73">
        <v>2</v>
      </c>
      <c r="AM399" s="72">
        <v>9</v>
      </c>
      <c r="AN399" s="72">
        <v>3</v>
      </c>
      <c r="AO399" s="74">
        <v>0</v>
      </c>
      <c r="AP399" s="74">
        <v>4</v>
      </c>
      <c r="AQ399" s="74">
        <v>8</v>
      </c>
      <c r="AR399" s="74">
        <v>1</v>
      </c>
      <c r="AS399" s="74">
        <v>0</v>
      </c>
    </row>
    <row r="400" spans="1:45">
      <c r="A400" t="s">
        <v>1526</v>
      </c>
      <c r="B400" t="s">
        <v>1516</v>
      </c>
      <c r="C400" t="s">
        <v>727</v>
      </c>
      <c r="D400" t="s">
        <v>1527</v>
      </c>
      <c r="E400" s="298" t="s">
        <v>28</v>
      </c>
      <c r="G400">
        <v>19</v>
      </c>
      <c r="H400" s="69">
        <f t="shared" si="6"/>
        <v>26</v>
      </c>
      <c r="I400" s="70">
        <v>6</v>
      </c>
      <c r="J400" s="70">
        <v>2</v>
      </c>
      <c r="K400" s="70">
        <v>1</v>
      </c>
      <c r="L400" s="70">
        <v>9</v>
      </c>
      <c r="M400" s="70">
        <v>7</v>
      </c>
      <c r="N400" s="70">
        <v>1</v>
      </c>
      <c r="O400" s="70">
        <v>0</v>
      </c>
      <c r="P400" s="72">
        <v>0</v>
      </c>
      <c r="Q400" s="72">
        <v>0</v>
      </c>
      <c r="R400" s="72">
        <v>0</v>
      </c>
      <c r="S400" s="72">
        <v>0</v>
      </c>
      <c r="T400" s="72">
        <v>0</v>
      </c>
      <c r="U400" s="72">
        <v>1</v>
      </c>
      <c r="V400" s="72">
        <v>0</v>
      </c>
      <c r="W400" s="72">
        <v>1</v>
      </c>
      <c r="X400" s="72">
        <v>16</v>
      </c>
      <c r="Y400" s="72">
        <v>4</v>
      </c>
      <c r="Z400" s="72">
        <v>0</v>
      </c>
      <c r="AA400" s="72">
        <v>20</v>
      </c>
      <c r="AB400" s="72">
        <v>12</v>
      </c>
      <c r="AC400" s="72">
        <v>4</v>
      </c>
      <c r="AD400" s="72">
        <v>0</v>
      </c>
      <c r="AE400" s="72">
        <v>16</v>
      </c>
      <c r="AF400" s="72">
        <v>2</v>
      </c>
      <c r="AG400" s="72">
        <v>0</v>
      </c>
      <c r="AH400" s="72">
        <v>0</v>
      </c>
      <c r="AI400" s="72">
        <v>2</v>
      </c>
      <c r="AJ400" s="70">
        <v>1</v>
      </c>
      <c r="AK400" s="73">
        <v>0</v>
      </c>
      <c r="AL400" s="73">
        <v>4</v>
      </c>
      <c r="AM400" s="72">
        <v>12</v>
      </c>
      <c r="AN400" s="72">
        <v>7</v>
      </c>
      <c r="AO400" s="74">
        <v>1</v>
      </c>
      <c r="AP400" s="74">
        <v>2</v>
      </c>
      <c r="AQ400" s="74">
        <v>1</v>
      </c>
      <c r="AR400" s="74">
        <v>0</v>
      </c>
      <c r="AS400" s="74">
        <v>0</v>
      </c>
    </row>
    <row r="401" spans="1:45">
      <c r="A401" t="s">
        <v>1528</v>
      </c>
      <c r="B401" t="s">
        <v>1516</v>
      </c>
      <c r="C401" t="s">
        <v>730</v>
      </c>
      <c r="D401" t="s">
        <v>1529</v>
      </c>
      <c r="E401" s="298" t="s">
        <v>28</v>
      </c>
      <c r="G401">
        <v>20</v>
      </c>
      <c r="H401" s="69">
        <f t="shared" si="6"/>
        <v>28</v>
      </c>
      <c r="I401" s="70">
        <v>9</v>
      </c>
      <c r="J401" s="70">
        <v>0</v>
      </c>
      <c r="K401" s="70">
        <v>1</v>
      </c>
      <c r="L401" s="70">
        <v>10</v>
      </c>
      <c r="M401" s="70">
        <v>8</v>
      </c>
      <c r="N401" s="70">
        <v>0</v>
      </c>
      <c r="O401" s="70">
        <v>0</v>
      </c>
      <c r="P401" s="72">
        <v>0</v>
      </c>
      <c r="Q401" s="72">
        <v>0</v>
      </c>
      <c r="R401" s="72">
        <v>0</v>
      </c>
      <c r="S401" s="72">
        <v>0</v>
      </c>
      <c r="T401" s="72">
        <v>2</v>
      </c>
      <c r="U401" s="72">
        <v>0</v>
      </c>
      <c r="V401" s="72">
        <v>0</v>
      </c>
      <c r="W401" s="72">
        <v>2</v>
      </c>
      <c r="X401" s="72">
        <v>2</v>
      </c>
      <c r="Y401" s="72">
        <v>2</v>
      </c>
      <c r="Z401" s="72">
        <v>0</v>
      </c>
      <c r="AA401" s="72">
        <v>4</v>
      </c>
      <c r="AB401" s="72">
        <v>33</v>
      </c>
      <c r="AC401" s="72">
        <v>1</v>
      </c>
      <c r="AD401" s="72">
        <v>0</v>
      </c>
      <c r="AE401" s="72">
        <v>34</v>
      </c>
      <c r="AF401" s="72">
        <v>0</v>
      </c>
      <c r="AG401" s="72">
        <v>0</v>
      </c>
      <c r="AH401" s="72">
        <v>0</v>
      </c>
      <c r="AI401" s="72">
        <v>0</v>
      </c>
      <c r="AJ401" s="70">
        <v>1</v>
      </c>
      <c r="AK401" s="73">
        <v>0</v>
      </c>
      <c r="AL401" s="73">
        <v>2</v>
      </c>
      <c r="AM401" s="72">
        <v>9</v>
      </c>
      <c r="AN401" s="72">
        <v>7</v>
      </c>
      <c r="AO401" s="74">
        <v>1</v>
      </c>
      <c r="AP401" s="74">
        <v>3</v>
      </c>
      <c r="AQ401" s="74">
        <v>11</v>
      </c>
      <c r="AR401" s="74">
        <v>0</v>
      </c>
      <c r="AS401" s="74">
        <v>0</v>
      </c>
    </row>
    <row r="402" spans="1:45">
      <c r="A402" t="s">
        <v>1530</v>
      </c>
      <c r="B402" t="s">
        <v>1516</v>
      </c>
      <c r="C402" t="s">
        <v>727</v>
      </c>
      <c r="D402" t="s">
        <v>1531</v>
      </c>
      <c r="E402" s="298" t="s">
        <v>28</v>
      </c>
      <c r="G402">
        <v>12</v>
      </c>
      <c r="H402" s="69">
        <f t="shared" si="6"/>
        <v>19</v>
      </c>
      <c r="I402" s="70">
        <v>7</v>
      </c>
      <c r="J402" s="70">
        <v>1</v>
      </c>
      <c r="K402" s="70">
        <v>1</v>
      </c>
      <c r="L402" s="70">
        <v>9</v>
      </c>
      <c r="M402" s="70">
        <v>1</v>
      </c>
      <c r="N402" s="70">
        <v>0</v>
      </c>
      <c r="O402" s="70">
        <v>0</v>
      </c>
      <c r="P402" s="72">
        <v>0</v>
      </c>
      <c r="Q402" s="72">
        <v>0</v>
      </c>
      <c r="R402" s="72">
        <v>0</v>
      </c>
      <c r="S402" s="72">
        <v>0</v>
      </c>
      <c r="T402" s="72">
        <v>2</v>
      </c>
      <c r="U402" s="72">
        <v>0</v>
      </c>
      <c r="V402" s="72">
        <v>0</v>
      </c>
      <c r="W402" s="72">
        <v>2</v>
      </c>
      <c r="X402" s="72">
        <v>4</v>
      </c>
      <c r="Y402" s="72">
        <v>4</v>
      </c>
      <c r="Z402" s="72">
        <v>0</v>
      </c>
      <c r="AA402" s="72">
        <v>8</v>
      </c>
      <c r="AB402" s="72">
        <v>13</v>
      </c>
      <c r="AC402" s="72">
        <v>1</v>
      </c>
      <c r="AD402" s="72">
        <v>0</v>
      </c>
      <c r="AE402" s="72">
        <v>14</v>
      </c>
      <c r="AF402" s="72">
        <v>0</v>
      </c>
      <c r="AG402" s="72">
        <v>0</v>
      </c>
      <c r="AH402" s="72">
        <v>0</v>
      </c>
      <c r="AI402" s="72">
        <v>0</v>
      </c>
      <c r="AJ402" s="70">
        <v>1</v>
      </c>
      <c r="AK402" s="73">
        <v>0</v>
      </c>
      <c r="AL402" s="73">
        <v>4</v>
      </c>
      <c r="AM402" s="72">
        <v>2</v>
      </c>
      <c r="AN402" s="72">
        <v>8</v>
      </c>
      <c r="AO402" s="74">
        <v>1</v>
      </c>
      <c r="AP402" s="74">
        <v>4</v>
      </c>
      <c r="AQ402" s="74">
        <v>11</v>
      </c>
      <c r="AR402" s="74">
        <v>0</v>
      </c>
      <c r="AS402" s="74">
        <v>0</v>
      </c>
    </row>
    <row r="403" spans="1:45">
      <c r="A403" t="s">
        <v>1532</v>
      </c>
      <c r="B403" t="s">
        <v>1516</v>
      </c>
      <c r="C403" t="s">
        <v>727</v>
      </c>
      <c r="D403" t="s">
        <v>1533</v>
      </c>
      <c r="E403" s="298" t="s">
        <v>28</v>
      </c>
      <c r="G403">
        <v>17</v>
      </c>
      <c r="H403" s="69">
        <f t="shared" si="6"/>
        <v>27</v>
      </c>
      <c r="I403" s="70">
        <v>10</v>
      </c>
      <c r="J403" s="70">
        <v>1</v>
      </c>
      <c r="K403" s="70">
        <v>1</v>
      </c>
      <c r="L403" s="70">
        <v>12</v>
      </c>
      <c r="M403" s="70">
        <v>2</v>
      </c>
      <c r="N403" s="70">
        <v>1</v>
      </c>
      <c r="O403" s="70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2</v>
      </c>
      <c r="Y403" s="72">
        <v>2</v>
      </c>
      <c r="Z403" s="72">
        <v>0</v>
      </c>
      <c r="AA403" s="72">
        <v>4</v>
      </c>
      <c r="AB403" s="72">
        <v>24</v>
      </c>
      <c r="AC403" s="72">
        <v>2</v>
      </c>
      <c r="AD403" s="72">
        <v>0</v>
      </c>
      <c r="AE403" s="72">
        <v>26</v>
      </c>
      <c r="AF403" s="72">
        <v>0</v>
      </c>
      <c r="AG403" s="72">
        <v>0</v>
      </c>
      <c r="AH403" s="72">
        <v>0</v>
      </c>
      <c r="AI403" s="72">
        <v>0</v>
      </c>
      <c r="AJ403" s="70">
        <v>1</v>
      </c>
      <c r="AK403" s="73">
        <v>0</v>
      </c>
      <c r="AL403" s="73">
        <v>8</v>
      </c>
      <c r="AM403" s="72">
        <v>22</v>
      </c>
      <c r="AN403" s="72">
        <v>5</v>
      </c>
      <c r="AO403" s="74">
        <v>1</v>
      </c>
      <c r="AP403" s="74">
        <v>9</v>
      </c>
      <c r="AQ403" s="74">
        <v>27</v>
      </c>
      <c r="AR403" s="74">
        <v>0</v>
      </c>
      <c r="AS403" s="74">
        <v>0</v>
      </c>
    </row>
    <row r="404" spans="1:45" hidden="1">
      <c r="A404" t="s">
        <v>1534</v>
      </c>
      <c r="B404" t="s">
        <v>1516</v>
      </c>
      <c r="C404" t="s">
        <v>727</v>
      </c>
      <c r="D404" t="s">
        <v>1535</v>
      </c>
      <c r="E404" s="298" t="s">
        <v>2234</v>
      </c>
      <c r="G404">
        <v>0</v>
      </c>
      <c r="H404" s="69">
        <f t="shared" si="6"/>
        <v>0</v>
      </c>
      <c r="I404" s="70">
        <v>0</v>
      </c>
      <c r="J404" s="70">
        <v>0</v>
      </c>
      <c r="K404" s="70">
        <v>0</v>
      </c>
      <c r="L404" s="70">
        <v>0</v>
      </c>
      <c r="M404" s="70">
        <v>0</v>
      </c>
      <c r="N404" s="70">
        <v>0</v>
      </c>
      <c r="O404" s="70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0</v>
      </c>
      <c r="AE404" s="72">
        <v>0</v>
      </c>
      <c r="AF404" s="72">
        <v>0</v>
      </c>
      <c r="AG404" s="72">
        <v>0</v>
      </c>
      <c r="AH404" s="72">
        <v>0</v>
      </c>
      <c r="AI404" s="72">
        <v>0</v>
      </c>
      <c r="AJ404" s="70">
        <v>0</v>
      </c>
      <c r="AK404" s="73">
        <v>0</v>
      </c>
      <c r="AL404" s="73">
        <v>0</v>
      </c>
      <c r="AM404" s="72">
        <v>0</v>
      </c>
      <c r="AN404" s="72">
        <v>0</v>
      </c>
      <c r="AO404" s="74">
        <v>0</v>
      </c>
      <c r="AP404" s="74">
        <v>0</v>
      </c>
      <c r="AQ404" s="74">
        <v>0</v>
      </c>
      <c r="AR404" s="74">
        <v>0</v>
      </c>
      <c r="AS404" s="74">
        <v>0</v>
      </c>
    </row>
    <row r="405" spans="1:45">
      <c r="A405" t="s">
        <v>1536</v>
      </c>
      <c r="B405" t="s">
        <v>1516</v>
      </c>
      <c r="C405" t="s">
        <v>730</v>
      </c>
      <c r="D405" t="s">
        <v>1537</v>
      </c>
      <c r="E405" s="298" t="s">
        <v>28</v>
      </c>
      <c r="G405">
        <v>21</v>
      </c>
      <c r="H405" s="69">
        <f t="shared" si="6"/>
        <v>37</v>
      </c>
      <c r="I405" s="70">
        <v>13</v>
      </c>
      <c r="J405" s="70">
        <v>4</v>
      </c>
      <c r="K405" s="70">
        <v>1</v>
      </c>
      <c r="L405" s="70">
        <v>18</v>
      </c>
      <c r="M405" s="70">
        <v>1</v>
      </c>
      <c r="N405" s="70">
        <v>0</v>
      </c>
      <c r="O405" s="70">
        <v>0</v>
      </c>
      <c r="P405" s="72">
        <v>7</v>
      </c>
      <c r="Q405" s="72">
        <v>1</v>
      </c>
      <c r="R405" s="72">
        <v>0</v>
      </c>
      <c r="S405" s="72">
        <v>8</v>
      </c>
      <c r="T405" s="72">
        <v>1</v>
      </c>
      <c r="U405" s="72">
        <v>2</v>
      </c>
      <c r="V405" s="72">
        <v>0</v>
      </c>
      <c r="W405" s="72">
        <v>3</v>
      </c>
      <c r="X405" s="72">
        <v>23</v>
      </c>
      <c r="Y405" s="72">
        <v>6</v>
      </c>
      <c r="Z405" s="72">
        <v>0</v>
      </c>
      <c r="AA405" s="72">
        <v>29</v>
      </c>
      <c r="AB405" s="72">
        <v>0</v>
      </c>
      <c r="AC405" s="72">
        <v>0</v>
      </c>
      <c r="AD405" s="72">
        <v>0</v>
      </c>
      <c r="AE405" s="72">
        <v>0</v>
      </c>
      <c r="AF405" s="72">
        <v>0</v>
      </c>
      <c r="AG405" s="72">
        <v>0</v>
      </c>
      <c r="AH405" s="72">
        <v>0</v>
      </c>
      <c r="AI405" s="72">
        <v>0</v>
      </c>
      <c r="AJ405" s="70">
        <v>1</v>
      </c>
      <c r="AK405" s="73">
        <v>0</v>
      </c>
      <c r="AL405" s="73">
        <v>4</v>
      </c>
      <c r="AM405" s="72">
        <v>0</v>
      </c>
      <c r="AN405" s="72">
        <v>17</v>
      </c>
      <c r="AO405" s="74">
        <v>1</v>
      </c>
      <c r="AP405" s="74">
        <v>5</v>
      </c>
      <c r="AQ405" s="74">
        <v>17</v>
      </c>
      <c r="AR405" s="74">
        <v>0</v>
      </c>
      <c r="AS405" s="74">
        <v>0</v>
      </c>
    </row>
    <row r="406" spans="1:45">
      <c r="A406" t="s">
        <v>1538</v>
      </c>
      <c r="B406" t="s">
        <v>1516</v>
      </c>
      <c r="C406" t="s">
        <v>727</v>
      </c>
      <c r="D406" t="s">
        <v>1539</v>
      </c>
      <c r="E406" s="298" t="s">
        <v>28</v>
      </c>
      <c r="G406">
        <v>41</v>
      </c>
      <c r="H406" s="69">
        <f t="shared" si="6"/>
        <v>73</v>
      </c>
      <c r="I406" s="70">
        <v>24</v>
      </c>
      <c r="J406" s="70">
        <v>0</v>
      </c>
      <c r="K406" s="70">
        <v>10</v>
      </c>
      <c r="L406" s="70">
        <v>34</v>
      </c>
      <c r="M406" s="70">
        <v>5</v>
      </c>
      <c r="N406" s="70">
        <v>0</v>
      </c>
      <c r="O406" s="70">
        <v>0</v>
      </c>
      <c r="P406" s="72">
        <v>0</v>
      </c>
      <c r="Q406" s="72">
        <v>0</v>
      </c>
      <c r="R406" s="72">
        <v>0</v>
      </c>
      <c r="S406" s="72">
        <v>0</v>
      </c>
      <c r="T406" s="72">
        <v>5</v>
      </c>
      <c r="U406" s="72">
        <v>1</v>
      </c>
      <c r="V406" s="72">
        <v>6</v>
      </c>
      <c r="W406" s="72">
        <v>12</v>
      </c>
      <c r="X406" s="72">
        <v>11</v>
      </c>
      <c r="Y406" s="72">
        <v>2</v>
      </c>
      <c r="Z406" s="72">
        <v>4</v>
      </c>
      <c r="AA406" s="72">
        <v>17</v>
      </c>
      <c r="AB406" s="72">
        <v>45</v>
      </c>
      <c r="AC406" s="72">
        <v>0</v>
      </c>
      <c r="AD406" s="72">
        <v>6</v>
      </c>
      <c r="AE406" s="72">
        <v>51</v>
      </c>
      <c r="AF406" s="72">
        <v>0</v>
      </c>
      <c r="AG406" s="72">
        <v>0</v>
      </c>
      <c r="AH406" s="72">
        <v>0</v>
      </c>
      <c r="AI406" s="72">
        <v>0</v>
      </c>
      <c r="AJ406" s="70">
        <v>1</v>
      </c>
      <c r="AK406" s="73">
        <v>0</v>
      </c>
      <c r="AL406" s="73">
        <v>8</v>
      </c>
      <c r="AM406" s="72">
        <v>25</v>
      </c>
      <c r="AN406" s="72">
        <v>5</v>
      </c>
      <c r="AO406" s="74">
        <v>1</v>
      </c>
      <c r="AP406" s="74">
        <v>7</v>
      </c>
      <c r="AQ406" s="74">
        <v>30</v>
      </c>
      <c r="AR406" s="74">
        <v>0</v>
      </c>
      <c r="AS406" s="74">
        <v>0</v>
      </c>
    </row>
    <row r="407" spans="1:45">
      <c r="A407" t="s">
        <v>1540</v>
      </c>
      <c r="B407" t="s">
        <v>1516</v>
      </c>
      <c r="C407" t="s">
        <v>730</v>
      </c>
      <c r="D407" t="s">
        <v>1541</v>
      </c>
      <c r="E407" s="298" t="s">
        <v>28</v>
      </c>
      <c r="G407">
        <v>48</v>
      </c>
      <c r="H407" s="69">
        <f t="shared" si="6"/>
        <v>90</v>
      </c>
      <c r="I407" s="70">
        <v>27</v>
      </c>
      <c r="J407" s="70">
        <v>16</v>
      </c>
      <c r="K407" s="70">
        <v>1</v>
      </c>
      <c r="L407" s="70">
        <v>44</v>
      </c>
      <c r="M407" s="70">
        <v>2</v>
      </c>
      <c r="N407" s="70">
        <v>0</v>
      </c>
      <c r="O407" s="70">
        <v>0</v>
      </c>
      <c r="P407" s="72">
        <v>21</v>
      </c>
      <c r="Q407" s="72">
        <v>25</v>
      </c>
      <c r="R407" s="72">
        <v>0</v>
      </c>
      <c r="S407" s="72">
        <v>46</v>
      </c>
      <c r="T407" s="72">
        <v>0</v>
      </c>
      <c r="U407" s="72">
        <v>0</v>
      </c>
      <c r="V407" s="72">
        <v>0</v>
      </c>
      <c r="W407" s="72">
        <v>0</v>
      </c>
      <c r="X407" s="72">
        <v>16</v>
      </c>
      <c r="Y407" s="72">
        <v>5</v>
      </c>
      <c r="Z407" s="72">
        <v>0</v>
      </c>
      <c r="AA407" s="72">
        <v>21</v>
      </c>
      <c r="AB407" s="72">
        <v>23</v>
      </c>
      <c r="AC407" s="72">
        <v>3</v>
      </c>
      <c r="AD407" s="72">
        <v>0</v>
      </c>
      <c r="AE407" s="72">
        <v>26</v>
      </c>
      <c r="AF407" s="72">
        <v>0</v>
      </c>
      <c r="AG407" s="72">
        <v>0</v>
      </c>
      <c r="AH407" s="72">
        <v>0</v>
      </c>
      <c r="AI407" s="72">
        <v>0</v>
      </c>
      <c r="AJ407" s="70">
        <v>1</v>
      </c>
      <c r="AK407" s="73">
        <v>0</v>
      </c>
      <c r="AL407" s="73">
        <v>11</v>
      </c>
      <c r="AM407" s="72">
        <v>0</v>
      </c>
      <c r="AN407" s="72">
        <v>64</v>
      </c>
      <c r="AO407" s="74">
        <v>1</v>
      </c>
      <c r="AP407" s="74">
        <v>11</v>
      </c>
      <c r="AQ407" s="74">
        <v>64</v>
      </c>
      <c r="AR407" s="74">
        <v>0</v>
      </c>
      <c r="AS407" s="74">
        <v>0</v>
      </c>
    </row>
    <row r="408" spans="1:45">
      <c r="A408" t="s">
        <v>1542</v>
      </c>
      <c r="B408" t="s">
        <v>1516</v>
      </c>
      <c r="C408" t="s">
        <v>727</v>
      </c>
      <c r="D408" t="s">
        <v>1543</v>
      </c>
      <c r="E408" s="298" t="s">
        <v>28</v>
      </c>
      <c r="G408">
        <v>35</v>
      </c>
      <c r="H408" s="69">
        <f t="shared" si="6"/>
        <v>61</v>
      </c>
      <c r="I408" s="70">
        <v>27</v>
      </c>
      <c r="J408" s="70">
        <v>0</v>
      </c>
      <c r="K408" s="70">
        <v>1</v>
      </c>
      <c r="L408" s="70">
        <v>28</v>
      </c>
      <c r="M408" s="70">
        <v>5</v>
      </c>
      <c r="N408" s="70">
        <v>0</v>
      </c>
      <c r="O408" s="70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2</v>
      </c>
      <c r="Y408" s="72">
        <v>2</v>
      </c>
      <c r="Z408" s="72">
        <v>0</v>
      </c>
      <c r="AA408" s="72">
        <v>4</v>
      </c>
      <c r="AB408" s="72">
        <v>62</v>
      </c>
      <c r="AC408" s="72">
        <v>2</v>
      </c>
      <c r="AD408" s="72">
        <v>0</v>
      </c>
      <c r="AE408" s="72">
        <v>64</v>
      </c>
      <c r="AF408" s="72">
        <v>0</v>
      </c>
      <c r="AG408" s="72">
        <v>0</v>
      </c>
      <c r="AH408" s="72">
        <v>0</v>
      </c>
      <c r="AI408" s="72">
        <v>0</v>
      </c>
      <c r="AJ408" s="70">
        <v>1</v>
      </c>
      <c r="AK408" s="73">
        <v>0</v>
      </c>
      <c r="AL408" s="73">
        <v>9</v>
      </c>
      <c r="AM408" s="72">
        <v>28</v>
      </c>
      <c r="AN408" s="72">
        <v>56</v>
      </c>
      <c r="AO408" s="74">
        <v>1</v>
      </c>
      <c r="AP408" s="74">
        <v>9</v>
      </c>
      <c r="AQ408" s="74">
        <v>54</v>
      </c>
      <c r="AR408" s="74">
        <v>0</v>
      </c>
      <c r="AS408" s="74">
        <v>0</v>
      </c>
    </row>
    <row r="409" spans="1:45" hidden="1">
      <c r="A409" t="s">
        <v>1544</v>
      </c>
      <c r="B409" t="s">
        <v>1516</v>
      </c>
      <c r="C409" t="s">
        <v>730</v>
      </c>
      <c r="D409" t="s">
        <v>1545</v>
      </c>
      <c r="E409" s="298" t="s">
        <v>2234</v>
      </c>
      <c r="G409">
        <v>0</v>
      </c>
      <c r="H409" s="69">
        <f t="shared" si="6"/>
        <v>0</v>
      </c>
      <c r="I409" s="70">
        <v>0</v>
      </c>
      <c r="J409" s="70">
        <v>0</v>
      </c>
      <c r="K409" s="70">
        <v>0</v>
      </c>
      <c r="L409" s="70">
        <v>0</v>
      </c>
      <c r="M409" s="70">
        <v>0</v>
      </c>
      <c r="N409" s="70">
        <v>0</v>
      </c>
      <c r="O409" s="70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2">
        <v>0</v>
      </c>
      <c r="AH409" s="72">
        <v>0</v>
      </c>
      <c r="AI409" s="72">
        <v>0</v>
      </c>
      <c r="AJ409" s="70">
        <v>0</v>
      </c>
      <c r="AK409" s="73">
        <v>0</v>
      </c>
      <c r="AL409" s="73">
        <v>0</v>
      </c>
      <c r="AM409" s="72">
        <v>0</v>
      </c>
      <c r="AN409" s="72">
        <v>0</v>
      </c>
      <c r="AO409" s="74">
        <v>0</v>
      </c>
      <c r="AP409" s="74">
        <v>0</v>
      </c>
      <c r="AQ409" s="74">
        <v>0</v>
      </c>
      <c r="AR409" s="74">
        <v>0</v>
      </c>
      <c r="AS409" s="74">
        <v>0</v>
      </c>
    </row>
    <row r="410" spans="1:45">
      <c r="A410" t="s">
        <v>1546</v>
      </c>
      <c r="B410" t="s">
        <v>1516</v>
      </c>
      <c r="C410" t="s">
        <v>724</v>
      </c>
      <c r="D410" t="s">
        <v>1547</v>
      </c>
      <c r="E410" s="389" t="s">
        <v>28</v>
      </c>
      <c r="G410">
        <v>52</v>
      </c>
      <c r="H410" s="69">
        <f t="shared" si="6"/>
        <v>97</v>
      </c>
      <c r="I410" s="70">
        <v>29</v>
      </c>
      <c r="J410" s="70">
        <v>14</v>
      </c>
      <c r="K410" s="70">
        <v>2</v>
      </c>
      <c r="L410" s="70">
        <v>45</v>
      </c>
      <c r="M410" s="70">
        <v>7</v>
      </c>
      <c r="N410" s="70">
        <v>0</v>
      </c>
      <c r="O410" s="70">
        <v>0</v>
      </c>
      <c r="P410" s="72">
        <v>38</v>
      </c>
      <c r="Q410" s="72">
        <v>9</v>
      </c>
      <c r="R410" s="72">
        <v>0</v>
      </c>
      <c r="S410" s="72">
        <v>47</v>
      </c>
      <c r="T410" s="72">
        <v>7</v>
      </c>
      <c r="U410" s="72">
        <v>3</v>
      </c>
      <c r="V410" s="72">
        <v>0</v>
      </c>
      <c r="W410" s="72">
        <v>10</v>
      </c>
      <c r="X410" s="72">
        <v>35</v>
      </c>
      <c r="Y410" s="72">
        <v>4</v>
      </c>
      <c r="Z410" s="72">
        <v>1</v>
      </c>
      <c r="AA410" s="72">
        <v>40</v>
      </c>
      <c r="AB410" s="72">
        <v>5</v>
      </c>
      <c r="AC410" s="72">
        <v>0</v>
      </c>
      <c r="AD410" s="72">
        <v>0</v>
      </c>
      <c r="AE410" s="72">
        <v>5</v>
      </c>
      <c r="AF410" s="72">
        <v>0</v>
      </c>
      <c r="AG410" s="72">
        <v>0</v>
      </c>
      <c r="AH410" s="72">
        <v>0</v>
      </c>
      <c r="AI410" s="72">
        <v>0</v>
      </c>
      <c r="AJ410" s="70">
        <v>1</v>
      </c>
      <c r="AK410" s="73">
        <v>0</v>
      </c>
      <c r="AL410" s="73">
        <v>14</v>
      </c>
      <c r="AM410" s="72">
        <v>5</v>
      </c>
      <c r="AN410" s="72">
        <v>71</v>
      </c>
      <c r="AO410" s="74">
        <v>1</v>
      </c>
      <c r="AP410" s="74">
        <v>13</v>
      </c>
      <c r="AQ410" s="74">
        <v>76</v>
      </c>
      <c r="AR410" s="74">
        <v>0</v>
      </c>
      <c r="AS410" s="74">
        <v>0</v>
      </c>
    </row>
    <row r="411" spans="1:45">
      <c r="A411" t="s">
        <v>1548</v>
      </c>
      <c r="B411" t="s">
        <v>1516</v>
      </c>
      <c r="C411" t="s">
        <v>727</v>
      </c>
      <c r="D411" t="s">
        <v>1549</v>
      </c>
      <c r="E411" s="298" t="s">
        <v>28</v>
      </c>
      <c r="G411">
        <v>46</v>
      </c>
      <c r="H411" s="69">
        <f t="shared" si="6"/>
        <v>79</v>
      </c>
      <c r="I411" s="70">
        <v>29</v>
      </c>
      <c r="J411" s="70">
        <v>5</v>
      </c>
      <c r="K411" s="70">
        <v>1</v>
      </c>
      <c r="L411" s="70">
        <v>35</v>
      </c>
      <c r="M411" s="70">
        <v>7</v>
      </c>
      <c r="N411" s="70">
        <v>2</v>
      </c>
      <c r="O411" s="70">
        <v>0</v>
      </c>
      <c r="P411" s="72">
        <v>2</v>
      </c>
      <c r="Q411" s="72">
        <v>0</v>
      </c>
      <c r="R411" s="72">
        <v>0</v>
      </c>
      <c r="S411" s="72">
        <v>2</v>
      </c>
      <c r="T411" s="72">
        <v>2</v>
      </c>
      <c r="U411" s="72">
        <v>0</v>
      </c>
      <c r="V411" s="72">
        <v>0</v>
      </c>
      <c r="W411" s="72">
        <v>2</v>
      </c>
      <c r="X411" s="72">
        <v>42</v>
      </c>
      <c r="Y411" s="72">
        <v>12</v>
      </c>
      <c r="Z411" s="72">
        <v>0</v>
      </c>
      <c r="AA411" s="72">
        <v>54</v>
      </c>
      <c r="AB411" s="72">
        <v>32</v>
      </c>
      <c r="AC411" s="72">
        <v>2</v>
      </c>
      <c r="AD411" s="72">
        <v>0</v>
      </c>
      <c r="AE411" s="72">
        <v>34</v>
      </c>
      <c r="AF411" s="72">
        <v>0</v>
      </c>
      <c r="AG411" s="72">
        <v>0</v>
      </c>
      <c r="AH411" s="72">
        <v>0</v>
      </c>
      <c r="AI411" s="72">
        <v>0</v>
      </c>
      <c r="AJ411" s="70">
        <v>1</v>
      </c>
      <c r="AK411" s="73">
        <v>0</v>
      </c>
      <c r="AL411" s="73">
        <v>13</v>
      </c>
      <c r="AM411" s="72">
        <v>62</v>
      </c>
      <c r="AN411" s="72">
        <v>3</v>
      </c>
      <c r="AO411" s="74">
        <v>1</v>
      </c>
      <c r="AP411" s="74">
        <v>12</v>
      </c>
      <c r="AQ411" s="74">
        <v>65</v>
      </c>
      <c r="AR411" s="74">
        <v>0</v>
      </c>
      <c r="AS411" s="74">
        <v>0</v>
      </c>
    </row>
    <row r="412" spans="1:45">
      <c r="A412" t="s">
        <v>1550</v>
      </c>
      <c r="B412" t="s">
        <v>1516</v>
      </c>
      <c r="C412" t="s">
        <v>727</v>
      </c>
      <c r="D412" t="s">
        <v>1551</v>
      </c>
      <c r="E412" s="298" t="s">
        <v>28</v>
      </c>
      <c r="G412">
        <v>61</v>
      </c>
      <c r="H412" s="69">
        <f t="shared" si="6"/>
        <v>121</v>
      </c>
      <c r="I412" s="70">
        <v>25</v>
      </c>
      <c r="J412" s="70">
        <v>19</v>
      </c>
      <c r="K412" s="70">
        <v>14</v>
      </c>
      <c r="L412" s="70">
        <v>58</v>
      </c>
      <c r="M412" s="70">
        <v>1</v>
      </c>
      <c r="N412" s="70">
        <v>0</v>
      </c>
      <c r="O412" s="70">
        <v>4</v>
      </c>
      <c r="P412" s="72">
        <v>0</v>
      </c>
      <c r="Q412" s="72">
        <v>0</v>
      </c>
      <c r="R412" s="72">
        <v>0</v>
      </c>
      <c r="S412" s="72">
        <v>0</v>
      </c>
      <c r="T412" s="72">
        <v>26</v>
      </c>
      <c r="U412" s="72">
        <v>28</v>
      </c>
      <c r="V412" s="72">
        <v>0</v>
      </c>
      <c r="W412" s="72">
        <v>54</v>
      </c>
      <c r="X412" s="72">
        <v>25</v>
      </c>
      <c r="Y412" s="72">
        <v>11</v>
      </c>
      <c r="Z412" s="72">
        <v>25</v>
      </c>
      <c r="AA412" s="72">
        <v>61</v>
      </c>
      <c r="AB412" s="72">
        <v>0</v>
      </c>
      <c r="AC412" s="72">
        <v>0</v>
      </c>
      <c r="AD412" s="72">
        <v>1</v>
      </c>
      <c r="AE412" s="72">
        <v>1</v>
      </c>
      <c r="AF412" s="72">
        <v>0</v>
      </c>
      <c r="AG412" s="72">
        <v>0</v>
      </c>
      <c r="AH412" s="72">
        <v>0</v>
      </c>
      <c r="AI412" s="72">
        <v>0</v>
      </c>
      <c r="AJ412" s="70">
        <v>1</v>
      </c>
      <c r="AK412" s="73">
        <v>0</v>
      </c>
      <c r="AL412" s="73">
        <v>14</v>
      </c>
      <c r="AM412" s="72">
        <v>21</v>
      </c>
      <c r="AN412" s="72">
        <v>83</v>
      </c>
      <c r="AO412" s="74">
        <v>1</v>
      </c>
      <c r="AP412" s="74">
        <v>15</v>
      </c>
      <c r="AQ412" s="74">
        <v>104</v>
      </c>
      <c r="AR412" s="74">
        <v>0</v>
      </c>
      <c r="AS412" s="74">
        <v>0</v>
      </c>
    </row>
    <row r="413" spans="1:45" hidden="1">
      <c r="A413" t="s">
        <v>1552</v>
      </c>
      <c r="B413" t="s">
        <v>1516</v>
      </c>
      <c r="C413" t="s">
        <v>727</v>
      </c>
      <c r="D413" t="s">
        <v>1553</v>
      </c>
      <c r="E413" s="298" t="s">
        <v>2234</v>
      </c>
      <c r="G413">
        <v>0</v>
      </c>
      <c r="H413" s="69">
        <f t="shared" si="6"/>
        <v>0</v>
      </c>
      <c r="I413" s="70">
        <v>0</v>
      </c>
      <c r="J413" s="70">
        <v>0</v>
      </c>
      <c r="K413" s="70">
        <v>0</v>
      </c>
      <c r="L413" s="70">
        <v>0</v>
      </c>
      <c r="M413" s="70">
        <v>0</v>
      </c>
      <c r="N413" s="70">
        <v>0</v>
      </c>
      <c r="O413" s="70">
        <v>0</v>
      </c>
      <c r="P413" s="72">
        <v>0</v>
      </c>
      <c r="Q413" s="72">
        <v>0</v>
      </c>
      <c r="R413" s="72">
        <v>0</v>
      </c>
      <c r="S413" s="72">
        <v>0</v>
      </c>
      <c r="T413" s="72">
        <v>0</v>
      </c>
      <c r="U413" s="72">
        <v>0</v>
      </c>
      <c r="V413" s="72">
        <v>0</v>
      </c>
      <c r="W413" s="72">
        <v>0</v>
      </c>
      <c r="X413" s="72">
        <v>0</v>
      </c>
      <c r="Y413" s="72">
        <v>0</v>
      </c>
      <c r="Z413" s="72">
        <v>0</v>
      </c>
      <c r="AA413" s="72">
        <v>0</v>
      </c>
      <c r="AB413" s="72">
        <v>0</v>
      </c>
      <c r="AC413" s="72">
        <v>0</v>
      </c>
      <c r="AD413" s="72">
        <v>0</v>
      </c>
      <c r="AE413" s="72">
        <v>0</v>
      </c>
      <c r="AF413" s="72">
        <v>0</v>
      </c>
      <c r="AG413" s="72">
        <v>0</v>
      </c>
      <c r="AH413" s="72">
        <v>0</v>
      </c>
      <c r="AI413" s="72">
        <v>0</v>
      </c>
      <c r="AJ413" s="70">
        <v>0</v>
      </c>
      <c r="AK413" s="73">
        <v>0</v>
      </c>
      <c r="AL413" s="73">
        <v>0</v>
      </c>
      <c r="AM413" s="72">
        <v>0</v>
      </c>
      <c r="AN413" s="72">
        <v>0</v>
      </c>
      <c r="AO413" s="74">
        <v>0</v>
      </c>
      <c r="AP413" s="74">
        <v>0</v>
      </c>
      <c r="AQ413" s="74">
        <v>0</v>
      </c>
      <c r="AR413" s="74">
        <v>0</v>
      </c>
      <c r="AS413" s="74">
        <v>0</v>
      </c>
    </row>
    <row r="414" spans="1:45">
      <c r="A414" t="s">
        <v>1554</v>
      </c>
      <c r="B414" t="s">
        <v>1516</v>
      </c>
      <c r="C414" t="s">
        <v>730</v>
      </c>
      <c r="D414" t="s">
        <v>1555</v>
      </c>
      <c r="E414" s="298" t="s">
        <v>28</v>
      </c>
      <c r="G414">
        <v>12</v>
      </c>
      <c r="H414" s="69">
        <f t="shared" si="6"/>
        <v>18</v>
      </c>
      <c r="I414" s="70">
        <v>7</v>
      </c>
      <c r="J414" s="70">
        <v>0</v>
      </c>
      <c r="K414" s="70">
        <v>1</v>
      </c>
      <c r="L414" s="70">
        <v>8</v>
      </c>
      <c r="M414" s="70">
        <v>2</v>
      </c>
      <c r="N414" s="70">
        <v>0</v>
      </c>
      <c r="O414" s="70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2</v>
      </c>
      <c r="Y414" s="72">
        <v>3</v>
      </c>
      <c r="Z414" s="72">
        <v>0</v>
      </c>
      <c r="AA414" s="72">
        <v>5</v>
      </c>
      <c r="AB414" s="72">
        <v>16</v>
      </c>
      <c r="AC414" s="72">
        <v>1</v>
      </c>
      <c r="AD414" s="72">
        <v>0</v>
      </c>
      <c r="AE414" s="72">
        <v>17</v>
      </c>
      <c r="AF414" s="72">
        <v>2</v>
      </c>
      <c r="AG414" s="72">
        <v>0</v>
      </c>
      <c r="AH414" s="72">
        <v>0</v>
      </c>
      <c r="AI414" s="72">
        <v>2</v>
      </c>
      <c r="AJ414" s="70">
        <v>1</v>
      </c>
      <c r="AK414" s="73">
        <v>0</v>
      </c>
      <c r="AL414" s="73">
        <v>4</v>
      </c>
      <c r="AM414" s="72">
        <v>6</v>
      </c>
      <c r="AN414" s="72">
        <v>5</v>
      </c>
      <c r="AO414" s="74">
        <v>1</v>
      </c>
      <c r="AP414" s="74">
        <v>3</v>
      </c>
      <c r="AQ414" s="74">
        <v>11</v>
      </c>
      <c r="AR414" s="74">
        <v>0</v>
      </c>
      <c r="AS414" s="74">
        <v>0</v>
      </c>
    </row>
    <row r="415" spans="1:45">
      <c r="A415" t="s">
        <v>1556</v>
      </c>
      <c r="B415" t="s">
        <v>1516</v>
      </c>
      <c r="C415" t="s">
        <v>727</v>
      </c>
      <c r="D415" t="s">
        <v>1557</v>
      </c>
      <c r="E415" s="298" t="s">
        <v>28</v>
      </c>
      <c r="G415">
        <v>18</v>
      </c>
      <c r="H415" s="69">
        <f t="shared" si="6"/>
        <v>27</v>
      </c>
      <c r="I415" s="70">
        <v>10</v>
      </c>
      <c r="J415" s="70">
        <v>0</v>
      </c>
      <c r="K415" s="70">
        <v>1</v>
      </c>
      <c r="L415" s="70">
        <v>11</v>
      </c>
      <c r="M415" s="70">
        <v>5</v>
      </c>
      <c r="N415" s="70">
        <v>0</v>
      </c>
      <c r="O415" s="70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3</v>
      </c>
      <c r="Y415" s="72">
        <v>1</v>
      </c>
      <c r="Z415" s="72">
        <v>0</v>
      </c>
      <c r="AA415" s="72">
        <v>4</v>
      </c>
      <c r="AB415" s="72">
        <v>2</v>
      </c>
      <c r="AC415" s="72">
        <v>0</v>
      </c>
      <c r="AD415" s="72">
        <v>0</v>
      </c>
      <c r="AE415" s="72">
        <v>2</v>
      </c>
      <c r="AF415" s="72">
        <v>28</v>
      </c>
      <c r="AG415" s="72">
        <v>0</v>
      </c>
      <c r="AH415" s="72">
        <v>0</v>
      </c>
      <c r="AI415" s="72">
        <v>28</v>
      </c>
      <c r="AJ415" s="70">
        <v>1</v>
      </c>
      <c r="AK415" s="73">
        <v>0</v>
      </c>
      <c r="AL415" s="73">
        <v>4</v>
      </c>
      <c r="AM415" s="72">
        <v>19</v>
      </c>
      <c r="AN415" s="72">
        <v>20</v>
      </c>
      <c r="AO415" s="74">
        <v>1</v>
      </c>
      <c r="AP415" s="74">
        <v>5</v>
      </c>
      <c r="AQ415" s="74">
        <v>15</v>
      </c>
      <c r="AR415" s="74">
        <v>0</v>
      </c>
      <c r="AS415" s="74">
        <v>0</v>
      </c>
    </row>
    <row r="416" spans="1:45">
      <c r="A416" t="s">
        <v>1558</v>
      </c>
      <c r="B416" t="s">
        <v>1516</v>
      </c>
      <c r="C416" t="s">
        <v>724</v>
      </c>
      <c r="D416" t="s">
        <v>1559</v>
      </c>
      <c r="E416" s="298" t="s">
        <v>28</v>
      </c>
      <c r="G416">
        <v>59</v>
      </c>
      <c r="H416" s="69">
        <f t="shared" si="6"/>
        <v>108</v>
      </c>
      <c r="I416" s="70">
        <v>36</v>
      </c>
      <c r="J416" s="70">
        <v>13</v>
      </c>
      <c r="K416" s="70">
        <v>2</v>
      </c>
      <c r="L416" s="70">
        <v>51</v>
      </c>
      <c r="M416" s="70">
        <v>5</v>
      </c>
      <c r="N416" s="70">
        <v>1</v>
      </c>
      <c r="O416" s="70">
        <v>0</v>
      </c>
      <c r="P416" s="72">
        <v>20</v>
      </c>
      <c r="Q416" s="72">
        <v>13</v>
      </c>
      <c r="R416" s="72">
        <v>0</v>
      </c>
      <c r="S416" s="72">
        <v>33</v>
      </c>
      <c r="T416" s="72">
        <v>2</v>
      </c>
      <c r="U416" s="72">
        <v>0</v>
      </c>
      <c r="V416" s="72">
        <v>0</v>
      </c>
      <c r="W416" s="72">
        <v>2</v>
      </c>
      <c r="X416" s="72">
        <v>61</v>
      </c>
      <c r="Y416" s="72">
        <v>15</v>
      </c>
      <c r="Z416" s="72">
        <v>5</v>
      </c>
      <c r="AA416" s="72">
        <v>81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2">
        <v>0</v>
      </c>
      <c r="AH416" s="72">
        <v>0</v>
      </c>
      <c r="AI416" s="72">
        <v>0</v>
      </c>
      <c r="AJ416" s="70">
        <v>1</v>
      </c>
      <c r="AK416" s="73">
        <v>0</v>
      </c>
      <c r="AL416" s="73">
        <v>11</v>
      </c>
      <c r="AM416" s="72">
        <v>10</v>
      </c>
      <c r="AN416" s="72">
        <v>56</v>
      </c>
      <c r="AO416" s="74">
        <v>1</v>
      </c>
      <c r="AP416" s="74">
        <v>11</v>
      </c>
      <c r="AQ416" s="74">
        <v>66</v>
      </c>
      <c r="AR416" s="74">
        <v>0</v>
      </c>
      <c r="AS416" s="74">
        <v>0</v>
      </c>
    </row>
    <row r="417" spans="1:45">
      <c r="A417" t="s">
        <v>1560</v>
      </c>
      <c r="B417" t="s">
        <v>1516</v>
      </c>
      <c r="C417" t="s">
        <v>730</v>
      </c>
      <c r="D417" t="s">
        <v>1561</v>
      </c>
      <c r="E417" s="298" t="s">
        <v>28</v>
      </c>
      <c r="G417">
        <v>25</v>
      </c>
      <c r="H417" s="69">
        <f t="shared" si="6"/>
        <v>40</v>
      </c>
      <c r="I417" s="70">
        <v>16</v>
      </c>
      <c r="J417" s="70">
        <v>0</v>
      </c>
      <c r="K417" s="70">
        <v>1</v>
      </c>
      <c r="L417" s="70">
        <v>17</v>
      </c>
      <c r="M417" s="70">
        <v>6</v>
      </c>
      <c r="N417" s="70">
        <v>0</v>
      </c>
      <c r="O417" s="70">
        <v>0</v>
      </c>
      <c r="P417" s="72">
        <v>15</v>
      </c>
      <c r="Q417" s="72">
        <v>1</v>
      </c>
      <c r="R417" s="72">
        <v>0</v>
      </c>
      <c r="S417" s="72">
        <v>16</v>
      </c>
      <c r="T417" s="72">
        <v>0</v>
      </c>
      <c r="U417" s="72">
        <v>0</v>
      </c>
      <c r="V417" s="72">
        <v>0</v>
      </c>
      <c r="W417" s="72">
        <v>0</v>
      </c>
      <c r="X417" s="72">
        <v>24</v>
      </c>
      <c r="Y417" s="72">
        <v>4</v>
      </c>
      <c r="Z417" s="72">
        <v>0</v>
      </c>
      <c r="AA417" s="72">
        <v>28</v>
      </c>
      <c r="AB417" s="72">
        <v>3</v>
      </c>
      <c r="AC417" s="72">
        <v>0</v>
      </c>
      <c r="AD417" s="72">
        <v>0</v>
      </c>
      <c r="AE417" s="72">
        <v>3</v>
      </c>
      <c r="AF417" s="72">
        <v>3</v>
      </c>
      <c r="AG417" s="72">
        <v>0</v>
      </c>
      <c r="AH417" s="72">
        <v>0</v>
      </c>
      <c r="AI417" s="72">
        <v>3</v>
      </c>
      <c r="AJ417" s="70">
        <v>1</v>
      </c>
      <c r="AK417" s="73">
        <v>0</v>
      </c>
      <c r="AL417" s="73">
        <v>6</v>
      </c>
      <c r="AM417" s="72">
        <v>6</v>
      </c>
      <c r="AN417" s="72">
        <v>45</v>
      </c>
      <c r="AO417" s="74">
        <v>6</v>
      </c>
      <c r="AP417" s="74">
        <v>0</v>
      </c>
      <c r="AQ417" s="74">
        <v>49</v>
      </c>
      <c r="AR417" s="74">
        <v>0</v>
      </c>
      <c r="AS417" s="74">
        <v>0</v>
      </c>
    </row>
    <row r="418" spans="1:45">
      <c r="A418" t="s">
        <v>1562</v>
      </c>
      <c r="B418" t="s">
        <v>1516</v>
      </c>
      <c r="C418" t="s">
        <v>727</v>
      </c>
      <c r="D418" t="s">
        <v>1563</v>
      </c>
      <c r="E418" s="298" t="s">
        <v>28</v>
      </c>
      <c r="G418">
        <v>14</v>
      </c>
      <c r="H418" s="69">
        <f t="shared" si="6"/>
        <v>22</v>
      </c>
      <c r="I418" s="70">
        <v>8</v>
      </c>
      <c r="J418" s="70">
        <v>3</v>
      </c>
      <c r="K418" s="70">
        <v>0</v>
      </c>
      <c r="L418" s="70">
        <v>11</v>
      </c>
      <c r="M418" s="70">
        <v>0</v>
      </c>
      <c r="N418" s="70">
        <v>0</v>
      </c>
      <c r="O418" s="70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10</v>
      </c>
      <c r="U418" s="72">
        <v>6</v>
      </c>
      <c r="V418" s="72">
        <v>0</v>
      </c>
      <c r="W418" s="72">
        <v>16</v>
      </c>
      <c r="X418" s="72">
        <v>7</v>
      </c>
      <c r="Y418" s="72">
        <v>2</v>
      </c>
      <c r="Z418" s="72">
        <v>0</v>
      </c>
      <c r="AA418" s="72">
        <v>9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0">
        <v>1</v>
      </c>
      <c r="AK418" s="73">
        <v>0</v>
      </c>
      <c r="AL418" s="73">
        <v>5</v>
      </c>
      <c r="AM418" s="72">
        <v>0</v>
      </c>
      <c r="AN418" s="72">
        <v>0</v>
      </c>
      <c r="AO418" s="74">
        <v>0</v>
      </c>
      <c r="AP418" s="74">
        <v>7</v>
      </c>
      <c r="AQ418" s="74">
        <v>16</v>
      </c>
      <c r="AR418" s="74">
        <v>0</v>
      </c>
      <c r="AS418" s="74">
        <v>0</v>
      </c>
    </row>
    <row r="419" spans="1:45">
      <c r="A419" t="s">
        <v>1564</v>
      </c>
      <c r="B419" t="s">
        <v>1516</v>
      </c>
      <c r="C419" t="s">
        <v>730</v>
      </c>
      <c r="D419" t="s">
        <v>1565</v>
      </c>
      <c r="E419" s="298" t="s">
        <v>28</v>
      </c>
      <c r="G419">
        <v>42</v>
      </c>
      <c r="H419" s="69">
        <f t="shared" si="6"/>
        <v>80</v>
      </c>
      <c r="I419" s="70">
        <v>28</v>
      </c>
      <c r="J419" s="70">
        <v>11</v>
      </c>
      <c r="K419" s="70">
        <v>1</v>
      </c>
      <c r="L419" s="70">
        <v>40</v>
      </c>
      <c r="M419" s="70">
        <v>0</v>
      </c>
      <c r="N419" s="70">
        <v>0</v>
      </c>
      <c r="O419" s="70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13</v>
      </c>
      <c r="U419" s="72">
        <v>16</v>
      </c>
      <c r="V419" s="72">
        <v>0</v>
      </c>
      <c r="W419" s="72">
        <v>29</v>
      </c>
      <c r="X419" s="72">
        <v>21</v>
      </c>
      <c r="Y419" s="72">
        <v>8</v>
      </c>
      <c r="Z419" s="72">
        <v>0</v>
      </c>
      <c r="AA419" s="72">
        <v>29</v>
      </c>
      <c r="AB419" s="72">
        <v>25</v>
      </c>
      <c r="AC419" s="72">
        <v>0</v>
      </c>
      <c r="AD419" s="72">
        <v>0</v>
      </c>
      <c r="AE419" s="72">
        <v>25</v>
      </c>
      <c r="AF419" s="72">
        <v>0</v>
      </c>
      <c r="AG419" s="72">
        <v>0</v>
      </c>
      <c r="AH419" s="72">
        <v>0</v>
      </c>
      <c r="AI419" s="72">
        <v>0</v>
      </c>
      <c r="AJ419" s="70">
        <v>1</v>
      </c>
      <c r="AK419" s="73">
        <v>0</v>
      </c>
      <c r="AL419" s="73">
        <v>8</v>
      </c>
      <c r="AM419" s="72">
        <v>32</v>
      </c>
      <c r="AN419" s="72">
        <v>28</v>
      </c>
      <c r="AO419" s="74">
        <v>1</v>
      </c>
      <c r="AP419" s="74">
        <v>8</v>
      </c>
      <c r="AQ419" s="74">
        <v>30</v>
      </c>
      <c r="AR419" s="74">
        <v>0</v>
      </c>
      <c r="AS419" s="74">
        <v>0</v>
      </c>
    </row>
    <row r="420" spans="1:45">
      <c r="A420" t="s">
        <v>1566</v>
      </c>
      <c r="B420" t="s">
        <v>1516</v>
      </c>
      <c r="C420" t="s">
        <v>727</v>
      </c>
      <c r="D420" t="s">
        <v>1567</v>
      </c>
      <c r="E420" s="298" t="s">
        <v>28</v>
      </c>
      <c r="G420">
        <v>30</v>
      </c>
      <c r="H420" s="69">
        <f t="shared" si="6"/>
        <v>45</v>
      </c>
      <c r="I420" s="70">
        <v>15</v>
      </c>
      <c r="J420" s="70">
        <v>1</v>
      </c>
      <c r="K420" s="70">
        <v>1</v>
      </c>
      <c r="L420" s="70">
        <v>17</v>
      </c>
      <c r="M420" s="70">
        <v>11</v>
      </c>
      <c r="N420" s="70">
        <v>0</v>
      </c>
      <c r="O420" s="70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20</v>
      </c>
      <c r="Y420" s="72">
        <v>5</v>
      </c>
      <c r="Z420" s="72">
        <v>0</v>
      </c>
      <c r="AA420" s="72">
        <v>25</v>
      </c>
      <c r="AB420" s="72">
        <v>30</v>
      </c>
      <c r="AC420" s="72">
        <v>1</v>
      </c>
      <c r="AD420" s="72">
        <v>0</v>
      </c>
      <c r="AE420" s="72">
        <v>31</v>
      </c>
      <c r="AF420" s="72">
        <v>0</v>
      </c>
      <c r="AG420" s="72">
        <v>0</v>
      </c>
      <c r="AH420" s="72">
        <v>0</v>
      </c>
      <c r="AI420" s="72">
        <v>0</v>
      </c>
      <c r="AJ420" s="70">
        <v>1</v>
      </c>
      <c r="AK420" s="73">
        <v>0</v>
      </c>
      <c r="AL420" s="73">
        <v>4</v>
      </c>
      <c r="AM420" s="72">
        <v>24</v>
      </c>
      <c r="AN420" s="72">
        <v>3</v>
      </c>
      <c r="AO420" s="74">
        <v>1</v>
      </c>
      <c r="AP420" s="74">
        <v>5</v>
      </c>
      <c r="AQ420" s="74">
        <v>21</v>
      </c>
      <c r="AR420" s="74">
        <v>0</v>
      </c>
      <c r="AS420" s="74">
        <v>0</v>
      </c>
    </row>
    <row r="421" spans="1:45">
      <c r="A421" t="s">
        <v>1568</v>
      </c>
      <c r="B421" t="s">
        <v>1516</v>
      </c>
      <c r="C421" t="s">
        <v>727</v>
      </c>
      <c r="D421" t="s">
        <v>1569</v>
      </c>
      <c r="E421" s="298" t="s">
        <v>28</v>
      </c>
      <c r="G421">
        <v>32</v>
      </c>
      <c r="H421" s="69">
        <f t="shared" si="6"/>
        <v>47</v>
      </c>
      <c r="I421" s="70">
        <v>14</v>
      </c>
      <c r="J421" s="70">
        <v>2</v>
      </c>
      <c r="K421" s="70">
        <v>1</v>
      </c>
      <c r="L421" s="70">
        <v>17</v>
      </c>
      <c r="M421" s="70">
        <v>13</v>
      </c>
      <c r="N421" s="70">
        <v>0</v>
      </c>
      <c r="O421" s="70">
        <v>0</v>
      </c>
      <c r="P421" s="72">
        <v>2</v>
      </c>
      <c r="Q421" s="72">
        <v>0</v>
      </c>
      <c r="R421" s="72">
        <v>0</v>
      </c>
      <c r="S421" s="72">
        <v>2</v>
      </c>
      <c r="T421" s="72">
        <v>4</v>
      </c>
      <c r="U421" s="72">
        <v>0</v>
      </c>
      <c r="V421" s="72">
        <v>0</v>
      </c>
      <c r="W421" s="72">
        <v>4</v>
      </c>
      <c r="X421" s="72">
        <v>5</v>
      </c>
      <c r="Y421" s="72">
        <v>3</v>
      </c>
      <c r="Z421" s="72">
        <v>0</v>
      </c>
      <c r="AA421" s="72">
        <v>8</v>
      </c>
      <c r="AB421" s="72">
        <v>46</v>
      </c>
      <c r="AC421" s="72">
        <v>3</v>
      </c>
      <c r="AD421" s="72">
        <v>0</v>
      </c>
      <c r="AE421" s="72">
        <v>49</v>
      </c>
      <c r="AF421" s="72">
        <v>0</v>
      </c>
      <c r="AG421" s="72">
        <v>0</v>
      </c>
      <c r="AH421" s="72">
        <v>0</v>
      </c>
      <c r="AI421" s="72">
        <v>0</v>
      </c>
      <c r="AJ421" s="70">
        <v>1</v>
      </c>
      <c r="AK421" s="73">
        <v>0</v>
      </c>
      <c r="AL421" s="73">
        <v>7</v>
      </c>
      <c r="AM421" s="72">
        <v>6</v>
      </c>
      <c r="AN421" s="72">
        <v>19</v>
      </c>
      <c r="AO421" s="74">
        <v>1</v>
      </c>
      <c r="AP421" s="74">
        <v>8</v>
      </c>
      <c r="AQ421" s="74">
        <v>25</v>
      </c>
      <c r="AR421" s="74">
        <v>0</v>
      </c>
      <c r="AS421" s="74">
        <v>0</v>
      </c>
    </row>
    <row r="422" spans="1:45">
      <c r="A422" t="s">
        <v>1570</v>
      </c>
      <c r="B422" t="s">
        <v>1516</v>
      </c>
      <c r="C422" t="s">
        <v>727</v>
      </c>
      <c r="D422" t="s">
        <v>1571</v>
      </c>
      <c r="E422" s="298" t="s">
        <v>28</v>
      </c>
      <c r="G422">
        <v>35</v>
      </c>
      <c r="H422" s="69">
        <f t="shared" si="6"/>
        <v>59</v>
      </c>
      <c r="I422" s="70">
        <v>18</v>
      </c>
      <c r="J422" s="70">
        <v>7</v>
      </c>
      <c r="K422" s="70">
        <v>1</v>
      </c>
      <c r="L422" s="70">
        <v>26</v>
      </c>
      <c r="M422" s="70">
        <v>7</v>
      </c>
      <c r="N422" s="70">
        <v>0</v>
      </c>
      <c r="O422" s="70">
        <v>0</v>
      </c>
      <c r="P422" s="72">
        <v>24</v>
      </c>
      <c r="Q422" s="72">
        <v>14</v>
      </c>
      <c r="R422" s="72">
        <v>0</v>
      </c>
      <c r="S422" s="72">
        <v>38</v>
      </c>
      <c r="T422" s="72">
        <v>0</v>
      </c>
      <c r="U422" s="72">
        <v>0</v>
      </c>
      <c r="V422" s="72">
        <v>0</v>
      </c>
      <c r="W422" s="72">
        <v>0</v>
      </c>
      <c r="X422" s="72">
        <v>25</v>
      </c>
      <c r="Y422" s="72">
        <v>2</v>
      </c>
      <c r="Z422" s="72">
        <v>0</v>
      </c>
      <c r="AA422" s="72">
        <v>27</v>
      </c>
      <c r="AB422" s="72">
        <v>4</v>
      </c>
      <c r="AC422" s="72">
        <v>0</v>
      </c>
      <c r="AD422" s="72">
        <v>0</v>
      </c>
      <c r="AE422" s="72">
        <v>4</v>
      </c>
      <c r="AF422" s="72">
        <v>0</v>
      </c>
      <c r="AG422" s="72">
        <v>0</v>
      </c>
      <c r="AH422" s="72">
        <v>0</v>
      </c>
      <c r="AI422" s="72">
        <v>0</v>
      </c>
      <c r="AJ422" s="70">
        <v>1</v>
      </c>
      <c r="AK422" s="73">
        <v>0</v>
      </c>
      <c r="AL422" s="73">
        <v>11</v>
      </c>
      <c r="AM422" s="72">
        <v>18</v>
      </c>
      <c r="AN422" s="72">
        <v>49</v>
      </c>
      <c r="AO422" s="74">
        <v>1</v>
      </c>
      <c r="AP422" s="74">
        <v>9</v>
      </c>
      <c r="AQ422" s="74">
        <v>66</v>
      </c>
      <c r="AR422" s="74">
        <v>0</v>
      </c>
      <c r="AS422" s="74">
        <v>0</v>
      </c>
    </row>
    <row r="423" spans="1:45">
      <c r="A423" t="s">
        <v>1572</v>
      </c>
      <c r="B423" t="s">
        <v>1516</v>
      </c>
      <c r="C423" t="s">
        <v>730</v>
      </c>
      <c r="D423" t="s">
        <v>1573</v>
      </c>
      <c r="E423" s="298" t="s">
        <v>28</v>
      </c>
      <c r="G423">
        <v>38</v>
      </c>
      <c r="H423" s="69">
        <f t="shared" si="6"/>
        <v>71</v>
      </c>
      <c r="I423" s="70">
        <v>21</v>
      </c>
      <c r="J423" s="70">
        <v>13</v>
      </c>
      <c r="K423" s="70">
        <v>1</v>
      </c>
      <c r="L423" s="70">
        <v>35</v>
      </c>
      <c r="M423" s="70">
        <v>1</v>
      </c>
      <c r="N423" s="70">
        <v>0</v>
      </c>
      <c r="O423" s="70">
        <v>0</v>
      </c>
      <c r="P423" s="72">
        <v>1</v>
      </c>
      <c r="Q423" s="72">
        <v>0</v>
      </c>
      <c r="R423" s="72">
        <v>0</v>
      </c>
      <c r="S423" s="72">
        <v>1</v>
      </c>
      <c r="T423" s="72">
        <v>21</v>
      </c>
      <c r="U423" s="72">
        <v>20</v>
      </c>
      <c r="V423" s="72">
        <v>0</v>
      </c>
      <c r="W423" s="72">
        <v>41</v>
      </c>
      <c r="X423" s="72">
        <v>24</v>
      </c>
      <c r="Y423" s="72">
        <v>6</v>
      </c>
      <c r="Z423" s="72">
        <v>0</v>
      </c>
      <c r="AA423" s="72">
        <v>30</v>
      </c>
      <c r="AB423" s="72">
        <v>0</v>
      </c>
      <c r="AC423" s="72">
        <v>0</v>
      </c>
      <c r="AD423" s="72">
        <v>0</v>
      </c>
      <c r="AE423" s="72">
        <v>0</v>
      </c>
      <c r="AF423" s="72">
        <v>0</v>
      </c>
      <c r="AG423" s="72">
        <v>0</v>
      </c>
      <c r="AH423" s="72">
        <v>0</v>
      </c>
      <c r="AI423" s="72">
        <v>0</v>
      </c>
      <c r="AJ423" s="70">
        <v>1</v>
      </c>
      <c r="AK423" s="73">
        <v>0</v>
      </c>
      <c r="AL423" s="73">
        <v>10</v>
      </c>
      <c r="AM423" s="72">
        <v>0</v>
      </c>
      <c r="AN423" s="72">
        <v>77</v>
      </c>
      <c r="AO423" s="74">
        <v>1</v>
      </c>
      <c r="AP423" s="74">
        <v>11</v>
      </c>
      <c r="AQ423" s="74">
        <v>73</v>
      </c>
      <c r="AR423" s="74">
        <v>0</v>
      </c>
      <c r="AS423" s="74">
        <v>0</v>
      </c>
    </row>
    <row r="424" spans="1:45">
      <c r="A424" t="s">
        <v>1574</v>
      </c>
      <c r="B424" t="s">
        <v>1516</v>
      </c>
      <c r="C424" t="s">
        <v>727</v>
      </c>
      <c r="D424" t="s">
        <v>1575</v>
      </c>
      <c r="E424" s="298" t="s">
        <v>28</v>
      </c>
      <c r="G424">
        <v>44</v>
      </c>
      <c r="H424" s="69">
        <f t="shared" si="6"/>
        <v>67</v>
      </c>
      <c r="I424" s="70">
        <v>19</v>
      </c>
      <c r="J424" s="70">
        <v>5</v>
      </c>
      <c r="K424" s="70">
        <v>1</v>
      </c>
      <c r="L424" s="70">
        <v>25</v>
      </c>
      <c r="M424" s="70">
        <v>16</v>
      </c>
      <c r="N424" s="70">
        <v>1</v>
      </c>
      <c r="O424" s="70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10</v>
      </c>
      <c r="Y424" s="72">
        <v>6</v>
      </c>
      <c r="Z424" s="72">
        <v>0</v>
      </c>
      <c r="AA424" s="72">
        <v>16</v>
      </c>
      <c r="AB424" s="72">
        <v>61</v>
      </c>
      <c r="AC424" s="72">
        <v>11</v>
      </c>
      <c r="AD424" s="72">
        <v>0</v>
      </c>
      <c r="AE424" s="72">
        <v>72</v>
      </c>
      <c r="AF424" s="72">
        <v>0</v>
      </c>
      <c r="AG424" s="72">
        <v>0</v>
      </c>
      <c r="AH424" s="72">
        <v>0</v>
      </c>
      <c r="AI424" s="72">
        <v>0</v>
      </c>
      <c r="AJ424" s="70">
        <v>1</v>
      </c>
      <c r="AK424" s="73">
        <v>0</v>
      </c>
      <c r="AL424" s="73">
        <v>6</v>
      </c>
      <c r="AM424" s="72">
        <v>4</v>
      </c>
      <c r="AN424" s="72">
        <v>34</v>
      </c>
      <c r="AO424" s="74">
        <v>1</v>
      </c>
      <c r="AP424" s="74">
        <v>6</v>
      </c>
      <c r="AQ424" s="74">
        <v>37</v>
      </c>
      <c r="AR424" s="74">
        <v>0</v>
      </c>
      <c r="AS424" s="74">
        <v>0</v>
      </c>
    </row>
    <row r="425" spans="1:45">
      <c r="A425" t="s">
        <v>1576</v>
      </c>
      <c r="B425" t="s">
        <v>1516</v>
      </c>
      <c r="C425" t="s">
        <v>727</v>
      </c>
      <c r="D425" t="s">
        <v>1577</v>
      </c>
      <c r="E425" s="298" t="s">
        <v>28</v>
      </c>
      <c r="G425">
        <v>10</v>
      </c>
      <c r="H425" s="69">
        <f t="shared" si="6"/>
        <v>14</v>
      </c>
      <c r="I425" s="70">
        <v>5</v>
      </c>
      <c r="J425" s="70">
        <v>0</v>
      </c>
      <c r="K425" s="70">
        <v>1</v>
      </c>
      <c r="L425" s="70">
        <v>6</v>
      </c>
      <c r="M425" s="70">
        <v>2</v>
      </c>
      <c r="N425" s="70">
        <v>0</v>
      </c>
      <c r="O425" s="70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14</v>
      </c>
      <c r="Y425" s="72">
        <v>2</v>
      </c>
      <c r="Z425" s="72">
        <v>0</v>
      </c>
      <c r="AA425" s="72">
        <v>16</v>
      </c>
      <c r="AB425" s="72">
        <v>1</v>
      </c>
      <c r="AC425" s="72">
        <v>0</v>
      </c>
      <c r="AD425" s="72">
        <v>0</v>
      </c>
      <c r="AE425" s="72">
        <v>1</v>
      </c>
      <c r="AF425" s="72">
        <v>0</v>
      </c>
      <c r="AG425" s="72">
        <v>0</v>
      </c>
      <c r="AH425" s="72">
        <v>0</v>
      </c>
      <c r="AI425" s="72">
        <v>0</v>
      </c>
      <c r="AJ425" s="70">
        <v>1</v>
      </c>
      <c r="AK425" s="73">
        <v>0</v>
      </c>
      <c r="AL425" s="73">
        <v>3</v>
      </c>
      <c r="AM425" s="72">
        <v>8</v>
      </c>
      <c r="AN425" s="72">
        <v>5</v>
      </c>
      <c r="AO425" s="74">
        <v>1</v>
      </c>
      <c r="AP425" s="74">
        <v>4</v>
      </c>
      <c r="AQ425" s="74">
        <v>12</v>
      </c>
      <c r="AR425" s="74">
        <v>0</v>
      </c>
      <c r="AS425" s="74">
        <v>0</v>
      </c>
    </row>
    <row r="426" spans="1:45">
      <c r="A426" t="s">
        <v>1578</v>
      </c>
      <c r="B426" t="s">
        <v>1516</v>
      </c>
      <c r="C426" t="s">
        <v>727</v>
      </c>
      <c r="D426" t="s">
        <v>1579</v>
      </c>
      <c r="E426" s="298" t="s">
        <v>28</v>
      </c>
      <c r="G426">
        <v>5</v>
      </c>
      <c r="H426" s="69">
        <f t="shared" si="6"/>
        <v>6</v>
      </c>
      <c r="I426" s="70">
        <v>2</v>
      </c>
      <c r="J426" s="70">
        <v>0</v>
      </c>
      <c r="K426" s="70">
        <v>1</v>
      </c>
      <c r="L426" s="70">
        <v>3</v>
      </c>
      <c r="M426" s="70">
        <v>0</v>
      </c>
      <c r="N426" s="70">
        <v>0</v>
      </c>
      <c r="O426" s="70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3</v>
      </c>
      <c r="Y426" s="72">
        <v>2</v>
      </c>
      <c r="Z426" s="72">
        <v>0</v>
      </c>
      <c r="AA426" s="72">
        <v>5</v>
      </c>
      <c r="AB426" s="72">
        <v>3</v>
      </c>
      <c r="AC426" s="72">
        <v>0</v>
      </c>
      <c r="AD426" s="72">
        <v>0</v>
      </c>
      <c r="AE426" s="72">
        <v>3</v>
      </c>
      <c r="AF426" s="72">
        <v>0</v>
      </c>
      <c r="AG426" s="72">
        <v>0</v>
      </c>
      <c r="AH426" s="72">
        <v>0</v>
      </c>
      <c r="AI426" s="72">
        <v>0</v>
      </c>
      <c r="AJ426" s="70">
        <v>1</v>
      </c>
      <c r="AK426" s="73">
        <v>0</v>
      </c>
      <c r="AL426" s="73">
        <v>3</v>
      </c>
      <c r="AM426" s="72">
        <v>1</v>
      </c>
      <c r="AN426" s="72">
        <v>9</v>
      </c>
      <c r="AO426" s="74">
        <v>1</v>
      </c>
      <c r="AP426" s="74">
        <v>3</v>
      </c>
      <c r="AQ426" s="74">
        <v>7</v>
      </c>
      <c r="AR426" s="74">
        <v>1</v>
      </c>
      <c r="AS426" s="74">
        <v>0</v>
      </c>
    </row>
    <row r="427" spans="1:45" hidden="1">
      <c r="A427" t="s">
        <v>1580</v>
      </c>
      <c r="B427" t="s">
        <v>1516</v>
      </c>
      <c r="C427" t="s">
        <v>730</v>
      </c>
      <c r="D427" t="s">
        <v>1581</v>
      </c>
      <c r="E427" s="298" t="s">
        <v>2234</v>
      </c>
      <c r="G427">
        <v>0</v>
      </c>
      <c r="H427" s="69">
        <f t="shared" si="6"/>
        <v>0</v>
      </c>
      <c r="I427" s="70">
        <v>0</v>
      </c>
      <c r="J427" s="70">
        <v>0</v>
      </c>
      <c r="K427" s="70">
        <v>0</v>
      </c>
      <c r="L427" s="70">
        <v>0</v>
      </c>
      <c r="M427" s="70">
        <v>0</v>
      </c>
      <c r="N427" s="70">
        <v>0</v>
      </c>
      <c r="O427" s="70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>
        <v>0</v>
      </c>
      <c r="AD427" s="72">
        <v>0</v>
      </c>
      <c r="AE427" s="72">
        <v>0</v>
      </c>
      <c r="AF427" s="72">
        <v>0</v>
      </c>
      <c r="AG427" s="72">
        <v>0</v>
      </c>
      <c r="AH427" s="72">
        <v>0</v>
      </c>
      <c r="AI427" s="72">
        <v>0</v>
      </c>
      <c r="AJ427" s="70">
        <v>0</v>
      </c>
      <c r="AK427" s="73">
        <v>0</v>
      </c>
      <c r="AL427" s="73">
        <v>0</v>
      </c>
      <c r="AM427" s="72">
        <v>0</v>
      </c>
      <c r="AN427" s="72">
        <v>0</v>
      </c>
      <c r="AO427" s="74">
        <v>0</v>
      </c>
      <c r="AP427" s="74">
        <v>0</v>
      </c>
      <c r="AQ427" s="74">
        <v>0</v>
      </c>
      <c r="AR427" s="74">
        <v>0</v>
      </c>
      <c r="AS427" s="74">
        <v>0</v>
      </c>
    </row>
    <row r="428" spans="1:45">
      <c r="A428" t="s">
        <v>1582</v>
      </c>
      <c r="B428" t="s">
        <v>1516</v>
      </c>
      <c r="C428" t="s">
        <v>727</v>
      </c>
      <c r="D428" t="s">
        <v>1583</v>
      </c>
      <c r="E428" s="298" t="s">
        <v>28</v>
      </c>
      <c r="G428">
        <v>40</v>
      </c>
      <c r="H428" s="69">
        <f t="shared" si="6"/>
        <v>76</v>
      </c>
      <c r="I428" s="70">
        <v>21</v>
      </c>
      <c r="J428" s="70">
        <v>16</v>
      </c>
      <c r="K428" s="70">
        <v>1</v>
      </c>
      <c r="L428" s="70">
        <v>38</v>
      </c>
      <c r="M428" s="70">
        <v>0</v>
      </c>
      <c r="N428" s="70">
        <v>0</v>
      </c>
      <c r="O428" s="70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24</v>
      </c>
      <c r="U428" s="72">
        <v>23</v>
      </c>
      <c r="V428" s="72">
        <v>0</v>
      </c>
      <c r="W428" s="72">
        <v>47</v>
      </c>
      <c r="X428" s="72">
        <v>19</v>
      </c>
      <c r="Y428" s="72">
        <v>11</v>
      </c>
      <c r="Z428" s="72">
        <v>0</v>
      </c>
      <c r="AA428" s="72">
        <v>30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</v>
      </c>
      <c r="AH428" s="72">
        <v>0</v>
      </c>
      <c r="AI428" s="72">
        <v>0</v>
      </c>
      <c r="AJ428" s="70">
        <v>1</v>
      </c>
      <c r="AK428" s="73">
        <v>0</v>
      </c>
      <c r="AL428" s="73">
        <v>11</v>
      </c>
      <c r="AM428" s="72">
        <v>76</v>
      </c>
      <c r="AN428" s="72">
        <v>4</v>
      </c>
      <c r="AO428" s="74">
        <v>1</v>
      </c>
      <c r="AP428" s="74">
        <v>8</v>
      </c>
      <c r="AQ428" s="74">
        <v>80</v>
      </c>
      <c r="AR428" s="74">
        <v>0</v>
      </c>
      <c r="AS428" s="74">
        <v>0</v>
      </c>
    </row>
    <row r="429" spans="1:45">
      <c r="A429" t="s">
        <v>1584</v>
      </c>
      <c r="B429" t="s">
        <v>1516</v>
      </c>
      <c r="C429" t="s">
        <v>724</v>
      </c>
      <c r="D429" t="s">
        <v>1585</v>
      </c>
      <c r="E429" s="298" t="s">
        <v>28</v>
      </c>
      <c r="G429">
        <v>30</v>
      </c>
      <c r="H429" s="69">
        <f t="shared" si="6"/>
        <v>53</v>
      </c>
      <c r="I429" s="70">
        <v>21</v>
      </c>
      <c r="J429" s="70">
        <v>3</v>
      </c>
      <c r="K429" s="70">
        <v>1</v>
      </c>
      <c r="L429" s="70">
        <v>25</v>
      </c>
      <c r="M429" s="70">
        <v>3</v>
      </c>
      <c r="N429" s="70">
        <v>0</v>
      </c>
      <c r="O429" s="70">
        <v>0</v>
      </c>
      <c r="P429" s="72">
        <v>7</v>
      </c>
      <c r="Q429" s="72">
        <v>0</v>
      </c>
      <c r="R429" s="72">
        <v>0</v>
      </c>
      <c r="S429" s="72">
        <v>7</v>
      </c>
      <c r="T429" s="72">
        <v>10</v>
      </c>
      <c r="U429" s="72">
        <v>4</v>
      </c>
      <c r="V429" s="72">
        <v>0</v>
      </c>
      <c r="W429" s="72">
        <v>14</v>
      </c>
      <c r="X429" s="72">
        <v>8</v>
      </c>
      <c r="Y429" s="72">
        <v>6</v>
      </c>
      <c r="Z429" s="72">
        <v>0</v>
      </c>
      <c r="AA429" s="72">
        <v>14</v>
      </c>
      <c r="AB429" s="72">
        <v>25</v>
      </c>
      <c r="AC429" s="72">
        <v>1</v>
      </c>
      <c r="AD429" s="72">
        <v>0</v>
      </c>
      <c r="AE429" s="72">
        <v>26</v>
      </c>
      <c r="AF429" s="72">
        <v>0</v>
      </c>
      <c r="AG429" s="72">
        <v>0</v>
      </c>
      <c r="AH429" s="72">
        <v>0</v>
      </c>
      <c r="AI429" s="72">
        <v>0</v>
      </c>
      <c r="AJ429" s="70">
        <v>1</v>
      </c>
      <c r="AK429" s="73">
        <v>0</v>
      </c>
      <c r="AL429" s="73">
        <v>13</v>
      </c>
      <c r="AM429" s="72">
        <v>6</v>
      </c>
      <c r="AN429" s="72">
        <v>52</v>
      </c>
      <c r="AO429" s="74">
        <v>1</v>
      </c>
      <c r="AP429" s="74">
        <v>12</v>
      </c>
      <c r="AQ429" s="74">
        <v>58</v>
      </c>
      <c r="AR429" s="74">
        <v>0</v>
      </c>
      <c r="AS429" s="74">
        <v>0</v>
      </c>
    </row>
    <row r="430" spans="1:45">
      <c r="A430" t="s">
        <v>1586</v>
      </c>
      <c r="B430" t="s">
        <v>1516</v>
      </c>
      <c r="C430" t="s">
        <v>727</v>
      </c>
      <c r="D430" t="s">
        <v>1587</v>
      </c>
      <c r="E430" s="298" t="s">
        <v>28</v>
      </c>
      <c r="G430">
        <v>44</v>
      </c>
      <c r="H430" s="69">
        <f t="shared" si="6"/>
        <v>82</v>
      </c>
      <c r="I430" s="70">
        <v>24</v>
      </c>
      <c r="J430" s="70">
        <v>15</v>
      </c>
      <c r="K430" s="70">
        <v>1</v>
      </c>
      <c r="L430" s="70">
        <v>40</v>
      </c>
      <c r="M430" s="70">
        <v>2</v>
      </c>
      <c r="N430" s="70">
        <v>0</v>
      </c>
      <c r="O430" s="70">
        <v>0</v>
      </c>
      <c r="P430" s="72">
        <v>20</v>
      </c>
      <c r="Q430" s="72">
        <v>23</v>
      </c>
      <c r="R430" s="72">
        <v>0</v>
      </c>
      <c r="S430" s="72">
        <v>43</v>
      </c>
      <c r="T430" s="72">
        <v>0</v>
      </c>
      <c r="U430" s="72">
        <v>0</v>
      </c>
      <c r="V430" s="72">
        <v>0</v>
      </c>
      <c r="W430" s="72">
        <v>0</v>
      </c>
      <c r="X430" s="72">
        <v>12</v>
      </c>
      <c r="Y430" s="72">
        <v>7</v>
      </c>
      <c r="Z430" s="72">
        <v>0</v>
      </c>
      <c r="AA430" s="72">
        <v>19</v>
      </c>
      <c r="AB430" s="72">
        <v>22</v>
      </c>
      <c r="AC430" s="72">
        <v>1</v>
      </c>
      <c r="AD430" s="72">
        <v>0</v>
      </c>
      <c r="AE430" s="72">
        <v>23</v>
      </c>
      <c r="AF430" s="72">
        <v>0</v>
      </c>
      <c r="AG430" s="72">
        <v>0</v>
      </c>
      <c r="AH430" s="72">
        <v>0</v>
      </c>
      <c r="AI430" s="72">
        <v>0</v>
      </c>
      <c r="AJ430" s="70">
        <v>1</v>
      </c>
      <c r="AK430" s="73">
        <v>0</v>
      </c>
      <c r="AL430" s="73">
        <v>9</v>
      </c>
      <c r="AM430" s="72">
        <v>57</v>
      </c>
      <c r="AN430" s="72">
        <v>7</v>
      </c>
      <c r="AO430" s="74">
        <v>2</v>
      </c>
      <c r="AP430" s="74">
        <v>8</v>
      </c>
      <c r="AQ430" s="74">
        <v>64</v>
      </c>
      <c r="AR430" s="74">
        <v>0</v>
      </c>
      <c r="AS430" s="74">
        <v>0</v>
      </c>
    </row>
    <row r="431" spans="1:45">
      <c r="A431" t="s">
        <v>1588</v>
      </c>
      <c r="B431" t="s">
        <v>1516</v>
      </c>
      <c r="C431" t="s">
        <v>727</v>
      </c>
      <c r="D431" t="s">
        <v>1589</v>
      </c>
      <c r="E431" s="298" t="s">
        <v>28</v>
      </c>
      <c r="G431">
        <v>40</v>
      </c>
      <c r="H431" s="69">
        <f t="shared" si="6"/>
        <v>64</v>
      </c>
      <c r="I431" s="70">
        <v>25</v>
      </c>
      <c r="J431" s="70">
        <v>0</v>
      </c>
      <c r="K431" s="70">
        <v>1</v>
      </c>
      <c r="L431" s="70">
        <v>26</v>
      </c>
      <c r="M431" s="70">
        <v>12</v>
      </c>
      <c r="N431" s="70">
        <v>0</v>
      </c>
      <c r="O431" s="70">
        <v>0</v>
      </c>
      <c r="P431" s="72">
        <v>3</v>
      </c>
      <c r="Q431" s="72">
        <v>1</v>
      </c>
      <c r="R431" s="72">
        <v>0</v>
      </c>
      <c r="S431" s="72">
        <v>4</v>
      </c>
      <c r="T431" s="72">
        <v>0</v>
      </c>
      <c r="U431" s="72">
        <v>0</v>
      </c>
      <c r="V431" s="72">
        <v>0</v>
      </c>
      <c r="W431" s="72">
        <v>0</v>
      </c>
      <c r="X431" s="72">
        <v>4</v>
      </c>
      <c r="Y431" s="72">
        <v>2</v>
      </c>
      <c r="Z431" s="72">
        <v>0</v>
      </c>
      <c r="AA431" s="72">
        <v>6</v>
      </c>
      <c r="AB431" s="72">
        <v>57</v>
      </c>
      <c r="AC431" s="72">
        <v>2</v>
      </c>
      <c r="AD431" s="72">
        <v>0</v>
      </c>
      <c r="AE431" s="72">
        <v>59</v>
      </c>
      <c r="AF431" s="72">
        <v>6</v>
      </c>
      <c r="AG431" s="72">
        <v>1</v>
      </c>
      <c r="AH431" s="72">
        <v>0</v>
      </c>
      <c r="AI431" s="72">
        <v>7</v>
      </c>
      <c r="AJ431" s="70">
        <v>1</v>
      </c>
      <c r="AK431" s="73">
        <v>0</v>
      </c>
      <c r="AL431" s="73">
        <v>7</v>
      </c>
      <c r="AM431" s="72">
        <v>22</v>
      </c>
      <c r="AN431" s="72">
        <v>75</v>
      </c>
      <c r="AO431" s="74">
        <v>1</v>
      </c>
      <c r="AP431" s="74">
        <v>7</v>
      </c>
      <c r="AQ431" s="74">
        <v>52</v>
      </c>
      <c r="AR431" s="74">
        <v>0</v>
      </c>
      <c r="AS431" s="74">
        <v>0</v>
      </c>
    </row>
    <row r="432" spans="1:45">
      <c r="A432" t="s">
        <v>1590</v>
      </c>
      <c r="B432" t="s">
        <v>1516</v>
      </c>
      <c r="C432" t="s">
        <v>730</v>
      </c>
      <c r="D432" t="s">
        <v>1591</v>
      </c>
      <c r="E432" s="298" t="s">
        <v>28</v>
      </c>
      <c r="G432">
        <v>54</v>
      </c>
      <c r="H432" s="69">
        <f t="shared" si="6"/>
        <v>101</v>
      </c>
      <c r="I432" s="70">
        <v>48</v>
      </c>
      <c r="J432" s="70">
        <v>0</v>
      </c>
      <c r="K432" s="70">
        <v>1</v>
      </c>
      <c r="L432" s="70">
        <v>49</v>
      </c>
      <c r="M432" s="70">
        <v>3</v>
      </c>
      <c r="N432" s="70">
        <v>0</v>
      </c>
      <c r="O432" s="70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1</v>
      </c>
      <c r="U432" s="72">
        <v>0</v>
      </c>
      <c r="V432" s="72">
        <v>0</v>
      </c>
      <c r="W432" s="72">
        <v>1</v>
      </c>
      <c r="X432" s="72">
        <v>82</v>
      </c>
      <c r="Y432" s="72">
        <v>2</v>
      </c>
      <c r="Z432" s="72">
        <v>0</v>
      </c>
      <c r="AA432" s="72">
        <v>84</v>
      </c>
      <c r="AB432" s="72">
        <v>15</v>
      </c>
      <c r="AC432" s="72">
        <v>1</v>
      </c>
      <c r="AD432" s="72">
        <v>0</v>
      </c>
      <c r="AE432" s="72">
        <v>16</v>
      </c>
      <c r="AF432" s="72">
        <v>2</v>
      </c>
      <c r="AG432" s="72">
        <v>0</v>
      </c>
      <c r="AH432" s="72">
        <v>0</v>
      </c>
      <c r="AI432" s="72">
        <v>2</v>
      </c>
      <c r="AJ432" s="70">
        <v>1</v>
      </c>
      <c r="AK432" s="73">
        <v>0</v>
      </c>
      <c r="AL432" s="73">
        <v>9</v>
      </c>
      <c r="AM432" s="72">
        <v>7</v>
      </c>
      <c r="AN432" s="72">
        <v>50</v>
      </c>
      <c r="AO432" s="74">
        <v>1</v>
      </c>
      <c r="AP432" s="74">
        <v>7</v>
      </c>
      <c r="AQ432" s="74">
        <v>55</v>
      </c>
      <c r="AR432" s="74">
        <v>0</v>
      </c>
      <c r="AS432" s="74">
        <v>0</v>
      </c>
    </row>
    <row r="433" spans="1:45">
      <c r="A433" t="s">
        <v>1592</v>
      </c>
      <c r="B433" t="s">
        <v>1516</v>
      </c>
      <c r="C433" t="s">
        <v>727</v>
      </c>
      <c r="D433" t="s">
        <v>1593</v>
      </c>
      <c r="E433" s="298" t="s">
        <v>28</v>
      </c>
      <c r="G433">
        <v>40</v>
      </c>
      <c r="H433" s="69">
        <f t="shared" si="6"/>
        <v>65</v>
      </c>
      <c r="I433" s="70">
        <v>17</v>
      </c>
      <c r="J433" s="70">
        <v>9</v>
      </c>
      <c r="K433" s="70">
        <v>1</v>
      </c>
      <c r="L433" s="70">
        <v>27</v>
      </c>
      <c r="M433" s="70">
        <v>9</v>
      </c>
      <c r="N433" s="70">
        <v>2</v>
      </c>
      <c r="O433" s="70">
        <v>0</v>
      </c>
      <c r="P433" s="72">
        <v>31</v>
      </c>
      <c r="Q433" s="72">
        <v>3</v>
      </c>
      <c r="R433" s="72">
        <v>0</v>
      </c>
      <c r="S433" s="72">
        <v>34</v>
      </c>
      <c r="T433" s="72">
        <v>3</v>
      </c>
      <c r="U433" s="72">
        <v>1</v>
      </c>
      <c r="V433" s="72">
        <v>0</v>
      </c>
      <c r="W433" s="72">
        <v>4</v>
      </c>
      <c r="X433" s="72">
        <v>18</v>
      </c>
      <c r="Y433" s="72">
        <v>12</v>
      </c>
      <c r="Z433" s="72">
        <v>0</v>
      </c>
      <c r="AA433" s="72">
        <v>30</v>
      </c>
      <c r="AB433" s="72">
        <v>6</v>
      </c>
      <c r="AC433" s="72">
        <v>6</v>
      </c>
      <c r="AD433" s="72">
        <v>0</v>
      </c>
      <c r="AE433" s="72">
        <v>12</v>
      </c>
      <c r="AF433" s="72">
        <v>0</v>
      </c>
      <c r="AG433" s="72">
        <v>0</v>
      </c>
      <c r="AH433" s="72">
        <v>0</v>
      </c>
      <c r="AI433" s="72">
        <v>0</v>
      </c>
      <c r="AJ433" s="70">
        <v>1</v>
      </c>
      <c r="AK433" s="73">
        <v>0</v>
      </c>
      <c r="AL433" s="73">
        <v>11</v>
      </c>
      <c r="AM433" s="72">
        <v>48</v>
      </c>
      <c r="AN433" s="72">
        <v>4</v>
      </c>
      <c r="AO433" s="74">
        <v>0</v>
      </c>
      <c r="AP433" s="74">
        <v>0</v>
      </c>
      <c r="AQ433" s="74">
        <v>52</v>
      </c>
      <c r="AR433" s="74">
        <v>0</v>
      </c>
      <c r="AS433" s="74">
        <v>0</v>
      </c>
    </row>
    <row r="434" spans="1:45">
      <c r="A434" t="s">
        <v>1594</v>
      </c>
      <c r="B434" t="s">
        <v>1516</v>
      </c>
      <c r="C434" t="s">
        <v>784</v>
      </c>
      <c r="D434" t="s">
        <v>1595</v>
      </c>
      <c r="E434" s="298" t="s">
        <v>28</v>
      </c>
      <c r="G434">
        <v>26</v>
      </c>
      <c r="H434" s="69">
        <f t="shared" si="6"/>
        <v>45</v>
      </c>
      <c r="I434" s="70">
        <v>20</v>
      </c>
      <c r="J434" s="70">
        <v>0</v>
      </c>
      <c r="K434" s="70">
        <v>1</v>
      </c>
      <c r="L434" s="70">
        <v>21</v>
      </c>
      <c r="M434" s="70">
        <v>3</v>
      </c>
      <c r="N434" s="70">
        <v>0</v>
      </c>
      <c r="O434" s="70">
        <v>0</v>
      </c>
      <c r="P434" s="72">
        <v>2</v>
      </c>
      <c r="Q434" s="72">
        <v>0</v>
      </c>
      <c r="R434" s="72">
        <v>0</v>
      </c>
      <c r="S434" s="72">
        <v>2</v>
      </c>
      <c r="T434" s="72">
        <v>0</v>
      </c>
      <c r="U434" s="72">
        <v>0</v>
      </c>
      <c r="V434" s="72">
        <v>0</v>
      </c>
      <c r="W434" s="72">
        <v>0</v>
      </c>
      <c r="X434" s="72">
        <v>4</v>
      </c>
      <c r="Y434" s="72">
        <v>2</v>
      </c>
      <c r="Z434" s="72">
        <v>0</v>
      </c>
      <c r="AA434" s="72">
        <v>6</v>
      </c>
      <c r="AB434" s="72">
        <v>36</v>
      </c>
      <c r="AC434" s="72">
        <v>0</v>
      </c>
      <c r="AD434" s="72">
        <v>0</v>
      </c>
      <c r="AE434" s="72">
        <v>36</v>
      </c>
      <c r="AF434" s="72">
        <v>0</v>
      </c>
      <c r="AG434" s="72">
        <v>0</v>
      </c>
      <c r="AH434" s="72">
        <v>0</v>
      </c>
      <c r="AI434" s="72">
        <v>0</v>
      </c>
      <c r="AJ434" s="70">
        <v>1</v>
      </c>
      <c r="AK434" s="73">
        <v>0</v>
      </c>
      <c r="AL434" s="73">
        <v>7</v>
      </c>
      <c r="AM434" s="72">
        <v>2</v>
      </c>
      <c r="AN434" s="72">
        <v>54</v>
      </c>
      <c r="AO434" s="74">
        <v>8</v>
      </c>
      <c r="AP434" s="74">
        <v>0</v>
      </c>
      <c r="AQ434" s="74">
        <v>56</v>
      </c>
      <c r="AR434" s="74">
        <v>0</v>
      </c>
      <c r="AS434" s="74">
        <v>0</v>
      </c>
    </row>
    <row r="435" spans="1:45" hidden="1">
      <c r="A435" t="s">
        <v>1596</v>
      </c>
      <c r="B435" t="s">
        <v>1516</v>
      </c>
      <c r="C435" t="s">
        <v>730</v>
      </c>
      <c r="D435" t="s">
        <v>1597</v>
      </c>
      <c r="E435" s="298" t="s">
        <v>2234</v>
      </c>
      <c r="G435">
        <v>0</v>
      </c>
      <c r="H435" s="69">
        <f t="shared" si="6"/>
        <v>0</v>
      </c>
      <c r="I435" s="70">
        <v>0</v>
      </c>
      <c r="J435" s="70">
        <v>0</v>
      </c>
      <c r="K435" s="70">
        <v>0</v>
      </c>
      <c r="L435" s="70">
        <v>0</v>
      </c>
      <c r="M435" s="70">
        <v>0</v>
      </c>
      <c r="N435" s="70">
        <v>0</v>
      </c>
      <c r="O435" s="70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0</v>
      </c>
      <c r="AE435" s="72">
        <v>0</v>
      </c>
      <c r="AF435" s="72">
        <v>0</v>
      </c>
      <c r="AG435" s="72">
        <v>0</v>
      </c>
      <c r="AH435" s="72">
        <v>0</v>
      </c>
      <c r="AI435" s="72">
        <v>0</v>
      </c>
      <c r="AJ435" s="70">
        <v>0</v>
      </c>
      <c r="AK435" s="73">
        <v>0</v>
      </c>
      <c r="AL435" s="73">
        <v>0</v>
      </c>
      <c r="AM435" s="72">
        <v>0</v>
      </c>
      <c r="AN435" s="72">
        <v>0</v>
      </c>
      <c r="AO435" s="74">
        <v>0</v>
      </c>
      <c r="AP435" s="74">
        <v>0</v>
      </c>
      <c r="AQ435" s="74">
        <v>0</v>
      </c>
      <c r="AR435" s="74">
        <v>0</v>
      </c>
      <c r="AS435" s="74">
        <v>0</v>
      </c>
    </row>
    <row r="436" spans="1:45">
      <c r="A436" t="s">
        <v>1598</v>
      </c>
      <c r="B436" t="s">
        <v>1516</v>
      </c>
      <c r="C436" t="s">
        <v>727</v>
      </c>
      <c r="D436" t="s">
        <v>1599</v>
      </c>
      <c r="E436" s="298" t="s">
        <v>28</v>
      </c>
      <c r="G436">
        <v>43</v>
      </c>
      <c r="H436" s="69">
        <f t="shared" si="6"/>
        <v>81</v>
      </c>
      <c r="I436" s="70">
        <v>39</v>
      </c>
      <c r="J436" s="70">
        <v>0</v>
      </c>
      <c r="K436" s="70">
        <v>1</v>
      </c>
      <c r="L436" s="70">
        <v>40</v>
      </c>
      <c r="M436" s="70">
        <v>1</v>
      </c>
      <c r="N436" s="70">
        <v>0</v>
      </c>
      <c r="O436" s="70">
        <v>0</v>
      </c>
      <c r="P436" s="72">
        <v>0</v>
      </c>
      <c r="Q436" s="72">
        <v>0</v>
      </c>
      <c r="R436" s="72">
        <v>0</v>
      </c>
      <c r="S436" s="72">
        <v>0</v>
      </c>
      <c r="T436" s="72">
        <v>40</v>
      </c>
      <c r="U436" s="72">
        <v>1</v>
      </c>
      <c r="V436" s="72">
        <v>0</v>
      </c>
      <c r="W436" s="72">
        <v>41</v>
      </c>
      <c r="X436" s="72">
        <v>35</v>
      </c>
      <c r="Y436" s="72">
        <v>1</v>
      </c>
      <c r="Z436" s="72">
        <v>0</v>
      </c>
      <c r="AA436" s="72">
        <v>36</v>
      </c>
      <c r="AB436" s="72">
        <v>0</v>
      </c>
      <c r="AC436" s="72">
        <v>0</v>
      </c>
      <c r="AD436" s="72">
        <v>0</v>
      </c>
      <c r="AE436" s="72">
        <v>0</v>
      </c>
      <c r="AF436" s="72">
        <v>0</v>
      </c>
      <c r="AG436" s="72">
        <v>0</v>
      </c>
      <c r="AH436" s="72">
        <v>0</v>
      </c>
      <c r="AI436" s="72">
        <v>0</v>
      </c>
      <c r="AJ436" s="70">
        <v>1</v>
      </c>
      <c r="AK436" s="73">
        <v>0</v>
      </c>
      <c r="AL436" s="73">
        <v>10</v>
      </c>
      <c r="AM436" s="72">
        <v>79</v>
      </c>
      <c r="AN436" s="72">
        <v>0</v>
      </c>
      <c r="AO436" s="74">
        <v>1</v>
      </c>
      <c r="AP436" s="74">
        <v>10</v>
      </c>
      <c r="AQ436" s="74">
        <v>79</v>
      </c>
      <c r="AR436" s="74">
        <v>0</v>
      </c>
      <c r="AS436" s="74">
        <v>0</v>
      </c>
    </row>
    <row r="437" spans="1:45">
      <c r="A437" t="s">
        <v>1600</v>
      </c>
      <c r="B437" t="s">
        <v>1516</v>
      </c>
      <c r="C437" t="s">
        <v>724</v>
      </c>
      <c r="D437" t="s">
        <v>1601</v>
      </c>
      <c r="E437" s="298" t="s">
        <v>28</v>
      </c>
      <c r="G437">
        <v>38</v>
      </c>
      <c r="H437" s="69">
        <f t="shared" si="6"/>
        <v>72</v>
      </c>
      <c r="I437" s="70">
        <v>17</v>
      </c>
      <c r="J437" s="70">
        <v>17</v>
      </c>
      <c r="K437" s="70">
        <v>2</v>
      </c>
      <c r="L437" s="70">
        <v>36</v>
      </c>
      <c r="M437" s="70">
        <v>0</v>
      </c>
      <c r="N437" s="70">
        <v>0</v>
      </c>
      <c r="O437" s="70">
        <v>0</v>
      </c>
      <c r="P437" s="72">
        <v>2</v>
      </c>
      <c r="Q437" s="72">
        <v>1</v>
      </c>
      <c r="R437" s="72">
        <v>0</v>
      </c>
      <c r="S437" s="72">
        <v>3</v>
      </c>
      <c r="T437" s="72">
        <v>1</v>
      </c>
      <c r="U437" s="72">
        <v>1</v>
      </c>
      <c r="V437" s="72">
        <v>0</v>
      </c>
      <c r="W437" s="72">
        <v>2</v>
      </c>
      <c r="X437" s="72">
        <v>32</v>
      </c>
      <c r="Y437" s="72">
        <v>37</v>
      </c>
      <c r="Z437" s="72">
        <v>1</v>
      </c>
      <c r="AA437" s="72">
        <v>70</v>
      </c>
      <c r="AB437" s="72">
        <v>2</v>
      </c>
      <c r="AC437" s="72">
        <v>0</v>
      </c>
      <c r="AD437" s="72">
        <v>0</v>
      </c>
      <c r="AE437" s="72">
        <v>2</v>
      </c>
      <c r="AF437" s="72">
        <v>0</v>
      </c>
      <c r="AG437" s="72">
        <v>0</v>
      </c>
      <c r="AH437" s="72">
        <v>0</v>
      </c>
      <c r="AI437" s="72">
        <v>0</v>
      </c>
      <c r="AJ437" s="70">
        <v>1</v>
      </c>
      <c r="AK437" s="73">
        <v>0</v>
      </c>
      <c r="AL437" s="73">
        <v>4</v>
      </c>
      <c r="AM437" s="72">
        <v>14</v>
      </c>
      <c r="AN437" s="72">
        <v>17</v>
      </c>
      <c r="AO437" s="74">
        <v>1</v>
      </c>
      <c r="AP437" s="74">
        <v>5</v>
      </c>
      <c r="AQ437" s="74">
        <v>18</v>
      </c>
      <c r="AR437" s="74">
        <v>0</v>
      </c>
      <c r="AS437" s="74">
        <v>0</v>
      </c>
    </row>
    <row r="438" spans="1:45">
      <c r="A438" t="s">
        <v>1602</v>
      </c>
      <c r="B438" t="s">
        <v>1516</v>
      </c>
      <c r="C438" t="s">
        <v>727</v>
      </c>
      <c r="D438" t="s">
        <v>1603</v>
      </c>
      <c r="E438" s="298" t="s">
        <v>28</v>
      </c>
      <c r="G438">
        <v>28</v>
      </c>
      <c r="H438" s="69">
        <f t="shared" si="6"/>
        <v>49</v>
      </c>
      <c r="I438" s="70">
        <v>22</v>
      </c>
      <c r="J438" s="70">
        <v>0</v>
      </c>
      <c r="K438" s="70">
        <v>1</v>
      </c>
      <c r="L438" s="70">
        <v>23</v>
      </c>
      <c r="M438" s="70">
        <v>3</v>
      </c>
      <c r="N438" s="70">
        <v>0</v>
      </c>
      <c r="O438" s="70">
        <v>0</v>
      </c>
      <c r="P438" s="72">
        <v>17</v>
      </c>
      <c r="Q438" s="72">
        <v>0</v>
      </c>
      <c r="R438" s="72">
        <v>0</v>
      </c>
      <c r="S438" s="72">
        <v>17</v>
      </c>
      <c r="T438" s="72">
        <v>12</v>
      </c>
      <c r="U438" s="72">
        <v>0</v>
      </c>
      <c r="V438" s="72">
        <v>0</v>
      </c>
      <c r="W438" s="72">
        <v>12</v>
      </c>
      <c r="X438" s="72">
        <v>6</v>
      </c>
      <c r="Y438" s="72">
        <v>3</v>
      </c>
      <c r="Z438" s="72">
        <v>0</v>
      </c>
      <c r="AA438" s="72">
        <v>9</v>
      </c>
      <c r="AB438" s="72">
        <v>20</v>
      </c>
      <c r="AC438" s="72">
        <v>1</v>
      </c>
      <c r="AD438" s="72">
        <v>0</v>
      </c>
      <c r="AE438" s="72">
        <v>21</v>
      </c>
      <c r="AF438" s="72">
        <v>0</v>
      </c>
      <c r="AG438" s="72">
        <v>0</v>
      </c>
      <c r="AH438" s="72">
        <v>0</v>
      </c>
      <c r="AI438" s="72">
        <v>0</v>
      </c>
      <c r="AJ438" s="70">
        <v>1</v>
      </c>
      <c r="AK438" s="73">
        <v>0</v>
      </c>
      <c r="AL438" s="73">
        <v>6</v>
      </c>
      <c r="AM438" s="72">
        <v>24</v>
      </c>
      <c r="AN438" s="72">
        <v>15</v>
      </c>
      <c r="AO438" s="74">
        <v>1</v>
      </c>
      <c r="AP438" s="74">
        <v>6</v>
      </c>
      <c r="AQ438" s="74">
        <v>39</v>
      </c>
      <c r="AR438" s="74">
        <v>0</v>
      </c>
      <c r="AS438" s="74">
        <v>0</v>
      </c>
    </row>
    <row r="439" spans="1:45" hidden="1">
      <c r="A439" t="s">
        <v>1604</v>
      </c>
      <c r="B439" t="s">
        <v>1516</v>
      </c>
      <c r="C439" t="s">
        <v>727</v>
      </c>
      <c r="D439" t="s">
        <v>1605</v>
      </c>
      <c r="E439" s="298" t="s">
        <v>2234</v>
      </c>
      <c r="G439">
        <v>0</v>
      </c>
      <c r="H439" s="69">
        <f t="shared" si="6"/>
        <v>0</v>
      </c>
      <c r="I439" s="70">
        <v>0</v>
      </c>
      <c r="J439" s="70">
        <v>0</v>
      </c>
      <c r="K439" s="70">
        <v>0</v>
      </c>
      <c r="L439" s="70">
        <v>0</v>
      </c>
      <c r="M439" s="70">
        <v>0</v>
      </c>
      <c r="N439" s="70">
        <v>0</v>
      </c>
      <c r="O439" s="70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</v>
      </c>
      <c r="AH439" s="72">
        <v>0</v>
      </c>
      <c r="AI439" s="72">
        <v>0</v>
      </c>
      <c r="AJ439" s="70">
        <v>0</v>
      </c>
      <c r="AK439" s="73">
        <v>0</v>
      </c>
      <c r="AL439" s="73">
        <v>0</v>
      </c>
      <c r="AM439" s="72">
        <v>0</v>
      </c>
      <c r="AN439" s="72">
        <v>0</v>
      </c>
      <c r="AO439" s="74">
        <v>0</v>
      </c>
      <c r="AP439" s="74">
        <v>0</v>
      </c>
      <c r="AQ439" s="74">
        <v>0</v>
      </c>
      <c r="AR439" s="74">
        <v>0</v>
      </c>
      <c r="AS439" s="74">
        <v>0</v>
      </c>
    </row>
    <row r="440" spans="1:45">
      <c r="A440" t="s">
        <v>1606</v>
      </c>
      <c r="B440" t="s">
        <v>1516</v>
      </c>
      <c r="C440" t="s">
        <v>730</v>
      </c>
      <c r="D440" t="s">
        <v>1607</v>
      </c>
      <c r="E440" s="298" t="s">
        <v>28</v>
      </c>
      <c r="G440">
        <v>30</v>
      </c>
      <c r="H440" s="69">
        <f t="shared" si="6"/>
        <v>54</v>
      </c>
      <c r="I440" s="70">
        <v>21</v>
      </c>
      <c r="J440" s="70">
        <v>4</v>
      </c>
      <c r="K440" s="70">
        <v>1</v>
      </c>
      <c r="L440" s="70">
        <v>26</v>
      </c>
      <c r="M440" s="70">
        <v>2</v>
      </c>
      <c r="N440" s="70">
        <v>0</v>
      </c>
      <c r="O440" s="70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24</v>
      </c>
      <c r="U440" s="72">
        <v>4</v>
      </c>
      <c r="V440" s="72">
        <v>0</v>
      </c>
      <c r="W440" s="72">
        <v>28</v>
      </c>
      <c r="X440" s="72">
        <v>24</v>
      </c>
      <c r="Y440" s="72">
        <v>7</v>
      </c>
      <c r="Z440" s="72">
        <v>0</v>
      </c>
      <c r="AA440" s="72">
        <v>31</v>
      </c>
      <c r="AB440" s="72">
        <v>0</v>
      </c>
      <c r="AC440" s="72">
        <v>0</v>
      </c>
      <c r="AD440" s="72">
        <v>0</v>
      </c>
      <c r="AE440" s="72">
        <v>0</v>
      </c>
      <c r="AF440" s="72">
        <v>0</v>
      </c>
      <c r="AG440" s="72">
        <v>0</v>
      </c>
      <c r="AH440" s="72">
        <v>0</v>
      </c>
      <c r="AI440" s="72">
        <v>0</v>
      </c>
      <c r="AJ440" s="70">
        <v>1</v>
      </c>
      <c r="AK440" s="73">
        <v>0</v>
      </c>
      <c r="AL440" s="73">
        <v>12</v>
      </c>
      <c r="AM440" s="72">
        <v>8</v>
      </c>
      <c r="AN440" s="72">
        <v>31</v>
      </c>
      <c r="AO440" s="74">
        <v>1</v>
      </c>
      <c r="AP440" s="74">
        <v>11</v>
      </c>
      <c r="AQ440" s="74">
        <v>39</v>
      </c>
      <c r="AR440" s="74">
        <v>0</v>
      </c>
      <c r="AS440" s="74">
        <v>0</v>
      </c>
    </row>
    <row r="441" spans="1:45">
      <c r="A441" t="s">
        <v>1608</v>
      </c>
      <c r="B441" t="s">
        <v>1516</v>
      </c>
      <c r="C441" t="s">
        <v>727</v>
      </c>
      <c r="D441" t="s">
        <v>1609</v>
      </c>
      <c r="E441" s="298" t="s">
        <v>28</v>
      </c>
      <c r="G441">
        <v>51</v>
      </c>
      <c r="H441" s="69">
        <f t="shared" si="6"/>
        <v>100</v>
      </c>
      <c r="I441" s="70">
        <v>21</v>
      </c>
      <c r="J441" s="70">
        <v>11</v>
      </c>
      <c r="K441" s="70">
        <v>10</v>
      </c>
      <c r="L441" s="70">
        <v>42</v>
      </c>
      <c r="M441" s="70">
        <v>7</v>
      </c>
      <c r="N441" s="70">
        <v>0</v>
      </c>
      <c r="O441" s="70">
        <v>9</v>
      </c>
      <c r="P441" s="72">
        <v>26</v>
      </c>
      <c r="Q441" s="72">
        <v>22</v>
      </c>
      <c r="R441" s="72">
        <v>0</v>
      </c>
      <c r="S441" s="72">
        <v>48</v>
      </c>
      <c r="T441" s="72">
        <v>0</v>
      </c>
      <c r="U441" s="72">
        <v>0</v>
      </c>
      <c r="V441" s="72">
        <v>0</v>
      </c>
      <c r="W441" s="72">
        <v>0</v>
      </c>
      <c r="X441" s="72">
        <v>2</v>
      </c>
      <c r="Y441" s="72">
        <v>2</v>
      </c>
      <c r="Z441" s="72">
        <v>0</v>
      </c>
      <c r="AA441" s="72">
        <v>4</v>
      </c>
      <c r="AB441" s="72">
        <v>29</v>
      </c>
      <c r="AC441" s="72">
        <v>2</v>
      </c>
      <c r="AD441" s="72">
        <v>4</v>
      </c>
      <c r="AE441" s="72">
        <v>35</v>
      </c>
      <c r="AF441" s="72">
        <v>0</v>
      </c>
      <c r="AG441" s="72">
        <v>0</v>
      </c>
      <c r="AH441" s="72">
        <v>0</v>
      </c>
      <c r="AI441" s="72">
        <v>0</v>
      </c>
      <c r="AJ441" s="70">
        <v>1</v>
      </c>
      <c r="AK441" s="73">
        <v>0</v>
      </c>
      <c r="AL441" s="73">
        <v>9</v>
      </c>
      <c r="AM441" s="72">
        <v>11</v>
      </c>
      <c r="AN441" s="72">
        <v>49</v>
      </c>
      <c r="AO441" s="74">
        <v>1</v>
      </c>
      <c r="AP441" s="74">
        <v>9</v>
      </c>
      <c r="AQ441" s="74">
        <v>49</v>
      </c>
      <c r="AR441" s="74">
        <v>0</v>
      </c>
      <c r="AS441" s="74">
        <v>0</v>
      </c>
    </row>
    <row r="442" spans="1:45" hidden="1">
      <c r="A442" t="s">
        <v>1610</v>
      </c>
      <c r="B442" t="s">
        <v>1516</v>
      </c>
      <c r="C442" t="s">
        <v>724</v>
      </c>
      <c r="D442" t="s">
        <v>1611</v>
      </c>
      <c r="E442" s="298" t="s">
        <v>2234</v>
      </c>
      <c r="G442">
        <v>0</v>
      </c>
      <c r="H442" s="69">
        <f t="shared" si="6"/>
        <v>0</v>
      </c>
      <c r="I442" s="70">
        <v>0</v>
      </c>
      <c r="J442" s="70">
        <v>0</v>
      </c>
      <c r="K442" s="70">
        <v>0</v>
      </c>
      <c r="L442" s="70">
        <v>0</v>
      </c>
      <c r="M442" s="70">
        <v>0</v>
      </c>
      <c r="N442" s="70">
        <v>0</v>
      </c>
      <c r="O442" s="70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0</v>
      </c>
      <c r="AA442" s="72">
        <v>0</v>
      </c>
      <c r="AB442" s="72">
        <v>0</v>
      </c>
      <c r="AC442" s="72">
        <v>0</v>
      </c>
      <c r="AD442" s="72">
        <v>0</v>
      </c>
      <c r="AE442" s="72">
        <v>0</v>
      </c>
      <c r="AF442" s="72">
        <v>0</v>
      </c>
      <c r="AG442" s="72">
        <v>0</v>
      </c>
      <c r="AH442" s="72">
        <v>0</v>
      </c>
      <c r="AI442" s="72">
        <v>0</v>
      </c>
      <c r="AJ442" s="70">
        <v>0</v>
      </c>
      <c r="AK442" s="73">
        <v>0</v>
      </c>
      <c r="AL442" s="73">
        <v>0</v>
      </c>
      <c r="AM442" s="72">
        <v>0</v>
      </c>
      <c r="AN442" s="72">
        <v>0</v>
      </c>
      <c r="AO442" s="74">
        <v>0</v>
      </c>
      <c r="AP442" s="74">
        <v>0</v>
      </c>
      <c r="AQ442" s="74">
        <v>0</v>
      </c>
      <c r="AR442" s="74">
        <v>0</v>
      </c>
      <c r="AS442" s="74">
        <v>0</v>
      </c>
    </row>
    <row r="443" spans="1:45">
      <c r="A443" t="s">
        <v>1612</v>
      </c>
      <c r="B443" t="s">
        <v>1516</v>
      </c>
      <c r="C443" t="s">
        <v>730</v>
      </c>
      <c r="D443" t="s">
        <v>1613</v>
      </c>
      <c r="E443" s="298" t="s">
        <v>28</v>
      </c>
      <c r="G443">
        <v>38</v>
      </c>
      <c r="H443" s="69">
        <f t="shared" si="6"/>
        <v>66</v>
      </c>
      <c r="I443" s="70">
        <v>22</v>
      </c>
      <c r="J443" s="70">
        <v>7</v>
      </c>
      <c r="K443" s="70">
        <v>1</v>
      </c>
      <c r="L443" s="70">
        <v>30</v>
      </c>
      <c r="M443" s="70">
        <v>6</v>
      </c>
      <c r="N443" s="70">
        <v>0</v>
      </c>
      <c r="O443" s="70">
        <v>0</v>
      </c>
      <c r="P443" s="72">
        <v>20</v>
      </c>
      <c r="Q443" s="72">
        <v>13</v>
      </c>
      <c r="R443" s="72">
        <v>0</v>
      </c>
      <c r="S443" s="72">
        <v>33</v>
      </c>
      <c r="T443" s="72">
        <v>0</v>
      </c>
      <c r="U443" s="72">
        <v>0</v>
      </c>
      <c r="V443" s="72">
        <v>0</v>
      </c>
      <c r="W443" s="72">
        <v>0</v>
      </c>
      <c r="X443" s="72">
        <v>7</v>
      </c>
      <c r="Y443" s="72">
        <v>5</v>
      </c>
      <c r="Z443" s="72">
        <v>0</v>
      </c>
      <c r="AA443" s="72">
        <v>12</v>
      </c>
      <c r="AB443" s="72">
        <v>30</v>
      </c>
      <c r="AC443" s="72">
        <v>0</v>
      </c>
      <c r="AD443" s="72">
        <v>0</v>
      </c>
      <c r="AE443" s="72">
        <v>30</v>
      </c>
      <c r="AF443" s="72">
        <v>0</v>
      </c>
      <c r="AG443" s="72">
        <v>0</v>
      </c>
      <c r="AH443" s="72">
        <v>0</v>
      </c>
      <c r="AI443" s="72">
        <v>0</v>
      </c>
      <c r="AJ443" s="70">
        <v>1</v>
      </c>
      <c r="AK443" s="73">
        <v>0</v>
      </c>
      <c r="AL443" s="73">
        <v>7</v>
      </c>
      <c r="AM443" s="72">
        <v>4</v>
      </c>
      <c r="AN443" s="72">
        <v>32</v>
      </c>
      <c r="AO443" s="74">
        <v>2</v>
      </c>
      <c r="AP443" s="74">
        <v>7</v>
      </c>
      <c r="AQ443" s="74">
        <v>36</v>
      </c>
      <c r="AR443" s="74">
        <v>0</v>
      </c>
      <c r="AS443" s="74">
        <v>0</v>
      </c>
    </row>
    <row r="444" spans="1:45">
      <c r="A444" t="s">
        <v>1614</v>
      </c>
      <c r="B444" t="s">
        <v>1516</v>
      </c>
      <c r="C444" t="s">
        <v>784</v>
      </c>
      <c r="D444" t="s">
        <v>1615</v>
      </c>
      <c r="E444" s="298" t="s">
        <v>28</v>
      </c>
      <c r="G444">
        <v>14</v>
      </c>
      <c r="H444" s="69">
        <f t="shared" si="6"/>
        <v>19</v>
      </c>
      <c r="I444" s="70">
        <v>5</v>
      </c>
      <c r="J444" s="70">
        <v>3</v>
      </c>
      <c r="K444" s="70">
        <v>0</v>
      </c>
      <c r="L444" s="70">
        <v>8</v>
      </c>
      <c r="M444" s="70">
        <v>3</v>
      </c>
      <c r="N444" s="70">
        <v>0</v>
      </c>
      <c r="O444" s="70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1</v>
      </c>
      <c r="U444" s="72">
        <v>1</v>
      </c>
      <c r="V444" s="72">
        <v>0</v>
      </c>
      <c r="W444" s="72">
        <v>2</v>
      </c>
      <c r="X444" s="72">
        <v>16</v>
      </c>
      <c r="Y444" s="72">
        <v>7</v>
      </c>
      <c r="Z444" s="72">
        <v>0</v>
      </c>
      <c r="AA444" s="72">
        <v>23</v>
      </c>
      <c r="AB444" s="72">
        <v>1</v>
      </c>
      <c r="AC444" s="72">
        <v>0</v>
      </c>
      <c r="AD444" s="72">
        <v>0</v>
      </c>
      <c r="AE444" s="72">
        <v>1</v>
      </c>
      <c r="AF444" s="72">
        <v>0</v>
      </c>
      <c r="AG444" s="72">
        <v>0</v>
      </c>
      <c r="AH444" s="72">
        <v>0</v>
      </c>
      <c r="AI444" s="72">
        <v>0</v>
      </c>
      <c r="AJ444" s="70">
        <v>1</v>
      </c>
      <c r="AK444" s="73">
        <v>0</v>
      </c>
      <c r="AL444" s="73">
        <v>2</v>
      </c>
      <c r="AM444" s="72">
        <v>0</v>
      </c>
      <c r="AN444" s="72">
        <v>0</v>
      </c>
      <c r="AO444" s="74">
        <v>1</v>
      </c>
      <c r="AP444" s="74">
        <v>3</v>
      </c>
      <c r="AQ444" s="74">
        <v>13</v>
      </c>
      <c r="AR444" s="74">
        <v>0</v>
      </c>
      <c r="AS444" s="74">
        <v>0</v>
      </c>
    </row>
    <row r="445" spans="1:45">
      <c r="A445" t="s">
        <v>1616</v>
      </c>
      <c r="B445" t="s">
        <v>1516</v>
      </c>
      <c r="C445" t="s">
        <v>727</v>
      </c>
      <c r="D445" t="s">
        <v>1617</v>
      </c>
      <c r="E445" s="298" t="s">
        <v>28</v>
      </c>
      <c r="G445">
        <v>51</v>
      </c>
      <c r="H445" s="69">
        <f t="shared" si="6"/>
        <v>89</v>
      </c>
      <c r="I445" s="70">
        <v>37</v>
      </c>
      <c r="J445" s="70">
        <v>2</v>
      </c>
      <c r="K445" s="70">
        <v>1</v>
      </c>
      <c r="L445" s="70">
        <v>40</v>
      </c>
      <c r="M445" s="70">
        <v>7</v>
      </c>
      <c r="N445" s="70">
        <v>2</v>
      </c>
      <c r="O445" s="70">
        <v>0</v>
      </c>
      <c r="P445" s="72">
        <v>19</v>
      </c>
      <c r="Q445" s="72">
        <v>0</v>
      </c>
      <c r="R445" s="72">
        <v>0</v>
      </c>
      <c r="S445" s="72">
        <v>19</v>
      </c>
      <c r="T445" s="72">
        <v>0</v>
      </c>
      <c r="U445" s="72">
        <v>0</v>
      </c>
      <c r="V445" s="72">
        <v>0</v>
      </c>
      <c r="W445" s="72">
        <v>0</v>
      </c>
      <c r="X445" s="72">
        <v>63</v>
      </c>
      <c r="Y445" s="72">
        <v>9</v>
      </c>
      <c r="Z445" s="72">
        <v>0</v>
      </c>
      <c r="AA445" s="72">
        <v>72</v>
      </c>
      <c r="AB445" s="72">
        <v>6</v>
      </c>
      <c r="AC445" s="72">
        <v>1</v>
      </c>
      <c r="AD445" s="72">
        <v>0</v>
      </c>
      <c r="AE445" s="72">
        <v>7</v>
      </c>
      <c r="AF445" s="72">
        <v>0</v>
      </c>
      <c r="AG445" s="72">
        <v>0</v>
      </c>
      <c r="AH445" s="72">
        <v>0</v>
      </c>
      <c r="AI445" s="72">
        <v>0</v>
      </c>
      <c r="AJ445" s="70">
        <v>1</v>
      </c>
      <c r="AK445" s="73">
        <v>0</v>
      </c>
      <c r="AL445" s="73">
        <v>7</v>
      </c>
      <c r="AM445" s="72">
        <v>5</v>
      </c>
      <c r="AN445" s="72">
        <v>34</v>
      </c>
      <c r="AO445" s="74">
        <v>1</v>
      </c>
      <c r="AP445" s="74">
        <v>7</v>
      </c>
      <c r="AQ445" s="74">
        <v>39</v>
      </c>
      <c r="AR445" s="74">
        <v>0</v>
      </c>
      <c r="AS445" s="74">
        <v>0</v>
      </c>
    </row>
    <row r="446" spans="1:45">
      <c r="A446" t="s">
        <v>1618</v>
      </c>
      <c r="B446" t="s">
        <v>1516</v>
      </c>
      <c r="C446" t="s">
        <v>727</v>
      </c>
      <c r="D446" t="s">
        <v>1619</v>
      </c>
      <c r="E446" s="298" t="s">
        <v>28</v>
      </c>
      <c r="G446">
        <v>46</v>
      </c>
      <c r="H446" s="69">
        <f t="shared" si="6"/>
        <v>84</v>
      </c>
      <c r="I446" s="70">
        <v>25</v>
      </c>
      <c r="J446" s="70">
        <v>14</v>
      </c>
      <c r="K446" s="70">
        <v>1</v>
      </c>
      <c r="L446" s="70">
        <v>40</v>
      </c>
      <c r="M446" s="70">
        <v>4</v>
      </c>
      <c r="N446" s="70">
        <v>0</v>
      </c>
      <c r="O446" s="70">
        <v>0</v>
      </c>
      <c r="P446" s="72">
        <v>34</v>
      </c>
      <c r="Q446" s="72">
        <v>29</v>
      </c>
      <c r="R446" s="72">
        <v>0</v>
      </c>
      <c r="S446" s="72">
        <v>63</v>
      </c>
      <c r="T446" s="72">
        <v>0</v>
      </c>
      <c r="U446" s="72">
        <v>1</v>
      </c>
      <c r="V446" s="72">
        <v>0</v>
      </c>
      <c r="W446" s="72">
        <v>1</v>
      </c>
      <c r="X446" s="72">
        <v>29</v>
      </c>
      <c r="Y446" s="72">
        <v>7</v>
      </c>
      <c r="Z446" s="72">
        <v>0</v>
      </c>
      <c r="AA446" s="72">
        <v>36</v>
      </c>
      <c r="AB446" s="72">
        <v>0</v>
      </c>
      <c r="AC446" s="72">
        <v>0</v>
      </c>
      <c r="AD446" s="72">
        <v>0</v>
      </c>
      <c r="AE446" s="72">
        <v>0</v>
      </c>
      <c r="AF446" s="72">
        <v>0</v>
      </c>
      <c r="AG446" s="72">
        <v>0</v>
      </c>
      <c r="AH446" s="72">
        <v>0</v>
      </c>
      <c r="AI446" s="72">
        <v>0</v>
      </c>
      <c r="AJ446" s="70">
        <v>1</v>
      </c>
      <c r="AK446" s="73">
        <v>0</v>
      </c>
      <c r="AL446" s="73">
        <v>14</v>
      </c>
      <c r="AM446" s="72">
        <v>0</v>
      </c>
      <c r="AN446" s="72">
        <v>168</v>
      </c>
      <c r="AO446" s="74">
        <v>22</v>
      </c>
      <c r="AP446" s="74">
        <v>15</v>
      </c>
      <c r="AQ446" s="74">
        <v>89</v>
      </c>
      <c r="AR446" s="74">
        <v>0</v>
      </c>
      <c r="AS446" s="74">
        <v>0</v>
      </c>
    </row>
    <row r="447" spans="1:45">
      <c r="A447" t="s">
        <v>1620</v>
      </c>
      <c r="B447" t="s">
        <v>1516</v>
      </c>
      <c r="C447" t="s">
        <v>727</v>
      </c>
      <c r="D447" t="s">
        <v>1621</v>
      </c>
      <c r="E447" s="298" t="s">
        <v>28</v>
      </c>
      <c r="G447">
        <v>19</v>
      </c>
      <c r="H447" s="69">
        <f t="shared" si="6"/>
        <v>26</v>
      </c>
      <c r="I447" s="70">
        <v>7</v>
      </c>
      <c r="J447" s="70">
        <v>1</v>
      </c>
      <c r="K447" s="70">
        <v>1</v>
      </c>
      <c r="L447" s="70">
        <v>9</v>
      </c>
      <c r="M447" s="70">
        <v>8</v>
      </c>
      <c r="N447" s="70">
        <v>0</v>
      </c>
      <c r="O447" s="70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3</v>
      </c>
      <c r="Y447" s="72">
        <v>2</v>
      </c>
      <c r="Z447" s="72">
        <v>0</v>
      </c>
      <c r="AA447" s="72">
        <v>5</v>
      </c>
      <c r="AB447" s="72">
        <v>25</v>
      </c>
      <c r="AC447" s="72">
        <v>6</v>
      </c>
      <c r="AD447" s="72">
        <v>0</v>
      </c>
      <c r="AE447" s="72">
        <v>31</v>
      </c>
      <c r="AF447" s="72">
        <v>1</v>
      </c>
      <c r="AG447" s="72">
        <v>1</v>
      </c>
      <c r="AH447" s="72">
        <v>0</v>
      </c>
      <c r="AI447" s="72">
        <v>2</v>
      </c>
      <c r="AJ447" s="70">
        <v>1</v>
      </c>
      <c r="AK447" s="73">
        <v>0</v>
      </c>
      <c r="AL447" s="73">
        <v>3</v>
      </c>
      <c r="AM447" s="72">
        <v>6</v>
      </c>
      <c r="AN447" s="72">
        <v>4</v>
      </c>
      <c r="AO447" s="74">
        <v>1</v>
      </c>
      <c r="AP447" s="74">
        <v>4</v>
      </c>
      <c r="AQ447" s="74">
        <v>6</v>
      </c>
      <c r="AR447" s="74">
        <v>0</v>
      </c>
      <c r="AS447" s="74">
        <v>0</v>
      </c>
    </row>
    <row r="448" spans="1:45">
      <c r="A448" t="s">
        <v>1622</v>
      </c>
      <c r="B448" t="s">
        <v>1516</v>
      </c>
      <c r="C448" t="s">
        <v>730</v>
      </c>
      <c r="D448" t="s">
        <v>1623</v>
      </c>
      <c r="E448" s="298" t="s">
        <v>28</v>
      </c>
      <c r="G448">
        <v>17</v>
      </c>
      <c r="H448" s="69">
        <f t="shared" si="6"/>
        <v>25</v>
      </c>
      <c r="I448" s="70">
        <v>8</v>
      </c>
      <c r="J448" s="70">
        <v>1</v>
      </c>
      <c r="K448" s="70">
        <v>1</v>
      </c>
      <c r="L448" s="70">
        <v>10</v>
      </c>
      <c r="M448" s="70">
        <v>5</v>
      </c>
      <c r="N448" s="70">
        <v>0</v>
      </c>
      <c r="O448" s="70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7</v>
      </c>
      <c r="Y448" s="72">
        <v>3</v>
      </c>
      <c r="Z448" s="72">
        <v>0</v>
      </c>
      <c r="AA448" s="72">
        <v>10</v>
      </c>
      <c r="AB448" s="72">
        <v>13</v>
      </c>
      <c r="AC448" s="72">
        <v>2</v>
      </c>
      <c r="AD448" s="72">
        <v>0</v>
      </c>
      <c r="AE448" s="72">
        <v>15</v>
      </c>
      <c r="AF448" s="72">
        <v>6</v>
      </c>
      <c r="AG448" s="72">
        <v>0</v>
      </c>
      <c r="AH448" s="72">
        <v>0</v>
      </c>
      <c r="AI448" s="72">
        <v>6</v>
      </c>
      <c r="AJ448" s="70">
        <v>1</v>
      </c>
      <c r="AK448" s="73">
        <v>0</v>
      </c>
      <c r="AL448" s="73">
        <v>4</v>
      </c>
      <c r="AM448" s="72">
        <v>10</v>
      </c>
      <c r="AN448" s="72">
        <v>3</v>
      </c>
      <c r="AO448" s="74">
        <v>1</v>
      </c>
      <c r="AP448" s="74">
        <v>5</v>
      </c>
      <c r="AQ448" s="74">
        <v>13</v>
      </c>
      <c r="AR448" s="74">
        <v>0</v>
      </c>
      <c r="AS448" s="74">
        <v>0</v>
      </c>
    </row>
    <row r="449" spans="1:45">
      <c r="A449" t="s">
        <v>1624</v>
      </c>
      <c r="B449" t="s">
        <v>1516</v>
      </c>
      <c r="C449" t="s">
        <v>727</v>
      </c>
      <c r="D449" t="s">
        <v>1625</v>
      </c>
      <c r="E449" s="298" t="s">
        <v>28</v>
      </c>
      <c r="G449">
        <v>27</v>
      </c>
      <c r="H449" s="69">
        <f t="shared" si="6"/>
        <v>43</v>
      </c>
      <c r="I449" s="70">
        <v>17</v>
      </c>
      <c r="J449" s="70">
        <v>0</v>
      </c>
      <c r="K449" s="70">
        <v>1</v>
      </c>
      <c r="L449" s="70">
        <v>18</v>
      </c>
      <c r="M449" s="70">
        <v>7</v>
      </c>
      <c r="N449" s="70">
        <v>0</v>
      </c>
      <c r="O449" s="70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6</v>
      </c>
      <c r="Y449" s="72">
        <v>2</v>
      </c>
      <c r="Z449" s="72">
        <v>0</v>
      </c>
      <c r="AA449" s="72">
        <v>8</v>
      </c>
      <c r="AB449" s="72">
        <v>42</v>
      </c>
      <c r="AC449" s="72">
        <v>0</v>
      </c>
      <c r="AD449" s="72">
        <v>0</v>
      </c>
      <c r="AE449" s="72">
        <v>42</v>
      </c>
      <c r="AF449" s="72">
        <v>2</v>
      </c>
      <c r="AG449" s="72">
        <v>0</v>
      </c>
      <c r="AH449" s="72">
        <v>0</v>
      </c>
      <c r="AI449" s="72">
        <v>2</v>
      </c>
      <c r="AJ449" s="70">
        <v>1</v>
      </c>
      <c r="AK449" s="73">
        <v>0</v>
      </c>
      <c r="AL449" s="73">
        <v>3</v>
      </c>
      <c r="AM449" s="72">
        <v>10</v>
      </c>
      <c r="AN449" s="72">
        <v>0</v>
      </c>
      <c r="AO449" s="74">
        <v>1</v>
      </c>
      <c r="AP449" s="74">
        <v>3</v>
      </c>
      <c r="AQ449" s="74">
        <v>10</v>
      </c>
      <c r="AR449" s="74">
        <v>0</v>
      </c>
      <c r="AS449" s="74">
        <v>0</v>
      </c>
    </row>
    <row r="450" spans="1:45">
      <c r="A450" t="s">
        <v>1626</v>
      </c>
      <c r="B450" t="s">
        <v>1516</v>
      </c>
      <c r="C450" t="s">
        <v>727</v>
      </c>
      <c r="D450" t="s">
        <v>1627</v>
      </c>
      <c r="E450" s="298" t="s">
        <v>28</v>
      </c>
      <c r="G450">
        <v>26</v>
      </c>
      <c r="H450" s="69">
        <f t="shared" si="6"/>
        <v>34</v>
      </c>
      <c r="I450" s="70">
        <v>8</v>
      </c>
      <c r="J450" s="70">
        <v>1</v>
      </c>
      <c r="K450" s="70">
        <v>1</v>
      </c>
      <c r="L450" s="70">
        <v>10</v>
      </c>
      <c r="M450" s="70">
        <v>14</v>
      </c>
      <c r="N450" s="70">
        <v>0</v>
      </c>
      <c r="O450" s="70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4</v>
      </c>
      <c r="Y450" s="72">
        <v>4</v>
      </c>
      <c r="Z450" s="72">
        <v>0</v>
      </c>
      <c r="AA450" s="72">
        <v>8</v>
      </c>
      <c r="AB450" s="72">
        <v>43</v>
      </c>
      <c r="AC450" s="72">
        <v>1</v>
      </c>
      <c r="AD450" s="72">
        <v>0</v>
      </c>
      <c r="AE450" s="72">
        <v>44</v>
      </c>
      <c r="AF450" s="72">
        <v>0</v>
      </c>
      <c r="AG450" s="72">
        <v>0</v>
      </c>
      <c r="AH450" s="72">
        <v>0</v>
      </c>
      <c r="AI450" s="72">
        <v>0</v>
      </c>
      <c r="AJ450" s="70">
        <v>1</v>
      </c>
      <c r="AK450" s="73">
        <v>0</v>
      </c>
      <c r="AL450" s="73">
        <v>2</v>
      </c>
      <c r="AM450" s="72">
        <v>1</v>
      </c>
      <c r="AN450" s="72">
        <v>13</v>
      </c>
      <c r="AO450" s="74">
        <v>1</v>
      </c>
      <c r="AP450" s="74">
        <v>3</v>
      </c>
      <c r="AQ450" s="74">
        <v>10</v>
      </c>
      <c r="AR450" s="74">
        <v>2</v>
      </c>
      <c r="AS450" s="74">
        <v>0</v>
      </c>
    </row>
    <row r="451" spans="1:45">
      <c r="A451" t="s">
        <v>1628</v>
      </c>
      <c r="B451" t="s">
        <v>1516</v>
      </c>
      <c r="C451" t="s">
        <v>724</v>
      </c>
      <c r="D451" t="s">
        <v>1629</v>
      </c>
      <c r="E451" s="298" t="s">
        <v>28</v>
      </c>
      <c r="G451">
        <v>36</v>
      </c>
      <c r="H451" s="69">
        <f t="shared" si="6"/>
        <v>63</v>
      </c>
      <c r="I451" s="70">
        <v>27</v>
      </c>
      <c r="J451" s="70">
        <v>1</v>
      </c>
      <c r="K451" s="70">
        <v>1</v>
      </c>
      <c r="L451" s="70">
        <v>29</v>
      </c>
      <c r="M451" s="70">
        <v>5</v>
      </c>
      <c r="N451" s="70">
        <v>0</v>
      </c>
      <c r="O451" s="70">
        <v>0</v>
      </c>
      <c r="P451" s="72">
        <v>0</v>
      </c>
      <c r="Q451" s="72">
        <v>0</v>
      </c>
      <c r="R451" s="72">
        <v>0</v>
      </c>
      <c r="S451" s="72">
        <v>0</v>
      </c>
      <c r="T451" s="72">
        <v>23</v>
      </c>
      <c r="U451" s="72">
        <v>3</v>
      </c>
      <c r="V451" s="72">
        <v>0</v>
      </c>
      <c r="W451" s="72">
        <v>26</v>
      </c>
      <c r="X451" s="72">
        <v>30</v>
      </c>
      <c r="Y451" s="72">
        <v>3</v>
      </c>
      <c r="Z451" s="72">
        <v>0</v>
      </c>
      <c r="AA451" s="72">
        <v>33</v>
      </c>
      <c r="AB451" s="72">
        <v>11</v>
      </c>
      <c r="AC451" s="72">
        <v>0</v>
      </c>
      <c r="AD451" s="72">
        <v>0</v>
      </c>
      <c r="AE451" s="72">
        <v>11</v>
      </c>
      <c r="AF451" s="72">
        <v>0</v>
      </c>
      <c r="AG451" s="72">
        <v>0</v>
      </c>
      <c r="AH451" s="72">
        <v>0</v>
      </c>
      <c r="AI451" s="72">
        <v>0</v>
      </c>
      <c r="AJ451" s="70">
        <v>1</v>
      </c>
      <c r="AK451" s="73">
        <v>0</v>
      </c>
      <c r="AL451" s="73">
        <v>11</v>
      </c>
      <c r="AM451" s="72">
        <v>52</v>
      </c>
      <c r="AN451" s="72">
        <v>9</v>
      </c>
      <c r="AO451" s="74">
        <v>1</v>
      </c>
      <c r="AP451" s="74">
        <v>3</v>
      </c>
      <c r="AQ451" s="74">
        <v>55</v>
      </c>
      <c r="AR451" s="74">
        <v>0</v>
      </c>
      <c r="AS451" s="74">
        <v>0</v>
      </c>
    </row>
    <row r="452" spans="1:45">
      <c r="A452" t="s">
        <v>1630</v>
      </c>
      <c r="B452" t="s">
        <v>1516</v>
      </c>
      <c r="C452" t="s">
        <v>727</v>
      </c>
      <c r="D452" t="s">
        <v>1631</v>
      </c>
      <c r="E452" s="298" t="s">
        <v>28</v>
      </c>
      <c r="G452">
        <v>35</v>
      </c>
      <c r="H452" s="69">
        <f t="shared" si="6"/>
        <v>53</v>
      </c>
      <c r="I452" s="70">
        <v>16</v>
      </c>
      <c r="J452" s="70">
        <v>3</v>
      </c>
      <c r="K452" s="70">
        <v>1</v>
      </c>
      <c r="L452" s="70">
        <v>20</v>
      </c>
      <c r="M452" s="70">
        <v>12</v>
      </c>
      <c r="N452" s="70">
        <v>1</v>
      </c>
      <c r="O452" s="70">
        <v>0</v>
      </c>
      <c r="P452" s="72">
        <v>3</v>
      </c>
      <c r="Q452" s="72">
        <v>0</v>
      </c>
      <c r="R452" s="72">
        <v>0</v>
      </c>
      <c r="S452" s="72">
        <v>3</v>
      </c>
      <c r="T452" s="72">
        <v>0</v>
      </c>
      <c r="U452" s="72">
        <v>0</v>
      </c>
      <c r="V452" s="72">
        <v>0</v>
      </c>
      <c r="W452" s="72">
        <v>0</v>
      </c>
      <c r="X452" s="72">
        <v>2</v>
      </c>
      <c r="Y452" s="72">
        <v>2</v>
      </c>
      <c r="Z452" s="72">
        <v>0</v>
      </c>
      <c r="AA452" s="72">
        <v>4</v>
      </c>
      <c r="AB452" s="72">
        <v>54</v>
      </c>
      <c r="AC452" s="72">
        <v>7</v>
      </c>
      <c r="AD452" s="72">
        <v>0</v>
      </c>
      <c r="AE452" s="72">
        <v>61</v>
      </c>
      <c r="AF452" s="72">
        <v>0</v>
      </c>
      <c r="AG452" s="72">
        <v>0</v>
      </c>
      <c r="AH452" s="72">
        <v>0</v>
      </c>
      <c r="AI452" s="72">
        <v>0</v>
      </c>
      <c r="AJ452" s="70">
        <v>1</v>
      </c>
      <c r="AK452" s="73">
        <v>0</v>
      </c>
      <c r="AL452" s="73">
        <v>7</v>
      </c>
      <c r="AM452" s="72">
        <v>9</v>
      </c>
      <c r="AN452" s="72">
        <v>23</v>
      </c>
      <c r="AO452" s="74">
        <v>1</v>
      </c>
      <c r="AP452" s="74">
        <v>8</v>
      </c>
      <c r="AQ452" s="74">
        <v>32</v>
      </c>
      <c r="AR452" s="74">
        <v>0</v>
      </c>
      <c r="AS452" s="74">
        <v>0</v>
      </c>
    </row>
    <row r="453" spans="1:45">
      <c r="A453" t="s">
        <v>1632</v>
      </c>
      <c r="B453" t="s">
        <v>1516</v>
      </c>
      <c r="C453" t="s">
        <v>727</v>
      </c>
      <c r="D453" t="s">
        <v>1633</v>
      </c>
      <c r="E453" s="298" t="s">
        <v>28</v>
      </c>
      <c r="G453">
        <v>30</v>
      </c>
      <c r="H453" s="69">
        <f t="shared" si="6"/>
        <v>48</v>
      </c>
      <c r="I453" s="70">
        <v>19</v>
      </c>
      <c r="J453" s="70">
        <v>0</v>
      </c>
      <c r="K453" s="70">
        <v>1</v>
      </c>
      <c r="L453" s="70">
        <v>20</v>
      </c>
      <c r="M453" s="70">
        <v>8</v>
      </c>
      <c r="N453" s="70">
        <v>0</v>
      </c>
      <c r="O453" s="70">
        <v>0</v>
      </c>
      <c r="P453" s="72">
        <v>0</v>
      </c>
      <c r="Q453" s="72">
        <v>0</v>
      </c>
      <c r="R453" s="72">
        <v>0</v>
      </c>
      <c r="S453" s="72">
        <v>0</v>
      </c>
      <c r="T453" s="72">
        <v>0</v>
      </c>
      <c r="U453" s="72">
        <v>0</v>
      </c>
      <c r="V453" s="72">
        <v>0</v>
      </c>
      <c r="W453" s="72">
        <v>0</v>
      </c>
      <c r="X453" s="72">
        <v>2</v>
      </c>
      <c r="Y453" s="72">
        <v>2</v>
      </c>
      <c r="Z453" s="72">
        <v>0</v>
      </c>
      <c r="AA453" s="72">
        <v>4</v>
      </c>
      <c r="AB453" s="72">
        <v>52</v>
      </c>
      <c r="AC453" s="72">
        <v>1</v>
      </c>
      <c r="AD453" s="72">
        <v>0</v>
      </c>
      <c r="AE453" s="72">
        <v>53</v>
      </c>
      <c r="AF453" s="72">
        <v>1</v>
      </c>
      <c r="AG453" s="72">
        <v>0</v>
      </c>
      <c r="AH453" s="72">
        <v>0</v>
      </c>
      <c r="AI453" s="72">
        <v>1</v>
      </c>
      <c r="AJ453" s="70">
        <v>1</v>
      </c>
      <c r="AK453" s="73">
        <v>0</v>
      </c>
      <c r="AL453" s="73">
        <v>10</v>
      </c>
      <c r="AM453" s="72">
        <v>7</v>
      </c>
      <c r="AN453" s="72">
        <v>41</v>
      </c>
      <c r="AO453" s="74">
        <v>1</v>
      </c>
      <c r="AP453" s="74">
        <v>9</v>
      </c>
      <c r="AQ453" s="74">
        <v>46</v>
      </c>
      <c r="AR453" s="74">
        <v>0</v>
      </c>
      <c r="AS453" s="74">
        <v>0</v>
      </c>
    </row>
    <row r="454" spans="1:45">
      <c r="A454" t="s">
        <v>1634</v>
      </c>
      <c r="B454" t="s">
        <v>1516</v>
      </c>
      <c r="C454" t="s">
        <v>730</v>
      </c>
      <c r="D454" t="s">
        <v>1635</v>
      </c>
      <c r="E454" s="298" t="s">
        <v>28</v>
      </c>
      <c r="G454">
        <v>24</v>
      </c>
      <c r="H454" s="69">
        <f t="shared" ref="H454:H517" si="7">SUM(I454,J454,K454,L454,M454,N454,O454)</f>
        <v>41</v>
      </c>
      <c r="I454" s="70">
        <v>18</v>
      </c>
      <c r="J454" s="70">
        <v>0</v>
      </c>
      <c r="K454" s="70">
        <v>1</v>
      </c>
      <c r="L454" s="70">
        <v>19</v>
      </c>
      <c r="M454" s="70">
        <v>3</v>
      </c>
      <c r="N454" s="70">
        <v>0</v>
      </c>
      <c r="O454" s="70">
        <v>0</v>
      </c>
      <c r="P454" s="72">
        <v>0</v>
      </c>
      <c r="Q454" s="72">
        <v>0</v>
      </c>
      <c r="R454" s="72">
        <v>0</v>
      </c>
      <c r="S454" s="72">
        <v>0</v>
      </c>
      <c r="T454" s="72">
        <v>0</v>
      </c>
      <c r="U454" s="72">
        <v>0</v>
      </c>
      <c r="V454" s="72">
        <v>0</v>
      </c>
      <c r="W454" s="72">
        <v>0</v>
      </c>
      <c r="X454" s="72">
        <v>21</v>
      </c>
      <c r="Y454" s="72">
        <v>3</v>
      </c>
      <c r="Z454" s="72">
        <v>0</v>
      </c>
      <c r="AA454" s="72">
        <v>24</v>
      </c>
      <c r="AB454" s="72">
        <v>23</v>
      </c>
      <c r="AC454" s="72">
        <v>1</v>
      </c>
      <c r="AD454" s="72">
        <v>0</v>
      </c>
      <c r="AE454" s="72">
        <v>24</v>
      </c>
      <c r="AF454" s="72">
        <v>0</v>
      </c>
      <c r="AG454" s="72">
        <v>0</v>
      </c>
      <c r="AH454" s="72">
        <v>0</v>
      </c>
      <c r="AI454" s="72">
        <v>0</v>
      </c>
      <c r="AJ454" s="70">
        <v>1</v>
      </c>
      <c r="AK454" s="73">
        <v>0</v>
      </c>
      <c r="AL454" s="73">
        <v>7</v>
      </c>
      <c r="AM454" s="72">
        <v>9</v>
      </c>
      <c r="AN454" s="72">
        <v>41</v>
      </c>
      <c r="AO454" s="74">
        <v>1</v>
      </c>
      <c r="AP454" s="74">
        <v>6</v>
      </c>
      <c r="AQ454" s="74">
        <v>50</v>
      </c>
      <c r="AR454" s="74">
        <v>0</v>
      </c>
      <c r="AS454" s="74">
        <v>0</v>
      </c>
    </row>
    <row r="455" spans="1:45">
      <c r="A455" t="s">
        <v>1636</v>
      </c>
      <c r="B455" t="s">
        <v>1516</v>
      </c>
      <c r="C455" t="s">
        <v>727</v>
      </c>
      <c r="D455" t="s">
        <v>1637</v>
      </c>
      <c r="E455" s="298" t="s">
        <v>28</v>
      </c>
      <c r="G455">
        <v>28</v>
      </c>
      <c r="H455" s="69">
        <f t="shared" si="7"/>
        <v>51</v>
      </c>
      <c r="I455" s="70">
        <v>24</v>
      </c>
      <c r="J455" s="70">
        <v>0</v>
      </c>
      <c r="K455" s="70">
        <v>1</v>
      </c>
      <c r="L455" s="70">
        <v>25</v>
      </c>
      <c r="M455" s="70">
        <v>1</v>
      </c>
      <c r="N455" s="70">
        <v>0</v>
      </c>
      <c r="O455" s="70">
        <v>0</v>
      </c>
      <c r="P455" s="72">
        <v>4</v>
      </c>
      <c r="Q455" s="72">
        <v>0</v>
      </c>
      <c r="R455" s="72">
        <v>0</v>
      </c>
      <c r="S455" s="72">
        <v>4</v>
      </c>
      <c r="T455" s="72">
        <v>0</v>
      </c>
      <c r="U455" s="72">
        <v>0</v>
      </c>
      <c r="V455" s="72">
        <v>0</v>
      </c>
      <c r="W455" s="72">
        <v>0</v>
      </c>
      <c r="X455" s="72">
        <v>30</v>
      </c>
      <c r="Y455" s="72">
        <v>4</v>
      </c>
      <c r="Z455" s="72">
        <v>0</v>
      </c>
      <c r="AA455" s="72">
        <v>34</v>
      </c>
      <c r="AB455" s="72">
        <v>18</v>
      </c>
      <c r="AC455" s="72">
        <v>0</v>
      </c>
      <c r="AD455" s="72">
        <v>0</v>
      </c>
      <c r="AE455" s="72">
        <v>18</v>
      </c>
      <c r="AF455" s="72">
        <v>0</v>
      </c>
      <c r="AG455" s="72">
        <v>0</v>
      </c>
      <c r="AH455" s="72">
        <v>0</v>
      </c>
      <c r="AI455" s="72">
        <v>0</v>
      </c>
      <c r="AJ455" s="70">
        <v>1</v>
      </c>
      <c r="AK455" s="73">
        <v>0</v>
      </c>
      <c r="AL455" s="73">
        <v>5</v>
      </c>
      <c r="AM455" s="72">
        <v>42</v>
      </c>
      <c r="AN455" s="72">
        <v>0</v>
      </c>
      <c r="AO455" s="74">
        <v>1</v>
      </c>
      <c r="AP455" s="74">
        <v>6</v>
      </c>
      <c r="AQ455" s="74">
        <v>42</v>
      </c>
      <c r="AR455" s="74">
        <v>0</v>
      </c>
      <c r="AS455" s="74">
        <v>0</v>
      </c>
    </row>
    <row r="456" spans="1:45">
      <c r="A456" t="s">
        <v>1638</v>
      </c>
      <c r="B456" t="s">
        <v>1516</v>
      </c>
      <c r="C456" t="s">
        <v>724</v>
      </c>
      <c r="D456" t="s">
        <v>1639</v>
      </c>
      <c r="E456" s="298" t="s">
        <v>28</v>
      </c>
      <c r="G456">
        <v>58</v>
      </c>
      <c r="H456" s="69">
        <f t="shared" si="7"/>
        <v>106</v>
      </c>
      <c r="I456" s="70">
        <v>47</v>
      </c>
      <c r="J456" s="70">
        <v>2</v>
      </c>
      <c r="K456" s="70">
        <v>1</v>
      </c>
      <c r="L456" s="70">
        <v>50</v>
      </c>
      <c r="M456" s="70">
        <v>4</v>
      </c>
      <c r="N456" s="70">
        <v>2</v>
      </c>
      <c r="O456" s="70">
        <v>0</v>
      </c>
      <c r="P456" s="72">
        <v>2</v>
      </c>
      <c r="Q456" s="72">
        <v>1</v>
      </c>
      <c r="R456" s="72">
        <v>0</v>
      </c>
      <c r="S456" s="72">
        <v>3</v>
      </c>
      <c r="T456" s="72">
        <v>3</v>
      </c>
      <c r="U456" s="72">
        <v>2</v>
      </c>
      <c r="V456" s="72">
        <v>0</v>
      </c>
      <c r="W456" s="72">
        <v>5</v>
      </c>
      <c r="X456" s="72">
        <v>95</v>
      </c>
      <c r="Y456" s="72">
        <v>6</v>
      </c>
      <c r="Z456" s="72">
        <v>0</v>
      </c>
      <c r="AA456" s="72">
        <v>101</v>
      </c>
      <c r="AB456" s="72">
        <v>0</v>
      </c>
      <c r="AC456" s="72">
        <v>0</v>
      </c>
      <c r="AD456" s="72">
        <v>0</v>
      </c>
      <c r="AE456" s="72">
        <v>0</v>
      </c>
      <c r="AF456" s="72">
        <v>0</v>
      </c>
      <c r="AG456" s="72">
        <v>0</v>
      </c>
      <c r="AH456" s="72">
        <v>0</v>
      </c>
      <c r="AI456" s="72">
        <v>0</v>
      </c>
      <c r="AJ456" s="70">
        <v>1</v>
      </c>
      <c r="AK456" s="73">
        <v>0</v>
      </c>
      <c r="AL456" s="73">
        <v>11</v>
      </c>
      <c r="AM456" s="72">
        <v>12</v>
      </c>
      <c r="AN456" s="72">
        <v>45</v>
      </c>
      <c r="AO456" s="74">
        <v>1</v>
      </c>
      <c r="AP456" s="74">
        <v>6</v>
      </c>
      <c r="AQ456" s="74">
        <v>57</v>
      </c>
      <c r="AR456" s="74">
        <v>0</v>
      </c>
      <c r="AS456" s="74">
        <v>0</v>
      </c>
    </row>
    <row r="457" spans="1:45">
      <c r="A457" t="s">
        <v>1640</v>
      </c>
      <c r="B457" t="s">
        <v>1516</v>
      </c>
      <c r="C457" t="s">
        <v>730</v>
      </c>
      <c r="D457" t="s">
        <v>1641</v>
      </c>
      <c r="E457" s="298" t="s">
        <v>28</v>
      </c>
      <c r="G457">
        <v>23</v>
      </c>
      <c r="H457" s="69">
        <f t="shared" si="7"/>
        <v>41</v>
      </c>
      <c r="I457" s="70">
        <v>19</v>
      </c>
      <c r="J457" s="70">
        <v>0</v>
      </c>
      <c r="K457" s="70">
        <v>1</v>
      </c>
      <c r="L457" s="70">
        <v>20</v>
      </c>
      <c r="M457" s="70">
        <v>1</v>
      </c>
      <c r="N457" s="70">
        <v>0</v>
      </c>
      <c r="O457" s="70">
        <v>0</v>
      </c>
      <c r="P457" s="72">
        <v>4</v>
      </c>
      <c r="Q457" s="72">
        <v>0</v>
      </c>
      <c r="R457" s="72">
        <v>0</v>
      </c>
      <c r="S457" s="72">
        <v>4</v>
      </c>
      <c r="T457" s="72">
        <v>2</v>
      </c>
      <c r="U457" s="72">
        <v>0</v>
      </c>
      <c r="V457" s="72">
        <v>0</v>
      </c>
      <c r="W457" s="72">
        <v>2</v>
      </c>
      <c r="X457" s="72">
        <v>8</v>
      </c>
      <c r="Y457" s="72">
        <v>3</v>
      </c>
      <c r="Z457" s="72">
        <v>0</v>
      </c>
      <c r="AA457" s="72">
        <v>11</v>
      </c>
      <c r="AB457" s="72">
        <v>22</v>
      </c>
      <c r="AC457" s="72">
        <v>2</v>
      </c>
      <c r="AD457" s="72">
        <v>0</v>
      </c>
      <c r="AE457" s="72">
        <v>24</v>
      </c>
      <c r="AF457" s="72">
        <v>3</v>
      </c>
      <c r="AG457" s="72">
        <v>0</v>
      </c>
      <c r="AH457" s="72">
        <v>0</v>
      </c>
      <c r="AI457" s="72">
        <v>3</v>
      </c>
      <c r="AJ457" s="70">
        <v>1</v>
      </c>
      <c r="AK457" s="73">
        <v>0</v>
      </c>
      <c r="AL457" s="73">
        <v>10</v>
      </c>
      <c r="AM457" s="72">
        <v>41</v>
      </c>
      <c r="AN457" s="72">
        <v>8</v>
      </c>
      <c r="AO457" s="74">
        <v>1</v>
      </c>
      <c r="AP457" s="74">
        <v>7</v>
      </c>
      <c r="AQ457" s="74">
        <v>48</v>
      </c>
      <c r="AR457" s="74">
        <v>0</v>
      </c>
      <c r="AS457" s="74">
        <v>0</v>
      </c>
    </row>
    <row r="458" spans="1:45">
      <c r="A458" t="s">
        <v>1642</v>
      </c>
      <c r="B458" t="s">
        <v>1516</v>
      </c>
      <c r="C458" t="s">
        <v>727</v>
      </c>
      <c r="D458" t="s">
        <v>1643</v>
      </c>
      <c r="E458" s="298" t="s">
        <v>28</v>
      </c>
      <c r="G458">
        <v>26</v>
      </c>
      <c r="H458" s="69">
        <f t="shared" si="7"/>
        <v>43</v>
      </c>
      <c r="I458" s="70">
        <v>9</v>
      </c>
      <c r="J458" s="70">
        <v>9</v>
      </c>
      <c r="K458" s="70">
        <v>1</v>
      </c>
      <c r="L458" s="70">
        <v>19</v>
      </c>
      <c r="M458" s="70">
        <v>3</v>
      </c>
      <c r="N458" s="70">
        <v>2</v>
      </c>
      <c r="O458" s="70">
        <v>0</v>
      </c>
      <c r="P458" s="72">
        <v>0</v>
      </c>
      <c r="Q458" s="72">
        <v>0</v>
      </c>
      <c r="R458" s="72">
        <v>0</v>
      </c>
      <c r="S458" s="72">
        <v>0</v>
      </c>
      <c r="T458" s="72">
        <v>0</v>
      </c>
      <c r="U458" s="72">
        <v>0</v>
      </c>
      <c r="V458" s="72">
        <v>0</v>
      </c>
      <c r="W458" s="72">
        <v>0</v>
      </c>
      <c r="X458" s="72">
        <v>1</v>
      </c>
      <c r="Y458" s="72">
        <v>1</v>
      </c>
      <c r="Z458" s="72">
        <v>0</v>
      </c>
      <c r="AA458" s="72">
        <v>2</v>
      </c>
      <c r="AB458" s="72">
        <v>26</v>
      </c>
      <c r="AC458" s="72">
        <v>23</v>
      </c>
      <c r="AD458" s="72">
        <v>0</v>
      </c>
      <c r="AE458" s="72">
        <v>49</v>
      </c>
      <c r="AF458" s="72">
        <v>1</v>
      </c>
      <c r="AG458" s="72">
        <v>0</v>
      </c>
      <c r="AH458" s="72">
        <v>0</v>
      </c>
      <c r="AI458" s="72">
        <v>1</v>
      </c>
      <c r="AJ458" s="70">
        <v>1</v>
      </c>
      <c r="AK458" s="73">
        <v>0</v>
      </c>
      <c r="AL458" s="73">
        <v>11</v>
      </c>
      <c r="AM458" s="72">
        <v>15</v>
      </c>
      <c r="AN458" s="72">
        <v>23</v>
      </c>
      <c r="AO458" s="74">
        <v>1</v>
      </c>
      <c r="AP458" s="74">
        <v>8</v>
      </c>
      <c r="AQ458" s="74">
        <v>38</v>
      </c>
      <c r="AR458" s="74">
        <v>0</v>
      </c>
      <c r="AS458" s="74">
        <v>0</v>
      </c>
    </row>
    <row r="459" spans="1:45">
      <c r="A459" t="s">
        <v>1644</v>
      </c>
      <c r="B459" t="s">
        <v>1516</v>
      </c>
      <c r="C459" t="s">
        <v>724</v>
      </c>
      <c r="D459" t="s">
        <v>1645</v>
      </c>
      <c r="E459" s="298" t="s">
        <v>28</v>
      </c>
      <c r="G459">
        <v>42</v>
      </c>
      <c r="H459" s="69">
        <f t="shared" si="7"/>
        <v>77</v>
      </c>
      <c r="I459" s="70">
        <v>32</v>
      </c>
      <c r="J459" s="70">
        <v>0</v>
      </c>
      <c r="K459" s="70">
        <v>5</v>
      </c>
      <c r="L459" s="70">
        <v>37</v>
      </c>
      <c r="M459" s="70">
        <v>3</v>
      </c>
      <c r="N459" s="70">
        <v>0</v>
      </c>
      <c r="O459" s="70">
        <v>0</v>
      </c>
      <c r="P459" s="72">
        <v>2</v>
      </c>
      <c r="Q459" s="72">
        <v>0</v>
      </c>
      <c r="R459" s="72">
        <v>0</v>
      </c>
      <c r="S459" s="72">
        <v>2</v>
      </c>
      <c r="T459" s="72">
        <v>3</v>
      </c>
      <c r="U459" s="72">
        <v>0</v>
      </c>
      <c r="V459" s="72">
        <v>0</v>
      </c>
      <c r="W459" s="72">
        <v>3</v>
      </c>
      <c r="X459" s="72">
        <v>10</v>
      </c>
      <c r="Y459" s="72">
        <v>3</v>
      </c>
      <c r="Z459" s="72">
        <v>1</v>
      </c>
      <c r="AA459" s="72">
        <v>14</v>
      </c>
      <c r="AB459" s="72">
        <v>2</v>
      </c>
      <c r="AC459" s="72">
        <v>0</v>
      </c>
      <c r="AD459" s="72">
        <v>0</v>
      </c>
      <c r="AE459" s="72">
        <v>2</v>
      </c>
      <c r="AF459" s="72">
        <v>56</v>
      </c>
      <c r="AG459" s="72">
        <v>0</v>
      </c>
      <c r="AH459" s="72">
        <v>5</v>
      </c>
      <c r="AI459" s="72">
        <v>61</v>
      </c>
      <c r="AJ459" s="70">
        <v>1</v>
      </c>
      <c r="AK459" s="73">
        <v>0</v>
      </c>
      <c r="AL459" s="73">
        <v>14</v>
      </c>
      <c r="AM459" s="72">
        <v>8</v>
      </c>
      <c r="AN459" s="72">
        <v>57</v>
      </c>
      <c r="AO459" s="74">
        <v>1</v>
      </c>
      <c r="AP459" s="74">
        <v>14</v>
      </c>
      <c r="AQ459" s="74">
        <v>65</v>
      </c>
      <c r="AR459" s="74">
        <v>0</v>
      </c>
      <c r="AS459" s="74">
        <v>0</v>
      </c>
    </row>
    <row r="460" spans="1:45">
      <c r="A460" t="s">
        <v>1646</v>
      </c>
      <c r="B460" t="s">
        <v>1516</v>
      </c>
      <c r="C460" t="s">
        <v>730</v>
      </c>
      <c r="D460" t="s">
        <v>1647</v>
      </c>
      <c r="E460" s="298" t="s">
        <v>28</v>
      </c>
      <c r="G460">
        <v>33</v>
      </c>
      <c r="H460" s="69">
        <f t="shared" si="7"/>
        <v>55</v>
      </c>
      <c r="I460" s="70">
        <v>23</v>
      </c>
      <c r="J460" s="70">
        <v>0</v>
      </c>
      <c r="K460" s="70">
        <v>1</v>
      </c>
      <c r="L460" s="70">
        <v>24</v>
      </c>
      <c r="M460" s="70">
        <v>7</v>
      </c>
      <c r="N460" s="70">
        <v>0</v>
      </c>
      <c r="O460" s="70">
        <v>0</v>
      </c>
      <c r="P460" s="72">
        <v>4</v>
      </c>
      <c r="Q460" s="72">
        <v>0</v>
      </c>
      <c r="R460" s="72">
        <v>0</v>
      </c>
      <c r="S460" s="72">
        <v>4</v>
      </c>
      <c r="T460" s="72">
        <v>0</v>
      </c>
      <c r="U460" s="72">
        <v>0</v>
      </c>
      <c r="V460" s="72">
        <v>0</v>
      </c>
      <c r="W460" s="72">
        <v>0</v>
      </c>
      <c r="X460" s="72">
        <v>2</v>
      </c>
      <c r="Y460" s="72">
        <v>2</v>
      </c>
      <c r="Z460" s="72">
        <v>0</v>
      </c>
      <c r="AA460" s="72">
        <v>4</v>
      </c>
      <c r="AB460" s="72">
        <v>54</v>
      </c>
      <c r="AC460" s="72">
        <v>2</v>
      </c>
      <c r="AD460" s="72">
        <v>0</v>
      </c>
      <c r="AE460" s="72">
        <v>56</v>
      </c>
      <c r="AF460" s="72">
        <v>0</v>
      </c>
      <c r="AG460" s="72">
        <v>0</v>
      </c>
      <c r="AH460" s="72">
        <v>0</v>
      </c>
      <c r="AI460" s="72">
        <v>0</v>
      </c>
      <c r="AJ460" s="70">
        <v>1</v>
      </c>
      <c r="AK460" s="73">
        <v>0</v>
      </c>
      <c r="AL460" s="73">
        <v>8</v>
      </c>
      <c r="AM460" s="72">
        <v>4</v>
      </c>
      <c r="AN460" s="72">
        <v>55</v>
      </c>
      <c r="AO460" s="74">
        <v>1</v>
      </c>
      <c r="AP460" s="74">
        <v>8</v>
      </c>
      <c r="AQ460" s="74">
        <v>56</v>
      </c>
      <c r="AR460" s="74">
        <v>0</v>
      </c>
      <c r="AS460" s="74">
        <v>0</v>
      </c>
    </row>
    <row r="461" spans="1:45">
      <c r="A461" t="s">
        <v>1648</v>
      </c>
      <c r="B461" t="s">
        <v>1516</v>
      </c>
      <c r="C461" t="s">
        <v>727</v>
      </c>
      <c r="D461" t="s">
        <v>1649</v>
      </c>
      <c r="E461" s="298" t="s">
        <v>28</v>
      </c>
      <c r="G461">
        <v>16</v>
      </c>
      <c r="H461" s="69">
        <f t="shared" si="7"/>
        <v>27</v>
      </c>
      <c r="I461" s="70">
        <v>12</v>
      </c>
      <c r="J461" s="70">
        <v>0</v>
      </c>
      <c r="K461" s="70">
        <v>1</v>
      </c>
      <c r="L461" s="70">
        <v>13</v>
      </c>
      <c r="M461" s="70">
        <v>1</v>
      </c>
      <c r="N461" s="70">
        <v>0</v>
      </c>
      <c r="O461" s="70">
        <v>0</v>
      </c>
      <c r="P461" s="72">
        <v>0</v>
      </c>
      <c r="Q461" s="72">
        <v>0</v>
      </c>
      <c r="R461" s="72">
        <v>0</v>
      </c>
      <c r="S461" s="72">
        <v>0</v>
      </c>
      <c r="T461" s="72">
        <v>12</v>
      </c>
      <c r="U461" s="72">
        <v>0</v>
      </c>
      <c r="V461" s="72">
        <v>0</v>
      </c>
      <c r="W461" s="72">
        <v>12</v>
      </c>
      <c r="X461" s="72">
        <v>17</v>
      </c>
      <c r="Y461" s="72">
        <v>3</v>
      </c>
      <c r="Z461" s="72">
        <v>0</v>
      </c>
      <c r="AA461" s="72">
        <v>20</v>
      </c>
      <c r="AB461" s="72">
        <v>1</v>
      </c>
      <c r="AC461" s="72">
        <v>0</v>
      </c>
      <c r="AD461" s="72">
        <v>0</v>
      </c>
      <c r="AE461" s="72">
        <v>1</v>
      </c>
      <c r="AF461" s="72">
        <v>0</v>
      </c>
      <c r="AG461" s="72">
        <v>0</v>
      </c>
      <c r="AH461" s="72">
        <v>0</v>
      </c>
      <c r="AI461" s="72">
        <v>0</v>
      </c>
      <c r="AJ461" s="70">
        <v>1</v>
      </c>
      <c r="AK461" s="73">
        <v>0</v>
      </c>
      <c r="AL461" s="73">
        <v>7</v>
      </c>
      <c r="AM461" s="72">
        <v>30</v>
      </c>
      <c r="AN461" s="72">
        <v>2</v>
      </c>
      <c r="AO461" s="74">
        <v>0</v>
      </c>
      <c r="AP461" s="74">
        <v>9</v>
      </c>
      <c r="AQ461" s="74">
        <v>29</v>
      </c>
      <c r="AR461" s="74">
        <v>0</v>
      </c>
      <c r="AS461" s="74">
        <v>0</v>
      </c>
    </row>
    <row r="462" spans="1:45">
      <c r="A462" t="s">
        <v>1650</v>
      </c>
      <c r="B462" t="s">
        <v>1516</v>
      </c>
      <c r="C462" t="s">
        <v>730</v>
      </c>
      <c r="D462" t="s">
        <v>1651</v>
      </c>
      <c r="E462" s="298" t="s">
        <v>28</v>
      </c>
      <c r="G462">
        <v>17</v>
      </c>
      <c r="H462" s="69">
        <f t="shared" si="7"/>
        <v>30</v>
      </c>
      <c r="I462" s="70">
        <v>14</v>
      </c>
      <c r="J462" s="70">
        <v>0</v>
      </c>
      <c r="K462" s="70">
        <v>1</v>
      </c>
      <c r="L462" s="70">
        <v>15</v>
      </c>
      <c r="M462" s="70">
        <v>0</v>
      </c>
      <c r="N462" s="70">
        <v>0</v>
      </c>
      <c r="O462" s="70">
        <v>0</v>
      </c>
      <c r="P462" s="72">
        <v>0</v>
      </c>
      <c r="Q462" s="72">
        <v>0</v>
      </c>
      <c r="R462" s="72">
        <v>0</v>
      </c>
      <c r="S462" s="72">
        <v>0</v>
      </c>
      <c r="T462" s="72">
        <v>2</v>
      </c>
      <c r="U462" s="72">
        <v>0</v>
      </c>
      <c r="V462" s="72">
        <v>0</v>
      </c>
      <c r="W462" s="72">
        <v>2</v>
      </c>
      <c r="X462" s="72">
        <v>3</v>
      </c>
      <c r="Y462" s="72">
        <v>3</v>
      </c>
      <c r="Z462" s="72">
        <v>0</v>
      </c>
      <c r="AA462" s="72">
        <v>6</v>
      </c>
      <c r="AB462" s="72">
        <v>21</v>
      </c>
      <c r="AC462" s="72">
        <v>0</v>
      </c>
      <c r="AD462" s="72">
        <v>0</v>
      </c>
      <c r="AE462" s="72">
        <v>21</v>
      </c>
      <c r="AF462" s="72">
        <v>0</v>
      </c>
      <c r="AG462" s="72">
        <v>0</v>
      </c>
      <c r="AH462" s="72">
        <v>0</v>
      </c>
      <c r="AI462" s="72">
        <v>0</v>
      </c>
      <c r="AJ462" s="70">
        <v>1</v>
      </c>
      <c r="AK462" s="73">
        <v>0</v>
      </c>
      <c r="AL462" s="73">
        <v>7</v>
      </c>
      <c r="AM462" s="72">
        <v>14</v>
      </c>
      <c r="AN462" s="72">
        <v>40</v>
      </c>
      <c r="AO462" s="74">
        <v>1</v>
      </c>
      <c r="AP462" s="74">
        <v>7</v>
      </c>
      <c r="AQ462" s="74">
        <v>52</v>
      </c>
      <c r="AR462" s="74">
        <v>0</v>
      </c>
      <c r="AS462" s="74">
        <v>0</v>
      </c>
    </row>
    <row r="463" spans="1:45">
      <c r="A463" t="s">
        <v>1652</v>
      </c>
      <c r="B463" t="s">
        <v>1516</v>
      </c>
      <c r="C463" t="s">
        <v>727</v>
      </c>
      <c r="D463" t="s">
        <v>1653</v>
      </c>
      <c r="E463" s="298" t="s">
        <v>28</v>
      </c>
      <c r="G463">
        <v>24</v>
      </c>
      <c r="H463" s="69">
        <f t="shared" si="7"/>
        <v>43</v>
      </c>
      <c r="I463" s="70">
        <v>12</v>
      </c>
      <c r="J463" s="70">
        <v>6</v>
      </c>
      <c r="K463" s="70">
        <v>3</v>
      </c>
      <c r="L463" s="70">
        <v>21</v>
      </c>
      <c r="M463" s="70">
        <v>1</v>
      </c>
      <c r="N463" s="70">
        <v>0</v>
      </c>
      <c r="O463" s="70">
        <v>0</v>
      </c>
      <c r="P463" s="72">
        <v>0</v>
      </c>
      <c r="Q463" s="72">
        <v>0</v>
      </c>
      <c r="R463" s="72">
        <v>0</v>
      </c>
      <c r="S463" s="72">
        <v>0</v>
      </c>
      <c r="T463" s="72">
        <v>19</v>
      </c>
      <c r="U463" s="72">
        <v>9</v>
      </c>
      <c r="V463" s="72">
        <v>7</v>
      </c>
      <c r="W463" s="72">
        <v>35</v>
      </c>
      <c r="X463" s="72">
        <v>11</v>
      </c>
      <c r="Y463" s="72">
        <v>4</v>
      </c>
      <c r="Z463" s="72">
        <v>1</v>
      </c>
      <c r="AA463" s="72">
        <v>16</v>
      </c>
      <c r="AB463" s="72">
        <v>0</v>
      </c>
      <c r="AC463" s="72">
        <v>0</v>
      </c>
      <c r="AD463" s="72">
        <v>0</v>
      </c>
      <c r="AE463" s="72">
        <v>0</v>
      </c>
      <c r="AF463" s="72">
        <v>0</v>
      </c>
      <c r="AG463" s="72">
        <v>0</v>
      </c>
      <c r="AH463" s="72">
        <v>0</v>
      </c>
      <c r="AI463" s="72">
        <v>0</v>
      </c>
      <c r="AJ463" s="70">
        <v>1</v>
      </c>
      <c r="AK463" s="73">
        <v>0</v>
      </c>
      <c r="AL463" s="73">
        <v>11</v>
      </c>
      <c r="AM463" s="72">
        <v>71</v>
      </c>
      <c r="AN463" s="72">
        <v>34</v>
      </c>
      <c r="AO463" s="74">
        <v>1</v>
      </c>
      <c r="AP463" s="74">
        <v>8</v>
      </c>
      <c r="AQ463" s="74">
        <v>43</v>
      </c>
      <c r="AR463" s="74">
        <v>0</v>
      </c>
      <c r="AS463" s="74">
        <v>0</v>
      </c>
    </row>
    <row r="464" spans="1:45">
      <c r="A464" t="s">
        <v>1654</v>
      </c>
      <c r="B464" t="s">
        <v>1516</v>
      </c>
      <c r="C464" t="s">
        <v>727</v>
      </c>
      <c r="D464" t="s">
        <v>1655</v>
      </c>
      <c r="E464" s="298" t="s">
        <v>28</v>
      </c>
      <c r="G464">
        <v>21</v>
      </c>
      <c r="H464" s="69">
        <f t="shared" si="7"/>
        <v>30</v>
      </c>
      <c r="I464" s="70">
        <v>3</v>
      </c>
      <c r="J464" s="70">
        <v>7</v>
      </c>
      <c r="K464" s="70">
        <v>1</v>
      </c>
      <c r="L464" s="70">
        <v>11</v>
      </c>
      <c r="M464" s="70">
        <v>5</v>
      </c>
      <c r="N464" s="70">
        <v>3</v>
      </c>
      <c r="O464" s="70">
        <v>0</v>
      </c>
      <c r="P464" s="72">
        <v>0</v>
      </c>
      <c r="Q464" s="72">
        <v>0</v>
      </c>
      <c r="R464" s="72">
        <v>0</v>
      </c>
      <c r="S464" s="72">
        <v>0</v>
      </c>
      <c r="T464" s="72">
        <v>0</v>
      </c>
      <c r="U464" s="72">
        <v>0</v>
      </c>
      <c r="V464" s="72">
        <v>0</v>
      </c>
      <c r="W464" s="72">
        <v>0</v>
      </c>
      <c r="X464" s="72">
        <v>1</v>
      </c>
      <c r="Y464" s="72">
        <v>2</v>
      </c>
      <c r="Z464" s="72">
        <v>0</v>
      </c>
      <c r="AA464" s="72">
        <v>3</v>
      </c>
      <c r="AB464" s="72">
        <v>17</v>
      </c>
      <c r="AC464" s="72">
        <v>21</v>
      </c>
      <c r="AD464" s="72">
        <v>0</v>
      </c>
      <c r="AE464" s="72">
        <v>38</v>
      </c>
      <c r="AF464" s="72">
        <v>0</v>
      </c>
      <c r="AG464" s="72">
        <v>0</v>
      </c>
      <c r="AH464" s="72">
        <v>0</v>
      </c>
      <c r="AI464" s="72">
        <v>0</v>
      </c>
      <c r="AJ464" s="70">
        <v>1</v>
      </c>
      <c r="AK464" s="73">
        <v>0</v>
      </c>
      <c r="AL464" s="73">
        <v>7</v>
      </c>
      <c r="AM464" s="72">
        <v>40</v>
      </c>
      <c r="AN464" s="72">
        <v>2</v>
      </c>
      <c r="AO464" s="74">
        <v>0</v>
      </c>
      <c r="AP464" s="74">
        <v>8</v>
      </c>
      <c r="AQ464" s="74">
        <v>33</v>
      </c>
      <c r="AR464" s="74">
        <v>0</v>
      </c>
      <c r="AS464" s="74">
        <v>0</v>
      </c>
    </row>
    <row r="465" spans="1:45">
      <c r="A465" t="s">
        <v>1656</v>
      </c>
      <c r="B465" t="s">
        <v>1516</v>
      </c>
      <c r="C465" t="s">
        <v>727</v>
      </c>
      <c r="D465" t="s">
        <v>1657</v>
      </c>
      <c r="E465" s="298" t="s">
        <v>28</v>
      </c>
      <c r="G465">
        <v>8</v>
      </c>
      <c r="H465" s="69">
        <f t="shared" si="7"/>
        <v>9</v>
      </c>
      <c r="I465" s="70">
        <v>2</v>
      </c>
      <c r="J465" s="70">
        <v>0</v>
      </c>
      <c r="K465" s="70">
        <v>1</v>
      </c>
      <c r="L465" s="70">
        <v>3</v>
      </c>
      <c r="M465" s="70">
        <v>1</v>
      </c>
      <c r="N465" s="70">
        <v>2</v>
      </c>
      <c r="O465" s="70">
        <v>0</v>
      </c>
      <c r="P465" s="72">
        <v>0</v>
      </c>
      <c r="Q465" s="72">
        <v>0</v>
      </c>
      <c r="R465" s="72">
        <v>0</v>
      </c>
      <c r="S465" s="72">
        <v>0</v>
      </c>
      <c r="T465" s="72">
        <v>0</v>
      </c>
      <c r="U465" s="72">
        <v>2</v>
      </c>
      <c r="V465" s="72">
        <v>0</v>
      </c>
      <c r="W465" s="72">
        <v>2</v>
      </c>
      <c r="X465" s="72">
        <v>5</v>
      </c>
      <c r="Y465" s="72">
        <v>4</v>
      </c>
      <c r="Z465" s="72">
        <v>0</v>
      </c>
      <c r="AA465" s="72">
        <v>9</v>
      </c>
      <c r="AB465" s="72">
        <v>5</v>
      </c>
      <c r="AC465" s="72">
        <v>0</v>
      </c>
      <c r="AD465" s="72">
        <v>0</v>
      </c>
      <c r="AE465" s="72">
        <v>5</v>
      </c>
      <c r="AF465" s="72">
        <v>0</v>
      </c>
      <c r="AG465" s="72">
        <v>0</v>
      </c>
      <c r="AH465" s="72">
        <v>0</v>
      </c>
      <c r="AI465" s="72">
        <v>0</v>
      </c>
      <c r="AJ465" s="70">
        <v>1</v>
      </c>
      <c r="AK465" s="73">
        <v>0</v>
      </c>
      <c r="AL465" s="73">
        <v>5</v>
      </c>
      <c r="AM465" s="72">
        <v>6</v>
      </c>
      <c r="AN465" s="72">
        <v>8</v>
      </c>
      <c r="AO465" s="74">
        <v>0</v>
      </c>
      <c r="AP465" s="74">
        <v>7</v>
      </c>
      <c r="AQ465" s="74">
        <v>11</v>
      </c>
      <c r="AR465" s="74">
        <v>0</v>
      </c>
      <c r="AS465" s="74">
        <v>0</v>
      </c>
    </row>
    <row r="466" spans="1:45">
      <c r="A466" t="s">
        <v>1658</v>
      </c>
      <c r="B466" t="s">
        <v>1516</v>
      </c>
      <c r="C466" t="s">
        <v>727</v>
      </c>
      <c r="D466" t="s">
        <v>1659</v>
      </c>
      <c r="E466" s="298" t="s">
        <v>28</v>
      </c>
      <c r="G466">
        <v>33</v>
      </c>
      <c r="H466" s="69">
        <f t="shared" si="7"/>
        <v>58</v>
      </c>
      <c r="I466" s="70">
        <v>26</v>
      </c>
      <c r="J466" s="70">
        <v>0</v>
      </c>
      <c r="K466" s="70">
        <v>1</v>
      </c>
      <c r="L466" s="70">
        <v>27</v>
      </c>
      <c r="M466" s="70">
        <v>4</v>
      </c>
      <c r="N466" s="70">
        <v>0</v>
      </c>
      <c r="O466" s="70">
        <v>0</v>
      </c>
      <c r="P466" s="72">
        <v>0</v>
      </c>
      <c r="Q466" s="72">
        <v>0</v>
      </c>
      <c r="R466" s="72">
        <v>0</v>
      </c>
      <c r="S466" s="72">
        <v>0</v>
      </c>
      <c r="T466" s="72">
        <v>0</v>
      </c>
      <c r="U466" s="72">
        <v>0</v>
      </c>
      <c r="V466" s="72">
        <v>0</v>
      </c>
      <c r="W466" s="72">
        <v>0</v>
      </c>
      <c r="X466" s="72">
        <v>7</v>
      </c>
      <c r="Y466" s="72">
        <v>3</v>
      </c>
      <c r="Z466" s="72">
        <v>0</v>
      </c>
      <c r="AA466" s="72">
        <v>10</v>
      </c>
      <c r="AB466" s="72">
        <v>50</v>
      </c>
      <c r="AC466" s="72">
        <v>1</v>
      </c>
      <c r="AD466" s="72">
        <v>0</v>
      </c>
      <c r="AE466" s="72">
        <v>51</v>
      </c>
      <c r="AF466" s="72">
        <v>6</v>
      </c>
      <c r="AG466" s="72">
        <v>0</v>
      </c>
      <c r="AH466" s="72">
        <v>0</v>
      </c>
      <c r="AI466" s="72">
        <v>6</v>
      </c>
      <c r="AJ466" s="70">
        <v>1</v>
      </c>
      <c r="AK466" s="73">
        <v>0</v>
      </c>
      <c r="AL466" s="73">
        <v>9</v>
      </c>
      <c r="AM466" s="72">
        <v>3</v>
      </c>
      <c r="AN466" s="72">
        <v>57</v>
      </c>
      <c r="AO466" s="74">
        <v>1</v>
      </c>
      <c r="AP466" s="74">
        <v>9</v>
      </c>
      <c r="AQ466" s="74">
        <v>52</v>
      </c>
      <c r="AR466" s="74">
        <v>0</v>
      </c>
      <c r="AS466" s="74">
        <v>0</v>
      </c>
    </row>
    <row r="467" spans="1:45">
      <c r="A467" t="s">
        <v>1660</v>
      </c>
      <c r="B467" t="s">
        <v>1516</v>
      </c>
      <c r="C467" t="s">
        <v>724</v>
      </c>
      <c r="D467" t="s">
        <v>1661</v>
      </c>
      <c r="E467" s="298" t="s">
        <v>28</v>
      </c>
      <c r="G467">
        <v>44</v>
      </c>
      <c r="H467" s="69">
        <f t="shared" si="7"/>
        <v>77</v>
      </c>
      <c r="I467" s="70">
        <v>34</v>
      </c>
      <c r="J467" s="70">
        <v>0</v>
      </c>
      <c r="K467" s="70">
        <v>1</v>
      </c>
      <c r="L467" s="70">
        <v>35</v>
      </c>
      <c r="M467" s="70">
        <v>7</v>
      </c>
      <c r="N467" s="70">
        <v>0</v>
      </c>
      <c r="O467" s="70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6</v>
      </c>
      <c r="U467" s="72">
        <v>0</v>
      </c>
      <c r="V467" s="72">
        <v>0</v>
      </c>
      <c r="W467" s="72">
        <v>6</v>
      </c>
      <c r="X467" s="72">
        <v>77</v>
      </c>
      <c r="Y467" s="72">
        <v>3</v>
      </c>
      <c r="Z467" s="72">
        <v>0</v>
      </c>
      <c r="AA467" s="72">
        <v>80</v>
      </c>
      <c r="AB467" s="72">
        <v>3</v>
      </c>
      <c r="AC467" s="72">
        <v>0</v>
      </c>
      <c r="AD467" s="72">
        <v>0</v>
      </c>
      <c r="AE467" s="72">
        <v>3</v>
      </c>
      <c r="AF467" s="72">
        <v>0</v>
      </c>
      <c r="AG467" s="72">
        <v>0</v>
      </c>
      <c r="AH467" s="72">
        <v>0</v>
      </c>
      <c r="AI467" s="72">
        <v>0</v>
      </c>
      <c r="AJ467" s="70">
        <v>1</v>
      </c>
      <c r="AK467" s="73">
        <v>0</v>
      </c>
      <c r="AL467" s="73">
        <v>11</v>
      </c>
      <c r="AM467" s="72">
        <v>0</v>
      </c>
      <c r="AN467" s="72">
        <v>64</v>
      </c>
      <c r="AO467" s="74">
        <v>1</v>
      </c>
      <c r="AP467" s="74">
        <v>10</v>
      </c>
      <c r="AQ467" s="74">
        <v>58</v>
      </c>
      <c r="AR467" s="74">
        <v>0</v>
      </c>
      <c r="AS467" s="74">
        <v>0</v>
      </c>
    </row>
    <row r="468" spans="1:45">
      <c r="A468" t="s">
        <v>1662</v>
      </c>
      <c r="B468" t="s">
        <v>1516</v>
      </c>
      <c r="C468" t="s">
        <v>730</v>
      </c>
      <c r="D468" t="s">
        <v>1663</v>
      </c>
      <c r="E468" s="298" t="s">
        <v>28</v>
      </c>
      <c r="G468">
        <v>19</v>
      </c>
      <c r="H468" s="69">
        <f t="shared" si="7"/>
        <v>29</v>
      </c>
      <c r="I468" s="70">
        <v>11</v>
      </c>
      <c r="J468" s="70">
        <v>0</v>
      </c>
      <c r="K468" s="70">
        <v>1</v>
      </c>
      <c r="L468" s="70">
        <v>12</v>
      </c>
      <c r="M468" s="70">
        <v>5</v>
      </c>
      <c r="N468" s="70">
        <v>0</v>
      </c>
      <c r="O468" s="70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3</v>
      </c>
      <c r="U468" s="72">
        <v>1</v>
      </c>
      <c r="V468" s="72">
        <v>0</v>
      </c>
      <c r="W468" s="72">
        <v>4</v>
      </c>
      <c r="X468" s="72">
        <v>23</v>
      </c>
      <c r="Y468" s="72">
        <v>4</v>
      </c>
      <c r="Z468" s="72">
        <v>0</v>
      </c>
      <c r="AA468" s="72">
        <v>27</v>
      </c>
      <c r="AB468" s="72">
        <v>9</v>
      </c>
      <c r="AC468" s="72">
        <v>1</v>
      </c>
      <c r="AD468" s="72">
        <v>0</v>
      </c>
      <c r="AE468" s="72">
        <v>10</v>
      </c>
      <c r="AF468" s="72">
        <v>0</v>
      </c>
      <c r="AG468" s="72">
        <v>0</v>
      </c>
      <c r="AH468" s="72">
        <v>0</v>
      </c>
      <c r="AI468" s="72">
        <v>0</v>
      </c>
      <c r="AJ468" s="70">
        <v>1</v>
      </c>
      <c r="AK468" s="73">
        <v>0</v>
      </c>
      <c r="AL468" s="73">
        <v>9</v>
      </c>
      <c r="AM468" s="72">
        <v>8</v>
      </c>
      <c r="AN468" s="72">
        <v>28</v>
      </c>
      <c r="AO468" s="74">
        <v>1</v>
      </c>
      <c r="AP468" s="74">
        <v>8</v>
      </c>
      <c r="AQ468" s="74">
        <v>34</v>
      </c>
      <c r="AR468" s="74">
        <v>0</v>
      </c>
      <c r="AS468" s="74">
        <v>0</v>
      </c>
    </row>
    <row r="469" spans="1:45">
      <c r="A469" t="s">
        <v>1664</v>
      </c>
      <c r="B469" t="s">
        <v>1516</v>
      </c>
      <c r="C469" t="s">
        <v>727</v>
      </c>
      <c r="D469" t="s">
        <v>1665</v>
      </c>
      <c r="E469" s="298" t="s">
        <v>28</v>
      </c>
      <c r="G469">
        <v>25</v>
      </c>
      <c r="H469" s="69">
        <f t="shared" si="7"/>
        <v>44</v>
      </c>
      <c r="I469" s="70">
        <v>14</v>
      </c>
      <c r="J469" s="70">
        <v>5</v>
      </c>
      <c r="K469" s="70">
        <v>2</v>
      </c>
      <c r="L469" s="70">
        <v>21</v>
      </c>
      <c r="M469" s="70">
        <v>2</v>
      </c>
      <c r="N469" s="70">
        <v>0</v>
      </c>
      <c r="O469" s="70">
        <v>0</v>
      </c>
      <c r="P469" s="72">
        <v>16</v>
      </c>
      <c r="Q469" s="72">
        <v>8</v>
      </c>
      <c r="R469" s="72">
        <v>5</v>
      </c>
      <c r="S469" s="72">
        <v>29</v>
      </c>
      <c r="T469" s="72">
        <v>1</v>
      </c>
      <c r="U469" s="72">
        <v>0</v>
      </c>
      <c r="V469" s="72">
        <v>0</v>
      </c>
      <c r="W469" s="72">
        <v>1</v>
      </c>
      <c r="X469" s="72">
        <v>11</v>
      </c>
      <c r="Y469" s="72">
        <v>5</v>
      </c>
      <c r="Z469" s="72">
        <v>1</v>
      </c>
      <c r="AA469" s="72">
        <v>17</v>
      </c>
      <c r="AB469" s="72">
        <v>9</v>
      </c>
      <c r="AC469" s="72">
        <v>0</v>
      </c>
      <c r="AD469" s="72">
        <v>0</v>
      </c>
      <c r="AE469" s="72">
        <v>9</v>
      </c>
      <c r="AF469" s="72">
        <v>0</v>
      </c>
      <c r="AG469" s="72">
        <v>0</v>
      </c>
      <c r="AH469" s="72">
        <v>0</v>
      </c>
      <c r="AI469" s="72">
        <v>0</v>
      </c>
      <c r="AJ469" s="70">
        <v>1</v>
      </c>
      <c r="AK469" s="73">
        <v>0</v>
      </c>
      <c r="AL469" s="73">
        <v>7</v>
      </c>
      <c r="AM469" s="72">
        <v>0</v>
      </c>
      <c r="AN469" s="72">
        <v>44</v>
      </c>
      <c r="AO469" s="74">
        <v>9</v>
      </c>
      <c r="AP469" s="74">
        <v>7</v>
      </c>
      <c r="AQ469" s="74">
        <v>44</v>
      </c>
      <c r="AR469" s="74">
        <v>0</v>
      </c>
      <c r="AS469" s="74">
        <v>0</v>
      </c>
    </row>
    <row r="470" spans="1:45">
      <c r="A470" t="s">
        <v>1666</v>
      </c>
      <c r="B470" t="s">
        <v>1516</v>
      </c>
      <c r="C470" t="s">
        <v>727</v>
      </c>
      <c r="D470" t="s">
        <v>1667</v>
      </c>
      <c r="E470" s="389" t="s">
        <v>28</v>
      </c>
      <c r="G470">
        <v>43</v>
      </c>
      <c r="H470" s="69">
        <f t="shared" si="7"/>
        <v>77</v>
      </c>
      <c r="I470" s="70">
        <v>26</v>
      </c>
      <c r="J470" s="70">
        <v>7</v>
      </c>
      <c r="K470" s="70">
        <v>1</v>
      </c>
      <c r="L470" s="70">
        <v>34</v>
      </c>
      <c r="M470" s="70">
        <v>9</v>
      </c>
      <c r="N470" s="70">
        <v>0</v>
      </c>
      <c r="O470" s="70">
        <v>0</v>
      </c>
      <c r="P470" s="72">
        <v>25</v>
      </c>
      <c r="Q470" s="72">
        <v>5</v>
      </c>
      <c r="R470" s="72">
        <v>0</v>
      </c>
      <c r="S470" s="72">
        <v>30</v>
      </c>
      <c r="T470" s="72">
        <v>0</v>
      </c>
      <c r="U470" s="72">
        <v>0</v>
      </c>
      <c r="V470" s="72">
        <v>0</v>
      </c>
      <c r="W470" s="72">
        <v>0</v>
      </c>
      <c r="X470" s="72">
        <v>25</v>
      </c>
      <c r="Y470" s="72">
        <v>2</v>
      </c>
      <c r="Z470" s="72">
        <v>0</v>
      </c>
      <c r="AA470" s="72">
        <v>27</v>
      </c>
      <c r="AB470" s="72">
        <v>5</v>
      </c>
      <c r="AC470" s="72">
        <v>1</v>
      </c>
      <c r="AD470" s="72">
        <v>0</v>
      </c>
      <c r="AE470" s="72">
        <v>6</v>
      </c>
      <c r="AF470" s="72">
        <v>22</v>
      </c>
      <c r="AG470" s="72">
        <v>0</v>
      </c>
      <c r="AH470" s="72">
        <v>0</v>
      </c>
      <c r="AI470" s="72">
        <v>22</v>
      </c>
      <c r="AJ470" s="70">
        <v>1</v>
      </c>
      <c r="AK470" s="73">
        <v>0</v>
      </c>
      <c r="AL470" s="73">
        <v>19</v>
      </c>
      <c r="AM470" s="72">
        <v>89</v>
      </c>
      <c r="AN470" s="72">
        <v>24</v>
      </c>
      <c r="AO470" s="74">
        <v>1</v>
      </c>
      <c r="AP470" s="74">
        <v>12</v>
      </c>
      <c r="AQ470" s="74">
        <v>75</v>
      </c>
      <c r="AR470" s="74">
        <v>0</v>
      </c>
      <c r="AS470" s="74">
        <v>0</v>
      </c>
    </row>
    <row r="471" spans="1:45">
      <c r="A471" t="s">
        <v>1668</v>
      </c>
      <c r="B471" t="s">
        <v>1516</v>
      </c>
      <c r="C471" t="s">
        <v>730</v>
      </c>
      <c r="D471" t="s">
        <v>1669</v>
      </c>
      <c r="E471" s="298" t="s">
        <v>28</v>
      </c>
      <c r="G471">
        <v>33</v>
      </c>
      <c r="H471" s="69">
        <f t="shared" si="7"/>
        <v>52</v>
      </c>
      <c r="I471" s="70">
        <v>20</v>
      </c>
      <c r="J471" s="70">
        <v>0</v>
      </c>
      <c r="K471" s="70">
        <v>1</v>
      </c>
      <c r="L471" s="70">
        <v>21</v>
      </c>
      <c r="M471" s="70">
        <v>10</v>
      </c>
      <c r="N471" s="70">
        <v>0</v>
      </c>
      <c r="O471" s="70">
        <v>0</v>
      </c>
      <c r="P471" s="72">
        <v>17</v>
      </c>
      <c r="Q471" s="72">
        <v>0</v>
      </c>
      <c r="R471" s="72">
        <v>0</v>
      </c>
      <c r="S471" s="72">
        <v>17</v>
      </c>
      <c r="T471" s="72">
        <v>0</v>
      </c>
      <c r="U471" s="72">
        <v>0</v>
      </c>
      <c r="V471" s="72">
        <v>0</v>
      </c>
      <c r="W471" s="72">
        <v>0</v>
      </c>
      <c r="X471" s="72">
        <v>9</v>
      </c>
      <c r="Y471" s="72">
        <v>4</v>
      </c>
      <c r="Z471" s="72">
        <v>0</v>
      </c>
      <c r="AA471" s="72">
        <v>13</v>
      </c>
      <c r="AB471" s="72">
        <v>33</v>
      </c>
      <c r="AC471" s="72">
        <v>0</v>
      </c>
      <c r="AD471" s="72">
        <v>0</v>
      </c>
      <c r="AE471" s="72">
        <v>33</v>
      </c>
      <c r="AF471" s="72">
        <v>3</v>
      </c>
      <c r="AG471" s="72">
        <v>1</v>
      </c>
      <c r="AH471" s="72">
        <v>0</v>
      </c>
      <c r="AI471" s="72">
        <v>4</v>
      </c>
      <c r="AJ471" s="70">
        <v>1</v>
      </c>
      <c r="AK471" s="73">
        <v>0</v>
      </c>
      <c r="AL471" s="73">
        <v>8</v>
      </c>
      <c r="AM471" s="72">
        <v>32</v>
      </c>
      <c r="AN471" s="72">
        <v>7</v>
      </c>
      <c r="AO471" s="74">
        <v>1</v>
      </c>
      <c r="AP471" s="74">
        <v>7</v>
      </c>
      <c r="AQ471" s="74">
        <v>39</v>
      </c>
      <c r="AR471" s="74">
        <v>0</v>
      </c>
      <c r="AS471" s="74">
        <v>0</v>
      </c>
    </row>
    <row r="472" spans="1:45">
      <c r="A472" t="s">
        <v>1670</v>
      </c>
      <c r="B472" t="s">
        <v>1516</v>
      </c>
      <c r="C472" t="s">
        <v>727</v>
      </c>
      <c r="D472" t="s">
        <v>1671</v>
      </c>
      <c r="E472" s="298" t="s">
        <v>28</v>
      </c>
      <c r="G472">
        <v>12</v>
      </c>
      <c r="H472" s="69">
        <f t="shared" si="7"/>
        <v>19</v>
      </c>
      <c r="I472" s="70">
        <v>8</v>
      </c>
      <c r="J472" s="70">
        <v>0</v>
      </c>
      <c r="K472" s="70">
        <v>1</v>
      </c>
      <c r="L472" s="70">
        <v>9</v>
      </c>
      <c r="M472" s="70">
        <v>1</v>
      </c>
      <c r="N472" s="70">
        <v>0</v>
      </c>
      <c r="O472" s="70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1</v>
      </c>
      <c r="U472" s="72">
        <v>1</v>
      </c>
      <c r="V472" s="72">
        <v>0</v>
      </c>
      <c r="W472" s="72">
        <v>2</v>
      </c>
      <c r="X472" s="72">
        <v>17</v>
      </c>
      <c r="Y472" s="72">
        <v>3</v>
      </c>
      <c r="Z472" s="72">
        <v>0</v>
      </c>
      <c r="AA472" s="72">
        <v>20</v>
      </c>
      <c r="AB472" s="72">
        <v>0</v>
      </c>
      <c r="AC472" s="72">
        <v>0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0">
        <v>1</v>
      </c>
      <c r="AK472" s="73">
        <v>0</v>
      </c>
      <c r="AL472" s="73">
        <v>2</v>
      </c>
      <c r="AM472" s="72">
        <v>7</v>
      </c>
      <c r="AN472" s="72">
        <v>4</v>
      </c>
      <c r="AO472" s="74">
        <v>1</v>
      </c>
      <c r="AP472" s="74">
        <v>3</v>
      </c>
      <c r="AQ472" s="74">
        <v>11</v>
      </c>
      <c r="AR472" s="74">
        <v>0</v>
      </c>
      <c r="AS472" s="74">
        <v>0</v>
      </c>
    </row>
    <row r="473" spans="1:45">
      <c r="A473" t="s">
        <v>1672</v>
      </c>
      <c r="B473" t="s">
        <v>1516</v>
      </c>
      <c r="C473" t="s">
        <v>724</v>
      </c>
      <c r="D473" t="s">
        <v>1673</v>
      </c>
      <c r="E473" s="298" t="s">
        <v>28</v>
      </c>
      <c r="G473">
        <v>54</v>
      </c>
      <c r="H473" s="69">
        <f t="shared" si="7"/>
        <v>104</v>
      </c>
      <c r="I473" s="70">
        <v>33</v>
      </c>
      <c r="J473" s="70">
        <v>18</v>
      </c>
      <c r="K473" s="70">
        <v>1</v>
      </c>
      <c r="L473" s="70">
        <v>52</v>
      </c>
      <c r="M473" s="70">
        <v>0</v>
      </c>
      <c r="N473" s="70">
        <v>0</v>
      </c>
      <c r="O473" s="70">
        <v>0</v>
      </c>
      <c r="P473" s="72">
        <v>0</v>
      </c>
      <c r="Q473" s="72">
        <v>0</v>
      </c>
      <c r="R473" s="72">
        <v>0</v>
      </c>
      <c r="S473" s="72">
        <v>0</v>
      </c>
      <c r="T473" s="72">
        <v>20</v>
      </c>
      <c r="U473" s="72">
        <v>25</v>
      </c>
      <c r="V473" s="72">
        <v>0</v>
      </c>
      <c r="W473" s="72">
        <v>45</v>
      </c>
      <c r="X473" s="72">
        <v>50</v>
      </c>
      <c r="Y473" s="72">
        <v>11</v>
      </c>
      <c r="Z473" s="72">
        <v>0</v>
      </c>
      <c r="AA473" s="72">
        <v>61</v>
      </c>
      <c r="AB473" s="72">
        <v>0</v>
      </c>
      <c r="AC473" s="72">
        <v>0</v>
      </c>
      <c r="AD473" s="72">
        <v>0</v>
      </c>
      <c r="AE473" s="72">
        <v>0</v>
      </c>
      <c r="AF473" s="72">
        <v>0</v>
      </c>
      <c r="AG473" s="72">
        <v>0</v>
      </c>
      <c r="AH473" s="72">
        <v>0</v>
      </c>
      <c r="AI473" s="72">
        <v>0</v>
      </c>
      <c r="AJ473" s="70">
        <v>1</v>
      </c>
      <c r="AK473" s="73">
        <v>0</v>
      </c>
      <c r="AL473" s="73">
        <v>10</v>
      </c>
      <c r="AM473" s="72">
        <v>88</v>
      </c>
      <c r="AN473" s="72">
        <v>0</v>
      </c>
      <c r="AO473" s="74">
        <v>1</v>
      </c>
      <c r="AP473" s="74">
        <v>10</v>
      </c>
      <c r="AQ473" s="74">
        <v>88</v>
      </c>
      <c r="AR473" s="74">
        <v>0</v>
      </c>
      <c r="AS473" s="74">
        <v>0</v>
      </c>
    </row>
    <row r="474" spans="1:45">
      <c r="A474" t="s">
        <v>1674</v>
      </c>
      <c r="B474" t="s">
        <v>1516</v>
      </c>
      <c r="C474" t="s">
        <v>730</v>
      </c>
      <c r="D474" t="s">
        <v>1675</v>
      </c>
      <c r="E474" s="298" t="s">
        <v>28</v>
      </c>
      <c r="G474">
        <v>32</v>
      </c>
      <c r="H474" s="69">
        <f t="shared" si="7"/>
        <v>58</v>
      </c>
      <c r="I474" s="70">
        <v>15</v>
      </c>
      <c r="J474" s="70">
        <v>10</v>
      </c>
      <c r="K474" s="70">
        <v>3</v>
      </c>
      <c r="L474" s="70">
        <v>28</v>
      </c>
      <c r="M474" s="70">
        <v>2</v>
      </c>
      <c r="N474" s="70">
        <v>0</v>
      </c>
      <c r="O474" s="70">
        <v>0</v>
      </c>
      <c r="P474" s="72">
        <v>8</v>
      </c>
      <c r="Q474" s="72">
        <v>6</v>
      </c>
      <c r="R474" s="72">
        <v>0</v>
      </c>
      <c r="S474" s="72">
        <v>14</v>
      </c>
      <c r="T474" s="72">
        <v>0</v>
      </c>
      <c r="U474" s="72">
        <v>0</v>
      </c>
      <c r="V474" s="72">
        <v>0</v>
      </c>
      <c r="W474" s="72">
        <v>0</v>
      </c>
      <c r="X474" s="72">
        <v>29</v>
      </c>
      <c r="Y474" s="72">
        <v>18</v>
      </c>
      <c r="Z474" s="72">
        <v>2</v>
      </c>
      <c r="AA474" s="72">
        <v>49</v>
      </c>
      <c r="AB474" s="72">
        <v>0</v>
      </c>
      <c r="AC474" s="72">
        <v>0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0</v>
      </c>
      <c r="AJ474" s="70">
        <v>1</v>
      </c>
      <c r="AK474" s="73">
        <v>0</v>
      </c>
      <c r="AL474" s="73">
        <v>3</v>
      </c>
      <c r="AM474" s="72">
        <v>5</v>
      </c>
      <c r="AN474" s="72">
        <v>14</v>
      </c>
      <c r="AO474" s="74">
        <v>1</v>
      </c>
      <c r="AP474" s="74">
        <v>4</v>
      </c>
      <c r="AQ474" s="74">
        <v>19</v>
      </c>
      <c r="AR474" s="74">
        <v>0</v>
      </c>
      <c r="AS474" s="74">
        <v>0</v>
      </c>
    </row>
    <row r="475" spans="1:45">
      <c r="A475" t="s">
        <v>1676</v>
      </c>
      <c r="B475" t="s">
        <v>1516</v>
      </c>
      <c r="C475" t="s">
        <v>727</v>
      </c>
      <c r="D475" t="s">
        <v>1677</v>
      </c>
      <c r="E475" s="298" t="s">
        <v>28</v>
      </c>
      <c r="G475">
        <v>28</v>
      </c>
      <c r="H475" s="69">
        <f t="shared" si="7"/>
        <v>38</v>
      </c>
      <c r="I475" s="70">
        <v>11</v>
      </c>
      <c r="J475" s="70">
        <v>0</v>
      </c>
      <c r="K475" s="70">
        <v>1</v>
      </c>
      <c r="L475" s="70">
        <v>12</v>
      </c>
      <c r="M475" s="70">
        <v>14</v>
      </c>
      <c r="N475" s="70">
        <v>0</v>
      </c>
      <c r="O475" s="70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6</v>
      </c>
      <c r="Y475" s="72">
        <v>4</v>
      </c>
      <c r="Z475" s="72">
        <v>0</v>
      </c>
      <c r="AA475" s="72">
        <v>10</v>
      </c>
      <c r="AB475" s="72">
        <v>22</v>
      </c>
      <c r="AC475" s="72">
        <v>0</v>
      </c>
      <c r="AD475" s="72">
        <v>0</v>
      </c>
      <c r="AE475" s="72">
        <v>22</v>
      </c>
      <c r="AF475" s="72">
        <v>22</v>
      </c>
      <c r="AG475" s="72">
        <v>0</v>
      </c>
      <c r="AH475" s="72">
        <v>0</v>
      </c>
      <c r="AI475" s="72">
        <v>22</v>
      </c>
      <c r="AJ475" s="70">
        <v>1</v>
      </c>
      <c r="AK475" s="73">
        <v>0</v>
      </c>
      <c r="AL475" s="73">
        <v>2</v>
      </c>
      <c r="AM475" s="72">
        <v>12</v>
      </c>
      <c r="AN475" s="72">
        <v>0</v>
      </c>
      <c r="AO475" s="74">
        <v>1</v>
      </c>
      <c r="AP475" s="74">
        <v>4</v>
      </c>
      <c r="AQ475" s="74">
        <v>12</v>
      </c>
      <c r="AR475" s="74">
        <v>0</v>
      </c>
      <c r="AS475" s="74">
        <v>0</v>
      </c>
    </row>
    <row r="476" spans="1:45">
      <c r="A476" t="s">
        <v>1678</v>
      </c>
      <c r="B476" t="s">
        <v>1516</v>
      </c>
      <c r="C476" t="s">
        <v>784</v>
      </c>
      <c r="D476" t="s">
        <v>1679</v>
      </c>
      <c r="E476" s="298" t="s">
        <v>28</v>
      </c>
      <c r="G476">
        <v>23</v>
      </c>
      <c r="H476" s="69">
        <f t="shared" si="7"/>
        <v>38</v>
      </c>
      <c r="I476" s="70">
        <v>12</v>
      </c>
      <c r="J476" s="70">
        <v>4</v>
      </c>
      <c r="K476" s="70">
        <v>1</v>
      </c>
      <c r="L476" s="70">
        <v>17</v>
      </c>
      <c r="M476" s="70">
        <v>4</v>
      </c>
      <c r="N476" s="70">
        <v>0</v>
      </c>
      <c r="O476" s="70">
        <v>0</v>
      </c>
      <c r="P476" s="72">
        <v>3</v>
      </c>
      <c r="Q476" s="72">
        <v>1</v>
      </c>
      <c r="R476" s="72">
        <v>0</v>
      </c>
      <c r="S476" s="72">
        <v>4</v>
      </c>
      <c r="T476" s="72">
        <v>19</v>
      </c>
      <c r="U476" s="72">
        <v>3</v>
      </c>
      <c r="V476" s="72">
        <v>0</v>
      </c>
      <c r="W476" s="72">
        <v>22</v>
      </c>
      <c r="X476" s="72">
        <v>9</v>
      </c>
      <c r="Y476" s="72">
        <v>5</v>
      </c>
      <c r="Z476" s="72">
        <v>0</v>
      </c>
      <c r="AA476" s="72">
        <v>14</v>
      </c>
      <c r="AB476" s="72">
        <v>8</v>
      </c>
      <c r="AC476" s="72">
        <v>0</v>
      </c>
      <c r="AD476" s="72">
        <v>0</v>
      </c>
      <c r="AE476" s="72">
        <v>8</v>
      </c>
      <c r="AF476" s="72">
        <v>0</v>
      </c>
      <c r="AG476" s="72">
        <v>0</v>
      </c>
      <c r="AH476" s="72">
        <v>0</v>
      </c>
      <c r="AI476" s="72">
        <v>0</v>
      </c>
      <c r="AJ476" s="70">
        <v>1</v>
      </c>
      <c r="AK476" s="73">
        <v>0</v>
      </c>
      <c r="AL476" s="73">
        <v>6</v>
      </c>
      <c r="AM476" s="72">
        <v>23</v>
      </c>
      <c r="AN476" s="72">
        <v>16</v>
      </c>
      <c r="AO476" s="74">
        <v>1</v>
      </c>
      <c r="AP476" s="74">
        <v>7</v>
      </c>
      <c r="AQ476" s="74">
        <v>26</v>
      </c>
      <c r="AR476" s="74">
        <v>0</v>
      </c>
      <c r="AS476" s="74">
        <v>0</v>
      </c>
    </row>
    <row r="477" spans="1:45">
      <c r="A477" t="s">
        <v>1680</v>
      </c>
      <c r="B477" t="s">
        <v>1516</v>
      </c>
      <c r="C477" t="s">
        <v>724</v>
      </c>
      <c r="D477" t="s">
        <v>1681</v>
      </c>
      <c r="E477" s="389" t="s">
        <v>28</v>
      </c>
      <c r="G477">
        <v>0</v>
      </c>
      <c r="H477" s="69">
        <f t="shared" si="7"/>
        <v>0</v>
      </c>
      <c r="I477" s="70">
        <v>0</v>
      </c>
      <c r="J477" s="70">
        <v>0</v>
      </c>
      <c r="K477" s="70">
        <v>0</v>
      </c>
      <c r="L477" s="70">
        <v>0</v>
      </c>
      <c r="M477" s="70">
        <v>0</v>
      </c>
      <c r="N477" s="70">
        <v>0</v>
      </c>
      <c r="O477" s="70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0</v>
      </c>
      <c r="AE477" s="72">
        <v>0</v>
      </c>
      <c r="AF477" s="72">
        <v>0</v>
      </c>
      <c r="AG477" s="72">
        <v>0</v>
      </c>
      <c r="AH477" s="72">
        <v>0</v>
      </c>
      <c r="AI477" s="72">
        <v>0</v>
      </c>
      <c r="AJ477" s="70">
        <v>0</v>
      </c>
      <c r="AK477" s="73">
        <v>0</v>
      </c>
      <c r="AL477" s="73">
        <v>0</v>
      </c>
      <c r="AM477" s="72">
        <v>0</v>
      </c>
      <c r="AN477" s="72">
        <v>0</v>
      </c>
      <c r="AO477" s="74">
        <v>0</v>
      </c>
      <c r="AP477" s="74">
        <v>0</v>
      </c>
      <c r="AQ477" s="74">
        <v>0</v>
      </c>
      <c r="AR477" s="74">
        <v>0</v>
      </c>
      <c r="AS477" s="74">
        <v>0</v>
      </c>
    </row>
    <row r="478" spans="1:45">
      <c r="A478" t="s">
        <v>1682</v>
      </c>
      <c r="B478" t="s">
        <v>1516</v>
      </c>
      <c r="C478" t="s">
        <v>724</v>
      </c>
      <c r="D478" t="s">
        <v>1683</v>
      </c>
      <c r="E478" s="298" t="s">
        <v>28</v>
      </c>
      <c r="G478">
        <v>44</v>
      </c>
      <c r="H478" s="69">
        <f t="shared" si="7"/>
        <v>67</v>
      </c>
      <c r="I478" s="70">
        <v>23</v>
      </c>
      <c r="J478" s="70">
        <v>1</v>
      </c>
      <c r="K478" s="70">
        <v>1</v>
      </c>
      <c r="L478" s="70">
        <v>25</v>
      </c>
      <c r="M478" s="70">
        <v>15</v>
      </c>
      <c r="N478" s="70">
        <v>2</v>
      </c>
      <c r="O478" s="70">
        <v>0</v>
      </c>
      <c r="P478" s="72">
        <v>11</v>
      </c>
      <c r="Q478" s="72">
        <v>3</v>
      </c>
      <c r="R478" s="72">
        <v>0</v>
      </c>
      <c r="S478" s="72">
        <v>14</v>
      </c>
      <c r="T478" s="72">
        <v>0</v>
      </c>
      <c r="U478" s="72">
        <v>0</v>
      </c>
      <c r="V478" s="72">
        <v>0</v>
      </c>
      <c r="W478" s="72">
        <v>0</v>
      </c>
      <c r="X478" s="72">
        <v>14</v>
      </c>
      <c r="Y478" s="72">
        <v>2</v>
      </c>
      <c r="Z478" s="72">
        <v>0</v>
      </c>
      <c r="AA478" s="72">
        <v>16</v>
      </c>
      <c r="AB478" s="72">
        <v>55</v>
      </c>
      <c r="AC478" s="72">
        <v>6</v>
      </c>
      <c r="AD478" s="72">
        <v>0</v>
      </c>
      <c r="AE478" s="72">
        <v>61</v>
      </c>
      <c r="AF478" s="72">
        <v>0</v>
      </c>
      <c r="AG478" s="72">
        <v>0</v>
      </c>
      <c r="AH478" s="72">
        <v>0</v>
      </c>
      <c r="AI478" s="72">
        <v>0</v>
      </c>
      <c r="AJ478" s="70">
        <v>1</v>
      </c>
      <c r="AK478" s="73">
        <v>0</v>
      </c>
      <c r="AL478" s="73">
        <v>5</v>
      </c>
      <c r="AM478" s="72">
        <v>0</v>
      </c>
      <c r="AN478" s="72">
        <v>42</v>
      </c>
      <c r="AO478" s="74">
        <v>1</v>
      </c>
      <c r="AP478" s="74">
        <v>9</v>
      </c>
      <c r="AQ478" s="74">
        <v>42</v>
      </c>
      <c r="AR478" s="74">
        <v>0</v>
      </c>
      <c r="AS478" s="74">
        <v>0</v>
      </c>
    </row>
    <row r="479" spans="1:45">
      <c r="A479" t="s">
        <v>1684</v>
      </c>
      <c r="B479" t="s">
        <v>1516</v>
      </c>
      <c r="C479" t="s">
        <v>727</v>
      </c>
      <c r="D479" t="s">
        <v>1685</v>
      </c>
      <c r="E479" s="298" t="s">
        <v>28</v>
      </c>
      <c r="G479">
        <v>42</v>
      </c>
      <c r="H479" s="69">
        <f t="shared" si="7"/>
        <v>75</v>
      </c>
      <c r="I479" s="70">
        <v>30</v>
      </c>
      <c r="J479" s="70">
        <v>4</v>
      </c>
      <c r="K479" s="70">
        <v>1</v>
      </c>
      <c r="L479" s="70">
        <v>35</v>
      </c>
      <c r="M479" s="70">
        <v>5</v>
      </c>
      <c r="N479" s="70">
        <v>0</v>
      </c>
      <c r="O479" s="70">
        <v>0</v>
      </c>
      <c r="P479" s="72">
        <v>17</v>
      </c>
      <c r="Q479" s="72">
        <v>1</v>
      </c>
      <c r="R479" s="72">
        <v>0</v>
      </c>
      <c r="S479" s="72">
        <v>18</v>
      </c>
      <c r="T479" s="72">
        <v>0</v>
      </c>
      <c r="U479" s="72">
        <v>0</v>
      </c>
      <c r="V479" s="72">
        <v>0</v>
      </c>
      <c r="W479" s="72">
        <v>0</v>
      </c>
      <c r="X479" s="72">
        <v>54</v>
      </c>
      <c r="Y479" s="72">
        <v>10</v>
      </c>
      <c r="Z479" s="72">
        <v>0</v>
      </c>
      <c r="AA479" s="72">
        <v>64</v>
      </c>
      <c r="AB479" s="72">
        <v>0</v>
      </c>
      <c r="AC479" s="72">
        <v>0</v>
      </c>
      <c r="AD479" s="72">
        <v>0</v>
      </c>
      <c r="AE479" s="72">
        <v>0</v>
      </c>
      <c r="AF479" s="72">
        <v>0</v>
      </c>
      <c r="AG479" s="72">
        <v>0</v>
      </c>
      <c r="AH479" s="72">
        <v>0</v>
      </c>
      <c r="AI479" s="72">
        <v>0</v>
      </c>
      <c r="AJ479" s="70">
        <v>1</v>
      </c>
      <c r="AK479" s="73">
        <v>0</v>
      </c>
      <c r="AL479" s="73">
        <v>8</v>
      </c>
      <c r="AM479" s="72">
        <v>1</v>
      </c>
      <c r="AN479" s="72">
        <v>34</v>
      </c>
      <c r="AO479" s="74">
        <v>1</v>
      </c>
      <c r="AP479" s="74">
        <v>8</v>
      </c>
      <c r="AQ479" s="74">
        <v>35</v>
      </c>
      <c r="AR479" s="74">
        <v>0</v>
      </c>
      <c r="AS479" s="74">
        <v>0</v>
      </c>
    </row>
    <row r="480" spans="1:45">
      <c r="A480" t="s">
        <v>1686</v>
      </c>
      <c r="B480" t="s">
        <v>1516</v>
      </c>
      <c r="C480" t="s">
        <v>727</v>
      </c>
      <c r="D480" t="s">
        <v>1687</v>
      </c>
      <c r="E480" s="389" t="s">
        <v>28</v>
      </c>
      <c r="G480">
        <v>22</v>
      </c>
      <c r="H480" s="69">
        <f t="shared" si="7"/>
        <v>40</v>
      </c>
      <c r="I480" s="70">
        <v>16</v>
      </c>
      <c r="J480" s="70">
        <v>1</v>
      </c>
      <c r="K480" s="70">
        <v>1</v>
      </c>
      <c r="L480" s="70">
        <v>18</v>
      </c>
      <c r="M480" s="70">
        <v>4</v>
      </c>
      <c r="N480" s="70">
        <v>0</v>
      </c>
      <c r="O480" s="70">
        <v>0</v>
      </c>
      <c r="P480" s="72">
        <v>5</v>
      </c>
      <c r="Q480" s="72">
        <v>0</v>
      </c>
      <c r="R480" s="72">
        <v>0</v>
      </c>
      <c r="S480" s="72">
        <v>5</v>
      </c>
      <c r="T480" s="72">
        <v>22</v>
      </c>
      <c r="U480" s="72">
        <v>0</v>
      </c>
      <c r="V480" s="72">
        <v>0</v>
      </c>
      <c r="W480" s="72">
        <v>22</v>
      </c>
      <c r="X480" s="72">
        <v>9</v>
      </c>
      <c r="Y480" s="72">
        <v>1</v>
      </c>
      <c r="Z480" s="72">
        <v>0</v>
      </c>
      <c r="AA480" s="72">
        <v>10</v>
      </c>
      <c r="AB480" s="72">
        <v>9</v>
      </c>
      <c r="AC480" s="72">
        <v>2</v>
      </c>
      <c r="AD480" s="72">
        <v>0</v>
      </c>
      <c r="AE480" s="72">
        <v>11</v>
      </c>
      <c r="AF480" s="72">
        <v>0</v>
      </c>
      <c r="AG480" s="72">
        <v>0</v>
      </c>
      <c r="AH480" s="72">
        <v>0</v>
      </c>
      <c r="AI480" s="72">
        <v>0</v>
      </c>
      <c r="AJ480" s="70">
        <v>1</v>
      </c>
      <c r="AK480" s="73">
        <v>0</v>
      </c>
      <c r="AL480" s="73">
        <v>11</v>
      </c>
      <c r="AM480" s="72">
        <v>3</v>
      </c>
      <c r="AN480" s="72">
        <v>43</v>
      </c>
      <c r="AO480" s="74">
        <v>1</v>
      </c>
      <c r="AP480" s="74">
        <v>8</v>
      </c>
      <c r="AQ480" s="74">
        <v>48</v>
      </c>
      <c r="AR480" s="74">
        <v>0</v>
      </c>
      <c r="AS480" s="74">
        <v>0</v>
      </c>
    </row>
    <row r="481" spans="1:45">
      <c r="A481" t="s">
        <v>1688</v>
      </c>
      <c r="B481" t="s">
        <v>1516</v>
      </c>
      <c r="C481" t="s">
        <v>730</v>
      </c>
      <c r="D481" t="s">
        <v>1689</v>
      </c>
      <c r="E481" s="298" t="s">
        <v>28</v>
      </c>
      <c r="G481">
        <v>31</v>
      </c>
      <c r="H481" s="69">
        <f t="shared" si="7"/>
        <v>56</v>
      </c>
      <c r="I481" s="70">
        <v>26</v>
      </c>
      <c r="J481" s="70">
        <v>0</v>
      </c>
      <c r="K481" s="70">
        <v>1</v>
      </c>
      <c r="L481" s="70">
        <v>27</v>
      </c>
      <c r="M481" s="70">
        <v>2</v>
      </c>
      <c r="N481" s="70">
        <v>0</v>
      </c>
      <c r="O481" s="70">
        <v>0</v>
      </c>
      <c r="P481" s="72">
        <v>29</v>
      </c>
      <c r="Q481" s="72">
        <v>0</v>
      </c>
      <c r="R481" s="72">
        <v>0</v>
      </c>
      <c r="S481" s="72">
        <v>29</v>
      </c>
      <c r="T481" s="72">
        <v>3</v>
      </c>
      <c r="U481" s="72">
        <v>1</v>
      </c>
      <c r="V481" s="72">
        <v>0</v>
      </c>
      <c r="W481" s="72">
        <v>4</v>
      </c>
      <c r="X481" s="72">
        <v>8</v>
      </c>
      <c r="Y481" s="72">
        <v>0</v>
      </c>
      <c r="Z481" s="72">
        <v>0</v>
      </c>
      <c r="AA481" s="72">
        <v>8</v>
      </c>
      <c r="AB481" s="72">
        <v>17</v>
      </c>
      <c r="AC481" s="72">
        <v>2</v>
      </c>
      <c r="AD481" s="72">
        <v>0</v>
      </c>
      <c r="AE481" s="72">
        <v>19</v>
      </c>
      <c r="AF481" s="72">
        <v>0</v>
      </c>
      <c r="AG481" s="72">
        <v>0</v>
      </c>
      <c r="AH481" s="72">
        <v>0</v>
      </c>
      <c r="AI481" s="72">
        <v>0</v>
      </c>
      <c r="AJ481" s="70">
        <v>1</v>
      </c>
      <c r="AK481" s="73">
        <v>0</v>
      </c>
      <c r="AL481" s="73">
        <v>9</v>
      </c>
      <c r="AM481" s="72">
        <v>9</v>
      </c>
      <c r="AN481" s="72">
        <v>49</v>
      </c>
      <c r="AO481" s="74">
        <v>1</v>
      </c>
      <c r="AP481" s="74">
        <v>8</v>
      </c>
      <c r="AQ481" s="74">
        <v>58</v>
      </c>
      <c r="AR481" s="74">
        <v>0</v>
      </c>
      <c r="AS481" s="74">
        <v>0</v>
      </c>
    </row>
    <row r="482" spans="1:45">
      <c r="A482" t="s">
        <v>1690</v>
      </c>
      <c r="B482" t="s">
        <v>1516</v>
      </c>
      <c r="C482" t="s">
        <v>727</v>
      </c>
      <c r="D482" t="s">
        <v>1691</v>
      </c>
      <c r="E482" s="298" t="s">
        <v>28</v>
      </c>
      <c r="G482">
        <v>35</v>
      </c>
      <c r="H482" s="69">
        <f t="shared" si="7"/>
        <v>62</v>
      </c>
      <c r="I482" s="70">
        <v>28</v>
      </c>
      <c r="J482" s="70">
        <v>0</v>
      </c>
      <c r="K482" s="70">
        <v>1</v>
      </c>
      <c r="L482" s="70">
        <v>29</v>
      </c>
      <c r="M482" s="70">
        <v>4</v>
      </c>
      <c r="N482" s="70">
        <v>0</v>
      </c>
      <c r="O482" s="70">
        <v>0</v>
      </c>
      <c r="P482" s="72">
        <v>24</v>
      </c>
      <c r="Q482" s="72">
        <v>2</v>
      </c>
      <c r="R482" s="72">
        <v>0</v>
      </c>
      <c r="S482" s="72">
        <v>26</v>
      </c>
      <c r="T482" s="72">
        <v>2</v>
      </c>
      <c r="U482" s="72">
        <v>0</v>
      </c>
      <c r="V482" s="72">
        <v>0</v>
      </c>
      <c r="W482" s="72">
        <v>2</v>
      </c>
      <c r="X482" s="72">
        <v>21</v>
      </c>
      <c r="Y482" s="72">
        <v>3</v>
      </c>
      <c r="Z482" s="72">
        <v>0</v>
      </c>
      <c r="AA482" s="72">
        <v>24</v>
      </c>
      <c r="AB482" s="72">
        <v>19</v>
      </c>
      <c r="AC482" s="72">
        <v>0</v>
      </c>
      <c r="AD482" s="72">
        <v>0</v>
      </c>
      <c r="AE482" s="72">
        <v>19</v>
      </c>
      <c r="AF482" s="72">
        <v>0</v>
      </c>
      <c r="AG482" s="72">
        <v>0</v>
      </c>
      <c r="AH482" s="72">
        <v>0</v>
      </c>
      <c r="AI482" s="72">
        <v>0</v>
      </c>
      <c r="AJ482" s="70">
        <v>1</v>
      </c>
      <c r="AK482" s="73">
        <v>0</v>
      </c>
      <c r="AL482" s="73">
        <v>12</v>
      </c>
      <c r="AM482" s="72">
        <v>58</v>
      </c>
      <c r="AN482" s="72">
        <v>5</v>
      </c>
      <c r="AO482" s="74">
        <v>0</v>
      </c>
      <c r="AP482" s="74">
        <v>0</v>
      </c>
      <c r="AQ482" s="74">
        <v>75</v>
      </c>
      <c r="AR482" s="74">
        <v>0</v>
      </c>
      <c r="AS482" s="74">
        <v>0</v>
      </c>
    </row>
    <row r="483" spans="1:45">
      <c r="A483" t="s">
        <v>1692</v>
      </c>
      <c r="B483" t="s">
        <v>1516</v>
      </c>
      <c r="C483" t="s">
        <v>730</v>
      </c>
      <c r="D483" t="s">
        <v>1693</v>
      </c>
      <c r="E483" s="298" t="s">
        <v>28</v>
      </c>
      <c r="G483">
        <v>57</v>
      </c>
      <c r="H483" s="69">
        <f t="shared" si="7"/>
        <v>119</v>
      </c>
      <c r="I483" s="70">
        <v>25</v>
      </c>
      <c r="J483" s="70">
        <v>11</v>
      </c>
      <c r="K483" s="70">
        <v>18</v>
      </c>
      <c r="L483" s="70">
        <v>54</v>
      </c>
      <c r="M483" s="70">
        <v>1</v>
      </c>
      <c r="N483" s="70">
        <v>0</v>
      </c>
      <c r="O483" s="70">
        <v>10</v>
      </c>
      <c r="P483" s="72">
        <v>0</v>
      </c>
      <c r="Q483" s="72">
        <v>0</v>
      </c>
      <c r="R483" s="72">
        <v>0</v>
      </c>
      <c r="S483" s="72">
        <v>0</v>
      </c>
      <c r="T483" s="72">
        <v>19</v>
      </c>
      <c r="U483" s="72">
        <v>16</v>
      </c>
      <c r="V483" s="72">
        <v>0</v>
      </c>
      <c r="W483" s="72">
        <v>35</v>
      </c>
      <c r="X483" s="72">
        <v>30</v>
      </c>
      <c r="Y483" s="72">
        <v>6</v>
      </c>
      <c r="Z483" s="72">
        <v>32</v>
      </c>
      <c r="AA483" s="72">
        <v>68</v>
      </c>
      <c r="AB483" s="72">
        <v>0</v>
      </c>
      <c r="AC483" s="72">
        <v>0</v>
      </c>
      <c r="AD483" s="72">
        <v>0</v>
      </c>
      <c r="AE483" s="72">
        <v>0</v>
      </c>
      <c r="AF483" s="72">
        <v>0</v>
      </c>
      <c r="AG483" s="72">
        <v>0</v>
      </c>
      <c r="AH483" s="72">
        <v>0</v>
      </c>
      <c r="AI483" s="72">
        <v>0</v>
      </c>
      <c r="AJ483" s="70">
        <v>1</v>
      </c>
      <c r="AK483" s="73">
        <v>0</v>
      </c>
      <c r="AL483" s="73">
        <v>9</v>
      </c>
      <c r="AM483" s="72">
        <v>41</v>
      </c>
      <c r="AN483" s="72">
        <v>5</v>
      </c>
      <c r="AO483" s="74">
        <v>1</v>
      </c>
      <c r="AP483" s="74">
        <v>6</v>
      </c>
      <c r="AQ483" s="74">
        <v>46</v>
      </c>
      <c r="AR483" s="74">
        <v>0</v>
      </c>
      <c r="AS483" s="74">
        <v>0</v>
      </c>
    </row>
    <row r="484" spans="1:45">
      <c r="A484" t="s">
        <v>1694</v>
      </c>
      <c r="B484" t="s">
        <v>1516</v>
      </c>
      <c r="C484" t="s">
        <v>727</v>
      </c>
      <c r="D484" t="s">
        <v>1695</v>
      </c>
      <c r="E484" s="298" t="s">
        <v>28</v>
      </c>
      <c r="G484">
        <v>53</v>
      </c>
      <c r="H484" s="69">
        <f t="shared" si="7"/>
        <v>99</v>
      </c>
      <c r="I484" s="70">
        <v>31</v>
      </c>
      <c r="J484" s="70">
        <v>16</v>
      </c>
      <c r="K484" s="70">
        <v>1</v>
      </c>
      <c r="L484" s="70">
        <v>48</v>
      </c>
      <c r="M484" s="70">
        <v>3</v>
      </c>
      <c r="N484" s="70">
        <v>0</v>
      </c>
      <c r="O484" s="70">
        <v>0</v>
      </c>
      <c r="P484" s="72">
        <v>0</v>
      </c>
      <c r="Q484" s="72">
        <v>0</v>
      </c>
      <c r="R484" s="72">
        <v>0</v>
      </c>
      <c r="S484" s="72">
        <v>0</v>
      </c>
      <c r="T484" s="72">
        <v>24</v>
      </c>
      <c r="U484" s="72">
        <v>26</v>
      </c>
      <c r="V484" s="72">
        <v>0</v>
      </c>
      <c r="W484" s="72">
        <v>50</v>
      </c>
      <c r="X484" s="72">
        <v>39</v>
      </c>
      <c r="Y484" s="72">
        <v>7</v>
      </c>
      <c r="Z484" s="72">
        <v>0</v>
      </c>
      <c r="AA484" s="72">
        <v>46</v>
      </c>
      <c r="AB484" s="72">
        <v>5</v>
      </c>
      <c r="AC484" s="72">
        <v>2</v>
      </c>
      <c r="AD484" s="72">
        <v>0</v>
      </c>
      <c r="AE484" s="72">
        <v>7</v>
      </c>
      <c r="AF484" s="72">
        <v>0</v>
      </c>
      <c r="AG484" s="72">
        <v>0</v>
      </c>
      <c r="AH484" s="72">
        <v>0</v>
      </c>
      <c r="AI484" s="72">
        <v>0</v>
      </c>
      <c r="AJ484" s="70">
        <v>1</v>
      </c>
      <c r="AK484" s="73">
        <v>0</v>
      </c>
      <c r="AL484" s="73">
        <v>13</v>
      </c>
      <c r="AM484" s="72">
        <v>96</v>
      </c>
      <c r="AN484" s="72">
        <v>1</v>
      </c>
      <c r="AO484" s="74">
        <v>1</v>
      </c>
      <c r="AP484" s="74">
        <v>8</v>
      </c>
      <c r="AQ484" s="74">
        <v>97</v>
      </c>
      <c r="AR484" s="74">
        <v>0</v>
      </c>
      <c r="AS484" s="74">
        <v>0</v>
      </c>
    </row>
    <row r="485" spans="1:45">
      <c r="A485" t="s">
        <v>1696</v>
      </c>
      <c r="B485" t="s">
        <v>1697</v>
      </c>
      <c r="C485" t="s">
        <v>730</v>
      </c>
      <c r="D485" t="s">
        <v>1698</v>
      </c>
      <c r="E485" s="298" t="s">
        <v>28</v>
      </c>
      <c r="G485">
        <v>14</v>
      </c>
      <c r="H485" s="69">
        <f t="shared" si="7"/>
        <v>24</v>
      </c>
      <c r="I485" s="70">
        <v>8</v>
      </c>
      <c r="J485" s="70">
        <v>3</v>
      </c>
      <c r="K485" s="70">
        <v>1</v>
      </c>
      <c r="L485" s="70">
        <v>12</v>
      </c>
      <c r="M485" s="70">
        <v>0</v>
      </c>
      <c r="N485" s="70">
        <v>0</v>
      </c>
      <c r="O485" s="70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1</v>
      </c>
      <c r="U485" s="72">
        <v>0</v>
      </c>
      <c r="V485" s="72">
        <v>0</v>
      </c>
      <c r="W485" s="72">
        <v>1</v>
      </c>
      <c r="X485" s="72">
        <v>8</v>
      </c>
      <c r="Y485" s="72">
        <v>4</v>
      </c>
      <c r="Z485" s="72">
        <v>0</v>
      </c>
      <c r="AA485" s="72">
        <v>12</v>
      </c>
      <c r="AB485" s="72">
        <v>10</v>
      </c>
      <c r="AC485" s="72">
        <v>4</v>
      </c>
      <c r="AD485" s="72">
        <v>0</v>
      </c>
      <c r="AE485" s="72">
        <v>14</v>
      </c>
      <c r="AF485" s="72">
        <v>0</v>
      </c>
      <c r="AG485" s="72">
        <v>0</v>
      </c>
      <c r="AH485" s="72">
        <v>0</v>
      </c>
      <c r="AI485" s="72">
        <v>0</v>
      </c>
      <c r="AJ485" s="70">
        <v>1</v>
      </c>
      <c r="AK485" s="73">
        <v>0</v>
      </c>
      <c r="AL485" s="73">
        <v>5</v>
      </c>
      <c r="AM485" s="72">
        <v>12</v>
      </c>
      <c r="AN485" s="72">
        <v>0</v>
      </c>
      <c r="AO485" s="74">
        <v>1</v>
      </c>
      <c r="AP485" s="74">
        <v>6</v>
      </c>
      <c r="AQ485" s="74">
        <v>12</v>
      </c>
      <c r="AR485" s="74">
        <v>0</v>
      </c>
      <c r="AS485" s="74">
        <v>0</v>
      </c>
    </row>
    <row r="486" spans="1:45">
      <c r="A486" t="s">
        <v>1699</v>
      </c>
      <c r="B486" t="s">
        <v>1697</v>
      </c>
      <c r="C486" t="s">
        <v>727</v>
      </c>
      <c r="D486" t="s">
        <v>1700</v>
      </c>
      <c r="E486" s="298" t="s">
        <v>28</v>
      </c>
      <c r="G486">
        <v>10</v>
      </c>
      <c r="H486" s="69">
        <f t="shared" si="7"/>
        <v>16</v>
      </c>
      <c r="I486" s="70">
        <v>7</v>
      </c>
      <c r="J486" s="70">
        <v>0</v>
      </c>
      <c r="K486" s="70">
        <v>1</v>
      </c>
      <c r="L486" s="70">
        <v>8</v>
      </c>
      <c r="M486" s="70">
        <v>0</v>
      </c>
      <c r="N486" s="70">
        <v>0</v>
      </c>
      <c r="O486" s="70">
        <v>0</v>
      </c>
      <c r="P486" s="72">
        <v>2</v>
      </c>
      <c r="Q486" s="72">
        <v>1</v>
      </c>
      <c r="R486" s="72">
        <v>0</v>
      </c>
      <c r="S486" s="72">
        <v>3</v>
      </c>
      <c r="T486" s="72">
        <v>0</v>
      </c>
      <c r="U486" s="72">
        <v>0</v>
      </c>
      <c r="V486" s="72">
        <v>0</v>
      </c>
      <c r="W486" s="72">
        <v>0</v>
      </c>
      <c r="X486" s="72">
        <v>8</v>
      </c>
      <c r="Y486" s="72">
        <v>2</v>
      </c>
      <c r="Z486" s="72">
        <v>0</v>
      </c>
      <c r="AA486" s="72">
        <v>10</v>
      </c>
      <c r="AB486" s="72">
        <v>6</v>
      </c>
      <c r="AC486" s="72">
        <v>0</v>
      </c>
      <c r="AD486" s="72">
        <v>0</v>
      </c>
      <c r="AE486" s="72">
        <v>6</v>
      </c>
      <c r="AF486" s="72">
        <v>0</v>
      </c>
      <c r="AG486" s="72">
        <v>0</v>
      </c>
      <c r="AH486" s="72">
        <v>0</v>
      </c>
      <c r="AI486" s="72">
        <v>0</v>
      </c>
      <c r="AJ486" s="70">
        <v>1</v>
      </c>
      <c r="AK486" s="73">
        <v>0</v>
      </c>
      <c r="AL486" s="73">
        <v>4</v>
      </c>
      <c r="AM486" s="72">
        <v>6</v>
      </c>
      <c r="AN486" s="72">
        <v>3</v>
      </c>
      <c r="AO486" s="74">
        <v>1</v>
      </c>
      <c r="AP486" s="74">
        <v>4</v>
      </c>
      <c r="AQ486" s="74">
        <v>3</v>
      </c>
      <c r="AR486" s="74">
        <v>6</v>
      </c>
      <c r="AS486" s="74">
        <v>0</v>
      </c>
    </row>
    <row r="487" spans="1:45">
      <c r="A487" t="s">
        <v>1701</v>
      </c>
      <c r="B487" t="s">
        <v>1697</v>
      </c>
      <c r="C487" t="s">
        <v>730</v>
      </c>
      <c r="D487" t="s">
        <v>1702</v>
      </c>
      <c r="E487" s="298" t="s">
        <v>28</v>
      </c>
      <c r="G487">
        <v>13</v>
      </c>
      <c r="H487" s="69">
        <f t="shared" si="7"/>
        <v>16</v>
      </c>
      <c r="I487" s="70">
        <v>4</v>
      </c>
      <c r="J487" s="70">
        <v>0</v>
      </c>
      <c r="K487" s="70">
        <v>1</v>
      </c>
      <c r="L487" s="70">
        <v>5</v>
      </c>
      <c r="M487" s="70">
        <v>6</v>
      </c>
      <c r="N487" s="70">
        <v>0</v>
      </c>
      <c r="O487" s="70">
        <v>0</v>
      </c>
      <c r="P487" s="72">
        <v>0</v>
      </c>
      <c r="Q487" s="72">
        <v>0</v>
      </c>
      <c r="R487" s="72">
        <v>0</v>
      </c>
      <c r="S487" s="72">
        <v>0</v>
      </c>
      <c r="T487" s="72">
        <v>0</v>
      </c>
      <c r="U487" s="72">
        <v>0</v>
      </c>
      <c r="V487" s="72">
        <v>0</v>
      </c>
      <c r="W487" s="72">
        <v>0</v>
      </c>
      <c r="X487" s="72">
        <v>2</v>
      </c>
      <c r="Y487" s="72">
        <v>2</v>
      </c>
      <c r="Z487" s="72">
        <v>0</v>
      </c>
      <c r="AA487" s="72">
        <v>4</v>
      </c>
      <c r="AB487" s="72">
        <v>21</v>
      </c>
      <c r="AC487" s="72">
        <v>1</v>
      </c>
      <c r="AD487" s="72">
        <v>0</v>
      </c>
      <c r="AE487" s="72">
        <v>22</v>
      </c>
      <c r="AF487" s="72">
        <v>0</v>
      </c>
      <c r="AG487" s="72">
        <v>0</v>
      </c>
      <c r="AH487" s="72">
        <v>0</v>
      </c>
      <c r="AI487" s="72">
        <v>0</v>
      </c>
      <c r="AJ487" s="70">
        <v>1</v>
      </c>
      <c r="AK487" s="73">
        <v>0</v>
      </c>
      <c r="AL487" s="73">
        <v>3</v>
      </c>
      <c r="AM487" s="72">
        <v>8</v>
      </c>
      <c r="AN487" s="72">
        <v>0</v>
      </c>
      <c r="AO487" s="74">
        <v>1</v>
      </c>
      <c r="AP487" s="74">
        <v>4</v>
      </c>
      <c r="AQ487" s="74">
        <v>8</v>
      </c>
      <c r="AR487" s="74">
        <v>0</v>
      </c>
      <c r="AS487" s="74">
        <v>0</v>
      </c>
    </row>
    <row r="488" spans="1:45">
      <c r="A488" t="s">
        <v>1703</v>
      </c>
      <c r="B488" t="s">
        <v>1697</v>
      </c>
      <c r="C488" t="s">
        <v>727</v>
      </c>
      <c r="D488" t="s">
        <v>1704</v>
      </c>
      <c r="E488" s="298" t="s">
        <v>28</v>
      </c>
      <c r="G488">
        <v>9</v>
      </c>
      <c r="H488" s="69">
        <f t="shared" si="7"/>
        <v>14</v>
      </c>
      <c r="I488" s="70">
        <v>5</v>
      </c>
      <c r="J488" s="70">
        <v>1</v>
      </c>
      <c r="K488" s="70">
        <v>1</v>
      </c>
      <c r="L488" s="70">
        <v>7</v>
      </c>
      <c r="M488" s="70">
        <v>0</v>
      </c>
      <c r="N488" s="70">
        <v>0</v>
      </c>
      <c r="O488" s="70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0</v>
      </c>
      <c r="X488" s="72">
        <v>2</v>
      </c>
      <c r="Y488" s="72">
        <v>2</v>
      </c>
      <c r="Z488" s="72">
        <v>0</v>
      </c>
      <c r="AA488" s="72">
        <v>4</v>
      </c>
      <c r="AB488" s="72">
        <v>10</v>
      </c>
      <c r="AC488" s="72">
        <v>2</v>
      </c>
      <c r="AD488" s="72">
        <v>0</v>
      </c>
      <c r="AE488" s="72">
        <v>12</v>
      </c>
      <c r="AF488" s="72">
        <v>0</v>
      </c>
      <c r="AG488" s="72">
        <v>0</v>
      </c>
      <c r="AH488" s="72">
        <v>0</v>
      </c>
      <c r="AI488" s="72">
        <v>0</v>
      </c>
      <c r="AJ488" s="70">
        <v>1</v>
      </c>
      <c r="AK488" s="73">
        <v>0</v>
      </c>
      <c r="AL488" s="73">
        <v>1</v>
      </c>
      <c r="AM488" s="72">
        <v>6</v>
      </c>
      <c r="AN488" s="72">
        <v>2</v>
      </c>
      <c r="AO488" s="74">
        <v>1</v>
      </c>
      <c r="AP488" s="74">
        <v>2</v>
      </c>
      <c r="AQ488" s="74">
        <v>8</v>
      </c>
      <c r="AR488" s="74">
        <v>0</v>
      </c>
      <c r="AS488" s="74">
        <v>0</v>
      </c>
    </row>
    <row r="489" spans="1:45">
      <c r="A489" t="s">
        <v>1705</v>
      </c>
      <c r="B489" t="s">
        <v>1697</v>
      </c>
      <c r="C489" t="s">
        <v>727</v>
      </c>
      <c r="D489" t="s">
        <v>1706</v>
      </c>
      <c r="E489" s="298" t="s">
        <v>28</v>
      </c>
      <c r="G489">
        <v>23</v>
      </c>
      <c r="H489" s="69">
        <f t="shared" si="7"/>
        <v>40</v>
      </c>
      <c r="I489" s="70">
        <v>14</v>
      </c>
      <c r="J489" s="70">
        <v>3</v>
      </c>
      <c r="K489" s="70">
        <v>2</v>
      </c>
      <c r="L489" s="70">
        <v>19</v>
      </c>
      <c r="M489" s="70">
        <v>0</v>
      </c>
      <c r="N489" s="70">
        <v>2</v>
      </c>
      <c r="O489" s="70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4</v>
      </c>
      <c r="U489" s="72">
        <v>4</v>
      </c>
      <c r="V489" s="72">
        <v>0</v>
      </c>
      <c r="W489" s="72">
        <v>8</v>
      </c>
      <c r="X489" s="72">
        <v>7</v>
      </c>
      <c r="Y489" s="72">
        <v>4</v>
      </c>
      <c r="Z489" s="72">
        <v>0</v>
      </c>
      <c r="AA489" s="72">
        <v>11</v>
      </c>
      <c r="AB489" s="72">
        <v>18</v>
      </c>
      <c r="AC489" s="72">
        <v>4</v>
      </c>
      <c r="AD489" s="72">
        <v>1</v>
      </c>
      <c r="AE489" s="72">
        <v>23</v>
      </c>
      <c r="AF489" s="72">
        <v>0</v>
      </c>
      <c r="AG489" s="72">
        <v>0</v>
      </c>
      <c r="AH489" s="72">
        <v>0</v>
      </c>
      <c r="AI489" s="72">
        <v>0</v>
      </c>
      <c r="AJ489" s="70">
        <v>1</v>
      </c>
      <c r="AK489" s="73">
        <v>0</v>
      </c>
      <c r="AL489" s="73">
        <v>8</v>
      </c>
      <c r="AM489" s="72">
        <v>43</v>
      </c>
      <c r="AN489" s="72">
        <v>1</v>
      </c>
      <c r="AO489" s="74">
        <v>1</v>
      </c>
      <c r="AP489" s="74">
        <v>8</v>
      </c>
      <c r="AQ489" s="74">
        <v>44</v>
      </c>
      <c r="AR489" s="74">
        <v>0</v>
      </c>
      <c r="AS489" s="74">
        <v>0</v>
      </c>
    </row>
    <row r="490" spans="1:45">
      <c r="A490" t="s">
        <v>1707</v>
      </c>
      <c r="B490" t="s">
        <v>1697</v>
      </c>
      <c r="C490" t="s">
        <v>730</v>
      </c>
      <c r="D490" t="s">
        <v>1708</v>
      </c>
      <c r="E490" s="298" t="s">
        <v>28</v>
      </c>
      <c r="G490">
        <v>9</v>
      </c>
      <c r="H490" s="69">
        <f t="shared" si="7"/>
        <v>14</v>
      </c>
      <c r="I490" s="70">
        <v>6</v>
      </c>
      <c r="J490" s="70">
        <v>0</v>
      </c>
      <c r="K490" s="70">
        <v>1</v>
      </c>
      <c r="L490" s="70">
        <v>7</v>
      </c>
      <c r="M490" s="70">
        <v>0</v>
      </c>
      <c r="N490" s="70">
        <v>0</v>
      </c>
      <c r="O490" s="70">
        <v>0</v>
      </c>
      <c r="P490" s="72">
        <v>0</v>
      </c>
      <c r="Q490" s="72">
        <v>0</v>
      </c>
      <c r="R490" s="72">
        <v>0</v>
      </c>
      <c r="S490" s="72">
        <v>0</v>
      </c>
      <c r="T490" s="72">
        <v>0</v>
      </c>
      <c r="U490" s="72">
        <v>0</v>
      </c>
      <c r="V490" s="72">
        <v>0</v>
      </c>
      <c r="W490" s="72">
        <v>0</v>
      </c>
      <c r="X490" s="72">
        <v>13</v>
      </c>
      <c r="Y490" s="72">
        <v>3</v>
      </c>
      <c r="Z490" s="72">
        <v>0</v>
      </c>
      <c r="AA490" s="72">
        <v>16</v>
      </c>
      <c r="AB490" s="72">
        <v>2</v>
      </c>
      <c r="AC490" s="72">
        <v>0</v>
      </c>
      <c r="AD490" s="72">
        <v>0</v>
      </c>
      <c r="AE490" s="72">
        <v>2</v>
      </c>
      <c r="AF490" s="72">
        <v>0</v>
      </c>
      <c r="AG490" s="72">
        <v>0</v>
      </c>
      <c r="AH490" s="72">
        <v>0</v>
      </c>
      <c r="AI490" s="72">
        <v>0</v>
      </c>
      <c r="AJ490" s="70">
        <v>1</v>
      </c>
      <c r="AK490" s="73">
        <v>0</v>
      </c>
      <c r="AL490" s="73">
        <v>2</v>
      </c>
      <c r="AM490" s="72">
        <v>9</v>
      </c>
      <c r="AN490" s="72">
        <v>0</v>
      </c>
      <c r="AO490" s="74">
        <v>1</v>
      </c>
      <c r="AP490" s="74">
        <v>3</v>
      </c>
      <c r="AQ490" s="74">
        <v>9</v>
      </c>
      <c r="AR490" s="74">
        <v>0</v>
      </c>
      <c r="AS490" s="74">
        <v>0</v>
      </c>
    </row>
    <row r="491" spans="1:45">
      <c r="A491" t="s">
        <v>1709</v>
      </c>
      <c r="B491" t="s">
        <v>1697</v>
      </c>
      <c r="C491" t="s">
        <v>727</v>
      </c>
      <c r="D491" t="s">
        <v>1710</v>
      </c>
      <c r="E491" s="298" t="s">
        <v>28</v>
      </c>
      <c r="G491">
        <v>9</v>
      </c>
      <c r="H491" s="69">
        <f t="shared" si="7"/>
        <v>12</v>
      </c>
      <c r="I491" s="70">
        <v>3</v>
      </c>
      <c r="J491" s="70">
        <v>1</v>
      </c>
      <c r="K491" s="70">
        <v>1</v>
      </c>
      <c r="L491" s="70">
        <v>5</v>
      </c>
      <c r="M491" s="70">
        <v>2</v>
      </c>
      <c r="N491" s="70">
        <v>0</v>
      </c>
      <c r="O491" s="70">
        <v>0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0</v>
      </c>
      <c r="X491" s="72">
        <v>9</v>
      </c>
      <c r="Y491" s="72">
        <v>3</v>
      </c>
      <c r="Z491" s="72">
        <v>0</v>
      </c>
      <c r="AA491" s="72">
        <v>12</v>
      </c>
      <c r="AB491" s="72">
        <v>2</v>
      </c>
      <c r="AC491" s="72">
        <v>1</v>
      </c>
      <c r="AD491" s="72">
        <v>0</v>
      </c>
      <c r="AE491" s="72">
        <v>3</v>
      </c>
      <c r="AF491" s="72">
        <v>2</v>
      </c>
      <c r="AG491" s="72">
        <v>1</v>
      </c>
      <c r="AH491" s="72">
        <v>0</v>
      </c>
      <c r="AI491" s="72">
        <v>3</v>
      </c>
      <c r="AJ491" s="70">
        <v>1</v>
      </c>
      <c r="AK491" s="73">
        <v>0</v>
      </c>
      <c r="AL491" s="73">
        <v>3</v>
      </c>
      <c r="AM491" s="72">
        <v>9</v>
      </c>
      <c r="AN491" s="72">
        <v>2</v>
      </c>
      <c r="AO491" s="74">
        <v>1</v>
      </c>
      <c r="AP491" s="74">
        <v>4</v>
      </c>
      <c r="AQ491" s="74">
        <v>11</v>
      </c>
      <c r="AR491" s="74">
        <v>0</v>
      </c>
      <c r="AS491" s="74">
        <v>0</v>
      </c>
    </row>
    <row r="492" spans="1:45">
      <c r="A492" t="s">
        <v>1711</v>
      </c>
      <c r="B492" t="s">
        <v>1697</v>
      </c>
      <c r="C492" t="s">
        <v>724</v>
      </c>
      <c r="D492" t="s">
        <v>1712</v>
      </c>
      <c r="E492" s="298" t="s">
        <v>28</v>
      </c>
      <c r="G492">
        <v>14</v>
      </c>
      <c r="H492" s="69">
        <f t="shared" si="7"/>
        <v>22</v>
      </c>
      <c r="I492" s="70">
        <v>4</v>
      </c>
      <c r="J492" s="70">
        <v>5</v>
      </c>
      <c r="K492" s="70">
        <v>1</v>
      </c>
      <c r="L492" s="70">
        <v>10</v>
      </c>
      <c r="M492" s="70">
        <v>1</v>
      </c>
      <c r="N492" s="70">
        <v>1</v>
      </c>
      <c r="O492" s="70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</v>
      </c>
      <c r="U492" s="72">
        <v>6</v>
      </c>
      <c r="V492" s="72">
        <v>0</v>
      </c>
      <c r="W492" s="72">
        <v>10</v>
      </c>
      <c r="X492" s="72">
        <v>8</v>
      </c>
      <c r="Y492" s="72">
        <v>4</v>
      </c>
      <c r="Z492" s="72">
        <v>0</v>
      </c>
      <c r="AA492" s="72">
        <v>12</v>
      </c>
      <c r="AB492" s="72">
        <v>0</v>
      </c>
      <c r="AC492" s="72">
        <v>4</v>
      </c>
      <c r="AD492" s="72">
        <v>0</v>
      </c>
      <c r="AE492" s="72">
        <v>4</v>
      </c>
      <c r="AF492" s="72">
        <v>0</v>
      </c>
      <c r="AG492" s="72">
        <v>0</v>
      </c>
      <c r="AH492" s="72">
        <v>0</v>
      </c>
      <c r="AI492" s="72">
        <v>0</v>
      </c>
      <c r="AJ492" s="70">
        <v>1</v>
      </c>
      <c r="AK492" s="73">
        <v>0</v>
      </c>
      <c r="AL492" s="73">
        <v>4</v>
      </c>
      <c r="AM492" s="72">
        <v>6</v>
      </c>
      <c r="AN492" s="72">
        <v>3</v>
      </c>
      <c r="AO492" s="74">
        <v>1</v>
      </c>
      <c r="AP492" s="74">
        <v>5</v>
      </c>
      <c r="AQ492" s="74">
        <v>9</v>
      </c>
      <c r="AR492" s="74">
        <v>0</v>
      </c>
      <c r="AS492" s="74">
        <v>0</v>
      </c>
    </row>
    <row r="493" spans="1:45">
      <c r="A493" t="s">
        <v>1713</v>
      </c>
      <c r="B493" t="s">
        <v>1697</v>
      </c>
      <c r="C493" t="s">
        <v>730</v>
      </c>
      <c r="D493" t="s">
        <v>1714</v>
      </c>
      <c r="E493" s="298" t="s">
        <v>28</v>
      </c>
      <c r="G493">
        <v>10</v>
      </c>
      <c r="H493" s="69">
        <f t="shared" si="7"/>
        <v>13</v>
      </c>
      <c r="I493" s="70">
        <v>2</v>
      </c>
      <c r="J493" s="70">
        <v>2</v>
      </c>
      <c r="K493" s="70">
        <v>1</v>
      </c>
      <c r="L493" s="70">
        <v>5</v>
      </c>
      <c r="M493" s="70">
        <v>0</v>
      </c>
      <c r="N493" s="70">
        <v>3</v>
      </c>
      <c r="O493" s="70">
        <v>0</v>
      </c>
      <c r="P493" s="72">
        <v>0</v>
      </c>
      <c r="Q493" s="72">
        <v>0</v>
      </c>
      <c r="R493" s="72">
        <v>0</v>
      </c>
      <c r="S493" s="72">
        <v>0</v>
      </c>
      <c r="T493" s="72">
        <v>0</v>
      </c>
      <c r="U493" s="72">
        <v>1</v>
      </c>
      <c r="V493" s="72">
        <v>0</v>
      </c>
      <c r="W493" s="72">
        <v>1</v>
      </c>
      <c r="X493" s="72">
        <v>6</v>
      </c>
      <c r="Y493" s="72">
        <v>6</v>
      </c>
      <c r="Z493" s="72">
        <v>0</v>
      </c>
      <c r="AA493" s="72">
        <v>12</v>
      </c>
      <c r="AB493" s="72">
        <v>0</v>
      </c>
      <c r="AC493" s="72">
        <v>5</v>
      </c>
      <c r="AD493" s="72">
        <v>0</v>
      </c>
      <c r="AE493" s="72">
        <v>5</v>
      </c>
      <c r="AF493" s="72">
        <v>0</v>
      </c>
      <c r="AG493" s="72">
        <v>0</v>
      </c>
      <c r="AH493" s="72">
        <v>0</v>
      </c>
      <c r="AI493" s="72">
        <v>0</v>
      </c>
      <c r="AJ493" s="70">
        <v>1</v>
      </c>
      <c r="AK493" s="73">
        <v>0</v>
      </c>
      <c r="AL493" s="73">
        <v>2</v>
      </c>
      <c r="AM493" s="72">
        <v>6</v>
      </c>
      <c r="AN493" s="72">
        <v>2</v>
      </c>
      <c r="AO493" s="74">
        <v>1</v>
      </c>
      <c r="AP493" s="74">
        <v>3</v>
      </c>
      <c r="AQ493" s="74">
        <v>7</v>
      </c>
      <c r="AR493" s="74">
        <v>1</v>
      </c>
      <c r="AS493" s="74">
        <v>0</v>
      </c>
    </row>
    <row r="494" spans="1:45">
      <c r="A494" t="s">
        <v>1715</v>
      </c>
      <c r="B494" t="s">
        <v>1697</v>
      </c>
      <c r="C494" t="s">
        <v>727</v>
      </c>
      <c r="D494" t="s">
        <v>1716</v>
      </c>
      <c r="E494" s="298" t="s">
        <v>28</v>
      </c>
      <c r="G494">
        <v>10</v>
      </c>
      <c r="H494" s="69">
        <f t="shared" si="7"/>
        <v>14</v>
      </c>
      <c r="I494" s="70">
        <v>4</v>
      </c>
      <c r="J494" s="70">
        <v>1</v>
      </c>
      <c r="K494" s="70">
        <v>1</v>
      </c>
      <c r="L494" s="70">
        <v>6</v>
      </c>
      <c r="M494" s="70">
        <v>2</v>
      </c>
      <c r="N494" s="70">
        <v>0</v>
      </c>
      <c r="O494" s="70">
        <v>0</v>
      </c>
      <c r="P494" s="72">
        <v>0</v>
      </c>
      <c r="Q494" s="72">
        <v>0</v>
      </c>
      <c r="R494" s="72">
        <v>0</v>
      </c>
      <c r="S494" s="72">
        <v>0</v>
      </c>
      <c r="T494" s="72">
        <v>0</v>
      </c>
      <c r="U494" s="72">
        <v>2</v>
      </c>
      <c r="V494" s="72">
        <v>0</v>
      </c>
      <c r="W494" s="72">
        <v>2</v>
      </c>
      <c r="X494" s="72">
        <v>10</v>
      </c>
      <c r="Y494" s="72">
        <v>2</v>
      </c>
      <c r="Z494" s="72">
        <v>0</v>
      </c>
      <c r="AA494" s="72">
        <v>12</v>
      </c>
      <c r="AB494" s="72">
        <v>4</v>
      </c>
      <c r="AC494" s="72">
        <v>0</v>
      </c>
      <c r="AD494" s="72">
        <v>0</v>
      </c>
      <c r="AE494" s="72">
        <v>4</v>
      </c>
      <c r="AF494" s="72">
        <v>0</v>
      </c>
      <c r="AG494" s="72">
        <v>0</v>
      </c>
      <c r="AH494" s="72">
        <v>0</v>
      </c>
      <c r="AI494" s="72">
        <v>0</v>
      </c>
      <c r="AJ494" s="70">
        <v>1</v>
      </c>
      <c r="AK494" s="73">
        <v>0</v>
      </c>
      <c r="AL494" s="73">
        <v>2</v>
      </c>
      <c r="AM494" s="72">
        <v>5</v>
      </c>
      <c r="AN494" s="72">
        <v>5</v>
      </c>
      <c r="AO494" s="74">
        <v>1</v>
      </c>
      <c r="AP494" s="74">
        <v>3</v>
      </c>
      <c r="AQ494" s="74">
        <v>10</v>
      </c>
      <c r="AR494" s="74">
        <v>0</v>
      </c>
      <c r="AS494" s="74">
        <v>0</v>
      </c>
    </row>
    <row r="495" spans="1:45">
      <c r="A495" t="s">
        <v>1717</v>
      </c>
      <c r="B495" t="s">
        <v>1697</v>
      </c>
      <c r="C495" t="s">
        <v>724</v>
      </c>
      <c r="D495" t="s">
        <v>1718</v>
      </c>
      <c r="E495" s="298" t="s">
        <v>28</v>
      </c>
      <c r="G495">
        <v>40</v>
      </c>
      <c r="H495" s="69">
        <f t="shared" si="7"/>
        <v>74</v>
      </c>
      <c r="I495" s="70">
        <v>22</v>
      </c>
      <c r="J495" s="70">
        <v>13</v>
      </c>
      <c r="K495" s="70">
        <v>1</v>
      </c>
      <c r="L495" s="70">
        <v>36</v>
      </c>
      <c r="M495" s="70">
        <v>2</v>
      </c>
      <c r="N495" s="70">
        <v>0</v>
      </c>
      <c r="O495" s="70">
        <v>0</v>
      </c>
      <c r="P495" s="72">
        <v>1</v>
      </c>
      <c r="Q495" s="72">
        <v>5</v>
      </c>
      <c r="R495" s="72">
        <v>0</v>
      </c>
      <c r="S495" s="72">
        <v>6</v>
      </c>
      <c r="T495" s="72">
        <v>34</v>
      </c>
      <c r="U495" s="72">
        <v>19</v>
      </c>
      <c r="V495" s="72">
        <v>0</v>
      </c>
      <c r="W495" s="72">
        <v>53</v>
      </c>
      <c r="X495" s="72">
        <v>16</v>
      </c>
      <c r="Y495" s="72">
        <v>4</v>
      </c>
      <c r="Z495" s="72">
        <v>0</v>
      </c>
      <c r="AA495" s="72">
        <v>20</v>
      </c>
      <c r="AB495" s="72">
        <v>0</v>
      </c>
      <c r="AC495" s="72">
        <v>0</v>
      </c>
      <c r="AD495" s="72">
        <v>0</v>
      </c>
      <c r="AE495" s="72">
        <v>0</v>
      </c>
      <c r="AF495" s="72">
        <v>0</v>
      </c>
      <c r="AG495" s="72">
        <v>0</v>
      </c>
      <c r="AH495" s="72">
        <v>0</v>
      </c>
      <c r="AI495" s="72">
        <v>0</v>
      </c>
      <c r="AJ495" s="70">
        <v>1</v>
      </c>
      <c r="AK495" s="73">
        <v>0</v>
      </c>
      <c r="AL495" s="73">
        <v>7</v>
      </c>
      <c r="AM495" s="72">
        <v>23</v>
      </c>
      <c r="AN495" s="72">
        <v>29</v>
      </c>
      <c r="AO495" s="74">
        <v>1</v>
      </c>
      <c r="AP495" s="74">
        <v>8</v>
      </c>
      <c r="AQ495" s="74">
        <v>52</v>
      </c>
      <c r="AR495" s="74">
        <v>0</v>
      </c>
      <c r="AS495" s="74">
        <v>0</v>
      </c>
    </row>
    <row r="496" spans="1:45">
      <c r="A496" t="s">
        <v>1719</v>
      </c>
      <c r="B496" t="s">
        <v>1697</v>
      </c>
      <c r="C496" t="s">
        <v>730</v>
      </c>
      <c r="D496" t="s">
        <v>1720</v>
      </c>
      <c r="E496" s="298" t="s">
        <v>28</v>
      </c>
      <c r="G496">
        <v>52</v>
      </c>
      <c r="H496" s="69">
        <f t="shared" si="7"/>
        <v>98</v>
      </c>
      <c r="I496" s="70">
        <v>25</v>
      </c>
      <c r="J496" s="70">
        <v>12</v>
      </c>
      <c r="K496" s="70">
        <v>11</v>
      </c>
      <c r="L496" s="70">
        <v>48</v>
      </c>
      <c r="M496" s="70">
        <v>2</v>
      </c>
      <c r="N496" s="70">
        <v>0</v>
      </c>
      <c r="O496" s="70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18</v>
      </c>
      <c r="U496" s="72">
        <v>18</v>
      </c>
      <c r="V496" s="72">
        <v>18</v>
      </c>
      <c r="W496" s="72">
        <v>54</v>
      </c>
      <c r="X496" s="72">
        <v>38</v>
      </c>
      <c r="Y496" s="72">
        <v>8</v>
      </c>
      <c r="Z496" s="72">
        <v>0</v>
      </c>
      <c r="AA496" s="72">
        <v>46</v>
      </c>
      <c r="AB496" s="72">
        <v>0</v>
      </c>
      <c r="AC496" s="72">
        <v>0</v>
      </c>
      <c r="AD496" s="72">
        <v>0</v>
      </c>
      <c r="AE496" s="72">
        <v>0</v>
      </c>
      <c r="AF496" s="72">
        <v>0</v>
      </c>
      <c r="AG496" s="72">
        <v>0</v>
      </c>
      <c r="AH496" s="72">
        <v>0</v>
      </c>
      <c r="AI496" s="72">
        <v>0</v>
      </c>
      <c r="AJ496" s="70">
        <v>1</v>
      </c>
      <c r="AK496" s="73">
        <v>0</v>
      </c>
      <c r="AL496" s="73">
        <v>7</v>
      </c>
      <c r="AM496" s="72">
        <v>10</v>
      </c>
      <c r="AN496" s="72">
        <v>30</v>
      </c>
      <c r="AO496" s="74">
        <v>1</v>
      </c>
      <c r="AP496" s="74">
        <v>7</v>
      </c>
      <c r="AQ496" s="74">
        <v>40</v>
      </c>
      <c r="AR496" s="74">
        <v>0</v>
      </c>
      <c r="AS496" s="74">
        <v>0</v>
      </c>
    </row>
    <row r="497" spans="1:45">
      <c r="A497" t="s">
        <v>1721</v>
      </c>
      <c r="B497" t="s">
        <v>1697</v>
      </c>
      <c r="C497" t="s">
        <v>727</v>
      </c>
      <c r="D497" t="s">
        <v>1722</v>
      </c>
      <c r="E497" s="298" t="s">
        <v>28</v>
      </c>
      <c r="G497">
        <v>16</v>
      </c>
      <c r="H497" s="69">
        <f t="shared" si="7"/>
        <v>29</v>
      </c>
      <c r="I497" s="70">
        <v>5</v>
      </c>
      <c r="J497" s="70">
        <v>3</v>
      </c>
      <c r="K497" s="70">
        <v>4</v>
      </c>
      <c r="L497" s="70">
        <v>12</v>
      </c>
      <c r="M497" s="70">
        <v>2</v>
      </c>
      <c r="N497" s="70">
        <v>0</v>
      </c>
      <c r="O497" s="70">
        <v>3</v>
      </c>
      <c r="P497" s="72">
        <v>0</v>
      </c>
      <c r="Q497" s="72">
        <v>0</v>
      </c>
      <c r="R497" s="72">
        <v>0</v>
      </c>
      <c r="S497" s="72">
        <v>0</v>
      </c>
      <c r="T497" s="72">
        <v>2</v>
      </c>
      <c r="U497" s="72">
        <v>0</v>
      </c>
      <c r="V497" s="72">
        <v>0</v>
      </c>
      <c r="W497" s="72">
        <v>2</v>
      </c>
      <c r="X497" s="72">
        <v>6</v>
      </c>
      <c r="Y497" s="72">
        <v>4</v>
      </c>
      <c r="Z497" s="72">
        <v>1</v>
      </c>
      <c r="AA497" s="72">
        <v>11</v>
      </c>
      <c r="AB497" s="72">
        <v>9</v>
      </c>
      <c r="AC497" s="72">
        <v>4</v>
      </c>
      <c r="AD497" s="72">
        <v>2</v>
      </c>
      <c r="AE497" s="72">
        <v>15</v>
      </c>
      <c r="AF497" s="72">
        <v>0</v>
      </c>
      <c r="AG497" s="72">
        <v>0</v>
      </c>
      <c r="AH497" s="72">
        <v>0</v>
      </c>
      <c r="AI497" s="72">
        <v>0</v>
      </c>
      <c r="AJ497" s="70">
        <v>1</v>
      </c>
      <c r="AK497" s="73">
        <v>0</v>
      </c>
      <c r="AL497" s="73">
        <v>2</v>
      </c>
      <c r="AM497" s="72">
        <v>8</v>
      </c>
      <c r="AN497" s="72">
        <v>1</v>
      </c>
      <c r="AO497" s="74">
        <v>1</v>
      </c>
      <c r="AP497" s="74">
        <v>3</v>
      </c>
      <c r="AQ497" s="74">
        <v>7</v>
      </c>
      <c r="AR497" s="74">
        <v>0</v>
      </c>
      <c r="AS497" s="74">
        <v>0</v>
      </c>
    </row>
    <row r="498" spans="1:45">
      <c r="A498" t="s">
        <v>1723</v>
      </c>
      <c r="B498" t="s">
        <v>1697</v>
      </c>
      <c r="C498" t="s">
        <v>727</v>
      </c>
      <c r="D498" t="s">
        <v>1724</v>
      </c>
      <c r="E498" s="298" t="s">
        <v>28</v>
      </c>
      <c r="G498">
        <v>40</v>
      </c>
      <c r="H498" s="69">
        <f t="shared" si="7"/>
        <v>86</v>
      </c>
      <c r="I498" s="70">
        <v>18</v>
      </c>
      <c r="J498" s="70">
        <v>9</v>
      </c>
      <c r="K498" s="70">
        <v>11</v>
      </c>
      <c r="L498" s="70">
        <v>38</v>
      </c>
      <c r="M498" s="70">
        <v>0</v>
      </c>
      <c r="N498" s="70">
        <v>0</v>
      </c>
      <c r="O498" s="70">
        <v>10</v>
      </c>
      <c r="P498" s="72">
        <v>23</v>
      </c>
      <c r="Q498" s="72">
        <v>16</v>
      </c>
      <c r="R498" s="72">
        <v>0</v>
      </c>
      <c r="S498" s="72">
        <v>39</v>
      </c>
      <c r="T498" s="72">
        <v>8</v>
      </c>
      <c r="U498" s="72">
        <v>0</v>
      </c>
      <c r="V498" s="72">
        <v>0</v>
      </c>
      <c r="W498" s="72">
        <v>8</v>
      </c>
      <c r="X498" s="72">
        <v>9</v>
      </c>
      <c r="Y498" s="72">
        <v>6</v>
      </c>
      <c r="Z498" s="72">
        <v>0</v>
      </c>
      <c r="AA498" s="72">
        <v>15</v>
      </c>
      <c r="AB498" s="72">
        <v>0</v>
      </c>
      <c r="AC498" s="72">
        <v>0</v>
      </c>
      <c r="AD498" s="72">
        <v>18</v>
      </c>
      <c r="AE498" s="72">
        <v>18</v>
      </c>
      <c r="AF498" s="72">
        <v>0</v>
      </c>
      <c r="AG498" s="72">
        <v>0</v>
      </c>
      <c r="AH498" s="72">
        <v>0</v>
      </c>
      <c r="AI498" s="72">
        <v>0</v>
      </c>
      <c r="AJ498" s="70">
        <v>1</v>
      </c>
      <c r="AK498" s="73">
        <v>0</v>
      </c>
      <c r="AL498" s="73">
        <v>8</v>
      </c>
      <c r="AM498" s="72">
        <v>66</v>
      </c>
      <c r="AN498" s="72">
        <v>0</v>
      </c>
      <c r="AO498" s="74">
        <v>2</v>
      </c>
      <c r="AP498" s="74">
        <v>8</v>
      </c>
      <c r="AQ498" s="74">
        <v>66</v>
      </c>
      <c r="AR498" s="74">
        <v>0</v>
      </c>
      <c r="AS498" s="74">
        <v>0</v>
      </c>
    </row>
    <row r="499" spans="1:45">
      <c r="A499" t="s">
        <v>1725</v>
      </c>
      <c r="B499" t="s">
        <v>1697</v>
      </c>
      <c r="C499" t="s">
        <v>727</v>
      </c>
      <c r="D499" t="s">
        <v>1726</v>
      </c>
      <c r="E499" s="298" t="s">
        <v>28</v>
      </c>
      <c r="G499">
        <v>11</v>
      </c>
      <c r="H499" s="69">
        <f t="shared" si="7"/>
        <v>18</v>
      </c>
      <c r="I499" s="70">
        <v>5</v>
      </c>
      <c r="J499" s="70">
        <v>3</v>
      </c>
      <c r="K499" s="70">
        <v>1</v>
      </c>
      <c r="L499" s="70">
        <v>9</v>
      </c>
      <c r="M499" s="70">
        <v>0</v>
      </c>
      <c r="N499" s="70">
        <v>0</v>
      </c>
      <c r="O499" s="70">
        <v>0</v>
      </c>
      <c r="P499" s="72">
        <v>0</v>
      </c>
      <c r="Q499" s="72">
        <v>0</v>
      </c>
      <c r="R499" s="72">
        <v>0</v>
      </c>
      <c r="S499" s="72">
        <v>0</v>
      </c>
      <c r="T499" s="72">
        <v>0</v>
      </c>
      <c r="U499" s="72">
        <v>0</v>
      </c>
      <c r="V499" s="72">
        <v>0</v>
      </c>
      <c r="W499" s="72">
        <v>0</v>
      </c>
      <c r="X499" s="72">
        <v>6</v>
      </c>
      <c r="Y499" s="72">
        <v>6</v>
      </c>
      <c r="Z499" s="72">
        <v>0</v>
      </c>
      <c r="AA499" s="72">
        <v>12</v>
      </c>
      <c r="AB499" s="72">
        <v>6</v>
      </c>
      <c r="AC499" s="72">
        <v>2</v>
      </c>
      <c r="AD499" s="72">
        <v>0</v>
      </c>
      <c r="AE499" s="72">
        <v>8</v>
      </c>
      <c r="AF499" s="72">
        <v>0</v>
      </c>
      <c r="AG499" s="72">
        <v>0</v>
      </c>
      <c r="AH499" s="72">
        <v>0</v>
      </c>
      <c r="AI499" s="72">
        <v>0</v>
      </c>
      <c r="AJ499" s="70">
        <v>1</v>
      </c>
      <c r="AK499" s="73">
        <v>0</v>
      </c>
      <c r="AL499" s="73">
        <v>2</v>
      </c>
      <c r="AM499" s="72">
        <v>10</v>
      </c>
      <c r="AN499" s="72">
        <v>0</v>
      </c>
      <c r="AO499" s="74">
        <v>1</v>
      </c>
      <c r="AP499" s="74">
        <v>3</v>
      </c>
      <c r="AQ499" s="74">
        <v>10</v>
      </c>
      <c r="AR499" s="74">
        <v>0</v>
      </c>
      <c r="AS499" s="74">
        <v>0</v>
      </c>
    </row>
    <row r="500" spans="1:45">
      <c r="A500" t="s">
        <v>1727</v>
      </c>
      <c r="B500" t="s">
        <v>1697</v>
      </c>
      <c r="C500" t="s">
        <v>724</v>
      </c>
      <c r="D500" t="s">
        <v>1728</v>
      </c>
      <c r="E500" s="298" t="s">
        <v>28</v>
      </c>
      <c r="G500">
        <v>19</v>
      </c>
      <c r="H500" s="69">
        <f t="shared" si="7"/>
        <v>34</v>
      </c>
      <c r="I500" s="70">
        <v>7</v>
      </c>
      <c r="J500" s="70">
        <v>9</v>
      </c>
      <c r="K500" s="70">
        <v>1</v>
      </c>
      <c r="L500" s="70">
        <v>17</v>
      </c>
      <c r="M500" s="70">
        <v>0</v>
      </c>
      <c r="N500" s="70">
        <v>0</v>
      </c>
      <c r="O500" s="70">
        <v>0</v>
      </c>
      <c r="P500" s="72">
        <v>1</v>
      </c>
      <c r="Q500" s="72">
        <v>0</v>
      </c>
      <c r="R500" s="72">
        <v>0</v>
      </c>
      <c r="S500" s="72">
        <v>1</v>
      </c>
      <c r="T500" s="72">
        <v>0</v>
      </c>
      <c r="U500" s="72">
        <v>0</v>
      </c>
      <c r="V500" s="72">
        <v>0</v>
      </c>
      <c r="W500" s="72">
        <v>0</v>
      </c>
      <c r="X500" s="72">
        <v>2</v>
      </c>
      <c r="Y500" s="72">
        <v>2</v>
      </c>
      <c r="Z500" s="72">
        <v>0</v>
      </c>
      <c r="AA500" s="72">
        <v>4</v>
      </c>
      <c r="AB500" s="72">
        <v>15</v>
      </c>
      <c r="AC500" s="72">
        <v>18</v>
      </c>
      <c r="AD500" s="72">
        <v>0</v>
      </c>
      <c r="AE500" s="72">
        <v>33</v>
      </c>
      <c r="AF500" s="72">
        <v>0</v>
      </c>
      <c r="AG500" s="72">
        <v>0</v>
      </c>
      <c r="AH500" s="72">
        <v>0</v>
      </c>
      <c r="AI500" s="72">
        <v>0</v>
      </c>
      <c r="AJ500" s="70">
        <v>1</v>
      </c>
      <c r="AK500" s="73">
        <v>0</v>
      </c>
      <c r="AL500" s="73">
        <v>6</v>
      </c>
      <c r="AM500" s="72">
        <v>27</v>
      </c>
      <c r="AN500" s="72">
        <v>0</v>
      </c>
      <c r="AO500" s="74">
        <v>1</v>
      </c>
      <c r="AP500" s="74">
        <v>7</v>
      </c>
      <c r="AQ500" s="74">
        <v>27</v>
      </c>
      <c r="AR500" s="74">
        <v>0</v>
      </c>
      <c r="AS500" s="74">
        <v>0</v>
      </c>
    </row>
    <row r="501" spans="1:45">
      <c r="A501" t="s">
        <v>1729</v>
      </c>
      <c r="B501" t="s">
        <v>1697</v>
      </c>
      <c r="C501" t="s">
        <v>730</v>
      </c>
      <c r="D501" t="s">
        <v>1730</v>
      </c>
      <c r="E501" s="298" t="s">
        <v>28</v>
      </c>
      <c r="G501">
        <v>15</v>
      </c>
      <c r="H501" s="69">
        <f t="shared" si="7"/>
        <v>25</v>
      </c>
      <c r="I501" s="70">
        <v>7</v>
      </c>
      <c r="J501" s="70">
        <v>4</v>
      </c>
      <c r="K501" s="70">
        <v>1</v>
      </c>
      <c r="L501" s="70">
        <v>12</v>
      </c>
      <c r="M501" s="70">
        <v>0</v>
      </c>
      <c r="N501" s="70">
        <v>1</v>
      </c>
      <c r="O501" s="70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2</v>
      </c>
      <c r="U501" s="72">
        <v>0</v>
      </c>
      <c r="V501" s="72">
        <v>0</v>
      </c>
      <c r="W501" s="72">
        <v>2</v>
      </c>
      <c r="X501" s="72">
        <v>6</v>
      </c>
      <c r="Y501" s="72">
        <v>6</v>
      </c>
      <c r="Z501" s="72">
        <v>0</v>
      </c>
      <c r="AA501" s="72">
        <v>12</v>
      </c>
      <c r="AB501" s="72">
        <v>8</v>
      </c>
      <c r="AC501" s="72">
        <v>6</v>
      </c>
      <c r="AD501" s="72">
        <v>0</v>
      </c>
      <c r="AE501" s="72">
        <v>14</v>
      </c>
      <c r="AF501" s="72">
        <v>0</v>
      </c>
      <c r="AG501" s="72">
        <v>0</v>
      </c>
      <c r="AH501" s="72">
        <v>0</v>
      </c>
      <c r="AI501" s="72">
        <v>0</v>
      </c>
      <c r="AJ501" s="70">
        <v>1</v>
      </c>
      <c r="AK501" s="73">
        <v>0</v>
      </c>
      <c r="AL501" s="73">
        <v>5</v>
      </c>
      <c r="AM501" s="72">
        <v>17</v>
      </c>
      <c r="AN501" s="72">
        <v>0</v>
      </c>
      <c r="AO501" s="74">
        <v>1</v>
      </c>
      <c r="AP501" s="74">
        <v>5</v>
      </c>
      <c r="AQ501" s="74">
        <v>17</v>
      </c>
      <c r="AR501" s="74">
        <v>0</v>
      </c>
      <c r="AS501" s="74">
        <v>0</v>
      </c>
    </row>
    <row r="502" spans="1:45">
      <c r="A502" t="s">
        <v>1731</v>
      </c>
      <c r="B502" t="s">
        <v>1697</v>
      </c>
      <c r="C502" t="s">
        <v>727</v>
      </c>
      <c r="D502" t="s">
        <v>1732</v>
      </c>
      <c r="E502" s="298" t="s">
        <v>28</v>
      </c>
      <c r="G502">
        <v>11</v>
      </c>
      <c r="H502" s="69">
        <f t="shared" si="7"/>
        <v>17</v>
      </c>
      <c r="I502" s="70">
        <v>6</v>
      </c>
      <c r="J502" s="70">
        <v>1</v>
      </c>
      <c r="K502" s="70">
        <v>1</v>
      </c>
      <c r="L502" s="70">
        <v>8</v>
      </c>
      <c r="M502" s="70">
        <v>1</v>
      </c>
      <c r="N502" s="70">
        <v>0</v>
      </c>
      <c r="O502" s="70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0</v>
      </c>
      <c r="U502" s="72">
        <v>1</v>
      </c>
      <c r="V502" s="72">
        <v>0</v>
      </c>
      <c r="W502" s="72">
        <v>1</v>
      </c>
      <c r="X502" s="72">
        <v>8</v>
      </c>
      <c r="Y502" s="72">
        <v>4</v>
      </c>
      <c r="Z502" s="72">
        <v>0</v>
      </c>
      <c r="AA502" s="72">
        <v>12</v>
      </c>
      <c r="AB502" s="72">
        <v>8</v>
      </c>
      <c r="AC502" s="72">
        <v>0</v>
      </c>
      <c r="AD502" s="72">
        <v>0</v>
      </c>
      <c r="AE502" s="72">
        <v>8</v>
      </c>
      <c r="AF502" s="72">
        <v>0</v>
      </c>
      <c r="AG502" s="72">
        <v>0</v>
      </c>
      <c r="AH502" s="72">
        <v>0</v>
      </c>
      <c r="AI502" s="72">
        <v>0</v>
      </c>
      <c r="AJ502" s="70">
        <v>1</v>
      </c>
      <c r="AK502" s="73">
        <v>0</v>
      </c>
      <c r="AL502" s="73">
        <v>3</v>
      </c>
      <c r="AM502" s="72">
        <v>7</v>
      </c>
      <c r="AN502" s="72">
        <v>2</v>
      </c>
      <c r="AO502" s="74">
        <v>1</v>
      </c>
      <c r="AP502" s="74">
        <v>4</v>
      </c>
      <c r="AQ502" s="74">
        <v>9</v>
      </c>
      <c r="AR502" s="74">
        <v>0</v>
      </c>
      <c r="AS502" s="74">
        <v>0</v>
      </c>
    </row>
    <row r="503" spans="1:45">
      <c r="A503" t="s">
        <v>1733</v>
      </c>
      <c r="B503" t="s">
        <v>1697</v>
      </c>
      <c r="C503" t="s">
        <v>727</v>
      </c>
      <c r="D503" t="s">
        <v>1734</v>
      </c>
      <c r="E503" s="298" t="s">
        <v>28</v>
      </c>
      <c r="G503">
        <v>7</v>
      </c>
      <c r="H503" s="69">
        <f t="shared" si="7"/>
        <v>7</v>
      </c>
      <c r="I503" s="70">
        <v>1</v>
      </c>
      <c r="J503" s="70">
        <v>0</v>
      </c>
      <c r="K503" s="70">
        <v>1</v>
      </c>
      <c r="L503" s="70">
        <v>2</v>
      </c>
      <c r="M503" s="70">
        <v>3</v>
      </c>
      <c r="N503" s="70">
        <v>0</v>
      </c>
      <c r="O503" s="70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7</v>
      </c>
      <c r="Y503" s="72">
        <v>3</v>
      </c>
      <c r="Z503" s="72">
        <v>0</v>
      </c>
      <c r="AA503" s="72">
        <v>10</v>
      </c>
      <c r="AB503" s="72">
        <v>4</v>
      </c>
      <c r="AC503" s="72">
        <v>0</v>
      </c>
      <c r="AD503" s="72">
        <v>0</v>
      </c>
      <c r="AE503" s="72">
        <v>4</v>
      </c>
      <c r="AF503" s="72">
        <v>0</v>
      </c>
      <c r="AG503" s="72">
        <v>0</v>
      </c>
      <c r="AH503" s="72">
        <v>0</v>
      </c>
      <c r="AI503" s="72">
        <v>0</v>
      </c>
      <c r="AJ503" s="70">
        <v>1</v>
      </c>
      <c r="AK503" s="73">
        <v>0</v>
      </c>
      <c r="AL503" s="73">
        <v>2</v>
      </c>
      <c r="AM503" s="72">
        <v>12</v>
      </c>
      <c r="AN503" s="72">
        <v>0</v>
      </c>
      <c r="AO503" s="74">
        <v>1</v>
      </c>
      <c r="AP503" s="74">
        <v>3</v>
      </c>
      <c r="AQ503" s="74">
        <v>12</v>
      </c>
      <c r="AR503" s="74">
        <v>0</v>
      </c>
      <c r="AS503" s="74">
        <v>0</v>
      </c>
    </row>
    <row r="504" spans="1:45">
      <c r="A504" t="s">
        <v>1735</v>
      </c>
      <c r="B504" t="s">
        <v>1697</v>
      </c>
      <c r="C504" t="s">
        <v>727</v>
      </c>
      <c r="D504" t="s">
        <v>1736</v>
      </c>
      <c r="E504" s="298" t="s">
        <v>28</v>
      </c>
      <c r="G504">
        <v>9</v>
      </c>
      <c r="H504" s="69">
        <f t="shared" si="7"/>
        <v>14</v>
      </c>
      <c r="I504" s="70">
        <v>4</v>
      </c>
      <c r="J504" s="70">
        <v>2</v>
      </c>
      <c r="K504" s="70">
        <v>1</v>
      </c>
      <c r="L504" s="70">
        <v>7</v>
      </c>
      <c r="M504" s="70">
        <v>0</v>
      </c>
      <c r="N504" s="70">
        <v>0</v>
      </c>
      <c r="O504" s="70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6</v>
      </c>
      <c r="Y504" s="72">
        <v>4</v>
      </c>
      <c r="Z504" s="72">
        <v>0</v>
      </c>
      <c r="AA504" s="72">
        <v>10</v>
      </c>
      <c r="AB504" s="72">
        <v>4</v>
      </c>
      <c r="AC504" s="72">
        <v>2</v>
      </c>
      <c r="AD504" s="72">
        <v>0</v>
      </c>
      <c r="AE504" s="72">
        <v>6</v>
      </c>
      <c r="AF504" s="72">
        <v>0</v>
      </c>
      <c r="AG504" s="72">
        <v>0</v>
      </c>
      <c r="AH504" s="72">
        <v>0</v>
      </c>
      <c r="AI504" s="72">
        <v>0</v>
      </c>
      <c r="AJ504" s="70">
        <v>1</v>
      </c>
      <c r="AK504" s="73">
        <v>0</v>
      </c>
      <c r="AL504" s="73">
        <v>2</v>
      </c>
      <c r="AM504" s="72">
        <v>11</v>
      </c>
      <c r="AN504" s="72">
        <v>1</v>
      </c>
      <c r="AO504" s="74">
        <v>1</v>
      </c>
      <c r="AP504" s="74">
        <v>3</v>
      </c>
      <c r="AQ504" s="74">
        <v>12</v>
      </c>
      <c r="AR504" s="74">
        <v>0</v>
      </c>
      <c r="AS504" s="74">
        <v>0</v>
      </c>
    </row>
    <row r="505" spans="1:45">
      <c r="A505" t="s">
        <v>1737</v>
      </c>
      <c r="B505" t="s">
        <v>1697</v>
      </c>
      <c r="C505" t="s">
        <v>727</v>
      </c>
      <c r="D505" t="s">
        <v>1738</v>
      </c>
      <c r="E505" s="298" t="s">
        <v>28</v>
      </c>
      <c r="G505">
        <v>17</v>
      </c>
      <c r="H505" s="69">
        <f t="shared" si="7"/>
        <v>21</v>
      </c>
      <c r="I505" s="70">
        <v>4</v>
      </c>
      <c r="J505" s="70">
        <v>1</v>
      </c>
      <c r="K505" s="70">
        <v>1</v>
      </c>
      <c r="L505" s="70">
        <v>6</v>
      </c>
      <c r="M505" s="70">
        <v>7</v>
      </c>
      <c r="N505" s="70">
        <v>2</v>
      </c>
      <c r="O505" s="70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11</v>
      </c>
      <c r="Y505" s="72">
        <v>6</v>
      </c>
      <c r="Z505" s="72">
        <v>0</v>
      </c>
      <c r="AA505" s="72">
        <v>17</v>
      </c>
      <c r="AB505" s="72">
        <v>16</v>
      </c>
      <c r="AC505" s="72">
        <v>3</v>
      </c>
      <c r="AD505" s="72">
        <v>0</v>
      </c>
      <c r="AE505" s="72">
        <v>19</v>
      </c>
      <c r="AF505" s="72">
        <v>0</v>
      </c>
      <c r="AG505" s="72">
        <v>0</v>
      </c>
      <c r="AH505" s="72">
        <v>0</v>
      </c>
      <c r="AI505" s="72">
        <v>0</v>
      </c>
      <c r="AJ505" s="70">
        <v>1</v>
      </c>
      <c r="AK505" s="73">
        <v>0</v>
      </c>
      <c r="AL505" s="73">
        <v>7</v>
      </c>
      <c r="AM505" s="72">
        <v>12</v>
      </c>
      <c r="AN505" s="72">
        <v>10</v>
      </c>
      <c r="AO505" s="74">
        <v>1</v>
      </c>
      <c r="AP505" s="74">
        <v>8</v>
      </c>
      <c r="AQ505" s="74">
        <v>22</v>
      </c>
      <c r="AR505" s="74">
        <v>0</v>
      </c>
      <c r="AS505" s="74">
        <v>0</v>
      </c>
    </row>
    <row r="506" spans="1:45">
      <c r="A506" t="s">
        <v>1739</v>
      </c>
      <c r="B506" t="s">
        <v>1697</v>
      </c>
      <c r="C506" t="s">
        <v>730</v>
      </c>
      <c r="D506" t="s">
        <v>1740</v>
      </c>
      <c r="E506" s="298" t="s">
        <v>28</v>
      </c>
      <c r="G506">
        <v>7</v>
      </c>
      <c r="H506" s="69">
        <f t="shared" si="7"/>
        <v>10</v>
      </c>
      <c r="I506" s="70">
        <v>3</v>
      </c>
      <c r="J506" s="70">
        <v>1</v>
      </c>
      <c r="K506" s="70">
        <v>1</v>
      </c>
      <c r="L506" s="70">
        <v>5</v>
      </c>
      <c r="M506" s="70">
        <v>0</v>
      </c>
      <c r="N506" s="70">
        <v>0</v>
      </c>
      <c r="O506" s="70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0</v>
      </c>
      <c r="U506" s="72">
        <v>0</v>
      </c>
      <c r="V506" s="72">
        <v>0</v>
      </c>
      <c r="W506" s="72">
        <v>0</v>
      </c>
      <c r="X506" s="72">
        <v>9</v>
      </c>
      <c r="Y506" s="72">
        <v>3</v>
      </c>
      <c r="Z506" s="72">
        <v>0</v>
      </c>
      <c r="AA506" s="72">
        <v>12</v>
      </c>
      <c r="AB506" s="72">
        <v>1</v>
      </c>
      <c r="AC506" s="72">
        <v>1</v>
      </c>
      <c r="AD506" s="72">
        <v>0</v>
      </c>
      <c r="AE506" s="72">
        <v>2</v>
      </c>
      <c r="AF506" s="72">
        <v>0</v>
      </c>
      <c r="AG506" s="72">
        <v>0</v>
      </c>
      <c r="AH506" s="72">
        <v>0</v>
      </c>
      <c r="AI506" s="72">
        <v>0</v>
      </c>
      <c r="AJ506" s="70">
        <v>1</v>
      </c>
      <c r="AK506" s="73">
        <v>0</v>
      </c>
      <c r="AL506" s="73">
        <v>2</v>
      </c>
      <c r="AM506" s="72">
        <v>2</v>
      </c>
      <c r="AN506" s="72">
        <v>3</v>
      </c>
      <c r="AO506" s="74">
        <v>1</v>
      </c>
      <c r="AP506" s="74">
        <v>3</v>
      </c>
      <c r="AQ506" s="74">
        <v>5</v>
      </c>
      <c r="AR506" s="74">
        <v>0</v>
      </c>
      <c r="AS506" s="74">
        <v>0</v>
      </c>
    </row>
    <row r="507" spans="1:45">
      <c r="A507" t="s">
        <v>1741</v>
      </c>
      <c r="B507" t="s">
        <v>1697</v>
      </c>
      <c r="C507" t="s">
        <v>727</v>
      </c>
      <c r="D507" t="s">
        <v>1742</v>
      </c>
      <c r="E507" s="298" t="s">
        <v>28</v>
      </c>
      <c r="G507">
        <v>11</v>
      </c>
      <c r="H507" s="69">
        <f t="shared" si="7"/>
        <v>19</v>
      </c>
      <c r="I507" s="70">
        <v>7</v>
      </c>
      <c r="J507" s="70">
        <v>0</v>
      </c>
      <c r="K507" s="70">
        <v>2</v>
      </c>
      <c r="L507" s="70">
        <v>9</v>
      </c>
      <c r="M507" s="70">
        <v>0</v>
      </c>
      <c r="N507" s="70">
        <v>0</v>
      </c>
      <c r="O507" s="70">
        <v>1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12</v>
      </c>
      <c r="Y507" s="72">
        <v>3</v>
      </c>
      <c r="Z507" s="72">
        <v>1</v>
      </c>
      <c r="AA507" s="72">
        <v>16</v>
      </c>
      <c r="AB507" s="72">
        <v>6</v>
      </c>
      <c r="AC507" s="72">
        <v>0</v>
      </c>
      <c r="AD507" s="72">
        <v>0</v>
      </c>
      <c r="AE507" s="72">
        <v>6</v>
      </c>
      <c r="AF507" s="72">
        <v>0</v>
      </c>
      <c r="AG507" s="72">
        <v>0</v>
      </c>
      <c r="AH507" s="72">
        <v>0</v>
      </c>
      <c r="AI507" s="72">
        <v>0</v>
      </c>
      <c r="AJ507" s="70">
        <v>1</v>
      </c>
      <c r="AK507" s="73">
        <v>0</v>
      </c>
      <c r="AL507" s="73">
        <v>2</v>
      </c>
      <c r="AM507" s="72">
        <v>8</v>
      </c>
      <c r="AN507" s="72">
        <v>3</v>
      </c>
      <c r="AO507" s="74">
        <v>1</v>
      </c>
      <c r="AP507" s="74">
        <v>3</v>
      </c>
      <c r="AQ507" s="74">
        <v>11</v>
      </c>
      <c r="AR507" s="74">
        <v>0</v>
      </c>
      <c r="AS507" s="74">
        <v>0</v>
      </c>
    </row>
    <row r="508" spans="1:45">
      <c r="A508" t="s">
        <v>1743</v>
      </c>
      <c r="B508" t="s">
        <v>1697</v>
      </c>
      <c r="C508" t="s">
        <v>730</v>
      </c>
      <c r="D508" t="s">
        <v>1744</v>
      </c>
      <c r="E508" s="298" t="s">
        <v>28</v>
      </c>
      <c r="G508">
        <v>12</v>
      </c>
      <c r="H508" s="69">
        <f t="shared" si="7"/>
        <v>19</v>
      </c>
      <c r="I508" s="70">
        <v>6</v>
      </c>
      <c r="J508" s="70">
        <v>2</v>
      </c>
      <c r="K508" s="70">
        <v>1</v>
      </c>
      <c r="L508" s="70">
        <v>9</v>
      </c>
      <c r="M508" s="70">
        <v>1</v>
      </c>
      <c r="N508" s="70">
        <v>0</v>
      </c>
      <c r="O508" s="70">
        <v>0</v>
      </c>
      <c r="P508" s="72">
        <v>0</v>
      </c>
      <c r="Q508" s="72">
        <v>0</v>
      </c>
      <c r="R508" s="72">
        <v>0</v>
      </c>
      <c r="S508" s="72">
        <v>0</v>
      </c>
      <c r="T508" s="72">
        <v>0</v>
      </c>
      <c r="U508" s="72">
        <v>0</v>
      </c>
      <c r="V508" s="72">
        <v>0</v>
      </c>
      <c r="W508" s="72">
        <v>0</v>
      </c>
      <c r="X508" s="72">
        <v>10</v>
      </c>
      <c r="Y508" s="72">
        <v>6</v>
      </c>
      <c r="Z508" s="72">
        <v>0</v>
      </c>
      <c r="AA508" s="72">
        <v>16</v>
      </c>
      <c r="AB508" s="72">
        <v>5</v>
      </c>
      <c r="AC508" s="72">
        <v>1</v>
      </c>
      <c r="AD508" s="72">
        <v>0</v>
      </c>
      <c r="AE508" s="72">
        <v>6</v>
      </c>
      <c r="AF508" s="72">
        <v>0</v>
      </c>
      <c r="AG508" s="72">
        <v>0</v>
      </c>
      <c r="AH508" s="72">
        <v>0</v>
      </c>
      <c r="AI508" s="72">
        <v>0</v>
      </c>
      <c r="AJ508" s="70">
        <v>1</v>
      </c>
      <c r="AK508" s="73">
        <v>0</v>
      </c>
      <c r="AL508" s="73">
        <v>3</v>
      </c>
      <c r="AM508" s="72">
        <v>8</v>
      </c>
      <c r="AN508" s="72">
        <v>2</v>
      </c>
      <c r="AO508" s="74">
        <v>1</v>
      </c>
      <c r="AP508" s="74">
        <v>4</v>
      </c>
      <c r="AQ508" s="74">
        <v>10</v>
      </c>
      <c r="AR508" s="74">
        <v>0</v>
      </c>
      <c r="AS508" s="74">
        <v>0</v>
      </c>
    </row>
    <row r="509" spans="1:45">
      <c r="A509" t="s">
        <v>1745</v>
      </c>
      <c r="B509" t="s">
        <v>1697</v>
      </c>
      <c r="C509" t="s">
        <v>727</v>
      </c>
      <c r="D509" t="s">
        <v>1746</v>
      </c>
      <c r="E509" s="298" t="s">
        <v>28</v>
      </c>
      <c r="G509">
        <v>11</v>
      </c>
      <c r="H509" s="69">
        <f t="shared" si="7"/>
        <v>18</v>
      </c>
      <c r="I509" s="70">
        <v>8</v>
      </c>
      <c r="J509" s="70">
        <v>0</v>
      </c>
      <c r="K509" s="70">
        <v>1</v>
      </c>
      <c r="L509" s="70">
        <v>9</v>
      </c>
      <c r="M509" s="70">
        <v>0</v>
      </c>
      <c r="N509" s="70">
        <v>0</v>
      </c>
      <c r="O509" s="70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14</v>
      </c>
      <c r="Y509" s="72">
        <v>2</v>
      </c>
      <c r="Z509" s="72">
        <v>0</v>
      </c>
      <c r="AA509" s="72">
        <v>16</v>
      </c>
      <c r="AB509" s="72">
        <v>4</v>
      </c>
      <c r="AC509" s="72">
        <v>0</v>
      </c>
      <c r="AD509" s="72">
        <v>0</v>
      </c>
      <c r="AE509" s="72">
        <v>4</v>
      </c>
      <c r="AF509" s="72">
        <v>0</v>
      </c>
      <c r="AG509" s="72">
        <v>0</v>
      </c>
      <c r="AH509" s="72">
        <v>0</v>
      </c>
      <c r="AI509" s="72">
        <v>0</v>
      </c>
      <c r="AJ509" s="70">
        <v>1</v>
      </c>
      <c r="AK509" s="73">
        <v>0</v>
      </c>
      <c r="AL509" s="73">
        <v>2</v>
      </c>
      <c r="AM509" s="72">
        <v>6</v>
      </c>
      <c r="AN509" s="72">
        <v>2</v>
      </c>
      <c r="AO509" s="74">
        <v>1</v>
      </c>
      <c r="AP509" s="74">
        <v>3</v>
      </c>
      <c r="AQ509" s="74">
        <v>8</v>
      </c>
      <c r="AR509" s="74">
        <v>0</v>
      </c>
      <c r="AS509" s="74">
        <v>0</v>
      </c>
    </row>
    <row r="510" spans="1:45">
      <c r="A510" t="s">
        <v>1747</v>
      </c>
      <c r="B510" t="s">
        <v>1697</v>
      </c>
      <c r="C510" t="s">
        <v>727</v>
      </c>
      <c r="D510" t="s">
        <v>1748</v>
      </c>
      <c r="E510" s="298" t="s">
        <v>28</v>
      </c>
      <c r="G510">
        <v>10</v>
      </c>
      <c r="H510" s="69">
        <f t="shared" si="7"/>
        <v>15</v>
      </c>
      <c r="I510" s="70">
        <v>6</v>
      </c>
      <c r="J510" s="70">
        <v>0</v>
      </c>
      <c r="K510" s="70">
        <v>1</v>
      </c>
      <c r="L510" s="70">
        <v>7</v>
      </c>
      <c r="M510" s="70">
        <v>1</v>
      </c>
      <c r="N510" s="70">
        <v>0</v>
      </c>
      <c r="O510" s="70">
        <v>0</v>
      </c>
      <c r="P510" s="72">
        <v>1</v>
      </c>
      <c r="Q510" s="72">
        <v>0</v>
      </c>
      <c r="R510" s="72">
        <v>0</v>
      </c>
      <c r="S510" s="72">
        <v>1</v>
      </c>
      <c r="T510" s="72">
        <v>0</v>
      </c>
      <c r="U510" s="72">
        <v>0</v>
      </c>
      <c r="V510" s="72">
        <v>0</v>
      </c>
      <c r="W510" s="72">
        <v>0</v>
      </c>
      <c r="X510" s="72">
        <v>10</v>
      </c>
      <c r="Y510" s="72">
        <v>2</v>
      </c>
      <c r="Z510" s="72">
        <v>0</v>
      </c>
      <c r="AA510" s="72">
        <v>12</v>
      </c>
      <c r="AB510" s="72">
        <v>6</v>
      </c>
      <c r="AC510" s="72">
        <v>0</v>
      </c>
      <c r="AD510" s="72">
        <v>0</v>
      </c>
      <c r="AE510" s="72">
        <v>6</v>
      </c>
      <c r="AF510" s="72">
        <v>0</v>
      </c>
      <c r="AG510" s="72">
        <v>0</v>
      </c>
      <c r="AH510" s="72">
        <v>0</v>
      </c>
      <c r="AI510" s="72">
        <v>0</v>
      </c>
      <c r="AJ510" s="70">
        <v>1</v>
      </c>
      <c r="AK510" s="73">
        <v>0</v>
      </c>
      <c r="AL510" s="73">
        <v>3</v>
      </c>
      <c r="AM510" s="72">
        <v>6</v>
      </c>
      <c r="AN510" s="72">
        <v>2</v>
      </c>
      <c r="AO510" s="74">
        <v>1</v>
      </c>
      <c r="AP510" s="74">
        <v>4</v>
      </c>
      <c r="AQ510" s="74">
        <v>7</v>
      </c>
      <c r="AR510" s="74">
        <v>1</v>
      </c>
      <c r="AS510" s="74">
        <v>0</v>
      </c>
    </row>
    <row r="511" spans="1:45">
      <c r="A511" t="s">
        <v>1749</v>
      </c>
      <c r="B511" t="s">
        <v>1697</v>
      </c>
      <c r="C511" t="s">
        <v>727</v>
      </c>
      <c r="D511" t="s">
        <v>1750</v>
      </c>
      <c r="E511" s="298" t="s">
        <v>28</v>
      </c>
      <c r="G511">
        <v>8</v>
      </c>
      <c r="H511" s="69">
        <f t="shared" si="7"/>
        <v>12</v>
      </c>
      <c r="I511" s="70">
        <v>5</v>
      </c>
      <c r="J511" s="70">
        <v>0</v>
      </c>
      <c r="K511" s="70">
        <v>1</v>
      </c>
      <c r="L511" s="70">
        <v>6</v>
      </c>
      <c r="M511" s="70">
        <v>0</v>
      </c>
      <c r="N511" s="70">
        <v>0</v>
      </c>
      <c r="O511" s="70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0</v>
      </c>
      <c r="U511" s="72">
        <v>0</v>
      </c>
      <c r="V511" s="72">
        <v>0</v>
      </c>
      <c r="W511" s="72">
        <v>0</v>
      </c>
      <c r="X511" s="72">
        <v>8</v>
      </c>
      <c r="Y511" s="72">
        <v>2</v>
      </c>
      <c r="Z511" s="72">
        <v>0</v>
      </c>
      <c r="AA511" s="72">
        <v>10</v>
      </c>
      <c r="AB511" s="72">
        <v>4</v>
      </c>
      <c r="AC511" s="72">
        <v>0</v>
      </c>
      <c r="AD511" s="72">
        <v>0</v>
      </c>
      <c r="AE511" s="72">
        <v>4</v>
      </c>
      <c r="AF511" s="72">
        <v>0</v>
      </c>
      <c r="AG511" s="72">
        <v>0</v>
      </c>
      <c r="AH511" s="72">
        <v>0</v>
      </c>
      <c r="AI511" s="72">
        <v>0</v>
      </c>
      <c r="AJ511" s="70">
        <v>1</v>
      </c>
      <c r="AK511" s="73">
        <v>0</v>
      </c>
      <c r="AL511" s="73">
        <v>2</v>
      </c>
      <c r="AM511" s="72">
        <v>14</v>
      </c>
      <c r="AN511" s="72">
        <v>1</v>
      </c>
      <c r="AO511" s="74">
        <v>1</v>
      </c>
      <c r="AP511" s="74">
        <v>3</v>
      </c>
      <c r="AQ511" s="74">
        <v>12</v>
      </c>
      <c r="AR511" s="74">
        <v>1</v>
      </c>
      <c r="AS511" s="74">
        <v>0</v>
      </c>
    </row>
    <row r="512" spans="1:45">
      <c r="A512" t="s">
        <v>1751</v>
      </c>
      <c r="B512" t="s">
        <v>1697</v>
      </c>
      <c r="C512" t="s">
        <v>724</v>
      </c>
      <c r="D512" t="s">
        <v>1752</v>
      </c>
      <c r="E512" s="298" t="s">
        <v>28</v>
      </c>
      <c r="G512">
        <v>31</v>
      </c>
      <c r="H512" s="69">
        <f t="shared" si="7"/>
        <v>55</v>
      </c>
      <c r="I512" s="70">
        <v>12</v>
      </c>
      <c r="J512" s="70">
        <v>13</v>
      </c>
      <c r="K512" s="70">
        <v>1</v>
      </c>
      <c r="L512" s="70">
        <v>26</v>
      </c>
      <c r="M512" s="70">
        <v>2</v>
      </c>
      <c r="N512" s="70">
        <v>1</v>
      </c>
      <c r="O512" s="70">
        <v>0</v>
      </c>
      <c r="P512" s="72">
        <v>4</v>
      </c>
      <c r="Q512" s="72">
        <v>9</v>
      </c>
      <c r="R512" s="72">
        <v>0</v>
      </c>
      <c r="S512" s="72">
        <v>13</v>
      </c>
      <c r="T512" s="72">
        <v>6</v>
      </c>
      <c r="U512" s="72">
        <v>4</v>
      </c>
      <c r="V512" s="72">
        <v>0</v>
      </c>
      <c r="W512" s="72">
        <v>10</v>
      </c>
      <c r="X512" s="72">
        <v>2</v>
      </c>
      <c r="Y512" s="72">
        <v>4</v>
      </c>
      <c r="Z512" s="72">
        <v>0</v>
      </c>
      <c r="AA512" s="72">
        <v>6</v>
      </c>
      <c r="AB512" s="72">
        <v>21</v>
      </c>
      <c r="AC512" s="72">
        <v>16</v>
      </c>
      <c r="AD512" s="72">
        <v>0</v>
      </c>
      <c r="AE512" s="72">
        <v>37</v>
      </c>
      <c r="AF512" s="72">
        <v>0</v>
      </c>
      <c r="AG512" s="72">
        <v>0</v>
      </c>
      <c r="AH512" s="72">
        <v>0</v>
      </c>
      <c r="AI512" s="72">
        <v>0</v>
      </c>
      <c r="AJ512" s="70">
        <v>1</v>
      </c>
      <c r="AK512" s="73">
        <v>0</v>
      </c>
      <c r="AL512" s="73">
        <v>10</v>
      </c>
      <c r="AM512" s="72">
        <v>44</v>
      </c>
      <c r="AN512" s="72">
        <v>0</v>
      </c>
      <c r="AO512" s="74">
        <v>1</v>
      </c>
      <c r="AP512" s="74">
        <v>10</v>
      </c>
      <c r="AQ512" s="74">
        <v>44</v>
      </c>
      <c r="AR512" s="74">
        <v>0</v>
      </c>
      <c r="AS512" s="74">
        <v>0</v>
      </c>
    </row>
    <row r="513" spans="1:45">
      <c r="A513" t="s">
        <v>1753</v>
      </c>
      <c r="B513" t="s">
        <v>1697</v>
      </c>
      <c r="C513" t="s">
        <v>784</v>
      </c>
      <c r="D513" t="s">
        <v>1754</v>
      </c>
      <c r="E513" s="298" t="s">
        <v>28</v>
      </c>
      <c r="G513">
        <v>37</v>
      </c>
      <c r="H513" s="69">
        <f t="shared" si="7"/>
        <v>70</v>
      </c>
      <c r="I513" s="70">
        <v>12</v>
      </c>
      <c r="J513" s="70">
        <v>10</v>
      </c>
      <c r="K513" s="70">
        <v>13</v>
      </c>
      <c r="L513" s="70">
        <v>35</v>
      </c>
      <c r="M513" s="70">
        <v>0</v>
      </c>
      <c r="N513" s="70">
        <v>0</v>
      </c>
      <c r="O513" s="70">
        <v>0</v>
      </c>
      <c r="P513" s="72">
        <v>0</v>
      </c>
      <c r="Q513" s="72">
        <v>0</v>
      </c>
      <c r="R513" s="72">
        <v>0</v>
      </c>
      <c r="S513" s="72">
        <v>0</v>
      </c>
      <c r="T513" s="72">
        <v>19</v>
      </c>
      <c r="U513" s="72">
        <v>19</v>
      </c>
      <c r="V513" s="72">
        <v>19</v>
      </c>
      <c r="W513" s="72">
        <v>57</v>
      </c>
      <c r="X513" s="72">
        <v>7</v>
      </c>
      <c r="Y513" s="72">
        <v>3</v>
      </c>
      <c r="Z513" s="72">
        <v>4</v>
      </c>
      <c r="AA513" s="72">
        <v>14</v>
      </c>
      <c r="AB513" s="72">
        <v>0</v>
      </c>
      <c r="AC513" s="72">
        <v>0</v>
      </c>
      <c r="AD513" s="72">
        <v>0</v>
      </c>
      <c r="AE513" s="72">
        <v>0</v>
      </c>
      <c r="AF513" s="72">
        <v>0</v>
      </c>
      <c r="AG513" s="72">
        <v>0</v>
      </c>
      <c r="AH513" s="72">
        <v>0</v>
      </c>
      <c r="AI513" s="72">
        <v>0</v>
      </c>
      <c r="AJ513" s="70">
        <v>1</v>
      </c>
      <c r="AK513" s="73">
        <v>0</v>
      </c>
      <c r="AL513" s="73">
        <v>8</v>
      </c>
      <c r="AM513" s="72">
        <v>55</v>
      </c>
      <c r="AN513" s="72">
        <v>3</v>
      </c>
      <c r="AO513" s="74">
        <v>1</v>
      </c>
      <c r="AP513" s="74">
        <v>9</v>
      </c>
      <c r="AQ513" s="74">
        <v>65</v>
      </c>
      <c r="AR513" s="74">
        <v>0</v>
      </c>
      <c r="AS513" s="74">
        <v>0</v>
      </c>
    </row>
    <row r="514" spans="1:45">
      <c r="A514" t="s">
        <v>1755</v>
      </c>
      <c r="B514" t="s">
        <v>1697</v>
      </c>
      <c r="C514" t="s">
        <v>724</v>
      </c>
      <c r="D514" t="s">
        <v>1756</v>
      </c>
      <c r="E514" s="298" t="s">
        <v>28</v>
      </c>
      <c r="G514">
        <v>23</v>
      </c>
      <c r="H514" s="69">
        <f t="shared" si="7"/>
        <v>42</v>
      </c>
      <c r="I514" s="70">
        <v>16</v>
      </c>
      <c r="J514" s="70">
        <v>4</v>
      </c>
      <c r="K514" s="70">
        <v>1</v>
      </c>
      <c r="L514" s="70">
        <v>21</v>
      </c>
      <c r="M514" s="70">
        <v>0</v>
      </c>
      <c r="N514" s="70">
        <v>0</v>
      </c>
      <c r="O514" s="70">
        <v>0</v>
      </c>
      <c r="P514" s="72">
        <v>3</v>
      </c>
      <c r="Q514" s="72">
        <v>1</v>
      </c>
      <c r="R514" s="72">
        <v>0</v>
      </c>
      <c r="S514" s="72">
        <v>4</v>
      </c>
      <c r="T514" s="72">
        <v>2</v>
      </c>
      <c r="U514" s="72">
        <v>2</v>
      </c>
      <c r="V514" s="72">
        <v>0</v>
      </c>
      <c r="W514" s="72">
        <v>4</v>
      </c>
      <c r="X514" s="72">
        <v>24</v>
      </c>
      <c r="Y514" s="72">
        <v>8</v>
      </c>
      <c r="Z514" s="72">
        <v>0</v>
      </c>
      <c r="AA514" s="72">
        <v>32</v>
      </c>
      <c r="AB514" s="72">
        <v>0</v>
      </c>
      <c r="AC514" s="72">
        <v>0</v>
      </c>
      <c r="AD514" s="72">
        <v>0</v>
      </c>
      <c r="AE514" s="72">
        <v>0</v>
      </c>
      <c r="AF514" s="72">
        <v>8</v>
      </c>
      <c r="AG514" s="72">
        <v>1</v>
      </c>
      <c r="AH514" s="72">
        <v>0</v>
      </c>
      <c r="AI514" s="72">
        <v>9</v>
      </c>
      <c r="AJ514" s="70">
        <v>1</v>
      </c>
      <c r="AK514" s="73">
        <v>0</v>
      </c>
      <c r="AL514" s="73">
        <v>6</v>
      </c>
      <c r="AM514" s="72">
        <v>27</v>
      </c>
      <c r="AN514" s="72">
        <v>0</v>
      </c>
      <c r="AO514" s="74">
        <v>1</v>
      </c>
      <c r="AP514" s="74">
        <v>7</v>
      </c>
      <c r="AQ514" s="74">
        <v>27</v>
      </c>
      <c r="AR514" s="74">
        <v>0</v>
      </c>
      <c r="AS514" s="74">
        <v>0</v>
      </c>
    </row>
    <row r="515" spans="1:45">
      <c r="A515" t="s">
        <v>1757</v>
      </c>
      <c r="B515" t="s">
        <v>1697</v>
      </c>
      <c r="C515" t="s">
        <v>730</v>
      </c>
      <c r="D515" t="s">
        <v>1758</v>
      </c>
      <c r="E515" s="298" t="s">
        <v>28</v>
      </c>
      <c r="G515">
        <v>21</v>
      </c>
      <c r="H515" s="69">
        <f t="shared" si="7"/>
        <v>30</v>
      </c>
      <c r="I515" s="70">
        <v>8</v>
      </c>
      <c r="J515" s="70">
        <v>2</v>
      </c>
      <c r="K515" s="70">
        <v>1</v>
      </c>
      <c r="L515" s="70">
        <v>11</v>
      </c>
      <c r="M515" s="70">
        <v>6</v>
      </c>
      <c r="N515" s="70">
        <v>2</v>
      </c>
      <c r="O515" s="70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8</v>
      </c>
      <c r="Y515" s="72">
        <v>4</v>
      </c>
      <c r="Z515" s="72">
        <v>0</v>
      </c>
      <c r="AA515" s="72">
        <v>12</v>
      </c>
      <c r="AB515" s="72">
        <v>22</v>
      </c>
      <c r="AC515" s="72">
        <v>6</v>
      </c>
      <c r="AD515" s="72">
        <v>0</v>
      </c>
      <c r="AE515" s="72">
        <v>28</v>
      </c>
      <c r="AF515" s="72">
        <v>0</v>
      </c>
      <c r="AG515" s="72">
        <v>0</v>
      </c>
      <c r="AH515" s="72">
        <v>0</v>
      </c>
      <c r="AI515" s="72">
        <v>0</v>
      </c>
      <c r="AJ515" s="70">
        <v>1</v>
      </c>
      <c r="AK515" s="73">
        <v>0</v>
      </c>
      <c r="AL515" s="73">
        <v>4</v>
      </c>
      <c r="AM515" s="72">
        <v>34</v>
      </c>
      <c r="AN515" s="72">
        <v>0</v>
      </c>
      <c r="AO515" s="74">
        <v>1</v>
      </c>
      <c r="AP515" s="74">
        <v>5</v>
      </c>
      <c r="AQ515" s="74">
        <v>34</v>
      </c>
      <c r="AR515" s="74">
        <v>0</v>
      </c>
      <c r="AS515" s="74">
        <v>0</v>
      </c>
    </row>
    <row r="516" spans="1:45">
      <c r="A516" t="s">
        <v>1759</v>
      </c>
      <c r="B516" t="s">
        <v>1697</v>
      </c>
      <c r="C516" t="s">
        <v>724</v>
      </c>
      <c r="D516" t="s">
        <v>1760</v>
      </c>
      <c r="E516" s="298" t="s">
        <v>28</v>
      </c>
      <c r="G516">
        <v>31</v>
      </c>
      <c r="H516" s="69">
        <f t="shared" si="7"/>
        <v>56</v>
      </c>
      <c r="I516" s="70">
        <v>8</v>
      </c>
      <c r="J516" s="70">
        <v>18</v>
      </c>
      <c r="K516" s="70">
        <v>1</v>
      </c>
      <c r="L516" s="70">
        <v>27</v>
      </c>
      <c r="M516" s="70">
        <v>2</v>
      </c>
      <c r="N516" s="70">
        <v>0</v>
      </c>
      <c r="O516" s="70">
        <v>0</v>
      </c>
      <c r="P516" s="72">
        <v>4</v>
      </c>
      <c r="Q516" s="72">
        <v>0</v>
      </c>
      <c r="R516" s="72">
        <v>0</v>
      </c>
      <c r="S516" s="72">
        <v>4</v>
      </c>
      <c r="T516" s="72">
        <v>0</v>
      </c>
      <c r="U516" s="72">
        <v>0</v>
      </c>
      <c r="V516" s="72">
        <v>0</v>
      </c>
      <c r="W516" s="72">
        <v>0</v>
      </c>
      <c r="X516" s="72">
        <v>6</v>
      </c>
      <c r="Y516" s="72">
        <v>4</v>
      </c>
      <c r="Z516" s="72">
        <v>0</v>
      </c>
      <c r="AA516" s="72">
        <v>10</v>
      </c>
      <c r="AB516" s="72">
        <v>16</v>
      </c>
      <c r="AC516" s="72">
        <v>34</v>
      </c>
      <c r="AD516" s="72">
        <v>0</v>
      </c>
      <c r="AE516" s="72">
        <v>50</v>
      </c>
      <c r="AF516" s="72">
        <v>0</v>
      </c>
      <c r="AG516" s="72">
        <v>0</v>
      </c>
      <c r="AH516" s="72">
        <v>0</v>
      </c>
      <c r="AI516" s="72">
        <v>0</v>
      </c>
      <c r="AJ516" s="70">
        <v>1</v>
      </c>
      <c r="AK516" s="73">
        <v>0</v>
      </c>
      <c r="AL516" s="73">
        <v>6</v>
      </c>
      <c r="AM516" s="72">
        <v>27</v>
      </c>
      <c r="AN516" s="72">
        <v>1</v>
      </c>
      <c r="AO516" s="74">
        <v>1</v>
      </c>
      <c r="AP516" s="74">
        <v>7</v>
      </c>
      <c r="AQ516" s="74">
        <v>28</v>
      </c>
      <c r="AR516" s="74">
        <v>0</v>
      </c>
      <c r="AS516" s="74">
        <v>0</v>
      </c>
    </row>
    <row r="517" spans="1:45">
      <c r="A517" t="s">
        <v>1761</v>
      </c>
      <c r="B517" t="s">
        <v>1697</v>
      </c>
      <c r="C517" t="s">
        <v>727</v>
      </c>
      <c r="D517" t="s">
        <v>1762</v>
      </c>
      <c r="E517" s="298" t="s">
        <v>28</v>
      </c>
      <c r="G517">
        <v>19</v>
      </c>
      <c r="H517" s="69">
        <f t="shared" si="7"/>
        <v>29</v>
      </c>
      <c r="I517" s="70">
        <v>9</v>
      </c>
      <c r="J517" s="70">
        <v>2</v>
      </c>
      <c r="K517" s="70">
        <v>1</v>
      </c>
      <c r="L517" s="70">
        <v>12</v>
      </c>
      <c r="M517" s="70">
        <v>3</v>
      </c>
      <c r="N517" s="70">
        <v>2</v>
      </c>
      <c r="O517" s="70">
        <v>0</v>
      </c>
      <c r="P517" s="72">
        <v>3</v>
      </c>
      <c r="Q517" s="72">
        <v>0</v>
      </c>
      <c r="R517" s="72">
        <v>0</v>
      </c>
      <c r="S517" s="72">
        <v>3</v>
      </c>
      <c r="T517" s="72">
        <v>1</v>
      </c>
      <c r="U517" s="72">
        <v>0</v>
      </c>
      <c r="V517" s="72">
        <v>0</v>
      </c>
      <c r="W517" s="72">
        <v>1</v>
      </c>
      <c r="X517" s="72">
        <v>10</v>
      </c>
      <c r="Y517" s="72">
        <v>3</v>
      </c>
      <c r="Z517" s="72">
        <v>0</v>
      </c>
      <c r="AA517" s="72">
        <v>13</v>
      </c>
      <c r="AB517" s="72">
        <v>11</v>
      </c>
      <c r="AC517" s="72">
        <v>9</v>
      </c>
      <c r="AD517" s="72">
        <v>0</v>
      </c>
      <c r="AE517" s="72">
        <v>20</v>
      </c>
      <c r="AF517" s="72">
        <v>0</v>
      </c>
      <c r="AG517" s="72">
        <v>0</v>
      </c>
      <c r="AH517" s="72">
        <v>0</v>
      </c>
      <c r="AI517" s="72">
        <v>0</v>
      </c>
      <c r="AJ517" s="70">
        <v>1</v>
      </c>
      <c r="AK517" s="73">
        <v>0</v>
      </c>
      <c r="AL517" s="73">
        <v>4</v>
      </c>
      <c r="AM517" s="72">
        <v>15</v>
      </c>
      <c r="AN517" s="72">
        <v>1</v>
      </c>
      <c r="AO517" s="74">
        <v>1</v>
      </c>
      <c r="AP517" s="74">
        <v>5</v>
      </c>
      <c r="AQ517" s="74">
        <v>16</v>
      </c>
      <c r="AR517" s="74">
        <v>0</v>
      </c>
      <c r="AS517" s="74">
        <v>0</v>
      </c>
    </row>
    <row r="518" spans="1:45">
      <c r="A518" t="s">
        <v>1763</v>
      </c>
      <c r="B518" t="s">
        <v>1697</v>
      </c>
      <c r="C518" t="s">
        <v>730</v>
      </c>
      <c r="D518" t="s">
        <v>1764</v>
      </c>
      <c r="E518" s="298" t="s">
        <v>28</v>
      </c>
      <c r="G518">
        <v>20</v>
      </c>
      <c r="H518" s="69">
        <f t="shared" ref="H518:H581" si="8">SUM(I518,J518,K518,L518,M518,N518,O518)</f>
        <v>33</v>
      </c>
      <c r="I518" s="70">
        <v>11</v>
      </c>
      <c r="J518" s="70">
        <v>3</v>
      </c>
      <c r="K518" s="70">
        <v>1</v>
      </c>
      <c r="L518" s="70">
        <v>15</v>
      </c>
      <c r="M518" s="70">
        <v>2</v>
      </c>
      <c r="N518" s="70">
        <v>1</v>
      </c>
      <c r="O518" s="70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0</v>
      </c>
      <c r="W518" s="72">
        <v>0</v>
      </c>
      <c r="X518" s="72">
        <v>5</v>
      </c>
      <c r="Y518" s="72">
        <v>6</v>
      </c>
      <c r="Z518" s="72">
        <v>0</v>
      </c>
      <c r="AA518" s="72">
        <v>11</v>
      </c>
      <c r="AB518" s="72">
        <v>24</v>
      </c>
      <c r="AC518" s="72">
        <v>5</v>
      </c>
      <c r="AD518" s="72">
        <v>0</v>
      </c>
      <c r="AE518" s="72">
        <v>29</v>
      </c>
      <c r="AF518" s="72">
        <v>0</v>
      </c>
      <c r="AG518" s="72">
        <v>0</v>
      </c>
      <c r="AH518" s="72">
        <v>0</v>
      </c>
      <c r="AI518" s="72">
        <v>0</v>
      </c>
      <c r="AJ518" s="70">
        <v>1</v>
      </c>
      <c r="AK518" s="73">
        <v>0</v>
      </c>
      <c r="AL518" s="73">
        <v>6</v>
      </c>
      <c r="AM518" s="72">
        <v>33</v>
      </c>
      <c r="AN518" s="72">
        <v>0</v>
      </c>
      <c r="AO518" s="74">
        <v>1</v>
      </c>
      <c r="AP518" s="74">
        <v>7</v>
      </c>
      <c r="AQ518" s="74">
        <v>33</v>
      </c>
      <c r="AR518" s="74">
        <v>0</v>
      </c>
      <c r="AS518" s="74">
        <v>0</v>
      </c>
    </row>
    <row r="519" spans="1:45">
      <c r="A519" t="s">
        <v>1765</v>
      </c>
      <c r="B519" t="s">
        <v>1697</v>
      </c>
      <c r="C519" t="s">
        <v>727</v>
      </c>
      <c r="D519" t="s">
        <v>1766</v>
      </c>
      <c r="E519" s="298" t="s">
        <v>28</v>
      </c>
      <c r="G519">
        <v>14</v>
      </c>
      <c r="H519" s="69">
        <f t="shared" si="8"/>
        <v>24</v>
      </c>
      <c r="I519" s="70">
        <v>9</v>
      </c>
      <c r="J519" s="70">
        <v>2</v>
      </c>
      <c r="K519" s="70">
        <v>1</v>
      </c>
      <c r="L519" s="70">
        <v>12</v>
      </c>
      <c r="M519" s="70">
        <v>0</v>
      </c>
      <c r="N519" s="70">
        <v>0</v>
      </c>
      <c r="O519" s="70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8</v>
      </c>
      <c r="Y519" s="72">
        <v>4</v>
      </c>
      <c r="Z519" s="72">
        <v>0</v>
      </c>
      <c r="AA519" s="72">
        <v>12</v>
      </c>
      <c r="AB519" s="72">
        <v>11</v>
      </c>
      <c r="AC519" s="72">
        <v>4</v>
      </c>
      <c r="AD519" s="72">
        <v>0</v>
      </c>
      <c r="AE519" s="72">
        <v>15</v>
      </c>
      <c r="AF519" s="72">
        <v>0</v>
      </c>
      <c r="AG519" s="72">
        <v>0</v>
      </c>
      <c r="AH519" s="72">
        <v>0</v>
      </c>
      <c r="AI519" s="72">
        <v>0</v>
      </c>
      <c r="AJ519" s="70">
        <v>1</v>
      </c>
      <c r="AK519" s="73">
        <v>0</v>
      </c>
      <c r="AL519" s="73">
        <v>5</v>
      </c>
      <c r="AM519" s="72">
        <v>19</v>
      </c>
      <c r="AN519" s="72">
        <v>3</v>
      </c>
      <c r="AO519" s="74">
        <v>1</v>
      </c>
      <c r="AP519" s="74">
        <v>6</v>
      </c>
      <c r="AQ519" s="74">
        <v>22</v>
      </c>
      <c r="AR519" s="74">
        <v>0</v>
      </c>
      <c r="AS519" s="74">
        <v>0</v>
      </c>
    </row>
    <row r="520" spans="1:45">
      <c r="A520" t="s">
        <v>1767</v>
      </c>
      <c r="B520" t="s">
        <v>1697</v>
      </c>
      <c r="C520" t="s">
        <v>727</v>
      </c>
      <c r="D520" t="s">
        <v>1768</v>
      </c>
      <c r="E520" s="298" t="s">
        <v>28</v>
      </c>
      <c r="G520">
        <v>9</v>
      </c>
      <c r="H520" s="69">
        <f t="shared" si="8"/>
        <v>11</v>
      </c>
      <c r="I520" s="70">
        <v>3</v>
      </c>
      <c r="J520" s="70">
        <v>0</v>
      </c>
      <c r="K520" s="70">
        <v>1</v>
      </c>
      <c r="L520" s="70">
        <v>4</v>
      </c>
      <c r="M520" s="70">
        <v>3</v>
      </c>
      <c r="N520" s="70">
        <v>0</v>
      </c>
      <c r="O520" s="70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12</v>
      </c>
      <c r="Y520" s="72">
        <v>2</v>
      </c>
      <c r="Z520" s="72">
        <v>0</v>
      </c>
      <c r="AA520" s="72">
        <v>14</v>
      </c>
      <c r="AB520" s="72">
        <v>3</v>
      </c>
      <c r="AC520" s="72">
        <v>0</v>
      </c>
      <c r="AD520" s="72">
        <v>0</v>
      </c>
      <c r="AE520" s="72">
        <v>3</v>
      </c>
      <c r="AF520" s="72">
        <v>0</v>
      </c>
      <c r="AG520" s="72">
        <v>0</v>
      </c>
      <c r="AH520" s="72">
        <v>0</v>
      </c>
      <c r="AI520" s="72">
        <v>0</v>
      </c>
      <c r="AJ520" s="70">
        <v>1</v>
      </c>
      <c r="AK520" s="73">
        <v>0</v>
      </c>
      <c r="AL520" s="73">
        <v>6</v>
      </c>
      <c r="AM520" s="72">
        <v>17</v>
      </c>
      <c r="AN520" s="72">
        <v>0</v>
      </c>
      <c r="AO520" s="74">
        <v>1</v>
      </c>
      <c r="AP520" s="74">
        <v>7</v>
      </c>
      <c r="AQ520" s="74">
        <v>17</v>
      </c>
      <c r="AR520" s="74">
        <v>0</v>
      </c>
      <c r="AS520" s="74">
        <v>0</v>
      </c>
    </row>
    <row r="521" spans="1:45">
      <c r="A521" t="s">
        <v>1769</v>
      </c>
      <c r="B521" t="s">
        <v>1697</v>
      </c>
      <c r="C521" t="s">
        <v>727</v>
      </c>
      <c r="D521" t="s">
        <v>1770</v>
      </c>
      <c r="E521" s="298" t="s">
        <v>28</v>
      </c>
      <c r="G521">
        <v>10</v>
      </c>
      <c r="H521" s="69">
        <f t="shared" si="8"/>
        <v>17</v>
      </c>
      <c r="I521" s="70">
        <v>4</v>
      </c>
      <c r="J521" s="70">
        <v>2</v>
      </c>
      <c r="K521" s="70">
        <v>2</v>
      </c>
      <c r="L521" s="70">
        <v>8</v>
      </c>
      <c r="M521" s="70">
        <v>0</v>
      </c>
      <c r="N521" s="70">
        <v>0</v>
      </c>
      <c r="O521" s="70">
        <v>1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2</v>
      </c>
      <c r="V521" s="72">
        <v>0</v>
      </c>
      <c r="W521" s="72">
        <v>2</v>
      </c>
      <c r="X521" s="72">
        <v>4</v>
      </c>
      <c r="Y521" s="72">
        <v>3</v>
      </c>
      <c r="Z521" s="72">
        <v>0</v>
      </c>
      <c r="AA521" s="72">
        <v>7</v>
      </c>
      <c r="AB521" s="72">
        <v>8</v>
      </c>
      <c r="AC521" s="72">
        <v>4</v>
      </c>
      <c r="AD521" s="72">
        <v>0</v>
      </c>
      <c r="AE521" s="72">
        <v>12</v>
      </c>
      <c r="AF521" s="72">
        <v>0</v>
      </c>
      <c r="AG521" s="72">
        <v>0</v>
      </c>
      <c r="AH521" s="72">
        <v>0</v>
      </c>
      <c r="AI521" s="72">
        <v>0</v>
      </c>
      <c r="AJ521" s="70">
        <v>1</v>
      </c>
      <c r="AK521" s="73">
        <v>0</v>
      </c>
      <c r="AL521" s="73">
        <v>2</v>
      </c>
      <c r="AM521" s="72">
        <v>8</v>
      </c>
      <c r="AN521" s="72">
        <v>1</v>
      </c>
      <c r="AO521" s="74">
        <v>1</v>
      </c>
      <c r="AP521" s="74">
        <v>4</v>
      </c>
      <c r="AQ521" s="74">
        <v>9</v>
      </c>
      <c r="AR521" s="74">
        <v>0</v>
      </c>
      <c r="AS521" s="74">
        <v>0</v>
      </c>
    </row>
    <row r="522" spans="1:45">
      <c r="A522" t="s">
        <v>1771</v>
      </c>
      <c r="B522" t="s">
        <v>1697</v>
      </c>
      <c r="C522" t="s">
        <v>727</v>
      </c>
      <c r="D522" t="s">
        <v>1772</v>
      </c>
      <c r="E522" s="298" t="s">
        <v>28</v>
      </c>
      <c r="G522">
        <v>10</v>
      </c>
      <c r="H522" s="69">
        <f t="shared" si="8"/>
        <v>14</v>
      </c>
      <c r="I522" s="70">
        <v>5</v>
      </c>
      <c r="J522" s="70">
        <v>0</v>
      </c>
      <c r="K522" s="70">
        <v>1</v>
      </c>
      <c r="L522" s="70">
        <v>6</v>
      </c>
      <c r="M522" s="70">
        <v>2</v>
      </c>
      <c r="N522" s="70">
        <v>0</v>
      </c>
      <c r="O522" s="70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2</v>
      </c>
      <c r="Y522" s="72">
        <v>2</v>
      </c>
      <c r="Z522" s="72">
        <v>0</v>
      </c>
      <c r="AA522" s="72">
        <v>4</v>
      </c>
      <c r="AB522" s="72">
        <v>14</v>
      </c>
      <c r="AC522" s="72">
        <v>0</v>
      </c>
      <c r="AD522" s="72">
        <v>0</v>
      </c>
      <c r="AE522" s="72">
        <v>14</v>
      </c>
      <c r="AF522" s="72">
        <v>0</v>
      </c>
      <c r="AG522" s="72">
        <v>0</v>
      </c>
      <c r="AH522" s="72">
        <v>0</v>
      </c>
      <c r="AI522" s="72">
        <v>0</v>
      </c>
      <c r="AJ522" s="70">
        <v>1</v>
      </c>
      <c r="AK522" s="73">
        <v>0</v>
      </c>
      <c r="AL522" s="73">
        <v>3</v>
      </c>
      <c r="AM522" s="72">
        <v>15</v>
      </c>
      <c r="AN522" s="72">
        <v>0</v>
      </c>
      <c r="AO522" s="74">
        <v>1</v>
      </c>
      <c r="AP522" s="74">
        <v>4</v>
      </c>
      <c r="AQ522" s="74">
        <v>15</v>
      </c>
      <c r="AR522" s="74">
        <v>0</v>
      </c>
      <c r="AS522" s="74">
        <v>0</v>
      </c>
    </row>
    <row r="523" spans="1:45">
      <c r="A523" t="s">
        <v>1773</v>
      </c>
      <c r="B523" t="s">
        <v>1697</v>
      </c>
      <c r="C523" t="s">
        <v>727</v>
      </c>
      <c r="D523" t="s">
        <v>1774</v>
      </c>
      <c r="E523" s="298" t="s">
        <v>28</v>
      </c>
      <c r="G523">
        <v>15</v>
      </c>
      <c r="H523" s="69">
        <f t="shared" si="8"/>
        <v>27</v>
      </c>
      <c r="I523" s="70">
        <v>6</v>
      </c>
      <c r="J523" s="70">
        <v>3</v>
      </c>
      <c r="K523" s="70">
        <v>3</v>
      </c>
      <c r="L523" s="70">
        <v>12</v>
      </c>
      <c r="M523" s="70">
        <v>0</v>
      </c>
      <c r="N523" s="70">
        <v>1</v>
      </c>
      <c r="O523" s="70">
        <v>2</v>
      </c>
      <c r="P523" s="72">
        <v>0</v>
      </c>
      <c r="Q523" s="72">
        <v>0</v>
      </c>
      <c r="R523" s="72">
        <v>0</v>
      </c>
      <c r="S523" s="72">
        <v>0</v>
      </c>
      <c r="T523" s="72">
        <v>3</v>
      </c>
      <c r="U523" s="72">
        <v>4</v>
      </c>
      <c r="V523" s="72">
        <v>0</v>
      </c>
      <c r="W523" s="72">
        <v>7</v>
      </c>
      <c r="X523" s="72">
        <v>7</v>
      </c>
      <c r="Y523" s="72">
        <v>5</v>
      </c>
      <c r="Z523" s="72">
        <v>0</v>
      </c>
      <c r="AA523" s="72">
        <v>12</v>
      </c>
      <c r="AB523" s="72">
        <v>1</v>
      </c>
      <c r="AC523" s="72">
        <v>1</v>
      </c>
      <c r="AD523" s="72">
        <v>2</v>
      </c>
      <c r="AE523" s="72">
        <v>4</v>
      </c>
      <c r="AF523" s="72">
        <v>0</v>
      </c>
      <c r="AG523" s="72">
        <v>0</v>
      </c>
      <c r="AH523" s="72">
        <v>0</v>
      </c>
      <c r="AI523" s="72">
        <v>0</v>
      </c>
      <c r="AJ523" s="70">
        <v>1</v>
      </c>
      <c r="AK523" s="73">
        <v>0</v>
      </c>
      <c r="AL523" s="73">
        <v>4</v>
      </c>
      <c r="AM523" s="72">
        <v>15</v>
      </c>
      <c r="AN523" s="72">
        <v>0</v>
      </c>
      <c r="AO523" s="74">
        <v>1</v>
      </c>
      <c r="AP523" s="74">
        <v>5</v>
      </c>
      <c r="AQ523" s="74">
        <v>15</v>
      </c>
      <c r="AR523" s="74">
        <v>0</v>
      </c>
      <c r="AS523" s="74">
        <v>0</v>
      </c>
    </row>
    <row r="524" spans="1:45">
      <c r="A524" t="s">
        <v>1775</v>
      </c>
      <c r="B524" t="s">
        <v>1697</v>
      </c>
      <c r="C524" t="s">
        <v>730</v>
      </c>
      <c r="D524" t="s">
        <v>1776</v>
      </c>
      <c r="E524" s="298" t="s">
        <v>28</v>
      </c>
      <c r="G524">
        <v>9</v>
      </c>
      <c r="H524" s="69">
        <f t="shared" si="8"/>
        <v>13</v>
      </c>
      <c r="I524" s="70">
        <v>3</v>
      </c>
      <c r="J524" s="70">
        <v>2</v>
      </c>
      <c r="K524" s="70">
        <v>1</v>
      </c>
      <c r="L524" s="70">
        <v>6</v>
      </c>
      <c r="M524" s="70">
        <v>1</v>
      </c>
      <c r="N524" s="70">
        <v>0</v>
      </c>
      <c r="O524" s="70">
        <v>0</v>
      </c>
      <c r="P524" s="72">
        <v>0</v>
      </c>
      <c r="Q524" s="72">
        <v>0</v>
      </c>
      <c r="R524" s="72">
        <v>0</v>
      </c>
      <c r="S524" s="72">
        <v>0</v>
      </c>
      <c r="T524" s="72">
        <v>0</v>
      </c>
      <c r="U524" s="72">
        <v>0</v>
      </c>
      <c r="V524" s="72">
        <v>0</v>
      </c>
      <c r="W524" s="72">
        <v>0</v>
      </c>
      <c r="X524" s="72">
        <v>9</v>
      </c>
      <c r="Y524" s="72">
        <v>2</v>
      </c>
      <c r="Z524" s="72">
        <v>0</v>
      </c>
      <c r="AA524" s="72">
        <v>11</v>
      </c>
      <c r="AB524" s="72">
        <v>1</v>
      </c>
      <c r="AC524" s="72">
        <v>4</v>
      </c>
      <c r="AD524" s="72">
        <v>0</v>
      </c>
      <c r="AE524" s="72">
        <v>5</v>
      </c>
      <c r="AF524" s="72">
        <v>0</v>
      </c>
      <c r="AG524" s="72">
        <v>0</v>
      </c>
      <c r="AH524" s="72">
        <v>0</v>
      </c>
      <c r="AI524" s="72">
        <v>0</v>
      </c>
      <c r="AJ524" s="70">
        <v>1</v>
      </c>
      <c r="AK524" s="73">
        <v>0</v>
      </c>
      <c r="AL524" s="73">
        <v>6</v>
      </c>
      <c r="AM524" s="72">
        <v>15</v>
      </c>
      <c r="AN524" s="72">
        <v>0</v>
      </c>
      <c r="AO524" s="74">
        <v>1</v>
      </c>
      <c r="AP524" s="74">
        <v>7</v>
      </c>
      <c r="AQ524" s="74">
        <v>15</v>
      </c>
      <c r="AR524" s="74">
        <v>0</v>
      </c>
      <c r="AS524" s="74">
        <v>0</v>
      </c>
    </row>
    <row r="525" spans="1:45">
      <c r="A525" t="s">
        <v>1777</v>
      </c>
      <c r="B525" t="s">
        <v>1697</v>
      </c>
      <c r="C525" t="s">
        <v>727</v>
      </c>
      <c r="D525" t="s">
        <v>1778</v>
      </c>
      <c r="E525" s="298" t="s">
        <v>28</v>
      </c>
      <c r="G525">
        <v>8</v>
      </c>
      <c r="H525" s="69">
        <f t="shared" si="8"/>
        <v>12</v>
      </c>
      <c r="I525" s="70">
        <v>4</v>
      </c>
      <c r="J525" s="70">
        <v>1</v>
      </c>
      <c r="K525" s="70">
        <v>1</v>
      </c>
      <c r="L525" s="70">
        <v>6</v>
      </c>
      <c r="M525" s="70">
        <v>0</v>
      </c>
      <c r="N525" s="70">
        <v>0</v>
      </c>
      <c r="O525" s="70">
        <v>0</v>
      </c>
      <c r="P525" s="72">
        <v>0</v>
      </c>
      <c r="Q525" s="72">
        <v>0</v>
      </c>
      <c r="R525" s="72">
        <v>0</v>
      </c>
      <c r="S525" s="72">
        <v>0</v>
      </c>
      <c r="T525" s="72">
        <v>0</v>
      </c>
      <c r="U525" s="72">
        <v>0</v>
      </c>
      <c r="V525" s="72">
        <v>0</v>
      </c>
      <c r="W525" s="72">
        <v>0</v>
      </c>
      <c r="X525" s="72">
        <v>6</v>
      </c>
      <c r="Y525" s="72">
        <v>4</v>
      </c>
      <c r="Z525" s="72">
        <v>0</v>
      </c>
      <c r="AA525" s="72">
        <v>10</v>
      </c>
      <c r="AB525" s="72">
        <v>4</v>
      </c>
      <c r="AC525" s="72">
        <v>0</v>
      </c>
      <c r="AD525" s="72">
        <v>0</v>
      </c>
      <c r="AE525" s="72">
        <v>4</v>
      </c>
      <c r="AF525" s="72">
        <v>0</v>
      </c>
      <c r="AG525" s="72">
        <v>0</v>
      </c>
      <c r="AH525" s="72">
        <v>0</v>
      </c>
      <c r="AI525" s="72">
        <v>0</v>
      </c>
      <c r="AJ525" s="70">
        <v>1</v>
      </c>
      <c r="AK525" s="73">
        <v>0</v>
      </c>
      <c r="AL525" s="73">
        <v>2</v>
      </c>
      <c r="AM525" s="72">
        <v>7</v>
      </c>
      <c r="AN525" s="72">
        <v>4</v>
      </c>
      <c r="AO525" s="74">
        <v>1</v>
      </c>
      <c r="AP525" s="74">
        <v>3</v>
      </c>
      <c r="AQ525" s="74">
        <v>10</v>
      </c>
      <c r="AR525" s="74">
        <v>1</v>
      </c>
      <c r="AS525" s="74">
        <v>0</v>
      </c>
    </row>
    <row r="526" spans="1:45">
      <c r="A526" t="s">
        <v>1779</v>
      </c>
      <c r="B526" t="s">
        <v>1697</v>
      </c>
      <c r="C526" t="s">
        <v>724</v>
      </c>
      <c r="D526" t="s">
        <v>1780</v>
      </c>
      <c r="E526" s="298" t="s">
        <v>28</v>
      </c>
      <c r="G526">
        <v>64</v>
      </c>
      <c r="H526" s="69">
        <f t="shared" si="8"/>
        <v>110</v>
      </c>
      <c r="I526" s="70">
        <v>11</v>
      </c>
      <c r="J526" s="70">
        <v>36</v>
      </c>
      <c r="K526" s="70">
        <v>1</v>
      </c>
      <c r="L526" s="70">
        <v>48</v>
      </c>
      <c r="M526" s="70">
        <v>2</v>
      </c>
      <c r="N526" s="70">
        <v>12</v>
      </c>
      <c r="O526" s="70">
        <v>0</v>
      </c>
      <c r="P526" s="72">
        <v>13</v>
      </c>
      <c r="Q526" s="72">
        <v>15</v>
      </c>
      <c r="R526" s="72">
        <v>0</v>
      </c>
      <c r="S526" s="72">
        <v>28</v>
      </c>
      <c r="T526" s="72">
        <v>2</v>
      </c>
      <c r="U526" s="72">
        <v>7</v>
      </c>
      <c r="V526" s="72">
        <v>0</v>
      </c>
      <c r="W526" s="72">
        <v>9</v>
      </c>
      <c r="X526" s="72">
        <v>16</v>
      </c>
      <c r="Y526" s="72">
        <v>79</v>
      </c>
      <c r="Z526" s="72">
        <v>0</v>
      </c>
      <c r="AA526" s="72">
        <v>95</v>
      </c>
      <c r="AB526" s="72">
        <v>1</v>
      </c>
      <c r="AC526" s="72">
        <v>3</v>
      </c>
      <c r="AD526" s="72">
        <v>0</v>
      </c>
      <c r="AE526" s="72">
        <v>4</v>
      </c>
      <c r="AF526" s="72">
        <v>0</v>
      </c>
      <c r="AG526" s="72">
        <v>0</v>
      </c>
      <c r="AH526" s="72">
        <v>0</v>
      </c>
      <c r="AI526" s="72">
        <v>0</v>
      </c>
      <c r="AJ526" s="70">
        <v>1</v>
      </c>
      <c r="AK526" s="73">
        <v>0</v>
      </c>
      <c r="AL526" s="73">
        <v>8</v>
      </c>
      <c r="AM526" s="72">
        <v>36</v>
      </c>
      <c r="AN526" s="72">
        <v>3</v>
      </c>
      <c r="AO526" s="74">
        <v>3</v>
      </c>
      <c r="AP526" s="74">
        <v>10</v>
      </c>
      <c r="AQ526" s="74">
        <v>35</v>
      </c>
      <c r="AR526" s="74">
        <v>0</v>
      </c>
      <c r="AS526" s="74">
        <v>0</v>
      </c>
    </row>
    <row r="527" spans="1:45">
      <c r="A527" t="s">
        <v>1781</v>
      </c>
      <c r="B527" t="s">
        <v>1697</v>
      </c>
      <c r="C527" t="s">
        <v>727</v>
      </c>
      <c r="D527" t="s">
        <v>1782</v>
      </c>
      <c r="E527" s="298" t="s">
        <v>28</v>
      </c>
      <c r="G527">
        <v>6</v>
      </c>
      <c r="H527" s="69">
        <f t="shared" si="8"/>
        <v>8</v>
      </c>
      <c r="I527" s="70">
        <v>3</v>
      </c>
      <c r="J527" s="70">
        <v>0</v>
      </c>
      <c r="K527" s="70">
        <v>1</v>
      </c>
      <c r="L527" s="70">
        <v>4</v>
      </c>
      <c r="M527" s="70">
        <v>0</v>
      </c>
      <c r="N527" s="70">
        <v>0</v>
      </c>
      <c r="O527" s="70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6</v>
      </c>
      <c r="Y527" s="72">
        <v>2</v>
      </c>
      <c r="Z527" s="72">
        <v>0</v>
      </c>
      <c r="AA527" s="72">
        <v>8</v>
      </c>
      <c r="AB527" s="72">
        <v>2</v>
      </c>
      <c r="AC527" s="72">
        <v>0</v>
      </c>
      <c r="AD527" s="72">
        <v>0</v>
      </c>
      <c r="AE527" s="72">
        <v>2</v>
      </c>
      <c r="AF527" s="72">
        <v>0</v>
      </c>
      <c r="AG527" s="72">
        <v>0</v>
      </c>
      <c r="AH527" s="72">
        <v>0</v>
      </c>
      <c r="AI527" s="72">
        <v>0</v>
      </c>
      <c r="AJ527" s="70">
        <v>1</v>
      </c>
      <c r="AK527" s="73">
        <v>0</v>
      </c>
      <c r="AL527" s="73">
        <v>2</v>
      </c>
      <c r="AM527" s="72">
        <v>10</v>
      </c>
      <c r="AN527" s="72">
        <v>3</v>
      </c>
      <c r="AO527" s="74">
        <v>1</v>
      </c>
      <c r="AP527" s="74">
        <v>3</v>
      </c>
      <c r="AQ527" s="74">
        <v>13</v>
      </c>
      <c r="AR527" s="74">
        <v>0</v>
      </c>
      <c r="AS527" s="74">
        <v>0</v>
      </c>
    </row>
    <row r="528" spans="1:45">
      <c r="A528" t="s">
        <v>1783</v>
      </c>
      <c r="B528" t="s">
        <v>1784</v>
      </c>
      <c r="C528" t="s">
        <v>727</v>
      </c>
      <c r="D528" t="s">
        <v>1785</v>
      </c>
      <c r="E528" s="298" t="s">
        <v>28</v>
      </c>
      <c r="G528">
        <v>7</v>
      </c>
      <c r="H528" s="69">
        <f t="shared" si="8"/>
        <v>7</v>
      </c>
      <c r="I528" s="70">
        <v>0</v>
      </c>
      <c r="J528" s="70">
        <v>1</v>
      </c>
      <c r="K528" s="70">
        <v>1</v>
      </c>
      <c r="L528" s="70">
        <v>2</v>
      </c>
      <c r="M528" s="70">
        <v>0</v>
      </c>
      <c r="N528" s="70">
        <v>3</v>
      </c>
      <c r="O528" s="70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0</v>
      </c>
      <c r="X528" s="72">
        <v>2</v>
      </c>
      <c r="Y528" s="72">
        <v>3</v>
      </c>
      <c r="Z528" s="72">
        <v>0</v>
      </c>
      <c r="AA528" s="72">
        <v>5</v>
      </c>
      <c r="AB528" s="72">
        <v>0</v>
      </c>
      <c r="AC528" s="72">
        <v>0</v>
      </c>
      <c r="AD528" s="72">
        <v>0</v>
      </c>
      <c r="AE528" s="72">
        <v>0</v>
      </c>
      <c r="AF528" s="72">
        <v>2</v>
      </c>
      <c r="AG528" s="72">
        <v>2</v>
      </c>
      <c r="AH528" s="72">
        <v>0</v>
      </c>
      <c r="AI528" s="72">
        <v>4</v>
      </c>
      <c r="AJ528" s="70">
        <v>1</v>
      </c>
      <c r="AK528" s="73">
        <v>0</v>
      </c>
      <c r="AL528" s="73">
        <v>2</v>
      </c>
      <c r="AM528" s="72">
        <v>8</v>
      </c>
      <c r="AN528" s="72">
        <v>4</v>
      </c>
      <c r="AO528" s="74">
        <v>1</v>
      </c>
      <c r="AP528" s="74">
        <v>3</v>
      </c>
      <c r="AQ528" s="74">
        <v>10</v>
      </c>
      <c r="AR528" s="74">
        <v>0</v>
      </c>
      <c r="AS528" s="74">
        <v>0</v>
      </c>
    </row>
    <row r="529" spans="1:45">
      <c r="A529" t="s">
        <v>1786</v>
      </c>
      <c r="B529" t="s">
        <v>1784</v>
      </c>
      <c r="C529" t="s">
        <v>730</v>
      </c>
      <c r="D529" t="s">
        <v>1787</v>
      </c>
      <c r="E529" s="298" t="s">
        <v>28</v>
      </c>
      <c r="G529">
        <v>30</v>
      </c>
      <c r="H529" s="69">
        <f t="shared" si="8"/>
        <v>51</v>
      </c>
      <c r="I529" s="70">
        <v>22</v>
      </c>
      <c r="J529" s="70">
        <v>0</v>
      </c>
      <c r="K529" s="70">
        <v>1</v>
      </c>
      <c r="L529" s="70">
        <v>23</v>
      </c>
      <c r="M529" s="70">
        <v>5</v>
      </c>
      <c r="N529" s="70">
        <v>0</v>
      </c>
      <c r="O529" s="70">
        <v>0</v>
      </c>
      <c r="P529" s="72">
        <v>4</v>
      </c>
      <c r="Q529" s="72">
        <v>0</v>
      </c>
      <c r="R529" s="72">
        <v>0</v>
      </c>
      <c r="S529" s="72">
        <v>4</v>
      </c>
      <c r="T529" s="72">
        <v>8</v>
      </c>
      <c r="U529" s="72">
        <v>0</v>
      </c>
      <c r="V529" s="72">
        <v>0</v>
      </c>
      <c r="W529" s="72">
        <v>8</v>
      </c>
      <c r="X529" s="72">
        <v>42</v>
      </c>
      <c r="Y529" s="72">
        <v>3</v>
      </c>
      <c r="Z529" s="72">
        <v>0</v>
      </c>
      <c r="AA529" s="72">
        <v>45</v>
      </c>
      <c r="AB529" s="72">
        <v>4</v>
      </c>
      <c r="AC529" s="72">
        <v>0</v>
      </c>
      <c r="AD529" s="72">
        <v>0</v>
      </c>
      <c r="AE529" s="72">
        <v>4</v>
      </c>
      <c r="AF529" s="72">
        <v>0</v>
      </c>
      <c r="AG529" s="72">
        <v>0</v>
      </c>
      <c r="AH529" s="72">
        <v>0</v>
      </c>
      <c r="AI529" s="72">
        <v>0</v>
      </c>
      <c r="AJ529" s="70">
        <v>1</v>
      </c>
      <c r="AK529" s="73">
        <v>0</v>
      </c>
      <c r="AL529" s="73">
        <v>5</v>
      </c>
      <c r="AM529" s="72">
        <v>10</v>
      </c>
      <c r="AN529" s="72">
        <v>11</v>
      </c>
      <c r="AO529" s="74">
        <v>2</v>
      </c>
      <c r="AP529" s="74">
        <v>4</v>
      </c>
      <c r="AQ529" s="74">
        <v>23</v>
      </c>
      <c r="AR529" s="74">
        <v>0</v>
      </c>
      <c r="AS529" s="74">
        <v>0</v>
      </c>
    </row>
    <row r="530" spans="1:45">
      <c r="A530" t="s">
        <v>1788</v>
      </c>
      <c r="B530" t="s">
        <v>1784</v>
      </c>
      <c r="C530" t="s">
        <v>784</v>
      </c>
      <c r="D530" t="s">
        <v>1789</v>
      </c>
      <c r="E530" s="298" t="s">
        <v>28</v>
      </c>
      <c r="G530">
        <v>16</v>
      </c>
      <c r="H530" s="69">
        <f t="shared" si="8"/>
        <v>27</v>
      </c>
      <c r="I530" s="70">
        <v>6</v>
      </c>
      <c r="J530" s="70">
        <v>6</v>
      </c>
      <c r="K530" s="70">
        <v>1</v>
      </c>
      <c r="L530" s="70">
        <v>13</v>
      </c>
      <c r="M530" s="70">
        <v>1</v>
      </c>
      <c r="N530" s="70">
        <v>0</v>
      </c>
      <c r="O530" s="70">
        <v>0</v>
      </c>
      <c r="P530" s="72">
        <v>0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2</v>
      </c>
      <c r="Y530" s="72">
        <v>2</v>
      </c>
      <c r="Z530" s="72">
        <v>0</v>
      </c>
      <c r="AA530" s="72">
        <v>4</v>
      </c>
      <c r="AB530" s="72">
        <v>15</v>
      </c>
      <c r="AC530" s="72">
        <v>12</v>
      </c>
      <c r="AD530" s="72">
        <v>0</v>
      </c>
      <c r="AE530" s="72">
        <v>27</v>
      </c>
      <c r="AF530" s="72">
        <v>0</v>
      </c>
      <c r="AG530" s="72">
        <v>0</v>
      </c>
      <c r="AH530" s="72">
        <v>0</v>
      </c>
      <c r="AI530" s="72">
        <v>0</v>
      </c>
      <c r="AJ530" s="70">
        <v>1</v>
      </c>
      <c r="AK530" s="73">
        <v>0</v>
      </c>
      <c r="AL530" s="73">
        <v>8</v>
      </c>
      <c r="AM530" s="72">
        <v>2</v>
      </c>
      <c r="AN530" s="72">
        <v>24</v>
      </c>
      <c r="AO530" s="74">
        <v>0</v>
      </c>
      <c r="AP530" s="74">
        <v>7</v>
      </c>
      <c r="AQ530" s="74">
        <v>27</v>
      </c>
      <c r="AR530" s="74">
        <v>0</v>
      </c>
      <c r="AS530" s="74">
        <v>0</v>
      </c>
    </row>
    <row r="531" spans="1:45">
      <c r="A531" t="s">
        <v>1790</v>
      </c>
      <c r="B531" t="s">
        <v>1784</v>
      </c>
      <c r="C531" t="s">
        <v>727</v>
      </c>
      <c r="D531" t="s">
        <v>1791</v>
      </c>
      <c r="E531" s="298" t="s">
        <v>28</v>
      </c>
      <c r="G531">
        <v>11</v>
      </c>
      <c r="H531" s="69">
        <f t="shared" si="8"/>
        <v>16</v>
      </c>
      <c r="I531" s="70">
        <v>5</v>
      </c>
      <c r="J531" s="70">
        <v>1</v>
      </c>
      <c r="K531" s="70">
        <v>1</v>
      </c>
      <c r="L531" s="70">
        <v>7</v>
      </c>
      <c r="M531" s="70">
        <v>2</v>
      </c>
      <c r="N531" s="70">
        <v>0</v>
      </c>
      <c r="O531" s="70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6</v>
      </c>
      <c r="Y531" s="72">
        <v>3</v>
      </c>
      <c r="Z531" s="72">
        <v>0</v>
      </c>
      <c r="AA531" s="72">
        <v>9</v>
      </c>
      <c r="AB531" s="72">
        <v>6</v>
      </c>
      <c r="AC531" s="72">
        <v>2</v>
      </c>
      <c r="AD531" s="72">
        <v>0</v>
      </c>
      <c r="AE531" s="72">
        <v>8</v>
      </c>
      <c r="AF531" s="72">
        <v>3</v>
      </c>
      <c r="AG531" s="72">
        <v>1</v>
      </c>
      <c r="AH531" s="72">
        <v>0</v>
      </c>
      <c r="AI531" s="72">
        <v>4</v>
      </c>
      <c r="AJ531" s="70">
        <v>1</v>
      </c>
      <c r="AK531" s="73">
        <v>0</v>
      </c>
      <c r="AL531" s="73">
        <v>7</v>
      </c>
      <c r="AM531" s="72">
        <v>7</v>
      </c>
      <c r="AN531" s="72">
        <v>9</v>
      </c>
      <c r="AO531" s="74">
        <v>1</v>
      </c>
      <c r="AP531" s="74">
        <v>5</v>
      </c>
      <c r="AQ531" s="74">
        <v>18</v>
      </c>
      <c r="AR531" s="74">
        <v>0</v>
      </c>
      <c r="AS531" s="74">
        <v>0</v>
      </c>
    </row>
    <row r="532" spans="1:45">
      <c r="A532" t="s">
        <v>1792</v>
      </c>
      <c r="B532" t="s">
        <v>1784</v>
      </c>
      <c r="C532" t="s">
        <v>727</v>
      </c>
      <c r="D532" t="s">
        <v>1793</v>
      </c>
      <c r="E532" s="298" t="s">
        <v>28</v>
      </c>
      <c r="G532">
        <v>6</v>
      </c>
      <c r="H532" s="69">
        <f t="shared" si="8"/>
        <v>8</v>
      </c>
      <c r="I532" s="70">
        <v>0</v>
      </c>
      <c r="J532" s="70">
        <v>3</v>
      </c>
      <c r="K532" s="70">
        <v>1</v>
      </c>
      <c r="L532" s="70">
        <v>4</v>
      </c>
      <c r="M532" s="70">
        <v>0</v>
      </c>
      <c r="N532" s="70">
        <v>0</v>
      </c>
      <c r="O532" s="70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2</v>
      </c>
      <c r="Y532" s="72">
        <v>6</v>
      </c>
      <c r="Z532" s="72">
        <v>0</v>
      </c>
      <c r="AA532" s="72">
        <v>8</v>
      </c>
      <c r="AB532" s="72">
        <v>0</v>
      </c>
      <c r="AC532" s="72">
        <v>0</v>
      </c>
      <c r="AD532" s="72">
        <v>0</v>
      </c>
      <c r="AE532" s="72">
        <v>0</v>
      </c>
      <c r="AF532" s="72">
        <v>2</v>
      </c>
      <c r="AG532" s="72">
        <v>0</v>
      </c>
      <c r="AH532" s="72">
        <v>0</v>
      </c>
      <c r="AI532" s="72">
        <v>2</v>
      </c>
      <c r="AJ532" s="70">
        <v>1</v>
      </c>
      <c r="AK532" s="73">
        <v>0</v>
      </c>
      <c r="AL532" s="73">
        <v>2</v>
      </c>
      <c r="AM532" s="72">
        <v>12</v>
      </c>
      <c r="AN532" s="72">
        <v>0</v>
      </c>
      <c r="AO532" s="74">
        <v>0</v>
      </c>
      <c r="AP532" s="74">
        <v>1</v>
      </c>
      <c r="AQ532" s="74">
        <v>14</v>
      </c>
      <c r="AR532" s="74">
        <v>0</v>
      </c>
      <c r="AS532" s="74">
        <v>0</v>
      </c>
    </row>
    <row r="533" spans="1:45">
      <c r="A533" t="s">
        <v>1794</v>
      </c>
      <c r="B533" t="s">
        <v>1784</v>
      </c>
      <c r="C533" t="s">
        <v>727</v>
      </c>
      <c r="D533" t="s">
        <v>1795</v>
      </c>
      <c r="E533" s="298" t="s">
        <v>28</v>
      </c>
      <c r="G533">
        <v>11</v>
      </c>
      <c r="H533" s="69">
        <f t="shared" si="8"/>
        <v>15</v>
      </c>
      <c r="I533" s="70">
        <v>3</v>
      </c>
      <c r="J533" s="70">
        <v>2</v>
      </c>
      <c r="K533" s="70">
        <v>1</v>
      </c>
      <c r="L533" s="70">
        <v>6</v>
      </c>
      <c r="M533" s="70">
        <v>3</v>
      </c>
      <c r="N533" s="70">
        <v>0</v>
      </c>
      <c r="O533" s="70">
        <v>0</v>
      </c>
      <c r="P533" s="72">
        <v>0</v>
      </c>
      <c r="Q533" s="72">
        <v>0</v>
      </c>
      <c r="R533" s="72">
        <v>0</v>
      </c>
      <c r="S533" s="72">
        <v>0</v>
      </c>
      <c r="T533" s="72">
        <v>0</v>
      </c>
      <c r="U533" s="72">
        <v>0</v>
      </c>
      <c r="V533" s="72">
        <v>0</v>
      </c>
      <c r="W533" s="72">
        <v>0</v>
      </c>
      <c r="X533" s="72">
        <v>7</v>
      </c>
      <c r="Y533" s="72">
        <v>6</v>
      </c>
      <c r="Z533" s="72">
        <v>0</v>
      </c>
      <c r="AA533" s="72">
        <v>13</v>
      </c>
      <c r="AB533" s="72">
        <v>8</v>
      </c>
      <c r="AC533" s="72">
        <v>0</v>
      </c>
      <c r="AD533" s="72">
        <v>0</v>
      </c>
      <c r="AE533" s="72">
        <v>8</v>
      </c>
      <c r="AF533" s="72">
        <v>0</v>
      </c>
      <c r="AG533" s="72">
        <v>0</v>
      </c>
      <c r="AH533" s="72">
        <v>0</v>
      </c>
      <c r="AI533" s="72">
        <v>0</v>
      </c>
      <c r="AJ533" s="70">
        <v>1</v>
      </c>
      <c r="AK533" s="73">
        <v>0</v>
      </c>
      <c r="AL533" s="73">
        <v>5</v>
      </c>
      <c r="AM533" s="72">
        <v>8</v>
      </c>
      <c r="AN533" s="72">
        <v>1</v>
      </c>
      <c r="AO533" s="74">
        <v>1</v>
      </c>
      <c r="AP533" s="74">
        <v>3</v>
      </c>
      <c r="AQ533" s="74">
        <v>9</v>
      </c>
      <c r="AR533" s="74">
        <v>0</v>
      </c>
      <c r="AS533" s="74">
        <v>0</v>
      </c>
    </row>
    <row r="534" spans="1:45">
      <c r="A534" t="s">
        <v>1796</v>
      </c>
      <c r="B534" t="s">
        <v>1784</v>
      </c>
      <c r="C534" t="s">
        <v>784</v>
      </c>
      <c r="D534" t="s">
        <v>1797</v>
      </c>
      <c r="E534" s="298" t="s">
        <v>28</v>
      </c>
      <c r="G534">
        <v>5</v>
      </c>
      <c r="H534" s="69">
        <f t="shared" si="8"/>
        <v>5</v>
      </c>
      <c r="I534" s="70">
        <v>1</v>
      </c>
      <c r="J534" s="70">
        <v>0</v>
      </c>
      <c r="K534" s="70">
        <v>1</v>
      </c>
      <c r="L534" s="70">
        <v>2</v>
      </c>
      <c r="M534" s="70">
        <v>1</v>
      </c>
      <c r="N534" s="70">
        <v>0</v>
      </c>
      <c r="O534" s="70">
        <v>0</v>
      </c>
      <c r="P534" s="72">
        <v>0</v>
      </c>
      <c r="Q534" s="72">
        <v>0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3</v>
      </c>
      <c r="Y534" s="72">
        <v>3</v>
      </c>
      <c r="Z534" s="72">
        <v>0</v>
      </c>
      <c r="AA534" s="72">
        <v>6</v>
      </c>
      <c r="AB534" s="72">
        <v>3</v>
      </c>
      <c r="AC534" s="72">
        <v>0</v>
      </c>
      <c r="AD534" s="72">
        <v>0</v>
      </c>
      <c r="AE534" s="72">
        <v>3</v>
      </c>
      <c r="AF534" s="72">
        <v>0</v>
      </c>
      <c r="AG534" s="72">
        <v>0</v>
      </c>
      <c r="AH534" s="72">
        <v>0</v>
      </c>
      <c r="AI534" s="72">
        <v>0</v>
      </c>
      <c r="AJ534" s="70">
        <v>1</v>
      </c>
      <c r="AK534" s="73">
        <v>0</v>
      </c>
      <c r="AL534" s="73">
        <v>3</v>
      </c>
      <c r="AM534" s="72">
        <v>5</v>
      </c>
      <c r="AN534" s="72">
        <v>0</v>
      </c>
      <c r="AO534" s="74">
        <v>1</v>
      </c>
      <c r="AP534" s="74">
        <v>4</v>
      </c>
      <c r="AQ534" s="74">
        <v>5</v>
      </c>
      <c r="AR534" s="74">
        <v>0</v>
      </c>
      <c r="AS534" s="74">
        <v>0</v>
      </c>
    </row>
    <row r="535" spans="1:45">
      <c r="A535" t="s">
        <v>1798</v>
      </c>
      <c r="B535" t="s">
        <v>1784</v>
      </c>
      <c r="C535" t="s">
        <v>724</v>
      </c>
      <c r="D535" t="s">
        <v>1799</v>
      </c>
      <c r="E535" s="298" t="s">
        <v>28</v>
      </c>
      <c r="G535">
        <v>36</v>
      </c>
      <c r="H535" s="69">
        <f t="shared" si="8"/>
        <v>60</v>
      </c>
      <c r="I535" s="70">
        <v>25</v>
      </c>
      <c r="J535" s="70">
        <v>0</v>
      </c>
      <c r="K535" s="70">
        <v>1</v>
      </c>
      <c r="L535" s="70">
        <v>26</v>
      </c>
      <c r="M535" s="70">
        <v>8</v>
      </c>
      <c r="N535" s="70">
        <v>0</v>
      </c>
      <c r="O535" s="70">
        <v>0</v>
      </c>
      <c r="P535" s="72">
        <v>4</v>
      </c>
      <c r="Q535" s="72">
        <v>0</v>
      </c>
      <c r="R535" s="72">
        <v>0</v>
      </c>
      <c r="S535" s="72">
        <v>4</v>
      </c>
      <c r="T535" s="72">
        <v>1</v>
      </c>
      <c r="U535" s="72">
        <v>0</v>
      </c>
      <c r="V535" s="72">
        <v>0</v>
      </c>
      <c r="W535" s="72">
        <v>1</v>
      </c>
      <c r="X535" s="72">
        <v>65</v>
      </c>
      <c r="Y535" s="72">
        <v>4</v>
      </c>
      <c r="Z535" s="72">
        <v>0</v>
      </c>
      <c r="AA535" s="72">
        <v>69</v>
      </c>
      <c r="AB535" s="72">
        <v>3</v>
      </c>
      <c r="AC535" s="72">
        <v>0</v>
      </c>
      <c r="AD535" s="72">
        <v>0</v>
      </c>
      <c r="AE535" s="72">
        <v>3</v>
      </c>
      <c r="AF535" s="72">
        <v>0</v>
      </c>
      <c r="AG535" s="72">
        <v>0</v>
      </c>
      <c r="AH535" s="72">
        <v>0</v>
      </c>
      <c r="AI535" s="72">
        <v>0</v>
      </c>
      <c r="AJ535" s="70">
        <v>1</v>
      </c>
      <c r="AK535" s="73">
        <v>0</v>
      </c>
      <c r="AL535" s="73">
        <v>7</v>
      </c>
      <c r="AM535" s="72">
        <v>38</v>
      </c>
      <c r="AN535" s="72">
        <v>4</v>
      </c>
      <c r="AO535" s="74">
        <v>2</v>
      </c>
      <c r="AP535" s="74">
        <v>6</v>
      </c>
      <c r="AQ535" s="74">
        <v>43</v>
      </c>
      <c r="AR535" s="74">
        <v>0</v>
      </c>
      <c r="AS535" s="74">
        <v>0</v>
      </c>
    </row>
    <row r="536" spans="1:45">
      <c r="A536" t="s">
        <v>1800</v>
      </c>
      <c r="B536" t="s">
        <v>1784</v>
      </c>
      <c r="C536" t="s">
        <v>730</v>
      </c>
      <c r="D536" t="s">
        <v>1801</v>
      </c>
      <c r="E536" s="298" t="s">
        <v>28</v>
      </c>
      <c r="G536">
        <v>9</v>
      </c>
      <c r="H536" s="69">
        <f t="shared" si="8"/>
        <v>14</v>
      </c>
      <c r="I536" s="70">
        <v>6</v>
      </c>
      <c r="J536" s="70">
        <v>0</v>
      </c>
      <c r="K536" s="70">
        <v>1</v>
      </c>
      <c r="L536" s="70">
        <v>7</v>
      </c>
      <c r="M536" s="70">
        <v>0</v>
      </c>
      <c r="N536" s="70">
        <v>0</v>
      </c>
      <c r="O536" s="70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0</v>
      </c>
      <c r="U536" s="72">
        <v>0</v>
      </c>
      <c r="V536" s="72">
        <v>0</v>
      </c>
      <c r="W536" s="72">
        <v>0</v>
      </c>
      <c r="X536" s="72">
        <v>7</v>
      </c>
      <c r="Y536" s="72">
        <v>3</v>
      </c>
      <c r="Z536" s="72">
        <v>0</v>
      </c>
      <c r="AA536" s="72">
        <v>10</v>
      </c>
      <c r="AB536" s="72">
        <v>0</v>
      </c>
      <c r="AC536" s="72">
        <v>0</v>
      </c>
      <c r="AD536" s="72">
        <v>0</v>
      </c>
      <c r="AE536" s="72">
        <v>0</v>
      </c>
      <c r="AF536" s="72">
        <v>8</v>
      </c>
      <c r="AG536" s="72">
        <v>0</v>
      </c>
      <c r="AH536" s="72">
        <v>0</v>
      </c>
      <c r="AI536" s="72">
        <v>8</v>
      </c>
      <c r="AJ536" s="70">
        <v>1</v>
      </c>
      <c r="AK536" s="73">
        <v>0</v>
      </c>
      <c r="AL536" s="73">
        <v>2</v>
      </c>
      <c r="AM536" s="72">
        <v>13</v>
      </c>
      <c r="AN536" s="72">
        <v>2</v>
      </c>
      <c r="AO536" s="74">
        <v>2</v>
      </c>
      <c r="AP536" s="74">
        <v>2</v>
      </c>
      <c r="AQ536" s="74">
        <v>15</v>
      </c>
      <c r="AR536" s="74">
        <v>0</v>
      </c>
      <c r="AS536" s="74">
        <v>0</v>
      </c>
    </row>
    <row r="537" spans="1:45">
      <c r="A537" t="s">
        <v>1802</v>
      </c>
      <c r="B537" t="s">
        <v>1784</v>
      </c>
      <c r="C537" t="s">
        <v>727</v>
      </c>
      <c r="D537" t="s">
        <v>1803</v>
      </c>
      <c r="E537" s="298" t="s">
        <v>28</v>
      </c>
      <c r="G537">
        <v>15</v>
      </c>
      <c r="H537" s="69">
        <f t="shared" si="8"/>
        <v>25</v>
      </c>
      <c r="I537" s="70">
        <v>11</v>
      </c>
      <c r="J537" s="70">
        <v>0</v>
      </c>
      <c r="K537" s="70">
        <v>1</v>
      </c>
      <c r="L537" s="70">
        <v>12</v>
      </c>
      <c r="M537" s="70">
        <v>1</v>
      </c>
      <c r="N537" s="70">
        <v>0</v>
      </c>
      <c r="O537" s="70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3</v>
      </c>
      <c r="Y537" s="72">
        <v>3</v>
      </c>
      <c r="Z537" s="72">
        <v>0</v>
      </c>
      <c r="AA537" s="72">
        <v>6</v>
      </c>
      <c r="AB537" s="72">
        <v>24</v>
      </c>
      <c r="AC537" s="72">
        <v>0</v>
      </c>
      <c r="AD537" s="72">
        <v>0</v>
      </c>
      <c r="AE537" s="72">
        <v>24</v>
      </c>
      <c r="AF537" s="72">
        <v>0</v>
      </c>
      <c r="AG537" s="72">
        <v>0</v>
      </c>
      <c r="AH537" s="72">
        <v>0</v>
      </c>
      <c r="AI537" s="72">
        <v>0</v>
      </c>
      <c r="AJ537" s="70">
        <v>1</v>
      </c>
      <c r="AK537" s="73">
        <v>0</v>
      </c>
      <c r="AL537" s="73">
        <v>4</v>
      </c>
      <c r="AM537" s="72">
        <v>10</v>
      </c>
      <c r="AN537" s="72">
        <v>7</v>
      </c>
      <c r="AO537" s="74">
        <v>2</v>
      </c>
      <c r="AP537" s="74">
        <v>4</v>
      </c>
      <c r="AQ537" s="74">
        <v>17</v>
      </c>
      <c r="AR537" s="74">
        <v>0</v>
      </c>
      <c r="AS537" s="74">
        <v>0</v>
      </c>
    </row>
    <row r="538" spans="1:45">
      <c r="A538" t="s">
        <v>1804</v>
      </c>
      <c r="B538" t="s">
        <v>1784</v>
      </c>
      <c r="C538" t="s">
        <v>727</v>
      </c>
      <c r="D538" t="s">
        <v>1805</v>
      </c>
      <c r="E538" s="298" t="s">
        <v>28</v>
      </c>
      <c r="G538">
        <v>6</v>
      </c>
      <c r="H538" s="69">
        <f t="shared" si="8"/>
        <v>8</v>
      </c>
      <c r="I538" s="70">
        <v>1</v>
      </c>
      <c r="J538" s="70">
        <v>2</v>
      </c>
      <c r="K538" s="70">
        <v>1</v>
      </c>
      <c r="L538" s="70">
        <v>4</v>
      </c>
      <c r="M538" s="70">
        <v>0</v>
      </c>
      <c r="N538" s="70">
        <v>0</v>
      </c>
      <c r="O538" s="70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0</v>
      </c>
      <c r="U538" s="72">
        <v>0</v>
      </c>
      <c r="V538" s="72">
        <v>0</v>
      </c>
      <c r="W538" s="72">
        <v>0</v>
      </c>
      <c r="X538" s="72">
        <v>3</v>
      </c>
      <c r="Y538" s="72">
        <v>3</v>
      </c>
      <c r="Z538" s="72">
        <v>0</v>
      </c>
      <c r="AA538" s="72">
        <v>6</v>
      </c>
      <c r="AB538" s="72">
        <v>1</v>
      </c>
      <c r="AC538" s="72">
        <v>2</v>
      </c>
      <c r="AD538" s="72">
        <v>0</v>
      </c>
      <c r="AE538" s="72">
        <v>3</v>
      </c>
      <c r="AF538" s="72">
        <v>0</v>
      </c>
      <c r="AG538" s="72">
        <v>0</v>
      </c>
      <c r="AH538" s="72">
        <v>0</v>
      </c>
      <c r="AI538" s="72">
        <v>0</v>
      </c>
      <c r="AJ538" s="70">
        <v>1</v>
      </c>
      <c r="AK538" s="73">
        <v>0</v>
      </c>
      <c r="AL538" s="73">
        <v>2</v>
      </c>
      <c r="AM538" s="72">
        <v>5</v>
      </c>
      <c r="AN538" s="72">
        <v>7</v>
      </c>
      <c r="AO538" s="74">
        <v>1</v>
      </c>
      <c r="AP538" s="74">
        <v>2</v>
      </c>
      <c r="AQ538" s="74">
        <v>7</v>
      </c>
      <c r="AR538" s="74">
        <v>0</v>
      </c>
      <c r="AS538" s="74">
        <v>0</v>
      </c>
    </row>
    <row r="539" spans="1:45">
      <c r="A539" t="s">
        <v>1806</v>
      </c>
      <c r="B539" t="s">
        <v>1784</v>
      </c>
      <c r="C539" t="s">
        <v>724</v>
      </c>
      <c r="D539" t="s">
        <v>1807</v>
      </c>
      <c r="E539" s="298" t="s">
        <v>28</v>
      </c>
      <c r="G539">
        <v>52</v>
      </c>
      <c r="H539" s="69">
        <f t="shared" si="8"/>
        <v>97</v>
      </c>
      <c r="I539" s="70">
        <v>0</v>
      </c>
      <c r="J539" s="70">
        <v>48</v>
      </c>
      <c r="K539" s="70">
        <v>0</v>
      </c>
      <c r="L539" s="70">
        <v>48</v>
      </c>
      <c r="M539" s="70">
        <v>0</v>
      </c>
      <c r="N539" s="70">
        <v>1</v>
      </c>
      <c r="O539" s="70">
        <v>0</v>
      </c>
      <c r="P539" s="72">
        <v>4</v>
      </c>
      <c r="Q539" s="72">
        <v>2</v>
      </c>
      <c r="R539" s="72">
        <v>0</v>
      </c>
      <c r="S539" s="72">
        <v>6</v>
      </c>
      <c r="T539" s="72">
        <v>2</v>
      </c>
      <c r="U539" s="72">
        <v>20</v>
      </c>
      <c r="V539" s="72">
        <v>0</v>
      </c>
      <c r="W539" s="72">
        <v>22</v>
      </c>
      <c r="X539" s="72">
        <v>3</v>
      </c>
      <c r="Y539" s="72">
        <v>32</v>
      </c>
      <c r="Z539" s="72">
        <v>0</v>
      </c>
      <c r="AA539" s="72">
        <v>35</v>
      </c>
      <c r="AB539" s="72">
        <v>0</v>
      </c>
      <c r="AC539" s="72">
        <v>0</v>
      </c>
      <c r="AD539" s="72">
        <v>0</v>
      </c>
      <c r="AE539" s="72">
        <v>0</v>
      </c>
      <c r="AF539" s="72">
        <v>0</v>
      </c>
      <c r="AG539" s="72">
        <v>0</v>
      </c>
      <c r="AH539" s="72">
        <v>0</v>
      </c>
      <c r="AI539" s="72">
        <v>0</v>
      </c>
      <c r="AJ539" s="70">
        <v>1</v>
      </c>
      <c r="AK539" s="73">
        <v>0</v>
      </c>
      <c r="AL539" s="73">
        <v>11</v>
      </c>
      <c r="AM539" s="72">
        <v>0</v>
      </c>
      <c r="AN539" s="72">
        <v>0</v>
      </c>
      <c r="AO539" s="74">
        <v>1</v>
      </c>
      <c r="AP539" s="74">
        <v>6</v>
      </c>
      <c r="AQ539" s="74">
        <v>57</v>
      </c>
      <c r="AR539" s="74">
        <v>0</v>
      </c>
      <c r="AS539" s="74">
        <v>0</v>
      </c>
    </row>
    <row r="540" spans="1:45">
      <c r="A540" t="s">
        <v>1808</v>
      </c>
      <c r="B540" t="s">
        <v>1784</v>
      </c>
      <c r="C540" t="s">
        <v>730</v>
      </c>
      <c r="D540" t="s">
        <v>1809</v>
      </c>
      <c r="E540" s="298" t="s">
        <v>28</v>
      </c>
      <c r="G540">
        <v>15</v>
      </c>
      <c r="H540" s="69">
        <f t="shared" si="8"/>
        <v>26</v>
      </c>
      <c r="I540" s="70">
        <v>11</v>
      </c>
      <c r="J540" s="70">
        <v>1</v>
      </c>
      <c r="K540" s="70">
        <v>1</v>
      </c>
      <c r="L540" s="70">
        <v>13</v>
      </c>
      <c r="M540" s="70">
        <v>0</v>
      </c>
      <c r="N540" s="70">
        <v>0</v>
      </c>
      <c r="O540" s="70">
        <v>0</v>
      </c>
      <c r="P540" s="72">
        <v>0</v>
      </c>
      <c r="Q540" s="72">
        <v>0</v>
      </c>
      <c r="R540" s="72">
        <v>0</v>
      </c>
      <c r="S540" s="72">
        <v>0</v>
      </c>
      <c r="T540" s="72">
        <v>6</v>
      </c>
      <c r="U540" s="72">
        <v>4</v>
      </c>
      <c r="V540" s="72">
        <v>0</v>
      </c>
      <c r="W540" s="72">
        <v>10</v>
      </c>
      <c r="X540" s="72">
        <v>14</v>
      </c>
      <c r="Y540" s="72">
        <v>3</v>
      </c>
      <c r="Z540" s="72">
        <v>0</v>
      </c>
      <c r="AA540" s="72">
        <v>17</v>
      </c>
      <c r="AB540" s="72">
        <v>0</v>
      </c>
      <c r="AC540" s="72">
        <v>0</v>
      </c>
      <c r="AD540" s="72">
        <v>0</v>
      </c>
      <c r="AE540" s="72">
        <v>0</v>
      </c>
      <c r="AF540" s="72">
        <v>0</v>
      </c>
      <c r="AG540" s="72">
        <v>0</v>
      </c>
      <c r="AH540" s="72">
        <v>0</v>
      </c>
      <c r="AI540" s="72">
        <v>0</v>
      </c>
      <c r="AJ540" s="70">
        <v>1</v>
      </c>
      <c r="AK540" s="73">
        <v>0</v>
      </c>
      <c r="AL540" s="73">
        <v>3</v>
      </c>
      <c r="AM540" s="72">
        <v>11</v>
      </c>
      <c r="AN540" s="72">
        <v>11</v>
      </c>
      <c r="AO540" s="74">
        <v>1</v>
      </c>
      <c r="AP540" s="74">
        <v>4</v>
      </c>
      <c r="AQ540" s="74">
        <v>23</v>
      </c>
      <c r="AR540" s="74">
        <v>0</v>
      </c>
      <c r="AS540" s="74">
        <v>0</v>
      </c>
    </row>
    <row r="541" spans="1:45">
      <c r="A541" t="s">
        <v>1810</v>
      </c>
      <c r="B541" t="s">
        <v>1784</v>
      </c>
      <c r="C541" t="s">
        <v>727</v>
      </c>
      <c r="D541" t="s">
        <v>1811</v>
      </c>
      <c r="E541" s="298" t="s">
        <v>28</v>
      </c>
      <c r="G541">
        <v>10</v>
      </c>
      <c r="H541" s="69">
        <f t="shared" si="8"/>
        <v>15</v>
      </c>
      <c r="I541" s="70">
        <v>5</v>
      </c>
      <c r="J541" s="70">
        <v>1</v>
      </c>
      <c r="K541" s="70">
        <v>1</v>
      </c>
      <c r="L541" s="70">
        <v>7</v>
      </c>
      <c r="M541" s="70">
        <v>0</v>
      </c>
      <c r="N541" s="70">
        <v>1</v>
      </c>
      <c r="O541" s="70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11</v>
      </c>
      <c r="Y541" s="72">
        <v>3</v>
      </c>
      <c r="Z541" s="72">
        <v>0</v>
      </c>
      <c r="AA541" s="72">
        <v>14</v>
      </c>
      <c r="AB541" s="72">
        <v>0</v>
      </c>
      <c r="AC541" s="72">
        <v>0</v>
      </c>
      <c r="AD541" s="72">
        <v>0</v>
      </c>
      <c r="AE541" s="72">
        <v>0</v>
      </c>
      <c r="AF541" s="72">
        <v>0</v>
      </c>
      <c r="AG541" s="72">
        <v>0</v>
      </c>
      <c r="AH541" s="72">
        <v>0</v>
      </c>
      <c r="AI541" s="72">
        <v>0</v>
      </c>
      <c r="AJ541" s="70">
        <v>1</v>
      </c>
      <c r="AK541" s="73">
        <v>0</v>
      </c>
      <c r="AL541" s="73">
        <v>3</v>
      </c>
      <c r="AM541" s="72">
        <v>15</v>
      </c>
      <c r="AN541" s="72">
        <v>2</v>
      </c>
      <c r="AO541" s="74">
        <v>1</v>
      </c>
      <c r="AP541" s="74">
        <v>3</v>
      </c>
      <c r="AQ541" s="74">
        <v>17</v>
      </c>
      <c r="AR541" s="74">
        <v>0</v>
      </c>
      <c r="AS541" s="74">
        <v>0</v>
      </c>
    </row>
    <row r="542" spans="1:45">
      <c r="A542" t="s">
        <v>1812</v>
      </c>
      <c r="B542" t="s">
        <v>1784</v>
      </c>
      <c r="C542" t="s">
        <v>727</v>
      </c>
      <c r="D542" t="s">
        <v>1813</v>
      </c>
      <c r="E542" s="298" t="s">
        <v>28</v>
      </c>
      <c r="G542">
        <v>9</v>
      </c>
      <c r="H542" s="69">
        <f t="shared" si="8"/>
        <v>12</v>
      </c>
      <c r="I542" s="70">
        <v>4</v>
      </c>
      <c r="J542" s="70">
        <v>0</v>
      </c>
      <c r="K542" s="70">
        <v>1</v>
      </c>
      <c r="L542" s="70">
        <v>5</v>
      </c>
      <c r="M542" s="70">
        <v>0</v>
      </c>
      <c r="N542" s="70">
        <v>2</v>
      </c>
      <c r="O542" s="70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5</v>
      </c>
      <c r="Y542" s="72">
        <v>5</v>
      </c>
      <c r="Z542" s="72">
        <v>0</v>
      </c>
      <c r="AA542" s="72">
        <v>10</v>
      </c>
      <c r="AB542" s="72">
        <v>3</v>
      </c>
      <c r="AC542" s="72">
        <v>0</v>
      </c>
      <c r="AD542" s="72">
        <v>0</v>
      </c>
      <c r="AE542" s="72">
        <v>3</v>
      </c>
      <c r="AF542" s="72">
        <v>0</v>
      </c>
      <c r="AG542" s="72">
        <v>0</v>
      </c>
      <c r="AH542" s="72">
        <v>0</v>
      </c>
      <c r="AI542" s="72">
        <v>0</v>
      </c>
      <c r="AJ542" s="70">
        <v>1</v>
      </c>
      <c r="AK542" s="73">
        <v>0</v>
      </c>
      <c r="AL542" s="73">
        <v>3</v>
      </c>
      <c r="AM542" s="72">
        <v>6</v>
      </c>
      <c r="AN542" s="72">
        <v>6</v>
      </c>
      <c r="AO542" s="74">
        <v>1</v>
      </c>
      <c r="AP542" s="74">
        <v>3</v>
      </c>
      <c r="AQ542" s="74">
        <v>10</v>
      </c>
      <c r="AR542" s="74">
        <v>0</v>
      </c>
      <c r="AS542" s="74">
        <v>0</v>
      </c>
    </row>
    <row r="543" spans="1:45">
      <c r="A543" t="s">
        <v>1814</v>
      </c>
      <c r="B543" t="s">
        <v>1784</v>
      </c>
      <c r="C543" t="s">
        <v>724</v>
      </c>
      <c r="D543" t="s">
        <v>1815</v>
      </c>
      <c r="E543" s="298" t="s">
        <v>28</v>
      </c>
      <c r="G543">
        <v>26</v>
      </c>
      <c r="H543" s="69">
        <f t="shared" si="8"/>
        <v>44</v>
      </c>
      <c r="I543" s="70">
        <v>13</v>
      </c>
      <c r="J543" s="70">
        <v>8</v>
      </c>
      <c r="K543" s="70">
        <v>0</v>
      </c>
      <c r="L543" s="70">
        <v>21</v>
      </c>
      <c r="M543" s="70">
        <v>2</v>
      </c>
      <c r="N543" s="70">
        <v>0</v>
      </c>
      <c r="O543" s="70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29</v>
      </c>
      <c r="U543" s="72">
        <v>6</v>
      </c>
      <c r="V543" s="72">
        <v>0</v>
      </c>
      <c r="W543" s="72">
        <v>35</v>
      </c>
      <c r="X543" s="72">
        <v>6</v>
      </c>
      <c r="Y543" s="72">
        <v>6</v>
      </c>
      <c r="Z543" s="72">
        <v>0</v>
      </c>
      <c r="AA543" s="72">
        <v>12</v>
      </c>
      <c r="AB543" s="72">
        <v>0</v>
      </c>
      <c r="AC543" s="72">
        <v>0</v>
      </c>
      <c r="AD543" s="72">
        <v>0</v>
      </c>
      <c r="AE543" s="72">
        <v>0</v>
      </c>
      <c r="AF543" s="72">
        <v>4</v>
      </c>
      <c r="AG543" s="72">
        <v>0</v>
      </c>
      <c r="AH543" s="72">
        <v>0</v>
      </c>
      <c r="AI543" s="72">
        <v>4</v>
      </c>
      <c r="AJ543" s="70">
        <v>1</v>
      </c>
      <c r="AK543" s="73">
        <v>0</v>
      </c>
      <c r="AL543" s="73">
        <v>11</v>
      </c>
      <c r="AM543" s="72">
        <v>61</v>
      </c>
      <c r="AN543" s="72">
        <v>0</v>
      </c>
      <c r="AO543" s="74">
        <v>1</v>
      </c>
      <c r="AP543" s="74">
        <v>11</v>
      </c>
      <c r="AQ543" s="74">
        <v>61</v>
      </c>
      <c r="AR543" s="74">
        <v>0</v>
      </c>
      <c r="AS543" s="74">
        <v>0</v>
      </c>
    </row>
    <row r="544" spans="1:45">
      <c r="A544" t="s">
        <v>1816</v>
      </c>
      <c r="B544" t="s">
        <v>1784</v>
      </c>
      <c r="C544" t="s">
        <v>730</v>
      </c>
      <c r="D544" t="s">
        <v>1817</v>
      </c>
      <c r="E544" s="298" t="s">
        <v>28</v>
      </c>
      <c r="G544">
        <v>24</v>
      </c>
      <c r="H544" s="69">
        <f t="shared" si="8"/>
        <v>44</v>
      </c>
      <c r="I544" s="70">
        <v>19</v>
      </c>
      <c r="J544" s="70">
        <v>2</v>
      </c>
      <c r="K544" s="70">
        <v>1</v>
      </c>
      <c r="L544" s="70">
        <v>22</v>
      </c>
      <c r="M544" s="70">
        <v>0</v>
      </c>
      <c r="N544" s="70">
        <v>0</v>
      </c>
      <c r="O544" s="70">
        <v>0</v>
      </c>
      <c r="P544" s="72">
        <v>4</v>
      </c>
      <c r="Q544" s="72">
        <v>4</v>
      </c>
      <c r="R544" s="72">
        <v>0</v>
      </c>
      <c r="S544" s="72">
        <v>8</v>
      </c>
      <c r="T544" s="72">
        <v>2</v>
      </c>
      <c r="U544" s="72">
        <v>1</v>
      </c>
      <c r="V544" s="72">
        <v>0</v>
      </c>
      <c r="W544" s="72">
        <v>3</v>
      </c>
      <c r="X544" s="72">
        <v>25</v>
      </c>
      <c r="Y544" s="72">
        <v>4</v>
      </c>
      <c r="Z544" s="72">
        <v>0</v>
      </c>
      <c r="AA544" s="72">
        <v>29</v>
      </c>
      <c r="AB544" s="72">
        <v>1</v>
      </c>
      <c r="AC544" s="72">
        <v>0</v>
      </c>
      <c r="AD544" s="72">
        <v>0</v>
      </c>
      <c r="AE544" s="72">
        <v>1</v>
      </c>
      <c r="AF544" s="72">
        <v>0</v>
      </c>
      <c r="AG544" s="72">
        <v>0</v>
      </c>
      <c r="AH544" s="72">
        <v>0</v>
      </c>
      <c r="AI544" s="72">
        <v>0</v>
      </c>
      <c r="AJ544" s="70">
        <v>1</v>
      </c>
      <c r="AK544" s="73">
        <v>0</v>
      </c>
      <c r="AL544" s="73">
        <v>4</v>
      </c>
      <c r="AM544" s="72">
        <v>28</v>
      </c>
      <c r="AN544" s="72">
        <v>2</v>
      </c>
      <c r="AO544" s="74">
        <v>4</v>
      </c>
      <c r="AP544" s="74">
        <v>5</v>
      </c>
      <c r="AQ544" s="74">
        <v>40</v>
      </c>
      <c r="AR544" s="74">
        <v>0</v>
      </c>
      <c r="AS544" s="74">
        <v>0</v>
      </c>
    </row>
    <row r="545" spans="1:45">
      <c r="A545" t="s">
        <v>1818</v>
      </c>
      <c r="B545" t="s">
        <v>1784</v>
      </c>
      <c r="C545" t="s">
        <v>724</v>
      </c>
      <c r="D545" t="s">
        <v>1819</v>
      </c>
      <c r="E545" s="298" t="s">
        <v>28</v>
      </c>
      <c r="G545">
        <v>104</v>
      </c>
      <c r="H545" s="69">
        <f t="shared" si="8"/>
        <v>170</v>
      </c>
      <c r="I545" s="70">
        <v>66</v>
      </c>
      <c r="J545" s="70">
        <v>1</v>
      </c>
      <c r="K545" s="70">
        <v>1</v>
      </c>
      <c r="L545" s="70">
        <v>68</v>
      </c>
      <c r="M545" s="70">
        <v>34</v>
      </c>
      <c r="N545" s="70">
        <v>0</v>
      </c>
      <c r="O545" s="70">
        <v>0</v>
      </c>
      <c r="P545" s="72">
        <v>26</v>
      </c>
      <c r="Q545" s="72">
        <v>0</v>
      </c>
      <c r="R545" s="72">
        <v>0</v>
      </c>
      <c r="S545" s="72">
        <v>26</v>
      </c>
      <c r="T545" s="72">
        <v>25</v>
      </c>
      <c r="U545" s="72">
        <v>1</v>
      </c>
      <c r="V545" s="72">
        <v>0</v>
      </c>
      <c r="W545" s="72">
        <v>26</v>
      </c>
      <c r="X545" s="72">
        <v>118</v>
      </c>
      <c r="Y545" s="72">
        <v>5</v>
      </c>
      <c r="Z545" s="72">
        <v>0</v>
      </c>
      <c r="AA545" s="72">
        <v>123</v>
      </c>
      <c r="AB545" s="72">
        <v>35</v>
      </c>
      <c r="AC545" s="72">
        <v>1</v>
      </c>
      <c r="AD545" s="72">
        <v>0</v>
      </c>
      <c r="AE545" s="72">
        <v>36</v>
      </c>
      <c r="AF545" s="72">
        <v>1</v>
      </c>
      <c r="AG545" s="72">
        <v>0</v>
      </c>
      <c r="AH545" s="72">
        <v>0</v>
      </c>
      <c r="AI545" s="72">
        <v>1</v>
      </c>
      <c r="AJ545" s="70">
        <v>1</v>
      </c>
      <c r="AK545" s="73">
        <v>0</v>
      </c>
      <c r="AL545" s="73">
        <v>29</v>
      </c>
      <c r="AM545" s="72">
        <v>139</v>
      </c>
      <c r="AN545" s="72">
        <v>4</v>
      </c>
      <c r="AO545" s="74">
        <v>6</v>
      </c>
      <c r="AP545" s="74">
        <v>13</v>
      </c>
      <c r="AQ545" s="74">
        <v>142</v>
      </c>
      <c r="AR545" s="74">
        <v>0</v>
      </c>
      <c r="AS545" s="74">
        <v>1</v>
      </c>
    </row>
    <row r="546" spans="1:45">
      <c r="A546" t="s">
        <v>1820</v>
      </c>
      <c r="B546" t="s">
        <v>1784</v>
      </c>
      <c r="C546" t="s">
        <v>724</v>
      </c>
      <c r="D546" t="s">
        <v>1821</v>
      </c>
      <c r="E546" s="298" t="s">
        <v>28</v>
      </c>
      <c r="G546">
        <v>26</v>
      </c>
      <c r="H546" s="69">
        <f t="shared" si="8"/>
        <v>48</v>
      </c>
      <c r="I546" s="70">
        <v>14</v>
      </c>
      <c r="J546" s="70">
        <v>8</v>
      </c>
      <c r="K546" s="70">
        <v>2</v>
      </c>
      <c r="L546" s="70">
        <v>24</v>
      </c>
      <c r="M546" s="70">
        <v>0</v>
      </c>
      <c r="N546" s="70">
        <v>0</v>
      </c>
      <c r="O546" s="70">
        <v>0</v>
      </c>
      <c r="P546" s="72">
        <v>1</v>
      </c>
      <c r="Q546" s="72">
        <v>2</v>
      </c>
      <c r="R546" s="72">
        <v>0</v>
      </c>
      <c r="S546" s="72">
        <v>3</v>
      </c>
      <c r="T546" s="72">
        <v>23</v>
      </c>
      <c r="U546" s="72">
        <v>9</v>
      </c>
      <c r="V546" s="72">
        <v>0</v>
      </c>
      <c r="W546" s="72">
        <v>32</v>
      </c>
      <c r="X546" s="72">
        <v>5</v>
      </c>
      <c r="Y546" s="72">
        <v>4</v>
      </c>
      <c r="Z546" s="72">
        <v>0</v>
      </c>
      <c r="AA546" s="72">
        <v>9</v>
      </c>
      <c r="AB546" s="72">
        <v>0</v>
      </c>
      <c r="AC546" s="72">
        <v>0</v>
      </c>
      <c r="AD546" s="72">
        <v>0</v>
      </c>
      <c r="AE546" s="72">
        <v>0</v>
      </c>
      <c r="AF546" s="72">
        <v>0</v>
      </c>
      <c r="AG546" s="72">
        <v>0</v>
      </c>
      <c r="AH546" s="72">
        <v>0</v>
      </c>
      <c r="AI546" s="72">
        <v>0</v>
      </c>
      <c r="AJ546" s="70">
        <v>1</v>
      </c>
      <c r="AK546" s="73">
        <v>0</v>
      </c>
      <c r="AL546" s="73">
        <v>13</v>
      </c>
      <c r="AM546" s="72">
        <v>49</v>
      </c>
      <c r="AN546" s="72">
        <v>2</v>
      </c>
      <c r="AO546" s="74">
        <v>1</v>
      </c>
      <c r="AP546" s="74">
        <v>13</v>
      </c>
      <c r="AQ546" s="74">
        <v>51</v>
      </c>
      <c r="AR546" s="74">
        <v>0</v>
      </c>
      <c r="AS546" s="74">
        <v>0</v>
      </c>
    </row>
    <row r="547" spans="1:45">
      <c r="A547" t="s">
        <v>1822</v>
      </c>
      <c r="B547" t="s">
        <v>1784</v>
      </c>
      <c r="C547" t="s">
        <v>727</v>
      </c>
      <c r="D547" t="s">
        <v>1823</v>
      </c>
      <c r="E547" s="298" t="s">
        <v>28</v>
      </c>
      <c r="G547">
        <v>22</v>
      </c>
      <c r="H547" s="69">
        <f t="shared" si="8"/>
        <v>40</v>
      </c>
      <c r="I547" s="70">
        <v>19</v>
      </c>
      <c r="J547" s="70">
        <v>0</v>
      </c>
      <c r="K547" s="70">
        <v>1</v>
      </c>
      <c r="L547" s="70">
        <v>20</v>
      </c>
      <c r="M547" s="70">
        <v>0</v>
      </c>
      <c r="N547" s="70">
        <v>0</v>
      </c>
      <c r="O547" s="70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6</v>
      </c>
      <c r="Y547" s="72">
        <v>2</v>
      </c>
      <c r="Z547" s="72">
        <v>0</v>
      </c>
      <c r="AA547" s="72">
        <v>8</v>
      </c>
      <c r="AB547" s="72">
        <v>25</v>
      </c>
      <c r="AC547" s="72">
        <v>2</v>
      </c>
      <c r="AD547" s="72">
        <v>0</v>
      </c>
      <c r="AE547" s="72">
        <v>27</v>
      </c>
      <c r="AF547" s="72">
        <v>0</v>
      </c>
      <c r="AG547" s="72">
        <v>0</v>
      </c>
      <c r="AH547" s="72">
        <v>0</v>
      </c>
      <c r="AI547" s="72">
        <v>0</v>
      </c>
      <c r="AJ547" s="70">
        <v>1</v>
      </c>
      <c r="AK547" s="73">
        <v>0</v>
      </c>
      <c r="AL547" s="73">
        <v>9</v>
      </c>
      <c r="AM547" s="72">
        <v>31</v>
      </c>
      <c r="AN547" s="72">
        <v>8</v>
      </c>
      <c r="AO547" s="74">
        <v>0</v>
      </c>
      <c r="AP547" s="74">
        <v>8</v>
      </c>
      <c r="AQ547" s="74">
        <v>39</v>
      </c>
      <c r="AR547" s="74">
        <v>0</v>
      </c>
      <c r="AS547" s="74">
        <v>0</v>
      </c>
    </row>
    <row r="548" spans="1:45">
      <c r="A548" t="s">
        <v>1824</v>
      </c>
      <c r="B548" t="s">
        <v>1784</v>
      </c>
      <c r="C548" t="s">
        <v>727</v>
      </c>
      <c r="D548" t="s">
        <v>1825</v>
      </c>
      <c r="E548" s="298" t="s">
        <v>28</v>
      </c>
      <c r="G548">
        <v>13</v>
      </c>
      <c r="H548" s="69">
        <f t="shared" si="8"/>
        <v>22</v>
      </c>
      <c r="I548" s="70">
        <v>10</v>
      </c>
      <c r="J548" s="70">
        <v>0</v>
      </c>
      <c r="K548" s="70">
        <v>1</v>
      </c>
      <c r="L548" s="70">
        <v>11</v>
      </c>
      <c r="M548" s="70">
        <v>0</v>
      </c>
      <c r="N548" s="70">
        <v>0</v>
      </c>
      <c r="O548" s="70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2</v>
      </c>
      <c r="Y548" s="72">
        <v>2</v>
      </c>
      <c r="Z548" s="72">
        <v>0</v>
      </c>
      <c r="AA548" s="72">
        <v>4</v>
      </c>
      <c r="AB548" s="72">
        <v>10</v>
      </c>
      <c r="AC548" s="72">
        <v>1</v>
      </c>
      <c r="AD548" s="72">
        <v>0</v>
      </c>
      <c r="AE548" s="72">
        <v>11</v>
      </c>
      <c r="AF548" s="72">
        <v>9</v>
      </c>
      <c r="AG548" s="72">
        <v>0</v>
      </c>
      <c r="AH548" s="72">
        <v>0</v>
      </c>
      <c r="AI548" s="72">
        <v>9</v>
      </c>
      <c r="AJ548" s="70">
        <v>1</v>
      </c>
      <c r="AK548" s="73">
        <v>0</v>
      </c>
      <c r="AL548" s="73">
        <v>9</v>
      </c>
      <c r="AM548" s="72">
        <v>41</v>
      </c>
      <c r="AN548" s="72">
        <v>4</v>
      </c>
      <c r="AO548" s="74">
        <v>0</v>
      </c>
      <c r="AP548" s="74">
        <v>6</v>
      </c>
      <c r="AQ548" s="74">
        <v>44</v>
      </c>
      <c r="AR548" s="74">
        <v>2</v>
      </c>
      <c r="AS548" s="74">
        <v>0</v>
      </c>
    </row>
    <row r="549" spans="1:45">
      <c r="A549" t="s">
        <v>1826</v>
      </c>
      <c r="B549" t="s">
        <v>1784</v>
      </c>
      <c r="C549" t="s">
        <v>727</v>
      </c>
      <c r="D549" t="s">
        <v>1827</v>
      </c>
      <c r="E549" s="298" t="s">
        <v>28</v>
      </c>
      <c r="G549">
        <v>8</v>
      </c>
      <c r="H549" s="69">
        <f t="shared" si="8"/>
        <v>11</v>
      </c>
      <c r="I549" s="70">
        <v>4</v>
      </c>
      <c r="J549" s="70">
        <v>0</v>
      </c>
      <c r="K549" s="70">
        <v>1</v>
      </c>
      <c r="L549" s="70">
        <v>5</v>
      </c>
      <c r="M549" s="70">
        <v>1</v>
      </c>
      <c r="N549" s="70">
        <v>0</v>
      </c>
      <c r="O549" s="70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6</v>
      </c>
      <c r="Y549" s="72">
        <v>3</v>
      </c>
      <c r="Z549" s="72">
        <v>0</v>
      </c>
      <c r="AA549" s="72">
        <v>9</v>
      </c>
      <c r="AB549" s="72">
        <v>4</v>
      </c>
      <c r="AC549" s="72">
        <v>0</v>
      </c>
      <c r="AD549" s="72">
        <v>0</v>
      </c>
      <c r="AE549" s="72">
        <v>4</v>
      </c>
      <c r="AF549" s="72">
        <v>0</v>
      </c>
      <c r="AG549" s="72">
        <v>0</v>
      </c>
      <c r="AH549" s="72">
        <v>0</v>
      </c>
      <c r="AI549" s="72">
        <v>0</v>
      </c>
      <c r="AJ549" s="70">
        <v>1</v>
      </c>
      <c r="AK549" s="73">
        <v>0</v>
      </c>
      <c r="AL549" s="73">
        <v>4</v>
      </c>
      <c r="AM549" s="72">
        <v>6</v>
      </c>
      <c r="AN549" s="72">
        <v>6</v>
      </c>
      <c r="AO549" s="74">
        <v>1</v>
      </c>
      <c r="AP549" s="74">
        <v>0</v>
      </c>
      <c r="AQ549" s="74">
        <v>9</v>
      </c>
      <c r="AR549" s="74">
        <v>0</v>
      </c>
      <c r="AS549" s="74">
        <v>0</v>
      </c>
    </row>
    <row r="550" spans="1:45">
      <c r="A550" t="s">
        <v>1828</v>
      </c>
      <c r="B550" t="s">
        <v>1784</v>
      </c>
      <c r="C550" t="s">
        <v>727</v>
      </c>
      <c r="D550" t="s">
        <v>1829</v>
      </c>
      <c r="E550" s="298" t="s">
        <v>28</v>
      </c>
      <c r="G550">
        <v>22</v>
      </c>
      <c r="H550" s="69">
        <f t="shared" si="8"/>
        <v>35</v>
      </c>
      <c r="I550" s="70">
        <v>14</v>
      </c>
      <c r="J550" s="70">
        <v>0</v>
      </c>
      <c r="K550" s="70">
        <v>1</v>
      </c>
      <c r="L550" s="70">
        <v>15</v>
      </c>
      <c r="M550" s="70">
        <v>5</v>
      </c>
      <c r="N550" s="70">
        <v>0</v>
      </c>
      <c r="O550" s="70">
        <v>0</v>
      </c>
      <c r="P550" s="72">
        <v>2</v>
      </c>
      <c r="Q550" s="72">
        <v>0</v>
      </c>
      <c r="R550" s="72">
        <v>0</v>
      </c>
      <c r="S550" s="72">
        <v>2</v>
      </c>
      <c r="T550" s="72">
        <v>0</v>
      </c>
      <c r="U550" s="72">
        <v>0</v>
      </c>
      <c r="V550" s="72">
        <v>0</v>
      </c>
      <c r="W550" s="72">
        <v>0</v>
      </c>
      <c r="X550" s="72">
        <v>36</v>
      </c>
      <c r="Y550" s="72">
        <v>3</v>
      </c>
      <c r="Z550" s="72">
        <v>0</v>
      </c>
      <c r="AA550" s="72">
        <v>39</v>
      </c>
      <c r="AB550" s="72">
        <v>3</v>
      </c>
      <c r="AC550" s="72">
        <v>1</v>
      </c>
      <c r="AD550" s="72">
        <v>0</v>
      </c>
      <c r="AE550" s="72">
        <v>4</v>
      </c>
      <c r="AF550" s="72">
        <v>6</v>
      </c>
      <c r="AG550" s="72">
        <v>0</v>
      </c>
      <c r="AH550" s="72">
        <v>0</v>
      </c>
      <c r="AI550" s="72">
        <v>6</v>
      </c>
      <c r="AJ550" s="70">
        <v>1</v>
      </c>
      <c r="AK550" s="73">
        <v>0</v>
      </c>
      <c r="AL550" s="73">
        <v>5</v>
      </c>
      <c r="AM550" s="72">
        <v>17</v>
      </c>
      <c r="AN550" s="72">
        <v>0</v>
      </c>
      <c r="AO550" s="74">
        <v>1</v>
      </c>
      <c r="AP550" s="74">
        <v>6</v>
      </c>
      <c r="AQ550" s="74">
        <v>18</v>
      </c>
      <c r="AR550" s="74">
        <v>0</v>
      </c>
      <c r="AS550" s="74">
        <v>0</v>
      </c>
    </row>
    <row r="551" spans="1:45">
      <c r="A551" t="s">
        <v>1830</v>
      </c>
      <c r="B551" t="s">
        <v>1784</v>
      </c>
      <c r="C551" t="s">
        <v>724</v>
      </c>
      <c r="D551" t="s">
        <v>1831</v>
      </c>
      <c r="E551" s="298" t="s">
        <v>28</v>
      </c>
      <c r="G551">
        <v>63</v>
      </c>
      <c r="H551" s="69">
        <f t="shared" si="8"/>
        <v>105</v>
      </c>
      <c r="I551" s="70">
        <v>36</v>
      </c>
      <c r="J551" s="70">
        <v>7</v>
      </c>
      <c r="K551" s="70">
        <v>1</v>
      </c>
      <c r="L551" s="70">
        <v>44</v>
      </c>
      <c r="M551" s="70">
        <v>15</v>
      </c>
      <c r="N551" s="70">
        <v>2</v>
      </c>
      <c r="O551" s="70">
        <v>0</v>
      </c>
      <c r="P551" s="72">
        <v>15</v>
      </c>
      <c r="Q551" s="72">
        <v>1</v>
      </c>
      <c r="R551" s="72">
        <v>0</v>
      </c>
      <c r="S551" s="72">
        <v>16</v>
      </c>
      <c r="T551" s="72">
        <v>1</v>
      </c>
      <c r="U551" s="72">
        <v>0</v>
      </c>
      <c r="V551" s="72">
        <v>0</v>
      </c>
      <c r="W551" s="72">
        <v>1</v>
      </c>
      <c r="X551" s="72">
        <v>53</v>
      </c>
      <c r="Y551" s="72">
        <v>16</v>
      </c>
      <c r="Z551" s="72">
        <v>0</v>
      </c>
      <c r="AA551" s="72">
        <v>69</v>
      </c>
      <c r="AB551" s="72">
        <v>24</v>
      </c>
      <c r="AC551" s="72">
        <v>4</v>
      </c>
      <c r="AD551" s="72">
        <v>0</v>
      </c>
      <c r="AE551" s="72">
        <v>28</v>
      </c>
      <c r="AF551" s="72">
        <v>7</v>
      </c>
      <c r="AG551" s="72">
        <v>0</v>
      </c>
      <c r="AH551" s="72">
        <v>0</v>
      </c>
      <c r="AI551" s="72">
        <v>7</v>
      </c>
      <c r="AJ551" s="70">
        <v>1</v>
      </c>
      <c r="AK551" s="73">
        <v>0</v>
      </c>
      <c r="AL551" s="73">
        <v>5</v>
      </c>
      <c r="AM551" s="72">
        <v>25</v>
      </c>
      <c r="AN551" s="72">
        <v>0</v>
      </c>
      <c r="AO551" s="74">
        <v>1</v>
      </c>
      <c r="AP551" s="74">
        <v>5</v>
      </c>
      <c r="AQ551" s="74">
        <v>25</v>
      </c>
      <c r="AR551" s="74">
        <v>0</v>
      </c>
      <c r="AS551" s="74">
        <v>0</v>
      </c>
    </row>
    <row r="552" spans="1:45">
      <c r="A552" t="s">
        <v>1832</v>
      </c>
      <c r="B552" t="s">
        <v>1784</v>
      </c>
      <c r="C552" t="s">
        <v>730</v>
      </c>
      <c r="D552" t="s">
        <v>1833</v>
      </c>
      <c r="E552" s="298" t="s">
        <v>28</v>
      </c>
      <c r="G552">
        <v>36</v>
      </c>
      <c r="H552" s="69">
        <f t="shared" si="8"/>
        <v>57</v>
      </c>
      <c r="I552" s="70">
        <v>22</v>
      </c>
      <c r="J552" s="70">
        <v>0</v>
      </c>
      <c r="K552" s="70">
        <v>1</v>
      </c>
      <c r="L552" s="70">
        <v>23</v>
      </c>
      <c r="M552" s="70">
        <v>11</v>
      </c>
      <c r="N552" s="70">
        <v>0</v>
      </c>
      <c r="O552" s="70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5</v>
      </c>
      <c r="Y552" s="72">
        <v>3</v>
      </c>
      <c r="Z552" s="72">
        <v>0</v>
      </c>
      <c r="AA552" s="72">
        <v>8</v>
      </c>
      <c r="AB552" s="72">
        <v>63</v>
      </c>
      <c r="AC552" s="72">
        <v>0</v>
      </c>
      <c r="AD552" s="72">
        <v>0</v>
      </c>
      <c r="AE552" s="72">
        <v>63</v>
      </c>
      <c r="AF552" s="72">
        <v>0</v>
      </c>
      <c r="AG552" s="72">
        <v>0</v>
      </c>
      <c r="AH552" s="72">
        <v>0</v>
      </c>
      <c r="AI552" s="72">
        <v>0</v>
      </c>
      <c r="AJ552" s="70">
        <v>1</v>
      </c>
      <c r="AK552" s="73">
        <v>0</v>
      </c>
      <c r="AL552" s="73">
        <v>3</v>
      </c>
      <c r="AM552" s="72">
        <v>19</v>
      </c>
      <c r="AN552" s="72">
        <v>3</v>
      </c>
      <c r="AO552" s="74">
        <v>1</v>
      </c>
      <c r="AP552" s="74">
        <v>4</v>
      </c>
      <c r="AQ552" s="74">
        <v>24</v>
      </c>
      <c r="AR552" s="74">
        <v>0</v>
      </c>
      <c r="AS552" s="74">
        <v>0</v>
      </c>
    </row>
    <row r="553" spans="1:45">
      <c r="A553" t="s">
        <v>1834</v>
      </c>
      <c r="B553" t="s">
        <v>1784</v>
      </c>
      <c r="C553" t="s">
        <v>727</v>
      </c>
      <c r="D553" t="s">
        <v>1835</v>
      </c>
      <c r="E553" s="298" t="s">
        <v>28</v>
      </c>
      <c r="G553">
        <v>40</v>
      </c>
      <c r="H553" s="69">
        <f t="shared" si="8"/>
        <v>65</v>
      </c>
      <c r="I553" s="70">
        <v>17</v>
      </c>
      <c r="J553" s="70">
        <v>9</v>
      </c>
      <c r="K553" s="70">
        <v>1</v>
      </c>
      <c r="L553" s="70">
        <v>27</v>
      </c>
      <c r="M553" s="70">
        <v>11</v>
      </c>
      <c r="N553" s="70">
        <v>0</v>
      </c>
      <c r="O553" s="70">
        <v>0</v>
      </c>
      <c r="P553" s="72">
        <v>0</v>
      </c>
      <c r="Q553" s="72">
        <v>0</v>
      </c>
      <c r="R553" s="72">
        <v>0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13</v>
      </c>
      <c r="Y553" s="72">
        <v>3</v>
      </c>
      <c r="Z553" s="72">
        <v>0</v>
      </c>
      <c r="AA553" s="72">
        <v>16</v>
      </c>
      <c r="AB553" s="72">
        <v>39</v>
      </c>
      <c r="AC553" s="72">
        <v>21</v>
      </c>
      <c r="AD553" s="72">
        <v>0</v>
      </c>
      <c r="AE553" s="72">
        <v>60</v>
      </c>
      <c r="AF553" s="72">
        <v>0</v>
      </c>
      <c r="AG553" s="72">
        <v>0</v>
      </c>
      <c r="AH553" s="72">
        <v>0</v>
      </c>
      <c r="AI553" s="72">
        <v>0</v>
      </c>
      <c r="AJ553" s="70">
        <v>1</v>
      </c>
      <c r="AK553" s="73">
        <v>0</v>
      </c>
      <c r="AL553" s="73">
        <v>7</v>
      </c>
      <c r="AM553" s="72">
        <v>43</v>
      </c>
      <c r="AN553" s="72">
        <v>0</v>
      </c>
      <c r="AO553" s="74">
        <v>1</v>
      </c>
      <c r="AP553" s="74">
        <v>7</v>
      </c>
      <c r="AQ553" s="74">
        <v>40</v>
      </c>
      <c r="AR553" s="74">
        <v>0</v>
      </c>
      <c r="AS553" s="74">
        <v>0</v>
      </c>
    </row>
    <row r="554" spans="1:45">
      <c r="A554" t="s">
        <v>1836</v>
      </c>
      <c r="B554" t="s">
        <v>1784</v>
      </c>
      <c r="C554" t="s">
        <v>727</v>
      </c>
      <c r="D554" t="s">
        <v>1837</v>
      </c>
      <c r="E554" s="298" t="s">
        <v>28</v>
      </c>
      <c r="G554">
        <v>23</v>
      </c>
      <c r="H554" s="69">
        <f t="shared" si="8"/>
        <v>38</v>
      </c>
      <c r="I554" s="70">
        <v>16</v>
      </c>
      <c r="J554" s="70">
        <v>0</v>
      </c>
      <c r="K554" s="70">
        <v>1</v>
      </c>
      <c r="L554" s="70">
        <v>17</v>
      </c>
      <c r="M554" s="70">
        <v>0</v>
      </c>
      <c r="N554" s="70">
        <v>4</v>
      </c>
      <c r="O554" s="70">
        <v>0</v>
      </c>
      <c r="P554" s="72">
        <v>24</v>
      </c>
      <c r="Q554" s="72">
        <v>4</v>
      </c>
      <c r="R554" s="72">
        <v>0</v>
      </c>
      <c r="S554" s="72">
        <v>28</v>
      </c>
      <c r="T554" s="72">
        <v>0</v>
      </c>
      <c r="U554" s="72">
        <v>0</v>
      </c>
      <c r="V554" s="72">
        <v>0</v>
      </c>
      <c r="W554" s="72">
        <v>0</v>
      </c>
      <c r="X554" s="72">
        <v>10</v>
      </c>
      <c r="Y554" s="72">
        <v>4</v>
      </c>
      <c r="Z554" s="72">
        <v>0</v>
      </c>
      <c r="AA554" s="72">
        <v>14</v>
      </c>
      <c r="AB554" s="72">
        <v>4</v>
      </c>
      <c r="AC554" s="72">
        <v>0</v>
      </c>
      <c r="AD554" s="72">
        <v>0</v>
      </c>
      <c r="AE554" s="72">
        <v>4</v>
      </c>
      <c r="AF554" s="72">
        <v>0</v>
      </c>
      <c r="AG554" s="72">
        <v>0</v>
      </c>
      <c r="AH554" s="72">
        <v>0</v>
      </c>
      <c r="AI554" s="72">
        <v>0</v>
      </c>
      <c r="AJ554" s="70">
        <v>1</v>
      </c>
      <c r="AK554" s="73">
        <v>0</v>
      </c>
      <c r="AL554" s="73">
        <v>6</v>
      </c>
      <c r="AM554" s="72">
        <v>34</v>
      </c>
      <c r="AN554" s="72">
        <v>6</v>
      </c>
      <c r="AO554" s="74">
        <v>0</v>
      </c>
      <c r="AP554" s="74">
        <v>6</v>
      </c>
      <c r="AQ554" s="74">
        <v>40</v>
      </c>
      <c r="AR554" s="74">
        <v>0</v>
      </c>
      <c r="AS554" s="74">
        <v>0</v>
      </c>
    </row>
    <row r="555" spans="1:45">
      <c r="A555" t="s">
        <v>1838</v>
      </c>
      <c r="B555" t="s">
        <v>1784</v>
      </c>
      <c r="C555" t="s">
        <v>727</v>
      </c>
      <c r="D555" t="s">
        <v>1839</v>
      </c>
      <c r="E555" s="298" t="s">
        <v>28</v>
      </c>
      <c r="G555">
        <v>7</v>
      </c>
      <c r="H555" s="69">
        <f t="shared" si="8"/>
        <v>10</v>
      </c>
      <c r="I555" s="70">
        <v>0</v>
      </c>
      <c r="J555" s="70">
        <v>4</v>
      </c>
      <c r="K555" s="70">
        <v>1</v>
      </c>
      <c r="L555" s="70">
        <v>5</v>
      </c>
      <c r="M555" s="70">
        <v>0</v>
      </c>
      <c r="N555" s="70">
        <v>0</v>
      </c>
      <c r="O555" s="70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2</v>
      </c>
      <c r="Y555" s="72">
        <v>5</v>
      </c>
      <c r="Z555" s="72">
        <v>0</v>
      </c>
      <c r="AA555" s="72">
        <v>7</v>
      </c>
      <c r="AB555" s="72">
        <v>1</v>
      </c>
      <c r="AC555" s="72">
        <v>4</v>
      </c>
      <c r="AD555" s="72">
        <v>0</v>
      </c>
      <c r="AE555" s="72">
        <v>5</v>
      </c>
      <c r="AF555" s="72">
        <v>0</v>
      </c>
      <c r="AG555" s="72">
        <v>0</v>
      </c>
      <c r="AH555" s="72">
        <v>0</v>
      </c>
      <c r="AI555" s="72">
        <v>0</v>
      </c>
      <c r="AJ555" s="70">
        <v>1</v>
      </c>
      <c r="AK555" s="73">
        <v>0</v>
      </c>
      <c r="AL555" s="73">
        <v>3</v>
      </c>
      <c r="AM555" s="72">
        <v>12</v>
      </c>
      <c r="AN555" s="72">
        <v>1</v>
      </c>
      <c r="AO555" s="74">
        <v>1</v>
      </c>
      <c r="AP555" s="74">
        <v>3</v>
      </c>
      <c r="AQ555" s="74">
        <v>13</v>
      </c>
      <c r="AR555" s="74">
        <v>0</v>
      </c>
      <c r="AS555" s="74">
        <v>0</v>
      </c>
    </row>
    <row r="556" spans="1:45">
      <c r="A556" t="s">
        <v>1840</v>
      </c>
      <c r="B556" t="s">
        <v>1784</v>
      </c>
      <c r="C556" t="s">
        <v>727</v>
      </c>
      <c r="D556" t="s">
        <v>1841</v>
      </c>
      <c r="E556" s="298" t="s">
        <v>28</v>
      </c>
      <c r="G556">
        <v>18</v>
      </c>
      <c r="H556" s="69">
        <f t="shared" si="8"/>
        <v>24</v>
      </c>
      <c r="I556" s="70">
        <v>7</v>
      </c>
      <c r="J556" s="70">
        <v>0</v>
      </c>
      <c r="K556" s="70">
        <v>1</v>
      </c>
      <c r="L556" s="70">
        <v>8</v>
      </c>
      <c r="M556" s="70">
        <v>8</v>
      </c>
      <c r="N556" s="70">
        <v>0</v>
      </c>
      <c r="O556" s="70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7</v>
      </c>
      <c r="Y556" s="72">
        <v>3</v>
      </c>
      <c r="Z556" s="72">
        <v>0</v>
      </c>
      <c r="AA556" s="72">
        <v>10</v>
      </c>
      <c r="AB556" s="72">
        <v>15</v>
      </c>
      <c r="AC556" s="72">
        <v>0</v>
      </c>
      <c r="AD556" s="72">
        <v>0</v>
      </c>
      <c r="AE556" s="72">
        <v>15</v>
      </c>
      <c r="AF556" s="72">
        <v>4</v>
      </c>
      <c r="AG556" s="72">
        <v>0</v>
      </c>
      <c r="AH556" s="72">
        <v>0</v>
      </c>
      <c r="AI556" s="72">
        <v>4</v>
      </c>
      <c r="AJ556" s="70">
        <v>1</v>
      </c>
      <c r="AK556" s="73">
        <v>0</v>
      </c>
      <c r="AL556" s="73">
        <v>2</v>
      </c>
      <c r="AM556" s="72">
        <v>8</v>
      </c>
      <c r="AN556" s="72">
        <v>0</v>
      </c>
      <c r="AO556" s="74">
        <v>1</v>
      </c>
      <c r="AP556" s="74">
        <v>3</v>
      </c>
      <c r="AQ556" s="74">
        <v>11</v>
      </c>
      <c r="AR556" s="74">
        <v>7</v>
      </c>
      <c r="AS556" s="74">
        <v>2</v>
      </c>
    </row>
    <row r="557" spans="1:45">
      <c r="A557" t="s">
        <v>1842</v>
      </c>
      <c r="B557" t="s">
        <v>1784</v>
      </c>
      <c r="C557" t="s">
        <v>727</v>
      </c>
      <c r="D557" t="s">
        <v>1843</v>
      </c>
      <c r="E557" s="298" t="s">
        <v>28</v>
      </c>
      <c r="G557">
        <v>15</v>
      </c>
      <c r="H557" s="69">
        <f t="shared" si="8"/>
        <v>21</v>
      </c>
      <c r="I557" s="70">
        <v>7</v>
      </c>
      <c r="J557" s="70">
        <v>0</v>
      </c>
      <c r="K557" s="70">
        <v>1</v>
      </c>
      <c r="L557" s="70">
        <v>8</v>
      </c>
      <c r="M557" s="70">
        <v>5</v>
      </c>
      <c r="N557" s="70">
        <v>0</v>
      </c>
      <c r="O557" s="70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2</v>
      </c>
      <c r="Y557" s="72">
        <v>2</v>
      </c>
      <c r="Z557" s="72">
        <v>0</v>
      </c>
      <c r="AA557" s="72">
        <v>4</v>
      </c>
      <c r="AB557" s="72">
        <v>15</v>
      </c>
      <c r="AC557" s="72">
        <v>1</v>
      </c>
      <c r="AD557" s="72">
        <v>0</v>
      </c>
      <c r="AE557" s="72">
        <v>16</v>
      </c>
      <c r="AF557" s="72">
        <v>7</v>
      </c>
      <c r="AG557" s="72">
        <v>0</v>
      </c>
      <c r="AH557" s="72">
        <v>0</v>
      </c>
      <c r="AI557" s="72">
        <v>7</v>
      </c>
      <c r="AJ557" s="70">
        <v>1</v>
      </c>
      <c r="AK557" s="73">
        <v>0</v>
      </c>
      <c r="AL557" s="73">
        <v>5</v>
      </c>
      <c r="AM557" s="72">
        <v>15</v>
      </c>
      <c r="AN557" s="72">
        <v>11</v>
      </c>
      <c r="AO557" s="74">
        <v>1</v>
      </c>
      <c r="AP557" s="74">
        <v>6</v>
      </c>
      <c r="AQ557" s="74">
        <v>26</v>
      </c>
      <c r="AR557" s="74">
        <v>0</v>
      </c>
      <c r="AS557" s="74">
        <v>0</v>
      </c>
    </row>
    <row r="558" spans="1:45">
      <c r="A558" t="s">
        <v>1844</v>
      </c>
      <c r="B558" t="s">
        <v>1784</v>
      </c>
      <c r="C558" t="s">
        <v>727</v>
      </c>
      <c r="D558" t="s">
        <v>1845</v>
      </c>
      <c r="E558" s="298" t="s">
        <v>28</v>
      </c>
      <c r="G558">
        <v>20</v>
      </c>
      <c r="H558" s="69">
        <f t="shared" si="8"/>
        <v>29</v>
      </c>
      <c r="I558" s="70">
        <v>10</v>
      </c>
      <c r="J558" s="70">
        <v>0</v>
      </c>
      <c r="K558" s="70">
        <v>1</v>
      </c>
      <c r="L558" s="70">
        <v>11</v>
      </c>
      <c r="M558" s="70">
        <v>7</v>
      </c>
      <c r="N558" s="70">
        <v>0</v>
      </c>
      <c r="O558" s="70">
        <v>0</v>
      </c>
      <c r="P558" s="72">
        <v>3</v>
      </c>
      <c r="Q558" s="72">
        <v>1</v>
      </c>
      <c r="R558" s="72">
        <v>0</v>
      </c>
      <c r="S558" s="72">
        <v>4</v>
      </c>
      <c r="T558" s="72">
        <v>0</v>
      </c>
      <c r="U558" s="72">
        <v>0</v>
      </c>
      <c r="V558" s="72">
        <v>0</v>
      </c>
      <c r="W558" s="72">
        <v>0</v>
      </c>
      <c r="X558" s="72">
        <v>8</v>
      </c>
      <c r="Y558" s="72">
        <v>0</v>
      </c>
      <c r="Z558" s="72">
        <v>0</v>
      </c>
      <c r="AA558" s="72">
        <v>8</v>
      </c>
      <c r="AB558" s="72">
        <v>8</v>
      </c>
      <c r="AC558" s="72">
        <v>0</v>
      </c>
      <c r="AD558" s="72">
        <v>0</v>
      </c>
      <c r="AE558" s="72">
        <v>8</v>
      </c>
      <c r="AF558" s="72">
        <v>14</v>
      </c>
      <c r="AG558" s="72">
        <v>2</v>
      </c>
      <c r="AH558" s="72">
        <v>0</v>
      </c>
      <c r="AI558" s="72">
        <v>16</v>
      </c>
      <c r="AJ558" s="70">
        <v>1</v>
      </c>
      <c r="AK558" s="73">
        <v>0</v>
      </c>
      <c r="AL558" s="73">
        <v>2</v>
      </c>
      <c r="AM558" s="72">
        <v>7</v>
      </c>
      <c r="AN558" s="72">
        <v>1</v>
      </c>
      <c r="AO558" s="74">
        <v>0</v>
      </c>
      <c r="AP558" s="74">
        <v>0</v>
      </c>
      <c r="AQ558" s="74">
        <v>8</v>
      </c>
      <c r="AR558" s="74">
        <v>0</v>
      </c>
      <c r="AS558" s="74">
        <v>4</v>
      </c>
    </row>
    <row r="559" spans="1:45">
      <c r="A559" t="s">
        <v>1846</v>
      </c>
      <c r="B559" t="s">
        <v>1784</v>
      </c>
      <c r="C559" t="s">
        <v>727</v>
      </c>
      <c r="D559" t="s">
        <v>1847</v>
      </c>
      <c r="E559" s="298" t="s">
        <v>28</v>
      </c>
      <c r="G559">
        <v>6</v>
      </c>
      <c r="H559" s="69">
        <f t="shared" si="8"/>
        <v>8</v>
      </c>
      <c r="I559" s="70">
        <v>3</v>
      </c>
      <c r="J559" s="70">
        <v>0</v>
      </c>
      <c r="K559" s="70">
        <v>1</v>
      </c>
      <c r="L559" s="70">
        <v>4</v>
      </c>
      <c r="M559" s="70">
        <v>0</v>
      </c>
      <c r="N559" s="70">
        <v>0</v>
      </c>
      <c r="O559" s="70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0</v>
      </c>
      <c r="W559" s="72">
        <v>0</v>
      </c>
      <c r="X559" s="72">
        <v>7</v>
      </c>
      <c r="Y559" s="72">
        <v>3</v>
      </c>
      <c r="Z559" s="72">
        <v>0</v>
      </c>
      <c r="AA559" s="72">
        <v>10</v>
      </c>
      <c r="AB559" s="72">
        <v>0</v>
      </c>
      <c r="AC559" s="72">
        <v>0</v>
      </c>
      <c r="AD559" s="72">
        <v>0</v>
      </c>
      <c r="AE559" s="72">
        <v>0</v>
      </c>
      <c r="AF559" s="72">
        <v>0</v>
      </c>
      <c r="AG559" s="72">
        <v>0</v>
      </c>
      <c r="AH559" s="72">
        <v>0</v>
      </c>
      <c r="AI559" s="72">
        <v>0</v>
      </c>
      <c r="AJ559" s="70">
        <v>1</v>
      </c>
      <c r="AK559" s="73">
        <v>0</v>
      </c>
      <c r="AL559" s="73">
        <v>2</v>
      </c>
      <c r="AM559" s="72">
        <v>9</v>
      </c>
      <c r="AN559" s="72">
        <v>3</v>
      </c>
      <c r="AO559" s="74">
        <v>1</v>
      </c>
      <c r="AP559" s="74">
        <v>2</v>
      </c>
      <c r="AQ559" s="74">
        <v>10</v>
      </c>
      <c r="AR559" s="74">
        <v>0</v>
      </c>
      <c r="AS559" s="74">
        <v>0</v>
      </c>
    </row>
    <row r="560" spans="1:45">
      <c r="A560" t="s">
        <v>1848</v>
      </c>
      <c r="B560" t="s">
        <v>1784</v>
      </c>
      <c r="C560" t="s">
        <v>727</v>
      </c>
      <c r="D560" t="s">
        <v>1849</v>
      </c>
      <c r="E560" s="298" t="s">
        <v>28</v>
      </c>
      <c r="G560">
        <v>18</v>
      </c>
      <c r="H560" s="69">
        <f t="shared" si="8"/>
        <v>32</v>
      </c>
      <c r="I560" s="70">
        <v>15</v>
      </c>
      <c r="J560" s="70">
        <v>0</v>
      </c>
      <c r="K560" s="70">
        <v>1</v>
      </c>
      <c r="L560" s="70">
        <v>16</v>
      </c>
      <c r="M560" s="70">
        <v>0</v>
      </c>
      <c r="N560" s="70">
        <v>0</v>
      </c>
      <c r="O560" s="70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32</v>
      </c>
      <c r="Y560" s="72">
        <v>3</v>
      </c>
      <c r="Z560" s="72">
        <v>0</v>
      </c>
      <c r="AA560" s="72">
        <v>35</v>
      </c>
      <c r="AB560" s="72">
        <v>2</v>
      </c>
      <c r="AC560" s="72">
        <v>0</v>
      </c>
      <c r="AD560" s="72">
        <v>0</v>
      </c>
      <c r="AE560" s="72">
        <v>2</v>
      </c>
      <c r="AF560" s="72">
        <v>0</v>
      </c>
      <c r="AG560" s="72">
        <v>0</v>
      </c>
      <c r="AH560" s="72">
        <v>0</v>
      </c>
      <c r="AI560" s="72">
        <v>0</v>
      </c>
      <c r="AJ560" s="70">
        <v>1</v>
      </c>
      <c r="AK560" s="73">
        <v>0</v>
      </c>
      <c r="AL560" s="73">
        <v>5</v>
      </c>
      <c r="AM560" s="72">
        <v>12</v>
      </c>
      <c r="AN560" s="72">
        <v>26</v>
      </c>
      <c r="AO560" s="74">
        <v>1</v>
      </c>
      <c r="AP560" s="74">
        <v>6</v>
      </c>
      <c r="AQ560" s="74">
        <v>38</v>
      </c>
      <c r="AR560" s="74">
        <v>0</v>
      </c>
      <c r="AS560" s="74">
        <v>0</v>
      </c>
    </row>
    <row r="561" spans="1:45">
      <c r="A561" t="s">
        <v>1850</v>
      </c>
      <c r="B561" t="s">
        <v>1784</v>
      </c>
      <c r="C561" t="s">
        <v>727</v>
      </c>
      <c r="D561" t="s">
        <v>1851</v>
      </c>
      <c r="E561" s="298" t="s">
        <v>28</v>
      </c>
      <c r="G561">
        <v>8</v>
      </c>
      <c r="H561" s="69">
        <f t="shared" si="8"/>
        <v>12</v>
      </c>
      <c r="I561" s="70">
        <v>5</v>
      </c>
      <c r="J561" s="70">
        <v>0</v>
      </c>
      <c r="K561" s="70">
        <v>1</v>
      </c>
      <c r="L561" s="70">
        <v>6</v>
      </c>
      <c r="M561" s="70">
        <v>0</v>
      </c>
      <c r="N561" s="70">
        <v>0</v>
      </c>
      <c r="O561" s="70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0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11</v>
      </c>
      <c r="AC561" s="72">
        <v>1</v>
      </c>
      <c r="AD561" s="72">
        <v>0</v>
      </c>
      <c r="AE561" s="72">
        <v>12</v>
      </c>
      <c r="AF561" s="72">
        <v>0</v>
      </c>
      <c r="AG561" s="72">
        <v>0</v>
      </c>
      <c r="AH561" s="72">
        <v>0</v>
      </c>
      <c r="AI561" s="72">
        <v>0</v>
      </c>
      <c r="AJ561" s="70">
        <v>1</v>
      </c>
      <c r="AK561" s="73">
        <v>0</v>
      </c>
      <c r="AL561" s="73">
        <v>3</v>
      </c>
      <c r="AM561" s="72">
        <v>18</v>
      </c>
      <c r="AN561" s="72">
        <v>4</v>
      </c>
      <c r="AO561" s="74">
        <v>0</v>
      </c>
      <c r="AP561" s="74">
        <v>3</v>
      </c>
      <c r="AQ561" s="74">
        <v>22</v>
      </c>
      <c r="AR561" s="74">
        <v>0</v>
      </c>
      <c r="AS561" s="74">
        <v>0</v>
      </c>
    </row>
    <row r="562" spans="1:45">
      <c r="A562" t="s">
        <v>1852</v>
      </c>
      <c r="B562" t="s">
        <v>1784</v>
      </c>
      <c r="C562" t="s">
        <v>727</v>
      </c>
      <c r="D562" t="s">
        <v>1853</v>
      </c>
      <c r="E562" s="298" t="s">
        <v>28</v>
      </c>
      <c r="G562">
        <v>16</v>
      </c>
      <c r="H562" s="69">
        <f t="shared" si="8"/>
        <v>24</v>
      </c>
      <c r="I562" s="70">
        <v>9</v>
      </c>
      <c r="J562" s="70">
        <v>0</v>
      </c>
      <c r="K562" s="70">
        <v>1</v>
      </c>
      <c r="L562" s="70">
        <v>10</v>
      </c>
      <c r="M562" s="70">
        <v>4</v>
      </c>
      <c r="N562" s="70">
        <v>0</v>
      </c>
      <c r="O562" s="70">
        <v>0</v>
      </c>
      <c r="P562" s="72">
        <v>4</v>
      </c>
      <c r="Q562" s="72">
        <v>0</v>
      </c>
      <c r="R562" s="72">
        <v>0</v>
      </c>
      <c r="S562" s="72">
        <v>4</v>
      </c>
      <c r="T562" s="72">
        <v>0</v>
      </c>
      <c r="U562" s="72">
        <v>0</v>
      </c>
      <c r="V562" s="72">
        <v>0</v>
      </c>
      <c r="W562" s="72">
        <v>0</v>
      </c>
      <c r="X562" s="72">
        <v>7</v>
      </c>
      <c r="Y562" s="72">
        <v>3</v>
      </c>
      <c r="Z562" s="72">
        <v>0</v>
      </c>
      <c r="AA562" s="72">
        <v>10</v>
      </c>
      <c r="AB562" s="72">
        <v>7</v>
      </c>
      <c r="AC562" s="72">
        <v>0</v>
      </c>
      <c r="AD562" s="72">
        <v>0</v>
      </c>
      <c r="AE562" s="72">
        <v>7</v>
      </c>
      <c r="AF562" s="72">
        <v>7</v>
      </c>
      <c r="AG562" s="72">
        <v>0</v>
      </c>
      <c r="AH562" s="72">
        <v>0</v>
      </c>
      <c r="AI562" s="72">
        <v>7</v>
      </c>
      <c r="AJ562" s="70">
        <v>1</v>
      </c>
      <c r="AK562" s="73">
        <v>0</v>
      </c>
      <c r="AL562" s="73">
        <v>12</v>
      </c>
      <c r="AM562" s="72">
        <v>17</v>
      </c>
      <c r="AN562" s="72">
        <v>0</v>
      </c>
      <c r="AO562" s="74">
        <v>0</v>
      </c>
      <c r="AP562" s="74">
        <v>3</v>
      </c>
      <c r="AQ562" s="74">
        <v>17</v>
      </c>
      <c r="AR562" s="74">
        <v>0</v>
      </c>
      <c r="AS562" s="74">
        <v>0</v>
      </c>
    </row>
    <row r="563" spans="1:45">
      <c r="A563" t="s">
        <v>1854</v>
      </c>
      <c r="B563" t="s">
        <v>1784</v>
      </c>
      <c r="C563" t="s">
        <v>727</v>
      </c>
      <c r="D563" t="s">
        <v>1855</v>
      </c>
      <c r="E563" s="298" t="s">
        <v>28</v>
      </c>
      <c r="G563">
        <v>6</v>
      </c>
      <c r="H563" s="69">
        <f t="shared" si="8"/>
        <v>6</v>
      </c>
      <c r="I563" s="70">
        <v>0</v>
      </c>
      <c r="J563" s="70">
        <v>1</v>
      </c>
      <c r="K563" s="70">
        <v>1</v>
      </c>
      <c r="L563" s="70">
        <v>2</v>
      </c>
      <c r="M563" s="70">
        <v>0</v>
      </c>
      <c r="N563" s="70">
        <v>2</v>
      </c>
      <c r="O563" s="70">
        <v>0</v>
      </c>
      <c r="P563" s="72">
        <v>0</v>
      </c>
      <c r="Q563" s="72">
        <v>0</v>
      </c>
      <c r="R563" s="72">
        <v>0</v>
      </c>
      <c r="S563" s="72">
        <v>0</v>
      </c>
      <c r="T563" s="72">
        <v>0</v>
      </c>
      <c r="U563" s="72">
        <v>0</v>
      </c>
      <c r="V563" s="72">
        <v>0</v>
      </c>
      <c r="W563" s="72">
        <v>0</v>
      </c>
      <c r="X563" s="72">
        <v>2</v>
      </c>
      <c r="Y563" s="72">
        <v>3</v>
      </c>
      <c r="Z563" s="72">
        <v>0</v>
      </c>
      <c r="AA563" s="72">
        <v>5</v>
      </c>
      <c r="AB563" s="72">
        <v>1</v>
      </c>
      <c r="AC563" s="72">
        <v>6</v>
      </c>
      <c r="AD563" s="72">
        <v>0</v>
      </c>
      <c r="AE563" s="72">
        <v>7</v>
      </c>
      <c r="AF563" s="72">
        <v>0</v>
      </c>
      <c r="AG563" s="72">
        <v>0</v>
      </c>
      <c r="AH563" s="72">
        <v>0</v>
      </c>
      <c r="AI563" s="72">
        <v>0</v>
      </c>
      <c r="AJ563" s="70">
        <v>1</v>
      </c>
      <c r="AK563" s="73">
        <v>0</v>
      </c>
      <c r="AL563" s="73">
        <v>6</v>
      </c>
      <c r="AM563" s="72">
        <v>9</v>
      </c>
      <c r="AN563" s="72">
        <v>0</v>
      </c>
      <c r="AO563" s="74">
        <v>0</v>
      </c>
      <c r="AP563" s="74">
        <v>5</v>
      </c>
      <c r="AQ563" s="74">
        <v>8</v>
      </c>
      <c r="AR563" s="74">
        <v>0</v>
      </c>
      <c r="AS563" s="74">
        <v>0</v>
      </c>
    </row>
    <row r="564" spans="1:45">
      <c r="A564" t="s">
        <v>1856</v>
      </c>
      <c r="B564" t="s">
        <v>1784</v>
      </c>
      <c r="C564" t="s">
        <v>727</v>
      </c>
      <c r="D564" t="s">
        <v>1857</v>
      </c>
      <c r="E564" s="298" t="s">
        <v>28</v>
      </c>
      <c r="G564">
        <v>7</v>
      </c>
      <c r="H564" s="69">
        <f t="shared" si="8"/>
        <v>9</v>
      </c>
      <c r="I564" s="70">
        <v>3</v>
      </c>
      <c r="J564" s="70">
        <v>0</v>
      </c>
      <c r="K564" s="70">
        <v>1</v>
      </c>
      <c r="L564" s="70">
        <v>4</v>
      </c>
      <c r="M564" s="70">
        <v>1</v>
      </c>
      <c r="N564" s="70">
        <v>0</v>
      </c>
      <c r="O564" s="70">
        <v>0</v>
      </c>
      <c r="P564" s="72">
        <v>0</v>
      </c>
      <c r="Q564" s="72">
        <v>0</v>
      </c>
      <c r="R564" s="72">
        <v>0</v>
      </c>
      <c r="S564" s="72">
        <v>0</v>
      </c>
      <c r="T564" s="72">
        <v>0</v>
      </c>
      <c r="U564" s="72">
        <v>0</v>
      </c>
      <c r="V564" s="72">
        <v>0</v>
      </c>
      <c r="W564" s="72">
        <v>0</v>
      </c>
      <c r="X564" s="72">
        <v>4</v>
      </c>
      <c r="Y564" s="72">
        <v>2</v>
      </c>
      <c r="Z564" s="72">
        <v>0</v>
      </c>
      <c r="AA564" s="72">
        <v>6</v>
      </c>
      <c r="AB564" s="72">
        <v>8</v>
      </c>
      <c r="AC564" s="72">
        <v>1</v>
      </c>
      <c r="AD564" s="72">
        <v>0</v>
      </c>
      <c r="AE564" s="72">
        <v>9</v>
      </c>
      <c r="AF564" s="72">
        <v>0</v>
      </c>
      <c r="AG564" s="72">
        <v>0</v>
      </c>
      <c r="AH564" s="72">
        <v>0</v>
      </c>
      <c r="AI564" s="72">
        <v>0</v>
      </c>
      <c r="AJ564" s="70">
        <v>1</v>
      </c>
      <c r="AK564" s="73">
        <v>0</v>
      </c>
      <c r="AL564" s="73">
        <v>4</v>
      </c>
      <c r="AM564" s="72">
        <v>1</v>
      </c>
      <c r="AN564" s="72">
        <v>11</v>
      </c>
      <c r="AO564" s="74">
        <v>1</v>
      </c>
      <c r="AP564" s="74">
        <v>4</v>
      </c>
      <c r="AQ564" s="74">
        <v>11</v>
      </c>
      <c r="AR564" s="74">
        <v>0</v>
      </c>
      <c r="AS564" s="74">
        <v>0</v>
      </c>
    </row>
    <row r="565" spans="1:45">
      <c r="A565" t="s">
        <v>1858</v>
      </c>
      <c r="B565" t="s">
        <v>1784</v>
      </c>
      <c r="C565" t="s">
        <v>727</v>
      </c>
      <c r="D565" t="s">
        <v>1859</v>
      </c>
      <c r="E565" s="298" t="s">
        <v>28</v>
      </c>
      <c r="G565">
        <v>6</v>
      </c>
      <c r="H565" s="69">
        <f t="shared" si="8"/>
        <v>7</v>
      </c>
      <c r="I565" s="70">
        <v>2</v>
      </c>
      <c r="J565" s="70">
        <v>0</v>
      </c>
      <c r="K565" s="70">
        <v>1</v>
      </c>
      <c r="L565" s="70">
        <v>3</v>
      </c>
      <c r="M565" s="70">
        <v>1</v>
      </c>
      <c r="N565" s="70">
        <v>0</v>
      </c>
      <c r="O565" s="70">
        <v>0</v>
      </c>
      <c r="P565" s="72">
        <v>0</v>
      </c>
      <c r="Q565" s="72">
        <v>0</v>
      </c>
      <c r="R565" s="72">
        <v>0</v>
      </c>
      <c r="S565" s="72">
        <v>0</v>
      </c>
      <c r="T565" s="72">
        <v>0</v>
      </c>
      <c r="U565" s="72">
        <v>0</v>
      </c>
      <c r="V565" s="72">
        <v>0</v>
      </c>
      <c r="W565" s="72">
        <v>0</v>
      </c>
      <c r="X565" s="72">
        <v>2</v>
      </c>
      <c r="Y565" s="72">
        <v>2</v>
      </c>
      <c r="Z565" s="72">
        <v>0</v>
      </c>
      <c r="AA565" s="72">
        <v>4</v>
      </c>
      <c r="AB565" s="72">
        <v>4</v>
      </c>
      <c r="AC565" s="72">
        <v>0</v>
      </c>
      <c r="AD565" s="72">
        <v>0</v>
      </c>
      <c r="AE565" s="72">
        <v>4</v>
      </c>
      <c r="AF565" s="72">
        <v>0</v>
      </c>
      <c r="AG565" s="72">
        <v>0</v>
      </c>
      <c r="AH565" s="72">
        <v>0</v>
      </c>
      <c r="AI565" s="72">
        <v>0</v>
      </c>
      <c r="AJ565" s="70">
        <v>1</v>
      </c>
      <c r="AK565" s="73">
        <v>0</v>
      </c>
      <c r="AL565" s="73">
        <v>2</v>
      </c>
      <c r="AM565" s="72">
        <v>3</v>
      </c>
      <c r="AN565" s="72">
        <v>9</v>
      </c>
      <c r="AO565" s="74">
        <v>1</v>
      </c>
      <c r="AP565" s="74">
        <v>2</v>
      </c>
      <c r="AQ565" s="74">
        <v>10</v>
      </c>
      <c r="AR565" s="74">
        <v>0</v>
      </c>
      <c r="AS565" s="74">
        <v>0</v>
      </c>
    </row>
    <row r="566" spans="1:45">
      <c r="A566" t="s">
        <v>1860</v>
      </c>
      <c r="B566" t="s">
        <v>1784</v>
      </c>
      <c r="C566" t="s">
        <v>727</v>
      </c>
      <c r="D566" t="s">
        <v>1861</v>
      </c>
      <c r="E566" s="298" t="s">
        <v>28</v>
      </c>
      <c r="G566">
        <v>9</v>
      </c>
      <c r="H566" s="69">
        <f t="shared" si="8"/>
        <v>14</v>
      </c>
      <c r="I566" s="70">
        <v>4</v>
      </c>
      <c r="J566" s="70">
        <v>2</v>
      </c>
      <c r="K566" s="70">
        <v>1</v>
      </c>
      <c r="L566" s="70">
        <v>7</v>
      </c>
      <c r="M566" s="70">
        <v>0</v>
      </c>
      <c r="N566" s="70">
        <v>0</v>
      </c>
      <c r="O566" s="70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2</v>
      </c>
      <c r="Y566" s="72">
        <v>2</v>
      </c>
      <c r="Z566" s="72">
        <v>0</v>
      </c>
      <c r="AA566" s="72">
        <v>4</v>
      </c>
      <c r="AB566" s="72">
        <v>9</v>
      </c>
      <c r="AC566" s="72">
        <v>2</v>
      </c>
      <c r="AD566" s="72">
        <v>0</v>
      </c>
      <c r="AE566" s="72">
        <v>11</v>
      </c>
      <c r="AF566" s="72">
        <v>0</v>
      </c>
      <c r="AG566" s="72">
        <v>0</v>
      </c>
      <c r="AH566" s="72">
        <v>0</v>
      </c>
      <c r="AI566" s="72">
        <v>0</v>
      </c>
      <c r="AJ566" s="70">
        <v>1</v>
      </c>
      <c r="AK566" s="73">
        <v>0</v>
      </c>
      <c r="AL566" s="73">
        <v>2</v>
      </c>
      <c r="AM566" s="72">
        <v>11</v>
      </c>
      <c r="AN566" s="72">
        <v>2</v>
      </c>
      <c r="AO566" s="74">
        <v>1</v>
      </c>
      <c r="AP566" s="74">
        <v>2</v>
      </c>
      <c r="AQ566" s="74">
        <v>13</v>
      </c>
      <c r="AR566" s="74">
        <v>0</v>
      </c>
      <c r="AS566" s="74">
        <v>0</v>
      </c>
    </row>
    <row r="567" spans="1:45">
      <c r="A567" t="s">
        <v>1862</v>
      </c>
      <c r="B567" t="s">
        <v>1784</v>
      </c>
      <c r="C567" t="s">
        <v>730</v>
      </c>
      <c r="D567" t="s">
        <v>1863</v>
      </c>
      <c r="E567" s="298" t="s">
        <v>28</v>
      </c>
      <c r="G567">
        <v>11</v>
      </c>
      <c r="H567" s="69">
        <f t="shared" si="8"/>
        <v>12</v>
      </c>
      <c r="I567" s="70">
        <v>2</v>
      </c>
      <c r="J567" s="70">
        <v>0</v>
      </c>
      <c r="K567" s="70">
        <v>1</v>
      </c>
      <c r="L567" s="70">
        <v>3</v>
      </c>
      <c r="M567" s="70">
        <v>6</v>
      </c>
      <c r="N567" s="70">
        <v>0</v>
      </c>
      <c r="O567" s="70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3</v>
      </c>
      <c r="Y567" s="72">
        <v>0</v>
      </c>
      <c r="Z567" s="72">
        <v>0</v>
      </c>
      <c r="AA567" s="72">
        <v>3</v>
      </c>
      <c r="AB567" s="72">
        <v>7</v>
      </c>
      <c r="AC567" s="72">
        <v>0</v>
      </c>
      <c r="AD567" s="72">
        <v>0</v>
      </c>
      <c r="AE567" s="72">
        <v>7</v>
      </c>
      <c r="AF567" s="72">
        <v>7</v>
      </c>
      <c r="AG567" s="72">
        <v>0</v>
      </c>
      <c r="AH567" s="72">
        <v>0</v>
      </c>
      <c r="AI567" s="72">
        <v>7</v>
      </c>
      <c r="AJ567" s="70">
        <v>1</v>
      </c>
      <c r="AK567" s="73">
        <v>0</v>
      </c>
      <c r="AL567" s="73">
        <v>2</v>
      </c>
      <c r="AM567" s="72">
        <v>18</v>
      </c>
      <c r="AN567" s="72">
        <v>0</v>
      </c>
      <c r="AO567" s="74">
        <v>0</v>
      </c>
      <c r="AP567" s="74">
        <v>4</v>
      </c>
      <c r="AQ567" s="74">
        <v>18</v>
      </c>
      <c r="AR567" s="74">
        <v>0</v>
      </c>
      <c r="AS567" s="74">
        <v>0</v>
      </c>
    </row>
    <row r="568" spans="1:45">
      <c r="A568" t="s">
        <v>1864</v>
      </c>
      <c r="B568" t="s">
        <v>1784</v>
      </c>
      <c r="C568" t="s">
        <v>727</v>
      </c>
      <c r="D568" t="s">
        <v>1865</v>
      </c>
      <c r="E568" s="298" t="s">
        <v>28</v>
      </c>
      <c r="G568">
        <v>15</v>
      </c>
      <c r="H568" s="69">
        <f t="shared" si="8"/>
        <v>26</v>
      </c>
      <c r="I568" s="70">
        <v>6</v>
      </c>
      <c r="J568" s="70">
        <v>2</v>
      </c>
      <c r="K568" s="70">
        <v>4</v>
      </c>
      <c r="L568" s="70">
        <v>12</v>
      </c>
      <c r="M568" s="70">
        <v>1</v>
      </c>
      <c r="N568" s="70">
        <v>0</v>
      </c>
      <c r="O568" s="70">
        <v>1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6</v>
      </c>
      <c r="Y568" s="72">
        <v>2</v>
      </c>
      <c r="Z568" s="72">
        <v>0</v>
      </c>
      <c r="AA568" s="72">
        <v>8</v>
      </c>
      <c r="AB568" s="72">
        <v>2</v>
      </c>
      <c r="AC568" s="72">
        <v>1</v>
      </c>
      <c r="AD568" s="72">
        <v>0</v>
      </c>
      <c r="AE568" s="72">
        <v>3</v>
      </c>
      <c r="AF568" s="72">
        <v>4</v>
      </c>
      <c r="AG568" s="72">
        <v>3</v>
      </c>
      <c r="AH568" s="72">
        <v>0</v>
      </c>
      <c r="AI568" s="72">
        <v>7</v>
      </c>
      <c r="AJ568" s="70">
        <v>1</v>
      </c>
      <c r="AK568" s="73">
        <v>0</v>
      </c>
      <c r="AL568" s="73">
        <v>9</v>
      </c>
      <c r="AM568" s="72">
        <v>24</v>
      </c>
      <c r="AN568" s="72">
        <v>2</v>
      </c>
      <c r="AO568" s="74">
        <v>0</v>
      </c>
      <c r="AP568" s="74">
        <v>6</v>
      </c>
      <c r="AQ568" s="74">
        <v>26</v>
      </c>
      <c r="AR568" s="74">
        <v>0</v>
      </c>
      <c r="AS568" s="74">
        <v>0</v>
      </c>
    </row>
    <row r="569" spans="1:45">
      <c r="A569" t="s">
        <v>1866</v>
      </c>
      <c r="B569" t="s">
        <v>1784</v>
      </c>
      <c r="C569" t="s">
        <v>727</v>
      </c>
      <c r="D569" t="s">
        <v>1867</v>
      </c>
      <c r="E569" s="298" t="s">
        <v>28</v>
      </c>
      <c r="G569">
        <v>10</v>
      </c>
      <c r="H569" s="69">
        <f t="shared" si="8"/>
        <v>12</v>
      </c>
      <c r="I569" s="70">
        <v>3</v>
      </c>
      <c r="J569" s="70">
        <v>0</v>
      </c>
      <c r="K569" s="70">
        <v>1</v>
      </c>
      <c r="L569" s="70">
        <v>4</v>
      </c>
      <c r="M569" s="70">
        <v>3</v>
      </c>
      <c r="N569" s="70">
        <v>1</v>
      </c>
      <c r="O569" s="70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2</v>
      </c>
      <c r="U569" s="72">
        <v>0</v>
      </c>
      <c r="V569" s="72">
        <v>0</v>
      </c>
      <c r="W569" s="72">
        <v>2</v>
      </c>
      <c r="X569" s="72">
        <v>13</v>
      </c>
      <c r="Y569" s="72">
        <v>5</v>
      </c>
      <c r="Z569" s="72">
        <v>0</v>
      </c>
      <c r="AA569" s="72">
        <v>18</v>
      </c>
      <c r="AB569" s="72">
        <v>0</v>
      </c>
      <c r="AC569" s="72">
        <v>0</v>
      </c>
      <c r="AD569" s="72">
        <v>0</v>
      </c>
      <c r="AE569" s="72">
        <v>0</v>
      </c>
      <c r="AF569" s="72">
        <v>0</v>
      </c>
      <c r="AG569" s="72">
        <v>0</v>
      </c>
      <c r="AH569" s="72">
        <v>0</v>
      </c>
      <c r="AI569" s="72">
        <v>0</v>
      </c>
      <c r="AJ569" s="70">
        <v>1</v>
      </c>
      <c r="AK569" s="73">
        <v>0</v>
      </c>
      <c r="AL569" s="73">
        <v>2</v>
      </c>
      <c r="AM569" s="72">
        <v>9</v>
      </c>
      <c r="AN569" s="72">
        <v>0</v>
      </c>
      <c r="AO569" s="74">
        <v>0</v>
      </c>
      <c r="AP569" s="74">
        <v>3</v>
      </c>
      <c r="AQ569" s="74">
        <v>9</v>
      </c>
      <c r="AR569" s="74">
        <v>0</v>
      </c>
      <c r="AS569" s="74">
        <v>0</v>
      </c>
    </row>
    <row r="570" spans="1:45">
      <c r="A570" t="s">
        <v>1868</v>
      </c>
      <c r="B570" t="s">
        <v>1784</v>
      </c>
      <c r="C570" t="s">
        <v>730</v>
      </c>
      <c r="D570" t="s">
        <v>1869</v>
      </c>
      <c r="E570" s="298" t="s">
        <v>28</v>
      </c>
      <c r="G570">
        <v>10</v>
      </c>
      <c r="H570" s="69">
        <f t="shared" si="8"/>
        <v>16</v>
      </c>
      <c r="I570" s="70">
        <v>0</v>
      </c>
      <c r="J570" s="70">
        <v>7</v>
      </c>
      <c r="K570" s="70">
        <v>1</v>
      </c>
      <c r="L570" s="70">
        <v>8</v>
      </c>
      <c r="M570" s="70">
        <v>0</v>
      </c>
      <c r="N570" s="70">
        <v>0</v>
      </c>
      <c r="O570" s="70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6</v>
      </c>
      <c r="Y570" s="72">
        <v>12</v>
      </c>
      <c r="Z570" s="72">
        <v>0</v>
      </c>
      <c r="AA570" s="72">
        <v>18</v>
      </c>
      <c r="AB570" s="72">
        <v>0</v>
      </c>
      <c r="AC570" s="72">
        <v>0</v>
      </c>
      <c r="AD570" s="72">
        <v>0</v>
      </c>
      <c r="AE570" s="72">
        <v>0</v>
      </c>
      <c r="AF570" s="72">
        <v>0</v>
      </c>
      <c r="AG570" s="72">
        <v>0</v>
      </c>
      <c r="AH570" s="72">
        <v>0</v>
      </c>
      <c r="AI570" s="72">
        <v>0</v>
      </c>
      <c r="AJ570" s="70">
        <v>1</v>
      </c>
      <c r="AK570" s="73">
        <v>0</v>
      </c>
      <c r="AL570" s="73">
        <v>5</v>
      </c>
      <c r="AM570" s="72">
        <v>11</v>
      </c>
      <c r="AN570" s="72">
        <v>1</v>
      </c>
      <c r="AO570" s="74">
        <v>2</v>
      </c>
      <c r="AP570" s="74">
        <v>5</v>
      </c>
      <c r="AQ570" s="74">
        <v>12</v>
      </c>
      <c r="AR570" s="74">
        <v>0</v>
      </c>
      <c r="AS570" s="74">
        <v>0</v>
      </c>
    </row>
    <row r="571" spans="1:45">
      <c r="A571" t="s">
        <v>1870</v>
      </c>
      <c r="B571" t="s">
        <v>1784</v>
      </c>
      <c r="C571" t="s">
        <v>727</v>
      </c>
      <c r="D571" t="s">
        <v>1871</v>
      </c>
      <c r="E571" s="298" t="s">
        <v>28</v>
      </c>
      <c r="G571">
        <v>14</v>
      </c>
      <c r="H571" s="69">
        <f t="shared" si="8"/>
        <v>19</v>
      </c>
      <c r="I571" s="70">
        <v>5</v>
      </c>
      <c r="J571" s="70">
        <v>1</v>
      </c>
      <c r="K571" s="70">
        <v>1</v>
      </c>
      <c r="L571" s="70">
        <v>7</v>
      </c>
      <c r="M571" s="70">
        <v>5</v>
      </c>
      <c r="N571" s="70">
        <v>0</v>
      </c>
      <c r="O571" s="70">
        <v>0</v>
      </c>
      <c r="P571" s="72">
        <v>0</v>
      </c>
      <c r="Q571" s="72">
        <v>0</v>
      </c>
      <c r="R571" s="72">
        <v>0</v>
      </c>
      <c r="S571" s="72">
        <v>0</v>
      </c>
      <c r="T571" s="72">
        <v>0</v>
      </c>
      <c r="U571" s="72">
        <v>0</v>
      </c>
      <c r="V571" s="72">
        <v>0</v>
      </c>
      <c r="W571" s="72">
        <v>0</v>
      </c>
      <c r="X571" s="72">
        <v>3</v>
      </c>
      <c r="Y571" s="72">
        <v>2</v>
      </c>
      <c r="Z571" s="72">
        <v>0</v>
      </c>
      <c r="AA571" s="72">
        <v>5</v>
      </c>
      <c r="AB571" s="72">
        <v>10</v>
      </c>
      <c r="AC571" s="72">
        <v>2</v>
      </c>
      <c r="AD571" s="72">
        <v>0</v>
      </c>
      <c r="AE571" s="72">
        <v>12</v>
      </c>
      <c r="AF571" s="72">
        <v>9</v>
      </c>
      <c r="AG571" s="72">
        <v>0</v>
      </c>
      <c r="AH571" s="72">
        <v>0</v>
      </c>
      <c r="AI571" s="72">
        <v>9</v>
      </c>
      <c r="AJ571" s="70">
        <v>1</v>
      </c>
      <c r="AK571" s="73">
        <v>0</v>
      </c>
      <c r="AL571" s="73">
        <v>4</v>
      </c>
      <c r="AM571" s="72">
        <v>12</v>
      </c>
      <c r="AN571" s="72">
        <v>2</v>
      </c>
      <c r="AO571" s="74">
        <v>0</v>
      </c>
      <c r="AP571" s="74">
        <v>5</v>
      </c>
      <c r="AQ571" s="74">
        <v>14</v>
      </c>
      <c r="AR571" s="74">
        <v>2</v>
      </c>
      <c r="AS571" s="74">
        <v>0</v>
      </c>
    </row>
    <row r="572" spans="1:45">
      <c r="A572" t="s">
        <v>1872</v>
      </c>
      <c r="B572" t="s">
        <v>1784</v>
      </c>
      <c r="C572" t="s">
        <v>730</v>
      </c>
      <c r="D572" t="s">
        <v>1873</v>
      </c>
      <c r="E572" s="298" t="s">
        <v>28</v>
      </c>
      <c r="G572">
        <v>44</v>
      </c>
      <c r="H572" s="69">
        <f t="shared" si="8"/>
        <v>64</v>
      </c>
      <c r="I572" s="70">
        <v>21</v>
      </c>
      <c r="J572" s="70">
        <v>0</v>
      </c>
      <c r="K572" s="70">
        <v>1</v>
      </c>
      <c r="L572" s="70">
        <v>22</v>
      </c>
      <c r="M572" s="70">
        <v>20</v>
      </c>
      <c r="N572" s="70">
        <v>0</v>
      </c>
      <c r="O572" s="70">
        <v>0</v>
      </c>
      <c r="P572" s="72">
        <v>0</v>
      </c>
      <c r="Q572" s="72">
        <v>0</v>
      </c>
      <c r="R572" s="72">
        <v>0</v>
      </c>
      <c r="S572" s="72">
        <v>0</v>
      </c>
      <c r="T572" s="72">
        <v>1</v>
      </c>
      <c r="U572" s="72">
        <v>0</v>
      </c>
      <c r="V572" s="72">
        <v>0</v>
      </c>
      <c r="W572" s="72">
        <v>1</v>
      </c>
      <c r="X572" s="72">
        <v>46</v>
      </c>
      <c r="Y572" s="72">
        <v>3</v>
      </c>
      <c r="Z572" s="72">
        <v>0</v>
      </c>
      <c r="AA572" s="72">
        <v>49</v>
      </c>
      <c r="AB572" s="72">
        <v>20</v>
      </c>
      <c r="AC572" s="72">
        <v>0</v>
      </c>
      <c r="AD572" s="72">
        <v>0</v>
      </c>
      <c r="AE572" s="72">
        <v>20</v>
      </c>
      <c r="AF572" s="72">
        <v>14</v>
      </c>
      <c r="AG572" s="72">
        <v>0</v>
      </c>
      <c r="AH572" s="72">
        <v>0</v>
      </c>
      <c r="AI572" s="72">
        <v>14</v>
      </c>
      <c r="AJ572" s="70">
        <v>1</v>
      </c>
      <c r="AK572" s="73">
        <v>0</v>
      </c>
      <c r="AL572" s="73">
        <v>6</v>
      </c>
      <c r="AM572" s="72">
        <v>31</v>
      </c>
      <c r="AN572" s="72">
        <v>3</v>
      </c>
      <c r="AO572" s="74">
        <v>2</v>
      </c>
      <c r="AP572" s="74">
        <v>5</v>
      </c>
      <c r="AQ572" s="74">
        <v>34</v>
      </c>
      <c r="AR572" s="74">
        <v>0</v>
      </c>
      <c r="AS572" s="74">
        <v>0</v>
      </c>
    </row>
    <row r="573" spans="1:45" hidden="1">
      <c r="A573" t="s">
        <v>1874</v>
      </c>
      <c r="B573" t="s">
        <v>1784</v>
      </c>
      <c r="C573" t="s">
        <v>730</v>
      </c>
      <c r="D573" t="s">
        <v>1875</v>
      </c>
      <c r="E573" s="298" t="s">
        <v>2234</v>
      </c>
      <c r="G573">
        <v>0</v>
      </c>
      <c r="H573" s="69">
        <f t="shared" si="8"/>
        <v>60</v>
      </c>
      <c r="I573" s="70">
        <v>0</v>
      </c>
      <c r="J573" s="70">
        <v>0</v>
      </c>
      <c r="K573" s="70">
        <v>30</v>
      </c>
      <c r="L573" s="70">
        <v>30</v>
      </c>
      <c r="M573" s="70">
        <v>0</v>
      </c>
      <c r="N573" s="70">
        <v>0</v>
      </c>
      <c r="O573" s="70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>
        <v>0</v>
      </c>
      <c r="AG573" s="72">
        <v>0</v>
      </c>
      <c r="AH573" s="72">
        <v>0</v>
      </c>
      <c r="AI573" s="72">
        <v>0</v>
      </c>
      <c r="AJ573" s="70">
        <v>0</v>
      </c>
      <c r="AK573" s="73">
        <v>0</v>
      </c>
      <c r="AL573" s="73">
        <v>0</v>
      </c>
      <c r="AM573" s="72">
        <v>74</v>
      </c>
      <c r="AN573" s="72">
        <v>0</v>
      </c>
      <c r="AO573" s="74">
        <v>0</v>
      </c>
      <c r="AP573" s="74">
        <v>0</v>
      </c>
      <c r="AQ573" s="74">
        <v>0</v>
      </c>
      <c r="AR573" s="74">
        <v>0</v>
      </c>
      <c r="AS573" s="74">
        <v>0</v>
      </c>
    </row>
    <row r="574" spans="1:45">
      <c r="A574" t="s">
        <v>1876</v>
      </c>
      <c r="B574" t="s">
        <v>1784</v>
      </c>
      <c r="C574" t="s">
        <v>727</v>
      </c>
      <c r="D574" t="s">
        <v>1877</v>
      </c>
      <c r="E574" s="298" t="s">
        <v>28</v>
      </c>
      <c r="G574">
        <v>21</v>
      </c>
      <c r="H574" s="69">
        <f t="shared" si="8"/>
        <v>38</v>
      </c>
      <c r="I574" s="70">
        <v>16</v>
      </c>
      <c r="J574" s="70">
        <v>2</v>
      </c>
      <c r="K574" s="70">
        <v>1</v>
      </c>
      <c r="L574" s="70">
        <v>19</v>
      </c>
      <c r="M574" s="70">
        <v>0</v>
      </c>
      <c r="N574" s="70">
        <v>0</v>
      </c>
      <c r="O574" s="70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37</v>
      </c>
      <c r="U574" s="72">
        <v>3</v>
      </c>
      <c r="V574" s="72">
        <v>0</v>
      </c>
      <c r="W574" s="72">
        <v>40</v>
      </c>
      <c r="X574" s="72">
        <v>1</v>
      </c>
      <c r="Y574" s="72">
        <v>1</v>
      </c>
      <c r="Z574" s="72">
        <v>0</v>
      </c>
      <c r="AA574" s="72">
        <v>2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>
        <v>0</v>
      </c>
      <c r="AJ574" s="70">
        <v>1</v>
      </c>
      <c r="AK574" s="73">
        <v>0</v>
      </c>
      <c r="AL574" s="73">
        <v>13</v>
      </c>
      <c r="AM574" s="72">
        <v>77</v>
      </c>
      <c r="AN574" s="72">
        <v>0</v>
      </c>
      <c r="AO574" s="74">
        <v>0</v>
      </c>
      <c r="AP574" s="74">
        <v>13</v>
      </c>
      <c r="AQ574" s="74">
        <v>77</v>
      </c>
      <c r="AR574" s="74">
        <v>0</v>
      </c>
      <c r="AS574" s="74">
        <v>0</v>
      </c>
    </row>
    <row r="575" spans="1:45">
      <c r="A575" t="s">
        <v>1878</v>
      </c>
      <c r="B575" t="s">
        <v>1784</v>
      </c>
      <c r="C575" t="s">
        <v>730</v>
      </c>
      <c r="D575" t="s">
        <v>1879</v>
      </c>
      <c r="E575" s="298" t="s">
        <v>28</v>
      </c>
      <c r="G575">
        <v>23</v>
      </c>
      <c r="H575" s="69">
        <f t="shared" si="8"/>
        <v>42</v>
      </c>
      <c r="I575" s="70">
        <v>15</v>
      </c>
      <c r="J575" s="70">
        <v>5</v>
      </c>
      <c r="K575" s="70">
        <v>1</v>
      </c>
      <c r="L575" s="70">
        <v>21</v>
      </c>
      <c r="M575" s="70">
        <v>0</v>
      </c>
      <c r="N575" s="70">
        <v>0</v>
      </c>
      <c r="O575" s="70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7</v>
      </c>
      <c r="U575" s="72">
        <v>2</v>
      </c>
      <c r="V575" s="72">
        <v>0</v>
      </c>
      <c r="W575" s="72">
        <v>9</v>
      </c>
      <c r="X575" s="72">
        <v>15</v>
      </c>
      <c r="Y575" s="72">
        <v>7</v>
      </c>
      <c r="Z575" s="72">
        <v>0</v>
      </c>
      <c r="AA575" s="72">
        <v>22</v>
      </c>
      <c r="AB575" s="72">
        <v>9</v>
      </c>
      <c r="AC575" s="72">
        <v>2</v>
      </c>
      <c r="AD575" s="72">
        <v>0</v>
      </c>
      <c r="AE575" s="72">
        <v>11</v>
      </c>
      <c r="AF575" s="72">
        <v>0</v>
      </c>
      <c r="AG575" s="72">
        <v>0</v>
      </c>
      <c r="AH575" s="72">
        <v>0</v>
      </c>
      <c r="AI575" s="72">
        <v>0</v>
      </c>
      <c r="AJ575" s="70">
        <v>1</v>
      </c>
      <c r="AK575" s="73">
        <v>0</v>
      </c>
      <c r="AL575" s="73">
        <v>6</v>
      </c>
      <c r="AM575" s="72">
        <v>11</v>
      </c>
      <c r="AN575" s="72">
        <v>33</v>
      </c>
      <c r="AO575" s="74">
        <v>1</v>
      </c>
      <c r="AP575" s="74">
        <v>5</v>
      </c>
      <c r="AQ575" s="74">
        <v>46</v>
      </c>
      <c r="AR575" s="74">
        <v>0</v>
      </c>
      <c r="AS575" s="74">
        <v>0</v>
      </c>
    </row>
    <row r="576" spans="1:45">
      <c r="A576" t="s">
        <v>1880</v>
      </c>
      <c r="B576" t="s">
        <v>1784</v>
      </c>
      <c r="C576" t="s">
        <v>727</v>
      </c>
      <c r="D576" t="s">
        <v>1881</v>
      </c>
      <c r="E576" s="298" t="s">
        <v>28</v>
      </c>
      <c r="G576">
        <v>20</v>
      </c>
      <c r="H576" s="69">
        <f t="shared" si="8"/>
        <v>35</v>
      </c>
      <c r="I576" s="70">
        <v>10</v>
      </c>
      <c r="J576" s="70">
        <v>6</v>
      </c>
      <c r="K576" s="70">
        <v>1</v>
      </c>
      <c r="L576" s="70">
        <v>17</v>
      </c>
      <c r="M576" s="70">
        <v>1</v>
      </c>
      <c r="N576" s="70">
        <v>0</v>
      </c>
      <c r="O576" s="70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2</v>
      </c>
      <c r="Y576" s="72">
        <v>2</v>
      </c>
      <c r="Z576" s="72">
        <v>0</v>
      </c>
      <c r="AA576" s="72">
        <v>4</v>
      </c>
      <c r="AB576" s="72">
        <v>26</v>
      </c>
      <c r="AC576" s="72">
        <v>11</v>
      </c>
      <c r="AD576" s="72">
        <v>0</v>
      </c>
      <c r="AE576" s="72">
        <v>37</v>
      </c>
      <c r="AF576" s="72">
        <v>0</v>
      </c>
      <c r="AG576" s="72">
        <v>0</v>
      </c>
      <c r="AH576" s="72">
        <v>0</v>
      </c>
      <c r="AI576" s="72">
        <v>0</v>
      </c>
      <c r="AJ576" s="70">
        <v>1</v>
      </c>
      <c r="AK576" s="73">
        <v>0</v>
      </c>
      <c r="AL576" s="73">
        <v>7</v>
      </c>
      <c r="AM576" s="72">
        <v>50</v>
      </c>
      <c r="AN576" s="72">
        <v>6</v>
      </c>
      <c r="AO576" s="74">
        <v>1</v>
      </c>
      <c r="AP576" s="74">
        <v>7</v>
      </c>
      <c r="AQ576" s="74">
        <v>56</v>
      </c>
      <c r="AR576" s="74">
        <v>0</v>
      </c>
      <c r="AS576" s="74">
        <v>0</v>
      </c>
    </row>
    <row r="577" spans="1:45">
      <c r="A577" t="s">
        <v>1882</v>
      </c>
      <c r="B577" t="s">
        <v>1784</v>
      </c>
      <c r="C577" t="s">
        <v>730</v>
      </c>
      <c r="D577" t="s">
        <v>1883</v>
      </c>
      <c r="E577" s="298" t="s">
        <v>28</v>
      </c>
      <c r="G577">
        <v>21</v>
      </c>
      <c r="H577" s="69">
        <f t="shared" si="8"/>
        <v>38</v>
      </c>
      <c r="I577" s="70">
        <v>18</v>
      </c>
      <c r="J577" s="70">
        <v>0</v>
      </c>
      <c r="K577" s="70">
        <v>1</v>
      </c>
      <c r="L577" s="70">
        <v>19</v>
      </c>
      <c r="M577" s="70">
        <v>0</v>
      </c>
      <c r="N577" s="70">
        <v>0</v>
      </c>
      <c r="O577" s="70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12</v>
      </c>
      <c r="U577" s="72">
        <v>0</v>
      </c>
      <c r="V577" s="72">
        <v>0</v>
      </c>
      <c r="W577" s="72">
        <v>12</v>
      </c>
      <c r="X577" s="72">
        <v>26</v>
      </c>
      <c r="Y577" s="72">
        <v>2</v>
      </c>
      <c r="Z577" s="72">
        <v>0</v>
      </c>
      <c r="AA577" s="72">
        <v>28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0">
        <v>1</v>
      </c>
      <c r="AK577" s="73">
        <v>0</v>
      </c>
      <c r="AL577" s="73">
        <v>4</v>
      </c>
      <c r="AM577" s="72">
        <v>31</v>
      </c>
      <c r="AN577" s="72">
        <v>2</v>
      </c>
      <c r="AO577" s="74">
        <v>1</v>
      </c>
      <c r="AP577" s="74">
        <v>4</v>
      </c>
      <c r="AQ577" s="74">
        <v>33</v>
      </c>
      <c r="AR577" s="74">
        <v>0</v>
      </c>
      <c r="AS577" s="74">
        <v>0</v>
      </c>
    </row>
    <row r="578" spans="1:45">
      <c r="A578" t="s">
        <v>1884</v>
      </c>
      <c r="B578" t="s">
        <v>1784</v>
      </c>
      <c r="C578" t="s">
        <v>724</v>
      </c>
      <c r="D578" t="s">
        <v>1885</v>
      </c>
      <c r="E578" s="298" t="s">
        <v>28</v>
      </c>
      <c r="G578">
        <v>23</v>
      </c>
      <c r="H578" s="69">
        <f t="shared" si="8"/>
        <v>41</v>
      </c>
      <c r="I578" s="70">
        <v>19</v>
      </c>
      <c r="J578" s="70">
        <v>0</v>
      </c>
      <c r="K578" s="70">
        <v>1</v>
      </c>
      <c r="L578" s="70">
        <v>20</v>
      </c>
      <c r="M578" s="70">
        <v>1</v>
      </c>
      <c r="N578" s="70">
        <v>0</v>
      </c>
      <c r="O578" s="70">
        <v>0</v>
      </c>
      <c r="P578" s="72">
        <v>12</v>
      </c>
      <c r="Q578" s="72">
        <v>0</v>
      </c>
      <c r="R578" s="72">
        <v>0</v>
      </c>
      <c r="S578" s="72">
        <v>12</v>
      </c>
      <c r="T578" s="72">
        <v>4</v>
      </c>
      <c r="U578" s="72">
        <v>0</v>
      </c>
      <c r="V578" s="72">
        <v>0</v>
      </c>
      <c r="W578" s="72">
        <v>4</v>
      </c>
      <c r="X578" s="72">
        <v>23</v>
      </c>
      <c r="Y578" s="72">
        <v>4</v>
      </c>
      <c r="Z578" s="72">
        <v>0</v>
      </c>
      <c r="AA578" s="72">
        <v>27</v>
      </c>
      <c r="AB578" s="72">
        <v>7</v>
      </c>
      <c r="AC578" s="72">
        <v>0</v>
      </c>
      <c r="AD578" s="72">
        <v>0</v>
      </c>
      <c r="AE578" s="72">
        <v>7</v>
      </c>
      <c r="AF578" s="72">
        <v>1</v>
      </c>
      <c r="AG578" s="72">
        <v>0</v>
      </c>
      <c r="AH578" s="72">
        <v>0</v>
      </c>
      <c r="AI578" s="72">
        <v>1</v>
      </c>
      <c r="AJ578" s="70">
        <v>1</v>
      </c>
      <c r="AK578" s="73">
        <v>0</v>
      </c>
      <c r="AL578" s="73">
        <v>14</v>
      </c>
      <c r="AM578" s="72">
        <v>53</v>
      </c>
      <c r="AN578" s="72">
        <v>7</v>
      </c>
      <c r="AO578" s="74">
        <v>1</v>
      </c>
      <c r="AP578" s="74">
        <v>10</v>
      </c>
      <c r="AQ578" s="74">
        <v>60</v>
      </c>
      <c r="AR578" s="74">
        <v>0</v>
      </c>
      <c r="AS578" s="74">
        <v>0</v>
      </c>
    </row>
    <row r="579" spans="1:45">
      <c r="A579" t="s">
        <v>1886</v>
      </c>
      <c r="B579" t="s">
        <v>1784</v>
      </c>
      <c r="C579" t="s">
        <v>724</v>
      </c>
      <c r="D579" t="s">
        <v>1887</v>
      </c>
      <c r="E579" s="298" t="s">
        <v>28</v>
      </c>
      <c r="G579">
        <v>147</v>
      </c>
      <c r="H579" s="69">
        <f t="shared" si="8"/>
        <v>260</v>
      </c>
      <c r="I579" s="70">
        <v>113</v>
      </c>
      <c r="J579" s="70">
        <v>1</v>
      </c>
      <c r="K579" s="70">
        <v>1</v>
      </c>
      <c r="L579" s="70">
        <v>115</v>
      </c>
      <c r="M579" s="70">
        <v>30</v>
      </c>
      <c r="N579" s="70">
        <v>0</v>
      </c>
      <c r="O579" s="70">
        <v>0</v>
      </c>
      <c r="P579" s="72">
        <v>24</v>
      </c>
      <c r="Q579" s="72">
        <v>0</v>
      </c>
      <c r="R579" s="72">
        <v>0</v>
      </c>
      <c r="S579" s="72">
        <v>24</v>
      </c>
      <c r="T579" s="72">
        <v>38</v>
      </c>
      <c r="U579" s="72">
        <v>1</v>
      </c>
      <c r="V579" s="72">
        <v>0</v>
      </c>
      <c r="W579" s="72">
        <v>39</v>
      </c>
      <c r="X579" s="72">
        <v>169</v>
      </c>
      <c r="Y579" s="72">
        <v>2</v>
      </c>
      <c r="Z579" s="72">
        <v>0</v>
      </c>
      <c r="AA579" s="72">
        <v>171</v>
      </c>
      <c r="AB579" s="72">
        <v>23</v>
      </c>
      <c r="AC579" s="72">
        <v>3</v>
      </c>
      <c r="AD579" s="72">
        <v>0</v>
      </c>
      <c r="AE579" s="72">
        <v>26</v>
      </c>
      <c r="AF579" s="72">
        <v>0</v>
      </c>
      <c r="AG579" s="72">
        <v>0</v>
      </c>
      <c r="AH579" s="72">
        <v>0</v>
      </c>
      <c r="AI579" s="72">
        <v>0</v>
      </c>
      <c r="AJ579" s="70">
        <v>1</v>
      </c>
      <c r="AK579" s="73">
        <v>0</v>
      </c>
      <c r="AL579" s="73">
        <v>20</v>
      </c>
      <c r="AM579" s="72">
        <v>111</v>
      </c>
      <c r="AN579" s="72">
        <v>0</v>
      </c>
      <c r="AO579" s="74">
        <v>1</v>
      </c>
      <c r="AP579" s="74">
        <v>11</v>
      </c>
      <c r="AQ579" s="74">
        <v>117</v>
      </c>
      <c r="AR579" s="74">
        <v>1</v>
      </c>
      <c r="AS579" s="74">
        <v>0</v>
      </c>
    </row>
    <row r="580" spans="1:45">
      <c r="A580" t="s">
        <v>1888</v>
      </c>
      <c r="B580" t="s">
        <v>1784</v>
      </c>
      <c r="C580" t="s">
        <v>727</v>
      </c>
      <c r="D580" t="s">
        <v>1889</v>
      </c>
      <c r="E580" s="298" t="s">
        <v>28</v>
      </c>
      <c r="G580">
        <v>20</v>
      </c>
      <c r="H580" s="69">
        <f t="shared" si="8"/>
        <v>35</v>
      </c>
      <c r="I580" s="70">
        <v>16</v>
      </c>
      <c r="J580" s="70">
        <v>0</v>
      </c>
      <c r="K580" s="70">
        <v>1</v>
      </c>
      <c r="L580" s="70">
        <v>17</v>
      </c>
      <c r="M580" s="70">
        <v>1</v>
      </c>
      <c r="N580" s="70">
        <v>0</v>
      </c>
      <c r="O580" s="70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6</v>
      </c>
      <c r="Y580" s="72">
        <v>3</v>
      </c>
      <c r="Z580" s="72">
        <v>0</v>
      </c>
      <c r="AA580" s="72">
        <v>9</v>
      </c>
      <c r="AB580" s="72">
        <v>12</v>
      </c>
      <c r="AC580" s="72">
        <v>0</v>
      </c>
      <c r="AD580" s="72">
        <v>0</v>
      </c>
      <c r="AE580" s="72">
        <v>12</v>
      </c>
      <c r="AF580" s="72">
        <v>4</v>
      </c>
      <c r="AG580" s="72">
        <v>0</v>
      </c>
      <c r="AH580" s="72">
        <v>0</v>
      </c>
      <c r="AI580" s="72">
        <v>4</v>
      </c>
      <c r="AJ580" s="70">
        <v>1</v>
      </c>
      <c r="AK580" s="73">
        <v>0</v>
      </c>
      <c r="AL580" s="73">
        <v>2</v>
      </c>
      <c r="AM580" s="72">
        <v>18</v>
      </c>
      <c r="AN580" s="72">
        <v>0</v>
      </c>
      <c r="AO580" s="74">
        <v>0</v>
      </c>
      <c r="AP580" s="74">
        <v>5</v>
      </c>
      <c r="AQ580" s="74">
        <v>18</v>
      </c>
      <c r="AR580" s="74">
        <v>0</v>
      </c>
      <c r="AS580" s="74">
        <v>0</v>
      </c>
    </row>
    <row r="581" spans="1:45">
      <c r="A581" t="s">
        <v>1890</v>
      </c>
      <c r="B581" t="s">
        <v>1784</v>
      </c>
      <c r="C581" t="s">
        <v>727</v>
      </c>
      <c r="D581" t="s">
        <v>1891</v>
      </c>
      <c r="E581" s="298" t="s">
        <v>28</v>
      </c>
      <c r="G581">
        <v>34</v>
      </c>
      <c r="H581" s="69">
        <f t="shared" si="8"/>
        <v>55</v>
      </c>
      <c r="I581" s="70">
        <v>18</v>
      </c>
      <c r="J581" s="70">
        <v>4</v>
      </c>
      <c r="K581" s="70">
        <v>1</v>
      </c>
      <c r="L581" s="70">
        <v>23</v>
      </c>
      <c r="M581" s="70">
        <v>9</v>
      </c>
      <c r="N581" s="70">
        <v>0</v>
      </c>
      <c r="O581" s="70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1</v>
      </c>
      <c r="U581" s="72">
        <v>0</v>
      </c>
      <c r="V581" s="72">
        <v>0</v>
      </c>
      <c r="W581" s="72">
        <v>1</v>
      </c>
      <c r="X581" s="72">
        <v>54</v>
      </c>
      <c r="Y581" s="72">
        <v>10</v>
      </c>
      <c r="Z581" s="72">
        <v>0</v>
      </c>
      <c r="AA581" s="72">
        <v>64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>
        <v>0</v>
      </c>
      <c r="AJ581" s="70">
        <v>1</v>
      </c>
      <c r="AK581" s="73">
        <v>0</v>
      </c>
      <c r="AL581" s="73">
        <v>11</v>
      </c>
      <c r="AM581" s="72">
        <v>13</v>
      </c>
      <c r="AN581" s="72">
        <v>35</v>
      </c>
      <c r="AO581" s="74">
        <v>2</v>
      </c>
      <c r="AP581" s="74">
        <v>7</v>
      </c>
      <c r="AQ581" s="74">
        <v>48</v>
      </c>
      <c r="AR581" s="74">
        <v>0</v>
      </c>
      <c r="AS581" s="74">
        <v>0</v>
      </c>
    </row>
    <row r="582" spans="1:45">
      <c r="A582" t="s">
        <v>1892</v>
      </c>
      <c r="B582" t="s">
        <v>1784</v>
      </c>
      <c r="C582" t="s">
        <v>784</v>
      </c>
      <c r="D582" t="s">
        <v>1893</v>
      </c>
      <c r="E582" s="298" t="s">
        <v>28</v>
      </c>
      <c r="G582">
        <v>36</v>
      </c>
      <c r="H582" s="69">
        <f t="shared" ref="H582:H645" si="9">SUM(I582,J582,K582,L582,M582,N582,O582)</f>
        <v>53</v>
      </c>
      <c r="I582" s="70">
        <v>18</v>
      </c>
      <c r="J582" s="70">
        <v>0</v>
      </c>
      <c r="K582" s="70">
        <v>1</v>
      </c>
      <c r="L582" s="70">
        <v>19</v>
      </c>
      <c r="M582" s="70">
        <v>15</v>
      </c>
      <c r="N582" s="70">
        <v>0</v>
      </c>
      <c r="O582" s="70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17</v>
      </c>
      <c r="U582" s="72">
        <v>0</v>
      </c>
      <c r="V582" s="72">
        <v>0</v>
      </c>
      <c r="W582" s="72">
        <v>17</v>
      </c>
      <c r="X582" s="72">
        <v>27</v>
      </c>
      <c r="Y582" s="72">
        <v>3</v>
      </c>
      <c r="Z582" s="72">
        <v>0</v>
      </c>
      <c r="AA582" s="72">
        <v>30</v>
      </c>
      <c r="AB582" s="72">
        <v>26</v>
      </c>
      <c r="AC582" s="72">
        <v>1</v>
      </c>
      <c r="AD582" s="72">
        <v>0</v>
      </c>
      <c r="AE582" s="72">
        <v>27</v>
      </c>
      <c r="AF582" s="72">
        <v>0</v>
      </c>
      <c r="AG582" s="72">
        <v>0</v>
      </c>
      <c r="AH582" s="72">
        <v>0</v>
      </c>
      <c r="AI582" s="72">
        <v>0</v>
      </c>
      <c r="AJ582" s="70">
        <v>1</v>
      </c>
      <c r="AK582" s="73">
        <v>0</v>
      </c>
      <c r="AL582" s="73">
        <v>3</v>
      </c>
      <c r="AM582" s="72">
        <v>30</v>
      </c>
      <c r="AN582" s="72">
        <v>0</v>
      </c>
      <c r="AO582" s="74">
        <v>1</v>
      </c>
      <c r="AP582" s="74">
        <v>3</v>
      </c>
      <c r="AQ582" s="74">
        <v>21</v>
      </c>
      <c r="AR582" s="74">
        <v>10</v>
      </c>
      <c r="AS582" s="74">
        <v>0</v>
      </c>
    </row>
    <row r="583" spans="1:45">
      <c r="A583" t="s">
        <v>1894</v>
      </c>
      <c r="B583" t="s">
        <v>1784</v>
      </c>
      <c r="C583" t="s">
        <v>727</v>
      </c>
      <c r="D583" t="s">
        <v>1895</v>
      </c>
      <c r="E583" s="298" t="s">
        <v>28</v>
      </c>
      <c r="G583">
        <v>49</v>
      </c>
      <c r="H583" s="69">
        <f t="shared" si="9"/>
        <v>94</v>
      </c>
      <c r="I583" s="70">
        <v>18</v>
      </c>
      <c r="J583" s="70">
        <v>15</v>
      </c>
      <c r="K583" s="70">
        <v>14</v>
      </c>
      <c r="L583" s="70">
        <v>47</v>
      </c>
      <c r="M583" s="70">
        <v>0</v>
      </c>
      <c r="N583" s="70">
        <v>0</v>
      </c>
      <c r="O583" s="70">
        <v>0</v>
      </c>
      <c r="P583" s="72">
        <v>0</v>
      </c>
      <c r="Q583" s="72">
        <v>0</v>
      </c>
      <c r="R583" s="72">
        <v>0</v>
      </c>
      <c r="S583" s="72">
        <v>0</v>
      </c>
      <c r="T583" s="72">
        <v>26</v>
      </c>
      <c r="U583" s="72">
        <v>30</v>
      </c>
      <c r="V583" s="72">
        <v>19</v>
      </c>
      <c r="W583" s="72">
        <v>75</v>
      </c>
      <c r="X583" s="72">
        <v>10</v>
      </c>
      <c r="Y583" s="72">
        <v>1</v>
      </c>
      <c r="Z583" s="72">
        <v>3</v>
      </c>
      <c r="AA583" s="72">
        <v>14</v>
      </c>
      <c r="AB583" s="72">
        <v>0</v>
      </c>
      <c r="AC583" s="72">
        <v>0</v>
      </c>
      <c r="AD583" s="72">
        <v>0</v>
      </c>
      <c r="AE583" s="72">
        <v>0</v>
      </c>
      <c r="AF583" s="72">
        <v>0</v>
      </c>
      <c r="AG583" s="72">
        <v>0</v>
      </c>
      <c r="AH583" s="72">
        <v>0</v>
      </c>
      <c r="AI583" s="72">
        <v>0</v>
      </c>
      <c r="AJ583" s="70">
        <v>1</v>
      </c>
      <c r="AK583" s="73">
        <v>0</v>
      </c>
      <c r="AL583" s="73">
        <v>14</v>
      </c>
      <c r="AM583" s="72">
        <v>75</v>
      </c>
      <c r="AN583" s="72">
        <v>8</v>
      </c>
      <c r="AO583" s="74">
        <v>1</v>
      </c>
      <c r="AP583" s="74">
        <v>11</v>
      </c>
      <c r="AQ583" s="74">
        <v>84</v>
      </c>
      <c r="AR583" s="74">
        <v>0</v>
      </c>
      <c r="AS583" s="74">
        <v>0</v>
      </c>
    </row>
    <row r="584" spans="1:45">
      <c r="A584" t="s">
        <v>1896</v>
      </c>
      <c r="B584" t="s">
        <v>1784</v>
      </c>
      <c r="C584" t="s">
        <v>730</v>
      </c>
      <c r="D584" t="s">
        <v>1897</v>
      </c>
      <c r="E584" s="298" t="s">
        <v>28</v>
      </c>
      <c r="G584">
        <v>25</v>
      </c>
      <c r="H584" s="69">
        <f t="shared" si="9"/>
        <v>35</v>
      </c>
      <c r="I584" s="70">
        <v>12</v>
      </c>
      <c r="J584" s="70">
        <v>1</v>
      </c>
      <c r="K584" s="70">
        <v>0</v>
      </c>
      <c r="L584" s="70">
        <v>13</v>
      </c>
      <c r="M584" s="70">
        <v>6</v>
      </c>
      <c r="N584" s="70">
        <v>3</v>
      </c>
      <c r="O584" s="70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2</v>
      </c>
      <c r="U584" s="72">
        <v>0</v>
      </c>
      <c r="V584" s="72">
        <v>0</v>
      </c>
      <c r="W584" s="72">
        <v>2</v>
      </c>
      <c r="X584" s="72">
        <v>32</v>
      </c>
      <c r="Y584" s="72">
        <v>7</v>
      </c>
      <c r="Z584" s="72">
        <v>0</v>
      </c>
      <c r="AA584" s="72">
        <v>39</v>
      </c>
      <c r="AB584" s="72">
        <v>0</v>
      </c>
      <c r="AC584" s="72">
        <v>0</v>
      </c>
      <c r="AD584" s="72">
        <v>0</v>
      </c>
      <c r="AE584" s="72">
        <v>0</v>
      </c>
      <c r="AF584" s="72">
        <v>0</v>
      </c>
      <c r="AG584" s="72">
        <v>0</v>
      </c>
      <c r="AH584" s="72">
        <v>0</v>
      </c>
      <c r="AI584" s="72">
        <v>0</v>
      </c>
      <c r="AJ584" s="70">
        <v>1</v>
      </c>
      <c r="AK584" s="73">
        <v>0</v>
      </c>
      <c r="AL584" s="73">
        <v>4</v>
      </c>
      <c r="AM584" s="72">
        <v>36</v>
      </c>
      <c r="AN584" s="72">
        <v>3</v>
      </c>
      <c r="AO584" s="74">
        <v>1</v>
      </c>
      <c r="AP584" s="74">
        <v>5</v>
      </c>
      <c r="AQ584" s="74">
        <v>23</v>
      </c>
      <c r="AR584" s="74">
        <v>17</v>
      </c>
      <c r="AS584" s="74">
        <v>0</v>
      </c>
    </row>
    <row r="585" spans="1:45">
      <c r="A585" t="s">
        <v>1898</v>
      </c>
      <c r="B585" t="s">
        <v>1784</v>
      </c>
      <c r="C585" t="s">
        <v>730</v>
      </c>
      <c r="D585" t="s">
        <v>1899</v>
      </c>
      <c r="E585" s="298" t="s">
        <v>28</v>
      </c>
      <c r="G585">
        <v>21</v>
      </c>
      <c r="H585" s="69">
        <f t="shared" si="9"/>
        <v>38</v>
      </c>
      <c r="I585" s="70">
        <v>16</v>
      </c>
      <c r="J585" s="70">
        <v>2</v>
      </c>
      <c r="K585" s="70">
        <v>1</v>
      </c>
      <c r="L585" s="70">
        <v>19</v>
      </c>
      <c r="M585" s="70">
        <v>0</v>
      </c>
      <c r="N585" s="70">
        <v>0</v>
      </c>
      <c r="O585" s="70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2</v>
      </c>
      <c r="U585" s="72">
        <v>0</v>
      </c>
      <c r="V585" s="72">
        <v>0</v>
      </c>
      <c r="W585" s="72">
        <v>2</v>
      </c>
      <c r="X585" s="72">
        <v>9</v>
      </c>
      <c r="Y585" s="72">
        <v>2</v>
      </c>
      <c r="Z585" s="72">
        <v>0</v>
      </c>
      <c r="AA585" s="72">
        <v>11</v>
      </c>
      <c r="AB585" s="72">
        <v>0</v>
      </c>
      <c r="AC585" s="72">
        <v>2</v>
      </c>
      <c r="AD585" s="72">
        <v>0</v>
      </c>
      <c r="AE585" s="72">
        <v>2</v>
      </c>
      <c r="AF585" s="72">
        <v>25</v>
      </c>
      <c r="AG585" s="72">
        <v>1</v>
      </c>
      <c r="AH585" s="72">
        <v>0</v>
      </c>
      <c r="AI585" s="72">
        <v>26</v>
      </c>
      <c r="AJ585" s="70">
        <v>1</v>
      </c>
      <c r="AK585" s="73">
        <v>0</v>
      </c>
      <c r="AL585" s="73">
        <v>5</v>
      </c>
      <c r="AM585" s="72">
        <v>30</v>
      </c>
      <c r="AN585" s="72">
        <v>6</v>
      </c>
      <c r="AO585" s="74">
        <v>1</v>
      </c>
      <c r="AP585" s="74">
        <v>5</v>
      </c>
      <c r="AQ585" s="74">
        <v>33</v>
      </c>
      <c r="AR585" s="74">
        <v>0</v>
      </c>
      <c r="AS585" s="74">
        <v>0</v>
      </c>
    </row>
    <row r="586" spans="1:45">
      <c r="A586" t="s">
        <v>1900</v>
      </c>
      <c r="B586" t="s">
        <v>1784</v>
      </c>
      <c r="C586" t="s">
        <v>724</v>
      </c>
      <c r="D586" t="s">
        <v>1901</v>
      </c>
      <c r="E586" s="298" t="s">
        <v>28</v>
      </c>
      <c r="G586">
        <v>21</v>
      </c>
      <c r="H586" s="69">
        <f t="shared" si="9"/>
        <v>38</v>
      </c>
      <c r="I586" s="70">
        <v>18</v>
      </c>
      <c r="J586" s="70">
        <v>0</v>
      </c>
      <c r="K586" s="70">
        <v>1</v>
      </c>
      <c r="L586" s="70">
        <v>19</v>
      </c>
      <c r="M586" s="70">
        <v>0</v>
      </c>
      <c r="N586" s="70">
        <v>0</v>
      </c>
      <c r="O586" s="70">
        <v>0</v>
      </c>
      <c r="P586" s="72">
        <v>2</v>
      </c>
      <c r="Q586" s="72">
        <v>0</v>
      </c>
      <c r="R586" s="72">
        <v>0</v>
      </c>
      <c r="S586" s="72">
        <v>2</v>
      </c>
      <c r="T586" s="72">
        <v>0</v>
      </c>
      <c r="U586" s="72">
        <v>0</v>
      </c>
      <c r="V586" s="72">
        <v>0</v>
      </c>
      <c r="W586" s="72">
        <v>0</v>
      </c>
      <c r="X586" s="72">
        <v>18</v>
      </c>
      <c r="Y586" s="72">
        <v>3</v>
      </c>
      <c r="Z586" s="72">
        <v>0</v>
      </c>
      <c r="AA586" s="72">
        <v>21</v>
      </c>
      <c r="AB586" s="72">
        <v>12</v>
      </c>
      <c r="AC586" s="72">
        <v>0</v>
      </c>
      <c r="AD586" s="72">
        <v>0</v>
      </c>
      <c r="AE586" s="72">
        <v>12</v>
      </c>
      <c r="AF586" s="72">
        <v>0</v>
      </c>
      <c r="AG586" s="72">
        <v>0</v>
      </c>
      <c r="AH586" s="72">
        <v>0</v>
      </c>
      <c r="AI586" s="72">
        <v>0</v>
      </c>
      <c r="AJ586" s="70">
        <v>1</v>
      </c>
      <c r="AK586" s="73">
        <v>0</v>
      </c>
      <c r="AL586" s="73">
        <v>9</v>
      </c>
      <c r="AM586" s="72">
        <v>46</v>
      </c>
      <c r="AN586" s="72">
        <v>7</v>
      </c>
      <c r="AO586" s="74">
        <v>0</v>
      </c>
      <c r="AP586" s="74">
        <v>10</v>
      </c>
      <c r="AQ586" s="74">
        <v>53</v>
      </c>
      <c r="AR586" s="74">
        <v>0</v>
      </c>
      <c r="AS586" s="74">
        <v>0</v>
      </c>
    </row>
    <row r="587" spans="1:45">
      <c r="A587" t="s">
        <v>1902</v>
      </c>
      <c r="B587" t="s">
        <v>1784</v>
      </c>
      <c r="C587" t="s">
        <v>730</v>
      </c>
      <c r="D587" t="s">
        <v>1903</v>
      </c>
      <c r="E587" s="298" t="s">
        <v>28</v>
      </c>
      <c r="G587">
        <v>26</v>
      </c>
      <c r="H587" s="69">
        <f t="shared" si="9"/>
        <v>47</v>
      </c>
      <c r="I587" s="70">
        <v>19</v>
      </c>
      <c r="J587" s="70">
        <v>3</v>
      </c>
      <c r="K587" s="70">
        <v>1</v>
      </c>
      <c r="L587" s="70">
        <v>23</v>
      </c>
      <c r="M587" s="70">
        <v>1</v>
      </c>
      <c r="N587" s="70">
        <v>0</v>
      </c>
      <c r="O587" s="70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9</v>
      </c>
      <c r="Y587" s="72">
        <v>3</v>
      </c>
      <c r="Z587" s="72">
        <v>0</v>
      </c>
      <c r="AA587" s="72">
        <v>12</v>
      </c>
      <c r="AB587" s="72">
        <v>13</v>
      </c>
      <c r="AC587" s="72">
        <v>4</v>
      </c>
      <c r="AD587" s="72">
        <v>0</v>
      </c>
      <c r="AE587" s="72">
        <v>17</v>
      </c>
      <c r="AF587" s="72">
        <v>21</v>
      </c>
      <c r="AG587" s="72">
        <v>1</v>
      </c>
      <c r="AH587" s="72">
        <v>0</v>
      </c>
      <c r="AI587" s="72">
        <v>22</v>
      </c>
      <c r="AJ587" s="70">
        <v>1</v>
      </c>
      <c r="AK587" s="73">
        <v>0</v>
      </c>
      <c r="AL587" s="73">
        <v>7</v>
      </c>
      <c r="AM587" s="72">
        <v>34</v>
      </c>
      <c r="AN587" s="72">
        <v>4</v>
      </c>
      <c r="AO587" s="74">
        <v>0</v>
      </c>
      <c r="AP587" s="74">
        <v>6</v>
      </c>
      <c r="AQ587" s="74">
        <v>38</v>
      </c>
      <c r="AR587" s="74">
        <v>0</v>
      </c>
      <c r="AS587" s="74">
        <v>0</v>
      </c>
    </row>
    <row r="588" spans="1:45">
      <c r="A588" t="s">
        <v>1904</v>
      </c>
      <c r="B588" t="s">
        <v>1784</v>
      </c>
      <c r="C588" t="s">
        <v>727</v>
      </c>
      <c r="D588" t="s">
        <v>1905</v>
      </c>
      <c r="E588" s="298" t="s">
        <v>28</v>
      </c>
      <c r="G588">
        <v>24</v>
      </c>
      <c r="H588" s="69">
        <f t="shared" si="9"/>
        <v>33</v>
      </c>
      <c r="I588" s="70">
        <v>7</v>
      </c>
      <c r="J588" s="70">
        <v>0</v>
      </c>
      <c r="K588" s="70">
        <v>4</v>
      </c>
      <c r="L588" s="70">
        <v>11</v>
      </c>
      <c r="M588" s="70">
        <v>11</v>
      </c>
      <c r="N588" s="70">
        <v>0</v>
      </c>
      <c r="O588" s="70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>
        <v>4</v>
      </c>
      <c r="Y588" s="72">
        <v>2</v>
      </c>
      <c r="Z588" s="72">
        <v>0</v>
      </c>
      <c r="AA588" s="72">
        <v>6</v>
      </c>
      <c r="AB588" s="72">
        <v>20</v>
      </c>
      <c r="AC588" s="72">
        <v>1</v>
      </c>
      <c r="AD588" s="72">
        <v>0</v>
      </c>
      <c r="AE588" s="72">
        <v>21</v>
      </c>
      <c r="AF588" s="72">
        <v>12</v>
      </c>
      <c r="AG588" s="72">
        <v>0</v>
      </c>
      <c r="AH588" s="72">
        <v>0</v>
      </c>
      <c r="AI588" s="72">
        <v>12</v>
      </c>
      <c r="AJ588" s="70">
        <v>1</v>
      </c>
      <c r="AK588" s="73">
        <v>0</v>
      </c>
      <c r="AL588" s="73">
        <v>1</v>
      </c>
      <c r="AM588" s="72">
        <v>0</v>
      </c>
      <c r="AN588" s="72">
        <v>4</v>
      </c>
      <c r="AO588" s="74">
        <v>0</v>
      </c>
      <c r="AP588" s="74">
        <v>2</v>
      </c>
      <c r="AQ588" s="74">
        <v>4</v>
      </c>
      <c r="AR588" s="74">
        <v>0</v>
      </c>
      <c r="AS588" s="74">
        <v>0</v>
      </c>
    </row>
    <row r="589" spans="1:45">
      <c r="A589" t="s">
        <v>1906</v>
      </c>
      <c r="B589" t="s">
        <v>1784</v>
      </c>
      <c r="C589" t="s">
        <v>727</v>
      </c>
      <c r="D589" t="s">
        <v>1907</v>
      </c>
      <c r="E589" s="298" t="s">
        <v>28</v>
      </c>
      <c r="G589">
        <v>14</v>
      </c>
      <c r="H589" s="69">
        <f t="shared" si="9"/>
        <v>24</v>
      </c>
      <c r="I589" s="70">
        <v>8</v>
      </c>
      <c r="J589" s="70">
        <v>3</v>
      </c>
      <c r="K589" s="70">
        <v>1</v>
      </c>
      <c r="L589" s="70">
        <v>12</v>
      </c>
      <c r="M589" s="70">
        <v>0</v>
      </c>
      <c r="N589" s="70">
        <v>0</v>
      </c>
      <c r="O589" s="70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11</v>
      </c>
      <c r="Y589" s="72">
        <v>4</v>
      </c>
      <c r="Z589" s="72">
        <v>0</v>
      </c>
      <c r="AA589" s="72">
        <v>15</v>
      </c>
      <c r="AB589" s="72">
        <v>8</v>
      </c>
      <c r="AC589" s="72">
        <v>3</v>
      </c>
      <c r="AD589" s="72">
        <v>0</v>
      </c>
      <c r="AE589" s="72">
        <v>11</v>
      </c>
      <c r="AF589" s="72">
        <v>0</v>
      </c>
      <c r="AG589" s="72">
        <v>0</v>
      </c>
      <c r="AH589" s="72">
        <v>0</v>
      </c>
      <c r="AI589" s="72">
        <v>0</v>
      </c>
      <c r="AJ589" s="70">
        <v>1</v>
      </c>
      <c r="AK589" s="73">
        <v>0</v>
      </c>
      <c r="AL589" s="73">
        <v>11</v>
      </c>
      <c r="AM589" s="72">
        <v>27</v>
      </c>
      <c r="AN589" s="72">
        <v>2</v>
      </c>
      <c r="AO589" s="74">
        <v>0</v>
      </c>
      <c r="AP589" s="74">
        <v>8</v>
      </c>
      <c r="AQ589" s="74">
        <v>30</v>
      </c>
      <c r="AR589" s="74">
        <v>0</v>
      </c>
      <c r="AS589" s="74">
        <v>0</v>
      </c>
    </row>
    <row r="590" spans="1:45">
      <c r="A590" t="s">
        <v>1908</v>
      </c>
      <c r="B590" t="s">
        <v>1784</v>
      </c>
      <c r="C590" t="s">
        <v>730</v>
      </c>
      <c r="D590" t="s">
        <v>1909</v>
      </c>
      <c r="E590" s="298" t="s">
        <v>28</v>
      </c>
      <c r="G590">
        <v>29</v>
      </c>
      <c r="H590" s="69">
        <f t="shared" si="9"/>
        <v>52</v>
      </c>
      <c r="I590" s="70">
        <v>23</v>
      </c>
      <c r="J590" s="70">
        <v>0</v>
      </c>
      <c r="K590" s="70">
        <v>2</v>
      </c>
      <c r="L590" s="70">
        <v>25</v>
      </c>
      <c r="M590" s="70">
        <v>2</v>
      </c>
      <c r="N590" s="70">
        <v>0</v>
      </c>
      <c r="O590" s="70">
        <v>0</v>
      </c>
      <c r="P590" s="72">
        <v>2</v>
      </c>
      <c r="Q590" s="72">
        <v>0</v>
      </c>
      <c r="R590" s="72">
        <v>0</v>
      </c>
      <c r="S590" s="72">
        <v>2</v>
      </c>
      <c r="T590" s="72">
        <v>0</v>
      </c>
      <c r="U590" s="72">
        <v>0</v>
      </c>
      <c r="V590" s="72">
        <v>0</v>
      </c>
      <c r="W590" s="72">
        <v>0</v>
      </c>
      <c r="X590" s="72">
        <v>13</v>
      </c>
      <c r="Y590" s="72">
        <v>3</v>
      </c>
      <c r="Z590" s="72">
        <v>0</v>
      </c>
      <c r="AA590" s="72">
        <v>16</v>
      </c>
      <c r="AB590" s="72">
        <v>38</v>
      </c>
      <c r="AC590" s="72">
        <v>0</v>
      </c>
      <c r="AD590" s="72">
        <v>0</v>
      </c>
      <c r="AE590" s="72">
        <v>38</v>
      </c>
      <c r="AF590" s="72">
        <v>0</v>
      </c>
      <c r="AG590" s="72">
        <v>0</v>
      </c>
      <c r="AH590" s="72">
        <v>0</v>
      </c>
      <c r="AI590" s="72">
        <v>0</v>
      </c>
      <c r="AJ590" s="70">
        <v>1</v>
      </c>
      <c r="AK590" s="73">
        <v>0</v>
      </c>
      <c r="AL590" s="73">
        <v>9</v>
      </c>
      <c r="AM590" s="72">
        <v>3</v>
      </c>
      <c r="AN590" s="72">
        <v>47</v>
      </c>
      <c r="AO590" s="74">
        <v>0</v>
      </c>
      <c r="AP590" s="74">
        <v>10</v>
      </c>
      <c r="AQ590" s="74">
        <v>50</v>
      </c>
      <c r="AR590" s="74">
        <v>0</v>
      </c>
      <c r="AS590" s="74">
        <v>0</v>
      </c>
    </row>
    <row r="591" spans="1:45">
      <c r="A591" t="s">
        <v>1910</v>
      </c>
      <c r="B591" t="s">
        <v>1784</v>
      </c>
      <c r="C591" t="s">
        <v>727</v>
      </c>
      <c r="D591" t="s">
        <v>1911</v>
      </c>
      <c r="E591" s="298" t="s">
        <v>28</v>
      </c>
      <c r="G591">
        <v>29</v>
      </c>
      <c r="H591" s="69">
        <f t="shared" si="9"/>
        <v>53</v>
      </c>
      <c r="I591" s="70">
        <v>25</v>
      </c>
      <c r="J591" s="70">
        <v>0</v>
      </c>
      <c r="K591" s="70">
        <v>1</v>
      </c>
      <c r="L591" s="70">
        <v>26</v>
      </c>
      <c r="M591" s="70">
        <v>1</v>
      </c>
      <c r="N591" s="70">
        <v>0</v>
      </c>
      <c r="O591" s="70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0</v>
      </c>
      <c r="W591" s="72">
        <v>0</v>
      </c>
      <c r="X591" s="72">
        <v>39</v>
      </c>
      <c r="Y591" s="72">
        <v>3</v>
      </c>
      <c r="Z591" s="72">
        <v>0</v>
      </c>
      <c r="AA591" s="72">
        <v>42</v>
      </c>
      <c r="AB591" s="72">
        <v>6</v>
      </c>
      <c r="AC591" s="72">
        <v>0</v>
      </c>
      <c r="AD591" s="72">
        <v>0</v>
      </c>
      <c r="AE591" s="72">
        <v>6</v>
      </c>
      <c r="AF591" s="72">
        <v>6</v>
      </c>
      <c r="AG591" s="72">
        <v>0</v>
      </c>
      <c r="AH591" s="72">
        <v>0</v>
      </c>
      <c r="AI591" s="72">
        <v>6</v>
      </c>
      <c r="AJ591" s="70">
        <v>1</v>
      </c>
      <c r="AK591" s="73">
        <v>0</v>
      </c>
      <c r="AL591" s="73">
        <v>12</v>
      </c>
      <c r="AM591" s="72">
        <v>52</v>
      </c>
      <c r="AN591" s="72">
        <v>3</v>
      </c>
      <c r="AO591" s="74">
        <v>0</v>
      </c>
      <c r="AP591" s="74">
        <v>11</v>
      </c>
      <c r="AQ591" s="74">
        <v>56</v>
      </c>
      <c r="AR591" s="74">
        <v>0</v>
      </c>
      <c r="AS591" s="74">
        <v>0</v>
      </c>
    </row>
    <row r="592" spans="1:45">
      <c r="A592" t="s">
        <v>1912</v>
      </c>
      <c r="B592" t="s">
        <v>1784</v>
      </c>
      <c r="C592" t="s">
        <v>727</v>
      </c>
      <c r="D592" t="s">
        <v>1913</v>
      </c>
      <c r="E592" s="298" t="s">
        <v>28</v>
      </c>
      <c r="G592">
        <v>20</v>
      </c>
      <c r="H592" s="69">
        <f t="shared" si="9"/>
        <v>35</v>
      </c>
      <c r="I592" s="70">
        <v>16</v>
      </c>
      <c r="J592" s="70">
        <v>0</v>
      </c>
      <c r="K592" s="70">
        <v>1</v>
      </c>
      <c r="L592" s="70">
        <v>17</v>
      </c>
      <c r="M592" s="70">
        <v>1</v>
      </c>
      <c r="N592" s="70">
        <v>0</v>
      </c>
      <c r="O592" s="70">
        <v>0</v>
      </c>
      <c r="P592" s="72">
        <v>2</v>
      </c>
      <c r="Q592" s="72">
        <v>0</v>
      </c>
      <c r="R592" s="72">
        <v>0</v>
      </c>
      <c r="S592" s="72">
        <v>2</v>
      </c>
      <c r="T592" s="72">
        <v>4</v>
      </c>
      <c r="U592" s="72">
        <v>1</v>
      </c>
      <c r="V592" s="72">
        <v>0</v>
      </c>
      <c r="W592" s="72">
        <v>5</v>
      </c>
      <c r="X592" s="72">
        <v>23</v>
      </c>
      <c r="Y592" s="72">
        <v>2</v>
      </c>
      <c r="Z592" s="72">
        <v>0</v>
      </c>
      <c r="AA592" s="72">
        <v>25</v>
      </c>
      <c r="AB592" s="72">
        <v>7</v>
      </c>
      <c r="AC592" s="72">
        <v>1</v>
      </c>
      <c r="AD592" s="72">
        <v>0</v>
      </c>
      <c r="AE592" s="72">
        <v>8</v>
      </c>
      <c r="AF592" s="72">
        <v>0</v>
      </c>
      <c r="AG592" s="72">
        <v>0</v>
      </c>
      <c r="AH592" s="72">
        <v>0</v>
      </c>
      <c r="AI592" s="72">
        <v>0</v>
      </c>
      <c r="AJ592" s="70">
        <v>1</v>
      </c>
      <c r="AK592" s="73">
        <v>0</v>
      </c>
      <c r="AL592" s="73">
        <v>7</v>
      </c>
      <c r="AM592" s="72">
        <v>18</v>
      </c>
      <c r="AN592" s="72">
        <v>10</v>
      </c>
      <c r="AO592" s="74">
        <v>1</v>
      </c>
      <c r="AP592" s="74">
        <v>4</v>
      </c>
      <c r="AQ592" s="74">
        <v>29</v>
      </c>
      <c r="AR592" s="74">
        <v>0</v>
      </c>
      <c r="AS592" s="74">
        <v>0</v>
      </c>
    </row>
    <row r="593" spans="1:45">
      <c r="A593" t="s">
        <v>1914</v>
      </c>
      <c r="B593" t="s">
        <v>1784</v>
      </c>
      <c r="C593" t="s">
        <v>730</v>
      </c>
      <c r="D593" t="s">
        <v>1915</v>
      </c>
      <c r="E593" s="298" t="s">
        <v>28</v>
      </c>
      <c r="G593">
        <v>17</v>
      </c>
      <c r="H593" s="69">
        <f t="shared" si="9"/>
        <v>30</v>
      </c>
      <c r="I593" s="70">
        <v>13</v>
      </c>
      <c r="J593" s="70">
        <v>1</v>
      </c>
      <c r="K593" s="70">
        <v>1</v>
      </c>
      <c r="L593" s="70">
        <v>15</v>
      </c>
      <c r="M593" s="70">
        <v>0</v>
      </c>
      <c r="N593" s="70">
        <v>0</v>
      </c>
      <c r="O593" s="70">
        <v>0</v>
      </c>
      <c r="P593" s="72">
        <v>2</v>
      </c>
      <c r="Q593" s="72">
        <v>0</v>
      </c>
      <c r="R593" s="72">
        <v>0</v>
      </c>
      <c r="S593" s="72">
        <v>2</v>
      </c>
      <c r="T593" s="72">
        <v>0</v>
      </c>
      <c r="U593" s="72">
        <v>0</v>
      </c>
      <c r="V593" s="72">
        <v>0</v>
      </c>
      <c r="W593" s="72">
        <v>0</v>
      </c>
      <c r="X593" s="72">
        <v>11</v>
      </c>
      <c r="Y593" s="72">
        <v>5</v>
      </c>
      <c r="Z593" s="72">
        <v>0</v>
      </c>
      <c r="AA593" s="72">
        <v>16</v>
      </c>
      <c r="AB593" s="72">
        <v>14</v>
      </c>
      <c r="AC593" s="72">
        <v>2</v>
      </c>
      <c r="AD593" s="72">
        <v>0</v>
      </c>
      <c r="AE593" s="72">
        <v>16</v>
      </c>
      <c r="AF593" s="72">
        <v>0</v>
      </c>
      <c r="AG593" s="72">
        <v>0</v>
      </c>
      <c r="AH593" s="72">
        <v>0</v>
      </c>
      <c r="AI593" s="72">
        <v>0</v>
      </c>
      <c r="AJ593" s="70">
        <v>1</v>
      </c>
      <c r="AK593" s="73">
        <v>0</v>
      </c>
      <c r="AL593" s="73">
        <v>5</v>
      </c>
      <c r="AM593" s="72">
        <v>28</v>
      </c>
      <c r="AN593" s="72">
        <v>6</v>
      </c>
      <c r="AO593" s="74">
        <v>0</v>
      </c>
      <c r="AP593" s="74">
        <v>6</v>
      </c>
      <c r="AQ593" s="74">
        <v>34</v>
      </c>
      <c r="AR593" s="74">
        <v>0</v>
      </c>
      <c r="AS593" s="74">
        <v>0</v>
      </c>
    </row>
    <row r="594" spans="1:45">
      <c r="A594" t="s">
        <v>1916</v>
      </c>
      <c r="B594" t="s">
        <v>1784</v>
      </c>
      <c r="C594" t="s">
        <v>727</v>
      </c>
      <c r="D594" t="s">
        <v>1917</v>
      </c>
      <c r="E594" s="298" t="s">
        <v>28</v>
      </c>
      <c r="G594">
        <v>21</v>
      </c>
      <c r="H594" s="69">
        <f t="shared" si="9"/>
        <v>35</v>
      </c>
      <c r="I594" s="70">
        <v>13</v>
      </c>
      <c r="J594" s="70">
        <v>2</v>
      </c>
      <c r="K594" s="70">
        <v>1</v>
      </c>
      <c r="L594" s="70">
        <v>16</v>
      </c>
      <c r="M594" s="70">
        <v>3</v>
      </c>
      <c r="N594" s="70">
        <v>0</v>
      </c>
      <c r="O594" s="70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7</v>
      </c>
      <c r="Y594" s="72">
        <v>0</v>
      </c>
      <c r="Z594" s="72">
        <v>0</v>
      </c>
      <c r="AA594" s="72">
        <v>7</v>
      </c>
      <c r="AB594" s="72">
        <v>29</v>
      </c>
      <c r="AC594" s="72">
        <v>4</v>
      </c>
      <c r="AD594" s="72">
        <v>0</v>
      </c>
      <c r="AE594" s="72">
        <v>33</v>
      </c>
      <c r="AF594" s="72">
        <v>0</v>
      </c>
      <c r="AG594" s="72">
        <v>0</v>
      </c>
      <c r="AH594" s="72">
        <v>0</v>
      </c>
      <c r="AI594" s="72">
        <v>0</v>
      </c>
      <c r="AJ594" s="70">
        <v>1</v>
      </c>
      <c r="AK594" s="73">
        <v>0</v>
      </c>
      <c r="AL594" s="73">
        <v>13</v>
      </c>
      <c r="AM594" s="72">
        <v>50</v>
      </c>
      <c r="AN594" s="72">
        <v>10</v>
      </c>
      <c r="AO594" s="74">
        <v>1</v>
      </c>
      <c r="AP594" s="74">
        <v>13</v>
      </c>
      <c r="AQ594" s="74">
        <v>60</v>
      </c>
      <c r="AR594" s="74">
        <v>0</v>
      </c>
      <c r="AS594" s="74">
        <v>0</v>
      </c>
    </row>
    <row r="595" spans="1:45">
      <c r="A595" t="s">
        <v>1918</v>
      </c>
      <c r="B595" t="s">
        <v>1784</v>
      </c>
      <c r="C595" t="s">
        <v>727</v>
      </c>
      <c r="D595" t="s">
        <v>1919</v>
      </c>
      <c r="E595" s="298" t="s">
        <v>28</v>
      </c>
      <c r="G595">
        <v>13</v>
      </c>
      <c r="H595" s="69">
        <f t="shared" si="9"/>
        <v>22</v>
      </c>
      <c r="I595" s="70">
        <v>10</v>
      </c>
      <c r="J595" s="70">
        <v>0</v>
      </c>
      <c r="K595" s="70">
        <v>1</v>
      </c>
      <c r="L595" s="70">
        <v>11</v>
      </c>
      <c r="M595" s="70">
        <v>0</v>
      </c>
      <c r="N595" s="70">
        <v>0</v>
      </c>
      <c r="O595" s="70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3</v>
      </c>
      <c r="U595" s="72">
        <v>2</v>
      </c>
      <c r="V595" s="72">
        <v>0</v>
      </c>
      <c r="W595" s="72">
        <v>5</v>
      </c>
      <c r="X595" s="72">
        <v>10</v>
      </c>
      <c r="Y595" s="72">
        <v>3</v>
      </c>
      <c r="Z595" s="72">
        <v>0</v>
      </c>
      <c r="AA595" s="72">
        <v>13</v>
      </c>
      <c r="AB595" s="72">
        <v>7</v>
      </c>
      <c r="AC595" s="72">
        <v>0</v>
      </c>
      <c r="AD595" s="72">
        <v>0</v>
      </c>
      <c r="AE595" s="72">
        <v>7</v>
      </c>
      <c r="AF595" s="72">
        <v>0</v>
      </c>
      <c r="AG595" s="72">
        <v>0</v>
      </c>
      <c r="AH595" s="72">
        <v>0</v>
      </c>
      <c r="AI595" s="72">
        <v>0</v>
      </c>
      <c r="AJ595" s="70">
        <v>1</v>
      </c>
      <c r="AK595" s="73">
        <v>0</v>
      </c>
      <c r="AL595" s="73">
        <v>4</v>
      </c>
      <c r="AM595" s="72">
        <v>4</v>
      </c>
      <c r="AN595" s="72">
        <v>12</v>
      </c>
      <c r="AO595" s="74">
        <v>0</v>
      </c>
      <c r="AP595" s="74">
        <v>5</v>
      </c>
      <c r="AQ595" s="74">
        <v>16</v>
      </c>
      <c r="AR595" s="74">
        <v>0</v>
      </c>
      <c r="AS595" s="74">
        <v>0</v>
      </c>
    </row>
    <row r="596" spans="1:45">
      <c r="A596" t="s">
        <v>1920</v>
      </c>
      <c r="B596" t="s">
        <v>1784</v>
      </c>
      <c r="C596" t="s">
        <v>730</v>
      </c>
      <c r="D596" t="s">
        <v>1921</v>
      </c>
      <c r="E596" s="298" t="s">
        <v>28</v>
      </c>
      <c r="G596">
        <v>13</v>
      </c>
      <c r="H596" s="69">
        <f t="shared" si="9"/>
        <v>22</v>
      </c>
      <c r="I596" s="70">
        <v>10</v>
      </c>
      <c r="J596" s="70">
        <v>0</v>
      </c>
      <c r="K596" s="70">
        <v>1</v>
      </c>
      <c r="L596" s="70">
        <v>11</v>
      </c>
      <c r="M596" s="70">
        <v>0</v>
      </c>
      <c r="N596" s="70">
        <v>0</v>
      </c>
      <c r="O596" s="70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11</v>
      </c>
      <c r="Y596" s="72">
        <v>2</v>
      </c>
      <c r="Z596" s="72">
        <v>0</v>
      </c>
      <c r="AA596" s="72">
        <v>13</v>
      </c>
      <c r="AB596" s="72">
        <v>4</v>
      </c>
      <c r="AC596" s="72">
        <v>0</v>
      </c>
      <c r="AD596" s="72">
        <v>0</v>
      </c>
      <c r="AE596" s="72">
        <v>4</v>
      </c>
      <c r="AF596" s="72">
        <v>2</v>
      </c>
      <c r="AG596" s="72">
        <v>0</v>
      </c>
      <c r="AH596" s="72">
        <v>0</v>
      </c>
      <c r="AI596" s="72">
        <v>2</v>
      </c>
      <c r="AJ596" s="70">
        <v>1</v>
      </c>
      <c r="AK596" s="73">
        <v>0</v>
      </c>
      <c r="AL596" s="73">
        <v>8</v>
      </c>
      <c r="AM596" s="72">
        <v>31</v>
      </c>
      <c r="AN596" s="72">
        <v>4</v>
      </c>
      <c r="AO596" s="74">
        <v>0</v>
      </c>
      <c r="AP596" s="74">
        <v>6</v>
      </c>
      <c r="AQ596" s="74">
        <v>33</v>
      </c>
      <c r="AR596" s="74">
        <v>0</v>
      </c>
      <c r="AS596" s="74">
        <v>0</v>
      </c>
    </row>
    <row r="597" spans="1:45">
      <c r="A597" t="s">
        <v>1922</v>
      </c>
      <c r="B597" t="s">
        <v>1784</v>
      </c>
      <c r="C597" t="s">
        <v>727</v>
      </c>
      <c r="D597" t="s">
        <v>1923</v>
      </c>
      <c r="E597" s="298" t="s">
        <v>28</v>
      </c>
      <c r="G597">
        <v>15</v>
      </c>
      <c r="H597" s="69">
        <f t="shared" si="9"/>
        <v>25</v>
      </c>
      <c r="I597" s="70">
        <v>8</v>
      </c>
      <c r="J597" s="70">
        <v>3</v>
      </c>
      <c r="K597" s="70">
        <v>1</v>
      </c>
      <c r="L597" s="70">
        <v>12</v>
      </c>
      <c r="M597" s="70">
        <v>0</v>
      </c>
      <c r="N597" s="70">
        <v>1</v>
      </c>
      <c r="O597" s="70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4</v>
      </c>
      <c r="U597" s="72">
        <v>0</v>
      </c>
      <c r="V597" s="72">
        <v>0</v>
      </c>
      <c r="W597" s="72">
        <v>4</v>
      </c>
      <c r="X597" s="72">
        <v>14</v>
      </c>
      <c r="Y597" s="72">
        <v>9</v>
      </c>
      <c r="Z597" s="72">
        <v>0</v>
      </c>
      <c r="AA597" s="72">
        <v>23</v>
      </c>
      <c r="AB597" s="72">
        <v>0</v>
      </c>
      <c r="AC597" s="72">
        <v>0</v>
      </c>
      <c r="AD597" s="72">
        <v>0</v>
      </c>
      <c r="AE597" s="72">
        <v>0</v>
      </c>
      <c r="AF597" s="72">
        <v>0</v>
      </c>
      <c r="AG597" s="72">
        <v>1</v>
      </c>
      <c r="AH597" s="72">
        <v>0</v>
      </c>
      <c r="AI597" s="72">
        <v>1</v>
      </c>
      <c r="AJ597" s="70">
        <v>1</v>
      </c>
      <c r="AK597" s="73">
        <v>0</v>
      </c>
      <c r="AL597" s="73">
        <v>9</v>
      </c>
      <c r="AM597" s="72">
        <v>41</v>
      </c>
      <c r="AN597" s="72">
        <v>8</v>
      </c>
      <c r="AO597" s="74">
        <v>0</v>
      </c>
      <c r="AP597" s="74">
        <v>10</v>
      </c>
      <c r="AQ597" s="74">
        <v>47</v>
      </c>
      <c r="AR597" s="74">
        <v>0</v>
      </c>
      <c r="AS597" s="74">
        <v>0</v>
      </c>
    </row>
    <row r="598" spans="1:45">
      <c r="A598" t="s">
        <v>1924</v>
      </c>
      <c r="B598" t="s">
        <v>1784</v>
      </c>
      <c r="C598" t="s">
        <v>727</v>
      </c>
      <c r="D598" t="s">
        <v>1925</v>
      </c>
      <c r="E598" s="298" t="s">
        <v>28</v>
      </c>
      <c r="G598">
        <v>16</v>
      </c>
      <c r="H598" s="69">
        <f t="shared" si="9"/>
        <v>26</v>
      </c>
      <c r="I598" s="70">
        <v>5</v>
      </c>
      <c r="J598" s="70">
        <v>6</v>
      </c>
      <c r="K598" s="70">
        <v>1</v>
      </c>
      <c r="L598" s="70">
        <v>12</v>
      </c>
      <c r="M598" s="70">
        <v>2</v>
      </c>
      <c r="N598" s="70">
        <v>0</v>
      </c>
      <c r="O598" s="70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3</v>
      </c>
      <c r="Y598" s="72">
        <v>2</v>
      </c>
      <c r="Z598" s="72">
        <v>0</v>
      </c>
      <c r="AA598" s="72">
        <v>5</v>
      </c>
      <c r="AB598" s="72">
        <v>12</v>
      </c>
      <c r="AC598" s="72">
        <v>7</v>
      </c>
      <c r="AD598" s="72">
        <v>0</v>
      </c>
      <c r="AE598" s="72">
        <v>19</v>
      </c>
      <c r="AF598" s="72">
        <v>9</v>
      </c>
      <c r="AG598" s="72">
        <v>3</v>
      </c>
      <c r="AH598" s="72">
        <v>0</v>
      </c>
      <c r="AI598" s="72">
        <v>12</v>
      </c>
      <c r="AJ598" s="70">
        <v>1</v>
      </c>
      <c r="AK598" s="73">
        <v>0</v>
      </c>
      <c r="AL598" s="73">
        <v>4</v>
      </c>
      <c r="AM598" s="72">
        <v>20</v>
      </c>
      <c r="AN598" s="72">
        <v>2</v>
      </c>
      <c r="AO598" s="74">
        <v>0</v>
      </c>
      <c r="AP598" s="74">
        <v>4</v>
      </c>
      <c r="AQ598" s="74">
        <v>26</v>
      </c>
      <c r="AR598" s="74">
        <v>2</v>
      </c>
      <c r="AS598" s="74">
        <v>0</v>
      </c>
    </row>
    <row r="599" spans="1:45">
      <c r="A599" t="s">
        <v>1926</v>
      </c>
      <c r="B599" t="s">
        <v>1784</v>
      </c>
      <c r="C599" t="s">
        <v>730</v>
      </c>
      <c r="D599" t="s">
        <v>1927</v>
      </c>
      <c r="E599" s="298" t="s">
        <v>28</v>
      </c>
      <c r="G599">
        <v>23</v>
      </c>
      <c r="H599" s="69">
        <f t="shared" si="9"/>
        <v>37</v>
      </c>
      <c r="I599" s="70">
        <v>15</v>
      </c>
      <c r="J599" s="70">
        <v>3</v>
      </c>
      <c r="K599" s="70">
        <v>0</v>
      </c>
      <c r="L599" s="70">
        <v>18</v>
      </c>
      <c r="M599" s="70">
        <v>1</v>
      </c>
      <c r="N599" s="70">
        <v>0</v>
      </c>
      <c r="O599" s="70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6</v>
      </c>
      <c r="U599" s="72">
        <v>0</v>
      </c>
      <c r="V599" s="72">
        <v>5</v>
      </c>
      <c r="W599" s="72">
        <v>11</v>
      </c>
      <c r="X599" s="72">
        <v>9</v>
      </c>
      <c r="Y599" s="72">
        <v>9</v>
      </c>
      <c r="Z599" s="72">
        <v>2</v>
      </c>
      <c r="AA599" s="72">
        <v>20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0</v>
      </c>
      <c r="AH599" s="72">
        <v>0</v>
      </c>
      <c r="AI599" s="72">
        <v>0</v>
      </c>
      <c r="AJ599" s="70">
        <v>1</v>
      </c>
      <c r="AK599" s="73">
        <v>0</v>
      </c>
      <c r="AL599" s="73">
        <v>9</v>
      </c>
      <c r="AM599" s="72">
        <v>0</v>
      </c>
      <c r="AN599" s="72">
        <v>0</v>
      </c>
      <c r="AO599" s="74">
        <v>1</v>
      </c>
      <c r="AP599" s="74">
        <v>10</v>
      </c>
      <c r="AQ599" s="74">
        <v>44</v>
      </c>
      <c r="AR599" s="74">
        <v>0</v>
      </c>
      <c r="AS599" s="74">
        <v>0</v>
      </c>
    </row>
    <row r="600" spans="1:45">
      <c r="A600" t="s">
        <v>1928</v>
      </c>
      <c r="B600" t="s">
        <v>1784</v>
      </c>
      <c r="C600" t="s">
        <v>724</v>
      </c>
      <c r="D600" t="s">
        <v>1929</v>
      </c>
      <c r="E600" s="298" t="s">
        <v>28</v>
      </c>
      <c r="G600">
        <v>101</v>
      </c>
      <c r="H600" s="69">
        <f t="shared" si="9"/>
        <v>182</v>
      </c>
      <c r="I600" s="70">
        <v>82</v>
      </c>
      <c r="J600" s="70">
        <v>0</v>
      </c>
      <c r="K600" s="70">
        <v>1</v>
      </c>
      <c r="L600" s="70">
        <v>83</v>
      </c>
      <c r="M600" s="70">
        <v>16</v>
      </c>
      <c r="N600" s="70">
        <v>0</v>
      </c>
      <c r="O600" s="70">
        <v>0</v>
      </c>
      <c r="P600" s="72">
        <v>53</v>
      </c>
      <c r="Q600" s="72">
        <v>0</v>
      </c>
      <c r="R600" s="72">
        <v>0</v>
      </c>
      <c r="S600" s="72">
        <v>53</v>
      </c>
      <c r="T600" s="72">
        <v>1</v>
      </c>
      <c r="U600" s="72">
        <v>0</v>
      </c>
      <c r="V600" s="72">
        <v>0</v>
      </c>
      <c r="W600" s="72">
        <v>1</v>
      </c>
      <c r="X600" s="72">
        <v>124</v>
      </c>
      <c r="Y600" s="72">
        <v>4</v>
      </c>
      <c r="Z600" s="72">
        <v>0</v>
      </c>
      <c r="AA600" s="72">
        <v>128</v>
      </c>
      <c r="AB600" s="72">
        <v>18</v>
      </c>
      <c r="AC600" s="72">
        <v>1</v>
      </c>
      <c r="AD600" s="72">
        <v>0</v>
      </c>
      <c r="AE600" s="72">
        <v>19</v>
      </c>
      <c r="AF600" s="72">
        <v>0</v>
      </c>
      <c r="AG600" s="72">
        <v>0</v>
      </c>
      <c r="AH600" s="72">
        <v>0</v>
      </c>
      <c r="AI600" s="72">
        <v>0</v>
      </c>
      <c r="AJ600" s="70">
        <v>1</v>
      </c>
      <c r="AK600" s="73">
        <v>0</v>
      </c>
      <c r="AL600" s="73">
        <v>19</v>
      </c>
      <c r="AM600" s="72">
        <v>59</v>
      </c>
      <c r="AN600" s="72">
        <v>14</v>
      </c>
      <c r="AO600" s="74">
        <v>1</v>
      </c>
      <c r="AP600" s="74">
        <v>11</v>
      </c>
      <c r="AQ600" s="74">
        <v>70</v>
      </c>
      <c r="AR600" s="74">
        <v>0</v>
      </c>
      <c r="AS600" s="74">
        <v>0</v>
      </c>
    </row>
    <row r="601" spans="1:45">
      <c r="A601" t="s">
        <v>1930</v>
      </c>
      <c r="B601" t="s">
        <v>1784</v>
      </c>
      <c r="C601" t="s">
        <v>730</v>
      </c>
      <c r="D601" t="s">
        <v>1931</v>
      </c>
      <c r="E601" s="298" t="s">
        <v>28</v>
      </c>
      <c r="G601">
        <v>53</v>
      </c>
      <c r="H601" s="69">
        <f t="shared" si="9"/>
        <v>97</v>
      </c>
      <c r="I601" s="70">
        <v>43</v>
      </c>
      <c r="J601" s="70">
        <v>2</v>
      </c>
      <c r="K601" s="70">
        <v>1</v>
      </c>
      <c r="L601" s="70">
        <v>46</v>
      </c>
      <c r="M601" s="70">
        <v>5</v>
      </c>
      <c r="N601" s="70">
        <v>0</v>
      </c>
      <c r="O601" s="70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2</v>
      </c>
      <c r="U601" s="72">
        <v>0</v>
      </c>
      <c r="V601" s="72">
        <v>0</v>
      </c>
      <c r="W601" s="72">
        <v>2</v>
      </c>
      <c r="X601" s="72">
        <v>12</v>
      </c>
      <c r="Y601" s="72">
        <v>2</v>
      </c>
      <c r="Z601" s="72">
        <v>0</v>
      </c>
      <c r="AA601" s="72">
        <v>14</v>
      </c>
      <c r="AB601" s="72">
        <v>82</v>
      </c>
      <c r="AC601" s="72">
        <v>5</v>
      </c>
      <c r="AD601" s="72">
        <v>0</v>
      </c>
      <c r="AE601" s="72">
        <v>87</v>
      </c>
      <c r="AF601" s="72">
        <v>0</v>
      </c>
      <c r="AG601" s="72">
        <v>0</v>
      </c>
      <c r="AH601" s="72">
        <v>0</v>
      </c>
      <c r="AI601" s="72">
        <v>0</v>
      </c>
      <c r="AJ601" s="70">
        <v>1</v>
      </c>
      <c r="AK601" s="73">
        <v>0</v>
      </c>
      <c r="AL601" s="73">
        <v>8</v>
      </c>
      <c r="AM601" s="72">
        <v>6</v>
      </c>
      <c r="AN601" s="72">
        <v>45</v>
      </c>
      <c r="AO601" s="74">
        <v>1</v>
      </c>
      <c r="AP601" s="74">
        <v>7</v>
      </c>
      <c r="AQ601" s="74">
        <v>51</v>
      </c>
      <c r="AR601" s="74">
        <v>0</v>
      </c>
      <c r="AS601" s="74">
        <v>0</v>
      </c>
    </row>
    <row r="602" spans="1:45">
      <c r="A602" t="s">
        <v>1932</v>
      </c>
      <c r="B602" t="s">
        <v>1784</v>
      </c>
      <c r="C602" t="s">
        <v>727</v>
      </c>
      <c r="D602" t="s">
        <v>1933</v>
      </c>
      <c r="E602" s="298" t="s">
        <v>28</v>
      </c>
      <c r="G602">
        <v>34</v>
      </c>
      <c r="H602" s="69">
        <f t="shared" si="9"/>
        <v>47</v>
      </c>
      <c r="I602" s="70">
        <v>14</v>
      </c>
      <c r="J602" s="70">
        <v>2</v>
      </c>
      <c r="K602" s="70">
        <v>0</v>
      </c>
      <c r="L602" s="70">
        <v>16</v>
      </c>
      <c r="M602" s="70">
        <v>15</v>
      </c>
      <c r="N602" s="70">
        <v>0</v>
      </c>
      <c r="O602" s="70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18</v>
      </c>
      <c r="U602" s="72">
        <v>0</v>
      </c>
      <c r="V602" s="72">
        <v>0</v>
      </c>
      <c r="W602" s="72">
        <v>18</v>
      </c>
      <c r="X602" s="72">
        <v>34</v>
      </c>
      <c r="Y602" s="72">
        <v>4</v>
      </c>
      <c r="Z602" s="72">
        <v>0</v>
      </c>
      <c r="AA602" s="72">
        <v>38</v>
      </c>
      <c r="AB602" s="72">
        <v>0</v>
      </c>
      <c r="AC602" s="72">
        <v>0</v>
      </c>
      <c r="AD602" s="72">
        <v>0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0">
        <v>1</v>
      </c>
      <c r="AK602" s="73">
        <v>0</v>
      </c>
      <c r="AL602" s="73">
        <v>10</v>
      </c>
      <c r="AM602" s="72">
        <v>0</v>
      </c>
      <c r="AN602" s="72">
        <v>0</v>
      </c>
      <c r="AO602" s="74">
        <v>3</v>
      </c>
      <c r="AP602" s="74">
        <v>10</v>
      </c>
      <c r="AQ602" s="74">
        <v>90</v>
      </c>
      <c r="AR602" s="74">
        <v>0</v>
      </c>
      <c r="AS602" s="74">
        <v>0</v>
      </c>
    </row>
    <row r="603" spans="1:45">
      <c r="A603" t="s">
        <v>1934</v>
      </c>
      <c r="B603" t="s">
        <v>1784</v>
      </c>
      <c r="C603" t="s">
        <v>730</v>
      </c>
      <c r="D603" t="s">
        <v>1935</v>
      </c>
      <c r="E603" s="298" t="s">
        <v>28</v>
      </c>
      <c r="G603">
        <v>37</v>
      </c>
      <c r="H603" s="69">
        <f t="shared" si="9"/>
        <v>49</v>
      </c>
      <c r="I603" s="70">
        <v>13</v>
      </c>
      <c r="J603" s="70">
        <v>0</v>
      </c>
      <c r="K603" s="70">
        <v>1</v>
      </c>
      <c r="L603" s="70">
        <v>14</v>
      </c>
      <c r="M603" s="70">
        <v>21</v>
      </c>
      <c r="N603" s="70">
        <v>0</v>
      </c>
      <c r="O603" s="70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31</v>
      </c>
      <c r="U603" s="72">
        <v>0</v>
      </c>
      <c r="V603" s="72">
        <v>0</v>
      </c>
      <c r="W603" s="72">
        <v>31</v>
      </c>
      <c r="X603" s="72">
        <v>20</v>
      </c>
      <c r="Y603" s="72">
        <v>3</v>
      </c>
      <c r="Z603" s="72">
        <v>0</v>
      </c>
      <c r="AA603" s="72">
        <v>23</v>
      </c>
      <c r="AB603" s="72">
        <v>21</v>
      </c>
      <c r="AC603" s="72">
        <v>0</v>
      </c>
      <c r="AD603" s="72">
        <v>0</v>
      </c>
      <c r="AE603" s="72">
        <v>21</v>
      </c>
      <c r="AF603" s="72">
        <v>0</v>
      </c>
      <c r="AG603" s="72">
        <v>0</v>
      </c>
      <c r="AH603" s="72">
        <v>0</v>
      </c>
      <c r="AI603" s="72">
        <v>0</v>
      </c>
      <c r="AJ603" s="70">
        <v>1</v>
      </c>
      <c r="AK603" s="73">
        <v>0</v>
      </c>
      <c r="AL603" s="73">
        <v>6</v>
      </c>
      <c r="AM603" s="72">
        <v>41</v>
      </c>
      <c r="AN603" s="72">
        <v>0</v>
      </c>
      <c r="AO603" s="74">
        <v>1</v>
      </c>
      <c r="AP603" s="74">
        <v>5</v>
      </c>
      <c r="AQ603" s="74">
        <v>46</v>
      </c>
      <c r="AR603" s="74">
        <v>18</v>
      </c>
      <c r="AS603" s="74">
        <v>0</v>
      </c>
    </row>
    <row r="604" spans="1:45">
      <c r="A604" t="s">
        <v>1936</v>
      </c>
      <c r="B604" t="s">
        <v>1784</v>
      </c>
      <c r="C604" t="s">
        <v>727</v>
      </c>
      <c r="D604" t="s">
        <v>1937</v>
      </c>
      <c r="E604" s="298" t="s">
        <v>28</v>
      </c>
      <c r="G604">
        <v>44</v>
      </c>
      <c r="H604" s="69">
        <f t="shared" si="9"/>
        <v>71</v>
      </c>
      <c r="I604" s="70">
        <v>28</v>
      </c>
      <c r="J604" s="70">
        <v>0</v>
      </c>
      <c r="K604" s="70">
        <v>1</v>
      </c>
      <c r="L604" s="70">
        <v>29</v>
      </c>
      <c r="M604" s="70">
        <v>13</v>
      </c>
      <c r="N604" s="70">
        <v>0</v>
      </c>
      <c r="O604" s="70">
        <v>0</v>
      </c>
      <c r="P604" s="72">
        <v>20</v>
      </c>
      <c r="Q604" s="72">
        <v>0</v>
      </c>
      <c r="R604" s="72">
        <v>0</v>
      </c>
      <c r="S604" s="72">
        <v>20</v>
      </c>
      <c r="T604" s="72">
        <v>3</v>
      </c>
      <c r="U604" s="72">
        <v>0</v>
      </c>
      <c r="V604" s="72">
        <v>0</v>
      </c>
      <c r="W604" s="72">
        <v>3</v>
      </c>
      <c r="X604" s="72">
        <v>48</v>
      </c>
      <c r="Y604" s="72">
        <v>2</v>
      </c>
      <c r="Z604" s="72">
        <v>0</v>
      </c>
      <c r="AA604" s="72">
        <v>50</v>
      </c>
      <c r="AB604" s="72">
        <v>10</v>
      </c>
      <c r="AC604" s="72">
        <v>1</v>
      </c>
      <c r="AD604" s="72">
        <v>0</v>
      </c>
      <c r="AE604" s="72">
        <v>11</v>
      </c>
      <c r="AF604" s="72">
        <v>0</v>
      </c>
      <c r="AG604" s="72">
        <v>0</v>
      </c>
      <c r="AH604" s="72">
        <v>0</v>
      </c>
      <c r="AI604" s="72">
        <v>0</v>
      </c>
      <c r="AJ604" s="70">
        <v>1</v>
      </c>
      <c r="AK604" s="73">
        <v>0</v>
      </c>
      <c r="AL604" s="73">
        <v>13</v>
      </c>
      <c r="AM604" s="72">
        <v>81</v>
      </c>
      <c r="AN604" s="72">
        <v>0</v>
      </c>
      <c r="AO604" s="74">
        <v>2</v>
      </c>
      <c r="AP604" s="74">
        <v>10</v>
      </c>
      <c r="AQ604" s="74">
        <v>86</v>
      </c>
      <c r="AR604" s="74">
        <v>0</v>
      </c>
      <c r="AS604" s="74">
        <v>0</v>
      </c>
    </row>
    <row r="605" spans="1:45">
      <c r="A605" t="s">
        <v>1938</v>
      </c>
      <c r="B605" t="s">
        <v>1784</v>
      </c>
      <c r="C605" t="s">
        <v>727</v>
      </c>
      <c r="D605" t="s">
        <v>1939</v>
      </c>
      <c r="E605" s="298" t="s">
        <v>28</v>
      </c>
      <c r="G605">
        <v>14</v>
      </c>
      <c r="H605" s="69">
        <f t="shared" si="9"/>
        <v>24</v>
      </c>
      <c r="I605" s="70">
        <v>11</v>
      </c>
      <c r="J605" s="70">
        <v>0</v>
      </c>
      <c r="K605" s="70">
        <v>1</v>
      </c>
      <c r="L605" s="70">
        <v>12</v>
      </c>
      <c r="M605" s="70">
        <v>0</v>
      </c>
      <c r="N605" s="70">
        <v>0</v>
      </c>
      <c r="O605" s="70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>
        <v>0</v>
      </c>
      <c r="X605" s="72">
        <v>25</v>
      </c>
      <c r="Y605" s="72">
        <v>3</v>
      </c>
      <c r="Z605" s="72">
        <v>0</v>
      </c>
      <c r="AA605" s="72">
        <v>28</v>
      </c>
      <c r="AB605" s="72">
        <v>0</v>
      </c>
      <c r="AC605" s="72">
        <v>0</v>
      </c>
      <c r="AD605" s="72">
        <v>0</v>
      </c>
      <c r="AE605" s="72">
        <v>0</v>
      </c>
      <c r="AF605" s="72">
        <v>0</v>
      </c>
      <c r="AG605" s="72">
        <v>0</v>
      </c>
      <c r="AH605" s="72">
        <v>0</v>
      </c>
      <c r="AI605" s="72">
        <v>0</v>
      </c>
      <c r="AJ605" s="70">
        <v>1</v>
      </c>
      <c r="AK605" s="73">
        <v>0</v>
      </c>
      <c r="AL605" s="73">
        <v>5</v>
      </c>
      <c r="AM605" s="72">
        <v>39</v>
      </c>
      <c r="AN605" s="72">
        <v>4</v>
      </c>
      <c r="AO605" s="74">
        <v>1</v>
      </c>
      <c r="AP605" s="74">
        <v>5</v>
      </c>
      <c r="AQ605" s="74">
        <v>43</v>
      </c>
      <c r="AR605" s="74">
        <v>0</v>
      </c>
      <c r="AS605" s="74">
        <v>0</v>
      </c>
    </row>
    <row r="606" spans="1:45">
      <c r="A606" t="s">
        <v>1940</v>
      </c>
      <c r="B606" t="s">
        <v>1784</v>
      </c>
      <c r="C606" t="s">
        <v>724</v>
      </c>
      <c r="D606" t="s">
        <v>1941</v>
      </c>
      <c r="E606" s="298" t="s">
        <v>28</v>
      </c>
      <c r="G606">
        <v>42</v>
      </c>
      <c r="H606" s="69">
        <f t="shared" si="9"/>
        <v>78</v>
      </c>
      <c r="I606" s="70">
        <v>35</v>
      </c>
      <c r="J606" s="70">
        <v>2</v>
      </c>
      <c r="K606" s="70">
        <v>1</v>
      </c>
      <c r="L606" s="70">
        <v>38</v>
      </c>
      <c r="M606" s="70">
        <v>2</v>
      </c>
      <c r="N606" s="70">
        <v>0</v>
      </c>
      <c r="O606" s="70">
        <v>0</v>
      </c>
      <c r="P606" s="72">
        <v>12</v>
      </c>
      <c r="Q606" s="72">
        <v>0</v>
      </c>
      <c r="R606" s="72">
        <v>0</v>
      </c>
      <c r="S606" s="72">
        <v>12</v>
      </c>
      <c r="T606" s="72">
        <v>2</v>
      </c>
      <c r="U606" s="72">
        <v>1</v>
      </c>
      <c r="V606" s="72">
        <v>0</v>
      </c>
      <c r="W606" s="72">
        <v>3</v>
      </c>
      <c r="X606" s="72">
        <v>48</v>
      </c>
      <c r="Y606" s="72">
        <v>5</v>
      </c>
      <c r="Z606" s="72">
        <v>0</v>
      </c>
      <c r="AA606" s="72">
        <v>53</v>
      </c>
      <c r="AB606" s="72">
        <v>7</v>
      </c>
      <c r="AC606" s="72">
        <v>0</v>
      </c>
      <c r="AD606" s="72">
        <v>0</v>
      </c>
      <c r="AE606" s="72">
        <v>7</v>
      </c>
      <c r="AF606" s="72">
        <v>6</v>
      </c>
      <c r="AG606" s="72">
        <v>0</v>
      </c>
      <c r="AH606" s="72">
        <v>0</v>
      </c>
      <c r="AI606" s="72">
        <v>6</v>
      </c>
      <c r="AJ606" s="70">
        <v>1</v>
      </c>
      <c r="AK606" s="73">
        <v>0</v>
      </c>
      <c r="AL606" s="73">
        <v>10</v>
      </c>
      <c r="AM606" s="72">
        <v>13</v>
      </c>
      <c r="AN606" s="72">
        <v>38</v>
      </c>
      <c r="AO606" s="74">
        <v>0</v>
      </c>
      <c r="AP606" s="74">
        <v>8</v>
      </c>
      <c r="AQ606" s="74">
        <v>93</v>
      </c>
      <c r="AR606" s="74">
        <v>0</v>
      </c>
      <c r="AS606" s="74">
        <v>0</v>
      </c>
    </row>
    <row r="607" spans="1:45">
      <c r="A607" t="s">
        <v>1942</v>
      </c>
      <c r="B607" t="s">
        <v>1784</v>
      </c>
      <c r="C607" t="s">
        <v>730</v>
      </c>
      <c r="D607" t="s">
        <v>1943</v>
      </c>
      <c r="E607" s="298" t="s">
        <v>28</v>
      </c>
      <c r="G607">
        <v>21</v>
      </c>
      <c r="H607" s="69">
        <f t="shared" si="9"/>
        <v>38</v>
      </c>
      <c r="I607" s="70">
        <v>17</v>
      </c>
      <c r="J607" s="70">
        <v>1</v>
      </c>
      <c r="K607" s="70">
        <v>1</v>
      </c>
      <c r="L607" s="70">
        <v>19</v>
      </c>
      <c r="M607" s="70">
        <v>0</v>
      </c>
      <c r="N607" s="70">
        <v>0</v>
      </c>
      <c r="O607" s="70">
        <v>0</v>
      </c>
      <c r="P607" s="72">
        <v>1</v>
      </c>
      <c r="Q607" s="72">
        <v>0</v>
      </c>
      <c r="R607" s="72">
        <v>0</v>
      </c>
      <c r="S607" s="72">
        <v>1</v>
      </c>
      <c r="T607" s="72">
        <v>7</v>
      </c>
      <c r="U607" s="72">
        <v>6</v>
      </c>
      <c r="V607" s="72">
        <v>0</v>
      </c>
      <c r="W607" s="72">
        <v>13</v>
      </c>
      <c r="X607" s="72">
        <v>24</v>
      </c>
      <c r="Y607" s="72">
        <v>3</v>
      </c>
      <c r="Z607" s="72">
        <v>0</v>
      </c>
      <c r="AA607" s="72">
        <v>27</v>
      </c>
      <c r="AB607" s="72">
        <v>0</v>
      </c>
      <c r="AC607" s="72">
        <v>0</v>
      </c>
      <c r="AD607" s="72">
        <v>0</v>
      </c>
      <c r="AE607" s="72">
        <v>0</v>
      </c>
      <c r="AF607" s="72">
        <v>0</v>
      </c>
      <c r="AG607" s="72">
        <v>0</v>
      </c>
      <c r="AH607" s="72">
        <v>0</v>
      </c>
      <c r="AI607" s="72">
        <v>0</v>
      </c>
      <c r="AJ607" s="70">
        <v>1</v>
      </c>
      <c r="AK607" s="73">
        <v>0</v>
      </c>
      <c r="AL607" s="73">
        <v>8</v>
      </c>
      <c r="AM607" s="72">
        <v>6</v>
      </c>
      <c r="AN607" s="72">
        <v>42</v>
      </c>
      <c r="AO607" s="74">
        <v>1</v>
      </c>
      <c r="AP607" s="74">
        <v>8</v>
      </c>
      <c r="AQ607" s="74">
        <v>48</v>
      </c>
      <c r="AR607" s="74">
        <v>0</v>
      </c>
      <c r="AS607" s="74">
        <v>0</v>
      </c>
    </row>
    <row r="608" spans="1:45">
      <c r="A608" t="s">
        <v>1944</v>
      </c>
      <c r="B608" t="s">
        <v>1784</v>
      </c>
      <c r="C608" t="s">
        <v>727</v>
      </c>
      <c r="D608" t="s">
        <v>1945</v>
      </c>
      <c r="E608" s="298" t="s">
        <v>28</v>
      </c>
      <c r="G608">
        <v>23</v>
      </c>
      <c r="H608" s="69">
        <f t="shared" si="9"/>
        <v>40</v>
      </c>
      <c r="I608" s="70">
        <v>18</v>
      </c>
      <c r="J608" s="70">
        <v>2</v>
      </c>
      <c r="K608" s="70">
        <v>0</v>
      </c>
      <c r="L608" s="70">
        <v>20</v>
      </c>
      <c r="M608" s="70">
        <v>0</v>
      </c>
      <c r="N608" s="70">
        <v>0</v>
      </c>
      <c r="O608" s="70">
        <v>0</v>
      </c>
      <c r="P608" s="72">
        <v>33</v>
      </c>
      <c r="Q608" s="72">
        <v>7</v>
      </c>
      <c r="R608" s="72">
        <v>0</v>
      </c>
      <c r="S608" s="72">
        <v>40</v>
      </c>
      <c r="T608" s="72">
        <v>0</v>
      </c>
      <c r="U608" s="72">
        <v>0</v>
      </c>
      <c r="V608" s="72">
        <v>0</v>
      </c>
      <c r="W608" s="72">
        <v>0</v>
      </c>
      <c r="X608" s="72">
        <v>7</v>
      </c>
      <c r="Y608" s="72">
        <v>2</v>
      </c>
      <c r="Z608" s="72">
        <v>0</v>
      </c>
      <c r="AA608" s="72">
        <v>9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2">
        <v>0</v>
      </c>
      <c r="AH608" s="72">
        <v>0</v>
      </c>
      <c r="AI608" s="72">
        <v>0</v>
      </c>
      <c r="AJ608" s="70">
        <v>1</v>
      </c>
      <c r="AK608" s="73">
        <v>0</v>
      </c>
      <c r="AL608" s="73">
        <v>10</v>
      </c>
      <c r="AM608" s="72">
        <v>4</v>
      </c>
      <c r="AN608" s="72">
        <v>56</v>
      </c>
      <c r="AO608" s="74">
        <v>1</v>
      </c>
      <c r="AP608" s="74">
        <v>10</v>
      </c>
      <c r="AQ608" s="74">
        <v>60</v>
      </c>
      <c r="AR608" s="74">
        <v>0</v>
      </c>
      <c r="AS608" s="74">
        <v>0</v>
      </c>
    </row>
    <row r="609" spans="1:45">
      <c r="A609" t="s">
        <v>1946</v>
      </c>
      <c r="B609" t="s">
        <v>1784</v>
      </c>
      <c r="C609" t="s">
        <v>727</v>
      </c>
      <c r="D609" t="s">
        <v>1947</v>
      </c>
      <c r="E609" s="298" t="s">
        <v>28</v>
      </c>
      <c r="G609">
        <v>51</v>
      </c>
      <c r="H609" s="69">
        <f t="shared" si="9"/>
        <v>90</v>
      </c>
      <c r="I609" s="70">
        <v>40</v>
      </c>
      <c r="J609" s="70">
        <v>0</v>
      </c>
      <c r="K609" s="70">
        <v>1</v>
      </c>
      <c r="L609" s="70">
        <v>41</v>
      </c>
      <c r="M609" s="70">
        <v>8</v>
      </c>
      <c r="N609" s="70">
        <v>0</v>
      </c>
      <c r="O609" s="70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5</v>
      </c>
      <c r="U609" s="72">
        <v>0</v>
      </c>
      <c r="V609" s="72">
        <v>0</v>
      </c>
      <c r="W609" s="72">
        <v>5</v>
      </c>
      <c r="X609" s="72">
        <v>85</v>
      </c>
      <c r="Y609" s="72">
        <v>5</v>
      </c>
      <c r="Z609" s="72">
        <v>0</v>
      </c>
      <c r="AA609" s="72">
        <v>90</v>
      </c>
      <c r="AB609" s="72">
        <v>0</v>
      </c>
      <c r="AC609" s="72">
        <v>0</v>
      </c>
      <c r="AD609" s="72">
        <v>0</v>
      </c>
      <c r="AE609" s="72">
        <v>0</v>
      </c>
      <c r="AF609" s="72">
        <v>0</v>
      </c>
      <c r="AG609" s="72">
        <v>0</v>
      </c>
      <c r="AH609" s="72">
        <v>0</v>
      </c>
      <c r="AI609" s="72">
        <v>0</v>
      </c>
      <c r="AJ609" s="70">
        <v>1</v>
      </c>
      <c r="AK609" s="73">
        <v>0</v>
      </c>
      <c r="AL609" s="73">
        <v>6</v>
      </c>
      <c r="AM609" s="72">
        <v>2</v>
      </c>
      <c r="AN609" s="72">
        <v>43</v>
      </c>
      <c r="AO609" s="74">
        <v>2</v>
      </c>
      <c r="AP609" s="74">
        <v>5</v>
      </c>
      <c r="AQ609" s="74">
        <v>45</v>
      </c>
      <c r="AR609" s="74">
        <v>0</v>
      </c>
      <c r="AS609" s="74">
        <v>0</v>
      </c>
    </row>
    <row r="610" spans="1:45">
      <c r="A610" t="s">
        <v>1948</v>
      </c>
      <c r="B610" t="s">
        <v>1784</v>
      </c>
      <c r="C610" t="s">
        <v>730</v>
      </c>
      <c r="D610" t="s">
        <v>1949</v>
      </c>
      <c r="E610" s="298" t="s">
        <v>28</v>
      </c>
      <c r="G610">
        <v>44</v>
      </c>
      <c r="H610" s="69">
        <f t="shared" si="9"/>
        <v>81</v>
      </c>
      <c r="I610" s="70">
        <v>33</v>
      </c>
      <c r="J610" s="70">
        <v>4</v>
      </c>
      <c r="K610" s="70">
        <v>2</v>
      </c>
      <c r="L610" s="70">
        <v>39</v>
      </c>
      <c r="M610" s="70">
        <v>3</v>
      </c>
      <c r="N610" s="70">
        <v>0</v>
      </c>
      <c r="O610" s="70">
        <v>0</v>
      </c>
      <c r="P610" s="72">
        <v>32</v>
      </c>
      <c r="Q610" s="72">
        <v>2</v>
      </c>
      <c r="R610" s="72">
        <v>0</v>
      </c>
      <c r="S610" s="72">
        <v>34</v>
      </c>
      <c r="T610" s="72">
        <v>0</v>
      </c>
      <c r="U610" s="72">
        <v>0</v>
      </c>
      <c r="V610" s="72">
        <v>1</v>
      </c>
      <c r="W610" s="72">
        <v>1</v>
      </c>
      <c r="X610" s="72">
        <v>4</v>
      </c>
      <c r="Y610" s="72">
        <v>6</v>
      </c>
      <c r="Z610" s="72">
        <v>0</v>
      </c>
      <c r="AA610" s="72">
        <v>10</v>
      </c>
      <c r="AB610" s="72">
        <v>18</v>
      </c>
      <c r="AC610" s="72">
        <v>0</v>
      </c>
      <c r="AD610" s="72">
        <v>0</v>
      </c>
      <c r="AE610" s="72">
        <v>18</v>
      </c>
      <c r="AF610" s="72">
        <v>0</v>
      </c>
      <c r="AG610" s="72">
        <v>0</v>
      </c>
      <c r="AH610" s="72">
        <v>0</v>
      </c>
      <c r="AI610" s="72">
        <v>0</v>
      </c>
      <c r="AJ610" s="70">
        <v>1</v>
      </c>
      <c r="AK610" s="73">
        <v>0</v>
      </c>
      <c r="AL610" s="73">
        <v>6</v>
      </c>
      <c r="AM610" s="72">
        <v>10</v>
      </c>
      <c r="AN610" s="72">
        <v>32</v>
      </c>
      <c r="AO610" s="74">
        <v>1</v>
      </c>
      <c r="AP610" s="74">
        <v>7</v>
      </c>
      <c r="AQ610" s="74">
        <v>42</v>
      </c>
      <c r="AR610" s="74">
        <v>0</v>
      </c>
      <c r="AS610" s="74">
        <v>0</v>
      </c>
    </row>
    <row r="611" spans="1:45">
      <c r="A611" t="s">
        <v>1950</v>
      </c>
      <c r="B611" t="s">
        <v>1784</v>
      </c>
      <c r="C611" t="s">
        <v>727</v>
      </c>
      <c r="D611" t="s">
        <v>1951</v>
      </c>
      <c r="E611" s="298" t="s">
        <v>28</v>
      </c>
      <c r="G611">
        <v>22</v>
      </c>
      <c r="H611" s="69">
        <f t="shared" si="9"/>
        <v>36</v>
      </c>
      <c r="I611" s="70">
        <v>15</v>
      </c>
      <c r="J611" s="70">
        <v>0</v>
      </c>
      <c r="K611" s="70">
        <v>1</v>
      </c>
      <c r="L611" s="70">
        <v>16</v>
      </c>
      <c r="M611" s="70">
        <v>4</v>
      </c>
      <c r="N611" s="70">
        <v>0</v>
      </c>
      <c r="O611" s="70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10</v>
      </c>
      <c r="Y611" s="72">
        <v>2</v>
      </c>
      <c r="Z611" s="72">
        <v>0</v>
      </c>
      <c r="AA611" s="72">
        <v>12</v>
      </c>
      <c r="AB611" s="72">
        <v>9</v>
      </c>
      <c r="AC611" s="72">
        <v>0</v>
      </c>
      <c r="AD611" s="72">
        <v>0</v>
      </c>
      <c r="AE611" s="72">
        <v>9</v>
      </c>
      <c r="AF611" s="72">
        <v>2</v>
      </c>
      <c r="AG611" s="72">
        <v>0</v>
      </c>
      <c r="AH611" s="72">
        <v>0</v>
      </c>
      <c r="AI611" s="72">
        <v>2</v>
      </c>
      <c r="AJ611" s="70">
        <v>1</v>
      </c>
      <c r="AK611" s="73">
        <v>0</v>
      </c>
      <c r="AL611" s="73">
        <v>9</v>
      </c>
      <c r="AM611" s="72">
        <v>38</v>
      </c>
      <c r="AN611" s="72">
        <v>3</v>
      </c>
      <c r="AO611" s="74">
        <v>0</v>
      </c>
      <c r="AP611" s="74">
        <v>7</v>
      </c>
      <c r="AQ611" s="74">
        <v>41</v>
      </c>
      <c r="AR611" s="74">
        <v>0</v>
      </c>
      <c r="AS611" s="74">
        <v>0</v>
      </c>
    </row>
    <row r="612" spans="1:45">
      <c r="A612" t="s">
        <v>1952</v>
      </c>
      <c r="B612" t="s">
        <v>1784</v>
      </c>
      <c r="C612" t="s">
        <v>730</v>
      </c>
      <c r="D612" t="s">
        <v>1953</v>
      </c>
      <c r="E612" s="298" t="s">
        <v>28</v>
      </c>
      <c r="G612">
        <v>29</v>
      </c>
      <c r="H612" s="69">
        <f t="shared" si="9"/>
        <v>52</v>
      </c>
      <c r="I612" s="70">
        <v>23</v>
      </c>
      <c r="J612" s="70">
        <v>1</v>
      </c>
      <c r="K612" s="70">
        <v>1</v>
      </c>
      <c r="L612" s="70">
        <v>25</v>
      </c>
      <c r="M612" s="70">
        <v>1</v>
      </c>
      <c r="N612" s="70">
        <v>1</v>
      </c>
      <c r="O612" s="70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23</v>
      </c>
      <c r="Y612" s="72">
        <v>4</v>
      </c>
      <c r="Z612" s="72">
        <v>0</v>
      </c>
      <c r="AA612" s="72">
        <v>27</v>
      </c>
      <c r="AB612" s="72">
        <v>0</v>
      </c>
      <c r="AC612" s="72">
        <v>0</v>
      </c>
      <c r="AD612" s="72">
        <v>0</v>
      </c>
      <c r="AE612" s="72">
        <v>0</v>
      </c>
      <c r="AF612" s="72">
        <v>25</v>
      </c>
      <c r="AG612" s="72">
        <v>2</v>
      </c>
      <c r="AH612" s="72">
        <v>0</v>
      </c>
      <c r="AI612" s="72">
        <v>27</v>
      </c>
      <c r="AJ612" s="70">
        <v>1</v>
      </c>
      <c r="AK612" s="73">
        <v>0</v>
      </c>
      <c r="AL612" s="73">
        <v>6</v>
      </c>
      <c r="AM612" s="72">
        <v>41</v>
      </c>
      <c r="AN612" s="72">
        <v>0</v>
      </c>
      <c r="AO612" s="74">
        <v>0</v>
      </c>
      <c r="AP612" s="74">
        <v>5</v>
      </c>
      <c r="AQ612" s="74">
        <v>42</v>
      </c>
      <c r="AR612" s="74">
        <v>0</v>
      </c>
      <c r="AS612" s="74">
        <v>0</v>
      </c>
    </row>
    <row r="613" spans="1:45">
      <c r="A613" t="s">
        <v>1954</v>
      </c>
      <c r="B613" t="s">
        <v>1784</v>
      </c>
      <c r="C613" t="s">
        <v>727</v>
      </c>
      <c r="D613" t="s">
        <v>1955</v>
      </c>
      <c r="E613" s="298" t="s">
        <v>28</v>
      </c>
      <c r="G613">
        <v>27</v>
      </c>
      <c r="H613" s="69">
        <f t="shared" si="9"/>
        <v>50</v>
      </c>
      <c r="I613" s="70">
        <v>11</v>
      </c>
      <c r="J613" s="70">
        <v>13</v>
      </c>
      <c r="K613" s="70">
        <v>1</v>
      </c>
      <c r="L613" s="70">
        <v>25</v>
      </c>
      <c r="M613" s="70">
        <v>0</v>
      </c>
      <c r="N613" s="70">
        <v>0</v>
      </c>
      <c r="O613" s="70">
        <v>0</v>
      </c>
      <c r="P613" s="72">
        <v>0</v>
      </c>
      <c r="Q613" s="72">
        <v>0</v>
      </c>
      <c r="R613" s="72">
        <v>0</v>
      </c>
      <c r="S613" s="72">
        <v>0</v>
      </c>
      <c r="T613" s="72">
        <v>21</v>
      </c>
      <c r="U613" s="72">
        <v>23</v>
      </c>
      <c r="V613" s="72">
        <v>0</v>
      </c>
      <c r="W613" s="72">
        <v>44</v>
      </c>
      <c r="X613" s="72">
        <v>4</v>
      </c>
      <c r="Y613" s="72">
        <v>4</v>
      </c>
      <c r="Z613" s="72">
        <v>0</v>
      </c>
      <c r="AA613" s="72">
        <v>8</v>
      </c>
      <c r="AB613" s="72">
        <v>0</v>
      </c>
      <c r="AC613" s="72">
        <v>0</v>
      </c>
      <c r="AD613" s="72">
        <v>0</v>
      </c>
      <c r="AE613" s="72">
        <v>0</v>
      </c>
      <c r="AF613" s="72">
        <v>0</v>
      </c>
      <c r="AG613" s="72">
        <v>0</v>
      </c>
      <c r="AH613" s="72">
        <v>0</v>
      </c>
      <c r="AI613" s="72">
        <v>0</v>
      </c>
      <c r="AJ613" s="70">
        <v>1</v>
      </c>
      <c r="AK613" s="73">
        <v>0</v>
      </c>
      <c r="AL613" s="73">
        <v>8</v>
      </c>
      <c r="AM613" s="72">
        <v>59</v>
      </c>
      <c r="AN613" s="72">
        <v>0</v>
      </c>
      <c r="AO613" s="74">
        <v>0</v>
      </c>
      <c r="AP613" s="74">
        <v>6</v>
      </c>
      <c r="AQ613" s="74">
        <v>58</v>
      </c>
      <c r="AR613" s="74">
        <v>0</v>
      </c>
      <c r="AS613" s="74">
        <v>0</v>
      </c>
    </row>
    <row r="614" spans="1:45">
      <c r="A614" t="s">
        <v>1956</v>
      </c>
      <c r="B614" t="s">
        <v>1784</v>
      </c>
      <c r="C614" t="s">
        <v>730</v>
      </c>
      <c r="D614" t="s">
        <v>1957</v>
      </c>
      <c r="E614" s="298" t="s">
        <v>28</v>
      </c>
      <c r="G614">
        <v>43</v>
      </c>
      <c r="H614" s="69">
        <f t="shared" si="9"/>
        <v>67</v>
      </c>
      <c r="I614" s="70">
        <v>21</v>
      </c>
      <c r="J614" s="70">
        <v>4</v>
      </c>
      <c r="K614" s="70">
        <v>1</v>
      </c>
      <c r="L614" s="70">
        <v>26</v>
      </c>
      <c r="M614" s="70">
        <v>14</v>
      </c>
      <c r="N614" s="70">
        <v>1</v>
      </c>
      <c r="O614" s="70">
        <v>0</v>
      </c>
      <c r="P614" s="72">
        <v>5</v>
      </c>
      <c r="Q614" s="72">
        <v>0</v>
      </c>
      <c r="R614" s="72">
        <v>0</v>
      </c>
      <c r="S614" s="72">
        <v>5</v>
      </c>
      <c r="T614" s="72">
        <v>3</v>
      </c>
      <c r="U614" s="72">
        <v>0</v>
      </c>
      <c r="V614" s="72">
        <v>0</v>
      </c>
      <c r="W614" s="72">
        <v>3</v>
      </c>
      <c r="X614" s="72">
        <v>2</v>
      </c>
      <c r="Y614" s="72">
        <v>2</v>
      </c>
      <c r="Z614" s="72">
        <v>0</v>
      </c>
      <c r="AA614" s="72">
        <v>4</v>
      </c>
      <c r="AB614" s="72">
        <v>68</v>
      </c>
      <c r="AC614" s="72">
        <v>6</v>
      </c>
      <c r="AD614" s="72">
        <v>0</v>
      </c>
      <c r="AE614" s="72">
        <v>74</v>
      </c>
      <c r="AF614" s="72">
        <v>0</v>
      </c>
      <c r="AG614" s="72">
        <v>0</v>
      </c>
      <c r="AH614" s="72">
        <v>0</v>
      </c>
      <c r="AI614" s="72">
        <v>0</v>
      </c>
      <c r="AJ614" s="70">
        <v>1</v>
      </c>
      <c r="AK614" s="73">
        <v>0</v>
      </c>
      <c r="AL614" s="73">
        <v>8</v>
      </c>
      <c r="AM614" s="72">
        <v>41</v>
      </c>
      <c r="AN614" s="72">
        <v>2</v>
      </c>
      <c r="AO614" s="74">
        <v>1</v>
      </c>
      <c r="AP614" s="74">
        <v>8</v>
      </c>
      <c r="AQ614" s="74">
        <v>37</v>
      </c>
      <c r="AR614" s="74">
        <v>6</v>
      </c>
      <c r="AS614" s="74">
        <v>0</v>
      </c>
    </row>
    <row r="615" spans="1:45">
      <c r="A615" t="s">
        <v>1958</v>
      </c>
      <c r="B615" t="s">
        <v>1784</v>
      </c>
      <c r="C615" t="s">
        <v>727</v>
      </c>
      <c r="D615" t="s">
        <v>1959</v>
      </c>
      <c r="E615" s="298" t="s">
        <v>28</v>
      </c>
      <c r="G615">
        <v>28</v>
      </c>
      <c r="H615" s="69">
        <f t="shared" si="9"/>
        <v>46</v>
      </c>
      <c r="I615" s="70">
        <v>11</v>
      </c>
      <c r="J615" s="70">
        <v>8</v>
      </c>
      <c r="K615" s="70">
        <v>1</v>
      </c>
      <c r="L615" s="70">
        <v>20</v>
      </c>
      <c r="M615" s="70">
        <v>5</v>
      </c>
      <c r="N615" s="70">
        <v>1</v>
      </c>
      <c r="O615" s="70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25</v>
      </c>
      <c r="Y615" s="72">
        <v>25</v>
      </c>
      <c r="Z615" s="72">
        <v>0</v>
      </c>
      <c r="AA615" s="72">
        <v>50</v>
      </c>
      <c r="AB615" s="72">
        <v>2</v>
      </c>
      <c r="AC615" s="72">
        <v>2</v>
      </c>
      <c r="AD615" s="72">
        <v>0</v>
      </c>
      <c r="AE615" s="72">
        <v>4</v>
      </c>
      <c r="AF615" s="72">
        <v>0</v>
      </c>
      <c r="AG615" s="72">
        <v>0</v>
      </c>
      <c r="AH615" s="72">
        <v>0</v>
      </c>
      <c r="AI615" s="72">
        <v>0</v>
      </c>
      <c r="AJ615" s="70">
        <v>1</v>
      </c>
      <c r="AK615" s="73">
        <v>0</v>
      </c>
      <c r="AL615" s="73">
        <v>9</v>
      </c>
      <c r="AM615" s="72">
        <v>17</v>
      </c>
      <c r="AN615" s="72">
        <v>22</v>
      </c>
      <c r="AO615" s="74">
        <v>1</v>
      </c>
      <c r="AP615" s="74">
        <v>9</v>
      </c>
      <c r="AQ615" s="74">
        <v>37</v>
      </c>
      <c r="AR615" s="74">
        <v>0</v>
      </c>
      <c r="AS615" s="74">
        <v>0</v>
      </c>
    </row>
    <row r="616" spans="1:45">
      <c r="A616" t="s">
        <v>1960</v>
      </c>
      <c r="B616" t="s">
        <v>1784</v>
      </c>
      <c r="C616" t="s">
        <v>727</v>
      </c>
      <c r="D616" t="s">
        <v>1961</v>
      </c>
      <c r="E616" s="298" t="s">
        <v>28</v>
      </c>
      <c r="G616">
        <v>20</v>
      </c>
      <c r="H616" s="69">
        <f t="shared" si="9"/>
        <v>34</v>
      </c>
      <c r="I616" s="70">
        <v>14</v>
      </c>
      <c r="J616" s="70">
        <v>1</v>
      </c>
      <c r="K616" s="70">
        <v>1</v>
      </c>
      <c r="L616" s="70">
        <v>16</v>
      </c>
      <c r="M616" s="70">
        <v>2</v>
      </c>
      <c r="N616" s="70">
        <v>0</v>
      </c>
      <c r="O616" s="70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5</v>
      </c>
      <c r="Y616" s="72">
        <v>3</v>
      </c>
      <c r="Z616" s="72">
        <v>0</v>
      </c>
      <c r="AA616" s="72">
        <v>8</v>
      </c>
      <c r="AB616" s="72">
        <v>21</v>
      </c>
      <c r="AC616" s="72">
        <v>7</v>
      </c>
      <c r="AD616" s="72">
        <v>0</v>
      </c>
      <c r="AE616" s="72">
        <v>28</v>
      </c>
      <c r="AF616" s="72">
        <v>0</v>
      </c>
      <c r="AG616" s="72">
        <v>0</v>
      </c>
      <c r="AH616" s="72">
        <v>0</v>
      </c>
      <c r="AI616" s="72">
        <v>0</v>
      </c>
      <c r="AJ616" s="70">
        <v>1</v>
      </c>
      <c r="AK616" s="73">
        <v>0</v>
      </c>
      <c r="AL616" s="73">
        <v>8</v>
      </c>
      <c r="AM616" s="72">
        <v>31</v>
      </c>
      <c r="AN616" s="72">
        <v>7</v>
      </c>
      <c r="AO616" s="74">
        <v>0</v>
      </c>
      <c r="AP616" s="74">
        <v>8</v>
      </c>
      <c r="AQ616" s="74">
        <v>38</v>
      </c>
      <c r="AR616" s="74">
        <v>0</v>
      </c>
      <c r="AS616" s="74">
        <v>0</v>
      </c>
    </row>
    <row r="617" spans="1:45">
      <c r="A617" t="s">
        <v>1962</v>
      </c>
      <c r="B617" t="s">
        <v>1784</v>
      </c>
      <c r="C617" t="s">
        <v>724</v>
      </c>
      <c r="D617" t="s">
        <v>1963</v>
      </c>
      <c r="E617" s="298" t="s">
        <v>28</v>
      </c>
      <c r="G617">
        <v>28</v>
      </c>
      <c r="H617" s="69">
        <f t="shared" si="9"/>
        <v>52</v>
      </c>
      <c r="I617" s="70">
        <v>17</v>
      </c>
      <c r="J617" s="70">
        <v>8</v>
      </c>
      <c r="K617" s="70">
        <v>1</v>
      </c>
      <c r="L617" s="70">
        <v>26</v>
      </c>
      <c r="M617" s="70">
        <v>0</v>
      </c>
      <c r="N617" s="70">
        <v>0</v>
      </c>
      <c r="O617" s="70">
        <v>0</v>
      </c>
      <c r="P617" s="72">
        <v>7</v>
      </c>
      <c r="Q617" s="72">
        <v>0</v>
      </c>
      <c r="R617" s="72">
        <v>0</v>
      </c>
      <c r="S617" s="72">
        <v>7</v>
      </c>
      <c r="T617" s="72">
        <v>2</v>
      </c>
      <c r="U617" s="72">
        <v>8</v>
      </c>
      <c r="V617" s="72">
        <v>0</v>
      </c>
      <c r="W617" s="72">
        <v>10</v>
      </c>
      <c r="X617" s="72">
        <v>27</v>
      </c>
      <c r="Y617" s="72">
        <v>13</v>
      </c>
      <c r="Z617" s="72">
        <v>0</v>
      </c>
      <c r="AA617" s="72">
        <v>40</v>
      </c>
      <c r="AB617" s="72">
        <v>0</v>
      </c>
      <c r="AC617" s="72">
        <v>0</v>
      </c>
      <c r="AD617" s="72">
        <v>0</v>
      </c>
      <c r="AE617" s="72">
        <v>0</v>
      </c>
      <c r="AF617" s="72">
        <v>0</v>
      </c>
      <c r="AG617" s="72">
        <v>0</v>
      </c>
      <c r="AH617" s="72">
        <v>0</v>
      </c>
      <c r="AI617" s="72">
        <v>0</v>
      </c>
      <c r="AJ617" s="70">
        <v>1</v>
      </c>
      <c r="AK617" s="73">
        <v>0</v>
      </c>
      <c r="AL617" s="73">
        <v>12</v>
      </c>
      <c r="AM617" s="72">
        <v>20</v>
      </c>
      <c r="AN617" s="72">
        <v>31</v>
      </c>
      <c r="AO617" s="74">
        <v>0</v>
      </c>
      <c r="AP617" s="74">
        <v>6</v>
      </c>
      <c r="AQ617" s="74">
        <v>46</v>
      </c>
      <c r="AR617" s="74">
        <v>0</v>
      </c>
      <c r="AS617" s="74">
        <v>0</v>
      </c>
    </row>
    <row r="618" spans="1:45">
      <c r="A618" t="s">
        <v>1964</v>
      </c>
      <c r="B618" t="s">
        <v>1784</v>
      </c>
      <c r="C618" t="s">
        <v>727</v>
      </c>
      <c r="D618" t="s">
        <v>1965</v>
      </c>
      <c r="E618" s="298" t="s">
        <v>28</v>
      </c>
      <c r="G618">
        <v>22</v>
      </c>
      <c r="H618" s="69">
        <f t="shared" si="9"/>
        <v>37</v>
      </c>
      <c r="I618" s="70">
        <v>12</v>
      </c>
      <c r="J618" s="70">
        <v>4</v>
      </c>
      <c r="K618" s="70">
        <v>1</v>
      </c>
      <c r="L618" s="70">
        <v>17</v>
      </c>
      <c r="M618" s="70">
        <v>3</v>
      </c>
      <c r="N618" s="70">
        <v>0</v>
      </c>
      <c r="O618" s="70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7</v>
      </c>
      <c r="Y618" s="72">
        <v>5</v>
      </c>
      <c r="Z618" s="72">
        <v>0</v>
      </c>
      <c r="AA618" s="72">
        <v>12</v>
      </c>
      <c r="AB618" s="72">
        <v>4</v>
      </c>
      <c r="AC618" s="72">
        <v>3</v>
      </c>
      <c r="AD618" s="72">
        <v>0</v>
      </c>
      <c r="AE618" s="72">
        <v>7</v>
      </c>
      <c r="AF618" s="72">
        <v>17</v>
      </c>
      <c r="AG618" s="72">
        <v>2</v>
      </c>
      <c r="AH618" s="72">
        <v>0</v>
      </c>
      <c r="AI618" s="72">
        <v>19</v>
      </c>
      <c r="AJ618" s="70">
        <v>1</v>
      </c>
      <c r="AK618" s="73">
        <v>0</v>
      </c>
      <c r="AL618" s="73">
        <v>7</v>
      </c>
      <c r="AM618" s="72">
        <v>39</v>
      </c>
      <c r="AN618" s="72">
        <v>4</v>
      </c>
      <c r="AO618" s="74">
        <v>0</v>
      </c>
      <c r="AP618" s="74">
        <v>5</v>
      </c>
      <c r="AQ618" s="74">
        <v>43</v>
      </c>
      <c r="AR618" s="74">
        <v>0</v>
      </c>
      <c r="AS618" s="74">
        <v>0</v>
      </c>
    </row>
    <row r="619" spans="1:45">
      <c r="A619" t="s">
        <v>1966</v>
      </c>
      <c r="B619" t="s">
        <v>1784</v>
      </c>
      <c r="C619" t="s">
        <v>730</v>
      </c>
      <c r="D619" t="s">
        <v>1967</v>
      </c>
      <c r="E619" s="298" t="s">
        <v>28</v>
      </c>
      <c r="G619">
        <v>63</v>
      </c>
      <c r="H619" s="69">
        <f t="shared" si="9"/>
        <v>103</v>
      </c>
      <c r="I619" s="70">
        <v>40</v>
      </c>
      <c r="J619" s="70">
        <v>1</v>
      </c>
      <c r="K619" s="70">
        <v>1</v>
      </c>
      <c r="L619" s="70">
        <v>42</v>
      </c>
      <c r="M619" s="70">
        <v>17</v>
      </c>
      <c r="N619" s="70">
        <v>2</v>
      </c>
      <c r="O619" s="70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9</v>
      </c>
      <c r="Y619" s="72">
        <v>4</v>
      </c>
      <c r="Z619" s="72">
        <v>0</v>
      </c>
      <c r="AA619" s="72">
        <v>13</v>
      </c>
      <c r="AB619" s="72">
        <v>105</v>
      </c>
      <c r="AC619" s="72">
        <v>4</v>
      </c>
      <c r="AD619" s="72">
        <v>0</v>
      </c>
      <c r="AE619" s="72">
        <v>109</v>
      </c>
      <c r="AF619" s="72">
        <v>0</v>
      </c>
      <c r="AG619" s="72">
        <v>0</v>
      </c>
      <c r="AH619" s="72">
        <v>0</v>
      </c>
      <c r="AI619" s="72">
        <v>0</v>
      </c>
      <c r="AJ619" s="70">
        <v>1</v>
      </c>
      <c r="AK619" s="73">
        <v>0</v>
      </c>
      <c r="AL619" s="73">
        <v>10</v>
      </c>
      <c r="AM619" s="72">
        <v>49</v>
      </c>
      <c r="AN619" s="72">
        <v>3</v>
      </c>
      <c r="AO619" s="74">
        <v>1</v>
      </c>
      <c r="AP619" s="74">
        <v>10</v>
      </c>
      <c r="AQ619" s="74">
        <v>53</v>
      </c>
      <c r="AR619" s="74">
        <v>0</v>
      </c>
      <c r="AS619" s="74">
        <v>0</v>
      </c>
    </row>
    <row r="620" spans="1:45">
      <c r="A620" t="s">
        <v>1968</v>
      </c>
      <c r="B620" t="s">
        <v>1784</v>
      </c>
      <c r="C620" t="s">
        <v>727</v>
      </c>
      <c r="D620" t="s">
        <v>1969</v>
      </c>
      <c r="E620" s="298" t="s">
        <v>28</v>
      </c>
      <c r="G620">
        <v>11</v>
      </c>
      <c r="H620" s="69">
        <f t="shared" si="9"/>
        <v>16</v>
      </c>
      <c r="I620" s="70">
        <v>6</v>
      </c>
      <c r="J620" s="70">
        <v>0</v>
      </c>
      <c r="K620" s="70">
        <v>1</v>
      </c>
      <c r="L620" s="70">
        <v>7</v>
      </c>
      <c r="M620" s="70">
        <v>2</v>
      </c>
      <c r="N620" s="70">
        <v>0</v>
      </c>
      <c r="O620" s="70">
        <v>0</v>
      </c>
      <c r="P620" s="72">
        <v>0</v>
      </c>
      <c r="Q620" s="72">
        <v>0</v>
      </c>
      <c r="R620" s="72">
        <v>0</v>
      </c>
      <c r="S620" s="72">
        <v>0</v>
      </c>
      <c r="T620" s="72">
        <v>0</v>
      </c>
      <c r="U620" s="72">
        <v>0</v>
      </c>
      <c r="V620" s="72">
        <v>0</v>
      </c>
      <c r="W620" s="72">
        <v>0</v>
      </c>
      <c r="X620" s="72">
        <v>2</v>
      </c>
      <c r="Y620" s="72">
        <v>2</v>
      </c>
      <c r="Z620" s="72">
        <v>0</v>
      </c>
      <c r="AA620" s="72">
        <v>4</v>
      </c>
      <c r="AB620" s="72">
        <v>16</v>
      </c>
      <c r="AC620" s="72">
        <v>0</v>
      </c>
      <c r="AD620" s="72">
        <v>0</v>
      </c>
      <c r="AE620" s="72">
        <v>16</v>
      </c>
      <c r="AF620" s="72">
        <v>0</v>
      </c>
      <c r="AG620" s="72">
        <v>0</v>
      </c>
      <c r="AH620" s="72">
        <v>0</v>
      </c>
      <c r="AI620" s="72">
        <v>0</v>
      </c>
      <c r="AJ620" s="70">
        <v>1</v>
      </c>
      <c r="AK620" s="73">
        <v>0</v>
      </c>
      <c r="AL620" s="73">
        <v>5</v>
      </c>
      <c r="AM620" s="72">
        <v>34</v>
      </c>
      <c r="AN620" s="72">
        <v>2</v>
      </c>
      <c r="AO620" s="74">
        <v>1</v>
      </c>
      <c r="AP620" s="74">
        <v>5</v>
      </c>
      <c r="AQ620" s="74">
        <v>36</v>
      </c>
      <c r="AR620" s="74">
        <v>0</v>
      </c>
      <c r="AS620" s="74">
        <v>0</v>
      </c>
    </row>
    <row r="621" spans="1:45">
      <c r="A621" t="s">
        <v>1970</v>
      </c>
      <c r="B621" t="s">
        <v>1784</v>
      </c>
      <c r="C621" t="s">
        <v>727</v>
      </c>
      <c r="D621" t="s">
        <v>1971</v>
      </c>
      <c r="E621" s="298" t="s">
        <v>28</v>
      </c>
      <c r="G621">
        <v>31</v>
      </c>
      <c r="H621" s="69">
        <f t="shared" si="9"/>
        <v>50</v>
      </c>
      <c r="I621" s="70">
        <v>17</v>
      </c>
      <c r="J621" s="70">
        <v>5</v>
      </c>
      <c r="K621" s="70">
        <v>0</v>
      </c>
      <c r="L621" s="70">
        <v>22</v>
      </c>
      <c r="M621" s="70">
        <v>3</v>
      </c>
      <c r="N621" s="70">
        <v>3</v>
      </c>
      <c r="O621" s="70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5</v>
      </c>
      <c r="Y621" s="72">
        <v>2</v>
      </c>
      <c r="Z621" s="72">
        <v>0</v>
      </c>
      <c r="AA621" s="72">
        <v>7</v>
      </c>
      <c r="AB621" s="72">
        <v>76</v>
      </c>
      <c r="AC621" s="72">
        <v>30</v>
      </c>
      <c r="AD621" s="72">
        <v>0</v>
      </c>
      <c r="AE621" s="72">
        <v>106</v>
      </c>
      <c r="AF621" s="72">
        <v>0</v>
      </c>
      <c r="AG621" s="72">
        <v>0</v>
      </c>
      <c r="AH621" s="72">
        <v>0</v>
      </c>
      <c r="AI621" s="72">
        <v>0</v>
      </c>
      <c r="AJ621" s="70">
        <v>1</v>
      </c>
      <c r="AK621" s="73">
        <v>0</v>
      </c>
      <c r="AL621" s="73">
        <v>8</v>
      </c>
      <c r="AM621" s="72">
        <v>0</v>
      </c>
      <c r="AN621" s="72">
        <v>0</v>
      </c>
      <c r="AO621" s="74">
        <v>2</v>
      </c>
      <c r="AP621" s="74">
        <v>0</v>
      </c>
      <c r="AQ621" s="74">
        <v>58</v>
      </c>
      <c r="AR621" s="74">
        <v>0</v>
      </c>
      <c r="AS621" s="74">
        <v>0</v>
      </c>
    </row>
    <row r="622" spans="1:45">
      <c r="A622" t="s">
        <v>1972</v>
      </c>
      <c r="B622" t="s">
        <v>1784</v>
      </c>
      <c r="C622" t="s">
        <v>727</v>
      </c>
      <c r="D622" t="s">
        <v>1973</v>
      </c>
      <c r="E622" s="298" t="s">
        <v>28</v>
      </c>
      <c r="G622">
        <v>39</v>
      </c>
      <c r="H622" s="69">
        <f t="shared" si="9"/>
        <v>60</v>
      </c>
      <c r="I622" s="70">
        <v>20</v>
      </c>
      <c r="J622" s="70">
        <v>2</v>
      </c>
      <c r="K622" s="70">
        <v>1</v>
      </c>
      <c r="L622" s="70">
        <v>23</v>
      </c>
      <c r="M622" s="70">
        <v>10</v>
      </c>
      <c r="N622" s="70">
        <v>4</v>
      </c>
      <c r="O622" s="70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1</v>
      </c>
      <c r="U622" s="72">
        <v>0</v>
      </c>
      <c r="V622" s="72">
        <v>0</v>
      </c>
      <c r="W622" s="72">
        <v>1</v>
      </c>
      <c r="X622" s="72">
        <v>9</v>
      </c>
      <c r="Y622" s="72">
        <v>9</v>
      </c>
      <c r="Z622" s="72">
        <v>0</v>
      </c>
      <c r="AA622" s="72">
        <v>18</v>
      </c>
      <c r="AB622" s="72">
        <v>39</v>
      </c>
      <c r="AC622" s="72">
        <v>4</v>
      </c>
      <c r="AD622" s="72">
        <v>0</v>
      </c>
      <c r="AE622" s="72">
        <v>43</v>
      </c>
      <c r="AF622" s="72">
        <v>14</v>
      </c>
      <c r="AG622" s="72">
        <v>0</v>
      </c>
      <c r="AH622" s="72">
        <v>0</v>
      </c>
      <c r="AI622" s="72">
        <v>14</v>
      </c>
      <c r="AJ622" s="70">
        <v>1</v>
      </c>
      <c r="AK622" s="73">
        <v>0</v>
      </c>
      <c r="AL622" s="73">
        <v>8</v>
      </c>
      <c r="AM622" s="72">
        <v>50</v>
      </c>
      <c r="AN622" s="72">
        <v>7</v>
      </c>
      <c r="AO622" s="74">
        <v>1</v>
      </c>
      <c r="AP622" s="74">
        <v>8</v>
      </c>
      <c r="AQ622" s="74">
        <v>60</v>
      </c>
      <c r="AR622" s="74">
        <v>0</v>
      </c>
      <c r="AS622" s="74">
        <v>1</v>
      </c>
    </row>
    <row r="623" spans="1:45">
      <c r="A623" t="s">
        <v>1974</v>
      </c>
      <c r="B623" t="s">
        <v>1784</v>
      </c>
      <c r="C623" t="s">
        <v>727</v>
      </c>
      <c r="D623" t="s">
        <v>1975</v>
      </c>
      <c r="E623" s="298" t="s">
        <v>28</v>
      </c>
      <c r="G623">
        <v>17</v>
      </c>
      <c r="H623" s="69">
        <f t="shared" si="9"/>
        <v>30</v>
      </c>
      <c r="I623" s="70">
        <v>14</v>
      </c>
      <c r="J623" s="70">
        <v>0</v>
      </c>
      <c r="K623" s="70">
        <v>1</v>
      </c>
      <c r="L623" s="70">
        <v>15</v>
      </c>
      <c r="M623" s="70">
        <v>0</v>
      </c>
      <c r="N623" s="70">
        <v>0</v>
      </c>
      <c r="O623" s="70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9</v>
      </c>
      <c r="Y623" s="72">
        <v>3</v>
      </c>
      <c r="Z623" s="72">
        <v>0</v>
      </c>
      <c r="AA623" s="72">
        <v>12</v>
      </c>
      <c r="AB623" s="72">
        <v>20</v>
      </c>
      <c r="AC623" s="72">
        <v>0</v>
      </c>
      <c r="AD623" s="72">
        <v>0</v>
      </c>
      <c r="AE623" s="72">
        <v>20</v>
      </c>
      <c r="AF623" s="72">
        <v>0</v>
      </c>
      <c r="AG623" s="72">
        <v>0</v>
      </c>
      <c r="AH623" s="72">
        <v>0</v>
      </c>
      <c r="AI623" s="72">
        <v>0</v>
      </c>
      <c r="AJ623" s="70">
        <v>1</v>
      </c>
      <c r="AK623" s="73">
        <v>0</v>
      </c>
      <c r="AL623" s="73">
        <v>6</v>
      </c>
      <c r="AM623" s="72">
        <v>8</v>
      </c>
      <c r="AN623" s="72">
        <v>9</v>
      </c>
      <c r="AO623" s="74">
        <v>1</v>
      </c>
      <c r="AP623" s="74">
        <v>6</v>
      </c>
      <c r="AQ623" s="74">
        <v>17</v>
      </c>
      <c r="AR623" s="74">
        <v>0</v>
      </c>
      <c r="AS623" s="74">
        <v>0</v>
      </c>
    </row>
    <row r="624" spans="1:45">
      <c r="A624" t="s">
        <v>1976</v>
      </c>
      <c r="B624" t="s">
        <v>1784</v>
      </c>
      <c r="C624" t="s">
        <v>724</v>
      </c>
      <c r="D624" t="s">
        <v>1977</v>
      </c>
      <c r="E624" s="298" t="s">
        <v>28</v>
      </c>
      <c r="G624">
        <v>26</v>
      </c>
      <c r="H624" s="69">
        <f t="shared" si="9"/>
        <v>42</v>
      </c>
      <c r="I624" s="70">
        <v>13</v>
      </c>
      <c r="J624" s="70">
        <v>4</v>
      </c>
      <c r="K624" s="70">
        <v>1</v>
      </c>
      <c r="L624" s="70">
        <v>18</v>
      </c>
      <c r="M624" s="70">
        <v>5</v>
      </c>
      <c r="N624" s="70">
        <v>1</v>
      </c>
      <c r="O624" s="70">
        <v>0</v>
      </c>
      <c r="P624" s="72">
        <v>1</v>
      </c>
      <c r="Q624" s="72">
        <v>0</v>
      </c>
      <c r="R624" s="72">
        <v>0</v>
      </c>
      <c r="S624" s="72">
        <v>1</v>
      </c>
      <c r="T624" s="72">
        <v>1</v>
      </c>
      <c r="U624" s="72">
        <v>0</v>
      </c>
      <c r="V624" s="72">
        <v>0</v>
      </c>
      <c r="W624" s="72">
        <v>1</v>
      </c>
      <c r="X624" s="72">
        <v>18</v>
      </c>
      <c r="Y624" s="72">
        <v>8</v>
      </c>
      <c r="Z624" s="72">
        <v>0</v>
      </c>
      <c r="AA624" s="72">
        <v>26</v>
      </c>
      <c r="AB624" s="72">
        <v>9</v>
      </c>
      <c r="AC624" s="72">
        <v>3</v>
      </c>
      <c r="AD624" s="72">
        <v>0</v>
      </c>
      <c r="AE624" s="72">
        <v>12</v>
      </c>
      <c r="AF624" s="72">
        <v>5</v>
      </c>
      <c r="AG624" s="72">
        <v>0</v>
      </c>
      <c r="AH624" s="72">
        <v>0</v>
      </c>
      <c r="AI624" s="72">
        <v>5</v>
      </c>
      <c r="AJ624" s="70">
        <v>1</v>
      </c>
      <c r="AK624" s="73">
        <v>0</v>
      </c>
      <c r="AL624" s="73">
        <v>12</v>
      </c>
      <c r="AM624" s="72">
        <v>13</v>
      </c>
      <c r="AN624" s="72">
        <v>79</v>
      </c>
      <c r="AO624" s="74">
        <v>0</v>
      </c>
      <c r="AP624" s="74">
        <v>10</v>
      </c>
      <c r="AQ624" s="74">
        <v>81</v>
      </c>
      <c r="AR624" s="74">
        <v>0</v>
      </c>
      <c r="AS624" s="74">
        <v>0</v>
      </c>
    </row>
    <row r="625" spans="1:45">
      <c r="A625" t="s">
        <v>1978</v>
      </c>
      <c r="B625" t="s">
        <v>1784</v>
      </c>
      <c r="C625" t="s">
        <v>730</v>
      </c>
      <c r="D625" t="s">
        <v>1979</v>
      </c>
      <c r="E625" s="298" t="s">
        <v>28</v>
      </c>
      <c r="G625">
        <v>20</v>
      </c>
      <c r="H625" s="69">
        <f t="shared" si="9"/>
        <v>36</v>
      </c>
      <c r="I625" s="70">
        <v>8</v>
      </c>
      <c r="J625" s="70">
        <v>9</v>
      </c>
      <c r="K625" s="70">
        <v>1</v>
      </c>
      <c r="L625" s="70">
        <v>18</v>
      </c>
      <c r="M625" s="70">
        <v>0</v>
      </c>
      <c r="N625" s="70">
        <v>0</v>
      </c>
      <c r="O625" s="70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2</v>
      </c>
      <c r="U625" s="72">
        <v>0</v>
      </c>
      <c r="V625" s="72">
        <v>0</v>
      </c>
      <c r="W625" s="72">
        <v>2</v>
      </c>
      <c r="X625" s="72">
        <v>13</v>
      </c>
      <c r="Y625" s="72">
        <v>9</v>
      </c>
      <c r="Z625" s="72">
        <v>0</v>
      </c>
      <c r="AA625" s="72">
        <v>22</v>
      </c>
      <c r="AB625" s="72">
        <v>1</v>
      </c>
      <c r="AC625" s="72">
        <v>0</v>
      </c>
      <c r="AD625" s="72">
        <v>0</v>
      </c>
      <c r="AE625" s="72">
        <v>1</v>
      </c>
      <c r="AF625" s="72">
        <v>3</v>
      </c>
      <c r="AG625" s="72">
        <v>7</v>
      </c>
      <c r="AH625" s="72">
        <v>0</v>
      </c>
      <c r="AI625" s="72">
        <v>10</v>
      </c>
      <c r="AJ625" s="70">
        <v>1</v>
      </c>
      <c r="AK625" s="73">
        <v>0</v>
      </c>
      <c r="AL625" s="73">
        <v>6</v>
      </c>
      <c r="AM625" s="72">
        <v>54</v>
      </c>
      <c r="AN625" s="72">
        <v>0</v>
      </c>
      <c r="AO625" s="74">
        <v>0</v>
      </c>
      <c r="AP625" s="74">
        <v>4</v>
      </c>
      <c r="AQ625" s="74">
        <v>54</v>
      </c>
      <c r="AR625" s="74">
        <v>0</v>
      </c>
      <c r="AS625" s="74">
        <v>0</v>
      </c>
    </row>
    <row r="626" spans="1:45">
      <c r="A626" t="s">
        <v>1980</v>
      </c>
      <c r="B626" t="s">
        <v>1784</v>
      </c>
      <c r="C626" t="s">
        <v>727</v>
      </c>
      <c r="D626" t="s">
        <v>1981</v>
      </c>
      <c r="E626" s="298" t="s">
        <v>28</v>
      </c>
      <c r="G626">
        <v>29</v>
      </c>
      <c r="H626" s="69">
        <f t="shared" si="9"/>
        <v>54</v>
      </c>
      <c r="I626" s="70">
        <v>17</v>
      </c>
      <c r="J626" s="70">
        <v>9</v>
      </c>
      <c r="K626" s="70">
        <v>1</v>
      </c>
      <c r="L626" s="70">
        <v>27</v>
      </c>
      <c r="M626" s="70">
        <v>0</v>
      </c>
      <c r="N626" s="70">
        <v>0</v>
      </c>
      <c r="O626" s="70">
        <v>0</v>
      </c>
      <c r="P626" s="72">
        <v>0</v>
      </c>
      <c r="Q626" s="72">
        <v>0</v>
      </c>
      <c r="R626" s="72">
        <v>0</v>
      </c>
      <c r="S626" s="72">
        <v>0</v>
      </c>
      <c r="T626" s="72">
        <v>8</v>
      </c>
      <c r="U626" s="72">
        <v>4</v>
      </c>
      <c r="V626" s="72">
        <v>0</v>
      </c>
      <c r="W626" s="72">
        <v>12</v>
      </c>
      <c r="X626" s="72">
        <v>21</v>
      </c>
      <c r="Y626" s="72">
        <v>17</v>
      </c>
      <c r="Z626" s="72">
        <v>0</v>
      </c>
      <c r="AA626" s="72">
        <v>38</v>
      </c>
      <c r="AB626" s="72">
        <v>1</v>
      </c>
      <c r="AC626" s="72">
        <v>0</v>
      </c>
      <c r="AD626" s="72">
        <v>0</v>
      </c>
      <c r="AE626" s="72">
        <v>1</v>
      </c>
      <c r="AF626" s="72">
        <v>0</v>
      </c>
      <c r="AG626" s="72">
        <v>2</v>
      </c>
      <c r="AH626" s="72">
        <v>0</v>
      </c>
      <c r="AI626" s="72">
        <v>2</v>
      </c>
      <c r="AJ626" s="70">
        <v>1</v>
      </c>
      <c r="AK626" s="73">
        <v>0</v>
      </c>
      <c r="AL626" s="73">
        <v>8</v>
      </c>
      <c r="AM626" s="72">
        <v>38</v>
      </c>
      <c r="AN626" s="72">
        <v>6</v>
      </c>
      <c r="AO626" s="74">
        <v>0</v>
      </c>
      <c r="AP626" s="74">
        <v>7</v>
      </c>
      <c r="AQ626" s="74">
        <v>44</v>
      </c>
      <c r="AR626" s="74">
        <v>0</v>
      </c>
      <c r="AS626" s="74">
        <v>0</v>
      </c>
    </row>
    <row r="627" spans="1:45">
      <c r="A627" t="s">
        <v>1982</v>
      </c>
      <c r="B627" t="s">
        <v>1784</v>
      </c>
      <c r="C627" t="s">
        <v>727</v>
      </c>
      <c r="D627" t="s">
        <v>1983</v>
      </c>
      <c r="E627" s="298" t="s">
        <v>28</v>
      </c>
      <c r="G627">
        <v>17</v>
      </c>
      <c r="H627" s="69">
        <f t="shared" si="9"/>
        <v>28</v>
      </c>
      <c r="I627" s="70">
        <v>12</v>
      </c>
      <c r="J627" s="70">
        <v>0</v>
      </c>
      <c r="K627" s="70">
        <v>1</v>
      </c>
      <c r="L627" s="70">
        <v>13</v>
      </c>
      <c r="M627" s="70">
        <v>2</v>
      </c>
      <c r="N627" s="70">
        <v>0</v>
      </c>
      <c r="O627" s="70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16</v>
      </c>
      <c r="Y627" s="72">
        <v>6</v>
      </c>
      <c r="Z627" s="72">
        <v>0</v>
      </c>
      <c r="AA627" s="72">
        <v>22</v>
      </c>
      <c r="AB627" s="72">
        <v>11</v>
      </c>
      <c r="AC627" s="72">
        <v>0</v>
      </c>
      <c r="AD627" s="72">
        <v>0</v>
      </c>
      <c r="AE627" s="72">
        <v>11</v>
      </c>
      <c r="AF627" s="72">
        <v>0</v>
      </c>
      <c r="AG627" s="72">
        <v>0</v>
      </c>
      <c r="AH627" s="72">
        <v>0</v>
      </c>
      <c r="AI627" s="72">
        <v>0</v>
      </c>
      <c r="AJ627" s="70">
        <v>1</v>
      </c>
      <c r="AK627" s="73">
        <v>0</v>
      </c>
      <c r="AL627" s="73">
        <v>7</v>
      </c>
      <c r="AM627" s="72">
        <v>4</v>
      </c>
      <c r="AN627" s="72">
        <v>34</v>
      </c>
      <c r="AO627" s="74">
        <v>0</v>
      </c>
      <c r="AP627" s="74">
        <v>7</v>
      </c>
      <c r="AQ627" s="74">
        <v>38</v>
      </c>
      <c r="AR627" s="74">
        <v>0</v>
      </c>
      <c r="AS627" s="74">
        <v>0</v>
      </c>
    </row>
    <row r="628" spans="1:45">
      <c r="A628" t="s">
        <v>1984</v>
      </c>
      <c r="B628" t="s">
        <v>1784</v>
      </c>
      <c r="C628" t="s">
        <v>727</v>
      </c>
      <c r="D628" t="s">
        <v>1985</v>
      </c>
      <c r="E628" s="298" t="s">
        <v>28</v>
      </c>
      <c r="G628">
        <v>74</v>
      </c>
      <c r="H628" s="69">
        <f t="shared" si="9"/>
        <v>114</v>
      </c>
      <c r="I628" s="70">
        <v>41</v>
      </c>
      <c r="J628" s="70">
        <v>0</v>
      </c>
      <c r="K628" s="70">
        <v>1</v>
      </c>
      <c r="L628" s="70">
        <v>42</v>
      </c>
      <c r="M628" s="70">
        <v>30</v>
      </c>
      <c r="N628" s="70">
        <v>0</v>
      </c>
      <c r="O628" s="70">
        <v>0</v>
      </c>
      <c r="P628" s="72">
        <v>78</v>
      </c>
      <c r="Q628" s="72">
        <v>2</v>
      </c>
      <c r="R628" s="72">
        <v>0</v>
      </c>
      <c r="S628" s="72">
        <v>80</v>
      </c>
      <c r="T628" s="72">
        <v>0</v>
      </c>
      <c r="U628" s="72">
        <v>0</v>
      </c>
      <c r="V628" s="72">
        <v>0</v>
      </c>
      <c r="W628" s="72">
        <v>0</v>
      </c>
      <c r="X628" s="72">
        <v>120</v>
      </c>
      <c r="Y628" s="72">
        <v>4</v>
      </c>
      <c r="Z628" s="72">
        <v>0</v>
      </c>
      <c r="AA628" s="72">
        <v>124</v>
      </c>
      <c r="AB628" s="72">
        <v>2</v>
      </c>
      <c r="AC628" s="72">
        <v>0</v>
      </c>
      <c r="AD628" s="72">
        <v>0</v>
      </c>
      <c r="AE628" s="72">
        <v>2</v>
      </c>
      <c r="AF628" s="72">
        <v>0</v>
      </c>
      <c r="AG628" s="72">
        <v>0</v>
      </c>
      <c r="AH628" s="72">
        <v>0</v>
      </c>
      <c r="AI628" s="72">
        <v>0</v>
      </c>
      <c r="AJ628" s="70">
        <v>1</v>
      </c>
      <c r="AK628" s="73">
        <v>0</v>
      </c>
      <c r="AL628" s="73">
        <v>10</v>
      </c>
      <c r="AM628" s="72">
        <v>0</v>
      </c>
      <c r="AN628" s="72">
        <v>3</v>
      </c>
      <c r="AO628" s="74">
        <v>5</v>
      </c>
      <c r="AP628" s="74">
        <v>11</v>
      </c>
      <c r="AQ628" s="74">
        <v>0</v>
      </c>
      <c r="AR628" s="74">
        <v>0</v>
      </c>
      <c r="AS628" s="74">
        <v>0</v>
      </c>
    </row>
    <row r="629" spans="1:45">
      <c r="A629" t="s">
        <v>1986</v>
      </c>
      <c r="B629" t="s">
        <v>1784</v>
      </c>
      <c r="C629" t="s">
        <v>724</v>
      </c>
      <c r="D629" t="s">
        <v>1987</v>
      </c>
      <c r="E629" s="298" t="s">
        <v>28</v>
      </c>
      <c r="G629">
        <v>22</v>
      </c>
      <c r="H629" s="69">
        <f t="shared" si="9"/>
        <v>28</v>
      </c>
      <c r="I629" s="70">
        <v>6</v>
      </c>
      <c r="J629" s="70">
        <v>1</v>
      </c>
      <c r="K629" s="70">
        <v>1</v>
      </c>
      <c r="L629" s="70">
        <v>8</v>
      </c>
      <c r="M629" s="70">
        <v>9</v>
      </c>
      <c r="N629" s="70">
        <v>3</v>
      </c>
      <c r="O629" s="70">
        <v>0</v>
      </c>
      <c r="P629" s="72">
        <v>0</v>
      </c>
      <c r="Q629" s="72">
        <v>0</v>
      </c>
      <c r="R629" s="72">
        <v>0</v>
      </c>
      <c r="S629" s="72">
        <v>0</v>
      </c>
      <c r="T629" s="72">
        <v>10</v>
      </c>
      <c r="U629" s="72">
        <v>4</v>
      </c>
      <c r="V629" s="72">
        <v>0</v>
      </c>
      <c r="W629" s="72">
        <v>14</v>
      </c>
      <c r="X629" s="72">
        <v>3</v>
      </c>
      <c r="Y629" s="72">
        <v>4</v>
      </c>
      <c r="Z629" s="72">
        <v>0</v>
      </c>
      <c r="AA629" s="72">
        <v>7</v>
      </c>
      <c r="AB629" s="72">
        <v>21</v>
      </c>
      <c r="AC629" s="72">
        <v>3</v>
      </c>
      <c r="AD629" s="72">
        <v>0</v>
      </c>
      <c r="AE629" s="72">
        <v>24</v>
      </c>
      <c r="AF629" s="72">
        <v>0</v>
      </c>
      <c r="AG629" s="72">
        <v>0</v>
      </c>
      <c r="AH629" s="72">
        <v>0</v>
      </c>
      <c r="AI629" s="72">
        <v>0</v>
      </c>
      <c r="AJ629" s="70">
        <v>1</v>
      </c>
      <c r="AK629" s="73">
        <v>0</v>
      </c>
      <c r="AL629" s="73">
        <v>7</v>
      </c>
      <c r="AM629" s="72">
        <v>40</v>
      </c>
      <c r="AN629" s="72">
        <v>0</v>
      </c>
      <c r="AO629" s="74">
        <v>0</v>
      </c>
      <c r="AP629" s="74">
        <v>8</v>
      </c>
      <c r="AQ629" s="74">
        <v>40</v>
      </c>
      <c r="AR629" s="74">
        <v>0</v>
      </c>
      <c r="AS629" s="74">
        <v>0</v>
      </c>
    </row>
    <row r="630" spans="1:45">
      <c r="A630" t="s">
        <v>1988</v>
      </c>
      <c r="B630" t="s">
        <v>1784</v>
      </c>
      <c r="C630" t="s">
        <v>727</v>
      </c>
      <c r="D630" t="s">
        <v>1989</v>
      </c>
      <c r="E630" s="298" t="s">
        <v>28</v>
      </c>
      <c r="G630">
        <v>7</v>
      </c>
      <c r="H630" s="69">
        <f t="shared" si="9"/>
        <v>8</v>
      </c>
      <c r="I630" s="70">
        <v>2</v>
      </c>
      <c r="J630" s="70">
        <v>0</v>
      </c>
      <c r="K630" s="70">
        <v>1</v>
      </c>
      <c r="L630" s="70">
        <v>3</v>
      </c>
      <c r="M630" s="70">
        <v>0</v>
      </c>
      <c r="N630" s="70">
        <v>2</v>
      </c>
      <c r="O630" s="70">
        <v>0</v>
      </c>
      <c r="P630" s="72">
        <v>2</v>
      </c>
      <c r="Q630" s="72">
        <v>2</v>
      </c>
      <c r="R630" s="72">
        <v>0</v>
      </c>
      <c r="S630" s="72">
        <v>4</v>
      </c>
      <c r="T630" s="72">
        <v>0</v>
      </c>
      <c r="U630" s="72">
        <v>0</v>
      </c>
      <c r="V630" s="72">
        <v>0</v>
      </c>
      <c r="W630" s="72">
        <v>0</v>
      </c>
      <c r="X630" s="72">
        <v>4</v>
      </c>
      <c r="Y630" s="72">
        <v>4</v>
      </c>
      <c r="Z630" s="72">
        <v>0</v>
      </c>
      <c r="AA630" s="72">
        <v>8</v>
      </c>
      <c r="AB630" s="72">
        <v>0</v>
      </c>
      <c r="AC630" s="72">
        <v>0</v>
      </c>
      <c r="AD630" s="72">
        <v>0</v>
      </c>
      <c r="AE630" s="72">
        <v>0</v>
      </c>
      <c r="AF630" s="72">
        <v>0</v>
      </c>
      <c r="AG630" s="72">
        <v>0</v>
      </c>
      <c r="AH630" s="72">
        <v>0</v>
      </c>
      <c r="AI630" s="72">
        <v>0</v>
      </c>
      <c r="AJ630" s="70">
        <v>1</v>
      </c>
      <c r="AK630" s="73">
        <v>0</v>
      </c>
      <c r="AL630" s="73">
        <v>4</v>
      </c>
      <c r="AM630" s="72">
        <v>8</v>
      </c>
      <c r="AN630" s="72">
        <v>6</v>
      </c>
      <c r="AO630" s="74">
        <v>0</v>
      </c>
      <c r="AP630" s="74">
        <v>5</v>
      </c>
      <c r="AQ630" s="74">
        <v>14</v>
      </c>
      <c r="AR630" s="74">
        <v>0</v>
      </c>
      <c r="AS630" s="74">
        <v>0</v>
      </c>
    </row>
    <row r="631" spans="1:45">
      <c r="A631" t="s">
        <v>1990</v>
      </c>
      <c r="B631" t="s">
        <v>1784</v>
      </c>
      <c r="C631" t="s">
        <v>724</v>
      </c>
      <c r="D631" t="s">
        <v>1991</v>
      </c>
      <c r="E631" s="298" t="s">
        <v>28</v>
      </c>
      <c r="G631">
        <v>38</v>
      </c>
      <c r="H631" s="69">
        <f t="shared" si="9"/>
        <v>68</v>
      </c>
      <c r="I631" s="70">
        <v>24</v>
      </c>
      <c r="J631" s="70">
        <v>6</v>
      </c>
      <c r="K631" s="70">
        <v>2</v>
      </c>
      <c r="L631" s="70">
        <v>32</v>
      </c>
      <c r="M631" s="70">
        <v>4</v>
      </c>
      <c r="N631" s="70">
        <v>0</v>
      </c>
      <c r="O631" s="70">
        <v>0</v>
      </c>
      <c r="P631" s="72">
        <v>0</v>
      </c>
      <c r="Q631" s="72">
        <v>0</v>
      </c>
      <c r="R631" s="72">
        <v>0</v>
      </c>
      <c r="S631" s="72">
        <v>0</v>
      </c>
      <c r="T631" s="72">
        <v>10</v>
      </c>
      <c r="U631" s="72">
        <v>7</v>
      </c>
      <c r="V631" s="72">
        <v>0</v>
      </c>
      <c r="W631" s="72">
        <v>17</v>
      </c>
      <c r="X631" s="72">
        <v>46</v>
      </c>
      <c r="Y631" s="72">
        <v>9</v>
      </c>
      <c r="Z631" s="72">
        <v>0</v>
      </c>
      <c r="AA631" s="72">
        <v>55</v>
      </c>
      <c r="AB631" s="72">
        <v>0</v>
      </c>
      <c r="AC631" s="72">
        <v>0</v>
      </c>
      <c r="AD631" s="72">
        <v>0</v>
      </c>
      <c r="AE631" s="72">
        <v>0</v>
      </c>
      <c r="AF631" s="72">
        <v>0</v>
      </c>
      <c r="AG631" s="72">
        <v>0</v>
      </c>
      <c r="AH631" s="72">
        <v>0</v>
      </c>
      <c r="AI631" s="72">
        <v>0</v>
      </c>
      <c r="AJ631" s="70">
        <v>1</v>
      </c>
      <c r="AK631" s="73">
        <v>0</v>
      </c>
      <c r="AL631" s="73">
        <v>15</v>
      </c>
      <c r="AM631" s="72">
        <v>44</v>
      </c>
      <c r="AN631" s="72">
        <v>14</v>
      </c>
      <c r="AO631" s="74">
        <v>1</v>
      </c>
      <c r="AP631" s="74">
        <v>12</v>
      </c>
      <c r="AQ631" s="74">
        <v>55</v>
      </c>
      <c r="AR631" s="74">
        <v>0</v>
      </c>
      <c r="AS631" s="74">
        <v>0</v>
      </c>
    </row>
    <row r="632" spans="1:45">
      <c r="A632" t="s">
        <v>1992</v>
      </c>
      <c r="B632" t="s">
        <v>1784</v>
      </c>
      <c r="C632" t="s">
        <v>724</v>
      </c>
      <c r="D632" t="s">
        <v>1993</v>
      </c>
      <c r="E632" s="298" t="s">
        <v>28</v>
      </c>
      <c r="G632">
        <v>59</v>
      </c>
      <c r="H632" s="69">
        <f t="shared" si="9"/>
        <v>114</v>
      </c>
      <c r="I632" s="70">
        <v>16</v>
      </c>
      <c r="J632" s="70">
        <v>39</v>
      </c>
      <c r="K632" s="70">
        <v>2</v>
      </c>
      <c r="L632" s="70">
        <v>57</v>
      </c>
      <c r="M632" s="70">
        <v>0</v>
      </c>
      <c r="N632" s="70">
        <v>0</v>
      </c>
      <c r="O632" s="70">
        <v>0</v>
      </c>
      <c r="P632" s="72">
        <v>17</v>
      </c>
      <c r="Q632" s="72">
        <v>56</v>
      </c>
      <c r="R632" s="72">
        <v>0</v>
      </c>
      <c r="S632" s="72">
        <v>73</v>
      </c>
      <c r="T632" s="72">
        <v>0</v>
      </c>
      <c r="U632" s="72">
        <v>0</v>
      </c>
      <c r="V632" s="72">
        <v>0</v>
      </c>
      <c r="W632" s="72">
        <v>0</v>
      </c>
      <c r="X632" s="72">
        <v>15</v>
      </c>
      <c r="Y632" s="72">
        <v>26</v>
      </c>
      <c r="Z632" s="72">
        <v>0</v>
      </c>
      <c r="AA632" s="72">
        <v>41</v>
      </c>
      <c r="AB632" s="72">
        <v>0</v>
      </c>
      <c r="AC632" s="72">
        <v>0</v>
      </c>
      <c r="AD632" s="72">
        <v>0</v>
      </c>
      <c r="AE632" s="72">
        <v>0</v>
      </c>
      <c r="AF632" s="72">
        <v>0</v>
      </c>
      <c r="AG632" s="72">
        <v>0</v>
      </c>
      <c r="AH632" s="72">
        <v>0</v>
      </c>
      <c r="AI632" s="72">
        <v>0</v>
      </c>
      <c r="AJ632" s="70">
        <v>1</v>
      </c>
      <c r="AK632" s="73">
        <v>0</v>
      </c>
      <c r="AL632" s="73">
        <v>13</v>
      </c>
      <c r="AM632" s="72">
        <v>12</v>
      </c>
      <c r="AN632" s="72">
        <v>61</v>
      </c>
      <c r="AO632" s="74">
        <v>1</v>
      </c>
      <c r="AP632" s="74">
        <v>12</v>
      </c>
      <c r="AQ632" s="74">
        <v>73</v>
      </c>
      <c r="AR632" s="74">
        <v>0</v>
      </c>
      <c r="AS632" s="74">
        <v>0</v>
      </c>
    </row>
    <row r="633" spans="1:45">
      <c r="A633" t="s">
        <v>1994</v>
      </c>
      <c r="B633" t="s">
        <v>1784</v>
      </c>
      <c r="C633" t="s">
        <v>730</v>
      </c>
      <c r="D633" t="s">
        <v>1995</v>
      </c>
      <c r="E633" s="298" t="s">
        <v>28</v>
      </c>
      <c r="G633">
        <v>18</v>
      </c>
      <c r="H633" s="69">
        <f t="shared" si="9"/>
        <v>29</v>
      </c>
      <c r="I633" s="70">
        <v>12</v>
      </c>
      <c r="J633" s="70">
        <v>0</v>
      </c>
      <c r="K633" s="70">
        <v>1</v>
      </c>
      <c r="L633" s="70">
        <v>13</v>
      </c>
      <c r="M633" s="70">
        <v>3</v>
      </c>
      <c r="N633" s="70">
        <v>0</v>
      </c>
      <c r="O633" s="70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2</v>
      </c>
      <c r="U633" s="72">
        <v>0</v>
      </c>
      <c r="V633" s="72">
        <v>0</v>
      </c>
      <c r="W633" s="72">
        <v>2</v>
      </c>
      <c r="X633" s="72">
        <v>24</v>
      </c>
      <c r="Y633" s="72">
        <v>3</v>
      </c>
      <c r="Z633" s="72">
        <v>0</v>
      </c>
      <c r="AA633" s="72">
        <v>27</v>
      </c>
      <c r="AB633" s="72">
        <v>5</v>
      </c>
      <c r="AC633" s="72">
        <v>0</v>
      </c>
      <c r="AD633" s="72">
        <v>0</v>
      </c>
      <c r="AE633" s="72">
        <v>5</v>
      </c>
      <c r="AF633" s="72">
        <v>0</v>
      </c>
      <c r="AG633" s="72">
        <v>0</v>
      </c>
      <c r="AH633" s="72">
        <v>0</v>
      </c>
      <c r="AI633" s="72">
        <v>0</v>
      </c>
      <c r="AJ633" s="70">
        <v>1</v>
      </c>
      <c r="AK633" s="73">
        <v>0</v>
      </c>
      <c r="AL633" s="73">
        <v>11</v>
      </c>
      <c r="AM633" s="72">
        <v>40</v>
      </c>
      <c r="AN633" s="72">
        <v>6</v>
      </c>
      <c r="AO633" s="74">
        <v>1</v>
      </c>
      <c r="AP633" s="74">
        <v>13</v>
      </c>
      <c r="AQ633" s="74">
        <v>48</v>
      </c>
      <c r="AR633" s="74">
        <v>0</v>
      </c>
      <c r="AS633" s="74">
        <v>0</v>
      </c>
    </row>
    <row r="634" spans="1:45">
      <c r="A634" t="s">
        <v>1996</v>
      </c>
      <c r="B634" t="s">
        <v>1784</v>
      </c>
      <c r="C634" t="s">
        <v>724</v>
      </c>
      <c r="D634" t="s">
        <v>1997</v>
      </c>
      <c r="E634" s="298" t="s">
        <v>28</v>
      </c>
      <c r="G634">
        <v>24</v>
      </c>
      <c r="H634" s="69">
        <f t="shared" si="9"/>
        <v>44</v>
      </c>
      <c r="I634" s="70">
        <v>21</v>
      </c>
      <c r="J634" s="70">
        <v>0</v>
      </c>
      <c r="K634" s="70">
        <v>1</v>
      </c>
      <c r="L634" s="70">
        <v>22</v>
      </c>
      <c r="M634" s="70">
        <v>0</v>
      </c>
      <c r="N634" s="70">
        <v>0</v>
      </c>
      <c r="O634" s="70">
        <v>0</v>
      </c>
      <c r="P634" s="72">
        <v>16</v>
      </c>
      <c r="Q634" s="72">
        <v>0</v>
      </c>
      <c r="R634" s="72">
        <v>0</v>
      </c>
      <c r="S634" s="72">
        <v>16</v>
      </c>
      <c r="T634" s="72">
        <v>0</v>
      </c>
      <c r="U634" s="72">
        <v>0</v>
      </c>
      <c r="V634" s="72">
        <v>0</v>
      </c>
      <c r="W634" s="72">
        <v>0</v>
      </c>
      <c r="X634" s="72">
        <v>24</v>
      </c>
      <c r="Y634" s="72">
        <v>2</v>
      </c>
      <c r="Z634" s="72">
        <v>0</v>
      </c>
      <c r="AA634" s="72">
        <v>26</v>
      </c>
      <c r="AB634" s="72">
        <v>2</v>
      </c>
      <c r="AC634" s="72">
        <v>0</v>
      </c>
      <c r="AD634" s="72">
        <v>0</v>
      </c>
      <c r="AE634" s="72">
        <v>2</v>
      </c>
      <c r="AF634" s="72">
        <v>0</v>
      </c>
      <c r="AG634" s="72">
        <v>0</v>
      </c>
      <c r="AH634" s="72">
        <v>0</v>
      </c>
      <c r="AI634" s="72">
        <v>0</v>
      </c>
      <c r="AJ634" s="70">
        <v>1</v>
      </c>
      <c r="AK634" s="73">
        <v>0</v>
      </c>
      <c r="AL634" s="73">
        <v>10</v>
      </c>
      <c r="AM634" s="72">
        <v>6</v>
      </c>
      <c r="AN634" s="72">
        <v>64</v>
      </c>
      <c r="AO634" s="74">
        <v>0</v>
      </c>
      <c r="AP634" s="74">
        <v>10</v>
      </c>
      <c r="AQ634" s="74">
        <v>71</v>
      </c>
      <c r="AR634" s="74">
        <v>0</v>
      </c>
      <c r="AS634" s="74">
        <v>0</v>
      </c>
    </row>
    <row r="635" spans="1:45">
      <c r="A635" t="s">
        <v>1998</v>
      </c>
      <c r="B635" t="s">
        <v>1784</v>
      </c>
      <c r="C635" t="s">
        <v>730</v>
      </c>
      <c r="D635" t="s">
        <v>1999</v>
      </c>
      <c r="E635" s="298" t="s">
        <v>28</v>
      </c>
      <c r="G635">
        <v>32</v>
      </c>
      <c r="H635" s="69">
        <f t="shared" si="9"/>
        <v>58</v>
      </c>
      <c r="I635" s="70">
        <v>27</v>
      </c>
      <c r="J635" s="70">
        <v>0</v>
      </c>
      <c r="K635" s="70">
        <v>1</v>
      </c>
      <c r="L635" s="70">
        <v>28</v>
      </c>
      <c r="M635" s="70">
        <v>2</v>
      </c>
      <c r="N635" s="70">
        <v>0</v>
      </c>
      <c r="O635" s="70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9</v>
      </c>
      <c r="Y635" s="72">
        <v>2</v>
      </c>
      <c r="Z635" s="72">
        <v>0</v>
      </c>
      <c r="AA635" s="72">
        <v>11</v>
      </c>
      <c r="AB635" s="72">
        <v>12</v>
      </c>
      <c r="AC635" s="72">
        <v>0</v>
      </c>
      <c r="AD635" s="72">
        <v>0</v>
      </c>
      <c r="AE635" s="72">
        <v>12</v>
      </c>
      <c r="AF635" s="72">
        <v>40</v>
      </c>
      <c r="AG635" s="72">
        <v>0</v>
      </c>
      <c r="AH635" s="72">
        <v>0</v>
      </c>
      <c r="AI635" s="72">
        <v>40</v>
      </c>
      <c r="AJ635" s="70">
        <v>1</v>
      </c>
      <c r="AK635" s="73">
        <v>0</v>
      </c>
      <c r="AL635" s="73">
        <v>7</v>
      </c>
      <c r="AM635" s="72">
        <v>47</v>
      </c>
      <c r="AN635" s="72">
        <v>4</v>
      </c>
      <c r="AO635" s="74">
        <v>0</v>
      </c>
      <c r="AP635" s="74">
        <v>7</v>
      </c>
      <c r="AQ635" s="74">
        <v>51</v>
      </c>
      <c r="AR635" s="74">
        <v>0</v>
      </c>
      <c r="AS635" s="74">
        <v>0</v>
      </c>
    </row>
    <row r="636" spans="1:45">
      <c r="A636" t="s">
        <v>2000</v>
      </c>
      <c r="B636" t="s">
        <v>1784</v>
      </c>
      <c r="C636" t="s">
        <v>727</v>
      </c>
      <c r="D636" t="s">
        <v>2001</v>
      </c>
      <c r="E636" s="298" t="s">
        <v>28</v>
      </c>
      <c r="G636">
        <v>16</v>
      </c>
      <c r="H636" s="69">
        <f t="shared" si="9"/>
        <v>22</v>
      </c>
      <c r="I636" s="70">
        <v>7</v>
      </c>
      <c r="J636" s="70">
        <v>0</v>
      </c>
      <c r="K636" s="70">
        <v>1</v>
      </c>
      <c r="L636" s="70">
        <v>8</v>
      </c>
      <c r="M636" s="70">
        <v>6</v>
      </c>
      <c r="N636" s="70">
        <v>0</v>
      </c>
      <c r="O636" s="70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3</v>
      </c>
      <c r="Y636" s="72">
        <v>2</v>
      </c>
      <c r="Z636" s="72">
        <v>0</v>
      </c>
      <c r="AA636" s="72">
        <v>5</v>
      </c>
      <c r="AB636" s="72">
        <v>22</v>
      </c>
      <c r="AC636" s="72">
        <v>0</v>
      </c>
      <c r="AD636" s="72">
        <v>0</v>
      </c>
      <c r="AE636" s="72">
        <v>22</v>
      </c>
      <c r="AF636" s="72">
        <v>0</v>
      </c>
      <c r="AG636" s="72">
        <v>1</v>
      </c>
      <c r="AH636" s="72">
        <v>0</v>
      </c>
      <c r="AI636" s="72">
        <v>1</v>
      </c>
      <c r="AJ636" s="70">
        <v>1</v>
      </c>
      <c r="AK636" s="73">
        <v>0</v>
      </c>
      <c r="AL636" s="73">
        <v>7</v>
      </c>
      <c r="AM636" s="72">
        <v>2</v>
      </c>
      <c r="AN636" s="72">
        <v>42</v>
      </c>
      <c r="AO636" s="74">
        <v>0</v>
      </c>
      <c r="AP636" s="74">
        <v>7</v>
      </c>
      <c r="AQ636" s="74">
        <v>44</v>
      </c>
      <c r="AR636" s="74">
        <v>0</v>
      </c>
      <c r="AS636" s="74">
        <v>0</v>
      </c>
    </row>
    <row r="637" spans="1:45">
      <c r="A637" t="s">
        <v>2002</v>
      </c>
      <c r="B637" t="s">
        <v>1784</v>
      </c>
      <c r="C637" t="s">
        <v>727</v>
      </c>
      <c r="D637" t="s">
        <v>2003</v>
      </c>
      <c r="E637" s="298" t="s">
        <v>28</v>
      </c>
      <c r="G637">
        <v>13</v>
      </c>
      <c r="H637" s="69">
        <f t="shared" si="9"/>
        <v>21</v>
      </c>
      <c r="I637" s="70">
        <v>9</v>
      </c>
      <c r="J637" s="70">
        <v>0</v>
      </c>
      <c r="K637" s="70">
        <v>1</v>
      </c>
      <c r="L637" s="70">
        <v>10</v>
      </c>
      <c r="M637" s="70">
        <v>1</v>
      </c>
      <c r="N637" s="70">
        <v>0</v>
      </c>
      <c r="O637" s="70">
        <v>0</v>
      </c>
      <c r="P637" s="72">
        <v>10</v>
      </c>
      <c r="Q637" s="72">
        <v>0</v>
      </c>
      <c r="R637" s="72">
        <v>0</v>
      </c>
      <c r="S637" s="72">
        <v>10</v>
      </c>
      <c r="T637" s="72">
        <v>0</v>
      </c>
      <c r="U637" s="72">
        <v>0</v>
      </c>
      <c r="V637" s="72">
        <v>0</v>
      </c>
      <c r="W637" s="72">
        <v>0</v>
      </c>
      <c r="X637" s="72">
        <v>10</v>
      </c>
      <c r="Y637" s="72">
        <v>2</v>
      </c>
      <c r="Z637" s="72">
        <v>0</v>
      </c>
      <c r="AA637" s="72">
        <v>12</v>
      </c>
      <c r="AB637" s="72">
        <v>1</v>
      </c>
      <c r="AC637" s="72">
        <v>0</v>
      </c>
      <c r="AD637" s="72">
        <v>0</v>
      </c>
      <c r="AE637" s="72">
        <v>1</v>
      </c>
      <c r="AF637" s="72">
        <v>4</v>
      </c>
      <c r="AG637" s="72">
        <v>2</v>
      </c>
      <c r="AH637" s="72">
        <v>0</v>
      </c>
      <c r="AI637" s="72">
        <v>6</v>
      </c>
      <c r="AJ637" s="70">
        <v>1</v>
      </c>
      <c r="AK637" s="73">
        <v>0</v>
      </c>
      <c r="AL637" s="73">
        <v>7</v>
      </c>
      <c r="AM637" s="72">
        <v>11</v>
      </c>
      <c r="AN637" s="72">
        <v>11</v>
      </c>
      <c r="AO637" s="74">
        <v>0</v>
      </c>
      <c r="AP637" s="74">
        <v>4</v>
      </c>
      <c r="AQ637" s="74">
        <v>24</v>
      </c>
      <c r="AR637" s="74">
        <v>0</v>
      </c>
      <c r="AS637" s="74">
        <v>0</v>
      </c>
    </row>
    <row r="638" spans="1:45">
      <c r="A638" t="s">
        <v>2004</v>
      </c>
      <c r="B638" t="s">
        <v>1784</v>
      </c>
      <c r="C638" t="s">
        <v>730</v>
      </c>
      <c r="D638" t="s">
        <v>2005</v>
      </c>
      <c r="E638" s="298" t="s">
        <v>28</v>
      </c>
      <c r="G638">
        <v>49</v>
      </c>
      <c r="H638" s="69">
        <f t="shared" si="9"/>
        <v>77</v>
      </c>
      <c r="I638" s="70">
        <v>18</v>
      </c>
      <c r="J638" s="70">
        <v>11</v>
      </c>
      <c r="K638" s="70">
        <v>1</v>
      </c>
      <c r="L638" s="70">
        <v>30</v>
      </c>
      <c r="M638" s="70">
        <v>16</v>
      </c>
      <c r="N638" s="70">
        <v>1</v>
      </c>
      <c r="O638" s="70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28</v>
      </c>
      <c r="Y638" s="72">
        <v>13</v>
      </c>
      <c r="Z638" s="72">
        <v>0</v>
      </c>
      <c r="AA638" s="72">
        <v>41</v>
      </c>
      <c r="AB638" s="72">
        <v>49</v>
      </c>
      <c r="AC638" s="72">
        <v>11</v>
      </c>
      <c r="AD638" s="72">
        <v>0</v>
      </c>
      <c r="AE638" s="72">
        <v>60</v>
      </c>
      <c r="AF638" s="72">
        <v>0</v>
      </c>
      <c r="AG638" s="72">
        <v>0</v>
      </c>
      <c r="AH638" s="72">
        <v>0</v>
      </c>
      <c r="AI638" s="72">
        <v>0</v>
      </c>
      <c r="AJ638" s="70">
        <v>1</v>
      </c>
      <c r="AK638" s="73">
        <v>0</v>
      </c>
      <c r="AL638" s="73">
        <v>14</v>
      </c>
      <c r="AM638" s="72">
        <v>6</v>
      </c>
      <c r="AN638" s="72">
        <v>44</v>
      </c>
      <c r="AO638" s="74">
        <v>1</v>
      </c>
      <c r="AP638" s="74">
        <v>8</v>
      </c>
      <c r="AQ638" s="74">
        <v>50</v>
      </c>
      <c r="AR638" s="74">
        <v>0</v>
      </c>
      <c r="AS638" s="74">
        <v>0</v>
      </c>
    </row>
    <row r="639" spans="1:45">
      <c r="A639" t="s">
        <v>2006</v>
      </c>
      <c r="B639" t="s">
        <v>1784</v>
      </c>
      <c r="C639" t="s">
        <v>727</v>
      </c>
      <c r="D639" t="s">
        <v>2007</v>
      </c>
      <c r="E639" s="298" t="s">
        <v>28</v>
      </c>
      <c r="G639">
        <v>38</v>
      </c>
      <c r="H639" s="69">
        <f t="shared" si="9"/>
        <v>59</v>
      </c>
      <c r="I639" s="70">
        <v>14</v>
      </c>
      <c r="J639" s="70">
        <v>8</v>
      </c>
      <c r="K639" s="70">
        <v>1</v>
      </c>
      <c r="L639" s="70">
        <v>23</v>
      </c>
      <c r="M639" s="70">
        <v>9</v>
      </c>
      <c r="N639" s="70">
        <v>4</v>
      </c>
      <c r="O639" s="70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2</v>
      </c>
      <c r="U639" s="72">
        <v>0</v>
      </c>
      <c r="V639" s="72">
        <v>0</v>
      </c>
      <c r="W639" s="72">
        <v>2</v>
      </c>
      <c r="X639" s="72">
        <v>5</v>
      </c>
      <c r="Y639" s="72">
        <v>4</v>
      </c>
      <c r="Z639" s="72">
        <v>0</v>
      </c>
      <c r="AA639" s="72">
        <v>9</v>
      </c>
      <c r="AB639" s="72">
        <v>34</v>
      </c>
      <c r="AC639" s="72">
        <v>21</v>
      </c>
      <c r="AD639" s="72">
        <v>0</v>
      </c>
      <c r="AE639" s="72">
        <v>55</v>
      </c>
      <c r="AF639" s="72">
        <v>3</v>
      </c>
      <c r="AG639" s="72">
        <v>4</v>
      </c>
      <c r="AH639" s="72">
        <v>0</v>
      </c>
      <c r="AI639" s="72">
        <v>7</v>
      </c>
      <c r="AJ639" s="70">
        <v>1</v>
      </c>
      <c r="AK639" s="73">
        <v>0</v>
      </c>
      <c r="AL639" s="73">
        <v>7</v>
      </c>
      <c r="AM639" s="72">
        <v>41</v>
      </c>
      <c r="AN639" s="72">
        <v>6</v>
      </c>
      <c r="AO639" s="74">
        <v>1</v>
      </c>
      <c r="AP639" s="74">
        <v>5</v>
      </c>
      <c r="AQ639" s="74">
        <v>47</v>
      </c>
      <c r="AR639" s="74">
        <v>0</v>
      </c>
      <c r="AS639" s="74">
        <v>0</v>
      </c>
    </row>
    <row r="640" spans="1:45">
      <c r="A640" t="s">
        <v>2008</v>
      </c>
      <c r="B640" t="s">
        <v>1784</v>
      </c>
      <c r="C640" t="s">
        <v>727</v>
      </c>
      <c r="D640" t="s">
        <v>2009</v>
      </c>
      <c r="E640" s="298" t="s">
        <v>28</v>
      </c>
      <c r="G640">
        <v>19</v>
      </c>
      <c r="H640" s="69">
        <f t="shared" si="9"/>
        <v>34</v>
      </c>
      <c r="I640" s="70">
        <v>11</v>
      </c>
      <c r="J640" s="70">
        <v>5</v>
      </c>
      <c r="K640" s="70">
        <v>1</v>
      </c>
      <c r="L640" s="70">
        <v>17</v>
      </c>
      <c r="M640" s="70">
        <v>0</v>
      </c>
      <c r="N640" s="70">
        <v>0</v>
      </c>
      <c r="O640" s="70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2</v>
      </c>
      <c r="Y640" s="72">
        <v>2</v>
      </c>
      <c r="Z640" s="72">
        <v>0</v>
      </c>
      <c r="AA640" s="72">
        <v>4</v>
      </c>
      <c r="AB640" s="72">
        <v>23</v>
      </c>
      <c r="AC640" s="72">
        <v>9</v>
      </c>
      <c r="AD640" s="72">
        <v>0</v>
      </c>
      <c r="AE640" s="72">
        <v>32</v>
      </c>
      <c r="AF640" s="72">
        <v>0</v>
      </c>
      <c r="AG640" s="72">
        <v>0</v>
      </c>
      <c r="AH640" s="72">
        <v>0</v>
      </c>
      <c r="AI640" s="72">
        <v>0</v>
      </c>
      <c r="AJ640" s="70">
        <v>1</v>
      </c>
      <c r="AK640" s="73">
        <v>0</v>
      </c>
      <c r="AL640" s="73">
        <v>11</v>
      </c>
      <c r="AM640" s="72">
        <v>0</v>
      </c>
      <c r="AN640" s="72">
        <v>46</v>
      </c>
      <c r="AO640" s="74">
        <v>1</v>
      </c>
      <c r="AP640" s="74">
        <v>11</v>
      </c>
      <c r="AQ640" s="74">
        <v>46</v>
      </c>
      <c r="AR640" s="74">
        <v>0</v>
      </c>
      <c r="AS640" s="74">
        <v>0</v>
      </c>
    </row>
    <row r="641" spans="1:45">
      <c r="A641" t="s">
        <v>2010</v>
      </c>
      <c r="B641" t="s">
        <v>1784</v>
      </c>
      <c r="C641" t="s">
        <v>727</v>
      </c>
      <c r="D641" t="s">
        <v>2011</v>
      </c>
      <c r="E641" s="298" t="s">
        <v>28</v>
      </c>
      <c r="G641">
        <v>15</v>
      </c>
      <c r="H641" s="69">
        <f t="shared" si="9"/>
        <v>25</v>
      </c>
      <c r="I641" s="70">
        <v>11</v>
      </c>
      <c r="J641" s="70">
        <v>0</v>
      </c>
      <c r="K641" s="70">
        <v>1</v>
      </c>
      <c r="L641" s="70">
        <v>12</v>
      </c>
      <c r="M641" s="70">
        <v>1</v>
      </c>
      <c r="N641" s="70">
        <v>0</v>
      </c>
      <c r="O641" s="70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7</v>
      </c>
      <c r="Y641" s="72">
        <v>3</v>
      </c>
      <c r="Z641" s="72">
        <v>0</v>
      </c>
      <c r="AA641" s="72">
        <v>10</v>
      </c>
      <c r="AB641" s="72">
        <v>9</v>
      </c>
      <c r="AC641" s="72">
        <v>0</v>
      </c>
      <c r="AD641" s="72">
        <v>0</v>
      </c>
      <c r="AE641" s="72">
        <v>9</v>
      </c>
      <c r="AF641" s="72">
        <v>10</v>
      </c>
      <c r="AG641" s="72">
        <v>0</v>
      </c>
      <c r="AH641" s="72">
        <v>0</v>
      </c>
      <c r="AI641" s="72">
        <v>10</v>
      </c>
      <c r="AJ641" s="70">
        <v>1</v>
      </c>
      <c r="AK641" s="73">
        <v>0</v>
      </c>
      <c r="AL641" s="73">
        <v>5</v>
      </c>
      <c r="AM641" s="72">
        <v>33</v>
      </c>
      <c r="AN641" s="72">
        <v>7</v>
      </c>
      <c r="AO641" s="74">
        <v>0</v>
      </c>
      <c r="AP641" s="74">
        <v>6</v>
      </c>
      <c r="AQ641" s="74">
        <v>40</v>
      </c>
      <c r="AR641" s="74">
        <v>0</v>
      </c>
      <c r="AS641" s="74">
        <v>0</v>
      </c>
    </row>
    <row r="642" spans="1:45">
      <c r="A642" t="s">
        <v>2012</v>
      </c>
      <c r="B642" t="s">
        <v>1784</v>
      </c>
      <c r="C642" t="s">
        <v>724</v>
      </c>
      <c r="D642" t="s">
        <v>2013</v>
      </c>
      <c r="E642" s="298" t="s">
        <v>28</v>
      </c>
      <c r="G642">
        <v>84</v>
      </c>
      <c r="H642" s="69">
        <f t="shared" si="9"/>
        <v>152</v>
      </c>
      <c r="I642" s="70">
        <v>63</v>
      </c>
      <c r="J642" s="70">
        <v>6</v>
      </c>
      <c r="K642" s="70">
        <v>1</v>
      </c>
      <c r="L642" s="70">
        <v>70</v>
      </c>
      <c r="M642" s="70">
        <v>12</v>
      </c>
      <c r="N642" s="70">
        <v>0</v>
      </c>
      <c r="O642" s="70">
        <v>0</v>
      </c>
      <c r="P642" s="72">
        <v>16</v>
      </c>
      <c r="Q642" s="72">
        <v>4</v>
      </c>
      <c r="R642" s="72">
        <v>0</v>
      </c>
      <c r="S642" s="72">
        <v>20</v>
      </c>
      <c r="T642" s="72">
        <v>2</v>
      </c>
      <c r="U642" s="72">
        <v>0</v>
      </c>
      <c r="V642" s="72">
        <v>0</v>
      </c>
      <c r="W642" s="72">
        <v>2</v>
      </c>
      <c r="X642" s="72">
        <v>92</v>
      </c>
      <c r="Y642" s="72">
        <v>4</v>
      </c>
      <c r="Z642" s="72">
        <v>0</v>
      </c>
      <c r="AA642" s="72">
        <v>96</v>
      </c>
      <c r="AB642" s="72">
        <v>88</v>
      </c>
      <c r="AC642" s="72">
        <v>20</v>
      </c>
      <c r="AD642" s="72">
        <v>0</v>
      </c>
      <c r="AE642" s="72">
        <v>108</v>
      </c>
      <c r="AF642" s="72">
        <v>96</v>
      </c>
      <c r="AG642" s="72">
        <v>4</v>
      </c>
      <c r="AH642" s="72">
        <v>0</v>
      </c>
      <c r="AI642" s="72">
        <v>100</v>
      </c>
      <c r="AJ642" s="70">
        <v>1</v>
      </c>
      <c r="AK642" s="73">
        <v>0</v>
      </c>
      <c r="AL642" s="73">
        <v>12</v>
      </c>
      <c r="AM642" s="72">
        <v>118</v>
      </c>
      <c r="AN642" s="72">
        <v>4</v>
      </c>
      <c r="AO642" s="74">
        <v>2</v>
      </c>
      <c r="AP642" s="74">
        <v>18</v>
      </c>
      <c r="AQ642" s="74">
        <v>124</v>
      </c>
      <c r="AR642" s="74">
        <v>0</v>
      </c>
      <c r="AS642" s="74">
        <v>0</v>
      </c>
    </row>
    <row r="643" spans="1:45">
      <c r="A643" t="s">
        <v>2014</v>
      </c>
      <c r="B643" t="s">
        <v>1784</v>
      </c>
      <c r="C643" t="s">
        <v>730</v>
      </c>
      <c r="D643" t="s">
        <v>2015</v>
      </c>
      <c r="E643" s="298" t="s">
        <v>28</v>
      </c>
      <c r="G643">
        <v>64</v>
      </c>
      <c r="H643" s="69">
        <f t="shared" si="9"/>
        <v>99</v>
      </c>
      <c r="I643" s="70">
        <v>22</v>
      </c>
      <c r="J643" s="70">
        <v>14</v>
      </c>
      <c r="K643" s="70">
        <v>1</v>
      </c>
      <c r="L643" s="70">
        <v>37</v>
      </c>
      <c r="M643" s="70">
        <v>21</v>
      </c>
      <c r="N643" s="70">
        <v>4</v>
      </c>
      <c r="O643" s="70">
        <v>0</v>
      </c>
      <c r="P643" s="72">
        <v>11</v>
      </c>
      <c r="Q643" s="72">
        <v>4</v>
      </c>
      <c r="R643" s="72">
        <v>0</v>
      </c>
      <c r="S643" s="72">
        <v>15</v>
      </c>
      <c r="T643" s="72">
        <v>0</v>
      </c>
      <c r="U643" s="72">
        <v>0</v>
      </c>
      <c r="V643" s="72">
        <v>0</v>
      </c>
      <c r="W643" s="72">
        <v>0</v>
      </c>
      <c r="X643" s="72">
        <v>49</v>
      </c>
      <c r="Y643" s="72">
        <v>31</v>
      </c>
      <c r="Z643" s="72">
        <v>0</v>
      </c>
      <c r="AA643" s="72">
        <v>80</v>
      </c>
      <c r="AB643" s="72">
        <v>29</v>
      </c>
      <c r="AC643" s="72">
        <v>5</v>
      </c>
      <c r="AD643" s="72">
        <v>0</v>
      </c>
      <c r="AE643" s="72">
        <v>34</v>
      </c>
      <c r="AF643" s="72">
        <v>0</v>
      </c>
      <c r="AG643" s="72">
        <v>0</v>
      </c>
      <c r="AH643" s="72">
        <v>0</v>
      </c>
      <c r="AI643" s="72">
        <v>0</v>
      </c>
      <c r="AJ643" s="70">
        <v>1</v>
      </c>
      <c r="AK643" s="73">
        <v>0</v>
      </c>
      <c r="AL643" s="73">
        <v>5</v>
      </c>
      <c r="AM643" s="72">
        <v>3</v>
      </c>
      <c r="AN643" s="72">
        <v>41</v>
      </c>
      <c r="AO643" s="74">
        <v>1</v>
      </c>
      <c r="AP643" s="74">
        <v>5</v>
      </c>
      <c r="AQ643" s="74">
        <v>44</v>
      </c>
      <c r="AR643" s="74">
        <v>0</v>
      </c>
      <c r="AS643" s="74">
        <v>0</v>
      </c>
    </row>
    <row r="644" spans="1:45">
      <c r="A644" t="s">
        <v>2016</v>
      </c>
      <c r="B644" t="s">
        <v>1784</v>
      </c>
      <c r="C644" t="s">
        <v>727</v>
      </c>
      <c r="D644" t="s">
        <v>2017</v>
      </c>
      <c r="E644" s="298" t="s">
        <v>28</v>
      </c>
      <c r="G644">
        <v>58</v>
      </c>
      <c r="H644" s="69">
        <f t="shared" si="9"/>
        <v>103</v>
      </c>
      <c r="I644" s="70">
        <v>46</v>
      </c>
      <c r="J644" s="70">
        <v>0</v>
      </c>
      <c r="K644" s="70">
        <v>1</v>
      </c>
      <c r="L644" s="70">
        <v>47</v>
      </c>
      <c r="M644" s="70">
        <v>9</v>
      </c>
      <c r="N644" s="70">
        <v>0</v>
      </c>
      <c r="O644" s="70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2</v>
      </c>
      <c r="U644" s="72">
        <v>1</v>
      </c>
      <c r="V644" s="72">
        <v>0</v>
      </c>
      <c r="W644" s="72">
        <v>3</v>
      </c>
      <c r="X644" s="72">
        <v>20</v>
      </c>
      <c r="Y644" s="72">
        <v>3</v>
      </c>
      <c r="Z644" s="72">
        <v>0</v>
      </c>
      <c r="AA644" s="72">
        <v>23</v>
      </c>
      <c r="AB644" s="72">
        <v>9</v>
      </c>
      <c r="AC644" s="72">
        <v>0</v>
      </c>
      <c r="AD644" s="72">
        <v>0</v>
      </c>
      <c r="AE644" s="72">
        <v>9</v>
      </c>
      <c r="AF644" s="72">
        <v>78</v>
      </c>
      <c r="AG644" s="72">
        <v>0</v>
      </c>
      <c r="AH644" s="72">
        <v>0</v>
      </c>
      <c r="AI644" s="72">
        <v>78</v>
      </c>
      <c r="AJ644" s="70">
        <v>1</v>
      </c>
      <c r="AK644" s="73">
        <v>0</v>
      </c>
      <c r="AL644" s="73">
        <v>9</v>
      </c>
      <c r="AM644" s="72">
        <v>60</v>
      </c>
      <c r="AN644" s="72">
        <v>0</v>
      </c>
      <c r="AO644" s="74">
        <v>1</v>
      </c>
      <c r="AP644" s="74">
        <v>9</v>
      </c>
      <c r="AQ644" s="74">
        <v>60</v>
      </c>
      <c r="AR644" s="74">
        <v>0</v>
      </c>
      <c r="AS644" s="74">
        <v>0</v>
      </c>
    </row>
    <row r="645" spans="1:45">
      <c r="A645" t="s">
        <v>2018</v>
      </c>
      <c r="B645" t="s">
        <v>1784</v>
      </c>
      <c r="C645" t="s">
        <v>784</v>
      </c>
      <c r="D645" t="s">
        <v>2019</v>
      </c>
      <c r="E645" s="298" t="s">
        <v>28</v>
      </c>
      <c r="G645">
        <v>22</v>
      </c>
      <c r="H645" s="69">
        <f t="shared" si="9"/>
        <v>38</v>
      </c>
      <c r="I645" s="70">
        <v>17</v>
      </c>
      <c r="J645" s="70">
        <v>0</v>
      </c>
      <c r="K645" s="70">
        <v>1</v>
      </c>
      <c r="L645" s="70">
        <v>18</v>
      </c>
      <c r="M645" s="70">
        <v>2</v>
      </c>
      <c r="N645" s="70">
        <v>0</v>
      </c>
      <c r="O645" s="70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10</v>
      </c>
      <c r="Y645" s="72">
        <v>3</v>
      </c>
      <c r="Z645" s="72">
        <v>0</v>
      </c>
      <c r="AA645" s="72">
        <v>13</v>
      </c>
      <c r="AB645" s="72">
        <v>23</v>
      </c>
      <c r="AC645" s="72">
        <v>7</v>
      </c>
      <c r="AD645" s="72">
        <v>0</v>
      </c>
      <c r="AE645" s="72">
        <v>30</v>
      </c>
      <c r="AF645" s="72">
        <v>2</v>
      </c>
      <c r="AG645" s="72">
        <v>2</v>
      </c>
      <c r="AH645" s="72">
        <v>0</v>
      </c>
      <c r="AI645" s="72">
        <v>4</v>
      </c>
      <c r="AJ645" s="70">
        <v>1</v>
      </c>
      <c r="AK645" s="73">
        <v>0</v>
      </c>
      <c r="AL645" s="73">
        <v>11</v>
      </c>
      <c r="AM645" s="72">
        <v>63</v>
      </c>
      <c r="AN645" s="72">
        <v>0</v>
      </c>
      <c r="AO645" s="74">
        <v>0</v>
      </c>
      <c r="AP645" s="74">
        <v>7</v>
      </c>
      <c r="AQ645" s="74">
        <v>30</v>
      </c>
      <c r="AR645" s="74">
        <v>0</v>
      </c>
      <c r="AS645" s="74">
        <v>0</v>
      </c>
    </row>
    <row r="646" spans="1:45">
      <c r="A646" t="s">
        <v>2020</v>
      </c>
      <c r="B646" t="s">
        <v>1784</v>
      </c>
      <c r="C646" t="s">
        <v>727</v>
      </c>
      <c r="D646" t="s">
        <v>2021</v>
      </c>
      <c r="E646" s="298" t="s">
        <v>28</v>
      </c>
      <c r="G646">
        <v>25</v>
      </c>
      <c r="H646" s="69">
        <f t="shared" ref="H646:H709" si="10">SUM(I646,J646,K646,L646,M646,N646,O646)</f>
        <v>36</v>
      </c>
      <c r="I646" s="70">
        <v>12</v>
      </c>
      <c r="J646" s="70">
        <v>0</v>
      </c>
      <c r="K646" s="70">
        <v>1</v>
      </c>
      <c r="L646" s="70">
        <v>13</v>
      </c>
      <c r="M646" s="70">
        <v>9</v>
      </c>
      <c r="N646" s="70">
        <v>1</v>
      </c>
      <c r="O646" s="70">
        <v>0</v>
      </c>
      <c r="P646" s="72">
        <v>2</v>
      </c>
      <c r="Q646" s="72">
        <v>0</v>
      </c>
      <c r="R646" s="72">
        <v>0</v>
      </c>
      <c r="S646" s="72">
        <v>2</v>
      </c>
      <c r="T646" s="72">
        <v>1</v>
      </c>
      <c r="U646" s="72">
        <v>0</v>
      </c>
      <c r="V646" s="72">
        <v>0</v>
      </c>
      <c r="W646" s="72">
        <v>1</v>
      </c>
      <c r="X646" s="72">
        <v>23</v>
      </c>
      <c r="Y646" s="72">
        <v>4</v>
      </c>
      <c r="Z646" s="72">
        <v>0</v>
      </c>
      <c r="AA646" s="72">
        <v>27</v>
      </c>
      <c r="AB646" s="72">
        <v>15</v>
      </c>
      <c r="AC646" s="72">
        <v>1</v>
      </c>
      <c r="AD646" s="72">
        <v>0</v>
      </c>
      <c r="AE646" s="72">
        <v>16</v>
      </c>
      <c r="AF646" s="72">
        <v>0</v>
      </c>
      <c r="AG646" s="72">
        <v>0</v>
      </c>
      <c r="AH646" s="72">
        <v>0</v>
      </c>
      <c r="AI646" s="72">
        <v>0</v>
      </c>
      <c r="AJ646" s="70">
        <v>1</v>
      </c>
      <c r="AK646" s="73">
        <v>0</v>
      </c>
      <c r="AL646" s="73">
        <v>4</v>
      </c>
      <c r="AM646" s="72">
        <v>18</v>
      </c>
      <c r="AN646" s="72">
        <v>13</v>
      </c>
      <c r="AO646" s="74">
        <v>2</v>
      </c>
      <c r="AP646" s="74">
        <v>2</v>
      </c>
      <c r="AQ646" s="74">
        <v>10</v>
      </c>
      <c r="AR646" s="74">
        <v>0</v>
      </c>
      <c r="AS646" s="74">
        <v>0</v>
      </c>
    </row>
    <row r="647" spans="1:45">
      <c r="A647" t="s">
        <v>2022</v>
      </c>
      <c r="B647" t="s">
        <v>1784</v>
      </c>
      <c r="C647" t="s">
        <v>724</v>
      </c>
      <c r="D647" t="s">
        <v>2023</v>
      </c>
      <c r="E647" s="298" t="s">
        <v>28</v>
      </c>
      <c r="G647">
        <v>79</v>
      </c>
      <c r="H647" s="69">
        <f t="shared" si="10"/>
        <v>161</v>
      </c>
      <c r="I647" s="70">
        <v>67</v>
      </c>
      <c r="J647" s="70">
        <v>6</v>
      </c>
      <c r="K647" s="70">
        <v>6</v>
      </c>
      <c r="L647" s="70">
        <v>79</v>
      </c>
      <c r="M647" s="70">
        <v>3</v>
      </c>
      <c r="N647" s="70">
        <v>0</v>
      </c>
      <c r="O647" s="70">
        <v>0</v>
      </c>
      <c r="P647" s="72">
        <v>1</v>
      </c>
      <c r="Q647" s="72">
        <v>0</v>
      </c>
      <c r="R647" s="72">
        <v>0</v>
      </c>
      <c r="S647" s="72">
        <v>1</v>
      </c>
      <c r="T647" s="72">
        <v>50</v>
      </c>
      <c r="U647" s="72">
        <v>8</v>
      </c>
      <c r="V647" s="72">
        <v>0</v>
      </c>
      <c r="W647" s="72">
        <v>58</v>
      </c>
      <c r="X647" s="72">
        <v>43</v>
      </c>
      <c r="Y647" s="72">
        <v>4</v>
      </c>
      <c r="Z647" s="72">
        <v>0</v>
      </c>
      <c r="AA647" s="72">
        <v>47</v>
      </c>
      <c r="AB647" s="72">
        <v>48</v>
      </c>
      <c r="AC647" s="72">
        <v>0</v>
      </c>
      <c r="AD647" s="72">
        <v>0</v>
      </c>
      <c r="AE647" s="72">
        <v>48</v>
      </c>
      <c r="AF647" s="72">
        <v>0</v>
      </c>
      <c r="AG647" s="72">
        <v>0</v>
      </c>
      <c r="AH647" s="72">
        <v>0</v>
      </c>
      <c r="AI647" s="72">
        <v>0</v>
      </c>
      <c r="AJ647" s="70">
        <v>1</v>
      </c>
      <c r="AK647" s="73">
        <v>0</v>
      </c>
      <c r="AL647" s="73">
        <v>13</v>
      </c>
      <c r="AM647" s="72">
        <v>1</v>
      </c>
      <c r="AN647" s="72">
        <v>66</v>
      </c>
      <c r="AO647" s="74">
        <v>2</v>
      </c>
      <c r="AP647" s="74">
        <v>5</v>
      </c>
      <c r="AQ647" s="74">
        <v>72</v>
      </c>
      <c r="AR647" s="74">
        <v>3</v>
      </c>
      <c r="AS647" s="74">
        <v>0</v>
      </c>
    </row>
    <row r="648" spans="1:45">
      <c r="A648" t="s">
        <v>2024</v>
      </c>
      <c r="B648" t="s">
        <v>1784</v>
      </c>
      <c r="C648" t="s">
        <v>724</v>
      </c>
      <c r="D648" t="s">
        <v>2025</v>
      </c>
      <c r="E648" s="298" t="s">
        <v>28</v>
      </c>
      <c r="G648">
        <v>31</v>
      </c>
      <c r="H648" s="69">
        <f t="shared" si="10"/>
        <v>55</v>
      </c>
      <c r="I648" s="70">
        <v>25</v>
      </c>
      <c r="J648" s="70">
        <v>0</v>
      </c>
      <c r="K648" s="70">
        <v>1</v>
      </c>
      <c r="L648" s="70">
        <v>26</v>
      </c>
      <c r="M648" s="70">
        <v>3</v>
      </c>
      <c r="N648" s="70">
        <v>0</v>
      </c>
      <c r="O648" s="70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2</v>
      </c>
      <c r="U648" s="72">
        <v>0</v>
      </c>
      <c r="V648" s="72">
        <v>0</v>
      </c>
      <c r="W648" s="72">
        <v>2</v>
      </c>
      <c r="X648" s="72">
        <v>46</v>
      </c>
      <c r="Y648" s="72">
        <v>2</v>
      </c>
      <c r="Z648" s="72">
        <v>0</v>
      </c>
      <c r="AA648" s="72">
        <v>48</v>
      </c>
      <c r="AB648" s="72">
        <v>0</v>
      </c>
      <c r="AC648" s="72">
        <v>0</v>
      </c>
      <c r="AD648" s="72">
        <v>0</v>
      </c>
      <c r="AE648" s="72">
        <v>0</v>
      </c>
      <c r="AF648" s="72">
        <v>0</v>
      </c>
      <c r="AG648" s="72">
        <v>0</v>
      </c>
      <c r="AH648" s="72">
        <v>0</v>
      </c>
      <c r="AI648" s="72">
        <v>0</v>
      </c>
      <c r="AJ648" s="70">
        <v>1</v>
      </c>
      <c r="AK648" s="73">
        <v>0</v>
      </c>
      <c r="AL648" s="73">
        <v>9</v>
      </c>
      <c r="AM648" s="72">
        <v>57</v>
      </c>
      <c r="AN648" s="72">
        <v>0</v>
      </c>
      <c r="AO648" s="74">
        <v>1</v>
      </c>
      <c r="AP648" s="74">
        <v>9</v>
      </c>
      <c r="AQ648" s="74">
        <v>57</v>
      </c>
      <c r="AR648" s="74">
        <v>0</v>
      </c>
      <c r="AS648" s="74">
        <v>0</v>
      </c>
    </row>
    <row r="649" spans="1:45">
      <c r="A649" t="s">
        <v>2026</v>
      </c>
      <c r="B649" t="s">
        <v>1784</v>
      </c>
      <c r="C649" t="s">
        <v>730</v>
      </c>
      <c r="D649" t="s">
        <v>2027</v>
      </c>
      <c r="E649" s="298" t="s">
        <v>28</v>
      </c>
      <c r="G649">
        <v>47</v>
      </c>
      <c r="H649" s="69">
        <f t="shared" si="10"/>
        <v>74</v>
      </c>
      <c r="I649" s="70">
        <v>28</v>
      </c>
      <c r="J649" s="70">
        <v>0</v>
      </c>
      <c r="K649" s="70">
        <v>1</v>
      </c>
      <c r="L649" s="70">
        <v>29</v>
      </c>
      <c r="M649" s="70">
        <v>16</v>
      </c>
      <c r="N649" s="70">
        <v>0</v>
      </c>
      <c r="O649" s="70">
        <v>0</v>
      </c>
      <c r="P649" s="72">
        <v>2</v>
      </c>
      <c r="Q649" s="72">
        <v>0</v>
      </c>
      <c r="R649" s="72">
        <v>0</v>
      </c>
      <c r="S649" s="72">
        <v>2</v>
      </c>
      <c r="T649" s="72">
        <v>4</v>
      </c>
      <c r="U649" s="72">
        <v>3</v>
      </c>
      <c r="V649" s="72">
        <v>0</v>
      </c>
      <c r="W649" s="72">
        <v>7</v>
      </c>
      <c r="X649" s="72">
        <v>11</v>
      </c>
      <c r="Y649" s="72">
        <v>3</v>
      </c>
      <c r="Z649" s="72">
        <v>0</v>
      </c>
      <c r="AA649" s="72">
        <v>14</v>
      </c>
      <c r="AB649" s="72">
        <v>69</v>
      </c>
      <c r="AC649" s="72">
        <v>2</v>
      </c>
      <c r="AD649" s="72">
        <v>0</v>
      </c>
      <c r="AE649" s="72">
        <v>71</v>
      </c>
      <c r="AF649" s="72">
        <v>0</v>
      </c>
      <c r="AG649" s="72">
        <v>0</v>
      </c>
      <c r="AH649" s="72">
        <v>0</v>
      </c>
      <c r="AI649" s="72">
        <v>0</v>
      </c>
      <c r="AJ649" s="70">
        <v>1</v>
      </c>
      <c r="AK649" s="73">
        <v>0</v>
      </c>
      <c r="AL649" s="73">
        <v>9</v>
      </c>
      <c r="AM649" s="72">
        <v>9</v>
      </c>
      <c r="AN649" s="72">
        <v>33</v>
      </c>
      <c r="AO649" s="74">
        <v>1</v>
      </c>
      <c r="AP649" s="74">
        <v>8</v>
      </c>
      <c r="AQ649" s="74">
        <v>42</v>
      </c>
      <c r="AR649" s="74">
        <v>0</v>
      </c>
      <c r="AS649" s="74">
        <v>0</v>
      </c>
    </row>
    <row r="650" spans="1:45">
      <c r="A650" t="s">
        <v>2028</v>
      </c>
      <c r="B650" t="s">
        <v>1784</v>
      </c>
      <c r="C650" t="s">
        <v>727</v>
      </c>
      <c r="D650" t="s">
        <v>2029</v>
      </c>
      <c r="E650" s="298" t="s">
        <v>28</v>
      </c>
      <c r="G650">
        <v>20</v>
      </c>
      <c r="H650" s="69">
        <f t="shared" si="10"/>
        <v>36</v>
      </c>
      <c r="I650" s="70">
        <v>11</v>
      </c>
      <c r="J650" s="70">
        <v>6</v>
      </c>
      <c r="K650" s="70">
        <v>1</v>
      </c>
      <c r="L650" s="70">
        <v>18</v>
      </c>
      <c r="M650" s="70">
        <v>0</v>
      </c>
      <c r="N650" s="70">
        <v>0</v>
      </c>
      <c r="O650" s="70">
        <v>0</v>
      </c>
      <c r="P650" s="72">
        <v>19</v>
      </c>
      <c r="Q650" s="72">
        <v>9</v>
      </c>
      <c r="R650" s="72">
        <v>0</v>
      </c>
      <c r="S650" s="72">
        <v>28</v>
      </c>
      <c r="T650" s="72">
        <v>0</v>
      </c>
      <c r="U650" s="72">
        <v>0</v>
      </c>
      <c r="V650" s="72">
        <v>0</v>
      </c>
      <c r="W650" s="72">
        <v>0</v>
      </c>
      <c r="X650" s="72">
        <v>10</v>
      </c>
      <c r="Y650" s="72">
        <v>4</v>
      </c>
      <c r="Z650" s="72">
        <v>0</v>
      </c>
      <c r="AA650" s="72">
        <v>14</v>
      </c>
      <c r="AB650" s="72">
        <v>1</v>
      </c>
      <c r="AC650" s="72">
        <v>0</v>
      </c>
      <c r="AD650" s="72">
        <v>0</v>
      </c>
      <c r="AE650" s="72">
        <v>1</v>
      </c>
      <c r="AF650" s="72">
        <v>0</v>
      </c>
      <c r="AG650" s="72">
        <v>0</v>
      </c>
      <c r="AH650" s="72">
        <v>0</v>
      </c>
      <c r="AI650" s="72">
        <v>0</v>
      </c>
      <c r="AJ650" s="70">
        <v>1</v>
      </c>
      <c r="AK650" s="73">
        <v>0</v>
      </c>
      <c r="AL650" s="73">
        <v>12</v>
      </c>
      <c r="AM650" s="72">
        <v>75</v>
      </c>
      <c r="AN650" s="72">
        <v>0</v>
      </c>
      <c r="AO650" s="74">
        <v>0</v>
      </c>
      <c r="AP650" s="74">
        <v>13</v>
      </c>
      <c r="AQ650" s="74">
        <v>75</v>
      </c>
      <c r="AR650" s="74">
        <v>0</v>
      </c>
      <c r="AS650" s="74">
        <v>0</v>
      </c>
    </row>
    <row r="651" spans="1:45">
      <c r="A651" t="s">
        <v>2030</v>
      </c>
      <c r="B651" t="s">
        <v>1784</v>
      </c>
      <c r="C651" t="s">
        <v>727</v>
      </c>
      <c r="D651" t="s">
        <v>2031</v>
      </c>
      <c r="E651" s="298" t="s">
        <v>28</v>
      </c>
      <c r="G651">
        <v>21</v>
      </c>
      <c r="H651" s="69">
        <f t="shared" si="10"/>
        <v>36</v>
      </c>
      <c r="I651" s="70">
        <v>17</v>
      </c>
      <c r="J651" s="70">
        <v>1</v>
      </c>
      <c r="K651" s="70">
        <v>0</v>
      </c>
      <c r="L651" s="70">
        <v>18</v>
      </c>
      <c r="M651" s="70">
        <v>0</v>
      </c>
      <c r="N651" s="70">
        <v>0</v>
      </c>
      <c r="O651" s="70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2</v>
      </c>
      <c r="Y651" s="72">
        <v>2</v>
      </c>
      <c r="Z651" s="72">
        <v>0</v>
      </c>
      <c r="AA651" s="72">
        <v>4</v>
      </c>
      <c r="AB651" s="72">
        <v>32</v>
      </c>
      <c r="AC651" s="72">
        <v>2</v>
      </c>
      <c r="AD651" s="72">
        <v>0</v>
      </c>
      <c r="AE651" s="72">
        <v>34</v>
      </c>
      <c r="AF651" s="72">
        <v>0</v>
      </c>
      <c r="AG651" s="72">
        <v>0</v>
      </c>
      <c r="AH651" s="72">
        <v>0</v>
      </c>
      <c r="AI651" s="72">
        <v>0</v>
      </c>
      <c r="AJ651" s="70">
        <v>1</v>
      </c>
      <c r="AK651" s="73">
        <v>0</v>
      </c>
      <c r="AL651" s="73">
        <v>9</v>
      </c>
      <c r="AM651" s="72">
        <v>10</v>
      </c>
      <c r="AN651" s="72">
        <v>44</v>
      </c>
      <c r="AO651" s="74">
        <v>1</v>
      </c>
      <c r="AP651" s="74">
        <v>10</v>
      </c>
      <c r="AQ651" s="74">
        <v>54</v>
      </c>
      <c r="AR651" s="74">
        <v>0</v>
      </c>
      <c r="AS651" s="74">
        <v>0</v>
      </c>
    </row>
    <row r="652" spans="1:45">
      <c r="A652" t="s">
        <v>2032</v>
      </c>
      <c r="B652" t="s">
        <v>1784</v>
      </c>
      <c r="C652" t="s">
        <v>727</v>
      </c>
      <c r="D652" t="s">
        <v>2033</v>
      </c>
      <c r="E652" s="298" t="s">
        <v>28</v>
      </c>
      <c r="G652">
        <v>19</v>
      </c>
      <c r="H652" s="69">
        <f t="shared" si="10"/>
        <v>34</v>
      </c>
      <c r="I652" s="70">
        <v>16</v>
      </c>
      <c r="J652" s="70">
        <v>0</v>
      </c>
      <c r="K652" s="70">
        <v>1</v>
      </c>
      <c r="L652" s="70">
        <v>17</v>
      </c>
      <c r="M652" s="70">
        <v>0</v>
      </c>
      <c r="N652" s="70">
        <v>0</v>
      </c>
      <c r="O652" s="70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5</v>
      </c>
      <c r="Y652" s="72">
        <v>2</v>
      </c>
      <c r="Z652" s="72">
        <v>0</v>
      </c>
      <c r="AA652" s="72">
        <v>7</v>
      </c>
      <c r="AB652" s="72">
        <v>33</v>
      </c>
      <c r="AC652" s="72">
        <v>1</v>
      </c>
      <c r="AD652" s="72">
        <v>0</v>
      </c>
      <c r="AE652" s="72">
        <v>34</v>
      </c>
      <c r="AF652" s="72">
        <v>0</v>
      </c>
      <c r="AG652" s="72">
        <v>0</v>
      </c>
      <c r="AH652" s="72">
        <v>0</v>
      </c>
      <c r="AI652" s="72">
        <v>0</v>
      </c>
      <c r="AJ652" s="70">
        <v>1</v>
      </c>
      <c r="AK652" s="73">
        <v>0</v>
      </c>
      <c r="AL652" s="73">
        <v>8</v>
      </c>
      <c r="AM652" s="72">
        <v>36</v>
      </c>
      <c r="AN652" s="72">
        <v>4</v>
      </c>
      <c r="AO652" s="74">
        <v>1</v>
      </c>
      <c r="AP652" s="74">
        <v>9</v>
      </c>
      <c r="AQ652" s="74">
        <v>40</v>
      </c>
      <c r="AR652" s="74">
        <v>0</v>
      </c>
      <c r="AS652" s="74">
        <v>0</v>
      </c>
    </row>
    <row r="653" spans="1:45">
      <c r="A653" t="s">
        <v>2034</v>
      </c>
      <c r="B653" t="s">
        <v>1784</v>
      </c>
      <c r="C653" t="s">
        <v>724</v>
      </c>
      <c r="D653" t="s">
        <v>2035</v>
      </c>
      <c r="E653" s="298" t="s">
        <v>28</v>
      </c>
      <c r="G653">
        <v>40</v>
      </c>
      <c r="H653" s="69">
        <f t="shared" si="10"/>
        <v>74</v>
      </c>
      <c r="I653" s="70">
        <v>29</v>
      </c>
      <c r="J653" s="70">
        <v>8</v>
      </c>
      <c r="K653" s="70">
        <v>0</v>
      </c>
      <c r="L653" s="70">
        <v>37</v>
      </c>
      <c r="M653" s="70">
        <v>0</v>
      </c>
      <c r="N653" s="70">
        <v>0</v>
      </c>
      <c r="O653" s="70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22</v>
      </c>
      <c r="U653" s="72">
        <v>3</v>
      </c>
      <c r="V653" s="72">
        <v>0</v>
      </c>
      <c r="W653" s="72">
        <v>25</v>
      </c>
      <c r="X653" s="72">
        <v>43</v>
      </c>
      <c r="Y653" s="72">
        <v>11</v>
      </c>
      <c r="Z653" s="72">
        <v>0</v>
      </c>
      <c r="AA653" s="72">
        <v>54</v>
      </c>
      <c r="AB653" s="72">
        <v>0</v>
      </c>
      <c r="AC653" s="72">
        <v>0</v>
      </c>
      <c r="AD653" s="72">
        <v>0</v>
      </c>
      <c r="AE653" s="72">
        <v>0</v>
      </c>
      <c r="AF653" s="72">
        <v>0</v>
      </c>
      <c r="AG653" s="72">
        <v>0</v>
      </c>
      <c r="AH653" s="72">
        <v>0</v>
      </c>
      <c r="AI653" s="72">
        <v>0</v>
      </c>
      <c r="AJ653" s="70">
        <v>1</v>
      </c>
      <c r="AK653" s="73">
        <v>0</v>
      </c>
      <c r="AL653" s="73">
        <v>8</v>
      </c>
      <c r="AM653" s="72">
        <v>54</v>
      </c>
      <c r="AN653" s="72">
        <v>4</v>
      </c>
      <c r="AO653" s="74">
        <v>1</v>
      </c>
      <c r="AP653" s="74">
        <v>6</v>
      </c>
      <c r="AQ653" s="74">
        <v>58</v>
      </c>
      <c r="AR653" s="74">
        <v>0</v>
      </c>
      <c r="AS653" s="74">
        <v>0</v>
      </c>
    </row>
    <row r="654" spans="1:45">
      <c r="A654" t="s">
        <v>2036</v>
      </c>
      <c r="B654" t="s">
        <v>1784</v>
      </c>
      <c r="C654" t="s">
        <v>727</v>
      </c>
      <c r="D654" t="s">
        <v>2037</v>
      </c>
      <c r="E654" s="298" t="s">
        <v>28</v>
      </c>
      <c r="G654">
        <v>39</v>
      </c>
      <c r="H654" s="69">
        <f t="shared" si="10"/>
        <v>57</v>
      </c>
      <c r="I654" s="70">
        <v>19</v>
      </c>
      <c r="J654" s="70">
        <v>0</v>
      </c>
      <c r="K654" s="70">
        <v>1</v>
      </c>
      <c r="L654" s="70">
        <v>20</v>
      </c>
      <c r="M654" s="70">
        <v>17</v>
      </c>
      <c r="N654" s="70">
        <v>0</v>
      </c>
      <c r="O654" s="70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42</v>
      </c>
      <c r="Y654" s="72">
        <v>3</v>
      </c>
      <c r="Z654" s="72">
        <v>0</v>
      </c>
      <c r="AA654" s="72">
        <v>45</v>
      </c>
      <c r="AB654" s="72">
        <v>27</v>
      </c>
      <c r="AC654" s="72">
        <v>0</v>
      </c>
      <c r="AD654" s="72">
        <v>0</v>
      </c>
      <c r="AE654" s="72">
        <v>27</v>
      </c>
      <c r="AF654" s="72">
        <v>2</v>
      </c>
      <c r="AG654" s="72">
        <v>0</v>
      </c>
      <c r="AH654" s="72">
        <v>0</v>
      </c>
      <c r="AI654" s="72">
        <v>2</v>
      </c>
      <c r="AJ654" s="70">
        <v>1</v>
      </c>
      <c r="AK654" s="73">
        <v>0</v>
      </c>
      <c r="AL654" s="73">
        <v>6</v>
      </c>
      <c r="AM654" s="72">
        <v>21</v>
      </c>
      <c r="AN654" s="72">
        <v>5</v>
      </c>
      <c r="AO654" s="74">
        <v>0</v>
      </c>
      <c r="AP654" s="74">
        <v>6</v>
      </c>
      <c r="AQ654" s="74">
        <v>26</v>
      </c>
      <c r="AR654" s="74">
        <v>0</v>
      </c>
      <c r="AS654" s="74">
        <v>0</v>
      </c>
    </row>
    <row r="655" spans="1:45">
      <c r="A655" t="s">
        <v>2038</v>
      </c>
      <c r="B655" t="s">
        <v>1784</v>
      </c>
      <c r="C655" t="s">
        <v>727</v>
      </c>
      <c r="D655" t="s">
        <v>2039</v>
      </c>
      <c r="E655" s="298" t="s">
        <v>28</v>
      </c>
      <c r="G655">
        <v>24</v>
      </c>
      <c r="H655" s="69">
        <f t="shared" si="10"/>
        <v>37</v>
      </c>
      <c r="I655" s="70">
        <v>14</v>
      </c>
      <c r="J655" s="70">
        <v>0</v>
      </c>
      <c r="K655" s="70">
        <v>1</v>
      </c>
      <c r="L655" s="70">
        <v>15</v>
      </c>
      <c r="M655" s="70">
        <v>7</v>
      </c>
      <c r="N655" s="70">
        <v>0</v>
      </c>
      <c r="O655" s="70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3</v>
      </c>
      <c r="U655" s="72">
        <v>1</v>
      </c>
      <c r="V655" s="72">
        <v>0</v>
      </c>
      <c r="W655" s="72">
        <v>4</v>
      </c>
      <c r="X655" s="72">
        <v>8</v>
      </c>
      <c r="Y655" s="72">
        <v>0</v>
      </c>
      <c r="Z655" s="72">
        <v>0</v>
      </c>
      <c r="AA655" s="72">
        <v>8</v>
      </c>
      <c r="AB655" s="72">
        <v>24</v>
      </c>
      <c r="AC655" s="72">
        <v>4</v>
      </c>
      <c r="AD655" s="72">
        <v>0</v>
      </c>
      <c r="AE655" s="72">
        <v>28</v>
      </c>
      <c r="AF655" s="72">
        <v>0</v>
      </c>
      <c r="AG655" s="72">
        <v>0</v>
      </c>
      <c r="AH655" s="72">
        <v>0</v>
      </c>
      <c r="AI655" s="72">
        <v>0</v>
      </c>
      <c r="AJ655" s="70">
        <v>1</v>
      </c>
      <c r="AK655" s="73">
        <v>0</v>
      </c>
      <c r="AL655" s="73">
        <v>6</v>
      </c>
      <c r="AM655" s="72">
        <v>16</v>
      </c>
      <c r="AN655" s="72">
        <v>12</v>
      </c>
      <c r="AO655" s="74">
        <v>2</v>
      </c>
      <c r="AP655" s="74">
        <v>4</v>
      </c>
      <c r="AQ655" s="74">
        <v>28</v>
      </c>
      <c r="AR655" s="74">
        <v>0</v>
      </c>
      <c r="AS655" s="74">
        <v>0</v>
      </c>
    </row>
    <row r="656" spans="1:45">
      <c r="A656" t="s">
        <v>2040</v>
      </c>
      <c r="B656" t="s">
        <v>1784</v>
      </c>
      <c r="C656" t="s">
        <v>727</v>
      </c>
      <c r="D656" t="s">
        <v>2041</v>
      </c>
      <c r="E656" s="298" t="s">
        <v>28</v>
      </c>
      <c r="G656">
        <v>26</v>
      </c>
      <c r="H656" s="69">
        <f t="shared" si="10"/>
        <v>48</v>
      </c>
      <c r="I656" s="70">
        <v>16</v>
      </c>
      <c r="J656" s="70">
        <v>7</v>
      </c>
      <c r="K656" s="70">
        <v>1</v>
      </c>
      <c r="L656" s="70">
        <v>24</v>
      </c>
      <c r="M656" s="70">
        <v>0</v>
      </c>
      <c r="N656" s="70">
        <v>0</v>
      </c>
      <c r="O656" s="70">
        <v>0</v>
      </c>
      <c r="P656" s="72">
        <v>28</v>
      </c>
      <c r="Q656" s="72">
        <v>7</v>
      </c>
      <c r="R656" s="72">
        <v>0</v>
      </c>
      <c r="S656" s="72">
        <v>35</v>
      </c>
      <c r="T656" s="72">
        <v>3</v>
      </c>
      <c r="U656" s="72">
        <v>8</v>
      </c>
      <c r="V656" s="72">
        <v>0</v>
      </c>
      <c r="W656" s="72">
        <v>11</v>
      </c>
      <c r="X656" s="72">
        <v>3</v>
      </c>
      <c r="Y656" s="72">
        <v>2</v>
      </c>
      <c r="Z656" s="72">
        <v>0</v>
      </c>
      <c r="AA656" s="72">
        <v>5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0">
        <v>1</v>
      </c>
      <c r="AK656" s="73">
        <v>0</v>
      </c>
      <c r="AL656" s="73">
        <v>10</v>
      </c>
      <c r="AM656" s="72">
        <v>53</v>
      </c>
      <c r="AN656" s="72">
        <v>3</v>
      </c>
      <c r="AO656" s="74">
        <v>0</v>
      </c>
      <c r="AP656" s="74">
        <v>6</v>
      </c>
      <c r="AQ656" s="74">
        <v>50</v>
      </c>
      <c r="AR656" s="74">
        <v>0</v>
      </c>
      <c r="AS656" s="74">
        <v>0</v>
      </c>
    </row>
    <row r="657" spans="1:45">
      <c r="A657" t="s">
        <v>2042</v>
      </c>
      <c r="B657" t="s">
        <v>1784</v>
      </c>
      <c r="C657" t="s">
        <v>727</v>
      </c>
      <c r="D657" t="s">
        <v>2043</v>
      </c>
      <c r="E657" s="298" t="s">
        <v>28</v>
      </c>
      <c r="G657">
        <v>29</v>
      </c>
      <c r="H657" s="69">
        <f t="shared" si="10"/>
        <v>54</v>
      </c>
      <c r="I657" s="70">
        <v>16</v>
      </c>
      <c r="J657" s="70">
        <v>10</v>
      </c>
      <c r="K657" s="70">
        <v>1</v>
      </c>
      <c r="L657" s="70">
        <v>27</v>
      </c>
      <c r="M657" s="70">
        <v>0</v>
      </c>
      <c r="N657" s="70">
        <v>0</v>
      </c>
      <c r="O657" s="70">
        <v>0</v>
      </c>
      <c r="P657" s="72">
        <v>2</v>
      </c>
      <c r="Q657" s="72">
        <v>2</v>
      </c>
      <c r="R657" s="72">
        <v>0</v>
      </c>
      <c r="S657" s="72">
        <v>4</v>
      </c>
      <c r="T657" s="72">
        <v>28</v>
      </c>
      <c r="U657" s="72">
        <v>18</v>
      </c>
      <c r="V657" s="72">
        <v>0</v>
      </c>
      <c r="W657" s="72">
        <v>46</v>
      </c>
      <c r="X657" s="72">
        <v>4</v>
      </c>
      <c r="Y657" s="72">
        <v>2</v>
      </c>
      <c r="Z657" s="72">
        <v>0</v>
      </c>
      <c r="AA657" s="72">
        <v>6</v>
      </c>
      <c r="AB657" s="72">
        <v>0</v>
      </c>
      <c r="AC657" s="72">
        <v>0</v>
      </c>
      <c r="AD657" s="72">
        <v>0</v>
      </c>
      <c r="AE657" s="72">
        <v>0</v>
      </c>
      <c r="AF657" s="72">
        <v>0</v>
      </c>
      <c r="AG657" s="72">
        <v>0</v>
      </c>
      <c r="AH657" s="72">
        <v>0</v>
      </c>
      <c r="AI657" s="72">
        <v>0</v>
      </c>
      <c r="AJ657" s="70">
        <v>1</v>
      </c>
      <c r="AK657" s="73">
        <v>0</v>
      </c>
      <c r="AL657" s="73">
        <v>11</v>
      </c>
      <c r="AM657" s="72">
        <v>18</v>
      </c>
      <c r="AN657" s="72">
        <v>38</v>
      </c>
      <c r="AO657" s="74">
        <v>0</v>
      </c>
      <c r="AP657" s="74">
        <v>7</v>
      </c>
      <c r="AQ657" s="74">
        <v>56</v>
      </c>
      <c r="AR657" s="74">
        <v>0</v>
      </c>
      <c r="AS657" s="74">
        <v>0</v>
      </c>
    </row>
    <row r="658" spans="1:45">
      <c r="A658" t="s">
        <v>2044</v>
      </c>
      <c r="B658" t="s">
        <v>1784</v>
      </c>
      <c r="C658" t="s">
        <v>727</v>
      </c>
      <c r="D658" t="s">
        <v>2045</v>
      </c>
      <c r="E658" s="298" t="s">
        <v>28</v>
      </c>
      <c r="G658">
        <v>59</v>
      </c>
      <c r="H658" s="69">
        <f t="shared" si="10"/>
        <v>102</v>
      </c>
      <c r="I658" s="70">
        <v>44</v>
      </c>
      <c r="J658" s="70">
        <v>0</v>
      </c>
      <c r="K658" s="70">
        <v>1</v>
      </c>
      <c r="L658" s="70">
        <v>45</v>
      </c>
      <c r="M658" s="70">
        <v>12</v>
      </c>
      <c r="N658" s="70">
        <v>0</v>
      </c>
      <c r="O658" s="70">
        <v>0</v>
      </c>
      <c r="P658" s="72">
        <v>49</v>
      </c>
      <c r="Q658" s="72">
        <v>0</v>
      </c>
      <c r="R658" s="72">
        <v>0</v>
      </c>
      <c r="S658" s="72">
        <v>49</v>
      </c>
      <c r="T658" s="72">
        <v>6</v>
      </c>
      <c r="U658" s="72">
        <v>0</v>
      </c>
      <c r="V658" s="72">
        <v>0</v>
      </c>
      <c r="W658" s="72">
        <v>6</v>
      </c>
      <c r="X658" s="72">
        <v>50</v>
      </c>
      <c r="Y658" s="72">
        <v>3</v>
      </c>
      <c r="Z658" s="72">
        <v>0</v>
      </c>
      <c r="AA658" s="72">
        <v>53</v>
      </c>
      <c r="AB658" s="72">
        <v>19</v>
      </c>
      <c r="AC658" s="72">
        <v>0</v>
      </c>
      <c r="AD658" s="72">
        <v>0</v>
      </c>
      <c r="AE658" s="72">
        <v>19</v>
      </c>
      <c r="AF658" s="72">
        <v>0</v>
      </c>
      <c r="AG658" s="72">
        <v>0</v>
      </c>
      <c r="AH658" s="72">
        <v>0</v>
      </c>
      <c r="AI658" s="72">
        <v>0</v>
      </c>
      <c r="AJ658" s="70">
        <v>1</v>
      </c>
      <c r="AK658" s="73">
        <v>0</v>
      </c>
      <c r="AL658" s="73">
        <v>14</v>
      </c>
      <c r="AM658" s="72">
        <v>16</v>
      </c>
      <c r="AN658" s="72">
        <v>53</v>
      </c>
      <c r="AO658" s="74">
        <v>16</v>
      </c>
      <c r="AP658" s="74">
        <v>31</v>
      </c>
      <c r="AQ658" s="74">
        <v>73</v>
      </c>
      <c r="AR658" s="74">
        <v>0</v>
      </c>
      <c r="AS658" s="74">
        <v>0</v>
      </c>
    </row>
    <row r="659" spans="1:45">
      <c r="A659" t="s">
        <v>2046</v>
      </c>
      <c r="B659" t="s">
        <v>1784</v>
      </c>
      <c r="C659" t="s">
        <v>724</v>
      </c>
      <c r="D659" t="s">
        <v>2047</v>
      </c>
      <c r="E659" s="298" t="s">
        <v>28</v>
      </c>
      <c r="G659">
        <v>20</v>
      </c>
      <c r="H659" s="69">
        <f t="shared" si="10"/>
        <v>32</v>
      </c>
      <c r="I659" s="70">
        <v>13</v>
      </c>
      <c r="J659" s="70">
        <v>0</v>
      </c>
      <c r="K659" s="70">
        <v>1</v>
      </c>
      <c r="L659" s="70">
        <v>14</v>
      </c>
      <c r="M659" s="70">
        <v>4</v>
      </c>
      <c r="N659" s="70">
        <v>0</v>
      </c>
      <c r="O659" s="70">
        <v>0</v>
      </c>
      <c r="P659" s="72">
        <v>2</v>
      </c>
      <c r="Q659" s="72">
        <v>1</v>
      </c>
      <c r="R659" s="72">
        <v>0</v>
      </c>
      <c r="S659" s="72">
        <v>3</v>
      </c>
      <c r="T659" s="72">
        <v>0</v>
      </c>
      <c r="U659" s="72">
        <v>0</v>
      </c>
      <c r="V659" s="72">
        <v>0</v>
      </c>
      <c r="W659" s="72">
        <v>0</v>
      </c>
      <c r="X659" s="72">
        <v>10</v>
      </c>
      <c r="Y659" s="72">
        <v>2</v>
      </c>
      <c r="Z659" s="72">
        <v>0</v>
      </c>
      <c r="AA659" s="72">
        <v>12</v>
      </c>
      <c r="AB659" s="72">
        <v>10</v>
      </c>
      <c r="AC659" s="72">
        <v>0</v>
      </c>
      <c r="AD659" s="72">
        <v>0</v>
      </c>
      <c r="AE659" s="72">
        <v>10</v>
      </c>
      <c r="AF659" s="72">
        <v>10</v>
      </c>
      <c r="AG659" s="72">
        <v>0</v>
      </c>
      <c r="AH659" s="72">
        <v>0</v>
      </c>
      <c r="AI659" s="72">
        <v>10</v>
      </c>
      <c r="AJ659" s="70">
        <v>1</v>
      </c>
      <c r="AK659" s="73">
        <v>0</v>
      </c>
      <c r="AL659" s="73">
        <v>11</v>
      </c>
      <c r="AM659" s="72">
        <v>35</v>
      </c>
      <c r="AN659" s="72">
        <v>14</v>
      </c>
      <c r="AO659" s="74">
        <v>0</v>
      </c>
      <c r="AP659" s="74">
        <v>13</v>
      </c>
      <c r="AQ659" s="74">
        <v>49</v>
      </c>
      <c r="AR659" s="74">
        <v>0</v>
      </c>
      <c r="AS659" s="74">
        <v>0</v>
      </c>
    </row>
    <row r="660" spans="1:45">
      <c r="A660" t="s">
        <v>2048</v>
      </c>
      <c r="B660" t="s">
        <v>1784</v>
      </c>
      <c r="C660" t="s">
        <v>727</v>
      </c>
      <c r="D660" t="s">
        <v>2049</v>
      </c>
      <c r="E660" s="298" t="s">
        <v>28</v>
      </c>
      <c r="G660">
        <v>33</v>
      </c>
      <c r="H660" s="69">
        <f t="shared" si="10"/>
        <v>59</v>
      </c>
      <c r="I660" s="70">
        <v>25</v>
      </c>
      <c r="J660" s="70">
        <v>2</v>
      </c>
      <c r="K660" s="70">
        <v>1</v>
      </c>
      <c r="L660" s="70">
        <v>28</v>
      </c>
      <c r="M660" s="70">
        <v>3</v>
      </c>
      <c r="N660" s="70">
        <v>0</v>
      </c>
      <c r="O660" s="70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32</v>
      </c>
      <c r="U660" s="72">
        <v>2</v>
      </c>
      <c r="V660" s="72">
        <v>0</v>
      </c>
      <c r="W660" s="72">
        <v>34</v>
      </c>
      <c r="X660" s="72">
        <v>32</v>
      </c>
      <c r="Y660" s="72">
        <v>6</v>
      </c>
      <c r="Z660" s="72">
        <v>0</v>
      </c>
      <c r="AA660" s="72">
        <v>38</v>
      </c>
      <c r="AB660" s="72">
        <v>3</v>
      </c>
      <c r="AC660" s="72">
        <v>0</v>
      </c>
      <c r="AD660" s="72">
        <v>0</v>
      </c>
      <c r="AE660" s="72">
        <v>3</v>
      </c>
      <c r="AF660" s="72">
        <v>0</v>
      </c>
      <c r="AG660" s="72">
        <v>0</v>
      </c>
      <c r="AH660" s="72">
        <v>0</v>
      </c>
      <c r="AI660" s="72">
        <v>0</v>
      </c>
      <c r="AJ660" s="70">
        <v>1</v>
      </c>
      <c r="AK660" s="73">
        <v>0</v>
      </c>
      <c r="AL660" s="73">
        <v>9</v>
      </c>
      <c r="AM660" s="72">
        <v>29</v>
      </c>
      <c r="AN660" s="72">
        <v>17</v>
      </c>
      <c r="AO660" s="74">
        <v>2</v>
      </c>
      <c r="AP660" s="74">
        <v>7</v>
      </c>
      <c r="AQ660" s="74">
        <v>53</v>
      </c>
      <c r="AR660" s="74">
        <v>0</v>
      </c>
      <c r="AS660" s="74">
        <v>0</v>
      </c>
    </row>
    <row r="661" spans="1:45">
      <c r="A661" t="s">
        <v>2050</v>
      </c>
      <c r="B661" t="s">
        <v>1784</v>
      </c>
      <c r="C661" t="s">
        <v>727</v>
      </c>
      <c r="D661" t="s">
        <v>2051</v>
      </c>
      <c r="E661" s="298" t="s">
        <v>28</v>
      </c>
      <c r="G661">
        <v>16</v>
      </c>
      <c r="H661" s="69">
        <f t="shared" si="10"/>
        <v>22</v>
      </c>
      <c r="I661" s="70">
        <v>9</v>
      </c>
      <c r="J661" s="70">
        <v>0</v>
      </c>
      <c r="K661" s="70">
        <v>0</v>
      </c>
      <c r="L661" s="70">
        <v>9</v>
      </c>
      <c r="M661" s="70">
        <v>4</v>
      </c>
      <c r="N661" s="70">
        <v>0</v>
      </c>
      <c r="O661" s="70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2</v>
      </c>
      <c r="Y661" s="72">
        <v>2</v>
      </c>
      <c r="Z661" s="72">
        <v>0</v>
      </c>
      <c r="AA661" s="72">
        <v>4</v>
      </c>
      <c r="AB661" s="72">
        <v>24</v>
      </c>
      <c r="AC661" s="72">
        <v>2</v>
      </c>
      <c r="AD661" s="72">
        <v>0</v>
      </c>
      <c r="AE661" s="72">
        <v>26</v>
      </c>
      <c r="AF661" s="72">
        <v>0</v>
      </c>
      <c r="AG661" s="72">
        <v>0</v>
      </c>
      <c r="AH661" s="72">
        <v>0</v>
      </c>
      <c r="AI661" s="72">
        <v>0</v>
      </c>
      <c r="AJ661" s="70">
        <v>1</v>
      </c>
      <c r="AK661" s="73">
        <v>0</v>
      </c>
      <c r="AL661" s="73">
        <v>2</v>
      </c>
      <c r="AM661" s="72">
        <v>0</v>
      </c>
      <c r="AN661" s="72">
        <v>0</v>
      </c>
      <c r="AO661" s="74">
        <v>2</v>
      </c>
      <c r="AP661" s="74">
        <v>2</v>
      </c>
      <c r="AQ661" s="74">
        <v>11</v>
      </c>
      <c r="AR661" s="74">
        <v>1</v>
      </c>
      <c r="AS661" s="74">
        <v>0</v>
      </c>
    </row>
    <row r="662" spans="1:45">
      <c r="A662" t="s">
        <v>2052</v>
      </c>
      <c r="B662" t="s">
        <v>1784</v>
      </c>
      <c r="C662" t="s">
        <v>730</v>
      </c>
      <c r="D662" t="s">
        <v>2053</v>
      </c>
      <c r="E662" s="298" t="s">
        <v>28</v>
      </c>
      <c r="G662">
        <v>18</v>
      </c>
      <c r="H662" s="69">
        <f t="shared" si="10"/>
        <v>32</v>
      </c>
      <c r="I662" s="70">
        <v>15</v>
      </c>
      <c r="J662" s="70">
        <v>0</v>
      </c>
      <c r="K662" s="70">
        <v>1</v>
      </c>
      <c r="L662" s="70">
        <v>16</v>
      </c>
      <c r="M662" s="70">
        <v>0</v>
      </c>
      <c r="N662" s="70">
        <v>0</v>
      </c>
      <c r="O662" s="70">
        <v>0</v>
      </c>
      <c r="P662" s="72">
        <v>2</v>
      </c>
      <c r="Q662" s="72">
        <v>0</v>
      </c>
      <c r="R662" s="72">
        <v>0</v>
      </c>
      <c r="S662" s="72">
        <v>2</v>
      </c>
      <c r="T662" s="72">
        <v>23</v>
      </c>
      <c r="U662" s="72">
        <v>0</v>
      </c>
      <c r="V662" s="72">
        <v>0</v>
      </c>
      <c r="W662" s="72">
        <v>23</v>
      </c>
      <c r="X662" s="72">
        <v>4</v>
      </c>
      <c r="Y662" s="72">
        <v>2</v>
      </c>
      <c r="Z662" s="72">
        <v>0</v>
      </c>
      <c r="AA662" s="72">
        <v>6</v>
      </c>
      <c r="AB662" s="72">
        <v>2</v>
      </c>
      <c r="AC662" s="72">
        <v>0</v>
      </c>
      <c r="AD662" s="72">
        <v>0</v>
      </c>
      <c r="AE662" s="72">
        <v>2</v>
      </c>
      <c r="AF662" s="72">
        <v>0</v>
      </c>
      <c r="AG662" s="72">
        <v>0</v>
      </c>
      <c r="AH662" s="72">
        <v>0</v>
      </c>
      <c r="AI662" s="72">
        <v>0</v>
      </c>
      <c r="AJ662" s="70">
        <v>1</v>
      </c>
      <c r="AK662" s="73">
        <v>0</v>
      </c>
      <c r="AL662" s="73">
        <v>10</v>
      </c>
      <c r="AM662" s="72">
        <v>8</v>
      </c>
      <c r="AN662" s="72">
        <v>33</v>
      </c>
      <c r="AO662" s="74">
        <v>0</v>
      </c>
      <c r="AP662" s="74">
        <v>11</v>
      </c>
      <c r="AQ662" s="74">
        <v>41</v>
      </c>
      <c r="AR662" s="74">
        <v>0</v>
      </c>
      <c r="AS662" s="74">
        <v>0</v>
      </c>
    </row>
    <row r="663" spans="1:45">
      <c r="A663" t="s">
        <v>2054</v>
      </c>
      <c r="B663" t="s">
        <v>1784</v>
      </c>
      <c r="C663" t="s">
        <v>727</v>
      </c>
      <c r="D663" t="s">
        <v>2055</v>
      </c>
      <c r="E663" s="298" t="s">
        <v>28</v>
      </c>
      <c r="G663">
        <v>22</v>
      </c>
      <c r="H663" s="69">
        <f t="shared" si="10"/>
        <v>40</v>
      </c>
      <c r="I663" s="70">
        <v>14</v>
      </c>
      <c r="J663" s="70">
        <v>5</v>
      </c>
      <c r="K663" s="70">
        <v>1</v>
      </c>
      <c r="L663" s="70">
        <v>20</v>
      </c>
      <c r="M663" s="70">
        <v>0</v>
      </c>
      <c r="N663" s="70">
        <v>0</v>
      </c>
      <c r="O663" s="70">
        <v>0</v>
      </c>
      <c r="P663" s="72">
        <v>1</v>
      </c>
      <c r="Q663" s="72">
        <v>0</v>
      </c>
      <c r="R663" s="72">
        <v>0</v>
      </c>
      <c r="S663" s="72">
        <v>1</v>
      </c>
      <c r="T663" s="72">
        <v>20</v>
      </c>
      <c r="U663" s="72">
        <v>0</v>
      </c>
      <c r="V663" s="72">
        <v>0</v>
      </c>
      <c r="W663" s="72">
        <v>20</v>
      </c>
      <c r="X663" s="72">
        <v>7</v>
      </c>
      <c r="Y663" s="72">
        <v>4</v>
      </c>
      <c r="Z663" s="72">
        <v>0</v>
      </c>
      <c r="AA663" s="72">
        <v>11</v>
      </c>
      <c r="AB663" s="72">
        <v>10</v>
      </c>
      <c r="AC663" s="72">
        <v>8</v>
      </c>
      <c r="AD663" s="72">
        <v>0</v>
      </c>
      <c r="AE663" s="72">
        <v>18</v>
      </c>
      <c r="AF663" s="72">
        <v>1</v>
      </c>
      <c r="AG663" s="72">
        <v>0</v>
      </c>
      <c r="AH663" s="72">
        <v>0</v>
      </c>
      <c r="AI663" s="72">
        <v>1</v>
      </c>
      <c r="AJ663" s="70">
        <v>1</v>
      </c>
      <c r="AK663" s="73">
        <v>0</v>
      </c>
      <c r="AL663" s="73">
        <v>14</v>
      </c>
      <c r="AM663" s="72">
        <v>78</v>
      </c>
      <c r="AN663" s="72">
        <v>11</v>
      </c>
      <c r="AO663" s="74">
        <v>0</v>
      </c>
      <c r="AP663" s="74">
        <v>15</v>
      </c>
      <c r="AQ663" s="74">
        <v>71</v>
      </c>
      <c r="AR663" s="74">
        <v>0</v>
      </c>
      <c r="AS663" s="74">
        <v>0</v>
      </c>
    </row>
    <row r="664" spans="1:45">
      <c r="A664" t="s">
        <v>2056</v>
      </c>
      <c r="B664" t="s">
        <v>2057</v>
      </c>
      <c r="C664" t="s">
        <v>727</v>
      </c>
      <c r="D664" t="s">
        <v>2058</v>
      </c>
      <c r="E664" s="298" t="s">
        <v>28</v>
      </c>
      <c r="G664">
        <v>7</v>
      </c>
      <c r="H664" s="69">
        <f t="shared" si="10"/>
        <v>9</v>
      </c>
      <c r="I664" s="70">
        <v>3</v>
      </c>
      <c r="J664" s="70">
        <v>0</v>
      </c>
      <c r="K664" s="70">
        <v>1</v>
      </c>
      <c r="L664" s="70">
        <v>4</v>
      </c>
      <c r="M664" s="70">
        <v>1</v>
      </c>
      <c r="N664" s="70">
        <v>0</v>
      </c>
      <c r="O664" s="70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2</v>
      </c>
      <c r="Y664" s="72">
        <v>2</v>
      </c>
      <c r="Z664" s="72">
        <v>0</v>
      </c>
      <c r="AA664" s="72">
        <v>4</v>
      </c>
      <c r="AB664" s="72">
        <v>7</v>
      </c>
      <c r="AC664" s="72">
        <v>1</v>
      </c>
      <c r="AD664" s="72">
        <v>0</v>
      </c>
      <c r="AE664" s="72">
        <v>8</v>
      </c>
      <c r="AF664" s="72">
        <v>0</v>
      </c>
      <c r="AG664" s="72">
        <v>0</v>
      </c>
      <c r="AH664" s="72">
        <v>0</v>
      </c>
      <c r="AI664" s="72">
        <v>0</v>
      </c>
      <c r="AJ664" s="70">
        <v>1</v>
      </c>
      <c r="AK664" s="73">
        <v>0</v>
      </c>
      <c r="AL664" s="73">
        <v>3</v>
      </c>
      <c r="AM664" s="72">
        <v>10</v>
      </c>
      <c r="AN664" s="72">
        <v>0</v>
      </c>
      <c r="AO664" s="74">
        <v>0</v>
      </c>
      <c r="AP664" s="74">
        <v>5</v>
      </c>
      <c r="AQ664" s="74">
        <v>10</v>
      </c>
      <c r="AR664" s="74">
        <v>0</v>
      </c>
      <c r="AS664" s="74">
        <v>0</v>
      </c>
    </row>
    <row r="665" spans="1:45">
      <c r="A665" t="s">
        <v>2059</v>
      </c>
      <c r="B665" t="s">
        <v>2057</v>
      </c>
      <c r="C665" t="s">
        <v>727</v>
      </c>
      <c r="D665" t="s">
        <v>2060</v>
      </c>
      <c r="E665" s="298" t="s">
        <v>28</v>
      </c>
      <c r="G665">
        <v>7</v>
      </c>
      <c r="H665" s="69">
        <f t="shared" si="10"/>
        <v>9</v>
      </c>
      <c r="I665" s="70">
        <v>3</v>
      </c>
      <c r="J665" s="70">
        <v>0</v>
      </c>
      <c r="K665" s="70">
        <v>1</v>
      </c>
      <c r="L665" s="70">
        <v>4</v>
      </c>
      <c r="M665" s="70">
        <v>1</v>
      </c>
      <c r="N665" s="70">
        <v>0</v>
      </c>
      <c r="O665" s="70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2</v>
      </c>
      <c r="Y665" s="72">
        <v>2</v>
      </c>
      <c r="Z665" s="72">
        <v>0</v>
      </c>
      <c r="AA665" s="72">
        <v>4</v>
      </c>
      <c r="AB665" s="72">
        <v>4</v>
      </c>
      <c r="AC665" s="72">
        <v>0</v>
      </c>
      <c r="AD665" s="72">
        <v>0</v>
      </c>
      <c r="AE665" s="72">
        <v>4</v>
      </c>
      <c r="AF665" s="72">
        <v>0</v>
      </c>
      <c r="AG665" s="72">
        <v>0</v>
      </c>
      <c r="AH665" s="72">
        <v>0</v>
      </c>
      <c r="AI665" s="72">
        <v>0</v>
      </c>
      <c r="AJ665" s="70">
        <v>1</v>
      </c>
      <c r="AK665" s="73">
        <v>0</v>
      </c>
      <c r="AL665" s="73">
        <v>4</v>
      </c>
      <c r="AM665" s="72">
        <v>1</v>
      </c>
      <c r="AN665" s="72">
        <v>6</v>
      </c>
      <c r="AO665" s="74">
        <v>0</v>
      </c>
      <c r="AP665" s="74">
        <v>6</v>
      </c>
      <c r="AQ665" s="74">
        <v>7</v>
      </c>
      <c r="AR665" s="74">
        <v>0</v>
      </c>
      <c r="AS665" s="74">
        <v>0</v>
      </c>
    </row>
    <row r="666" spans="1:45">
      <c r="A666" t="s">
        <v>2061</v>
      </c>
      <c r="B666" t="s">
        <v>2057</v>
      </c>
      <c r="C666" t="s">
        <v>730</v>
      </c>
      <c r="D666" t="s">
        <v>2062</v>
      </c>
      <c r="E666" s="298" t="s">
        <v>28</v>
      </c>
      <c r="G666">
        <v>9</v>
      </c>
      <c r="H666" s="69">
        <f t="shared" si="10"/>
        <v>14</v>
      </c>
      <c r="I666" s="70">
        <v>3</v>
      </c>
      <c r="J666" s="70">
        <v>3</v>
      </c>
      <c r="K666" s="70">
        <v>1</v>
      </c>
      <c r="L666" s="70">
        <v>7</v>
      </c>
      <c r="M666" s="70">
        <v>0</v>
      </c>
      <c r="N666" s="70">
        <v>0</v>
      </c>
      <c r="O666" s="70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2</v>
      </c>
      <c r="Y666" s="72">
        <v>2</v>
      </c>
      <c r="Z666" s="72">
        <v>0</v>
      </c>
      <c r="AA666" s="72">
        <v>4</v>
      </c>
      <c r="AB666" s="72">
        <v>6</v>
      </c>
      <c r="AC666" s="72">
        <v>6</v>
      </c>
      <c r="AD666" s="72">
        <v>0</v>
      </c>
      <c r="AE666" s="72">
        <v>12</v>
      </c>
      <c r="AF666" s="72">
        <v>0</v>
      </c>
      <c r="AG666" s="72">
        <v>0</v>
      </c>
      <c r="AH666" s="72">
        <v>0</v>
      </c>
      <c r="AI666" s="72">
        <v>0</v>
      </c>
      <c r="AJ666" s="70">
        <v>1</v>
      </c>
      <c r="AK666" s="73">
        <v>0</v>
      </c>
      <c r="AL666" s="73">
        <v>3</v>
      </c>
      <c r="AM666" s="72">
        <v>7</v>
      </c>
      <c r="AN666" s="72">
        <v>3</v>
      </c>
      <c r="AO666" s="74">
        <v>1</v>
      </c>
      <c r="AP666" s="74">
        <v>4</v>
      </c>
      <c r="AQ666" s="74">
        <v>10</v>
      </c>
      <c r="AR666" s="74">
        <v>0</v>
      </c>
      <c r="AS666" s="74">
        <v>0</v>
      </c>
    </row>
    <row r="667" spans="1:45">
      <c r="A667" t="s">
        <v>2063</v>
      </c>
      <c r="B667" t="s">
        <v>2057</v>
      </c>
      <c r="C667" t="s">
        <v>727</v>
      </c>
      <c r="D667" t="s">
        <v>2064</v>
      </c>
      <c r="E667" s="298" t="s">
        <v>28</v>
      </c>
      <c r="G667">
        <v>6</v>
      </c>
      <c r="H667" s="69">
        <f t="shared" si="10"/>
        <v>8</v>
      </c>
      <c r="I667" s="70">
        <v>3</v>
      </c>
      <c r="J667" s="70">
        <v>0</v>
      </c>
      <c r="K667" s="70">
        <v>1</v>
      </c>
      <c r="L667" s="70">
        <v>4</v>
      </c>
      <c r="M667" s="70">
        <v>0</v>
      </c>
      <c r="N667" s="70">
        <v>0</v>
      </c>
      <c r="O667" s="70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2</v>
      </c>
      <c r="Y667" s="72">
        <v>2</v>
      </c>
      <c r="Z667" s="72">
        <v>0</v>
      </c>
      <c r="AA667" s="72">
        <v>4</v>
      </c>
      <c r="AB667" s="72">
        <v>7</v>
      </c>
      <c r="AC667" s="72">
        <v>1</v>
      </c>
      <c r="AD667" s="72">
        <v>0</v>
      </c>
      <c r="AE667" s="72">
        <v>8</v>
      </c>
      <c r="AF667" s="72">
        <v>0</v>
      </c>
      <c r="AG667" s="72">
        <v>0</v>
      </c>
      <c r="AH667" s="72">
        <v>0</v>
      </c>
      <c r="AI667" s="72">
        <v>0</v>
      </c>
      <c r="AJ667" s="70">
        <v>1</v>
      </c>
      <c r="AK667" s="73">
        <v>0</v>
      </c>
      <c r="AL667" s="73">
        <v>3</v>
      </c>
      <c r="AM667" s="72">
        <v>1</v>
      </c>
      <c r="AN667" s="72">
        <v>11</v>
      </c>
      <c r="AO667" s="74">
        <v>0</v>
      </c>
      <c r="AP667" s="74">
        <v>5</v>
      </c>
      <c r="AQ667" s="74">
        <v>12</v>
      </c>
      <c r="AR667" s="74">
        <v>0</v>
      </c>
      <c r="AS667" s="74">
        <v>0</v>
      </c>
    </row>
    <row r="668" spans="1:45">
      <c r="A668" t="s">
        <v>2065</v>
      </c>
      <c r="B668" t="s">
        <v>2057</v>
      </c>
      <c r="C668" t="s">
        <v>727</v>
      </c>
      <c r="D668" t="s">
        <v>2066</v>
      </c>
      <c r="E668" s="298" t="s">
        <v>28</v>
      </c>
      <c r="G668">
        <v>6</v>
      </c>
      <c r="H668" s="69">
        <f t="shared" si="10"/>
        <v>8</v>
      </c>
      <c r="I668" s="70">
        <v>2</v>
      </c>
      <c r="J668" s="70">
        <v>1</v>
      </c>
      <c r="K668" s="70">
        <v>1</v>
      </c>
      <c r="L668" s="70">
        <v>4</v>
      </c>
      <c r="M668" s="70">
        <v>0</v>
      </c>
      <c r="N668" s="70">
        <v>0</v>
      </c>
      <c r="O668" s="70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2</v>
      </c>
      <c r="Y668" s="72">
        <v>2</v>
      </c>
      <c r="Z668" s="72">
        <v>0</v>
      </c>
      <c r="AA668" s="72">
        <v>4</v>
      </c>
      <c r="AB668" s="72">
        <v>5</v>
      </c>
      <c r="AC668" s="72">
        <v>1</v>
      </c>
      <c r="AD668" s="72">
        <v>0</v>
      </c>
      <c r="AE668" s="72">
        <v>6</v>
      </c>
      <c r="AF668" s="72">
        <v>0</v>
      </c>
      <c r="AG668" s="72">
        <v>0</v>
      </c>
      <c r="AH668" s="72">
        <v>0</v>
      </c>
      <c r="AI668" s="72">
        <v>0</v>
      </c>
      <c r="AJ668" s="70">
        <v>1</v>
      </c>
      <c r="AK668" s="73">
        <v>0</v>
      </c>
      <c r="AL668" s="73">
        <v>2</v>
      </c>
      <c r="AM668" s="72">
        <v>4</v>
      </c>
      <c r="AN668" s="72">
        <v>2</v>
      </c>
      <c r="AO668" s="74">
        <v>1</v>
      </c>
      <c r="AP668" s="74">
        <v>3</v>
      </c>
      <c r="AQ668" s="74">
        <v>6</v>
      </c>
      <c r="AR668" s="74">
        <v>0</v>
      </c>
      <c r="AS668" s="74">
        <v>0</v>
      </c>
    </row>
    <row r="669" spans="1:45">
      <c r="A669" t="s">
        <v>2067</v>
      </c>
      <c r="B669" t="s">
        <v>2057</v>
      </c>
      <c r="C669" t="s">
        <v>727</v>
      </c>
      <c r="D669" t="s">
        <v>2068</v>
      </c>
      <c r="E669" s="298" t="s">
        <v>28</v>
      </c>
      <c r="G669">
        <v>6</v>
      </c>
      <c r="H669" s="69">
        <f t="shared" si="10"/>
        <v>8</v>
      </c>
      <c r="I669" s="70">
        <v>2</v>
      </c>
      <c r="J669" s="70">
        <v>1</v>
      </c>
      <c r="K669" s="70">
        <v>1</v>
      </c>
      <c r="L669" s="70">
        <v>4</v>
      </c>
      <c r="M669" s="70">
        <v>0</v>
      </c>
      <c r="N669" s="70">
        <v>0</v>
      </c>
      <c r="O669" s="70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1</v>
      </c>
      <c r="U669" s="72">
        <v>0</v>
      </c>
      <c r="V669" s="72">
        <v>0</v>
      </c>
      <c r="W669" s="72">
        <v>1</v>
      </c>
      <c r="X669" s="72">
        <v>8</v>
      </c>
      <c r="Y669" s="72">
        <v>4</v>
      </c>
      <c r="Z669" s="72">
        <v>0</v>
      </c>
      <c r="AA669" s="72">
        <v>12</v>
      </c>
      <c r="AB669" s="72">
        <v>0</v>
      </c>
      <c r="AC669" s="72">
        <v>0</v>
      </c>
      <c r="AD669" s="72">
        <v>0</v>
      </c>
      <c r="AE669" s="72">
        <v>0</v>
      </c>
      <c r="AF669" s="72">
        <v>0</v>
      </c>
      <c r="AG669" s="72">
        <v>0</v>
      </c>
      <c r="AH669" s="72">
        <v>0</v>
      </c>
      <c r="AI669" s="72">
        <v>0</v>
      </c>
      <c r="AJ669" s="70">
        <v>1</v>
      </c>
      <c r="AK669" s="73">
        <v>0</v>
      </c>
      <c r="AL669" s="73">
        <v>3</v>
      </c>
      <c r="AM669" s="72">
        <v>1</v>
      </c>
      <c r="AN669" s="72">
        <v>11</v>
      </c>
      <c r="AO669" s="74">
        <v>1</v>
      </c>
      <c r="AP669" s="74">
        <v>4</v>
      </c>
      <c r="AQ669" s="74">
        <v>14</v>
      </c>
      <c r="AR669" s="74">
        <v>0</v>
      </c>
      <c r="AS669" s="74">
        <v>0</v>
      </c>
    </row>
    <row r="670" spans="1:45">
      <c r="A670" t="s">
        <v>2069</v>
      </c>
      <c r="B670" t="s">
        <v>2057</v>
      </c>
      <c r="C670" t="s">
        <v>727</v>
      </c>
      <c r="D670" t="s">
        <v>2070</v>
      </c>
      <c r="E670" s="298" t="s">
        <v>28</v>
      </c>
      <c r="G670">
        <v>9</v>
      </c>
      <c r="H670" s="69">
        <f t="shared" si="10"/>
        <v>14</v>
      </c>
      <c r="I670" s="70">
        <v>5</v>
      </c>
      <c r="J670" s="70">
        <v>1</v>
      </c>
      <c r="K670" s="70">
        <v>1</v>
      </c>
      <c r="L670" s="70">
        <v>7</v>
      </c>
      <c r="M670" s="70">
        <v>0</v>
      </c>
      <c r="N670" s="70">
        <v>0</v>
      </c>
      <c r="O670" s="70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5</v>
      </c>
      <c r="Y670" s="72">
        <v>4</v>
      </c>
      <c r="Z670" s="72">
        <v>0</v>
      </c>
      <c r="AA670" s="72">
        <v>9</v>
      </c>
      <c r="AB670" s="72">
        <v>7</v>
      </c>
      <c r="AC670" s="72">
        <v>1</v>
      </c>
      <c r="AD670" s="72">
        <v>0</v>
      </c>
      <c r="AE670" s="72">
        <v>8</v>
      </c>
      <c r="AF670" s="72">
        <v>0</v>
      </c>
      <c r="AG670" s="72">
        <v>0</v>
      </c>
      <c r="AH670" s="72">
        <v>0</v>
      </c>
      <c r="AI670" s="72">
        <v>0</v>
      </c>
      <c r="AJ670" s="70">
        <v>1</v>
      </c>
      <c r="AK670" s="73">
        <v>0</v>
      </c>
      <c r="AL670" s="73">
        <v>2</v>
      </c>
      <c r="AM670" s="72">
        <v>1</v>
      </c>
      <c r="AN670" s="72">
        <v>10</v>
      </c>
      <c r="AO670" s="74">
        <v>1</v>
      </c>
      <c r="AP670" s="74">
        <v>3</v>
      </c>
      <c r="AQ670" s="74">
        <v>11</v>
      </c>
      <c r="AR670" s="74">
        <v>0</v>
      </c>
      <c r="AS670" s="74">
        <v>0</v>
      </c>
    </row>
    <row r="671" spans="1:45">
      <c r="A671" t="s">
        <v>2071</v>
      </c>
      <c r="B671" t="s">
        <v>2057</v>
      </c>
      <c r="C671" t="s">
        <v>724</v>
      </c>
      <c r="D671" t="s">
        <v>2072</v>
      </c>
      <c r="E671" s="298" t="s">
        <v>28</v>
      </c>
      <c r="G671">
        <v>18</v>
      </c>
      <c r="H671" s="69">
        <f t="shared" si="10"/>
        <v>32</v>
      </c>
      <c r="I671" s="70">
        <v>9</v>
      </c>
      <c r="J671" s="70">
        <v>6</v>
      </c>
      <c r="K671" s="70">
        <v>1</v>
      </c>
      <c r="L671" s="70">
        <v>16</v>
      </c>
      <c r="M671" s="70">
        <v>0</v>
      </c>
      <c r="N671" s="70">
        <v>0</v>
      </c>
      <c r="O671" s="70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1</v>
      </c>
      <c r="V671" s="72">
        <v>0</v>
      </c>
      <c r="W671" s="72">
        <v>1</v>
      </c>
      <c r="X671" s="72">
        <v>2</v>
      </c>
      <c r="Y671" s="72">
        <v>2</v>
      </c>
      <c r="Z671" s="72">
        <v>0</v>
      </c>
      <c r="AA671" s="72">
        <v>4</v>
      </c>
      <c r="AB671" s="72">
        <v>14</v>
      </c>
      <c r="AC671" s="72">
        <v>18</v>
      </c>
      <c r="AD671" s="72">
        <v>0</v>
      </c>
      <c r="AE671" s="72">
        <v>32</v>
      </c>
      <c r="AF671" s="72">
        <v>0</v>
      </c>
      <c r="AG671" s="72">
        <v>0</v>
      </c>
      <c r="AH671" s="72">
        <v>0</v>
      </c>
      <c r="AI671" s="72">
        <v>0</v>
      </c>
      <c r="AJ671" s="70">
        <v>1</v>
      </c>
      <c r="AK671" s="73">
        <v>0</v>
      </c>
      <c r="AL671" s="73">
        <v>5</v>
      </c>
      <c r="AM671" s="72">
        <v>9</v>
      </c>
      <c r="AN671" s="72">
        <v>13</v>
      </c>
      <c r="AO671" s="74">
        <v>0</v>
      </c>
      <c r="AP671" s="74">
        <v>7</v>
      </c>
      <c r="AQ671" s="74">
        <v>22</v>
      </c>
      <c r="AR671" s="74">
        <v>0</v>
      </c>
      <c r="AS671" s="74">
        <v>0</v>
      </c>
    </row>
    <row r="672" spans="1:45">
      <c r="A672" t="s">
        <v>2073</v>
      </c>
      <c r="B672" t="s">
        <v>2057</v>
      </c>
      <c r="C672" t="s">
        <v>730</v>
      </c>
      <c r="D672" t="s">
        <v>2074</v>
      </c>
      <c r="E672" s="298" t="s">
        <v>28</v>
      </c>
      <c r="G672">
        <v>19</v>
      </c>
      <c r="H672" s="69">
        <f t="shared" si="10"/>
        <v>34</v>
      </c>
      <c r="I672" s="70">
        <v>10</v>
      </c>
      <c r="J672" s="70">
        <v>6</v>
      </c>
      <c r="K672" s="70">
        <v>1</v>
      </c>
      <c r="L672" s="70">
        <v>17</v>
      </c>
      <c r="M672" s="70">
        <v>0</v>
      </c>
      <c r="N672" s="70">
        <v>0</v>
      </c>
      <c r="O672" s="70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20</v>
      </c>
      <c r="U672" s="72">
        <v>11</v>
      </c>
      <c r="V672" s="72">
        <v>0</v>
      </c>
      <c r="W672" s="72">
        <v>31</v>
      </c>
      <c r="X672" s="72">
        <v>4</v>
      </c>
      <c r="Y672" s="72">
        <v>4</v>
      </c>
      <c r="Z672" s="72">
        <v>0</v>
      </c>
      <c r="AA672" s="72">
        <v>8</v>
      </c>
      <c r="AB672" s="72">
        <v>0</v>
      </c>
      <c r="AC672" s="72">
        <v>0</v>
      </c>
      <c r="AD672" s="72">
        <v>0</v>
      </c>
      <c r="AE672" s="72">
        <v>0</v>
      </c>
      <c r="AF672" s="72">
        <v>0</v>
      </c>
      <c r="AG672" s="72">
        <v>0</v>
      </c>
      <c r="AH672" s="72">
        <v>0</v>
      </c>
      <c r="AI672" s="72">
        <v>0</v>
      </c>
      <c r="AJ672" s="70">
        <v>1</v>
      </c>
      <c r="AK672" s="73">
        <v>0</v>
      </c>
      <c r="AL672" s="73">
        <v>2</v>
      </c>
      <c r="AM672" s="72">
        <v>44</v>
      </c>
      <c r="AN672" s="72">
        <v>0</v>
      </c>
      <c r="AO672" s="74">
        <v>0</v>
      </c>
      <c r="AP672" s="74">
        <v>0</v>
      </c>
      <c r="AQ672" s="74">
        <v>44</v>
      </c>
      <c r="AR672" s="74">
        <v>0</v>
      </c>
      <c r="AS672" s="74">
        <v>0</v>
      </c>
    </row>
    <row r="673" spans="1:45">
      <c r="A673" t="s">
        <v>2075</v>
      </c>
      <c r="B673" t="s">
        <v>2057</v>
      </c>
      <c r="C673" t="s">
        <v>727</v>
      </c>
      <c r="D673" t="s">
        <v>2076</v>
      </c>
      <c r="E673" s="298" t="s">
        <v>28</v>
      </c>
      <c r="G673">
        <v>7</v>
      </c>
      <c r="H673" s="69">
        <f t="shared" si="10"/>
        <v>10</v>
      </c>
      <c r="I673" s="70">
        <v>2</v>
      </c>
      <c r="J673" s="70">
        <v>2</v>
      </c>
      <c r="K673" s="70">
        <v>1</v>
      </c>
      <c r="L673" s="70">
        <v>5</v>
      </c>
      <c r="M673" s="70">
        <v>0</v>
      </c>
      <c r="N673" s="70">
        <v>0</v>
      </c>
      <c r="O673" s="70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2</v>
      </c>
      <c r="U673" s="72">
        <v>0</v>
      </c>
      <c r="V673" s="72">
        <v>0</v>
      </c>
      <c r="W673" s="72">
        <v>2</v>
      </c>
      <c r="X673" s="72">
        <v>2</v>
      </c>
      <c r="Y673" s="72">
        <v>2</v>
      </c>
      <c r="Z673" s="72">
        <v>0</v>
      </c>
      <c r="AA673" s="72">
        <v>4</v>
      </c>
      <c r="AB673" s="72">
        <v>2</v>
      </c>
      <c r="AC673" s="72">
        <v>4</v>
      </c>
      <c r="AD673" s="72">
        <v>0</v>
      </c>
      <c r="AE673" s="72">
        <v>6</v>
      </c>
      <c r="AF673" s="72">
        <v>0</v>
      </c>
      <c r="AG673" s="72">
        <v>0</v>
      </c>
      <c r="AH673" s="72">
        <v>0</v>
      </c>
      <c r="AI673" s="72">
        <v>0</v>
      </c>
      <c r="AJ673" s="70">
        <v>1</v>
      </c>
      <c r="AK673" s="73">
        <v>0</v>
      </c>
      <c r="AL673" s="73">
        <v>4</v>
      </c>
      <c r="AM673" s="72">
        <v>3</v>
      </c>
      <c r="AN673" s="72">
        <v>12</v>
      </c>
      <c r="AO673" s="74">
        <v>0</v>
      </c>
      <c r="AP673" s="74">
        <v>6</v>
      </c>
      <c r="AQ673" s="74">
        <v>15</v>
      </c>
      <c r="AR673" s="74">
        <v>0</v>
      </c>
      <c r="AS673" s="74">
        <v>0</v>
      </c>
    </row>
    <row r="674" spans="1:45">
      <c r="A674" t="s">
        <v>2077</v>
      </c>
      <c r="B674" t="s">
        <v>2057</v>
      </c>
      <c r="C674" t="s">
        <v>727</v>
      </c>
      <c r="D674" t="s">
        <v>2078</v>
      </c>
      <c r="E674" s="298" t="s">
        <v>28</v>
      </c>
      <c r="G674">
        <v>9</v>
      </c>
      <c r="H674" s="69">
        <f t="shared" si="10"/>
        <v>14</v>
      </c>
      <c r="I674" s="70">
        <v>5</v>
      </c>
      <c r="J674" s="70">
        <v>1</v>
      </c>
      <c r="K674" s="70">
        <v>1</v>
      </c>
      <c r="L674" s="70">
        <v>7</v>
      </c>
      <c r="M674" s="70">
        <v>0</v>
      </c>
      <c r="N674" s="70">
        <v>0</v>
      </c>
      <c r="O674" s="70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2</v>
      </c>
      <c r="Y674" s="72">
        <v>3</v>
      </c>
      <c r="Z674" s="72">
        <v>0</v>
      </c>
      <c r="AA674" s="72">
        <v>5</v>
      </c>
      <c r="AB674" s="72">
        <v>8</v>
      </c>
      <c r="AC674" s="72">
        <v>2</v>
      </c>
      <c r="AD674" s="72">
        <v>0</v>
      </c>
      <c r="AE674" s="72">
        <v>10</v>
      </c>
      <c r="AF674" s="72">
        <v>0</v>
      </c>
      <c r="AG674" s="72">
        <v>0</v>
      </c>
      <c r="AH674" s="72">
        <v>0</v>
      </c>
      <c r="AI674" s="72">
        <v>0</v>
      </c>
      <c r="AJ674" s="70">
        <v>1</v>
      </c>
      <c r="AK674" s="73">
        <v>0</v>
      </c>
      <c r="AL674" s="73">
        <v>3</v>
      </c>
      <c r="AM674" s="72">
        <v>6</v>
      </c>
      <c r="AN674" s="72">
        <v>5</v>
      </c>
      <c r="AO674" s="74">
        <v>0</v>
      </c>
      <c r="AP674" s="74">
        <v>5</v>
      </c>
      <c r="AQ674" s="74">
        <v>11</v>
      </c>
      <c r="AR674" s="74">
        <v>0</v>
      </c>
      <c r="AS674" s="74">
        <v>0</v>
      </c>
    </row>
    <row r="675" spans="1:45">
      <c r="A675" t="s">
        <v>2079</v>
      </c>
      <c r="B675" t="s">
        <v>2057</v>
      </c>
      <c r="C675" t="s">
        <v>727</v>
      </c>
      <c r="D675" t="s">
        <v>2080</v>
      </c>
      <c r="E675" s="298" t="s">
        <v>28</v>
      </c>
      <c r="G675">
        <v>8</v>
      </c>
      <c r="H675" s="69">
        <f t="shared" si="10"/>
        <v>12</v>
      </c>
      <c r="I675" s="70">
        <v>5</v>
      </c>
      <c r="J675" s="70">
        <v>0</v>
      </c>
      <c r="K675" s="70">
        <v>1</v>
      </c>
      <c r="L675" s="70">
        <v>6</v>
      </c>
      <c r="M675" s="70">
        <v>0</v>
      </c>
      <c r="N675" s="70">
        <v>0</v>
      </c>
      <c r="O675" s="70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8</v>
      </c>
      <c r="U675" s="72">
        <v>0</v>
      </c>
      <c r="V675" s="72">
        <v>0</v>
      </c>
      <c r="W675" s="72">
        <v>8</v>
      </c>
      <c r="X675" s="72">
        <v>9</v>
      </c>
      <c r="Y675" s="72">
        <v>3</v>
      </c>
      <c r="Z675" s="72">
        <v>0</v>
      </c>
      <c r="AA675" s="72">
        <v>12</v>
      </c>
      <c r="AB675" s="72">
        <v>0</v>
      </c>
      <c r="AC675" s="72">
        <v>0</v>
      </c>
      <c r="AD675" s="72">
        <v>0</v>
      </c>
      <c r="AE675" s="72">
        <v>0</v>
      </c>
      <c r="AF675" s="72">
        <v>0</v>
      </c>
      <c r="AG675" s="72">
        <v>0</v>
      </c>
      <c r="AH675" s="72">
        <v>0</v>
      </c>
      <c r="AI675" s="72">
        <v>0</v>
      </c>
      <c r="AJ675" s="70">
        <v>1</v>
      </c>
      <c r="AK675" s="73">
        <v>0</v>
      </c>
      <c r="AL675" s="73">
        <v>2</v>
      </c>
      <c r="AM675" s="72">
        <v>1</v>
      </c>
      <c r="AN675" s="72">
        <v>7</v>
      </c>
      <c r="AO675" s="74">
        <v>0</v>
      </c>
      <c r="AP675" s="74">
        <v>5</v>
      </c>
      <c r="AQ675" s="74">
        <v>8</v>
      </c>
      <c r="AR675" s="74">
        <v>0</v>
      </c>
      <c r="AS675" s="74">
        <v>0</v>
      </c>
    </row>
    <row r="676" spans="1:45">
      <c r="A676" t="s">
        <v>2081</v>
      </c>
      <c r="B676" t="s">
        <v>2057</v>
      </c>
      <c r="C676" t="s">
        <v>730</v>
      </c>
      <c r="D676" t="s">
        <v>2082</v>
      </c>
      <c r="E676" s="298" t="s">
        <v>28</v>
      </c>
      <c r="G676">
        <v>7</v>
      </c>
      <c r="H676" s="69">
        <f t="shared" si="10"/>
        <v>8</v>
      </c>
      <c r="I676" s="70">
        <v>2</v>
      </c>
      <c r="J676" s="70">
        <v>0</v>
      </c>
      <c r="K676" s="70">
        <v>1</v>
      </c>
      <c r="L676" s="70">
        <v>3</v>
      </c>
      <c r="M676" s="70">
        <v>1</v>
      </c>
      <c r="N676" s="70">
        <v>1</v>
      </c>
      <c r="O676" s="70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4</v>
      </c>
      <c r="Y676" s="72">
        <v>4</v>
      </c>
      <c r="Z676" s="72">
        <v>0</v>
      </c>
      <c r="AA676" s="72">
        <v>8</v>
      </c>
      <c r="AB676" s="72">
        <v>5</v>
      </c>
      <c r="AC676" s="72">
        <v>0</v>
      </c>
      <c r="AD676" s="72">
        <v>0</v>
      </c>
      <c r="AE676" s="72">
        <v>5</v>
      </c>
      <c r="AF676" s="72">
        <v>0</v>
      </c>
      <c r="AG676" s="72">
        <v>0</v>
      </c>
      <c r="AH676" s="72">
        <v>0</v>
      </c>
      <c r="AI676" s="72">
        <v>0</v>
      </c>
      <c r="AJ676" s="70">
        <v>1</v>
      </c>
      <c r="AK676" s="73">
        <v>0</v>
      </c>
      <c r="AL676" s="73">
        <v>4</v>
      </c>
      <c r="AM676" s="72">
        <v>9</v>
      </c>
      <c r="AN676" s="72">
        <v>4</v>
      </c>
      <c r="AO676" s="74">
        <v>1</v>
      </c>
      <c r="AP676" s="74">
        <v>5</v>
      </c>
      <c r="AQ676" s="74">
        <v>13</v>
      </c>
      <c r="AR676" s="74">
        <v>0</v>
      </c>
      <c r="AS676" s="74">
        <v>0</v>
      </c>
    </row>
    <row r="677" spans="1:45">
      <c r="A677" t="s">
        <v>2083</v>
      </c>
      <c r="B677" t="s">
        <v>2057</v>
      </c>
      <c r="C677" t="s">
        <v>724</v>
      </c>
      <c r="D677" t="s">
        <v>2084</v>
      </c>
      <c r="E677" s="298" t="s">
        <v>28</v>
      </c>
      <c r="G677">
        <v>15</v>
      </c>
      <c r="H677" s="69">
        <f t="shared" si="10"/>
        <v>25</v>
      </c>
      <c r="I677" s="70">
        <v>9</v>
      </c>
      <c r="J677" s="70">
        <v>2</v>
      </c>
      <c r="K677" s="70">
        <v>1</v>
      </c>
      <c r="L677" s="70">
        <v>12</v>
      </c>
      <c r="M677" s="70">
        <v>0</v>
      </c>
      <c r="N677" s="70">
        <v>1</v>
      </c>
      <c r="O677" s="70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2</v>
      </c>
      <c r="U677" s="72">
        <v>0</v>
      </c>
      <c r="V677" s="72">
        <v>0</v>
      </c>
      <c r="W677" s="72">
        <v>2</v>
      </c>
      <c r="X677" s="72">
        <v>3</v>
      </c>
      <c r="Y677" s="72">
        <v>3</v>
      </c>
      <c r="Z677" s="72">
        <v>0</v>
      </c>
      <c r="AA677" s="72">
        <v>6</v>
      </c>
      <c r="AB677" s="72">
        <v>19</v>
      </c>
      <c r="AC677" s="72">
        <v>4</v>
      </c>
      <c r="AD677" s="72">
        <v>0</v>
      </c>
      <c r="AE677" s="72">
        <v>23</v>
      </c>
      <c r="AF677" s="72">
        <v>0</v>
      </c>
      <c r="AG677" s="72">
        <v>0</v>
      </c>
      <c r="AH677" s="72">
        <v>0</v>
      </c>
      <c r="AI677" s="72">
        <v>0</v>
      </c>
      <c r="AJ677" s="70">
        <v>1</v>
      </c>
      <c r="AK677" s="73">
        <v>0</v>
      </c>
      <c r="AL677" s="73">
        <v>6</v>
      </c>
      <c r="AM677" s="72">
        <v>4</v>
      </c>
      <c r="AN677" s="72">
        <v>27</v>
      </c>
      <c r="AO677" s="74">
        <v>0</v>
      </c>
      <c r="AP677" s="74">
        <v>8</v>
      </c>
      <c r="AQ677" s="74">
        <v>31</v>
      </c>
      <c r="AR677" s="74">
        <v>0</v>
      </c>
      <c r="AS677" s="74">
        <v>0</v>
      </c>
    </row>
    <row r="678" spans="1:45" hidden="1">
      <c r="A678" t="s">
        <v>2085</v>
      </c>
      <c r="B678" t="s">
        <v>2057</v>
      </c>
      <c r="C678" t="s">
        <v>730</v>
      </c>
      <c r="D678" t="s">
        <v>2086</v>
      </c>
      <c r="E678" s="298" t="s">
        <v>10151</v>
      </c>
      <c r="G678">
        <v>7</v>
      </c>
      <c r="H678" s="69">
        <f t="shared" si="10"/>
        <v>10</v>
      </c>
      <c r="I678" s="70">
        <v>2</v>
      </c>
      <c r="J678" s="70">
        <v>2</v>
      </c>
      <c r="K678" s="70">
        <v>1</v>
      </c>
      <c r="L678" s="70">
        <v>5</v>
      </c>
      <c r="M678" s="70">
        <v>0</v>
      </c>
      <c r="N678" s="70">
        <v>0</v>
      </c>
      <c r="O678" s="70">
        <v>0</v>
      </c>
      <c r="P678" s="72">
        <v>0</v>
      </c>
      <c r="Q678" s="72">
        <v>0</v>
      </c>
      <c r="R678" s="72">
        <v>0</v>
      </c>
      <c r="S678" s="72">
        <v>0</v>
      </c>
      <c r="T678" s="72">
        <v>0</v>
      </c>
      <c r="U678" s="72">
        <v>0</v>
      </c>
      <c r="V678" s="72">
        <v>0</v>
      </c>
      <c r="W678" s="72">
        <v>0</v>
      </c>
      <c r="X678" s="72">
        <v>2</v>
      </c>
      <c r="Y678" s="72">
        <v>2</v>
      </c>
      <c r="Z678" s="72">
        <v>0</v>
      </c>
      <c r="AA678" s="72">
        <v>4</v>
      </c>
      <c r="AB678" s="72">
        <v>4</v>
      </c>
      <c r="AC678" s="72">
        <v>4</v>
      </c>
      <c r="AD678" s="72">
        <v>0</v>
      </c>
      <c r="AE678" s="72">
        <v>8</v>
      </c>
      <c r="AF678" s="72">
        <v>0</v>
      </c>
      <c r="AG678" s="72">
        <v>0</v>
      </c>
      <c r="AH678" s="72">
        <v>0</v>
      </c>
      <c r="AI678" s="72">
        <v>0</v>
      </c>
      <c r="AJ678" s="70">
        <v>1</v>
      </c>
      <c r="AK678" s="73">
        <v>0</v>
      </c>
      <c r="AL678" s="73">
        <v>3</v>
      </c>
      <c r="AM678" s="72">
        <v>0</v>
      </c>
      <c r="AN678" s="72">
        <v>14</v>
      </c>
      <c r="AO678" s="74">
        <v>1</v>
      </c>
      <c r="AP678" s="74">
        <v>2</v>
      </c>
      <c r="AQ678" s="74">
        <v>14</v>
      </c>
      <c r="AR678" s="74">
        <v>0</v>
      </c>
      <c r="AS678" s="74">
        <v>0</v>
      </c>
    </row>
    <row r="679" spans="1:45">
      <c r="A679" t="s">
        <v>2087</v>
      </c>
      <c r="B679" t="s">
        <v>2057</v>
      </c>
      <c r="C679" t="s">
        <v>727</v>
      </c>
      <c r="D679" t="s">
        <v>2088</v>
      </c>
      <c r="E679" s="298" t="s">
        <v>28</v>
      </c>
      <c r="G679">
        <v>13</v>
      </c>
      <c r="H679" s="69">
        <f t="shared" si="10"/>
        <v>22</v>
      </c>
      <c r="I679" s="70">
        <v>10</v>
      </c>
      <c r="J679" s="70">
        <v>0</v>
      </c>
      <c r="K679" s="70">
        <v>1</v>
      </c>
      <c r="L679" s="70">
        <v>11</v>
      </c>
      <c r="M679" s="70">
        <v>0</v>
      </c>
      <c r="N679" s="70">
        <v>0</v>
      </c>
      <c r="O679" s="70">
        <v>0</v>
      </c>
      <c r="P679" s="72">
        <v>0</v>
      </c>
      <c r="Q679" s="72">
        <v>0</v>
      </c>
      <c r="R679" s="72">
        <v>0</v>
      </c>
      <c r="S679" s="72">
        <v>0</v>
      </c>
      <c r="T679" s="72">
        <v>6</v>
      </c>
      <c r="U679" s="72">
        <v>0</v>
      </c>
      <c r="V679" s="72">
        <v>0</v>
      </c>
      <c r="W679" s="72">
        <v>6</v>
      </c>
      <c r="X679" s="72">
        <v>2</v>
      </c>
      <c r="Y679" s="72">
        <v>2</v>
      </c>
      <c r="Z679" s="72">
        <v>0</v>
      </c>
      <c r="AA679" s="72">
        <v>4</v>
      </c>
      <c r="AB679" s="72">
        <v>16</v>
      </c>
      <c r="AC679" s="72">
        <v>0</v>
      </c>
      <c r="AD679" s="72">
        <v>0</v>
      </c>
      <c r="AE679" s="72">
        <v>16</v>
      </c>
      <c r="AF679" s="72">
        <v>0</v>
      </c>
      <c r="AG679" s="72">
        <v>0</v>
      </c>
      <c r="AH679" s="72">
        <v>0</v>
      </c>
      <c r="AI679" s="72">
        <v>0</v>
      </c>
      <c r="AJ679" s="70">
        <v>1</v>
      </c>
      <c r="AK679" s="73">
        <v>0</v>
      </c>
      <c r="AL679" s="73">
        <v>6</v>
      </c>
      <c r="AM679" s="72">
        <v>6</v>
      </c>
      <c r="AN679" s="72">
        <v>20</v>
      </c>
      <c r="AO679" s="74">
        <v>0</v>
      </c>
      <c r="AP679" s="74">
        <v>8</v>
      </c>
      <c r="AQ679" s="74">
        <v>26</v>
      </c>
      <c r="AR679" s="74">
        <v>0</v>
      </c>
      <c r="AS679" s="74">
        <v>0</v>
      </c>
    </row>
    <row r="680" spans="1:45">
      <c r="A680" t="s">
        <v>2089</v>
      </c>
      <c r="B680" t="s">
        <v>2057</v>
      </c>
      <c r="C680" t="s">
        <v>727</v>
      </c>
      <c r="D680" t="s">
        <v>2090</v>
      </c>
      <c r="E680" s="298" t="s">
        <v>28</v>
      </c>
      <c r="G680">
        <v>8</v>
      </c>
      <c r="H680" s="69">
        <f t="shared" si="10"/>
        <v>12</v>
      </c>
      <c r="I680" s="70">
        <v>5</v>
      </c>
      <c r="J680" s="70">
        <v>0</v>
      </c>
      <c r="K680" s="70">
        <v>1</v>
      </c>
      <c r="L680" s="70">
        <v>6</v>
      </c>
      <c r="M680" s="70">
        <v>0</v>
      </c>
      <c r="N680" s="70">
        <v>0</v>
      </c>
      <c r="O680" s="70">
        <v>0</v>
      </c>
      <c r="P680" s="72">
        <v>0</v>
      </c>
      <c r="Q680" s="72">
        <v>0</v>
      </c>
      <c r="R680" s="72">
        <v>0</v>
      </c>
      <c r="S680" s="72">
        <v>0</v>
      </c>
      <c r="T680" s="72">
        <v>0</v>
      </c>
      <c r="U680" s="72">
        <v>0</v>
      </c>
      <c r="V680" s="72">
        <v>0</v>
      </c>
      <c r="W680" s="72">
        <v>0</v>
      </c>
      <c r="X680" s="72">
        <v>9</v>
      </c>
      <c r="Y680" s="72">
        <v>3</v>
      </c>
      <c r="Z680" s="72">
        <v>0</v>
      </c>
      <c r="AA680" s="72">
        <v>12</v>
      </c>
      <c r="AB680" s="72">
        <v>4</v>
      </c>
      <c r="AC680" s="72">
        <v>0</v>
      </c>
      <c r="AD680" s="72">
        <v>0</v>
      </c>
      <c r="AE680" s="72">
        <v>4</v>
      </c>
      <c r="AF680" s="72">
        <v>0</v>
      </c>
      <c r="AG680" s="72">
        <v>0</v>
      </c>
      <c r="AH680" s="72">
        <v>0</v>
      </c>
      <c r="AI680" s="72">
        <v>0</v>
      </c>
      <c r="AJ680" s="70">
        <v>1</v>
      </c>
      <c r="AK680" s="73">
        <v>0</v>
      </c>
      <c r="AL680" s="73">
        <v>3</v>
      </c>
      <c r="AM680" s="72">
        <v>3</v>
      </c>
      <c r="AN680" s="72">
        <v>6</v>
      </c>
      <c r="AO680" s="74">
        <v>1</v>
      </c>
      <c r="AP680" s="74">
        <v>4</v>
      </c>
      <c r="AQ680" s="74">
        <v>9</v>
      </c>
      <c r="AR680" s="74">
        <v>0</v>
      </c>
      <c r="AS680" s="74">
        <v>0</v>
      </c>
    </row>
    <row r="681" spans="1:45">
      <c r="A681" t="s">
        <v>2091</v>
      </c>
      <c r="B681" t="s">
        <v>2092</v>
      </c>
      <c r="C681" t="s">
        <v>727</v>
      </c>
      <c r="D681" t="s">
        <v>2093</v>
      </c>
      <c r="E681" s="298" t="s">
        <v>28</v>
      </c>
      <c r="G681">
        <v>15</v>
      </c>
      <c r="H681" s="69">
        <f t="shared" si="10"/>
        <v>25</v>
      </c>
      <c r="I681" s="70">
        <v>8</v>
      </c>
      <c r="J681" s="70">
        <v>3</v>
      </c>
      <c r="K681" s="70">
        <v>1</v>
      </c>
      <c r="L681" s="70">
        <v>12</v>
      </c>
      <c r="M681" s="70">
        <v>1</v>
      </c>
      <c r="N681" s="70">
        <v>0</v>
      </c>
      <c r="O681" s="70">
        <v>0</v>
      </c>
      <c r="P681" s="72">
        <v>0</v>
      </c>
      <c r="Q681" s="72">
        <v>0</v>
      </c>
      <c r="R681" s="72">
        <v>0</v>
      </c>
      <c r="S681" s="72">
        <v>0</v>
      </c>
      <c r="T681" s="72">
        <v>0</v>
      </c>
      <c r="U681" s="72">
        <v>0</v>
      </c>
      <c r="V681" s="72">
        <v>0</v>
      </c>
      <c r="W681" s="72">
        <v>0</v>
      </c>
      <c r="X681" s="72">
        <v>2</v>
      </c>
      <c r="Y681" s="72">
        <v>2</v>
      </c>
      <c r="Z681" s="72">
        <v>0</v>
      </c>
      <c r="AA681" s="72">
        <v>4</v>
      </c>
      <c r="AB681" s="72">
        <v>8</v>
      </c>
      <c r="AC681" s="72">
        <v>3</v>
      </c>
      <c r="AD681" s="72">
        <v>0</v>
      </c>
      <c r="AE681" s="72">
        <v>11</v>
      </c>
      <c r="AF681" s="72">
        <v>0</v>
      </c>
      <c r="AG681" s="72">
        <v>0</v>
      </c>
      <c r="AH681" s="72">
        <v>0</v>
      </c>
      <c r="AI681" s="72">
        <v>0</v>
      </c>
      <c r="AJ681" s="70">
        <v>1</v>
      </c>
      <c r="AK681" s="73">
        <v>0</v>
      </c>
      <c r="AL681" s="73">
        <v>1</v>
      </c>
      <c r="AM681" s="72">
        <v>8</v>
      </c>
      <c r="AN681" s="72">
        <v>0</v>
      </c>
      <c r="AO681" s="74">
        <v>1</v>
      </c>
      <c r="AP681" s="74">
        <v>2</v>
      </c>
      <c r="AQ681" s="74">
        <v>8</v>
      </c>
      <c r="AR681" s="74">
        <v>0</v>
      </c>
      <c r="AS681" s="74">
        <v>0</v>
      </c>
    </row>
    <row r="682" spans="1:45">
      <c r="A682" t="s">
        <v>2094</v>
      </c>
      <c r="B682" t="s">
        <v>2092</v>
      </c>
      <c r="C682" t="s">
        <v>730</v>
      </c>
      <c r="D682" t="s">
        <v>2095</v>
      </c>
      <c r="E682" s="298" t="s">
        <v>28</v>
      </c>
      <c r="G682">
        <v>9</v>
      </c>
      <c r="H682" s="69">
        <f t="shared" si="10"/>
        <v>18</v>
      </c>
      <c r="I682" s="70">
        <v>4</v>
      </c>
      <c r="J682" s="70">
        <v>2</v>
      </c>
      <c r="K682" s="70">
        <v>3</v>
      </c>
      <c r="L682" s="70">
        <v>9</v>
      </c>
      <c r="M682" s="70">
        <v>0</v>
      </c>
      <c r="N682" s="70">
        <v>0</v>
      </c>
      <c r="O682" s="70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1</v>
      </c>
      <c r="U682" s="72">
        <v>0</v>
      </c>
      <c r="V682" s="72">
        <v>0</v>
      </c>
      <c r="W682" s="72">
        <v>1</v>
      </c>
      <c r="X682" s="72">
        <v>2</v>
      </c>
      <c r="Y682" s="72">
        <v>2</v>
      </c>
      <c r="Z682" s="72">
        <v>0</v>
      </c>
      <c r="AA682" s="72">
        <v>4</v>
      </c>
      <c r="AB682" s="72">
        <v>6</v>
      </c>
      <c r="AC682" s="72">
        <v>1</v>
      </c>
      <c r="AD682" s="72">
        <v>0</v>
      </c>
      <c r="AE682" s="72">
        <v>7</v>
      </c>
      <c r="AF682" s="72">
        <v>0</v>
      </c>
      <c r="AG682" s="72">
        <v>0</v>
      </c>
      <c r="AH682" s="72">
        <v>0</v>
      </c>
      <c r="AI682" s="72">
        <v>0</v>
      </c>
      <c r="AJ682" s="70">
        <v>1</v>
      </c>
      <c r="AK682" s="73">
        <v>0</v>
      </c>
      <c r="AL682" s="73">
        <v>3</v>
      </c>
      <c r="AM682" s="72">
        <v>3</v>
      </c>
      <c r="AN682" s="72">
        <v>8</v>
      </c>
      <c r="AO682" s="74">
        <v>1</v>
      </c>
      <c r="AP682" s="74">
        <v>4</v>
      </c>
      <c r="AQ682" s="74">
        <v>11</v>
      </c>
      <c r="AR682" s="74">
        <v>0</v>
      </c>
      <c r="AS682" s="74">
        <v>0</v>
      </c>
    </row>
    <row r="683" spans="1:45">
      <c r="A683" t="s">
        <v>2096</v>
      </c>
      <c r="B683" t="s">
        <v>2092</v>
      </c>
      <c r="C683" t="s">
        <v>727</v>
      </c>
      <c r="D683" t="s">
        <v>2097</v>
      </c>
      <c r="E683" s="298" t="s">
        <v>28</v>
      </c>
      <c r="G683">
        <v>14</v>
      </c>
      <c r="H683" s="69">
        <f t="shared" si="10"/>
        <v>22</v>
      </c>
      <c r="I683" s="70">
        <v>8</v>
      </c>
      <c r="J683" s="70">
        <v>1</v>
      </c>
      <c r="K683" s="70">
        <v>1</v>
      </c>
      <c r="L683" s="70">
        <v>10</v>
      </c>
      <c r="M683" s="70">
        <v>2</v>
      </c>
      <c r="N683" s="70">
        <v>0</v>
      </c>
      <c r="O683" s="70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2</v>
      </c>
      <c r="Y683" s="72">
        <v>2</v>
      </c>
      <c r="Z683" s="72">
        <v>0</v>
      </c>
      <c r="AA683" s="72">
        <v>4</v>
      </c>
      <c r="AB683" s="72">
        <v>8</v>
      </c>
      <c r="AC683" s="72">
        <v>0</v>
      </c>
      <c r="AD683" s="72">
        <v>0</v>
      </c>
      <c r="AE683" s="72">
        <v>8</v>
      </c>
      <c r="AF683" s="72">
        <v>5</v>
      </c>
      <c r="AG683" s="72">
        <v>2</v>
      </c>
      <c r="AH683" s="72">
        <v>0</v>
      </c>
      <c r="AI683" s="72">
        <v>7</v>
      </c>
      <c r="AJ683" s="70">
        <v>1</v>
      </c>
      <c r="AK683" s="73">
        <v>0</v>
      </c>
      <c r="AL683" s="73">
        <v>3</v>
      </c>
      <c r="AM683" s="72">
        <v>5</v>
      </c>
      <c r="AN683" s="72">
        <v>1</v>
      </c>
      <c r="AO683" s="74">
        <v>1</v>
      </c>
      <c r="AP683" s="74">
        <v>4</v>
      </c>
      <c r="AQ683" s="74">
        <v>6</v>
      </c>
      <c r="AR683" s="74">
        <v>0</v>
      </c>
      <c r="AS683" s="74">
        <v>0</v>
      </c>
    </row>
    <row r="684" spans="1:45">
      <c r="A684" t="s">
        <v>2098</v>
      </c>
      <c r="B684" t="s">
        <v>2092</v>
      </c>
      <c r="C684" t="s">
        <v>730</v>
      </c>
      <c r="D684" t="s">
        <v>2099</v>
      </c>
      <c r="E684" s="298" t="s">
        <v>28</v>
      </c>
      <c r="G684">
        <v>9</v>
      </c>
      <c r="H684" s="69">
        <f t="shared" si="10"/>
        <v>14</v>
      </c>
      <c r="I684" s="70">
        <v>5</v>
      </c>
      <c r="J684" s="70">
        <v>1</v>
      </c>
      <c r="K684" s="70">
        <v>1</v>
      </c>
      <c r="L684" s="70">
        <v>7</v>
      </c>
      <c r="M684" s="70">
        <v>0</v>
      </c>
      <c r="N684" s="70">
        <v>0</v>
      </c>
      <c r="O684" s="70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0</v>
      </c>
      <c r="U684" s="72">
        <v>0</v>
      </c>
      <c r="V684" s="72">
        <v>0</v>
      </c>
      <c r="W684" s="72">
        <v>0</v>
      </c>
      <c r="X684" s="72">
        <v>2</v>
      </c>
      <c r="Y684" s="72">
        <v>2</v>
      </c>
      <c r="Z684" s="72">
        <v>0</v>
      </c>
      <c r="AA684" s="72">
        <v>4</v>
      </c>
      <c r="AB684" s="72">
        <v>10</v>
      </c>
      <c r="AC684" s="72">
        <v>2</v>
      </c>
      <c r="AD684" s="72">
        <v>0</v>
      </c>
      <c r="AE684" s="72">
        <v>12</v>
      </c>
      <c r="AF684" s="72">
        <v>0</v>
      </c>
      <c r="AG684" s="72">
        <v>0</v>
      </c>
      <c r="AH684" s="72">
        <v>0</v>
      </c>
      <c r="AI684" s="72">
        <v>0</v>
      </c>
      <c r="AJ684" s="70">
        <v>1</v>
      </c>
      <c r="AK684" s="73">
        <v>0</v>
      </c>
      <c r="AL684" s="73">
        <v>3</v>
      </c>
      <c r="AM684" s="72">
        <v>16</v>
      </c>
      <c r="AN684" s="72">
        <v>0</v>
      </c>
      <c r="AO684" s="74">
        <v>1</v>
      </c>
      <c r="AP684" s="74">
        <v>4</v>
      </c>
      <c r="AQ684" s="74">
        <v>16</v>
      </c>
      <c r="AR684" s="74">
        <v>0</v>
      </c>
      <c r="AS684" s="74">
        <v>0</v>
      </c>
    </row>
    <row r="685" spans="1:45">
      <c r="A685" t="s">
        <v>2100</v>
      </c>
      <c r="B685" t="s">
        <v>2092</v>
      </c>
      <c r="C685" t="s">
        <v>727</v>
      </c>
      <c r="D685" t="s">
        <v>2101</v>
      </c>
      <c r="E685" s="298" t="s">
        <v>28</v>
      </c>
      <c r="G685">
        <v>9</v>
      </c>
      <c r="H685" s="69">
        <f t="shared" si="10"/>
        <v>14</v>
      </c>
      <c r="I685" s="70">
        <v>4</v>
      </c>
      <c r="J685" s="70">
        <v>2</v>
      </c>
      <c r="K685" s="70">
        <v>1</v>
      </c>
      <c r="L685" s="70">
        <v>7</v>
      </c>
      <c r="M685" s="70">
        <v>0</v>
      </c>
      <c r="N685" s="70">
        <v>0</v>
      </c>
      <c r="O685" s="70">
        <v>0</v>
      </c>
      <c r="P685" s="72">
        <v>0</v>
      </c>
      <c r="Q685" s="72">
        <v>0</v>
      </c>
      <c r="R685" s="72">
        <v>0</v>
      </c>
      <c r="S685" s="72">
        <v>0</v>
      </c>
      <c r="T685" s="72">
        <v>0</v>
      </c>
      <c r="U685" s="72">
        <v>0</v>
      </c>
      <c r="V685" s="72">
        <v>0</v>
      </c>
      <c r="W685" s="72">
        <v>0</v>
      </c>
      <c r="X685" s="72">
        <v>2</v>
      </c>
      <c r="Y685" s="72">
        <v>2</v>
      </c>
      <c r="Z685" s="72">
        <v>0</v>
      </c>
      <c r="AA685" s="72">
        <v>4</v>
      </c>
      <c r="AB685" s="72">
        <v>8</v>
      </c>
      <c r="AC685" s="72">
        <v>2</v>
      </c>
      <c r="AD685" s="72">
        <v>0</v>
      </c>
      <c r="AE685" s="72">
        <v>10</v>
      </c>
      <c r="AF685" s="72">
        <v>0</v>
      </c>
      <c r="AG685" s="72">
        <v>0</v>
      </c>
      <c r="AH685" s="72">
        <v>0</v>
      </c>
      <c r="AI685" s="72">
        <v>0</v>
      </c>
      <c r="AJ685" s="70">
        <v>1</v>
      </c>
      <c r="AK685" s="73">
        <v>0</v>
      </c>
      <c r="AL685" s="73">
        <v>3</v>
      </c>
      <c r="AM685" s="72">
        <v>4</v>
      </c>
      <c r="AN685" s="72">
        <v>4</v>
      </c>
      <c r="AO685" s="74">
        <v>1</v>
      </c>
      <c r="AP685" s="74">
        <v>4</v>
      </c>
      <c r="AQ685" s="74">
        <v>11</v>
      </c>
      <c r="AR685" s="74">
        <v>0</v>
      </c>
      <c r="AS685" s="74">
        <v>0</v>
      </c>
    </row>
    <row r="686" spans="1:45">
      <c r="A686" t="s">
        <v>2102</v>
      </c>
      <c r="B686" t="s">
        <v>2092</v>
      </c>
      <c r="C686" t="s">
        <v>727</v>
      </c>
      <c r="D686" t="s">
        <v>2103</v>
      </c>
      <c r="E686" s="298" t="s">
        <v>28</v>
      </c>
      <c r="G686">
        <v>11</v>
      </c>
      <c r="H686" s="69">
        <f t="shared" si="10"/>
        <v>16</v>
      </c>
      <c r="I686" s="70">
        <v>4</v>
      </c>
      <c r="J686" s="70">
        <v>2</v>
      </c>
      <c r="K686" s="70">
        <v>1</v>
      </c>
      <c r="L686" s="70">
        <v>7</v>
      </c>
      <c r="M686" s="70">
        <v>2</v>
      </c>
      <c r="N686" s="70">
        <v>0</v>
      </c>
      <c r="O686" s="70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0</v>
      </c>
      <c r="U686" s="72">
        <v>0</v>
      </c>
      <c r="V686" s="72">
        <v>0</v>
      </c>
      <c r="W686" s="72">
        <v>0</v>
      </c>
      <c r="X686" s="72">
        <v>2</v>
      </c>
      <c r="Y686" s="72">
        <v>2</v>
      </c>
      <c r="Z686" s="72">
        <v>0</v>
      </c>
      <c r="AA686" s="72">
        <v>4</v>
      </c>
      <c r="AB686" s="72">
        <v>11</v>
      </c>
      <c r="AC686" s="72">
        <v>1</v>
      </c>
      <c r="AD686" s="72">
        <v>0</v>
      </c>
      <c r="AE686" s="72">
        <v>12</v>
      </c>
      <c r="AF686" s="72">
        <v>0</v>
      </c>
      <c r="AG686" s="72">
        <v>1</v>
      </c>
      <c r="AH686" s="72">
        <v>0</v>
      </c>
      <c r="AI686" s="72">
        <v>1</v>
      </c>
      <c r="AJ686" s="70">
        <v>1</v>
      </c>
      <c r="AK686" s="73">
        <v>0</v>
      </c>
      <c r="AL686" s="73">
        <v>2</v>
      </c>
      <c r="AM686" s="72">
        <v>9</v>
      </c>
      <c r="AN686" s="72">
        <v>1</v>
      </c>
      <c r="AO686" s="74">
        <v>1</v>
      </c>
      <c r="AP686" s="74">
        <v>2</v>
      </c>
      <c r="AQ686" s="74">
        <v>10</v>
      </c>
      <c r="AR686" s="74">
        <v>0</v>
      </c>
      <c r="AS686" s="74">
        <v>0</v>
      </c>
    </row>
    <row r="687" spans="1:45">
      <c r="A687" t="s">
        <v>2104</v>
      </c>
      <c r="B687" t="s">
        <v>2092</v>
      </c>
      <c r="C687" t="s">
        <v>724</v>
      </c>
      <c r="D687" t="s">
        <v>2105</v>
      </c>
      <c r="E687" s="298" t="s">
        <v>28</v>
      </c>
      <c r="G687">
        <v>12</v>
      </c>
      <c r="H687" s="69">
        <f t="shared" si="10"/>
        <v>19</v>
      </c>
      <c r="I687" s="70">
        <v>5</v>
      </c>
      <c r="J687" s="70">
        <v>3</v>
      </c>
      <c r="K687" s="70">
        <v>1</v>
      </c>
      <c r="L687" s="70">
        <v>9</v>
      </c>
      <c r="M687" s="70">
        <v>1</v>
      </c>
      <c r="N687" s="70">
        <v>0</v>
      </c>
      <c r="O687" s="70">
        <v>0</v>
      </c>
      <c r="P687" s="72">
        <v>0</v>
      </c>
      <c r="Q687" s="72">
        <v>0</v>
      </c>
      <c r="R687" s="72">
        <v>0</v>
      </c>
      <c r="S687" s="72">
        <v>0</v>
      </c>
      <c r="T687" s="72">
        <v>0</v>
      </c>
      <c r="U687" s="72">
        <v>0</v>
      </c>
      <c r="V687" s="72">
        <v>0</v>
      </c>
      <c r="W687" s="72">
        <v>0</v>
      </c>
      <c r="X687" s="72">
        <v>2</v>
      </c>
      <c r="Y687" s="72">
        <v>4</v>
      </c>
      <c r="Z687" s="72">
        <v>0</v>
      </c>
      <c r="AA687" s="72">
        <v>6</v>
      </c>
      <c r="AB687" s="72">
        <v>0</v>
      </c>
      <c r="AC687" s="72">
        <v>0</v>
      </c>
      <c r="AD687" s="72">
        <v>0</v>
      </c>
      <c r="AE687" s="72">
        <v>0</v>
      </c>
      <c r="AF687" s="72">
        <v>12</v>
      </c>
      <c r="AG687" s="72">
        <v>4</v>
      </c>
      <c r="AH687" s="72">
        <v>0</v>
      </c>
      <c r="AI687" s="72">
        <v>16</v>
      </c>
      <c r="AJ687" s="70">
        <v>1</v>
      </c>
      <c r="AK687" s="73">
        <v>0</v>
      </c>
      <c r="AL687" s="73">
        <v>5</v>
      </c>
      <c r="AM687" s="72">
        <v>13</v>
      </c>
      <c r="AN687" s="72">
        <v>0</v>
      </c>
      <c r="AO687" s="74">
        <v>1</v>
      </c>
      <c r="AP687" s="74">
        <v>6</v>
      </c>
      <c r="AQ687" s="74">
        <v>13</v>
      </c>
      <c r="AR687" s="74">
        <v>0</v>
      </c>
      <c r="AS687" s="74">
        <v>0</v>
      </c>
    </row>
    <row r="688" spans="1:45">
      <c r="A688" t="s">
        <v>2106</v>
      </c>
      <c r="B688" t="s">
        <v>2092</v>
      </c>
      <c r="C688" t="s">
        <v>730</v>
      </c>
      <c r="D688" t="s">
        <v>2107</v>
      </c>
      <c r="E688" s="298" t="s">
        <v>28</v>
      </c>
      <c r="G688">
        <v>13</v>
      </c>
      <c r="H688" s="69">
        <f t="shared" si="10"/>
        <v>18</v>
      </c>
      <c r="I688" s="70">
        <v>5</v>
      </c>
      <c r="J688" s="70">
        <v>1</v>
      </c>
      <c r="K688" s="70">
        <v>1</v>
      </c>
      <c r="L688" s="70">
        <v>7</v>
      </c>
      <c r="M688" s="70">
        <v>2</v>
      </c>
      <c r="N688" s="70">
        <v>2</v>
      </c>
      <c r="O688" s="70">
        <v>0</v>
      </c>
      <c r="P688" s="72">
        <v>0</v>
      </c>
      <c r="Q688" s="72">
        <v>0</v>
      </c>
      <c r="R688" s="72">
        <v>0</v>
      </c>
      <c r="S688" s="72">
        <v>0</v>
      </c>
      <c r="T688" s="72">
        <v>0</v>
      </c>
      <c r="U688" s="72">
        <v>0</v>
      </c>
      <c r="V688" s="72">
        <v>0</v>
      </c>
      <c r="W688" s="72">
        <v>0</v>
      </c>
      <c r="X688" s="72">
        <v>2</v>
      </c>
      <c r="Y688" s="72">
        <v>2</v>
      </c>
      <c r="Z688" s="72">
        <v>0</v>
      </c>
      <c r="AA688" s="72">
        <v>4</v>
      </c>
      <c r="AB688" s="72">
        <v>8</v>
      </c>
      <c r="AC688" s="72">
        <v>4</v>
      </c>
      <c r="AD688" s="72">
        <v>0</v>
      </c>
      <c r="AE688" s="72">
        <v>12</v>
      </c>
      <c r="AF688" s="72">
        <v>0</v>
      </c>
      <c r="AG688" s="72">
        <v>0</v>
      </c>
      <c r="AH688" s="72">
        <v>0</v>
      </c>
      <c r="AI688" s="72">
        <v>0</v>
      </c>
      <c r="AJ688" s="70">
        <v>1</v>
      </c>
      <c r="AK688" s="73">
        <v>0</v>
      </c>
      <c r="AL688" s="73">
        <v>2</v>
      </c>
      <c r="AM688" s="72">
        <v>6</v>
      </c>
      <c r="AN688" s="72">
        <v>2</v>
      </c>
      <c r="AO688" s="74">
        <v>1</v>
      </c>
      <c r="AP688" s="74">
        <v>3</v>
      </c>
      <c r="AQ688" s="74">
        <v>8</v>
      </c>
      <c r="AR688" s="74">
        <v>0</v>
      </c>
      <c r="AS688" s="74">
        <v>0</v>
      </c>
    </row>
    <row r="689" spans="1:45">
      <c r="A689" t="s">
        <v>2108</v>
      </c>
      <c r="B689" t="s">
        <v>2092</v>
      </c>
      <c r="C689" t="s">
        <v>727</v>
      </c>
      <c r="D689" t="s">
        <v>2109</v>
      </c>
      <c r="E689" s="298" t="s">
        <v>28</v>
      </c>
      <c r="G689">
        <v>10</v>
      </c>
      <c r="H689" s="69">
        <f t="shared" si="10"/>
        <v>15</v>
      </c>
      <c r="I689" s="70">
        <v>5</v>
      </c>
      <c r="J689" s="70">
        <v>1</v>
      </c>
      <c r="K689" s="70">
        <v>1</v>
      </c>
      <c r="L689" s="70">
        <v>7</v>
      </c>
      <c r="M689" s="70">
        <v>0</v>
      </c>
      <c r="N689" s="70">
        <v>1</v>
      </c>
      <c r="O689" s="70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0</v>
      </c>
      <c r="U689" s="72">
        <v>0</v>
      </c>
      <c r="V689" s="72">
        <v>0</v>
      </c>
      <c r="W689" s="72">
        <v>0</v>
      </c>
      <c r="X689" s="72">
        <v>2</v>
      </c>
      <c r="Y689" s="72">
        <v>2</v>
      </c>
      <c r="Z689" s="72">
        <v>0</v>
      </c>
      <c r="AA689" s="72">
        <v>4</v>
      </c>
      <c r="AB689" s="72">
        <v>0</v>
      </c>
      <c r="AC689" s="72">
        <v>0</v>
      </c>
      <c r="AD689" s="72">
        <v>0</v>
      </c>
      <c r="AE689" s="72">
        <v>0</v>
      </c>
      <c r="AF689" s="72">
        <v>8</v>
      </c>
      <c r="AG689" s="72">
        <v>2</v>
      </c>
      <c r="AH689" s="72">
        <v>0</v>
      </c>
      <c r="AI689" s="72">
        <v>10</v>
      </c>
      <c r="AJ689" s="70">
        <v>1</v>
      </c>
      <c r="AK689" s="73">
        <v>0</v>
      </c>
      <c r="AL689" s="73">
        <v>3</v>
      </c>
      <c r="AM689" s="72">
        <v>11</v>
      </c>
      <c r="AN689" s="72">
        <v>2</v>
      </c>
      <c r="AO689" s="74">
        <v>1</v>
      </c>
      <c r="AP689" s="74">
        <v>4</v>
      </c>
      <c r="AQ689" s="74">
        <v>13</v>
      </c>
      <c r="AR689" s="74">
        <v>0</v>
      </c>
      <c r="AS689" s="74">
        <v>0</v>
      </c>
    </row>
    <row r="690" spans="1:45">
      <c r="A690" t="s">
        <v>2110</v>
      </c>
      <c r="B690" t="s">
        <v>2092</v>
      </c>
      <c r="C690" t="s">
        <v>727</v>
      </c>
      <c r="D690" t="s">
        <v>2111</v>
      </c>
      <c r="E690" s="298" t="s">
        <v>28</v>
      </c>
      <c r="G690">
        <v>9</v>
      </c>
      <c r="H690" s="69">
        <f t="shared" si="10"/>
        <v>14</v>
      </c>
      <c r="I690" s="70">
        <v>5</v>
      </c>
      <c r="J690" s="70">
        <v>1</v>
      </c>
      <c r="K690" s="70">
        <v>1</v>
      </c>
      <c r="L690" s="70">
        <v>7</v>
      </c>
      <c r="M690" s="70">
        <v>0</v>
      </c>
      <c r="N690" s="70">
        <v>0</v>
      </c>
      <c r="O690" s="70">
        <v>0</v>
      </c>
      <c r="P690" s="72">
        <v>0</v>
      </c>
      <c r="Q690" s="72">
        <v>0</v>
      </c>
      <c r="R690" s="72">
        <v>0</v>
      </c>
      <c r="S690" s="72">
        <v>0</v>
      </c>
      <c r="T690" s="72">
        <v>0</v>
      </c>
      <c r="U690" s="72">
        <v>0</v>
      </c>
      <c r="V690" s="72">
        <v>0</v>
      </c>
      <c r="W690" s="72">
        <v>0</v>
      </c>
      <c r="X690" s="72">
        <v>2</v>
      </c>
      <c r="Y690" s="72">
        <v>2</v>
      </c>
      <c r="Z690" s="72">
        <v>0</v>
      </c>
      <c r="AA690" s="72">
        <v>4</v>
      </c>
      <c r="AB690" s="72">
        <v>0</v>
      </c>
      <c r="AC690" s="72">
        <v>0</v>
      </c>
      <c r="AD690" s="72">
        <v>0</v>
      </c>
      <c r="AE690" s="72">
        <v>0</v>
      </c>
      <c r="AF690" s="72">
        <v>11</v>
      </c>
      <c r="AG690" s="72">
        <v>2</v>
      </c>
      <c r="AH690" s="72">
        <v>0</v>
      </c>
      <c r="AI690" s="72">
        <v>13</v>
      </c>
      <c r="AJ690" s="70">
        <v>1</v>
      </c>
      <c r="AK690" s="73">
        <v>0</v>
      </c>
      <c r="AL690" s="73">
        <v>4</v>
      </c>
      <c r="AM690" s="72">
        <v>10</v>
      </c>
      <c r="AN690" s="72">
        <v>1</v>
      </c>
      <c r="AO690" s="74">
        <v>1</v>
      </c>
      <c r="AP690" s="74">
        <v>4</v>
      </c>
      <c r="AQ690" s="74">
        <v>11</v>
      </c>
      <c r="AR690" s="74">
        <v>0</v>
      </c>
      <c r="AS690" s="74">
        <v>0</v>
      </c>
    </row>
    <row r="691" spans="1:45">
      <c r="A691" t="s">
        <v>2112</v>
      </c>
      <c r="B691" t="s">
        <v>2092</v>
      </c>
      <c r="C691" t="s">
        <v>727</v>
      </c>
      <c r="D691" t="s">
        <v>2113</v>
      </c>
      <c r="E691" s="298" t="s">
        <v>28</v>
      </c>
      <c r="G691">
        <v>17</v>
      </c>
      <c r="H691" s="69">
        <f t="shared" si="10"/>
        <v>30</v>
      </c>
      <c r="I691" s="70">
        <v>8</v>
      </c>
      <c r="J691" s="70">
        <v>6</v>
      </c>
      <c r="K691" s="70">
        <v>1</v>
      </c>
      <c r="L691" s="70">
        <v>15</v>
      </c>
      <c r="M691" s="70">
        <v>0</v>
      </c>
      <c r="N691" s="70">
        <v>0</v>
      </c>
      <c r="O691" s="70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2</v>
      </c>
      <c r="Y691" s="72">
        <v>2</v>
      </c>
      <c r="Z691" s="72">
        <v>0</v>
      </c>
      <c r="AA691" s="72">
        <v>4</v>
      </c>
      <c r="AB691" s="72">
        <v>0</v>
      </c>
      <c r="AC691" s="72">
        <v>0</v>
      </c>
      <c r="AD691" s="72">
        <v>0</v>
      </c>
      <c r="AE691" s="72">
        <v>0</v>
      </c>
      <c r="AF691" s="72">
        <v>7</v>
      </c>
      <c r="AG691" s="72">
        <v>8</v>
      </c>
      <c r="AH691" s="72">
        <v>0</v>
      </c>
      <c r="AI691" s="72">
        <v>15</v>
      </c>
      <c r="AJ691" s="70">
        <v>1</v>
      </c>
      <c r="AK691" s="73">
        <v>0</v>
      </c>
      <c r="AL691" s="73">
        <v>9</v>
      </c>
      <c r="AM691" s="72">
        <v>35</v>
      </c>
      <c r="AN691" s="72">
        <v>2</v>
      </c>
      <c r="AO691" s="74">
        <v>1</v>
      </c>
      <c r="AP691" s="74">
        <v>8</v>
      </c>
      <c r="AQ691" s="74">
        <v>37</v>
      </c>
      <c r="AR691" s="74">
        <v>0</v>
      </c>
      <c r="AS691" s="74">
        <v>0</v>
      </c>
    </row>
    <row r="692" spans="1:45">
      <c r="A692" t="s">
        <v>2114</v>
      </c>
      <c r="B692" t="s">
        <v>2092</v>
      </c>
      <c r="C692" t="s">
        <v>727</v>
      </c>
      <c r="D692" t="s">
        <v>2115</v>
      </c>
      <c r="E692" s="298" t="s">
        <v>28</v>
      </c>
      <c r="G692">
        <v>7</v>
      </c>
      <c r="H692" s="69">
        <f t="shared" si="10"/>
        <v>10</v>
      </c>
      <c r="I692" s="70">
        <v>3</v>
      </c>
      <c r="J692" s="70">
        <v>1</v>
      </c>
      <c r="K692" s="70">
        <v>1</v>
      </c>
      <c r="L692" s="70">
        <v>5</v>
      </c>
      <c r="M692" s="70">
        <v>0</v>
      </c>
      <c r="N692" s="70">
        <v>0</v>
      </c>
      <c r="O692" s="70">
        <v>0</v>
      </c>
      <c r="P692" s="72">
        <v>0</v>
      </c>
      <c r="Q692" s="72">
        <v>0</v>
      </c>
      <c r="R692" s="72">
        <v>0</v>
      </c>
      <c r="S692" s="72">
        <v>0</v>
      </c>
      <c r="T692" s="72">
        <v>0</v>
      </c>
      <c r="U692" s="72">
        <v>0</v>
      </c>
      <c r="V692" s="72">
        <v>0</v>
      </c>
      <c r="W692" s="72">
        <v>0</v>
      </c>
      <c r="X692" s="72">
        <v>4</v>
      </c>
      <c r="Y692" s="72">
        <v>4</v>
      </c>
      <c r="Z692" s="72">
        <v>0</v>
      </c>
      <c r="AA692" s="72">
        <v>8</v>
      </c>
      <c r="AB692" s="72">
        <v>0</v>
      </c>
      <c r="AC692" s="72">
        <v>0</v>
      </c>
      <c r="AD692" s="72">
        <v>0</v>
      </c>
      <c r="AE692" s="72">
        <v>0</v>
      </c>
      <c r="AF692" s="72">
        <v>4</v>
      </c>
      <c r="AG692" s="72">
        <v>0</v>
      </c>
      <c r="AH692" s="72">
        <v>0</v>
      </c>
      <c r="AI692" s="72">
        <v>4</v>
      </c>
      <c r="AJ692" s="70">
        <v>1</v>
      </c>
      <c r="AK692" s="73">
        <v>0</v>
      </c>
      <c r="AL692" s="73">
        <v>3</v>
      </c>
      <c r="AM692" s="72">
        <v>5</v>
      </c>
      <c r="AN692" s="72">
        <v>0</v>
      </c>
      <c r="AO692" s="74">
        <v>1</v>
      </c>
      <c r="AP692" s="74">
        <v>4</v>
      </c>
      <c r="AQ692" s="74">
        <v>5</v>
      </c>
      <c r="AR692" s="74">
        <v>0</v>
      </c>
      <c r="AS692" s="74">
        <v>0</v>
      </c>
    </row>
    <row r="693" spans="1:45">
      <c r="A693" t="s">
        <v>2116</v>
      </c>
      <c r="B693" t="s">
        <v>2092</v>
      </c>
      <c r="C693" t="s">
        <v>727</v>
      </c>
      <c r="D693" t="s">
        <v>2117</v>
      </c>
      <c r="E693" s="298" t="s">
        <v>28</v>
      </c>
      <c r="G693">
        <v>13</v>
      </c>
      <c r="H693" s="69">
        <f t="shared" si="10"/>
        <v>22</v>
      </c>
      <c r="I693" s="70">
        <v>8</v>
      </c>
      <c r="J693" s="70">
        <v>2</v>
      </c>
      <c r="K693" s="70">
        <v>1</v>
      </c>
      <c r="L693" s="70">
        <v>11</v>
      </c>
      <c r="M693" s="70">
        <v>0</v>
      </c>
      <c r="N693" s="70">
        <v>0</v>
      </c>
      <c r="O693" s="70">
        <v>0</v>
      </c>
      <c r="P693" s="72">
        <v>0</v>
      </c>
      <c r="Q693" s="72">
        <v>0</v>
      </c>
      <c r="R693" s="72">
        <v>0</v>
      </c>
      <c r="S693" s="72">
        <v>0</v>
      </c>
      <c r="T693" s="72">
        <v>2</v>
      </c>
      <c r="U693" s="72">
        <v>0</v>
      </c>
      <c r="V693" s="72">
        <v>0</v>
      </c>
      <c r="W693" s="72">
        <v>2</v>
      </c>
      <c r="X693" s="72">
        <v>15</v>
      </c>
      <c r="Y693" s="72">
        <v>6</v>
      </c>
      <c r="Z693" s="72">
        <v>0</v>
      </c>
      <c r="AA693" s="72">
        <v>21</v>
      </c>
      <c r="AB693" s="72">
        <v>0</v>
      </c>
      <c r="AC693" s="72">
        <v>0</v>
      </c>
      <c r="AD693" s="72">
        <v>0</v>
      </c>
      <c r="AE693" s="72">
        <v>0</v>
      </c>
      <c r="AF693" s="72">
        <v>0</v>
      </c>
      <c r="AG693" s="72">
        <v>0</v>
      </c>
      <c r="AH693" s="72">
        <v>0</v>
      </c>
      <c r="AI693" s="72">
        <v>0</v>
      </c>
      <c r="AJ693" s="70">
        <v>1</v>
      </c>
      <c r="AK693" s="73">
        <v>0</v>
      </c>
      <c r="AL693" s="73">
        <v>3</v>
      </c>
      <c r="AM693" s="72">
        <v>9</v>
      </c>
      <c r="AN693" s="72">
        <v>0</v>
      </c>
      <c r="AO693" s="74">
        <v>1</v>
      </c>
      <c r="AP693" s="74">
        <v>4</v>
      </c>
      <c r="AQ693" s="74">
        <v>9</v>
      </c>
      <c r="AR693" s="74">
        <v>0</v>
      </c>
      <c r="AS693" s="74">
        <v>0</v>
      </c>
    </row>
    <row r="694" spans="1:45">
      <c r="A694" t="s">
        <v>2118</v>
      </c>
      <c r="B694" t="s">
        <v>2092</v>
      </c>
      <c r="C694" t="s">
        <v>727</v>
      </c>
      <c r="D694" t="s">
        <v>2119</v>
      </c>
      <c r="E694" s="298" t="s">
        <v>28</v>
      </c>
      <c r="G694">
        <v>9</v>
      </c>
      <c r="H694" s="69">
        <f t="shared" si="10"/>
        <v>14</v>
      </c>
      <c r="I694" s="70">
        <v>5</v>
      </c>
      <c r="J694" s="70">
        <v>1</v>
      </c>
      <c r="K694" s="70">
        <v>1</v>
      </c>
      <c r="L694" s="70">
        <v>7</v>
      </c>
      <c r="M694" s="70">
        <v>0</v>
      </c>
      <c r="N694" s="70">
        <v>0</v>
      </c>
      <c r="O694" s="70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>
        <v>0</v>
      </c>
      <c r="V694" s="72">
        <v>0</v>
      </c>
      <c r="W694" s="72">
        <v>0</v>
      </c>
      <c r="X694" s="72">
        <v>2</v>
      </c>
      <c r="Y694" s="72">
        <v>2</v>
      </c>
      <c r="Z694" s="72">
        <v>0</v>
      </c>
      <c r="AA694" s="72">
        <v>4</v>
      </c>
      <c r="AB694" s="72">
        <v>7</v>
      </c>
      <c r="AC694" s="72">
        <v>3</v>
      </c>
      <c r="AD694" s="72">
        <v>0</v>
      </c>
      <c r="AE694" s="72">
        <v>10</v>
      </c>
      <c r="AF694" s="72">
        <v>0</v>
      </c>
      <c r="AG694" s="72">
        <v>0</v>
      </c>
      <c r="AH694" s="72">
        <v>0</v>
      </c>
      <c r="AI694" s="72">
        <v>0</v>
      </c>
      <c r="AJ694" s="70">
        <v>1</v>
      </c>
      <c r="AK694" s="73">
        <v>0</v>
      </c>
      <c r="AL694" s="73">
        <v>4</v>
      </c>
      <c r="AM694" s="72">
        <v>10</v>
      </c>
      <c r="AN694" s="72">
        <v>1</v>
      </c>
      <c r="AO694" s="74">
        <v>1</v>
      </c>
      <c r="AP694" s="74">
        <v>5</v>
      </c>
      <c r="AQ694" s="74">
        <v>11</v>
      </c>
      <c r="AR694" s="74">
        <v>0</v>
      </c>
      <c r="AS694" s="74">
        <v>0</v>
      </c>
    </row>
    <row r="695" spans="1:45">
      <c r="A695" t="s">
        <v>2120</v>
      </c>
      <c r="B695" t="s">
        <v>2092</v>
      </c>
      <c r="C695" t="s">
        <v>727</v>
      </c>
      <c r="D695" t="s">
        <v>2121</v>
      </c>
      <c r="E695" s="298" t="s">
        <v>28</v>
      </c>
      <c r="G695">
        <v>7</v>
      </c>
      <c r="H695" s="69">
        <f t="shared" si="10"/>
        <v>10</v>
      </c>
      <c r="I695" s="70">
        <v>3</v>
      </c>
      <c r="J695" s="70">
        <v>1</v>
      </c>
      <c r="K695" s="70">
        <v>1</v>
      </c>
      <c r="L695" s="70">
        <v>5</v>
      </c>
      <c r="M695" s="70">
        <v>0</v>
      </c>
      <c r="N695" s="70">
        <v>0</v>
      </c>
      <c r="O695" s="70">
        <v>0</v>
      </c>
      <c r="P695" s="72">
        <v>0</v>
      </c>
      <c r="Q695" s="72">
        <v>0</v>
      </c>
      <c r="R695" s="72">
        <v>0</v>
      </c>
      <c r="S695" s="72">
        <v>0</v>
      </c>
      <c r="T695" s="72">
        <v>0</v>
      </c>
      <c r="U695" s="72">
        <v>0</v>
      </c>
      <c r="V695" s="72">
        <v>0</v>
      </c>
      <c r="W695" s="72">
        <v>0</v>
      </c>
      <c r="X695" s="72">
        <v>2</v>
      </c>
      <c r="Y695" s="72">
        <v>2</v>
      </c>
      <c r="Z695" s="72">
        <v>0</v>
      </c>
      <c r="AA695" s="72">
        <v>4</v>
      </c>
      <c r="AB695" s="72">
        <v>2</v>
      </c>
      <c r="AC695" s="72">
        <v>1</v>
      </c>
      <c r="AD695" s="72">
        <v>0</v>
      </c>
      <c r="AE695" s="72">
        <v>3</v>
      </c>
      <c r="AF695" s="72">
        <v>4</v>
      </c>
      <c r="AG695" s="72">
        <v>0</v>
      </c>
      <c r="AH695" s="72">
        <v>0</v>
      </c>
      <c r="AI695" s="72">
        <v>4</v>
      </c>
      <c r="AJ695" s="70">
        <v>1</v>
      </c>
      <c r="AK695" s="73">
        <v>0</v>
      </c>
      <c r="AL695" s="73">
        <v>3</v>
      </c>
      <c r="AM695" s="72">
        <v>5</v>
      </c>
      <c r="AN695" s="72">
        <v>1</v>
      </c>
      <c r="AO695" s="74">
        <v>1</v>
      </c>
      <c r="AP695" s="74">
        <v>4</v>
      </c>
      <c r="AQ695" s="74">
        <v>6</v>
      </c>
      <c r="AR695" s="74">
        <v>0</v>
      </c>
      <c r="AS695" s="74">
        <v>0</v>
      </c>
    </row>
    <row r="696" spans="1:45">
      <c r="A696" t="s">
        <v>2122</v>
      </c>
      <c r="B696" t="s">
        <v>2092</v>
      </c>
      <c r="C696" t="s">
        <v>724</v>
      </c>
      <c r="D696" t="s">
        <v>2123</v>
      </c>
      <c r="E696" s="298" t="s">
        <v>28</v>
      </c>
      <c r="G696">
        <v>23</v>
      </c>
      <c r="H696" s="69">
        <f t="shared" si="10"/>
        <v>42</v>
      </c>
      <c r="I696" s="70">
        <v>13</v>
      </c>
      <c r="J696" s="70">
        <v>7</v>
      </c>
      <c r="K696" s="70">
        <v>1</v>
      </c>
      <c r="L696" s="70">
        <v>21</v>
      </c>
      <c r="M696" s="70">
        <v>0</v>
      </c>
      <c r="N696" s="70">
        <v>0</v>
      </c>
      <c r="O696" s="70">
        <v>0</v>
      </c>
      <c r="P696" s="72">
        <v>0</v>
      </c>
      <c r="Q696" s="72">
        <v>0</v>
      </c>
      <c r="R696" s="72">
        <v>0</v>
      </c>
      <c r="S696" s="72">
        <v>0</v>
      </c>
      <c r="T696" s="72">
        <v>7</v>
      </c>
      <c r="U696" s="72">
        <v>2</v>
      </c>
      <c r="V696" s="72">
        <v>0</v>
      </c>
      <c r="W696" s="72">
        <v>9</v>
      </c>
      <c r="X696" s="72">
        <v>2</v>
      </c>
      <c r="Y696" s="72">
        <v>2</v>
      </c>
      <c r="Z696" s="72">
        <v>0</v>
      </c>
      <c r="AA696" s="72">
        <v>4</v>
      </c>
      <c r="AB696" s="72">
        <v>0</v>
      </c>
      <c r="AC696" s="72">
        <v>2</v>
      </c>
      <c r="AD696" s="72">
        <v>0</v>
      </c>
      <c r="AE696" s="72">
        <v>2</v>
      </c>
      <c r="AF696" s="72">
        <v>20</v>
      </c>
      <c r="AG696" s="72">
        <v>10</v>
      </c>
      <c r="AH696" s="72">
        <v>0</v>
      </c>
      <c r="AI696" s="72">
        <v>30</v>
      </c>
      <c r="AJ696" s="70">
        <v>1</v>
      </c>
      <c r="AK696" s="73">
        <v>0</v>
      </c>
      <c r="AL696" s="73">
        <v>6</v>
      </c>
      <c r="AM696" s="72">
        <v>16</v>
      </c>
      <c r="AN696" s="72">
        <v>2</v>
      </c>
      <c r="AO696" s="74">
        <v>1</v>
      </c>
      <c r="AP696" s="74">
        <v>7</v>
      </c>
      <c r="AQ696" s="74">
        <v>18</v>
      </c>
      <c r="AR696" s="74">
        <v>0</v>
      </c>
      <c r="AS696" s="74">
        <v>0</v>
      </c>
    </row>
    <row r="697" spans="1:45">
      <c r="A697" t="s">
        <v>2124</v>
      </c>
      <c r="B697" t="s">
        <v>2092</v>
      </c>
      <c r="C697" t="s">
        <v>730</v>
      </c>
      <c r="D697" t="s">
        <v>2125</v>
      </c>
      <c r="E697" s="298" t="s">
        <v>28</v>
      </c>
      <c r="G697">
        <v>15</v>
      </c>
      <c r="H697" s="69">
        <f t="shared" si="10"/>
        <v>25</v>
      </c>
      <c r="I697" s="70">
        <v>7</v>
      </c>
      <c r="J697" s="70">
        <v>4</v>
      </c>
      <c r="K697" s="70">
        <v>1</v>
      </c>
      <c r="L697" s="70">
        <v>12</v>
      </c>
      <c r="M697" s="70">
        <v>1</v>
      </c>
      <c r="N697" s="70">
        <v>0</v>
      </c>
      <c r="O697" s="70">
        <v>0</v>
      </c>
      <c r="P697" s="72">
        <v>0</v>
      </c>
      <c r="Q697" s="72">
        <v>0</v>
      </c>
      <c r="R697" s="72">
        <v>0</v>
      </c>
      <c r="S697" s="72">
        <v>0</v>
      </c>
      <c r="T697" s="72">
        <v>0</v>
      </c>
      <c r="U697" s="72">
        <v>0</v>
      </c>
      <c r="V697" s="72">
        <v>0</v>
      </c>
      <c r="W697" s="72">
        <v>0</v>
      </c>
      <c r="X697" s="72">
        <v>2</v>
      </c>
      <c r="Y697" s="72">
        <v>4</v>
      </c>
      <c r="Z697" s="72">
        <v>0</v>
      </c>
      <c r="AA697" s="72">
        <v>6</v>
      </c>
      <c r="AB697" s="72">
        <v>16</v>
      </c>
      <c r="AC697" s="72">
        <v>6</v>
      </c>
      <c r="AD697" s="72">
        <v>0</v>
      </c>
      <c r="AE697" s="72">
        <v>22</v>
      </c>
      <c r="AF697" s="72">
        <v>0</v>
      </c>
      <c r="AG697" s="72">
        <v>1</v>
      </c>
      <c r="AH697" s="72">
        <v>0</v>
      </c>
      <c r="AI697" s="72">
        <v>1</v>
      </c>
      <c r="AJ697" s="70">
        <v>1</v>
      </c>
      <c r="AK697" s="73">
        <v>0</v>
      </c>
      <c r="AL697" s="73">
        <v>5</v>
      </c>
      <c r="AM697" s="72">
        <v>8</v>
      </c>
      <c r="AN697" s="72">
        <v>8</v>
      </c>
      <c r="AO697" s="74">
        <v>1</v>
      </c>
      <c r="AP697" s="74">
        <v>6</v>
      </c>
      <c r="AQ697" s="74">
        <v>16</v>
      </c>
      <c r="AR697" s="74">
        <v>0</v>
      </c>
      <c r="AS697" s="74">
        <v>0</v>
      </c>
    </row>
    <row r="698" spans="1:45">
      <c r="A698" t="s">
        <v>2126</v>
      </c>
      <c r="B698" t="s">
        <v>2092</v>
      </c>
      <c r="C698" t="s">
        <v>727</v>
      </c>
      <c r="D698" t="s">
        <v>2127</v>
      </c>
      <c r="E698" s="298" t="s">
        <v>28</v>
      </c>
      <c r="G698">
        <v>15</v>
      </c>
      <c r="H698" s="69">
        <f t="shared" si="10"/>
        <v>26</v>
      </c>
      <c r="I698" s="70">
        <v>6</v>
      </c>
      <c r="J698" s="70">
        <v>2</v>
      </c>
      <c r="K698" s="70">
        <v>5</v>
      </c>
      <c r="L698" s="70">
        <v>13</v>
      </c>
      <c r="M698" s="70">
        <v>0</v>
      </c>
      <c r="N698" s="70">
        <v>0</v>
      </c>
      <c r="O698" s="70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2</v>
      </c>
      <c r="Y698" s="72">
        <v>2</v>
      </c>
      <c r="Z698" s="72">
        <v>0</v>
      </c>
      <c r="AA698" s="72">
        <v>4</v>
      </c>
      <c r="AB698" s="72">
        <v>12</v>
      </c>
      <c r="AC698" s="72">
        <v>2</v>
      </c>
      <c r="AD698" s="72">
        <v>0</v>
      </c>
      <c r="AE698" s="72">
        <v>14</v>
      </c>
      <c r="AF698" s="72">
        <v>0</v>
      </c>
      <c r="AG698" s="72">
        <v>0</v>
      </c>
      <c r="AH698" s="72">
        <v>0</v>
      </c>
      <c r="AI698" s="72">
        <v>0</v>
      </c>
      <c r="AJ698" s="70">
        <v>1</v>
      </c>
      <c r="AK698" s="73">
        <v>0</v>
      </c>
      <c r="AL698" s="73">
        <v>3</v>
      </c>
      <c r="AM698" s="72">
        <v>4</v>
      </c>
      <c r="AN698" s="72">
        <v>2</v>
      </c>
      <c r="AO698" s="74">
        <v>1</v>
      </c>
      <c r="AP698" s="74">
        <v>4</v>
      </c>
      <c r="AQ698" s="74">
        <v>6</v>
      </c>
      <c r="AR698" s="74">
        <v>2</v>
      </c>
      <c r="AS698" s="74">
        <v>0</v>
      </c>
    </row>
    <row r="699" spans="1:45">
      <c r="A699" t="s">
        <v>2128</v>
      </c>
      <c r="B699" t="s">
        <v>2092</v>
      </c>
      <c r="C699" t="s">
        <v>727</v>
      </c>
      <c r="D699" t="s">
        <v>2129</v>
      </c>
      <c r="E699" s="298" t="s">
        <v>28</v>
      </c>
      <c r="G699">
        <v>8</v>
      </c>
      <c r="H699" s="69">
        <f t="shared" si="10"/>
        <v>12</v>
      </c>
      <c r="I699" s="70">
        <v>4</v>
      </c>
      <c r="J699" s="70">
        <v>1</v>
      </c>
      <c r="K699" s="70">
        <v>1</v>
      </c>
      <c r="L699" s="70">
        <v>6</v>
      </c>
      <c r="M699" s="70">
        <v>0</v>
      </c>
      <c r="N699" s="70">
        <v>0</v>
      </c>
      <c r="O699" s="70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</v>
      </c>
      <c r="W699" s="72">
        <v>0</v>
      </c>
      <c r="X699" s="72">
        <v>2</v>
      </c>
      <c r="Y699" s="72">
        <v>2</v>
      </c>
      <c r="Z699" s="72">
        <v>0</v>
      </c>
      <c r="AA699" s="72">
        <v>4</v>
      </c>
      <c r="AB699" s="72">
        <v>3</v>
      </c>
      <c r="AC699" s="72">
        <v>1</v>
      </c>
      <c r="AD699" s="72">
        <v>0</v>
      </c>
      <c r="AE699" s="72">
        <v>4</v>
      </c>
      <c r="AF699" s="72">
        <v>5</v>
      </c>
      <c r="AG699" s="72">
        <v>1</v>
      </c>
      <c r="AH699" s="72">
        <v>0</v>
      </c>
      <c r="AI699" s="72">
        <v>6</v>
      </c>
      <c r="AJ699" s="70">
        <v>1</v>
      </c>
      <c r="AK699" s="73">
        <v>0</v>
      </c>
      <c r="AL699" s="73">
        <v>3</v>
      </c>
      <c r="AM699" s="72">
        <v>8</v>
      </c>
      <c r="AN699" s="72">
        <v>2</v>
      </c>
      <c r="AO699" s="74">
        <v>1</v>
      </c>
      <c r="AP699" s="74">
        <v>4</v>
      </c>
      <c r="AQ699" s="74">
        <v>10</v>
      </c>
      <c r="AR699" s="74">
        <v>0</v>
      </c>
      <c r="AS699" s="74">
        <v>0</v>
      </c>
    </row>
    <row r="700" spans="1:45">
      <c r="A700" t="s">
        <v>2130</v>
      </c>
      <c r="B700" t="s">
        <v>2092</v>
      </c>
      <c r="C700" t="s">
        <v>727</v>
      </c>
      <c r="D700" t="s">
        <v>2131</v>
      </c>
      <c r="E700" s="298" t="s">
        <v>28</v>
      </c>
      <c r="G700">
        <v>16</v>
      </c>
      <c r="H700" s="69">
        <f t="shared" si="10"/>
        <v>28</v>
      </c>
      <c r="I700" s="70">
        <v>12</v>
      </c>
      <c r="J700" s="70">
        <v>1</v>
      </c>
      <c r="K700" s="70">
        <v>1</v>
      </c>
      <c r="L700" s="70">
        <v>14</v>
      </c>
      <c r="M700" s="70">
        <v>0</v>
      </c>
      <c r="N700" s="70">
        <v>0</v>
      </c>
      <c r="O700" s="70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11</v>
      </c>
      <c r="U700" s="72">
        <v>4</v>
      </c>
      <c r="V700" s="72">
        <v>0</v>
      </c>
      <c r="W700" s="72">
        <v>15</v>
      </c>
      <c r="X700" s="72">
        <v>7</v>
      </c>
      <c r="Y700" s="72">
        <v>2</v>
      </c>
      <c r="Z700" s="72">
        <v>0</v>
      </c>
      <c r="AA700" s="72">
        <v>9</v>
      </c>
      <c r="AB700" s="72">
        <v>0</v>
      </c>
      <c r="AC700" s="72">
        <v>0</v>
      </c>
      <c r="AD700" s="72">
        <v>0</v>
      </c>
      <c r="AE700" s="72">
        <v>0</v>
      </c>
      <c r="AF700" s="72">
        <v>0</v>
      </c>
      <c r="AG700" s="72">
        <v>0</v>
      </c>
      <c r="AH700" s="72">
        <v>0</v>
      </c>
      <c r="AI700" s="72">
        <v>0</v>
      </c>
      <c r="AJ700" s="70">
        <v>1</v>
      </c>
      <c r="AK700" s="73">
        <v>0</v>
      </c>
      <c r="AL700" s="73">
        <v>7</v>
      </c>
      <c r="AM700" s="72">
        <v>7</v>
      </c>
      <c r="AN700" s="72">
        <v>1</v>
      </c>
      <c r="AO700" s="74">
        <v>1</v>
      </c>
      <c r="AP700" s="74">
        <v>5</v>
      </c>
      <c r="AQ700" s="74">
        <v>8</v>
      </c>
      <c r="AR700" s="74">
        <v>0</v>
      </c>
      <c r="AS700" s="74">
        <v>0</v>
      </c>
    </row>
    <row r="701" spans="1:45">
      <c r="A701" t="s">
        <v>2132</v>
      </c>
      <c r="B701" t="s">
        <v>2092</v>
      </c>
      <c r="C701" t="s">
        <v>730</v>
      </c>
      <c r="D701" t="s">
        <v>2133</v>
      </c>
      <c r="E701" s="298" t="s">
        <v>28</v>
      </c>
      <c r="G701">
        <v>20</v>
      </c>
      <c r="H701" s="69">
        <f t="shared" si="10"/>
        <v>36</v>
      </c>
      <c r="I701" s="70">
        <v>8</v>
      </c>
      <c r="J701" s="70">
        <v>7</v>
      </c>
      <c r="K701" s="70">
        <v>3</v>
      </c>
      <c r="L701" s="70">
        <v>18</v>
      </c>
      <c r="M701" s="70">
        <v>0</v>
      </c>
      <c r="N701" s="70">
        <v>0</v>
      </c>
      <c r="O701" s="70">
        <v>0</v>
      </c>
      <c r="P701" s="72">
        <v>0</v>
      </c>
      <c r="Q701" s="72">
        <v>0</v>
      </c>
      <c r="R701" s="72">
        <v>0</v>
      </c>
      <c r="S701" s="72">
        <v>0</v>
      </c>
      <c r="T701" s="72">
        <v>11</v>
      </c>
      <c r="U701" s="72">
        <v>11</v>
      </c>
      <c r="V701" s="72">
        <v>0</v>
      </c>
      <c r="W701" s="72">
        <v>22</v>
      </c>
      <c r="X701" s="72">
        <v>5</v>
      </c>
      <c r="Y701" s="72">
        <v>2</v>
      </c>
      <c r="Z701" s="72">
        <v>0</v>
      </c>
      <c r="AA701" s="72">
        <v>7</v>
      </c>
      <c r="AB701" s="72">
        <v>18</v>
      </c>
      <c r="AC701" s="72">
        <v>13</v>
      </c>
      <c r="AD701" s="72">
        <v>1</v>
      </c>
      <c r="AE701" s="72">
        <v>32</v>
      </c>
      <c r="AF701" s="72">
        <v>0</v>
      </c>
      <c r="AG701" s="72">
        <v>0</v>
      </c>
      <c r="AH701" s="72">
        <v>0</v>
      </c>
      <c r="AI701" s="72">
        <v>0</v>
      </c>
      <c r="AJ701" s="70">
        <v>1</v>
      </c>
      <c r="AK701" s="73">
        <v>0</v>
      </c>
      <c r="AL701" s="73">
        <v>11</v>
      </c>
      <c r="AM701" s="72">
        <v>2</v>
      </c>
      <c r="AN701" s="72">
        <v>20</v>
      </c>
      <c r="AO701" s="74">
        <v>1</v>
      </c>
      <c r="AP701" s="74">
        <v>12</v>
      </c>
      <c r="AQ701" s="74">
        <v>22</v>
      </c>
      <c r="AR701" s="74">
        <v>1</v>
      </c>
      <c r="AS701" s="74">
        <v>0</v>
      </c>
    </row>
    <row r="702" spans="1:45">
      <c r="A702" t="s">
        <v>2134</v>
      </c>
      <c r="B702" t="s">
        <v>2092</v>
      </c>
      <c r="C702" t="s">
        <v>727</v>
      </c>
      <c r="D702" t="s">
        <v>2135</v>
      </c>
      <c r="E702" s="298" t="s">
        <v>28</v>
      </c>
      <c r="G702">
        <v>8</v>
      </c>
      <c r="H702" s="69">
        <f t="shared" si="10"/>
        <v>12</v>
      </c>
      <c r="I702" s="70">
        <v>4</v>
      </c>
      <c r="J702" s="70">
        <v>1</v>
      </c>
      <c r="K702" s="70">
        <v>1</v>
      </c>
      <c r="L702" s="70">
        <v>6</v>
      </c>
      <c r="M702" s="70">
        <v>0</v>
      </c>
      <c r="N702" s="70">
        <v>0</v>
      </c>
      <c r="O702" s="70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1</v>
      </c>
      <c r="U702" s="72">
        <v>0</v>
      </c>
      <c r="V702" s="72">
        <v>0</v>
      </c>
      <c r="W702" s="72">
        <v>1</v>
      </c>
      <c r="X702" s="72">
        <v>3</v>
      </c>
      <c r="Y702" s="72">
        <v>3</v>
      </c>
      <c r="Z702" s="72">
        <v>0</v>
      </c>
      <c r="AA702" s="72">
        <v>6</v>
      </c>
      <c r="AB702" s="72">
        <v>0</v>
      </c>
      <c r="AC702" s="72">
        <v>0</v>
      </c>
      <c r="AD702" s="72">
        <v>0</v>
      </c>
      <c r="AE702" s="72">
        <v>0</v>
      </c>
      <c r="AF702" s="72">
        <v>4</v>
      </c>
      <c r="AG702" s="72">
        <v>1</v>
      </c>
      <c r="AH702" s="72">
        <v>0</v>
      </c>
      <c r="AI702" s="72">
        <v>5</v>
      </c>
      <c r="AJ702" s="70">
        <v>1</v>
      </c>
      <c r="AK702" s="73">
        <v>0</v>
      </c>
      <c r="AL702" s="73">
        <v>2</v>
      </c>
      <c r="AM702" s="72">
        <v>13</v>
      </c>
      <c r="AN702" s="72">
        <v>0</v>
      </c>
      <c r="AO702" s="74">
        <v>1</v>
      </c>
      <c r="AP702" s="74">
        <v>3</v>
      </c>
      <c r="AQ702" s="74">
        <v>13</v>
      </c>
      <c r="AR702" s="74">
        <v>0</v>
      </c>
      <c r="AS702" s="74">
        <v>0</v>
      </c>
    </row>
    <row r="703" spans="1:45">
      <c r="A703" t="s">
        <v>2136</v>
      </c>
      <c r="B703" t="s">
        <v>2092</v>
      </c>
      <c r="C703" t="s">
        <v>727</v>
      </c>
      <c r="D703" t="s">
        <v>2137</v>
      </c>
      <c r="E703" s="298" t="s">
        <v>28</v>
      </c>
      <c r="G703">
        <v>7</v>
      </c>
      <c r="H703" s="69">
        <f t="shared" si="10"/>
        <v>10</v>
      </c>
      <c r="I703" s="70">
        <v>2</v>
      </c>
      <c r="J703" s="70">
        <v>1</v>
      </c>
      <c r="K703" s="70">
        <v>2</v>
      </c>
      <c r="L703" s="70">
        <v>5</v>
      </c>
      <c r="M703" s="70">
        <v>0</v>
      </c>
      <c r="N703" s="70">
        <v>0</v>
      </c>
      <c r="O703" s="70">
        <v>0</v>
      </c>
      <c r="P703" s="72">
        <v>0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4</v>
      </c>
      <c r="Y703" s="72">
        <v>4</v>
      </c>
      <c r="Z703" s="72">
        <v>1</v>
      </c>
      <c r="AA703" s="72">
        <v>9</v>
      </c>
      <c r="AB703" s="72">
        <v>0</v>
      </c>
      <c r="AC703" s="72">
        <v>0</v>
      </c>
      <c r="AD703" s="72">
        <v>0</v>
      </c>
      <c r="AE703" s="72">
        <v>0</v>
      </c>
      <c r="AF703" s="72">
        <v>0</v>
      </c>
      <c r="AG703" s="72">
        <v>0</v>
      </c>
      <c r="AH703" s="72">
        <v>0</v>
      </c>
      <c r="AI703" s="72">
        <v>0</v>
      </c>
      <c r="AJ703" s="70">
        <v>1</v>
      </c>
      <c r="AK703" s="73">
        <v>0</v>
      </c>
      <c r="AL703" s="73">
        <v>1</v>
      </c>
      <c r="AM703" s="72">
        <v>3</v>
      </c>
      <c r="AN703" s="72">
        <v>0</v>
      </c>
      <c r="AO703" s="74">
        <v>1</v>
      </c>
      <c r="AP703" s="74">
        <v>2</v>
      </c>
      <c r="AQ703" s="74">
        <v>3</v>
      </c>
      <c r="AR703" s="74">
        <v>0</v>
      </c>
      <c r="AS703" s="74">
        <v>0</v>
      </c>
    </row>
    <row r="704" spans="1:45">
      <c r="A704" t="s">
        <v>2138</v>
      </c>
      <c r="B704" t="s">
        <v>2092</v>
      </c>
      <c r="C704" t="s">
        <v>727</v>
      </c>
      <c r="D704" t="s">
        <v>2139</v>
      </c>
      <c r="E704" s="298" t="s">
        <v>28</v>
      </c>
      <c r="G704">
        <v>10</v>
      </c>
      <c r="H704" s="69">
        <f t="shared" si="10"/>
        <v>16</v>
      </c>
      <c r="I704" s="70">
        <v>6</v>
      </c>
      <c r="J704" s="70">
        <v>1</v>
      </c>
      <c r="K704" s="70">
        <v>1</v>
      </c>
      <c r="L704" s="70">
        <v>8</v>
      </c>
      <c r="M704" s="70">
        <v>0</v>
      </c>
      <c r="N704" s="70">
        <v>0</v>
      </c>
      <c r="O704" s="70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0</v>
      </c>
      <c r="W704" s="72">
        <v>0</v>
      </c>
      <c r="X704" s="72">
        <v>2</v>
      </c>
      <c r="Y704" s="72">
        <v>4</v>
      </c>
      <c r="Z704" s="72">
        <v>0</v>
      </c>
      <c r="AA704" s="72">
        <v>6</v>
      </c>
      <c r="AB704" s="72">
        <v>0</v>
      </c>
      <c r="AC704" s="72">
        <v>0</v>
      </c>
      <c r="AD704" s="72">
        <v>0</v>
      </c>
      <c r="AE704" s="72">
        <v>0</v>
      </c>
      <c r="AF704" s="72">
        <v>5</v>
      </c>
      <c r="AG704" s="72">
        <v>0</v>
      </c>
      <c r="AH704" s="72">
        <v>0</v>
      </c>
      <c r="AI704" s="72">
        <v>5</v>
      </c>
      <c r="AJ704" s="70">
        <v>1</v>
      </c>
      <c r="AK704" s="73">
        <v>0</v>
      </c>
      <c r="AL704" s="73">
        <v>3</v>
      </c>
      <c r="AM704" s="72">
        <v>8</v>
      </c>
      <c r="AN704" s="72">
        <v>0</v>
      </c>
      <c r="AO704" s="74">
        <v>1</v>
      </c>
      <c r="AP704" s="74">
        <v>4</v>
      </c>
      <c r="AQ704" s="74">
        <v>8</v>
      </c>
      <c r="AR704" s="74">
        <v>0</v>
      </c>
      <c r="AS704" s="74">
        <v>0</v>
      </c>
    </row>
    <row r="705" spans="1:45">
      <c r="A705" t="s">
        <v>2140</v>
      </c>
      <c r="B705" t="s">
        <v>2092</v>
      </c>
      <c r="C705" t="s">
        <v>724</v>
      </c>
      <c r="D705" t="s">
        <v>2141</v>
      </c>
      <c r="E705" s="298" t="s">
        <v>28</v>
      </c>
      <c r="G705">
        <v>18</v>
      </c>
      <c r="H705" s="69">
        <f t="shared" si="10"/>
        <v>32</v>
      </c>
      <c r="I705" s="70">
        <v>13</v>
      </c>
      <c r="J705" s="70">
        <v>2</v>
      </c>
      <c r="K705" s="70">
        <v>1</v>
      </c>
      <c r="L705" s="70">
        <v>16</v>
      </c>
      <c r="M705" s="70">
        <v>0</v>
      </c>
      <c r="N705" s="70">
        <v>0</v>
      </c>
      <c r="O705" s="70">
        <v>0</v>
      </c>
      <c r="P705" s="72">
        <v>0</v>
      </c>
      <c r="Q705" s="72">
        <v>0</v>
      </c>
      <c r="R705" s="72">
        <v>0</v>
      </c>
      <c r="S705" s="72">
        <v>0</v>
      </c>
      <c r="T705" s="72">
        <v>6</v>
      </c>
      <c r="U705" s="72">
        <v>2</v>
      </c>
      <c r="V705" s="72">
        <v>0</v>
      </c>
      <c r="W705" s="72">
        <v>8</v>
      </c>
      <c r="X705" s="72">
        <v>2</v>
      </c>
      <c r="Y705" s="72">
        <v>3</v>
      </c>
      <c r="Z705" s="72">
        <v>0</v>
      </c>
      <c r="AA705" s="72">
        <v>5</v>
      </c>
      <c r="AB705" s="72">
        <v>24</v>
      </c>
      <c r="AC705" s="72">
        <v>3</v>
      </c>
      <c r="AD705" s="72">
        <v>0</v>
      </c>
      <c r="AE705" s="72">
        <v>27</v>
      </c>
      <c r="AF705" s="72">
        <v>0</v>
      </c>
      <c r="AG705" s="72">
        <v>0</v>
      </c>
      <c r="AH705" s="72">
        <v>0</v>
      </c>
      <c r="AI705" s="72">
        <v>0</v>
      </c>
      <c r="AJ705" s="70">
        <v>1</v>
      </c>
      <c r="AK705" s="73">
        <v>0</v>
      </c>
      <c r="AL705" s="73">
        <v>5</v>
      </c>
      <c r="AM705" s="72">
        <v>38</v>
      </c>
      <c r="AN705" s="72">
        <v>0</v>
      </c>
      <c r="AO705" s="74">
        <v>1</v>
      </c>
      <c r="AP705" s="74">
        <v>6</v>
      </c>
      <c r="AQ705" s="74">
        <v>38</v>
      </c>
      <c r="AR705" s="74">
        <v>0</v>
      </c>
      <c r="AS705" s="74">
        <v>0</v>
      </c>
    </row>
    <row r="706" spans="1:45">
      <c r="A706" t="s">
        <v>2142</v>
      </c>
      <c r="B706" t="s">
        <v>2092</v>
      </c>
      <c r="C706" t="s">
        <v>724</v>
      </c>
      <c r="D706" t="s">
        <v>2143</v>
      </c>
      <c r="E706" s="298" t="s">
        <v>28</v>
      </c>
      <c r="G706">
        <v>31</v>
      </c>
      <c r="H706" s="69">
        <f t="shared" si="10"/>
        <v>58</v>
      </c>
      <c r="I706" s="70">
        <v>14</v>
      </c>
      <c r="J706" s="70">
        <v>14</v>
      </c>
      <c r="K706" s="70">
        <v>1</v>
      </c>
      <c r="L706" s="70">
        <v>29</v>
      </c>
      <c r="M706" s="70">
        <v>0</v>
      </c>
      <c r="N706" s="70">
        <v>0</v>
      </c>
      <c r="O706" s="70">
        <v>0</v>
      </c>
      <c r="P706" s="72">
        <v>0</v>
      </c>
      <c r="Q706" s="72">
        <v>0</v>
      </c>
      <c r="R706" s="72">
        <v>0</v>
      </c>
      <c r="S706" s="72">
        <v>0</v>
      </c>
      <c r="T706" s="72">
        <v>12</v>
      </c>
      <c r="U706" s="72">
        <v>1</v>
      </c>
      <c r="V706" s="72">
        <v>0</v>
      </c>
      <c r="W706" s="72">
        <v>13</v>
      </c>
      <c r="X706" s="72">
        <v>12</v>
      </c>
      <c r="Y706" s="72">
        <v>7</v>
      </c>
      <c r="Z706" s="72">
        <v>0</v>
      </c>
      <c r="AA706" s="72">
        <v>19</v>
      </c>
      <c r="AB706" s="72">
        <v>12</v>
      </c>
      <c r="AC706" s="72">
        <v>15</v>
      </c>
      <c r="AD706" s="72">
        <v>0</v>
      </c>
      <c r="AE706" s="72">
        <v>27</v>
      </c>
      <c r="AF706" s="72">
        <v>2</v>
      </c>
      <c r="AG706" s="72">
        <v>8</v>
      </c>
      <c r="AH706" s="72">
        <v>0</v>
      </c>
      <c r="AI706" s="72">
        <v>10</v>
      </c>
      <c r="AJ706" s="70">
        <v>1</v>
      </c>
      <c r="AK706" s="73">
        <v>0</v>
      </c>
      <c r="AL706" s="73">
        <v>17</v>
      </c>
      <c r="AM706" s="72">
        <v>52</v>
      </c>
      <c r="AN706" s="72">
        <v>3</v>
      </c>
      <c r="AO706" s="74">
        <v>1</v>
      </c>
      <c r="AP706" s="74">
        <v>21</v>
      </c>
      <c r="AQ706" s="74">
        <v>55</v>
      </c>
      <c r="AR706" s="74">
        <v>0</v>
      </c>
      <c r="AS706" s="74">
        <v>0</v>
      </c>
    </row>
    <row r="707" spans="1:45">
      <c r="A707" t="s">
        <v>2144</v>
      </c>
      <c r="B707" t="s">
        <v>2092</v>
      </c>
      <c r="C707" t="s">
        <v>730</v>
      </c>
      <c r="D707" t="s">
        <v>2145</v>
      </c>
      <c r="E707" s="298" t="s">
        <v>28</v>
      </c>
      <c r="G707">
        <v>19</v>
      </c>
      <c r="H707" s="69">
        <f t="shared" si="10"/>
        <v>34</v>
      </c>
      <c r="I707" s="70">
        <v>13</v>
      </c>
      <c r="J707" s="70">
        <v>3</v>
      </c>
      <c r="K707" s="70">
        <v>1</v>
      </c>
      <c r="L707" s="70">
        <v>17</v>
      </c>
      <c r="M707" s="70">
        <v>0</v>
      </c>
      <c r="N707" s="70">
        <v>0</v>
      </c>
      <c r="O707" s="70">
        <v>0</v>
      </c>
      <c r="P707" s="72">
        <v>0</v>
      </c>
      <c r="Q707" s="72">
        <v>0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2</v>
      </c>
      <c r="Y707" s="72">
        <v>2</v>
      </c>
      <c r="Z707" s="72">
        <v>0</v>
      </c>
      <c r="AA707" s="72">
        <v>4</v>
      </c>
      <c r="AB707" s="72">
        <v>18</v>
      </c>
      <c r="AC707" s="72">
        <v>6</v>
      </c>
      <c r="AD707" s="72">
        <v>0</v>
      </c>
      <c r="AE707" s="72">
        <v>24</v>
      </c>
      <c r="AF707" s="72">
        <v>0</v>
      </c>
      <c r="AG707" s="72">
        <v>0</v>
      </c>
      <c r="AH707" s="72">
        <v>0</v>
      </c>
      <c r="AI707" s="72">
        <v>0</v>
      </c>
      <c r="AJ707" s="70">
        <v>1</v>
      </c>
      <c r="AK707" s="73">
        <v>0</v>
      </c>
      <c r="AL707" s="73">
        <v>5</v>
      </c>
      <c r="AM707" s="72">
        <v>28</v>
      </c>
      <c r="AN707" s="72">
        <v>5</v>
      </c>
      <c r="AO707" s="74">
        <v>1</v>
      </c>
      <c r="AP707" s="74">
        <v>6</v>
      </c>
      <c r="AQ707" s="74">
        <v>33</v>
      </c>
      <c r="AR707" s="74">
        <v>0</v>
      </c>
      <c r="AS707" s="74">
        <v>0</v>
      </c>
    </row>
    <row r="708" spans="1:45">
      <c r="A708" t="s">
        <v>2146</v>
      </c>
      <c r="B708" t="s">
        <v>2092</v>
      </c>
      <c r="C708" t="s">
        <v>730</v>
      </c>
      <c r="D708" t="s">
        <v>2147</v>
      </c>
      <c r="E708" s="298" t="s">
        <v>28</v>
      </c>
      <c r="G708">
        <v>0</v>
      </c>
      <c r="H708" s="69">
        <f t="shared" si="10"/>
        <v>0</v>
      </c>
      <c r="I708" s="70"/>
      <c r="J708" s="70"/>
      <c r="K708" s="70"/>
      <c r="L708" s="70"/>
      <c r="M708" s="70">
        <v>0</v>
      </c>
      <c r="N708" s="70">
        <v>0</v>
      </c>
      <c r="O708" s="70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2">
        <v>0</v>
      </c>
      <c r="AH708" s="72">
        <v>0</v>
      </c>
      <c r="AI708" s="72">
        <v>0</v>
      </c>
      <c r="AJ708" s="70">
        <v>0</v>
      </c>
      <c r="AK708" s="73">
        <v>0</v>
      </c>
      <c r="AL708" s="73">
        <v>0</v>
      </c>
      <c r="AM708" s="72">
        <v>0</v>
      </c>
      <c r="AN708" s="72">
        <v>0</v>
      </c>
      <c r="AO708" s="74">
        <v>0</v>
      </c>
      <c r="AP708" s="74">
        <v>0</v>
      </c>
      <c r="AQ708" s="74">
        <v>0</v>
      </c>
      <c r="AR708" s="74">
        <v>0</v>
      </c>
      <c r="AS708" s="74">
        <v>0</v>
      </c>
    </row>
    <row r="709" spans="1:45">
      <c r="A709" t="s">
        <v>2148</v>
      </c>
      <c r="B709" t="s">
        <v>2092</v>
      </c>
      <c r="C709" t="s">
        <v>727</v>
      </c>
      <c r="D709" t="s">
        <v>2149</v>
      </c>
      <c r="E709" s="298" t="s">
        <v>28</v>
      </c>
      <c r="G709">
        <v>0</v>
      </c>
      <c r="H709" s="69">
        <f t="shared" si="10"/>
        <v>0</v>
      </c>
      <c r="I709" s="70"/>
      <c r="J709" s="70"/>
      <c r="K709" s="70"/>
      <c r="L709" s="70"/>
      <c r="M709" s="70">
        <v>0</v>
      </c>
      <c r="N709" s="70">
        <v>0</v>
      </c>
      <c r="O709" s="70">
        <v>0</v>
      </c>
      <c r="P709" s="72">
        <v>0</v>
      </c>
      <c r="Q709" s="72">
        <v>0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>
        <v>0</v>
      </c>
      <c r="AD709" s="72">
        <v>0</v>
      </c>
      <c r="AE709" s="72">
        <v>0</v>
      </c>
      <c r="AF709" s="72">
        <v>0</v>
      </c>
      <c r="AG709" s="72">
        <v>0</v>
      </c>
      <c r="AH709" s="72">
        <v>0</v>
      </c>
      <c r="AI709" s="72">
        <v>0</v>
      </c>
      <c r="AJ709" s="70">
        <v>0</v>
      </c>
      <c r="AK709" s="73">
        <v>0</v>
      </c>
      <c r="AL709" s="73">
        <v>0</v>
      </c>
      <c r="AM709" s="72">
        <v>0</v>
      </c>
      <c r="AN709" s="72">
        <v>0</v>
      </c>
      <c r="AO709" s="74">
        <v>0</v>
      </c>
      <c r="AP709" s="74">
        <v>0</v>
      </c>
      <c r="AQ709" s="74">
        <v>0</v>
      </c>
      <c r="AR709" s="74">
        <v>0</v>
      </c>
      <c r="AS709" s="74">
        <v>0</v>
      </c>
    </row>
    <row r="710" spans="1:45">
      <c r="A710" t="s">
        <v>2150</v>
      </c>
      <c r="B710" t="s">
        <v>2092</v>
      </c>
      <c r="C710" t="s">
        <v>727</v>
      </c>
      <c r="D710" t="s">
        <v>2151</v>
      </c>
      <c r="E710" s="298" t="s">
        <v>28</v>
      </c>
      <c r="G710">
        <v>10</v>
      </c>
      <c r="H710" s="69">
        <f t="shared" ref="H710:H749" si="11">SUM(I710,J710,K710,L710,M710,N710,O710)</f>
        <v>14</v>
      </c>
      <c r="I710" s="70">
        <v>4</v>
      </c>
      <c r="J710" s="70">
        <v>1</v>
      </c>
      <c r="K710" s="70">
        <v>1</v>
      </c>
      <c r="L710" s="70">
        <v>6</v>
      </c>
      <c r="M710" s="70">
        <v>2</v>
      </c>
      <c r="N710" s="70">
        <v>0</v>
      </c>
      <c r="O710" s="70">
        <v>0</v>
      </c>
      <c r="P710" s="72">
        <v>0</v>
      </c>
      <c r="Q710" s="72">
        <v>0</v>
      </c>
      <c r="R710" s="72">
        <v>0</v>
      </c>
      <c r="S710" s="72">
        <v>0</v>
      </c>
      <c r="T710" s="72">
        <v>0</v>
      </c>
      <c r="U710" s="72">
        <v>0</v>
      </c>
      <c r="V710" s="72">
        <v>0</v>
      </c>
      <c r="W710" s="72">
        <v>0</v>
      </c>
      <c r="X710" s="72">
        <v>3</v>
      </c>
      <c r="Y710" s="72">
        <v>2</v>
      </c>
      <c r="Z710" s="72">
        <v>0</v>
      </c>
      <c r="AA710" s="72">
        <v>5</v>
      </c>
      <c r="AB710" s="72">
        <v>2</v>
      </c>
      <c r="AC710" s="72">
        <v>0</v>
      </c>
      <c r="AD710" s="72">
        <v>0</v>
      </c>
      <c r="AE710" s="72">
        <v>2</v>
      </c>
      <c r="AF710" s="72">
        <v>7</v>
      </c>
      <c r="AG710" s="72">
        <v>2</v>
      </c>
      <c r="AH710" s="72">
        <v>0</v>
      </c>
      <c r="AI710" s="72">
        <v>9</v>
      </c>
      <c r="AJ710" s="70">
        <v>1</v>
      </c>
      <c r="AK710" s="73">
        <v>0</v>
      </c>
      <c r="AL710" s="73">
        <v>6</v>
      </c>
      <c r="AM710" s="72">
        <v>16</v>
      </c>
      <c r="AN710" s="72">
        <v>0</v>
      </c>
      <c r="AO710" s="74">
        <v>1</v>
      </c>
      <c r="AP710" s="74">
        <v>6</v>
      </c>
      <c r="AQ710" s="74">
        <v>16</v>
      </c>
      <c r="AR710" s="74">
        <v>0</v>
      </c>
      <c r="AS710" s="74">
        <v>0</v>
      </c>
    </row>
    <row r="711" spans="1:45">
      <c r="A711" t="s">
        <v>2152</v>
      </c>
      <c r="B711" t="s">
        <v>2153</v>
      </c>
      <c r="C711" t="s">
        <v>724</v>
      </c>
      <c r="D711" t="s">
        <v>2154</v>
      </c>
      <c r="E711" s="298" t="s">
        <v>28</v>
      </c>
      <c r="G711">
        <v>20</v>
      </c>
      <c r="H711" s="69">
        <f t="shared" si="11"/>
        <v>36</v>
      </c>
      <c r="I711" s="70">
        <v>11</v>
      </c>
      <c r="J711" s="70">
        <v>4</v>
      </c>
      <c r="K711" s="70">
        <v>3</v>
      </c>
      <c r="L711" s="70">
        <v>18</v>
      </c>
      <c r="M711" s="70">
        <v>0</v>
      </c>
      <c r="N711" s="70">
        <v>0</v>
      </c>
      <c r="O711" s="70">
        <v>0</v>
      </c>
      <c r="P711" s="72">
        <v>12</v>
      </c>
      <c r="Q711" s="72">
        <v>3</v>
      </c>
      <c r="R711" s="72">
        <v>0</v>
      </c>
      <c r="S711" s="72">
        <v>15</v>
      </c>
      <c r="T711" s="72">
        <v>4</v>
      </c>
      <c r="U711" s="72">
        <v>1</v>
      </c>
      <c r="V711" s="72">
        <v>0</v>
      </c>
      <c r="W711" s="72">
        <v>5</v>
      </c>
      <c r="X711" s="72">
        <v>2</v>
      </c>
      <c r="Y711" s="72">
        <v>2</v>
      </c>
      <c r="Z711" s="72">
        <v>0</v>
      </c>
      <c r="AA711" s="72">
        <v>4</v>
      </c>
      <c r="AB711" s="72">
        <v>9</v>
      </c>
      <c r="AC711" s="72">
        <v>6</v>
      </c>
      <c r="AD711" s="72">
        <v>3</v>
      </c>
      <c r="AE711" s="72">
        <v>18</v>
      </c>
      <c r="AF711" s="72">
        <v>0</v>
      </c>
      <c r="AG711" s="72">
        <v>0</v>
      </c>
      <c r="AH711" s="72">
        <v>0</v>
      </c>
      <c r="AI711" s="72">
        <v>0</v>
      </c>
      <c r="AJ711" s="70">
        <v>1</v>
      </c>
      <c r="AK711" s="73">
        <v>0</v>
      </c>
      <c r="AL711" s="73">
        <v>5</v>
      </c>
      <c r="AM711" s="72">
        <v>19</v>
      </c>
      <c r="AN711" s="72">
        <v>0</v>
      </c>
      <c r="AO711" s="74">
        <v>1</v>
      </c>
      <c r="AP711" s="74">
        <v>6</v>
      </c>
      <c r="AQ711" s="74">
        <v>13</v>
      </c>
      <c r="AR711" s="74">
        <v>0</v>
      </c>
      <c r="AS711" s="74">
        <v>0</v>
      </c>
    </row>
    <row r="712" spans="1:45">
      <c r="A712" t="s">
        <v>2155</v>
      </c>
      <c r="B712" t="s">
        <v>2153</v>
      </c>
      <c r="C712" t="s">
        <v>730</v>
      </c>
      <c r="D712" t="s">
        <v>2156</v>
      </c>
      <c r="E712" s="298" t="s">
        <v>28</v>
      </c>
      <c r="G712">
        <v>12</v>
      </c>
      <c r="H712" s="69">
        <f t="shared" si="11"/>
        <v>20</v>
      </c>
      <c r="I712" s="70">
        <v>3</v>
      </c>
      <c r="J712" s="70">
        <v>5</v>
      </c>
      <c r="K712" s="70">
        <v>2</v>
      </c>
      <c r="L712" s="70">
        <v>10</v>
      </c>
      <c r="M712" s="70">
        <v>0</v>
      </c>
      <c r="N712" s="70">
        <v>0</v>
      </c>
      <c r="O712" s="70">
        <v>0</v>
      </c>
      <c r="P712" s="72">
        <v>2</v>
      </c>
      <c r="Q712" s="72">
        <v>2</v>
      </c>
      <c r="R712" s="72">
        <v>0</v>
      </c>
      <c r="S712" s="72">
        <v>4</v>
      </c>
      <c r="T712" s="72">
        <v>0</v>
      </c>
      <c r="U712" s="72">
        <v>0</v>
      </c>
      <c r="V712" s="72">
        <v>0</v>
      </c>
      <c r="W712" s="72">
        <v>0</v>
      </c>
      <c r="X712" s="72">
        <v>4</v>
      </c>
      <c r="Y712" s="72">
        <v>10</v>
      </c>
      <c r="Z712" s="72">
        <v>0</v>
      </c>
      <c r="AA712" s="72">
        <v>14</v>
      </c>
      <c r="AB712" s="72">
        <v>3</v>
      </c>
      <c r="AC712" s="72">
        <v>3</v>
      </c>
      <c r="AD712" s="72">
        <v>2</v>
      </c>
      <c r="AE712" s="72">
        <v>8</v>
      </c>
      <c r="AF712" s="72">
        <v>0</v>
      </c>
      <c r="AG712" s="72">
        <v>0</v>
      </c>
      <c r="AH712" s="72">
        <v>0</v>
      </c>
      <c r="AI712" s="72">
        <v>0</v>
      </c>
      <c r="AJ712" s="70">
        <v>1</v>
      </c>
      <c r="AK712" s="73">
        <v>0</v>
      </c>
      <c r="AL712" s="73">
        <v>2</v>
      </c>
      <c r="AM712" s="72">
        <v>15</v>
      </c>
      <c r="AN712" s="72">
        <v>0</v>
      </c>
      <c r="AO712" s="74">
        <v>1</v>
      </c>
      <c r="AP712" s="74">
        <v>2</v>
      </c>
      <c r="AQ712" s="74">
        <v>3</v>
      </c>
      <c r="AR712" s="74">
        <v>0</v>
      </c>
      <c r="AS712" s="74">
        <v>0</v>
      </c>
    </row>
    <row r="713" spans="1:45">
      <c r="A713" t="s">
        <v>2157</v>
      </c>
      <c r="B713" t="s">
        <v>2153</v>
      </c>
      <c r="C713" t="s">
        <v>727</v>
      </c>
      <c r="D713" t="s">
        <v>2158</v>
      </c>
      <c r="E713" s="298" t="s">
        <v>28</v>
      </c>
      <c r="G713">
        <v>14</v>
      </c>
      <c r="H713" s="69">
        <f t="shared" si="11"/>
        <v>22</v>
      </c>
      <c r="I713" s="70">
        <v>6</v>
      </c>
      <c r="J713" s="70">
        <v>1</v>
      </c>
      <c r="K713" s="70">
        <v>3</v>
      </c>
      <c r="L713" s="70">
        <v>10</v>
      </c>
      <c r="M713" s="70">
        <v>0</v>
      </c>
      <c r="N713" s="70">
        <v>2</v>
      </c>
      <c r="O713" s="70">
        <v>0</v>
      </c>
      <c r="P713" s="72">
        <v>0</v>
      </c>
      <c r="Q713" s="72">
        <v>0</v>
      </c>
      <c r="R713" s="72">
        <v>0</v>
      </c>
      <c r="S713" s="72">
        <v>0</v>
      </c>
      <c r="T713" s="72">
        <v>0</v>
      </c>
      <c r="U713" s="72">
        <v>0</v>
      </c>
      <c r="V713" s="72">
        <v>0</v>
      </c>
      <c r="W713" s="72">
        <v>0</v>
      </c>
      <c r="X713" s="72">
        <v>2</v>
      </c>
      <c r="Y713" s="72">
        <v>2</v>
      </c>
      <c r="Z713" s="72">
        <v>0</v>
      </c>
      <c r="AA713" s="72">
        <v>4</v>
      </c>
      <c r="AB713" s="72">
        <v>14</v>
      </c>
      <c r="AC713" s="72">
        <v>7</v>
      </c>
      <c r="AD713" s="72">
        <v>3</v>
      </c>
      <c r="AE713" s="72">
        <v>24</v>
      </c>
      <c r="AF713" s="72">
        <v>0</v>
      </c>
      <c r="AG713" s="72">
        <v>0</v>
      </c>
      <c r="AH713" s="72">
        <v>0</v>
      </c>
      <c r="AI713" s="72">
        <v>0</v>
      </c>
      <c r="AJ713" s="70">
        <v>1</v>
      </c>
      <c r="AK713" s="73">
        <v>0</v>
      </c>
      <c r="AL713" s="73">
        <v>5</v>
      </c>
      <c r="AM713" s="72">
        <v>10</v>
      </c>
      <c r="AN713" s="72">
        <v>4</v>
      </c>
      <c r="AO713" s="74">
        <v>1</v>
      </c>
      <c r="AP713" s="74">
        <v>4</v>
      </c>
      <c r="AQ713" s="74">
        <v>10</v>
      </c>
      <c r="AR713" s="74">
        <v>2</v>
      </c>
      <c r="AS713" s="74">
        <v>0</v>
      </c>
    </row>
    <row r="714" spans="1:45">
      <c r="A714" t="s">
        <v>2159</v>
      </c>
      <c r="B714" t="s">
        <v>2153</v>
      </c>
      <c r="C714" t="s">
        <v>727</v>
      </c>
      <c r="D714" t="s">
        <v>2160</v>
      </c>
      <c r="E714" s="298" t="s">
        <v>28</v>
      </c>
      <c r="G714">
        <v>14</v>
      </c>
      <c r="H714" s="69">
        <f t="shared" si="11"/>
        <v>20</v>
      </c>
      <c r="I714" s="70">
        <v>5</v>
      </c>
      <c r="J714" s="70">
        <v>0</v>
      </c>
      <c r="K714" s="70">
        <v>3</v>
      </c>
      <c r="L714" s="70">
        <v>8</v>
      </c>
      <c r="M714" s="70">
        <v>4</v>
      </c>
      <c r="N714" s="70">
        <v>0</v>
      </c>
      <c r="O714" s="70">
        <v>0</v>
      </c>
      <c r="P714" s="72">
        <v>0</v>
      </c>
      <c r="Q714" s="72">
        <v>0</v>
      </c>
      <c r="R714" s="72">
        <v>0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2</v>
      </c>
      <c r="Y714" s="72">
        <v>2</v>
      </c>
      <c r="Z714" s="72">
        <v>0</v>
      </c>
      <c r="AA714" s="72">
        <v>4</v>
      </c>
      <c r="AB714" s="72">
        <v>18</v>
      </c>
      <c r="AC714" s="72">
        <v>2</v>
      </c>
      <c r="AD714" s="72">
        <v>1</v>
      </c>
      <c r="AE714" s="72">
        <v>21</v>
      </c>
      <c r="AF714" s="72">
        <v>0</v>
      </c>
      <c r="AG714" s="72">
        <v>0</v>
      </c>
      <c r="AH714" s="72">
        <v>0</v>
      </c>
      <c r="AI714" s="72">
        <v>0</v>
      </c>
      <c r="AJ714" s="70">
        <v>1</v>
      </c>
      <c r="AK714" s="73">
        <v>0</v>
      </c>
      <c r="AL714" s="73">
        <v>4</v>
      </c>
      <c r="AM714" s="72">
        <v>15</v>
      </c>
      <c r="AN714" s="72">
        <v>2</v>
      </c>
      <c r="AO714" s="74">
        <v>1</v>
      </c>
      <c r="AP714" s="74">
        <v>4</v>
      </c>
      <c r="AQ714" s="74">
        <v>14</v>
      </c>
      <c r="AR714" s="74">
        <v>7</v>
      </c>
      <c r="AS714" s="74">
        <v>0</v>
      </c>
    </row>
    <row r="715" spans="1:45">
      <c r="A715" t="s">
        <v>2161</v>
      </c>
      <c r="B715" t="s">
        <v>2153</v>
      </c>
      <c r="C715" t="s">
        <v>730</v>
      </c>
      <c r="D715" t="s">
        <v>2162</v>
      </c>
      <c r="E715" s="298" t="s">
        <v>28</v>
      </c>
      <c r="G715">
        <v>29</v>
      </c>
      <c r="H715" s="69">
        <f t="shared" si="11"/>
        <v>54</v>
      </c>
      <c r="I715" s="70">
        <v>11</v>
      </c>
      <c r="J715" s="70">
        <v>13</v>
      </c>
      <c r="K715" s="70">
        <v>3</v>
      </c>
      <c r="L715" s="70">
        <v>27</v>
      </c>
      <c r="M715" s="70">
        <v>0</v>
      </c>
      <c r="N715" s="70">
        <v>0</v>
      </c>
      <c r="O715" s="70">
        <v>0</v>
      </c>
      <c r="P715" s="72">
        <v>14</v>
      </c>
      <c r="Q715" s="72">
        <v>4</v>
      </c>
      <c r="R715" s="72">
        <v>3</v>
      </c>
      <c r="S715" s="72">
        <v>21</v>
      </c>
      <c r="T715" s="72">
        <v>0</v>
      </c>
      <c r="U715" s="72">
        <v>1</v>
      </c>
      <c r="V715" s="72">
        <v>1</v>
      </c>
      <c r="W715" s="72">
        <v>2</v>
      </c>
      <c r="X715" s="72">
        <v>16</v>
      </c>
      <c r="Y715" s="72">
        <v>6</v>
      </c>
      <c r="Z715" s="72">
        <v>1</v>
      </c>
      <c r="AA715" s="72">
        <v>23</v>
      </c>
      <c r="AB715" s="72">
        <v>0</v>
      </c>
      <c r="AC715" s="72">
        <v>0</v>
      </c>
      <c r="AD715" s="72">
        <v>0</v>
      </c>
      <c r="AE715" s="72">
        <v>0</v>
      </c>
      <c r="AF715" s="72">
        <v>0</v>
      </c>
      <c r="AG715" s="72">
        <v>0</v>
      </c>
      <c r="AH715" s="72">
        <v>0</v>
      </c>
      <c r="AI715" s="72">
        <v>0</v>
      </c>
      <c r="AJ715" s="70">
        <v>1</v>
      </c>
      <c r="AK715" s="73">
        <v>0</v>
      </c>
      <c r="AL715" s="73">
        <v>3</v>
      </c>
      <c r="AM715" s="72">
        <v>11</v>
      </c>
      <c r="AN715" s="72">
        <v>5</v>
      </c>
      <c r="AO715" s="74">
        <v>0</v>
      </c>
      <c r="AP715" s="74">
        <v>4</v>
      </c>
      <c r="AQ715" s="74">
        <v>16</v>
      </c>
      <c r="AR715" s="74">
        <v>0</v>
      </c>
      <c r="AS715" s="74">
        <v>0</v>
      </c>
    </row>
    <row r="716" spans="1:45">
      <c r="A716" t="s">
        <v>2163</v>
      </c>
      <c r="B716" t="s">
        <v>2153</v>
      </c>
      <c r="C716" t="s">
        <v>727</v>
      </c>
      <c r="D716" t="s">
        <v>2164</v>
      </c>
      <c r="E716" s="298" t="s">
        <v>28</v>
      </c>
      <c r="G716">
        <v>19</v>
      </c>
      <c r="H716" s="69">
        <f t="shared" si="11"/>
        <v>38</v>
      </c>
      <c r="I716" s="70">
        <v>7</v>
      </c>
      <c r="J716" s="70">
        <v>4</v>
      </c>
      <c r="K716" s="70">
        <v>6</v>
      </c>
      <c r="L716" s="70">
        <v>17</v>
      </c>
      <c r="M716" s="70">
        <v>0</v>
      </c>
      <c r="N716" s="70">
        <v>0</v>
      </c>
      <c r="O716" s="70">
        <v>4</v>
      </c>
      <c r="P716" s="72">
        <v>10</v>
      </c>
      <c r="Q716" s="72">
        <v>4</v>
      </c>
      <c r="R716" s="72">
        <v>0</v>
      </c>
      <c r="S716" s="72">
        <v>14</v>
      </c>
      <c r="T716" s="72">
        <v>0</v>
      </c>
      <c r="U716" s="72">
        <v>0</v>
      </c>
      <c r="V716" s="72">
        <v>0</v>
      </c>
      <c r="W716" s="72">
        <v>0</v>
      </c>
      <c r="X716" s="72">
        <v>11</v>
      </c>
      <c r="Y716" s="72">
        <v>10</v>
      </c>
      <c r="Z716" s="72">
        <v>0</v>
      </c>
      <c r="AA716" s="72">
        <v>21</v>
      </c>
      <c r="AB716" s="72">
        <v>1</v>
      </c>
      <c r="AC716" s="72">
        <v>0</v>
      </c>
      <c r="AD716" s="72">
        <v>9</v>
      </c>
      <c r="AE716" s="72">
        <v>10</v>
      </c>
      <c r="AF716" s="72">
        <v>0</v>
      </c>
      <c r="AG716" s="72">
        <v>0</v>
      </c>
      <c r="AH716" s="72">
        <v>0</v>
      </c>
      <c r="AI716" s="72">
        <v>0</v>
      </c>
      <c r="AJ716" s="70">
        <v>1</v>
      </c>
      <c r="AK716" s="73">
        <v>0</v>
      </c>
      <c r="AL716" s="73">
        <v>3</v>
      </c>
      <c r="AM716" s="72">
        <v>21</v>
      </c>
      <c r="AN716" s="72">
        <v>8</v>
      </c>
      <c r="AO716" s="74">
        <v>1</v>
      </c>
      <c r="AP716" s="74">
        <v>3</v>
      </c>
      <c r="AQ716" s="74">
        <v>26</v>
      </c>
      <c r="AR716" s="74">
        <v>0</v>
      </c>
      <c r="AS716" s="74">
        <v>0</v>
      </c>
    </row>
    <row r="717" spans="1:45">
      <c r="A717" t="s">
        <v>2165</v>
      </c>
      <c r="B717" t="s">
        <v>2153</v>
      </c>
      <c r="C717" t="s">
        <v>727</v>
      </c>
      <c r="D717" t="s">
        <v>2166</v>
      </c>
      <c r="E717" s="298" t="s">
        <v>28</v>
      </c>
      <c r="G717">
        <v>17</v>
      </c>
      <c r="H717" s="69">
        <f t="shared" si="11"/>
        <v>30</v>
      </c>
      <c r="I717" s="70">
        <v>4</v>
      </c>
      <c r="J717" s="70">
        <v>0</v>
      </c>
      <c r="K717" s="70">
        <v>8</v>
      </c>
      <c r="L717" s="70">
        <v>12</v>
      </c>
      <c r="M717" s="70">
        <v>3</v>
      </c>
      <c r="N717" s="70">
        <v>0</v>
      </c>
      <c r="O717" s="70">
        <v>3</v>
      </c>
      <c r="P717" s="72">
        <v>0</v>
      </c>
      <c r="Q717" s="72">
        <v>0</v>
      </c>
      <c r="R717" s="72">
        <v>0</v>
      </c>
      <c r="S717" s="72">
        <v>0</v>
      </c>
      <c r="T717" s="72">
        <v>0</v>
      </c>
      <c r="U717" s="72">
        <v>0</v>
      </c>
      <c r="V717" s="72">
        <v>3</v>
      </c>
      <c r="W717" s="72">
        <v>3</v>
      </c>
      <c r="X717" s="72">
        <v>4</v>
      </c>
      <c r="Y717" s="72">
        <v>2</v>
      </c>
      <c r="Z717" s="72">
        <v>0</v>
      </c>
      <c r="AA717" s="72">
        <v>6</v>
      </c>
      <c r="AB717" s="72">
        <v>12</v>
      </c>
      <c r="AC717" s="72">
        <v>1</v>
      </c>
      <c r="AD717" s="72">
        <v>10</v>
      </c>
      <c r="AE717" s="72">
        <v>23</v>
      </c>
      <c r="AF717" s="72">
        <v>0</v>
      </c>
      <c r="AG717" s="72">
        <v>0</v>
      </c>
      <c r="AH717" s="72">
        <v>0</v>
      </c>
      <c r="AI717" s="72">
        <v>0</v>
      </c>
      <c r="AJ717" s="70">
        <v>1</v>
      </c>
      <c r="AK717" s="73">
        <v>0</v>
      </c>
      <c r="AL717" s="73">
        <v>7</v>
      </c>
      <c r="AM717" s="72">
        <v>8</v>
      </c>
      <c r="AN717" s="72">
        <v>5</v>
      </c>
      <c r="AO717" s="74">
        <v>1</v>
      </c>
      <c r="AP717" s="74">
        <v>5</v>
      </c>
      <c r="AQ717" s="74">
        <v>13</v>
      </c>
      <c r="AR717" s="74">
        <v>2</v>
      </c>
      <c r="AS717" s="74">
        <v>0</v>
      </c>
    </row>
    <row r="718" spans="1:45">
      <c r="A718" t="s">
        <v>2167</v>
      </c>
      <c r="B718" t="s">
        <v>2153</v>
      </c>
      <c r="C718" t="s">
        <v>727</v>
      </c>
      <c r="D718" t="s">
        <v>2168</v>
      </c>
      <c r="E718" s="298" t="s">
        <v>28</v>
      </c>
      <c r="G718">
        <v>9</v>
      </c>
      <c r="H718" s="69">
        <f t="shared" si="11"/>
        <v>13</v>
      </c>
      <c r="I718" s="70">
        <v>4</v>
      </c>
      <c r="J718" s="70">
        <v>0</v>
      </c>
      <c r="K718" s="70">
        <v>2</v>
      </c>
      <c r="L718" s="70">
        <v>6</v>
      </c>
      <c r="M718" s="70">
        <v>1</v>
      </c>
      <c r="N718" s="70">
        <v>0</v>
      </c>
      <c r="O718" s="70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0</v>
      </c>
      <c r="V718" s="72">
        <v>0</v>
      </c>
      <c r="W718" s="72">
        <v>0</v>
      </c>
      <c r="X718" s="72">
        <v>8</v>
      </c>
      <c r="Y718" s="72">
        <v>4</v>
      </c>
      <c r="Z718" s="72">
        <v>0</v>
      </c>
      <c r="AA718" s="72">
        <v>12</v>
      </c>
      <c r="AB718" s="72">
        <v>3</v>
      </c>
      <c r="AC718" s="72">
        <v>0</v>
      </c>
      <c r="AD718" s="72">
        <v>3</v>
      </c>
      <c r="AE718" s="72">
        <v>6</v>
      </c>
      <c r="AF718" s="72">
        <v>2</v>
      </c>
      <c r="AG718" s="72">
        <v>0</v>
      </c>
      <c r="AH718" s="72">
        <v>0</v>
      </c>
      <c r="AI718" s="72">
        <v>2</v>
      </c>
      <c r="AJ718" s="70">
        <v>1</v>
      </c>
      <c r="AK718" s="73">
        <v>0</v>
      </c>
      <c r="AL718" s="73">
        <v>2</v>
      </c>
      <c r="AM718" s="72">
        <v>13</v>
      </c>
      <c r="AN718" s="72">
        <v>0</v>
      </c>
      <c r="AO718" s="74">
        <v>1</v>
      </c>
      <c r="AP718" s="74">
        <v>3</v>
      </c>
      <c r="AQ718" s="74">
        <v>13</v>
      </c>
      <c r="AR718" s="74">
        <v>0</v>
      </c>
      <c r="AS718" s="74">
        <v>0</v>
      </c>
    </row>
    <row r="719" spans="1:45">
      <c r="A719" t="s">
        <v>2169</v>
      </c>
      <c r="B719" t="s">
        <v>2153</v>
      </c>
      <c r="C719" t="s">
        <v>730</v>
      </c>
      <c r="D719" t="s">
        <v>2170</v>
      </c>
      <c r="E719" s="298" t="s">
        <v>28</v>
      </c>
      <c r="G719">
        <v>10</v>
      </c>
      <c r="H719" s="69">
        <f t="shared" si="11"/>
        <v>16</v>
      </c>
      <c r="I719" s="70">
        <v>5</v>
      </c>
      <c r="J719" s="70">
        <v>1</v>
      </c>
      <c r="K719" s="70">
        <v>2</v>
      </c>
      <c r="L719" s="70">
        <v>8</v>
      </c>
      <c r="M719" s="70">
        <v>0</v>
      </c>
      <c r="N719" s="70">
        <v>0</v>
      </c>
      <c r="O719" s="70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2</v>
      </c>
      <c r="Y719" s="72">
        <v>2</v>
      </c>
      <c r="Z719" s="72">
        <v>0</v>
      </c>
      <c r="AA719" s="72">
        <v>4</v>
      </c>
      <c r="AB719" s="72">
        <v>11</v>
      </c>
      <c r="AC719" s="72">
        <v>2</v>
      </c>
      <c r="AD719" s="72">
        <v>1</v>
      </c>
      <c r="AE719" s="72">
        <v>14</v>
      </c>
      <c r="AF719" s="72">
        <v>0</v>
      </c>
      <c r="AG719" s="72">
        <v>0</v>
      </c>
      <c r="AH719" s="72">
        <v>0</v>
      </c>
      <c r="AI719" s="72">
        <v>0</v>
      </c>
      <c r="AJ719" s="70">
        <v>1</v>
      </c>
      <c r="AK719" s="73">
        <v>0</v>
      </c>
      <c r="AL719" s="73">
        <v>3</v>
      </c>
      <c r="AM719" s="72">
        <v>4</v>
      </c>
      <c r="AN719" s="72">
        <v>11</v>
      </c>
      <c r="AO719" s="74">
        <v>1</v>
      </c>
      <c r="AP719" s="74">
        <v>4</v>
      </c>
      <c r="AQ719" s="74">
        <v>4</v>
      </c>
      <c r="AR719" s="74">
        <v>11</v>
      </c>
      <c r="AS719" s="74">
        <v>0</v>
      </c>
    </row>
    <row r="720" spans="1:45">
      <c r="A720" t="s">
        <v>2171</v>
      </c>
      <c r="B720" t="s">
        <v>2153</v>
      </c>
      <c r="C720" t="s">
        <v>727</v>
      </c>
      <c r="D720" t="s">
        <v>2172</v>
      </c>
      <c r="E720" s="298" t="s">
        <v>28</v>
      </c>
      <c r="G720">
        <v>13</v>
      </c>
      <c r="H720" s="69">
        <f t="shared" si="11"/>
        <v>21</v>
      </c>
      <c r="I720" s="70">
        <v>4</v>
      </c>
      <c r="J720" s="70">
        <v>1</v>
      </c>
      <c r="K720" s="70">
        <v>5</v>
      </c>
      <c r="L720" s="70">
        <v>10</v>
      </c>
      <c r="M720" s="70">
        <v>1</v>
      </c>
      <c r="N720" s="70">
        <v>0</v>
      </c>
      <c r="O720" s="70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1</v>
      </c>
      <c r="V720" s="72">
        <v>1</v>
      </c>
      <c r="W720" s="72">
        <v>2</v>
      </c>
      <c r="X720" s="72">
        <v>8</v>
      </c>
      <c r="Y720" s="72">
        <v>2</v>
      </c>
      <c r="Z720" s="72">
        <v>0</v>
      </c>
      <c r="AA720" s="72">
        <v>10</v>
      </c>
      <c r="AB720" s="72">
        <v>5</v>
      </c>
      <c r="AC720" s="72">
        <v>3</v>
      </c>
      <c r="AD720" s="72">
        <v>6</v>
      </c>
      <c r="AE720" s="72">
        <v>14</v>
      </c>
      <c r="AF720" s="72">
        <v>0</v>
      </c>
      <c r="AG720" s="72">
        <v>0</v>
      </c>
      <c r="AH720" s="72">
        <v>0</v>
      </c>
      <c r="AI720" s="72">
        <v>0</v>
      </c>
      <c r="AJ720" s="70">
        <v>1</v>
      </c>
      <c r="AK720" s="73">
        <v>0</v>
      </c>
      <c r="AL720" s="73">
        <v>5</v>
      </c>
      <c r="AM720" s="72">
        <v>5</v>
      </c>
      <c r="AN720" s="72">
        <v>2</v>
      </c>
      <c r="AO720" s="74">
        <v>1</v>
      </c>
      <c r="AP720" s="74">
        <v>4</v>
      </c>
      <c r="AQ720" s="74">
        <v>8</v>
      </c>
      <c r="AR720" s="74">
        <v>2</v>
      </c>
      <c r="AS720" s="74">
        <v>0</v>
      </c>
    </row>
    <row r="721" spans="1:45">
      <c r="A721" t="s">
        <v>2173</v>
      </c>
      <c r="B721" t="s">
        <v>2153</v>
      </c>
      <c r="C721" t="s">
        <v>730</v>
      </c>
      <c r="D721" t="s">
        <v>2174</v>
      </c>
      <c r="E721" s="298" t="s">
        <v>28</v>
      </c>
      <c r="G721">
        <v>28</v>
      </c>
      <c r="H721" s="69">
        <f t="shared" si="11"/>
        <v>52</v>
      </c>
      <c r="I721" s="70">
        <v>13</v>
      </c>
      <c r="J721" s="70">
        <v>2</v>
      </c>
      <c r="K721" s="70">
        <v>11</v>
      </c>
      <c r="L721" s="70">
        <v>26</v>
      </c>
      <c r="M721" s="70">
        <v>0</v>
      </c>
      <c r="N721" s="70">
        <v>0</v>
      </c>
      <c r="O721" s="70">
        <v>0</v>
      </c>
      <c r="P721" s="72">
        <v>11</v>
      </c>
      <c r="Q721" s="72">
        <v>1</v>
      </c>
      <c r="R721" s="72">
        <v>10</v>
      </c>
      <c r="S721" s="72">
        <v>22</v>
      </c>
      <c r="T721" s="72">
        <v>0</v>
      </c>
      <c r="U721" s="72">
        <v>0</v>
      </c>
      <c r="V721" s="72">
        <v>0</v>
      </c>
      <c r="W721" s="72">
        <v>0</v>
      </c>
      <c r="X721" s="72">
        <v>14</v>
      </c>
      <c r="Y721" s="72">
        <v>4</v>
      </c>
      <c r="Z721" s="72">
        <v>6</v>
      </c>
      <c r="AA721" s="72">
        <v>24</v>
      </c>
      <c r="AB721" s="72">
        <v>5</v>
      </c>
      <c r="AC721" s="72">
        <v>1</v>
      </c>
      <c r="AD721" s="72">
        <v>0</v>
      </c>
      <c r="AE721" s="72">
        <v>6</v>
      </c>
      <c r="AF721" s="72">
        <v>0</v>
      </c>
      <c r="AG721" s="72">
        <v>0</v>
      </c>
      <c r="AH721" s="72">
        <v>0</v>
      </c>
      <c r="AI721" s="72">
        <v>0</v>
      </c>
      <c r="AJ721" s="70">
        <v>1</v>
      </c>
      <c r="AK721" s="73">
        <v>0</v>
      </c>
      <c r="AL721" s="73">
        <v>10</v>
      </c>
      <c r="AM721" s="72">
        <v>88</v>
      </c>
      <c r="AN721" s="72">
        <v>0</v>
      </c>
      <c r="AO721" s="74">
        <v>9</v>
      </c>
      <c r="AP721" s="74">
        <v>9</v>
      </c>
      <c r="AQ721" s="74">
        <v>90</v>
      </c>
      <c r="AR721" s="74">
        <v>0</v>
      </c>
      <c r="AS721" s="74">
        <v>0</v>
      </c>
    </row>
    <row r="722" spans="1:45">
      <c r="A722" t="s">
        <v>2175</v>
      </c>
      <c r="B722" t="s">
        <v>2153</v>
      </c>
      <c r="C722" t="s">
        <v>727</v>
      </c>
      <c r="D722" s="388" t="s">
        <v>2176</v>
      </c>
      <c r="E722" s="298" t="s">
        <v>28</v>
      </c>
      <c r="G722">
        <v>42</v>
      </c>
      <c r="H722" s="69">
        <f t="shared" si="11"/>
        <v>85</v>
      </c>
      <c r="I722" s="70">
        <v>17</v>
      </c>
      <c r="J722" s="70">
        <v>6</v>
      </c>
      <c r="K722" s="70">
        <v>17</v>
      </c>
      <c r="L722" s="70">
        <v>40</v>
      </c>
      <c r="M722" s="70">
        <v>0</v>
      </c>
      <c r="N722" s="70">
        <v>0</v>
      </c>
      <c r="O722" s="70">
        <v>5</v>
      </c>
      <c r="P722" s="72">
        <v>15</v>
      </c>
      <c r="Q722" s="72">
        <v>2</v>
      </c>
      <c r="R722" s="72">
        <v>15</v>
      </c>
      <c r="S722" s="72">
        <v>32</v>
      </c>
      <c r="T722" s="72">
        <v>0</v>
      </c>
      <c r="U722" s="72">
        <v>0</v>
      </c>
      <c r="V722" s="72">
        <v>0</v>
      </c>
      <c r="W722" s="72">
        <v>0</v>
      </c>
      <c r="X722" s="72">
        <v>6</v>
      </c>
      <c r="Y722" s="72">
        <v>4</v>
      </c>
      <c r="Z722" s="72">
        <v>0</v>
      </c>
      <c r="AA722" s="72">
        <v>10</v>
      </c>
      <c r="AB722" s="72">
        <v>15</v>
      </c>
      <c r="AC722" s="72">
        <v>2</v>
      </c>
      <c r="AD722" s="72">
        <v>8</v>
      </c>
      <c r="AE722" s="72">
        <v>25</v>
      </c>
      <c r="AF722" s="72">
        <v>0</v>
      </c>
      <c r="AG722" s="72">
        <v>0</v>
      </c>
      <c r="AH722" s="72">
        <v>0</v>
      </c>
      <c r="AI722" s="72">
        <v>0</v>
      </c>
      <c r="AJ722" s="70">
        <v>1</v>
      </c>
      <c r="AK722" s="73">
        <v>0</v>
      </c>
      <c r="AL722" s="73">
        <v>15</v>
      </c>
      <c r="AM722" s="72">
        <v>48</v>
      </c>
      <c r="AN722" s="72">
        <v>39</v>
      </c>
      <c r="AO722" s="74">
        <v>24</v>
      </c>
      <c r="AP722" s="74">
        <v>13</v>
      </c>
      <c r="AQ722" s="74">
        <v>85</v>
      </c>
      <c r="AR722" s="74">
        <v>0</v>
      </c>
      <c r="AS722" s="74">
        <v>0</v>
      </c>
    </row>
    <row r="723" spans="1:45">
      <c r="A723" t="s">
        <v>2177</v>
      </c>
      <c r="B723" t="s">
        <v>2153</v>
      </c>
      <c r="C723" t="s">
        <v>727</v>
      </c>
      <c r="D723" t="s">
        <v>2178</v>
      </c>
      <c r="E723" s="298" t="s">
        <v>28</v>
      </c>
      <c r="G723">
        <v>15</v>
      </c>
      <c r="H723" s="69">
        <f t="shared" si="11"/>
        <v>24</v>
      </c>
      <c r="I723" s="70">
        <v>6</v>
      </c>
      <c r="J723" s="70">
        <v>2</v>
      </c>
      <c r="K723" s="70">
        <v>3</v>
      </c>
      <c r="L723" s="70">
        <v>11</v>
      </c>
      <c r="M723" s="70">
        <v>2</v>
      </c>
      <c r="N723" s="70">
        <v>0</v>
      </c>
      <c r="O723" s="70">
        <v>0</v>
      </c>
      <c r="P723" s="72">
        <v>0</v>
      </c>
      <c r="Q723" s="72">
        <v>0</v>
      </c>
      <c r="R723" s="72">
        <v>0</v>
      </c>
      <c r="S723" s="72">
        <v>0</v>
      </c>
      <c r="T723" s="72">
        <v>0</v>
      </c>
      <c r="U723" s="72">
        <v>0</v>
      </c>
      <c r="V723" s="72">
        <v>1</v>
      </c>
      <c r="W723" s="72">
        <v>1</v>
      </c>
      <c r="X723" s="72">
        <v>3</v>
      </c>
      <c r="Y723" s="72">
        <v>6</v>
      </c>
      <c r="Z723" s="72">
        <v>0</v>
      </c>
      <c r="AA723" s="72">
        <v>9</v>
      </c>
      <c r="AB723" s="72">
        <v>14</v>
      </c>
      <c r="AC723" s="72">
        <v>0</v>
      </c>
      <c r="AD723" s="72">
        <v>3</v>
      </c>
      <c r="AE723" s="72">
        <v>17</v>
      </c>
      <c r="AF723" s="72">
        <v>0</v>
      </c>
      <c r="AG723" s="72">
        <v>0</v>
      </c>
      <c r="AH723" s="72">
        <v>0</v>
      </c>
      <c r="AI723" s="72">
        <v>0</v>
      </c>
      <c r="AJ723" s="70">
        <v>1</v>
      </c>
      <c r="AK723" s="73">
        <v>0</v>
      </c>
      <c r="AL723" s="73">
        <v>4</v>
      </c>
      <c r="AM723" s="72">
        <v>9</v>
      </c>
      <c r="AN723" s="72">
        <v>1</v>
      </c>
      <c r="AO723" s="74">
        <v>1</v>
      </c>
      <c r="AP723" s="74">
        <v>5</v>
      </c>
      <c r="AQ723" s="74">
        <v>10</v>
      </c>
      <c r="AR723" s="74">
        <v>0</v>
      </c>
      <c r="AS723" s="74">
        <v>0</v>
      </c>
    </row>
    <row r="724" spans="1:45">
      <c r="A724" t="s">
        <v>2179</v>
      </c>
      <c r="B724" t="s">
        <v>2153</v>
      </c>
      <c r="C724" t="s">
        <v>727</v>
      </c>
      <c r="D724" t="s">
        <v>2180</v>
      </c>
      <c r="E724" s="298" t="s">
        <v>28</v>
      </c>
      <c r="G724">
        <v>11</v>
      </c>
      <c r="H724" s="69">
        <f t="shared" si="11"/>
        <v>17</v>
      </c>
      <c r="I724" s="70">
        <v>4</v>
      </c>
      <c r="J724" s="70">
        <v>1</v>
      </c>
      <c r="K724" s="70">
        <v>3</v>
      </c>
      <c r="L724" s="70">
        <v>8</v>
      </c>
      <c r="M724" s="70">
        <v>1</v>
      </c>
      <c r="N724" s="70">
        <v>0</v>
      </c>
      <c r="O724" s="70">
        <v>0</v>
      </c>
      <c r="P724" s="72">
        <v>0</v>
      </c>
      <c r="Q724" s="72">
        <v>0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4</v>
      </c>
      <c r="Y724" s="72">
        <v>5</v>
      </c>
      <c r="Z724" s="72">
        <v>0</v>
      </c>
      <c r="AA724" s="72">
        <v>9</v>
      </c>
      <c r="AB724" s="72">
        <v>9</v>
      </c>
      <c r="AC724" s="72">
        <v>0</v>
      </c>
      <c r="AD724" s="72">
        <v>1</v>
      </c>
      <c r="AE724" s="72">
        <v>10</v>
      </c>
      <c r="AF724" s="72">
        <v>0</v>
      </c>
      <c r="AG724" s="72">
        <v>0</v>
      </c>
      <c r="AH724" s="72">
        <v>0</v>
      </c>
      <c r="AI724" s="72">
        <v>0</v>
      </c>
      <c r="AJ724" s="70">
        <v>1</v>
      </c>
      <c r="AK724" s="73">
        <v>0</v>
      </c>
      <c r="AL724" s="73">
        <v>5</v>
      </c>
      <c r="AM724" s="72">
        <v>13</v>
      </c>
      <c r="AN724" s="72">
        <v>0</v>
      </c>
      <c r="AO724" s="74">
        <v>1</v>
      </c>
      <c r="AP724" s="74">
        <v>4</v>
      </c>
      <c r="AQ724" s="74">
        <v>16</v>
      </c>
      <c r="AR724" s="74">
        <v>1</v>
      </c>
      <c r="AS724" s="74">
        <v>0</v>
      </c>
    </row>
    <row r="725" spans="1:45">
      <c r="A725" t="s">
        <v>2181</v>
      </c>
      <c r="B725" t="s">
        <v>2153</v>
      </c>
      <c r="C725" t="s">
        <v>727</v>
      </c>
      <c r="D725" t="s">
        <v>2182</v>
      </c>
      <c r="E725" s="298" t="s">
        <v>28</v>
      </c>
      <c r="G725">
        <v>22</v>
      </c>
      <c r="H725" s="69">
        <f t="shared" si="11"/>
        <v>38</v>
      </c>
      <c r="I725" s="70">
        <v>6</v>
      </c>
      <c r="J725" s="70">
        <v>1</v>
      </c>
      <c r="K725" s="70">
        <v>10</v>
      </c>
      <c r="L725" s="70">
        <v>17</v>
      </c>
      <c r="M725" s="70">
        <v>3</v>
      </c>
      <c r="N725" s="70">
        <v>0</v>
      </c>
      <c r="O725" s="70">
        <v>1</v>
      </c>
      <c r="P725" s="72">
        <v>0</v>
      </c>
      <c r="Q725" s="72">
        <v>0</v>
      </c>
      <c r="R725" s="72">
        <v>0</v>
      </c>
      <c r="S725" s="72">
        <v>0</v>
      </c>
      <c r="T725" s="72">
        <v>0</v>
      </c>
      <c r="U725" s="72">
        <v>0</v>
      </c>
      <c r="V725" s="72">
        <v>1</v>
      </c>
      <c r="W725" s="72">
        <v>1</v>
      </c>
      <c r="X725" s="72">
        <v>10</v>
      </c>
      <c r="Y725" s="72">
        <v>4</v>
      </c>
      <c r="Z725" s="72">
        <v>0</v>
      </c>
      <c r="AA725" s="72">
        <v>14</v>
      </c>
      <c r="AB725" s="72">
        <v>10</v>
      </c>
      <c r="AC725" s="72">
        <v>0</v>
      </c>
      <c r="AD725" s="72">
        <v>13</v>
      </c>
      <c r="AE725" s="72">
        <v>23</v>
      </c>
      <c r="AF725" s="72">
        <v>0</v>
      </c>
      <c r="AG725" s="72">
        <v>0</v>
      </c>
      <c r="AH725" s="72">
        <v>0</v>
      </c>
      <c r="AI725" s="72">
        <v>0</v>
      </c>
      <c r="AJ725" s="70">
        <v>1</v>
      </c>
      <c r="AK725" s="73">
        <v>0</v>
      </c>
      <c r="AL725" s="73">
        <v>5</v>
      </c>
      <c r="AM725" s="72">
        <v>16</v>
      </c>
      <c r="AN725" s="72">
        <v>2</v>
      </c>
      <c r="AO725" s="74">
        <v>1</v>
      </c>
      <c r="AP725" s="74">
        <v>5</v>
      </c>
      <c r="AQ725" s="74">
        <v>14</v>
      </c>
      <c r="AR725" s="74">
        <v>4</v>
      </c>
      <c r="AS725" s="74">
        <v>0</v>
      </c>
    </row>
    <row r="726" spans="1:45">
      <c r="A726" t="s">
        <v>2183</v>
      </c>
      <c r="B726" t="s">
        <v>2153</v>
      </c>
      <c r="C726" t="s">
        <v>724</v>
      </c>
      <c r="D726" t="s">
        <v>2184</v>
      </c>
      <c r="E726" s="298" t="s">
        <v>28</v>
      </c>
      <c r="G726">
        <v>24</v>
      </c>
      <c r="H726" s="69">
        <f t="shared" si="11"/>
        <v>48</v>
      </c>
      <c r="I726" s="70">
        <v>9</v>
      </c>
      <c r="J726" s="70">
        <v>6</v>
      </c>
      <c r="K726" s="70">
        <v>7</v>
      </c>
      <c r="L726" s="70">
        <v>22</v>
      </c>
      <c r="M726" s="70">
        <v>0</v>
      </c>
      <c r="N726" s="70">
        <v>0</v>
      </c>
      <c r="O726" s="70">
        <v>4</v>
      </c>
      <c r="P726" s="72">
        <v>5</v>
      </c>
      <c r="Q726" s="72">
        <v>2</v>
      </c>
      <c r="R726" s="72">
        <v>0</v>
      </c>
      <c r="S726" s="72">
        <v>7</v>
      </c>
      <c r="T726" s="72">
        <v>0</v>
      </c>
      <c r="U726" s="72">
        <v>1</v>
      </c>
      <c r="V726" s="72">
        <v>1</v>
      </c>
      <c r="W726" s="72">
        <v>2</v>
      </c>
      <c r="X726" s="72">
        <v>7</v>
      </c>
      <c r="Y726" s="72">
        <v>2</v>
      </c>
      <c r="Z726" s="72">
        <v>0</v>
      </c>
      <c r="AA726" s="72">
        <v>9</v>
      </c>
      <c r="AB726" s="72">
        <v>13</v>
      </c>
      <c r="AC726" s="72">
        <v>7</v>
      </c>
      <c r="AD726" s="72">
        <v>9</v>
      </c>
      <c r="AE726" s="72">
        <v>29</v>
      </c>
      <c r="AF726" s="72">
        <v>0</v>
      </c>
      <c r="AG726" s="72">
        <v>0</v>
      </c>
      <c r="AH726" s="72">
        <v>0</v>
      </c>
      <c r="AI726" s="72">
        <v>0</v>
      </c>
      <c r="AJ726" s="70">
        <v>1</v>
      </c>
      <c r="AK726" s="73">
        <v>0</v>
      </c>
      <c r="AL726" s="73">
        <v>7</v>
      </c>
      <c r="AM726" s="72">
        <v>36</v>
      </c>
      <c r="AN726" s="72">
        <v>0</v>
      </c>
      <c r="AO726" s="74">
        <v>1</v>
      </c>
      <c r="AP726" s="74">
        <v>7</v>
      </c>
      <c r="AQ726" s="74">
        <v>22</v>
      </c>
      <c r="AR726" s="74">
        <v>0</v>
      </c>
      <c r="AS726" s="74">
        <v>0</v>
      </c>
    </row>
    <row r="727" spans="1:45">
      <c r="A727" t="s">
        <v>2185</v>
      </c>
      <c r="B727" t="s">
        <v>2153</v>
      </c>
      <c r="C727" t="s">
        <v>730</v>
      </c>
      <c r="D727" t="s">
        <v>2186</v>
      </c>
      <c r="E727" s="389" t="s">
        <v>28</v>
      </c>
      <c r="G727">
        <v>1</v>
      </c>
      <c r="H727" s="69">
        <f t="shared" si="11"/>
        <v>2</v>
      </c>
      <c r="I727" s="70">
        <v>0</v>
      </c>
      <c r="J727" s="70">
        <v>0</v>
      </c>
      <c r="K727" s="70">
        <v>1</v>
      </c>
      <c r="L727" s="70">
        <v>1</v>
      </c>
      <c r="M727" s="70">
        <v>0</v>
      </c>
      <c r="N727" s="70">
        <v>0</v>
      </c>
      <c r="O727" s="70">
        <v>0</v>
      </c>
      <c r="P727" s="72">
        <v>0</v>
      </c>
      <c r="Q727" s="72">
        <v>0</v>
      </c>
      <c r="R727" s="72">
        <v>0</v>
      </c>
      <c r="S727" s="72">
        <v>0</v>
      </c>
      <c r="T727" s="72">
        <v>0</v>
      </c>
      <c r="U727" s="72">
        <v>0</v>
      </c>
      <c r="V727" s="72">
        <v>0</v>
      </c>
      <c r="W727" s="72">
        <v>0</v>
      </c>
      <c r="X727" s="72">
        <v>0</v>
      </c>
      <c r="Y727" s="72">
        <v>0</v>
      </c>
      <c r="Z727" s="72">
        <v>0</v>
      </c>
      <c r="AA727" s="72">
        <v>0</v>
      </c>
      <c r="AB727" s="72">
        <v>0</v>
      </c>
      <c r="AC727" s="72">
        <v>0</v>
      </c>
      <c r="AD727" s="72">
        <v>0</v>
      </c>
      <c r="AE727" s="72">
        <v>0</v>
      </c>
      <c r="AF727" s="72">
        <v>0</v>
      </c>
      <c r="AG727" s="72">
        <v>0</v>
      </c>
      <c r="AH727" s="72">
        <v>0</v>
      </c>
      <c r="AI727" s="72">
        <v>0</v>
      </c>
      <c r="AJ727" s="70">
        <v>1</v>
      </c>
      <c r="AK727" s="73">
        <v>0</v>
      </c>
      <c r="AL727" s="73">
        <v>3</v>
      </c>
      <c r="AM727" s="72">
        <v>2</v>
      </c>
      <c r="AN727" s="72">
        <v>3</v>
      </c>
      <c r="AO727" s="74">
        <v>1</v>
      </c>
      <c r="AP727" s="74">
        <v>1</v>
      </c>
      <c r="AQ727" s="74">
        <v>7</v>
      </c>
      <c r="AR727" s="74">
        <v>0</v>
      </c>
      <c r="AS727" s="74">
        <v>0</v>
      </c>
    </row>
    <row r="728" spans="1:45">
      <c r="A728" t="s">
        <v>2187</v>
      </c>
      <c r="B728" t="s">
        <v>2153</v>
      </c>
      <c r="C728" t="s">
        <v>727</v>
      </c>
      <c r="D728" t="s">
        <v>2188</v>
      </c>
      <c r="E728" s="298" t="s">
        <v>28</v>
      </c>
      <c r="G728">
        <v>11</v>
      </c>
      <c r="H728" s="69">
        <f t="shared" si="11"/>
        <v>17</v>
      </c>
      <c r="I728" s="70">
        <v>5</v>
      </c>
      <c r="J728" s="70">
        <v>1</v>
      </c>
      <c r="K728" s="70">
        <v>2</v>
      </c>
      <c r="L728" s="70">
        <v>8</v>
      </c>
      <c r="M728" s="70">
        <v>0</v>
      </c>
      <c r="N728" s="70">
        <v>1</v>
      </c>
      <c r="O728" s="70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10</v>
      </c>
      <c r="AC728" s="72">
        <v>7</v>
      </c>
      <c r="AD728" s="72">
        <v>0</v>
      </c>
      <c r="AE728" s="72">
        <v>17</v>
      </c>
      <c r="AF728" s="72">
        <v>0</v>
      </c>
      <c r="AG728" s="72">
        <v>0</v>
      </c>
      <c r="AH728" s="72">
        <v>0</v>
      </c>
      <c r="AI728" s="72">
        <v>0</v>
      </c>
      <c r="AJ728" s="70">
        <v>1</v>
      </c>
      <c r="AK728" s="73">
        <v>0</v>
      </c>
      <c r="AL728" s="73">
        <v>4</v>
      </c>
      <c r="AM728" s="72">
        <v>12</v>
      </c>
      <c r="AN728" s="72">
        <v>0</v>
      </c>
      <c r="AO728" s="74">
        <v>1</v>
      </c>
      <c r="AP728" s="74">
        <v>4</v>
      </c>
      <c r="AQ728" s="74">
        <v>15</v>
      </c>
      <c r="AR728" s="74">
        <v>0</v>
      </c>
      <c r="AS728" s="74">
        <v>0</v>
      </c>
    </row>
    <row r="729" spans="1:45">
      <c r="A729" t="s">
        <v>2189</v>
      </c>
      <c r="B729" t="s">
        <v>2153</v>
      </c>
      <c r="C729" t="s">
        <v>727</v>
      </c>
      <c r="D729" t="s">
        <v>2190</v>
      </c>
      <c r="E729" s="298" t="s">
        <v>28</v>
      </c>
      <c r="G729">
        <v>14</v>
      </c>
      <c r="H729" s="69">
        <f t="shared" si="11"/>
        <v>20</v>
      </c>
      <c r="I729" s="70">
        <v>5</v>
      </c>
      <c r="J729" s="70">
        <v>1</v>
      </c>
      <c r="K729" s="70">
        <v>2</v>
      </c>
      <c r="L729" s="70">
        <v>8</v>
      </c>
      <c r="M729" s="70">
        <v>3</v>
      </c>
      <c r="N729" s="70">
        <v>1</v>
      </c>
      <c r="O729" s="70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3</v>
      </c>
      <c r="Y729" s="72">
        <v>3</v>
      </c>
      <c r="Z729" s="72">
        <v>0</v>
      </c>
      <c r="AA729" s="72">
        <v>6</v>
      </c>
      <c r="AB729" s="72">
        <v>14</v>
      </c>
      <c r="AC729" s="72">
        <v>4</v>
      </c>
      <c r="AD729" s="72">
        <v>1</v>
      </c>
      <c r="AE729" s="72">
        <v>19</v>
      </c>
      <c r="AF729" s="72">
        <v>0</v>
      </c>
      <c r="AG729" s="72">
        <v>0</v>
      </c>
      <c r="AH729" s="72">
        <v>0</v>
      </c>
      <c r="AI729" s="72">
        <v>0</v>
      </c>
      <c r="AJ729" s="70">
        <v>1</v>
      </c>
      <c r="AK729" s="73">
        <v>0</v>
      </c>
      <c r="AL729" s="73">
        <v>3</v>
      </c>
      <c r="AM729" s="72">
        <v>11</v>
      </c>
      <c r="AN729" s="72">
        <v>1</v>
      </c>
      <c r="AO729" s="74">
        <v>1</v>
      </c>
      <c r="AP729" s="74">
        <v>4</v>
      </c>
      <c r="AQ729" s="74">
        <v>10</v>
      </c>
      <c r="AR729" s="74">
        <v>1</v>
      </c>
      <c r="AS729" s="74">
        <v>0</v>
      </c>
    </row>
    <row r="730" spans="1:45">
      <c r="A730" t="s">
        <v>2191</v>
      </c>
      <c r="B730" t="s">
        <v>2153</v>
      </c>
      <c r="C730" t="s">
        <v>727</v>
      </c>
      <c r="D730" t="s">
        <v>2192</v>
      </c>
      <c r="E730" s="298" t="s">
        <v>28</v>
      </c>
      <c r="G730">
        <v>9</v>
      </c>
      <c r="H730" s="69">
        <f t="shared" si="11"/>
        <v>14</v>
      </c>
      <c r="I730" s="70">
        <v>5</v>
      </c>
      <c r="J730" s="70">
        <v>1</v>
      </c>
      <c r="K730" s="70">
        <v>1</v>
      </c>
      <c r="L730" s="70">
        <v>7</v>
      </c>
      <c r="M730" s="70">
        <v>0</v>
      </c>
      <c r="N730" s="70">
        <v>0</v>
      </c>
      <c r="O730" s="70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0</v>
      </c>
      <c r="U730" s="72">
        <v>0</v>
      </c>
      <c r="V730" s="72">
        <v>0</v>
      </c>
      <c r="W730" s="72">
        <v>0</v>
      </c>
      <c r="X730" s="72">
        <v>11</v>
      </c>
      <c r="Y730" s="72">
        <v>2</v>
      </c>
      <c r="Z730" s="72">
        <v>0</v>
      </c>
      <c r="AA730" s="72">
        <v>13</v>
      </c>
      <c r="AB730" s="72">
        <v>2</v>
      </c>
      <c r="AC730" s="72">
        <v>0</v>
      </c>
      <c r="AD730" s="72">
        <v>0</v>
      </c>
      <c r="AE730" s="72">
        <v>2</v>
      </c>
      <c r="AF730" s="72">
        <v>0</v>
      </c>
      <c r="AG730" s="72">
        <v>0</v>
      </c>
      <c r="AH730" s="72">
        <v>0</v>
      </c>
      <c r="AI730" s="72">
        <v>0</v>
      </c>
      <c r="AJ730" s="70">
        <v>1</v>
      </c>
      <c r="AK730" s="73">
        <v>0</v>
      </c>
      <c r="AL730" s="73">
        <v>5</v>
      </c>
      <c r="AM730" s="72">
        <v>13</v>
      </c>
      <c r="AN730" s="72">
        <v>5</v>
      </c>
      <c r="AO730" s="74">
        <v>1</v>
      </c>
      <c r="AP730" s="74">
        <v>4</v>
      </c>
      <c r="AQ730" s="74">
        <v>16</v>
      </c>
      <c r="AR730" s="74">
        <v>0</v>
      </c>
      <c r="AS730" s="74">
        <v>0</v>
      </c>
    </row>
    <row r="731" spans="1:45">
      <c r="A731" t="s">
        <v>2193</v>
      </c>
      <c r="B731" t="s">
        <v>2153</v>
      </c>
      <c r="C731" t="s">
        <v>727</v>
      </c>
      <c r="D731" t="s">
        <v>2194</v>
      </c>
      <c r="E731" s="298" t="s">
        <v>28</v>
      </c>
      <c r="G731">
        <v>14</v>
      </c>
      <c r="H731" s="69">
        <f t="shared" si="11"/>
        <v>25</v>
      </c>
      <c r="I731" s="70">
        <v>5</v>
      </c>
      <c r="J731" s="70">
        <v>2</v>
      </c>
      <c r="K731" s="70">
        <v>4</v>
      </c>
      <c r="L731" s="70">
        <v>11</v>
      </c>
      <c r="M731" s="70">
        <v>1</v>
      </c>
      <c r="N731" s="70">
        <v>0</v>
      </c>
      <c r="O731" s="70">
        <v>2</v>
      </c>
      <c r="P731" s="72">
        <v>2</v>
      </c>
      <c r="Q731" s="72">
        <v>2</v>
      </c>
      <c r="R731" s="72">
        <v>0</v>
      </c>
      <c r="S731" s="72">
        <v>4</v>
      </c>
      <c r="T731" s="72">
        <v>0</v>
      </c>
      <c r="U731" s="72">
        <v>0</v>
      </c>
      <c r="V731" s="72">
        <v>0</v>
      </c>
      <c r="W731" s="72">
        <v>0</v>
      </c>
      <c r="X731" s="72">
        <v>2</v>
      </c>
      <c r="Y731" s="72">
        <v>2</v>
      </c>
      <c r="Z731" s="72">
        <v>0</v>
      </c>
      <c r="AA731" s="72">
        <v>4</v>
      </c>
      <c r="AB731" s="72">
        <v>8</v>
      </c>
      <c r="AC731" s="72">
        <v>2</v>
      </c>
      <c r="AD731" s="72">
        <v>2</v>
      </c>
      <c r="AE731" s="72">
        <v>12</v>
      </c>
      <c r="AF731" s="72">
        <v>0</v>
      </c>
      <c r="AG731" s="72">
        <v>0</v>
      </c>
      <c r="AH731" s="72">
        <v>0</v>
      </c>
      <c r="AI731" s="72">
        <v>0</v>
      </c>
      <c r="AJ731" s="70">
        <v>1</v>
      </c>
      <c r="AK731" s="73">
        <v>0</v>
      </c>
      <c r="AL731" s="73">
        <v>4</v>
      </c>
      <c r="AM731" s="72">
        <v>10</v>
      </c>
      <c r="AN731" s="72">
        <v>1</v>
      </c>
      <c r="AO731" s="74">
        <v>1</v>
      </c>
      <c r="AP731" s="74">
        <v>4</v>
      </c>
      <c r="AQ731" s="74">
        <v>7</v>
      </c>
      <c r="AR731" s="74">
        <v>6</v>
      </c>
      <c r="AS731" s="74">
        <v>0</v>
      </c>
    </row>
    <row r="732" spans="1:45">
      <c r="A732" t="s">
        <v>2195</v>
      </c>
      <c r="B732" t="s">
        <v>2153</v>
      </c>
      <c r="C732" t="s">
        <v>727</v>
      </c>
      <c r="D732" t="s">
        <v>2196</v>
      </c>
      <c r="E732" s="298" t="s">
        <v>28</v>
      </c>
      <c r="G732">
        <v>12</v>
      </c>
      <c r="H732" s="69">
        <f t="shared" si="11"/>
        <v>18</v>
      </c>
      <c r="I732" s="70">
        <v>4</v>
      </c>
      <c r="J732" s="70">
        <v>1</v>
      </c>
      <c r="K732" s="70">
        <v>3</v>
      </c>
      <c r="L732" s="70">
        <v>8</v>
      </c>
      <c r="M732" s="70">
        <v>2</v>
      </c>
      <c r="N732" s="70">
        <v>0</v>
      </c>
      <c r="O732" s="70">
        <v>0</v>
      </c>
      <c r="P732" s="72">
        <v>2</v>
      </c>
      <c r="Q732" s="72">
        <v>0</v>
      </c>
      <c r="R732" s="72">
        <v>0</v>
      </c>
      <c r="S732" s="72">
        <v>2</v>
      </c>
      <c r="T732" s="72">
        <v>0</v>
      </c>
      <c r="U732" s="72">
        <v>0</v>
      </c>
      <c r="V732" s="72">
        <v>0</v>
      </c>
      <c r="W732" s="72">
        <v>0</v>
      </c>
      <c r="X732" s="72">
        <v>6</v>
      </c>
      <c r="Y732" s="72">
        <v>4</v>
      </c>
      <c r="Z732" s="72">
        <v>0</v>
      </c>
      <c r="AA732" s="72">
        <v>10</v>
      </c>
      <c r="AB732" s="72">
        <v>7</v>
      </c>
      <c r="AC732" s="72">
        <v>0</v>
      </c>
      <c r="AD732" s="72">
        <v>1</v>
      </c>
      <c r="AE732" s="72">
        <v>8</v>
      </c>
      <c r="AF732" s="72">
        <v>0</v>
      </c>
      <c r="AG732" s="72">
        <v>0</v>
      </c>
      <c r="AH732" s="72">
        <v>0</v>
      </c>
      <c r="AI732" s="72">
        <v>0</v>
      </c>
      <c r="AJ732" s="70">
        <v>1</v>
      </c>
      <c r="AK732" s="73">
        <v>0</v>
      </c>
      <c r="AL732" s="73">
        <v>5</v>
      </c>
      <c r="AM732" s="72">
        <v>6</v>
      </c>
      <c r="AN732" s="72">
        <v>1</v>
      </c>
      <c r="AO732" s="74">
        <v>1</v>
      </c>
      <c r="AP732" s="74">
        <v>4</v>
      </c>
      <c r="AQ732" s="74">
        <v>6</v>
      </c>
      <c r="AR732" s="74">
        <v>4</v>
      </c>
      <c r="AS732" s="74">
        <v>0</v>
      </c>
    </row>
    <row r="733" spans="1:45">
      <c r="A733" t="s">
        <v>2197</v>
      </c>
      <c r="B733" t="s">
        <v>2153</v>
      </c>
      <c r="C733" t="s">
        <v>724</v>
      </c>
      <c r="D733" t="s">
        <v>2198</v>
      </c>
      <c r="E733" s="298" t="s">
        <v>28</v>
      </c>
      <c r="G733">
        <v>22</v>
      </c>
      <c r="H733" s="69">
        <f t="shared" si="11"/>
        <v>39</v>
      </c>
      <c r="I733" s="70">
        <v>11</v>
      </c>
      <c r="J733" s="70">
        <v>6</v>
      </c>
      <c r="K733" s="70">
        <v>2</v>
      </c>
      <c r="L733" s="70">
        <v>19</v>
      </c>
      <c r="M733" s="70">
        <v>0</v>
      </c>
      <c r="N733" s="70">
        <v>1</v>
      </c>
      <c r="O733" s="70">
        <v>0</v>
      </c>
      <c r="P733" s="72">
        <v>2</v>
      </c>
      <c r="Q733" s="72">
        <v>2</v>
      </c>
      <c r="R733" s="72">
        <v>0</v>
      </c>
      <c r="S733" s="72">
        <v>4</v>
      </c>
      <c r="T733" s="72">
        <v>0</v>
      </c>
      <c r="U733" s="72">
        <v>0</v>
      </c>
      <c r="V733" s="72">
        <v>0</v>
      </c>
      <c r="W733" s="72">
        <v>0</v>
      </c>
      <c r="X733" s="72">
        <v>4</v>
      </c>
      <c r="Y733" s="72">
        <v>2</v>
      </c>
      <c r="Z733" s="72">
        <v>0</v>
      </c>
      <c r="AA733" s="72">
        <v>6</v>
      </c>
      <c r="AB733" s="72">
        <v>17</v>
      </c>
      <c r="AC733" s="72">
        <v>12</v>
      </c>
      <c r="AD733" s="72">
        <v>0</v>
      </c>
      <c r="AE733" s="72">
        <v>29</v>
      </c>
      <c r="AF733" s="72">
        <v>1</v>
      </c>
      <c r="AG733" s="72">
        <v>1</v>
      </c>
      <c r="AH733" s="72">
        <v>0</v>
      </c>
      <c r="AI733" s="72">
        <v>2</v>
      </c>
      <c r="AJ733" s="70">
        <v>1</v>
      </c>
      <c r="AK733" s="73">
        <v>0</v>
      </c>
      <c r="AL733" s="73">
        <v>5</v>
      </c>
      <c r="AM733" s="72">
        <v>24</v>
      </c>
      <c r="AN733" s="72">
        <v>0</v>
      </c>
      <c r="AO733" s="74">
        <v>1</v>
      </c>
      <c r="AP733" s="74">
        <v>6</v>
      </c>
      <c r="AQ733" s="74">
        <v>24</v>
      </c>
      <c r="AR733" s="74">
        <v>9</v>
      </c>
      <c r="AS733" s="74">
        <v>0</v>
      </c>
    </row>
    <row r="734" spans="1:45">
      <c r="A734" t="s">
        <v>2199</v>
      </c>
      <c r="B734" t="s">
        <v>2153</v>
      </c>
      <c r="C734" t="s">
        <v>724</v>
      </c>
      <c r="D734" t="s">
        <v>2200</v>
      </c>
      <c r="E734" s="298" t="s">
        <v>28</v>
      </c>
      <c r="G734">
        <v>7</v>
      </c>
      <c r="H734" s="69">
        <f t="shared" si="11"/>
        <v>10</v>
      </c>
      <c r="I734" s="70">
        <v>2</v>
      </c>
      <c r="J734" s="70">
        <v>2</v>
      </c>
      <c r="K734" s="70">
        <v>1</v>
      </c>
      <c r="L734" s="70">
        <v>5</v>
      </c>
      <c r="M734" s="70">
        <v>0</v>
      </c>
      <c r="N734" s="70">
        <v>0</v>
      </c>
      <c r="O734" s="70">
        <v>0</v>
      </c>
      <c r="P734" s="72">
        <v>0</v>
      </c>
      <c r="Q734" s="72">
        <v>0</v>
      </c>
      <c r="R734" s="72">
        <v>0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6</v>
      </c>
      <c r="Y734" s="72">
        <v>3</v>
      </c>
      <c r="Z734" s="72">
        <v>0</v>
      </c>
      <c r="AA734" s="72">
        <v>9</v>
      </c>
      <c r="AB734" s="72">
        <v>0</v>
      </c>
      <c r="AC734" s="72">
        <v>2</v>
      </c>
      <c r="AD734" s="72">
        <v>0</v>
      </c>
      <c r="AE734" s="72">
        <v>2</v>
      </c>
      <c r="AF734" s="72">
        <v>0</v>
      </c>
      <c r="AG734" s="72">
        <v>0</v>
      </c>
      <c r="AH734" s="72">
        <v>0</v>
      </c>
      <c r="AI734" s="72">
        <v>0</v>
      </c>
      <c r="AJ734" s="70">
        <v>1</v>
      </c>
      <c r="AK734" s="73">
        <v>0</v>
      </c>
      <c r="AL734" s="73">
        <v>0</v>
      </c>
      <c r="AM734" s="72">
        <v>2</v>
      </c>
      <c r="AN734" s="72">
        <v>0</v>
      </c>
      <c r="AO734" s="74">
        <v>1</v>
      </c>
      <c r="AP734" s="74">
        <v>1</v>
      </c>
      <c r="AQ734" s="74">
        <v>0</v>
      </c>
      <c r="AR734" s="74">
        <v>2</v>
      </c>
      <c r="AS734" s="74">
        <v>0</v>
      </c>
    </row>
    <row r="735" spans="1:45">
      <c r="A735" t="s">
        <v>2201</v>
      </c>
      <c r="B735" t="s">
        <v>2153</v>
      </c>
      <c r="C735" t="s">
        <v>724</v>
      </c>
      <c r="D735" t="s">
        <v>2202</v>
      </c>
      <c r="E735" s="298" t="s">
        <v>28</v>
      </c>
      <c r="G735">
        <v>17</v>
      </c>
      <c r="H735" s="69">
        <f t="shared" si="11"/>
        <v>27</v>
      </c>
      <c r="I735" s="70">
        <v>8</v>
      </c>
      <c r="J735" s="70">
        <v>2</v>
      </c>
      <c r="K735" s="70">
        <v>2</v>
      </c>
      <c r="L735" s="70">
        <v>12</v>
      </c>
      <c r="M735" s="70">
        <v>3</v>
      </c>
      <c r="N735" s="70">
        <v>0</v>
      </c>
      <c r="O735" s="70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1</v>
      </c>
      <c r="U735" s="72">
        <v>1</v>
      </c>
      <c r="V735" s="72">
        <v>1</v>
      </c>
      <c r="W735" s="72">
        <v>3</v>
      </c>
      <c r="X735" s="72">
        <v>5</v>
      </c>
      <c r="Y735" s="72">
        <v>5</v>
      </c>
      <c r="Z735" s="72">
        <v>0</v>
      </c>
      <c r="AA735" s="72">
        <v>10</v>
      </c>
      <c r="AB735" s="72">
        <v>18</v>
      </c>
      <c r="AC735" s="72">
        <v>0</v>
      </c>
      <c r="AD735" s="72">
        <v>0</v>
      </c>
      <c r="AE735" s="72">
        <v>18</v>
      </c>
      <c r="AF735" s="72">
        <v>0</v>
      </c>
      <c r="AG735" s="72">
        <v>0</v>
      </c>
      <c r="AH735" s="72">
        <v>0</v>
      </c>
      <c r="AI735" s="72">
        <v>0</v>
      </c>
      <c r="AJ735" s="70">
        <v>1</v>
      </c>
      <c r="AK735" s="73">
        <v>0</v>
      </c>
      <c r="AL735" s="73">
        <v>2</v>
      </c>
      <c r="AM735" s="72">
        <v>13</v>
      </c>
      <c r="AN735" s="72">
        <v>0</v>
      </c>
      <c r="AO735" s="74">
        <v>1</v>
      </c>
      <c r="AP735" s="74">
        <v>3</v>
      </c>
      <c r="AQ735" s="74">
        <v>12</v>
      </c>
      <c r="AR735" s="74">
        <v>0</v>
      </c>
      <c r="AS735" s="74">
        <v>0</v>
      </c>
    </row>
    <row r="736" spans="1:45">
      <c r="A736" t="s">
        <v>2203</v>
      </c>
      <c r="B736" t="s">
        <v>2153</v>
      </c>
      <c r="C736" t="s">
        <v>727</v>
      </c>
      <c r="D736" s="388" t="s">
        <v>2204</v>
      </c>
      <c r="E736" s="298" t="s">
        <v>28</v>
      </c>
      <c r="G736">
        <v>37</v>
      </c>
      <c r="H736" s="69">
        <f t="shared" si="11"/>
        <v>71</v>
      </c>
      <c r="I736" s="70">
        <v>14</v>
      </c>
      <c r="J736" s="70">
        <v>7</v>
      </c>
      <c r="K736" s="70">
        <v>14</v>
      </c>
      <c r="L736" s="70">
        <v>35</v>
      </c>
      <c r="M736" s="70">
        <v>0</v>
      </c>
      <c r="N736" s="70">
        <v>0</v>
      </c>
      <c r="O736" s="70">
        <v>1</v>
      </c>
      <c r="P736" s="72">
        <v>19</v>
      </c>
      <c r="Q736" s="72">
        <v>5</v>
      </c>
      <c r="R736" s="72">
        <v>8</v>
      </c>
      <c r="S736" s="72">
        <v>32</v>
      </c>
      <c r="T736" s="72">
        <v>0</v>
      </c>
      <c r="U736" s="72">
        <v>0</v>
      </c>
      <c r="V736" s="72">
        <v>0</v>
      </c>
      <c r="W736" s="72">
        <v>0</v>
      </c>
      <c r="X736" s="72">
        <v>6</v>
      </c>
      <c r="Y736" s="72">
        <v>3</v>
      </c>
      <c r="Z736" s="72">
        <v>0</v>
      </c>
      <c r="AA736" s="72">
        <v>9</v>
      </c>
      <c r="AB736" s="72">
        <v>10</v>
      </c>
      <c r="AC736" s="72">
        <v>2</v>
      </c>
      <c r="AD736" s="72">
        <v>8</v>
      </c>
      <c r="AE736" s="72">
        <v>20</v>
      </c>
      <c r="AF736" s="72">
        <v>0</v>
      </c>
      <c r="AG736" s="72">
        <v>0</v>
      </c>
      <c r="AH736" s="72">
        <v>0</v>
      </c>
      <c r="AI736" s="72">
        <v>0</v>
      </c>
      <c r="AJ736" s="70">
        <v>1</v>
      </c>
      <c r="AK736" s="73">
        <v>0</v>
      </c>
      <c r="AL736" s="73">
        <v>7</v>
      </c>
      <c r="AM736" s="72">
        <v>69</v>
      </c>
      <c r="AN736" s="72">
        <v>0</v>
      </c>
      <c r="AO736" s="74">
        <v>1</v>
      </c>
      <c r="AP736" s="74">
        <v>4</v>
      </c>
      <c r="AQ736" s="74">
        <v>68</v>
      </c>
      <c r="AR736" s="74">
        <v>8</v>
      </c>
      <c r="AS736" s="74">
        <v>0</v>
      </c>
    </row>
    <row r="737" spans="1:45">
      <c r="A737" t="s">
        <v>2205</v>
      </c>
      <c r="B737" t="s">
        <v>2153</v>
      </c>
      <c r="C737" t="s">
        <v>727</v>
      </c>
      <c r="D737" t="s">
        <v>2206</v>
      </c>
      <c r="E737" s="298" t="s">
        <v>28</v>
      </c>
      <c r="G737">
        <v>28</v>
      </c>
      <c r="H737" s="69">
        <f t="shared" si="11"/>
        <v>50</v>
      </c>
      <c r="I737" s="70">
        <v>13</v>
      </c>
      <c r="J737" s="70">
        <v>4</v>
      </c>
      <c r="K737" s="70">
        <v>7</v>
      </c>
      <c r="L737" s="70">
        <v>24</v>
      </c>
      <c r="M737" s="70">
        <v>2</v>
      </c>
      <c r="N737" s="70">
        <v>0</v>
      </c>
      <c r="O737" s="70">
        <v>0</v>
      </c>
      <c r="P737" s="72">
        <v>0</v>
      </c>
      <c r="Q737" s="72">
        <v>0</v>
      </c>
      <c r="R737" s="72">
        <v>0</v>
      </c>
      <c r="S737" s="72">
        <v>0</v>
      </c>
      <c r="T737" s="72">
        <v>11</v>
      </c>
      <c r="U737" s="72">
        <v>7</v>
      </c>
      <c r="V737" s="72">
        <v>9</v>
      </c>
      <c r="W737" s="72">
        <v>27</v>
      </c>
      <c r="X737" s="72">
        <v>2</v>
      </c>
      <c r="Y737" s="72">
        <v>2</v>
      </c>
      <c r="Z737" s="72">
        <v>0</v>
      </c>
      <c r="AA737" s="72">
        <v>4</v>
      </c>
      <c r="AB737" s="72">
        <v>20</v>
      </c>
      <c r="AC737" s="72">
        <v>0</v>
      </c>
      <c r="AD737" s="72">
        <v>0</v>
      </c>
      <c r="AE737" s="72">
        <v>20</v>
      </c>
      <c r="AF737" s="72">
        <v>0</v>
      </c>
      <c r="AG737" s="72">
        <v>0</v>
      </c>
      <c r="AH737" s="72">
        <v>0</v>
      </c>
      <c r="AI737" s="72">
        <v>0</v>
      </c>
      <c r="AJ737" s="70">
        <v>1</v>
      </c>
      <c r="AK737" s="73">
        <v>0</v>
      </c>
      <c r="AL737" s="73">
        <v>12</v>
      </c>
      <c r="AM737" s="72">
        <v>40</v>
      </c>
      <c r="AN737" s="72">
        <v>9</v>
      </c>
      <c r="AO737" s="74">
        <v>1</v>
      </c>
      <c r="AP737" s="74">
        <v>7</v>
      </c>
      <c r="AQ737" s="74">
        <v>45</v>
      </c>
      <c r="AR737" s="74">
        <v>3</v>
      </c>
      <c r="AS737" s="74">
        <v>0</v>
      </c>
    </row>
    <row r="738" spans="1:45">
      <c r="A738" t="s">
        <v>2207</v>
      </c>
      <c r="B738" t="s">
        <v>2153</v>
      </c>
      <c r="C738" t="s">
        <v>730</v>
      </c>
      <c r="D738" t="s">
        <v>2208</v>
      </c>
      <c r="E738" s="298" t="s">
        <v>28</v>
      </c>
      <c r="G738">
        <v>20</v>
      </c>
      <c r="H738" s="69">
        <f t="shared" si="11"/>
        <v>36</v>
      </c>
      <c r="I738" s="70">
        <v>10</v>
      </c>
      <c r="J738" s="70">
        <v>5</v>
      </c>
      <c r="K738" s="70">
        <v>3</v>
      </c>
      <c r="L738" s="70">
        <v>18</v>
      </c>
      <c r="M738" s="70">
        <v>0</v>
      </c>
      <c r="N738" s="70">
        <v>0</v>
      </c>
      <c r="O738" s="70">
        <v>0</v>
      </c>
      <c r="P738" s="72">
        <v>2</v>
      </c>
      <c r="Q738" s="72">
        <v>0</v>
      </c>
      <c r="R738" s="72">
        <v>0</v>
      </c>
      <c r="S738" s="72">
        <v>2</v>
      </c>
      <c r="T738" s="72">
        <v>2</v>
      </c>
      <c r="U738" s="72">
        <v>1</v>
      </c>
      <c r="V738" s="72">
        <v>0</v>
      </c>
      <c r="W738" s="72">
        <v>3</v>
      </c>
      <c r="X738" s="72">
        <v>18</v>
      </c>
      <c r="Y738" s="72">
        <v>8</v>
      </c>
      <c r="Z738" s="72">
        <v>0</v>
      </c>
      <c r="AA738" s="72">
        <v>26</v>
      </c>
      <c r="AB738" s="72">
        <v>0</v>
      </c>
      <c r="AC738" s="72">
        <v>0</v>
      </c>
      <c r="AD738" s="72">
        <v>0</v>
      </c>
      <c r="AE738" s="72">
        <v>0</v>
      </c>
      <c r="AF738" s="72">
        <v>0</v>
      </c>
      <c r="AG738" s="72">
        <v>0</v>
      </c>
      <c r="AH738" s="72">
        <v>0</v>
      </c>
      <c r="AI738" s="72">
        <v>0</v>
      </c>
      <c r="AJ738" s="70">
        <v>1</v>
      </c>
      <c r="AK738" s="73">
        <v>0</v>
      </c>
      <c r="AL738" s="73">
        <v>5</v>
      </c>
      <c r="AM738" s="72">
        <v>18</v>
      </c>
      <c r="AN738" s="72">
        <v>2</v>
      </c>
      <c r="AO738" s="74">
        <v>1</v>
      </c>
      <c r="AP738" s="74">
        <v>4</v>
      </c>
      <c r="AQ738" s="74">
        <v>17</v>
      </c>
      <c r="AR738" s="74">
        <v>0</v>
      </c>
      <c r="AS738" s="74">
        <v>0</v>
      </c>
    </row>
    <row r="739" spans="1:45">
      <c r="A739" t="s">
        <v>2209</v>
      </c>
      <c r="B739" t="s">
        <v>2153</v>
      </c>
      <c r="C739" t="s">
        <v>727</v>
      </c>
      <c r="D739" t="s">
        <v>2210</v>
      </c>
      <c r="E739" s="298" t="s">
        <v>28</v>
      </c>
      <c r="G739">
        <v>16</v>
      </c>
      <c r="H739" s="69">
        <f t="shared" si="11"/>
        <v>27</v>
      </c>
      <c r="I739" s="70">
        <v>1</v>
      </c>
      <c r="J739" s="70">
        <v>7</v>
      </c>
      <c r="K739" s="70">
        <v>5</v>
      </c>
      <c r="L739" s="70">
        <v>13</v>
      </c>
      <c r="M739" s="70">
        <v>1</v>
      </c>
      <c r="N739" s="70">
        <v>0</v>
      </c>
      <c r="O739" s="70">
        <v>0</v>
      </c>
      <c r="P739" s="72">
        <v>0</v>
      </c>
      <c r="Q739" s="72">
        <v>1</v>
      </c>
      <c r="R739" s="72">
        <v>0</v>
      </c>
      <c r="S739" s="72">
        <v>1</v>
      </c>
      <c r="T739" s="72">
        <v>0</v>
      </c>
      <c r="U739" s="72">
        <v>5</v>
      </c>
      <c r="V739" s="72">
        <v>1</v>
      </c>
      <c r="W739" s="72">
        <v>6</v>
      </c>
      <c r="X739" s="72">
        <v>6</v>
      </c>
      <c r="Y739" s="72">
        <v>10</v>
      </c>
      <c r="Z739" s="72">
        <v>3</v>
      </c>
      <c r="AA739" s="72">
        <v>19</v>
      </c>
      <c r="AB739" s="72">
        <v>0</v>
      </c>
      <c r="AC739" s="72">
        <v>0</v>
      </c>
      <c r="AD739" s="72">
        <v>0</v>
      </c>
      <c r="AE739" s="72">
        <v>0</v>
      </c>
      <c r="AF739" s="72">
        <v>0</v>
      </c>
      <c r="AG739" s="72">
        <v>1</v>
      </c>
      <c r="AH739" s="72">
        <v>0</v>
      </c>
      <c r="AI739" s="72">
        <v>1</v>
      </c>
      <c r="AJ739" s="70">
        <v>1</v>
      </c>
      <c r="AK739" s="73">
        <v>0</v>
      </c>
      <c r="AL739" s="73">
        <v>7</v>
      </c>
      <c r="AM739" s="72">
        <v>21</v>
      </c>
      <c r="AN739" s="72">
        <v>5</v>
      </c>
      <c r="AO739" s="74">
        <v>2</v>
      </c>
      <c r="AP739" s="74">
        <v>5</v>
      </c>
      <c r="AQ739" s="74">
        <v>17</v>
      </c>
      <c r="AR739" s="74">
        <v>8</v>
      </c>
      <c r="AS739" s="74">
        <v>0</v>
      </c>
    </row>
    <row r="740" spans="1:45">
      <c r="A740" t="s">
        <v>2211</v>
      </c>
      <c r="B740" t="s">
        <v>2153</v>
      </c>
      <c r="C740" t="s">
        <v>727</v>
      </c>
      <c r="D740" t="s">
        <v>2212</v>
      </c>
      <c r="E740" s="298" t="s">
        <v>28</v>
      </c>
      <c r="G740">
        <v>38</v>
      </c>
      <c r="H740" s="69">
        <f t="shared" si="11"/>
        <v>72</v>
      </c>
      <c r="I740" s="70">
        <v>14</v>
      </c>
      <c r="J740" s="70">
        <v>7</v>
      </c>
      <c r="K740" s="70">
        <v>15</v>
      </c>
      <c r="L740" s="70">
        <v>36</v>
      </c>
      <c r="M740" s="70">
        <v>0</v>
      </c>
      <c r="N740" s="70">
        <v>0</v>
      </c>
      <c r="O740" s="70">
        <v>0</v>
      </c>
      <c r="P740" s="72">
        <v>0</v>
      </c>
      <c r="Q740" s="72">
        <v>0</v>
      </c>
      <c r="R740" s="72">
        <v>0</v>
      </c>
      <c r="S740" s="72">
        <v>0</v>
      </c>
      <c r="T740" s="72">
        <v>26</v>
      </c>
      <c r="U740" s="72">
        <v>10</v>
      </c>
      <c r="V740" s="72">
        <v>1</v>
      </c>
      <c r="W740" s="72">
        <v>37</v>
      </c>
      <c r="X740" s="72">
        <v>2</v>
      </c>
      <c r="Y740" s="72">
        <v>2</v>
      </c>
      <c r="Z740" s="72">
        <v>0</v>
      </c>
      <c r="AA740" s="72">
        <v>4</v>
      </c>
      <c r="AB740" s="72">
        <v>2</v>
      </c>
      <c r="AC740" s="72">
        <v>4</v>
      </c>
      <c r="AD740" s="72">
        <v>26</v>
      </c>
      <c r="AE740" s="72">
        <v>32</v>
      </c>
      <c r="AF740" s="72">
        <v>0</v>
      </c>
      <c r="AG740" s="72">
        <v>0</v>
      </c>
      <c r="AH740" s="72">
        <v>0</v>
      </c>
      <c r="AI740" s="72">
        <v>0</v>
      </c>
      <c r="AJ740" s="70">
        <v>1</v>
      </c>
      <c r="AK740" s="73">
        <v>0</v>
      </c>
      <c r="AL740" s="73">
        <v>10</v>
      </c>
      <c r="AM740" s="72">
        <v>8</v>
      </c>
      <c r="AN740" s="72">
        <v>86</v>
      </c>
      <c r="AO740" s="74">
        <v>2</v>
      </c>
      <c r="AP740" s="74">
        <v>10</v>
      </c>
      <c r="AQ740" s="74">
        <v>94</v>
      </c>
      <c r="AR740" s="74">
        <v>2</v>
      </c>
      <c r="AS740" s="74">
        <v>0</v>
      </c>
    </row>
    <row r="741" spans="1:45">
      <c r="A741" t="s">
        <v>2213</v>
      </c>
      <c r="B741" t="s">
        <v>2153</v>
      </c>
      <c r="C741" t="s">
        <v>724</v>
      </c>
      <c r="D741" t="s">
        <v>2214</v>
      </c>
      <c r="E741" s="298" t="s">
        <v>28</v>
      </c>
      <c r="G741">
        <v>33</v>
      </c>
      <c r="H741" s="69">
        <f t="shared" si="11"/>
        <v>62</v>
      </c>
      <c r="I741" s="70">
        <v>8</v>
      </c>
      <c r="J741" s="70">
        <v>15</v>
      </c>
      <c r="K741" s="70">
        <v>8</v>
      </c>
      <c r="L741" s="70">
        <v>31</v>
      </c>
      <c r="M741" s="70">
        <v>0</v>
      </c>
      <c r="N741" s="70">
        <v>0</v>
      </c>
      <c r="O741" s="70">
        <v>0</v>
      </c>
      <c r="P741" s="72">
        <v>12</v>
      </c>
      <c r="Q741" s="72">
        <v>22</v>
      </c>
      <c r="R741" s="72">
        <v>8</v>
      </c>
      <c r="S741" s="72">
        <v>42</v>
      </c>
      <c r="T741" s="72">
        <v>0</v>
      </c>
      <c r="U741" s="72">
        <v>0</v>
      </c>
      <c r="V741" s="72">
        <v>0</v>
      </c>
      <c r="W741" s="72">
        <v>0</v>
      </c>
      <c r="X741" s="72">
        <v>2</v>
      </c>
      <c r="Y741" s="72">
        <v>2</v>
      </c>
      <c r="Z741" s="72">
        <v>0</v>
      </c>
      <c r="AA741" s="72">
        <v>4</v>
      </c>
      <c r="AB741" s="72">
        <v>3</v>
      </c>
      <c r="AC741" s="72">
        <v>8</v>
      </c>
      <c r="AD741" s="72">
        <v>6</v>
      </c>
      <c r="AE741" s="72">
        <v>17</v>
      </c>
      <c r="AF741" s="72">
        <v>0</v>
      </c>
      <c r="AG741" s="72">
        <v>0</v>
      </c>
      <c r="AH741" s="72">
        <v>0</v>
      </c>
      <c r="AI741" s="72">
        <v>0</v>
      </c>
      <c r="AJ741" s="70">
        <v>1</v>
      </c>
      <c r="AK741" s="73">
        <v>0</v>
      </c>
      <c r="AL741" s="73">
        <v>9</v>
      </c>
      <c r="AM741" s="72">
        <v>60</v>
      </c>
      <c r="AN741" s="72">
        <v>5</v>
      </c>
      <c r="AO741" s="74">
        <v>1</v>
      </c>
      <c r="AP741" s="74">
        <v>5</v>
      </c>
      <c r="AQ741" s="74">
        <v>62</v>
      </c>
      <c r="AR741" s="74">
        <v>0</v>
      </c>
      <c r="AS741" s="74">
        <v>0</v>
      </c>
    </row>
    <row r="742" spans="1:45">
      <c r="A742" t="s">
        <v>2215</v>
      </c>
      <c r="B742" t="s">
        <v>2153</v>
      </c>
      <c r="C742" t="s">
        <v>724</v>
      </c>
      <c r="D742" t="s">
        <v>2216</v>
      </c>
      <c r="E742" s="298" t="s">
        <v>28</v>
      </c>
      <c r="G742">
        <v>31</v>
      </c>
      <c r="H742" s="69">
        <f t="shared" si="11"/>
        <v>57</v>
      </c>
      <c r="I742" s="70">
        <v>12</v>
      </c>
      <c r="J742" s="70">
        <v>12</v>
      </c>
      <c r="K742" s="70">
        <v>4</v>
      </c>
      <c r="L742" s="70">
        <v>28</v>
      </c>
      <c r="M742" s="70">
        <v>0</v>
      </c>
      <c r="N742" s="70">
        <v>1</v>
      </c>
      <c r="O742" s="70">
        <v>0</v>
      </c>
      <c r="P742" s="72">
        <v>4</v>
      </c>
      <c r="Q742" s="72">
        <v>4</v>
      </c>
      <c r="R742" s="72">
        <v>0</v>
      </c>
      <c r="S742" s="72">
        <v>8</v>
      </c>
      <c r="T742" s="72">
        <v>2</v>
      </c>
      <c r="U742" s="72">
        <v>2</v>
      </c>
      <c r="V742" s="72">
        <v>0</v>
      </c>
      <c r="W742" s="72">
        <v>4</v>
      </c>
      <c r="X742" s="72">
        <v>2</v>
      </c>
      <c r="Y742" s="72">
        <v>2</v>
      </c>
      <c r="Z742" s="72">
        <v>0</v>
      </c>
      <c r="AA742" s="72">
        <v>4</v>
      </c>
      <c r="AB742" s="72">
        <v>18</v>
      </c>
      <c r="AC742" s="72">
        <v>20</v>
      </c>
      <c r="AD742" s="72">
        <v>4</v>
      </c>
      <c r="AE742" s="72">
        <v>42</v>
      </c>
      <c r="AF742" s="72">
        <v>0</v>
      </c>
      <c r="AG742" s="72">
        <v>0</v>
      </c>
      <c r="AH742" s="72">
        <v>0</v>
      </c>
      <c r="AI742" s="72">
        <v>0</v>
      </c>
      <c r="AJ742" s="70">
        <v>1</v>
      </c>
      <c r="AK742" s="73">
        <v>0</v>
      </c>
      <c r="AL742" s="73">
        <v>9</v>
      </c>
      <c r="AM742" s="72">
        <v>25</v>
      </c>
      <c r="AN742" s="72">
        <v>0</v>
      </c>
      <c r="AO742" s="74">
        <v>1</v>
      </c>
      <c r="AP742" s="74">
        <v>9</v>
      </c>
      <c r="AQ742" s="74">
        <v>25</v>
      </c>
      <c r="AR742" s="74">
        <v>0</v>
      </c>
      <c r="AS742" s="74">
        <v>0</v>
      </c>
    </row>
    <row r="743" spans="1:45">
      <c r="A743" t="s">
        <v>2217</v>
      </c>
      <c r="B743" t="s">
        <v>2153</v>
      </c>
      <c r="C743" t="s">
        <v>730</v>
      </c>
      <c r="D743" t="s">
        <v>2218</v>
      </c>
      <c r="E743" s="298" t="s">
        <v>28</v>
      </c>
      <c r="G743">
        <v>14</v>
      </c>
      <c r="H743" s="69">
        <f t="shared" si="11"/>
        <v>22</v>
      </c>
      <c r="I743" s="70">
        <v>5</v>
      </c>
      <c r="J743" s="70">
        <v>2</v>
      </c>
      <c r="K743" s="70">
        <v>3</v>
      </c>
      <c r="L743" s="70">
        <v>10</v>
      </c>
      <c r="M743" s="70">
        <v>1</v>
      </c>
      <c r="N743" s="70">
        <v>1</v>
      </c>
      <c r="O743" s="70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1</v>
      </c>
      <c r="W743" s="72">
        <v>1</v>
      </c>
      <c r="X743" s="72">
        <v>2</v>
      </c>
      <c r="Y743" s="72">
        <v>6</v>
      </c>
      <c r="Z743" s="72">
        <v>0</v>
      </c>
      <c r="AA743" s="72">
        <v>8</v>
      </c>
      <c r="AB743" s="72">
        <v>14</v>
      </c>
      <c r="AC743" s="72">
        <v>7</v>
      </c>
      <c r="AD743" s="72">
        <v>3</v>
      </c>
      <c r="AE743" s="72">
        <v>24</v>
      </c>
      <c r="AF743" s="72">
        <v>0</v>
      </c>
      <c r="AG743" s="72">
        <v>0</v>
      </c>
      <c r="AH743" s="72">
        <v>0</v>
      </c>
      <c r="AI743" s="72">
        <v>0</v>
      </c>
      <c r="AJ743" s="70">
        <v>1</v>
      </c>
      <c r="AK743" s="73">
        <v>0</v>
      </c>
      <c r="AL743" s="73">
        <v>2</v>
      </c>
      <c r="AM743" s="72">
        <v>11</v>
      </c>
      <c r="AN743" s="72">
        <v>0</v>
      </c>
      <c r="AO743" s="74">
        <v>1</v>
      </c>
      <c r="AP743" s="74">
        <v>3</v>
      </c>
      <c r="AQ743" s="74">
        <v>7</v>
      </c>
      <c r="AR743" s="74">
        <v>3</v>
      </c>
      <c r="AS743" s="74">
        <v>0</v>
      </c>
    </row>
    <row r="744" spans="1:45">
      <c r="A744" t="s">
        <v>2219</v>
      </c>
      <c r="B744" t="s">
        <v>2153</v>
      </c>
      <c r="C744" t="s">
        <v>724</v>
      </c>
      <c r="D744" t="s">
        <v>2220</v>
      </c>
      <c r="E744" s="298" t="s">
        <v>28</v>
      </c>
      <c r="G744">
        <v>30</v>
      </c>
      <c r="H744" s="69">
        <f t="shared" si="11"/>
        <v>56</v>
      </c>
      <c r="I744" s="70">
        <v>15</v>
      </c>
      <c r="J744" s="70">
        <v>7</v>
      </c>
      <c r="K744" s="70">
        <v>6</v>
      </c>
      <c r="L744" s="70">
        <v>28</v>
      </c>
      <c r="M744" s="70">
        <v>0</v>
      </c>
      <c r="N744" s="70">
        <v>0</v>
      </c>
      <c r="O744" s="70">
        <v>0</v>
      </c>
      <c r="P744" s="72">
        <v>26</v>
      </c>
      <c r="Q744" s="72">
        <v>8</v>
      </c>
      <c r="R744" s="72">
        <v>4</v>
      </c>
      <c r="S744" s="72">
        <v>38</v>
      </c>
      <c r="T744" s="72">
        <v>0</v>
      </c>
      <c r="U744" s="72">
        <v>2</v>
      </c>
      <c r="V744" s="72">
        <v>0</v>
      </c>
      <c r="W744" s="72">
        <v>2</v>
      </c>
      <c r="X744" s="72">
        <v>3</v>
      </c>
      <c r="Y744" s="72">
        <v>2</v>
      </c>
      <c r="Z744" s="72">
        <v>0</v>
      </c>
      <c r="AA744" s="72">
        <v>5</v>
      </c>
      <c r="AB744" s="72">
        <v>5</v>
      </c>
      <c r="AC744" s="72">
        <v>1</v>
      </c>
      <c r="AD744" s="72">
        <v>2</v>
      </c>
      <c r="AE744" s="72">
        <v>8</v>
      </c>
      <c r="AF744" s="72">
        <v>0</v>
      </c>
      <c r="AG744" s="72">
        <v>0</v>
      </c>
      <c r="AH744" s="72">
        <v>0</v>
      </c>
      <c r="AI744" s="72">
        <v>0</v>
      </c>
      <c r="AJ744" s="70">
        <v>1</v>
      </c>
      <c r="AK744" s="73">
        <v>0</v>
      </c>
      <c r="AL744" s="73">
        <v>9</v>
      </c>
      <c r="AM744" s="72">
        <v>57</v>
      </c>
      <c r="AN744" s="72">
        <v>42</v>
      </c>
      <c r="AO744" s="74">
        <v>5</v>
      </c>
      <c r="AP744" s="74">
        <v>12</v>
      </c>
      <c r="AQ744" s="74">
        <v>43</v>
      </c>
      <c r="AR744" s="74">
        <v>0</v>
      </c>
      <c r="AS744" s="74">
        <v>0</v>
      </c>
    </row>
    <row r="745" spans="1:45">
      <c r="A745" t="s">
        <v>2221</v>
      </c>
      <c r="B745" t="s">
        <v>2153</v>
      </c>
      <c r="C745" t="s">
        <v>730</v>
      </c>
      <c r="D745" t="s">
        <v>2222</v>
      </c>
      <c r="E745" s="298" t="s">
        <v>28</v>
      </c>
      <c r="G745">
        <v>39</v>
      </c>
      <c r="H745" s="69">
        <f t="shared" si="11"/>
        <v>78</v>
      </c>
      <c r="I745" s="70">
        <v>17</v>
      </c>
      <c r="J745" s="70">
        <v>9</v>
      </c>
      <c r="K745" s="70">
        <v>10</v>
      </c>
      <c r="L745" s="70">
        <v>36</v>
      </c>
      <c r="M745" s="70">
        <v>1</v>
      </c>
      <c r="N745" s="70">
        <v>0</v>
      </c>
      <c r="O745" s="70">
        <v>5</v>
      </c>
      <c r="P745" s="72">
        <v>3</v>
      </c>
      <c r="Q745" s="72">
        <v>2</v>
      </c>
      <c r="R745" s="72">
        <v>0</v>
      </c>
      <c r="S745" s="72">
        <v>5</v>
      </c>
      <c r="T745" s="72">
        <v>11</v>
      </c>
      <c r="U745" s="72">
        <v>6</v>
      </c>
      <c r="V745" s="72">
        <v>0</v>
      </c>
      <c r="W745" s="72">
        <v>17</v>
      </c>
      <c r="X745" s="72">
        <v>4</v>
      </c>
      <c r="Y745" s="72">
        <v>4</v>
      </c>
      <c r="Z745" s="72">
        <v>0</v>
      </c>
      <c r="AA745" s="72">
        <v>8</v>
      </c>
      <c r="AB745" s="72">
        <v>20</v>
      </c>
      <c r="AC745" s="72">
        <v>10</v>
      </c>
      <c r="AD745" s="72">
        <v>18</v>
      </c>
      <c r="AE745" s="72">
        <v>48</v>
      </c>
      <c r="AF745" s="72">
        <v>0</v>
      </c>
      <c r="AG745" s="72">
        <v>0</v>
      </c>
      <c r="AH745" s="72">
        <v>0</v>
      </c>
      <c r="AI745" s="72">
        <v>0</v>
      </c>
      <c r="AJ745" s="70">
        <v>1</v>
      </c>
      <c r="AK745" s="73">
        <v>0</v>
      </c>
      <c r="AL745" s="73">
        <v>10</v>
      </c>
      <c r="AM745" s="72">
        <v>43</v>
      </c>
      <c r="AN745" s="72">
        <v>5</v>
      </c>
      <c r="AO745" s="74">
        <v>1</v>
      </c>
      <c r="AP745" s="74">
        <v>9</v>
      </c>
      <c r="AQ745" s="74">
        <v>48</v>
      </c>
      <c r="AR745" s="74">
        <v>0</v>
      </c>
      <c r="AS745" s="74">
        <v>0</v>
      </c>
    </row>
    <row r="746" spans="1:45">
      <c r="A746" t="s">
        <v>2223</v>
      </c>
      <c r="B746" t="s">
        <v>2153</v>
      </c>
      <c r="C746" t="s">
        <v>730</v>
      </c>
      <c r="D746" t="s">
        <v>2224</v>
      </c>
      <c r="E746" s="298" t="s">
        <v>28</v>
      </c>
      <c r="G746">
        <v>18</v>
      </c>
      <c r="H746" s="69">
        <f t="shared" si="11"/>
        <v>31</v>
      </c>
      <c r="I746" s="70">
        <v>8</v>
      </c>
      <c r="J746" s="70">
        <v>3</v>
      </c>
      <c r="K746" s="70">
        <v>3</v>
      </c>
      <c r="L746" s="70">
        <v>14</v>
      </c>
      <c r="M746" s="70">
        <v>2</v>
      </c>
      <c r="N746" s="70">
        <v>0</v>
      </c>
      <c r="O746" s="70">
        <v>1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2</v>
      </c>
      <c r="Y746" s="72">
        <v>2</v>
      </c>
      <c r="Z746" s="72">
        <v>0</v>
      </c>
      <c r="AA746" s="72">
        <v>4</v>
      </c>
      <c r="AB746" s="72">
        <v>19</v>
      </c>
      <c r="AC746" s="72">
        <v>8</v>
      </c>
      <c r="AD746" s="72">
        <v>5</v>
      </c>
      <c r="AE746" s="72">
        <v>32</v>
      </c>
      <c r="AF746" s="72">
        <v>0</v>
      </c>
      <c r="AG746" s="72">
        <v>0</v>
      </c>
      <c r="AH746" s="72">
        <v>0</v>
      </c>
      <c r="AI746" s="72">
        <v>0</v>
      </c>
      <c r="AJ746" s="70">
        <v>1</v>
      </c>
      <c r="AK746" s="73">
        <v>0</v>
      </c>
      <c r="AL746" s="73">
        <v>6</v>
      </c>
      <c r="AM746" s="72">
        <v>18</v>
      </c>
      <c r="AN746" s="72">
        <v>2</v>
      </c>
      <c r="AO746" s="74">
        <v>1</v>
      </c>
      <c r="AP746" s="74">
        <v>7</v>
      </c>
      <c r="AQ746" s="74">
        <v>17</v>
      </c>
      <c r="AR746" s="74">
        <v>3</v>
      </c>
      <c r="AS746" s="74">
        <v>0</v>
      </c>
    </row>
    <row r="747" spans="1:45">
      <c r="A747" t="s">
        <v>2225</v>
      </c>
      <c r="B747" t="s">
        <v>2153</v>
      </c>
      <c r="C747" t="s">
        <v>727</v>
      </c>
      <c r="D747" t="s">
        <v>2226</v>
      </c>
      <c r="E747" s="298" t="s">
        <v>28</v>
      </c>
      <c r="G747">
        <v>36</v>
      </c>
      <c r="H747" s="69">
        <f t="shared" si="11"/>
        <v>68</v>
      </c>
      <c r="I747" s="70">
        <v>15</v>
      </c>
      <c r="J747" s="70">
        <v>6</v>
      </c>
      <c r="K747" s="70">
        <v>13</v>
      </c>
      <c r="L747" s="70">
        <v>34</v>
      </c>
      <c r="M747" s="70">
        <v>0</v>
      </c>
      <c r="N747" s="70">
        <v>0</v>
      </c>
      <c r="O747" s="70">
        <v>0</v>
      </c>
      <c r="P747" s="72">
        <v>2</v>
      </c>
      <c r="Q747" s="72">
        <v>2</v>
      </c>
      <c r="R747" s="72">
        <v>0</v>
      </c>
      <c r="S747" s="72">
        <v>4</v>
      </c>
      <c r="T747" s="72">
        <v>4</v>
      </c>
      <c r="U747" s="72">
        <v>2</v>
      </c>
      <c r="V747" s="72">
        <v>1</v>
      </c>
      <c r="W747" s="72">
        <v>7</v>
      </c>
      <c r="X747" s="72">
        <v>24</v>
      </c>
      <c r="Y747" s="72">
        <v>10</v>
      </c>
      <c r="Z747" s="72">
        <v>5</v>
      </c>
      <c r="AA747" s="72">
        <v>39</v>
      </c>
      <c r="AB747" s="72">
        <v>1</v>
      </c>
      <c r="AC747" s="72">
        <v>0</v>
      </c>
      <c r="AD747" s="72">
        <v>11</v>
      </c>
      <c r="AE747" s="72">
        <v>12</v>
      </c>
      <c r="AF747" s="72">
        <v>0</v>
      </c>
      <c r="AG747" s="72">
        <v>0</v>
      </c>
      <c r="AH747" s="72">
        <v>0</v>
      </c>
      <c r="AI747" s="72">
        <v>0</v>
      </c>
      <c r="AJ747" s="70">
        <v>1</v>
      </c>
      <c r="AK747" s="73">
        <v>0</v>
      </c>
      <c r="AL747" s="73">
        <v>9</v>
      </c>
      <c r="AM747" s="72">
        <v>36</v>
      </c>
      <c r="AN747" s="72">
        <v>4</v>
      </c>
      <c r="AO747" s="74">
        <v>2</v>
      </c>
      <c r="AP747" s="74">
        <v>9</v>
      </c>
      <c r="AQ747" s="74">
        <v>39</v>
      </c>
      <c r="AR747" s="74">
        <v>3</v>
      </c>
      <c r="AS747" s="74">
        <v>0</v>
      </c>
    </row>
    <row r="748" spans="1:45">
      <c r="A748" t="s">
        <v>2227</v>
      </c>
      <c r="B748" t="s">
        <v>2153</v>
      </c>
      <c r="C748" t="s">
        <v>724</v>
      </c>
      <c r="D748" t="s">
        <v>2228</v>
      </c>
      <c r="E748" s="298" t="s">
        <v>28</v>
      </c>
      <c r="G748">
        <v>28</v>
      </c>
      <c r="H748" s="69">
        <f t="shared" si="11"/>
        <v>49</v>
      </c>
      <c r="I748" s="70">
        <v>13</v>
      </c>
      <c r="J748" s="70">
        <v>6</v>
      </c>
      <c r="K748" s="70">
        <v>4</v>
      </c>
      <c r="L748" s="70">
        <v>23</v>
      </c>
      <c r="M748" s="70">
        <v>2</v>
      </c>
      <c r="N748" s="70">
        <v>1</v>
      </c>
      <c r="O748" s="70">
        <v>0</v>
      </c>
      <c r="P748" s="72">
        <v>0</v>
      </c>
      <c r="Q748" s="72">
        <v>2</v>
      </c>
      <c r="R748" s="72">
        <v>0</v>
      </c>
      <c r="S748" s="72">
        <v>2</v>
      </c>
      <c r="T748" s="72">
        <v>0</v>
      </c>
      <c r="U748" s="72">
        <v>0</v>
      </c>
      <c r="V748" s="72">
        <v>0</v>
      </c>
      <c r="W748" s="72">
        <v>0</v>
      </c>
      <c r="X748" s="72">
        <v>1</v>
      </c>
      <c r="Y748" s="72">
        <v>0</v>
      </c>
      <c r="Z748" s="72">
        <v>0</v>
      </c>
      <c r="AA748" s="72">
        <v>1</v>
      </c>
      <c r="AB748" s="72">
        <v>32</v>
      </c>
      <c r="AC748" s="72">
        <v>12</v>
      </c>
      <c r="AD748" s="72">
        <v>1</v>
      </c>
      <c r="AE748" s="72">
        <v>45</v>
      </c>
      <c r="AF748" s="72">
        <v>0</v>
      </c>
      <c r="AG748" s="72">
        <v>0</v>
      </c>
      <c r="AH748" s="72">
        <v>0</v>
      </c>
      <c r="AI748" s="72">
        <v>0</v>
      </c>
      <c r="AJ748" s="70">
        <v>1</v>
      </c>
      <c r="AK748" s="73">
        <v>0</v>
      </c>
      <c r="AL748" s="73">
        <v>6</v>
      </c>
      <c r="AM748" s="72">
        <v>35</v>
      </c>
      <c r="AN748" s="72">
        <v>4</v>
      </c>
      <c r="AO748" s="74">
        <v>1</v>
      </c>
      <c r="AP748" s="74">
        <v>6</v>
      </c>
      <c r="AQ748" s="74">
        <v>35</v>
      </c>
      <c r="AR748" s="74">
        <v>1</v>
      </c>
      <c r="AS748" s="74">
        <v>0</v>
      </c>
    </row>
    <row r="749" spans="1:45">
      <c r="A749" t="s">
        <v>2229</v>
      </c>
      <c r="B749" t="s">
        <v>2153</v>
      </c>
      <c r="C749" t="s">
        <v>730</v>
      </c>
      <c r="D749" t="s">
        <v>2230</v>
      </c>
      <c r="E749" s="298" t="s">
        <v>28</v>
      </c>
      <c r="G749">
        <v>6</v>
      </c>
      <c r="H749" s="69">
        <f t="shared" si="11"/>
        <v>8</v>
      </c>
      <c r="I749" s="70">
        <v>1</v>
      </c>
      <c r="J749" s="70">
        <v>1</v>
      </c>
      <c r="K749" s="70">
        <v>2</v>
      </c>
      <c r="L749" s="70">
        <v>4</v>
      </c>
      <c r="M749" s="70">
        <v>0</v>
      </c>
      <c r="N749" s="70">
        <v>0</v>
      </c>
      <c r="O749" s="70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0</v>
      </c>
      <c r="U749" s="72">
        <v>1</v>
      </c>
      <c r="V749" s="72">
        <v>0</v>
      </c>
      <c r="W749" s="72">
        <v>1</v>
      </c>
      <c r="X749" s="72">
        <v>4</v>
      </c>
      <c r="Y749" s="72">
        <v>3</v>
      </c>
      <c r="Z749" s="72">
        <v>0</v>
      </c>
      <c r="AA749" s="72">
        <v>7</v>
      </c>
      <c r="AB749" s="72">
        <v>0</v>
      </c>
      <c r="AC749" s="72">
        <v>0</v>
      </c>
      <c r="AD749" s="72">
        <v>0</v>
      </c>
      <c r="AE749" s="72">
        <v>0</v>
      </c>
      <c r="AF749" s="72">
        <v>0</v>
      </c>
      <c r="AG749" s="72">
        <v>0</v>
      </c>
      <c r="AH749" s="72">
        <v>0</v>
      </c>
      <c r="AI749" s="72">
        <v>0</v>
      </c>
      <c r="AJ749" s="70">
        <v>1</v>
      </c>
      <c r="AK749" s="73">
        <v>0</v>
      </c>
      <c r="AL749" s="73">
        <v>5</v>
      </c>
      <c r="AM749" s="72">
        <v>22</v>
      </c>
      <c r="AN749" s="72">
        <v>8</v>
      </c>
      <c r="AO749" s="74">
        <v>1</v>
      </c>
      <c r="AP749" s="74">
        <v>5</v>
      </c>
      <c r="AQ749" s="74">
        <v>27</v>
      </c>
      <c r="AR749" s="74">
        <v>0</v>
      </c>
      <c r="AS749" s="74">
        <v>0</v>
      </c>
    </row>
  </sheetData>
  <autoFilter ref="A4:AS749" xr:uid="{00000000-0001-0000-0300-000000000000}">
    <filterColumn colId="4">
      <filters>
        <filter val="Y"/>
      </filters>
    </filterColumn>
  </autoFilter>
  <mergeCells count="9">
    <mergeCell ref="X2:AA2"/>
    <mergeCell ref="AB2:AE2"/>
    <mergeCell ref="AF2:AI2"/>
    <mergeCell ref="I1:L1"/>
    <mergeCell ref="P1:S1"/>
    <mergeCell ref="I2:L2"/>
    <mergeCell ref="M2:O2"/>
    <mergeCell ref="P2:S2"/>
    <mergeCell ref="T2:W2"/>
  </mergeCells>
  <phoneticPr fontId="4" type="noConversion"/>
  <pageMargins left="0.75" right="0.75" top="1" bottom="1" header="0.5" footer="0.5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E947-3788-448B-B0CD-30718A45B794}">
  <sheetPr codeName="Sheet9" filterMode="1"/>
  <dimension ref="A1:AS748"/>
  <sheetViews>
    <sheetView zoomScale="115" zoomScaleNormal="115" workbookViewId="0">
      <pane xSplit="11" ySplit="5" topLeftCell="U6" activePane="bottomRight" state="frozen"/>
      <selection pane="topRight" activeCell="H1" sqref="H1"/>
      <selection pane="bottomLeft" activeCell="A7" sqref="A7"/>
      <selection pane="bottomRight" activeCell="A395" sqref="A395:XFD395"/>
    </sheetView>
  </sheetViews>
  <sheetFormatPr defaultColWidth="12.625" defaultRowHeight="15" customHeight="1"/>
  <cols>
    <col min="1" max="1" width="4.125" style="304" customWidth="1"/>
    <col min="2" max="2" width="14.5" style="304" customWidth="1"/>
    <col min="3" max="4" width="6.75" style="304" customWidth="1"/>
    <col min="5" max="5" width="11.625" style="305" customWidth="1"/>
    <col min="6" max="6" width="10.125" style="304" hidden="1" customWidth="1"/>
    <col min="7" max="8" width="8.5" style="304" hidden="1" customWidth="1"/>
    <col min="9" max="9" width="15.75" style="304" hidden="1" customWidth="1"/>
    <col min="10" max="10" width="5.875" style="304" customWidth="1"/>
    <col min="11" max="11" width="24.25" style="306" customWidth="1"/>
    <col min="12" max="12" width="34.75" style="304" hidden="1" customWidth="1"/>
    <col min="13" max="13" width="11.375" style="307" hidden="1" customWidth="1"/>
    <col min="14" max="15" width="9.375" style="304" hidden="1" customWidth="1"/>
    <col min="16" max="20" width="8.125" style="304" hidden="1" customWidth="1"/>
    <col min="21" max="21" width="12.5" style="304" customWidth="1"/>
    <col min="22" max="22" width="10.125" style="304" customWidth="1"/>
    <col min="23" max="25" width="8.875" style="304" customWidth="1"/>
    <col min="26" max="29" width="10.125" style="304" customWidth="1"/>
    <col min="30" max="30" width="8.25" style="304" customWidth="1"/>
    <col min="31" max="31" width="8.25" style="304" hidden="1" customWidth="1"/>
    <col min="32" max="32" width="8.25" style="304" customWidth="1"/>
    <col min="33" max="33" width="8.25" style="304" hidden="1" customWidth="1"/>
    <col min="34" max="34" width="8.25" style="304" customWidth="1"/>
    <col min="35" max="35" width="8.25" style="304" hidden="1" customWidth="1"/>
    <col min="36" max="36" width="8.25" style="304" customWidth="1"/>
    <col min="37" max="37" width="8.25" style="304" hidden="1" customWidth="1"/>
    <col min="38" max="38" width="8.25" style="304" customWidth="1"/>
    <col min="39" max="39" width="8.25" style="304" hidden="1" customWidth="1"/>
    <col min="40" max="40" width="8.25" style="304" customWidth="1"/>
    <col min="41" max="41" width="8.25" style="304" hidden="1" customWidth="1"/>
    <col min="42" max="42" width="8.25" style="304" customWidth="1"/>
    <col min="43" max="43" width="8.25" style="365" customWidth="1"/>
    <col min="44" max="44" width="8.25" style="304" customWidth="1"/>
    <col min="45" max="45" width="52.75" style="304" customWidth="1"/>
    <col min="46" max="16384" width="12.625" style="304"/>
  </cols>
  <sheetData>
    <row r="1" spans="1:45" ht="17.25" customHeight="1">
      <c r="U1" s="308" t="s">
        <v>8128</v>
      </c>
      <c r="V1" s="309"/>
      <c r="W1" s="309"/>
      <c r="X1" s="309"/>
      <c r="Y1" s="309"/>
      <c r="AD1" s="310" t="s">
        <v>8129</v>
      </c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1"/>
      <c r="AR1" s="310"/>
    </row>
    <row r="2" spans="1:45" ht="29.25" customHeight="1">
      <c r="B2" s="312" t="s">
        <v>8130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4"/>
      <c r="N2" s="313"/>
      <c r="O2" s="313"/>
      <c r="P2" s="313"/>
      <c r="Q2" s="313"/>
      <c r="R2" s="313"/>
      <c r="S2" s="313"/>
      <c r="T2" s="313"/>
      <c r="U2" s="313"/>
      <c r="V2" s="313"/>
      <c r="W2" s="315"/>
      <c r="X2" s="315"/>
      <c r="Y2" s="315"/>
      <c r="Z2" s="313"/>
      <c r="AA2" s="313"/>
      <c r="AB2" s="313"/>
      <c r="AC2" s="313"/>
      <c r="AD2" s="313">
        <f>SUBTOTAL(9,AD6:AD747)</f>
        <v>32365</v>
      </c>
      <c r="AE2" s="313">
        <f t="shared" ref="AE2:AR2" si="0">SUBTOTAL(9,AE6:AE747)</f>
        <v>0</v>
      </c>
      <c r="AF2" s="313">
        <f t="shared" si="0"/>
        <v>4353</v>
      </c>
      <c r="AG2" s="313">
        <f t="shared" si="0"/>
        <v>0</v>
      </c>
      <c r="AH2" s="313">
        <f t="shared" si="0"/>
        <v>3</v>
      </c>
      <c r="AI2" s="313">
        <f t="shared" si="0"/>
        <v>0</v>
      </c>
      <c r="AJ2" s="313">
        <f t="shared" si="0"/>
        <v>21895</v>
      </c>
      <c r="AK2" s="313">
        <f t="shared" si="0"/>
        <v>0</v>
      </c>
      <c r="AL2" s="313">
        <f t="shared" si="0"/>
        <v>1935</v>
      </c>
      <c r="AM2" s="313">
        <f t="shared" si="0"/>
        <v>0</v>
      </c>
      <c r="AN2" s="313">
        <f t="shared" si="0"/>
        <v>1134</v>
      </c>
      <c r="AO2" s="313">
        <f t="shared" si="0"/>
        <v>0</v>
      </c>
      <c r="AP2" s="313">
        <f t="shared" si="0"/>
        <v>7398</v>
      </c>
      <c r="AQ2" s="313">
        <f t="shared" si="0"/>
        <v>1332</v>
      </c>
      <c r="AR2" s="313">
        <f t="shared" si="0"/>
        <v>844</v>
      </c>
      <c r="AS2" s="316"/>
    </row>
    <row r="3" spans="1:45" ht="17.25" customHeight="1">
      <c r="A3" s="601"/>
      <c r="B3" s="602" t="s">
        <v>8131</v>
      </c>
      <c r="C3" s="603" t="s">
        <v>8132</v>
      </c>
      <c r="D3" s="317"/>
      <c r="E3" s="604" t="s">
        <v>8133</v>
      </c>
      <c r="F3" s="605" t="s">
        <v>8134</v>
      </c>
      <c r="G3" s="605"/>
      <c r="H3" s="605"/>
      <c r="I3" s="605"/>
      <c r="J3" s="318" t="s">
        <v>8135</v>
      </c>
      <c r="K3" s="605" t="s">
        <v>8136</v>
      </c>
      <c r="L3" s="605"/>
      <c r="M3" s="605"/>
      <c r="N3" s="605"/>
      <c r="O3" s="605"/>
      <c r="P3" s="605"/>
      <c r="Q3" s="605"/>
      <c r="R3" s="605"/>
      <c r="S3" s="605"/>
      <c r="T3" s="605"/>
      <c r="U3" s="606" t="s">
        <v>8137</v>
      </c>
      <c r="V3" s="606"/>
      <c r="W3" s="606"/>
      <c r="X3" s="606"/>
      <c r="Y3" s="606"/>
      <c r="Z3" s="606"/>
      <c r="AA3" s="606"/>
      <c r="AB3" s="606"/>
      <c r="AC3" s="606"/>
      <c r="AD3" s="319" t="s">
        <v>8138</v>
      </c>
      <c r="AE3" s="605" t="s">
        <v>8139</v>
      </c>
      <c r="AF3" s="605"/>
      <c r="AG3" s="605" t="s">
        <v>8138</v>
      </c>
      <c r="AH3" s="605"/>
      <c r="AI3" s="605"/>
      <c r="AJ3" s="605"/>
      <c r="AK3" s="605"/>
      <c r="AL3" s="605"/>
      <c r="AM3" s="605"/>
      <c r="AN3" s="605"/>
      <c r="AO3" s="605"/>
      <c r="AP3" s="605"/>
      <c r="AQ3" s="607" t="s">
        <v>8140</v>
      </c>
      <c r="AR3" s="605"/>
      <c r="AS3" s="319" t="s">
        <v>8141</v>
      </c>
    </row>
    <row r="4" spans="1:45" ht="17.25" customHeight="1">
      <c r="A4" s="601"/>
      <c r="B4" s="602"/>
      <c r="C4" s="603"/>
      <c r="D4" s="317"/>
      <c r="E4" s="602"/>
      <c r="F4" s="605" t="s">
        <v>8142</v>
      </c>
      <c r="G4" s="605"/>
      <c r="H4" s="605"/>
      <c r="I4" s="605"/>
      <c r="J4" s="318" t="s">
        <v>8135</v>
      </c>
      <c r="K4" s="605" t="s">
        <v>8143</v>
      </c>
      <c r="L4" s="605"/>
      <c r="M4" s="605"/>
      <c r="N4" s="320"/>
      <c r="O4" s="320"/>
      <c r="P4" s="605" t="s">
        <v>8144</v>
      </c>
      <c r="Q4" s="605"/>
      <c r="R4" s="605"/>
      <c r="S4" s="605"/>
      <c r="T4" s="605"/>
      <c r="U4" s="606" t="s">
        <v>8145</v>
      </c>
      <c r="V4" s="606"/>
      <c r="W4" s="606" t="s">
        <v>8146</v>
      </c>
      <c r="X4" s="606"/>
      <c r="Y4" s="606"/>
      <c r="Z4" s="606"/>
      <c r="AA4" s="606"/>
      <c r="AB4" s="606"/>
      <c r="AC4" s="606"/>
      <c r="AD4" s="319" t="s">
        <v>8147</v>
      </c>
      <c r="AE4" s="605" t="s">
        <v>8148</v>
      </c>
      <c r="AF4" s="605"/>
      <c r="AG4" s="605" t="s">
        <v>8148</v>
      </c>
      <c r="AH4" s="605"/>
      <c r="AI4" s="605" t="s">
        <v>8149</v>
      </c>
      <c r="AJ4" s="605"/>
      <c r="AK4" s="605" t="s">
        <v>8150</v>
      </c>
      <c r="AL4" s="605"/>
      <c r="AM4" s="605" t="s">
        <v>8151</v>
      </c>
      <c r="AN4" s="605"/>
      <c r="AO4" s="605" t="s">
        <v>8152</v>
      </c>
      <c r="AP4" s="605"/>
      <c r="AQ4" s="321" t="s">
        <v>8153</v>
      </c>
      <c r="AR4" s="322" t="s">
        <v>8154</v>
      </c>
      <c r="AS4" s="323"/>
    </row>
    <row r="5" spans="1:45" ht="44.25" customHeight="1">
      <c r="A5" s="601"/>
      <c r="B5" s="602"/>
      <c r="C5" s="603"/>
      <c r="D5" s="324" t="s">
        <v>8155</v>
      </c>
      <c r="E5" s="602"/>
      <c r="F5" s="325" t="s">
        <v>8156</v>
      </c>
      <c r="G5" s="326" t="s">
        <v>8157</v>
      </c>
      <c r="H5" s="325" t="s">
        <v>8158</v>
      </c>
      <c r="I5" s="326" t="s">
        <v>8159</v>
      </c>
      <c r="J5" s="327">
        <f>SUBTOTAL(9,J6:J799)</f>
        <v>88</v>
      </c>
      <c r="K5" s="328" t="s">
        <v>8160</v>
      </c>
      <c r="L5" s="328" t="s">
        <v>8161</v>
      </c>
      <c r="M5" s="329" t="s">
        <v>8162</v>
      </c>
      <c r="N5" s="330" t="s">
        <v>8163</v>
      </c>
      <c r="O5" s="331" t="s">
        <v>8164</v>
      </c>
      <c r="P5" s="332" t="s">
        <v>8165</v>
      </c>
      <c r="Q5" s="333" t="s">
        <v>8166</v>
      </c>
      <c r="R5" s="334" t="s">
        <v>8167</v>
      </c>
      <c r="S5" s="335" t="s">
        <v>8168</v>
      </c>
      <c r="T5" s="334" t="s">
        <v>8169</v>
      </c>
      <c r="U5" s="336" t="s">
        <v>8170</v>
      </c>
      <c r="V5" s="337" t="s">
        <v>8171</v>
      </c>
      <c r="W5" s="378" t="s">
        <v>10105</v>
      </c>
      <c r="X5" s="378" t="s">
        <v>10106</v>
      </c>
      <c r="Y5" s="378" t="s">
        <v>10107</v>
      </c>
      <c r="Z5" s="337" t="s">
        <v>8172</v>
      </c>
      <c r="AA5" s="337" t="s">
        <v>8173</v>
      </c>
      <c r="AB5" s="337" t="s">
        <v>8174</v>
      </c>
      <c r="AC5" s="337" t="s">
        <v>8175</v>
      </c>
      <c r="AD5" s="338" t="s">
        <v>8176</v>
      </c>
      <c r="AE5" s="338" t="s">
        <v>8177</v>
      </c>
      <c r="AF5" s="339" t="s">
        <v>8178</v>
      </c>
      <c r="AG5" s="339" t="s">
        <v>8178</v>
      </c>
      <c r="AH5" s="339" t="s">
        <v>8178</v>
      </c>
      <c r="AI5" s="339" t="s">
        <v>8178</v>
      </c>
      <c r="AJ5" s="339" t="s">
        <v>8178</v>
      </c>
      <c r="AK5" s="339" t="s">
        <v>8178</v>
      </c>
      <c r="AL5" s="339" t="s">
        <v>8178</v>
      </c>
      <c r="AM5" s="339" t="s">
        <v>8178</v>
      </c>
      <c r="AN5" s="339" t="s">
        <v>8178</v>
      </c>
      <c r="AO5" s="339" t="s">
        <v>8178</v>
      </c>
      <c r="AP5" s="339" t="s">
        <v>8178</v>
      </c>
      <c r="AQ5" s="340" t="s">
        <v>8178</v>
      </c>
      <c r="AR5" s="339" t="s">
        <v>8178</v>
      </c>
      <c r="AS5" s="341" t="s">
        <v>8179</v>
      </c>
    </row>
    <row r="6" spans="1:45" ht="13.5" hidden="1" customHeight="1">
      <c r="A6" s="304">
        <v>1</v>
      </c>
      <c r="B6" s="342" t="s">
        <v>8180</v>
      </c>
      <c r="C6" s="343" t="s">
        <v>8259</v>
      </c>
      <c r="D6" s="342">
        <v>8251011</v>
      </c>
      <c r="E6" s="343" t="s">
        <v>722</v>
      </c>
      <c r="F6" s="342" t="s">
        <v>8260</v>
      </c>
      <c r="G6" s="342" t="s">
        <v>8196</v>
      </c>
      <c r="H6" s="342"/>
      <c r="I6" s="342"/>
      <c r="J6" s="342">
        <v>1</v>
      </c>
      <c r="K6" s="349" t="s">
        <v>8261</v>
      </c>
      <c r="L6" s="355" t="s">
        <v>8262</v>
      </c>
      <c r="M6" s="346">
        <v>38833</v>
      </c>
      <c r="N6" s="351">
        <v>45812</v>
      </c>
      <c r="O6" s="351"/>
      <c r="P6" s="342">
        <v>579</v>
      </c>
      <c r="Q6" s="342"/>
      <c r="R6" s="342"/>
      <c r="S6" s="342">
        <v>22</v>
      </c>
      <c r="T6" s="342"/>
      <c r="U6" s="342" t="s">
        <v>26</v>
      </c>
      <c r="V6" s="342" t="s">
        <v>7855</v>
      </c>
      <c r="W6" s="347">
        <v>2</v>
      </c>
      <c r="X6" s="342">
        <v>2</v>
      </c>
      <c r="Y6" s="342">
        <v>1</v>
      </c>
      <c r="Z6" s="342"/>
      <c r="AA6" s="342"/>
      <c r="AB6" s="342"/>
      <c r="AC6" s="342"/>
      <c r="AD6" s="342">
        <f t="shared" ref="AD6:AD69" si="1">SUM(AH6:AP6)</f>
        <v>397</v>
      </c>
      <c r="AE6" s="342" t="s">
        <v>8184</v>
      </c>
      <c r="AF6" s="342">
        <v>90</v>
      </c>
      <c r="AG6" s="342" t="s">
        <v>8184</v>
      </c>
      <c r="AH6" s="342">
        <v>21</v>
      </c>
      <c r="AI6" s="342" t="s">
        <v>8149</v>
      </c>
      <c r="AJ6" s="342">
        <v>7</v>
      </c>
      <c r="AK6" s="342" t="s">
        <v>8185</v>
      </c>
      <c r="AL6" s="342">
        <v>3</v>
      </c>
      <c r="AM6" s="342" t="s">
        <v>8186</v>
      </c>
      <c r="AN6" s="342">
        <v>0</v>
      </c>
      <c r="AO6" s="342" t="s">
        <v>8187</v>
      </c>
      <c r="AP6" s="342">
        <v>366</v>
      </c>
      <c r="AQ6" s="347">
        <v>0</v>
      </c>
      <c r="AR6" s="342">
        <v>0</v>
      </c>
      <c r="AS6" s="353"/>
    </row>
    <row r="7" spans="1:45" ht="13.5" hidden="1" customHeight="1">
      <c r="A7" s="304">
        <v>2</v>
      </c>
      <c r="B7" s="342" t="s">
        <v>8180</v>
      </c>
      <c r="C7" s="343" t="s">
        <v>8259</v>
      </c>
      <c r="D7" s="342">
        <v>8191022</v>
      </c>
      <c r="E7" s="343" t="s">
        <v>726</v>
      </c>
      <c r="F7" s="342" t="s">
        <v>8263</v>
      </c>
      <c r="G7" s="342" t="s">
        <v>8196</v>
      </c>
      <c r="H7" s="342"/>
      <c r="I7" s="342"/>
      <c r="J7" s="342">
        <v>1</v>
      </c>
      <c r="K7" s="349" t="s">
        <v>8264</v>
      </c>
      <c r="L7" s="345" t="s">
        <v>8265</v>
      </c>
      <c r="M7" s="346">
        <v>45717</v>
      </c>
      <c r="N7" s="351">
        <v>45810</v>
      </c>
      <c r="O7" s="351"/>
      <c r="P7" s="342">
        <v>439</v>
      </c>
      <c r="Q7" s="347"/>
      <c r="R7" s="342"/>
      <c r="S7" s="342">
        <v>22</v>
      </c>
      <c r="T7" s="342"/>
      <c r="U7" s="342" t="s">
        <v>26</v>
      </c>
      <c r="V7" s="342" t="s">
        <v>7855</v>
      </c>
      <c r="W7" s="347">
        <v>1</v>
      </c>
      <c r="X7" s="342">
        <v>2</v>
      </c>
      <c r="Y7" s="342">
        <v>1</v>
      </c>
      <c r="Z7" s="342"/>
      <c r="AA7" s="342"/>
      <c r="AB7" s="342"/>
      <c r="AC7" s="342"/>
      <c r="AD7" s="342">
        <f t="shared" si="1"/>
        <v>0</v>
      </c>
      <c r="AE7" s="342" t="s">
        <v>8184</v>
      </c>
      <c r="AF7" s="342">
        <v>0</v>
      </c>
      <c r="AG7" s="342" t="s">
        <v>8184</v>
      </c>
      <c r="AH7" s="342">
        <v>0</v>
      </c>
      <c r="AI7" s="342" t="s">
        <v>8149</v>
      </c>
      <c r="AJ7" s="342">
        <v>0</v>
      </c>
      <c r="AK7" s="342" t="s">
        <v>8185</v>
      </c>
      <c r="AL7" s="342">
        <v>0</v>
      </c>
      <c r="AM7" s="342" t="s">
        <v>8186</v>
      </c>
      <c r="AN7" s="342">
        <v>0</v>
      </c>
      <c r="AO7" s="342" t="s">
        <v>8187</v>
      </c>
      <c r="AP7" s="342">
        <v>0</v>
      </c>
      <c r="AQ7" s="347">
        <v>6</v>
      </c>
      <c r="AR7" s="342">
        <v>2</v>
      </c>
      <c r="AS7" s="353"/>
    </row>
    <row r="8" spans="1:45" ht="13.5" hidden="1" customHeight="1">
      <c r="A8" s="304">
        <v>3</v>
      </c>
      <c r="B8" s="342" t="s">
        <v>8180</v>
      </c>
      <c r="C8" s="343" t="s">
        <v>8259</v>
      </c>
      <c r="D8" s="342">
        <v>8222003</v>
      </c>
      <c r="E8" s="343" t="s">
        <v>729</v>
      </c>
      <c r="F8" s="342" t="s">
        <v>8266</v>
      </c>
      <c r="G8" s="342" t="s">
        <v>8196</v>
      </c>
      <c r="H8" s="342"/>
      <c r="I8" s="342"/>
      <c r="J8" s="342">
        <v>1</v>
      </c>
      <c r="K8" s="349" t="s">
        <v>8267</v>
      </c>
      <c r="L8" s="345" t="s">
        <v>8268</v>
      </c>
      <c r="M8" s="346">
        <v>38777</v>
      </c>
      <c r="N8" s="351">
        <v>45812</v>
      </c>
      <c r="O8" s="351"/>
      <c r="P8" s="342">
        <v>662</v>
      </c>
      <c r="Q8" s="342"/>
      <c r="R8" s="342"/>
      <c r="S8" s="342">
        <v>28</v>
      </c>
      <c r="T8" s="342"/>
      <c r="U8" s="342" t="s">
        <v>2353</v>
      </c>
      <c r="V8" s="342" t="s">
        <v>35</v>
      </c>
      <c r="W8" s="347">
        <v>3</v>
      </c>
      <c r="X8" s="342">
        <v>2</v>
      </c>
      <c r="Y8" s="342">
        <v>1</v>
      </c>
      <c r="Z8" s="342"/>
      <c r="AA8" s="342"/>
      <c r="AB8" s="342"/>
      <c r="AC8" s="342"/>
      <c r="AD8" s="342">
        <f t="shared" si="1"/>
        <v>374</v>
      </c>
      <c r="AE8" s="342" t="s">
        <v>8184</v>
      </c>
      <c r="AF8" s="342">
        <v>33</v>
      </c>
      <c r="AG8" s="342" t="s">
        <v>8184</v>
      </c>
      <c r="AH8" s="342">
        <v>0</v>
      </c>
      <c r="AI8" s="342" t="s">
        <v>8149</v>
      </c>
      <c r="AJ8" s="342">
        <v>320</v>
      </c>
      <c r="AK8" s="342" t="s">
        <v>8185</v>
      </c>
      <c r="AL8" s="342">
        <v>0</v>
      </c>
      <c r="AM8" s="342" t="s">
        <v>8186</v>
      </c>
      <c r="AN8" s="342">
        <v>0</v>
      </c>
      <c r="AO8" s="342" t="s">
        <v>8187</v>
      </c>
      <c r="AP8" s="342">
        <v>54</v>
      </c>
      <c r="AQ8" s="347">
        <v>0</v>
      </c>
      <c r="AR8" s="342">
        <v>4</v>
      </c>
      <c r="AS8" s="353"/>
    </row>
    <row r="9" spans="1:45" ht="13.5" hidden="1" customHeight="1">
      <c r="A9" s="304">
        <v>4</v>
      </c>
      <c r="B9" s="342" t="s">
        <v>8180</v>
      </c>
      <c r="C9" s="343" t="s">
        <v>8259</v>
      </c>
      <c r="D9" s="342">
        <v>8222021</v>
      </c>
      <c r="E9" s="343" t="s">
        <v>732</v>
      </c>
      <c r="F9" s="342" t="s">
        <v>8444</v>
      </c>
      <c r="G9" s="342" t="s">
        <v>8196</v>
      </c>
      <c r="H9" s="342"/>
      <c r="I9" s="342"/>
      <c r="J9" s="342">
        <v>1</v>
      </c>
      <c r="K9" s="349" t="s">
        <v>8445</v>
      </c>
      <c r="L9" s="345" t="s">
        <v>8446</v>
      </c>
      <c r="M9" s="346">
        <v>38777</v>
      </c>
      <c r="N9" s="351">
        <v>45810</v>
      </c>
      <c r="O9" s="351"/>
      <c r="P9" s="342">
        <v>382</v>
      </c>
      <c r="Q9" s="342"/>
      <c r="R9" s="342"/>
      <c r="S9" s="342">
        <v>19</v>
      </c>
      <c r="T9" s="342"/>
      <c r="U9" s="342" t="s">
        <v>26</v>
      </c>
      <c r="V9" s="342" t="s">
        <v>35</v>
      </c>
      <c r="W9" s="347">
        <v>3</v>
      </c>
      <c r="X9" s="342">
        <v>2</v>
      </c>
      <c r="Y9" s="342">
        <v>1</v>
      </c>
      <c r="Z9" s="342"/>
      <c r="AA9" s="342"/>
      <c r="AB9" s="342"/>
      <c r="AC9" s="342"/>
      <c r="AD9" s="342">
        <f t="shared" si="1"/>
        <v>310</v>
      </c>
      <c r="AE9" s="342" t="s">
        <v>8184</v>
      </c>
      <c r="AF9" s="342">
        <v>0</v>
      </c>
      <c r="AG9" s="342" t="s">
        <v>8184</v>
      </c>
      <c r="AH9" s="342">
        <v>0</v>
      </c>
      <c r="AI9" s="342" t="s">
        <v>8149</v>
      </c>
      <c r="AJ9" s="342">
        <v>280</v>
      </c>
      <c r="AK9" s="342" t="s">
        <v>8185</v>
      </c>
      <c r="AL9" s="342">
        <v>0</v>
      </c>
      <c r="AM9" s="342" t="s">
        <v>8186</v>
      </c>
      <c r="AN9" s="342">
        <v>30</v>
      </c>
      <c r="AO9" s="342" t="s">
        <v>8187</v>
      </c>
      <c r="AP9" s="342">
        <v>0</v>
      </c>
      <c r="AQ9" s="347">
        <v>9</v>
      </c>
      <c r="AR9" s="342">
        <v>3</v>
      </c>
      <c r="AS9" s="353"/>
    </row>
    <row r="10" spans="1:45" ht="13.5" hidden="1" customHeight="1">
      <c r="A10" s="304">
        <v>5</v>
      </c>
      <c r="B10" s="342" t="s">
        <v>8180</v>
      </c>
      <c r="C10" s="343" t="s">
        <v>8259</v>
      </c>
      <c r="D10" s="342">
        <v>8140032</v>
      </c>
      <c r="E10" s="343" t="s">
        <v>734</v>
      </c>
      <c r="F10" s="342"/>
      <c r="G10" s="342"/>
      <c r="H10" s="342"/>
      <c r="I10" s="342"/>
      <c r="J10" s="342">
        <v>1</v>
      </c>
      <c r="K10" s="349" t="s">
        <v>8643</v>
      </c>
      <c r="L10" s="355" t="s">
        <v>8644</v>
      </c>
      <c r="M10" s="346">
        <v>8553</v>
      </c>
      <c r="N10" s="342"/>
      <c r="O10" s="342"/>
      <c r="P10" s="342">
        <v>332</v>
      </c>
      <c r="Q10" s="342"/>
      <c r="R10" s="342"/>
      <c r="S10" s="342">
        <v>19</v>
      </c>
      <c r="T10" s="342"/>
      <c r="U10" s="357" t="s">
        <v>8203</v>
      </c>
      <c r="V10" s="357" t="s">
        <v>35</v>
      </c>
      <c r="W10" s="347">
        <v>3</v>
      </c>
      <c r="X10" s="342">
        <v>2</v>
      </c>
      <c r="Y10" s="342">
        <v>1</v>
      </c>
      <c r="Z10" s="342"/>
      <c r="AA10" s="342"/>
      <c r="AB10" s="342"/>
      <c r="AC10" s="342"/>
      <c r="AD10" s="342">
        <f t="shared" si="1"/>
        <v>521</v>
      </c>
      <c r="AE10" s="342" t="s">
        <v>8184</v>
      </c>
      <c r="AF10" s="342">
        <v>0</v>
      </c>
      <c r="AG10" s="342" t="s">
        <v>8184</v>
      </c>
      <c r="AH10" s="342">
        <v>0</v>
      </c>
      <c r="AI10" s="342" t="s">
        <v>8149</v>
      </c>
      <c r="AJ10" s="342">
        <v>521</v>
      </c>
      <c r="AK10" s="342" t="s">
        <v>8185</v>
      </c>
      <c r="AL10" s="342">
        <v>0</v>
      </c>
      <c r="AM10" s="342" t="s">
        <v>8186</v>
      </c>
      <c r="AN10" s="342">
        <v>0</v>
      </c>
      <c r="AO10" s="342" t="s">
        <v>8187</v>
      </c>
      <c r="AP10" s="342">
        <v>0</v>
      </c>
      <c r="AQ10" s="347">
        <v>13</v>
      </c>
      <c r="AR10" s="342">
        <v>7</v>
      </c>
      <c r="AS10" s="350"/>
    </row>
    <row r="11" spans="1:45" ht="13.5" hidden="1" customHeight="1">
      <c r="A11" s="304">
        <v>6</v>
      </c>
      <c r="B11" s="342" t="s">
        <v>8180</v>
      </c>
      <c r="C11" s="343" t="s">
        <v>8259</v>
      </c>
      <c r="D11" s="342">
        <v>8261004</v>
      </c>
      <c r="E11" s="343" t="s">
        <v>736</v>
      </c>
      <c r="F11" s="342" t="s">
        <v>9112</v>
      </c>
      <c r="G11" s="342" t="s">
        <v>8196</v>
      </c>
      <c r="H11" s="342"/>
      <c r="I11" s="342"/>
      <c r="J11" s="342">
        <v>1</v>
      </c>
      <c r="K11" s="349" t="s">
        <v>9113</v>
      </c>
      <c r="L11" s="345" t="s">
        <v>9114</v>
      </c>
      <c r="M11" s="346">
        <v>38412</v>
      </c>
      <c r="N11" s="351">
        <v>45812.369143726857</v>
      </c>
      <c r="O11" s="351"/>
      <c r="P11" s="342">
        <v>318</v>
      </c>
      <c r="Q11" s="342"/>
      <c r="R11" s="342"/>
      <c r="S11" s="342">
        <v>18</v>
      </c>
      <c r="T11" s="342"/>
      <c r="U11" s="342" t="s">
        <v>2353</v>
      </c>
      <c r="V11" s="342" t="s">
        <v>35</v>
      </c>
      <c r="W11" s="347">
        <v>3</v>
      </c>
      <c r="X11" s="342">
        <v>2</v>
      </c>
      <c r="Y11" s="342">
        <v>1</v>
      </c>
      <c r="Z11" s="342"/>
      <c r="AA11" s="342"/>
      <c r="AB11" s="342"/>
      <c r="AC11" s="342"/>
      <c r="AD11" s="342">
        <f t="shared" si="1"/>
        <v>217</v>
      </c>
      <c r="AE11" s="342" t="s">
        <v>8184</v>
      </c>
      <c r="AF11" s="342">
        <v>0</v>
      </c>
      <c r="AG11" s="342" t="s">
        <v>8184</v>
      </c>
      <c r="AH11" s="342">
        <v>0</v>
      </c>
      <c r="AI11" s="342" t="s">
        <v>8149</v>
      </c>
      <c r="AJ11" s="342">
        <v>217</v>
      </c>
      <c r="AK11" s="342" t="s">
        <v>8185</v>
      </c>
      <c r="AL11" s="342">
        <v>0</v>
      </c>
      <c r="AM11" s="342" t="s">
        <v>8186</v>
      </c>
      <c r="AN11" s="342">
        <v>0</v>
      </c>
      <c r="AO11" s="342" t="s">
        <v>8187</v>
      </c>
      <c r="AP11" s="342">
        <v>0</v>
      </c>
      <c r="AQ11" s="347">
        <v>3</v>
      </c>
      <c r="AR11" s="342">
        <v>2</v>
      </c>
      <c r="AS11" s="353"/>
    </row>
    <row r="12" spans="1:45" ht="13.5" hidden="1" customHeight="1">
      <c r="A12" s="304">
        <v>7</v>
      </c>
      <c r="B12" s="342" t="s">
        <v>8180</v>
      </c>
      <c r="C12" s="343" t="s">
        <v>8259</v>
      </c>
      <c r="D12" s="342">
        <v>8261016</v>
      </c>
      <c r="E12" s="343" t="s">
        <v>738</v>
      </c>
      <c r="F12" s="342"/>
      <c r="G12" s="342"/>
      <c r="H12" s="342"/>
      <c r="I12" s="342"/>
      <c r="J12" s="342">
        <v>1</v>
      </c>
      <c r="K12" s="349" t="s">
        <v>9242</v>
      </c>
      <c r="L12" s="345" t="s">
        <v>9243</v>
      </c>
      <c r="M12" s="346">
        <v>36586</v>
      </c>
      <c r="N12" s="342"/>
      <c r="O12" s="342"/>
      <c r="P12" s="342">
        <v>514</v>
      </c>
      <c r="Q12" s="342"/>
      <c r="R12" s="342"/>
      <c r="S12" s="342">
        <v>20</v>
      </c>
      <c r="T12" s="342"/>
      <c r="U12" s="342" t="s">
        <v>26</v>
      </c>
      <c r="V12" s="342" t="s">
        <v>35</v>
      </c>
      <c r="W12" s="347">
        <v>3</v>
      </c>
      <c r="X12" s="342">
        <v>2</v>
      </c>
      <c r="Y12" s="342">
        <v>1</v>
      </c>
      <c r="Z12" s="342"/>
      <c r="AA12" s="342"/>
      <c r="AB12" s="342"/>
      <c r="AC12" s="342"/>
      <c r="AD12" s="342">
        <f t="shared" si="1"/>
        <v>460</v>
      </c>
      <c r="AE12" s="342" t="s">
        <v>8184</v>
      </c>
      <c r="AF12" s="342">
        <v>0</v>
      </c>
      <c r="AG12" s="342" t="s">
        <v>8184</v>
      </c>
      <c r="AH12" s="342">
        <v>0</v>
      </c>
      <c r="AI12" s="342" t="s">
        <v>8149</v>
      </c>
      <c r="AJ12" s="342">
        <v>457</v>
      </c>
      <c r="AK12" s="342" t="s">
        <v>8185</v>
      </c>
      <c r="AL12" s="342">
        <v>3</v>
      </c>
      <c r="AM12" s="342" t="s">
        <v>8186</v>
      </c>
      <c r="AN12" s="342">
        <v>0</v>
      </c>
      <c r="AO12" s="342" t="s">
        <v>8187</v>
      </c>
      <c r="AP12" s="342">
        <v>0</v>
      </c>
      <c r="AQ12" s="347">
        <v>8</v>
      </c>
      <c r="AR12" s="342">
        <v>5</v>
      </c>
      <c r="AS12" s="350"/>
    </row>
    <row r="13" spans="1:45" ht="13.5" hidden="1" customHeight="1">
      <c r="A13" s="304">
        <v>8</v>
      </c>
      <c r="B13" s="342" t="s">
        <v>8180</v>
      </c>
      <c r="C13" s="343" t="s">
        <v>8259</v>
      </c>
      <c r="D13" s="342">
        <v>8222022</v>
      </c>
      <c r="E13" s="343" t="s">
        <v>740</v>
      </c>
      <c r="F13" s="342"/>
      <c r="G13" s="342"/>
      <c r="H13" s="342"/>
      <c r="I13" s="342"/>
      <c r="J13" s="342">
        <v>1</v>
      </c>
      <c r="K13" s="349" t="s">
        <v>9244</v>
      </c>
      <c r="L13" s="345" t="s">
        <v>9245</v>
      </c>
      <c r="M13" s="346">
        <v>34947</v>
      </c>
      <c r="N13" s="342"/>
      <c r="O13" s="342"/>
      <c r="P13" s="342">
        <v>303</v>
      </c>
      <c r="Q13" s="342"/>
      <c r="R13" s="342"/>
      <c r="S13" s="342">
        <v>17</v>
      </c>
      <c r="T13" s="342"/>
      <c r="U13" s="342" t="s">
        <v>26</v>
      </c>
      <c r="V13" s="342" t="s">
        <v>7855</v>
      </c>
      <c r="W13" s="347">
        <v>2</v>
      </c>
      <c r="X13" s="342">
        <v>2</v>
      </c>
      <c r="Y13" s="342">
        <v>1</v>
      </c>
      <c r="Z13" s="342"/>
      <c r="AA13" s="342"/>
      <c r="AB13" s="342"/>
      <c r="AC13" s="342"/>
      <c r="AD13" s="342">
        <f t="shared" si="1"/>
        <v>172</v>
      </c>
      <c r="AE13" s="342" t="s">
        <v>8184</v>
      </c>
      <c r="AF13" s="342">
        <v>0</v>
      </c>
      <c r="AG13" s="342" t="s">
        <v>8184</v>
      </c>
      <c r="AH13" s="342">
        <v>0</v>
      </c>
      <c r="AI13" s="342" t="s">
        <v>8149</v>
      </c>
      <c r="AJ13" s="342">
        <v>172</v>
      </c>
      <c r="AK13" s="342" t="s">
        <v>8185</v>
      </c>
      <c r="AL13" s="342">
        <v>0</v>
      </c>
      <c r="AM13" s="342" t="s">
        <v>8186</v>
      </c>
      <c r="AN13" s="342">
        <v>0</v>
      </c>
      <c r="AO13" s="342" t="s">
        <v>8187</v>
      </c>
      <c r="AP13" s="342">
        <v>0</v>
      </c>
      <c r="AQ13" s="347">
        <v>0</v>
      </c>
      <c r="AR13" s="342">
        <v>0</v>
      </c>
      <c r="AS13" s="350"/>
    </row>
    <row r="14" spans="1:45" ht="13.5" hidden="1" customHeight="1">
      <c r="A14" s="304">
        <v>9</v>
      </c>
      <c r="B14" s="342" t="s">
        <v>8180</v>
      </c>
      <c r="C14" s="343" t="s">
        <v>8259</v>
      </c>
      <c r="D14" s="342">
        <v>8140034</v>
      </c>
      <c r="E14" s="343" t="s">
        <v>742</v>
      </c>
      <c r="F14" s="342" t="s">
        <v>9377</v>
      </c>
      <c r="G14" s="342" t="s">
        <v>8196</v>
      </c>
      <c r="H14" s="342"/>
      <c r="I14" s="342"/>
      <c r="J14" s="342">
        <v>1</v>
      </c>
      <c r="K14" s="349" t="s">
        <v>9378</v>
      </c>
      <c r="L14" s="355" t="s">
        <v>9379</v>
      </c>
      <c r="M14" s="346">
        <v>33306</v>
      </c>
      <c r="N14" s="351">
        <v>45812.500548379627</v>
      </c>
      <c r="O14" s="351"/>
      <c r="P14" s="342">
        <v>817</v>
      </c>
      <c r="Q14" s="342"/>
      <c r="R14" s="342"/>
      <c r="S14" s="342">
        <v>31</v>
      </c>
      <c r="T14" s="342"/>
      <c r="U14" s="342" t="s">
        <v>26</v>
      </c>
      <c r="V14" s="357" t="s">
        <v>35</v>
      </c>
      <c r="W14" s="347">
        <v>3</v>
      </c>
      <c r="X14" s="342">
        <v>2</v>
      </c>
      <c r="Y14" s="342">
        <v>1</v>
      </c>
      <c r="Z14" s="342"/>
      <c r="AA14" s="342"/>
      <c r="AB14" s="342"/>
      <c r="AC14" s="342"/>
      <c r="AD14" s="342">
        <f t="shared" si="1"/>
        <v>398</v>
      </c>
      <c r="AE14" s="342" t="s">
        <v>8184</v>
      </c>
      <c r="AF14" s="342">
        <v>111</v>
      </c>
      <c r="AG14" s="342" t="s">
        <v>8184</v>
      </c>
      <c r="AH14" s="342">
        <v>0</v>
      </c>
      <c r="AI14" s="342" t="s">
        <v>8149</v>
      </c>
      <c r="AJ14" s="342">
        <v>74</v>
      </c>
      <c r="AK14" s="342" t="s">
        <v>8185</v>
      </c>
      <c r="AL14" s="342">
        <v>0</v>
      </c>
      <c r="AM14" s="342" t="s">
        <v>8186</v>
      </c>
      <c r="AN14" s="342">
        <v>0</v>
      </c>
      <c r="AO14" s="342" t="s">
        <v>8187</v>
      </c>
      <c r="AP14" s="342">
        <v>324</v>
      </c>
      <c r="AQ14" s="347">
        <v>6</v>
      </c>
      <c r="AR14" s="342">
        <v>13</v>
      </c>
      <c r="AS14" s="350"/>
    </row>
    <row r="15" spans="1:45" ht="13.5" hidden="1" customHeight="1">
      <c r="A15" s="304">
        <v>10</v>
      </c>
      <c r="B15" s="342" t="s">
        <v>8180</v>
      </c>
      <c r="C15" s="343" t="s">
        <v>8259</v>
      </c>
      <c r="D15" s="342">
        <v>8222023</v>
      </c>
      <c r="E15" s="343" t="s">
        <v>744</v>
      </c>
      <c r="F15" s="342" t="s">
        <v>9380</v>
      </c>
      <c r="G15" s="342" t="s">
        <v>8196</v>
      </c>
      <c r="H15" s="342"/>
      <c r="I15" s="342"/>
      <c r="J15" s="342">
        <v>1</v>
      </c>
      <c r="K15" s="349" t="s">
        <v>9381</v>
      </c>
      <c r="L15" s="345" t="s">
        <v>9382</v>
      </c>
      <c r="M15" s="346">
        <v>32752</v>
      </c>
      <c r="N15" s="351">
        <v>45812.421825462967</v>
      </c>
      <c r="O15" s="351"/>
      <c r="P15" s="342">
        <v>606</v>
      </c>
      <c r="Q15" s="342"/>
      <c r="R15" s="342"/>
      <c r="S15" s="342">
        <v>23</v>
      </c>
      <c r="T15" s="342"/>
      <c r="U15" s="342" t="s">
        <v>26</v>
      </c>
      <c r="V15" s="342" t="s">
        <v>35</v>
      </c>
      <c r="W15" s="347">
        <v>3</v>
      </c>
      <c r="X15" s="342">
        <v>2</v>
      </c>
      <c r="Y15" s="342">
        <v>1</v>
      </c>
      <c r="Z15" s="342"/>
      <c r="AA15" s="342"/>
      <c r="AB15" s="342"/>
      <c r="AC15" s="342"/>
      <c r="AD15" s="342">
        <f t="shared" si="1"/>
        <v>657</v>
      </c>
      <c r="AE15" s="342" t="s">
        <v>8184</v>
      </c>
      <c r="AF15" s="342">
        <v>0</v>
      </c>
      <c r="AG15" s="342" t="s">
        <v>8184</v>
      </c>
      <c r="AH15" s="342">
        <v>0</v>
      </c>
      <c r="AI15" s="342" t="s">
        <v>8149</v>
      </c>
      <c r="AJ15" s="342">
        <v>657</v>
      </c>
      <c r="AK15" s="342" t="s">
        <v>8185</v>
      </c>
      <c r="AL15" s="342">
        <v>0</v>
      </c>
      <c r="AM15" s="342" t="s">
        <v>8186</v>
      </c>
      <c r="AN15" s="342">
        <v>0</v>
      </c>
      <c r="AO15" s="342" t="s">
        <v>8187</v>
      </c>
      <c r="AP15" s="342">
        <v>0</v>
      </c>
      <c r="AQ15" s="347">
        <v>2</v>
      </c>
      <c r="AR15" s="342">
        <v>10</v>
      </c>
      <c r="AS15" s="353"/>
    </row>
    <row r="16" spans="1:45" ht="13.5" hidden="1" customHeight="1">
      <c r="A16" s="304">
        <v>11</v>
      </c>
      <c r="B16" s="342" t="s">
        <v>8180</v>
      </c>
      <c r="C16" s="343" t="s">
        <v>8259</v>
      </c>
      <c r="D16" s="342">
        <v>8140378</v>
      </c>
      <c r="E16" s="343" t="s">
        <v>746</v>
      </c>
      <c r="F16" s="342"/>
      <c r="G16" s="342"/>
      <c r="H16" s="342"/>
      <c r="I16" s="342"/>
      <c r="J16" s="342">
        <v>1</v>
      </c>
      <c r="K16" s="349" t="s">
        <v>9383</v>
      </c>
      <c r="L16" s="345" t="s">
        <v>9384</v>
      </c>
      <c r="M16" s="346">
        <v>32758</v>
      </c>
      <c r="N16" s="342"/>
      <c r="O16" s="342"/>
      <c r="P16" s="342">
        <v>894</v>
      </c>
      <c r="Q16" s="342"/>
      <c r="R16" s="342"/>
      <c r="S16" s="342">
        <v>40</v>
      </c>
      <c r="T16" s="342"/>
      <c r="U16" s="342" t="s">
        <v>26</v>
      </c>
      <c r="V16" s="357" t="s">
        <v>8319</v>
      </c>
      <c r="W16" s="347">
        <v>3</v>
      </c>
      <c r="X16" s="342">
        <v>2</v>
      </c>
      <c r="Y16" s="342">
        <v>1</v>
      </c>
      <c r="Z16" s="342"/>
      <c r="AA16" s="342"/>
      <c r="AB16" s="342"/>
      <c r="AC16" s="342"/>
      <c r="AD16" s="342">
        <f t="shared" si="1"/>
        <v>292</v>
      </c>
      <c r="AE16" s="342" t="s">
        <v>8184</v>
      </c>
      <c r="AF16" s="342">
        <v>0</v>
      </c>
      <c r="AG16" s="342" t="s">
        <v>8184</v>
      </c>
      <c r="AH16" s="342">
        <v>0</v>
      </c>
      <c r="AI16" s="342" t="s">
        <v>8149</v>
      </c>
      <c r="AJ16" s="342">
        <v>292</v>
      </c>
      <c r="AK16" s="342" t="s">
        <v>8185</v>
      </c>
      <c r="AL16" s="342">
        <v>0</v>
      </c>
      <c r="AM16" s="342" t="s">
        <v>8186</v>
      </c>
      <c r="AN16" s="342">
        <v>0</v>
      </c>
      <c r="AO16" s="342" t="s">
        <v>8187</v>
      </c>
      <c r="AP16" s="342">
        <v>0</v>
      </c>
      <c r="AQ16" s="347">
        <v>0</v>
      </c>
      <c r="AR16" s="342">
        <v>6</v>
      </c>
      <c r="AS16" s="353"/>
    </row>
    <row r="17" spans="1:45" ht="13.5" hidden="1" customHeight="1">
      <c r="A17" s="304">
        <v>12</v>
      </c>
      <c r="B17" s="342" t="s">
        <v>8180</v>
      </c>
      <c r="C17" s="343" t="s">
        <v>8252</v>
      </c>
      <c r="D17" s="342">
        <v>8222004</v>
      </c>
      <c r="E17" s="343" t="s">
        <v>759</v>
      </c>
      <c r="F17" s="342"/>
      <c r="G17" s="342"/>
      <c r="H17" s="342"/>
      <c r="I17" s="342"/>
      <c r="J17" s="342">
        <v>1</v>
      </c>
      <c r="K17" s="349" t="s">
        <v>10091</v>
      </c>
      <c r="L17" s="345" t="s">
        <v>10092</v>
      </c>
      <c r="M17" s="346">
        <v>13993</v>
      </c>
      <c r="N17" s="342"/>
      <c r="O17" s="342"/>
      <c r="P17" s="342">
        <v>464</v>
      </c>
      <c r="Q17" s="342"/>
      <c r="R17" s="342"/>
      <c r="S17" s="342">
        <v>25</v>
      </c>
      <c r="T17" s="342"/>
      <c r="U17" s="342" t="s">
        <v>26</v>
      </c>
      <c r="V17" s="342" t="s">
        <v>7855</v>
      </c>
      <c r="W17" s="347">
        <v>1</v>
      </c>
      <c r="X17" s="342">
        <v>2</v>
      </c>
      <c r="Y17" s="342">
        <v>1</v>
      </c>
      <c r="Z17" s="342"/>
      <c r="AA17" s="342"/>
      <c r="AB17" s="342"/>
      <c r="AC17" s="342"/>
      <c r="AD17" s="342">
        <f t="shared" si="1"/>
        <v>0</v>
      </c>
      <c r="AE17" s="342" t="s">
        <v>8184</v>
      </c>
      <c r="AF17" s="342"/>
      <c r="AG17" s="342" t="s">
        <v>8184</v>
      </c>
      <c r="AH17" s="342"/>
      <c r="AI17" s="342" t="s">
        <v>8149</v>
      </c>
      <c r="AJ17" s="342"/>
      <c r="AK17" s="342" t="s">
        <v>8185</v>
      </c>
      <c r="AL17" s="342"/>
      <c r="AM17" s="342" t="s">
        <v>8186</v>
      </c>
      <c r="AN17" s="342"/>
      <c r="AO17" s="342" t="s">
        <v>8187</v>
      </c>
      <c r="AP17" s="342"/>
      <c r="AQ17" s="347">
        <v>0</v>
      </c>
      <c r="AR17" s="342">
        <v>3</v>
      </c>
      <c r="AS17" s="353"/>
    </row>
    <row r="18" spans="1:45" ht="13.5" hidden="1" customHeight="1">
      <c r="A18" s="304">
        <v>13</v>
      </c>
      <c r="B18" s="342" t="s">
        <v>8180</v>
      </c>
      <c r="C18" s="343" t="s">
        <v>8252</v>
      </c>
      <c r="D18" s="342">
        <v>8222024</v>
      </c>
      <c r="E18" s="343" t="s">
        <v>794</v>
      </c>
      <c r="F18" s="342"/>
      <c r="G18" s="342"/>
      <c r="H18" s="342"/>
      <c r="I18" s="342"/>
      <c r="J18" s="342">
        <v>1</v>
      </c>
      <c r="K18" s="349" t="s">
        <v>10093</v>
      </c>
      <c r="L18" s="355" t="s">
        <v>10094</v>
      </c>
      <c r="M18" s="346">
        <v>20560</v>
      </c>
      <c r="N18" s="342"/>
      <c r="O18" s="342"/>
      <c r="P18" s="342">
        <v>453</v>
      </c>
      <c r="Q18" s="342"/>
      <c r="R18" s="342"/>
      <c r="S18" s="342">
        <v>19</v>
      </c>
      <c r="T18" s="342"/>
      <c r="U18" s="357" t="s">
        <v>8203</v>
      </c>
      <c r="V18" s="342" t="s">
        <v>7855</v>
      </c>
      <c r="W18" s="347">
        <v>2</v>
      </c>
      <c r="X18" s="342">
        <v>2</v>
      </c>
      <c r="Y18" s="342">
        <v>1</v>
      </c>
      <c r="Z18" s="342"/>
      <c r="AA18" s="342"/>
      <c r="AB18" s="342"/>
      <c r="AC18" s="342"/>
      <c r="AD18" s="342">
        <f t="shared" si="1"/>
        <v>0</v>
      </c>
      <c r="AE18" s="342" t="s">
        <v>8184</v>
      </c>
      <c r="AF18" s="342"/>
      <c r="AG18" s="342" t="s">
        <v>8184</v>
      </c>
      <c r="AH18" s="342"/>
      <c r="AI18" s="342" t="s">
        <v>8149</v>
      </c>
      <c r="AJ18" s="342"/>
      <c r="AK18" s="342" t="s">
        <v>8185</v>
      </c>
      <c r="AL18" s="342"/>
      <c r="AM18" s="342" t="s">
        <v>8186</v>
      </c>
      <c r="AN18" s="342"/>
      <c r="AO18" s="342" t="s">
        <v>8187</v>
      </c>
      <c r="AP18" s="342"/>
      <c r="AQ18" s="347">
        <v>0</v>
      </c>
      <c r="AR18" s="342">
        <v>14</v>
      </c>
      <c r="AS18" s="353"/>
    </row>
    <row r="19" spans="1:45" ht="13.5" hidden="1" customHeight="1">
      <c r="A19" s="304">
        <v>14</v>
      </c>
      <c r="B19" s="342" t="s">
        <v>8180</v>
      </c>
      <c r="C19" s="343" t="s">
        <v>8252</v>
      </c>
      <c r="D19" s="342">
        <v>8222005</v>
      </c>
      <c r="E19" s="343" t="s">
        <v>796</v>
      </c>
      <c r="F19" s="342"/>
      <c r="G19" s="342"/>
      <c r="H19" s="342"/>
      <c r="I19" s="342"/>
      <c r="J19" s="342">
        <v>1</v>
      </c>
      <c r="K19" s="349" t="s">
        <v>10095</v>
      </c>
      <c r="L19" s="345" t="s">
        <v>10094</v>
      </c>
      <c r="M19" s="346">
        <v>19464</v>
      </c>
      <c r="N19" s="342"/>
      <c r="O19" s="342"/>
      <c r="P19" s="342">
        <v>161</v>
      </c>
      <c r="Q19" s="342"/>
      <c r="R19" s="342"/>
      <c r="S19" s="342">
        <v>7</v>
      </c>
      <c r="T19" s="342"/>
      <c r="U19" s="364" t="s">
        <v>10096</v>
      </c>
      <c r="V19" s="342" t="s">
        <v>7855</v>
      </c>
      <c r="W19" s="347">
        <v>0</v>
      </c>
      <c r="X19" s="342">
        <v>2</v>
      </c>
      <c r="Y19" s="342">
        <v>1</v>
      </c>
      <c r="Z19" s="342"/>
      <c r="AA19" s="342"/>
      <c r="AB19" s="342"/>
      <c r="AC19" s="342"/>
      <c r="AD19" s="342">
        <f t="shared" si="1"/>
        <v>0</v>
      </c>
      <c r="AE19" s="342" t="s">
        <v>8184</v>
      </c>
      <c r="AF19" s="342"/>
      <c r="AG19" s="342" t="s">
        <v>8184</v>
      </c>
      <c r="AH19" s="342"/>
      <c r="AI19" s="342" t="s">
        <v>8149</v>
      </c>
      <c r="AJ19" s="342"/>
      <c r="AK19" s="342" t="s">
        <v>8185</v>
      </c>
      <c r="AL19" s="342"/>
      <c r="AM19" s="342" t="s">
        <v>8186</v>
      </c>
      <c r="AN19" s="342"/>
      <c r="AO19" s="342" t="s">
        <v>8187</v>
      </c>
      <c r="AP19" s="342"/>
      <c r="AQ19" s="347">
        <v>8</v>
      </c>
      <c r="AR19" s="342">
        <v>5</v>
      </c>
      <c r="AS19" s="350"/>
    </row>
    <row r="20" spans="1:45" ht="13.5" hidden="1" customHeight="1">
      <c r="A20" s="304">
        <v>15</v>
      </c>
      <c r="B20" s="342" t="s">
        <v>8180</v>
      </c>
      <c r="C20" s="343" t="s">
        <v>8252</v>
      </c>
      <c r="D20" s="342">
        <v>8222025</v>
      </c>
      <c r="E20" s="343" t="s">
        <v>798</v>
      </c>
      <c r="F20" s="342"/>
      <c r="G20" s="342"/>
      <c r="H20" s="342"/>
      <c r="I20" s="342"/>
      <c r="J20" s="342">
        <v>1</v>
      </c>
      <c r="K20" s="349" t="s">
        <v>10097</v>
      </c>
      <c r="L20" s="345" t="s">
        <v>10098</v>
      </c>
      <c r="M20" s="346">
        <v>45536</v>
      </c>
      <c r="N20" s="342"/>
      <c r="O20" s="342"/>
      <c r="P20" s="342">
        <v>70</v>
      </c>
      <c r="Q20" s="342"/>
      <c r="R20" s="342"/>
      <c r="S20" s="342">
        <v>12</v>
      </c>
      <c r="T20" s="342"/>
      <c r="U20" s="358" t="s">
        <v>8203</v>
      </c>
      <c r="V20" s="342" t="s">
        <v>7855</v>
      </c>
      <c r="W20" s="347">
        <v>1</v>
      </c>
      <c r="X20" s="342">
        <v>2</v>
      </c>
      <c r="Y20" s="342">
        <v>1</v>
      </c>
      <c r="Z20" s="342"/>
      <c r="AA20" s="342"/>
      <c r="AB20" s="342"/>
      <c r="AC20" s="342"/>
      <c r="AD20" s="342">
        <f t="shared" si="1"/>
        <v>0</v>
      </c>
      <c r="AE20" s="342" t="s">
        <v>8184</v>
      </c>
      <c r="AF20" s="342"/>
      <c r="AG20" s="342" t="s">
        <v>8184</v>
      </c>
      <c r="AH20" s="342"/>
      <c r="AI20" s="342" t="s">
        <v>8149</v>
      </c>
      <c r="AJ20" s="342"/>
      <c r="AK20" s="342" t="s">
        <v>8185</v>
      </c>
      <c r="AL20" s="342"/>
      <c r="AM20" s="342" t="s">
        <v>8186</v>
      </c>
      <c r="AN20" s="342"/>
      <c r="AO20" s="342" t="s">
        <v>8187</v>
      </c>
      <c r="AP20" s="342"/>
      <c r="AQ20" s="347">
        <v>0</v>
      </c>
      <c r="AR20" s="342">
        <v>7</v>
      </c>
      <c r="AS20" s="350"/>
    </row>
    <row r="21" spans="1:45" ht="13.5" hidden="1" customHeight="1">
      <c r="A21" s="304">
        <v>16</v>
      </c>
      <c r="B21" s="342" t="s">
        <v>8180</v>
      </c>
      <c r="C21" s="343" t="s">
        <v>8252</v>
      </c>
      <c r="D21" s="342">
        <v>8191023</v>
      </c>
      <c r="E21" s="343" t="s">
        <v>748</v>
      </c>
      <c r="F21" s="342" t="s">
        <v>8253</v>
      </c>
      <c r="G21" s="342" t="s">
        <v>8196</v>
      </c>
      <c r="H21" s="342"/>
      <c r="I21" s="342"/>
      <c r="J21" s="342">
        <v>1</v>
      </c>
      <c r="K21" s="349" t="s">
        <v>8254</v>
      </c>
      <c r="L21" s="345" t="s">
        <v>8255</v>
      </c>
      <c r="M21" s="346">
        <v>25490</v>
      </c>
      <c r="N21" s="351">
        <v>45812</v>
      </c>
      <c r="O21" s="351"/>
      <c r="P21" s="342">
        <v>33</v>
      </c>
      <c r="Q21" s="342"/>
      <c r="R21" s="342"/>
      <c r="S21" s="342">
        <v>3</v>
      </c>
      <c r="T21" s="342"/>
      <c r="U21" s="342" t="s">
        <v>2353</v>
      </c>
      <c r="V21" s="342" t="s">
        <v>7855</v>
      </c>
      <c r="W21" s="347">
        <v>2</v>
      </c>
      <c r="X21" s="342">
        <v>2</v>
      </c>
      <c r="Y21" s="342">
        <v>1</v>
      </c>
      <c r="Z21" s="342"/>
      <c r="AA21" s="342"/>
      <c r="AB21" s="342"/>
      <c r="AC21" s="342"/>
      <c r="AD21" s="342">
        <f t="shared" si="1"/>
        <v>53</v>
      </c>
      <c r="AE21" s="342" t="s">
        <v>8184</v>
      </c>
      <c r="AF21" s="342">
        <v>89</v>
      </c>
      <c r="AG21" s="342" t="s">
        <v>8184</v>
      </c>
      <c r="AH21" s="342">
        <v>0</v>
      </c>
      <c r="AI21" s="342" t="s">
        <v>8149</v>
      </c>
      <c r="AJ21" s="342">
        <v>32</v>
      </c>
      <c r="AK21" s="342" t="s">
        <v>8185</v>
      </c>
      <c r="AL21" s="342">
        <v>21</v>
      </c>
      <c r="AM21" s="342" t="s">
        <v>8186</v>
      </c>
      <c r="AN21" s="342">
        <v>0</v>
      </c>
      <c r="AO21" s="342" t="s">
        <v>8187</v>
      </c>
      <c r="AP21" s="342">
        <v>0</v>
      </c>
      <c r="AQ21" s="347">
        <v>1</v>
      </c>
      <c r="AR21" s="342">
        <v>3</v>
      </c>
      <c r="AS21" s="353"/>
    </row>
    <row r="22" spans="1:45" ht="13.5" hidden="1" customHeight="1">
      <c r="A22" s="304">
        <v>17</v>
      </c>
      <c r="B22" s="342" t="s">
        <v>8180</v>
      </c>
      <c r="C22" s="343" t="s">
        <v>8252</v>
      </c>
      <c r="D22" s="342">
        <v>8171020</v>
      </c>
      <c r="E22" s="343" t="s">
        <v>751</v>
      </c>
      <c r="F22" s="342" t="s">
        <v>8256</v>
      </c>
      <c r="G22" s="342" t="s">
        <v>8196</v>
      </c>
      <c r="H22" s="342"/>
      <c r="I22" s="342"/>
      <c r="J22" s="342">
        <v>1</v>
      </c>
      <c r="K22" s="349" t="s">
        <v>8257</v>
      </c>
      <c r="L22" s="345" t="s">
        <v>8258</v>
      </c>
      <c r="M22" s="346">
        <v>16577</v>
      </c>
      <c r="N22" s="351">
        <v>45812</v>
      </c>
      <c r="O22" s="351"/>
      <c r="P22" s="342">
        <v>15</v>
      </c>
      <c r="Q22" s="342"/>
      <c r="R22" s="342"/>
      <c r="S22" s="342">
        <v>6</v>
      </c>
      <c r="T22" s="342"/>
      <c r="U22" s="342" t="s">
        <v>2353</v>
      </c>
      <c r="V22" s="342" t="s">
        <v>7855</v>
      </c>
      <c r="W22" s="347">
        <v>2</v>
      </c>
      <c r="X22" s="342">
        <v>2</v>
      </c>
      <c r="Y22" s="342">
        <v>1</v>
      </c>
      <c r="Z22" s="342"/>
      <c r="AA22" s="342"/>
      <c r="AB22" s="342"/>
      <c r="AC22" s="342"/>
      <c r="AD22" s="342">
        <f t="shared" si="1"/>
        <v>23</v>
      </c>
      <c r="AE22" s="342" t="s">
        <v>8184</v>
      </c>
      <c r="AF22" s="342">
        <v>24</v>
      </c>
      <c r="AG22" s="342" t="s">
        <v>8184</v>
      </c>
      <c r="AH22" s="342">
        <v>0</v>
      </c>
      <c r="AI22" s="342" t="s">
        <v>8149</v>
      </c>
      <c r="AJ22" s="342">
        <v>23</v>
      </c>
      <c r="AK22" s="342" t="s">
        <v>8185</v>
      </c>
      <c r="AL22" s="342">
        <v>0</v>
      </c>
      <c r="AM22" s="342" t="s">
        <v>8186</v>
      </c>
      <c r="AN22" s="342">
        <v>0</v>
      </c>
      <c r="AO22" s="342" t="s">
        <v>8187</v>
      </c>
      <c r="AP22" s="342">
        <v>0</v>
      </c>
      <c r="AQ22" s="347">
        <v>7</v>
      </c>
      <c r="AR22" s="342">
        <v>10</v>
      </c>
      <c r="AS22" s="353"/>
    </row>
    <row r="23" spans="1:45" ht="13.5" hidden="1" customHeight="1">
      <c r="A23" s="304">
        <v>18</v>
      </c>
      <c r="B23" s="342" t="s">
        <v>8180</v>
      </c>
      <c r="C23" s="343" t="s">
        <v>8252</v>
      </c>
      <c r="D23" s="342">
        <v>8181016</v>
      </c>
      <c r="E23" s="343" t="s">
        <v>753</v>
      </c>
      <c r="F23" s="342"/>
      <c r="G23" s="342"/>
      <c r="H23" s="342"/>
      <c r="I23" s="342"/>
      <c r="J23" s="342">
        <v>1</v>
      </c>
      <c r="K23" s="349" t="s">
        <v>8269</v>
      </c>
      <c r="L23" s="345" t="s">
        <v>8270</v>
      </c>
      <c r="M23" s="346">
        <v>7108</v>
      </c>
      <c r="N23" s="342"/>
      <c r="O23" s="342"/>
      <c r="P23" s="342">
        <v>40</v>
      </c>
      <c r="Q23" s="342"/>
      <c r="R23" s="342"/>
      <c r="S23" s="342">
        <v>6</v>
      </c>
      <c r="T23" s="342"/>
      <c r="U23" s="342" t="s">
        <v>2353</v>
      </c>
      <c r="V23" s="342" t="s">
        <v>7855</v>
      </c>
      <c r="W23" s="347">
        <v>2</v>
      </c>
      <c r="X23" s="342">
        <v>2</v>
      </c>
      <c r="Y23" s="342">
        <v>1</v>
      </c>
      <c r="Z23" s="342"/>
      <c r="AA23" s="342"/>
      <c r="AB23" s="342"/>
      <c r="AC23" s="342"/>
      <c r="AD23" s="342">
        <f t="shared" si="1"/>
        <v>102</v>
      </c>
      <c r="AE23" s="342" t="s">
        <v>8184</v>
      </c>
      <c r="AF23" s="342">
        <v>21</v>
      </c>
      <c r="AG23" s="342" t="s">
        <v>8184</v>
      </c>
      <c r="AH23" s="342">
        <v>0</v>
      </c>
      <c r="AI23" s="342" t="s">
        <v>8149</v>
      </c>
      <c r="AJ23" s="342">
        <v>97</v>
      </c>
      <c r="AK23" s="342" t="s">
        <v>8185</v>
      </c>
      <c r="AL23" s="342">
        <v>0</v>
      </c>
      <c r="AM23" s="342" t="s">
        <v>8186</v>
      </c>
      <c r="AN23" s="342">
        <v>0</v>
      </c>
      <c r="AO23" s="342" t="s">
        <v>8187</v>
      </c>
      <c r="AP23" s="342">
        <v>5</v>
      </c>
      <c r="AQ23" s="347">
        <v>11</v>
      </c>
      <c r="AR23" s="342">
        <v>7</v>
      </c>
      <c r="AS23" s="350"/>
    </row>
    <row r="24" spans="1:45" ht="13.5" hidden="1" customHeight="1">
      <c r="A24" s="304">
        <v>19</v>
      </c>
      <c r="B24" s="342" t="s">
        <v>8180</v>
      </c>
      <c r="C24" s="343" t="s">
        <v>8252</v>
      </c>
      <c r="D24" s="342">
        <v>8140360</v>
      </c>
      <c r="E24" s="343" t="s">
        <v>755</v>
      </c>
      <c r="F24" s="342"/>
      <c r="G24" s="342"/>
      <c r="H24" s="342"/>
      <c r="I24" s="342"/>
      <c r="J24" s="342">
        <v>1</v>
      </c>
      <c r="K24" s="349" t="s">
        <v>8295</v>
      </c>
      <c r="L24" s="355" t="s">
        <v>8296</v>
      </c>
      <c r="M24" s="346">
        <v>8167</v>
      </c>
      <c r="N24" s="342"/>
      <c r="O24" s="342"/>
      <c r="P24" s="342">
        <v>496</v>
      </c>
      <c r="Q24" s="342"/>
      <c r="R24" s="342"/>
      <c r="S24" s="342">
        <v>25</v>
      </c>
      <c r="T24" s="342"/>
      <c r="U24" s="342" t="s">
        <v>26</v>
      </c>
      <c r="V24" s="342" t="s">
        <v>7855</v>
      </c>
      <c r="W24" s="347">
        <v>2</v>
      </c>
      <c r="X24" s="342">
        <v>2</v>
      </c>
      <c r="Y24" s="342">
        <v>1</v>
      </c>
      <c r="Z24" s="342"/>
      <c r="AA24" s="342"/>
      <c r="AB24" s="342"/>
      <c r="AC24" s="342"/>
      <c r="AD24" s="342">
        <f t="shared" si="1"/>
        <v>339</v>
      </c>
      <c r="AE24" s="342" t="s">
        <v>8184</v>
      </c>
      <c r="AF24" s="342">
        <v>227</v>
      </c>
      <c r="AG24" s="342" t="s">
        <v>8184</v>
      </c>
      <c r="AH24" s="342">
        <v>0</v>
      </c>
      <c r="AI24" s="342" t="s">
        <v>8149</v>
      </c>
      <c r="AJ24" s="342">
        <v>256</v>
      </c>
      <c r="AK24" s="342" t="s">
        <v>8185</v>
      </c>
      <c r="AL24" s="342">
        <v>22</v>
      </c>
      <c r="AM24" s="342" t="s">
        <v>8186</v>
      </c>
      <c r="AN24" s="342">
        <v>0</v>
      </c>
      <c r="AO24" s="342" t="s">
        <v>8187</v>
      </c>
      <c r="AP24" s="342">
        <v>61</v>
      </c>
      <c r="AQ24" s="347">
        <v>31</v>
      </c>
      <c r="AR24" s="342">
        <v>16</v>
      </c>
      <c r="AS24" s="350"/>
    </row>
    <row r="25" spans="1:45" ht="13.5" hidden="1" customHeight="1">
      <c r="A25" s="304">
        <v>20</v>
      </c>
      <c r="B25" s="342" t="s">
        <v>8180</v>
      </c>
      <c r="C25" s="343" t="s">
        <v>8252</v>
      </c>
      <c r="D25" s="342">
        <v>8222115</v>
      </c>
      <c r="E25" s="343" t="s">
        <v>757</v>
      </c>
      <c r="F25" s="342" t="s">
        <v>8297</v>
      </c>
      <c r="G25" s="342" t="s">
        <v>8196</v>
      </c>
      <c r="H25" s="342"/>
      <c r="I25" s="342"/>
      <c r="J25" s="342">
        <v>1</v>
      </c>
      <c r="K25" s="349" t="s">
        <v>8298</v>
      </c>
      <c r="L25" s="345" t="s">
        <v>8299</v>
      </c>
      <c r="M25" s="346">
        <v>24523</v>
      </c>
      <c r="N25" s="351">
        <v>45818</v>
      </c>
      <c r="O25" s="351"/>
      <c r="P25" s="342">
        <v>123</v>
      </c>
      <c r="Q25" s="342"/>
      <c r="R25" s="342"/>
      <c r="S25" s="342">
        <v>8</v>
      </c>
      <c r="T25" s="342"/>
      <c r="U25" s="342" t="s">
        <v>26</v>
      </c>
      <c r="V25" s="342" t="s">
        <v>7855</v>
      </c>
      <c r="W25" s="347">
        <v>2</v>
      </c>
      <c r="X25" s="342">
        <v>2</v>
      </c>
      <c r="Y25" s="342">
        <v>1</v>
      </c>
      <c r="Z25" s="342"/>
      <c r="AA25" s="342"/>
      <c r="AB25" s="342"/>
      <c r="AC25" s="342"/>
      <c r="AD25" s="342">
        <f t="shared" si="1"/>
        <v>106</v>
      </c>
      <c r="AE25" s="342" t="s">
        <v>8184</v>
      </c>
      <c r="AF25" s="342">
        <v>48</v>
      </c>
      <c r="AG25" s="342" t="s">
        <v>8184</v>
      </c>
      <c r="AH25" s="342">
        <v>2</v>
      </c>
      <c r="AI25" s="342" t="s">
        <v>8149</v>
      </c>
      <c r="AJ25" s="342">
        <v>104</v>
      </c>
      <c r="AK25" s="342" t="s">
        <v>8185</v>
      </c>
      <c r="AL25" s="342">
        <v>0</v>
      </c>
      <c r="AM25" s="342" t="s">
        <v>8186</v>
      </c>
      <c r="AN25" s="342">
        <v>0</v>
      </c>
      <c r="AO25" s="342" t="s">
        <v>8187</v>
      </c>
      <c r="AP25" s="342">
        <v>0</v>
      </c>
      <c r="AQ25" s="347">
        <v>11</v>
      </c>
      <c r="AR25" s="342">
        <v>4</v>
      </c>
      <c r="AS25" s="350"/>
    </row>
    <row r="26" spans="1:45" ht="13.5" hidden="1" customHeight="1">
      <c r="A26" s="304">
        <v>21</v>
      </c>
      <c r="B26" s="342" t="s">
        <v>8180</v>
      </c>
      <c r="C26" s="343" t="s">
        <v>8252</v>
      </c>
      <c r="D26" s="342">
        <v>8261017</v>
      </c>
      <c r="E26" s="343" t="s">
        <v>761</v>
      </c>
      <c r="F26" s="342" t="s">
        <v>8300</v>
      </c>
      <c r="G26" s="342" t="s">
        <v>8196</v>
      </c>
      <c r="H26" s="342"/>
      <c r="I26" s="342"/>
      <c r="J26" s="342">
        <v>1</v>
      </c>
      <c r="K26" s="349" t="s">
        <v>8301</v>
      </c>
      <c r="L26" s="355" t="s">
        <v>8302</v>
      </c>
      <c r="M26" s="346">
        <v>29285</v>
      </c>
      <c r="N26" s="351">
        <v>45812</v>
      </c>
      <c r="O26" s="351"/>
      <c r="P26" s="342">
        <v>393</v>
      </c>
      <c r="Q26" s="342"/>
      <c r="R26" s="342"/>
      <c r="S26" s="342">
        <v>21</v>
      </c>
      <c r="T26" s="342"/>
      <c r="U26" s="342" t="s">
        <v>8203</v>
      </c>
      <c r="V26" s="342" t="s">
        <v>7855</v>
      </c>
      <c r="W26" s="347">
        <v>2</v>
      </c>
      <c r="X26" s="342">
        <v>2</v>
      </c>
      <c r="Y26" s="342">
        <v>1</v>
      </c>
      <c r="Z26" s="342"/>
      <c r="AA26" s="342"/>
      <c r="AB26" s="342"/>
      <c r="AC26" s="342"/>
      <c r="AD26" s="342">
        <f t="shared" si="1"/>
        <v>15</v>
      </c>
      <c r="AE26" s="342" t="s">
        <v>8184</v>
      </c>
      <c r="AF26" s="342">
        <v>0</v>
      </c>
      <c r="AG26" s="342" t="s">
        <v>8184</v>
      </c>
      <c r="AH26" s="342">
        <v>0</v>
      </c>
      <c r="AI26" s="342" t="s">
        <v>8149</v>
      </c>
      <c r="AJ26" s="342">
        <v>8</v>
      </c>
      <c r="AK26" s="342" t="s">
        <v>8185</v>
      </c>
      <c r="AL26" s="342">
        <v>6</v>
      </c>
      <c r="AM26" s="342" t="s">
        <v>8186</v>
      </c>
      <c r="AN26" s="342">
        <v>0</v>
      </c>
      <c r="AO26" s="342" t="s">
        <v>8187</v>
      </c>
      <c r="AP26" s="342">
        <v>1</v>
      </c>
      <c r="AQ26" s="347">
        <v>3</v>
      </c>
      <c r="AR26" s="342">
        <v>2</v>
      </c>
      <c r="AS26" s="350"/>
    </row>
    <row r="27" spans="1:45" ht="13.5" hidden="1" customHeight="1">
      <c r="A27" s="304">
        <v>22</v>
      </c>
      <c r="B27" s="342" t="s">
        <v>8180</v>
      </c>
      <c r="C27" s="343" t="s">
        <v>8252</v>
      </c>
      <c r="D27" s="342">
        <v>8161016</v>
      </c>
      <c r="E27" s="343" t="s">
        <v>763</v>
      </c>
      <c r="F27" s="342"/>
      <c r="G27" s="342"/>
      <c r="H27" s="342"/>
      <c r="I27" s="342"/>
      <c r="J27" s="342">
        <v>1</v>
      </c>
      <c r="K27" s="349" t="s">
        <v>8303</v>
      </c>
      <c r="L27" s="345" t="s">
        <v>8304</v>
      </c>
      <c r="M27" s="346">
        <v>14758</v>
      </c>
      <c r="N27" s="342"/>
      <c r="O27" s="342"/>
      <c r="P27" s="342">
        <v>50</v>
      </c>
      <c r="Q27" s="342"/>
      <c r="R27" s="342"/>
      <c r="S27" s="342">
        <v>7</v>
      </c>
      <c r="T27" s="342"/>
      <c r="U27" s="357" t="s">
        <v>8198</v>
      </c>
      <c r="V27" s="342" t="s">
        <v>7855</v>
      </c>
      <c r="W27" s="347">
        <v>2</v>
      </c>
      <c r="X27" s="342">
        <v>2</v>
      </c>
      <c r="Y27" s="342">
        <v>1</v>
      </c>
      <c r="Z27" s="342"/>
      <c r="AA27" s="342"/>
      <c r="AB27" s="342"/>
      <c r="AC27" s="342"/>
      <c r="AD27" s="342">
        <f t="shared" si="1"/>
        <v>73</v>
      </c>
      <c r="AE27" s="342" t="s">
        <v>8184</v>
      </c>
      <c r="AF27" s="342">
        <v>19</v>
      </c>
      <c r="AG27" s="342" t="s">
        <v>8184</v>
      </c>
      <c r="AH27" s="342">
        <v>0</v>
      </c>
      <c r="AI27" s="342" t="s">
        <v>8149</v>
      </c>
      <c r="AJ27" s="342">
        <v>56</v>
      </c>
      <c r="AK27" s="342" t="s">
        <v>8185</v>
      </c>
      <c r="AL27" s="342">
        <v>17</v>
      </c>
      <c r="AM27" s="342" t="s">
        <v>8186</v>
      </c>
      <c r="AN27" s="342">
        <v>0</v>
      </c>
      <c r="AO27" s="342" t="s">
        <v>8187</v>
      </c>
      <c r="AP27" s="342">
        <v>0</v>
      </c>
      <c r="AQ27" s="347">
        <v>18</v>
      </c>
      <c r="AR27" s="342">
        <v>7</v>
      </c>
      <c r="AS27" s="353"/>
    </row>
    <row r="28" spans="1:45" ht="13.5" hidden="1" customHeight="1">
      <c r="A28" s="304">
        <v>23</v>
      </c>
      <c r="B28" s="342" t="s">
        <v>8180</v>
      </c>
      <c r="C28" s="343" t="s">
        <v>8252</v>
      </c>
      <c r="D28" s="342">
        <v>8161021</v>
      </c>
      <c r="E28" s="343" t="s">
        <v>765</v>
      </c>
      <c r="F28" s="342" t="s">
        <v>8305</v>
      </c>
      <c r="G28" s="342" t="s">
        <v>8196</v>
      </c>
      <c r="H28" s="342"/>
      <c r="I28" s="342"/>
      <c r="J28" s="342">
        <v>1</v>
      </c>
      <c r="K28" s="349" t="s">
        <v>8306</v>
      </c>
      <c r="L28" s="345" t="s">
        <v>8307</v>
      </c>
      <c r="M28" s="346">
        <v>26372</v>
      </c>
      <c r="N28" s="351">
        <v>45818</v>
      </c>
      <c r="O28" s="351"/>
      <c r="P28" s="342">
        <v>190</v>
      </c>
      <c r="Q28" s="342"/>
      <c r="R28" s="342"/>
      <c r="S28" s="342">
        <v>13</v>
      </c>
      <c r="T28" s="342"/>
      <c r="U28" s="357" t="s">
        <v>8203</v>
      </c>
      <c r="V28" s="342" t="s">
        <v>7855</v>
      </c>
      <c r="W28" s="347">
        <v>2</v>
      </c>
      <c r="X28" s="342">
        <v>2</v>
      </c>
      <c r="Y28" s="342">
        <v>1</v>
      </c>
      <c r="Z28" s="342"/>
      <c r="AA28" s="342"/>
      <c r="AB28" s="342"/>
      <c r="AC28" s="342"/>
      <c r="AD28" s="342">
        <f t="shared" si="1"/>
        <v>198</v>
      </c>
      <c r="AE28" s="342" t="s">
        <v>8184</v>
      </c>
      <c r="AF28" s="342">
        <v>28</v>
      </c>
      <c r="AG28" s="342" t="s">
        <v>8184</v>
      </c>
      <c r="AH28" s="342">
        <v>0</v>
      </c>
      <c r="AI28" s="342" t="s">
        <v>8149</v>
      </c>
      <c r="AJ28" s="342">
        <v>0</v>
      </c>
      <c r="AK28" s="342" t="s">
        <v>8185</v>
      </c>
      <c r="AL28" s="342">
        <v>198</v>
      </c>
      <c r="AM28" s="342" t="s">
        <v>8186</v>
      </c>
      <c r="AN28" s="342">
        <v>0</v>
      </c>
      <c r="AO28" s="342" t="s">
        <v>8187</v>
      </c>
      <c r="AP28" s="342">
        <v>0</v>
      </c>
      <c r="AQ28" s="347">
        <v>4</v>
      </c>
      <c r="AR28" s="342">
        <v>3</v>
      </c>
      <c r="AS28" s="350"/>
    </row>
    <row r="29" spans="1:45" ht="13.5" hidden="1" customHeight="1">
      <c r="A29" s="304">
        <v>24</v>
      </c>
      <c r="B29" s="342" t="s">
        <v>8180</v>
      </c>
      <c r="C29" s="343" t="s">
        <v>8252</v>
      </c>
      <c r="D29" s="342">
        <v>8140237</v>
      </c>
      <c r="E29" s="343" t="s">
        <v>767</v>
      </c>
      <c r="F29" s="342" t="s">
        <v>8308</v>
      </c>
      <c r="G29" s="342" t="s">
        <v>8196</v>
      </c>
      <c r="H29" s="342"/>
      <c r="I29" s="342"/>
      <c r="J29" s="342">
        <v>1</v>
      </c>
      <c r="K29" s="349" t="s">
        <v>8309</v>
      </c>
      <c r="L29" s="345" t="s">
        <v>8310</v>
      </c>
      <c r="M29" s="346">
        <v>16735</v>
      </c>
      <c r="N29" s="351">
        <v>45813</v>
      </c>
      <c r="O29" s="351"/>
      <c r="P29" s="342">
        <v>74</v>
      </c>
      <c r="Q29" s="342"/>
      <c r="R29" s="342"/>
      <c r="S29" s="342">
        <v>7</v>
      </c>
      <c r="T29" s="342"/>
      <c r="U29" s="357" t="s">
        <v>8198</v>
      </c>
      <c r="V29" s="342" t="s">
        <v>7855</v>
      </c>
      <c r="W29" s="347">
        <v>2</v>
      </c>
      <c r="X29" s="342">
        <v>2</v>
      </c>
      <c r="Y29" s="342">
        <v>1</v>
      </c>
      <c r="Z29" s="342"/>
      <c r="AA29" s="342"/>
      <c r="AB29" s="342"/>
      <c r="AC29" s="342"/>
      <c r="AD29" s="342">
        <f t="shared" si="1"/>
        <v>85</v>
      </c>
      <c r="AE29" s="342" t="s">
        <v>8184</v>
      </c>
      <c r="AF29" s="342">
        <v>45</v>
      </c>
      <c r="AG29" s="342" t="s">
        <v>8184</v>
      </c>
      <c r="AH29" s="342">
        <v>44</v>
      </c>
      <c r="AI29" s="342" t="s">
        <v>8149</v>
      </c>
      <c r="AJ29" s="342">
        <v>41</v>
      </c>
      <c r="AK29" s="342" t="s">
        <v>8185</v>
      </c>
      <c r="AL29" s="342">
        <v>0</v>
      </c>
      <c r="AM29" s="342" t="s">
        <v>8186</v>
      </c>
      <c r="AN29" s="342">
        <v>0</v>
      </c>
      <c r="AO29" s="342" t="s">
        <v>8187</v>
      </c>
      <c r="AP29" s="342">
        <v>0</v>
      </c>
      <c r="AQ29" s="347">
        <v>21</v>
      </c>
      <c r="AR29" s="342">
        <v>14</v>
      </c>
      <c r="AS29" s="353"/>
    </row>
    <row r="30" spans="1:45" ht="13.5" hidden="1" customHeight="1">
      <c r="A30" s="304">
        <v>25</v>
      </c>
      <c r="B30" s="342" t="s">
        <v>8180</v>
      </c>
      <c r="C30" s="343" t="s">
        <v>8252</v>
      </c>
      <c r="D30" s="342">
        <v>8222124</v>
      </c>
      <c r="E30" s="343" t="s">
        <v>769</v>
      </c>
      <c r="F30" s="342"/>
      <c r="G30" s="342"/>
      <c r="H30" s="342"/>
      <c r="I30" s="342"/>
      <c r="J30" s="342">
        <v>1</v>
      </c>
      <c r="K30" s="349" t="s">
        <v>8311</v>
      </c>
      <c r="L30" s="345" t="s">
        <v>8312</v>
      </c>
      <c r="M30" s="346">
        <v>24819</v>
      </c>
      <c r="N30" s="342"/>
      <c r="O30" s="342"/>
      <c r="P30" s="342">
        <v>214</v>
      </c>
      <c r="Q30" s="342"/>
      <c r="R30" s="342"/>
      <c r="S30" s="342">
        <v>9</v>
      </c>
      <c r="T30" s="342"/>
      <c r="U30" s="357" t="s">
        <v>8203</v>
      </c>
      <c r="V30" s="342" t="s">
        <v>7855</v>
      </c>
      <c r="W30" s="347">
        <v>2</v>
      </c>
      <c r="X30" s="342">
        <v>2</v>
      </c>
      <c r="Y30" s="342">
        <v>1</v>
      </c>
      <c r="Z30" s="342"/>
      <c r="AA30" s="342"/>
      <c r="AB30" s="342"/>
      <c r="AC30" s="342"/>
      <c r="AD30" s="342">
        <f t="shared" si="1"/>
        <v>34</v>
      </c>
      <c r="AE30" s="342" t="s">
        <v>8184</v>
      </c>
      <c r="AF30" s="342">
        <v>52</v>
      </c>
      <c r="AG30" s="342" t="s">
        <v>8184</v>
      </c>
      <c r="AH30" s="342">
        <v>0</v>
      </c>
      <c r="AI30" s="342" t="s">
        <v>8149</v>
      </c>
      <c r="AJ30" s="342">
        <v>34</v>
      </c>
      <c r="AK30" s="342" t="s">
        <v>8185</v>
      </c>
      <c r="AL30" s="342">
        <v>0</v>
      </c>
      <c r="AM30" s="342" t="s">
        <v>8186</v>
      </c>
      <c r="AN30" s="342">
        <v>0</v>
      </c>
      <c r="AO30" s="342" t="s">
        <v>8187</v>
      </c>
      <c r="AP30" s="342">
        <v>0</v>
      </c>
      <c r="AQ30" s="347">
        <v>30</v>
      </c>
      <c r="AR30" s="342">
        <v>0</v>
      </c>
      <c r="AS30" s="353"/>
    </row>
    <row r="31" spans="1:45" ht="13.5" hidden="1" customHeight="1">
      <c r="A31" s="304">
        <v>26</v>
      </c>
      <c r="B31" s="342" t="s">
        <v>8180</v>
      </c>
      <c r="C31" s="343" t="s">
        <v>8252</v>
      </c>
      <c r="D31" s="342">
        <v>8222119</v>
      </c>
      <c r="E31" s="343" t="s">
        <v>771</v>
      </c>
      <c r="F31" s="342" t="s">
        <v>8313</v>
      </c>
      <c r="G31" s="342" t="s">
        <v>8196</v>
      </c>
      <c r="H31" s="342"/>
      <c r="I31" s="342"/>
      <c r="J31" s="342">
        <v>1</v>
      </c>
      <c r="K31" s="349" t="s">
        <v>8314</v>
      </c>
      <c r="L31" s="355" t="s">
        <v>8315</v>
      </c>
      <c r="M31" s="346">
        <v>12126</v>
      </c>
      <c r="N31" s="351">
        <v>45812</v>
      </c>
      <c r="O31" s="351"/>
      <c r="P31" s="342">
        <v>259</v>
      </c>
      <c r="Q31" s="342"/>
      <c r="R31" s="342"/>
      <c r="S31" s="342">
        <v>18</v>
      </c>
      <c r="T31" s="342"/>
      <c r="U31" s="342" t="s">
        <v>26</v>
      </c>
      <c r="V31" s="342" t="s">
        <v>8316</v>
      </c>
      <c r="W31" s="347">
        <v>2</v>
      </c>
      <c r="X31" s="342">
        <v>2</v>
      </c>
      <c r="Y31" s="342">
        <v>1</v>
      </c>
      <c r="Z31" s="342"/>
      <c r="AA31" s="342"/>
      <c r="AB31" s="342"/>
      <c r="AC31" s="342"/>
      <c r="AD31" s="342">
        <f t="shared" si="1"/>
        <v>309</v>
      </c>
      <c r="AE31" s="342" t="s">
        <v>8184</v>
      </c>
      <c r="AF31" s="342">
        <v>157</v>
      </c>
      <c r="AG31" s="342" t="s">
        <v>8184</v>
      </c>
      <c r="AH31" s="342">
        <v>0</v>
      </c>
      <c r="AI31" s="342" t="s">
        <v>8149</v>
      </c>
      <c r="AJ31" s="342">
        <v>308</v>
      </c>
      <c r="AK31" s="342" t="s">
        <v>8185</v>
      </c>
      <c r="AL31" s="342">
        <v>1</v>
      </c>
      <c r="AM31" s="342" t="s">
        <v>8186</v>
      </c>
      <c r="AN31" s="342">
        <v>0</v>
      </c>
      <c r="AO31" s="342" t="s">
        <v>8187</v>
      </c>
      <c r="AP31" s="342">
        <v>0</v>
      </c>
      <c r="AQ31" s="347">
        <v>3</v>
      </c>
      <c r="AR31" s="342">
        <v>16</v>
      </c>
      <c r="AS31" s="350"/>
    </row>
    <row r="32" spans="1:45" ht="13.5" hidden="1" customHeight="1">
      <c r="A32" s="304">
        <v>27</v>
      </c>
      <c r="B32" s="342" t="s">
        <v>8180</v>
      </c>
      <c r="C32" s="343" t="s">
        <v>8252</v>
      </c>
      <c r="D32" s="342">
        <v>8161022</v>
      </c>
      <c r="E32" s="343" t="s">
        <v>773</v>
      </c>
      <c r="F32" s="342"/>
      <c r="G32" s="342"/>
      <c r="H32" s="342"/>
      <c r="I32" s="342"/>
      <c r="J32" s="342">
        <v>1</v>
      </c>
      <c r="K32" s="349" t="s">
        <v>8317</v>
      </c>
      <c r="L32" s="345" t="s">
        <v>8318</v>
      </c>
      <c r="M32" s="346">
        <v>37408</v>
      </c>
      <c r="N32" s="342"/>
      <c r="O32" s="342"/>
      <c r="P32" s="342">
        <v>1072</v>
      </c>
      <c r="Q32" s="342"/>
      <c r="R32" s="342"/>
      <c r="S32" s="342">
        <v>45</v>
      </c>
      <c r="T32" s="342"/>
      <c r="U32" s="342" t="s">
        <v>26</v>
      </c>
      <c r="V32" s="357" t="s">
        <v>8319</v>
      </c>
      <c r="W32" s="347">
        <v>3</v>
      </c>
      <c r="X32" s="342">
        <v>2</v>
      </c>
      <c r="Y32" s="342">
        <v>1</v>
      </c>
      <c r="Z32" s="342"/>
      <c r="AA32" s="342"/>
      <c r="AB32" s="342"/>
      <c r="AC32" s="342"/>
      <c r="AD32" s="342">
        <f t="shared" si="1"/>
        <v>426</v>
      </c>
      <c r="AE32" s="342" t="s">
        <v>8184</v>
      </c>
      <c r="AF32" s="342">
        <v>67</v>
      </c>
      <c r="AG32" s="342" t="s">
        <v>8184</v>
      </c>
      <c r="AH32" s="342">
        <v>1</v>
      </c>
      <c r="AI32" s="342" t="s">
        <v>8149</v>
      </c>
      <c r="AJ32" s="342">
        <v>404</v>
      </c>
      <c r="AK32" s="342" t="s">
        <v>8185</v>
      </c>
      <c r="AL32" s="342">
        <v>0</v>
      </c>
      <c r="AM32" s="342" t="s">
        <v>8186</v>
      </c>
      <c r="AN32" s="342">
        <v>0</v>
      </c>
      <c r="AO32" s="342" t="s">
        <v>8187</v>
      </c>
      <c r="AP32" s="342">
        <v>21</v>
      </c>
      <c r="AQ32" s="347">
        <v>8</v>
      </c>
      <c r="AR32" s="342">
        <v>4</v>
      </c>
      <c r="AS32" s="353"/>
    </row>
    <row r="33" spans="1:45" ht="13.5" hidden="1" customHeight="1">
      <c r="A33" s="304">
        <v>28</v>
      </c>
      <c r="B33" s="342" t="s">
        <v>8180</v>
      </c>
      <c r="C33" s="343" t="s">
        <v>8252</v>
      </c>
      <c r="D33" s="342">
        <v>8291018</v>
      </c>
      <c r="E33" s="343" t="s">
        <v>775</v>
      </c>
      <c r="F33" s="342"/>
      <c r="G33" s="342"/>
      <c r="H33" s="342"/>
      <c r="I33" s="342"/>
      <c r="J33" s="342">
        <v>1</v>
      </c>
      <c r="K33" s="349" t="s">
        <v>8320</v>
      </c>
      <c r="L33" s="355" t="s">
        <v>8321</v>
      </c>
      <c r="M33" s="346">
        <v>10349</v>
      </c>
      <c r="N33" s="342"/>
      <c r="O33" s="342"/>
      <c r="P33" s="342">
        <v>408</v>
      </c>
      <c r="Q33" s="342"/>
      <c r="R33" s="342"/>
      <c r="S33" s="342">
        <v>22</v>
      </c>
      <c r="T33" s="342"/>
      <c r="U33" s="342" t="s">
        <v>26</v>
      </c>
      <c r="V33" s="357" t="s">
        <v>7855</v>
      </c>
      <c r="W33" s="347">
        <v>2</v>
      </c>
      <c r="X33" s="342">
        <v>2</v>
      </c>
      <c r="Y33" s="342">
        <v>1</v>
      </c>
      <c r="Z33" s="342"/>
      <c r="AA33" s="342"/>
      <c r="AB33" s="342"/>
      <c r="AC33" s="342"/>
      <c r="AD33" s="342">
        <f t="shared" si="1"/>
        <v>10</v>
      </c>
      <c r="AE33" s="342" t="s">
        <v>8184</v>
      </c>
      <c r="AF33" s="342">
        <v>11</v>
      </c>
      <c r="AG33" s="342" t="s">
        <v>8184</v>
      </c>
      <c r="AH33" s="342">
        <v>0</v>
      </c>
      <c r="AI33" s="342" t="s">
        <v>8149</v>
      </c>
      <c r="AJ33" s="342">
        <v>6</v>
      </c>
      <c r="AK33" s="342" t="s">
        <v>8185</v>
      </c>
      <c r="AL33" s="342">
        <v>0</v>
      </c>
      <c r="AM33" s="342" t="s">
        <v>8186</v>
      </c>
      <c r="AN33" s="342">
        <v>0</v>
      </c>
      <c r="AO33" s="342" t="s">
        <v>8187</v>
      </c>
      <c r="AP33" s="342">
        <v>4</v>
      </c>
      <c r="AQ33" s="347">
        <v>37</v>
      </c>
      <c r="AR33" s="342">
        <v>10</v>
      </c>
      <c r="AS33" s="350"/>
    </row>
    <row r="34" spans="1:45" ht="13.5" hidden="1" customHeight="1">
      <c r="A34" s="304">
        <v>29</v>
      </c>
      <c r="B34" s="342" t="s">
        <v>8180</v>
      </c>
      <c r="C34" s="343" t="s">
        <v>8252</v>
      </c>
      <c r="D34" s="342">
        <v>8281013</v>
      </c>
      <c r="E34" s="343" t="s">
        <v>777</v>
      </c>
      <c r="F34" s="342" t="s">
        <v>8322</v>
      </c>
      <c r="G34" s="342" t="s">
        <v>8196</v>
      </c>
      <c r="H34" s="342"/>
      <c r="I34" s="342"/>
      <c r="J34" s="342">
        <v>1</v>
      </c>
      <c r="K34" s="349" t="s">
        <v>8323</v>
      </c>
      <c r="L34" s="345" t="s">
        <v>8324</v>
      </c>
      <c r="M34" s="346">
        <v>10349</v>
      </c>
      <c r="N34" s="351">
        <v>45812</v>
      </c>
      <c r="O34" s="351"/>
      <c r="P34" s="342">
        <v>551</v>
      </c>
      <c r="Q34" s="342"/>
      <c r="R34" s="342"/>
      <c r="S34" s="342">
        <v>22</v>
      </c>
      <c r="T34" s="342"/>
      <c r="U34" s="342" t="s">
        <v>26</v>
      </c>
      <c r="V34" s="357" t="s">
        <v>8325</v>
      </c>
      <c r="W34" s="347">
        <v>3</v>
      </c>
      <c r="X34" s="342">
        <v>2</v>
      </c>
      <c r="Y34" s="342">
        <v>1</v>
      </c>
      <c r="Z34" s="342"/>
      <c r="AA34" s="342"/>
      <c r="AB34" s="342"/>
      <c r="AC34" s="342"/>
      <c r="AD34" s="342">
        <f t="shared" si="1"/>
        <v>455</v>
      </c>
      <c r="AE34" s="342" t="s">
        <v>8184</v>
      </c>
      <c r="AF34" s="342">
        <v>126</v>
      </c>
      <c r="AG34" s="342" t="s">
        <v>8184</v>
      </c>
      <c r="AH34" s="342">
        <v>0</v>
      </c>
      <c r="AI34" s="342" t="s">
        <v>8149</v>
      </c>
      <c r="AJ34" s="342">
        <v>260</v>
      </c>
      <c r="AK34" s="342" t="s">
        <v>8185</v>
      </c>
      <c r="AL34" s="342">
        <v>195</v>
      </c>
      <c r="AM34" s="342" t="s">
        <v>8186</v>
      </c>
      <c r="AN34" s="342">
        <v>0</v>
      </c>
      <c r="AO34" s="342" t="s">
        <v>8187</v>
      </c>
      <c r="AP34" s="342">
        <v>0</v>
      </c>
      <c r="AQ34" s="347">
        <v>0</v>
      </c>
      <c r="AR34" s="342">
        <v>2</v>
      </c>
      <c r="AS34" s="350"/>
    </row>
    <row r="35" spans="1:45" ht="13.5" hidden="1" customHeight="1">
      <c r="A35" s="304">
        <v>30</v>
      </c>
      <c r="B35" s="342" t="s">
        <v>8180</v>
      </c>
      <c r="C35" s="343" t="s">
        <v>8252</v>
      </c>
      <c r="D35" s="342">
        <v>8291004</v>
      </c>
      <c r="E35" s="343" t="s">
        <v>779</v>
      </c>
      <c r="F35" s="342" t="s">
        <v>8326</v>
      </c>
      <c r="G35" s="342" t="s">
        <v>8196</v>
      </c>
      <c r="H35" s="342"/>
      <c r="I35" s="342"/>
      <c r="J35" s="342">
        <v>1</v>
      </c>
      <c r="K35" s="349" t="s">
        <v>8327</v>
      </c>
      <c r="L35" s="355" t="s">
        <v>8328</v>
      </c>
      <c r="M35" s="346">
        <v>2480</v>
      </c>
      <c r="N35" s="351">
        <v>45812</v>
      </c>
      <c r="O35" s="351"/>
      <c r="P35" s="342">
        <v>348</v>
      </c>
      <c r="Q35" s="342"/>
      <c r="R35" s="342"/>
      <c r="S35" s="342">
        <v>18</v>
      </c>
      <c r="T35" s="342"/>
      <c r="U35" s="342" t="s">
        <v>26</v>
      </c>
      <c r="V35" s="357" t="s">
        <v>7855</v>
      </c>
      <c r="W35" s="347">
        <v>2</v>
      </c>
      <c r="X35" s="342">
        <v>2</v>
      </c>
      <c r="Y35" s="342">
        <v>1</v>
      </c>
      <c r="Z35" s="342"/>
      <c r="AA35" s="342"/>
      <c r="AB35" s="342"/>
      <c r="AC35" s="342"/>
      <c r="AD35" s="342">
        <f t="shared" si="1"/>
        <v>178</v>
      </c>
      <c r="AE35" s="342" t="s">
        <v>8184</v>
      </c>
      <c r="AF35" s="342">
        <v>110</v>
      </c>
      <c r="AG35" s="342" t="s">
        <v>8184</v>
      </c>
      <c r="AH35" s="342">
        <v>12</v>
      </c>
      <c r="AI35" s="342" t="s">
        <v>8149</v>
      </c>
      <c r="AJ35" s="342">
        <v>155</v>
      </c>
      <c r="AK35" s="342" t="s">
        <v>8185</v>
      </c>
      <c r="AL35" s="342">
        <v>3</v>
      </c>
      <c r="AM35" s="342" t="s">
        <v>8186</v>
      </c>
      <c r="AN35" s="342">
        <v>0</v>
      </c>
      <c r="AO35" s="342" t="s">
        <v>8187</v>
      </c>
      <c r="AP35" s="342">
        <v>8</v>
      </c>
      <c r="AQ35" s="347">
        <v>13</v>
      </c>
      <c r="AR35" s="342">
        <v>4</v>
      </c>
      <c r="AS35" s="353"/>
    </row>
    <row r="36" spans="1:45" ht="13.5" hidden="1" customHeight="1">
      <c r="A36" s="304">
        <v>31</v>
      </c>
      <c r="B36" s="342" t="s">
        <v>8180</v>
      </c>
      <c r="C36" s="343" t="s">
        <v>8252</v>
      </c>
      <c r="D36" s="342">
        <v>8291019</v>
      </c>
      <c r="E36" s="343" t="s">
        <v>781</v>
      </c>
      <c r="F36" s="342" t="s">
        <v>8329</v>
      </c>
      <c r="G36" s="342" t="s">
        <v>8196</v>
      </c>
      <c r="H36" s="342"/>
      <c r="I36" s="342"/>
      <c r="J36" s="342">
        <v>1</v>
      </c>
      <c r="K36" s="349" t="s">
        <v>8330</v>
      </c>
      <c r="L36" s="345" t="s">
        <v>8331</v>
      </c>
      <c r="M36" s="346">
        <v>2480</v>
      </c>
      <c r="N36" s="351">
        <v>45818</v>
      </c>
      <c r="O36" s="351"/>
      <c r="P36" s="342">
        <v>133</v>
      </c>
      <c r="Q36" s="342"/>
      <c r="R36" s="342"/>
      <c r="S36" s="342">
        <v>6</v>
      </c>
      <c r="T36" s="342"/>
      <c r="U36" s="357" t="s">
        <v>8332</v>
      </c>
      <c r="V36" s="342" t="s">
        <v>7855</v>
      </c>
      <c r="W36" s="347">
        <v>2</v>
      </c>
      <c r="X36" s="342">
        <v>2</v>
      </c>
      <c r="Y36" s="342">
        <v>1</v>
      </c>
      <c r="Z36" s="342"/>
      <c r="AA36" s="342"/>
      <c r="AB36" s="342"/>
      <c r="AC36" s="342"/>
      <c r="AD36" s="342">
        <f t="shared" si="1"/>
        <v>170</v>
      </c>
      <c r="AE36" s="342" t="s">
        <v>8184</v>
      </c>
      <c r="AF36" s="342">
        <v>0</v>
      </c>
      <c r="AG36" s="342" t="s">
        <v>8184</v>
      </c>
      <c r="AH36" s="342">
        <v>0</v>
      </c>
      <c r="AI36" s="342" t="s">
        <v>8149</v>
      </c>
      <c r="AJ36" s="342">
        <v>170</v>
      </c>
      <c r="AK36" s="342" t="s">
        <v>8185</v>
      </c>
      <c r="AL36" s="342">
        <v>0</v>
      </c>
      <c r="AM36" s="342" t="s">
        <v>8186</v>
      </c>
      <c r="AN36" s="342">
        <v>0</v>
      </c>
      <c r="AO36" s="342" t="s">
        <v>8187</v>
      </c>
      <c r="AP36" s="342">
        <v>0</v>
      </c>
      <c r="AQ36" s="347">
        <v>8</v>
      </c>
      <c r="AR36" s="342">
        <v>3</v>
      </c>
      <c r="AS36" s="353"/>
    </row>
    <row r="37" spans="1:45" ht="13.5" hidden="1" customHeight="1">
      <c r="A37" s="304">
        <v>32</v>
      </c>
      <c r="B37" s="342" t="s">
        <v>8180</v>
      </c>
      <c r="C37" s="343" t="s">
        <v>8252</v>
      </c>
      <c r="D37" s="342">
        <v>8271004</v>
      </c>
      <c r="E37" s="343" t="s">
        <v>783</v>
      </c>
      <c r="F37" s="342" t="s">
        <v>8333</v>
      </c>
      <c r="G37" s="342" t="s">
        <v>8196</v>
      </c>
      <c r="H37" s="342"/>
      <c r="I37" s="342"/>
      <c r="J37" s="342">
        <v>1</v>
      </c>
      <c r="K37" s="349" t="s">
        <v>8334</v>
      </c>
      <c r="L37" s="345" t="s">
        <v>8335</v>
      </c>
      <c r="M37" s="346">
        <v>30763</v>
      </c>
      <c r="N37" s="351">
        <v>45817</v>
      </c>
      <c r="O37" s="351"/>
      <c r="P37" s="342">
        <v>106</v>
      </c>
      <c r="Q37" s="342"/>
      <c r="R37" s="342"/>
      <c r="S37" s="342">
        <v>25</v>
      </c>
      <c r="T37" s="342"/>
      <c r="U37" s="357" t="s">
        <v>8203</v>
      </c>
      <c r="V37" s="342" t="s">
        <v>7855</v>
      </c>
      <c r="W37" s="347">
        <v>2</v>
      </c>
      <c r="X37" s="342">
        <v>2</v>
      </c>
      <c r="Y37" s="342">
        <v>1</v>
      </c>
      <c r="Z37" s="342"/>
      <c r="AA37" s="342"/>
      <c r="AB37" s="342"/>
      <c r="AC37" s="342"/>
      <c r="AD37" s="342">
        <f t="shared" si="1"/>
        <v>15</v>
      </c>
      <c r="AE37" s="342" t="s">
        <v>8184</v>
      </c>
      <c r="AF37" s="342">
        <v>0</v>
      </c>
      <c r="AG37" s="342" t="s">
        <v>8184</v>
      </c>
      <c r="AH37" s="342">
        <v>0</v>
      </c>
      <c r="AI37" s="342" t="s">
        <v>8149</v>
      </c>
      <c r="AJ37" s="342">
        <v>8</v>
      </c>
      <c r="AK37" s="342" t="s">
        <v>8185</v>
      </c>
      <c r="AL37" s="342">
        <v>6</v>
      </c>
      <c r="AM37" s="342" t="s">
        <v>8186</v>
      </c>
      <c r="AN37" s="342">
        <v>0</v>
      </c>
      <c r="AO37" s="342" t="s">
        <v>8187</v>
      </c>
      <c r="AP37" s="342">
        <v>1</v>
      </c>
      <c r="AQ37" s="347">
        <v>11</v>
      </c>
      <c r="AR37" s="342">
        <v>3</v>
      </c>
      <c r="AS37" s="353"/>
    </row>
    <row r="38" spans="1:45" ht="13.5" hidden="1" customHeight="1">
      <c r="A38" s="304">
        <v>33</v>
      </c>
      <c r="B38" s="342" t="s">
        <v>8180</v>
      </c>
      <c r="C38" s="343" t="s">
        <v>8252</v>
      </c>
      <c r="D38" s="342">
        <v>8271015</v>
      </c>
      <c r="E38" s="343" t="s">
        <v>786</v>
      </c>
      <c r="F38" s="342" t="s">
        <v>8336</v>
      </c>
      <c r="G38" s="342" t="s">
        <v>8196</v>
      </c>
      <c r="H38" s="342"/>
      <c r="I38" s="342"/>
      <c r="J38" s="342">
        <v>1</v>
      </c>
      <c r="K38" s="349" t="s">
        <v>8337</v>
      </c>
      <c r="L38" s="355" t="s">
        <v>8338</v>
      </c>
      <c r="M38" s="346">
        <v>28931</v>
      </c>
      <c r="N38" s="351">
        <v>45818</v>
      </c>
      <c r="O38" s="351"/>
      <c r="P38" s="342">
        <v>183</v>
      </c>
      <c r="Q38" s="342"/>
      <c r="R38" s="342"/>
      <c r="S38" s="342">
        <v>12</v>
      </c>
      <c r="T38" s="342"/>
      <c r="U38" s="342" t="s">
        <v>26</v>
      </c>
      <c r="V38" s="342" t="s">
        <v>7855</v>
      </c>
      <c r="W38" s="347">
        <v>2</v>
      </c>
      <c r="X38" s="342">
        <v>2</v>
      </c>
      <c r="Y38" s="342">
        <v>1</v>
      </c>
      <c r="Z38" s="342"/>
      <c r="AA38" s="342"/>
      <c r="AB38" s="342"/>
      <c r="AC38" s="342"/>
      <c r="AD38" s="342">
        <f t="shared" si="1"/>
        <v>132</v>
      </c>
      <c r="AE38" s="342" t="s">
        <v>8184</v>
      </c>
      <c r="AF38" s="342">
        <v>72</v>
      </c>
      <c r="AG38" s="342" t="s">
        <v>8184</v>
      </c>
      <c r="AH38" s="342">
        <v>1</v>
      </c>
      <c r="AI38" s="342" t="s">
        <v>8149</v>
      </c>
      <c r="AJ38" s="342">
        <v>129</v>
      </c>
      <c r="AK38" s="342" t="s">
        <v>8185</v>
      </c>
      <c r="AL38" s="342">
        <v>2</v>
      </c>
      <c r="AM38" s="342" t="s">
        <v>8186</v>
      </c>
      <c r="AN38" s="342">
        <v>0</v>
      </c>
      <c r="AO38" s="342" t="s">
        <v>8187</v>
      </c>
      <c r="AP38" s="342">
        <v>0</v>
      </c>
      <c r="AQ38" s="347">
        <v>10</v>
      </c>
      <c r="AR38" s="342">
        <v>7</v>
      </c>
      <c r="AS38" s="353"/>
    </row>
    <row r="39" spans="1:45" ht="13.5" hidden="1" customHeight="1">
      <c r="A39" s="304">
        <v>34</v>
      </c>
      <c r="B39" s="342" t="s">
        <v>8180</v>
      </c>
      <c r="C39" s="343" t="s">
        <v>8252</v>
      </c>
      <c r="D39" s="342">
        <v>8191006</v>
      </c>
      <c r="E39" s="343" t="s">
        <v>788</v>
      </c>
      <c r="F39" s="342" t="s">
        <v>8339</v>
      </c>
      <c r="G39" s="342" t="s">
        <v>8196</v>
      </c>
      <c r="H39" s="342"/>
      <c r="I39" s="342"/>
      <c r="J39" s="342">
        <v>1</v>
      </c>
      <c r="K39" s="349" t="s">
        <v>8340</v>
      </c>
      <c r="L39" s="345" t="s">
        <v>8341</v>
      </c>
      <c r="M39" s="346">
        <v>2482</v>
      </c>
      <c r="N39" s="351">
        <v>45812</v>
      </c>
      <c r="O39" s="351"/>
      <c r="P39" s="342">
        <v>130</v>
      </c>
      <c r="Q39" s="342"/>
      <c r="R39" s="342"/>
      <c r="S39" s="342">
        <v>10</v>
      </c>
      <c r="T39" s="342"/>
      <c r="U39" s="342" t="s">
        <v>26</v>
      </c>
      <c r="V39" s="342" t="s">
        <v>7855</v>
      </c>
      <c r="W39" s="347">
        <v>2</v>
      </c>
      <c r="X39" s="342">
        <v>2</v>
      </c>
      <c r="Y39" s="342">
        <v>1</v>
      </c>
      <c r="Z39" s="342"/>
      <c r="AA39" s="342"/>
      <c r="AB39" s="342"/>
      <c r="AC39" s="342"/>
      <c r="AD39" s="342">
        <f t="shared" si="1"/>
        <v>68</v>
      </c>
      <c r="AE39" s="342" t="s">
        <v>8184</v>
      </c>
      <c r="AF39" s="342">
        <v>14</v>
      </c>
      <c r="AG39" s="342" t="s">
        <v>8184</v>
      </c>
      <c r="AH39" s="342">
        <v>0</v>
      </c>
      <c r="AI39" s="342" t="s">
        <v>8149</v>
      </c>
      <c r="AJ39" s="342">
        <v>60</v>
      </c>
      <c r="AK39" s="342" t="s">
        <v>8185</v>
      </c>
      <c r="AL39" s="342">
        <v>8</v>
      </c>
      <c r="AM39" s="342" t="s">
        <v>8186</v>
      </c>
      <c r="AN39" s="342">
        <v>0</v>
      </c>
      <c r="AO39" s="342" t="s">
        <v>8187</v>
      </c>
      <c r="AP39" s="342">
        <v>0</v>
      </c>
      <c r="AQ39" s="347">
        <v>6</v>
      </c>
      <c r="AR39" s="342">
        <v>6</v>
      </c>
      <c r="AS39" s="353"/>
    </row>
    <row r="40" spans="1:45" ht="13.5" hidden="1" customHeight="1">
      <c r="A40" s="304">
        <v>35</v>
      </c>
      <c r="B40" s="342" t="s">
        <v>8180</v>
      </c>
      <c r="C40" s="343" t="s">
        <v>8252</v>
      </c>
      <c r="D40" s="342">
        <v>8191024</v>
      </c>
      <c r="E40" s="343" t="s">
        <v>790</v>
      </c>
      <c r="F40" s="342" t="s">
        <v>8342</v>
      </c>
      <c r="G40" s="342" t="s">
        <v>8196</v>
      </c>
      <c r="H40" s="342"/>
      <c r="I40" s="342"/>
      <c r="J40" s="342">
        <v>1</v>
      </c>
      <c r="K40" s="349" t="s">
        <v>8343</v>
      </c>
      <c r="L40" s="345" t="s">
        <v>8344</v>
      </c>
      <c r="M40" s="346">
        <v>8167</v>
      </c>
      <c r="N40" s="351">
        <v>45812</v>
      </c>
      <c r="O40" s="351"/>
      <c r="P40" s="342">
        <v>347</v>
      </c>
      <c r="Q40" s="342"/>
      <c r="R40" s="342"/>
      <c r="S40" s="342">
        <v>17</v>
      </c>
      <c r="T40" s="342"/>
      <c r="U40" s="342" t="s">
        <v>26</v>
      </c>
      <c r="V40" s="342" t="s">
        <v>7855</v>
      </c>
      <c r="W40" s="347">
        <v>2</v>
      </c>
      <c r="X40" s="342">
        <v>2</v>
      </c>
      <c r="Y40" s="342">
        <v>1</v>
      </c>
      <c r="Z40" s="342"/>
      <c r="AA40" s="342"/>
      <c r="AB40" s="342"/>
      <c r="AC40" s="342"/>
      <c r="AD40" s="342">
        <f t="shared" si="1"/>
        <v>182</v>
      </c>
      <c r="AE40" s="342" t="s">
        <v>8184</v>
      </c>
      <c r="AF40" s="342">
        <v>271</v>
      </c>
      <c r="AG40" s="342" t="s">
        <v>8184</v>
      </c>
      <c r="AH40" s="342">
        <v>0</v>
      </c>
      <c r="AI40" s="342" t="s">
        <v>8149</v>
      </c>
      <c r="AJ40" s="342">
        <v>19</v>
      </c>
      <c r="AK40" s="342" t="s">
        <v>8185</v>
      </c>
      <c r="AL40" s="342">
        <v>0</v>
      </c>
      <c r="AM40" s="342" t="s">
        <v>8186</v>
      </c>
      <c r="AN40" s="342">
        <v>0</v>
      </c>
      <c r="AO40" s="342" t="s">
        <v>8187</v>
      </c>
      <c r="AP40" s="342">
        <v>163</v>
      </c>
      <c r="AQ40" s="347">
        <v>1</v>
      </c>
      <c r="AR40" s="342">
        <v>2</v>
      </c>
      <c r="AS40" s="353"/>
    </row>
    <row r="41" spans="1:45" ht="13.5" hidden="1" customHeight="1">
      <c r="A41" s="304">
        <v>36</v>
      </c>
      <c r="B41" s="342" t="s">
        <v>8180</v>
      </c>
      <c r="C41" s="343" t="s">
        <v>8252</v>
      </c>
      <c r="D41" s="342">
        <v>8291020</v>
      </c>
      <c r="E41" s="343" t="s">
        <v>792</v>
      </c>
      <c r="F41" s="342"/>
      <c r="G41" s="342"/>
      <c r="H41" s="342"/>
      <c r="I41" s="342"/>
      <c r="J41" s="342">
        <v>1</v>
      </c>
      <c r="K41" s="349" t="s">
        <v>8377</v>
      </c>
      <c r="L41" s="345" t="s">
        <v>8378</v>
      </c>
      <c r="M41" s="346">
        <v>25715</v>
      </c>
      <c r="N41" s="342"/>
      <c r="O41" s="342"/>
      <c r="P41" s="342">
        <v>34</v>
      </c>
      <c r="Q41" s="342"/>
      <c r="R41" s="342"/>
      <c r="S41" s="342">
        <v>6</v>
      </c>
      <c r="T41" s="342"/>
      <c r="U41" s="342" t="s">
        <v>2353</v>
      </c>
      <c r="V41" s="342" t="s">
        <v>7855</v>
      </c>
      <c r="W41" s="347">
        <v>2</v>
      </c>
      <c r="X41" s="342">
        <v>2</v>
      </c>
      <c r="Y41" s="342">
        <v>1</v>
      </c>
      <c r="Z41" s="342"/>
      <c r="AA41" s="342"/>
      <c r="AB41" s="342"/>
      <c r="AC41" s="342"/>
      <c r="AD41" s="342">
        <f t="shared" si="1"/>
        <v>58</v>
      </c>
      <c r="AE41" s="342" t="s">
        <v>8184</v>
      </c>
      <c r="AF41" s="342">
        <v>11</v>
      </c>
      <c r="AG41" s="342" t="s">
        <v>8184</v>
      </c>
      <c r="AH41" s="342">
        <v>0</v>
      </c>
      <c r="AI41" s="342" t="s">
        <v>8149</v>
      </c>
      <c r="AJ41" s="342">
        <v>36</v>
      </c>
      <c r="AK41" s="342" t="s">
        <v>8185</v>
      </c>
      <c r="AL41" s="342">
        <v>22</v>
      </c>
      <c r="AM41" s="342" t="s">
        <v>8186</v>
      </c>
      <c r="AN41" s="342">
        <v>0</v>
      </c>
      <c r="AO41" s="342" t="s">
        <v>8187</v>
      </c>
      <c r="AP41" s="342">
        <v>0</v>
      </c>
      <c r="AQ41" s="347">
        <v>4</v>
      </c>
      <c r="AR41" s="342">
        <v>2</v>
      </c>
      <c r="AS41" s="350"/>
    </row>
    <row r="42" spans="1:45" ht="13.5" hidden="1" customHeight="1">
      <c r="A42" s="304">
        <v>37</v>
      </c>
      <c r="B42" s="342" t="s">
        <v>8180</v>
      </c>
      <c r="C42" s="343" t="s">
        <v>8252</v>
      </c>
      <c r="D42" s="342">
        <v>8140036</v>
      </c>
      <c r="E42" s="343" t="s">
        <v>800</v>
      </c>
      <c r="F42" s="342" t="s">
        <v>8392</v>
      </c>
      <c r="G42" s="342" t="s">
        <v>8196</v>
      </c>
      <c r="H42" s="342"/>
      <c r="I42" s="342"/>
      <c r="J42" s="342">
        <v>1</v>
      </c>
      <c r="K42" s="349" t="s">
        <v>8393</v>
      </c>
      <c r="L42" s="345" t="s">
        <v>8394</v>
      </c>
      <c r="M42" s="346">
        <v>15213</v>
      </c>
      <c r="N42" s="351">
        <v>45812</v>
      </c>
      <c r="O42" s="351"/>
      <c r="P42" s="342">
        <v>50</v>
      </c>
      <c r="Q42" s="342"/>
      <c r="R42" s="342"/>
      <c r="S42" s="342">
        <v>6</v>
      </c>
      <c r="T42" s="342"/>
      <c r="U42" s="342" t="s">
        <v>2353</v>
      </c>
      <c r="V42" s="342" t="s">
        <v>7855</v>
      </c>
      <c r="W42" s="347">
        <v>2</v>
      </c>
      <c r="X42" s="342">
        <v>2</v>
      </c>
      <c r="Y42" s="342">
        <v>1</v>
      </c>
      <c r="Z42" s="342"/>
      <c r="AA42" s="342"/>
      <c r="AB42" s="342"/>
      <c r="AC42" s="342"/>
      <c r="AD42" s="342">
        <f t="shared" si="1"/>
        <v>66</v>
      </c>
      <c r="AE42" s="342" t="s">
        <v>8184</v>
      </c>
      <c r="AF42" s="342">
        <v>25</v>
      </c>
      <c r="AG42" s="342" t="s">
        <v>8184</v>
      </c>
      <c r="AH42" s="342">
        <v>0</v>
      </c>
      <c r="AI42" s="342" t="s">
        <v>8149</v>
      </c>
      <c r="AJ42" s="342">
        <v>66</v>
      </c>
      <c r="AK42" s="342" t="s">
        <v>8185</v>
      </c>
      <c r="AL42" s="342">
        <v>0</v>
      </c>
      <c r="AM42" s="342" t="s">
        <v>8186</v>
      </c>
      <c r="AN42" s="342">
        <v>0</v>
      </c>
      <c r="AO42" s="342" t="s">
        <v>8187</v>
      </c>
      <c r="AP42" s="342">
        <v>0</v>
      </c>
      <c r="AQ42" s="347">
        <v>11</v>
      </c>
      <c r="AR42" s="342">
        <v>23</v>
      </c>
      <c r="AS42" s="353"/>
    </row>
    <row r="43" spans="1:45" ht="13.5" hidden="1" customHeight="1">
      <c r="A43" s="304">
        <v>38</v>
      </c>
      <c r="B43" s="342" t="s">
        <v>8180</v>
      </c>
      <c r="C43" s="343" t="s">
        <v>8252</v>
      </c>
      <c r="D43" s="342">
        <v>8161023</v>
      </c>
      <c r="E43" s="343" t="s">
        <v>802</v>
      </c>
      <c r="F43" s="342"/>
      <c r="G43" s="342"/>
      <c r="H43" s="342"/>
      <c r="I43" s="342"/>
      <c r="J43" s="342">
        <v>1</v>
      </c>
      <c r="K43" s="349" t="s">
        <v>8617</v>
      </c>
      <c r="L43" s="345" t="s">
        <v>8618</v>
      </c>
      <c r="M43" s="346">
        <v>14221</v>
      </c>
      <c r="N43" s="342"/>
      <c r="O43" s="342"/>
      <c r="P43" s="342">
        <v>15</v>
      </c>
      <c r="Q43" s="342"/>
      <c r="R43" s="342"/>
      <c r="S43" s="342">
        <v>7</v>
      </c>
      <c r="T43" s="342"/>
      <c r="U43" s="357" t="s">
        <v>8198</v>
      </c>
      <c r="V43" s="342" t="s">
        <v>7855</v>
      </c>
      <c r="W43" s="347">
        <v>2</v>
      </c>
      <c r="X43" s="342">
        <v>2</v>
      </c>
      <c r="Y43" s="342">
        <v>1</v>
      </c>
      <c r="Z43" s="342"/>
      <c r="AA43" s="342"/>
      <c r="AB43" s="342"/>
      <c r="AC43" s="342"/>
      <c r="AD43" s="342">
        <f t="shared" si="1"/>
        <v>54</v>
      </c>
      <c r="AE43" s="342" t="s">
        <v>8184</v>
      </c>
      <c r="AF43" s="342">
        <v>28</v>
      </c>
      <c r="AG43" s="342" t="s">
        <v>8184</v>
      </c>
      <c r="AH43" s="342">
        <v>0</v>
      </c>
      <c r="AI43" s="342" t="s">
        <v>8149</v>
      </c>
      <c r="AJ43" s="342">
        <v>46</v>
      </c>
      <c r="AK43" s="342" t="s">
        <v>8185</v>
      </c>
      <c r="AL43" s="342">
        <v>8</v>
      </c>
      <c r="AM43" s="342" t="s">
        <v>8186</v>
      </c>
      <c r="AN43" s="342">
        <v>0</v>
      </c>
      <c r="AO43" s="342" t="s">
        <v>8187</v>
      </c>
      <c r="AP43" s="342">
        <v>0</v>
      </c>
      <c r="AQ43" s="347">
        <v>12</v>
      </c>
      <c r="AR43" s="342">
        <v>8</v>
      </c>
      <c r="AS43" s="350"/>
    </row>
    <row r="44" spans="1:45" ht="13.5" hidden="1" customHeight="1">
      <c r="A44" s="304">
        <v>39</v>
      </c>
      <c r="B44" s="342" t="s">
        <v>8180</v>
      </c>
      <c r="C44" s="343" t="s">
        <v>8252</v>
      </c>
      <c r="D44" s="342">
        <v>8140080</v>
      </c>
      <c r="E44" s="343" t="s">
        <v>804</v>
      </c>
      <c r="F44" s="342" t="s">
        <v>8655</v>
      </c>
      <c r="G44" s="342" t="s">
        <v>8196</v>
      </c>
      <c r="H44" s="342"/>
      <c r="I44" s="342"/>
      <c r="J44" s="342">
        <v>1</v>
      </c>
      <c r="K44" s="349" t="s">
        <v>8656</v>
      </c>
      <c r="L44" s="345" t="s">
        <v>8657</v>
      </c>
      <c r="M44" s="346">
        <v>17486</v>
      </c>
      <c r="N44" s="351">
        <v>45818</v>
      </c>
      <c r="O44" s="351"/>
      <c r="P44" s="342">
        <v>22</v>
      </c>
      <c r="Q44" s="342"/>
      <c r="R44" s="342"/>
      <c r="S44" s="342">
        <v>7</v>
      </c>
      <c r="T44" s="342"/>
      <c r="U44" s="357" t="s">
        <v>8198</v>
      </c>
      <c r="V44" s="342" t="s">
        <v>7855</v>
      </c>
      <c r="W44" s="347">
        <v>2</v>
      </c>
      <c r="X44" s="342">
        <v>2</v>
      </c>
      <c r="Y44" s="342">
        <v>1</v>
      </c>
      <c r="Z44" s="342"/>
      <c r="AA44" s="342"/>
      <c r="AB44" s="342"/>
      <c r="AC44" s="342"/>
      <c r="AD44" s="342">
        <f t="shared" si="1"/>
        <v>39</v>
      </c>
      <c r="AE44" s="342" t="s">
        <v>8184</v>
      </c>
      <c r="AF44" s="342">
        <v>34</v>
      </c>
      <c r="AG44" s="342" t="s">
        <v>8184</v>
      </c>
      <c r="AH44" s="342">
        <v>0</v>
      </c>
      <c r="AI44" s="342" t="s">
        <v>8149</v>
      </c>
      <c r="AJ44" s="342">
        <v>39</v>
      </c>
      <c r="AK44" s="342" t="s">
        <v>8185</v>
      </c>
      <c r="AL44" s="342">
        <v>0</v>
      </c>
      <c r="AM44" s="342" t="s">
        <v>8186</v>
      </c>
      <c r="AN44" s="342">
        <v>0</v>
      </c>
      <c r="AO44" s="342" t="s">
        <v>8187</v>
      </c>
      <c r="AP44" s="342">
        <v>0</v>
      </c>
      <c r="AQ44" s="347">
        <v>40</v>
      </c>
      <c r="AR44" s="342">
        <v>21</v>
      </c>
      <c r="AS44" s="353"/>
    </row>
    <row r="45" spans="1:45" ht="13.5" hidden="1" customHeight="1">
      <c r="A45" s="304">
        <v>40</v>
      </c>
      <c r="B45" s="342" t="s">
        <v>8180</v>
      </c>
      <c r="C45" s="343" t="s">
        <v>8252</v>
      </c>
      <c r="D45" s="342">
        <v>8161024</v>
      </c>
      <c r="E45" s="343" t="s">
        <v>806</v>
      </c>
      <c r="F45" s="342"/>
      <c r="G45" s="342"/>
      <c r="H45" s="342"/>
      <c r="I45" s="342"/>
      <c r="J45" s="342">
        <v>1</v>
      </c>
      <c r="K45" s="349" t="s">
        <v>8707</v>
      </c>
      <c r="L45" s="345" t="s">
        <v>8708</v>
      </c>
      <c r="M45" s="346">
        <v>28560</v>
      </c>
      <c r="N45" s="342"/>
      <c r="O45" s="342"/>
      <c r="P45" s="342">
        <v>51</v>
      </c>
      <c r="Q45" s="342"/>
      <c r="R45" s="342"/>
      <c r="S45" s="342">
        <v>4</v>
      </c>
      <c r="T45" s="342"/>
      <c r="U45" s="342" t="s">
        <v>2353</v>
      </c>
      <c r="V45" s="342" t="s">
        <v>7855</v>
      </c>
      <c r="W45" s="347">
        <v>2</v>
      </c>
      <c r="X45" s="342">
        <v>2</v>
      </c>
      <c r="Y45" s="342">
        <v>1</v>
      </c>
      <c r="Z45" s="342"/>
      <c r="AA45" s="342"/>
      <c r="AB45" s="342"/>
      <c r="AC45" s="342"/>
      <c r="AD45" s="342">
        <f t="shared" si="1"/>
        <v>109</v>
      </c>
      <c r="AE45" s="342" t="s">
        <v>8184</v>
      </c>
      <c r="AF45" s="342">
        <v>29</v>
      </c>
      <c r="AG45" s="342" t="s">
        <v>8184</v>
      </c>
      <c r="AH45" s="342">
        <v>0</v>
      </c>
      <c r="AI45" s="342" t="s">
        <v>8149</v>
      </c>
      <c r="AJ45" s="342">
        <v>109</v>
      </c>
      <c r="AK45" s="342" t="s">
        <v>8185</v>
      </c>
      <c r="AL45" s="342">
        <v>0</v>
      </c>
      <c r="AM45" s="342" t="s">
        <v>8186</v>
      </c>
      <c r="AN45" s="342">
        <v>0</v>
      </c>
      <c r="AO45" s="342" t="s">
        <v>8187</v>
      </c>
      <c r="AP45" s="342">
        <v>0</v>
      </c>
      <c r="AQ45" s="347">
        <v>7</v>
      </c>
      <c r="AR45" s="342">
        <v>3</v>
      </c>
      <c r="AS45" s="353"/>
    </row>
    <row r="46" spans="1:45" ht="13.5" hidden="1" customHeight="1">
      <c r="A46" s="304">
        <v>41</v>
      </c>
      <c r="B46" s="342" t="s">
        <v>8180</v>
      </c>
      <c r="C46" s="343" t="s">
        <v>8252</v>
      </c>
      <c r="D46" s="342">
        <v>8140347</v>
      </c>
      <c r="E46" s="343" t="s">
        <v>808</v>
      </c>
      <c r="F46" s="342"/>
      <c r="G46" s="342"/>
      <c r="H46" s="342"/>
      <c r="I46" s="342"/>
      <c r="J46" s="342">
        <v>1</v>
      </c>
      <c r="K46" s="349" t="s">
        <v>8709</v>
      </c>
      <c r="L46" s="345" t="s">
        <v>8710</v>
      </c>
      <c r="M46" s="346">
        <v>7762</v>
      </c>
      <c r="N46" s="342"/>
      <c r="O46" s="342"/>
      <c r="P46" s="342">
        <v>38</v>
      </c>
      <c r="Q46" s="342"/>
      <c r="R46" s="342"/>
      <c r="S46" s="342">
        <v>8</v>
      </c>
      <c r="T46" s="342"/>
      <c r="U46" s="342" t="s">
        <v>2353</v>
      </c>
      <c r="V46" s="342" t="s">
        <v>7855</v>
      </c>
      <c r="W46" s="347">
        <v>2</v>
      </c>
      <c r="X46" s="342">
        <v>2</v>
      </c>
      <c r="Y46" s="342">
        <v>1</v>
      </c>
      <c r="Z46" s="342"/>
      <c r="AA46" s="342"/>
      <c r="AB46" s="342"/>
      <c r="AC46" s="342"/>
      <c r="AD46" s="342">
        <f t="shared" si="1"/>
        <v>36</v>
      </c>
      <c r="AE46" s="342" t="s">
        <v>8184</v>
      </c>
      <c r="AF46" s="342">
        <v>20</v>
      </c>
      <c r="AG46" s="342" t="s">
        <v>8184</v>
      </c>
      <c r="AH46" s="342">
        <v>0</v>
      </c>
      <c r="AI46" s="342" t="s">
        <v>8149</v>
      </c>
      <c r="AJ46" s="342">
        <v>36</v>
      </c>
      <c r="AK46" s="342" t="s">
        <v>8185</v>
      </c>
      <c r="AL46" s="342">
        <v>0</v>
      </c>
      <c r="AM46" s="342" t="s">
        <v>8186</v>
      </c>
      <c r="AN46" s="342">
        <v>0</v>
      </c>
      <c r="AO46" s="342" t="s">
        <v>8187</v>
      </c>
      <c r="AP46" s="342">
        <v>0</v>
      </c>
      <c r="AQ46" s="347">
        <v>27</v>
      </c>
      <c r="AR46" s="342">
        <v>6</v>
      </c>
      <c r="AS46" s="350"/>
    </row>
    <row r="47" spans="1:45" ht="13.5" hidden="1" customHeight="1">
      <c r="A47" s="304">
        <v>42</v>
      </c>
      <c r="B47" s="342" t="s">
        <v>8180</v>
      </c>
      <c r="C47" s="343" t="s">
        <v>8252</v>
      </c>
      <c r="D47" s="342">
        <v>8161025</v>
      </c>
      <c r="E47" s="343" t="s">
        <v>810</v>
      </c>
      <c r="F47" s="342" t="s">
        <v>8764</v>
      </c>
      <c r="G47" s="342" t="s">
        <v>8196</v>
      </c>
      <c r="H47" s="342"/>
      <c r="I47" s="342"/>
      <c r="J47" s="342">
        <v>1</v>
      </c>
      <c r="K47" s="349" t="s">
        <v>8765</v>
      </c>
      <c r="L47" s="345" t="s">
        <v>8766</v>
      </c>
      <c r="M47" s="346">
        <v>18872</v>
      </c>
      <c r="N47" s="351">
        <v>45812.548018009256</v>
      </c>
      <c r="O47" s="351"/>
      <c r="P47" s="342">
        <v>328</v>
      </c>
      <c r="Q47" s="342"/>
      <c r="R47" s="342"/>
      <c r="S47" s="342">
        <v>14</v>
      </c>
      <c r="T47" s="342"/>
      <c r="U47" s="357" t="s">
        <v>8203</v>
      </c>
      <c r="V47" s="342" t="s">
        <v>7855</v>
      </c>
      <c r="W47" s="347">
        <v>2</v>
      </c>
      <c r="X47" s="342">
        <v>2</v>
      </c>
      <c r="Y47" s="342">
        <v>1</v>
      </c>
      <c r="Z47" s="342"/>
      <c r="AA47" s="342"/>
      <c r="AB47" s="342"/>
      <c r="AC47" s="342"/>
      <c r="AD47" s="342">
        <f t="shared" si="1"/>
        <v>248</v>
      </c>
      <c r="AE47" s="342" t="s">
        <v>8184</v>
      </c>
      <c r="AF47" s="342">
        <v>87</v>
      </c>
      <c r="AG47" s="342" t="s">
        <v>8184</v>
      </c>
      <c r="AH47" s="342">
        <v>0</v>
      </c>
      <c r="AI47" s="342" t="s">
        <v>8149</v>
      </c>
      <c r="AJ47" s="342">
        <v>55</v>
      </c>
      <c r="AK47" s="342" t="s">
        <v>8185</v>
      </c>
      <c r="AL47" s="342">
        <v>60</v>
      </c>
      <c r="AM47" s="342" t="s">
        <v>8186</v>
      </c>
      <c r="AN47" s="342">
        <v>30</v>
      </c>
      <c r="AO47" s="342" t="s">
        <v>8187</v>
      </c>
      <c r="AP47" s="342">
        <v>103</v>
      </c>
      <c r="AQ47" s="347">
        <v>2</v>
      </c>
      <c r="AR47" s="342">
        <v>4</v>
      </c>
      <c r="AS47" s="350"/>
    </row>
    <row r="48" spans="1:45" ht="13.5" hidden="1" customHeight="1">
      <c r="A48" s="304">
        <v>43</v>
      </c>
      <c r="B48" s="342" t="s">
        <v>8180</v>
      </c>
      <c r="C48" s="343" t="s">
        <v>8252</v>
      </c>
      <c r="D48" s="342">
        <v>8161017</v>
      </c>
      <c r="E48" s="343" t="s">
        <v>812</v>
      </c>
      <c r="F48" s="342"/>
      <c r="G48" s="342"/>
      <c r="H48" s="342"/>
      <c r="I48" s="342"/>
      <c r="J48" s="342">
        <v>1</v>
      </c>
      <c r="K48" s="349" t="s">
        <v>8826</v>
      </c>
      <c r="L48" s="345" t="s">
        <v>8827</v>
      </c>
      <c r="M48" s="346">
        <v>28920</v>
      </c>
      <c r="N48" s="342"/>
      <c r="O48" s="342"/>
      <c r="P48" s="342">
        <v>25</v>
      </c>
      <c r="Q48" s="342"/>
      <c r="R48" s="342"/>
      <c r="S48" s="342">
        <v>4</v>
      </c>
      <c r="T48" s="342"/>
      <c r="U48" s="342" t="s">
        <v>2353</v>
      </c>
      <c r="V48" s="342" t="s">
        <v>7855</v>
      </c>
      <c r="W48" s="347">
        <v>2</v>
      </c>
      <c r="X48" s="342">
        <v>2</v>
      </c>
      <c r="Y48" s="342">
        <v>1</v>
      </c>
      <c r="Z48" s="342"/>
      <c r="AA48" s="342"/>
      <c r="AB48" s="342"/>
      <c r="AC48" s="342"/>
      <c r="AD48" s="342">
        <f t="shared" si="1"/>
        <v>34</v>
      </c>
      <c r="AE48" s="342" t="s">
        <v>8184</v>
      </c>
      <c r="AF48" s="342">
        <v>36</v>
      </c>
      <c r="AG48" s="342" t="s">
        <v>8184</v>
      </c>
      <c r="AH48" s="342">
        <v>0</v>
      </c>
      <c r="AI48" s="342" t="s">
        <v>8149</v>
      </c>
      <c r="AJ48" s="342">
        <v>34</v>
      </c>
      <c r="AK48" s="342" t="s">
        <v>8185</v>
      </c>
      <c r="AL48" s="342">
        <v>0</v>
      </c>
      <c r="AM48" s="342" t="s">
        <v>8186</v>
      </c>
      <c r="AN48" s="342">
        <v>0</v>
      </c>
      <c r="AO48" s="342" t="s">
        <v>8187</v>
      </c>
      <c r="AP48" s="342">
        <v>0</v>
      </c>
      <c r="AQ48" s="347">
        <v>11</v>
      </c>
      <c r="AR48" s="342">
        <v>8</v>
      </c>
      <c r="AS48" s="353"/>
    </row>
    <row r="49" spans="1:45" ht="13.5" hidden="1" customHeight="1">
      <c r="A49" s="304">
        <v>44</v>
      </c>
      <c r="B49" s="342" t="s">
        <v>8180</v>
      </c>
      <c r="C49" s="343" t="s">
        <v>8252</v>
      </c>
      <c r="D49" s="342">
        <v>8140238</v>
      </c>
      <c r="E49" s="343" t="s">
        <v>814</v>
      </c>
      <c r="F49" s="342" t="s">
        <v>8853</v>
      </c>
      <c r="G49" s="342" t="s">
        <v>8196</v>
      </c>
      <c r="H49" s="342"/>
      <c r="I49" s="342"/>
      <c r="J49" s="342">
        <v>1</v>
      </c>
      <c r="K49" s="349" t="s">
        <v>8854</v>
      </c>
      <c r="L49" s="345" t="s">
        <v>8855</v>
      </c>
      <c r="M49" s="346">
        <v>20584</v>
      </c>
      <c r="N49" s="351">
        <v>45813.589475821762</v>
      </c>
      <c r="O49" s="351"/>
      <c r="P49" s="342">
        <v>49</v>
      </c>
      <c r="Q49" s="342"/>
      <c r="R49" s="342"/>
      <c r="S49" s="342">
        <v>7</v>
      </c>
      <c r="T49" s="342"/>
      <c r="U49" s="342" t="s">
        <v>2353</v>
      </c>
      <c r="V49" s="357" t="s">
        <v>7855</v>
      </c>
      <c r="W49" s="347">
        <v>2</v>
      </c>
      <c r="X49" s="342">
        <v>2</v>
      </c>
      <c r="Y49" s="342">
        <v>1</v>
      </c>
      <c r="Z49" s="342"/>
      <c r="AA49" s="342"/>
      <c r="AB49" s="342"/>
      <c r="AC49" s="342"/>
      <c r="AD49" s="342">
        <f t="shared" si="1"/>
        <v>159</v>
      </c>
      <c r="AE49" s="342" t="s">
        <v>8184</v>
      </c>
      <c r="AF49" s="342">
        <v>35</v>
      </c>
      <c r="AG49" s="342" t="s">
        <v>8184</v>
      </c>
      <c r="AH49" s="342">
        <v>1</v>
      </c>
      <c r="AI49" s="342" t="s">
        <v>8149</v>
      </c>
      <c r="AJ49" s="342">
        <v>98</v>
      </c>
      <c r="AK49" s="342" t="s">
        <v>8185</v>
      </c>
      <c r="AL49" s="342">
        <v>35</v>
      </c>
      <c r="AM49" s="342" t="s">
        <v>8186</v>
      </c>
      <c r="AN49" s="342">
        <v>25</v>
      </c>
      <c r="AO49" s="342" t="s">
        <v>8187</v>
      </c>
      <c r="AP49" s="342">
        <v>0</v>
      </c>
      <c r="AQ49" s="347">
        <v>29</v>
      </c>
      <c r="AR49" s="342">
        <v>3</v>
      </c>
      <c r="AS49" s="353"/>
    </row>
    <row r="50" spans="1:45" ht="13.5" hidden="1" customHeight="1">
      <c r="A50" s="304">
        <v>45</v>
      </c>
      <c r="B50" s="342" t="s">
        <v>8180</v>
      </c>
      <c r="C50" s="343" t="s">
        <v>8252</v>
      </c>
      <c r="D50" s="342">
        <v>8161020</v>
      </c>
      <c r="E50" s="343" t="s">
        <v>816</v>
      </c>
      <c r="F50" s="342" t="s">
        <v>8969</v>
      </c>
      <c r="G50" s="342" t="s">
        <v>8196</v>
      </c>
      <c r="H50" s="342"/>
      <c r="I50" s="342"/>
      <c r="J50" s="342">
        <v>1</v>
      </c>
      <c r="K50" s="349" t="s">
        <v>8970</v>
      </c>
      <c r="L50" s="345" t="s">
        <v>8971</v>
      </c>
      <c r="M50" s="346">
        <v>18171</v>
      </c>
      <c r="N50" s="351">
        <v>45815.451412442126</v>
      </c>
      <c r="O50" s="351"/>
      <c r="P50" s="342">
        <v>52</v>
      </c>
      <c r="Q50" s="342"/>
      <c r="R50" s="342"/>
      <c r="S50" s="342">
        <v>6</v>
      </c>
      <c r="T50" s="342"/>
      <c r="U50" s="343" t="s">
        <v>2353</v>
      </c>
      <c r="V50" s="342" t="s">
        <v>7855</v>
      </c>
      <c r="W50" s="347">
        <v>2</v>
      </c>
      <c r="X50" s="342">
        <v>2</v>
      </c>
      <c r="Y50" s="342">
        <v>1</v>
      </c>
      <c r="Z50" s="342"/>
      <c r="AA50" s="342"/>
      <c r="AB50" s="342"/>
      <c r="AC50" s="342"/>
      <c r="AD50" s="342">
        <f t="shared" si="1"/>
        <v>28</v>
      </c>
      <c r="AE50" s="342" t="s">
        <v>8184</v>
      </c>
      <c r="AF50" s="342">
        <v>0</v>
      </c>
      <c r="AG50" s="342" t="s">
        <v>8184</v>
      </c>
      <c r="AH50" s="342">
        <v>0</v>
      </c>
      <c r="AI50" s="342" t="s">
        <v>8149</v>
      </c>
      <c r="AJ50" s="342">
        <v>25</v>
      </c>
      <c r="AK50" s="342" t="s">
        <v>8185</v>
      </c>
      <c r="AL50" s="342">
        <v>3</v>
      </c>
      <c r="AM50" s="342" t="s">
        <v>8186</v>
      </c>
      <c r="AN50" s="342">
        <v>0</v>
      </c>
      <c r="AO50" s="342" t="s">
        <v>8187</v>
      </c>
      <c r="AP50" s="342">
        <v>0</v>
      </c>
      <c r="AQ50" s="347">
        <v>51</v>
      </c>
      <c r="AR50" s="342">
        <v>18</v>
      </c>
      <c r="AS50" s="350"/>
    </row>
    <row r="51" spans="1:45" ht="13.5" hidden="1" customHeight="1">
      <c r="A51" s="304">
        <v>46</v>
      </c>
      <c r="B51" s="342" t="s">
        <v>8180</v>
      </c>
      <c r="C51" s="343" t="s">
        <v>8252</v>
      </c>
      <c r="D51" s="342">
        <v>8140037</v>
      </c>
      <c r="E51" s="343" t="s">
        <v>818</v>
      </c>
      <c r="F51" s="342"/>
      <c r="G51" s="342"/>
      <c r="H51" s="342"/>
      <c r="I51" s="342"/>
      <c r="J51" s="342">
        <v>1</v>
      </c>
      <c r="K51" s="349" t="s">
        <v>9081</v>
      </c>
      <c r="L51" s="345" t="s">
        <v>9082</v>
      </c>
      <c r="M51" s="346">
        <v>24584</v>
      </c>
      <c r="N51" s="342"/>
      <c r="O51" s="342"/>
      <c r="P51" s="342">
        <v>44</v>
      </c>
      <c r="Q51" s="342"/>
      <c r="R51" s="342"/>
      <c r="S51" s="342">
        <v>7</v>
      </c>
      <c r="T51" s="342"/>
      <c r="U51" s="342" t="s">
        <v>2353</v>
      </c>
      <c r="V51" s="342" t="s">
        <v>7855</v>
      </c>
      <c r="W51" s="347">
        <v>2</v>
      </c>
      <c r="X51" s="342">
        <v>2</v>
      </c>
      <c r="Y51" s="342">
        <v>1</v>
      </c>
      <c r="Z51" s="342"/>
      <c r="AA51" s="342"/>
      <c r="AB51" s="342"/>
      <c r="AC51" s="342"/>
      <c r="AD51" s="342">
        <f t="shared" si="1"/>
        <v>18</v>
      </c>
      <c r="AE51" s="342" t="s">
        <v>8184</v>
      </c>
      <c r="AF51" s="342">
        <v>24</v>
      </c>
      <c r="AG51" s="342" t="s">
        <v>8184</v>
      </c>
      <c r="AH51" s="342">
        <v>0</v>
      </c>
      <c r="AI51" s="342" t="s">
        <v>8149</v>
      </c>
      <c r="AJ51" s="342">
        <v>12</v>
      </c>
      <c r="AK51" s="342" t="s">
        <v>8185</v>
      </c>
      <c r="AL51" s="342">
        <v>0</v>
      </c>
      <c r="AM51" s="342" t="s">
        <v>8186</v>
      </c>
      <c r="AN51" s="342">
        <v>0</v>
      </c>
      <c r="AO51" s="342" t="s">
        <v>8187</v>
      </c>
      <c r="AP51" s="342">
        <v>6</v>
      </c>
      <c r="AQ51" s="347">
        <v>4</v>
      </c>
      <c r="AR51" s="342">
        <v>8</v>
      </c>
      <c r="AS51" s="350"/>
    </row>
    <row r="52" spans="1:45" ht="13.5" hidden="1" customHeight="1">
      <c r="A52" s="304">
        <v>47</v>
      </c>
      <c r="B52" s="342" t="s">
        <v>8180</v>
      </c>
      <c r="C52" s="343" t="s">
        <v>8252</v>
      </c>
      <c r="D52" s="342">
        <v>8161005</v>
      </c>
      <c r="E52" s="343" t="s">
        <v>820</v>
      </c>
      <c r="F52" s="342"/>
      <c r="G52" s="342"/>
      <c r="H52" s="342"/>
      <c r="I52" s="342"/>
      <c r="J52" s="342">
        <v>1</v>
      </c>
      <c r="K52" s="349" t="s">
        <v>9102</v>
      </c>
      <c r="L52" s="345" t="s">
        <v>9103</v>
      </c>
      <c r="M52" s="346">
        <v>22402</v>
      </c>
      <c r="N52" s="342"/>
      <c r="O52" s="342"/>
      <c r="P52" s="342">
        <v>461</v>
      </c>
      <c r="Q52" s="342"/>
      <c r="R52" s="342"/>
      <c r="S52" s="342">
        <v>24</v>
      </c>
      <c r="T52" s="342"/>
      <c r="U52" s="342" t="s">
        <v>26</v>
      </c>
      <c r="V52" s="342" t="s">
        <v>35</v>
      </c>
      <c r="W52" s="347">
        <v>3</v>
      </c>
      <c r="X52" s="342">
        <v>2</v>
      </c>
      <c r="Y52" s="342">
        <v>1</v>
      </c>
      <c r="Z52" s="342"/>
      <c r="AA52" s="342"/>
      <c r="AB52" s="342"/>
      <c r="AC52" s="342"/>
      <c r="AD52" s="342">
        <f t="shared" si="1"/>
        <v>441</v>
      </c>
      <c r="AE52" s="342" t="s">
        <v>8184</v>
      </c>
      <c r="AF52" s="342">
        <v>0</v>
      </c>
      <c r="AG52" s="342" t="s">
        <v>8184</v>
      </c>
      <c r="AH52" s="342">
        <v>0</v>
      </c>
      <c r="AI52" s="342" t="s">
        <v>8149</v>
      </c>
      <c r="AJ52" s="342">
        <v>428</v>
      </c>
      <c r="AK52" s="342" t="s">
        <v>8185</v>
      </c>
      <c r="AL52" s="342">
        <v>1</v>
      </c>
      <c r="AM52" s="342" t="s">
        <v>8186</v>
      </c>
      <c r="AN52" s="342">
        <v>12</v>
      </c>
      <c r="AO52" s="342" t="s">
        <v>8187</v>
      </c>
      <c r="AP52" s="342">
        <v>0</v>
      </c>
      <c r="AQ52" s="347">
        <v>26</v>
      </c>
      <c r="AR52" s="342">
        <v>45</v>
      </c>
      <c r="AS52" s="350"/>
    </row>
    <row r="53" spans="1:45" ht="13.5" hidden="1" customHeight="1">
      <c r="A53" s="304">
        <v>48</v>
      </c>
      <c r="B53" s="342" t="s">
        <v>8180</v>
      </c>
      <c r="C53" s="343" t="s">
        <v>8252</v>
      </c>
      <c r="D53" s="342">
        <v>8140082</v>
      </c>
      <c r="E53" s="343" t="s">
        <v>822</v>
      </c>
      <c r="F53" s="342" t="s">
        <v>9153</v>
      </c>
      <c r="G53" s="342" t="s">
        <v>8196</v>
      </c>
      <c r="H53" s="342"/>
      <c r="I53" s="342"/>
      <c r="J53" s="342">
        <v>1</v>
      </c>
      <c r="K53" s="349" t="s">
        <v>9154</v>
      </c>
      <c r="L53" s="345" t="s">
        <v>9155</v>
      </c>
      <c r="M53" s="346">
        <v>10023</v>
      </c>
      <c r="N53" s="351">
        <v>45812.642110787041</v>
      </c>
      <c r="O53" s="351"/>
      <c r="P53" s="342">
        <v>32</v>
      </c>
      <c r="Q53" s="342"/>
      <c r="R53" s="342"/>
      <c r="S53" s="342">
        <v>7</v>
      </c>
      <c r="T53" s="342"/>
      <c r="U53" s="342" t="s">
        <v>2353</v>
      </c>
      <c r="V53" s="342" t="s">
        <v>7855</v>
      </c>
      <c r="W53" s="347">
        <v>2</v>
      </c>
      <c r="X53" s="342">
        <v>2</v>
      </c>
      <c r="Y53" s="342">
        <v>1</v>
      </c>
      <c r="Z53" s="342"/>
      <c r="AA53" s="342"/>
      <c r="AB53" s="342"/>
      <c r="AC53" s="342"/>
      <c r="AD53" s="342">
        <f t="shared" si="1"/>
        <v>4</v>
      </c>
      <c r="AE53" s="342" t="s">
        <v>8184</v>
      </c>
      <c r="AF53" s="342">
        <v>4</v>
      </c>
      <c r="AG53" s="342" t="s">
        <v>8184</v>
      </c>
      <c r="AH53" s="342">
        <v>0</v>
      </c>
      <c r="AI53" s="342" t="s">
        <v>8149</v>
      </c>
      <c r="AJ53" s="342">
        <v>3</v>
      </c>
      <c r="AK53" s="342" t="s">
        <v>8185</v>
      </c>
      <c r="AL53" s="342">
        <v>1</v>
      </c>
      <c r="AM53" s="342" t="s">
        <v>8186</v>
      </c>
      <c r="AN53" s="342">
        <v>0</v>
      </c>
      <c r="AO53" s="342" t="s">
        <v>8187</v>
      </c>
      <c r="AP53" s="342">
        <v>0</v>
      </c>
      <c r="AQ53" s="347">
        <v>12</v>
      </c>
      <c r="AR53" s="342">
        <v>10</v>
      </c>
      <c r="AS53" s="353"/>
    </row>
    <row r="54" spans="1:45" ht="13.5" hidden="1" customHeight="1">
      <c r="A54" s="304">
        <v>49</v>
      </c>
      <c r="B54" s="342" t="s">
        <v>8180</v>
      </c>
      <c r="C54" s="343" t="s">
        <v>8252</v>
      </c>
      <c r="D54" s="342">
        <v>8161019</v>
      </c>
      <c r="E54" s="343" t="s">
        <v>824</v>
      </c>
      <c r="F54" s="342"/>
      <c r="G54" s="342"/>
      <c r="H54" s="342"/>
      <c r="I54" s="342"/>
      <c r="J54" s="342">
        <v>1</v>
      </c>
      <c r="K54" s="349" t="s">
        <v>9404</v>
      </c>
      <c r="L54" s="345" t="s">
        <v>9405</v>
      </c>
      <c r="M54" s="346">
        <v>26001</v>
      </c>
      <c r="N54" s="342"/>
      <c r="O54" s="342"/>
      <c r="P54" s="342">
        <v>82</v>
      </c>
      <c r="Q54" s="342"/>
      <c r="R54" s="342"/>
      <c r="S54" s="342">
        <v>8</v>
      </c>
      <c r="T54" s="342"/>
      <c r="U54" s="342" t="s">
        <v>2353</v>
      </c>
      <c r="V54" s="342" t="s">
        <v>7855</v>
      </c>
      <c r="W54" s="347">
        <v>2</v>
      </c>
      <c r="X54" s="342">
        <v>2</v>
      </c>
      <c r="Y54" s="342">
        <v>1</v>
      </c>
      <c r="Z54" s="342"/>
      <c r="AA54" s="342"/>
      <c r="AB54" s="342"/>
      <c r="AC54" s="342"/>
      <c r="AD54" s="342">
        <f t="shared" si="1"/>
        <v>126</v>
      </c>
      <c r="AE54" s="342" t="s">
        <v>8184</v>
      </c>
      <c r="AF54" s="342">
        <v>56</v>
      </c>
      <c r="AG54" s="342" t="s">
        <v>8184</v>
      </c>
      <c r="AH54" s="342">
        <v>0</v>
      </c>
      <c r="AI54" s="342" t="s">
        <v>8149</v>
      </c>
      <c r="AJ54" s="342">
        <v>126</v>
      </c>
      <c r="AK54" s="342" t="s">
        <v>8185</v>
      </c>
      <c r="AL54" s="342">
        <v>0</v>
      </c>
      <c r="AM54" s="342" t="s">
        <v>8186</v>
      </c>
      <c r="AN54" s="342">
        <v>0</v>
      </c>
      <c r="AO54" s="342" t="s">
        <v>8187</v>
      </c>
      <c r="AP54" s="342">
        <v>0</v>
      </c>
      <c r="AQ54" s="347">
        <v>0</v>
      </c>
      <c r="AR54" s="342">
        <v>3</v>
      </c>
      <c r="AS54" s="353"/>
    </row>
    <row r="55" spans="1:45" ht="13.5" hidden="1" customHeight="1">
      <c r="A55" s="304">
        <v>50</v>
      </c>
      <c r="B55" s="342" t="s">
        <v>8180</v>
      </c>
      <c r="C55" s="343" t="s">
        <v>8252</v>
      </c>
      <c r="D55" s="342">
        <v>8140174</v>
      </c>
      <c r="E55" s="343" t="s">
        <v>826</v>
      </c>
      <c r="F55" s="342" t="s">
        <v>9406</v>
      </c>
      <c r="G55" s="342" t="s">
        <v>8196</v>
      </c>
      <c r="H55" s="342"/>
      <c r="I55" s="342"/>
      <c r="J55" s="342">
        <v>1</v>
      </c>
      <c r="K55" s="349" t="s">
        <v>9407</v>
      </c>
      <c r="L55" s="345" t="s">
        <v>9408</v>
      </c>
      <c r="M55" s="346">
        <v>9267</v>
      </c>
      <c r="N55" s="351">
        <v>45813.463362303242</v>
      </c>
      <c r="O55" s="351"/>
      <c r="P55" s="342">
        <v>41</v>
      </c>
      <c r="Q55" s="342"/>
      <c r="R55" s="342"/>
      <c r="S55" s="342">
        <v>7</v>
      </c>
      <c r="T55" s="342"/>
      <c r="U55" s="342" t="s">
        <v>2353</v>
      </c>
      <c r="V55" s="342" t="s">
        <v>7855</v>
      </c>
      <c r="W55" s="347">
        <v>2</v>
      </c>
      <c r="X55" s="342">
        <v>2</v>
      </c>
      <c r="Y55" s="342">
        <v>1</v>
      </c>
      <c r="Z55" s="342"/>
      <c r="AA55" s="342"/>
      <c r="AB55" s="342"/>
      <c r="AC55" s="342"/>
      <c r="AD55" s="342">
        <f t="shared" si="1"/>
        <v>67</v>
      </c>
      <c r="AE55" s="342" t="s">
        <v>8184</v>
      </c>
      <c r="AF55" s="342">
        <v>30</v>
      </c>
      <c r="AG55" s="342" t="s">
        <v>8184</v>
      </c>
      <c r="AH55" s="342">
        <v>0</v>
      </c>
      <c r="AI55" s="342" t="s">
        <v>8149</v>
      </c>
      <c r="AJ55" s="342">
        <v>11</v>
      </c>
      <c r="AK55" s="342" t="s">
        <v>8185</v>
      </c>
      <c r="AL55" s="342">
        <v>56</v>
      </c>
      <c r="AM55" s="342" t="s">
        <v>8186</v>
      </c>
      <c r="AN55" s="342">
        <v>0</v>
      </c>
      <c r="AO55" s="342" t="s">
        <v>8187</v>
      </c>
      <c r="AP55" s="342">
        <v>0</v>
      </c>
      <c r="AQ55" s="347">
        <v>40</v>
      </c>
      <c r="AR55" s="342">
        <v>21</v>
      </c>
      <c r="AS55" s="350"/>
    </row>
    <row r="56" spans="1:45" ht="13.5" hidden="1" customHeight="1">
      <c r="A56" s="304">
        <v>51</v>
      </c>
      <c r="B56" s="342" t="s">
        <v>8180</v>
      </c>
      <c r="C56" s="343" t="s">
        <v>8252</v>
      </c>
      <c r="D56" s="342">
        <v>8140196</v>
      </c>
      <c r="E56" s="343" t="s">
        <v>828</v>
      </c>
      <c r="F56" s="342"/>
      <c r="G56" s="342"/>
      <c r="H56" s="342"/>
      <c r="I56" s="342"/>
      <c r="J56" s="342">
        <v>1</v>
      </c>
      <c r="K56" s="349" t="s">
        <v>9452</v>
      </c>
      <c r="L56" s="345" t="s">
        <v>9453</v>
      </c>
      <c r="M56" s="346">
        <v>19099</v>
      </c>
      <c r="N56" s="342"/>
      <c r="O56" s="342"/>
      <c r="P56" s="342">
        <v>109</v>
      </c>
      <c r="Q56" s="342"/>
      <c r="R56" s="342"/>
      <c r="S56" s="342">
        <v>7</v>
      </c>
      <c r="T56" s="342"/>
      <c r="U56" s="357" t="s">
        <v>8203</v>
      </c>
      <c r="V56" s="357" t="s">
        <v>8316</v>
      </c>
      <c r="W56" s="347">
        <v>2</v>
      </c>
      <c r="X56" s="342">
        <v>2</v>
      </c>
      <c r="Y56" s="342">
        <v>1</v>
      </c>
      <c r="Z56" s="342"/>
      <c r="AA56" s="342"/>
      <c r="AB56" s="342"/>
      <c r="AC56" s="342"/>
      <c r="AD56" s="342">
        <f t="shared" si="1"/>
        <v>94</v>
      </c>
      <c r="AE56" s="342" t="s">
        <v>8184</v>
      </c>
      <c r="AF56" s="342">
        <v>27</v>
      </c>
      <c r="AG56" s="342" t="s">
        <v>8184</v>
      </c>
      <c r="AH56" s="342">
        <v>0</v>
      </c>
      <c r="AI56" s="342" t="s">
        <v>8149</v>
      </c>
      <c r="AJ56" s="342">
        <v>60</v>
      </c>
      <c r="AK56" s="342" t="s">
        <v>8185</v>
      </c>
      <c r="AL56" s="342">
        <v>14</v>
      </c>
      <c r="AM56" s="342" t="s">
        <v>8186</v>
      </c>
      <c r="AN56" s="342">
        <v>20</v>
      </c>
      <c r="AO56" s="342" t="s">
        <v>8187</v>
      </c>
      <c r="AP56" s="342">
        <v>0</v>
      </c>
      <c r="AQ56" s="347">
        <v>26</v>
      </c>
      <c r="AR56" s="342">
        <v>6</v>
      </c>
      <c r="AS56" s="350"/>
    </row>
    <row r="57" spans="1:45" ht="13.5" hidden="1" customHeight="1">
      <c r="A57" s="304">
        <v>52</v>
      </c>
      <c r="B57" s="342" t="s">
        <v>8180</v>
      </c>
      <c r="C57" s="343" t="s">
        <v>8252</v>
      </c>
      <c r="D57" s="342">
        <v>8161026</v>
      </c>
      <c r="E57" s="343" t="s">
        <v>830</v>
      </c>
      <c r="F57" s="342"/>
      <c r="G57" s="342"/>
      <c r="H57" s="342"/>
      <c r="I57" s="342"/>
      <c r="J57" s="342">
        <v>1</v>
      </c>
      <c r="K57" s="349" t="s">
        <v>9454</v>
      </c>
      <c r="L57" s="345" t="s">
        <v>9455</v>
      </c>
      <c r="M57" s="346">
        <v>5222</v>
      </c>
      <c r="N57" s="342"/>
      <c r="O57" s="342"/>
      <c r="P57" s="342">
        <v>75</v>
      </c>
      <c r="Q57" s="342"/>
      <c r="R57" s="342"/>
      <c r="S57" s="342">
        <v>7</v>
      </c>
      <c r="T57" s="342"/>
      <c r="U57" s="357" t="s">
        <v>8198</v>
      </c>
      <c r="V57" s="342" t="s">
        <v>7855</v>
      </c>
      <c r="W57" s="347">
        <v>2</v>
      </c>
      <c r="X57" s="342">
        <v>2</v>
      </c>
      <c r="Y57" s="342">
        <v>1</v>
      </c>
      <c r="Z57" s="342"/>
      <c r="AA57" s="342"/>
      <c r="AB57" s="342"/>
      <c r="AC57" s="342"/>
      <c r="AD57" s="342">
        <f t="shared" si="1"/>
        <v>7</v>
      </c>
      <c r="AE57" s="342" t="s">
        <v>8184</v>
      </c>
      <c r="AF57" s="342">
        <v>5</v>
      </c>
      <c r="AG57" s="342" t="s">
        <v>8184</v>
      </c>
      <c r="AH57" s="342">
        <v>1</v>
      </c>
      <c r="AI57" s="342" t="s">
        <v>8149</v>
      </c>
      <c r="AJ57" s="342">
        <v>6</v>
      </c>
      <c r="AK57" s="342" t="s">
        <v>8185</v>
      </c>
      <c r="AL57" s="342">
        <v>0</v>
      </c>
      <c r="AM57" s="342" t="s">
        <v>8186</v>
      </c>
      <c r="AN57" s="342">
        <v>0</v>
      </c>
      <c r="AO57" s="342" t="s">
        <v>8187</v>
      </c>
      <c r="AP57" s="342">
        <v>0</v>
      </c>
      <c r="AQ57" s="347">
        <v>2</v>
      </c>
      <c r="AR57" s="342">
        <v>4</v>
      </c>
      <c r="AS57" s="350"/>
    </row>
    <row r="58" spans="1:45" ht="13.5" hidden="1" customHeight="1">
      <c r="A58" s="304">
        <v>53</v>
      </c>
      <c r="B58" s="342" t="s">
        <v>8180</v>
      </c>
      <c r="C58" s="343" t="s">
        <v>8252</v>
      </c>
      <c r="D58" s="342">
        <v>8161006</v>
      </c>
      <c r="E58" s="343" t="s">
        <v>832</v>
      </c>
      <c r="F58" s="342" t="s">
        <v>9484</v>
      </c>
      <c r="G58" s="342" t="s">
        <v>8196</v>
      </c>
      <c r="H58" s="342"/>
      <c r="I58" s="342"/>
      <c r="J58" s="342">
        <v>1</v>
      </c>
      <c r="K58" s="349" t="s">
        <v>9485</v>
      </c>
      <c r="L58" s="345" t="s">
        <v>9486</v>
      </c>
      <c r="M58" s="346">
        <v>8536</v>
      </c>
      <c r="N58" s="351">
        <v>45812.776655000001</v>
      </c>
      <c r="O58" s="351"/>
      <c r="P58" s="342">
        <v>45</v>
      </c>
      <c r="Q58" s="342"/>
      <c r="R58" s="342"/>
      <c r="S58" s="342">
        <v>7</v>
      </c>
      <c r="T58" s="342"/>
      <c r="U58" s="342" t="s">
        <v>2353</v>
      </c>
      <c r="V58" s="342" t="s">
        <v>7855</v>
      </c>
      <c r="W58" s="347">
        <v>2</v>
      </c>
      <c r="X58" s="342">
        <v>2</v>
      </c>
      <c r="Y58" s="342">
        <v>1</v>
      </c>
      <c r="Z58" s="342"/>
      <c r="AA58" s="342"/>
      <c r="AB58" s="342"/>
      <c r="AC58" s="342"/>
      <c r="AD58" s="342">
        <f t="shared" si="1"/>
        <v>135</v>
      </c>
      <c r="AE58" s="342" t="s">
        <v>8184</v>
      </c>
      <c r="AF58" s="342">
        <v>22</v>
      </c>
      <c r="AG58" s="342" t="s">
        <v>8184</v>
      </c>
      <c r="AH58" s="342">
        <v>0</v>
      </c>
      <c r="AI58" s="342" t="s">
        <v>8149</v>
      </c>
      <c r="AJ58" s="342">
        <v>102</v>
      </c>
      <c r="AK58" s="342" t="s">
        <v>8185</v>
      </c>
      <c r="AL58" s="342">
        <v>33</v>
      </c>
      <c r="AM58" s="342" t="s">
        <v>8186</v>
      </c>
      <c r="AN58" s="342">
        <v>0</v>
      </c>
      <c r="AO58" s="342" t="s">
        <v>8187</v>
      </c>
      <c r="AP58" s="342">
        <v>0</v>
      </c>
      <c r="AQ58" s="347">
        <v>0</v>
      </c>
      <c r="AR58" s="342">
        <v>6</v>
      </c>
      <c r="AS58" s="353"/>
    </row>
    <row r="59" spans="1:45" ht="13.5" hidden="1" customHeight="1">
      <c r="A59" s="304">
        <v>54</v>
      </c>
      <c r="B59" s="342" t="s">
        <v>8180</v>
      </c>
      <c r="C59" s="343" t="s">
        <v>8252</v>
      </c>
      <c r="D59" s="342">
        <v>8171021</v>
      </c>
      <c r="E59" s="343" t="s">
        <v>834</v>
      </c>
      <c r="F59" s="342"/>
      <c r="G59" s="342"/>
      <c r="H59" s="342"/>
      <c r="I59" s="342"/>
      <c r="J59" s="342">
        <v>1</v>
      </c>
      <c r="K59" s="349" t="s">
        <v>9494</v>
      </c>
      <c r="L59" s="345" t="s">
        <v>9495</v>
      </c>
      <c r="M59" s="346">
        <v>30016</v>
      </c>
      <c r="N59" s="342"/>
      <c r="O59" s="342"/>
      <c r="P59" s="342">
        <v>25</v>
      </c>
      <c r="Q59" s="342"/>
      <c r="R59" s="342"/>
      <c r="S59" s="342">
        <v>3</v>
      </c>
      <c r="T59" s="342"/>
      <c r="U59" s="342" t="s">
        <v>2353</v>
      </c>
      <c r="V59" s="342" t="s">
        <v>7855</v>
      </c>
      <c r="W59" s="347">
        <v>2</v>
      </c>
      <c r="X59" s="342">
        <v>2</v>
      </c>
      <c r="Y59" s="342">
        <v>1</v>
      </c>
      <c r="Z59" s="342"/>
      <c r="AA59" s="342"/>
      <c r="AB59" s="342"/>
      <c r="AC59" s="342"/>
      <c r="AD59" s="342">
        <f t="shared" si="1"/>
        <v>13</v>
      </c>
      <c r="AE59" s="342" t="s">
        <v>8184</v>
      </c>
      <c r="AF59" s="342">
        <v>28</v>
      </c>
      <c r="AG59" s="342" t="s">
        <v>8184</v>
      </c>
      <c r="AH59" s="342">
        <v>0</v>
      </c>
      <c r="AI59" s="342" t="s">
        <v>8149</v>
      </c>
      <c r="AJ59" s="342">
        <v>13</v>
      </c>
      <c r="AK59" s="342" t="s">
        <v>8185</v>
      </c>
      <c r="AL59" s="342">
        <v>0</v>
      </c>
      <c r="AM59" s="342" t="s">
        <v>8186</v>
      </c>
      <c r="AN59" s="342">
        <v>0</v>
      </c>
      <c r="AO59" s="342" t="s">
        <v>8187</v>
      </c>
      <c r="AP59" s="342">
        <v>0</v>
      </c>
      <c r="AQ59" s="347">
        <v>7</v>
      </c>
      <c r="AR59" s="342">
        <v>2</v>
      </c>
      <c r="AS59" s="350"/>
    </row>
    <row r="60" spans="1:45" ht="13.5" hidden="1" customHeight="1">
      <c r="A60" s="304">
        <v>55</v>
      </c>
      <c r="B60" s="342" t="s">
        <v>8180</v>
      </c>
      <c r="C60" s="343" t="s">
        <v>8252</v>
      </c>
      <c r="D60" s="342">
        <v>8181018</v>
      </c>
      <c r="E60" s="343" t="s">
        <v>836</v>
      </c>
      <c r="F60" s="342"/>
      <c r="G60" s="342"/>
      <c r="H60" s="342"/>
      <c r="I60" s="342"/>
      <c r="J60" s="342">
        <v>1</v>
      </c>
      <c r="K60" s="349" t="s">
        <v>9496</v>
      </c>
      <c r="L60" s="345" t="s">
        <v>9497</v>
      </c>
      <c r="M60" s="346">
        <v>4870</v>
      </c>
      <c r="N60" s="342"/>
      <c r="O60" s="342"/>
      <c r="P60" s="342">
        <v>37</v>
      </c>
      <c r="Q60" s="342"/>
      <c r="R60" s="342"/>
      <c r="S60" s="342">
        <v>7</v>
      </c>
      <c r="T60" s="342"/>
      <c r="U60" s="342" t="s">
        <v>2353</v>
      </c>
      <c r="V60" s="342" t="s">
        <v>7855</v>
      </c>
      <c r="W60" s="347">
        <v>2</v>
      </c>
      <c r="X60" s="342">
        <v>2</v>
      </c>
      <c r="Y60" s="342">
        <v>1</v>
      </c>
      <c r="Z60" s="342"/>
      <c r="AA60" s="342"/>
      <c r="AB60" s="342"/>
      <c r="AC60" s="342"/>
      <c r="AD60" s="342">
        <f t="shared" si="1"/>
        <v>108</v>
      </c>
      <c r="AE60" s="342" t="s">
        <v>8184</v>
      </c>
      <c r="AF60" s="342">
        <v>30</v>
      </c>
      <c r="AG60" s="342" t="s">
        <v>8184</v>
      </c>
      <c r="AH60" s="342">
        <v>0</v>
      </c>
      <c r="AI60" s="342" t="s">
        <v>8149</v>
      </c>
      <c r="AJ60" s="342">
        <v>70</v>
      </c>
      <c r="AK60" s="342" t="s">
        <v>8185</v>
      </c>
      <c r="AL60" s="342">
        <v>17</v>
      </c>
      <c r="AM60" s="342" t="s">
        <v>8186</v>
      </c>
      <c r="AN60" s="342">
        <v>21</v>
      </c>
      <c r="AO60" s="342" t="s">
        <v>8187</v>
      </c>
      <c r="AP60" s="342">
        <v>0</v>
      </c>
      <c r="AQ60" s="347">
        <v>7</v>
      </c>
      <c r="AR60" s="342">
        <v>7</v>
      </c>
      <c r="AS60" s="350"/>
    </row>
    <row r="61" spans="1:45" ht="13.5" hidden="1" customHeight="1">
      <c r="A61" s="304">
        <v>56</v>
      </c>
      <c r="B61" s="342" t="s">
        <v>8180</v>
      </c>
      <c r="C61" s="343" t="s">
        <v>8252</v>
      </c>
      <c r="D61" s="342">
        <v>8171022</v>
      </c>
      <c r="E61" s="343" t="s">
        <v>838</v>
      </c>
      <c r="F61" s="342"/>
      <c r="G61" s="342"/>
      <c r="H61" s="342"/>
      <c r="I61" s="342"/>
      <c r="J61" s="342">
        <v>1</v>
      </c>
      <c r="K61" s="349" t="s">
        <v>9558</v>
      </c>
      <c r="L61" s="345" t="s">
        <v>9559</v>
      </c>
      <c r="M61" s="346">
        <v>20059</v>
      </c>
      <c r="N61" s="342"/>
      <c r="O61" s="342"/>
      <c r="P61" s="342">
        <v>32</v>
      </c>
      <c r="Q61" s="342"/>
      <c r="R61" s="342"/>
      <c r="S61" s="342">
        <v>3</v>
      </c>
      <c r="T61" s="342"/>
      <c r="U61" s="342" t="s">
        <v>2353</v>
      </c>
      <c r="V61" s="342" t="s">
        <v>7855</v>
      </c>
      <c r="W61" s="347">
        <v>2</v>
      </c>
      <c r="X61" s="342">
        <v>2</v>
      </c>
      <c r="Y61" s="342">
        <v>1</v>
      </c>
      <c r="Z61" s="342"/>
      <c r="AA61" s="342"/>
      <c r="AB61" s="342"/>
      <c r="AC61" s="342"/>
      <c r="AD61" s="342">
        <f t="shared" si="1"/>
        <v>52</v>
      </c>
      <c r="AE61" s="342" t="s">
        <v>8184</v>
      </c>
      <c r="AF61" s="342">
        <v>30</v>
      </c>
      <c r="AG61" s="342" t="s">
        <v>8184</v>
      </c>
      <c r="AH61" s="342">
        <v>0</v>
      </c>
      <c r="AI61" s="342" t="s">
        <v>8149</v>
      </c>
      <c r="AJ61" s="342">
        <v>12</v>
      </c>
      <c r="AK61" s="342" t="s">
        <v>8185</v>
      </c>
      <c r="AL61" s="342">
        <v>40</v>
      </c>
      <c r="AM61" s="342" t="s">
        <v>8186</v>
      </c>
      <c r="AN61" s="342">
        <v>0</v>
      </c>
      <c r="AO61" s="342" t="s">
        <v>8187</v>
      </c>
      <c r="AP61" s="342">
        <v>0</v>
      </c>
      <c r="AQ61" s="347">
        <v>8</v>
      </c>
      <c r="AR61" s="342">
        <v>4</v>
      </c>
      <c r="AS61" s="350"/>
    </row>
    <row r="62" spans="1:45" ht="13.5" hidden="1" customHeight="1">
      <c r="A62" s="304">
        <v>57</v>
      </c>
      <c r="B62" s="342" t="s">
        <v>8180</v>
      </c>
      <c r="C62" s="343" t="s">
        <v>8252</v>
      </c>
      <c r="D62" s="342">
        <v>8151041</v>
      </c>
      <c r="E62" s="343" t="s">
        <v>840</v>
      </c>
      <c r="F62" s="342" t="s">
        <v>9560</v>
      </c>
      <c r="G62" s="342" t="s">
        <v>8196</v>
      </c>
      <c r="H62" s="342"/>
      <c r="I62" s="342"/>
      <c r="J62" s="342">
        <v>1</v>
      </c>
      <c r="K62" s="349" t="s">
        <v>9561</v>
      </c>
      <c r="L62" s="345" t="s">
        <v>9562</v>
      </c>
      <c r="M62" s="346">
        <v>8179</v>
      </c>
      <c r="N62" s="351">
        <v>45810.663272141202</v>
      </c>
      <c r="O62" s="351"/>
      <c r="P62" s="342">
        <v>38</v>
      </c>
      <c r="Q62" s="342"/>
      <c r="R62" s="342"/>
      <c r="S62" s="342">
        <v>6</v>
      </c>
      <c r="T62" s="342"/>
      <c r="U62" s="342" t="s">
        <v>2353</v>
      </c>
      <c r="V62" s="342" t="s">
        <v>7855</v>
      </c>
      <c r="W62" s="347">
        <v>2</v>
      </c>
      <c r="X62" s="342">
        <v>2</v>
      </c>
      <c r="Y62" s="342">
        <v>1</v>
      </c>
      <c r="Z62" s="342"/>
      <c r="AA62" s="342"/>
      <c r="AB62" s="342"/>
      <c r="AC62" s="342"/>
      <c r="AD62" s="342">
        <f t="shared" si="1"/>
        <v>63</v>
      </c>
      <c r="AE62" s="342" t="s">
        <v>8184</v>
      </c>
      <c r="AF62" s="342">
        <v>26</v>
      </c>
      <c r="AG62" s="342" t="s">
        <v>8184</v>
      </c>
      <c r="AH62" s="342">
        <v>0</v>
      </c>
      <c r="AI62" s="342" t="s">
        <v>8149</v>
      </c>
      <c r="AJ62" s="342">
        <v>62</v>
      </c>
      <c r="AK62" s="342" t="s">
        <v>8185</v>
      </c>
      <c r="AL62" s="342">
        <v>1</v>
      </c>
      <c r="AM62" s="342" t="s">
        <v>8186</v>
      </c>
      <c r="AN62" s="342">
        <v>0</v>
      </c>
      <c r="AO62" s="342" t="s">
        <v>8187</v>
      </c>
      <c r="AP62" s="342">
        <v>0</v>
      </c>
      <c r="AQ62" s="347">
        <v>7</v>
      </c>
      <c r="AR62" s="342">
        <v>6</v>
      </c>
      <c r="AS62" s="350"/>
    </row>
    <row r="63" spans="1:45" ht="13.5" hidden="1" customHeight="1">
      <c r="A63" s="304">
        <v>58</v>
      </c>
      <c r="B63" s="342" t="s">
        <v>8180</v>
      </c>
      <c r="C63" s="343" t="s">
        <v>8252</v>
      </c>
      <c r="D63" s="342">
        <v>8171023</v>
      </c>
      <c r="E63" s="343" t="s">
        <v>842</v>
      </c>
      <c r="F63" s="342"/>
      <c r="G63" s="342"/>
      <c r="H63" s="342"/>
      <c r="I63" s="342"/>
      <c r="J63" s="342">
        <v>1</v>
      </c>
      <c r="K63" s="349" t="s">
        <v>9886</v>
      </c>
      <c r="L63" s="345" t="s">
        <v>9887</v>
      </c>
      <c r="M63" s="346">
        <v>34474</v>
      </c>
      <c r="N63" s="342"/>
      <c r="O63" s="342"/>
      <c r="P63" s="342">
        <v>195</v>
      </c>
      <c r="Q63" s="342"/>
      <c r="R63" s="342"/>
      <c r="S63" s="342">
        <v>12</v>
      </c>
      <c r="T63" s="342"/>
      <c r="U63" s="357" t="s">
        <v>8203</v>
      </c>
      <c r="V63" s="342" t="s">
        <v>7855</v>
      </c>
      <c r="W63" s="347">
        <v>2</v>
      </c>
      <c r="X63" s="342">
        <v>2</v>
      </c>
      <c r="Y63" s="342">
        <v>1</v>
      </c>
      <c r="Z63" s="342"/>
      <c r="AA63" s="342"/>
      <c r="AB63" s="342"/>
      <c r="AC63" s="342"/>
      <c r="AD63" s="342">
        <f t="shared" si="1"/>
        <v>188</v>
      </c>
      <c r="AE63" s="342" t="s">
        <v>8184</v>
      </c>
      <c r="AF63" s="342">
        <v>42</v>
      </c>
      <c r="AG63" s="342" t="s">
        <v>8184</v>
      </c>
      <c r="AH63" s="342">
        <v>0</v>
      </c>
      <c r="AI63" s="342" t="s">
        <v>8149</v>
      </c>
      <c r="AJ63" s="342">
        <v>147</v>
      </c>
      <c r="AK63" s="342" t="s">
        <v>8185</v>
      </c>
      <c r="AL63" s="342">
        <v>33</v>
      </c>
      <c r="AM63" s="342" t="s">
        <v>8186</v>
      </c>
      <c r="AN63" s="342">
        <v>8</v>
      </c>
      <c r="AO63" s="342" t="s">
        <v>8187</v>
      </c>
      <c r="AP63" s="342">
        <v>0</v>
      </c>
      <c r="AQ63" s="347">
        <v>0</v>
      </c>
      <c r="AR63" s="342">
        <v>3</v>
      </c>
      <c r="AS63" s="353"/>
    </row>
    <row r="64" spans="1:45" ht="13.5" hidden="1" customHeight="1">
      <c r="A64" s="304">
        <v>59</v>
      </c>
      <c r="B64" s="342" t="s">
        <v>8180</v>
      </c>
      <c r="C64" s="343" t="s">
        <v>8252</v>
      </c>
      <c r="D64" s="342">
        <v>8222006</v>
      </c>
      <c r="E64" s="343" t="s">
        <v>844</v>
      </c>
      <c r="F64" s="342"/>
      <c r="G64" s="342"/>
      <c r="H64" s="342"/>
      <c r="I64" s="342"/>
      <c r="J64" s="342">
        <v>1</v>
      </c>
      <c r="K64" s="349" t="s">
        <v>9921</v>
      </c>
      <c r="L64" s="345" t="s">
        <v>9922</v>
      </c>
      <c r="M64" s="346">
        <v>19467</v>
      </c>
      <c r="N64" s="342"/>
      <c r="O64" s="342"/>
      <c r="P64" s="342">
        <v>18</v>
      </c>
      <c r="Q64" s="342"/>
      <c r="R64" s="342"/>
      <c r="S64" s="342">
        <v>4</v>
      </c>
      <c r="T64" s="342"/>
      <c r="U64" s="343" t="s">
        <v>9923</v>
      </c>
      <c r="V64" s="342" t="s">
        <v>7855</v>
      </c>
      <c r="W64" s="347">
        <v>0</v>
      </c>
      <c r="X64" s="342">
        <v>2</v>
      </c>
      <c r="Y64" s="342">
        <v>1</v>
      </c>
      <c r="Z64" s="342"/>
      <c r="AA64" s="342"/>
      <c r="AB64" s="342"/>
      <c r="AC64" s="342"/>
      <c r="AD64" s="342">
        <f t="shared" si="1"/>
        <v>30</v>
      </c>
      <c r="AE64" s="342" t="s">
        <v>8184</v>
      </c>
      <c r="AF64" s="342">
        <v>0</v>
      </c>
      <c r="AG64" s="342" t="s">
        <v>8184</v>
      </c>
      <c r="AH64" s="342">
        <v>0</v>
      </c>
      <c r="AI64" s="342" t="s">
        <v>8149</v>
      </c>
      <c r="AJ64" s="342">
        <v>30</v>
      </c>
      <c r="AK64" s="342" t="s">
        <v>8185</v>
      </c>
      <c r="AL64" s="342">
        <v>0</v>
      </c>
      <c r="AM64" s="342" t="s">
        <v>8186</v>
      </c>
      <c r="AN64" s="342">
        <v>0</v>
      </c>
      <c r="AO64" s="342" t="s">
        <v>8187</v>
      </c>
      <c r="AP64" s="342">
        <v>0</v>
      </c>
      <c r="AQ64" s="347">
        <v>11</v>
      </c>
      <c r="AR64" s="342">
        <v>2</v>
      </c>
      <c r="AS64" s="350"/>
    </row>
    <row r="65" spans="1:45" ht="13.5" hidden="1" customHeight="1">
      <c r="A65" s="304">
        <v>60</v>
      </c>
      <c r="B65" s="342" t="s">
        <v>8180</v>
      </c>
      <c r="C65" s="343" t="s">
        <v>8252</v>
      </c>
      <c r="D65" s="342">
        <v>8222026</v>
      </c>
      <c r="E65" s="343" t="s">
        <v>846</v>
      </c>
      <c r="F65" s="342" t="s">
        <v>9924</v>
      </c>
      <c r="G65" s="342" t="s">
        <v>8196</v>
      </c>
      <c r="H65" s="342"/>
      <c r="I65" s="342"/>
      <c r="J65" s="342">
        <v>1</v>
      </c>
      <c r="K65" s="349" t="s">
        <v>9925</v>
      </c>
      <c r="L65" s="345" t="s">
        <v>9922</v>
      </c>
      <c r="M65" s="346">
        <v>10684</v>
      </c>
      <c r="N65" s="351">
        <v>45812.629850509256</v>
      </c>
      <c r="O65" s="351"/>
      <c r="P65" s="342">
        <v>30</v>
      </c>
      <c r="Q65" s="342"/>
      <c r="R65" s="342"/>
      <c r="S65" s="342">
        <v>7</v>
      </c>
      <c r="T65" s="342"/>
      <c r="U65" s="343" t="s">
        <v>8198</v>
      </c>
      <c r="V65" s="342" t="s">
        <v>7855</v>
      </c>
      <c r="W65" s="347">
        <v>2</v>
      </c>
      <c r="X65" s="342">
        <v>2</v>
      </c>
      <c r="Y65" s="342">
        <v>1</v>
      </c>
      <c r="Z65" s="342"/>
      <c r="AA65" s="342"/>
      <c r="AB65" s="342"/>
      <c r="AC65" s="342"/>
      <c r="AD65" s="342">
        <f t="shared" si="1"/>
        <v>66</v>
      </c>
      <c r="AE65" s="342" t="s">
        <v>8184</v>
      </c>
      <c r="AF65" s="342">
        <v>30</v>
      </c>
      <c r="AG65" s="342" t="s">
        <v>8184</v>
      </c>
      <c r="AH65" s="342">
        <v>0</v>
      </c>
      <c r="AI65" s="342" t="s">
        <v>8149</v>
      </c>
      <c r="AJ65" s="342">
        <v>66</v>
      </c>
      <c r="AK65" s="342" t="s">
        <v>8185</v>
      </c>
      <c r="AL65" s="342">
        <v>0</v>
      </c>
      <c r="AM65" s="342" t="s">
        <v>8186</v>
      </c>
      <c r="AN65" s="342">
        <v>0</v>
      </c>
      <c r="AO65" s="342" t="s">
        <v>8187</v>
      </c>
      <c r="AP65" s="342">
        <v>0</v>
      </c>
      <c r="AQ65" s="347">
        <v>11</v>
      </c>
      <c r="AR65" s="342">
        <v>3</v>
      </c>
      <c r="AS65" s="353"/>
    </row>
    <row r="66" spans="1:45" ht="13.5" hidden="1" customHeight="1">
      <c r="A66" s="304">
        <v>61</v>
      </c>
      <c r="B66" s="342" t="s">
        <v>8180</v>
      </c>
      <c r="C66" s="343" t="s">
        <v>8252</v>
      </c>
      <c r="D66" s="342">
        <v>8271011</v>
      </c>
      <c r="E66" s="343" t="s">
        <v>848</v>
      </c>
      <c r="F66" s="342" t="s">
        <v>9938</v>
      </c>
      <c r="G66" s="342" t="s">
        <v>8196</v>
      </c>
      <c r="H66" s="342"/>
      <c r="I66" s="342"/>
      <c r="J66" s="342">
        <v>1</v>
      </c>
      <c r="K66" s="349" t="s">
        <v>9939</v>
      </c>
      <c r="L66" s="345" t="s">
        <v>9940</v>
      </c>
      <c r="M66" s="346">
        <v>17486</v>
      </c>
      <c r="N66" s="351">
        <v>45823.887979537038</v>
      </c>
      <c r="O66" s="351"/>
      <c r="P66" s="342">
        <v>29</v>
      </c>
      <c r="Q66" s="342"/>
      <c r="R66" s="342"/>
      <c r="S66" s="342">
        <v>6</v>
      </c>
      <c r="T66" s="342"/>
      <c r="U66" s="342" t="s">
        <v>2353</v>
      </c>
      <c r="V66" s="342" t="s">
        <v>7855</v>
      </c>
      <c r="W66" s="347">
        <v>2</v>
      </c>
      <c r="X66" s="342">
        <v>2</v>
      </c>
      <c r="Y66" s="342">
        <v>1</v>
      </c>
      <c r="Z66" s="342"/>
      <c r="AA66" s="342"/>
      <c r="AB66" s="342"/>
      <c r="AC66" s="342"/>
      <c r="AD66" s="342">
        <f t="shared" si="1"/>
        <v>102</v>
      </c>
      <c r="AE66" s="342" t="s">
        <v>8184</v>
      </c>
      <c r="AF66" s="342">
        <v>21</v>
      </c>
      <c r="AG66" s="342" t="s">
        <v>8184</v>
      </c>
      <c r="AH66" s="342">
        <v>0</v>
      </c>
      <c r="AI66" s="342" t="s">
        <v>8149</v>
      </c>
      <c r="AJ66" s="342">
        <v>97</v>
      </c>
      <c r="AK66" s="342" t="s">
        <v>8185</v>
      </c>
      <c r="AL66" s="342">
        <v>0</v>
      </c>
      <c r="AM66" s="342" t="s">
        <v>8186</v>
      </c>
      <c r="AN66" s="342">
        <v>0</v>
      </c>
      <c r="AO66" s="342" t="s">
        <v>8187</v>
      </c>
      <c r="AP66" s="342">
        <v>5</v>
      </c>
      <c r="AQ66" s="347">
        <v>6</v>
      </c>
      <c r="AR66" s="342">
        <v>4</v>
      </c>
      <c r="AS66" s="353"/>
    </row>
    <row r="67" spans="1:45" ht="13.5" hidden="1" customHeight="1">
      <c r="A67" s="304">
        <v>62</v>
      </c>
      <c r="B67" s="342" t="s">
        <v>8180</v>
      </c>
      <c r="C67" s="343" t="s">
        <v>8252</v>
      </c>
      <c r="D67" s="342">
        <v>8261007</v>
      </c>
      <c r="E67" s="343" t="s">
        <v>850</v>
      </c>
      <c r="F67" s="342" t="s">
        <v>9967</v>
      </c>
      <c r="G67" s="342" t="s">
        <v>8196</v>
      </c>
      <c r="H67" s="342"/>
      <c r="I67" s="342"/>
      <c r="J67" s="342">
        <v>1</v>
      </c>
      <c r="K67" s="349" t="s">
        <v>9968</v>
      </c>
      <c r="L67" s="345" t="s">
        <v>9969</v>
      </c>
      <c r="M67" s="346">
        <v>22890</v>
      </c>
      <c r="N67" s="351">
        <v>45812.584351851852</v>
      </c>
      <c r="O67" s="351"/>
      <c r="P67" s="342">
        <v>23</v>
      </c>
      <c r="Q67" s="342"/>
      <c r="R67" s="342"/>
      <c r="S67" s="342">
        <v>6</v>
      </c>
      <c r="T67" s="342"/>
      <c r="U67" s="342" t="s">
        <v>2353</v>
      </c>
      <c r="V67" s="342" t="s">
        <v>7855</v>
      </c>
      <c r="W67" s="347">
        <v>2</v>
      </c>
      <c r="X67" s="342">
        <v>2</v>
      </c>
      <c r="Y67" s="342">
        <v>1</v>
      </c>
      <c r="Z67" s="342"/>
      <c r="AA67" s="342"/>
      <c r="AB67" s="342"/>
      <c r="AC67" s="342"/>
      <c r="AD67" s="342">
        <f t="shared" si="1"/>
        <v>29</v>
      </c>
      <c r="AE67" s="342" t="s">
        <v>8184</v>
      </c>
      <c r="AF67" s="342">
        <v>28</v>
      </c>
      <c r="AG67" s="342" t="s">
        <v>8184</v>
      </c>
      <c r="AH67" s="342">
        <v>0</v>
      </c>
      <c r="AI67" s="342" t="s">
        <v>8149</v>
      </c>
      <c r="AJ67" s="342">
        <v>0</v>
      </c>
      <c r="AK67" s="342" t="s">
        <v>8185</v>
      </c>
      <c r="AL67" s="342">
        <v>29</v>
      </c>
      <c r="AM67" s="342" t="s">
        <v>8186</v>
      </c>
      <c r="AN67" s="342">
        <v>0</v>
      </c>
      <c r="AO67" s="342" t="s">
        <v>8187</v>
      </c>
      <c r="AP67" s="342">
        <v>0</v>
      </c>
      <c r="AQ67" s="347">
        <v>18</v>
      </c>
      <c r="AR67" s="342">
        <v>7</v>
      </c>
      <c r="AS67" s="353"/>
    </row>
    <row r="68" spans="1:45" ht="13.5" hidden="1" customHeight="1">
      <c r="A68" s="304">
        <v>63</v>
      </c>
      <c r="B68" s="342" t="s">
        <v>8180</v>
      </c>
      <c r="C68" s="343" t="s">
        <v>8252</v>
      </c>
      <c r="D68" s="342">
        <v>8261092</v>
      </c>
      <c r="E68" s="343" t="s">
        <v>852</v>
      </c>
      <c r="F68" s="342" t="s">
        <v>9996</v>
      </c>
      <c r="G68" s="342" t="s">
        <v>8196</v>
      </c>
      <c r="H68" s="342"/>
      <c r="I68" s="342"/>
      <c r="J68" s="342">
        <v>1</v>
      </c>
      <c r="K68" s="349" t="s">
        <v>9997</v>
      </c>
      <c r="L68" s="355" t="s">
        <v>9998</v>
      </c>
      <c r="M68" s="346">
        <v>31837</v>
      </c>
      <c r="N68" s="351">
        <v>45817.409480532406</v>
      </c>
      <c r="O68" s="351"/>
      <c r="P68" s="342">
        <v>379</v>
      </c>
      <c r="Q68" s="342"/>
      <c r="R68" s="342"/>
      <c r="S68" s="342">
        <v>15</v>
      </c>
      <c r="T68" s="342"/>
      <c r="U68" s="342" t="s">
        <v>26</v>
      </c>
      <c r="V68" s="342" t="s">
        <v>7855</v>
      </c>
      <c r="W68" s="347">
        <v>2</v>
      </c>
      <c r="X68" s="342">
        <v>2</v>
      </c>
      <c r="Y68" s="342">
        <v>1</v>
      </c>
      <c r="Z68" s="342"/>
      <c r="AA68" s="342"/>
      <c r="AB68" s="342"/>
      <c r="AC68" s="342"/>
      <c r="AD68" s="342">
        <f t="shared" si="1"/>
        <v>155</v>
      </c>
      <c r="AE68" s="342" t="s">
        <v>8184</v>
      </c>
      <c r="AF68" s="342">
        <v>238</v>
      </c>
      <c r="AG68" s="342" t="s">
        <v>8184</v>
      </c>
      <c r="AH68" s="342">
        <v>1</v>
      </c>
      <c r="AI68" s="342" t="s">
        <v>8149</v>
      </c>
      <c r="AJ68" s="342">
        <v>119</v>
      </c>
      <c r="AK68" s="342" t="s">
        <v>8185</v>
      </c>
      <c r="AL68" s="342">
        <v>0</v>
      </c>
      <c r="AM68" s="342" t="s">
        <v>8186</v>
      </c>
      <c r="AN68" s="342">
        <v>0</v>
      </c>
      <c r="AO68" s="342" t="s">
        <v>8187</v>
      </c>
      <c r="AP68" s="342">
        <v>35</v>
      </c>
      <c r="AQ68" s="347">
        <v>17</v>
      </c>
      <c r="AR68" s="342">
        <v>6</v>
      </c>
      <c r="AS68" s="353"/>
    </row>
    <row r="69" spans="1:45" ht="13.5" hidden="1" customHeight="1">
      <c r="A69" s="304">
        <v>64</v>
      </c>
      <c r="B69" s="342" t="s">
        <v>8180</v>
      </c>
      <c r="C69" s="343" t="s">
        <v>8252</v>
      </c>
      <c r="D69" s="342">
        <v>8151025</v>
      </c>
      <c r="E69" s="343" t="s">
        <v>854</v>
      </c>
      <c r="F69" s="342" t="s">
        <v>10028</v>
      </c>
      <c r="G69" s="342" t="s">
        <v>8196</v>
      </c>
      <c r="H69" s="342"/>
      <c r="I69" s="342"/>
      <c r="J69" s="342">
        <v>1</v>
      </c>
      <c r="K69" s="349" t="s">
        <v>10029</v>
      </c>
      <c r="L69" s="345" t="s">
        <v>10030</v>
      </c>
      <c r="M69" s="346">
        <v>7792</v>
      </c>
      <c r="N69" s="351">
        <v>45817.626712129626</v>
      </c>
      <c r="O69" s="351"/>
      <c r="P69" s="342">
        <v>24</v>
      </c>
      <c r="Q69" s="342"/>
      <c r="R69" s="342"/>
      <c r="S69" s="342">
        <v>6</v>
      </c>
      <c r="T69" s="342"/>
      <c r="U69" s="342" t="s">
        <v>2353</v>
      </c>
      <c r="V69" s="342" t="s">
        <v>7855</v>
      </c>
      <c r="W69" s="347">
        <v>2</v>
      </c>
      <c r="X69" s="342">
        <v>2</v>
      </c>
      <c r="Y69" s="342">
        <v>1</v>
      </c>
      <c r="Z69" s="342"/>
      <c r="AA69" s="342"/>
      <c r="AB69" s="342"/>
      <c r="AC69" s="342"/>
      <c r="AD69" s="342">
        <f t="shared" si="1"/>
        <v>45</v>
      </c>
      <c r="AE69" s="342" t="s">
        <v>8184</v>
      </c>
      <c r="AF69" s="342">
        <v>35</v>
      </c>
      <c r="AG69" s="342" t="s">
        <v>8184</v>
      </c>
      <c r="AH69" s="342">
        <v>0</v>
      </c>
      <c r="AI69" s="342" t="s">
        <v>8149</v>
      </c>
      <c r="AJ69" s="342">
        <v>45</v>
      </c>
      <c r="AK69" s="342" t="s">
        <v>8185</v>
      </c>
      <c r="AL69" s="342">
        <v>0</v>
      </c>
      <c r="AM69" s="342" t="s">
        <v>8186</v>
      </c>
      <c r="AN69" s="342">
        <v>0</v>
      </c>
      <c r="AO69" s="342" t="s">
        <v>8187</v>
      </c>
      <c r="AP69" s="342">
        <v>0</v>
      </c>
      <c r="AQ69" s="347">
        <v>14</v>
      </c>
      <c r="AR69" s="342">
        <v>2</v>
      </c>
      <c r="AS69" s="353"/>
    </row>
    <row r="70" spans="1:45" ht="13.5" hidden="1" customHeight="1">
      <c r="A70" s="304">
        <v>65</v>
      </c>
      <c r="B70" s="342" t="s">
        <v>8180</v>
      </c>
      <c r="C70" s="343" t="s">
        <v>8252</v>
      </c>
      <c r="D70" s="342">
        <v>8231017</v>
      </c>
      <c r="E70" s="343" t="s">
        <v>856</v>
      </c>
      <c r="F70" s="342"/>
      <c r="G70" s="342"/>
      <c r="H70" s="342"/>
      <c r="I70" s="342"/>
      <c r="J70" s="342">
        <v>1</v>
      </c>
      <c r="K70" s="349" t="s">
        <v>10089</v>
      </c>
      <c r="L70" s="345" t="s">
        <v>10090</v>
      </c>
      <c r="M70" s="346">
        <v>18171</v>
      </c>
      <c r="N70" s="342"/>
      <c r="O70" s="342"/>
      <c r="P70" s="342">
        <v>30</v>
      </c>
      <c r="Q70" s="342"/>
      <c r="R70" s="342"/>
      <c r="S70" s="342">
        <v>7</v>
      </c>
      <c r="T70" s="342"/>
      <c r="U70" s="342" t="s">
        <v>2353</v>
      </c>
      <c r="V70" s="342" t="s">
        <v>7855</v>
      </c>
      <c r="W70" s="347">
        <v>2</v>
      </c>
      <c r="X70" s="342">
        <v>2</v>
      </c>
      <c r="Y70" s="342">
        <v>1</v>
      </c>
      <c r="Z70" s="342"/>
      <c r="AA70" s="342"/>
      <c r="AB70" s="342"/>
      <c r="AC70" s="342"/>
      <c r="AD70" s="342">
        <f t="shared" ref="AD70:AD133" si="2">SUM(AH70:AP70)</f>
        <v>70</v>
      </c>
      <c r="AE70" s="342" t="s">
        <v>8184</v>
      </c>
      <c r="AF70" s="342">
        <v>35</v>
      </c>
      <c r="AG70" s="342" t="s">
        <v>8184</v>
      </c>
      <c r="AH70" s="342">
        <v>0</v>
      </c>
      <c r="AI70" s="342" t="s">
        <v>8149</v>
      </c>
      <c r="AJ70" s="342">
        <v>27</v>
      </c>
      <c r="AK70" s="342" t="s">
        <v>8185</v>
      </c>
      <c r="AL70" s="342">
        <v>43</v>
      </c>
      <c r="AM70" s="342" t="s">
        <v>8186</v>
      </c>
      <c r="AN70" s="342">
        <v>0</v>
      </c>
      <c r="AO70" s="342" t="s">
        <v>8187</v>
      </c>
      <c r="AP70" s="342">
        <v>0</v>
      </c>
      <c r="AQ70" s="347">
        <v>12</v>
      </c>
      <c r="AR70" s="342">
        <v>8</v>
      </c>
      <c r="AS70" s="350"/>
    </row>
    <row r="71" spans="1:45" ht="13.5" hidden="1" customHeight="1">
      <c r="A71" s="304">
        <v>66</v>
      </c>
      <c r="B71" s="342" t="s">
        <v>8180</v>
      </c>
      <c r="C71" s="343" t="s">
        <v>8385</v>
      </c>
      <c r="D71" s="342">
        <v>8271016</v>
      </c>
      <c r="E71" s="343" t="s">
        <v>858</v>
      </c>
      <c r="F71" s="342" t="s">
        <v>8386</v>
      </c>
      <c r="G71" s="342" t="s">
        <v>8196</v>
      </c>
      <c r="H71" s="342"/>
      <c r="I71" s="342"/>
      <c r="J71" s="342">
        <v>1</v>
      </c>
      <c r="K71" s="349" t="s">
        <v>8387</v>
      </c>
      <c r="L71" s="345" t="s">
        <v>8388</v>
      </c>
      <c r="M71" s="346">
        <v>11433</v>
      </c>
      <c r="N71" s="351">
        <v>45813</v>
      </c>
      <c r="O71" s="351"/>
      <c r="P71" s="342">
        <v>28</v>
      </c>
      <c r="Q71" s="342"/>
      <c r="R71" s="342"/>
      <c r="S71" s="342">
        <v>7</v>
      </c>
      <c r="T71" s="342"/>
      <c r="U71" s="342" t="s">
        <v>2353</v>
      </c>
      <c r="V71" s="342" t="s">
        <v>7855</v>
      </c>
      <c r="W71" s="347">
        <v>2</v>
      </c>
      <c r="X71" s="342">
        <v>2</v>
      </c>
      <c r="Y71" s="342">
        <v>1</v>
      </c>
      <c r="Z71" s="342"/>
      <c r="AA71" s="342"/>
      <c r="AB71" s="342"/>
      <c r="AC71" s="342"/>
      <c r="AD71" s="342">
        <f t="shared" si="2"/>
        <v>52</v>
      </c>
      <c r="AE71" s="342" t="s">
        <v>8184</v>
      </c>
      <c r="AF71" s="342">
        <v>0</v>
      </c>
      <c r="AG71" s="342" t="s">
        <v>8184</v>
      </c>
      <c r="AH71" s="342">
        <v>0</v>
      </c>
      <c r="AI71" s="342" t="s">
        <v>8149</v>
      </c>
      <c r="AJ71" s="342">
        <v>52</v>
      </c>
      <c r="AK71" s="342" t="s">
        <v>8185</v>
      </c>
      <c r="AL71" s="342">
        <v>0</v>
      </c>
      <c r="AM71" s="342" t="s">
        <v>8186</v>
      </c>
      <c r="AN71" s="342">
        <v>0</v>
      </c>
      <c r="AO71" s="342" t="s">
        <v>8187</v>
      </c>
      <c r="AP71" s="342">
        <v>0</v>
      </c>
      <c r="AQ71" s="347">
        <v>6</v>
      </c>
      <c r="AR71" s="342">
        <v>3</v>
      </c>
      <c r="AS71" s="353"/>
    </row>
    <row r="72" spans="1:45" ht="13.5" hidden="1" customHeight="1">
      <c r="A72" s="304">
        <v>67</v>
      </c>
      <c r="B72" s="342" t="s">
        <v>8180</v>
      </c>
      <c r="C72" s="343" t="s">
        <v>8385</v>
      </c>
      <c r="D72" s="342">
        <v>8161027</v>
      </c>
      <c r="E72" s="343" t="s">
        <v>861</v>
      </c>
      <c r="F72" s="342" t="s">
        <v>8412</v>
      </c>
      <c r="G72" s="342" t="s">
        <v>8196</v>
      </c>
      <c r="H72" s="342"/>
      <c r="I72" s="342"/>
      <c r="J72" s="342">
        <v>1</v>
      </c>
      <c r="K72" s="349" t="s">
        <v>8413</v>
      </c>
      <c r="L72" s="355" t="s">
        <v>8414</v>
      </c>
      <c r="M72" s="346">
        <v>19159</v>
      </c>
      <c r="N72" s="351">
        <v>45820</v>
      </c>
      <c r="O72" s="351"/>
      <c r="P72" s="342">
        <v>349</v>
      </c>
      <c r="Q72" s="342"/>
      <c r="R72" s="342"/>
      <c r="S72" s="342">
        <v>16</v>
      </c>
      <c r="T72" s="342"/>
      <c r="U72" s="358" t="s">
        <v>8203</v>
      </c>
      <c r="V72" s="342" t="s">
        <v>7855</v>
      </c>
      <c r="W72" s="347">
        <v>2</v>
      </c>
      <c r="X72" s="342">
        <v>2</v>
      </c>
      <c r="Y72" s="342">
        <v>1</v>
      </c>
      <c r="Z72" s="342"/>
      <c r="AA72" s="342"/>
      <c r="AB72" s="342"/>
      <c r="AC72" s="342"/>
      <c r="AD72" s="342">
        <f t="shared" si="2"/>
        <v>0</v>
      </c>
      <c r="AE72" s="342" t="s">
        <v>8184</v>
      </c>
      <c r="AF72" s="342">
        <v>0</v>
      </c>
      <c r="AG72" s="342" t="s">
        <v>8184</v>
      </c>
      <c r="AH72" s="342">
        <v>0</v>
      </c>
      <c r="AI72" s="342" t="s">
        <v>8149</v>
      </c>
      <c r="AJ72" s="342">
        <v>0</v>
      </c>
      <c r="AK72" s="342" t="s">
        <v>8185</v>
      </c>
      <c r="AL72" s="342">
        <v>0</v>
      </c>
      <c r="AM72" s="342" t="s">
        <v>8186</v>
      </c>
      <c r="AN72" s="342">
        <v>0</v>
      </c>
      <c r="AO72" s="342" t="s">
        <v>8187</v>
      </c>
      <c r="AP72" s="342">
        <v>0</v>
      </c>
      <c r="AQ72" s="347">
        <v>9</v>
      </c>
      <c r="AR72" s="342">
        <v>1</v>
      </c>
      <c r="AS72" s="353"/>
    </row>
    <row r="73" spans="1:45" ht="13.5" hidden="1" customHeight="1">
      <c r="A73" s="304">
        <v>68</v>
      </c>
      <c r="B73" s="342" t="s">
        <v>8180</v>
      </c>
      <c r="C73" s="343" t="s">
        <v>8385</v>
      </c>
      <c r="D73" s="342">
        <v>8222027</v>
      </c>
      <c r="E73" s="343" t="s">
        <v>863</v>
      </c>
      <c r="F73" s="342"/>
      <c r="G73" s="342"/>
      <c r="H73" s="342"/>
      <c r="I73" s="342"/>
      <c r="J73" s="342">
        <v>1</v>
      </c>
      <c r="K73" s="349" t="s">
        <v>8415</v>
      </c>
      <c r="L73" s="345" t="s">
        <v>8416</v>
      </c>
      <c r="M73" s="346">
        <v>18891</v>
      </c>
      <c r="N73" s="342"/>
      <c r="O73" s="342"/>
      <c r="P73" s="342">
        <v>282</v>
      </c>
      <c r="Q73" s="342"/>
      <c r="R73" s="342"/>
      <c r="S73" s="342">
        <v>13</v>
      </c>
      <c r="T73" s="342"/>
      <c r="U73" s="342" t="s">
        <v>26</v>
      </c>
      <c r="V73" s="342" t="s">
        <v>7855</v>
      </c>
      <c r="W73" s="347">
        <v>2</v>
      </c>
      <c r="X73" s="342">
        <v>2</v>
      </c>
      <c r="Y73" s="342">
        <v>1</v>
      </c>
      <c r="Z73" s="342"/>
      <c r="AA73" s="342"/>
      <c r="AB73" s="342"/>
      <c r="AC73" s="342"/>
      <c r="AD73" s="342">
        <f t="shared" si="2"/>
        <v>301</v>
      </c>
      <c r="AE73" s="342" t="s">
        <v>8184</v>
      </c>
      <c r="AF73" s="342">
        <v>32</v>
      </c>
      <c r="AG73" s="342" t="s">
        <v>8184</v>
      </c>
      <c r="AH73" s="342">
        <v>0</v>
      </c>
      <c r="AI73" s="342" t="s">
        <v>8149</v>
      </c>
      <c r="AJ73" s="342">
        <v>301</v>
      </c>
      <c r="AK73" s="342" t="s">
        <v>8185</v>
      </c>
      <c r="AL73" s="342">
        <v>0</v>
      </c>
      <c r="AM73" s="342" t="s">
        <v>8186</v>
      </c>
      <c r="AN73" s="342">
        <v>0</v>
      </c>
      <c r="AO73" s="342" t="s">
        <v>8187</v>
      </c>
      <c r="AP73" s="342">
        <v>0</v>
      </c>
      <c r="AQ73" s="347">
        <v>5</v>
      </c>
      <c r="AR73" s="342">
        <v>3</v>
      </c>
      <c r="AS73" s="350"/>
    </row>
    <row r="74" spans="1:45" ht="13.5" hidden="1" customHeight="1">
      <c r="A74" s="304">
        <v>69</v>
      </c>
      <c r="B74" s="342" t="s">
        <v>8180</v>
      </c>
      <c r="C74" s="343" t="s">
        <v>8385</v>
      </c>
      <c r="D74" s="342">
        <v>8261022</v>
      </c>
      <c r="E74" s="343" t="s">
        <v>865</v>
      </c>
      <c r="F74" s="342"/>
      <c r="G74" s="342"/>
      <c r="H74" s="342"/>
      <c r="I74" s="342"/>
      <c r="J74" s="342">
        <v>1</v>
      </c>
      <c r="K74" s="349" t="s">
        <v>8417</v>
      </c>
      <c r="L74" s="345" t="s">
        <v>8418</v>
      </c>
      <c r="M74" s="346">
        <v>23437</v>
      </c>
      <c r="N74" s="342"/>
      <c r="O74" s="342"/>
      <c r="P74" s="342">
        <v>87</v>
      </c>
      <c r="Q74" s="342"/>
      <c r="R74" s="342"/>
      <c r="S74" s="342">
        <v>8</v>
      </c>
      <c r="T74" s="342"/>
      <c r="U74" s="342" t="s">
        <v>2353</v>
      </c>
      <c r="V74" s="342" t="s">
        <v>7855</v>
      </c>
      <c r="W74" s="347">
        <v>2</v>
      </c>
      <c r="X74" s="342">
        <v>2</v>
      </c>
      <c r="Y74" s="342">
        <v>1</v>
      </c>
      <c r="Z74" s="342"/>
      <c r="AA74" s="342"/>
      <c r="AB74" s="342"/>
      <c r="AC74" s="342"/>
      <c r="AD74" s="342">
        <f t="shared" si="2"/>
        <v>102</v>
      </c>
      <c r="AE74" s="342" t="s">
        <v>8184</v>
      </c>
      <c r="AF74" s="342">
        <v>27</v>
      </c>
      <c r="AG74" s="342" t="s">
        <v>8184</v>
      </c>
      <c r="AH74" s="342">
        <v>0</v>
      </c>
      <c r="AI74" s="342" t="s">
        <v>8149</v>
      </c>
      <c r="AJ74" s="342">
        <v>82</v>
      </c>
      <c r="AK74" s="342" t="s">
        <v>8185</v>
      </c>
      <c r="AL74" s="342">
        <v>0</v>
      </c>
      <c r="AM74" s="342" t="s">
        <v>8186</v>
      </c>
      <c r="AN74" s="342">
        <v>0</v>
      </c>
      <c r="AO74" s="342" t="s">
        <v>8187</v>
      </c>
      <c r="AP74" s="342">
        <v>20</v>
      </c>
      <c r="AQ74" s="347">
        <v>1</v>
      </c>
      <c r="AR74" s="342">
        <v>3</v>
      </c>
      <c r="AS74" s="350"/>
    </row>
    <row r="75" spans="1:45" ht="13.5" hidden="1" customHeight="1">
      <c r="A75" s="304">
        <v>70</v>
      </c>
      <c r="B75" s="342" t="s">
        <v>8180</v>
      </c>
      <c r="C75" s="343" t="s">
        <v>8385</v>
      </c>
      <c r="D75" s="342">
        <v>8140498</v>
      </c>
      <c r="E75" s="343" t="s">
        <v>867</v>
      </c>
      <c r="F75" s="342" t="s">
        <v>8419</v>
      </c>
      <c r="G75" s="342" t="s">
        <v>8196</v>
      </c>
      <c r="H75" s="342"/>
      <c r="I75" s="342"/>
      <c r="J75" s="342">
        <v>1</v>
      </c>
      <c r="K75" s="349" t="s">
        <v>8420</v>
      </c>
      <c r="L75" s="355" t="s">
        <v>8421</v>
      </c>
      <c r="M75" s="346">
        <v>16497</v>
      </c>
      <c r="N75" s="351">
        <v>45812</v>
      </c>
      <c r="O75" s="351"/>
      <c r="P75" s="342">
        <v>188</v>
      </c>
      <c r="Q75" s="342"/>
      <c r="R75" s="342"/>
      <c r="S75" s="342">
        <v>12</v>
      </c>
      <c r="T75" s="342"/>
      <c r="U75" s="342" t="s">
        <v>26</v>
      </c>
      <c r="V75" s="342" t="s">
        <v>7855</v>
      </c>
      <c r="W75" s="347">
        <v>2</v>
      </c>
      <c r="X75" s="342">
        <v>2</v>
      </c>
      <c r="Y75" s="342">
        <v>1</v>
      </c>
      <c r="Z75" s="342"/>
      <c r="AA75" s="342"/>
      <c r="AB75" s="342"/>
      <c r="AC75" s="342"/>
      <c r="AD75" s="342">
        <f t="shared" si="2"/>
        <v>0</v>
      </c>
      <c r="AE75" s="342" t="s">
        <v>8184</v>
      </c>
      <c r="AF75" s="342">
        <v>0</v>
      </c>
      <c r="AG75" s="342" t="s">
        <v>8184</v>
      </c>
      <c r="AH75" s="342">
        <v>0</v>
      </c>
      <c r="AI75" s="342" t="s">
        <v>8149</v>
      </c>
      <c r="AJ75" s="342">
        <v>0</v>
      </c>
      <c r="AK75" s="342" t="s">
        <v>8185</v>
      </c>
      <c r="AL75" s="342">
        <v>0</v>
      </c>
      <c r="AM75" s="342" t="s">
        <v>8186</v>
      </c>
      <c r="AN75" s="342">
        <v>0</v>
      </c>
      <c r="AO75" s="342" t="s">
        <v>8187</v>
      </c>
      <c r="AP75" s="342">
        <v>0</v>
      </c>
      <c r="AQ75" s="347">
        <v>8</v>
      </c>
      <c r="AR75" s="342">
        <v>2</v>
      </c>
      <c r="AS75" s="353"/>
    </row>
    <row r="76" spans="1:45" ht="13.5" hidden="1" customHeight="1">
      <c r="A76" s="304">
        <v>71</v>
      </c>
      <c r="B76" s="342" t="s">
        <v>8180</v>
      </c>
      <c r="C76" s="343" t="s">
        <v>8385</v>
      </c>
      <c r="D76" s="342">
        <v>8201013</v>
      </c>
      <c r="E76" s="343" t="s">
        <v>869</v>
      </c>
      <c r="F76" s="342"/>
      <c r="G76" s="342"/>
      <c r="H76" s="342"/>
      <c r="I76" s="342"/>
      <c r="J76" s="342">
        <v>1</v>
      </c>
      <c r="K76" s="349" t="s">
        <v>8422</v>
      </c>
      <c r="L76" s="355" t="s">
        <v>8423</v>
      </c>
      <c r="M76" s="346">
        <v>20893</v>
      </c>
      <c r="N76" s="342"/>
      <c r="O76" s="342"/>
      <c r="P76" s="342">
        <v>341</v>
      </c>
      <c r="Q76" s="342"/>
      <c r="R76" s="342"/>
      <c r="S76" s="342">
        <v>16</v>
      </c>
      <c r="T76" s="342"/>
      <c r="U76" s="342" t="s">
        <v>26</v>
      </c>
      <c r="V76" s="342" t="s">
        <v>7855</v>
      </c>
      <c r="W76" s="347">
        <v>2</v>
      </c>
      <c r="X76" s="342">
        <v>2</v>
      </c>
      <c r="Y76" s="342">
        <v>1</v>
      </c>
      <c r="Z76" s="342"/>
      <c r="AA76" s="342"/>
      <c r="AB76" s="342"/>
      <c r="AC76" s="342"/>
      <c r="AD76" s="342">
        <f t="shared" si="2"/>
        <v>93</v>
      </c>
      <c r="AE76" s="342" t="s">
        <v>8184</v>
      </c>
      <c r="AF76" s="342">
        <v>199</v>
      </c>
      <c r="AG76" s="342" t="s">
        <v>8184</v>
      </c>
      <c r="AH76" s="342">
        <v>0</v>
      </c>
      <c r="AI76" s="342" t="s">
        <v>8149</v>
      </c>
      <c r="AJ76" s="342">
        <v>18</v>
      </c>
      <c r="AK76" s="342" t="s">
        <v>8185</v>
      </c>
      <c r="AL76" s="342">
        <v>0</v>
      </c>
      <c r="AM76" s="342" t="s">
        <v>8186</v>
      </c>
      <c r="AN76" s="342">
        <v>18</v>
      </c>
      <c r="AO76" s="342" t="s">
        <v>8187</v>
      </c>
      <c r="AP76" s="342">
        <v>57</v>
      </c>
      <c r="AQ76" s="347">
        <v>7</v>
      </c>
      <c r="AR76" s="342">
        <v>8</v>
      </c>
      <c r="AS76" s="350"/>
    </row>
    <row r="77" spans="1:45" ht="13.5" hidden="1" customHeight="1">
      <c r="A77" s="304">
        <v>72</v>
      </c>
      <c r="B77" s="342" t="s">
        <v>8180</v>
      </c>
      <c r="C77" s="343" t="s">
        <v>8385</v>
      </c>
      <c r="D77" s="342">
        <v>8231018</v>
      </c>
      <c r="E77" s="343" t="s">
        <v>871</v>
      </c>
      <c r="F77" s="342" t="s">
        <v>8424</v>
      </c>
      <c r="G77" s="342" t="s">
        <v>8196</v>
      </c>
      <c r="H77" s="342"/>
      <c r="I77" s="342"/>
      <c r="J77" s="342">
        <v>1</v>
      </c>
      <c r="K77" s="349" t="s">
        <v>8425</v>
      </c>
      <c r="L77" s="345" t="s">
        <v>8426</v>
      </c>
      <c r="M77" s="346">
        <v>18050</v>
      </c>
      <c r="N77" s="351">
        <v>45813</v>
      </c>
      <c r="O77" s="351"/>
      <c r="P77" s="342">
        <v>245</v>
      </c>
      <c r="Q77" s="342"/>
      <c r="R77" s="342"/>
      <c r="S77" s="342">
        <v>12</v>
      </c>
      <c r="T77" s="342"/>
      <c r="U77" s="342" t="s">
        <v>26</v>
      </c>
      <c r="V77" s="342" t="s">
        <v>7855</v>
      </c>
      <c r="W77" s="347">
        <v>2</v>
      </c>
      <c r="X77" s="342">
        <v>2</v>
      </c>
      <c r="Y77" s="342">
        <v>1</v>
      </c>
      <c r="Z77" s="342"/>
      <c r="AA77" s="342"/>
      <c r="AB77" s="342"/>
      <c r="AC77" s="342"/>
      <c r="AD77" s="342">
        <f t="shared" si="2"/>
        <v>264</v>
      </c>
      <c r="AE77" s="342" t="s">
        <v>8184</v>
      </c>
      <c r="AF77" s="342">
        <v>29</v>
      </c>
      <c r="AG77" s="342" t="s">
        <v>8184</v>
      </c>
      <c r="AH77" s="342">
        <v>0</v>
      </c>
      <c r="AI77" s="342" t="s">
        <v>8149</v>
      </c>
      <c r="AJ77" s="342">
        <v>228</v>
      </c>
      <c r="AK77" s="342" t="s">
        <v>8185</v>
      </c>
      <c r="AL77" s="342">
        <v>0</v>
      </c>
      <c r="AM77" s="342" t="s">
        <v>8186</v>
      </c>
      <c r="AN77" s="342">
        <v>0</v>
      </c>
      <c r="AO77" s="342" t="s">
        <v>8187</v>
      </c>
      <c r="AP77" s="342">
        <v>36</v>
      </c>
      <c r="AQ77" s="347">
        <v>10</v>
      </c>
      <c r="AR77" s="342">
        <v>4</v>
      </c>
      <c r="AS77" s="353"/>
    </row>
    <row r="78" spans="1:45" ht="13.5" hidden="1" customHeight="1">
      <c r="A78" s="304">
        <v>73</v>
      </c>
      <c r="B78" s="342" t="s">
        <v>8180</v>
      </c>
      <c r="C78" s="343" t="s">
        <v>8385</v>
      </c>
      <c r="D78" s="342">
        <v>8161028</v>
      </c>
      <c r="E78" s="343" t="s">
        <v>873</v>
      </c>
      <c r="F78" s="342" t="s">
        <v>8427</v>
      </c>
      <c r="G78" s="342" t="s">
        <v>8196</v>
      </c>
      <c r="H78" s="342"/>
      <c r="I78" s="342"/>
      <c r="J78" s="342">
        <v>1</v>
      </c>
      <c r="K78" s="349" t="s">
        <v>8428</v>
      </c>
      <c r="L78" s="345" t="s">
        <v>8429</v>
      </c>
      <c r="M78" s="346">
        <v>2632</v>
      </c>
      <c r="N78" s="351">
        <v>45813</v>
      </c>
      <c r="O78" s="351"/>
      <c r="P78" s="342">
        <v>450</v>
      </c>
      <c r="Q78" s="342"/>
      <c r="R78" s="342"/>
      <c r="S78" s="342">
        <v>23</v>
      </c>
      <c r="T78" s="342"/>
      <c r="U78" s="342" t="s">
        <v>26</v>
      </c>
      <c r="V78" s="342" t="s">
        <v>35</v>
      </c>
      <c r="W78" s="347">
        <v>3</v>
      </c>
      <c r="X78" s="342">
        <v>2</v>
      </c>
      <c r="Y78" s="342">
        <v>1</v>
      </c>
      <c r="Z78" s="342"/>
      <c r="AA78" s="342"/>
      <c r="AB78" s="342"/>
      <c r="AC78" s="342"/>
      <c r="AD78" s="342">
        <f t="shared" si="2"/>
        <v>373</v>
      </c>
      <c r="AE78" s="342" t="s">
        <v>8184</v>
      </c>
      <c r="AF78" s="342">
        <v>29</v>
      </c>
      <c r="AG78" s="342" t="s">
        <v>8184</v>
      </c>
      <c r="AH78" s="342">
        <v>0</v>
      </c>
      <c r="AI78" s="342" t="s">
        <v>8149</v>
      </c>
      <c r="AJ78" s="342">
        <v>343</v>
      </c>
      <c r="AK78" s="342" t="s">
        <v>8185</v>
      </c>
      <c r="AL78" s="342">
        <v>0</v>
      </c>
      <c r="AM78" s="342" t="s">
        <v>8186</v>
      </c>
      <c r="AN78" s="342">
        <v>0</v>
      </c>
      <c r="AO78" s="342" t="s">
        <v>8187</v>
      </c>
      <c r="AP78" s="342">
        <v>30</v>
      </c>
      <c r="AQ78" s="347">
        <v>10</v>
      </c>
      <c r="AR78" s="342">
        <v>20</v>
      </c>
      <c r="AS78" s="353"/>
    </row>
    <row r="79" spans="1:45" ht="13.5" hidden="1" customHeight="1">
      <c r="A79" s="304">
        <v>74</v>
      </c>
      <c r="B79" s="342" t="s">
        <v>8180</v>
      </c>
      <c r="C79" s="343" t="s">
        <v>8385</v>
      </c>
      <c r="D79" s="342">
        <v>8231019</v>
      </c>
      <c r="E79" s="343" t="s">
        <v>875</v>
      </c>
      <c r="F79" s="342"/>
      <c r="G79" s="342"/>
      <c r="H79" s="342"/>
      <c r="I79" s="342"/>
      <c r="J79" s="342">
        <v>1</v>
      </c>
      <c r="K79" s="349" t="s">
        <v>8430</v>
      </c>
      <c r="L79" s="345" t="s">
        <v>8431</v>
      </c>
      <c r="M79" s="346">
        <v>19159</v>
      </c>
      <c r="N79" s="342"/>
      <c r="O79" s="342"/>
      <c r="P79" s="342">
        <v>264</v>
      </c>
      <c r="Q79" s="342"/>
      <c r="R79" s="342"/>
      <c r="S79" s="342">
        <v>11</v>
      </c>
      <c r="T79" s="342"/>
      <c r="U79" s="384" t="s">
        <v>8432</v>
      </c>
      <c r="V79" s="342" t="s">
        <v>7855</v>
      </c>
      <c r="W79" s="347">
        <v>2</v>
      </c>
      <c r="X79" s="342">
        <v>2</v>
      </c>
      <c r="Y79" s="342">
        <v>1</v>
      </c>
      <c r="Z79" s="342"/>
      <c r="AA79" s="342"/>
      <c r="AB79" s="342"/>
      <c r="AC79" s="342"/>
      <c r="AD79" s="342">
        <f t="shared" si="2"/>
        <v>0</v>
      </c>
      <c r="AE79" s="342" t="s">
        <v>8184</v>
      </c>
      <c r="AF79" s="342">
        <v>0</v>
      </c>
      <c r="AG79" s="342" t="s">
        <v>8184</v>
      </c>
      <c r="AH79" s="342">
        <v>0</v>
      </c>
      <c r="AI79" s="342" t="s">
        <v>8149</v>
      </c>
      <c r="AJ79" s="342">
        <v>0</v>
      </c>
      <c r="AK79" s="342" t="s">
        <v>8185</v>
      </c>
      <c r="AL79" s="342">
        <v>0</v>
      </c>
      <c r="AM79" s="342" t="s">
        <v>8186</v>
      </c>
      <c r="AN79" s="342">
        <v>0</v>
      </c>
      <c r="AO79" s="342" t="s">
        <v>8187</v>
      </c>
      <c r="AP79" s="342">
        <v>0</v>
      </c>
      <c r="AQ79" s="347">
        <v>0</v>
      </c>
      <c r="AR79" s="342">
        <v>4</v>
      </c>
      <c r="AS79" s="350"/>
    </row>
    <row r="80" spans="1:45" ht="13.5" hidden="1" customHeight="1">
      <c r="A80" s="304">
        <v>75</v>
      </c>
      <c r="B80" s="342" t="s">
        <v>8180</v>
      </c>
      <c r="C80" s="343" t="s">
        <v>8385</v>
      </c>
      <c r="D80" s="342">
        <v>8281004</v>
      </c>
      <c r="E80" s="343" t="s">
        <v>877</v>
      </c>
      <c r="F80" s="342" t="s">
        <v>8433</v>
      </c>
      <c r="G80" s="342" t="s">
        <v>8196</v>
      </c>
      <c r="H80" s="342"/>
      <c r="I80" s="342"/>
      <c r="J80" s="342">
        <v>1</v>
      </c>
      <c r="K80" s="349" t="s">
        <v>8434</v>
      </c>
      <c r="L80" s="345" t="s">
        <v>8435</v>
      </c>
      <c r="M80" s="346">
        <v>16754</v>
      </c>
      <c r="N80" s="351">
        <v>45812</v>
      </c>
      <c r="O80" s="351"/>
      <c r="P80" s="342">
        <v>363</v>
      </c>
      <c r="Q80" s="342"/>
      <c r="R80" s="342"/>
      <c r="S80" s="342">
        <v>19</v>
      </c>
      <c r="T80" s="342"/>
      <c r="U80" s="342" t="s">
        <v>2353</v>
      </c>
      <c r="V80" s="342" t="s">
        <v>35</v>
      </c>
      <c r="W80" s="347">
        <v>3</v>
      </c>
      <c r="X80" s="342">
        <v>2</v>
      </c>
      <c r="Y80" s="342">
        <v>1</v>
      </c>
      <c r="Z80" s="342"/>
      <c r="AA80" s="342"/>
      <c r="AB80" s="342"/>
      <c r="AC80" s="342"/>
      <c r="AD80" s="342">
        <f t="shared" si="2"/>
        <v>503</v>
      </c>
      <c r="AE80" s="342" t="s">
        <v>8184</v>
      </c>
      <c r="AF80" s="342">
        <v>48</v>
      </c>
      <c r="AG80" s="342" t="s">
        <v>8184</v>
      </c>
      <c r="AH80" s="342">
        <v>0</v>
      </c>
      <c r="AI80" s="342" t="s">
        <v>8149</v>
      </c>
      <c r="AJ80" s="342">
        <v>474</v>
      </c>
      <c r="AK80" s="342" t="s">
        <v>8185</v>
      </c>
      <c r="AL80" s="342">
        <v>29</v>
      </c>
      <c r="AM80" s="342" t="s">
        <v>8186</v>
      </c>
      <c r="AN80" s="342">
        <v>0</v>
      </c>
      <c r="AO80" s="342" t="s">
        <v>8187</v>
      </c>
      <c r="AP80" s="342">
        <v>0</v>
      </c>
      <c r="AQ80" s="347">
        <v>0</v>
      </c>
      <c r="AR80" s="342">
        <v>8</v>
      </c>
      <c r="AS80" s="353"/>
    </row>
    <row r="81" spans="1:45" ht="13.5" hidden="1" customHeight="1">
      <c r="A81" s="304">
        <v>76</v>
      </c>
      <c r="B81" s="342" t="s">
        <v>8180</v>
      </c>
      <c r="C81" s="343" t="s">
        <v>8385</v>
      </c>
      <c r="D81" s="342">
        <v>8281014</v>
      </c>
      <c r="E81" s="343" t="s">
        <v>879</v>
      </c>
      <c r="F81" s="342" t="s">
        <v>8436</v>
      </c>
      <c r="G81" s="342" t="s">
        <v>8196</v>
      </c>
      <c r="H81" s="342"/>
      <c r="I81" s="342"/>
      <c r="J81" s="342">
        <v>1</v>
      </c>
      <c r="K81" s="349" t="s">
        <v>8437</v>
      </c>
      <c r="L81" s="355" t="s">
        <v>8438</v>
      </c>
      <c r="M81" s="346">
        <v>27459</v>
      </c>
      <c r="N81" s="351">
        <v>45810</v>
      </c>
      <c r="O81" s="351"/>
      <c r="P81" s="342">
        <v>135</v>
      </c>
      <c r="Q81" s="342"/>
      <c r="R81" s="342"/>
      <c r="S81" s="342">
        <v>10</v>
      </c>
      <c r="T81" s="342"/>
      <c r="U81" s="342" t="s">
        <v>26</v>
      </c>
      <c r="V81" s="342" t="s">
        <v>7855</v>
      </c>
      <c r="W81" s="347">
        <v>2</v>
      </c>
      <c r="X81" s="342">
        <v>2</v>
      </c>
      <c r="Y81" s="342">
        <v>1</v>
      </c>
      <c r="Z81" s="342"/>
      <c r="AA81" s="342"/>
      <c r="AB81" s="342"/>
      <c r="AC81" s="342"/>
      <c r="AD81" s="342">
        <f t="shared" si="2"/>
        <v>12</v>
      </c>
      <c r="AE81" s="342" t="s">
        <v>8184</v>
      </c>
      <c r="AF81" s="342">
        <v>20</v>
      </c>
      <c r="AG81" s="342" t="s">
        <v>8184</v>
      </c>
      <c r="AH81" s="342">
        <v>0</v>
      </c>
      <c r="AI81" s="342" t="s">
        <v>8149</v>
      </c>
      <c r="AJ81" s="342">
        <v>1</v>
      </c>
      <c r="AK81" s="342" t="s">
        <v>8185</v>
      </c>
      <c r="AL81" s="342">
        <v>11</v>
      </c>
      <c r="AM81" s="342" t="s">
        <v>8186</v>
      </c>
      <c r="AN81" s="342">
        <v>0</v>
      </c>
      <c r="AO81" s="342" t="s">
        <v>8187</v>
      </c>
      <c r="AP81" s="342">
        <v>0</v>
      </c>
      <c r="AQ81" s="347">
        <v>19</v>
      </c>
      <c r="AR81" s="342">
        <v>12</v>
      </c>
      <c r="AS81" s="353"/>
    </row>
    <row r="82" spans="1:45" ht="13.5" hidden="1" customHeight="1">
      <c r="A82" s="304">
        <v>77</v>
      </c>
      <c r="B82" s="342" t="s">
        <v>8180</v>
      </c>
      <c r="C82" s="343" t="s">
        <v>8385</v>
      </c>
      <c r="D82" s="342">
        <v>8181019</v>
      </c>
      <c r="E82" s="343" t="s">
        <v>881</v>
      </c>
      <c r="F82" s="342"/>
      <c r="G82" s="342"/>
      <c r="H82" s="342"/>
      <c r="I82" s="342"/>
      <c r="J82" s="342">
        <v>1</v>
      </c>
      <c r="K82" s="349" t="s">
        <v>8439</v>
      </c>
      <c r="L82" s="345" t="s">
        <v>8440</v>
      </c>
      <c r="M82" s="346">
        <v>12164</v>
      </c>
      <c r="N82" s="342"/>
      <c r="O82" s="342"/>
      <c r="P82" s="342">
        <v>23</v>
      </c>
      <c r="Q82" s="342"/>
      <c r="R82" s="342"/>
      <c r="S82" s="342">
        <v>6</v>
      </c>
      <c r="T82" s="342"/>
      <c r="U82" s="342" t="s">
        <v>2353</v>
      </c>
      <c r="V82" s="342" t="s">
        <v>7855</v>
      </c>
      <c r="W82" s="347">
        <v>2</v>
      </c>
      <c r="X82" s="342">
        <v>2</v>
      </c>
      <c r="Y82" s="342">
        <v>1</v>
      </c>
      <c r="Z82" s="342"/>
      <c r="AA82" s="342"/>
      <c r="AB82" s="342"/>
      <c r="AC82" s="342"/>
      <c r="AD82" s="342">
        <f t="shared" si="2"/>
        <v>69</v>
      </c>
      <c r="AE82" s="342" t="s">
        <v>8184</v>
      </c>
      <c r="AF82" s="342">
        <v>10</v>
      </c>
      <c r="AG82" s="342" t="s">
        <v>8184</v>
      </c>
      <c r="AH82" s="342">
        <v>0</v>
      </c>
      <c r="AI82" s="342" t="s">
        <v>8149</v>
      </c>
      <c r="AJ82" s="342">
        <v>49</v>
      </c>
      <c r="AK82" s="342" t="s">
        <v>8185</v>
      </c>
      <c r="AL82" s="342">
        <v>20</v>
      </c>
      <c r="AM82" s="342" t="s">
        <v>8186</v>
      </c>
      <c r="AN82" s="342">
        <v>0</v>
      </c>
      <c r="AO82" s="342" t="s">
        <v>8187</v>
      </c>
      <c r="AP82" s="342">
        <v>0</v>
      </c>
      <c r="AQ82" s="347">
        <v>9</v>
      </c>
      <c r="AR82" s="342">
        <v>2</v>
      </c>
      <c r="AS82" s="350"/>
    </row>
    <row r="83" spans="1:45" ht="13.5" hidden="1" customHeight="1">
      <c r="A83" s="304">
        <v>78</v>
      </c>
      <c r="B83" s="342" t="s">
        <v>8180</v>
      </c>
      <c r="C83" s="343" t="s">
        <v>8385</v>
      </c>
      <c r="D83" s="342">
        <v>8261023</v>
      </c>
      <c r="E83" s="343" t="s">
        <v>883</v>
      </c>
      <c r="F83" s="342"/>
      <c r="G83" s="342"/>
      <c r="H83" s="342"/>
      <c r="I83" s="342"/>
      <c r="J83" s="342">
        <v>1</v>
      </c>
      <c r="K83" s="349" t="s">
        <v>8442</v>
      </c>
      <c r="L83" s="345" t="s">
        <v>8443</v>
      </c>
      <c r="M83" s="346">
        <v>20548</v>
      </c>
      <c r="N83" s="342"/>
      <c r="O83" s="342"/>
      <c r="P83" s="342">
        <v>4</v>
      </c>
      <c r="Q83" s="342"/>
      <c r="R83" s="342"/>
      <c r="S83" s="342">
        <v>2</v>
      </c>
      <c r="T83" s="342"/>
      <c r="U83" s="342" t="s">
        <v>2353</v>
      </c>
      <c r="V83" s="342" t="s">
        <v>7855</v>
      </c>
      <c r="W83" s="347">
        <v>2</v>
      </c>
      <c r="X83" s="342">
        <v>2</v>
      </c>
      <c r="Y83" s="342">
        <v>1</v>
      </c>
      <c r="Z83" s="342"/>
      <c r="AA83" s="342"/>
      <c r="AB83" s="342"/>
      <c r="AC83" s="342"/>
      <c r="AD83" s="342">
        <f t="shared" si="2"/>
        <v>0</v>
      </c>
      <c r="AE83" s="342" t="s">
        <v>8184</v>
      </c>
      <c r="AF83" s="342">
        <v>3</v>
      </c>
      <c r="AG83" s="342" t="s">
        <v>8184</v>
      </c>
      <c r="AH83" s="342">
        <v>0</v>
      </c>
      <c r="AI83" s="342" t="s">
        <v>8149</v>
      </c>
      <c r="AJ83" s="342">
        <v>0</v>
      </c>
      <c r="AK83" s="342" t="s">
        <v>8185</v>
      </c>
      <c r="AL83" s="342">
        <v>0</v>
      </c>
      <c r="AM83" s="342" t="s">
        <v>8186</v>
      </c>
      <c r="AN83" s="342">
        <v>0</v>
      </c>
      <c r="AO83" s="342" t="s">
        <v>8187</v>
      </c>
      <c r="AP83" s="342">
        <v>0</v>
      </c>
      <c r="AQ83" s="347">
        <v>4</v>
      </c>
      <c r="AR83" s="342">
        <v>3</v>
      </c>
      <c r="AS83" s="350"/>
    </row>
    <row r="84" spans="1:45" ht="13.5" hidden="1" customHeight="1">
      <c r="A84" s="304">
        <v>79</v>
      </c>
      <c r="B84" s="342" t="s">
        <v>8180</v>
      </c>
      <c r="C84" s="343" t="s">
        <v>8385</v>
      </c>
      <c r="D84" s="342">
        <v>8261008</v>
      </c>
      <c r="E84" s="343" t="s">
        <v>885</v>
      </c>
      <c r="F84" s="342"/>
      <c r="G84" s="342"/>
      <c r="H84" s="342"/>
      <c r="I84" s="342"/>
      <c r="J84" s="342">
        <v>1</v>
      </c>
      <c r="K84" s="349" t="s">
        <v>8471</v>
      </c>
      <c r="L84" s="345" t="s">
        <v>8472</v>
      </c>
      <c r="M84" s="346">
        <v>9284</v>
      </c>
      <c r="N84" s="342"/>
      <c r="O84" s="342"/>
      <c r="P84" s="342">
        <v>21</v>
      </c>
      <c r="Q84" s="342"/>
      <c r="R84" s="342"/>
      <c r="S84" s="342">
        <v>6</v>
      </c>
      <c r="T84" s="342"/>
      <c r="U84" s="342" t="s">
        <v>2353</v>
      </c>
      <c r="V84" s="342" t="s">
        <v>7855</v>
      </c>
      <c r="W84" s="347">
        <v>2</v>
      </c>
      <c r="X84" s="342">
        <v>2</v>
      </c>
      <c r="Y84" s="342">
        <v>1</v>
      </c>
      <c r="Z84" s="342"/>
      <c r="AA84" s="342"/>
      <c r="AB84" s="342"/>
      <c r="AC84" s="342"/>
      <c r="AD84" s="342">
        <f t="shared" si="2"/>
        <v>19</v>
      </c>
      <c r="AE84" s="342" t="s">
        <v>8184</v>
      </c>
      <c r="AF84" s="342">
        <v>8</v>
      </c>
      <c r="AG84" s="342" t="s">
        <v>8184</v>
      </c>
      <c r="AH84" s="342">
        <v>0</v>
      </c>
      <c r="AI84" s="342" t="s">
        <v>8149</v>
      </c>
      <c r="AJ84" s="342">
        <v>19</v>
      </c>
      <c r="AK84" s="342" t="s">
        <v>8185</v>
      </c>
      <c r="AL84" s="342">
        <v>0</v>
      </c>
      <c r="AM84" s="342" t="s">
        <v>8186</v>
      </c>
      <c r="AN84" s="342">
        <v>0</v>
      </c>
      <c r="AO84" s="342" t="s">
        <v>8187</v>
      </c>
      <c r="AP84" s="342">
        <v>0</v>
      </c>
      <c r="AQ84" s="347">
        <v>7</v>
      </c>
      <c r="AR84" s="342">
        <v>4</v>
      </c>
      <c r="AS84" s="350"/>
    </row>
    <row r="85" spans="1:45" ht="13.5" hidden="1" customHeight="1">
      <c r="A85" s="304">
        <v>80</v>
      </c>
      <c r="B85" s="342" t="s">
        <v>8180</v>
      </c>
      <c r="C85" s="343" t="s">
        <v>8385</v>
      </c>
      <c r="D85" s="342">
        <v>8261024</v>
      </c>
      <c r="E85" s="343" t="s">
        <v>887</v>
      </c>
      <c r="F85" s="342"/>
      <c r="G85" s="342"/>
      <c r="H85" s="342"/>
      <c r="I85" s="342"/>
      <c r="J85" s="342">
        <v>1</v>
      </c>
      <c r="K85" s="349" t="s">
        <v>8473</v>
      </c>
      <c r="L85" s="345" t="s">
        <v>8474</v>
      </c>
      <c r="M85" s="346">
        <v>10714</v>
      </c>
      <c r="N85" s="342"/>
      <c r="O85" s="342"/>
      <c r="P85" s="342">
        <v>48</v>
      </c>
      <c r="Q85" s="342"/>
      <c r="R85" s="342"/>
      <c r="S85" s="342">
        <v>6</v>
      </c>
      <c r="T85" s="342"/>
      <c r="U85" s="342" t="s">
        <v>2353</v>
      </c>
      <c r="V85" s="342" t="s">
        <v>7855</v>
      </c>
      <c r="W85" s="347">
        <v>2</v>
      </c>
      <c r="X85" s="342">
        <v>2</v>
      </c>
      <c r="Y85" s="342">
        <v>1</v>
      </c>
      <c r="Z85" s="342"/>
      <c r="AA85" s="342"/>
      <c r="AB85" s="342"/>
      <c r="AC85" s="342"/>
      <c r="AD85" s="342">
        <f t="shared" si="2"/>
        <v>63</v>
      </c>
      <c r="AE85" s="342" t="s">
        <v>8184</v>
      </c>
      <c r="AF85" s="342">
        <v>13</v>
      </c>
      <c r="AG85" s="342" t="s">
        <v>8184</v>
      </c>
      <c r="AH85" s="342">
        <v>0</v>
      </c>
      <c r="AI85" s="342" t="s">
        <v>8149</v>
      </c>
      <c r="AJ85" s="342">
        <v>0</v>
      </c>
      <c r="AK85" s="342" t="s">
        <v>8185</v>
      </c>
      <c r="AL85" s="342">
        <v>49</v>
      </c>
      <c r="AM85" s="342" t="s">
        <v>8186</v>
      </c>
      <c r="AN85" s="342">
        <v>0</v>
      </c>
      <c r="AO85" s="342" t="s">
        <v>8187</v>
      </c>
      <c r="AP85" s="342">
        <v>14</v>
      </c>
      <c r="AQ85" s="347">
        <v>0</v>
      </c>
      <c r="AR85" s="342">
        <v>0</v>
      </c>
      <c r="AS85" s="350"/>
    </row>
    <row r="86" spans="1:45" ht="13.5" hidden="1" customHeight="1">
      <c r="A86" s="304">
        <v>81</v>
      </c>
      <c r="B86" s="342" t="s">
        <v>8180</v>
      </c>
      <c r="C86" s="343" t="s">
        <v>8385</v>
      </c>
      <c r="D86" s="342">
        <v>8140038</v>
      </c>
      <c r="E86" s="343" t="s">
        <v>889</v>
      </c>
      <c r="F86" s="342"/>
      <c r="G86" s="342"/>
      <c r="H86" s="342"/>
      <c r="I86" s="342"/>
      <c r="J86" s="342">
        <v>1</v>
      </c>
      <c r="K86" s="349" t="s">
        <v>8754</v>
      </c>
      <c r="L86" s="345" t="s">
        <v>8755</v>
      </c>
      <c r="M86" s="346">
        <v>25998</v>
      </c>
      <c r="N86" s="342"/>
      <c r="O86" s="342"/>
      <c r="P86" s="342">
        <v>20</v>
      </c>
      <c r="Q86" s="342"/>
      <c r="R86" s="342"/>
      <c r="S86" s="342">
        <v>3</v>
      </c>
      <c r="T86" s="342"/>
      <c r="U86" s="342" t="s">
        <v>2353</v>
      </c>
      <c r="V86" s="357" t="s">
        <v>7855</v>
      </c>
      <c r="W86" s="347">
        <v>2</v>
      </c>
      <c r="X86" s="342">
        <v>2</v>
      </c>
      <c r="Y86" s="342">
        <v>1</v>
      </c>
      <c r="Z86" s="342"/>
      <c r="AA86" s="342"/>
      <c r="AB86" s="342"/>
      <c r="AC86" s="342"/>
      <c r="AD86" s="342">
        <f t="shared" si="2"/>
        <v>23</v>
      </c>
      <c r="AE86" s="342" t="s">
        <v>8184</v>
      </c>
      <c r="AF86" s="342">
        <v>13</v>
      </c>
      <c r="AG86" s="342" t="s">
        <v>8184</v>
      </c>
      <c r="AH86" s="342">
        <v>0</v>
      </c>
      <c r="AI86" s="342" t="s">
        <v>8149</v>
      </c>
      <c r="AJ86" s="342">
        <v>23</v>
      </c>
      <c r="AK86" s="342" t="s">
        <v>8185</v>
      </c>
      <c r="AL86" s="342">
        <v>0</v>
      </c>
      <c r="AM86" s="342" t="s">
        <v>8186</v>
      </c>
      <c r="AN86" s="342">
        <v>0</v>
      </c>
      <c r="AO86" s="342" t="s">
        <v>8187</v>
      </c>
      <c r="AP86" s="342">
        <v>0</v>
      </c>
      <c r="AQ86" s="347">
        <v>23</v>
      </c>
      <c r="AR86" s="342">
        <v>10</v>
      </c>
      <c r="AS86" s="350"/>
    </row>
    <row r="87" spans="1:45" ht="13.5" hidden="1" customHeight="1">
      <c r="A87" s="304">
        <v>82</v>
      </c>
      <c r="B87" s="342" t="s">
        <v>8180</v>
      </c>
      <c r="C87" s="343" t="s">
        <v>8385</v>
      </c>
      <c r="D87" s="342">
        <v>8201004</v>
      </c>
      <c r="E87" s="343" t="s">
        <v>891</v>
      </c>
      <c r="F87" s="342"/>
      <c r="G87" s="342"/>
      <c r="H87" s="342"/>
      <c r="I87" s="342"/>
      <c r="J87" s="342">
        <v>1</v>
      </c>
      <c r="K87" s="349" t="s">
        <v>8756</v>
      </c>
      <c r="L87" s="345" t="s">
        <v>8757</v>
      </c>
      <c r="M87" s="346">
        <v>10703</v>
      </c>
      <c r="N87" s="342"/>
      <c r="O87" s="342"/>
      <c r="P87" s="342">
        <v>21</v>
      </c>
      <c r="Q87" s="342"/>
      <c r="R87" s="342"/>
      <c r="S87" s="342">
        <v>7</v>
      </c>
      <c r="T87" s="342"/>
      <c r="U87" s="342" t="s">
        <v>2353</v>
      </c>
      <c r="V87" s="342" t="s">
        <v>7855</v>
      </c>
      <c r="W87" s="347">
        <v>2</v>
      </c>
      <c r="X87" s="342">
        <v>2</v>
      </c>
      <c r="Y87" s="342">
        <v>1</v>
      </c>
      <c r="Z87" s="342"/>
      <c r="AA87" s="342"/>
      <c r="AB87" s="342"/>
      <c r="AC87" s="342"/>
      <c r="AD87" s="342">
        <f t="shared" si="2"/>
        <v>37</v>
      </c>
      <c r="AE87" s="342" t="s">
        <v>8184</v>
      </c>
      <c r="AF87" s="342">
        <v>10</v>
      </c>
      <c r="AG87" s="342" t="s">
        <v>8184</v>
      </c>
      <c r="AH87" s="342">
        <v>0</v>
      </c>
      <c r="AI87" s="342" t="s">
        <v>8149</v>
      </c>
      <c r="AJ87" s="342">
        <v>35</v>
      </c>
      <c r="AK87" s="342" t="s">
        <v>8185</v>
      </c>
      <c r="AL87" s="342">
        <v>2</v>
      </c>
      <c r="AM87" s="342" t="s">
        <v>8186</v>
      </c>
      <c r="AN87" s="342">
        <v>0</v>
      </c>
      <c r="AO87" s="342" t="s">
        <v>8187</v>
      </c>
      <c r="AP87" s="342">
        <v>0</v>
      </c>
      <c r="AQ87" s="347">
        <v>11</v>
      </c>
      <c r="AR87" s="342">
        <v>5</v>
      </c>
      <c r="AS87" s="350"/>
    </row>
    <row r="88" spans="1:45" ht="13.5" hidden="1" customHeight="1">
      <c r="A88" s="304">
        <v>83</v>
      </c>
      <c r="B88" s="342" t="s">
        <v>8180</v>
      </c>
      <c r="C88" s="343" t="s">
        <v>8385</v>
      </c>
      <c r="D88" s="342">
        <v>8201016</v>
      </c>
      <c r="E88" s="343" t="s">
        <v>893</v>
      </c>
      <c r="F88" s="342" t="s">
        <v>8769</v>
      </c>
      <c r="G88" s="342" t="s">
        <v>8196</v>
      </c>
      <c r="H88" s="342"/>
      <c r="I88" s="342"/>
      <c r="J88" s="342">
        <v>1</v>
      </c>
      <c r="K88" s="349" t="s">
        <v>8770</v>
      </c>
      <c r="L88" s="345" t="s">
        <v>8771</v>
      </c>
      <c r="M88" s="346">
        <v>25270</v>
      </c>
      <c r="N88" s="351">
        <v>45812.563508321764</v>
      </c>
      <c r="O88" s="351"/>
      <c r="P88" s="342">
        <v>38</v>
      </c>
      <c r="Q88" s="342"/>
      <c r="R88" s="342"/>
      <c r="S88" s="342">
        <v>4</v>
      </c>
      <c r="T88" s="342"/>
      <c r="U88" s="357" t="s">
        <v>8203</v>
      </c>
      <c r="V88" s="342" t="s">
        <v>7855</v>
      </c>
      <c r="W88" s="347">
        <v>2</v>
      </c>
      <c r="X88" s="342">
        <v>2</v>
      </c>
      <c r="Y88" s="342">
        <v>1</v>
      </c>
      <c r="Z88" s="342"/>
      <c r="AA88" s="342"/>
      <c r="AB88" s="342"/>
      <c r="AC88" s="342"/>
      <c r="AD88" s="342">
        <f t="shared" si="2"/>
        <v>30</v>
      </c>
      <c r="AE88" s="342" t="s">
        <v>8184</v>
      </c>
      <c r="AF88" s="342">
        <v>16</v>
      </c>
      <c r="AG88" s="342" t="s">
        <v>8184</v>
      </c>
      <c r="AH88" s="342">
        <v>0</v>
      </c>
      <c r="AI88" s="342" t="s">
        <v>8149</v>
      </c>
      <c r="AJ88" s="342">
        <v>30</v>
      </c>
      <c r="AK88" s="342" t="s">
        <v>8185</v>
      </c>
      <c r="AL88" s="342">
        <v>0</v>
      </c>
      <c r="AM88" s="342" t="s">
        <v>8186</v>
      </c>
      <c r="AN88" s="342">
        <v>0</v>
      </c>
      <c r="AO88" s="342" t="s">
        <v>8187</v>
      </c>
      <c r="AP88" s="342">
        <v>0</v>
      </c>
      <c r="AQ88" s="347">
        <v>40</v>
      </c>
      <c r="AR88" s="342">
        <v>0</v>
      </c>
      <c r="AS88" s="350"/>
    </row>
    <row r="89" spans="1:45" ht="13.5" hidden="1" customHeight="1">
      <c r="A89" s="304">
        <v>84</v>
      </c>
      <c r="B89" s="342" t="s">
        <v>8180</v>
      </c>
      <c r="C89" s="343" t="s">
        <v>8385</v>
      </c>
      <c r="D89" s="342">
        <v>8140115</v>
      </c>
      <c r="E89" s="343" t="s">
        <v>895</v>
      </c>
      <c r="F89" s="342" t="s">
        <v>8772</v>
      </c>
      <c r="G89" s="342" t="s">
        <v>8196</v>
      </c>
      <c r="H89" s="342"/>
      <c r="I89" s="342"/>
      <c r="J89" s="342">
        <v>1</v>
      </c>
      <c r="K89" s="349" t="s">
        <v>8773</v>
      </c>
      <c r="L89" s="345" t="s">
        <v>8774</v>
      </c>
      <c r="M89" s="346">
        <v>8902</v>
      </c>
      <c r="N89" s="351">
        <v>45817.561961030093</v>
      </c>
      <c r="O89" s="351"/>
      <c r="P89" s="342">
        <v>33</v>
      </c>
      <c r="Q89" s="342"/>
      <c r="R89" s="342"/>
      <c r="S89" s="342">
        <v>7</v>
      </c>
      <c r="T89" s="342"/>
      <c r="U89" s="357" t="s">
        <v>8198</v>
      </c>
      <c r="V89" s="342" t="s">
        <v>7855</v>
      </c>
      <c r="W89" s="347">
        <v>2</v>
      </c>
      <c r="X89" s="342">
        <v>2</v>
      </c>
      <c r="Y89" s="342">
        <v>1</v>
      </c>
      <c r="Z89" s="342"/>
      <c r="AA89" s="342"/>
      <c r="AB89" s="342"/>
      <c r="AC89" s="342"/>
      <c r="AD89" s="342">
        <f t="shared" si="2"/>
        <v>67</v>
      </c>
      <c r="AE89" s="342" t="s">
        <v>8184</v>
      </c>
      <c r="AF89" s="342">
        <v>12</v>
      </c>
      <c r="AG89" s="342" t="s">
        <v>8184</v>
      </c>
      <c r="AH89" s="342">
        <v>0</v>
      </c>
      <c r="AI89" s="342" t="s">
        <v>8149</v>
      </c>
      <c r="AJ89" s="342">
        <v>30</v>
      </c>
      <c r="AK89" s="342" t="s">
        <v>8185</v>
      </c>
      <c r="AL89" s="342">
        <v>37</v>
      </c>
      <c r="AM89" s="342" t="s">
        <v>8186</v>
      </c>
      <c r="AN89" s="342">
        <v>0</v>
      </c>
      <c r="AO89" s="342" t="s">
        <v>8187</v>
      </c>
      <c r="AP89" s="342">
        <v>0</v>
      </c>
      <c r="AQ89" s="347">
        <v>12</v>
      </c>
      <c r="AR89" s="342">
        <v>20</v>
      </c>
      <c r="AS89" s="353"/>
    </row>
    <row r="90" spans="1:45" ht="13.5" hidden="1" customHeight="1">
      <c r="A90" s="304">
        <v>85</v>
      </c>
      <c r="B90" s="342" t="s">
        <v>8180</v>
      </c>
      <c r="C90" s="343" t="s">
        <v>8385</v>
      </c>
      <c r="D90" s="342">
        <v>8140039</v>
      </c>
      <c r="E90" s="343" t="s">
        <v>897</v>
      </c>
      <c r="F90" s="342" t="s">
        <v>8847</v>
      </c>
      <c r="G90" s="342" t="s">
        <v>8196</v>
      </c>
      <c r="H90" s="342"/>
      <c r="I90" s="342"/>
      <c r="J90" s="342">
        <v>1</v>
      </c>
      <c r="K90" s="349" t="s">
        <v>8848</v>
      </c>
      <c r="L90" s="345" t="s">
        <v>8849</v>
      </c>
      <c r="M90" s="346">
        <v>13625</v>
      </c>
      <c r="N90" s="351">
        <v>45812.557671215276</v>
      </c>
      <c r="O90" s="351"/>
      <c r="P90" s="342">
        <v>29</v>
      </c>
      <c r="Q90" s="342"/>
      <c r="R90" s="342"/>
      <c r="S90" s="342">
        <v>6</v>
      </c>
      <c r="T90" s="342"/>
      <c r="U90" s="342" t="s">
        <v>2353</v>
      </c>
      <c r="V90" s="342" t="s">
        <v>7855</v>
      </c>
      <c r="W90" s="347">
        <v>2</v>
      </c>
      <c r="X90" s="342">
        <v>2</v>
      </c>
      <c r="Y90" s="342">
        <v>1</v>
      </c>
      <c r="Z90" s="342"/>
      <c r="AA90" s="342"/>
      <c r="AB90" s="342"/>
      <c r="AC90" s="342"/>
      <c r="AD90" s="342">
        <f t="shared" si="2"/>
        <v>58</v>
      </c>
      <c r="AE90" s="342" t="s">
        <v>8184</v>
      </c>
      <c r="AF90" s="342">
        <v>27</v>
      </c>
      <c r="AG90" s="342" t="s">
        <v>8184</v>
      </c>
      <c r="AH90" s="342">
        <v>0</v>
      </c>
      <c r="AI90" s="342" t="s">
        <v>8149</v>
      </c>
      <c r="AJ90" s="342">
        <v>34</v>
      </c>
      <c r="AK90" s="342" t="s">
        <v>8185</v>
      </c>
      <c r="AL90" s="342">
        <v>6</v>
      </c>
      <c r="AM90" s="342" t="s">
        <v>8186</v>
      </c>
      <c r="AN90" s="342">
        <v>10</v>
      </c>
      <c r="AO90" s="342" t="s">
        <v>8187</v>
      </c>
      <c r="AP90" s="342">
        <v>8</v>
      </c>
      <c r="AQ90" s="347">
        <v>20</v>
      </c>
      <c r="AR90" s="342">
        <v>13</v>
      </c>
      <c r="AS90" s="350"/>
    </row>
    <row r="91" spans="1:45" ht="13.5" hidden="1" customHeight="1">
      <c r="A91" s="304">
        <v>86</v>
      </c>
      <c r="B91" s="342" t="s">
        <v>8180</v>
      </c>
      <c r="C91" s="343" t="s">
        <v>8385</v>
      </c>
      <c r="D91" s="342">
        <v>8201005</v>
      </c>
      <c r="E91" s="343" t="s">
        <v>899</v>
      </c>
      <c r="F91" s="342" t="s">
        <v>8999</v>
      </c>
      <c r="G91" s="342" t="s">
        <v>8196</v>
      </c>
      <c r="H91" s="342"/>
      <c r="I91" s="342"/>
      <c r="J91" s="342">
        <v>1</v>
      </c>
      <c r="K91" s="349" t="s">
        <v>9000</v>
      </c>
      <c r="L91" s="345" t="s">
        <v>9001</v>
      </c>
      <c r="M91" s="346">
        <v>15797</v>
      </c>
      <c r="N91" s="351">
        <v>45813.475604976848</v>
      </c>
      <c r="O91" s="351"/>
      <c r="P91" s="342">
        <v>24</v>
      </c>
      <c r="Q91" s="342"/>
      <c r="R91" s="342"/>
      <c r="S91" s="342">
        <v>7</v>
      </c>
      <c r="T91" s="342"/>
      <c r="U91" s="342" t="s">
        <v>2353</v>
      </c>
      <c r="V91" s="342" t="s">
        <v>7855</v>
      </c>
      <c r="W91" s="347">
        <v>2</v>
      </c>
      <c r="X91" s="342">
        <v>2</v>
      </c>
      <c r="Y91" s="342">
        <v>1</v>
      </c>
      <c r="Z91" s="342"/>
      <c r="AA91" s="342"/>
      <c r="AB91" s="342"/>
      <c r="AC91" s="342"/>
      <c r="AD91" s="342">
        <f t="shared" si="2"/>
        <v>36</v>
      </c>
      <c r="AE91" s="342" t="s">
        <v>8184</v>
      </c>
      <c r="AF91" s="342">
        <v>27</v>
      </c>
      <c r="AG91" s="342" t="s">
        <v>8184</v>
      </c>
      <c r="AH91" s="342">
        <v>0</v>
      </c>
      <c r="AI91" s="342" t="s">
        <v>8149</v>
      </c>
      <c r="AJ91" s="342">
        <v>36</v>
      </c>
      <c r="AK91" s="342" t="s">
        <v>8185</v>
      </c>
      <c r="AL91" s="342">
        <v>0</v>
      </c>
      <c r="AM91" s="342" t="s">
        <v>8186</v>
      </c>
      <c r="AN91" s="342">
        <v>0</v>
      </c>
      <c r="AO91" s="342" t="s">
        <v>8187</v>
      </c>
      <c r="AP91" s="342">
        <v>0</v>
      </c>
      <c r="AQ91" s="347">
        <v>31</v>
      </c>
      <c r="AR91" s="342">
        <v>18</v>
      </c>
      <c r="AS91" s="353"/>
    </row>
    <row r="92" spans="1:45" ht="13.5" hidden="1" customHeight="1">
      <c r="A92" s="304">
        <v>87</v>
      </c>
      <c r="B92" s="342" t="s">
        <v>8180</v>
      </c>
      <c r="C92" s="343" t="s">
        <v>8385</v>
      </c>
      <c r="D92" s="342">
        <v>8201017</v>
      </c>
      <c r="E92" s="343" t="s">
        <v>901</v>
      </c>
      <c r="F92" s="342" t="s">
        <v>9109</v>
      </c>
      <c r="G92" s="342" t="s">
        <v>8196</v>
      </c>
      <c r="H92" s="342"/>
      <c r="I92" s="342"/>
      <c r="J92" s="342">
        <v>1</v>
      </c>
      <c r="K92" s="349" t="s">
        <v>9110</v>
      </c>
      <c r="L92" s="345" t="s">
        <v>9111</v>
      </c>
      <c r="M92" s="346">
        <v>12523</v>
      </c>
      <c r="N92" s="351">
        <v>45812.438425104163</v>
      </c>
      <c r="O92" s="351"/>
      <c r="P92" s="342">
        <v>18</v>
      </c>
      <c r="Q92" s="342"/>
      <c r="R92" s="342"/>
      <c r="S92" s="342">
        <v>6</v>
      </c>
      <c r="T92" s="342"/>
      <c r="U92" s="342" t="s">
        <v>2353</v>
      </c>
      <c r="V92" s="342" t="s">
        <v>7855</v>
      </c>
      <c r="W92" s="347">
        <v>2</v>
      </c>
      <c r="X92" s="342">
        <v>2</v>
      </c>
      <c r="Y92" s="342">
        <v>1</v>
      </c>
      <c r="Z92" s="342"/>
      <c r="AA92" s="342"/>
      <c r="AB92" s="342"/>
      <c r="AC92" s="342"/>
      <c r="AD92" s="342">
        <f t="shared" si="2"/>
        <v>28</v>
      </c>
      <c r="AE92" s="342" t="s">
        <v>8184</v>
      </c>
      <c r="AF92" s="342">
        <v>19</v>
      </c>
      <c r="AG92" s="342" t="s">
        <v>8184</v>
      </c>
      <c r="AH92" s="342">
        <v>0</v>
      </c>
      <c r="AI92" s="342" t="s">
        <v>8149</v>
      </c>
      <c r="AJ92" s="342">
        <v>28</v>
      </c>
      <c r="AK92" s="342" t="s">
        <v>8185</v>
      </c>
      <c r="AL92" s="342">
        <v>0</v>
      </c>
      <c r="AM92" s="342" t="s">
        <v>8186</v>
      </c>
      <c r="AN92" s="342">
        <v>0</v>
      </c>
      <c r="AO92" s="342" t="s">
        <v>8187</v>
      </c>
      <c r="AP92" s="342">
        <v>0</v>
      </c>
      <c r="AQ92" s="347">
        <v>0</v>
      </c>
      <c r="AR92" s="342">
        <v>0</v>
      </c>
      <c r="AS92" s="353"/>
    </row>
    <row r="93" spans="1:45" ht="13.5" hidden="1" customHeight="1">
      <c r="A93" s="304">
        <v>88</v>
      </c>
      <c r="B93" s="342" t="s">
        <v>8180</v>
      </c>
      <c r="C93" s="343" t="s">
        <v>8385</v>
      </c>
      <c r="D93" s="342">
        <v>8201006</v>
      </c>
      <c r="E93" s="343" t="s">
        <v>903</v>
      </c>
      <c r="F93" s="342"/>
      <c r="G93" s="342"/>
      <c r="H93" s="342"/>
      <c r="I93" s="342"/>
      <c r="J93" s="342">
        <v>1</v>
      </c>
      <c r="K93" s="349" t="s">
        <v>9390</v>
      </c>
      <c r="L93" s="345" t="s">
        <v>9391</v>
      </c>
      <c r="M93" s="346">
        <v>18167</v>
      </c>
      <c r="N93" s="342"/>
      <c r="O93" s="342"/>
      <c r="P93" s="342">
        <v>83</v>
      </c>
      <c r="Q93" s="342"/>
      <c r="R93" s="342"/>
      <c r="S93" s="342">
        <v>7</v>
      </c>
      <c r="T93" s="342"/>
      <c r="U93" s="342" t="s">
        <v>2353</v>
      </c>
      <c r="V93" s="342" t="s">
        <v>7855</v>
      </c>
      <c r="W93" s="347">
        <v>2</v>
      </c>
      <c r="X93" s="342">
        <v>2</v>
      </c>
      <c r="Y93" s="342">
        <v>1</v>
      </c>
      <c r="Z93" s="342"/>
      <c r="AA93" s="342"/>
      <c r="AB93" s="342"/>
      <c r="AC93" s="342"/>
      <c r="AD93" s="342">
        <f t="shared" si="2"/>
        <v>59</v>
      </c>
      <c r="AE93" s="342" t="s">
        <v>8184</v>
      </c>
      <c r="AF93" s="342">
        <v>37</v>
      </c>
      <c r="AG93" s="342" t="s">
        <v>8184</v>
      </c>
      <c r="AH93" s="342">
        <v>0</v>
      </c>
      <c r="AI93" s="342" t="s">
        <v>8149</v>
      </c>
      <c r="AJ93" s="342">
        <v>59</v>
      </c>
      <c r="AK93" s="342" t="s">
        <v>8185</v>
      </c>
      <c r="AL93" s="342">
        <v>0</v>
      </c>
      <c r="AM93" s="342" t="s">
        <v>8186</v>
      </c>
      <c r="AN93" s="342">
        <v>0</v>
      </c>
      <c r="AO93" s="342" t="s">
        <v>8187</v>
      </c>
      <c r="AP93" s="342">
        <v>0</v>
      </c>
      <c r="AQ93" s="347">
        <v>28</v>
      </c>
      <c r="AR93" s="342">
        <v>21</v>
      </c>
      <c r="AS93" s="353"/>
    </row>
    <row r="94" spans="1:45" ht="13.5" hidden="1" customHeight="1">
      <c r="A94" s="304">
        <v>89</v>
      </c>
      <c r="B94" s="342" t="s">
        <v>8180</v>
      </c>
      <c r="C94" s="343" t="s">
        <v>8385</v>
      </c>
      <c r="D94" s="342">
        <v>8201015</v>
      </c>
      <c r="E94" s="343" t="s">
        <v>905</v>
      </c>
      <c r="F94" s="342" t="s">
        <v>9563</v>
      </c>
      <c r="G94" s="342" t="s">
        <v>8196</v>
      </c>
      <c r="H94" s="342"/>
      <c r="I94" s="342"/>
      <c r="J94" s="342">
        <v>1</v>
      </c>
      <c r="K94" s="349" t="s">
        <v>9564</v>
      </c>
      <c r="L94" s="345" t="s">
        <v>9565</v>
      </c>
      <c r="M94" s="346">
        <v>29666</v>
      </c>
      <c r="N94" s="351">
        <v>45810.675534583337</v>
      </c>
      <c r="O94" s="351"/>
      <c r="P94" s="342">
        <v>44</v>
      </c>
      <c r="Q94" s="342"/>
      <c r="R94" s="342"/>
      <c r="S94" s="342">
        <v>4</v>
      </c>
      <c r="T94" s="342"/>
      <c r="U94" s="342" t="s">
        <v>2353</v>
      </c>
      <c r="V94" s="342" t="s">
        <v>7855</v>
      </c>
      <c r="W94" s="347">
        <v>2</v>
      </c>
      <c r="X94" s="342">
        <v>2</v>
      </c>
      <c r="Y94" s="342">
        <v>1</v>
      </c>
      <c r="Z94" s="342"/>
      <c r="AA94" s="342"/>
      <c r="AB94" s="342"/>
      <c r="AC94" s="342"/>
      <c r="AD94" s="342">
        <f t="shared" si="2"/>
        <v>59</v>
      </c>
      <c r="AE94" s="342" t="s">
        <v>8184</v>
      </c>
      <c r="AF94" s="342">
        <v>39</v>
      </c>
      <c r="AG94" s="342" t="s">
        <v>8184</v>
      </c>
      <c r="AH94" s="342">
        <v>2</v>
      </c>
      <c r="AI94" s="342" t="s">
        <v>8149</v>
      </c>
      <c r="AJ94" s="342">
        <v>39</v>
      </c>
      <c r="AK94" s="342" t="s">
        <v>8185</v>
      </c>
      <c r="AL94" s="342">
        <v>0</v>
      </c>
      <c r="AM94" s="342" t="s">
        <v>8186</v>
      </c>
      <c r="AN94" s="342">
        <v>0</v>
      </c>
      <c r="AO94" s="342" t="s">
        <v>8187</v>
      </c>
      <c r="AP94" s="342">
        <v>18</v>
      </c>
      <c r="AQ94" s="347">
        <v>23</v>
      </c>
      <c r="AR94" s="342">
        <v>5</v>
      </c>
      <c r="AS94" s="353"/>
    </row>
    <row r="95" spans="1:45" ht="13.5" hidden="1" customHeight="1">
      <c r="A95" s="304">
        <v>90</v>
      </c>
      <c r="B95" s="342" t="s">
        <v>8180</v>
      </c>
      <c r="C95" s="343" t="s">
        <v>8385</v>
      </c>
      <c r="D95" s="342">
        <v>8140343</v>
      </c>
      <c r="E95" s="343" t="s">
        <v>907</v>
      </c>
      <c r="F95" s="342"/>
      <c r="G95" s="342"/>
      <c r="H95" s="342"/>
      <c r="I95" s="342"/>
      <c r="J95" s="342">
        <v>1</v>
      </c>
      <c r="K95" s="349" t="s">
        <v>9566</v>
      </c>
      <c r="L95" s="345" t="s">
        <v>9567</v>
      </c>
      <c r="M95" s="346">
        <v>6301</v>
      </c>
      <c r="N95" s="342"/>
      <c r="O95" s="342"/>
      <c r="P95" s="342">
        <v>23</v>
      </c>
      <c r="Q95" s="342"/>
      <c r="R95" s="342"/>
      <c r="S95" s="342">
        <v>7</v>
      </c>
      <c r="T95" s="342"/>
      <c r="U95" s="342" t="s">
        <v>2353</v>
      </c>
      <c r="V95" s="342" t="s">
        <v>7855</v>
      </c>
      <c r="W95" s="347">
        <v>2</v>
      </c>
      <c r="X95" s="342">
        <v>2</v>
      </c>
      <c r="Y95" s="342">
        <v>1</v>
      </c>
      <c r="Z95" s="342"/>
      <c r="AA95" s="342"/>
      <c r="AB95" s="342"/>
      <c r="AC95" s="342"/>
      <c r="AD95" s="342">
        <f t="shared" si="2"/>
        <v>28</v>
      </c>
      <c r="AE95" s="342" t="s">
        <v>8184</v>
      </c>
      <c r="AF95" s="342">
        <v>15</v>
      </c>
      <c r="AG95" s="342" t="s">
        <v>8184</v>
      </c>
      <c r="AH95" s="342">
        <v>0</v>
      </c>
      <c r="AI95" s="342" t="s">
        <v>8149</v>
      </c>
      <c r="AJ95" s="342">
        <v>13</v>
      </c>
      <c r="AK95" s="342" t="s">
        <v>8185</v>
      </c>
      <c r="AL95" s="342">
        <v>0</v>
      </c>
      <c r="AM95" s="342" t="s">
        <v>8186</v>
      </c>
      <c r="AN95" s="342">
        <v>0</v>
      </c>
      <c r="AO95" s="342" t="s">
        <v>8187</v>
      </c>
      <c r="AP95" s="342">
        <v>15</v>
      </c>
      <c r="AQ95" s="347">
        <v>9</v>
      </c>
      <c r="AR95" s="342">
        <v>3</v>
      </c>
      <c r="AS95" s="353"/>
    </row>
    <row r="96" spans="1:45" ht="13.5" hidden="1" customHeight="1">
      <c r="A96" s="304">
        <v>91</v>
      </c>
      <c r="B96" s="342" t="s">
        <v>8180</v>
      </c>
      <c r="C96" s="343" t="s">
        <v>8385</v>
      </c>
      <c r="D96" s="342">
        <v>8201018</v>
      </c>
      <c r="E96" s="343" t="s">
        <v>909</v>
      </c>
      <c r="F96" s="342" t="s">
        <v>9585</v>
      </c>
      <c r="G96" s="342" t="s">
        <v>8196</v>
      </c>
      <c r="H96" s="342"/>
      <c r="I96" s="342"/>
      <c r="J96" s="342">
        <v>1</v>
      </c>
      <c r="K96" s="349" t="s">
        <v>9586</v>
      </c>
      <c r="L96" s="345" t="s">
        <v>9587</v>
      </c>
      <c r="M96" s="346">
        <v>19467</v>
      </c>
      <c r="N96" s="351">
        <v>45819.369987939819</v>
      </c>
      <c r="O96" s="351"/>
      <c r="P96" s="342">
        <v>34</v>
      </c>
      <c r="Q96" s="342"/>
      <c r="R96" s="342"/>
      <c r="S96" s="342">
        <v>4</v>
      </c>
      <c r="T96" s="342"/>
      <c r="U96" s="342" t="s">
        <v>2353</v>
      </c>
      <c r="V96" s="342" t="s">
        <v>7855</v>
      </c>
      <c r="W96" s="347">
        <v>2</v>
      </c>
      <c r="X96" s="342">
        <v>2</v>
      </c>
      <c r="Y96" s="342">
        <v>1</v>
      </c>
      <c r="Z96" s="342"/>
      <c r="AA96" s="342"/>
      <c r="AB96" s="342"/>
      <c r="AC96" s="342"/>
      <c r="AD96" s="342">
        <f t="shared" si="2"/>
        <v>67</v>
      </c>
      <c r="AE96" s="342" t="s">
        <v>8184</v>
      </c>
      <c r="AF96" s="342">
        <v>32</v>
      </c>
      <c r="AG96" s="342" t="s">
        <v>8184</v>
      </c>
      <c r="AH96" s="342">
        <v>0</v>
      </c>
      <c r="AI96" s="342" t="s">
        <v>8149</v>
      </c>
      <c r="AJ96" s="342">
        <v>63</v>
      </c>
      <c r="AK96" s="342" t="s">
        <v>8185</v>
      </c>
      <c r="AL96" s="342">
        <v>0</v>
      </c>
      <c r="AM96" s="342" t="s">
        <v>8186</v>
      </c>
      <c r="AN96" s="342">
        <v>4</v>
      </c>
      <c r="AO96" s="342" t="s">
        <v>8187</v>
      </c>
      <c r="AP96" s="342">
        <v>0</v>
      </c>
      <c r="AQ96" s="347">
        <v>10</v>
      </c>
      <c r="AR96" s="342">
        <v>4</v>
      </c>
      <c r="AS96" s="350"/>
    </row>
    <row r="97" spans="1:45" ht="13.5" hidden="1" customHeight="1">
      <c r="A97" s="304">
        <v>92</v>
      </c>
      <c r="B97" s="342" t="s">
        <v>8180</v>
      </c>
      <c r="C97" s="343" t="s">
        <v>8385</v>
      </c>
      <c r="D97" s="342">
        <v>8181020</v>
      </c>
      <c r="E97" s="343" t="s">
        <v>911</v>
      </c>
      <c r="F97" s="342"/>
      <c r="G97" s="342"/>
      <c r="H97" s="342"/>
      <c r="I97" s="342"/>
      <c r="J97" s="342">
        <v>1</v>
      </c>
      <c r="K97" s="349" t="s">
        <v>9588</v>
      </c>
      <c r="L97" s="345" t="s">
        <v>9589</v>
      </c>
      <c r="M97" s="346">
        <v>4505</v>
      </c>
      <c r="N97" s="342"/>
      <c r="O97" s="342"/>
      <c r="P97" s="342">
        <v>35</v>
      </c>
      <c r="Q97" s="342"/>
      <c r="R97" s="342"/>
      <c r="S97" s="342">
        <v>7</v>
      </c>
      <c r="T97" s="342"/>
      <c r="U97" s="342" t="s">
        <v>2353</v>
      </c>
      <c r="V97" s="342" t="s">
        <v>7855</v>
      </c>
      <c r="W97" s="347">
        <v>2</v>
      </c>
      <c r="X97" s="342">
        <v>2</v>
      </c>
      <c r="Y97" s="342">
        <v>1</v>
      </c>
      <c r="Z97" s="342"/>
      <c r="AA97" s="342"/>
      <c r="AB97" s="342"/>
      <c r="AC97" s="342"/>
      <c r="AD97" s="342">
        <f t="shared" si="2"/>
        <v>55</v>
      </c>
      <c r="AE97" s="342" t="s">
        <v>8184</v>
      </c>
      <c r="AF97" s="342">
        <v>19</v>
      </c>
      <c r="AG97" s="342" t="s">
        <v>8184</v>
      </c>
      <c r="AH97" s="342">
        <v>0</v>
      </c>
      <c r="AI97" s="342" t="s">
        <v>8149</v>
      </c>
      <c r="AJ97" s="342">
        <v>37</v>
      </c>
      <c r="AK97" s="342" t="s">
        <v>8185</v>
      </c>
      <c r="AL97" s="342">
        <v>18</v>
      </c>
      <c r="AM97" s="342" t="s">
        <v>8186</v>
      </c>
      <c r="AN97" s="342">
        <v>0</v>
      </c>
      <c r="AO97" s="342" t="s">
        <v>8187</v>
      </c>
      <c r="AP97" s="342">
        <v>0</v>
      </c>
      <c r="AQ97" s="347">
        <v>0</v>
      </c>
      <c r="AR97" s="342">
        <v>1</v>
      </c>
      <c r="AS97" s="353"/>
    </row>
    <row r="98" spans="1:45" ht="13.5" hidden="1" customHeight="1">
      <c r="A98" s="304">
        <v>93</v>
      </c>
      <c r="B98" s="342" t="s">
        <v>8180</v>
      </c>
      <c r="C98" s="343" t="s">
        <v>8385</v>
      </c>
      <c r="D98" s="342">
        <v>8201050</v>
      </c>
      <c r="E98" s="343" t="s">
        <v>913</v>
      </c>
      <c r="F98" s="342"/>
      <c r="G98" s="342"/>
      <c r="H98" s="342"/>
      <c r="I98" s="342"/>
      <c r="J98" s="342">
        <v>1</v>
      </c>
      <c r="K98" s="349" t="s">
        <v>9881</v>
      </c>
      <c r="L98" s="345" t="s">
        <v>9882</v>
      </c>
      <c r="M98" s="346">
        <v>20207</v>
      </c>
      <c r="N98" s="342"/>
      <c r="O98" s="342"/>
      <c r="P98" s="342">
        <v>103</v>
      </c>
      <c r="Q98" s="342"/>
      <c r="R98" s="342"/>
      <c r="S98" s="342">
        <v>8</v>
      </c>
      <c r="T98" s="342"/>
      <c r="U98" s="357" t="s">
        <v>8203</v>
      </c>
      <c r="V98" s="342" t="s">
        <v>7855</v>
      </c>
      <c r="W98" s="347">
        <v>2</v>
      </c>
      <c r="X98" s="342">
        <v>2</v>
      </c>
      <c r="Y98" s="342">
        <v>1</v>
      </c>
      <c r="Z98" s="342"/>
      <c r="AA98" s="342"/>
      <c r="AB98" s="342"/>
      <c r="AC98" s="342"/>
      <c r="AD98" s="342">
        <f t="shared" si="2"/>
        <v>81</v>
      </c>
      <c r="AE98" s="342" t="s">
        <v>8184</v>
      </c>
      <c r="AF98" s="342">
        <v>54</v>
      </c>
      <c r="AG98" s="342" t="s">
        <v>8184</v>
      </c>
      <c r="AH98" s="342">
        <v>0</v>
      </c>
      <c r="AI98" s="342" t="s">
        <v>8149</v>
      </c>
      <c r="AJ98" s="342">
        <v>81</v>
      </c>
      <c r="AK98" s="342" t="s">
        <v>8185</v>
      </c>
      <c r="AL98" s="342">
        <v>0</v>
      </c>
      <c r="AM98" s="342" t="s">
        <v>8186</v>
      </c>
      <c r="AN98" s="342">
        <v>0</v>
      </c>
      <c r="AO98" s="342" t="s">
        <v>8187</v>
      </c>
      <c r="AP98" s="342">
        <v>0</v>
      </c>
      <c r="AQ98" s="347">
        <v>0</v>
      </c>
      <c r="AR98" s="342">
        <v>0</v>
      </c>
      <c r="AS98" s="353"/>
    </row>
    <row r="99" spans="1:45" ht="13.5" hidden="1" customHeight="1">
      <c r="A99" s="304">
        <v>94</v>
      </c>
      <c r="B99" s="342" t="s">
        <v>8180</v>
      </c>
      <c r="C99" s="343" t="s">
        <v>8385</v>
      </c>
      <c r="D99" s="342">
        <v>8222061</v>
      </c>
      <c r="E99" s="343" t="s">
        <v>915</v>
      </c>
      <c r="F99" s="342" t="s">
        <v>9883</v>
      </c>
      <c r="G99" s="342" t="s">
        <v>8196</v>
      </c>
      <c r="H99" s="342"/>
      <c r="I99" s="342"/>
      <c r="J99" s="342">
        <v>1</v>
      </c>
      <c r="K99" s="349" t="s">
        <v>9884</v>
      </c>
      <c r="L99" s="345" t="s">
        <v>9885</v>
      </c>
      <c r="M99" s="346">
        <v>7030</v>
      </c>
      <c r="N99" s="351">
        <v>45812.522041412041</v>
      </c>
      <c r="O99" s="351"/>
      <c r="P99" s="342">
        <v>111</v>
      </c>
      <c r="Q99" s="342"/>
      <c r="R99" s="342"/>
      <c r="S99" s="342">
        <v>9</v>
      </c>
      <c r="T99" s="342"/>
      <c r="U99" s="357" t="s">
        <v>8332</v>
      </c>
      <c r="V99" s="342" t="s">
        <v>7855</v>
      </c>
      <c r="W99" s="347">
        <v>2</v>
      </c>
      <c r="X99" s="342">
        <v>2</v>
      </c>
      <c r="Y99" s="342">
        <v>1</v>
      </c>
      <c r="Z99" s="342"/>
      <c r="AA99" s="342"/>
      <c r="AB99" s="342"/>
      <c r="AC99" s="342"/>
      <c r="AD99" s="342">
        <f t="shared" si="2"/>
        <v>117</v>
      </c>
      <c r="AE99" s="342" t="s">
        <v>8184</v>
      </c>
      <c r="AF99" s="342">
        <v>47</v>
      </c>
      <c r="AG99" s="342" t="s">
        <v>8184</v>
      </c>
      <c r="AH99" s="342">
        <v>0</v>
      </c>
      <c r="AI99" s="342" t="s">
        <v>8149</v>
      </c>
      <c r="AJ99" s="342">
        <v>102</v>
      </c>
      <c r="AK99" s="342" t="s">
        <v>8185</v>
      </c>
      <c r="AL99" s="342">
        <v>0</v>
      </c>
      <c r="AM99" s="342" t="s">
        <v>8186</v>
      </c>
      <c r="AN99" s="342">
        <v>0</v>
      </c>
      <c r="AO99" s="342" t="s">
        <v>8187</v>
      </c>
      <c r="AP99" s="342">
        <v>15</v>
      </c>
      <c r="AQ99" s="347">
        <v>76</v>
      </c>
      <c r="AR99" s="342">
        <v>44</v>
      </c>
      <c r="AS99" s="350"/>
    </row>
    <row r="100" spans="1:45" ht="13.5" hidden="1" customHeight="1">
      <c r="A100" s="304">
        <v>95</v>
      </c>
      <c r="B100" s="342" t="s">
        <v>8180</v>
      </c>
      <c r="C100" s="343" t="s">
        <v>8191</v>
      </c>
      <c r="D100" s="342">
        <v>8271017</v>
      </c>
      <c r="E100" s="343" t="s">
        <v>917</v>
      </c>
      <c r="F100" s="342"/>
      <c r="G100" s="342"/>
      <c r="H100" s="342"/>
      <c r="I100" s="342"/>
      <c r="J100" s="342">
        <v>1</v>
      </c>
      <c r="K100" s="349" t="s">
        <v>8192</v>
      </c>
      <c r="L100" s="345" t="s">
        <v>8193</v>
      </c>
      <c r="M100" s="346">
        <v>37316</v>
      </c>
      <c r="N100" s="342"/>
      <c r="O100" s="342"/>
      <c r="P100" s="342">
        <v>14</v>
      </c>
      <c r="Q100" s="342"/>
      <c r="R100" s="342"/>
      <c r="S100" s="342">
        <v>4</v>
      </c>
      <c r="T100" s="342"/>
      <c r="U100" s="379" t="s">
        <v>8194</v>
      </c>
      <c r="V100" s="342" t="s">
        <v>7855</v>
      </c>
      <c r="W100" s="347">
        <v>0</v>
      </c>
      <c r="X100" s="342">
        <v>2</v>
      </c>
      <c r="Y100" s="342">
        <v>1</v>
      </c>
      <c r="Z100" s="342"/>
      <c r="AA100" s="342"/>
      <c r="AB100" s="342"/>
      <c r="AC100" s="342"/>
      <c r="AD100" s="342">
        <f t="shared" si="2"/>
        <v>18</v>
      </c>
      <c r="AE100" s="342" t="s">
        <v>8184</v>
      </c>
      <c r="AF100" s="342">
        <v>0</v>
      </c>
      <c r="AG100" s="342" t="s">
        <v>8184</v>
      </c>
      <c r="AH100" s="342">
        <v>0</v>
      </c>
      <c r="AI100" s="342" t="s">
        <v>8149</v>
      </c>
      <c r="AJ100" s="342">
        <v>18</v>
      </c>
      <c r="AK100" s="342" t="s">
        <v>8185</v>
      </c>
      <c r="AL100" s="342">
        <v>0</v>
      </c>
      <c r="AM100" s="342" t="s">
        <v>8186</v>
      </c>
      <c r="AN100" s="342">
        <v>0</v>
      </c>
      <c r="AO100" s="342" t="s">
        <v>8187</v>
      </c>
      <c r="AP100" s="342">
        <v>0</v>
      </c>
      <c r="AQ100" s="347">
        <v>18</v>
      </c>
      <c r="AR100" s="342">
        <v>12</v>
      </c>
      <c r="AS100" s="350"/>
    </row>
    <row r="101" spans="1:45" ht="13.5" hidden="1" customHeight="1">
      <c r="A101" s="304">
        <v>96</v>
      </c>
      <c r="B101" s="342" t="s">
        <v>8180</v>
      </c>
      <c r="C101" s="343" t="s">
        <v>8191</v>
      </c>
      <c r="D101" s="342">
        <v>8222014</v>
      </c>
      <c r="E101" s="343" t="s">
        <v>920</v>
      </c>
      <c r="F101" s="342" t="s">
        <v>8195</v>
      </c>
      <c r="G101" s="342" t="s">
        <v>8196</v>
      </c>
      <c r="H101" s="342"/>
      <c r="I101" s="342"/>
      <c r="J101" s="342">
        <v>1</v>
      </c>
      <c r="K101" s="349" t="s">
        <v>8197</v>
      </c>
      <c r="L101" s="345" t="s">
        <v>8193</v>
      </c>
      <c r="M101" s="346">
        <v>12936</v>
      </c>
      <c r="N101" s="351">
        <v>45812</v>
      </c>
      <c r="O101" s="351"/>
      <c r="P101" s="342">
        <v>28</v>
      </c>
      <c r="Q101" s="342"/>
      <c r="R101" s="342"/>
      <c r="S101" s="342">
        <v>7</v>
      </c>
      <c r="T101" s="342"/>
      <c r="U101" s="352" t="s">
        <v>8198</v>
      </c>
      <c r="V101" s="342" t="s">
        <v>7855</v>
      </c>
      <c r="W101" s="347">
        <v>2</v>
      </c>
      <c r="X101" s="342">
        <v>2</v>
      </c>
      <c r="Y101" s="342">
        <v>1</v>
      </c>
      <c r="Z101" s="342"/>
      <c r="AA101" s="342"/>
      <c r="AB101" s="342"/>
      <c r="AC101" s="342"/>
      <c r="AD101" s="342">
        <f t="shared" si="2"/>
        <v>41</v>
      </c>
      <c r="AE101" s="342" t="s">
        <v>8184</v>
      </c>
      <c r="AF101" s="342">
        <v>0</v>
      </c>
      <c r="AG101" s="342" t="s">
        <v>8184</v>
      </c>
      <c r="AH101" s="342">
        <v>0</v>
      </c>
      <c r="AI101" s="342" t="s">
        <v>8149</v>
      </c>
      <c r="AJ101" s="342">
        <v>21</v>
      </c>
      <c r="AK101" s="342" t="s">
        <v>8185</v>
      </c>
      <c r="AL101" s="342">
        <v>20</v>
      </c>
      <c r="AM101" s="342" t="s">
        <v>8186</v>
      </c>
      <c r="AN101" s="342">
        <v>0</v>
      </c>
      <c r="AO101" s="342" t="s">
        <v>8187</v>
      </c>
      <c r="AP101" s="342">
        <v>0</v>
      </c>
      <c r="AQ101" s="347">
        <v>0</v>
      </c>
      <c r="AR101" s="342">
        <v>2</v>
      </c>
      <c r="AS101" s="353"/>
    </row>
    <row r="102" spans="1:45" ht="13.5" hidden="1" customHeight="1">
      <c r="A102" s="304">
        <v>97</v>
      </c>
      <c r="B102" s="342" t="s">
        <v>8180</v>
      </c>
      <c r="C102" s="343" t="s">
        <v>8191</v>
      </c>
      <c r="D102" s="342">
        <v>8241014</v>
      </c>
      <c r="E102" s="343" t="s">
        <v>922</v>
      </c>
      <c r="F102" s="342" t="s">
        <v>8210</v>
      </c>
      <c r="G102" s="342" t="s">
        <v>8196</v>
      </c>
      <c r="H102" s="342"/>
      <c r="I102" s="342"/>
      <c r="J102" s="342">
        <v>1</v>
      </c>
      <c r="K102" s="349" t="s">
        <v>8211</v>
      </c>
      <c r="L102" s="345" t="s">
        <v>8212</v>
      </c>
      <c r="M102" s="346">
        <v>20760</v>
      </c>
      <c r="N102" s="351">
        <v>45812</v>
      </c>
      <c r="O102" s="351"/>
      <c r="P102" s="342">
        <v>16</v>
      </c>
      <c r="Q102" s="342"/>
      <c r="R102" s="342"/>
      <c r="S102" s="342">
        <v>6</v>
      </c>
      <c r="T102" s="342"/>
      <c r="U102" s="342" t="s">
        <v>2353</v>
      </c>
      <c r="V102" s="342" t="s">
        <v>7855</v>
      </c>
      <c r="W102" s="347">
        <v>2</v>
      </c>
      <c r="X102" s="342">
        <v>2</v>
      </c>
      <c r="Y102" s="342">
        <v>1</v>
      </c>
      <c r="Z102" s="342"/>
      <c r="AA102" s="342"/>
      <c r="AB102" s="342"/>
      <c r="AC102" s="342"/>
      <c r="AD102" s="342">
        <f t="shared" si="2"/>
        <v>41</v>
      </c>
      <c r="AE102" s="342" t="s">
        <v>8184</v>
      </c>
      <c r="AF102" s="342">
        <v>0</v>
      </c>
      <c r="AG102" s="342" t="s">
        <v>8184</v>
      </c>
      <c r="AH102" s="342">
        <v>0</v>
      </c>
      <c r="AI102" s="342" t="s">
        <v>8149</v>
      </c>
      <c r="AJ102" s="342">
        <v>41</v>
      </c>
      <c r="AK102" s="342" t="s">
        <v>8185</v>
      </c>
      <c r="AL102" s="342">
        <v>0</v>
      </c>
      <c r="AM102" s="342" t="s">
        <v>8186</v>
      </c>
      <c r="AN102" s="342">
        <v>0</v>
      </c>
      <c r="AO102" s="342" t="s">
        <v>8187</v>
      </c>
      <c r="AP102" s="342">
        <v>0</v>
      </c>
      <c r="AQ102" s="347">
        <v>60</v>
      </c>
      <c r="AR102" s="342">
        <v>49</v>
      </c>
      <c r="AS102" s="353"/>
    </row>
    <row r="103" spans="1:45" ht="13.5" hidden="1" customHeight="1">
      <c r="A103" s="304">
        <v>98</v>
      </c>
      <c r="B103" s="342" t="s">
        <v>8180</v>
      </c>
      <c r="C103" s="343" t="s">
        <v>8191</v>
      </c>
      <c r="D103" s="342">
        <v>8291021</v>
      </c>
      <c r="E103" s="343" t="s">
        <v>924</v>
      </c>
      <c r="F103" s="342"/>
      <c r="G103" s="342"/>
      <c r="H103" s="342"/>
      <c r="I103" s="342"/>
      <c r="J103" s="342">
        <v>1</v>
      </c>
      <c r="K103" s="349" t="s">
        <v>8213</v>
      </c>
      <c r="L103" s="355" t="s">
        <v>8214</v>
      </c>
      <c r="M103" s="346">
        <v>13261</v>
      </c>
      <c r="N103" s="342"/>
      <c r="O103" s="342"/>
      <c r="P103" s="342">
        <v>148</v>
      </c>
      <c r="Q103" s="342"/>
      <c r="R103" s="342"/>
      <c r="S103" s="342">
        <v>8</v>
      </c>
      <c r="T103" s="342"/>
      <c r="U103" s="342" t="s">
        <v>26</v>
      </c>
      <c r="V103" s="342" t="s">
        <v>7855</v>
      </c>
      <c r="W103" s="347">
        <v>2</v>
      </c>
      <c r="X103" s="342">
        <v>2</v>
      </c>
      <c r="Y103" s="342">
        <v>1</v>
      </c>
      <c r="Z103" s="342"/>
      <c r="AA103" s="342"/>
      <c r="AB103" s="342"/>
      <c r="AC103" s="342"/>
      <c r="AD103" s="342">
        <f t="shared" si="2"/>
        <v>194</v>
      </c>
      <c r="AE103" s="342" t="s">
        <v>8184</v>
      </c>
      <c r="AF103" s="342">
        <v>47</v>
      </c>
      <c r="AG103" s="342" t="s">
        <v>8184</v>
      </c>
      <c r="AH103" s="342">
        <v>0</v>
      </c>
      <c r="AI103" s="342" t="s">
        <v>8149</v>
      </c>
      <c r="AJ103" s="342">
        <v>56</v>
      </c>
      <c r="AK103" s="342" t="s">
        <v>8185</v>
      </c>
      <c r="AL103" s="342">
        <v>88</v>
      </c>
      <c r="AM103" s="342" t="s">
        <v>8186</v>
      </c>
      <c r="AN103" s="342">
        <v>0</v>
      </c>
      <c r="AO103" s="342" t="s">
        <v>8187</v>
      </c>
      <c r="AP103" s="342">
        <v>50</v>
      </c>
      <c r="AQ103" s="347">
        <v>10</v>
      </c>
      <c r="AR103" s="342">
        <v>1</v>
      </c>
      <c r="AS103" s="350"/>
    </row>
    <row r="104" spans="1:45" ht="13.5" hidden="1" customHeight="1">
      <c r="A104" s="304">
        <v>99</v>
      </c>
      <c r="B104" s="342" t="s">
        <v>8180</v>
      </c>
      <c r="C104" s="343" t="s">
        <v>8191</v>
      </c>
      <c r="D104" s="342">
        <v>8140199</v>
      </c>
      <c r="E104" s="343" t="s">
        <v>926</v>
      </c>
      <c r="F104" s="342" t="s">
        <v>8215</v>
      </c>
      <c r="G104" s="342" t="s">
        <v>8196</v>
      </c>
      <c r="H104" s="342"/>
      <c r="I104" s="342"/>
      <c r="J104" s="342">
        <v>1</v>
      </c>
      <c r="K104" s="349" t="s">
        <v>8216</v>
      </c>
      <c r="L104" s="345" t="s">
        <v>8217</v>
      </c>
      <c r="M104" s="346">
        <v>14900</v>
      </c>
      <c r="N104" s="351">
        <v>45813</v>
      </c>
      <c r="O104" s="351"/>
      <c r="P104" s="342">
        <v>43</v>
      </c>
      <c r="Q104" s="342"/>
      <c r="R104" s="356"/>
      <c r="S104" s="342">
        <v>7</v>
      </c>
      <c r="T104" s="342"/>
      <c r="U104" s="342" t="s">
        <v>2353</v>
      </c>
      <c r="V104" s="342" t="s">
        <v>7855</v>
      </c>
      <c r="W104" s="347">
        <v>2</v>
      </c>
      <c r="X104" s="342">
        <v>2</v>
      </c>
      <c r="Y104" s="342">
        <v>1</v>
      </c>
      <c r="Z104" s="342"/>
      <c r="AA104" s="342"/>
      <c r="AB104" s="342"/>
      <c r="AC104" s="342"/>
      <c r="AD104" s="342">
        <f t="shared" si="2"/>
        <v>69</v>
      </c>
      <c r="AE104" s="342" t="s">
        <v>8184</v>
      </c>
      <c r="AF104" s="342">
        <v>21</v>
      </c>
      <c r="AG104" s="342" t="s">
        <v>8184</v>
      </c>
      <c r="AH104" s="342">
        <v>0</v>
      </c>
      <c r="AI104" s="342" t="s">
        <v>8149</v>
      </c>
      <c r="AJ104" s="342">
        <v>69</v>
      </c>
      <c r="AK104" s="342" t="s">
        <v>8185</v>
      </c>
      <c r="AL104" s="342">
        <v>0</v>
      </c>
      <c r="AM104" s="342" t="s">
        <v>8186</v>
      </c>
      <c r="AN104" s="342">
        <v>0</v>
      </c>
      <c r="AO104" s="342" t="s">
        <v>8187</v>
      </c>
      <c r="AP104" s="342">
        <v>0</v>
      </c>
      <c r="AQ104" s="347">
        <v>0</v>
      </c>
      <c r="AR104" s="342">
        <v>5</v>
      </c>
      <c r="AS104" s="353"/>
    </row>
    <row r="105" spans="1:45" ht="13.5" hidden="1" customHeight="1">
      <c r="A105" s="304">
        <v>100</v>
      </c>
      <c r="B105" s="342" t="s">
        <v>8180</v>
      </c>
      <c r="C105" s="343" t="s">
        <v>8191</v>
      </c>
      <c r="D105" s="342">
        <v>8281011</v>
      </c>
      <c r="E105" s="343" t="s">
        <v>928</v>
      </c>
      <c r="F105" s="342"/>
      <c r="G105" s="342"/>
      <c r="H105" s="342"/>
      <c r="I105" s="342"/>
      <c r="J105" s="342">
        <v>1</v>
      </c>
      <c r="K105" s="349" t="s">
        <v>8218</v>
      </c>
      <c r="L105" s="355" t="s">
        <v>8219</v>
      </c>
      <c r="M105" s="346">
        <v>7451</v>
      </c>
      <c r="N105" s="342"/>
      <c r="O105" s="342"/>
      <c r="P105" s="342">
        <v>241</v>
      </c>
      <c r="Q105" s="342"/>
      <c r="R105" s="342"/>
      <c r="S105" s="342">
        <v>15</v>
      </c>
      <c r="T105" s="342"/>
      <c r="U105" s="342" t="s">
        <v>26</v>
      </c>
      <c r="V105" s="342" t="s">
        <v>7855</v>
      </c>
      <c r="W105" s="347">
        <v>2</v>
      </c>
      <c r="X105" s="342">
        <v>2</v>
      </c>
      <c r="Y105" s="342">
        <v>1</v>
      </c>
      <c r="Z105" s="342"/>
      <c r="AA105" s="342"/>
      <c r="AB105" s="342"/>
      <c r="AC105" s="342"/>
      <c r="AD105" s="342">
        <f t="shared" si="2"/>
        <v>187</v>
      </c>
      <c r="AE105" s="342" t="s">
        <v>8184</v>
      </c>
      <c r="AF105" s="342">
        <v>0</v>
      </c>
      <c r="AG105" s="342" t="s">
        <v>8184</v>
      </c>
      <c r="AH105" s="342">
        <v>0</v>
      </c>
      <c r="AI105" s="342" t="s">
        <v>8149</v>
      </c>
      <c r="AJ105" s="342">
        <v>102</v>
      </c>
      <c r="AK105" s="342" t="s">
        <v>8185</v>
      </c>
      <c r="AL105" s="342">
        <v>0</v>
      </c>
      <c r="AM105" s="342" t="s">
        <v>8186</v>
      </c>
      <c r="AN105" s="342">
        <v>0</v>
      </c>
      <c r="AO105" s="342" t="s">
        <v>8187</v>
      </c>
      <c r="AP105" s="342">
        <v>85</v>
      </c>
      <c r="AQ105" s="347">
        <v>0</v>
      </c>
      <c r="AR105" s="342">
        <v>5</v>
      </c>
      <c r="AS105" s="350"/>
    </row>
    <row r="106" spans="1:45" ht="13.5" hidden="1" customHeight="1">
      <c r="A106" s="304">
        <v>101</v>
      </c>
      <c r="B106" s="342" t="s">
        <v>8180</v>
      </c>
      <c r="C106" s="343" t="s">
        <v>8191</v>
      </c>
      <c r="D106" s="342">
        <v>8281015</v>
      </c>
      <c r="E106" s="343" t="s">
        <v>930</v>
      </c>
      <c r="F106" s="342" t="s">
        <v>8220</v>
      </c>
      <c r="G106" s="342" t="s">
        <v>8196</v>
      </c>
      <c r="H106" s="342"/>
      <c r="I106" s="342"/>
      <c r="J106" s="342">
        <v>1</v>
      </c>
      <c r="K106" s="349" t="s">
        <v>8221</v>
      </c>
      <c r="L106" s="345" t="s">
        <v>8222</v>
      </c>
      <c r="M106" s="346">
        <v>13251</v>
      </c>
      <c r="N106" s="351">
        <v>45813</v>
      </c>
      <c r="O106" s="351"/>
      <c r="P106" s="342">
        <v>112</v>
      </c>
      <c r="Q106" s="342"/>
      <c r="R106" s="356"/>
      <c r="S106" s="342">
        <v>7</v>
      </c>
      <c r="T106" s="342"/>
      <c r="U106" s="342" t="s">
        <v>2353</v>
      </c>
      <c r="V106" s="342" t="s">
        <v>7855</v>
      </c>
      <c r="W106" s="347">
        <v>2</v>
      </c>
      <c r="X106" s="342">
        <v>2</v>
      </c>
      <c r="Y106" s="342">
        <v>1</v>
      </c>
      <c r="Z106" s="342"/>
      <c r="AA106" s="342"/>
      <c r="AB106" s="342"/>
      <c r="AC106" s="342"/>
      <c r="AD106" s="342">
        <f t="shared" si="2"/>
        <v>99</v>
      </c>
      <c r="AE106" s="342" t="s">
        <v>8184</v>
      </c>
      <c r="AF106" s="342">
        <v>0</v>
      </c>
      <c r="AG106" s="342" t="s">
        <v>8184</v>
      </c>
      <c r="AH106" s="342">
        <v>0</v>
      </c>
      <c r="AI106" s="342" t="s">
        <v>8149</v>
      </c>
      <c r="AJ106" s="342">
        <v>99</v>
      </c>
      <c r="AK106" s="342" t="s">
        <v>8185</v>
      </c>
      <c r="AL106" s="342">
        <v>0</v>
      </c>
      <c r="AM106" s="342" t="s">
        <v>8186</v>
      </c>
      <c r="AN106" s="342">
        <v>0</v>
      </c>
      <c r="AO106" s="342" t="s">
        <v>8187</v>
      </c>
      <c r="AP106" s="342">
        <v>0</v>
      </c>
      <c r="AQ106" s="347">
        <v>9</v>
      </c>
      <c r="AR106" s="342">
        <v>2</v>
      </c>
      <c r="AS106" s="353"/>
    </row>
    <row r="107" spans="1:45" ht="13.5" hidden="1" customHeight="1">
      <c r="A107" s="304">
        <v>102</v>
      </c>
      <c r="B107" s="342" t="s">
        <v>8180</v>
      </c>
      <c r="C107" s="343" t="s">
        <v>8191</v>
      </c>
      <c r="D107" s="342">
        <v>8251013</v>
      </c>
      <c r="E107" s="343" t="s">
        <v>932</v>
      </c>
      <c r="F107" s="342" t="s">
        <v>8223</v>
      </c>
      <c r="G107" s="342" t="s">
        <v>8196</v>
      </c>
      <c r="H107" s="342"/>
      <c r="I107" s="342"/>
      <c r="J107" s="342">
        <v>1</v>
      </c>
      <c r="K107" s="349" t="s">
        <v>8224</v>
      </c>
      <c r="L107" s="345" t="s">
        <v>8225</v>
      </c>
      <c r="M107" s="346">
        <v>1919</v>
      </c>
      <c r="N107" s="351">
        <v>45812</v>
      </c>
      <c r="O107" s="351"/>
      <c r="P107" s="342">
        <v>35</v>
      </c>
      <c r="Q107" s="342"/>
      <c r="R107" s="356"/>
      <c r="S107" s="342">
        <v>6</v>
      </c>
      <c r="T107" s="342"/>
      <c r="U107" s="342" t="s">
        <v>2353</v>
      </c>
      <c r="V107" s="342" t="s">
        <v>7855</v>
      </c>
      <c r="W107" s="347">
        <v>2</v>
      </c>
      <c r="X107" s="342">
        <v>2</v>
      </c>
      <c r="Y107" s="342">
        <v>1</v>
      </c>
      <c r="Z107" s="342"/>
      <c r="AA107" s="342"/>
      <c r="AB107" s="342"/>
      <c r="AC107" s="342"/>
      <c r="AD107" s="342">
        <f t="shared" si="2"/>
        <v>81</v>
      </c>
      <c r="AE107" s="342" t="s">
        <v>8184</v>
      </c>
      <c r="AF107" s="342">
        <v>0</v>
      </c>
      <c r="AG107" s="342" t="s">
        <v>8184</v>
      </c>
      <c r="AH107" s="342">
        <v>0</v>
      </c>
      <c r="AI107" s="342" t="s">
        <v>8149</v>
      </c>
      <c r="AJ107" s="342">
        <v>81</v>
      </c>
      <c r="AK107" s="342" t="s">
        <v>8185</v>
      </c>
      <c r="AL107" s="342">
        <v>0</v>
      </c>
      <c r="AM107" s="342" t="s">
        <v>8186</v>
      </c>
      <c r="AN107" s="342">
        <v>0</v>
      </c>
      <c r="AO107" s="342" t="s">
        <v>8187</v>
      </c>
      <c r="AP107" s="342">
        <v>0</v>
      </c>
      <c r="AQ107" s="347">
        <v>9</v>
      </c>
      <c r="AR107" s="342">
        <v>7</v>
      </c>
      <c r="AS107" s="353"/>
    </row>
    <row r="108" spans="1:45" ht="13.5" hidden="1" customHeight="1">
      <c r="A108" s="304">
        <v>103</v>
      </c>
      <c r="B108" s="342" t="s">
        <v>8180</v>
      </c>
      <c r="C108" s="343" t="s">
        <v>8191</v>
      </c>
      <c r="D108" s="342">
        <v>8201019</v>
      </c>
      <c r="E108" s="343" t="s">
        <v>934</v>
      </c>
      <c r="F108" s="342" t="s">
        <v>8226</v>
      </c>
      <c r="G108" s="342" t="s">
        <v>8196</v>
      </c>
      <c r="H108" s="342"/>
      <c r="I108" s="342"/>
      <c r="J108" s="342">
        <v>1</v>
      </c>
      <c r="K108" s="349" t="s">
        <v>8227</v>
      </c>
      <c r="L108" s="345" t="s">
        <v>8228</v>
      </c>
      <c r="M108" s="346">
        <v>18871</v>
      </c>
      <c r="N108" s="351">
        <v>45812</v>
      </c>
      <c r="O108" s="351"/>
      <c r="P108" s="342">
        <v>83</v>
      </c>
      <c r="Q108" s="342"/>
      <c r="R108" s="342"/>
      <c r="S108" s="342">
        <v>5</v>
      </c>
      <c r="T108" s="342"/>
      <c r="U108" s="342" t="s">
        <v>2536</v>
      </c>
      <c r="V108" s="342" t="s">
        <v>7855</v>
      </c>
      <c r="W108" s="347">
        <v>2</v>
      </c>
      <c r="X108" s="342">
        <v>2</v>
      </c>
      <c r="Y108" s="342">
        <v>1</v>
      </c>
      <c r="Z108" s="342"/>
      <c r="AA108" s="342"/>
      <c r="AB108" s="342"/>
      <c r="AC108" s="342"/>
      <c r="AD108" s="342">
        <f t="shared" si="2"/>
        <v>56</v>
      </c>
      <c r="AE108" s="342" t="s">
        <v>8184</v>
      </c>
      <c r="AF108" s="342">
        <v>40</v>
      </c>
      <c r="AG108" s="342" t="s">
        <v>8184</v>
      </c>
      <c r="AH108" s="342">
        <v>0</v>
      </c>
      <c r="AI108" s="342" t="s">
        <v>8149</v>
      </c>
      <c r="AJ108" s="342">
        <v>56</v>
      </c>
      <c r="AK108" s="342" t="s">
        <v>8185</v>
      </c>
      <c r="AL108" s="342">
        <v>0</v>
      </c>
      <c r="AM108" s="342" t="s">
        <v>8186</v>
      </c>
      <c r="AN108" s="342">
        <v>0</v>
      </c>
      <c r="AO108" s="342" t="s">
        <v>8187</v>
      </c>
      <c r="AP108" s="342">
        <v>0</v>
      </c>
      <c r="AQ108" s="347">
        <v>12</v>
      </c>
      <c r="AR108" s="342">
        <v>8</v>
      </c>
      <c r="AS108" s="353"/>
    </row>
    <row r="109" spans="1:45" ht="13.5" hidden="1" customHeight="1">
      <c r="A109" s="304">
        <v>104</v>
      </c>
      <c r="B109" s="342" t="s">
        <v>8180</v>
      </c>
      <c r="C109" s="343" t="s">
        <v>8191</v>
      </c>
      <c r="D109" s="342">
        <v>8201020</v>
      </c>
      <c r="E109" s="343" t="s">
        <v>936</v>
      </c>
      <c r="F109" s="342" t="s">
        <v>8229</v>
      </c>
      <c r="G109" s="342" t="s">
        <v>8196</v>
      </c>
      <c r="H109" s="342"/>
      <c r="I109" s="342"/>
      <c r="J109" s="342">
        <v>1</v>
      </c>
      <c r="K109" s="349" t="s">
        <v>8230</v>
      </c>
      <c r="L109" s="345" t="s">
        <v>8231</v>
      </c>
      <c r="M109" s="346">
        <v>16781</v>
      </c>
      <c r="N109" s="351">
        <v>45812</v>
      </c>
      <c r="O109" s="351"/>
      <c r="P109" s="342">
        <v>117</v>
      </c>
      <c r="Q109" s="342"/>
      <c r="R109" s="342"/>
      <c r="S109" s="342">
        <v>7</v>
      </c>
      <c r="T109" s="342"/>
      <c r="U109" s="342" t="s">
        <v>2353</v>
      </c>
      <c r="V109" s="342" t="s">
        <v>7855</v>
      </c>
      <c r="W109" s="347">
        <v>2</v>
      </c>
      <c r="X109" s="342">
        <v>2</v>
      </c>
      <c r="Y109" s="342">
        <v>1</v>
      </c>
      <c r="Z109" s="342"/>
      <c r="AA109" s="342"/>
      <c r="AB109" s="342"/>
      <c r="AC109" s="342"/>
      <c r="AD109" s="342">
        <f t="shared" si="2"/>
        <v>144</v>
      </c>
      <c r="AE109" s="342" t="s">
        <v>8184</v>
      </c>
      <c r="AF109" s="342">
        <v>8</v>
      </c>
      <c r="AG109" s="342" t="s">
        <v>8184</v>
      </c>
      <c r="AH109" s="342">
        <v>0</v>
      </c>
      <c r="AI109" s="342" t="s">
        <v>8149</v>
      </c>
      <c r="AJ109" s="342">
        <v>144</v>
      </c>
      <c r="AK109" s="342" t="s">
        <v>8185</v>
      </c>
      <c r="AL109" s="342">
        <v>0</v>
      </c>
      <c r="AM109" s="342" t="s">
        <v>8186</v>
      </c>
      <c r="AN109" s="342">
        <v>0</v>
      </c>
      <c r="AO109" s="342" t="s">
        <v>8187</v>
      </c>
      <c r="AP109" s="342">
        <v>0</v>
      </c>
      <c r="AQ109" s="347">
        <v>2</v>
      </c>
      <c r="AR109" s="342">
        <v>9</v>
      </c>
      <c r="AS109" s="353"/>
    </row>
    <row r="110" spans="1:45" ht="13.5" hidden="1" customHeight="1">
      <c r="A110" s="304">
        <v>105</v>
      </c>
      <c r="B110" s="342" t="s">
        <v>8180</v>
      </c>
      <c r="C110" s="343" t="s">
        <v>8191</v>
      </c>
      <c r="D110" s="342">
        <v>8181021</v>
      </c>
      <c r="E110" s="343" t="s">
        <v>938</v>
      </c>
      <c r="F110" s="342" t="s">
        <v>8243</v>
      </c>
      <c r="G110" s="342" t="s">
        <v>8196</v>
      </c>
      <c r="H110" s="342"/>
      <c r="I110" s="342"/>
      <c r="J110" s="342">
        <v>1</v>
      </c>
      <c r="K110" s="349" t="s">
        <v>8244</v>
      </c>
      <c r="L110" s="355" t="s">
        <v>8245</v>
      </c>
      <c r="M110" s="346">
        <v>30379</v>
      </c>
      <c r="N110" s="351">
        <v>45812</v>
      </c>
      <c r="O110" s="351"/>
      <c r="P110" s="342">
        <v>248</v>
      </c>
      <c r="Q110" s="342"/>
      <c r="R110" s="342"/>
      <c r="S110" s="342">
        <v>12</v>
      </c>
      <c r="T110" s="342"/>
      <c r="U110" s="342" t="s">
        <v>26</v>
      </c>
      <c r="V110" s="342" t="s">
        <v>7855</v>
      </c>
      <c r="W110" s="347">
        <v>2</v>
      </c>
      <c r="X110" s="342">
        <v>2</v>
      </c>
      <c r="Y110" s="342">
        <v>1</v>
      </c>
      <c r="Z110" s="342"/>
      <c r="AA110" s="342"/>
      <c r="AB110" s="342"/>
      <c r="AC110" s="342"/>
      <c r="AD110" s="342">
        <f t="shared" si="2"/>
        <v>226</v>
      </c>
      <c r="AE110" s="342" t="s">
        <v>8184</v>
      </c>
      <c r="AF110" s="342">
        <v>17</v>
      </c>
      <c r="AG110" s="342" t="s">
        <v>8184</v>
      </c>
      <c r="AH110" s="342">
        <v>0</v>
      </c>
      <c r="AI110" s="342" t="s">
        <v>8149</v>
      </c>
      <c r="AJ110" s="342">
        <v>188</v>
      </c>
      <c r="AK110" s="342" t="s">
        <v>8185</v>
      </c>
      <c r="AL110" s="342">
        <v>21</v>
      </c>
      <c r="AM110" s="342" t="s">
        <v>8186</v>
      </c>
      <c r="AN110" s="342">
        <v>0</v>
      </c>
      <c r="AO110" s="342" t="s">
        <v>8187</v>
      </c>
      <c r="AP110" s="342">
        <v>17</v>
      </c>
      <c r="AQ110" s="347">
        <v>6</v>
      </c>
      <c r="AR110" s="342">
        <v>2</v>
      </c>
      <c r="AS110" s="353"/>
    </row>
    <row r="111" spans="1:45" ht="13.5" hidden="1" customHeight="1">
      <c r="A111" s="304">
        <v>106</v>
      </c>
      <c r="B111" s="342" t="s">
        <v>8180</v>
      </c>
      <c r="C111" s="343" t="s">
        <v>8191</v>
      </c>
      <c r="D111" s="342">
        <v>8171005</v>
      </c>
      <c r="E111" s="343" t="s">
        <v>940</v>
      </c>
      <c r="F111" s="342" t="s">
        <v>8246</v>
      </c>
      <c r="G111" s="342" t="s">
        <v>8196</v>
      </c>
      <c r="H111" s="342"/>
      <c r="I111" s="342"/>
      <c r="J111" s="342">
        <v>1</v>
      </c>
      <c r="K111" s="349" t="s">
        <v>8247</v>
      </c>
      <c r="L111" s="345" t="s">
        <v>8248</v>
      </c>
      <c r="M111" s="346">
        <v>29357</v>
      </c>
      <c r="N111" s="351">
        <v>45817</v>
      </c>
      <c r="O111" s="351"/>
      <c r="P111" s="342">
        <v>103</v>
      </c>
      <c r="Q111" s="342"/>
      <c r="R111" s="356"/>
      <c r="S111" s="342">
        <v>6</v>
      </c>
      <c r="T111" s="342"/>
      <c r="U111" s="342" t="s">
        <v>2353</v>
      </c>
      <c r="V111" s="342" t="s">
        <v>7855</v>
      </c>
      <c r="W111" s="347">
        <v>2</v>
      </c>
      <c r="X111" s="342">
        <v>2</v>
      </c>
      <c r="Y111" s="342">
        <v>1</v>
      </c>
      <c r="Z111" s="342"/>
      <c r="AA111" s="342"/>
      <c r="AB111" s="342"/>
      <c r="AC111" s="342"/>
      <c r="AD111" s="342">
        <f t="shared" si="2"/>
        <v>126</v>
      </c>
      <c r="AE111" s="342" t="s">
        <v>8184</v>
      </c>
      <c r="AF111" s="342">
        <v>70</v>
      </c>
      <c r="AG111" s="342" t="s">
        <v>8184</v>
      </c>
      <c r="AH111" s="342">
        <v>0</v>
      </c>
      <c r="AI111" s="342" t="s">
        <v>8149</v>
      </c>
      <c r="AJ111" s="342">
        <v>121</v>
      </c>
      <c r="AK111" s="342" t="s">
        <v>8185</v>
      </c>
      <c r="AL111" s="342">
        <v>5</v>
      </c>
      <c r="AM111" s="342" t="s">
        <v>8186</v>
      </c>
      <c r="AN111" s="342">
        <v>0</v>
      </c>
      <c r="AO111" s="342" t="s">
        <v>8187</v>
      </c>
      <c r="AP111" s="342">
        <v>0</v>
      </c>
      <c r="AQ111" s="347">
        <v>0</v>
      </c>
      <c r="AR111" s="342">
        <v>4</v>
      </c>
      <c r="AS111" s="353"/>
    </row>
    <row r="112" spans="1:45" ht="13.5" hidden="1" customHeight="1">
      <c r="A112" s="304">
        <v>107</v>
      </c>
      <c r="B112" s="342" t="s">
        <v>8180</v>
      </c>
      <c r="C112" s="343" t="s">
        <v>8191</v>
      </c>
      <c r="D112" s="342">
        <v>8171025</v>
      </c>
      <c r="E112" s="343" t="s">
        <v>942</v>
      </c>
      <c r="F112" s="342"/>
      <c r="G112" s="342"/>
      <c r="H112" s="342"/>
      <c r="I112" s="342"/>
      <c r="J112" s="342">
        <v>1</v>
      </c>
      <c r="K112" s="349" t="s">
        <v>8358</v>
      </c>
      <c r="L112" s="345" t="s">
        <v>8359</v>
      </c>
      <c r="M112" s="346">
        <v>31730</v>
      </c>
      <c r="N112" s="342"/>
      <c r="O112" s="342"/>
      <c r="P112" s="342">
        <v>50</v>
      </c>
      <c r="Q112" s="342"/>
      <c r="R112" s="342"/>
      <c r="S112" s="342">
        <v>5</v>
      </c>
      <c r="T112" s="342"/>
      <c r="U112" s="342" t="s">
        <v>2353</v>
      </c>
      <c r="V112" s="342" t="s">
        <v>7855</v>
      </c>
      <c r="W112" s="347">
        <v>2</v>
      </c>
      <c r="X112" s="342">
        <v>2</v>
      </c>
      <c r="Y112" s="342">
        <v>1</v>
      </c>
      <c r="Z112" s="342"/>
      <c r="AA112" s="342"/>
      <c r="AB112" s="342"/>
      <c r="AC112" s="342"/>
      <c r="AD112" s="342">
        <f t="shared" si="2"/>
        <v>45</v>
      </c>
      <c r="AE112" s="342" t="s">
        <v>8184</v>
      </c>
      <c r="AF112" s="342">
        <v>0</v>
      </c>
      <c r="AG112" s="342" t="s">
        <v>8184</v>
      </c>
      <c r="AH112" s="342">
        <v>0</v>
      </c>
      <c r="AI112" s="342" t="s">
        <v>8149</v>
      </c>
      <c r="AJ112" s="342">
        <v>45</v>
      </c>
      <c r="AK112" s="342" t="s">
        <v>8185</v>
      </c>
      <c r="AL112" s="342">
        <v>0</v>
      </c>
      <c r="AM112" s="342" t="s">
        <v>8186</v>
      </c>
      <c r="AN112" s="342">
        <v>0</v>
      </c>
      <c r="AO112" s="342" t="s">
        <v>8187</v>
      </c>
      <c r="AP112" s="342">
        <v>0</v>
      </c>
      <c r="AQ112" s="347">
        <v>7</v>
      </c>
      <c r="AR112" s="342">
        <v>3</v>
      </c>
      <c r="AS112" s="353"/>
    </row>
    <row r="113" spans="1:45" ht="13.5" hidden="1" customHeight="1">
      <c r="A113" s="304">
        <v>108</v>
      </c>
      <c r="B113" s="342" t="s">
        <v>8180</v>
      </c>
      <c r="C113" s="343" t="s">
        <v>8191</v>
      </c>
      <c r="D113" s="342">
        <v>8231022</v>
      </c>
      <c r="E113" s="343" t="s">
        <v>944</v>
      </c>
      <c r="F113" s="342"/>
      <c r="G113" s="342"/>
      <c r="H113" s="342"/>
      <c r="I113" s="342"/>
      <c r="J113" s="342">
        <v>1</v>
      </c>
      <c r="K113" s="349" t="s">
        <v>8360</v>
      </c>
      <c r="L113" s="345" t="s">
        <v>8361</v>
      </c>
      <c r="M113" s="346">
        <v>10698</v>
      </c>
      <c r="N113" s="342"/>
      <c r="O113" s="342"/>
      <c r="P113" s="342">
        <v>64</v>
      </c>
      <c r="Q113" s="342"/>
      <c r="R113" s="342"/>
      <c r="S113" s="342">
        <v>8</v>
      </c>
      <c r="T113" s="342"/>
      <c r="U113" s="342" t="s">
        <v>2353</v>
      </c>
      <c r="V113" s="342" t="s">
        <v>7855</v>
      </c>
      <c r="W113" s="347">
        <v>2</v>
      </c>
      <c r="X113" s="342">
        <v>2</v>
      </c>
      <c r="Y113" s="342">
        <v>1</v>
      </c>
      <c r="Z113" s="342"/>
      <c r="AA113" s="342"/>
      <c r="AB113" s="342"/>
      <c r="AC113" s="342"/>
      <c r="AD113" s="342">
        <f t="shared" si="2"/>
        <v>77</v>
      </c>
      <c r="AE113" s="342" t="s">
        <v>8184</v>
      </c>
      <c r="AF113" s="342">
        <v>0</v>
      </c>
      <c r="AG113" s="342" t="s">
        <v>8184</v>
      </c>
      <c r="AH113" s="342">
        <v>0</v>
      </c>
      <c r="AI113" s="342" t="s">
        <v>8149</v>
      </c>
      <c r="AJ113" s="342">
        <v>71</v>
      </c>
      <c r="AK113" s="342" t="s">
        <v>8185</v>
      </c>
      <c r="AL113" s="342">
        <v>0</v>
      </c>
      <c r="AM113" s="342" t="s">
        <v>8186</v>
      </c>
      <c r="AN113" s="342">
        <v>6</v>
      </c>
      <c r="AO113" s="342" t="s">
        <v>8187</v>
      </c>
      <c r="AP113" s="342">
        <v>0</v>
      </c>
      <c r="AQ113" s="347">
        <v>9</v>
      </c>
      <c r="AR113" s="342">
        <v>32</v>
      </c>
      <c r="AS113" s="350"/>
    </row>
    <row r="114" spans="1:45" ht="13.5" hidden="1" customHeight="1">
      <c r="A114" s="304">
        <v>109</v>
      </c>
      <c r="B114" s="342" t="s">
        <v>8180</v>
      </c>
      <c r="C114" s="343" t="s">
        <v>8191</v>
      </c>
      <c r="D114" s="342">
        <v>8261087</v>
      </c>
      <c r="E114" s="343" t="s">
        <v>946</v>
      </c>
      <c r="F114" s="342" t="s">
        <v>8379</v>
      </c>
      <c r="G114" s="342" t="s">
        <v>8196</v>
      </c>
      <c r="H114" s="342"/>
      <c r="I114" s="342"/>
      <c r="J114" s="342">
        <v>1</v>
      </c>
      <c r="K114" s="349" t="s">
        <v>8380</v>
      </c>
      <c r="L114" s="345" t="s">
        <v>8381</v>
      </c>
      <c r="M114" s="346">
        <v>11603</v>
      </c>
      <c r="N114" s="351">
        <v>45813</v>
      </c>
      <c r="O114" s="351"/>
      <c r="P114" s="342">
        <v>79</v>
      </c>
      <c r="Q114" s="342"/>
      <c r="R114" s="342"/>
      <c r="S114" s="342">
        <v>7</v>
      </c>
      <c r="T114" s="342"/>
      <c r="U114" s="342" t="s">
        <v>2353</v>
      </c>
      <c r="V114" s="342" t="s">
        <v>7855</v>
      </c>
      <c r="W114" s="347">
        <v>2</v>
      </c>
      <c r="X114" s="342">
        <v>2</v>
      </c>
      <c r="Y114" s="342">
        <v>1</v>
      </c>
      <c r="Z114" s="342"/>
      <c r="AA114" s="342"/>
      <c r="AB114" s="342"/>
      <c r="AC114" s="342"/>
      <c r="AD114" s="342">
        <f t="shared" si="2"/>
        <v>52</v>
      </c>
      <c r="AE114" s="342" t="s">
        <v>8184</v>
      </c>
      <c r="AF114" s="342">
        <v>0</v>
      </c>
      <c r="AG114" s="342" t="s">
        <v>8184</v>
      </c>
      <c r="AH114" s="342">
        <v>0</v>
      </c>
      <c r="AI114" s="342" t="s">
        <v>8149</v>
      </c>
      <c r="AJ114" s="342">
        <v>52</v>
      </c>
      <c r="AK114" s="342" t="s">
        <v>8185</v>
      </c>
      <c r="AL114" s="342">
        <v>0</v>
      </c>
      <c r="AM114" s="342" t="s">
        <v>8186</v>
      </c>
      <c r="AN114" s="342">
        <v>0</v>
      </c>
      <c r="AO114" s="342" t="s">
        <v>8187</v>
      </c>
      <c r="AP114" s="342">
        <v>0</v>
      </c>
      <c r="AQ114" s="347">
        <v>47</v>
      </c>
      <c r="AR114" s="342">
        <v>20</v>
      </c>
      <c r="AS114" s="350"/>
    </row>
    <row r="115" spans="1:45" ht="13.5" hidden="1" customHeight="1">
      <c r="A115" s="304">
        <v>110</v>
      </c>
      <c r="B115" s="342" t="s">
        <v>8180</v>
      </c>
      <c r="C115" s="343" t="s">
        <v>8191</v>
      </c>
      <c r="D115" s="342">
        <v>8261088</v>
      </c>
      <c r="E115" s="343" t="s">
        <v>948</v>
      </c>
      <c r="F115" s="342" t="s">
        <v>8450</v>
      </c>
      <c r="G115" s="342" t="s">
        <v>8196</v>
      </c>
      <c r="H115" s="342"/>
      <c r="I115" s="342"/>
      <c r="J115" s="342">
        <v>1</v>
      </c>
      <c r="K115" s="349" t="s">
        <v>8451</v>
      </c>
      <c r="L115" s="345" t="s">
        <v>8452</v>
      </c>
      <c r="M115" s="346">
        <v>18172</v>
      </c>
      <c r="N115" s="351">
        <v>45824</v>
      </c>
      <c r="O115" s="351"/>
      <c r="P115" s="342">
        <v>255</v>
      </c>
      <c r="Q115" s="342"/>
      <c r="R115" s="342"/>
      <c r="S115" s="342">
        <v>11</v>
      </c>
      <c r="T115" s="342"/>
      <c r="U115" s="342" t="s">
        <v>26</v>
      </c>
      <c r="V115" s="342" t="s">
        <v>7855</v>
      </c>
      <c r="W115" s="347">
        <v>2</v>
      </c>
      <c r="X115" s="342">
        <v>2</v>
      </c>
      <c r="Y115" s="342">
        <v>1</v>
      </c>
      <c r="Z115" s="342"/>
      <c r="AA115" s="342"/>
      <c r="AB115" s="342"/>
      <c r="AC115" s="342"/>
      <c r="AD115" s="342">
        <f t="shared" si="2"/>
        <v>287</v>
      </c>
      <c r="AE115" s="342" t="s">
        <v>8184</v>
      </c>
      <c r="AF115" s="342">
        <v>0</v>
      </c>
      <c r="AG115" s="342" t="s">
        <v>8184</v>
      </c>
      <c r="AH115" s="342">
        <v>0</v>
      </c>
      <c r="AI115" s="342" t="s">
        <v>8149</v>
      </c>
      <c r="AJ115" s="342">
        <v>287</v>
      </c>
      <c r="AK115" s="342" t="s">
        <v>8185</v>
      </c>
      <c r="AL115" s="342">
        <v>0</v>
      </c>
      <c r="AM115" s="342" t="s">
        <v>8186</v>
      </c>
      <c r="AN115" s="342">
        <v>0</v>
      </c>
      <c r="AO115" s="342" t="s">
        <v>8187</v>
      </c>
      <c r="AP115" s="342">
        <v>0</v>
      </c>
      <c r="AQ115" s="347">
        <v>4</v>
      </c>
      <c r="AR115" s="342">
        <v>5</v>
      </c>
      <c r="AS115" s="353"/>
    </row>
    <row r="116" spans="1:45" ht="13.5" hidden="1" customHeight="1">
      <c r="A116" s="304">
        <v>111</v>
      </c>
      <c r="B116" s="342" t="s">
        <v>8180</v>
      </c>
      <c r="C116" s="343" t="s">
        <v>8191</v>
      </c>
      <c r="D116" s="342">
        <v>8222007</v>
      </c>
      <c r="E116" s="343" t="s">
        <v>950</v>
      </c>
      <c r="F116" s="342"/>
      <c r="G116" s="342"/>
      <c r="H116" s="342"/>
      <c r="I116" s="342"/>
      <c r="J116" s="342">
        <v>1</v>
      </c>
      <c r="K116" s="349" t="s">
        <v>8490</v>
      </c>
      <c r="L116" s="345" t="s">
        <v>8491</v>
      </c>
      <c r="M116" s="346">
        <v>23467</v>
      </c>
      <c r="N116" s="342"/>
      <c r="O116" s="342"/>
      <c r="P116" s="342">
        <v>65</v>
      </c>
      <c r="Q116" s="342"/>
      <c r="R116" s="342"/>
      <c r="S116" s="342">
        <v>5</v>
      </c>
      <c r="T116" s="342"/>
      <c r="U116" s="342" t="s">
        <v>26</v>
      </c>
      <c r="V116" s="342" t="s">
        <v>7855</v>
      </c>
      <c r="W116" s="347">
        <v>2</v>
      </c>
      <c r="X116" s="342">
        <v>2</v>
      </c>
      <c r="Y116" s="342">
        <v>1</v>
      </c>
      <c r="Z116" s="342"/>
      <c r="AA116" s="342"/>
      <c r="AB116" s="342"/>
      <c r="AC116" s="342"/>
      <c r="AD116" s="342">
        <f t="shared" si="2"/>
        <v>94</v>
      </c>
      <c r="AE116" s="342" t="s">
        <v>8184</v>
      </c>
      <c r="AF116" s="342">
        <v>26</v>
      </c>
      <c r="AG116" s="342" t="s">
        <v>8184</v>
      </c>
      <c r="AH116" s="342">
        <v>0</v>
      </c>
      <c r="AI116" s="342" t="s">
        <v>8149</v>
      </c>
      <c r="AJ116" s="342">
        <v>94</v>
      </c>
      <c r="AK116" s="342" t="s">
        <v>8185</v>
      </c>
      <c r="AL116" s="342">
        <v>0</v>
      </c>
      <c r="AM116" s="342" t="s">
        <v>8186</v>
      </c>
      <c r="AN116" s="342">
        <v>0</v>
      </c>
      <c r="AO116" s="342" t="s">
        <v>8187</v>
      </c>
      <c r="AP116" s="342">
        <v>0</v>
      </c>
      <c r="AQ116" s="347">
        <v>8</v>
      </c>
      <c r="AR116" s="342">
        <v>1</v>
      </c>
      <c r="AS116" s="350"/>
    </row>
    <row r="117" spans="1:45" ht="13.5" hidden="1" customHeight="1">
      <c r="A117" s="304">
        <v>112</v>
      </c>
      <c r="B117" s="342" t="s">
        <v>8180</v>
      </c>
      <c r="C117" s="343" t="s">
        <v>8191</v>
      </c>
      <c r="D117" s="342">
        <v>8222028</v>
      </c>
      <c r="E117" s="343" t="s">
        <v>952</v>
      </c>
      <c r="F117" s="342"/>
      <c r="G117" s="342" t="s">
        <v>8196</v>
      </c>
      <c r="H117" s="342"/>
      <c r="I117" s="342"/>
      <c r="J117" s="342">
        <v>1</v>
      </c>
      <c r="K117" s="349" t="s">
        <v>8492</v>
      </c>
      <c r="L117" s="345" t="s">
        <v>8493</v>
      </c>
      <c r="M117" s="346">
        <v>6358</v>
      </c>
      <c r="N117" s="351">
        <v>45820</v>
      </c>
      <c r="O117" s="351"/>
      <c r="P117" s="342">
        <v>36</v>
      </c>
      <c r="Q117" s="342"/>
      <c r="R117" s="342"/>
      <c r="S117" s="342">
        <v>6</v>
      </c>
      <c r="T117" s="342"/>
      <c r="U117" s="342" t="s">
        <v>2353</v>
      </c>
      <c r="V117" s="342" t="s">
        <v>7855</v>
      </c>
      <c r="W117" s="347">
        <v>2</v>
      </c>
      <c r="X117" s="342">
        <v>2</v>
      </c>
      <c r="Y117" s="342">
        <v>1</v>
      </c>
      <c r="Z117" s="342"/>
      <c r="AA117" s="342"/>
      <c r="AB117" s="342"/>
      <c r="AC117" s="342"/>
      <c r="AD117" s="342">
        <f t="shared" si="2"/>
        <v>41</v>
      </c>
      <c r="AE117" s="342" t="s">
        <v>8184</v>
      </c>
      <c r="AF117" s="342">
        <v>2</v>
      </c>
      <c r="AG117" s="342" t="s">
        <v>8184</v>
      </c>
      <c r="AH117" s="342">
        <v>0</v>
      </c>
      <c r="AI117" s="342" t="s">
        <v>8149</v>
      </c>
      <c r="AJ117" s="342">
        <v>41</v>
      </c>
      <c r="AK117" s="342" t="s">
        <v>8185</v>
      </c>
      <c r="AL117" s="342">
        <v>0</v>
      </c>
      <c r="AM117" s="342" t="s">
        <v>8186</v>
      </c>
      <c r="AN117" s="342">
        <v>0</v>
      </c>
      <c r="AO117" s="342" t="s">
        <v>8187</v>
      </c>
      <c r="AP117" s="342">
        <v>0</v>
      </c>
      <c r="AQ117" s="347">
        <v>0</v>
      </c>
      <c r="AR117" s="342">
        <v>6</v>
      </c>
      <c r="AS117" s="353"/>
    </row>
    <row r="118" spans="1:45" ht="13.5" hidden="1" customHeight="1">
      <c r="A118" s="304">
        <v>113</v>
      </c>
      <c r="B118" s="342" t="s">
        <v>8180</v>
      </c>
      <c r="C118" s="343" t="s">
        <v>8191</v>
      </c>
      <c r="D118" s="342">
        <v>8140040</v>
      </c>
      <c r="E118" s="343" t="s">
        <v>954</v>
      </c>
      <c r="F118" s="342" t="s">
        <v>8447</v>
      </c>
      <c r="G118" s="342" t="s">
        <v>8196</v>
      </c>
      <c r="H118" s="342"/>
      <c r="I118" s="342"/>
      <c r="J118" s="342">
        <v>1</v>
      </c>
      <c r="K118" s="349" t="s">
        <v>8494</v>
      </c>
      <c r="L118" s="355" t="s">
        <v>8495</v>
      </c>
      <c r="M118" s="346">
        <v>27464</v>
      </c>
      <c r="N118" s="351">
        <v>45812</v>
      </c>
      <c r="O118" s="351"/>
      <c r="P118" s="342">
        <v>245</v>
      </c>
      <c r="Q118" s="342"/>
      <c r="R118" s="342"/>
      <c r="S118" s="342">
        <v>12</v>
      </c>
      <c r="T118" s="342"/>
      <c r="U118" s="342" t="s">
        <v>26</v>
      </c>
      <c r="V118" s="342" t="s">
        <v>7855</v>
      </c>
      <c r="W118" s="347">
        <v>2</v>
      </c>
      <c r="X118" s="342">
        <v>2</v>
      </c>
      <c r="Y118" s="342">
        <v>1</v>
      </c>
      <c r="Z118" s="342"/>
      <c r="AA118" s="342"/>
      <c r="AB118" s="342"/>
      <c r="AC118" s="342"/>
      <c r="AD118" s="342">
        <f t="shared" si="2"/>
        <v>170</v>
      </c>
      <c r="AE118" s="342" t="s">
        <v>8184</v>
      </c>
      <c r="AF118" s="342">
        <v>0</v>
      </c>
      <c r="AG118" s="342" t="s">
        <v>8184</v>
      </c>
      <c r="AH118" s="342">
        <v>0</v>
      </c>
      <c r="AI118" s="342" t="s">
        <v>8149</v>
      </c>
      <c r="AJ118" s="342">
        <v>0</v>
      </c>
      <c r="AK118" s="342" t="s">
        <v>8185</v>
      </c>
      <c r="AL118" s="342">
        <v>0</v>
      </c>
      <c r="AM118" s="342" t="s">
        <v>8186</v>
      </c>
      <c r="AN118" s="342">
        <v>170</v>
      </c>
      <c r="AO118" s="342" t="s">
        <v>8187</v>
      </c>
      <c r="AP118" s="342">
        <v>0</v>
      </c>
      <c r="AQ118" s="347">
        <v>0</v>
      </c>
      <c r="AR118" s="342">
        <v>10</v>
      </c>
      <c r="AS118" s="353"/>
    </row>
    <row r="119" spans="1:45" ht="13.5" hidden="1" customHeight="1">
      <c r="A119" s="304">
        <v>114</v>
      </c>
      <c r="B119" s="342" t="s">
        <v>8180</v>
      </c>
      <c r="C119" s="343" t="s">
        <v>8191</v>
      </c>
      <c r="D119" s="342">
        <v>8222020</v>
      </c>
      <c r="E119" s="343" t="s">
        <v>956</v>
      </c>
      <c r="F119" s="342"/>
      <c r="G119" s="342"/>
      <c r="H119" s="342"/>
      <c r="I119" s="342"/>
      <c r="J119" s="342">
        <v>1</v>
      </c>
      <c r="K119" s="349" t="s">
        <v>8496</v>
      </c>
      <c r="L119" s="355" t="s">
        <v>8497</v>
      </c>
      <c r="M119" s="346">
        <v>13262</v>
      </c>
      <c r="N119" s="342"/>
      <c r="O119" s="342"/>
      <c r="P119" s="342">
        <v>241</v>
      </c>
      <c r="Q119" s="342"/>
      <c r="R119" s="342"/>
      <c r="S119" s="342">
        <v>21</v>
      </c>
      <c r="T119" s="342"/>
      <c r="U119" s="342" t="s">
        <v>26</v>
      </c>
      <c r="V119" s="342" t="s">
        <v>7855</v>
      </c>
      <c r="W119" s="347">
        <v>2</v>
      </c>
      <c r="X119" s="342">
        <v>2</v>
      </c>
      <c r="Y119" s="342">
        <v>1</v>
      </c>
      <c r="Z119" s="342"/>
      <c r="AA119" s="342"/>
      <c r="AB119" s="342"/>
      <c r="AC119" s="342"/>
      <c r="AD119" s="342">
        <f t="shared" si="2"/>
        <v>230</v>
      </c>
      <c r="AE119" s="342" t="s">
        <v>8184</v>
      </c>
      <c r="AF119" s="342">
        <v>0</v>
      </c>
      <c r="AG119" s="342" t="s">
        <v>8184</v>
      </c>
      <c r="AH119" s="342">
        <v>0</v>
      </c>
      <c r="AI119" s="342" t="s">
        <v>8149</v>
      </c>
      <c r="AJ119" s="342">
        <v>0</v>
      </c>
      <c r="AK119" s="342" t="s">
        <v>8185</v>
      </c>
      <c r="AL119" s="342">
        <v>0</v>
      </c>
      <c r="AM119" s="342" t="s">
        <v>8186</v>
      </c>
      <c r="AN119" s="342">
        <v>150</v>
      </c>
      <c r="AO119" s="342" t="s">
        <v>8187</v>
      </c>
      <c r="AP119" s="342">
        <v>80</v>
      </c>
      <c r="AQ119" s="347">
        <v>44</v>
      </c>
      <c r="AR119" s="342">
        <v>10</v>
      </c>
      <c r="AS119" s="350"/>
    </row>
    <row r="120" spans="1:45" ht="13.5" hidden="1" customHeight="1">
      <c r="A120" s="304">
        <v>115</v>
      </c>
      <c r="B120" s="342" t="s">
        <v>8180</v>
      </c>
      <c r="C120" s="343" t="s">
        <v>8191</v>
      </c>
      <c r="D120" s="342">
        <v>8140085</v>
      </c>
      <c r="E120" s="343" t="s">
        <v>958</v>
      </c>
      <c r="F120" s="342" t="s">
        <v>8498</v>
      </c>
      <c r="G120" s="342" t="s">
        <v>8196</v>
      </c>
      <c r="H120" s="342"/>
      <c r="I120" s="342"/>
      <c r="J120" s="342">
        <v>1</v>
      </c>
      <c r="K120" s="349" t="s">
        <v>8499</v>
      </c>
      <c r="L120" s="345" t="s">
        <v>8500</v>
      </c>
      <c r="M120" s="346">
        <v>38047</v>
      </c>
      <c r="N120" s="351">
        <v>45812</v>
      </c>
      <c r="O120" s="351"/>
      <c r="P120" s="342">
        <v>993</v>
      </c>
      <c r="Q120" s="342"/>
      <c r="R120" s="342"/>
      <c r="S120" s="342">
        <v>43</v>
      </c>
      <c r="T120" s="342"/>
      <c r="U120" s="342" t="s">
        <v>26</v>
      </c>
      <c r="V120" s="357" t="s">
        <v>8319</v>
      </c>
      <c r="W120" s="347">
        <v>3</v>
      </c>
      <c r="X120" s="342">
        <v>2</v>
      </c>
      <c r="Y120" s="342">
        <v>1</v>
      </c>
      <c r="Z120" s="342"/>
      <c r="AA120" s="342"/>
      <c r="AB120" s="342"/>
      <c r="AC120" s="342"/>
      <c r="AD120" s="342">
        <f t="shared" si="2"/>
        <v>292</v>
      </c>
      <c r="AE120" s="342" t="s">
        <v>8184</v>
      </c>
      <c r="AF120" s="342">
        <v>0</v>
      </c>
      <c r="AG120" s="342" t="s">
        <v>8184</v>
      </c>
      <c r="AH120" s="342">
        <v>0</v>
      </c>
      <c r="AI120" s="342" t="s">
        <v>8149</v>
      </c>
      <c r="AJ120" s="342">
        <v>292</v>
      </c>
      <c r="AK120" s="342" t="s">
        <v>8185</v>
      </c>
      <c r="AL120" s="342">
        <v>0</v>
      </c>
      <c r="AM120" s="342" t="s">
        <v>8186</v>
      </c>
      <c r="AN120" s="342">
        <v>0</v>
      </c>
      <c r="AO120" s="342" t="s">
        <v>8187</v>
      </c>
      <c r="AP120" s="342">
        <v>0</v>
      </c>
      <c r="AQ120" s="347">
        <v>0</v>
      </c>
      <c r="AR120" s="342">
        <v>13</v>
      </c>
      <c r="AS120" s="350"/>
    </row>
    <row r="121" spans="1:45" ht="13.5" hidden="1" customHeight="1">
      <c r="A121" s="304">
        <v>116</v>
      </c>
      <c r="B121" s="342" t="s">
        <v>8180</v>
      </c>
      <c r="C121" s="343" t="s">
        <v>8191</v>
      </c>
      <c r="D121" s="342">
        <v>8222015</v>
      </c>
      <c r="E121" s="343" t="s">
        <v>960</v>
      </c>
      <c r="F121" s="342"/>
      <c r="G121" s="342"/>
      <c r="H121" s="342"/>
      <c r="I121" s="342"/>
      <c r="J121" s="342">
        <v>1</v>
      </c>
      <c r="K121" s="349" t="s">
        <v>8501</v>
      </c>
      <c r="L121" s="355" t="s">
        <v>8502</v>
      </c>
      <c r="M121" s="346">
        <v>16897</v>
      </c>
      <c r="N121" s="342"/>
      <c r="O121" s="342"/>
      <c r="P121" s="342">
        <v>489</v>
      </c>
      <c r="Q121" s="342"/>
      <c r="R121" s="342"/>
      <c r="S121" s="342">
        <v>24</v>
      </c>
      <c r="T121" s="342"/>
      <c r="U121" s="342" t="s">
        <v>26</v>
      </c>
      <c r="V121" s="357" t="s">
        <v>7855</v>
      </c>
      <c r="W121" s="347">
        <v>2</v>
      </c>
      <c r="X121" s="342">
        <v>2</v>
      </c>
      <c r="Y121" s="342">
        <v>1</v>
      </c>
      <c r="Z121" s="342"/>
      <c r="AA121" s="342"/>
      <c r="AB121" s="342"/>
      <c r="AC121" s="342"/>
      <c r="AD121" s="342">
        <f t="shared" si="2"/>
        <v>400</v>
      </c>
      <c r="AE121" s="342" t="s">
        <v>8184</v>
      </c>
      <c r="AF121" s="342">
        <v>0</v>
      </c>
      <c r="AG121" s="342" t="s">
        <v>8184</v>
      </c>
      <c r="AH121" s="342">
        <v>0</v>
      </c>
      <c r="AI121" s="342" t="s">
        <v>8149</v>
      </c>
      <c r="AJ121" s="342">
        <v>180</v>
      </c>
      <c r="AK121" s="342" t="s">
        <v>8185</v>
      </c>
      <c r="AL121" s="342">
        <v>0</v>
      </c>
      <c r="AM121" s="342" t="s">
        <v>8186</v>
      </c>
      <c r="AN121" s="342">
        <v>30</v>
      </c>
      <c r="AO121" s="342" t="s">
        <v>8187</v>
      </c>
      <c r="AP121" s="342">
        <v>190</v>
      </c>
      <c r="AQ121" s="347">
        <v>0</v>
      </c>
      <c r="AR121" s="342">
        <v>0</v>
      </c>
      <c r="AS121" s="353"/>
    </row>
    <row r="122" spans="1:45" ht="13.5" hidden="1" customHeight="1">
      <c r="A122" s="304">
        <v>117</v>
      </c>
      <c r="B122" s="342" t="s">
        <v>8180</v>
      </c>
      <c r="C122" s="343" t="s">
        <v>8191</v>
      </c>
      <c r="D122" s="342">
        <v>8222029</v>
      </c>
      <c r="E122" s="343" t="s">
        <v>962</v>
      </c>
      <c r="F122" s="342"/>
      <c r="G122" s="342"/>
      <c r="H122" s="342"/>
      <c r="I122" s="342"/>
      <c r="J122" s="342">
        <v>1</v>
      </c>
      <c r="K122" s="349" t="s">
        <v>8503</v>
      </c>
      <c r="L122" s="345" t="s">
        <v>8504</v>
      </c>
      <c r="M122" s="346">
        <v>16897</v>
      </c>
      <c r="N122" s="342"/>
      <c r="O122" s="342"/>
      <c r="P122" s="342">
        <v>300</v>
      </c>
      <c r="Q122" s="342"/>
      <c r="R122" s="342"/>
      <c r="S122" s="342">
        <v>11</v>
      </c>
      <c r="T122" s="342"/>
      <c r="U122" s="357" t="s">
        <v>8332</v>
      </c>
      <c r="V122" s="342" t="s">
        <v>7855</v>
      </c>
      <c r="W122" s="347">
        <v>2</v>
      </c>
      <c r="X122" s="342">
        <v>2</v>
      </c>
      <c r="Y122" s="342">
        <v>1</v>
      </c>
      <c r="Z122" s="342"/>
      <c r="AA122" s="342"/>
      <c r="AB122" s="342"/>
      <c r="AC122" s="342"/>
      <c r="AD122" s="342">
        <f t="shared" si="2"/>
        <v>195</v>
      </c>
      <c r="AE122" s="342" t="s">
        <v>8184</v>
      </c>
      <c r="AF122" s="342">
        <v>40</v>
      </c>
      <c r="AG122" s="342" t="s">
        <v>8184</v>
      </c>
      <c r="AH122" s="342">
        <v>0</v>
      </c>
      <c r="AI122" s="342" t="s">
        <v>8149</v>
      </c>
      <c r="AJ122" s="342">
        <v>163</v>
      </c>
      <c r="AK122" s="342" t="s">
        <v>8185</v>
      </c>
      <c r="AL122" s="342">
        <v>32</v>
      </c>
      <c r="AM122" s="342" t="s">
        <v>8186</v>
      </c>
      <c r="AN122" s="342">
        <v>0</v>
      </c>
      <c r="AO122" s="342" t="s">
        <v>8187</v>
      </c>
      <c r="AP122" s="342">
        <v>0</v>
      </c>
      <c r="AQ122" s="347">
        <v>2</v>
      </c>
      <c r="AR122" s="342">
        <v>11</v>
      </c>
      <c r="AS122" s="350"/>
    </row>
    <row r="123" spans="1:45" ht="13.5" hidden="1" customHeight="1">
      <c r="A123" s="304">
        <v>118</v>
      </c>
      <c r="B123" s="342" t="s">
        <v>8180</v>
      </c>
      <c r="C123" s="343" t="s">
        <v>8191</v>
      </c>
      <c r="D123" s="342">
        <v>8222030</v>
      </c>
      <c r="E123" s="343" t="s">
        <v>964</v>
      </c>
      <c r="F123" s="342"/>
      <c r="G123" s="342"/>
      <c r="H123" s="342"/>
      <c r="I123" s="342"/>
      <c r="J123" s="342">
        <v>1</v>
      </c>
      <c r="K123" s="349" t="s">
        <v>8505</v>
      </c>
      <c r="L123" s="345" t="s">
        <v>8506</v>
      </c>
      <c r="M123" s="346">
        <v>20225</v>
      </c>
      <c r="N123" s="342"/>
      <c r="O123" s="342"/>
      <c r="P123" s="342">
        <v>506</v>
      </c>
      <c r="Q123" s="342"/>
      <c r="R123" s="342"/>
      <c r="S123" s="342">
        <v>24</v>
      </c>
      <c r="T123" s="342"/>
      <c r="U123" s="357" t="s">
        <v>8203</v>
      </c>
      <c r="V123" s="357" t="s">
        <v>8325</v>
      </c>
      <c r="W123" s="347">
        <v>3</v>
      </c>
      <c r="X123" s="342">
        <v>2</v>
      </c>
      <c r="Y123" s="342">
        <v>1</v>
      </c>
      <c r="Z123" s="342"/>
      <c r="AA123" s="342"/>
      <c r="AB123" s="342"/>
      <c r="AC123" s="342"/>
      <c r="AD123" s="342">
        <f t="shared" si="2"/>
        <v>150</v>
      </c>
      <c r="AE123" s="342" t="s">
        <v>8184</v>
      </c>
      <c r="AF123" s="342">
        <v>69</v>
      </c>
      <c r="AG123" s="342" t="s">
        <v>8184</v>
      </c>
      <c r="AH123" s="342">
        <v>0</v>
      </c>
      <c r="AI123" s="342" t="s">
        <v>8149</v>
      </c>
      <c r="AJ123" s="342">
        <v>121</v>
      </c>
      <c r="AK123" s="342" t="s">
        <v>8185</v>
      </c>
      <c r="AL123" s="342">
        <v>29</v>
      </c>
      <c r="AM123" s="342" t="s">
        <v>8186</v>
      </c>
      <c r="AN123" s="342">
        <v>0</v>
      </c>
      <c r="AO123" s="342" t="s">
        <v>8187</v>
      </c>
      <c r="AP123" s="342">
        <v>0</v>
      </c>
      <c r="AQ123" s="347">
        <v>6</v>
      </c>
      <c r="AR123" s="342">
        <v>4</v>
      </c>
      <c r="AS123" s="350"/>
    </row>
    <row r="124" spans="1:45" ht="13.5" hidden="1" customHeight="1">
      <c r="A124" s="304">
        <v>119</v>
      </c>
      <c r="B124" s="342" t="s">
        <v>8180</v>
      </c>
      <c r="C124" s="343" t="s">
        <v>8191</v>
      </c>
      <c r="D124" s="342">
        <v>8222031</v>
      </c>
      <c r="E124" s="343" t="s">
        <v>966</v>
      </c>
      <c r="F124" s="342" t="s">
        <v>8507</v>
      </c>
      <c r="G124" s="342" t="s">
        <v>8196</v>
      </c>
      <c r="H124" s="342"/>
      <c r="I124" s="342"/>
      <c r="J124" s="342">
        <v>1</v>
      </c>
      <c r="K124" s="349" t="s">
        <v>8508</v>
      </c>
      <c r="L124" s="345" t="s">
        <v>8509</v>
      </c>
      <c r="M124" s="346">
        <v>15477</v>
      </c>
      <c r="N124" s="351">
        <v>45813</v>
      </c>
      <c r="O124" s="351"/>
      <c r="P124" s="342">
        <v>91</v>
      </c>
      <c r="Q124" s="342"/>
      <c r="R124" s="342"/>
      <c r="S124" s="342">
        <v>7</v>
      </c>
      <c r="T124" s="342"/>
      <c r="U124" s="357" t="s">
        <v>8198</v>
      </c>
      <c r="V124" s="357" t="s">
        <v>7855</v>
      </c>
      <c r="W124" s="347">
        <v>2</v>
      </c>
      <c r="X124" s="342">
        <v>2</v>
      </c>
      <c r="Y124" s="342">
        <v>1</v>
      </c>
      <c r="Z124" s="342"/>
      <c r="AA124" s="342"/>
      <c r="AB124" s="342"/>
      <c r="AC124" s="342"/>
      <c r="AD124" s="342">
        <f t="shared" si="2"/>
        <v>79</v>
      </c>
      <c r="AE124" s="342" t="s">
        <v>8184</v>
      </c>
      <c r="AF124" s="342">
        <v>1</v>
      </c>
      <c r="AG124" s="342" t="s">
        <v>8184</v>
      </c>
      <c r="AH124" s="342">
        <v>0</v>
      </c>
      <c r="AI124" s="342" t="s">
        <v>8149</v>
      </c>
      <c r="AJ124" s="342">
        <v>79</v>
      </c>
      <c r="AK124" s="342" t="s">
        <v>8185</v>
      </c>
      <c r="AL124" s="342">
        <v>0</v>
      </c>
      <c r="AM124" s="342" t="s">
        <v>8186</v>
      </c>
      <c r="AN124" s="342">
        <v>0</v>
      </c>
      <c r="AO124" s="342" t="s">
        <v>8187</v>
      </c>
      <c r="AP124" s="342">
        <v>0</v>
      </c>
      <c r="AQ124" s="347">
        <v>4</v>
      </c>
      <c r="AR124" s="342">
        <v>10</v>
      </c>
      <c r="AS124" s="350"/>
    </row>
    <row r="125" spans="1:45" ht="13.5" hidden="1" customHeight="1">
      <c r="A125" s="304">
        <v>120</v>
      </c>
      <c r="B125" s="342" t="s">
        <v>8180</v>
      </c>
      <c r="C125" s="343" t="s">
        <v>8191</v>
      </c>
      <c r="D125" s="342">
        <v>8140041</v>
      </c>
      <c r="E125" s="343" t="s">
        <v>968</v>
      </c>
      <c r="F125" s="342"/>
      <c r="G125" s="342"/>
      <c r="H125" s="342"/>
      <c r="I125" s="342"/>
      <c r="J125" s="342">
        <v>1</v>
      </c>
      <c r="K125" s="349" t="s">
        <v>8510</v>
      </c>
      <c r="L125" s="345" t="s">
        <v>8511</v>
      </c>
      <c r="M125" s="346">
        <v>4930</v>
      </c>
      <c r="N125" s="342"/>
      <c r="O125" s="342"/>
      <c r="P125" s="342">
        <v>221</v>
      </c>
      <c r="Q125" s="342"/>
      <c r="R125" s="342"/>
      <c r="S125" s="342">
        <v>14</v>
      </c>
      <c r="T125" s="342"/>
      <c r="U125" s="357" t="s">
        <v>8203</v>
      </c>
      <c r="V125" s="342" t="s">
        <v>7855</v>
      </c>
      <c r="W125" s="347">
        <v>2</v>
      </c>
      <c r="X125" s="342">
        <v>2</v>
      </c>
      <c r="Y125" s="342">
        <v>1</v>
      </c>
      <c r="Z125" s="342"/>
      <c r="AA125" s="342"/>
      <c r="AB125" s="342"/>
      <c r="AC125" s="342"/>
      <c r="AD125" s="342">
        <f t="shared" si="2"/>
        <v>163</v>
      </c>
      <c r="AE125" s="342" t="s">
        <v>8184</v>
      </c>
      <c r="AF125" s="342">
        <v>67</v>
      </c>
      <c r="AG125" s="342" t="s">
        <v>8184</v>
      </c>
      <c r="AH125" s="342">
        <v>0</v>
      </c>
      <c r="AI125" s="342" t="s">
        <v>8149</v>
      </c>
      <c r="AJ125" s="342">
        <v>138</v>
      </c>
      <c r="AK125" s="342" t="s">
        <v>8185</v>
      </c>
      <c r="AL125" s="342">
        <v>0</v>
      </c>
      <c r="AM125" s="342" t="s">
        <v>8186</v>
      </c>
      <c r="AN125" s="342">
        <v>0</v>
      </c>
      <c r="AO125" s="342" t="s">
        <v>8187</v>
      </c>
      <c r="AP125" s="342">
        <v>25</v>
      </c>
      <c r="AQ125" s="347">
        <v>4</v>
      </c>
      <c r="AR125" s="342">
        <v>29</v>
      </c>
      <c r="AS125" s="353"/>
    </row>
    <row r="126" spans="1:45" ht="13.5" hidden="1" customHeight="1">
      <c r="A126" s="304">
        <v>121</v>
      </c>
      <c r="B126" s="342" t="s">
        <v>8180</v>
      </c>
      <c r="C126" s="343" t="s">
        <v>8191</v>
      </c>
      <c r="D126" s="342">
        <v>8140152</v>
      </c>
      <c r="E126" s="343" t="s">
        <v>970</v>
      </c>
      <c r="F126" s="342" t="s">
        <v>8512</v>
      </c>
      <c r="G126" s="342" t="s">
        <v>8196</v>
      </c>
      <c r="H126" s="342"/>
      <c r="I126" s="342"/>
      <c r="J126" s="342">
        <v>1</v>
      </c>
      <c r="K126" s="349" t="s">
        <v>8513</v>
      </c>
      <c r="L126" s="355" t="s">
        <v>8514</v>
      </c>
      <c r="M126" s="346">
        <v>22710</v>
      </c>
      <c r="N126" s="351">
        <v>45810</v>
      </c>
      <c r="O126" s="351"/>
      <c r="P126" s="342">
        <v>284</v>
      </c>
      <c r="Q126" s="342"/>
      <c r="R126" s="342"/>
      <c r="S126" s="342">
        <v>17</v>
      </c>
      <c r="T126" s="342"/>
      <c r="U126" s="342" t="s">
        <v>26</v>
      </c>
      <c r="V126" s="342" t="s">
        <v>7855</v>
      </c>
      <c r="W126" s="347">
        <v>2</v>
      </c>
      <c r="X126" s="342">
        <v>2</v>
      </c>
      <c r="Y126" s="342">
        <v>1</v>
      </c>
      <c r="Z126" s="342"/>
      <c r="AA126" s="342"/>
      <c r="AB126" s="342"/>
      <c r="AC126" s="342"/>
      <c r="AD126" s="342">
        <f t="shared" si="2"/>
        <v>269</v>
      </c>
      <c r="AE126" s="342" t="s">
        <v>8184</v>
      </c>
      <c r="AF126" s="342">
        <v>25</v>
      </c>
      <c r="AG126" s="342" t="s">
        <v>8184</v>
      </c>
      <c r="AH126" s="342">
        <v>0</v>
      </c>
      <c r="AI126" s="342" t="s">
        <v>8149</v>
      </c>
      <c r="AJ126" s="342">
        <v>151</v>
      </c>
      <c r="AK126" s="342" t="s">
        <v>8185</v>
      </c>
      <c r="AL126" s="342">
        <v>118</v>
      </c>
      <c r="AM126" s="342" t="s">
        <v>8186</v>
      </c>
      <c r="AN126" s="342">
        <v>0</v>
      </c>
      <c r="AO126" s="342" t="s">
        <v>8187</v>
      </c>
      <c r="AP126" s="342">
        <v>0</v>
      </c>
      <c r="AQ126" s="347">
        <v>21</v>
      </c>
      <c r="AR126" s="342">
        <v>5</v>
      </c>
      <c r="AS126" s="350"/>
    </row>
    <row r="127" spans="1:45" ht="13.5" hidden="1" customHeight="1">
      <c r="A127" s="304">
        <v>122</v>
      </c>
      <c r="B127" s="342" t="s">
        <v>8180</v>
      </c>
      <c r="C127" s="343" t="s">
        <v>8191</v>
      </c>
      <c r="D127" s="342">
        <v>8222008</v>
      </c>
      <c r="E127" s="343" t="s">
        <v>972</v>
      </c>
      <c r="F127" s="342" t="s">
        <v>8515</v>
      </c>
      <c r="G127" s="342" t="s">
        <v>8196</v>
      </c>
      <c r="H127" s="342"/>
      <c r="I127" s="342"/>
      <c r="J127" s="342">
        <v>1</v>
      </c>
      <c r="K127" s="349" t="s">
        <v>8516</v>
      </c>
      <c r="L127" s="355" t="s">
        <v>8517</v>
      </c>
      <c r="M127" s="346">
        <v>29736</v>
      </c>
      <c r="N127" s="351">
        <v>45812</v>
      </c>
      <c r="O127" s="351"/>
      <c r="P127" s="342">
        <v>363</v>
      </c>
      <c r="Q127" s="342"/>
      <c r="R127" s="342"/>
      <c r="S127" s="342">
        <v>20</v>
      </c>
      <c r="T127" s="342"/>
      <c r="U127" s="342" t="s">
        <v>26</v>
      </c>
      <c r="V127" s="342" t="s">
        <v>7855</v>
      </c>
      <c r="W127" s="347">
        <v>2</v>
      </c>
      <c r="X127" s="342">
        <v>2</v>
      </c>
      <c r="Y127" s="342">
        <v>1</v>
      </c>
      <c r="Z127" s="342"/>
      <c r="AA127" s="342"/>
      <c r="AB127" s="342"/>
      <c r="AC127" s="342"/>
      <c r="AD127" s="342">
        <f t="shared" si="2"/>
        <v>69</v>
      </c>
      <c r="AE127" s="342" t="s">
        <v>8184</v>
      </c>
      <c r="AF127" s="342">
        <v>0</v>
      </c>
      <c r="AG127" s="342" t="s">
        <v>8184</v>
      </c>
      <c r="AH127" s="342">
        <v>0</v>
      </c>
      <c r="AI127" s="342" t="s">
        <v>8149</v>
      </c>
      <c r="AJ127" s="342">
        <v>0</v>
      </c>
      <c r="AK127" s="342" t="s">
        <v>8185</v>
      </c>
      <c r="AL127" s="342">
        <v>0</v>
      </c>
      <c r="AM127" s="342" t="s">
        <v>8186</v>
      </c>
      <c r="AN127" s="342">
        <v>0</v>
      </c>
      <c r="AO127" s="342" t="s">
        <v>8187</v>
      </c>
      <c r="AP127" s="342">
        <v>69</v>
      </c>
      <c r="AQ127" s="347">
        <v>0</v>
      </c>
      <c r="AR127" s="342">
        <v>9</v>
      </c>
      <c r="AS127" s="353"/>
    </row>
    <row r="128" spans="1:45" ht="13.5" hidden="1" customHeight="1">
      <c r="A128" s="304">
        <v>123</v>
      </c>
      <c r="B128" s="342" t="s">
        <v>8180</v>
      </c>
      <c r="C128" s="343" t="s">
        <v>8191</v>
      </c>
      <c r="D128" s="342">
        <v>8222032</v>
      </c>
      <c r="E128" s="343" t="s">
        <v>974</v>
      </c>
      <c r="F128" s="342" t="s">
        <v>8518</v>
      </c>
      <c r="G128" s="342" t="s">
        <v>8196</v>
      </c>
      <c r="H128" s="342"/>
      <c r="I128" s="342"/>
      <c r="J128" s="342">
        <v>1</v>
      </c>
      <c r="K128" s="349" t="s">
        <v>8519</v>
      </c>
      <c r="L128" s="345" t="s">
        <v>8520</v>
      </c>
      <c r="M128" s="346">
        <v>22630</v>
      </c>
      <c r="N128" s="351">
        <v>45824</v>
      </c>
      <c r="O128" s="351"/>
      <c r="P128" s="342">
        <v>536</v>
      </c>
      <c r="Q128" s="342"/>
      <c r="R128" s="342"/>
      <c r="S128" s="342">
        <v>22</v>
      </c>
      <c r="T128" s="342"/>
      <c r="U128" s="342" t="s">
        <v>26</v>
      </c>
      <c r="V128" s="342" t="s">
        <v>7855</v>
      </c>
      <c r="W128" s="347">
        <v>2</v>
      </c>
      <c r="X128" s="342">
        <v>2</v>
      </c>
      <c r="Y128" s="342">
        <v>1</v>
      </c>
      <c r="Z128" s="342"/>
      <c r="AA128" s="342"/>
      <c r="AB128" s="342"/>
      <c r="AC128" s="342"/>
      <c r="AD128" s="342">
        <f t="shared" si="2"/>
        <v>272</v>
      </c>
      <c r="AE128" s="342" t="s">
        <v>8184</v>
      </c>
      <c r="AF128" s="342">
        <v>0</v>
      </c>
      <c r="AG128" s="342" t="s">
        <v>8184</v>
      </c>
      <c r="AH128" s="342">
        <v>0</v>
      </c>
      <c r="AI128" s="342" t="s">
        <v>8149</v>
      </c>
      <c r="AJ128" s="342">
        <v>262</v>
      </c>
      <c r="AK128" s="342" t="s">
        <v>8185</v>
      </c>
      <c r="AL128" s="342">
        <v>0</v>
      </c>
      <c r="AM128" s="342" t="s">
        <v>8186</v>
      </c>
      <c r="AN128" s="342">
        <v>0</v>
      </c>
      <c r="AO128" s="342" t="s">
        <v>8187</v>
      </c>
      <c r="AP128" s="342">
        <v>10</v>
      </c>
      <c r="AQ128" s="347">
        <v>2</v>
      </c>
      <c r="AR128" s="342">
        <v>27</v>
      </c>
      <c r="AS128" s="353"/>
    </row>
    <row r="129" spans="1:45" ht="13.5" hidden="1" customHeight="1">
      <c r="A129" s="304">
        <v>124</v>
      </c>
      <c r="B129" s="342" t="s">
        <v>8180</v>
      </c>
      <c r="C129" s="343" t="s">
        <v>8191</v>
      </c>
      <c r="D129" s="342">
        <v>8222009</v>
      </c>
      <c r="E129" s="343" t="s">
        <v>976</v>
      </c>
      <c r="F129" s="342"/>
      <c r="G129" s="342"/>
      <c r="H129" s="342"/>
      <c r="I129" s="342"/>
      <c r="J129" s="342">
        <v>1</v>
      </c>
      <c r="K129" s="349" t="s">
        <v>8521</v>
      </c>
      <c r="L129" s="345" t="s">
        <v>8522</v>
      </c>
      <c r="M129" s="346">
        <v>35490</v>
      </c>
      <c r="N129" s="342"/>
      <c r="O129" s="342"/>
      <c r="P129" s="342">
        <v>669</v>
      </c>
      <c r="Q129" s="342"/>
      <c r="R129" s="342"/>
      <c r="S129" s="342">
        <v>31</v>
      </c>
      <c r="T129" s="342"/>
      <c r="U129" s="342" t="s">
        <v>26</v>
      </c>
      <c r="V129" s="357" t="s">
        <v>8325</v>
      </c>
      <c r="W129" s="347">
        <v>3</v>
      </c>
      <c r="X129" s="342">
        <v>2</v>
      </c>
      <c r="Y129" s="342">
        <v>1</v>
      </c>
      <c r="Z129" s="342"/>
      <c r="AA129" s="342"/>
      <c r="AB129" s="342"/>
      <c r="AC129" s="342"/>
      <c r="AD129" s="342">
        <f t="shared" si="2"/>
        <v>701</v>
      </c>
      <c r="AE129" s="342" t="s">
        <v>8184</v>
      </c>
      <c r="AF129" s="342">
        <v>83</v>
      </c>
      <c r="AG129" s="342" t="s">
        <v>8184</v>
      </c>
      <c r="AH129" s="342">
        <v>0</v>
      </c>
      <c r="AI129" s="342" t="s">
        <v>8149</v>
      </c>
      <c r="AJ129" s="342">
        <v>613</v>
      </c>
      <c r="AK129" s="342" t="s">
        <v>8185</v>
      </c>
      <c r="AL129" s="342">
        <v>33</v>
      </c>
      <c r="AM129" s="342" t="s">
        <v>8186</v>
      </c>
      <c r="AN129" s="342">
        <v>0</v>
      </c>
      <c r="AO129" s="342" t="s">
        <v>8187</v>
      </c>
      <c r="AP129" s="342">
        <v>55</v>
      </c>
      <c r="AQ129" s="347">
        <v>0</v>
      </c>
      <c r="AR129" s="342">
        <v>0</v>
      </c>
      <c r="AS129" s="353"/>
    </row>
    <row r="130" spans="1:45" ht="13.5" hidden="1" customHeight="1">
      <c r="A130" s="304">
        <v>125</v>
      </c>
      <c r="B130" s="342" t="s">
        <v>8180</v>
      </c>
      <c r="C130" s="343" t="s">
        <v>8191</v>
      </c>
      <c r="D130" s="342">
        <v>8291024</v>
      </c>
      <c r="E130" s="343" t="s">
        <v>978</v>
      </c>
      <c r="F130" s="342"/>
      <c r="G130" s="342"/>
      <c r="H130" s="342"/>
      <c r="I130" s="342"/>
      <c r="J130" s="342">
        <v>1</v>
      </c>
      <c r="K130" s="349" t="s">
        <v>8523</v>
      </c>
      <c r="L130" s="355" t="s">
        <v>8524</v>
      </c>
      <c r="M130" s="346">
        <v>18918</v>
      </c>
      <c r="N130" s="342"/>
      <c r="O130" s="342"/>
      <c r="P130" s="342">
        <v>345</v>
      </c>
      <c r="Q130" s="342"/>
      <c r="R130" s="342"/>
      <c r="S130" s="342">
        <v>18</v>
      </c>
      <c r="T130" s="342"/>
      <c r="U130" s="342" t="s">
        <v>8203</v>
      </c>
      <c r="V130" s="357" t="s">
        <v>7855</v>
      </c>
      <c r="W130" s="347">
        <v>2</v>
      </c>
      <c r="X130" s="342">
        <v>2</v>
      </c>
      <c r="Y130" s="342">
        <v>1</v>
      </c>
      <c r="Z130" s="342"/>
      <c r="AA130" s="342"/>
      <c r="AB130" s="342"/>
      <c r="AC130" s="342"/>
      <c r="AD130" s="342">
        <f t="shared" si="2"/>
        <v>252</v>
      </c>
      <c r="AE130" s="342" t="s">
        <v>8184</v>
      </c>
      <c r="AF130" s="342">
        <v>0</v>
      </c>
      <c r="AG130" s="342" t="s">
        <v>8184</v>
      </c>
      <c r="AH130" s="342">
        <v>0</v>
      </c>
      <c r="AI130" s="342" t="s">
        <v>8149</v>
      </c>
      <c r="AJ130" s="342">
        <v>242</v>
      </c>
      <c r="AK130" s="342" t="s">
        <v>8185</v>
      </c>
      <c r="AL130" s="342">
        <v>0</v>
      </c>
      <c r="AM130" s="342" t="s">
        <v>8186</v>
      </c>
      <c r="AN130" s="342">
        <v>10</v>
      </c>
      <c r="AO130" s="342" t="s">
        <v>8187</v>
      </c>
      <c r="AP130" s="342">
        <v>0</v>
      </c>
      <c r="AQ130" s="347">
        <v>17</v>
      </c>
      <c r="AR130" s="342">
        <v>7</v>
      </c>
      <c r="AS130" s="350"/>
    </row>
    <row r="131" spans="1:45" ht="13.5" hidden="1" customHeight="1">
      <c r="A131" s="304">
        <v>126</v>
      </c>
      <c r="B131" s="342" t="s">
        <v>8180</v>
      </c>
      <c r="C131" s="343" t="s">
        <v>8191</v>
      </c>
      <c r="D131" s="342">
        <v>8140042</v>
      </c>
      <c r="E131" s="343" t="s">
        <v>980</v>
      </c>
      <c r="F131" s="342"/>
      <c r="G131" s="342"/>
      <c r="H131" s="342"/>
      <c r="I131" s="342"/>
      <c r="J131" s="342">
        <v>1</v>
      </c>
      <c r="K131" s="349" t="s">
        <v>8626</v>
      </c>
      <c r="L131" s="345" t="s">
        <v>8627</v>
      </c>
      <c r="M131" s="346">
        <v>18171</v>
      </c>
      <c r="N131" s="342"/>
      <c r="O131" s="342"/>
      <c r="P131" s="342">
        <v>75</v>
      </c>
      <c r="Q131" s="342"/>
      <c r="R131" s="342"/>
      <c r="S131" s="342">
        <v>6</v>
      </c>
      <c r="T131" s="342"/>
      <c r="U131" s="342" t="s">
        <v>2353</v>
      </c>
      <c r="V131" s="342" t="s">
        <v>7855</v>
      </c>
      <c r="W131" s="347">
        <v>2</v>
      </c>
      <c r="X131" s="342">
        <v>2</v>
      </c>
      <c r="Y131" s="342">
        <v>1</v>
      </c>
      <c r="Z131" s="342"/>
      <c r="AA131" s="342"/>
      <c r="AB131" s="342"/>
      <c r="AC131" s="342"/>
      <c r="AD131" s="342">
        <f t="shared" si="2"/>
        <v>40</v>
      </c>
      <c r="AE131" s="342" t="s">
        <v>8184</v>
      </c>
      <c r="AF131" s="342">
        <v>0</v>
      </c>
      <c r="AG131" s="342" t="s">
        <v>8184</v>
      </c>
      <c r="AH131" s="342">
        <v>0</v>
      </c>
      <c r="AI131" s="342" t="s">
        <v>8149</v>
      </c>
      <c r="AJ131" s="342">
        <v>40</v>
      </c>
      <c r="AK131" s="342" t="s">
        <v>8185</v>
      </c>
      <c r="AL131" s="342">
        <v>0</v>
      </c>
      <c r="AM131" s="342" t="s">
        <v>8186</v>
      </c>
      <c r="AN131" s="342">
        <v>0</v>
      </c>
      <c r="AO131" s="342" t="s">
        <v>8187</v>
      </c>
      <c r="AP131" s="342">
        <v>0</v>
      </c>
      <c r="AQ131" s="347">
        <v>2</v>
      </c>
      <c r="AR131" s="342">
        <v>8</v>
      </c>
      <c r="AS131" s="350"/>
    </row>
    <row r="132" spans="1:45" ht="13.5" hidden="1" customHeight="1">
      <c r="A132" s="304">
        <v>127</v>
      </c>
      <c r="B132" s="342" t="s">
        <v>8180</v>
      </c>
      <c r="C132" s="343" t="s">
        <v>8191</v>
      </c>
      <c r="D132" s="342">
        <v>8140464</v>
      </c>
      <c r="E132" s="343" t="s">
        <v>982</v>
      </c>
      <c r="F132" s="342" t="s">
        <v>8704</v>
      </c>
      <c r="G132" s="342" t="s">
        <v>8196</v>
      </c>
      <c r="H132" s="342"/>
      <c r="I132" s="342"/>
      <c r="J132" s="342">
        <v>1</v>
      </c>
      <c r="K132" s="349" t="s">
        <v>8705</v>
      </c>
      <c r="L132" s="345" t="s">
        <v>8706</v>
      </c>
      <c r="M132" s="346">
        <v>18171</v>
      </c>
      <c r="N132" s="351">
        <v>45813</v>
      </c>
      <c r="O132" s="351"/>
      <c r="P132" s="342">
        <v>113</v>
      </c>
      <c r="Q132" s="342"/>
      <c r="R132" s="342"/>
      <c r="S132" s="342">
        <v>7</v>
      </c>
      <c r="T132" s="342"/>
      <c r="U132" s="342" t="s">
        <v>2353</v>
      </c>
      <c r="V132" s="342" t="s">
        <v>7855</v>
      </c>
      <c r="W132" s="347">
        <v>2</v>
      </c>
      <c r="X132" s="342">
        <v>2</v>
      </c>
      <c r="Y132" s="342">
        <v>1</v>
      </c>
      <c r="Z132" s="342"/>
      <c r="AA132" s="342"/>
      <c r="AB132" s="342"/>
      <c r="AC132" s="342"/>
      <c r="AD132" s="342">
        <f t="shared" si="2"/>
        <v>172</v>
      </c>
      <c r="AE132" s="342" t="s">
        <v>8184</v>
      </c>
      <c r="AF132" s="342">
        <v>8</v>
      </c>
      <c r="AG132" s="342" t="s">
        <v>8184</v>
      </c>
      <c r="AH132" s="342">
        <v>9</v>
      </c>
      <c r="AI132" s="342" t="s">
        <v>8149</v>
      </c>
      <c r="AJ132" s="342">
        <v>95</v>
      </c>
      <c r="AK132" s="342" t="s">
        <v>8185</v>
      </c>
      <c r="AL132" s="342">
        <v>0</v>
      </c>
      <c r="AM132" s="342" t="s">
        <v>8186</v>
      </c>
      <c r="AN132" s="342">
        <v>0</v>
      </c>
      <c r="AO132" s="342" t="s">
        <v>8187</v>
      </c>
      <c r="AP132" s="342">
        <v>68</v>
      </c>
      <c r="AQ132" s="347">
        <v>5</v>
      </c>
      <c r="AR132" s="342">
        <v>3</v>
      </c>
      <c r="AS132" s="350"/>
    </row>
    <row r="133" spans="1:45" ht="13.5" hidden="1" customHeight="1">
      <c r="A133" s="304">
        <v>128</v>
      </c>
      <c r="B133" s="342" t="s">
        <v>8180</v>
      </c>
      <c r="C133" s="343" t="s">
        <v>8191</v>
      </c>
      <c r="D133" s="342">
        <v>8140118</v>
      </c>
      <c r="E133" s="343" t="s">
        <v>984</v>
      </c>
      <c r="F133" s="342" t="s">
        <v>8725</v>
      </c>
      <c r="G133" s="342" t="s">
        <v>8196</v>
      </c>
      <c r="H133" s="342"/>
      <c r="I133" s="342"/>
      <c r="J133" s="342">
        <v>1</v>
      </c>
      <c r="K133" s="349" t="s">
        <v>8726</v>
      </c>
      <c r="L133" s="345" t="s">
        <v>8727</v>
      </c>
      <c r="M133" s="346">
        <v>18171</v>
      </c>
      <c r="N133" s="351">
        <v>45812</v>
      </c>
      <c r="O133" s="351"/>
      <c r="P133" s="342">
        <v>62</v>
      </c>
      <c r="Q133" s="342"/>
      <c r="R133" s="342"/>
      <c r="S133" s="342">
        <v>7</v>
      </c>
      <c r="T133" s="342"/>
      <c r="U133" s="342" t="s">
        <v>2353</v>
      </c>
      <c r="V133" s="342" t="s">
        <v>7855</v>
      </c>
      <c r="W133" s="347">
        <v>2</v>
      </c>
      <c r="X133" s="342">
        <v>2</v>
      </c>
      <c r="Y133" s="342">
        <v>1</v>
      </c>
      <c r="Z133" s="342"/>
      <c r="AA133" s="342"/>
      <c r="AB133" s="342"/>
      <c r="AC133" s="342"/>
      <c r="AD133" s="342">
        <f t="shared" si="2"/>
        <v>60</v>
      </c>
      <c r="AE133" s="342" t="s">
        <v>8184</v>
      </c>
      <c r="AF133" s="342">
        <v>3</v>
      </c>
      <c r="AG133" s="342" t="s">
        <v>8184</v>
      </c>
      <c r="AH133" s="342">
        <v>0</v>
      </c>
      <c r="AI133" s="342" t="s">
        <v>8149</v>
      </c>
      <c r="AJ133" s="342">
        <v>54</v>
      </c>
      <c r="AK133" s="342" t="s">
        <v>8185</v>
      </c>
      <c r="AL133" s="342">
        <v>4</v>
      </c>
      <c r="AM133" s="342" t="s">
        <v>8186</v>
      </c>
      <c r="AN133" s="342">
        <v>0</v>
      </c>
      <c r="AO133" s="342" t="s">
        <v>8187</v>
      </c>
      <c r="AP133" s="342">
        <v>2</v>
      </c>
      <c r="AQ133" s="347">
        <v>1</v>
      </c>
      <c r="AR133" s="342">
        <v>17</v>
      </c>
      <c r="AS133" s="353"/>
    </row>
    <row r="134" spans="1:45" ht="13.5" hidden="1" customHeight="1">
      <c r="A134" s="304">
        <v>129</v>
      </c>
      <c r="B134" s="342" t="s">
        <v>8180</v>
      </c>
      <c r="C134" s="343" t="s">
        <v>8191</v>
      </c>
      <c r="D134" s="342">
        <v>8291005</v>
      </c>
      <c r="E134" s="343" t="s">
        <v>986</v>
      </c>
      <c r="F134" s="342"/>
      <c r="G134" s="342"/>
      <c r="H134" s="342"/>
      <c r="I134" s="342"/>
      <c r="J134" s="342">
        <v>1</v>
      </c>
      <c r="K134" s="349" t="s">
        <v>8734</v>
      </c>
      <c r="L134" s="345" t="s">
        <v>8735</v>
      </c>
      <c r="M134" s="346">
        <v>12613</v>
      </c>
      <c r="N134" s="342"/>
      <c r="O134" s="342"/>
      <c r="P134" s="342">
        <v>53</v>
      </c>
      <c r="Q134" s="342"/>
      <c r="R134" s="342"/>
      <c r="S134" s="342">
        <v>6</v>
      </c>
      <c r="T134" s="342"/>
      <c r="U134" s="357" t="s">
        <v>8198</v>
      </c>
      <c r="V134" s="357" t="s">
        <v>7855</v>
      </c>
      <c r="W134" s="347">
        <v>2</v>
      </c>
      <c r="X134" s="342">
        <v>2</v>
      </c>
      <c r="Y134" s="342">
        <v>1</v>
      </c>
      <c r="Z134" s="342"/>
      <c r="AA134" s="342"/>
      <c r="AB134" s="342"/>
      <c r="AC134" s="342"/>
      <c r="AD134" s="342">
        <f t="shared" ref="AD134:AD197" si="3">SUM(AH134:AP134)</f>
        <v>69</v>
      </c>
      <c r="AE134" s="342" t="s">
        <v>8184</v>
      </c>
      <c r="AF134" s="342">
        <v>0</v>
      </c>
      <c r="AG134" s="342" t="s">
        <v>8184</v>
      </c>
      <c r="AH134" s="342">
        <v>0</v>
      </c>
      <c r="AI134" s="342" t="s">
        <v>8149</v>
      </c>
      <c r="AJ134" s="342">
        <v>69</v>
      </c>
      <c r="AK134" s="342" t="s">
        <v>8185</v>
      </c>
      <c r="AL134" s="342">
        <v>0</v>
      </c>
      <c r="AM134" s="342" t="s">
        <v>8186</v>
      </c>
      <c r="AN134" s="342">
        <v>0</v>
      </c>
      <c r="AO134" s="342" t="s">
        <v>8187</v>
      </c>
      <c r="AP134" s="342">
        <v>0</v>
      </c>
      <c r="AQ134" s="347">
        <v>43</v>
      </c>
      <c r="AR134" s="342">
        <v>12</v>
      </c>
      <c r="AS134" s="350"/>
    </row>
    <row r="135" spans="1:45" ht="13.5" hidden="1" customHeight="1">
      <c r="A135" s="304">
        <v>130</v>
      </c>
      <c r="B135" s="342" t="s">
        <v>8180</v>
      </c>
      <c r="C135" s="343" t="s">
        <v>8191</v>
      </c>
      <c r="D135" s="342">
        <v>8291052</v>
      </c>
      <c r="E135" s="343" t="s">
        <v>988</v>
      </c>
      <c r="F135" s="342"/>
      <c r="G135" s="342"/>
      <c r="H135" s="342"/>
      <c r="I135" s="342"/>
      <c r="J135" s="342">
        <v>1</v>
      </c>
      <c r="K135" s="349" t="s">
        <v>8807</v>
      </c>
      <c r="L135" s="345" t="s">
        <v>8808</v>
      </c>
      <c r="M135" s="346">
        <v>12221</v>
      </c>
      <c r="N135" s="342"/>
      <c r="O135" s="342"/>
      <c r="P135" s="342">
        <v>64</v>
      </c>
      <c r="Q135" s="342"/>
      <c r="R135" s="342"/>
      <c r="S135" s="342">
        <v>7</v>
      </c>
      <c r="T135" s="342"/>
      <c r="U135" s="357" t="s">
        <v>8198</v>
      </c>
      <c r="V135" s="357" t="s">
        <v>7855</v>
      </c>
      <c r="W135" s="347">
        <v>2</v>
      </c>
      <c r="X135" s="342">
        <v>2</v>
      </c>
      <c r="Y135" s="342">
        <v>1</v>
      </c>
      <c r="Z135" s="342"/>
      <c r="AA135" s="342"/>
      <c r="AB135" s="342"/>
      <c r="AC135" s="342"/>
      <c r="AD135" s="342">
        <f t="shared" si="3"/>
        <v>69</v>
      </c>
      <c r="AE135" s="342" t="s">
        <v>8184</v>
      </c>
      <c r="AF135" s="342">
        <v>0</v>
      </c>
      <c r="AG135" s="342" t="s">
        <v>8184</v>
      </c>
      <c r="AH135" s="342">
        <v>0</v>
      </c>
      <c r="AI135" s="342" t="s">
        <v>8149</v>
      </c>
      <c r="AJ135" s="342">
        <v>69</v>
      </c>
      <c r="AK135" s="342" t="s">
        <v>8185</v>
      </c>
      <c r="AL135" s="342">
        <v>0</v>
      </c>
      <c r="AM135" s="342" t="s">
        <v>8186</v>
      </c>
      <c r="AN135" s="342">
        <v>0</v>
      </c>
      <c r="AO135" s="342" t="s">
        <v>8187</v>
      </c>
      <c r="AP135" s="342">
        <v>0</v>
      </c>
      <c r="AQ135" s="347">
        <v>4</v>
      </c>
      <c r="AR135" s="342">
        <v>2</v>
      </c>
      <c r="AS135" s="353"/>
    </row>
    <row r="136" spans="1:45" ht="13.5" hidden="1" customHeight="1">
      <c r="A136" s="304">
        <v>131</v>
      </c>
      <c r="B136" s="342" t="s">
        <v>8180</v>
      </c>
      <c r="C136" s="343" t="s">
        <v>8191</v>
      </c>
      <c r="D136" s="342">
        <v>8291025</v>
      </c>
      <c r="E136" s="343" t="s">
        <v>990</v>
      </c>
      <c r="F136" s="342"/>
      <c r="G136" s="342"/>
      <c r="H136" s="342"/>
      <c r="I136" s="342"/>
      <c r="J136" s="342">
        <v>1</v>
      </c>
      <c r="K136" s="349" t="s">
        <v>8856</v>
      </c>
      <c r="L136" s="345" t="s">
        <v>8857</v>
      </c>
      <c r="M136" s="346">
        <v>12942</v>
      </c>
      <c r="N136" s="342"/>
      <c r="O136" s="342"/>
      <c r="P136" s="342">
        <v>43</v>
      </c>
      <c r="Q136" s="342"/>
      <c r="R136" s="342"/>
      <c r="S136" s="342">
        <v>7</v>
      </c>
      <c r="T136" s="342"/>
      <c r="U136" s="342" t="s">
        <v>2353</v>
      </c>
      <c r="V136" s="342" t="s">
        <v>7855</v>
      </c>
      <c r="W136" s="347">
        <v>2</v>
      </c>
      <c r="X136" s="342">
        <v>2</v>
      </c>
      <c r="Y136" s="342">
        <v>1</v>
      </c>
      <c r="Z136" s="342"/>
      <c r="AA136" s="342"/>
      <c r="AB136" s="342"/>
      <c r="AC136" s="342"/>
      <c r="AD136" s="342">
        <f t="shared" si="3"/>
        <v>69</v>
      </c>
      <c r="AE136" s="342" t="s">
        <v>8184</v>
      </c>
      <c r="AF136" s="342">
        <v>0</v>
      </c>
      <c r="AG136" s="342" t="s">
        <v>8184</v>
      </c>
      <c r="AH136" s="342">
        <v>0</v>
      </c>
      <c r="AI136" s="342" t="s">
        <v>8149</v>
      </c>
      <c r="AJ136" s="342">
        <v>69</v>
      </c>
      <c r="AK136" s="342" t="s">
        <v>8185</v>
      </c>
      <c r="AL136" s="342">
        <v>0</v>
      </c>
      <c r="AM136" s="342" t="s">
        <v>8186</v>
      </c>
      <c r="AN136" s="342">
        <v>0</v>
      </c>
      <c r="AO136" s="342" t="s">
        <v>8187</v>
      </c>
      <c r="AP136" s="342">
        <v>0</v>
      </c>
      <c r="AQ136" s="347">
        <v>36</v>
      </c>
      <c r="AR136" s="342">
        <v>28</v>
      </c>
      <c r="AS136" s="353"/>
    </row>
    <row r="137" spans="1:45" ht="13.5" hidden="1" customHeight="1">
      <c r="A137" s="304">
        <v>132</v>
      </c>
      <c r="B137" s="342" t="s">
        <v>8180</v>
      </c>
      <c r="C137" s="343" t="s">
        <v>8191</v>
      </c>
      <c r="D137" s="342">
        <v>8171026</v>
      </c>
      <c r="E137" s="343" t="s">
        <v>992</v>
      </c>
      <c r="F137" s="342"/>
      <c r="G137" s="342"/>
      <c r="H137" s="342"/>
      <c r="I137" s="342"/>
      <c r="J137" s="342">
        <v>1</v>
      </c>
      <c r="K137" s="349" t="s">
        <v>8991</v>
      </c>
      <c r="L137" s="350" t="s">
        <v>8992</v>
      </c>
      <c r="M137" s="346">
        <v>43160</v>
      </c>
      <c r="N137" s="342"/>
      <c r="O137" s="342"/>
      <c r="P137" s="342">
        <v>166</v>
      </c>
      <c r="Q137" s="342"/>
      <c r="R137" s="342"/>
      <c r="S137" s="342">
        <v>32</v>
      </c>
      <c r="T137" s="342"/>
      <c r="U137" s="357" t="s">
        <v>8198</v>
      </c>
      <c r="V137" s="357" t="s">
        <v>8316</v>
      </c>
      <c r="W137" s="347">
        <v>2</v>
      </c>
      <c r="X137" s="342">
        <v>2</v>
      </c>
      <c r="Y137" s="342">
        <v>1</v>
      </c>
      <c r="Z137" s="342"/>
      <c r="AA137" s="342"/>
      <c r="AB137" s="342"/>
      <c r="AC137" s="342"/>
      <c r="AD137" s="342">
        <f t="shared" si="3"/>
        <v>170</v>
      </c>
      <c r="AE137" s="342" t="s">
        <v>8184</v>
      </c>
      <c r="AF137" s="342">
        <v>0</v>
      </c>
      <c r="AG137" s="342" t="s">
        <v>8184</v>
      </c>
      <c r="AH137" s="342">
        <v>0</v>
      </c>
      <c r="AI137" s="342" t="s">
        <v>8149</v>
      </c>
      <c r="AJ137" s="342">
        <v>160</v>
      </c>
      <c r="AK137" s="342" t="s">
        <v>8185</v>
      </c>
      <c r="AL137" s="342">
        <v>10</v>
      </c>
      <c r="AM137" s="342" t="s">
        <v>8186</v>
      </c>
      <c r="AN137" s="342">
        <v>0</v>
      </c>
      <c r="AO137" s="342" t="s">
        <v>8187</v>
      </c>
      <c r="AP137" s="342">
        <v>0</v>
      </c>
      <c r="AQ137" s="347">
        <v>11</v>
      </c>
      <c r="AR137" s="342">
        <v>19</v>
      </c>
      <c r="AS137" s="353"/>
    </row>
    <row r="138" spans="1:45" ht="13.5" hidden="1" customHeight="1">
      <c r="A138" s="304">
        <v>133</v>
      </c>
      <c r="B138" s="342" t="s">
        <v>8180</v>
      </c>
      <c r="C138" s="343" t="s">
        <v>8191</v>
      </c>
      <c r="D138" s="342">
        <v>8281016</v>
      </c>
      <c r="E138" s="343" t="s">
        <v>994</v>
      </c>
      <c r="F138" s="342" t="s">
        <v>9002</v>
      </c>
      <c r="G138" s="342" t="s">
        <v>8196</v>
      </c>
      <c r="H138" s="342"/>
      <c r="I138" s="342"/>
      <c r="J138" s="342">
        <v>1</v>
      </c>
      <c r="K138" s="349" t="s">
        <v>9003</v>
      </c>
      <c r="L138" s="355" t="s">
        <v>9004</v>
      </c>
      <c r="M138" s="346">
        <v>22012</v>
      </c>
      <c r="N138" s="351">
        <v>45810.616440104168</v>
      </c>
      <c r="O138" s="351"/>
      <c r="P138" s="342">
        <v>96</v>
      </c>
      <c r="Q138" s="342"/>
      <c r="R138" s="342"/>
      <c r="S138" s="342">
        <v>7</v>
      </c>
      <c r="T138" s="342"/>
      <c r="U138" s="342" t="s">
        <v>2353</v>
      </c>
      <c r="V138" s="342" t="s">
        <v>7855</v>
      </c>
      <c r="W138" s="347">
        <v>2</v>
      </c>
      <c r="X138" s="342">
        <v>2</v>
      </c>
      <c r="Y138" s="342">
        <v>1</v>
      </c>
      <c r="Z138" s="342"/>
      <c r="AA138" s="342"/>
      <c r="AB138" s="342"/>
      <c r="AC138" s="342"/>
      <c r="AD138" s="342">
        <f t="shared" si="3"/>
        <v>114</v>
      </c>
      <c r="AE138" s="342" t="s">
        <v>8184</v>
      </c>
      <c r="AF138" s="342">
        <v>35</v>
      </c>
      <c r="AG138" s="342" t="s">
        <v>8184</v>
      </c>
      <c r="AH138" s="342">
        <v>0</v>
      </c>
      <c r="AI138" s="342" t="s">
        <v>8149</v>
      </c>
      <c r="AJ138" s="342">
        <v>114</v>
      </c>
      <c r="AK138" s="342" t="s">
        <v>8185</v>
      </c>
      <c r="AL138" s="342">
        <v>0</v>
      </c>
      <c r="AM138" s="342" t="s">
        <v>8186</v>
      </c>
      <c r="AN138" s="342">
        <v>0</v>
      </c>
      <c r="AO138" s="342" t="s">
        <v>8187</v>
      </c>
      <c r="AP138" s="342">
        <v>0</v>
      </c>
      <c r="AQ138" s="347">
        <v>0</v>
      </c>
      <c r="AR138" s="342">
        <v>3</v>
      </c>
      <c r="AS138" s="353"/>
    </row>
    <row r="139" spans="1:45" ht="13.5" hidden="1" customHeight="1">
      <c r="A139" s="304">
        <v>134</v>
      </c>
      <c r="B139" s="342" t="s">
        <v>8180</v>
      </c>
      <c r="C139" s="343" t="s">
        <v>8191</v>
      </c>
      <c r="D139" s="342">
        <v>8171027</v>
      </c>
      <c r="E139" s="343" t="s">
        <v>996</v>
      </c>
      <c r="F139" s="342" t="s">
        <v>9005</v>
      </c>
      <c r="G139" s="342" t="s">
        <v>8196</v>
      </c>
      <c r="H139" s="342"/>
      <c r="I139" s="342"/>
      <c r="J139" s="342">
        <v>1</v>
      </c>
      <c r="K139" s="349" t="s">
        <v>9006</v>
      </c>
      <c r="L139" s="345" t="s">
        <v>9007</v>
      </c>
      <c r="M139" s="346">
        <v>12946</v>
      </c>
      <c r="N139" s="351">
        <v>45812.486813993055</v>
      </c>
      <c r="O139" s="351"/>
      <c r="P139" s="342">
        <v>43</v>
      </c>
      <c r="Q139" s="342"/>
      <c r="R139" s="342"/>
      <c r="S139" s="342">
        <v>7</v>
      </c>
      <c r="T139" s="342"/>
      <c r="U139" s="342" t="s">
        <v>2353</v>
      </c>
      <c r="V139" s="342" t="s">
        <v>7855</v>
      </c>
      <c r="W139" s="347">
        <v>2</v>
      </c>
      <c r="X139" s="342">
        <v>2</v>
      </c>
      <c r="Y139" s="342">
        <v>1</v>
      </c>
      <c r="Z139" s="342"/>
      <c r="AA139" s="342"/>
      <c r="AB139" s="342"/>
      <c r="AC139" s="342"/>
      <c r="AD139" s="342">
        <f t="shared" si="3"/>
        <v>45</v>
      </c>
      <c r="AE139" s="342" t="s">
        <v>8184</v>
      </c>
      <c r="AF139" s="342">
        <v>0</v>
      </c>
      <c r="AG139" s="342" t="s">
        <v>8184</v>
      </c>
      <c r="AH139" s="342">
        <v>0</v>
      </c>
      <c r="AI139" s="342" t="s">
        <v>8149</v>
      </c>
      <c r="AJ139" s="342">
        <v>45</v>
      </c>
      <c r="AK139" s="342" t="s">
        <v>8185</v>
      </c>
      <c r="AL139" s="342">
        <v>0</v>
      </c>
      <c r="AM139" s="342" t="s">
        <v>8186</v>
      </c>
      <c r="AN139" s="342">
        <v>0</v>
      </c>
      <c r="AO139" s="342" t="s">
        <v>8187</v>
      </c>
      <c r="AP139" s="342">
        <v>0</v>
      </c>
      <c r="AQ139" s="347">
        <v>11</v>
      </c>
      <c r="AR139" s="342">
        <v>4</v>
      </c>
      <c r="AS139" s="353"/>
    </row>
    <row r="140" spans="1:45" ht="13.5" hidden="1" customHeight="1">
      <c r="A140" s="304">
        <v>135</v>
      </c>
      <c r="B140" s="342" t="s">
        <v>8180</v>
      </c>
      <c r="C140" s="343" t="s">
        <v>8191</v>
      </c>
      <c r="D140" s="342">
        <v>8291102</v>
      </c>
      <c r="E140" s="343" t="s">
        <v>998</v>
      </c>
      <c r="F140" s="342" t="s">
        <v>9163</v>
      </c>
      <c r="G140" s="342" t="s">
        <v>8196</v>
      </c>
      <c r="H140" s="342"/>
      <c r="I140" s="342"/>
      <c r="J140" s="342">
        <v>1</v>
      </c>
      <c r="K140" s="349" t="s">
        <v>9164</v>
      </c>
      <c r="L140" s="355" t="s">
        <v>9165</v>
      </c>
      <c r="M140" s="346">
        <v>22715</v>
      </c>
      <c r="N140" s="351">
        <v>45818.349884618059</v>
      </c>
      <c r="O140" s="351"/>
      <c r="P140" s="342">
        <v>356</v>
      </c>
      <c r="Q140" s="342"/>
      <c r="R140" s="342"/>
      <c r="S140" s="342">
        <v>18</v>
      </c>
      <c r="T140" s="342"/>
      <c r="U140" s="342" t="s">
        <v>26</v>
      </c>
      <c r="V140" s="342" t="s">
        <v>7855</v>
      </c>
      <c r="W140" s="347">
        <v>2</v>
      </c>
      <c r="X140" s="342">
        <v>2</v>
      </c>
      <c r="Y140" s="342">
        <v>1</v>
      </c>
      <c r="Z140" s="342"/>
      <c r="AA140" s="342"/>
      <c r="AB140" s="342"/>
      <c r="AC140" s="342"/>
      <c r="AD140" s="342">
        <f t="shared" si="3"/>
        <v>410</v>
      </c>
      <c r="AE140" s="342" t="s">
        <v>8184</v>
      </c>
      <c r="AF140" s="342">
        <v>84</v>
      </c>
      <c r="AG140" s="342" t="s">
        <v>8184</v>
      </c>
      <c r="AH140" s="342">
        <v>0</v>
      </c>
      <c r="AI140" s="342" t="s">
        <v>8149</v>
      </c>
      <c r="AJ140" s="342">
        <v>129</v>
      </c>
      <c r="AK140" s="342" t="s">
        <v>8185</v>
      </c>
      <c r="AL140" s="342">
        <v>265</v>
      </c>
      <c r="AM140" s="342" t="s">
        <v>8186</v>
      </c>
      <c r="AN140" s="342">
        <v>0</v>
      </c>
      <c r="AO140" s="342" t="s">
        <v>8187</v>
      </c>
      <c r="AP140" s="342">
        <v>16</v>
      </c>
      <c r="AQ140" s="347">
        <v>44</v>
      </c>
      <c r="AR140" s="342">
        <v>11</v>
      </c>
      <c r="AS140" s="353"/>
    </row>
    <row r="141" spans="1:45" ht="13.5" hidden="1" customHeight="1">
      <c r="A141" s="304">
        <v>136</v>
      </c>
      <c r="B141" s="342" t="s">
        <v>8180</v>
      </c>
      <c r="C141" s="343" t="s">
        <v>8191</v>
      </c>
      <c r="D141" s="342">
        <v>8171016</v>
      </c>
      <c r="E141" s="343" t="s">
        <v>1000</v>
      </c>
      <c r="F141" s="342" t="s">
        <v>9166</v>
      </c>
      <c r="G141" s="342" t="s">
        <v>8196</v>
      </c>
      <c r="H141" s="342"/>
      <c r="I141" s="342"/>
      <c r="J141" s="342">
        <v>1</v>
      </c>
      <c r="K141" s="349" t="s">
        <v>9167</v>
      </c>
      <c r="L141" s="345" t="s">
        <v>9165</v>
      </c>
      <c r="M141" s="346">
        <v>22715</v>
      </c>
      <c r="N141" s="351">
        <v>45812.576002997681</v>
      </c>
      <c r="O141" s="351"/>
      <c r="P141" s="342">
        <v>294</v>
      </c>
      <c r="Q141" s="342"/>
      <c r="R141" s="342"/>
      <c r="S141" s="342">
        <v>12</v>
      </c>
      <c r="T141" s="342"/>
      <c r="U141" s="342" t="s">
        <v>2353</v>
      </c>
      <c r="V141" s="342" t="s">
        <v>7855</v>
      </c>
      <c r="W141" s="347">
        <v>2</v>
      </c>
      <c r="X141" s="342">
        <v>2</v>
      </c>
      <c r="Y141" s="342">
        <v>1</v>
      </c>
      <c r="Z141" s="342"/>
      <c r="AA141" s="342"/>
      <c r="AB141" s="342"/>
      <c r="AC141" s="342"/>
      <c r="AD141" s="342">
        <f t="shared" si="3"/>
        <v>425</v>
      </c>
      <c r="AE141" s="342" t="s">
        <v>8184</v>
      </c>
      <c r="AF141" s="342">
        <v>60</v>
      </c>
      <c r="AG141" s="342" t="s">
        <v>8184</v>
      </c>
      <c r="AH141" s="342">
        <v>0</v>
      </c>
      <c r="AI141" s="342" t="s">
        <v>8149</v>
      </c>
      <c r="AJ141" s="342">
        <v>425</v>
      </c>
      <c r="AK141" s="342" t="s">
        <v>8185</v>
      </c>
      <c r="AL141" s="342">
        <v>0</v>
      </c>
      <c r="AM141" s="342" t="s">
        <v>8186</v>
      </c>
      <c r="AN141" s="342">
        <v>0</v>
      </c>
      <c r="AO141" s="342" t="s">
        <v>8187</v>
      </c>
      <c r="AP141" s="342">
        <v>0</v>
      </c>
      <c r="AQ141" s="347">
        <v>25</v>
      </c>
      <c r="AR141" s="342">
        <v>8</v>
      </c>
      <c r="AS141" s="353"/>
    </row>
    <row r="142" spans="1:45" ht="13.5" hidden="1" customHeight="1">
      <c r="A142" s="304">
        <v>137</v>
      </c>
      <c r="B142" s="342" t="s">
        <v>8180</v>
      </c>
      <c r="C142" s="343" t="s">
        <v>8191</v>
      </c>
      <c r="D142" s="342">
        <v>8140254</v>
      </c>
      <c r="E142" s="343" t="s">
        <v>1002</v>
      </c>
      <c r="F142" s="342" t="s">
        <v>9233</v>
      </c>
      <c r="G142" s="342" t="s">
        <v>8196</v>
      </c>
      <c r="H142" s="342"/>
      <c r="I142" s="342"/>
      <c r="J142" s="342">
        <v>1</v>
      </c>
      <c r="K142" s="349" t="s">
        <v>9234</v>
      </c>
      <c r="L142" s="345" t="s">
        <v>9235</v>
      </c>
      <c r="M142" s="346">
        <v>7031</v>
      </c>
      <c r="N142" s="351">
        <v>45813.439907754626</v>
      </c>
      <c r="O142" s="351"/>
      <c r="P142" s="342">
        <v>64</v>
      </c>
      <c r="Q142" s="342"/>
      <c r="R142" s="342"/>
      <c r="S142" s="342">
        <v>7</v>
      </c>
      <c r="T142" s="342"/>
      <c r="U142" s="342" t="s">
        <v>2353</v>
      </c>
      <c r="V142" s="342" t="s">
        <v>7855</v>
      </c>
      <c r="W142" s="347">
        <v>2</v>
      </c>
      <c r="X142" s="342">
        <v>2</v>
      </c>
      <c r="Y142" s="342">
        <v>1</v>
      </c>
      <c r="Z142" s="342"/>
      <c r="AA142" s="342"/>
      <c r="AB142" s="342"/>
      <c r="AC142" s="342"/>
      <c r="AD142" s="342">
        <f t="shared" si="3"/>
        <v>60</v>
      </c>
      <c r="AE142" s="342" t="s">
        <v>8184</v>
      </c>
      <c r="AF142" s="342">
        <v>34</v>
      </c>
      <c r="AG142" s="342" t="s">
        <v>8184</v>
      </c>
      <c r="AH142" s="342">
        <v>0</v>
      </c>
      <c r="AI142" s="342" t="s">
        <v>8149</v>
      </c>
      <c r="AJ142" s="342">
        <v>60</v>
      </c>
      <c r="AK142" s="342" t="s">
        <v>8185</v>
      </c>
      <c r="AL142" s="342">
        <v>0</v>
      </c>
      <c r="AM142" s="342" t="s">
        <v>8186</v>
      </c>
      <c r="AN142" s="342">
        <v>0</v>
      </c>
      <c r="AO142" s="342" t="s">
        <v>8187</v>
      </c>
      <c r="AP142" s="342">
        <v>0</v>
      </c>
      <c r="AQ142" s="347">
        <v>0</v>
      </c>
      <c r="AR142" s="342">
        <v>11</v>
      </c>
      <c r="AS142" s="353"/>
    </row>
    <row r="143" spans="1:45" ht="13.5" hidden="1" customHeight="1">
      <c r="A143" s="304">
        <v>138</v>
      </c>
      <c r="B143" s="342" t="s">
        <v>8180</v>
      </c>
      <c r="C143" s="343" t="s">
        <v>8191</v>
      </c>
      <c r="D143" s="342">
        <v>8191015</v>
      </c>
      <c r="E143" s="343" t="s">
        <v>1004</v>
      </c>
      <c r="F143" s="342"/>
      <c r="G143" s="342"/>
      <c r="H143" s="342"/>
      <c r="I143" s="342"/>
      <c r="J143" s="342">
        <v>1</v>
      </c>
      <c r="K143" s="349" t="s">
        <v>9248</v>
      </c>
      <c r="L143" s="355" t="s">
        <v>9249</v>
      </c>
      <c r="M143" s="346">
        <v>27824</v>
      </c>
      <c r="N143" s="342"/>
      <c r="O143" s="342"/>
      <c r="P143" s="342">
        <v>366</v>
      </c>
      <c r="Q143" s="342"/>
      <c r="R143" s="342"/>
      <c r="S143" s="342">
        <v>18</v>
      </c>
      <c r="T143" s="342"/>
      <c r="U143" s="342" t="s">
        <v>26</v>
      </c>
      <c r="V143" s="342" t="s">
        <v>7855</v>
      </c>
      <c r="W143" s="347">
        <v>2</v>
      </c>
      <c r="X143" s="342">
        <v>2</v>
      </c>
      <c r="Y143" s="342">
        <v>1</v>
      </c>
      <c r="Z143" s="342"/>
      <c r="AA143" s="342"/>
      <c r="AB143" s="342"/>
      <c r="AC143" s="342"/>
      <c r="AD143" s="342">
        <f t="shared" si="3"/>
        <v>126</v>
      </c>
      <c r="AE143" s="342" t="s">
        <v>8184</v>
      </c>
      <c r="AF143" s="342">
        <v>0</v>
      </c>
      <c r="AG143" s="342" t="s">
        <v>8184</v>
      </c>
      <c r="AH143" s="342">
        <v>0</v>
      </c>
      <c r="AI143" s="342" t="s">
        <v>8149</v>
      </c>
      <c r="AJ143" s="342">
        <v>126</v>
      </c>
      <c r="AK143" s="342" t="s">
        <v>8185</v>
      </c>
      <c r="AL143" s="342">
        <v>0</v>
      </c>
      <c r="AM143" s="342" t="s">
        <v>8186</v>
      </c>
      <c r="AN143" s="342">
        <v>0</v>
      </c>
      <c r="AO143" s="342" t="s">
        <v>8187</v>
      </c>
      <c r="AP143" s="342">
        <v>0</v>
      </c>
      <c r="AQ143" s="347">
        <v>5</v>
      </c>
      <c r="AR143" s="342">
        <v>4</v>
      </c>
      <c r="AS143" s="350"/>
    </row>
    <row r="144" spans="1:45" ht="13.5" hidden="1" customHeight="1">
      <c r="A144" s="304">
        <v>139</v>
      </c>
      <c r="B144" s="342" t="s">
        <v>8180</v>
      </c>
      <c r="C144" s="343" t="s">
        <v>8191</v>
      </c>
      <c r="D144" s="342">
        <v>8191026</v>
      </c>
      <c r="E144" s="343" t="s">
        <v>1006</v>
      </c>
      <c r="F144" s="342"/>
      <c r="G144" s="342"/>
      <c r="H144" s="342"/>
      <c r="I144" s="342"/>
      <c r="J144" s="342">
        <v>1</v>
      </c>
      <c r="K144" s="349" t="s">
        <v>9250</v>
      </c>
      <c r="L144" s="345" t="s">
        <v>9251</v>
      </c>
      <c r="M144" s="346">
        <v>24544</v>
      </c>
      <c r="N144" s="342"/>
      <c r="O144" s="342"/>
      <c r="P144" s="342">
        <v>227</v>
      </c>
      <c r="Q144" s="342"/>
      <c r="R144" s="342"/>
      <c r="S144" s="342">
        <v>16</v>
      </c>
      <c r="T144" s="342"/>
      <c r="U144" s="342" t="s">
        <v>26</v>
      </c>
      <c r="V144" s="342" t="s">
        <v>7855</v>
      </c>
      <c r="W144" s="347">
        <v>2</v>
      </c>
      <c r="X144" s="342">
        <v>2</v>
      </c>
      <c r="Y144" s="342">
        <v>1</v>
      </c>
      <c r="Z144" s="342"/>
      <c r="AA144" s="342"/>
      <c r="AB144" s="342"/>
      <c r="AC144" s="342"/>
      <c r="AD144" s="342">
        <f t="shared" si="3"/>
        <v>90</v>
      </c>
      <c r="AE144" s="342" t="s">
        <v>8184</v>
      </c>
      <c r="AF144" s="342">
        <v>0</v>
      </c>
      <c r="AG144" s="342" t="s">
        <v>8184</v>
      </c>
      <c r="AH144" s="342">
        <v>0</v>
      </c>
      <c r="AI144" s="342" t="s">
        <v>8149</v>
      </c>
      <c r="AJ144" s="342">
        <v>90</v>
      </c>
      <c r="AK144" s="342" t="s">
        <v>8185</v>
      </c>
      <c r="AL144" s="342">
        <v>0</v>
      </c>
      <c r="AM144" s="342" t="s">
        <v>8186</v>
      </c>
      <c r="AN144" s="342">
        <v>0</v>
      </c>
      <c r="AO144" s="342" t="s">
        <v>8187</v>
      </c>
      <c r="AP144" s="342">
        <v>0</v>
      </c>
      <c r="AQ144" s="347">
        <v>19</v>
      </c>
      <c r="AR144" s="342">
        <v>12</v>
      </c>
      <c r="AS144" s="350"/>
    </row>
    <row r="145" spans="1:45" ht="13.5" hidden="1" customHeight="1">
      <c r="A145" s="304">
        <v>140</v>
      </c>
      <c r="B145" s="342" t="s">
        <v>8180</v>
      </c>
      <c r="C145" s="343" t="s">
        <v>8191</v>
      </c>
      <c r="D145" s="342">
        <v>8271005</v>
      </c>
      <c r="E145" s="343" t="s">
        <v>1008</v>
      </c>
      <c r="F145" s="342" t="s">
        <v>9252</v>
      </c>
      <c r="G145" s="342" t="s">
        <v>8196</v>
      </c>
      <c r="H145" s="342"/>
      <c r="I145" s="342"/>
      <c r="J145" s="342">
        <v>1</v>
      </c>
      <c r="K145" s="349" t="s">
        <v>9253</v>
      </c>
      <c r="L145" s="345" t="s">
        <v>9254</v>
      </c>
      <c r="M145" s="346">
        <v>25303</v>
      </c>
      <c r="N145" s="351">
        <v>45813.375272731486</v>
      </c>
      <c r="O145" s="351"/>
      <c r="P145" s="342">
        <v>126</v>
      </c>
      <c r="Q145" s="342"/>
      <c r="R145" s="342"/>
      <c r="S145" s="342">
        <v>6</v>
      </c>
      <c r="T145" s="342"/>
      <c r="U145" s="342" t="s">
        <v>2353</v>
      </c>
      <c r="V145" s="342" t="s">
        <v>7855</v>
      </c>
      <c r="W145" s="347">
        <v>2</v>
      </c>
      <c r="X145" s="342">
        <v>2</v>
      </c>
      <c r="Y145" s="342">
        <v>1</v>
      </c>
      <c r="Z145" s="342"/>
      <c r="AA145" s="342"/>
      <c r="AB145" s="342"/>
      <c r="AC145" s="342"/>
      <c r="AD145" s="342">
        <f t="shared" si="3"/>
        <v>104</v>
      </c>
      <c r="AE145" s="342" t="s">
        <v>8184</v>
      </c>
      <c r="AF145" s="342">
        <v>0</v>
      </c>
      <c r="AG145" s="342" t="s">
        <v>8184</v>
      </c>
      <c r="AH145" s="342">
        <v>0</v>
      </c>
      <c r="AI145" s="342" t="s">
        <v>8149</v>
      </c>
      <c r="AJ145" s="342">
        <v>71</v>
      </c>
      <c r="AK145" s="342" t="s">
        <v>8185</v>
      </c>
      <c r="AL145" s="342">
        <v>11</v>
      </c>
      <c r="AM145" s="342" t="s">
        <v>8186</v>
      </c>
      <c r="AN145" s="342">
        <v>22</v>
      </c>
      <c r="AO145" s="342" t="s">
        <v>8187</v>
      </c>
      <c r="AP145" s="342">
        <v>0</v>
      </c>
      <c r="AQ145" s="347">
        <v>8</v>
      </c>
      <c r="AR145" s="342">
        <v>5</v>
      </c>
      <c r="AS145" s="353"/>
    </row>
    <row r="146" spans="1:45" ht="13.5" hidden="1" customHeight="1">
      <c r="A146" s="304">
        <v>141</v>
      </c>
      <c r="B146" s="342" t="s">
        <v>8180</v>
      </c>
      <c r="C146" s="343" t="s">
        <v>8191</v>
      </c>
      <c r="D146" s="342">
        <v>8271018</v>
      </c>
      <c r="E146" s="343" t="s">
        <v>1010</v>
      </c>
      <c r="F146" s="342" t="s">
        <v>9255</v>
      </c>
      <c r="G146" s="342" t="s">
        <v>8196</v>
      </c>
      <c r="H146" s="342"/>
      <c r="I146" s="342"/>
      <c r="J146" s="342">
        <v>1</v>
      </c>
      <c r="K146" s="349" t="s">
        <v>9256</v>
      </c>
      <c r="L146" s="345" t="s">
        <v>9257</v>
      </c>
      <c r="M146" s="346">
        <v>23992</v>
      </c>
      <c r="N146" s="351">
        <v>45812.622248391199</v>
      </c>
      <c r="O146" s="351"/>
      <c r="P146" s="342">
        <v>290</v>
      </c>
      <c r="Q146" s="342"/>
      <c r="R146" s="342"/>
      <c r="S146" s="342">
        <v>16</v>
      </c>
      <c r="T146" s="342"/>
      <c r="U146" s="342" t="s">
        <v>26</v>
      </c>
      <c r="V146" s="342" t="s">
        <v>35</v>
      </c>
      <c r="W146" s="347">
        <v>3</v>
      </c>
      <c r="X146" s="342">
        <v>2</v>
      </c>
      <c r="Y146" s="342">
        <v>1</v>
      </c>
      <c r="Z146" s="342"/>
      <c r="AA146" s="342"/>
      <c r="AB146" s="342"/>
      <c r="AC146" s="342"/>
      <c r="AD146" s="342">
        <f t="shared" si="3"/>
        <v>102</v>
      </c>
      <c r="AE146" s="342" t="s">
        <v>8184</v>
      </c>
      <c r="AF146" s="342">
        <v>0</v>
      </c>
      <c r="AG146" s="342" t="s">
        <v>8184</v>
      </c>
      <c r="AH146" s="342">
        <v>0</v>
      </c>
      <c r="AI146" s="342" t="s">
        <v>8149</v>
      </c>
      <c r="AJ146" s="342">
        <v>72</v>
      </c>
      <c r="AK146" s="342" t="s">
        <v>8185</v>
      </c>
      <c r="AL146" s="342">
        <v>30</v>
      </c>
      <c r="AM146" s="342" t="s">
        <v>8186</v>
      </c>
      <c r="AN146" s="342">
        <v>0</v>
      </c>
      <c r="AO146" s="342" t="s">
        <v>8187</v>
      </c>
      <c r="AP146" s="342">
        <v>0</v>
      </c>
      <c r="AQ146" s="347">
        <v>3</v>
      </c>
      <c r="AR146" s="342">
        <v>4</v>
      </c>
      <c r="AS146" s="353"/>
    </row>
    <row r="147" spans="1:45" ht="13.5" hidden="1" customHeight="1">
      <c r="A147" s="304">
        <v>142</v>
      </c>
      <c r="B147" s="342" t="s">
        <v>8180</v>
      </c>
      <c r="C147" s="343" t="s">
        <v>8191</v>
      </c>
      <c r="D147" s="342">
        <v>8231023</v>
      </c>
      <c r="E147" s="343" t="s">
        <v>1012</v>
      </c>
      <c r="F147" s="342" t="s">
        <v>9258</v>
      </c>
      <c r="G147" s="342" t="s">
        <v>8196</v>
      </c>
      <c r="H147" s="342"/>
      <c r="I147" s="342"/>
      <c r="J147" s="342">
        <v>1</v>
      </c>
      <c r="K147" s="349" t="s">
        <v>9259</v>
      </c>
      <c r="L147" s="345" t="s">
        <v>9260</v>
      </c>
      <c r="M147" s="346">
        <v>22015</v>
      </c>
      <c r="N147" s="351">
        <v>45812.613914131944</v>
      </c>
      <c r="O147" s="351"/>
      <c r="P147" s="342">
        <v>137</v>
      </c>
      <c r="Q147" s="342"/>
      <c r="R147" s="342"/>
      <c r="S147" s="342">
        <v>7</v>
      </c>
      <c r="T147" s="342"/>
      <c r="U147" s="342" t="s">
        <v>2536</v>
      </c>
      <c r="V147" s="342" t="s">
        <v>7855</v>
      </c>
      <c r="W147" s="347">
        <v>2</v>
      </c>
      <c r="X147" s="342">
        <v>2</v>
      </c>
      <c r="Y147" s="342">
        <v>1</v>
      </c>
      <c r="Z147" s="342"/>
      <c r="AA147" s="342"/>
      <c r="AB147" s="342"/>
      <c r="AC147" s="342"/>
      <c r="AD147" s="342">
        <f t="shared" si="3"/>
        <v>137</v>
      </c>
      <c r="AE147" s="342" t="s">
        <v>8184</v>
      </c>
      <c r="AF147" s="342">
        <v>35</v>
      </c>
      <c r="AG147" s="342" t="s">
        <v>8184</v>
      </c>
      <c r="AH147" s="342">
        <v>0</v>
      </c>
      <c r="AI147" s="342" t="s">
        <v>8149</v>
      </c>
      <c r="AJ147" s="342">
        <v>137</v>
      </c>
      <c r="AK147" s="342" t="s">
        <v>8185</v>
      </c>
      <c r="AL147" s="342">
        <v>0</v>
      </c>
      <c r="AM147" s="342" t="s">
        <v>8186</v>
      </c>
      <c r="AN147" s="342">
        <v>0</v>
      </c>
      <c r="AO147" s="342" t="s">
        <v>8187</v>
      </c>
      <c r="AP147" s="342">
        <v>0</v>
      </c>
      <c r="AQ147" s="347">
        <v>9</v>
      </c>
      <c r="AR147" s="342">
        <v>3</v>
      </c>
      <c r="AS147" s="353"/>
    </row>
    <row r="148" spans="1:45" ht="13.5" hidden="1" customHeight="1">
      <c r="A148" s="304">
        <v>143</v>
      </c>
      <c r="B148" s="342" t="s">
        <v>8180</v>
      </c>
      <c r="C148" s="343" t="s">
        <v>8191</v>
      </c>
      <c r="D148" s="342">
        <v>8261025</v>
      </c>
      <c r="E148" s="343" t="s">
        <v>1014</v>
      </c>
      <c r="F148" s="342"/>
      <c r="G148" s="342"/>
      <c r="H148" s="342"/>
      <c r="I148" s="342"/>
      <c r="J148" s="342">
        <v>1</v>
      </c>
      <c r="K148" s="349" t="s">
        <v>9261</v>
      </c>
      <c r="L148" s="345" t="s">
        <v>9262</v>
      </c>
      <c r="M148" s="346">
        <v>21660</v>
      </c>
      <c r="N148" s="342"/>
      <c r="O148" s="342"/>
      <c r="P148" s="342">
        <v>70</v>
      </c>
      <c r="Q148" s="342"/>
      <c r="R148" s="342"/>
      <c r="S148" s="342">
        <v>7</v>
      </c>
      <c r="T148" s="342"/>
      <c r="U148" s="342" t="s">
        <v>2353</v>
      </c>
      <c r="V148" s="342" t="s">
        <v>7855</v>
      </c>
      <c r="W148" s="347">
        <v>2</v>
      </c>
      <c r="X148" s="342">
        <v>2</v>
      </c>
      <c r="Y148" s="342">
        <v>1</v>
      </c>
      <c r="Z148" s="342"/>
      <c r="AA148" s="342"/>
      <c r="AB148" s="342"/>
      <c r="AC148" s="342"/>
      <c r="AD148" s="342">
        <f t="shared" si="3"/>
        <v>76</v>
      </c>
      <c r="AE148" s="342" t="s">
        <v>8184</v>
      </c>
      <c r="AF148" s="342">
        <v>0</v>
      </c>
      <c r="AG148" s="342" t="s">
        <v>8184</v>
      </c>
      <c r="AH148" s="342">
        <v>0</v>
      </c>
      <c r="AI148" s="342" t="s">
        <v>8149</v>
      </c>
      <c r="AJ148" s="342">
        <v>76</v>
      </c>
      <c r="AK148" s="342" t="s">
        <v>8185</v>
      </c>
      <c r="AL148" s="342">
        <v>0</v>
      </c>
      <c r="AM148" s="342" t="s">
        <v>8186</v>
      </c>
      <c r="AN148" s="342">
        <v>0</v>
      </c>
      <c r="AO148" s="342" t="s">
        <v>8187</v>
      </c>
      <c r="AP148" s="342">
        <v>0</v>
      </c>
      <c r="AQ148" s="347">
        <v>3</v>
      </c>
      <c r="AR148" s="342">
        <v>2</v>
      </c>
      <c r="AS148" s="350"/>
    </row>
    <row r="149" spans="1:45" ht="13.5" hidden="1" customHeight="1">
      <c r="A149" s="304">
        <v>144</v>
      </c>
      <c r="B149" s="342" t="s">
        <v>8180</v>
      </c>
      <c r="C149" s="343" t="s">
        <v>8191</v>
      </c>
      <c r="D149" s="342">
        <v>8171029</v>
      </c>
      <c r="E149" s="343" t="s">
        <v>1016</v>
      </c>
      <c r="F149" s="342" t="s">
        <v>9263</v>
      </c>
      <c r="G149" s="342" t="s">
        <v>8196</v>
      </c>
      <c r="H149" s="342"/>
      <c r="I149" s="342"/>
      <c r="J149" s="342">
        <v>1</v>
      </c>
      <c r="K149" s="349" t="s">
        <v>9264</v>
      </c>
      <c r="L149" s="345" t="s">
        <v>9265</v>
      </c>
      <c r="M149" s="346">
        <v>19115</v>
      </c>
      <c r="N149" s="351">
        <v>45813.403128217593</v>
      </c>
      <c r="O149" s="351"/>
      <c r="P149" s="342">
        <v>85</v>
      </c>
      <c r="Q149" s="342"/>
      <c r="R149" s="342"/>
      <c r="S149" s="342">
        <v>5</v>
      </c>
      <c r="T149" s="342"/>
      <c r="U149" s="342" t="s">
        <v>2353</v>
      </c>
      <c r="V149" s="342" t="s">
        <v>7855</v>
      </c>
      <c r="W149" s="347">
        <v>2</v>
      </c>
      <c r="X149" s="342">
        <v>2</v>
      </c>
      <c r="Y149" s="342">
        <v>1</v>
      </c>
      <c r="Z149" s="342"/>
      <c r="AA149" s="342"/>
      <c r="AB149" s="342"/>
      <c r="AC149" s="342"/>
      <c r="AD149" s="342">
        <f t="shared" si="3"/>
        <v>104</v>
      </c>
      <c r="AE149" s="342" t="s">
        <v>8184</v>
      </c>
      <c r="AF149" s="342">
        <v>35</v>
      </c>
      <c r="AG149" s="342" t="s">
        <v>8184</v>
      </c>
      <c r="AH149" s="342">
        <v>0</v>
      </c>
      <c r="AI149" s="342" t="s">
        <v>8149</v>
      </c>
      <c r="AJ149" s="342">
        <v>104</v>
      </c>
      <c r="AK149" s="342" t="s">
        <v>8185</v>
      </c>
      <c r="AL149" s="342">
        <v>0</v>
      </c>
      <c r="AM149" s="342" t="s">
        <v>8186</v>
      </c>
      <c r="AN149" s="342">
        <v>0</v>
      </c>
      <c r="AO149" s="342" t="s">
        <v>8187</v>
      </c>
      <c r="AP149" s="342">
        <v>0</v>
      </c>
      <c r="AQ149" s="347">
        <v>12</v>
      </c>
      <c r="AR149" s="342">
        <v>8</v>
      </c>
      <c r="AS149" s="353"/>
    </row>
    <row r="150" spans="1:45" ht="13.5" hidden="1" customHeight="1">
      <c r="A150" s="304">
        <v>145</v>
      </c>
      <c r="B150" s="342" t="s">
        <v>8180</v>
      </c>
      <c r="C150" s="343" t="s">
        <v>8191</v>
      </c>
      <c r="D150" s="342">
        <v>8140044</v>
      </c>
      <c r="E150" s="343" t="s">
        <v>1018</v>
      </c>
      <c r="F150" s="342" t="s">
        <v>9266</v>
      </c>
      <c r="G150" s="342" t="s">
        <v>8196</v>
      </c>
      <c r="H150" s="342"/>
      <c r="I150" s="342"/>
      <c r="J150" s="342">
        <v>1</v>
      </c>
      <c r="K150" s="349" t="s">
        <v>9267</v>
      </c>
      <c r="L150" s="345" t="s">
        <v>9268</v>
      </c>
      <c r="M150" s="346">
        <v>4514</v>
      </c>
      <c r="N150" s="351">
        <v>45810.678387650463</v>
      </c>
      <c r="O150" s="351"/>
      <c r="P150" s="342">
        <v>63</v>
      </c>
      <c r="Q150" s="342"/>
      <c r="R150" s="342"/>
      <c r="S150" s="342">
        <v>7</v>
      </c>
      <c r="T150" s="342"/>
      <c r="U150" s="342" t="s">
        <v>2353</v>
      </c>
      <c r="V150" s="342" t="s">
        <v>7855</v>
      </c>
      <c r="W150" s="347">
        <v>2</v>
      </c>
      <c r="X150" s="342">
        <v>2</v>
      </c>
      <c r="Y150" s="342">
        <v>1</v>
      </c>
      <c r="Z150" s="342"/>
      <c r="AA150" s="342"/>
      <c r="AB150" s="342"/>
      <c r="AC150" s="342"/>
      <c r="AD150" s="342">
        <f t="shared" si="3"/>
        <v>123</v>
      </c>
      <c r="AE150" s="342" t="s">
        <v>8184</v>
      </c>
      <c r="AF150" s="342">
        <v>1</v>
      </c>
      <c r="AG150" s="342" t="s">
        <v>8184</v>
      </c>
      <c r="AH150" s="342">
        <v>0</v>
      </c>
      <c r="AI150" s="342" t="s">
        <v>8149</v>
      </c>
      <c r="AJ150" s="342">
        <v>123</v>
      </c>
      <c r="AK150" s="342" t="s">
        <v>8185</v>
      </c>
      <c r="AL150" s="342">
        <v>0</v>
      </c>
      <c r="AM150" s="342" t="s">
        <v>8186</v>
      </c>
      <c r="AN150" s="342">
        <v>0</v>
      </c>
      <c r="AO150" s="342" t="s">
        <v>8187</v>
      </c>
      <c r="AP150" s="342">
        <v>0</v>
      </c>
      <c r="AQ150" s="347">
        <v>0</v>
      </c>
      <c r="AR150" s="342">
        <v>17</v>
      </c>
      <c r="AS150" s="353"/>
    </row>
    <row r="151" spans="1:45" ht="13.5" hidden="1" customHeight="1">
      <c r="A151" s="304">
        <v>146</v>
      </c>
      <c r="B151" s="342" t="s">
        <v>8180</v>
      </c>
      <c r="C151" s="343" t="s">
        <v>8191</v>
      </c>
      <c r="D151" s="342">
        <v>8171031</v>
      </c>
      <c r="E151" s="343" t="s">
        <v>1020</v>
      </c>
      <c r="F151" s="342" t="s">
        <v>9054</v>
      </c>
      <c r="G151" s="342" t="s">
        <v>8196</v>
      </c>
      <c r="H151" s="342"/>
      <c r="I151" s="342"/>
      <c r="J151" s="342">
        <v>1</v>
      </c>
      <c r="K151" s="349" t="s">
        <v>9368</v>
      </c>
      <c r="L151" s="345" t="s">
        <v>9369</v>
      </c>
      <c r="M151" s="346">
        <v>19479</v>
      </c>
      <c r="N151" s="351">
        <v>45812.473800370368</v>
      </c>
      <c r="O151" s="351"/>
      <c r="P151" s="342">
        <v>54</v>
      </c>
      <c r="Q151" s="342"/>
      <c r="R151" s="342"/>
      <c r="S151" s="342">
        <v>6</v>
      </c>
      <c r="T151" s="342"/>
      <c r="U151" s="357" t="s">
        <v>8198</v>
      </c>
      <c r="V151" s="357" t="s">
        <v>8316</v>
      </c>
      <c r="W151" s="347">
        <v>2</v>
      </c>
      <c r="X151" s="342">
        <v>2</v>
      </c>
      <c r="Y151" s="342">
        <v>1</v>
      </c>
      <c r="Z151" s="342"/>
      <c r="AA151" s="342"/>
      <c r="AB151" s="342"/>
      <c r="AC151" s="342"/>
      <c r="AD151" s="342">
        <f t="shared" si="3"/>
        <v>72</v>
      </c>
      <c r="AE151" s="342" t="s">
        <v>8184</v>
      </c>
      <c r="AF151" s="342">
        <v>0</v>
      </c>
      <c r="AG151" s="342" t="s">
        <v>8184</v>
      </c>
      <c r="AH151" s="342">
        <v>0</v>
      </c>
      <c r="AI151" s="342" t="s">
        <v>8149</v>
      </c>
      <c r="AJ151" s="342">
        <v>72</v>
      </c>
      <c r="AK151" s="342" t="s">
        <v>8185</v>
      </c>
      <c r="AL151" s="342">
        <v>0</v>
      </c>
      <c r="AM151" s="342" t="s">
        <v>8186</v>
      </c>
      <c r="AN151" s="342">
        <v>0</v>
      </c>
      <c r="AO151" s="342" t="s">
        <v>8187</v>
      </c>
      <c r="AP151" s="342">
        <v>0</v>
      </c>
      <c r="AQ151" s="347">
        <v>0</v>
      </c>
      <c r="AR151" s="342">
        <v>0</v>
      </c>
      <c r="AS151" s="350"/>
    </row>
    <row r="152" spans="1:45" ht="13.5" hidden="1" customHeight="1">
      <c r="A152" s="304">
        <v>147</v>
      </c>
      <c r="B152" s="342" t="s">
        <v>8180</v>
      </c>
      <c r="C152" s="343" t="s">
        <v>8191</v>
      </c>
      <c r="D152" s="342">
        <v>8171006</v>
      </c>
      <c r="E152" s="343" t="s">
        <v>1022</v>
      </c>
      <c r="F152" s="342" t="s">
        <v>9435</v>
      </c>
      <c r="G152" s="342" t="s">
        <v>8196</v>
      </c>
      <c r="H152" s="342"/>
      <c r="I152" s="342"/>
      <c r="J152" s="342">
        <v>1</v>
      </c>
      <c r="K152" s="349" t="s">
        <v>9436</v>
      </c>
      <c r="L152" s="345" t="s">
        <v>9437</v>
      </c>
      <c r="M152" s="346">
        <v>22029</v>
      </c>
      <c r="N152" s="351">
        <v>45812.724749467598</v>
      </c>
      <c r="O152" s="351"/>
      <c r="P152" s="342">
        <v>43</v>
      </c>
      <c r="Q152" s="342"/>
      <c r="R152" s="342"/>
      <c r="S152" s="342">
        <v>6</v>
      </c>
      <c r="T152" s="342"/>
      <c r="U152" s="357" t="s">
        <v>8198</v>
      </c>
      <c r="V152" s="357" t="s">
        <v>8316</v>
      </c>
      <c r="W152" s="347">
        <v>2</v>
      </c>
      <c r="X152" s="342">
        <v>2</v>
      </c>
      <c r="Y152" s="342">
        <v>1</v>
      </c>
      <c r="Z152" s="342"/>
      <c r="AA152" s="342"/>
      <c r="AB152" s="342"/>
      <c r="AC152" s="342"/>
      <c r="AD152" s="342">
        <f t="shared" si="3"/>
        <v>57</v>
      </c>
      <c r="AE152" s="342" t="s">
        <v>8184</v>
      </c>
      <c r="AF152" s="342">
        <v>0</v>
      </c>
      <c r="AG152" s="342" t="s">
        <v>8184</v>
      </c>
      <c r="AH152" s="342">
        <v>0</v>
      </c>
      <c r="AI152" s="342" t="s">
        <v>8149</v>
      </c>
      <c r="AJ152" s="342">
        <v>57</v>
      </c>
      <c r="AK152" s="342" t="s">
        <v>8185</v>
      </c>
      <c r="AL152" s="342">
        <v>0</v>
      </c>
      <c r="AM152" s="342" t="s">
        <v>8186</v>
      </c>
      <c r="AN152" s="342">
        <v>0</v>
      </c>
      <c r="AO152" s="342" t="s">
        <v>8187</v>
      </c>
      <c r="AP152" s="342">
        <v>0</v>
      </c>
      <c r="AQ152" s="347">
        <v>8</v>
      </c>
      <c r="AR152" s="342">
        <v>5</v>
      </c>
      <c r="AS152" s="353"/>
    </row>
    <row r="153" spans="1:45" ht="13.5" hidden="1" customHeight="1">
      <c r="A153" s="304">
        <v>148</v>
      </c>
      <c r="B153" s="342" t="s">
        <v>8180</v>
      </c>
      <c r="C153" s="343" t="s">
        <v>8191</v>
      </c>
      <c r="D153" s="342">
        <v>8140045</v>
      </c>
      <c r="E153" s="343" t="s">
        <v>1024</v>
      </c>
      <c r="F153" s="342" t="s">
        <v>9465</v>
      </c>
      <c r="G153" s="342" t="s">
        <v>8196</v>
      </c>
      <c r="H153" s="342"/>
      <c r="I153" s="342"/>
      <c r="J153" s="342">
        <v>1</v>
      </c>
      <c r="K153" s="349" t="s">
        <v>9466</v>
      </c>
      <c r="L153" s="345" t="s">
        <v>9467</v>
      </c>
      <c r="M153" s="346">
        <v>7412</v>
      </c>
      <c r="N153" s="351">
        <v>45810.678874791665</v>
      </c>
      <c r="O153" s="351"/>
      <c r="P153" s="342">
        <v>76</v>
      </c>
      <c r="Q153" s="342"/>
      <c r="R153" s="342"/>
      <c r="S153" s="342">
        <v>7</v>
      </c>
      <c r="T153" s="342"/>
      <c r="U153" s="342" t="s">
        <v>2353</v>
      </c>
      <c r="V153" s="342" t="s">
        <v>7855</v>
      </c>
      <c r="W153" s="347">
        <v>2</v>
      </c>
      <c r="X153" s="342">
        <v>2</v>
      </c>
      <c r="Y153" s="342">
        <v>1</v>
      </c>
      <c r="Z153" s="342"/>
      <c r="AA153" s="342"/>
      <c r="AB153" s="342"/>
      <c r="AC153" s="342"/>
      <c r="AD153" s="342">
        <f t="shared" si="3"/>
        <v>69</v>
      </c>
      <c r="AE153" s="342" t="s">
        <v>8184</v>
      </c>
      <c r="AF153" s="342">
        <v>0</v>
      </c>
      <c r="AG153" s="342" t="s">
        <v>8184</v>
      </c>
      <c r="AH153" s="342">
        <v>0</v>
      </c>
      <c r="AI153" s="342" t="s">
        <v>8149</v>
      </c>
      <c r="AJ153" s="342">
        <v>69</v>
      </c>
      <c r="AK153" s="342" t="s">
        <v>8185</v>
      </c>
      <c r="AL153" s="342">
        <v>0</v>
      </c>
      <c r="AM153" s="342" t="s">
        <v>8186</v>
      </c>
      <c r="AN153" s="342">
        <v>0</v>
      </c>
      <c r="AO153" s="342" t="s">
        <v>8187</v>
      </c>
      <c r="AP153" s="342">
        <v>0</v>
      </c>
      <c r="AQ153" s="347">
        <v>12</v>
      </c>
      <c r="AR153" s="342">
        <v>10</v>
      </c>
      <c r="AS153" s="353"/>
    </row>
    <row r="154" spans="1:45" ht="13.5" hidden="1" customHeight="1">
      <c r="A154" s="304">
        <v>149</v>
      </c>
      <c r="B154" s="342" t="s">
        <v>8180</v>
      </c>
      <c r="C154" s="343" t="s">
        <v>8191</v>
      </c>
      <c r="D154" s="342">
        <v>8140120</v>
      </c>
      <c r="E154" s="343" t="s">
        <v>1026</v>
      </c>
      <c r="F154" s="342" t="s">
        <v>9498</v>
      </c>
      <c r="G154" s="342" t="s">
        <v>8196</v>
      </c>
      <c r="H154" s="342"/>
      <c r="I154" s="342"/>
      <c r="J154" s="342">
        <v>1</v>
      </c>
      <c r="K154" s="349" t="s">
        <v>9499</v>
      </c>
      <c r="L154" s="355" t="s">
        <v>9500</v>
      </c>
      <c r="M154" s="346">
        <v>22007</v>
      </c>
      <c r="N154" s="351">
        <v>45812.481918761579</v>
      </c>
      <c r="O154" s="351"/>
      <c r="P154" s="342">
        <v>54</v>
      </c>
      <c r="Q154" s="342"/>
      <c r="R154" s="342"/>
      <c r="S154" s="342">
        <v>7</v>
      </c>
      <c r="T154" s="342"/>
      <c r="U154" s="342" t="s">
        <v>2353</v>
      </c>
      <c r="V154" s="342" t="s">
        <v>7855</v>
      </c>
      <c r="W154" s="347">
        <v>2</v>
      </c>
      <c r="X154" s="342">
        <v>2</v>
      </c>
      <c r="Y154" s="342">
        <v>1</v>
      </c>
      <c r="Z154" s="342"/>
      <c r="AA154" s="342"/>
      <c r="AB154" s="342"/>
      <c r="AC154" s="342"/>
      <c r="AD154" s="342">
        <f t="shared" si="3"/>
        <v>50</v>
      </c>
      <c r="AE154" s="342" t="s">
        <v>8184</v>
      </c>
      <c r="AF154" s="342">
        <v>0</v>
      </c>
      <c r="AG154" s="342" t="s">
        <v>8184</v>
      </c>
      <c r="AH154" s="342">
        <v>4</v>
      </c>
      <c r="AI154" s="342" t="s">
        <v>8149</v>
      </c>
      <c r="AJ154" s="342">
        <v>46</v>
      </c>
      <c r="AK154" s="342" t="s">
        <v>8185</v>
      </c>
      <c r="AL154" s="342">
        <v>0</v>
      </c>
      <c r="AM154" s="342" t="s">
        <v>8186</v>
      </c>
      <c r="AN154" s="342">
        <v>0</v>
      </c>
      <c r="AO154" s="342" t="s">
        <v>8187</v>
      </c>
      <c r="AP154" s="342">
        <v>0</v>
      </c>
      <c r="AQ154" s="347">
        <v>19</v>
      </c>
      <c r="AR154" s="342">
        <v>3</v>
      </c>
      <c r="AS154" s="350"/>
    </row>
    <row r="155" spans="1:45" ht="13.5" hidden="1" customHeight="1">
      <c r="A155" s="304">
        <v>150</v>
      </c>
      <c r="B155" s="342" t="s">
        <v>8180</v>
      </c>
      <c r="C155" s="343" t="s">
        <v>8191</v>
      </c>
      <c r="D155" s="342">
        <v>8171007</v>
      </c>
      <c r="E155" s="343" t="s">
        <v>1028</v>
      </c>
      <c r="F155" s="342" t="s">
        <v>9595</v>
      </c>
      <c r="G155" s="342" t="s">
        <v>8196</v>
      </c>
      <c r="H155" s="342"/>
      <c r="I155" s="342"/>
      <c r="J155" s="342">
        <v>1</v>
      </c>
      <c r="K155" s="349" t="s">
        <v>9596</v>
      </c>
      <c r="L155" s="355" t="s">
        <v>9597</v>
      </c>
      <c r="M155" s="346">
        <v>13311</v>
      </c>
      <c r="N155" s="351">
        <v>45819.438363136578</v>
      </c>
      <c r="O155" s="351"/>
      <c r="P155" s="342">
        <v>77</v>
      </c>
      <c r="Q155" s="342"/>
      <c r="R155" s="342"/>
      <c r="S155" s="342">
        <v>7</v>
      </c>
      <c r="T155" s="342"/>
      <c r="U155" s="342" t="s">
        <v>2353</v>
      </c>
      <c r="V155" s="342" t="s">
        <v>7855</v>
      </c>
      <c r="W155" s="347">
        <v>2</v>
      </c>
      <c r="X155" s="342">
        <v>2</v>
      </c>
      <c r="Y155" s="342">
        <v>1</v>
      </c>
      <c r="Z155" s="342"/>
      <c r="AA155" s="342"/>
      <c r="AB155" s="342"/>
      <c r="AC155" s="342"/>
      <c r="AD155" s="342">
        <f t="shared" si="3"/>
        <v>52</v>
      </c>
      <c r="AE155" s="342" t="s">
        <v>8184</v>
      </c>
      <c r="AF155" s="342">
        <v>0</v>
      </c>
      <c r="AG155" s="342" t="s">
        <v>8184</v>
      </c>
      <c r="AH155" s="342">
        <v>0</v>
      </c>
      <c r="AI155" s="342" t="s">
        <v>8149</v>
      </c>
      <c r="AJ155" s="342">
        <v>52</v>
      </c>
      <c r="AK155" s="342" t="s">
        <v>8185</v>
      </c>
      <c r="AL155" s="342">
        <v>0</v>
      </c>
      <c r="AM155" s="342" t="s">
        <v>8186</v>
      </c>
      <c r="AN155" s="342">
        <v>0</v>
      </c>
      <c r="AO155" s="342" t="s">
        <v>8187</v>
      </c>
      <c r="AP155" s="342">
        <v>0</v>
      </c>
      <c r="AQ155" s="347">
        <v>13</v>
      </c>
      <c r="AR155" s="342">
        <v>8</v>
      </c>
      <c r="AS155" s="353"/>
    </row>
    <row r="156" spans="1:45" ht="13.5" hidden="1" customHeight="1">
      <c r="A156" s="304">
        <v>151</v>
      </c>
      <c r="B156" s="342" t="s">
        <v>8180</v>
      </c>
      <c r="C156" s="343" t="s">
        <v>8191</v>
      </c>
      <c r="D156" s="342">
        <v>8171008</v>
      </c>
      <c r="E156" s="343" t="s">
        <v>1030</v>
      </c>
      <c r="F156" s="342" t="s">
        <v>9843</v>
      </c>
      <c r="G156" s="342" t="s">
        <v>8196</v>
      </c>
      <c r="H156" s="342"/>
      <c r="I156" s="342"/>
      <c r="J156" s="342">
        <v>1</v>
      </c>
      <c r="K156" s="349" t="s">
        <v>9844</v>
      </c>
      <c r="L156" s="345" t="s">
        <v>9845</v>
      </c>
      <c r="M156" s="346">
        <v>21164</v>
      </c>
      <c r="N156" s="351">
        <v>45813.498981469907</v>
      </c>
      <c r="O156" s="351"/>
      <c r="P156" s="342">
        <v>52</v>
      </c>
      <c r="Q156" s="342"/>
      <c r="R156" s="342"/>
      <c r="S156" s="342">
        <v>7</v>
      </c>
      <c r="T156" s="342"/>
      <c r="U156" s="342" t="s">
        <v>2353</v>
      </c>
      <c r="V156" s="342" t="s">
        <v>7855</v>
      </c>
      <c r="W156" s="347">
        <v>2</v>
      </c>
      <c r="X156" s="342">
        <v>2</v>
      </c>
      <c r="Y156" s="342">
        <v>1</v>
      </c>
      <c r="Z156" s="342"/>
      <c r="AA156" s="342"/>
      <c r="AB156" s="342"/>
      <c r="AC156" s="342"/>
      <c r="AD156" s="342">
        <f t="shared" si="3"/>
        <v>67</v>
      </c>
      <c r="AE156" s="342" t="s">
        <v>8184</v>
      </c>
      <c r="AF156" s="342">
        <v>0</v>
      </c>
      <c r="AG156" s="342" t="s">
        <v>8184</v>
      </c>
      <c r="AH156" s="342">
        <v>0</v>
      </c>
      <c r="AI156" s="342" t="s">
        <v>8149</v>
      </c>
      <c r="AJ156" s="342">
        <v>67</v>
      </c>
      <c r="AK156" s="342" t="s">
        <v>8185</v>
      </c>
      <c r="AL156" s="342">
        <v>0</v>
      </c>
      <c r="AM156" s="342" t="s">
        <v>8186</v>
      </c>
      <c r="AN156" s="342">
        <v>0</v>
      </c>
      <c r="AO156" s="342" t="s">
        <v>8187</v>
      </c>
      <c r="AP156" s="342">
        <v>0</v>
      </c>
      <c r="AQ156" s="347">
        <v>5</v>
      </c>
      <c r="AR156" s="342">
        <v>15</v>
      </c>
      <c r="AS156" s="353"/>
    </row>
    <row r="157" spans="1:45" ht="13.5" hidden="1" customHeight="1">
      <c r="A157" s="304">
        <v>152</v>
      </c>
      <c r="B157" s="342" t="s">
        <v>8180</v>
      </c>
      <c r="C157" s="343" t="s">
        <v>8191</v>
      </c>
      <c r="D157" s="342">
        <v>8171030</v>
      </c>
      <c r="E157" s="343" t="s">
        <v>1032</v>
      </c>
      <c r="F157" s="342" t="s">
        <v>9907</v>
      </c>
      <c r="G157" s="342" t="s">
        <v>8196</v>
      </c>
      <c r="H157" s="342"/>
      <c r="I157" s="342"/>
      <c r="J157" s="342">
        <v>1</v>
      </c>
      <c r="K157" s="349" t="s">
        <v>9908</v>
      </c>
      <c r="L157" s="355" t="s">
        <v>9909</v>
      </c>
      <c r="M157" s="346">
        <v>28588</v>
      </c>
      <c r="N157" s="351">
        <v>45819.433538807869</v>
      </c>
      <c r="O157" s="351"/>
      <c r="P157" s="342">
        <v>139</v>
      </c>
      <c r="Q157" s="342"/>
      <c r="R157" s="342"/>
      <c r="S157" s="342">
        <v>10</v>
      </c>
      <c r="T157" s="342"/>
      <c r="U157" s="342" t="s">
        <v>26</v>
      </c>
      <c r="V157" s="342" t="s">
        <v>7855</v>
      </c>
      <c r="W157" s="347">
        <v>2</v>
      </c>
      <c r="X157" s="342">
        <v>2</v>
      </c>
      <c r="Y157" s="342">
        <v>1</v>
      </c>
      <c r="Z157" s="342"/>
      <c r="AA157" s="342"/>
      <c r="AB157" s="342"/>
      <c r="AC157" s="342"/>
      <c r="AD157" s="342">
        <f t="shared" si="3"/>
        <v>125</v>
      </c>
      <c r="AE157" s="342" t="s">
        <v>8184</v>
      </c>
      <c r="AF157" s="342">
        <v>68</v>
      </c>
      <c r="AG157" s="342" t="s">
        <v>8184</v>
      </c>
      <c r="AH157" s="342">
        <v>0</v>
      </c>
      <c r="AI157" s="342" t="s">
        <v>8149</v>
      </c>
      <c r="AJ157" s="342">
        <v>56</v>
      </c>
      <c r="AK157" s="342" t="s">
        <v>8185</v>
      </c>
      <c r="AL157" s="342">
        <v>6</v>
      </c>
      <c r="AM157" s="342" t="s">
        <v>8186</v>
      </c>
      <c r="AN157" s="342">
        <v>0</v>
      </c>
      <c r="AO157" s="342" t="s">
        <v>8187</v>
      </c>
      <c r="AP157" s="342">
        <v>63</v>
      </c>
      <c r="AQ157" s="347">
        <v>32</v>
      </c>
      <c r="AR157" s="342">
        <v>14</v>
      </c>
      <c r="AS157" s="353"/>
    </row>
    <row r="158" spans="1:45" ht="13.5" hidden="1" customHeight="1">
      <c r="A158" s="304">
        <v>153</v>
      </c>
      <c r="B158" s="342" t="s">
        <v>8180</v>
      </c>
      <c r="C158" s="343" t="s">
        <v>8191</v>
      </c>
      <c r="D158" s="342">
        <v>8191016</v>
      </c>
      <c r="E158" s="343" t="s">
        <v>1034</v>
      </c>
      <c r="F158" s="342"/>
      <c r="G158" s="342"/>
      <c r="H158" s="342"/>
      <c r="I158" s="342"/>
      <c r="J158" s="342">
        <v>1</v>
      </c>
      <c r="K158" s="349" t="s">
        <v>9910</v>
      </c>
      <c r="L158" s="355" t="s">
        <v>9911</v>
      </c>
      <c r="M158" s="346">
        <v>33668</v>
      </c>
      <c r="N158" s="342"/>
      <c r="O158" s="342"/>
      <c r="P158" s="342">
        <v>222</v>
      </c>
      <c r="Q158" s="342"/>
      <c r="R158" s="342"/>
      <c r="S158" s="342">
        <v>9</v>
      </c>
      <c r="T158" s="342"/>
      <c r="U158" s="342" t="s">
        <v>26</v>
      </c>
      <c r="V158" s="342" t="s">
        <v>7855</v>
      </c>
      <c r="W158" s="347">
        <v>2</v>
      </c>
      <c r="X158" s="342">
        <v>2</v>
      </c>
      <c r="Y158" s="342">
        <v>1</v>
      </c>
      <c r="Z158" s="342"/>
      <c r="AA158" s="342"/>
      <c r="AB158" s="342"/>
      <c r="AC158" s="342"/>
      <c r="AD158" s="342">
        <f t="shared" si="3"/>
        <v>204</v>
      </c>
      <c r="AE158" s="342" t="s">
        <v>8184</v>
      </c>
      <c r="AF158" s="342">
        <v>41</v>
      </c>
      <c r="AG158" s="342" t="s">
        <v>8184</v>
      </c>
      <c r="AH158" s="342">
        <v>0</v>
      </c>
      <c r="AI158" s="342" t="s">
        <v>8149</v>
      </c>
      <c r="AJ158" s="342">
        <v>204</v>
      </c>
      <c r="AK158" s="342" t="s">
        <v>8185</v>
      </c>
      <c r="AL158" s="342">
        <v>0</v>
      </c>
      <c r="AM158" s="342" t="s">
        <v>8186</v>
      </c>
      <c r="AN158" s="342">
        <v>0</v>
      </c>
      <c r="AO158" s="342" t="s">
        <v>8187</v>
      </c>
      <c r="AP158" s="342">
        <v>0</v>
      </c>
      <c r="AQ158" s="347">
        <v>11</v>
      </c>
      <c r="AR158" s="342">
        <v>5</v>
      </c>
      <c r="AS158" s="350"/>
    </row>
    <row r="159" spans="1:45" ht="13.5" hidden="1" customHeight="1">
      <c r="A159" s="304">
        <v>154</v>
      </c>
      <c r="B159" s="342" t="s">
        <v>8180</v>
      </c>
      <c r="C159" s="343" t="s">
        <v>8271</v>
      </c>
      <c r="D159" s="342">
        <v>8151042</v>
      </c>
      <c r="E159" s="343" t="s">
        <v>1036</v>
      </c>
      <c r="F159" s="342"/>
      <c r="G159" s="342"/>
      <c r="H159" s="342"/>
      <c r="I159" s="342"/>
      <c r="J159" s="342">
        <v>1</v>
      </c>
      <c r="K159" s="349" t="s">
        <v>8272</v>
      </c>
      <c r="L159" s="345" t="s">
        <v>8273</v>
      </c>
      <c r="M159" s="346">
        <v>21285</v>
      </c>
      <c r="N159" s="342"/>
      <c r="O159" s="342"/>
      <c r="P159" s="342">
        <v>612</v>
      </c>
      <c r="Q159" s="342"/>
      <c r="R159" s="342"/>
      <c r="S159" s="342">
        <v>29</v>
      </c>
      <c r="T159" s="342"/>
      <c r="U159" s="342" t="s">
        <v>26</v>
      </c>
      <c r="V159" s="342" t="s">
        <v>35</v>
      </c>
      <c r="W159" s="347">
        <v>3</v>
      </c>
      <c r="X159" s="342">
        <v>2</v>
      </c>
      <c r="Y159" s="342">
        <v>1</v>
      </c>
      <c r="Z159" s="342"/>
      <c r="AA159" s="342"/>
      <c r="AB159" s="342"/>
      <c r="AC159" s="342"/>
      <c r="AD159" s="342">
        <f t="shared" si="3"/>
        <v>235</v>
      </c>
      <c r="AE159" s="342" t="s">
        <v>8184</v>
      </c>
      <c r="AF159" s="342">
        <v>55</v>
      </c>
      <c r="AG159" s="342" t="s">
        <v>8184</v>
      </c>
      <c r="AH159" s="342">
        <v>0</v>
      </c>
      <c r="AI159" s="342" t="s">
        <v>8149</v>
      </c>
      <c r="AJ159" s="342">
        <v>235</v>
      </c>
      <c r="AK159" s="342" t="s">
        <v>8185</v>
      </c>
      <c r="AL159" s="342">
        <v>0</v>
      </c>
      <c r="AM159" s="342" t="s">
        <v>8186</v>
      </c>
      <c r="AN159" s="342">
        <v>0</v>
      </c>
      <c r="AO159" s="342" t="s">
        <v>8187</v>
      </c>
      <c r="AP159" s="342">
        <v>0</v>
      </c>
      <c r="AQ159" s="347">
        <v>9</v>
      </c>
      <c r="AR159" s="342">
        <v>5</v>
      </c>
      <c r="AS159" s="350"/>
    </row>
    <row r="160" spans="1:45" ht="13.5" hidden="1" customHeight="1">
      <c r="A160" s="304">
        <v>155</v>
      </c>
      <c r="B160" s="342" t="s">
        <v>8180</v>
      </c>
      <c r="C160" s="343" t="s">
        <v>8271</v>
      </c>
      <c r="D160" s="342">
        <v>8140086</v>
      </c>
      <c r="E160" s="343" t="s">
        <v>1039</v>
      </c>
      <c r="F160" s="342" t="s">
        <v>8278</v>
      </c>
      <c r="G160" s="342" t="s">
        <v>8196</v>
      </c>
      <c r="H160" s="342"/>
      <c r="I160" s="342"/>
      <c r="J160" s="342">
        <v>1</v>
      </c>
      <c r="K160" s="349" t="s">
        <v>8279</v>
      </c>
      <c r="L160" s="345" t="s">
        <v>8280</v>
      </c>
      <c r="M160" s="346">
        <v>30414</v>
      </c>
      <c r="N160" s="351">
        <v>45812</v>
      </c>
      <c r="O160" s="351"/>
      <c r="P160" s="342">
        <v>61</v>
      </c>
      <c r="Q160" s="342"/>
      <c r="R160" s="342"/>
      <c r="S160" s="342">
        <v>4</v>
      </c>
      <c r="T160" s="342"/>
      <c r="U160" s="342" t="s">
        <v>2353</v>
      </c>
      <c r="V160" s="342" t="s">
        <v>7855</v>
      </c>
      <c r="W160" s="347">
        <v>2</v>
      </c>
      <c r="X160" s="342">
        <v>2</v>
      </c>
      <c r="Y160" s="342">
        <v>1</v>
      </c>
      <c r="Z160" s="342"/>
      <c r="AA160" s="342"/>
      <c r="AB160" s="342"/>
      <c r="AC160" s="342"/>
      <c r="AD160" s="342">
        <f t="shared" si="3"/>
        <v>59</v>
      </c>
      <c r="AE160" s="342" t="s">
        <v>8184</v>
      </c>
      <c r="AF160" s="342">
        <v>25</v>
      </c>
      <c r="AG160" s="342" t="s">
        <v>8184</v>
      </c>
      <c r="AH160" s="342">
        <v>0</v>
      </c>
      <c r="AI160" s="342" t="s">
        <v>8149</v>
      </c>
      <c r="AJ160" s="342">
        <v>59</v>
      </c>
      <c r="AK160" s="342" t="s">
        <v>8185</v>
      </c>
      <c r="AL160" s="342">
        <v>0</v>
      </c>
      <c r="AM160" s="342" t="s">
        <v>8186</v>
      </c>
      <c r="AN160" s="342">
        <v>0</v>
      </c>
      <c r="AO160" s="342" t="s">
        <v>8187</v>
      </c>
      <c r="AP160" s="342">
        <v>0</v>
      </c>
      <c r="AQ160" s="347">
        <v>12</v>
      </c>
      <c r="AR160" s="342">
        <v>8</v>
      </c>
      <c r="AS160" s="353"/>
    </row>
    <row r="161" spans="1:45" ht="13.5" hidden="1" customHeight="1">
      <c r="A161" s="304">
        <v>156</v>
      </c>
      <c r="B161" s="342" t="s">
        <v>8180</v>
      </c>
      <c r="C161" s="343" t="s">
        <v>8271</v>
      </c>
      <c r="D161" s="342">
        <v>8271012</v>
      </c>
      <c r="E161" s="343" t="s">
        <v>1041</v>
      </c>
      <c r="F161" s="342"/>
      <c r="G161" s="342"/>
      <c r="H161" s="342"/>
      <c r="I161" s="342"/>
      <c r="J161" s="342">
        <v>1</v>
      </c>
      <c r="K161" s="349" t="s">
        <v>8281</v>
      </c>
      <c r="L161" s="345" t="s">
        <v>8282</v>
      </c>
      <c r="M161" s="346">
        <v>13312</v>
      </c>
      <c r="N161" s="342"/>
      <c r="O161" s="342"/>
      <c r="P161" s="342">
        <v>81</v>
      </c>
      <c r="Q161" s="342"/>
      <c r="R161" s="342"/>
      <c r="S161" s="342">
        <v>7</v>
      </c>
      <c r="T161" s="342"/>
      <c r="U161" s="342" t="s">
        <v>2353</v>
      </c>
      <c r="V161" s="342" t="s">
        <v>7855</v>
      </c>
      <c r="W161" s="347">
        <v>2</v>
      </c>
      <c r="X161" s="342">
        <v>2</v>
      </c>
      <c r="Y161" s="342">
        <v>1</v>
      </c>
      <c r="Z161" s="342"/>
      <c r="AA161" s="342"/>
      <c r="AB161" s="342"/>
      <c r="AC161" s="342"/>
      <c r="AD161" s="342">
        <f t="shared" si="3"/>
        <v>77</v>
      </c>
      <c r="AE161" s="342" t="s">
        <v>8184</v>
      </c>
      <c r="AF161" s="342">
        <v>0</v>
      </c>
      <c r="AG161" s="342" t="s">
        <v>8184</v>
      </c>
      <c r="AH161" s="342">
        <v>0</v>
      </c>
      <c r="AI161" s="342" t="s">
        <v>8149</v>
      </c>
      <c r="AJ161" s="342">
        <v>77</v>
      </c>
      <c r="AK161" s="342" t="s">
        <v>8185</v>
      </c>
      <c r="AL161" s="342">
        <v>0</v>
      </c>
      <c r="AM161" s="342" t="s">
        <v>8186</v>
      </c>
      <c r="AN161" s="342">
        <v>0</v>
      </c>
      <c r="AO161" s="342" t="s">
        <v>8187</v>
      </c>
      <c r="AP161" s="342">
        <v>0</v>
      </c>
      <c r="AQ161" s="347">
        <v>9</v>
      </c>
      <c r="AR161" s="342">
        <v>17</v>
      </c>
      <c r="AS161" s="350"/>
    </row>
    <row r="162" spans="1:45" ht="13.5" hidden="1" customHeight="1">
      <c r="A162" s="304">
        <v>157</v>
      </c>
      <c r="B162" s="342" t="s">
        <v>8180</v>
      </c>
      <c r="C162" s="343" t="s">
        <v>8271</v>
      </c>
      <c r="D162" s="342">
        <v>8271019</v>
      </c>
      <c r="E162" s="343" t="s">
        <v>1043</v>
      </c>
      <c r="F162" s="342"/>
      <c r="G162" s="342"/>
      <c r="H162" s="342"/>
      <c r="I162" s="342"/>
      <c r="J162" s="342">
        <v>1</v>
      </c>
      <c r="K162" s="349" t="s">
        <v>8293</v>
      </c>
      <c r="L162" s="345" t="s">
        <v>8294</v>
      </c>
      <c r="M162" s="346">
        <v>18171</v>
      </c>
      <c r="N162" s="342"/>
      <c r="O162" s="342"/>
      <c r="P162" s="342">
        <v>52</v>
      </c>
      <c r="Q162" s="342"/>
      <c r="R162" s="342"/>
      <c r="S162" s="342">
        <v>7</v>
      </c>
      <c r="T162" s="342"/>
      <c r="U162" s="342" t="s">
        <v>2353</v>
      </c>
      <c r="V162" s="342" t="s">
        <v>7855</v>
      </c>
      <c r="W162" s="347">
        <v>2</v>
      </c>
      <c r="X162" s="342">
        <v>2</v>
      </c>
      <c r="Y162" s="342">
        <v>1</v>
      </c>
      <c r="Z162" s="342"/>
      <c r="AA162" s="342"/>
      <c r="AB162" s="342"/>
      <c r="AC162" s="342"/>
      <c r="AD162" s="342">
        <f t="shared" si="3"/>
        <v>45</v>
      </c>
      <c r="AE162" s="342" t="s">
        <v>8184</v>
      </c>
      <c r="AF162" s="342">
        <v>0</v>
      </c>
      <c r="AG162" s="342" t="s">
        <v>8184</v>
      </c>
      <c r="AH162" s="342">
        <v>0</v>
      </c>
      <c r="AI162" s="342" t="s">
        <v>8149</v>
      </c>
      <c r="AJ162" s="342">
        <v>45</v>
      </c>
      <c r="AK162" s="342" t="s">
        <v>8185</v>
      </c>
      <c r="AL162" s="342">
        <v>0</v>
      </c>
      <c r="AM162" s="342" t="s">
        <v>8186</v>
      </c>
      <c r="AN162" s="342">
        <v>0</v>
      </c>
      <c r="AO162" s="342" t="s">
        <v>8187</v>
      </c>
      <c r="AP162" s="342">
        <v>0</v>
      </c>
      <c r="AQ162" s="347">
        <v>8</v>
      </c>
      <c r="AR162" s="342">
        <v>2</v>
      </c>
      <c r="AS162" s="350"/>
    </row>
    <row r="163" spans="1:45" ht="13.5" hidden="1" customHeight="1">
      <c r="A163" s="304">
        <v>158</v>
      </c>
      <c r="B163" s="342" t="s">
        <v>8180</v>
      </c>
      <c r="C163" s="343" t="s">
        <v>8271</v>
      </c>
      <c r="D163" s="342">
        <v>8140046</v>
      </c>
      <c r="E163" s="343" t="s">
        <v>1045</v>
      </c>
      <c r="F163" s="342" t="s">
        <v>8457</v>
      </c>
      <c r="G163" s="342" t="s">
        <v>8196</v>
      </c>
      <c r="H163" s="342"/>
      <c r="I163" s="342"/>
      <c r="J163" s="342">
        <v>1</v>
      </c>
      <c r="K163" s="349" t="s">
        <v>8458</v>
      </c>
      <c r="L163" s="345" t="s">
        <v>8459</v>
      </c>
      <c r="M163" s="346">
        <v>14107</v>
      </c>
      <c r="N163" s="351">
        <v>45812</v>
      </c>
      <c r="O163" s="351"/>
      <c r="P163" s="342">
        <v>1577</v>
      </c>
      <c r="Q163" s="342"/>
      <c r="R163" s="342"/>
      <c r="S163" s="342">
        <v>69</v>
      </c>
      <c r="T163" s="342"/>
      <c r="U163" s="342" t="s">
        <v>26</v>
      </c>
      <c r="V163" s="357" t="s">
        <v>8319</v>
      </c>
      <c r="W163" s="347">
        <v>3</v>
      </c>
      <c r="X163" s="342">
        <v>2</v>
      </c>
      <c r="Y163" s="342">
        <v>1</v>
      </c>
      <c r="Z163" s="342"/>
      <c r="AA163" s="342"/>
      <c r="AB163" s="342"/>
      <c r="AC163" s="342"/>
      <c r="AD163" s="342">
        <f t="shared" si="3"/>
        <v>1405</v>
      </c>
      <c r="AE163" s="342" t="s">
        <v>8184</v>
      </c>
      <c r="AF163" s="342">
        <v>90</v>
      </c>
      <c r="AG163" s="342" t="s">
        <v>8184</v>
      </c>
      <c r="AH163" s="342">
        <v>0</v>
      </c>
      <c r="AI163" s="342" t="s">
        <v>8149</v>
      </c>
      <c r="AJ163" s="342">
        <v>761</v>
      </c>
      <c r="AK163" s="342" t="s">
        <v>8185</v>
      </c>
      <c r="AL163" s="342">
        <v>50</v>
      </c>
      <c r="AM163" s="342" t="s">
        <v>8186</v>
      </c>
      <c r="AN163" s="342">
        <v>324</v>
      </c>
      <c r="AO163" s="342" t="s">
        <v>8187</v>
      </c>
      <c r="AP163" s="342">
        <v>270</v>
      </c>
      <c r="AQ163" s="347">
        <v>39</v>
      </c>
      <c r="AR163" s="342">
        <v>11</v>
      </c>
      <c r="AS163" s="353"/>
    </row>
    <row r="164" spans="1:45" ht="13.5" hidden="1" customHeight="1">
      <c r="A164" s="304">
        <v>159</v>
      </c>
      <c r="B164" s="342" t="s">
        <v>8180</v>
      </c>
      <c r="C164" s="343" t="s">
        <v>8271</v>
      </c>
      <c r="D164" s="342">
        <v>8271006</v>
      </c>
      <c r="E164" s="343" t="s">
        <v>1047</v>
      </c>
      <c r="F164" s="342"/>
      <c r="G164" s="342"/>
      <c r="H164" s="342"/>
      <c r="I164" s="342"/>
      <c r="J164" s="342">
        <v>1</v>
      </c>
      <c r="K164" s="349" t="s">
        <v>8525</v>
      </c>
      <c r="L164" s="345" t="s">
        <v>8526</v>
      </c>
      <c r="M164" s="346">
        <v>23165</v>
      </c>
      <c r="N164" s="342"/>
      <c r="O164" s="342"/>
      <c r="P164" s="342">
        <v>122</v>
      </c>
      <c r="Q164" s="342"/>
      <c r="R164" s="342"/>
      <c r="S164" s="342">
        <v>8</v>
      </c>
      <c r="T164" s="342"/>
      <c r="U164" s="357" t="s">
        <v>2353</v>
      </c>
      <c r="V164" s="342" t="s">
        <v>7855</v>
      </c>
      <c r="W164" s="347">
        <v>2</v>
      </c>
      <c r="X164" s="342">
        <v>2</v>
      </c>
      <c r="Y164" s="342">
        <v>1</v>
      </c>
      <c r="Z164" s="342"/>
      <c r="AA164" s="342"/>
      <c r="AB164" s="342"/>
      <c r="AC164" s="342"/>
      <c r="AD164" s="342">
        <f t="shared" si="3"/>
        <v>149</v>
      </c>
      <c r="AE164" s="342" t="s">
        <v>8184</v>
      </c>
      <c r="AF164" s="342">
        <v>20</v>
      </c>
      <c r="AG164" s="342" t="s">
        <v>8184</v>
      </c>
      <c r="AH164" s="342">
        <v>0</v>
      </c>
      <c r="AI164" s="342" t="s">
        <v>8149</v>
      </c>
      <c r="AJ164" s="342">
        <v>149</v>
      </c>
      <c r="AK164" s="342" t="s">
        <v>8185</v>
      </c>
      <c r="AL164" s="342">
        <v>0</v>
      </c>
      <c r="AM164" s="342" t="s">
        <v>8186</v>
      </c>
      <c r="AN164" s="342">
        <v>0</v>
      </c>
      <c r="AO164" s="342" t="s">
        <v>8187</v>
      </c>
      <c r="AP164" s="342">
        <v>0</v>
      </c>
      <c r="AQ164" s="347">
        <v>39</v>
      </c>
      <c r="AR164" s="342">
        <v>14</v>
      </c>
      <c r="AS164" s="350"/>
    </row>
    <row r="165" spans="1:45" ht="13.5" hidden="1" customHeight="1">
      <c r="A165" s="304">
        <v>160</v>
      </c>
      <c r="B165" s="342" t="s">
        <v>8180</v>
      </c>
      <c r="C165" s="343" t="s">
        <v>8271</v>
      </c>
      <c r="D165" s="342">
        <v>8271020</v>
      </c>
      <c r="E165" s="343" t="s">
        <v>1049</v>
      </c>
      <c r="F165" s="342" t="s">
        <v>8527</v>
      </c>
      <c r="G165" s="342" t="s">
        <v>8196</v>
      </c>
      <c r="H165" s="342"/>
      <c r="I165" s="342"/>
      <c r="J165" s="342">
        <v>1</v>
      </c>
      <c r="K165" s="349" t="s">
        <v>8528</v>
      </c>
      <c r="L165" s="355" t="s">
        <v>8529</v>
      </c>
      <c r="M165" s="346">
        <v>22048</v>
      </c>
      <c r="N165" s="351">
        <v>45812</v>
      </c>
      <c r="O165" s="351"/>
      <c r="P165" s="342">
        <v>894</v>
      </c>
      <c r="Q165" s="342"/>
      <c r="R165" s="342"/>
      <c r="S165" s="342">
        <v>31</v>
      </c>
      <c r="T165" s="342"/>
      <c r="U165" s="357" t="s">
        <v>26</v>
      </c>
      <c r="V165" s="357" t="s">
        <v>8325</v>
      </c>
      <c r="W165" s="347">
        <v>3</v>
      </c>
      <c r="X165" s="342">
        <v>2</v>
      </c>
      <c r="Y165" s="342">
        <v>1</v>
      </c>
      <c r="Z165" s="342"/>
      <c r="AA165" s="342"/>
      <c r="AB165" s="342"/>
      <c r="AC165" s="342"/>
      <c r="AD165" s="342">
        <f t="shared" si="3"/>
        <v>307</v>
      </c>
      <c r="AE165" s="342" t="s">
        <v>8184</v>
      </c>
      <c r="AF165" s="342">
        <v>6</v>
      </c>
      <c r="AG165" s="342" t="s">
        <v>8184</v>
      </c>
      <c r="AH165" s="342">
        <v>0</v>
      </c>
      <c r="AI165" s="342" t="s">
        <v>8149</v>
      </c>
      <c r="AJ165" s="342">
        <v>303</v>
      </c>
      <c r="AK165" s="342" t="s">
        <v>8185</v>
      </c>
      <c r="AL165" s="342">
        <v>0</v>
      </c>
      <c r="AM165" s="342" t="s">
        <v>8186</v>
      </c>
      <c r="AN165" s="342">
        <v>0</v>
      </c>
      <c r="AO165" s="342" t="s">
        <v>8187</v>
      </c>
      <c r="AP165" s="342">
        <v>4</v>
      </c>
      <c r="AQ165" s="347">
        <v>6</v>
      </c>
      <c r="AR165" s="342">
        <v>4</v>
      </c>
      <c r="AS165" s="350"/>
    </row>
    <row r="166" spans="1:45" ht="13.5" hidden="1" customHeight="1">
      <c r="A166" s="304">
        <v>161</v>
      </c>
      <c r="B166" s="342" t="s">
        <v>8180</v>
      </c>
      <c r="C166" s="343" t="s">
        <v>8271</v>
      </c>
      <c r="D166" s="342">
        <v>8161031</v>
      </c>
      <c r="E166" s="343" t="s">
        <v>1051</v>
      </c>
      <c r="F166" s="342"/>
      <c r="G166" s="342"/>
      <c r="H166" s="342"/>
      <c r="I166" s="342"/>
      <c r="J166" s="342">
        <v>1</v>
      </c>
      <c r="K166" s="349" t="s">
        <v>8530</v>
      </c>
      <c r="L166" s="350" t="s">
        <v>8531</v>
      </c>
      <c r="M166" s="346">
        <v>44256</v>
      </c>
      <c r="N166" s="342"/>
      <c r="O166" s="342"/>
      <c r="P166" s="342">
        <v>155</v>
      </c>
      <c r="Q166" s="342"/>
      <c r="R166" s="342"/>
      <c r="S166" s="342">
        <v>26</v>
      </c>
      <c r="T166" s="342"/>
      <c r="U166" s="357" t="s">
        <v>2353</v>
      </c>
      <c r="V166" s="357" t="s">
        <v>7855</v>
      </c>
      <c r="W166" s="347">
        <v>2</v>
      </c>
      <c r="X166" s="342">
        <v>2</v>
      </c>
      <c r="Y166" s="342">
        <v>1</v>
      </c>
      <c r="Z166" s="342"/>
      <c r="AA166" s="342"/>
      <c r="AB166" s="342"/>
      <c r="AC166" s="342"/>
      <c r="AD166" s="342">
        <f t="shared" si="3"/>
        <v>44</v>
      </c>
      <c r="AE166" s="342" t="s">
        <v>8184</v>
      </c>
      <c r="AF166" s="342">
        <v>6</v>
      </c>
      <c r="AG166" s="342" t="s">
        <v>8184</v>
      </c>
      <c r="AH166" s="342">
        <v>0</v>
      </c>
      <c r="AI166" s="342" t="s">
        <v>8149</v>
      </c>
      <c r="AJ166" s="342">
        <v>44</v>
      </c>
      <c r="AK166" s="342" t="s">
        <v>8185</v>
      </c>
      <c r="AL166" s="342">
        <v>0</v>
      </c>
      <c r="AM166" s="342" t="s">
        <v>8186</v>
      </c>
      <c r="AN166" s="342">
        <v>0</v>
      </c>
      <c r="AO166" s="342" t="s">
        <v>8187</v>
      </c>
      <c r="AP166" s="342">
        <v>0</v>
      </c>
      <c r="AQ166" s="347">
        <v>0</v>
      </c>
      <c r="AR166" s="342">
        <v>6</v>
      </c>
      <c r="AS166" s="353"/>
    </row>
    <row r="167" spans="1:45" ht="13.5" hidden="1" customHeight="1">
      <c r="A167" s="304">
        <v>162</v>
      </c>
      <c r="B167" s="342" t="s">
        <v>8180</v>
      </c>
      <c r="C167" s="343" t="s">
        <v>8271</v>
      </c>
      <c r="D167" s="342">
        <v>8181023</v>
      </c>
      <c r="E167" s="343" t="s">
        <v>1053</v>
      </c>
      <c r="F167" s="342" t="s">
        <v>8532</v>
      </c>
      <c r="G167" s="342" t="s">
        <v>8196</v>
      </c>
      <c r="H167" s="342"/>
      <c r="I167" s="342"/>
      <c r="J167" s="342">
        <v>1</v>
      </c>
      <c r="K167" s="349" t="s">
        <v>8533</v>
      </c>
      <c r="L167" s="355" t="s">
        <v>8534</v>
      </c>
      <c r="M167" s="346">
        <v>18872</v>
      </c>
      <c r="N167" s="351">
        <v>45812</v>
      </c>
      <c r="O167" s="351"/>
      <c r="P167" s="342">
        <v>587</v>
      </c>
      <c r="Q167" s="342"/>
      <c r="R167" s="342"/>
      <c r="S167" s="342">
        <v>30</v>
      </c>
      <c r="T167" s="342"/>
      <c r="U167" s="357" t="s">
        <v>26</v>
      </c>
      <c r="V167" s="342" t="s">
        <v>7855</v>
      </c>
      <c r="W167" s="347">
        <v>2</v>
      </c>
      <c r="X167" s="342">
        <v>2</v>
      </c>
      <c r="Y167" s="342">
        <v>1</v>
      </c>
      <c r="Z167" s="342"/>
      <c r="AA167" s="342"/>
      <c r="AB167" s="342"/>
      <c r="AC167" s="342"/>
      <c r="AD167" s="342">
        <f t="shared" si="3"/>
        <v>313</v>
      </c>
      <c r="AE167" s="342" t="s">
        <v>8184</v>
      </c>
      <c r="AF167" s="342">
        <v>126</v>
      </c>
      <c r="AG167" s="342" t="s">
        <v>8184</v>
      </c>
      <c r="AH167" s="342">
        <v>0</v>
      </c>
      <c r="AI167" s="342" t="s">
        <v>8149</v>
      </c>
      <c r="AJ167" s="342">
        <v>300</v>
      </c>
      <c r="AK167" s="342" t="s">
        <v>8185</v>
      </c>
      <c r="AL167" s="342">
        <v>0</v>
      </c>
      <c r="AM167" s="342" t="s">
        <v>8186</v>
      </c>
      <c r="AN167" s="342">
        <v>0</v>
      </c>
      <c r="AO167" s="342" t="s">
        <v>8187</v>
      </c>
      <c r="AP167" s="342">
        <v>13</v>
      </c>
      <c r="AQ167" s="347">
        <v>1</v>
      </c>
      <c r="AR167" s="342">
        <v>2</v>
      </c>
      <c r="AS167" s="350"/>
    </row>
    <row r="168" spans="1:45" ht="13.5" hidden="1" customHeight="1">
      <c r="A168" s="304">
        <v>163</v>
      </c>
      <c r="B168" s="342" t="s">
        <v>8180</v>
      </c>
      <c r="C168" s="343" t="s">
        <v>8271</v>
      </c>
      <c r="D168" s="342">
        <v>8181005</v>
      </c>
      <c r="E168" s="343" t="s">
        <v>1055</v>
      </c>
      <c r="F168" s="342"/>
      <c r="G168" s="342"/>
      <c r="H168" s="342"/>
      <c r="I168" s="342"/>
      <c r="J168" s="342">
        <v>1</v>
      </c>
      <c r="K168" s="349" t="s">
        <v>8535</v>
      </c>
      <c r="L168" s="345" t="s">
        <v>8536</v>
      </c>
      <c r="M168" s="346">
        <v>17121</v>
      </c>
      <c r="N168" s="342"/>
      <c r="O168" s="342"/>
      <c r="P168" s="342">
        <v>1004</v>
      </c>
      <c r="Q168" s="342"/>
      <c r="R168" s="342"/>
      <c r="S168" s="342">
        <v>38</v>
      </c>
      <c r="T168" s="342"/>
      <c r="U168" s="342" t="s">
        <v>26</v>
      </c>
      <c r="V168" s="357" t="s">
        <v>8325</v>
      </c>
      <c r="W168" s="347">
        <v>3</v>
      </c>
      <c r="X168" s="342">
        <v>2</v>
      </c>
      <c r="Y168" s="342">
        <v>1</v>
      </c>
      <c r="Z168" s="342"/>
      <c r="AA168" s="342"/>
      <c r="AB168" s="342"/>
      <c r="AC168" s="342"/>
      <c r="AD168" s="342">
        <f t="shared" si="3"/>
        <v>422</v>
      </c>
      <c r="AE168" s="342" t="s">
        <v>8184</v>
      </c>
      <c r="AF168" s="342">
        <v>30</v>
      </c>
      <c r="AG168" s="342" t="s">
        <v>8184</v>
      </c>
      <c r="AH168" s="342">
        <v>0</v>
      </c>
      <c r="AI168" s="342" t="s">
        <v>8149</v>
      </c>
      <c r="AJ168" s="342">
        <v>422</v>
      </c>
      <c r="AK168" s="342" t="s">
        <v>8185</v>
      </c>
      <c r="AL168" s="342">
        <v>0</v>
      </c>
      <c r="AM168" s="342" t="s">
        <v>8186</v>
      </c>
      <c r="AN168" s="342">
        <v>0</v>
      </c>
      <c r="AO168" s="342" t="s">
        <v>8187</v>
      </c>
      <c r="AP168" s="342">
        <v>0</v>
      </c>
      <c r="AQ168" s="347">
        <v>1</v>
      </c>
      <c r="AR168" s="342">
        <v>3</v>
      </c>
      <c r="AS168" s="353"/>
    </row>
    <row r="169" spans="1:45" ht="13.5" hidden="1" customHeight="1">
      <c r="A169" s="304">
        <v>164</v>
      </c>
      <c r="B169" s="342" t="s">
        <v>8180</v>
      </c>
      <c r="C169" s="343" t="s">
        <v>8271</v>
      </c>
      <c r="D169" s="342">
        <v>8181022</v>
      </c>
      <c r="E169" s="343" t="s">
        <v>1057</v>
      </c>
      <c r="F169" s="342"/>
      <c r="G169" s="342"/>
      <c r="H169" s="342"/>
      <c r="I169" s="342"/>
      <c r="J169" s="342">
        <v>1</v>
      </c>
      <c r="K169" s="349" t="s">
        <v>8537</v>
      </c>
      <c r="L169" s="345" t="s">
        <v>8538</v>
      </c>
      <c r="M169" s="346">
        <v>32573</v>
      </c>
      <c r="N169" s="342"/>
      <c r="O169" s="342"/>
      <c r="P169" s="342">
        <v>8</v>
      </c>
      <c r="Q169" s="342"/>
      <c r="R169" s="342"/>
      <c r="S169" s="342">
        <v>3</v>
      </c>
      <c r="T169" s="342"/>
      <c r="U169" s="357" t="s">
        <v>2353</v>
      </c>
      <c r="V169" s="357" t="s">
        <v>7855</v>
      </c>
      <c r="W169" s="347">
        <v>2</v>
      </c>
      <c r="X169" s="342">
        <v>2</v>
      </c>
      <c r="Y169" s="342">
        <v>1</v>
      </c>
      <c r="Z169" s="342"/>
      <c r="AA169" s="342"/>
      <c r="AB169" s="342"/>
      <c r="AC169" s="342"/>
      <c r="AD169" s="342">
        <f t="shared" si="3"/>
        <v>10</v>
      </c>
      <c r="AE169" s="342" t="s">
        <v>8184</v>
      </c>
      <c r="AF169" s="342">
        <v>0</v>
      </c>
      <c r="AG169" s="342" t="s">
        <v>8184</v>
      </c>
      <c r="AH169" s="342">
        <v>0</v>
      </c>
      <c r="AI169" s="342" t="s">
        <v>8149</v>
      </c>
      <c r="AJ169" s="342">
        <v>10</v>
      </c>
      <c r="AK169" s="342" t="s">
        <v>8185</v>
      </c>
      <c r="AL169" s="342">
        <v>0</v>
      </c>
      <c r="AM169" s="342" t="s">
        <v>8186</v>
      </c>
      <c r="AN169" s="342">
        <v>0</v>
      </c>
      <c r="AO169" s="342" t="s">
        <v>8187</v>
      </c>
      <c r="AP169" s="342">
        <v>0</v>
      </c>
      <c r="AQ169" s="347">
        <v>9</v>
      </c>
      <c r="AR169" s="342">
        <v>6</v>
      </c>
      <c r="AS169" s="350"/>
    </row>
    <row r="170" spans="1:45" ht="13.5" hidden="1" customHeight="1">
      <c r="A170" s="304">
        <v>165</v>
      </c>
      <c r="B170" s="342" t="s">
        <v>8180</v>
      </c>
      <c r="C170" s="343" t="s">
        <v>8271</v>
      </c>
      <c r="D170" s="342">
        <v>8222034</v>
      </c>
      <c r="E170" s="343" t="s">
        <v>1059</v>
      </c>
      <c r="F170" s="342"/>
      <c r="G170" s="342"/>
      <c r="H170" s="342"/>
      <c r="I170" s="342"/>
      <c r="J170" s="342">
        <v>1</v>
      </c>
      <c r="K170" s="349" t="s">
        <v>8539</v>
      </c>
      <c r="L170" s="345" t="s">
        <v>8540</v>
      </c>
      <c r="M170" s="346">
        <v>4889</v>
      </c>
      <c r="N170" s="342"/>
      <c r="O170" s="342"/>
      <c r="P170" s="342">
        <v>385</v>
      </c>
      <c r="Q170" s="342"/>
      <c r="R170" s="342"/>
      <c r="S170" s="342">
        <v>22</v>
      </c>
      <c r="T170" s="342"/>
      <c r="U170" s="342" t="s">
        <v>2353</v>
      </c>
      <c r="V170" s="357" t="s">
        <v>8325</v>
      </c>
      <c r="W170" s="347">
        <v>3</v>
      </c>
      <c r="X170" s="342">
        <v>2</v>
      </c>
      <c r="Y170" s="342">
        <v>1</v>
      </c>
      <c r="Z170" s="342"/>
      <c r="AA170" s="342"/>
      <c r="AB170" s="342"/>
      <c r="AC170" s="342"/>
      <c r="AD170" s="342">
        <f t="shared" si="3"/>
        <v>542</v>
      </c>
      <c r="AE170" s="342" t="s">
        <v>8184</v>
      </c>
      <c r="AF170" s="342">
        <v>90</v>
      </c>
      <c r="AG170" s="342" t="s">
        <v>8184</v>
      </c>
      <c r="AH170" s="342">
        <v>0</v>
      </c>
      <c r="AI170" s="342" t="s">
        <v>8149</v>
      </c>
      <c r="AJ170" s="342">
        <v>363</v>
      </c>
      <c r="AK170" s="342" t="s">
        <v>8185</v>
      </c>
      <c r="AL170" s="342">
        <v>89</v>
      </c>
      <c r="AM170" s="342" t="s">
        <v>8186</v>
      </c>
      <c r="AN170" s="342">
        <v>90</v>
      </c>
      <c r="AO170" s="342" t="s">
        <v>8187</v>
      </c>
      <c r="AP170" s="342">
        <v>0</v>
      </c>
      <c r="AQ170" s="347">
        <v>10</v>
      </c>
      <c r="AR170" s="342">
        <v>0</v>
      </c>
      <c r="AS170" s="350"/>
    </row>
    <row r="171" spans="1:45" ht="13.5" hidden="1" customHeight="1">
      <c r="A171" s="304">
        <v>166</v>
      </c>
      <c r="B171" s="342" t="s">
        <v>8180</v>
      </c>
      <c r="C171" s="343" t="s">
        <v>8271</v>
      </c>
      <c r="D171" s="342">
        <v>8151043</v>
      </c>
      <c r="E171" s="343" t="s">
        <v>1061</v>
      </c>
      <c r="F171" s="342" t="s">
        <v>8549</v>
      </c>
      <c r="G171" s="342" t="s">
        <v>8196</v>
      </c>
      <c r="H171" s="342"/>
      <c r="I171" s="342"/>
      <c r="J171" s="342">
        <v>1</v>
      </c>
      <c r="K171" s="349" t="s">
        <v>8550</v>
      </c>
      <c r="L171" s="345" t="s">
        <v>8551</v>
      </c>
      <c r="M171" s="346">
        <v>44256</v>
      </c>
      <c r="N171" s="351">
        <v>45817</v>
      </c>
      <c r="O171" s="351"/>
      <c r="P171" s="342">
        <v>821</v>
      </c>
      <c r="Q171" s="342"/>
      <c r="R171" s="342"/>
      <c r="S171" s="342">
        <v>33</v>
      </c>
      <c r="T171" s="342"/>
      <c r="U171" s="357" t="s">
        <v>2353</v>
      </c>
      <c r="V171" s="357" t="s">
        <v>8325</v>
      </c>
      <c r="W171" s="347">
        <v>3</v>
      </c>
      <c r="X171" s="342">
        <v>2</v>
      </c>
      <c r="Y171" s="342">
        <v>1</v>
      </c>
      <c r="Z171" s="342"/>
      <c r="AA171" s="342"/>
      <c r="AB171" s="342"/>
      <c r="AC171" s="342"/>
      <c r="AD171" s="342">
        <f t="shared" si="3"/>
        <v>259</v>
      </c>
      <c r="AE171" s="342" t="s">
        <v>8184</v>
      </c>
      <c r="AF171" s="342">
        <v>40</v>
      </c>
      <c r="AG171" s="342" t="s">
        <v>8184</v>
      </c>
      <c r="AH171" s="342">
        <v>0</v>
      </c>
      <c r="AI171" s="342" t="s">
        <v>8149</v>
      </c>
      <c r="AJ171" s="342">
        <v>132</v>
      </c>
      <c r="AK171" s="342" t="s">
        <v>8185</v>
      </c>
      <c r="AL171" s="342">
        <v>0</v>
      </c>
      <c r="AM171" s="342" t="s">
        <v>8186</v>
      </c>
      <c r="AN171" s="342">
        <v>97</v>
      </c>
      <c r="AO171" s="342" t="s">
        <v>8187</v>
      </c>
      <c r="AP171" s="342">
        <v>30</v>
      </c>
      <c r="AQ171" s="347">
        <v>1</v>
      </c>
      <c r="AR171" s="342">
        <v>2</v>
      </c>
      <c r="AS171" s="350"/>
    </row>
    <row r="172" spans="1:45" ht="13.5" hidden="1" customHeight="1">
      <c r="A172" s="304">
        <v>167</v>
      </c>
      <c r="B172" s="342" t="s">
        <v>8180</v>
      </c>
      <c r="C172" s="343" t="s">
        <v>8271</v>
      </c>
      <c r="D172" s="342">
        <v>8151044</v>
      </c>
      <c r="E172" s="343" t="s">
        <v>1063</v>
      </c>
      <c r="F172" s="342" t="s">
        <v>8668</v>
      </c>
      <c r="G172" s="342" t="s">
        <v>8196</v>
      </c>
      <c r="H172" s="342"/>
      <c r="I172" s="342"/>
      <c r="J172" s="342">
        <v>1</v>
      </c>
      <c r="K172" s="349" t="s">
        <v>8669</v>
      </c>
      <c r="L172" s="345" t="s">
        <v>8670</v>
      </c>
      <c r="M172" s="346">
        <v>10740</v>
      </c>
      <c r="N172" s="351">
        <v>45812</v>
      </c>
      <c r="O172" s="351"/>
      <c r="P172" s="342">
        <v>38</v>
      </c>
      <c r="Q172" s="342"/>
      <c r="R172" s="342"/>
      <c r="S172" s="342">
        <v>3</v>
      </c>
      <c r="T172" s="342"/>
      <c r="U172" s="357" t="s">
        <v>8203</v>
      </c>
      <c r="V172" s="342" t="s">
        <v>7855</v>
      </c>
      <c r="W172" s="347">
        <v>2</v>
      </c>
      <c r="X172" s="342">
        <v>2</v>
      </c>
      <c r="Y172" s="342">
        <v>1</v>
      </c>
      <c r="Z172" s="342"/>
      <c r="AA172" s="342"/>
      <c r="AB172" s="342"/>
      <c r="AC172" s="342"/>
      <c r="AD172" s="342">
        <f t="shared" si="3"/>
        <v>34</v>
      </c>
      <c r="AE172" s="342" t="s">
        <v>8184</v>
      </c>
      <c r="AF172" s="342">
        <v>7</v>
      </c>
      <c r="AG172" s="342" t="s">
        <v>8184</v>
      </c>
      <c r="AH172" s="342">
        <v>0</v>
      </c>
      <c r="AI172" s="342" t="s">
        <v>8149</v>
      </c>
      <c r="AJ172" s="342">
        <v>34</v>
      </c>
      <c r="AK172" s="342" t="s">
        <v>8185</v>
      </c>
      <c r="AL172" s="342">
        <v>0</v>
      </c>
      <c r="AM172" s="342" t="s">
        <v>8186</v>
      </c>
      <c r="AN172" s="342">
        <v>0</v>
      </c>
      <c r="AO172" s="342" t="s">
        <v>8187</v>
      </c>
      <c r="AP172" s="342">
        <v>0</v>
      </c>
      <c r="AQ172" s="347">
        <v>8</v>
      </c>
      <c r="AR172" s="342">
        <v>3</v>
      </c>
      <c r="AS172" s="353"/>
    </row>
    <row r="173" spans="1:45" ht="13.5" hidden="1" customHeight="1">
      <c r="A173" s="304">
        <v>168</v>
      </c>
      <c r="B173" s="342" t="s">
        <v>8180</v>
      </c>
      <c r="C173" s="343" t="s">
        <v>8271</v>
      </c>
      <c r="D173" s="342">
        <v>8241010</v>
      </c>
      <c r="E173" s="343" t="s">
        <v>1065</v>
      </c>
      <c r="F173" s="342"/>
      <c r="G173" s="342"/>
      <c r="H173" s="342"/>
      <c r="I173" s="342"/>
      <c r="J173" s="342">
        <v>1</v>
      </c>
      <c r="K173" s="349" t="s">
        <v>8671</v>
      </c>
      <c r="L173" s="345" t="s">
        <v>8672</v>
      </c>
      <c r="M173" s="346">
        <v>4262</v>
      </c>
      <c r="N173" s="342"/>
      <c r="O173" s="342"/>
      <c r="P173" s="342">
        <v>37</v>
      </c>
      <c r="Q173" s="342"/>
      <c r="R173" s="342"/>
      <c r="S173" s="342">
        <v>7</v>
      </c>
      <c r="T173" s="342"/>
      <c r="U173" s="357" t="s">
        <v>8198</v>
      </c>
      <c r="V173" s="342" t="s">
        <v>7855</v>
      </c>
      <c r="W173" s="347">
        <v>2</v>
      </c>
      <c r="X173" s="342">
        <v>2</v>
      </c>
      <c r="Y173" s="342">
        <v>1</v>
      </c>
      <c r="Z173" s="342"/>
      <c r="AA173" s="342"/>
      <c r="AB173" s="342"/>
      <c r="AC173" s="342"/>
      <c r="AD173" s="342">
        <f t="shared" si="3"/>
        <v>47</v>
      </c>
      <c r="AE173" s="342" t="s">
        <v>8184</v>
      </c>
      <c r="AF173" s="342">
        <v>0</v>
      </c>
      <c r="AG173" s="342" t="s">
        <v>8184</v>
      </c>
      <c r="AH173" s="342">
        <v>0</v>
      </c>
      <c r="AI173" s="342" t="s">
        <v>8149</v>
      </c>
      <c r="AJ173" s="342">
        <v>47</v>
      </c>
      <c r="AK173" s="342" t="s">
        <v>8185</v>
      </c>
      <c r="AL173" s="342">
        <v>0</v>
      </c>
      <c r="AM173" s="342" t="s">
        <v>8186</v>
      </c>
      <c r="AN173" s="342">
        <v>0</v>
      </c>
      <c r="AO173" s="342" t="s">
        <v>8187</v>
      </c>
      <c r="AP173" s="342">
        <v>0</v>
      </c>
      <c r="AQ173" s="347">
        <v>1</v>
      </c>
      <c r="AR173" s="342">
        <v>4</v>
      </c>
      <c r="AS173" s="353"/>
    </row>
    <row r="174" spans="1:45" ht="13.5" hidden="1" customHeight="1">
      <c r="A174" s="304">
        <v>169</v>
      </c>
      <c r="B174" s="342" t="s">
        <v>8180</v>
      </c>
      <c r="C174" s="343" t="s">
        <v>8271</v>
      </c>
      <c r="D174" s="342">
        <v>8181024</v>
      </c>
      <c r="E174" s="343" t="s">
        <v>1067</v>
      </c>
      <c r="F174" s="342" t="s">
        <v>8816</v>
      </c>
      <c r="G174" s="342" t="s">
        <v>8196</v>
      </c>
      <c r="H174" s="342"/>
      <c r="I174" s="342"/>
      <c r="J174" s="342">
        <v>1</v>
      </c>
      <c r="K174" s="349" t="s">
        <v>8817</v>
      </c>
      <c r="L174" s="345" t="s">
        <v>8818</v>
      </c>
      <c r="M174" s="346">
        <v>20984</v>
      </c>
      <c r="N174" s="351">
        <v>45819.360266319447</v>
      </c>
      <c r="O174" s="351"/>
      <c r="P174" s="342">
        <v>97</v>
      </c>
      <c r="Q174" s="342"/>
      <c r="R174" s="342"/>
      <c r="S174" s="342">
        <v>7</v>
      </c>
      <c r="T174" s="342"/>
      <c r="U174" s="357" t="s">
        <v>8198</v>
      </c>
      <c r="V174" s="357" t="s">
        <v>7855</v>
      </c>
      <c r="W174" s="347">
        <v>2</v>
      </c>
      <c r="X174" s="342">
        <v>2</v>
      </c>
      <c r="Y174" s="342">
        <v>1</v>
      </c>
      <c r="Z174" s="342"/>
      <c r="AA174" s="342"/>
      <c r="AB174" s="342"/>
      <c r="AC174" s="342"/>
      <c r="AD174" s="342">
        <f t="shared" si="3"/>
        <v>58</v>
      </c>
      <c r="AE174" s="342" t="s">
        <v>8184</v>
      </c>
      <c r="AF174" s="342">
        <v>25</v>
      </c>
      <c r="AG174" s="342" t="s">
        <v>8184</v>
      </c>
      <c r="AH174" s="342">
        <v>0</v>
      </c>
      <c r="AI174" s="342" t="s">
        <v>8149</v>
      </c>
      <c r="AJ174" s="342">
        <v>39</v>
      </c>
      <c r="AK174" s="342" t="s">
        <v>8185</v>
      </c>
      <c r="AL174" s="342">
        <v>0</v>
      </c>
      <c r="AM174" s="342" t="s">
        <v>8186</v>
      </c>
      <c r="AN174" s="342">
        <v>0</v>
      </c>
      <c r="AO174" s="342" t="s">
        <v>8187</v>
      </c>
      <c r="AP174" s="342">
        <v>19</v>
      </c>
      <c r="AQ174" s="347">
        <v>14</v>
      </c>
      <c r="AR174" s="342">
        <v>8</v>
      </c>
      <c r="AS174" s="350"/>
    </row>
    <row r="175" spans="1:45" ht="13.5" hidden="1" customHeight="1">
      <c r="A175" s="304">
        <v>170</v>
      </c>
      <c r="B175" s="342" t="s">
        <v>8180</v>
      </c>
      <c r="C175" s="343" t="s">
        <v>8271</v>
      </c>
      <c r="D175" s="342">
        <v>8191028</v>
      </c>
      <c r="E175" s="343" t="s">
        <v>1069</v>
      </c>
      <c r="F175" s="342"/>
      <c r="G175" s="342"/>
      <c r="H175" s="342"/>
      <c r="I175" s="342"/>
      <c r="J175" s="342">
        <v>1</v>
      </c>
      <c r="K175" s="349" t="s">
        <v>8831</v>
      </c>
      <c r="L175" s="345" t="s">
        <v>8832</v>
      </c>
      <c r="M175" s="346">
        <v>13316</v>
      </c>
      <c r="N175" s="342"/>
      <c r="O175" s="342"/>
      <c r="P175" s="342">
        <v>57</v>
      </c>
      <c r="Q175" s="342"/>
      <c r="R175" s="342"/>
      <c r="S175" s="342">
        <v>7</v>
      </c>
      <c r="T175" s="342"/>
      <c r="U175" s="357" t="s">
        <v>8198</v>
      </c>
      <c r="V175" s="342" t="s">
        <v>7855</v>
      </c>
      <c r="W175" s="347">
        <v>2</v>
      </c>
      <c r="X175" s="342">
        <v>2</v>
      </c>
      <c r="Y175" s="342">
        <v>1</v>
      </c>
      <c r="Z175" s="342"/>
      <c r="AA175" s="342"/>
      <c r="AB175" s="342"/>
      <c r="AC175" s="342"/>
      <c r="AD175" s="342">
        <f t="shared" si="3"/>
        <v>142</v>
      </c>
      <c r="AE175" s="342"/>
      <c r="AF175" s="342">
        <v>0</v>
      </c>
      <c r="AG175" s="342"/>
      <c r="AH175" s="342">
        <v>0</v>
      </c>
      <c r="AI175" s="342"/>
      <c r="AJ175" s="342">
        <v>142</v>
      </c>
      <c r="AK175" s="342"/>
      <c r="AL175" s="342">
        <v>0</v>
      </c>
      <c r="AM175" s="342"/>
      <c r="AN175" s="342">
        <v>0</v>
      </c>
      <c r="AO175" s="342"/>
      <c r="AP175" s="342">
        <v>0</v>
      </c>
      <c r="AQ175" s="347">
        <v>8</v>
      </c>
      <c r="AR175" s="342">
        <v>7</v>
      </c>
      <c r="AS175" s="350"/>
    </row>
    <row r="176" spans="1:45" ht="13.5" hidden="1" customHeight="1">
      <c r="A176" s="304">
        <v>171</v>
      </c>
      <c r="B176" s="342" t="s">
        <v>8180</v>
      </c>
      <c r="C176" s="343" t="s">
        <v>8271</v>
      </c>
      <c r="D176" s="342">
        <v>8251009</v>
      </c>
      <c r="E176" s="343" t="s">
        <v>1071</v>
      </c>
      <c r="F176" s="342"/>
      <c r="G176" s="342"/>
      <c r="H176" s="342"/>
      <c r="I176" s="342"/>
      <c r="J176" s="342">
        <v>1</v>
      </c>
      <c r="K176" s="349" t="s">
        <v>8833</v>
      </c>
      <c r="L176" s="345" t="s">
        <v>8834</v>
      </c>
      <c r="M176" s="346">
        <v>18172</v>
      </c>
      <c r="N176" s="342"/>
      <c r="O176" s="342"/>
      <c r="P176" s="342">
        <v>1</v>
      </c>
      <c r="Q176" s="342"/>
      <c r="R176" s="342"/>
      <c r="S176" s="342">
        <v>1</v>
      </c>
      <c r="T176" s="342"/>
      <c r="U176" s="342" t="s">
        <v>2353</v>
      </c>
      <c r="V176" s="342" t="s">
        <v>7855</v>
      </c>
      <c r="W176" s="347">
        <v>1</v>
      </c>
      <c r="X176" s="342">
        <v>2</v>
      </c>
      <c r="Y176" s="342">
        <v>1</v>
      </c>
      <c r="Z176" s="342"/>
      <c r="AA176" s="342"/>
      <c r="AB176" s="342"/>
      <c r="AC176" s="342"/>
      <c r="AD176" s="342">
        <f t="shared" si="3"/>
        <v>6</v>
      </c>
      <c r="AE176" s="342" t="s">
        <v>8184</v>
      </c>
      <c r="AF176" s="342">
        <v>2</v>
      </c>
      <c r="AG176" s="342" t="s">
        <v>8184</v>
      </c>
      <c r="AH176" s="342">
        <v>0</v>
      </c>
      <c r="AI176" s="342" t="s">
        <v>8149</v>
      </c>
      <c r="AJ176" s="342">
        <v>6</v>
      </c>
      <c r="AK176" s="342" t="s">
        <v>8185</v>
      </c>
      <c r="AL176" s="342">
        <v>0</v>
      </c>
      <c r="AM176" s="342" t="s">
        <v>8186</v>
      </c>
      <c r="AN176" s="342">
        <v>0</v>
      </c>
      <c r="AO176" s="342" t="s">
        <v>8187</v>
      </c>
      <c r="AP176" s="342">
        <v>0</v>
      </c>
      <c r="AQ176" s="347">
        <v>0</v>
      </c>
      <c r="AR176" s="342">
        <v>0</v>
      </c>
      <c r="AS176" s="350"/>
    </row>
    <row r="177" spans="1:45" ht="13.5" hidden="1" customHeight="1">
      <c r="A177" s="304">
        <v>172</v>
      </c>
      <c r="B177" s="342" t="s">
        <v>8180</v>
      </c>
      <c r="C177" s="343" t="s">
        <v>8271</v>
      </c>
      <c r="D177" s="342">
        <v>8222036</v>
      </c>
      <c r="E177" s="343" t="s">
        <v>1073</v>
      </c>
      <c r="F177" s="342" t="s">
        <v>8850</v>
      </c>
      <c r="G177" s="342" t="s">
        <v>8196</v>
      </c>
      <c r="H177" s="342"/>
      <c r="I177" s="342"/>
      <c r="J177" s="342">
        <v>1</v>
      </c>
      <c r="K177" s="349" t="s">
        <v>8851</v>
      </c>
      <c r="L177" s="345" t="s">
        <v>8852</v>
      </c>
      <c r="M177" s="346">
        <v>21320</v>
      </c>
      <c r="N177" s="351">
        <v>45813.438497870375</v>
      </c>
      <c r="O177" s="351"/>
      <c r="P177" s="342">
        <v>256</v>
      </c>
      <c r="Q177" s="342"/>
      <c r="R177" s="342"/>
      <c r="S177" s="342">
        <v>15</v>
      </c>
      <c r="T177" s="342"/>
      <c r="U177" s="342" t="s">
        <v>2353</v>
      </c>
      <c r="V177" s="357" t="s">
        <v>35</v>
      </c>
      <c r="W177" s="347">
        <v>3</v>
      </c>
      <c r="X177" s="342">
        <v>2</v>
      </c>
      <c r="Y177" s="342">
        <v>1</v>
      </c>
      <c r="Z177" s="342"/>
      <c r="AA177" s="342"/>
      <c r="AB177" s="342"/>
      <c r="AC177" s="342"/>
      <c r="AD177" s="342">
        <f t="shared" si="3"/>
        <v>200</v>
      </c>
      <c r="AE177" s="342" t="s">
        <v>8184</v>
      </c>
      <c r="AF177" s="342">
        <v>0</v>
      </c>
      <c r="AG177" s="342" t="s">
        <v>8184</v>
      </c>
      <c r="AH177" s="342">
        <v>0</v>
      </c>
      <c r="AI177" s="342" t="s">
        <v>8149</v>
      </c>
      <c r="AJ177" s="342">
        <v>200</v>
      </c>
      <c r="AK177" s="342" t="s">
        <v>8185</v>
      </c>
      <c r="AL177" s="342">
        <v>0</v>
      </c>
      <c r="AM177" s="342" t="s">
        <v>8186</v>
      </c>
      <c r="AN177" s="342">
        <v>0</v>
      </c>
      <c r="AO177" s="342" t="s">
        <v>8187</v>
      </c>
      <c r="AP177" s="342">
        <v>0</v>
      </c>
      <c r="AQ177" s="347">
        <v>0</v>
      </c>
      <c r="AR177" s="342">
        <v>12</v>
      </c>
      <c r="AS177" s="353"/>
    </row>
    <row r="178" spans="1:45" ht="13.5" hidden="1" customHeight="1">
      <c r="A178" s="304">
        <v>173</v>
      </c>
      <c r="B178" s="342" t="s">
        <v>8180</v>
      </c>
      <c r="C178" s="343" t="s">
        <v>8271</v>
      </c>
      <c r="D178" s="342">
        <v>8181014</v>
      </c>
      <c r="E178" s="343" t="s">
        <v>1075</v>
      </c>
      <c r="F178" s="342"/>
      <c r="G178" s="342"/>
      <c r="H178" s="342"/>
      <c r="I178" s="342"/>
      <c r="J178" s="342">
        <v>1</v>
      </c>
      <c r="K178" s="349" t="s">
        <v>8926</v>
      </c>
      <c r="L178" s="355" t="s">
        <v>8927</v>
      </c>
      <c r="M178" s="346">
        <v>27139</v>
      </c>
      <c r="N178" s="342"/>
      <c r="O178" s="342"/>
      <c r="P178" s="342">
        <v>280</v>
      </c>
      <c r="Q178" s="342"/>
      <c r="R178" s="342"/>
      <c r="S178" s="342">
        <v>12</v>
      </c>
      <c r="T178" s="342"/>
      <c r="U178" s="357" t="s">
        <v>8203</v>
      </c>
      <c r="V178" s="342" t="s">
        <v>7855</v>
      </c>
      <c r="W178" s="347">
        <v>2</v>
      </c>
      <c r="X178" s="342">
        <v>2</v>
      </c>
      <c r="Y178" s="342">
        <v>1</v>
      </c>
      <c r="Z178" s="342"/>
      <c r="AA178" s="342"/>
      <c r="AB178" s="342"/>
      <c r="AC178" s="342"/>
      <c r="AD178" s="342">
        <f t="shared" si="3"/>
        <v>385</v>
      </c>
      <c r="AE178" s="342" t="s">
        <v>8184</v>
      </c>
      <c r="AF178" s="342">
        <v>0</v>
      </c>
      <c r="AG178" s="342" t="s">
        <v>8184</v>
      </c>
      <c r="AH178" s="342">
        <v>0</v>
      </c>
      <c r="AI178" s="342" t="s">
        <v>8149</v>
      </c>
      <c r="AJ178" s="342">
        <v>40</v>
      </c>
      <c r="AK178" s="342" t="s">
        <v>8185</v>
      </c>
      <c r="AL178" s="342">
        <v>43</v>
      </c>
      <c r="AM178" s="342" t="s">
        <v>8186</v>
      </c>
      <c r="AN178" s="342">
        <v>242</v>
      </c>
      <c r="AO178" s="342" t="s">
        <v>8187</v>
      </c>
      <c r="AP178" s="342">
        <v>60</v>
      </c>
      <c r="AQ178" s="347">
        <v>17</v>
      </c>
      <c r="AR178" s="342">
        <v>14</v>
      </c>
      <c r="AS178" s="353"/>
    </row>
    <row r="179" spans="1:45" ht="13.5" hidden="1" customHeight="1">
      <c r="A179" s="304">
        <v>174</v>
      </c>
      <c r="B179" s="342" t="s">
        <v>8180</v>
      </c>
      <c r="C179" s="343" t="s">
        <v>8271</v>
      </c>
      <c r="D179" s="342">
        <v>8181026</v>
      </c>
      <c r="E179" s="343" t="s">
        <v>1077</v>
      </c>
      <c r="F179" s="342"/>
      <c r="G179" s="342"/>
      <c r="H179" s="342"/>
      <c r="I179" s="342"/>
      <c r="J179" s="342">
        <v>1</v>
      </c>
      <c r="K179" s="349" t="s">
        <v>8928</v>
      </c>
      <c r="L179" s="345" t="s">
        <v>8929</v>
      </c>
      <c r="M179" s="346">
        <v>21280</v>
      </c>
      <c r="N179" s="342"/>
      <c r="O179" s="342"/>
      <c r="P179" s="342">
        <v>119</v>
      </c>
      <c r="Q179" s="342"/>
      <c r="R179" s="342"/>
      <c r="S179" s="342">
        <v>6</v>
      </c>
      <c r="T179" s="342"/>
      <c r="U179" s="342" t="s">
        <v>26</v>
      </c>
      <c r="V179" s="342" t="s">
        <v>7855</v>
      </c>
      <c r="W179" s="347">
        <v>2</v>
      </c>
      <c r="X179" s="342">
        <v>2</v>
      </c>
      <c r="Y179" s="342">
        <v>1</v>
      </c>
      <c r="Z179" s="342"/>
      <c r="AA179" s="342"/>
      <c r="AB179" s="342"/>
      <c r="AC179" s="342"/>
      <c r="AD179" s="342">
        <f t="shared" si="3"/>
        <v>81</v>
      </c>
      <c r="AE179" s="342" t="s">
        <v>8184</v>
      </c>
      <c r="AF179" s="342">
        <v>0</v>
      </c>
      <c r="AG179" s="342" t="s">
        <v>8184</v>
      </c>
      <c r="AH179" s="342">
        <v>0</v>
      </c>
      <c r="AI179" s="342" t="s">
        <v>8149</v>
      </c>
      <c r="AJ179" s="342">
        <v>81</v>
      </c>
      <c r="AK179" s="342" t="s">
        <v>8185</v>
      </c>
      <c r="AL179" s="342">
        <v>0</v>
      </c>
      <c r="AM179" s="342" t="s">
        <v>8186</v>
      </c>
      <c r="AN179" s="342">
        <v>0</v>
      </c>
      <c r="AO179" s="342" t="s">
        <v>8187</v>
      </c>
      <c r="AP179" s="342">
        <v>0</v>
      </c>
      <c r="AQ179" s="347">
        <v>13</v>
      </c>
      <c r="AR179" s="342">
        <v>9</v>
      </c>
      <c r="AS179" s="350"/>
    </row>
    <row r="180" spans="1:45" ht="13.5" hidden="1" customHeight="1">
      <c r="A180" s="304">
        <v>175</v>
      </c>
      <c r="B180" s="342" t="s">
        <v>8180</v>
      </c>
      <c r="C180" s="343" t="s">
        <v>8271</v>
      </c>
      <c r="D180" s="342">
        <v>8140390</v>
      </c>
      <c r="E180" s="343" t="s">
        <v>1079</v>
      </c>
      <c r="F180" s="342"/>
      <c r="G180" s="342"/>
      <c r="H180" s="342"/>
      <c r="I180" s="342"/>
      <c r="J180" s="342">
        <v>1</v>
      </c>
      <c r="K180" s="349" t="s">
        <v>8935</v>
      </c>
      <c r="L180" s="345" t="s">
        <v>8936</v>
      </c>
      <c r="M180" s="346">
        <v>25642</v>
      </c>
      <c r="N180" s="342"/>
      <c r="O180" s="342"/>
      <c r="P180" s="342">
        <v>577</v>
      </c>
      <c r="Q180" s="342"/>
      <c r="R180" s="342"/>
      <c r="S180" s="342">
        <v>27</v>
      </c>
      <c r="T180" s="342"/>
      <c r="U180" s="357" t="s">
        <v>8198</v>
      </c>
      <c r="V180" s="357" t="s">
        <v>35</v>
      </c>
      <c r="W180" s="347">
        <v>3</v>
      </c>
      <c r="X180" s="342">
        <v>2</v>
      </c>
      <c r="Y180" s="342">
        <v>1</v>
      </c>
      <c r="Z180" s="342"/>
      <c r="AA180" s="342"/>
      <c r="AB180" s="342"/>
      <c r="AC180" s="342"/>
      <c r="AD180" s="342">
        <f t="shared" si="3"/>
        <v>327</v>
      </c>
      <c r="AE180" s="342" t="s">
        <v>8184</v>
      </c>
      <c r="AF180" s="342">
        <v>0</v>
      </c>
      <c r="AG180" s="342" t="s">
        <v>8184</v>
      </c>
      <c r="AH180" s="342">
        <v>0</v>
      </c>
      <c r="AI180" s="342" t="s">
        <v>8149</v>
      </c>
      <c r="AJ180" s="342">
        <v>322</v>
      </c>
      <c r="AK180" s="342" t="s">
        <v>8185</v>
      </c>
      <c r="AL180" s="342">
        <v>5</v>
      </c>
      <c r="AM180" s="342" t="s">
        <v>8186</v>
      </c>
      <c r="AN180" s="342">
        <v>0</v>
      </c>
      <c r="AO180" s="342" t="s">
        <v>8187</v>
      </c>
      <c r="AP180" s="342">
        <v>0</v>
      </c>
      <c r="AQ180" s="347">
        <v>10</v>
      </c>
      <c r="AR180" s="342">
        <v>2</v>
      </c>
      <c r="AS180" s="350"/>
    </row>
    <row r="181" spans="1:45" ht="13.5" hidden="1" customHeight="1">
      <c r="A181" s="304">
        <v>176</v>
      </c>
      <c r="B181" s="342" t="s">
        <v>8180</v>
      </c>
      <c r="C181" s="343" t="s">
        <v>8271</v>
      </c>
      <c r="D181" s="342">
        <v>8161032</v>
      </c>
      <c r="E181" s="343" t="s">
        <v>1081</v>
      </c>
      <c r="F181" s="342" t="s">
        <v>8960</v>
      </c>
      <c r="G181" s="342" t="s">
        <v>8196</v>
      </c>
      <c r="H181" s="342"/>
      <c r="I181" s="342"/>
      <c r="J181" s="342">
        <v>1</v>
      </c>
      <c r="K181" s="349" t="s">
        <v>8961</v>
      </c>
      <c r="L181" s="345" t="s">
        <v>8962</v>
      </c>
      <c r="M181" s="346">
        <v>20546</v>
      </c>
      <c r="N181" s="351">
        <v>45812.369891932874</v>
      </c>
      <c r="O181" s="351"/>
      <c r="P181" s="342">
        <v>94</v>
      </c>
      <c r="Q181" s="342"/>
      <c r="R181" s="342"/>
      <c r="S181" s="342">
        <v>6</v>
      </c>
      <c r="T181" s="342"/>
      <c r="U181" s="360" t="s">
        <v>8703</v>
      </c>
      <c r="V181" s="342" t="s">
        <v>7855</v>
      </c>
      <c r="W181" s="347">
        <v>2</v>
      </c>
      <c r="X181" s="342">
        <v>2</v>
      </c>
      <c r="Y181" s="342">
        <v>1</v>
      </c>
      <c r="Z181" s="342"/>
      <c r="AA181" s="342"/>
      <c r="AB181" s="342"/>
      <c r="AC181" s="342"/>
      <c r="AD181" s="342">
        <f t="shared" si="3"/>
        <v>80</v>
      </c>
      <c r="AE181" s="342" t="s">
        <v>8184</v>
      </c>
      <c r="AF181" s="342">
        <v>20</v>
      </c>
      <c r="AG181" s="342" t="s">
        <v>8184</v>
      </c>
      <c r="AH181" s="342">
        <v>0</v>
      </c>
      <c r="AI181" s="342" t="s">
        <v>8149</v>
      </c>
      <c r="AJ181" s="342">
        <v>80</v>
      </c>
      <c r="AK181" s="342" t="s">
        <v>8185</v>
      </c>
      <c r="AL181" s="342">
        <v>0</v>
      </c>
      <c r="AM181" s="342" t="s">
        <v>8186</v>
      </c>
      <c r="AN181" s="342">
        <v>0</v>
      </c>
      <c r="AO181" s="342" t="s">
        <v>8187</v>
      </c>
      <c r="AP181" s="342">
        <v>0</v>
      </c>
      <c r="AQ181" s="347">
        <v>8</v>
      </c>
      <c r="AR181" s="342">
        <v>8</v>
      </c>
      <c r="AS181" s="353"/>
    </row>
    <row r="182" spans="1:45" ht="13.5" hidden="1" customHeight="1">
      <c r="A182" s="304">
        <v>177</v>
      </c>
      <c r="B182" s="342" t="s">
        <v>8180</v>
      </c>
      <c r="C182" s="343" t="s">
        <v>8271</v>
      </c>
      <c r="D182" s="342">
        <v>8241015</v>
      </c>
      <c r="E182" s="343" t="s">
        <v>1083</v>
      </c>
      <c r="F182" s="342" t="s">
        <v>8963</v>
      </c>
      <c r="G182" s="342" t="s">
        <v>8196</v>
      </c>
      <c r="H182" s="342"/>
      <c r="I182" s="342"/>
      <c r="J182" s="342">
        <v>1</v>
      </c>
      <c r="K182" s="349" t="s">
        <v>8964</v>
      </c>
      <c r="L182" s="345" t="s">
        <v>8965</v>
      </c>
      <c r="M182" s="346">
        <v>8885</v>
      </c>
      <c r="N182" s="351">
        <v>45812.623675219904</v>
      </c>
      <c r="O182" s="351"/>
      <c r="P182" s="342">
        <v>84</v>
      </c>
      <c r="Q182" s="342"/>
      <c r="R182" s="342"/>
      <c r="S182" s="342">
        <v>8</v>
      </c>
      <c r="T182" s="342"/>
      <c r="U182" s="342" t="s">
        <v>2353</v>
      </c>
      <c r="V182" s="342" t="s">
        <v>7855</v>
      </c>
      <c r="W182" s="347">
        <v>2</v>
      </c>
      <c r="X182" s="342">
        <v>2</v>
      </c>
      <c r="Y182" s="342">
        <v>1</v>
      </c>
      <c r="Z182" s="342"/>
      <c r="AA182" s="342"/>
      <c r="AB182" s="342"/>
      <c r="AC182" s="342"/>
      <c r="AD182" s="342">
        <f t="shared" si="3"/>
        <v>117</v>
      </c>
      <c r="AE182" s="342" t="s">
        <v>8184</v>
      </c>
      <c r="AF182" s="342">
        <v>21</v>
      </c>
      <c r="AG182" s="342" t="s">
        <v>8184</v>
      </c>
      <c r="AH182" s="342">
        <v>0</v>
      </c>
      <c r="AI182" s="342" t="s">
        <v>8149</v>
      </c>
      <c r="AJ182" s="342">
        <v>117</v>
      </c>
      <c r="AK182" s="342" t="s">
        <v>8185</v>
      </c>
      <c r="AL182" s="342">
        <v>0</v>
      </c>
      <c r="AM182" s="342" t="s">
        <v>8186</v>
      </c>
      <c r="AN182" s="342">
        <v>0</v>
      </c>
      <c r="AO182" s="342" t="s">
        <v>8187</v>
      </c>
      <c r="AP182" s="342">
        <v>0</v>
      </c>
      <c r="AQ182" s="347">
        <v>7</v>
      </c>
      <c r="AR182" s="342">
        <v>5</v>
      </c>
      <c r="AS182" s="353"/>
    </row>
    <row r="183" spans="1:45" ht="13.5" hidden="1" customHeight="1">
      <c r="A183" s="304">
        <v>178</v>
      </c>
      <c r="B183" s="342" t="s">
        <v>8180</v>
      </c>
      <c r="C183" s="343" t="s">
        <v>8271</v>
      </c>
      <c r="D183" s="342">
        <v>8241016</v>
      </c>
      <c r="E183" s="343" t="s">
        <v>1085</v>
      </c>
      <c r="F183" s="342" t="s">
        <v>8996</v>
      </c>
      <c r="G183" s="342" t="s">
        <v>8196</v>
      </c>
      <c r="H183" s="342"/>
      <c r="I183" s="342"/>
      <c r="J183" s="342">
        <v>1</v>
      </c>
      <c r="K183" s="349" t="s">
        <v>8997</v>
      </c>
      <c r="L183" s="345" t="s">
        <v>8998</v>
      </c>
      <c r="M183" s="346">
        <v>15008</v>
      </c>
      <c r="N183" s="351">
        <v>45810.645909074075</v>
      </c>
      <c r="O183" s="351"/>
      <c r="P183" s="342">
        <v>98</v>
      </c>
      <c r="Q183" s="342"/>
      <c r="R183" s="342"/>
      <c r="S183" s="342">
        <v>7</v>
      </c>
      <c r="T183" s="342"/>
      <c r="U183" s="342" t="s">
        <v>2353</v>
      </c>
      <c r="V183" s="342" t="s">
        <v>7855</v>
      </c>
      <c r="W183" s="347">
        <v>2</v>
      </c>
      <c r="X183" s="342">
        <v>2</v>
      </c>
      <c r="Y183" s="342">
        <v>1</v>
      </c>
      <c r="Z183" s="342"/>
      <c r="AA183" s="342"/>
      <c r="AB183" s="342"/>
      <c r="AC183" s="342"/>
      <c r="AD183" s="342">
        <f t="shared" si="3"/>
        <v>78</v>
      </c>
      <c r="AE183" s="342" t="s">
        <v>8184</v>
      </c>
      <c r="AF183" s="342">
        <v>0</v>
      </c>
      <c r="AG183" s="342" t="s">
        <v>8184</v>
      </c>
      <c r="AH183" s="342">
        <v>0</v>
      </c>
      <c r="AI183" s="342" t="s">
        <v>8149</v>
      </c>
      <c r="AJ183" s="342">
        <v>78</v>
      </c>
      <c r="AK183" s="342" t="s">
        <v>8185</v>
      </c>
      <c r="AL183" s="342">
        <v>0</v>
      </c>
      <c r="AM183" s="342" t="s">
        <v>8186</v>
      </c>
      <c r="AN183" s="342">
        <v>0</v>
      </c>
      <c r="AO183" s="342" t="s">
        <v>8187</v>
      </c>
      <c r="AP183" s="342">
        <v>0</v>
      </c>
      <c r="AQ183" s="347">
        <v>7</v>
      </c>
      <c r="AR183" s="342">
        <v>4</v>
      </c>
      <c r="AS183" s="353"/>
    </row>
    <row r="184" spans="1:45" ht="13.5" hidden="1" customHeight="1">
      <c r="A184" s="304">
        <v>179</v>
      </c>
      <c r="B184" s="342" t="s">
        <v>8180</v>
      </c>
      <c r="C184" s="343" t="s">
        <v>8271</v>
      </c>
      <c r="D184" s="342">
        <v>8140048</v>
      </c>
      <c r="E184" s="343" t="s">
        <v>1087</v>
      </c>
      <c r="F184" s="342" t="s">
        <v>8284</v>
      </c>
      <c r="G184" s="342" t="s">
        <v>8196</v>
      </c>
      <c r="H184" s="342"/>
      <c r="I184" s="342"/>
      <c r="J184" s="342">
        <v>1</v>
      </c>
      <c r="K184" s="349" t="s">
        <v>9049</v>
      </c>
      <c r="L184" s="345" t="s">
        <v>9050</v>
      </c>
      <c r="M184" s="346">
        <v>29651</v>
      </c>
      <c r="N184" s="351">
        <v>45813.381375289347</v>
      </c>
      <c r="O184" s="351"/>
      <c r="P184" s="342">
        <v>202</v>
      </c>
      <c r="Q184" s="342"/>
      <c r="R184" s="342"/>
      <c r="S184" s="342">
        <v>11</v>
      </c>
      <c r="T184" s="342"/>
      <c r="U184" s="342" t="s">
        <v>26</v>
      </c>
      <c r="V184" s="342" t="s">
        <v>7855</v>
      </c>
      <c r="W184" s="347">
        <v>2</v>
      </c>
      <c r="X184" s="342">
        <v>2</v>
      </c>
      <c r="Y184" s="342">
        <v>1</v>
      </c>
      <c r="Z184" s="342"/>
      <c r="AA184" s="342"/>
      <c r="AB184" s="342"/>
      <c r="AC184" s="342"/>
      <c r="AD184" s="342">
        <f t="shared" si="3"/>
        <v>106</v>
      </c>
      <c r="AE184" s="342" t="s">
        <v>8184</v>
      </c>
      <c r="AF184" s="342">
        <v>0</v>
      </c>
      <c r="AG184" s="342" t="s">
        <v>8184</v>
      </c>
      <c r="AH184" s="342">
        <v>0</v>
      </c>
      <c r="AI184" s="342" t="s">
        <v>8149</v>
      </c>
      <c r="AJ184" s="342">
        <v>106</v>
      </c>
      <c r="AK184" s="342" t="s">
        <v>8185</v>
      </c>
      <c r="AL184" s="342">
        <v>0</v>
      </c>
      <c r="AM184" s="342" t="s">
        <v>8186</v>
      </c>
      <c r="AN184" s="342">
        <v>0</v>
      </c>
      <c r="AO184" s="342" t="s">
        <v>8187</v>
      </c>
      <c r="AP184" s="342">
        <v>0</v>
      </c>
      <c r="AQ184" s="347">
        <v>0</v>
      </c>
      <c r="AR184" s="342">
        <v>0</v>
      </c>
      <c r="AS184" s="353"/>
    </row>
    <row r="185" spans="1:45" ht="13.5" hidden="1" customHeight="1">
      <c r="A185" s="304">
        <v>180</v>
      </c>
      <c r="B185" s="342" t="s">
        <v>8180</v>
      </c>
      <c r="C185" s="343" t="s">
        <v>8271</v>
      </c>
      <c r="D185" s="342">
        <v>8281005</v>
      </c>
      <c r="E185" s="343" t="s">
        <v>1089</v>
      </c>
      <c r="F185" s="342" t="s">
        <v>9051</v>
      </c>
      <c r="G185" s="342" t="s">
        <v>8196</v>
      </c>
      <c r="H185" s="342"/>
      <c r="I185" s="342"/>
      <c r="J185" s="342">
        <v>1</v>
      </c>
      <c r="K185" s="349" t="s">
        <v>9052</v>
      </c>
      <c r="L185" s="345" t="s">
        <v>9053</v>
      </c>
      <c r="M185" s="346">
        <v>8522</v>
      </c>
      <c r="N185" s="351">
        <v>45812.423439421298</v>
      </c>
      <c r="O185" s="351"/>
      <c r="P185" s="342">
        <v>89</v>
      </c>
      <c r="Q185" s="342"/>
      <c r="R185" s="342"/>
      <c r="S185" s="342">
        <v>8</v>
      </c>
      <c r="T185" s="342"/>
      <c r="U185" s="342" t="s">
        <v>2353</v>
      </c>
      <c r="V185" s="342" t="s">
        <v>7855</v>
      </c>
      <c r="W185" s="347">
        <v>2</v>
      </c>
      <c r="X185" s="342">
        <v>2</v>
      </c>
      <c r="Y185" s="342">
        <v>1</v>
      </c>
      <c r="Z185" s="342"/>
      <c r="AA185" s="342"/>
      <c r="AB185" s="342"/>
      <c r="AC185" s="342"/>
      <c r="AD185" s="342">
        <f t="shared" si="3"/>
        <v>147</v>
      </c>
      <c r="AE185" s="342" t="s">
        <v>8184</v>
      </c>
      <c r="AF185" s="342">
        <v>0</v>
      </c>
      <c r="AG185" s="342" t="s">
        <v>8184</v>
      </c>
      <c r="AH185" s="342">
        <v>0</v>
      </c>
      <c r="AI185" s="342" t="s">
        <v>8149</v>
      </c>
      <c r="AJ185" s="342">
        <v>147</v>
      </c>
      <c r="AK185" s="342" t="s">
        <v>8185</v>
      </c>
      <c r="AL185" s="342">
        <v>0</v>
      </c>
      <c r="AM185" s="342" t="s">
        <v>8186</v>
      </c>
      <c r="AN185" s="342">
        <v>0</v>
      </c>
      <c r="AO185" s="342" t="s">
        <v>8187</v>
      </c>
      <c r="AP185" s="342">
        <v>0</v>
      </c>
      <c r="AQ185" s="347">
        <v>0</v>
      </c>
      <c r="AR185" s="342">
        <v>3</v>
      </c>
      <c r="AS185" s="353"/>
    </row>
    <row r="186" spans="1:45" ht="13.5" hidden="1" customHeight="1">
      <c r="A186" s="304">
        <v>181</v>
      </c>
      <c r="B186" s="342" t="s">
        <v>8180</v>
      </c>
      <c r="C186" s="343" t="s">
        <v>8271</v>
      </c>
      <c r="D186" s="342">
        <v>8291006</v>
      </c>
      <c r="E186" s="343" t="s">
        <v>1091</v>
      </c>
      <c r="F186" s="342" t="s">
        <v>9057</v>
      </c>
      <c r="G186" s="342" t="s">
        <v>8196</v>
      </c>
      <c r="H186" s="342"/>
      <c r="I186" s="342"/>
      <c r="J186" s="342">
        <v>1</v>
      </c>
      <c r="K186" s="349" t="s">
        <v>9058</v>
      </c>
      <c r="L186" s="355" t="s">
        <v>9059</v>
      </c>
      <c r="M186" s="346">
        <v>27824</v>
      </c>
      <c r="N186" s="351">
        <v>45813.357430995369</v>
      </c>
      <c r="O186" s="351"/>
      <c r="P186" s="342">
        <v>621</v>
      </c>
      <c r="Q186" s="342"/>
      <c r="R186" s="342"/>
      <c r="S186" s="342">
        <v>20</v>
      </c>
      <c r="T186" s="342"/>
      <c r="U186" s="342" t="s">
        <v>26</v>
      </c>
      <c r="V186" s="342" t="s">
        <v>7855</v>
      </c>
      <c r="W186" s="347">
        <v>2</v>
      </c>
      <c r="X186" s="342">
        <v>2</v>
      </c>
      <c r="Y186" s="342">
        <v>1</v>
      </c>
      <c r="Z186" s="342"/>
      <c r="AA186" s="342"/>
      <c r="AB186" s="342"/>
      <c r="AC186" s="342"/>
      <c r="AD186" s="342">
        <f t="shared" si="3"/>
        <v>419</v>
      </c>
      <c r="AE186" s="342" t="s">
        <v>8184</v>
      </c>
      <c r="AF186" s="342">
        <v>43</v>
      </c>
      <c r="AG186" s="342" t="s">
        <v>8184</v>
      </c>
      <c r="AH186" s="342">
        <v>0</v>
      </c>
      <c r="AI186" s="342" t="s">
        <v>8149</v>
      </c>
      <c r="AJ186" s="342">
        <v>30</v>
      </c>
      <c r="AK186" s="342" t="s">
        <v>8185</v>
      </c>
      <c r="AL186" s="342">
        <v>0</v>
      </c>
      <c r="AM186" s="342" t="s">
        <v>8186</v>
      </c>
      <c r="AN186" s="342">
        <v>199</v>
      </c>
      <c r="AO186" s="342" t="s">
        <v>8187</v>
      </c>
      <c r="AP186" s="342">
        <v>190</v>
      </c>
      <c r="AQ186" s="347">
        <v>4</v>
      </c>
      <c r="AR186" s="342">
        <v>2</v>
      </c>
      <c r="AS186" s="353"/>
    </row>
    <row r="187" spans="1:45" ht="13.5" hidden="1" customHeight="1">
      <c r="A187" s="304">
        <v>182</v>
      </c>
      <c r="B187" s="342" t="s">
        <v>8180</v>
      </c>
      <c r="C187" s="343" t="s">
        <v>8271</v>
      </c>
      <c r="D187" s="342">
        <v>8291027</v>
      </c>
      <c r="E187" s="343" t="s">
        <v>1093</v>
      </c>
      <c r="F187" s="342"/>
      <c r="G187" s="342"/>
      <c r="H187" s="342"/>
      <c r="I187" s="342"/>
      <c r="J187" s="342">
        <v>1</v>
      </c>
      <c r="K187" s="349" t="s">
        <v>9060</v>
      </c>
      <c r="L187" s="345" t="s">
        <v>9059</v>
      </c>
      <c r="M187" s="346">
        <v>18408</v>
      </c>
      <c r="N187" s="342"/>
      <c r="O187" s="342"/>
      <c r="P187" s="342">
        <v>941</v>
      </c>
      <c r="Q187" s="342"/>
      <c r="R187" s="342"/>
      <c r="S187" s="342">
        <v>36</v>
      </c>
      <c r="T187" s="342"/>
      <c r="U187" s="342" t="s">
        <v>2353</v>
      </c>
      <c r="V187" s="342" t="s">
        <v>35</v>
      </c>
      <c r="W187" s="347">
        <v>3</v>
      </c>
      <c r="X187" s="342">
        <v>2</v>
      </c>
      <c r="Y187" s="342">
        <v>1</v>
      </c>
      <c r="Z187" s="342"/>
      <c r="AA187" s="342"/>
      <c r="AB187" s="342"/>
      <c r="AC187" s="342"/>
      <c r="AD187" s="342">
        <f t="shared" si="3"/>
        <v>960</v>
      </c>
      <c r="AE187" s="342" t="s">
        <v>8184</v>
      </c>
      <c r="AF187" s="342">
        <v>0</v>
      </c>
      <c r="AG187" s="342" t="s">
        <v>8184</v>
      </c>
      <c r="AH187" s="342">
        <v>0</v>
      </c>
      <c r="AI187" s="342" t="s">
        <v>8149</v>
      </c>
      <c r="AJ187" s="342">
        <v>910</v>
      </c>
      <c r="AK187" s="342" t="s">
        <v>8185</v>
      </c>
      <c r="AL187" s="342">
        <v>0</v>
      </c>
      <c r="AM187" s="342" t="s">
        <v>8186</v>
      </c>
      <c r="AN187" s="342">
        <v>0</v>
      </c>
      <c r="AO187" s="342" t="s">
        <v>8187</v>
      </c>
      <c r="AP187" s="342">
        <v>50</v>
      </c>
      <c r="AQ187" s="347">
        <v>7</v>
      </c>
      <c r="AR187" s="342">
        <v>2</v>
      </c>
      <c r="AS187" s="350"/>
    </row>
    <row r="188" spans="1:45" ht="13.5" hidden="1" customHeight="1">
      <c r="A188" s="304">
        <v>183</v>
      </c>
      <c r="B188" s="342" t="s">
        <v>8180</v>
      </c>
      <c r="C188" s="343" t="s">
        <v>8271</v>
      </c>
      <c r="D188" s="342">
        <v>8191029</v>
      </c>
      <c r="E188" s="343" t="s">
        <v>1095</v>
      </c>
      <c r="F188" s="342"/>
      <c r="G188" s="342"/>
      <c r="H188" s="342"/>
      <c r="I188" s="342"/>
      <c r="J188" s="342">
        <v>1</v>
      </c>
      <c r="K188" s="349" t="s">
        <v>9061</v>
      </c>
      <c r="L188" s="345" t="s">
        <v>9062</v>
      </c>
      <c r="M188" s="346">
        <v>7580</v>
      </c>
      <c r="N188" s="342"/>
      <c r="O188" s="342"/>
      <c r="P188" s="342">
        <v>168</v>
      </c>
      <c r="Q188" s="342"/>
      <c r="R188" s="342"/>
      <c r="S188" s="342">
        <v>12</v>
      </c>
      <c r="T188" s="342"/>
      <c r="U188" s="342" t="s">
        <v>2353</v>
      </c>
      <c r="V188" s="342" t="s">
        <v>7855</v>
      </c>
      <c r="W188" s="347">
        <v>2</v>
      </c>
      <c r="X188" s="342">
        <v>2</v>
      </c>
      <c r="Y188" s="342">
        <v>1</v>
      </c>
      <c r="Z188" s="342"/>
      <c r="AA188" s="342"/>
      <c r="AB188" s="342"/>
      <c r="AC188" s="342"/>
      <c r="AD188" s="342">
        <f t="shared" si="3"/>
        <v>130</v>
      </c>
      <c r="AE188" s="342" t="s">
        <v>8184</v>
      </c>
      <c r="AF188" s="342">
        <v>26</v>
      </c>
      <c r="AG188" s="342" t="s">
        <v>8184</v>
      </c>
      <c r="AH188" s="342">
        <v>0</v>
      </c>
      <c r="AI188" s="342" t="s">
        <v>8149</v>
      </c>
      <c r="AJ188" s="342">
        <v>80</v>
      </c>
      <c r="AK188" s="342" t="s">
        <v>8185</v>
      </c>
      <c r="AL188" s="342">
        <v>25</v>
      </c>
      <c r="AM188" s="342" t="s">
        <v>8186</v>
      </c>
      <c r="AN188" s="342">
        <v>0</v>
      </c>
      <c r="AO188" s="342" t="s">
        <v>8187</v>
      </c>
      <c r="AP188" s="342">
        <v>25</v>
      </c>
      <c r="AQ188" s="347">
        <v>2</v>
      </c>
      <c r="AR188" s="342">
        <v>5</v>
      </c>
      <c r="AS188" s="350"/>
    </row>
    <row r="189" spans="1:45" ht="13.5" hidden="1" customHeight="1">
      <c r="A189" s="304">
        <v>184</v>
      </c>
      <c r="B189" s="342" t="s">
        <v>8180</v>
      </c>
      <c r="C189" s="343" t="s">
        <v>8271</v>
      </c>
      <c r="D189" s="342">
        <v>8171019</v>
      </c>
      <c r="E189" s="343" t="s">
        <v>1097</v>
      </c>
      <c r="F189" s="342"/>
      <c r="G189" s="342"/>
      <c r="H189" s="342"/>
      <c r="I189" s="342"/>
      <c r="J189" s="342">
        <v>1</v>
      </c>
      <c r="K189" s="349" t="s">
        <v>9076</v>
      </c>
      <c r="L189" s="345" t="s">
        <v>9077</v>
      </c>
      <c r="M189" s="346">
        <v>45352</v>
      </c>
      <c r="N189" s="342"/>
      <c r="O189" s="342"/>
      <c r="P189" s="342">
        <v>557</v>
      </c>
      <c r="Q189" s="342"/>
      <c r="R189" s="342"/>
      <c r="S189" s="342">
        <v>24</v>
      </c>
      <c r="T189" s="342"/>
      <c r="U189" s="342" t="s">
        <v>26</v>
      </c>
      <c r="V189" s="342" t="s">
        <v>7855</v>
      </c>
      <c r="W189" s="347">
        <v>1</v>
      </c>
      <c r="X189" s="342">
        <v>2</v>
      </c>
      <c r="Y189" s="342">
        <v>1</v>
      </c>
      <c r="Z189" s="342"/>
      <c r="AA189" s="342"/>
      <c r="AB189" s="342"/>
      <c r="AC189" s="342"/>
      <c r="AD189" s="342">
        <f t="shared" si="3"/>
        <v>311</v>
      </c>
      <c r="AE189" s="342" t="s">
        <v>8184</v>
      </c>
      <c r="AF189" s="342">
        <v>0</v>
      </c>
      <c r="AG189" s="342" t="s">
        <v>8184</v>
      </c>
      <c r="AH189" s="342">
        <v>0</v>
      </c>
      <c r="AI189" s="342" t="s">
        <v>8149</v>
      </c>
      <c r="AJ189" s="342">
        <v>311</v>
      </c>
      <c r="AK189" s="342" t="s">
        <v>8185</v>
      </c>
      <c r="AL189" s="342">
        <v>0</v>
      </c>
      <c r="AM189" s="342" t="s">
        <v>8186</v>
      </c>
      <c r="AN189" s="342">
        <v>0</v>
      </c>
      <c r="AO189" s="342" t="s">
        <v>8187</v>
      </c>
      <c r="AP189" s="342">
        <v>0</v>
      </c>
      <c r="AQ189" s="347">
        <v>48</v>
      </c>
      <c r="AR189" s="342">
        <v>28</v>
      </c>
      <c r="AS189" s="350"/>
    </row>
    <row r="190" spans="1:45" ht="13.5" hidden="1" customHeight="1">
      <c r="A190" s="304">
        <v>185</v>
      </c>
      <c r="B190" s="342" t="s">
        <v>8180</v>
      </c>
      <c r="C190" s="343" t="s">
        <v>8271</v>
      </c>
      <c r="D190" s="342">
        <v>8181150</v>
      </c>
      <c r="E190" s="343" t="s">
        <v>1099</v>
      </c>
      <c r="F190" s="342" t="s">
        <v>9078</v>
      </c>
      <c r="G190" s="342" t="s">
        <v>8196</v>
      </c>
      <c r="H190" s="342"/>
      <c r="I190" s="342"/>
      <c r="J190" s="342">
        <v>1</v>
      </c>
      <c r="K190" s="349" t="s">
        <v>9079</v>
      </c>
      <c r="L190" s="345" t="s">
        <v>9080</v>
      </c>
      <c r="M190" s="346">
        <v>45352</v>
      </c>
      <c r="N190" s="351">
        <v>45812.355034652777</v>
      </c>
      <c r="O190" s="351"/>
      <c r="P190" s="342">
        <v>1056</v>
      </c>
      <c r="Q190" s="342"/>
      <c r="R190" s="342"/>
      <c r="S190" s="342">
        <v>43</v>
      </c>
      <c r="T190" s="342"/>
      <c r="U190" s="342" t="s">
        <v>26</v>
      </c>
      <c r="V190" s="342" t="s">
        <v>35</v>
      </c>
      <c r="W190" s="347">
        <v>2</v>
      </c>
      <c r="X190" s="342">
        <v>2</v>
      </c>
      <c r="Y190" s="342">
        <v>1</v>
      </c>
      <c r="Z190" s="342"/>
      <c r="AA190" s="342"/>
      <c r="AB190" s="342"/>
      <c r="AC190" s="342"/>
      <c r="AD190" s="342">
        <f t="shared" si="3"/>
        <v>424</v>
      </c>
      <c r="AE190" s="342" t="s">
        <v>8184</v>
      </c>
      <c r="AF190" s="342">
        <v>17</v>
      </c>
      <c r="AG190" s="342" t="s">
        <v>8184</v>
      </c>
      <c r="AH190" s="342">
        <v>0</v>
      </c>
      <c r="AI190" s="342" t="s">
        <v>8149</v>
      </c>
      <c r="AJ190" s="342">
        <v>376</v>
      </c>
      <c r="AK190" s="342" t="s">
        <v>8185</v>
      </c>
      <c r="AL190" s="342">
        <v>30</v>
      </c>
      <c r="AM190" s="342" t="s">
        <v>8186</v>
      </c>
      <c r="AN190" s="342">
        <v>0</v>
      </c>
      <c r="AO190" s="342" t="s">
        <v>8187</v>
      </c>
      <c r="AP190" s="342">
        <v>18</v>
      </c>
      <c r="AQ190" s="347">
        <v>30</v>
      </c>
      <c r="AR190" s="342">
        <v>16</v>
      </c>
      <c r="AS190" s="353"/>
    </row>
    <row r="191" spans="1:45" ht="13.5" hidden="1" customHeight="1">
      <c r="A191" s="304">
        <v>186</v>
      </c>
      <c r="B191" s="342" t="s">
        <v>8180</v>
      </c>
      <c r="C191" s="343" t="s">
        <v>8271</v>
      </c>
      <c r="D191" s="342">
        <v>8181064</v>
      </c>
      <c r="E191" s="343" t="s">
        <v>1101</v>
      </c>
      <c r="F191" s="342" t="s">
        <v>9083</v>
      </c>
      <c r="G191" s="342" t="s">
        <v>8196</v>
      </c>
      <c r="H191" s="342"/>
      <c r="I191" s="342"/>
      <c r="J191" s="342">
        <v>1</v>
      </c>
      <c r="K191" s="349" t="s">
        <v>9084</v>
      </c>
      <c r="L191" s="345" t="s">
        <v>9085</v>
      </c>
      <c r="M191" s="346">
        <v>28924</v>
      </c>
      <c r="N191" s="351">
        <v>45819.472450462963</v>
      </c>
      <c r="O191" s="351"/>
      <c r="P191" s="342">
        <v>39</v>
      </c>
      <c r="Q191" s="342"/>
      <c r="R191" s="342"/>
      <c r="S191" s="342">
        <v>3</v>
      </c>
      <c r="T191" s="342"/>
      <c r="U191" s="342" t="s">
        <v>2353</v>
      </c>
      <c r="V191" s="342" t="s">
        <v>7855</v>
      </c>
      <c r="W191" s="347">
        <v>2</v>
      </c>
      <c r="X191" s="342">
        <v>2</v>
      </c>
      <c r="Y191" s="342">
        <v>1</v>
      </c>
      <c r="Z191" s="342"/>
      <c r="AA191" s="342"/>
      <c r="AB191" s="342"/>
      <c r="AC191" s="342"/>
      <c r="AD191" s="342">
        <f t="shared" si="3"/>
        <v>50</v>
      </c>
      <c r="AE191" s="342" t="s">
        <v>8184</v>
      </c>
      <c r="AF191" s="342">
        <v>13</v>
      </c>
      <c r="AG191" s="342" t="s">
        <v>8184</v>
      </c>
      <c r="AH191" s="342">
        <v>0</v>
      </c>
      <c r="AI191" s="342" t="s">
        <v>8149</v>
      </c>
      <c r="AJ191" s="342">
        <v>50</v>
      </c>
      <c r="AK191" s="342" t="s">
        <v>8185</v>
      </c>
      <c r="AL191" s="342">
        <v>0</v>
      </c>
      <c r="AM191" s="342" t="s">
        <v>8186</v>
      </c>
      <c r="AN191" s="342">
        <v>0</v>
      </c>
      <c r="AO191" s="342" t="s">
        <v>8187</v>
      </c>
      <c r="AP191" s="342">
        <v>0</v>
      </c>
      <c r="AQ191" s="347">
        <v>52</v>
      </c>
      <c r="AR191" s="342">
        <v>36</v>
      </c>
      <c r="AS191" s="353"/>
    </row>
    <row r="192" spans="1:45" ht="13.5" hidden="1" customHeight="1">
      <c r="A192" s="304">
        <v>187</v>
      </c>
      <c r="B192" s="342" t="s">
        <v>8180</v>
      </c>
      <c r="C192" s="343" t="s">
        <v>8271</v>
      </c>
      <c r="D192" s="342">
        <v>8181177</v>
      </c>
      <c r="E192" s="343" t="s">
        <v>1103</v>
      </c>
      <c r="F192" s="342"/>
      <c r="G192" s="342"/>
      <c r="H192" s="342"/>
      <c r="I192" s="342"/>
      <c r="J192" s="342">
        <v>1</v>
      </c>
      <c r="K192" s="349" t="s">
        <v>9086</v>
      </c>
      <c r="L192" s="345" t="s">
        <v>9087</v>
      </c>
      <c r="M192" s="346">
        <v>11871</v>
      </c>
      <c r="N192" s="342"/>
      <c r="O192" s="342"/>
      <c r="P192" s="342">
        <v>64</v>
      </c>
      <c r="Q192" s="342"/>
      <c r="R192" s="342"/>
      <c r="S192" s="342">
        <v>7</v>
      </c>
      <c r="T192" s="342"/>
      <c r="U192" s="342" t="s">
        <v>2353</v>
      </c>
      <c r="V192" s="342" t="s">
        <v>7855</v>
      </c>
      <c r="W192" s="347">
        <v>2</v>
      </c>
      <c r="X192" s="342">
        <v>2</v>
      </c>
      <c r="Y192" s="342">
        <v>1</v>
      </c>
      <c r="Z192" s="342"/>
      <c r="AA192" s="342"/>
      <c r="AB192" s="342"/>
      <c r="AC192" s="342"/>
      <c r="AD192" s="342">
        <f t="shared" si="3"/>
        <v>111</v>
      </c>
      <c r="AE192" s="342" t="s">
        <v>8184</v>
      </c>
      <c r="AF192" s="342">
        <v>0</v>
      </c>
      <c r="AG192" s="342" t="s">
        <v>8184</v>
      </c>
      <c r="AH192" s="342">
        <v>0</v>
      </c>
      <c r="AI192" s="342" t="s">
        <v>8149</v>
      </c>
      <c r="AJ192" s="342">
        <v>111</v>
      </c>
      <c r="AK192" s="342" t="s">
        <v>8185</v>
      </c>
      <c r="AL192" s="342">
        <v>0</v>
      </c>
      <c r="AM192" s="342" t="s">
        <v>8186</v>
      </c>
      <c r="AN192" s="342">
        <v>0</v>
      </c>
      <c r="AO192" s="342" t="s">
        <v>8187</v>
      </c>
      <c r="AP192" s="342">
        <v>0</v>
      </c>
      <c r="AQ192" s="347">
        <v>59</v>
      </c>
      <c r="AR192" s="342">
        <v>0</v>
      </c>
      <c r="AS192" s="350"/>
    </row>
    <row r="193" spans="1:45" ht="13.5" hidden="1" customHeight="1">
      <c r="A193" s="304">
        <v>188</v>
      </c>
      <c r="B193" s="342" t="s">
        <v>8180</v>
      </c>
      <c r="C193" s="343" t="s">
        <v>8271</v>
      </c>
      <c r="D193" s="342">
        <v>8281017</v>
      </c>
      <c r="E193" s="343" t="s">
        <v>1105</v>
      </c>
      <c r="F193" s="342" t="s">
        <v>9141</v>
      </c>
      <c r="G193" s="342" t="s">
        <v>8196</v>
      </c>
      <c r="H193" s="342"/>
      <c r="I193" s="342"/>
      <c r="J193" s="342">
        <v>1</v>
      </c>
      <c r="K193" s="349" t="s">
        <v>9142</v>
      </c>
      <c r="L193" s="345" t="s">
        <v>9143</v>
      </c>
      <c r="M193" s="346">
        <v>13784</v>
      </c>
      <c r="N193" s="351">
        <v>45812.561345590279</v>
      </c>
      <c r="O193" s="351"/>
      <c r="P193" s="342">
        <v>34</v>
      </c>
      <c r="Q193" s="342"/>
      <c r="R193" s="342"/>
      <c r="S193" s="342">
        <v>6</v>
      </c>
      <c r="T193" s="342"/>
      <c r="U193" s="342" t="s">
        <v>2353</v>
      </c>
      <c r="V193" s="342" t="s">
        <v>7855</v>
      </c>
      <c r="W193" s="347">
        <v>2</v>
      </c>
      <c r="X193" s="342">
        <v>2</v>
      </c>
      <c r="Y193" s="342">
        <v>1</v>
      </c>
      <c r="Z193" s="342"/>
      <c r="AA193" s="342"/>
      <c r="AB193" s="342"/>
      <c r="AC193" s="342"/>
      <c r="AD193" s="342">
        <f t="shared" si="3"/>
        <v>49</v>
      </c>
      <c r="AE193" s="342" t="s">
        <v>8184</v>
      </c>
      <c r="AF193" s="342">
        <v>26</v>
      </c>
      <c r="AG193" s="342" t="s">
        <v>8184</v>
      </c>
      <c r="AH193" s="342">
        <v>0</v>
      </c>
      <c r="AI193" s="342" t="s">
        <v>8149</v>
      </c>
      <c r="AJ193" s="342">
        <v>8</v>
      </c>
      <c r="AK193" s="342" t="s">
        <v>8185</v>
      </c>
      <c r="AL193" s="342">
        <v>41</v>
      </c>
      <c r="AM193" s="342" t="s">
        <v>8186</v>
      </c>
      <c r="AN193" s="342">
        <v>0</v>
      </c>
      <c r="AO193" s="342" t="s">
        <v>8187</v>
      </c>
      <c r="AP193" s="342">
        <v>0</v>
      </c>
      <c r="AQ193" s="347">
        <v>0</v>
      </c>
      <c r="AR193" s="342">
        <v>4</v>
      </c>
      <c r="AS193" s="353"/>
    </row>
    <row r="194" spans="1:45" ht="13.5" hidden="1" customHeight="1">
      <c r="A194" s="304">
        <v>189</v>
      </c>
      <c r="B194" s="342" t="s">
        <v>8180</v>
      </c>
      <c r="C194" s="343" t="s">
        <v>8271</v>
      </c>
      <c r="D194" s="342">
        <v>8251015</v>
      </c>
      <c r="E194" s="343" t="s">
        <v>1107</v>
      </c>
      <c r="F194" s="342" t="s">
        <v>9144</v>
      </c>
      <c r="G194" s="342" t="s">
        <v>8196</v>
      </c>
      <c r="H194" s="342"/>
      <c r="I194" s="342"/>
      <c r="J194" s="342">
        <v>1</v>
      </c>
      <c r="K194" s="349" t="s">
        <v>9145</v>
      </c>
      <c r="L194" s="355" t="s">
        <v>9146</v>
      </c>
      <c r="M194" s="346">
        <v>26659</v>
      </c>
      <c r="N194" s="351">
        <v>45812.634054942129</v>
      </c>
      <c r="O194" s="351"/>
      <c r="P194" s="342">
        <v>670</v>
      </c>
      <c r="Q194" s="342"/>
      <c r="R194" s="342"/>
      <c r="S194" s="342">
        <v>23</v>
      </c>
      <c r="T194" s="342"/>
      <c r="U194" s="342" t="s">
        <v>26</v>
      </c>
      <c r="V194" s="342" t="s">
        <v>35</v>
      </c>
      <c r="W194" s="347">
        <v>3</v>
      </c>
      <c r="X194" s="342">
        <v>2</v>
      </c>
      <c r="Y194" s="342">
        <v>1</v>
      </c>
      <c r="Z194" s="342"/>
      <c r="AA194" s="342"/>
      <c r="AB194" s="342"/>
      <c r="AC194" s="342"/>
      <c r="AD194" s="342">
        <f t="shared" si="3"/>
        <v>719</v>
      </c>
      <c r="AE194" s="342" t="s">
        <v>8184</v>
      </c>
      <c r="AF194" s="342">
        <v>0</v>
      </c>
      <c r="AG194" s="342" t="s">
        <v>8184</v>
      </c>
      <c r="AH194" s="342">
        <v>0</v>
      </c>
      <c r="AI194" s="342" t="s">
        <v>8149</v>
      </c>
      <c r="AJ194" s="342">
        <v>58</v>
      </c>
      <c r="AK194" s="342" t="s">
        <v>8185</v>
      </c>
      <c r="AL194" s="342">
        <v>0</v>
      </c>
      <c r="AM194" s="342" t="s">
        <v>8186</v>
      </c>
      <c r="AN194" s="342">
        <v>661</v>
      </c>
      <c r="AO194" s="342" t="s">
        <v>8187</v>
      </c>
      <c r="AP194" s="342">
        <v>0</v>
      </c>
      <c r="AQ194" s="347">
        <v>12</v>
      </c>
      <c r="AR194" s="342">
        <v>0</v>
      </c>
      <c r="AS194" s="353"/>
    </row>
    <row r="195" spans="1:45" ht="13.5" hidden="1" customHeight="1">
      <c r="A195" s="304">
        <v>190</v>
      </c>
      <c r="B195" s="342" t="s">
        <v>8180</v>
      </c>
      <c r="C195" s="343" t="s">
        <v>8271</v>
      </c>
      <c r="D195" s="342">
        <v>8140049</v>
      </c>
      <c r="E195" s="343" t="s">
        <v>1109</v>
      </c>
      <c r="F195" s="342" t="s">
        <v>9147</v>
      </c>
      <c r="G195" s="342" t="s">
        <v>8196</v>
      </c>
      <c r="H195" s="342"/>
      <c r="I195" s="342"/>
      <c r="J195" s="342">
        <v>1</v>
      </c>
      <c r="K195" s="349" t="s">
        <v>9148</v>
      </c>
      <c r="L195" s="345" t="s">
        <v>9149</v>
      </c>
      <c r="M195" s="346">
        <v>23188</v>
      </c>
      <c r="N195" s="351">
        <v>45812.561647222217</v>
      </c>
      <c r="O195" s="351"/>
      <c r="P195" s="342">
        <v>639</v>
      </c>
      <c r="Q195" s="342"/>
      <c r="R195" s="342"/>
      <c r="S195" s="342">
        <v>24</v>
      </c>
      <c r="T195" s="342"/>
      <c r="U195" s="342" t="s">
        <v>26</v>
      </c>
      <c r="V195" s="342" t="s">
        <v>35</v>
      </c>
      <c r="W195" s="347">
        <v>3</v>
      </c>
      <c r="X195" s="342">
        <v>2</v>
      </c>
      <c r="Y195" s="342">
        <v>1</v>
      </c>
      <c r="Z195" s="342"/>
      <c r="AA195" s="342"/>
      <c r="AB195" s="342"/>
      <c r="AC195" s="342"/>
      <c r="AD195" s="342">
        <f t="shared" si="3"/>
        <v>572</v>
      </c>
      <c r="AE195" s="342" t="s">
        <v>8184</v>
      </c>
      <c r="AF195" s="342">
        <v>83</v>
      </c>
      <c r="AG195" s="342" t="s">
        <v>8184</v>
      </c>
      <c r="AH195" s="342">
        <v>0</v>
      </c>
      <c r="AI195" s="342" t="s">
        <v>8149</v>
      </c>
      <c r="AJ195" s="342">
        <v>549</v>
      </c>
      <c r="AK195" s="342" t="s">
        <v>8185</v>
      </c>
      <c r="AL195" s="342">
        <v>0</v>
      </c>
      <c r="AM195" s="342" t="s">
        <v>8186</v>
      </c>
      <c r="AN195" s="342">
        <v>0</v>
      </c>
      <c r="AO195" s="342" t="s">
        <v>8187</v>
      </c>
      <c r="AP195" s="342">
        <v>23</v>
      </c>
      <c r="AQ195" s="347">
        <v>22</v>
      </c>
      <c r="AR195" s="342">
        <v>3</v>
      </c>
      <c r="AS195" s="353"/>
    </row>
    <row r="196" spans="1:45" ht="13.5" hidden="1" customHeight="1">
      <c r="A196" s="304">
        <v>191</v>
      </c>
      <c r="B196" s="342" t="s">
        <v>8180</v>
      </c>
      <c r="C196" s="343" t="s">
        <v>8271</v>
      </c>
      <c r="D196" s="342">
        <v>8151011</v>
      </c>
      <c r="E196" s="343" t="s">
        <v>1111</v>
      </c>
      <c r="F196" s="342" t="s">
        <v>9150</v>
      </c>
      <c r="G196" s="342" t="s">
        <v>8196</v>
      </c>
      <c r="H196" s="342"/>
      <c r="I196" s="342"/>
      <c r="J196" s="342">
        <v>1</v>
      </c>
      <c r="K196" s="349" t="s">
        <v>9151</v>
      </c>
      <c r="L196" s="345" t="s">
        <v>9152</v>
      </c>
      <c r="M196" s="346">
        <v>8280</v>
      </c>
      <c r="N196" s="351">
        <v>45817.327314942129</v>
      </c>
      <c r="O196" s="351"/>
      <c r="P196" s="342">
        <v>150</v>
      </c>
      <c r="Q196" s="342"/>
      <c r="R196" s="342"/>
      <c r="S196" s="342">
        <v>11</v>
      </c>
      <c r="T196" s="342"/>
      <c r="U196" s="342" t="s">
        <v>2353</v>
      </c>
      <c r="V196" s="342" t="s">
        <v>7855</v>
      </c>
      <c r="W196" s="347">
        <v>2</v>
      </c>
      <c r="X196" s="342">
        <v>2</v>
      </c>
      <c r="Y196" s="342">
        <v>1</v>
      </c>
      <c r="Z196" s="342"/>
      <c r="AA196" s="342"/>
      <c r="AB196" s="342"/>
      <c r="AC196" s="342"/>
      <c r="AD196" s="342">
        <f t="shared" si="3"/>
        <v>110</v>
      </c>
      <c r="AE196" s="342" t="s">
        <v>8184</v>
      </c>
      <c r="AF196" s="342">
        <v>0</v>
      </c>
      <c r="AG196" s="342" t="s">
        <v>8184</v>
      </c>
      <c r="AH196" s="342">
        <v>0</v>
      </c>
      <c r="AI196" s="342" t="s">
        <v>8149</v>
      </c>
      <c r="AJ196" s="342">
        <v>110</v>
      </c>
      <c r="AK196" s="342" t="s">
        <v>8185</v>
      </c>
      <c r="AL196" s="342">
        <v>0</v>
      </c>
      <c r="AM196" s="342" t="s">
        <v>8186</v>
      </c>
      <c r="AN196" s="342">
        <v>0</v>
      </c>
      <c r="AO196" s="342" t="s">
        <v>8187</v>
      </c>
      <c r="AP196" s="342">
        <v>0</v>
      </c>
      <c r="AQ196" s="347">
        <v>3</v>
      </c>
      <c r="AR196" s="342">
        <v>7</v>
      </c>
      <c r="AS196" s="353"/>
    </row>
    <row r="197" spans="1:45" ht="13.5" hidden="1" customHeight="1">
      <c r="A197" s="304">
        <v>192</v>
      </c>
      <c r="B197" s="342" t="s">
        <v>8180</v>
      </c>
      <c r="C197" s="343" t="s">
        <v>8271</v>
      </c>
      <c r="D197" s="342">
        <v>8151045</v>
      </c>
      <c r="E197" s="343" t="s">
        <v>1113</v>
      </c>
      <c r="F197" s="342" t="s">
        <v>9401</v>
      </c>
      <c r="G197" s="342" t="s">
        <v>8196</v>
      </c>
      <c r="H197" s="342"/>
      <c r="I197" s="342"/>
      <c r="J197" s="342">
        <v>1</v>
      </c>
      <c r="K197" s="349" t="s">
        <v>9402</v>
      </c>
      <c r="L197" s="345" t="s">
        <v>9403</v>
      </c>
      <c r="M197" s="346">
        <v>10754</v>
      </c>
      <c r="N197" s="351">
        <v>45812.615927986109</v>
      </c>
      <c r="O197" s="351"/>
      <c r="P197" s="342">
        <v>78</v>
      </c>
      <c r="Q197" s="342"/>
      <c r="R197" s="342"/>
      <c r="S197" s="342">
        <v>7</v>
      </c>
      <c r="T197" s="342"/>
      <c r="U197" s="342" t="s">
        <v>2353</v>
      </c>
      <c r="V197" s="357" t="s">
        <v>8316</v>
      </c>
      <c r="W197" s="347">
        <v>2</v>
      </c>
      <c r="X197" s="342">
        <v>2</v>
      </c>
      <c r="Y197" s="342">
        <v>1</v>
      </c>
      <c r="Z197" s="342"/>
      <c r="AA197" s="342"/>
      <c r="AB197" s="342"/>
      <c r="AC197" s="342"/>
      <c r="AD197" s="342">
        <f t="shared" si="3"/>
        <v>90</v>
      </c>
      <c r="AE197" s="342" t="s">
        <v>8184</v>
      </c>
      <c r="AF197" s="342">
        <v>20</v>
      </c>
      <c r="AG197" s="342" t="s">
        <v>8184</v>
      </c>
      <c r="AH197" s="342">
        <v>0</v>
      </c>
      <c r="AI197" s="342" t="s">
        <v>8149</v>
      </c>
      <c r="AJ197" s="342">
        <v>86</v>
      </c>
      <c r="AK197" s="342" t="s">
        <v>8185</v>
      </c>
      <c r="AL197" s="342">
        <v>4</v>
      </c>
      <c r="AM197" s="342" t="s">
        <v>8186</v>
      </c>
      <c r="AN197" s="342">
        <v>0</v>
      </c>
      <c r="AO197" s="342" t="s">
        <v>8187</v>
      </c>
      <c r="AP197" s="342">
        <v>0</v>
      </c>
      <c r="AQ197" s="347">
        <v>13</v>
      </c>
      <c r="AR197" s="342">
        <v>3</v>
      </c>
      <c r="AS197" s="353"/>
    </row>
    <row r="198" spans="1:45" ht="13.5" hidden="1" customHeight="1">
      <c r="A198" s="304">
        <v>193</v>
      </c>
      <c r="B198" s="342" t="s">
        <v>8180</v>
      </c>
      <c r="C198" s="343" t="s">
        <v>8271</v>
      </c>
      <c r="D198" s="342">
        <v>8171009</v>
      </c>
      <c r="E198" s="343" t="s">
        <v>1115</v>
      </c>
      <c r="F198" s="342" t="s">
        <v>9429</v>
      </c>
      <c r="G198" s="342" t="s">
        <v>8196</v>
      </c>
      <c r="H198" s="342"/>
      <c r="I198" s="342"/>
      <c r="J198" s="342">
        <v>1</v>
      </c>
      <c r="K198" s="349" t="s">
        <v>9430</v>
      </c>
      <c r="L198" s="345" t="s">
        <v>9431</v>
      </c>
      <c r="M198" s="346">
        <v>39508</v>
      </c>
      <c r="N198" s="351">
        <v>45812.355175520832</v>
      </c>
      <c r="O198" s="351"/>
      <c r="P198" s="342">
        <v>976</v>
      </c>
      <c r="Q198" s="342"/>
      <c r="R198" s="342"/>
      <c r="S198" s="342">
        <v>36</v>
      </c>
      <c r="T198" s="342"/>
      <c r="U198" s="360" t="s">
        <v>8467</v>
      </c>
      <c r="V198" s="357" t="s">
        <v>35</v>
      </c>
      <c r="W198" s="347">
        <v>3</v>
      </c>
      <c r="X198" s="342">
        <v>2</v>
      </c>
      <c r="Y198" s="342">
        <v>1</v>
      </c>
      <c r="Z198" s="342"/>
      <c r="AA198" s="342"/>
      <c r="AB198" s="342"/>
      <c r="AC198" s="342"/>
      <c r="AD198" s="342">
        <f t="shared" ref="AD198:AD261" si="4">SUM(AH198:AP198)</f>
        <v>506</v>
      </c>
      <c r="AE198" s="342" t="s">
        <v>8184</v>
      </c>
      <c r="AF198" s="342">
        <v>0</v>
      </c>
      <c r="AG198" s="342" t="s">
        <v>8184</v>
      </c>
      <c r="AH198" s="342">
        <v>0</v>
      </c>
      <c r="AI198" s="342" t="s">
        <v>8149</v>
      </c>
      <c r="AJ198" s="342">
        <v>423</v>
      </c>
      <c r="AK198" s="342" t="s">
        <v>8185</v>
      </c>
      <c r="AL198" s="342">
        <v>83</v>
      </c>
      <c r="AM198" s="342" t="s">
        <v>8186</v>
      </c>
      <c r="AN198" s="342">
        <v>0</v>
      </c>
      <c r="AO198" s="342" t="s">
        <v>8187</v>
      </c>
      <c r="AP198" s="342">
        <v>0</v>
      </c>
      <c r="AQ198" s="347">
        <v>4</v>
      </c>
      <c r="AR198" s="342">
        <v>2</v>
      </c>
      <c r="AS198" s="353"/>
    </row>
    <row r="199" spans="1:45" ht="13.5" hidden="1" customHeight="1">
      <c r="A199" s="304">
        <v>194</v>
      </c>
      <c r="B199" s="342" t="s">
        <v>8180</v>
      </c>
      <c r="C199" s="343" t="s">
        <v>8271</v>
      </c>
      <c r="D199" s="342">
        <v>8171054</v>
      </c>
      <c r="E199" s="343" t="s">
        <v>1117</v>
      </c>
      <c r="F199" s="342" t="s">
        <v>9432</v>
      </c>
      <c r="G199" s="342" t="s">
        <v>8196</v>
      </c>
      <c r="H199" s="342"/>
      <c r="I199" s="342"/>
      <c r="J199" s="342">
        <v>1</v>
      </c>
      <c r="K199" s="349" t="s">
        <v>9433</v>
      </c>
      <c r="L199" s="345" t="s">
        <v>9434</v>
      </c>
      <c r="M199" s="346">
        <v>38777</v>
      </c>
      <c r="N199" s="351">
        <v>45813.369747951394</v>
      </c>
      <c r="O199" s="351"/>
      <c r="P199" s="342">
        <v>777</v>
      </c>
      <c r="Q199" s="342"/>
      <c r="R199" s="342"/>
      <c r="S199" s="342">
        <v>35</v>
      </c>
      <c r="T199" s="342"/>
      <c r="U199" s="342" t="s">
        <v>26</v>
      </c>
      <c r="V199" s="357" t="s">
        <v>8319</v>
      </c>
      <c r="W199" s="347">
        <v>3</v>
      </c>
      <c r="X199" s="342">
        <v>2</v>
      </c>
      <c r="Y199" s="342">
        <v>1</v>
      </c>
      <c r="Z199" s="342"/>
      <c r="AA199" s="342"/>
      <c r="AB199" s="342"/>
      <c r="AC199" s="342"/>
      <c r="AD199" s="342">
        <f t="shared" si="4"/>
        <v>598</v>
      </c>
      <c r="AE199" s="342" t="s">
        <v>8184</v>
      </c>
      <c r="AF199" s="342">
        <v>0</v>
      </c>
      <c r="AG199" s="342" t="s">
        <v>8184</v>
      </c>
      <c r="AH199" s="342">
        <v>0</v>
      </c>
      <c r="AI199" s="342" t="s">
        <v>8149</v>
      </c>
      <c r="AJ199" s="342">
        <v>598</v>
      </c>
      <c r="AK199" s="342" t="s">
        <v>8185</v>
      </c>
      <c r="AL199" s="342">
        <v>0</v>
      </c>
      <c r="AM199" s="342" t="s">
        <v>8186</v>
      </c>
      <c r="AN199" s="342">
        <v>0</v>
      </c>
      <c r="AO199" s="342" t="s">
        <v>8187</v>
      </c>
      <c r="AP199" s="342">
        <v>0</v>
      </c>
      <c r="AQ199" s="347">
        <v>6</v>
      </c>
      <c r="AR199" s="342">
        <v>6</v>
      </c>
      <c r="AS199" s="353"/>
    </row>
    <row r="200" spans="1:45" ht="13.5" hidden="1" customHeight="1">
      <c r="A200" s="304">
        <v>195</v>
      </c>
      <c r="B200" s="342" t="s">
        <v>8180</v>
      </c>
      <c r="C200" s="343" t="s">
        <v>8271</v>
      </c>
      <c r="D200" s="342">
        <v>8151046</v>
      </c>
      <c r="E200" s="343" t="s">
        <v>1119</v>
      </c>
      <c r="F200" s="342"/>
      <c r="G200" s="342"/>
      <c r="H200" s="342"/>
      <c r="I200" s="342"/>
      <c r="J200" s="342">
        <v>1</v>
      </c>
      <c r="K200" s="349" t="s">
        <v>9450</v>
      </c>
      <c r="L200" s="345" t="s">
        <v>9451</v>
      </c>
      <c r="M200" s="346">
        <v>18171</v>
      </c>
      <c r="N200" s="342"/>
      <c r="O200" s="342"/>
      <c r="P200" s="342">
        <v>286</v>
      </c>
      <c r="Q200" s="342"/>
      <c r="R200" s="342"/>
      <c r="S200" s="342">
        <v>15</v>
      </c>
      <c r="T200" s="342"/>
      <c r="U200" s="342" t="s">
        <v>2353</v>
      </c>
      <c r="V200" s="357" t="s">
        <v>35</v>
      </c>
      <c r="W200" s="347">
        <v>3</v>
      </c>
      <c r="X200" s="342">
        <v>2</v>
      </c>
      <c r="Y200" s="342">
        <v>1</v>
      </c>
      <c r="Z200" s="342"/>
      <c r="AA200" s="342"/>
      <c r="AB200" s="342"/>
      <c r="AC200" s="342"/>
      <c r="AD200" s="342">
        <f t="shared" si="4"/>
        <v>210</v>
      </c>
      <c r="AE200" s="342" t="s">
        <v>8184</v>
      </c>
      <c r="AF200" s="342">
        <v>125</v>
      </c>
      <c r="AG200" s="342" t="s">
        <v>8184</v>
      </c>
      <c r="AH200" s="342">
        <v>0</v>
      </c>
      <c r="AI200" s="342" t="s">
        <v>8149</v>
      </c>
      <c r="AJ200" s="342">
        <v>109</v>
      </c>
      <c r="AK200" s="342" t="s">
        <v>8185</v>
      </c>
      <c r="AL200" s="342">
        <v>0</v>
      </c>
      <c r="AM200" s="342" t="s">
        <v>8186</v>
      </c>
      <c r="AN200" s="342">
        <v>0</v>
      </c>
      <c r="AO200" s="342" t="s">
        <v>8187</v>
      </c>
      <c r="AP200" s="342">
        <v>101</v>
      </c>
      <c r="AQ200" s="347">
        <v>3</v>
      </c>
      <c r="AR200" s="342">
        <v>4</v>
      </c>
      <c r="AS200" s="350"/>
    </row>
    <row r="201" spans="1:45" ht="13.5" hidden="1" customHeight="1">
      <c r="A201" s="304">
        <v>196</v>
      </c>
      <c r="B201" s="342" t="s">
        <v>8180</v>
      </c>
      <c r="C201" s="343" t="s">
        <v>8271</v>
      </c>
      <c r="D201" s="342">
        <v>8222037</v>
      </c>
      <c r="E201" s="343" t="s">
        <v>1121</v>
      </c>
      <c r="F201" s="342"/>
      <c r="G201" s="342"/>
      <c r="H201" s="342"/>
      <c r="I201" s="342"/>
      <c r="J201" s="342">
        <v>1</v>
      </c>
      <c r="K201" s="349" t="s">
        <v>9547</v>
      </c>
      <c r="L201" s="345" t="s">
        <v>9548</v>
      </c>
      <c r="M201" s="346">
        <v>25082</v>
      </c>
      <c r="N201" s="342"/>
      <c r="O201" s="342"/>
      <c r="P201" s="342">
        <v>65</v>
      </c>
      <c r="Q201" s="342"/>
      <c r="R201" s="342"/>
      <c r="S201" s="342">
        <v>6</v>
      </c>
      <c r="T201" s="342"/>
      <c r="U201" s="342" t="s">
        <v>2353</v>
      </c>
      <c r="V201" s="342" t="s">
        <v>7855</v>
      </c>
      <c r="W201" s="347">
        <v>2</v>
      </c>
      <c r="X201" s="342">
        <v>2</v>
      </c>
      <c r="Y201" s="342">
        <v>1</v>
      </c>
      <c r="Z201" s="342"/>
      <c r="AA201" s="342"/>
      <c r="AB201" s="342"/>
      <c r="AC201" s="342"/>
      <c r="AD201" s="342">
        <f t="shared" si="4"/>
        <v>39</v>
      </c>
      <c r="AE201" s="342" t="s">
        <v>8184</v>
      </c>
      <c r="AF201" s="342">
        <v>18</v>
      </c>
      <c r="AG201" s="342" t="s">
        <v>8184</v>
      </c>
      <c r="AH201" s="342">
        <v>0</v>
      </c>
      <c r="AI201" s="342" t="s">
        <v>8149</v>
      </c>
      <c r="AJ201" s="342">
        <v>29</v>
      </c>
      <c r="AK201" s="342" t="s">
        <v>8185</v>
      </c>
      <c r="AL201" s="342">
        <v>0</v>
      </c>
      <c r="AM201" s="342" t="s">
        <v>8186</v>
      </c>
      <c r="AN201" s="342">
        <v>0</v>
      </c>
      <c r="AO201" s="342" t="s">
        <v>8187</v>
      </c>
      <c r="AP201" s="342">
        <v>10</v>
      </c>
      <c r="AQ201" s="347">
        <v>10</v>
      </c>
      <c r="AR201" s="342">
        <v>5</v>
      </c>
      <c r="AS201" s="353"/>
    </row>
    <row r="202" spans="1:45" ht="13.5" hidden="1" customHeight="1">
      <c r="A202" s="304">
        <v>197</v>
      </c>
      <c r="B202" s="342" t="s">
        <v>8180</v>
      </c>
      <c r="C202" s="343" t="s">
        <v>8271</v>
      </c>
      <c r="D202" s="342">
        <v>8161007</v>
      </c>
      <c r="E202" s="343" t="s">
        <v>1123</v>
      </c>
      <c r="F202" s="342"/>
      <c r="G202" s="342"/>
      <c r="H202" s="342"/>
      <c r="I202" s="342"/>
      <c r="J202" s="342">
        <v>1</v>
      </c>
      <c r="K202" s="349" t="s">
        <v>9549</v>
      </c>
      <c r="L202" s="345" t="s">
        <v>9550</v>
      </c>
      <c r="M202" s="346">
        <v>8899</v>
      </c>
      <c r="N202" s="342"/>
      <c r="O202" s="342"/>
      <c r="P202" s="342">
        <v>32</v>
      </c>
      <c r="Q202" s="342"/>
      <c r="R202" s="342"/>
      <c r="S202" s="342">
        <v>6</v>
      </c>
      <c r="T202" s="342"/>
      <c r="U202" s="342" t="s">
        <v>2353</v>
      </c>
      <c r="V202" s="342" t="s">
        <v>7855</v>
      </c>
      <c r="W202" s="347">
        <v>2</v>
      </c>
      <c r="X202" s="342">
        <v>2</v>
      </c>
      <c r="Y202" s="342">
        <v>1</v>
      </c>
      <c r="Z202" s="342"/>
      <c r="AA202" s="342"/>
      <c r="AB202" s="342"/>
      <c r="AC202" s="342"/>
      <c r="AD202" s="342">
        <f t="shared" si="4"/>
        <v>25</v>
      </c>
      <c r="AE202" s="342" t="s">
        <v>8184</v>
      </c>
      <c r="AF202" s="342">
        <v>10</v>
      </c>
      <c r="AG202" s="342" t="s">
        <v>8184</v>
      </c>
      <c r="AH202" s="342">
        <v>0</v>
      </c>
      <c r="AI202" s="342" t="s">
        <v>8149</v>
      </c>
      <c r="AJ202" s="342">
        <v>25</v>
      </c>
      <c r="AK202" s="342" t="s">
        <v>8185</v>
      </c>
      <c r="AL202" s="342">
        <v>0</v>
      </c>
      <c r="AM202" s="342" t="s">
        <v>8186</v>
      </c>
      <c r="AN202" s="342">
        <v>0</v>
      </c>
      <c r="AO202" s="342" t="s">
        <v>8187</v>
      </c>
      <c r="AP202" s="342">
        <v>0</v>
      </c>
      <c r="AQ202" s="347">
        <v>3</v>
      </c>
      <c r="AR202" s="342">
        <v>6</v>
      </c>
      <c r="AS202" s="350"/>
    </row>
    <row r="203" spans="1:45" ht="13.5" hidden="1" customHeight="1">
      <c r="A203" s="304">
        <v>198</v>
      </c>
      <c r="B203" s="342" t="s">
        <v>8180</v>
      </c>
      <c r="C203" s="343" t="s">
        <v>8271</v>
      </c>
      <c r="D203" s="342">
        <v>8161033</v>
      </c>
      <c r="E203" s="343" t="s">
        <v>1125</v>
      </c>
      <c r="F203" s="342" t="s">
        <v>9568</v>
      </c>
      <c r="G203" s="342" t="s">
        <v>8196</v>
      </c>
      <c r="H203" s="342"/>
      <c r="I203" s="342"/>
      <c r="J203" s="342">
        <v>1</v>
      </c>
      <c r="K203" s="349" t="s">
        <v>9569</v>
      </c>
      <c r="L203" s="345" t="s">
        <v>9570</v>
      </c>
      <c r="M203" s="346">
        <v>8218</v>
      </c>
      <c r="N203" s="351">
        <v>45812.366013541665</v>
      </c>
      <c r="O203" s="351"/>
      <c r="P203" s="342">
        <v>43</v>
      </c>
      <c r="Q203" s="342"/>
      <c r="R203" s="342"/>
      <c r="S203" s="342">
        <v>6</v>
      </c>
      <c r="T203" s="342"/>
      <c r="U203" s="342" t="s">
        <v>2353</v>
      </c>
      <c r="V203" s="342" t="s">
        <v>7855</v>
      </c>
      <c r="W203" s="347">
        <v>2</v>
      </c>
      <c r="X203" s="342">
        <v>2</v>
      </c>
      <c r="Y203" s="342">
        <v>1</v>
      </c>
      <c r="Z203" s="342"/>
      <c r="AA203" s="342"/>
      <c r="AB203" s="342"/>
      <c r="AC203" s="342"/>
      <c r="AD203" s="342">
        <f t="shared" si="4"/>
        <v>59</v>
      </c>
      <c r="AE203" s="342" t="s">
        <v>8184</v>
      </c>
      <c r="AF203" s="342">
        <v>0</v>
      </c>
      <c r="AG203" s="342" t="s">
        <v>8184</v>
      </c>
      <c r="AH203" s="342">
        <v>0</v>
      </c>
      <c r="AI203" s="342" t="s">
        <v>8149</v>
      </c>
      <c r="AJ203" s="342">
        <v>59</v>
      </c>
      <c r="AK203" s="342" t="s">
        <v>8185</v>
      </c>
      <c r="AL203" s="342">
        <v>0</v>
      </c>
      <c r="AM203" s="342" t="s">
        <v>8186</v>
      </c>
      <c r="AN203" s="342">
        <v>0</v>
      </c>
      <c r="AO203" s="342" t="s">
        <v>8187</v>
      </c>
      <c r="AP203" s="342">
        <v>0</v>
      </c>
      <c r="AQ203" s="347">
        <v>0</v>
      </c>
      <c r="AR203" s="342">
        <v>9</v>
      </c>
      <c r="AS203" s="350"/>
    </row>
    <row r="204" spans="1:45" ht="13.5" hidden="1" customHeight="1">
      <c r="A204" s="304">
        <v>199</v>
      </c>
      <c r="B204" s="342" t="s">
        <v>8180</v>
      </c>
      <c r="C204" s="343" t="s">
        <v>8271</v>
      </c>
      <c r="D204" s="342">
        <v>8281019</v>
      </c>
      <c r="E204" s="343" t="s">
        <v>1127</v>
      </c>
      <c r="F204" s="342" t="s">
        <v>9837</v>
      </c>
      <c r="G204" s="342" t="s">
        <v>8196</v>
      </c>
      <c r="H204" s="342"/>
      <c r="I204" s="342"/>
      <c r="J204" s="342">
        <v>1</v>
      </c>
      <c r="K204" s="349" t="s">
        <v>9838</v>
      </c>
      <c r="L204" s="345" t="s">
        <v>9839</v>
      </c>
      <c r="M204" s="346">
        <v>15175</v>
      </c>
      <c r="N204" s="351">
        <v>45810.666822928237</v>
      </c>
      <c r="O204" s="351"/>
      <c r="P204" s="342">
        <v>46</v>
      </c>
      <c r="Q204" s="342"/>
      <c r="R204" s="342"/>
      <c r="S204" s="342">
        <v>7</v>
      </c>
      <c r="T204" s="342"/>
      <c r="U204" s="357" t="s">
        <v>8198</v>
      </c>
      <c r="V204" s="357" t="s">
        <v>8316</v>
      </c>
      <c r="W204" s="347">
        <v>2</v>
      </c>
      <c r="X204" s="342">
        <v>2</v>
      </c>
      <c r="Y204" s="342">
        <v>1</v>
      </c>
      <c r="Z204" s="342"/>
      <c r="AA204" s="342"/>
      <c r="AB204" s="342"/>
      <c r="AC204" s="342"/>
      <c r="AD204" s="342">
        <f t="shared" si="4"/>
        <v>57</v>
      </c>
      <c r="AE204" s="342" t="s">
        <v>8184</v>
      </c>
      <c r="AF204" s="342">
        <v>24</v>
      </c>
      <c r="AG204" s="342" t="s">
        <v>8184</v>
      </c>
      <c r="AH204" s="342">
        <v>0</v>
      </c>
      <c r="AI204" s="342" t="s">
        <v>8149</v>
      </c>
      <c r="AJ204" s="342">
        <v>51</v>
      </c>
      <c r="AK204" s="342" t="s">
        <v>8185</v>
      </c>
      <c r="AL204" s="342">
        <v>0</v>
      </c>
      <c r="AM204" s="342" t="s">
        <v>8186</v>
      </c>
      <c r="AN204" s="342">
        <v>0</v>
      </c>
      <c r="AO204" s="342" t="s">
        <v>8187</v>
      </c>
      <c r="AP204" s="342">
        <v>6</v>
      </c>
      <c r="AQ204" s="347">
        <v>0</v>
      </c>
      <c r="AR204" s="342">
        <v>1</v>
      </c>
      <c r="AS204" s="353"/>
    </row>
    <row r="205" spans="1:45" ht="13.5" hidden="1" customHeight="1">
      <c r="A205" s="304">
        <v>200</v>
      </c>
      <c r="B205" s="342" t="s">
        <v>8180</v>
      </c>
      <c r="C205" s="343" t="s">
        <v>8271</v>
      </c>
      <c r="D205" s="342">
        <v>8140256</v>
      </c>
      <c r="E205" s="343" t="s">
        <v>1129</v>
      </c>
      <c r="F205" s="342"/>
      <c r="G205" s="342"/>
      <c r="H205" s="342"/>
      <c r="I205" s="342"/>
      <c r="J205" s="342">
        <v>1</v>
      </c>
      <c r="K205" s="349" t="s">
        <v>9876</v>
      </c>
      <c r="L205" s="345" t="s">
        <v>9877</v>
      </c>
      <c r="M205" s="346">
        <v>21642</v>
      </c>
      <c r="N205" s="342"/>
      <c r="O205" s="342"/>
      <c r="P205" s="342">
        <v>32</v>
      </c>
      <c r="Q205" s="342"/>
      <c r="R205" s="342"/>
      <c r="S205" s="342">
        <v>7</v>
      </c>
      <c r="T205" s="342"/>
      <c r="U205" s="342" t="s">
        <v>2353</v>
      </c>
      <c r="V205" s="342" t="s">
        <v>7855</v>
      </c>
      <c r="W205" s="347">
        <v>2</v>
      </c>
      <c r="X205" s="342">
        <v>2</v>
      </c>
      <c r="Y205" s="342">
        <v>1</v>
      </c>
      <c r="Z205" s="342"/>
      <c r="AA205" s="342"/>
      <c r="AB205" s="342"/>
      <c r="AC205" s="342"/>
      <c r="AD205" s="342">
        <f t="shared" si="4"/>
        <v>31</v>
      </c>
      <c r="AE205" s="342" t="s">
        <v>8184</v>
      </c>
      <c r="AF205" s="342">
        <v>0</v>
      </c>
      <c r="AG205" s="342" t="s">
        <v>8184</v>
      </c>
      <c r="AH205" s="342">
        <v>0</v>
      </c>
      <c r="AI205" s="342" t="s">
        <v>8149</v>
      </c>
      <c r="AJ205" s="342">
        <v>31</v>
      </c>
      <c r="AK205" s="342" t="s">
        <v>8185</v>
      </c>
      <c r="AL205" s="342">
        <v>0</v>
      </c>
      <c r="AM205" s="342" t="s">
        <v>8186</v>
      </c>
      <c r="AN205" s="342">
        <v>0</v>
      </c>
      <c r="AO205" s="342" t="s">
        <v>8187</v>
      </c>
      <c r="AP205" s="342">
        <v>0</v>
      </c>
      <c r="AQ205" s="347">
        <v>54</v>
      </c>
      <c r="AR205" s="342">
        <v>26</v>
      </c>
      <c r="AS205" s="350"/>
    </row>
    <row r="206" spans="1:45" ht="13.5" hidden="1" customHeight="1">
      <c r="A206" s="304">
        <v>201</v>
      </c>
      <c r="B206" s="342" t="s">
        <v>8180</v>
      </c>
      <c r="C206" s="343" t="s">
        <v>8271</v>
      </c>
      <c r="D206" s="342">
        <v>8181027</v>
      </c>
      <c r="E206" s="343" t="s">
        <v>1131</v>
      </c>
      <c r="F206" s="342" t="s">
        <v>9926</v>
      </c>
      <c r="G206" s="342" t="s">
        <v>8196</v>
      </c>
      <c r="H206" s="342"/>
      <c r="I206" s="342"/>
      <c r="J206" s="342">
        <v>1</v>
      </c>
      <c r="K206" s="349" t="s">
        <v>9927</v>
      </c>
      <c r="L206" s="345" t="s">
        <v>9928</v>
      </c>
      <c r="M206" s="346">
        <v>25486</v>
      </c>
      <c r="N206" s="351">
        <v>45810.665092037038</v>
      </c>
      <c r="O206" s="351"/>
      <c r="P206" s="342">
        <v>1144</v>
      </c>
      <c r="Q206" s="342"/>
      <c r="R206" s="342"/>
      <c r="S206" s="342">
        <v>49</v>
      </c>
      <c r="T206" s="342"/>
      <c r="U206" s="342" t="s">
        <v>26</v>
      </c>
      <c r="V206" s="342" t="s">
        <v>87</v>
      </c>
      <c r="W206" s="347">
        <v>3</v>
      </c>
      <c r="X206" s="342">
        <v>2</v>
      </c>
      <c r="Y206" s="342">
        <v>1</v>
      </c>
      <c r="Z206" s="342"/>
      <c r="AA206" s="342"/>
      <c r="AB206" s="342"/>
      <c r="AC206" s="342"/>
      <c r="AD206" s="342">
        <f t="shared" si="4"/>
        <v>352</v>
      </c>
      <c r="AE206" s="342" t="s">
        <v>8184</v>
      </c>
      <c r="AF206" s="342">
        <v>0</v>
      </c>
      <c r="AG206" s="342" t="s">
        <v>8184</v>
      </c>
      <c r="AH206" s="342">
        <v>0</v>
      </c>
      <c r="AI206" s="342" t="s">
        <v>8149</v>
      </c>
      <c r="AJ206" s="342">
        <v>352</v>
      </c>
      <c r="AK206" s="342" t="s">
        <v>8185</v>
      </c>
      <c r="AL206" s="342">
        <v>0</v>
      </c>
      <c r="AM206" s="342" t="s">
        <v>8186</v>
      </c>
      <c r="AN206" s="342">
        <v>0</v>
      </c>
      <c r="AO206" s="342" t="s">
        <v>8187</v>
      </c>
      <c r="AP206" s="342">
        <v>0</v>
      </c>
      <c r="AQ206" s="347">
        <v>56</v>
      </c>
      <c r="AR206" s="342">
        <v>29</v>
      </c>
      <c r="AS206" s="353"/>
    </row>
    <row r="207" spans="1:45" ht="13.5" hidden="1" customHeight="1">
      <c r="A207" s="304">
        <v>202</v>
      </c>
      <c r="B207" s="342" t="s">
        <v>8180</v>
      </c>
      <c r="C207" s="343" t="s">
        <v>8271</v>
      </c>
      <c r="D207" s="342">
        <v>8261028</v>
      </c>
      <c r="E207" s="343" t="s">
        <v>1133</v>
      </c>
      <c r="F207" s="342"/>
      <c r="G207" s="342"/>
      <c r="H207" s="342"/>
      <c r="I207" s="342"/>
      <c r="J207" s="342">
        <v>1</v>
      </c>
      <c r="K207" s="349" t="s">
        <v>9999</v>
      </c>
      <c r="L207" s="345" t="s">
        <v>10000</v>
      </c>
      <c r="M207" s="346">
        <v>19085</v>
      </c>
      <c r="N207" s="342"/>
      <c r="O207" s="342"/>
      <c r="P207" s="342">
        <v>54</v>
      </c>
      <c r="Q207" s="342"/>
      <c r="R207" s="342"/>
      <c r="S207" s="342">
        <v>7</v>
      </c>
      <c r="T207" s="342"/>
      <c r="U207" s="342" t="s">
        <v>2353</v>
      </c>
      <c r="V207" s="342" t="s">
        <v>7855</v>
      </c>
      <c r="W207" s="347">
        <v>2</v>
      </c>
      <c r="X207" s="342">
        <v>2</v>
      </c>
      <c r="Y207" s="342">
        <v>1</v>
      </c>
      <c r="Z207" s="342"/>
      <c r="AA207" s="342"/>
      <c r="AB207" s="342"/>
      <c r="AC207" s="342"/>
      <c r="AD207" s="342">
        <f t="shared" si="4"/>
        <v>84</v>
      </c>
      <c r="AE207" s="342" t="s">
        <v>8184</v>
      </c>
      <c r="AF207" s="342">
        <v>32</v>
      </c>
      <c r="AG207" s="342" t="s">
        <v>8184</v>
      </c>
      <c r="AH207" s="342">
        <v>0</v>
      </c>
      <c r="AI207" s="342" t="s">
        <v>8149</v>
      </c>
      <c r="AJ207" s="342">
        <v>72</v>
      </c>
      <c r="AK207" s="342" t="s">
        <v>8185</v>
      </c>
      <c r="AL207" s="342">
        <v>0</v>
      </c>
      <c r="AM207" s="342" t="s">
        <v>8186</v>
      </c>
      <c r="AN207" s="342">
        <v>0</v>
      </c>
      <c r="AO207" s="342" t="s">
        <v>8187</v>
      </c>
      <c r="AP207" s="342">
        <v>12</v>
      </c>
      <c r="AQ207" s="347">
        <v>1</v>
      </c>
      <c r="AR207" s="342">
        <v>6</v>
      </c>
      <c r="AS207" s="350"/>
    </row>
    <row r="208" spans="1:45" ht="13.5" hidden="1" customHeight="1">
      <c r="A208" s="304">
        <v>203</v>
      </c>
      <c r="B208" s="342" t="s">
        <v>8180</v>
      </c>
      <c r="C208" s="343" t="s">
        <v>8271</v>
      </c>
      <c r="D208" s="342">
        <v>8231025</v>
      </c>
      <c r="E208" s="343" t="s">
        <v>1135</v>
      </c>
      <c r="F208" s="342" t="s">
        <v>10001</v>
      </c>
      <c r="G208" s="342" t="s">
        <v>8196</v>
      </c>
      <c r="H208" s="342"/>
      <c r="I208" s="342"/>
      <c r="J208" s="342">
        <v>1</v>
      </c>
      <c r="K208" s="349" t="s">
        <v>10002</v>
      </c>
      <c r="L208" s="355" t="s">
        <v>10003</v>
      </c>
      <c r="M208" s="346">
        <v>25317</v>
      </c>
      <c r="N208" s="351">
        <v>45810.654732395837</v>
      </c>
      <c r="O208" s="351"/>
      <c r="P208" s="342">
        <v>109</v>
      </c>
      <c r="Q208" s="342"/>
      <c r="R208" s="342"/>
      <c r="S208" s="342">
        <v>7</v>
      </c>
      <c r="T208" s="342"/>
      <c r="U208" s="342" t="s">
        <v>26</v>
      </c>
      <c r="V208" s="342" t="s">
        <v>7855</v>
      </c>
      <c r="W208" s="347">
        <v>2</v>
      </c>
      <c r="X208" s="342">
        <v>2</v>
      </c>
      <c r="Y208" s="342">
        <v>1</v>
      </c>
      <c r="Z208" s="342"/>
      <c r="AA208" s="342"/>
      <c r="AB208" s="342"/>
      <c r="AC208" s="342"/>
      <c r="AD208" s="342">
        <f t="shared" si="4"/>
        <v>58</v>
      </c>
      <c r="AE208" s="342" t="s">
        <v>8184</v>
      </c>
      <c r="AF208" s="342">
        <v>59</v>
      </c>
      <c r="AG208" s="342" t="s">
        <v>8184</v>
      </c>
      <c r="AH208" s="342">
        <v>0</v>
      </c>
      <c r="AI208" s="342" t="s">
        <v>8149</v>
      </c>
      <c r="AJ208" s="342">
        <v>58</v>
      </c>
      <c r="AK208" s="342" t="s">
        <v>8185</v>
      </c>
      <c r="AL208" s="342">
        <v>0</v>
      </c>
      <c r="AM208" s="342" t="s">
        <v>8186</v>
      </c>
      <c r="AN208" s="342">
        <v>0</v>
      </c>
      <c r="AO208" s="342" t="s">
        <v>8187</v>
      </c>
      <c r="AP208" s="342">
        <v>0</v>
      </c>
      <c r="AQ208" s="347">
        <v>7</v>
      </c>
      <c r="AR208" s="342">
        <v>3</v>
      </c>
      <c r="AS208" s="353"/>
    </row>
    <row r="209" spans="1:45" ht="13.5" hidden="1" customHeight="1">
      <c r="A209" s="304">
        <v>204</v>
      </c>
      <c r="B209" s="342" t="s">
        <v>8180</v>
      </c>
      <c r="C209" s="343" t="s">
        <v>8271</v>
      </c>
      <c r="D209" s="342">
        <v>8222038</v>
      </c>
      <c r="E209" s="343" t="s">
        <v>1137</v>
      </c>
      <c r="F209" s="342"/>
      <c r="G209" s="342"/>
      <c r="H209" s="342"/>
      <c r="I209" s="342"/>
      <c r="J209" s="342">
        <v>1</v>
      </c>
      <c r="K209" s="349" t="s">
        <v>10004</v>
      </c>
      <c r="L209" s="345" t="s">
        <v>10003</v>
      </c>
      <c r="M209" s="346">
        <v>25317</v>
      </c>
      <c r="N209" s="342"/>
      <c r="O209" s="342"/>
      <c r="P209" s="342">
        <v>51</v>
      </c>
      <c r="Q209" s="342"/>
      <c r="R209" s="342"/>
      <c r="S209" s="342">
        <v>4</v>
      </c>
      <c r="T209" s="342"/>
      <c r="U209" s="342" t="s">
        <v>26</v>
      </c>
      <c r="V209" s="342" t="s">
        <v>7855</v>
      </c>
      <c r="W209" s="347">
        <v>2</v>
      </c>
      <c r="X209" s="342">
        <v>2</v>
      </c>
      <c r="Y209" s="342">
        <v>1</v>
      </c>
      <c r="Z209" s="342"/>
      <c r="AA209" s="342"/>
      <c r="AB209" s="342"/>
      <c r="AC209" s="342"/>
      <c r="AD209" s="342">
        <f t="shared" si="4"/>
        <v>82</v>
      </c>
      <c r="AE209" s="342" t="s">
        <v>8184</v>
      </c>
      <c r="AF209" s="342">
        <v>0</v>
      </c>
      <c r="AG209" s="342" t="s">
        <v>8184</v>
      </c>
      <c r="AH209" s="342">
        <v>0</v>
      </c>
      <c r="AI209" s="342" t="s">
        <v>8149</v>
      </c>
      <c r="AJ209" s="342">
        <v>82</v>
      </c>
      <c r="AK209" s="342" t="s">
        <v>8185</v>
      </c>
      <c r="AL209" s="342">
        <v>0</v>
      </c>
      <c r="AM209" s="342" t="s">
        <v>8186</v>
      </c>
      <c r="AN209" s="342">
        <v>0</v>
      </c>
      <c r="AO209" s="342" t="s">
        <v>8187</v>
      </c>
      <c r="AP209" s="342">
        <v>0</v>
      </c>
      <c r="AQ209" s="347">
        <v>4</v>
      </c>
      <c r="AR209" s="342">
        <v>7</v>
      </c>
      <c r="AS209" s="350"/>
    </row>
    <row r="210" spans="1:45" ht="13.5" hidden="1" customHeight="1">
      <c r="A210" s="304">
        <v>205</v>
      </c>
      <c r="B210" s="342" t="s">
        <v>8180</v>
      </c>
      <c r="C210" s="343" t="s">
        <v>8271</v>
      </c>
      <c r="D210" s="342">
        <v>8231014</v>
      </c>
      <c r="E210" s="343" t="s">
        <v>1139</v>
      </c>
      <c r="F210" s="342" t="s">
        <v>10005</v>
      </c>
      <c r="G210" s="342" t="s">
        <v>8196</v>
      </c>
      <c r="H210" s="342"/>
      <c r="I210" s="342"/>
      <c r="J210" s="342">
        <v>1</v>
      </c>
      <c r="K210" s="349" t="s">
        <v>10006</v>
      </c>
      <c r="L210" s="355" t="s">
        <v>10007</v>
      </c>
      <c r="M210" s="346">
        <v>18962</v>
      </c>
      <c r="N210" s="351">
        <v>45812.468146435189</v>
      </c>
      <c r="O210" s="351"/>
      <c r="P210" s="342">
        <v>227</v>
      </c>
      <c r="Q210" s="342"/>
      <c r="R210" s="342"/>
      <c r="S210" s="342">
        <v>16</v>
      </c>
      <c r="T210" s="342"/>
      <c r="U210" s="342" t="s">
        <v>26</v>
      </c>
      <c r="V210" s="342" t="s">
        <v>7855</v>
      </c>
      <c r="W210" s="347">
        <v>2</v>
      </c>
      <c r="X210" s="342">
        <v>2</v>
      </c>
      <c r="Y210" s="342">
        <v>1</v>
      </c>
      <c r="Z210" s="342"/>
      <c r="AA210" s="342"/>
      <c r="AB210" s="342"/>
      <c r="AC210" s="342"/>
      <c r="AD210" s="342">
        <f t="shared" si="4"/>
        <v>109</v>
      </c>
      <c r="AE210" s="342" t="s">
        <v>8184</v>
      </c>
      <c r="AF210" s="342">
        <v>66</v>
      </c>
      <c r="AG210" s="342" t="s">
        <v>8184</v>
      </c>
      <c r="AH210" s="342">
        <v>0</v>
      </c>
      <c r="AI210" s="342" t="s">
        <v>8149</v>
      </c>
      <c r="AJ210" s="342">
        <v>0</v>
      </c>
      <c r="AK210" s="342" t="s">
        <v>8185</v>
      </c>
      <c r="AL210" s="342">
        <v>0</v>
      </c>
      <c r="AM210" s="342" t="s">
        <v>8186</v>
      </c>
      <c r="AN210" s="342">
        <v>0</v>
      </c>
      <c r="AO210" s="342" t="s">
        <v>8187</v>
      </c>
      <c r="AP210" s="342">
        <v>109</v>
      </c>
      <c r="AQ210" s="347">
        <v>22</v>
      </c>
      <c r="AR210" s="342">
        <v>12</v>
      </c>
      <c r="AS210" s="353"/>
    </row>
    <row r="211" spans="1:45" ht="13.5" hidden="1" customHeight="1">
      <c r="A211" s="304">
        <v>206</v>
      </c>
      <c r="B211" s="342" t="s">
        <v>8180</v>
      </c>
      <c r="C211" s="343" t="s">
        <v>8271</v>
      </c>
      <c r="D211" s="342">
        <v>8231026</v>
      </c>
      <c r="E211" s="343" t="s">
        <v>1141</v>
      </c>
      <c r="F211" s="342"/>
      <c r="G211" s="342"/>
      <c r="H211" s="342"/>
      <c r="I211" s="342"/>
      <c r="J211" s="342">
        <v>1</v>
      </c>
      <c r="K211" s="349" t="s">
        <v>10008</v>
      </c>
      <c r="L211" s="345" t="s">
        <v>10007</v>
      </c>
      <c r="M211" s="346">
        <v>17117</v>
      </c>
      <c r="N211" s="342"/>
      <c r="O211" s="342"/>
      <c r="P211" s="342">
        <v>60</v>
      </c>
      <c r="Q211" s="342"/>
      <c r="R211" s="342"/>
      <c r="S211" s="342">
        <v>4</v>
      </c>
      <c r="T211" s="342"/>
      <c r="U211" s="342" t="s">
        <v>2536</v>
      </c>
      <c r="V211" s="342" t="s">
        <v>7855</v>
      </c>
      <c r="W211" s="347">
        <v>2</v>
      </c>
      <c r="X211" s="342">
        <v>2</v>
      </c>
      <c r="Y211" s="342">
        <v>1</v>
      </c>
      <c r="Z211" s="342"/>
      <c r="AA211" s="342"/>
      <c r="AB211" s="342"/>
      <c r="AC211" s="342"/>
      <c r="AD211" s="342">
        <f t="shared" si="4"/>
        <v>120</v>
      </c>
      <c r="AE211" s="342" t="s">
        <v>8184</v>
      </c>
      <c r="AF211" s="342">
        <v>25</v>
      </c>
      <c r="AG211" s="342" t="s">
        <v>8184</v>
      </c>
      <c r="AH211" s="342">
        <v>0</v>
      </c>
      <c r="AI211" s="342" t="s">
        <v>8149</v>
      </c>
      <c r="AJ211" s="342">
        <v>29</v>
      </c>
      <c r="AK211" s="342" t="s">
        <v>8185</v>
      </c>
      <c r="AL211" s="342">
        <v>0</v>
      </c>
      <c r="AM211" s="342" t="s">
        <v>8186</v>
      </c>
      <c r="AN211" s="342">
        <v>0</v>
      </c>
      <c r="AO211" s="342" t="s">
        <v>8187</v>
      </c>
      <c r="AP211" s="342">
        <v>91</v>
      </c>
      <c r="AQ211" s="347">
        <v>5</v>
      </c>
      <c r="AR211" s="342">
        <v>5</v>
      </c>
      <c r="AS211" s="350"/>
    </row>
    <row r="212" spans="1:45" ht="13.5" hidden="1" customHeight="1">
      <c r="A212" s="304">
        <v>207</v>
      </c>
      <c r="B212" s="342" t="s">
        <v>8180</v>
      </c>
      <c r="C212" s="343" t="s">
        <v>8271</v>
      </c>
      <c r="D212" s="342">
        <v>8281012</v>
      </c>
      <c r="E212" s="343" t="s">
        <v>1143</v>
      </c>
      <c r="F212" s="342"/>
      <c r="G212" s="342"/>
      <c r="H212" s="342"/>
      <c r="I212" s="342"/>
      <c r="J212" s="342">
        <v>1</v>
      </c>
      <c r="K212" s="349" t="s">
        <v>10009</v>
      </c>
      <c r="L212" s="345" t="s">
        <v>10010</v>
      </c>
      <c r="M212" s="346">
        <v>8127</v>
      </c>
      <c r="N212" s="342"/>
      <c r="O212" s="342"/>
      <c r="P212" s="342">
        <v>178</v>
      </c>
      <c r="Q212" s="342"/>
      <c r="R212" s="342"/>
      <c r="S212" s="342">
        <v>12</v>
      </c>
      <c r="T212" s="342"/>
      <c r="U212" s="342" t="s">
        <v>26</v>
      </c>
      <c r="V212" s="342" t="s">
        <v>7855</v>
      </c>
      <c r="W212" s="347">
        <v>2</v>
      </c>
      <c r="X212" s="342">
        <v>2</v>
      </c>
      <c r="Y212" s="342">
        <v>1</v>
      </c>
      <c r="Z212" s="342"/>
      <c r="AA212" s="342"/>
      <c r="AB212" s="342"/>
      <c r="AC212" s="342"/>
      <c r="AD212" s="342">
        <f t="shared" si="4"/>
        <v>61</v>
      </c>
      <c r="AE212" s="342" t="s">
        <v>8184</v>
      </c>
      <c r="AF212" s="342">
        <v>30</v>
      </c>
      <c r="AG212" s="342" t="s">
        <v>8184</v>
      </c>
      <c r="AH212" s="342">
        <v>0</v>
      </c>
      <c r="AI212" s="342" t="s">
        <v>8149</v>
      </c>
      <c r="AJ212" s="342">
        <v>61</v>
      </c>
      <c r="AK212" s="342" t="s">
        <v>8185</v>
      </c>
      <c r="AL212" s="342">
        <v>0</v>
      </c>
      <c r="AM212" s="342" t="s">
        <v>8186</v>
      </c>
      <c r="AN212" s="342">
        <v>0</v>
      </c>
      <c r="AO212" s="342" t="s">
        <v>8187</v>
      </c>
      <c r="AP212" s="342">
        <v>0</v>
      </c>
      <c r="AQ212" s="347">
        <v>0</v>
      </c>
      <c r="AR212" s="342">
        <v>11</v>
      </c>
      <c r="AS212" s="350"/>
    </row>
    <row r="213" spans="1:45" ht="13.5" hidden="1" customHeight="1">
      <c r="A213" s="304">
        <v>208</v>
      </c>
      <c r="B213" s="342" t="s">
        <v>8180</v>
      </c>
      <c r="C213" s="343" t="s">
        <v>8271</v>
      </c>
      <c r="D213" s="342">
        <v>8222039</v>
      </c>
      <c r="E213" s="343" t="s">
        <v>1145</v>
      </c>
      <c r="F213" s="342" t="s">
        <v>10011</v>
      </c>
      <c r="G213" s="342" t="s">
        <v>8196</v>
      </c>
      <c r="H213" s="342"/>
      <c r="I213" s="342"/>
      <c r="J213" s="342">
        <v>1</v>
      </c>
      <c r="K213" s="349" t="s">
        <v>10012</v>
      </c>
      <c r="L213" s="345" t="s">
        <v>10013</v>
      </c>
      <c r="M213" s="346">
        <v>24563</v>
      </c>
      <c r="N213" s="351">
        <v>45818.464911157411</v>
      </c>
      <c r="O213" s="351"/>
      <c r="P213" s="342">
        <v>63</v>
      </c>
      <c r="Q213" s="342"/>
      <c r="R213" s="342"/>
      <c r="S213" s="342">
        <v>8</v>
      </c>
      <c r="T213" s="342"/>
      <c r="U213" s="342" t="s">
        <v>2353</v>
      </c>
      <c r="V213" s="342" t="s">
        <v>7855</v>
      </c>
      <c r="W213" s="347">
        <v>2</v>
      </c>
      <c r="X213" s="342">
        <v>2</v>
      </c>
      <c r="Y213" s="342">
        <v>1</v>
      </c>
      <c r="Z213" s="342"/>
      <c r="AA213" s="342"/>
      <c r="AB213" s="342"/>
      <c r="AC213" s="342"/>
      <c r="AD213" s="342">
        <f t="shared" si="4"/>
        <v>88</v>
      </c>
      <c r="AE213" s="342" t="s">
        <v>8184</v>
      </c>
      <c r="AF213" s="342">
        <v>44</v>
      </c>
      <c r="AG213" s="342" t="s">
        <v>8184</v>
      </c>
      <c r="AH213" s="342">
        <v>0</v>
      </c>
      <c r="AI213" s="342" t="s">
        <v>8149</v>
      </c>
      <c r="AJ213" s="342">
        <v>24</v>
      </c>
      <c r="AK213" s="342" t="s">
        <v>8185</v>
      </c>
      <c r="AL213" s="342">
        <v>34</v>
      </c>
      <c r="AM213" s="342" t="s">
        <v>8186</v>
      </c>
      <c r="AN213" s="342">
        <v>30</v>
      </c>
      <c r="AO213" s="342" t="s">
        <v>8187</v>
      </c>
      <c r="AP213" s="342">
        <v>0</v>
      </c>
      <c r="AQ213" s="347">
        <v>9</v>
      </c>
      <c r="AR213" s="342">
        <v>5</v>
      </c>
      <c r="AS213" s="353"/>
    </row>
    <row r="214" spans="1:45" ht="13.5" hidden="1" customHeight="1">
      <c r="A214" s="304">
        <v>209</v>
      </c>
      <c r="B214" s="342" t="s">
        <v>8180</v>
      </c>
      <c r="C214" s="343" t="s">
        <v>8271</v>
      </c>
      <c r="D214" s="342">
        <v>8140050</v>
      </c>
      <c r="E214" s="343" t="s">
        <v>1147</v>
      </c>
      <c r="F214" s="342"/>
      <c r="G214" s="342"/>
      <c r="H214" s="342"/>
      <c r="I214" s="342"/>
      <c r="J214" s="342">
        <v>1</v>
      </c>
      <c r="K214" s="349" t="s">
        <v>10026</v>
      </c>
      <c r="L214" s="345" t="s">
        <v>10027</v>
      </c>
      <c r="M214" s="346">
        <v>45717</v>
      </c>
      <c r="N214" s="342"/>
      <c r="O214" s="342"/>
      <c r="P214" s="342">
        <v>611</v>
      </c>
      <c r="Q214" s="342"/>
      <c r="R214" s="342"/>
      <c r="S214" s="342">
        <v>30</v>
      </c>
      <c r="T214" s="342"/>
      <c r="U214" s="342" t="s">
        <v>26</v>
      </c>
      <c r="V214" s="342" t="s">
        <v>7855</v>
      </c>
      <c r="W214" s="347">
        <v>1</v>
      </c>
      <c r="X214" s="342">
        <v>2</v>
      </c>
      <c r="Y214" s="342">
        <v>1</v>
      </c>
      <c r="Z214" s="342"/>
      <c r="AA214" s="342"/>
      <c r="AB214" s="342"/>
      <c r="AC214" s="342"/>
      <c r="AD214" s="342">
        <f t="shared" si="4"/>
        <v>0</v>
      </c>
      <c r="AE214" s="342" t="s">
        <v>8184</v>
      </c>
      <c r="AF214" s="342">
        <v>0</v>
      </c>
      <c r="AG214" s="342" t="s">
        <v>8184</v>
      </c>
      <c r="AH214" s="342">
        <v>0</v>
      </c>
      <c r="AI214" s="342" t="s">
        <v>8149</v>
      </c>
      <c r="AJ214" s="342">
        <v>0</v>
      </c>
      <c r="AK214" s="342" t="s">
        <v>8185</v>
      </c>
      <c r="AL214" s="342">
        <v>0</v>
      </c>
      <c r="AM214" s="342" t="s">
        <v>8186</v>
      </c>
      <c r="AN214" s="342">
        <v>0</v>
      </c>
      <c r="AO214" s="342" t="s">
        <v>8187</v>
      </c>
      <c r="AP214" s="342">
        <v>0</v>
      </c>
      <c r="AQ214" s="347">
        <v>31</v>
      </c>
      <c r="AR214" s="342">
        <v>21</v>
      </c>
      <c r="AS214" s="350"/>
    </row>
    <row r="215" spans="1:45" ht="13.5" hidden="1" customHeight="1">
      <c r="A215" s="304">
        <v>210</v>
      </c>
      <c r="B215" s="342" t="s">
        <v>8180</v>
      </c>
      <c r="C215" s="343" t="s">
        <v>8271</v>
      </c>
      <c r="D215" s="342">
        <v>8151012</v>
      </c>
      <c r="E215" s="343" t="s">
        <v>1149</v>
      </c>
      <c r="F215" s="342"/>
      <c r="G215" s="342"/>
      <c r="H215" s="342"/>
      <c r="I215" s="342"/>
      <c r="J215" s="342">
        <v>1</v>
      </c>
      <c r="K215" s="349" t="s">
        <v>10031</v>
      </c>
      <c r="L215" s="355" t="s">
        <v>10032</v>
      </c>
      <c r="M215" s="346">
        <v>26229</v>
      </c>
      <c r="N215" s="342"/>
      <c r="O215" s="342"/>
      <c r="P215" s="342">
        <v>1008</v>
      </c>
      <c r="Q215" s="342"/>
      <c r="R215" s="342"/>
      <c r="S215" s="342">
        <v>32</v>
      </c>
      <c r="T215" s="342"/>
      <c r="U215" s="342" t="s">
        <v>26</v>
      </c>
      <c r="V215" s="357" t="s">
        <v>35</v>
      </c>
      <c r="W215" s="347">
        <v>3</v>
      </c>
      <c r="X215" s="342">
        <v>2</v>
      </c>
      <c r="Y215" s="342">
        <v>1</v>
      </c>
      <c r="Z215" s="342"/>
      <c r="AA215" s="342"/>
      <c r="AB215" s="342"/>
      <c r="AC215" s="342"/>
      <c r="AD215" s="342">
        <f t="shared" si="4"/>
        <v>362</v>
      </c>
      <c r="AE215" s="342" t="s">
        <v>8184</v>
      </c>
      <c r="AF215" s="342">
        <v>80</v>
      </c>
      <c r="AG215" s="342" t="s">
        <v>8184</v>
      </c>
      <c r="AH215" s="342">
        <v>0</v>
      </c>
      <c r="AI215" s="342" t="s">
        <v>8149</v>
      </c>
      <c r="AJ215" s="342">
        <v>306</v>
      </c>
      <c r="AK215" s="342" t="s">
        <v>8185</v>
      </c>
      <c r="AL215" s="342">
        <v>0</v>
      </c>
      <c r="AM215" s="342" t="s">
        <v>8186</v>
      </c>
      <c r="AN215" s="342">
        <v>0</v>
      </c>
      <c r="AO215" s="342" t="s">
        <v>8187</v>
      </c>
      <c r="AP215" s="342">
        <v>56</v>
      </c>
      <c r="AQ215" s="347">
        <v>16</v>
      </c>
      <c r="AR215" s="342">
        <v>4</v>
      </c>
      <c r="AS215" s="350"/>
    </row>
    <row r="216" spans="1:45" ht="13.5" hidden="1" customHeight="1">
      <c r="A216" s="304">
        <v>211</v>
      </c>
      <c r="B216" s="342" t="s">
        <v>8180</v>
      </c>
      <c r="C216" s="343" t="s">
        <v>8271</v>
      </c>
      <c r="D216" s="342">
        <v>8151047</v>
      </c>
      <c r="E216" s="343" t="s">
        <v>1151</v>
      </c>
      <c r="F216" s="342"/>
      <c r="G216" s="342"/>
      <c r="H216" s="342"/>
      <c r="I216" s="342"/>
      <c r="J216" s="342">
        <v>1</v>
      </c>
      <c r="K216" s="349" t="s">
        <v>10033</v>
      </c>
      <c r="L216" s="345" t="s">
        <v>10034</v>
      </c>
      <c r="M216" s="346">
        <v>30414</v>
      </c>
      <c r="N216" s="342"/>
      <c r="O216" s="342"/>
      <c r="P216" s="342">
        <v>581</v>
      </c>
      <c r="Q216" s="342"/>
      <c r="R216" s="342"/>
      <c r="S216" s="342">
        <v>20</v>
      </c>
      <c r="T216" s="342"/>
      <c r="U216" s="342" t="s">
        <v>26</v>
      </c>
      <c r="V216" s="357" t="s">
        <v>35</v>
      </c>
      <c r="W216" s="347">
        <v>3</v>
      </c>
      <c r="X216" s="342">
        <v>2</v>
      </c>
      <c r="Y216" s="342">
        <v>1</v>
      </c>
      <c r="Z216" s="342"/>
      <c r="AA216" s="342"/>
      <c r="AB216" s="342"/>
      <c r="AC216" s="342"/>
      <c r="AD216" s="342">
        <f t="shared" si="4"/>
        <v>634</v>
      </c>
      <c r="AE216" s="342" t="s">
        <v>8184</v>
      </c>
      <c r="AF216" s="342">
        <v>31</v>
      </c>
      <c r="AG216" s="342" t="s">
        <v>8184</v>
      </c>
      <c r="AH216" s="342">
        <v>0</v>
      </c>
      <c r="AI216" s="342" t="s">
        <v>8149</v>
      </c>
      <c r="AJ216" s="342">
        <v>634</v>
      </c>
      <c r="AK216" s="342" t="s">
        <v>8185</v>
      </c>
      <c r="AL216" s="342">
        <v>0</v>
      </c>
      <c r="AM216" s="342" t="s">
        <v>8186</v>
      </c>
      <c r="AN216" s="342">
        <v>0</v>
      </c>
      <c r="AO216" s="342" t="s">
        <v>8187</v>
      </c>
      <c r="AP216" s="342">
        <v>0</v>
      </c>
      <c r="AQ216" s="347">
        <v>3</v>
      </c>
      <c r="AR216" s="342">
        <v>8</v>
      </c>
      <c r="AS216" s="350"/>
    </row>
    <row r="217" spans="1:45" ht="13.5" hidden="1" customHeight="1">
      <c r="A217" s="304">
        <v>212</v>
      </c>
      <c r="B217" s="342" t="s">
        <v>8180</v>
      </c>
      <c r="C217" s="343" t="s">
        <v>8235</v>
      </c>
      <c r="D217" s="342">
        <v>8140176</v>
      </c>
      <c r="E217" s="343" t="s">
        <v>1153</v>
      </c>
      <c r="F217" s="342" t="s">
        <v>8236</v>
      </c>
      <c r="G217" s="342" t="s">
        <v>8196</v>
      </c>
      <c r="H217" s="342"/>
      <c r="I217" s="342"/>
      <c r="J217" s="342">
        <v>1</v>
      </c>
      <c r="K217" s="349" t="s">
        <v>8237</v>
      </c>
      <c r="L217" s="345" t="s">
        <v>8238</v>
      </c>
      <c r="M217" s="346">
        <v>20641</v>
      </c>
      <c r="N217" s="351">
        <v>45812</v>
      </c>
      <c r="O217" s="351"/>
      <c r="P217" s="342">
        <v>35</v>
      </c>
      <c r="Q217" s="342"/>
      <c r="R217" s="342"/>
      <c r="S217" s="342">
        <v>7</v>
      </c>
      <c r="T217" s="342"/>
      <c r="U217" s="342" t="s">
        <v>2353</v>
      </c>
      <c r="V217" s="342" t="s">
        <v>7855</v>
      </c>
      <c r="W217" s="347">
        <v>2</v>
      </c>
      <c r="X217" s="342">
        <v>2</v>
      </c>
      <c r="Y217" s="342">
        <v>1</v>
      </c>
      <c r="Z217" s="342"/>
      <c r="AA217" s="342"/>
      <c r="AB217" s="342"/>
      <c r="AC217" s="342"/>
      <c r="AD217" s="342">
        <f t="shared" si="4"/>
        <v>51</v>
      </c>
      <c r="AE217" s="342" t="s">
        <v>8184</v>
      </c>
      <c r="AF217" s="342">
        <v>33</v>
      </c>
      <c r="AG217" s="342" t="s">
        <v>8184</v>
      </c>
      <c r="AH217" s="342">
        <v>0</v>
      </c>
      <c r="AI217" s="342" t="s">
        <v>8149</v>
      </c>
      <c r="AJ217" s="342">
        <v>51</v>
      </c>
      <c r="AK217" s="342" t="s">
        <v>8185</v>
      </c>
      <c r="AL217" s="342">
        <v>0</v>
      </c>
      <c r="AM217" s="342" t="s">
        <v>8186</v>
      </c>
      <c r="AN217" s="342">
        <v>0</v>
      </c>
      <c r="AO217" s="342" t="s">
        <v>8187</v>
      </c>
      <c r="AP217" s="342">
        <v>0</v>
      </c>
      <c r="AQ217" s="347">
        <v>11</v>
      </c>
      <c r="AR217" s="342">
        <v>8</v>
      </c>
      <c r="AS217" s="353"/>
    </row>
    <row r="218" spans="1:45" ht="13.5" hidden="1" customHeight="1">
      <c r="A218" s="304">
        <v>213</v>
      </c>
      <c r="B218" s="342" t="s">
        <v>8180</v>
      </c>
      <c r="C218" s="343" t="s">
        <v>8235</v>
      </c>
      <c r="D218" s="342">
        <v>8171010</v>
      </c>
      <c r="E218" s="343" t="s">
        <v>1156</v>
      </c>
      <c r="F218" s="342"/>
      <c r="G218" s="342"/>
      <c r="H218" s="342"/>
      <c r="I218" s="342"/>
      <c r="J218" s="342">
        <v>1</v>
      </c>
      <c r="K218" s="349" t="s">
        <v>8345</v>
      </c>
      <c r="L218" s="345" t="s">
        <v>8346</v>
      </c>
      <c r="M218" s="346">
        <v>26794</v>
      </c>
      <c r="N218" s="342"/>
      <c r="O218" s="342"/>
      <c r="P218" s="342">
        <v>13</v>
      </c>
      <c r="Q218" s="342"/>
      <c r="R218" s="342"/>
      <c r="S218" s="342">
        <v>5</v>
      </c>
      <c r="T218" s="342"/>
      <c r="U218" s="357" t="s">
        <v>8198</v>
      </c>
      <c r="V218" s="342" t="s">
        <v>7855</v>
      </c>
      <c r="W218" s="347">
        <v>2</v>
      </c>
      <c r="X218" s="342">
        <v>2</v>
      </c>
      <c r="Y218" s="342">
        <v>1</v>
      </c>
      <c r="Z218" s="342"/>
      <c r="AA218" s="342"/>
      <c r="AB218" s="342"/>
      <c r="AC218" s="342"/>
      <c r="AD218" s="342">
        <f t="shared" si="4"/>
        <v>28</v>
      </c>
      <c r="AE218" s="342" t="s">
        <v>8184</v>
      </c>
      <c r="AF218" s="342">
        <v>16</v>
      </c>
      <c r="AG218" s="342" t="s">
        <v>8184</v>
      </c>
      <c r="AH218" s="342">
        <v>0</v>
      </c>
      <c r="AI218" s="342" t="s">
        <v>8149</v>
      </c>
      <c r="AJ218" s="342">
        <v>28</v>
      </c>
      <c r="AK218" s="342" t="s">
        <v>8185</v>
      </c>
      <c r="AL218" s="342">
        <v>0</v>
      </c>
      <c r="AM218" s="342" t="s">
        <v>8186</v>
      </c>
      <c r="AN218" s="342">
        <v>0</v>
      </c>
      <c r="AO218" s="342" t="s">
        <v>8187</v>
      </c>
      <c r="AP218" s="342">
        <v>0</v>
      </c>
      <c r="AQ218" s="347">
        <v>3</v>
      </c>
      <c r="AR218" s="342">
        <v>3</v>
      </c>
      <c r="AS218" s="353"/>
    </row>
    <row r="219" spans="1:45" ht="13.5" hidden="1" customHeight="1">
      <c r="A219" s="304">
        <v>214</v>
      </c>
      <c r="B219" s="342" t="s">
        <v>8180</v>
      </c>
      <c r="C219" s="343" t="s">
        <v>8235</v>
      </c>
      <c r="D219" s="342">
        <v>8151048</v>
      </c>
      <c r="E219" s="343" t="s">
        <v>1158</v>
      </c>
      <c r="F219" s="342" t="s">
        <v>8350</v>
      </c>
      <c r="G219" s="342" t="s">
        <v>8196</v>
      </c>
      <c r="H219" s="342"/>
      <c r="I219" s="342"/>
      <c r="J219" s="342">
        <v>1</v>
      </c>
      <c r="K219" s="349" t="s">
        <v>8351</v>
      </c>
      <c r="L219" s="345" t="s">
        <v>8346</v>
      </c>
      <c r="M219" s="346">
        <v>18172</v>
      </c>
      <c r="N219" s="351">
        <v>45812</v>
      </c>
      <c r="O219" s="351"/>
      <c r="P219" s="342">
        <v>81</v>
      </c>
      <c r="Q219" s="342"/>
      <c r="R219" s="342"/>
      <c r="S219" s="342">
        <v>7</v>
      </c>
      <c r="T219" s="342"/>
      <c r="U219" s="342" t="s">
        <v>2353</v>
      </c>
      <c r="V219" s="342" t="s">
        <v>7855</v>
      </c>
      <c r="W219" s="347">
        <v>2</v>
      </c>
      <c r="X219" s="342">
        <v>2</v>
      </c>
      <c r="Y219" s="342">
        <v>1</v>
      </c>
      <c r="Z219" s="342"/>
      <c r="AA219" s="342"/>
      <c r="AB219" s="342"/>
      <c r="AC219" s="342"/>
      <c r="AD219" s="342">
        <f t="shared" si="4"/>
        <v>58</v>
      </c>
      <c r="AE219" s="342" t="s">
        <v>8184</v>
      </c>
      <c r="AF219" s="342">
        <v>53</v>
      </c>
      <c r="AG219" s="342" t="s">
        <v>8184</v>
      </c>
      <c r="AH219" s="342">
        <v>0</v>
      </c>
      <c r="AI219" s="342" t="s">
        <v>8149</v>
      </c>
      <c r="AJ219" s="342">
        <v>58</v>
      </c>
      <c r="AK219" s="342" t="s">
        <v>8185</v>
      </c>
      <c r="AL219" s="342">
        <v>0</v>
      </c>
      <c r="AM219" s="342" t="s">
        <v>8186</v>
      </c>
      <c r="AN219" s="342">
        <v>0</v>
      </c>
      <c r="AO219" s="342" t="s">
        <v>8187</v>
      </c>
      <c r="AP219" s="342">
        <v>0</v>
      </c>
      <c r="AQ219" s="347">
        <v>8</v>
      </c>
      <c r="AR219" s="342">
        <v>3</v>
      </c>
      <c r="AS219" s="353"/>
    </row>
    <row r="220" spans="1:45" ht="13.5" hidden="1" customHeight="1">
      <c r="A220" s="304">
        <v>215</v>
      </c>
      <c r="B220" s="342" t="s">
        <v>8180</v>
      </c>
      <c r="C220" s="343" t="s">
        <v>8235</v>
      </c>
      <c r="D220" s="342">
        <v>8271022</v>
      </c>
      <c r="E220" s="343" t="s">
        <v>1160</v>
      </c>
      <c r="F220" s="342" t="s">
        <v>8355</v>
      </c>
      <c r="G220" s="342" t="s">
        <v>8196</v>
      </c>
      <c r="H220" s="342"/>
      <c r="I220" s="342"/>
      <c r="J220" s="342">
        <v>1</v>
      </c>
      <c r="K220" s="349" t="s">
        <v>8356</v>
      </c>
      <c r="L220" s="345" t="s">
        <v>8357</v>
      </c>
      <c r="M220" s="346">
        <v>13653</v>
      </c>
      <c r="N220" s="351">
        <v>45812</v>
      </c>
      <c r="O220" s="351"/>
      <c r="P220" s="342">
        <v>13</v>
      </c>
      <c r="Q220" s="342"/>
      <c r="R220" s="342"/>
      <c r="S220" s="342">
        <v>5</v>
      </c>
      <c r="T220" s="342"/>
      <c r="U220" s="342" t="s">
        <v>2353</v>
      </c>
      <c r="V220" s="342" t="s">
        <v>7855</v>
      </c>
      <c r="W220" s="347">
        <v>2</v>
      </c>
      <c r="X220" s="342">
        <v>2</v>
      </c>
      <c r="Y220" s="342">
        <v>1</v>
      </c>
      <c r="Z220" s="342"/>
      <c r="AA220" s="342"/>
      <c r="AB220" s="342"/>
      <c r="AC220" s="342"/>
      <c r="AD220" s="342">
        <f t="shared" si="4"/>
        <v>18</v>
      </c>
      <c r="AE220" s="342" t="s">
        <v>8184</v>
      </c>
      <c r="AF220" s="342">
        <v>20</v>
      </c>
      <c r="AG220" s="342" t="s">
        <v>8184</v>
      </c>
      <c r="AH220" s="342">
        <v>0</v>
      </c>
      <c r="AI220" s="342" t="s">
        <v>8149</v>
      </c>
      <c r="AJ220" s="342">
        <v>18</v>
      </c>
      <c r="AK220" s="342" t="s">
        <v>8185</v>
      </c>
      <c r="AL220" s="342">
        <v>0</v>
      </c>
      <c r="AM220" s="342" t="s">
        <v>8186</v>
      </c>
      <c r="AN220" s="342">
        <v>0</v>
      </c>
      <c r="AO220" s="342" t="s">
        <v>8187</v>
      </c>
      <c r="AP220" s="342">
        <v>0</v>
      </c>
      <c r="AQ220" s="347">
        <v>52</v>
      </c>
      <c r="AR220" s="342">
        <v>5</v>
      </c>
      <c r="AS220" s="350"/>
    </row>
    <row r="221" spans="1:45" ht="13.5" hidden="1" customHeight="1">
      <c r="A221" s="304">
        <v>216</v>
      </c>
      <c r="B221" s="342" t="s">
        <v>8180</v>
      </c>
      <c r="C221" s="343" t="s">
        <v>8235</v>
      </c>
      <c r="D221" s="342">
        <v>8201008</v>
      </c>
      <c r="E221" s="343" t="s">
        <v>1164</v>
      </c>
      <c r="F221" s="342" t="s">
        <v>8477</v>
      </c>
      <c r="G221" s="342" t="s">
        <v>8196</v>
      </c>
      <c r="H221" s="342"/>
      <c r="I221" s="342"/>
      <c r="J221" s="342">
        <v>1</v>
      </c>
      <c r="K221" s="349" t="s">
        <v>8478</v>
      </c>
      <c r="L221" s="345" t="s">
        <v>8479</v>
      </c>
      <c r="M221" s="346">
        <v>28924</v>
      </c>
      <c r="N221" s="351">
        <v>45812</v>
      </c>
      <c r="O221" s="351"/>
      <c r="P221" s="342">
        <v>31</v>
      </c>
      <c r="Q221" s="342"/>
      <c r="R221" s="342"/>
      <c r="S221" s="342">
        <v>4</v>
      </c>
      <c r="T221" s="342"/>
      <c r="U221" s="342" t="s">
        <v>26</v>
      </c>
      <c r="V221" s="342" t="s">
        <v>7855</v>
      </c>
      <c r="W221" s="347">
        <v>2</v>
      </c>
      <c r="X221" s="342">
        <v>2</v>
      </c>
      <c r="Y221" s="342">
        <v>1</v>
      </c>
      <c r="Z221" s="342"/>
      <c r="AA221" s="342"/>
      <c r="AB221" s="342"/>
      <c r="AC221" s="342"/>
      <c r="AD221" s="342">
        <f t="shared" si="4"/>
        <v>29</v>
      </c>
      <c r="AE221" s="342" t="s">
        <v>8184</v>
      </c>
      <c r="AF221" s="342">
        <v>0</v>
      </c>
      <c r="AG221" s="342" t="s">
        <v>8184</v>
      </c>
      <c r="AH221" s="342">
        <v>0</v>
      </c>
      <c r="AI221" s="342" t="s">
        <v>8149</v>
      </c>
      <c r="AJ221" s="342">
        <v>29</v>
      </c>
      <c r="AK221" s="342" t="s">
        <v>8185</v>
      </c>
      <c r="AL221" s="342">
        <v>0</v>
      </c>
      <c r="AM221" s="342" t="s">
        <v>8186</v>
      </c>
      <c r="AN221" s="342">
        <v>0</v>
      </c>
      <c r="AO221" s="342" t="s">
        <v>8187</v>
      </c>
      <c r="AP221" s="342">
        <v>0</v>
      </c>
      <c r="AQ221" s="347">
        <v>8</v>
      </c>
      <c r="AR221" s="342">
        <v>2</v>
      </c>
      <c r="AS221" s="353"/>
    </row>
    <row r="222" spans="1:45" ht="13.5" hidden="1" customHeight="1">
      <c r="A222" s="304">
        <v>217</v>
      </c>
      <c r="B222" s="342" t="s">
        <v>8180</v>
      </c>
      <c r="C222" s="343" t="s">
        <v>8235</v>
      </c>
      <c r="D222" s="342">
        <v>8201021</v>
      </c>
      <c r="E222" s="343" t="s">
        <v>1166</v>
      </c>
      <c r="F222" s="342"/>
      <c r="G222" s="342"/>
      <c r="H222" s="342"/>
      <c r="I222" s="342"/>
      <c r="J222" s="342">
        <v>1</v>
      </c>
      <c r="K222" s="349" t="s">
        <v>8480</v>
      </c>
      <c r="L222" s="345" t="s">
        <v>8481</v>
      </c>
      <c r="M222" s="346">
        <v>8874</v>
      </c>
      <c r="N222" s="342"/>
      <c r="O222" s="342"/>
      <c r="P222" s="342">
        <v>24</v>
      </c>
      <c r="Q222" s="342"/>
      <c r="R222" s="342"/>
      <c r="S222" s="342">
        <v>7</v>
      </c>
      <c r="T222" s="342"/>
      <c r="U222" s="342" t="s">
        <v>2353</v>
      </c>
      <c r="V222" s="342" t="s">
        <v>7855</v>
      </c>
      <c r="W222" s="347">
        <v>2</v>
      </c>
      <c r="X222" s="342">
        <v>2</v>
      </c>
      <c r="Y222" s="342">
        <v>1</v>
      </c>
      <c r="Z222" s="342"/>
      <c r="AA222" s="342"/>
      <c r="AB222" s="342"/>
      <c r="AC222" s="342"/>
      <c r="AD222" s="342">
        <f t="shared" si="4"/>
        <v>59</v>
      </c>
      <c r="AE222" s="342" t="s">
        <v>8184</v>
      </c>
      <c r="AF222" s="342">
        <v>12</v>
      </c>
      <c r="AG222" s="342" t="s">
        <v>8184</v>
      </c>
      <c r="AH222" s="342">
        <v>0</v>
      </c>
      <c r="AI222" s="342" t="s">
        <v>8149</v>
      </c>
      <c r="AJ222" s="342">
        <v>59</v>
      </c>
      <c r="AK222" s="342" t="s">
        <v>8185</v>
      </c>
      <c r="AL222" s="342">
        <v>0</v>
      </c>
      <c r="AM222" s="342" t="s">
        <v>8186</v>
      </c>
      <c r="AN222" s="342">
        <v>0</v>
      </c>
      <c r="AO222" s="342" t="s">
        <v>8187</v>
      </c>
      <c r="AP222" s="342">
        <v>0</v>
      </c>
      <c r="AQ222" s="347">
        <v>11</v>
      </c>
      <c r="AR222" s="342">
        <v>4</v>
      </c>
      <c r="AS222" s="350"/>
    </row>
    <row r="223" spans="1:45" ht="13.5" hidden="1" customHeight="1">
      <c r="A223" s="304">
        <v>218</v>
      </c>
      <c r="B223" s="342" t="s">
        <v>8180</v>
      </c>
      <c r="C223" s="343" t="s">
        <v>8235</v>
      </c>
      <c r="D223" s="342">
        <v>8140087</v>
      </c>
      <c r="E223" s="343" t="s">
        <v>1168</v>
      </c>
      <c r="F223" s="342" t="s">
        <v>8541</v>
      </c>
      <c r="G223" s="342" t="s">
        <v>8196</v>
      </c>
      <c r="H223" s="342"/>
      <c r="I223" s="342"/>
      <c r="J223" s="342">
        <v>1</v>
      </c>
      <c r="K223" s="349" t="s">
        <v>8542</v>
      </c>
      <c r="L223" s="345" t="s">
        <v>8543</v>
      </c>
      <c r="M223" s="346">
        <v>31291</v>
      </c>
      <c r="N223" s="351">
        <v>45810</v>
      </c>
      <c r="O223" s="351"/>
      <c r="P223" s="342">
        <v>191</v>
      </c>
      <c r="Q223" s="342"/>
      <c r="R223" s="342"/>
      <c r="S223" s="342">
        <v>11</v>
      </c>
      <c r="T223" s="342"/>
      <c r="U223" s="357" t="s">
        <v>26</v>
      </c>
      <c r="V223" s="357" t="s">
        <v>8316</v>
      </c>
      <c r="W223" s="347">
        <v>2</v>
      </c>
      <c r="X223" s="342">
        <v>2</v>
      </c>
      <c r="Y223" s="342">
        <v>1</v>
      </c>
      <c r="Z223" s="342"/>
      <c r="AA223" s="342"/>
      <c r="AB223" s="342"/>
      <c r="AC223" s="342"/>
      <c r="AD223" s="342">
        <f t="shared" si="4"/>
        <v>168</v>
      </c>
      <c r="AE223" s="342" t="s">
        <v>8184</v>
      </c>
      <c r="AF223" s="342">
        <v>120</v>
      </c>
      <c r="AG223" s="342" t="s">
        <v>8184</v>
      </c>
      <c r="AH223" s="342">
        <v>0</v>
      </c>
      <c r="AI223" s="342" t="s">
        <v>8149</v>
      </c>
      <c r="AJ223" s="342">
        <v>168</v>
      </c>
      <c r="AK223" s="342" t="s">
        <v>8185</v>
      </c>
      <c r="AL223" s="342">
        <v>0</v>
      </c>
      <c r="AM223" s="342" t="s">
        <v>8186</v>
      </c>
      <c r="AN223" s="342">
        <v>0</v>
      </c>
      <c r="AO223" s="342" t="s">
        <v>8187</v>
      </c>
      <c r="AP223" s="342">
        <v>0</v>
      </c>
      <c r="AQ223" s="347">
        <v>46</v>
      </c>
      <c r="AR223" s="342">
        <v>63</v>
      </c>
      <c r="AS223" s="350"/>
    </row>
    <row r="224" spans="1:45" ht="13.5" hidden="1" customHeight="1">
      <c r="A224" s="304">
        <v>219</v>
      </c>
      <c r="B224" s="342" t="s">
        <v>8180</v>
      </c>
      <c r="C224" s="343" t="s">
        <v>8235</v>
      </c>
      <c r="D224" s="342">
        <v>8151027</v>
      </c>
      <c r="E224" s="343" t="s">
        <v>1170</v>
      </c>
      <c r="F224" s="342"/>
      <c r="G224" s="342"/>
      <c r="H224" s="342"/>
      <c r="I224" s="342"/>
      <c r="J224" s="342">
        <v>1</v>
      </c>
      <c r="K224" s="349" t="s">
        <v>8547</v>
      </c>
      <c r="L224" s="345" t="s">
        <v>8548</v>
      </c>
      <c r="M224" s="346">
        <v>17989</v>
      </c>
      <c r="N224" s="342"/>
      <c r="O224" s="342"/>
      <c r="P224" s="342">
        <v>65</v>
      </c>
      <c r="Q224" s="342"/>
      <c r="R224" s="342"/>
      <c r="S224" s="342">
        <v>7</v>
      </c>
      <c r="T224" s="342"/>
      <c r="U224" s="357" t="s">
        <v>26</v>
      </c>
      <c r="V224" s="342" t="s">
        <v>7855</v>
      </c>
      <c r="W224" s="347">
        <v>2</v>
      </c>
      <c r="X224" s="342">
        <v>2</v>
      </c>
      <c r="Y224" s="342">
        <v>1</v>
      </c>
      <c r="Z224" s="342"/>
      <c r="AA224" s="342"/>
      <c r="AB224" s="342"/>
      <c r="AC224" s="342"/>
      <c r="AD224" s="342">
        <f t="shared" si="4"/>
        <v>79</v>
      </c>
      <c r="AE224" s="342" t="s">
        <v>8184</v>
      </c>
      <c r="AF224" s="342">
        <v>12</v>
      </c>
      <c r="AG224" s="342" t="s">
        <v>8184</v>
      </c>
      <c r="AH224" s="342">
        <v>0</v>
      </c>
      <c r="AI224" s="342" t="s">
        <v>8149</v>
      </c>
      <c r="AJ224" s="342">
        <v>79</v>
      </c>
      <c r="AK224" s="342" t="s">
        <v>8185</v>
      </c>
      <c r="AL224" s="342">
        <v>0</v>
      </c>
      <c r="AM224" s="342" t="s">
        <v>8186</v>
      </c>
      <c r="AN224" s="342">
        <v>0</v>
      </c>
      <c r="AO224" s="342" t="s">
        <v>8187</v>
      </c>
      <c r="AP224" s="342">
        <v>0</v>
      </c>
      <c r="AQ224" s="347">
        <v>10</v>
      </c>
      <c r="AR224" s="342">
        <v>18</v>
      </c>
      <c r="AS224" s="353"/>
    </row>
    <row r="225" spans="1:45" ht="13.5" hidden="1" customHeight="1">
      <c r="A225" s="304">
        <v>220</v>
      </c>
      <c r="B225" s="342" t="s">
        <v>8180</v>
      </c>
      <c r="C225" s="343" t="s">
        <v>8235</v>
      </c>
      <c r="D225" s="342">
        <v>8271023</v>
      </c>
      <c r="E225" s="343" t="s">
        <v>1172</v>
      </c>
      <c r="F225" s="342" t="s">
        <v>8552</v>
      </c>
      <c r="G225" s="342" t="s">
        <v>8196</v>
      </c>
      <c r="H225" s="342"/>
      <c r="I225" s="342"/>
      <c r="J225" s="342">
        <v>1</v>
      </c>
      <c r="K225" s="349" t="s">
        <v>8553</v>
      </c>
      <c r="L225" s="345" t="s">
        <v>8554</v>
      </c>
      <c r="M225" s="346">
        <v>24428</v>
      </c>
      <c r="N225" s="351">
        <v>45812</v>
      </c>
      <c r="O225" s="351"/>
      <c r="P225" s="342">
        <v>362</v>
      </c>
      <c r="Q225" s="342"/>
      <c r="R225" s="342"/>
      <c r="S225" s="342">
        <v>15</v>
      </c>
      <c r="T225" s="342"/>
      <c r="U225" s="357" t="s">
        <v>26</v>
      </c>
      <c r="V225" s="357" t="s">
        <v>8316</v>
      </c>
      <c r="W225" s="347">
        <v>2</v>
      </c>
      <c r="X225" s="342">
        <v>2</v>
      </c>
      <c r="Y225" s="342">
        <v>1</v>
      </c>
      <c r="Z225" s="342"/>
      <c r="AA225" s="342"/>
      <c r="AB225" s="342"/>
      <c r="AC225" s="342"/>
      <c r="AD225" s="342">
        <f t="shared" si="4"/>
        <v>154</v>
      </c>
      <c r="AE225" s="342" t="s">
        <v>8184</v>
      </c>
      <c r="AF225" s="342">
        <v>80</v>
      </c>
      <c r="AG225" s="342" t="s">
        <v>8184</v>
      </c>
      <c r="AH225" s="342">
        <v>0</v>
      </c>
      <c r="AI225" s="342" t="s">
        <v>8149</v>
      </c>
      <c r="AJ225" s="342">
        <v>61</v>
      </c>
      <c r="AK225" s="342" t="s">
        <v>8185</v>
      </c>
      <c r="AL225" s="342">
        <v>32</v>
      </c>
      <c r="AM225" s="342" t="s">
        <v>8186</v>
      </c>
      <c r="AN225" s="342">
        <v>37</v>
      </c>
      <c r="AO225" s="342" t="s">
        <v>8187</v>
      </c>
      <c r="AP225" s="342">
        <v>24</v>
      </c>
      <c r="AQ225" s="347">
        <v>6</v>
      </c>
      <c r="AR225" s="342">
        <v>1</v>
      </c>
      <c r="AS225" s="353"/>
    </row>
    <row r="226" spans="1:45" ht="13.5" hidden="1" customHeight="1">
      <c r="A226" s="304">
        <v>221</v>
      </c>
      <c r="B226" s="342" t="s">
        <v>8180</v>
      </c>
      <c r="C226" s="343" t="s">
        <v>8235</v>
      </c>
      <c r="D226" s="342">
        <v>8161008</v>
      </c>
      <c r="E226" s="343" t="s">
        <v>1174</v>
      </c>
      <c r="F226" s="342"/>
      <c r="G226" s="342"/>
      <c r="H226" s="342"/>
      <c r="I226" s="342"/>
      <c r="J226" s="342">
        <v>1</v>
      </c>
      <c r="K226" s="349" t="s">
        <v>8572</v>
      </c>
      <c r="L226" s="345" t="s">
        <v>8573</v>
      </c>
      <c r="M226" s="346">
        <v>24583</v>
      </c>
      <c r="N226" s="342"/>
      <c r="O226" s="342"/>
      <c r="P226" s="342">
        <v>23</v>
      </c>
      <c r="Q226" s="342"/>
      <c r="R226" s="342"/>
      <c r="S226" s="342">
        <v>6</v>
      </c>
      <c r="T226" s="342"/>
      <c r="U226" s="342" t="s">
        <v>2353</v>
      </c>
      <c r="V226" s="342" t="s">
        <v>7855</v>
      </c>
      <c r="W226" s="347">
        <v>2</v>
      </c>
      <c r="X226" s="342">
        <v>2</v>
      </c>
      <c r="Y226" s="342">
        <v>1</v>
      </c>
      <c r="Z226" s="342"/>
      <c r="AA226" s="342"/>
      <c r="AB226" s="342"/>
      <c r="AC226" s="342"/>
      <c r="AD226" s="342">
        <f t="shared" si="4"/>
        <v>83</v>
      </c>
      <c r="AE226" s="342" t="s">
        <v>8184</v>
      </c>
      <c r="AF226" s="342">
        <v>12</v>
      </c>
      <c r="AG226" s="342" t="s">
        <v>8184</v>
      </c>
      <c r="AH226" s="342">
        <v>6</v>
      </c>
      <c r="AI226" s="342" t="s">
        <v>8149</v>
      </c>
      <c r="AJ226" s="342">
        <v>77</v>
      </c>
      <c r="AK226" s="342" t="s">
        <v>8185</v>
      </c>
      <c r="AL226" s="342">
        <v>0</v>
      </c>
      <c r="AM226" s="342" t="s">
        <v>8186</v>
      </c>
      <c r="AN226" s="342">
        <v>0</v>
      </c>
      <c r="AO226" s="342" t="s">
        <v>8187</v>
      </c>
      <c r="AP226" s="342">
        <v>0</v>
      </c>
      <c r="AQ226" s="347">
        <v>18</v>
      </c>
      <c r="AR226" s="342">
        <v>9</v>
      </c>
      <c r="AS226" s="350"/>
    </row>
    <row r="227" spans="1:45" ht="13.5" hidden="1" customHeight="1">
      <c r="A227" s="304">
        <v>222</v>
      </c>
      <c r="B227" s="342" t="s">
        <v>8180</v>
      </c>
      <c r="C227" s="343" t="s">
        <v>8235</v>
      </c>
      <c r="D227" s="342">
        <v>8241018</v>
      </c>
      <c r="E227" s="343" t="s">
        <v>1176</v>
      </c>
      <c r="F227" s="342" t="s">
        <v>8574</v>
      </c>
      <c r="G227" s="342" t="s">
        <v>8196</v>
      </c>
      <c r="H227" s="342"/>
      <c r="I227" s="342"/>
      <c r="J227" s="342">
        <v>1</v>
      </c>
      <c r="K227" s="349" t="s">
        <v>8575</v>
      </c>
      <c r="L227" s="355" t="s">
        <v>8576</v>
      </c>
      <c r="M227" s="346">
        <v>16193</v>
      </c>
      <c r="N227" s="351">
        <v>45812</v>
      </c>
      <c r="O227" s="351"/>
      <c r="P227" s="342">
        <v>463</v>
      </c>
      <c r="Q227" s="342"/>
      <c r="R227" s="342"/>
      <c r="S227" s="342">
        <v>22</v>
      </c>
      <c r="T227" s="342"/>
      <c r="U227" s="357" t="s">
        <v>26</v>
      </c>
      <c r="V227" s="342" t="s">
        <v>7855</v>
      </c>
      <c r="W227" s="347">
        <v>2</v>
      </c>
      <c r="X227" s="342">
        <v>2</v>
      </c>
      <c r="Y227" s="342">
        <v>1</v>
      </c>
      <c r="Z227" s="342"/>
      <c r="AA227" s="342"/>
      <c r="AB227" s="342"/>
      <c r="AC227" s="342"/>
      <c r="AD227" s="342">
        <f t="shared" si="4"/>
        <v>483</v>
      </c>
      <c r="AE227" s="342" t="s">
        <v>8184</v>
      </c>
      <c r="AF227" s="342">
        <v>28</v>
      </c>
      <c r="AG227" s="342" t="s">
        <v>8184</v>
      </c>
      <c r="AH227" s="342">
        <v>0</v>
      </c>
      <c r="AI227" s="342" t="s">
        <v>8149</v>
      </c>
      <c r="AJ227" s="342">
        <v>232</v>
      </c>
      <c r="AK227" s="342" t="s">
        <v>8185</v>
      </c>
      <c r="AL227" s="342">
        <v>0</v>
      </c>
      <c r="AM227" s="342" t="s">
        <v>8186</v>
      </c>
      <c r="AN227" s="342">
        <v>0</v>
      </c>
      <c r="AO227" s="342" t="s">
        <v>8187</v>
      </c>
      <c r="AP227" s="342">
        <v>251</v>
      </c>
      <c r="AQ227" s="347">
        <v>6</v>
      </c>
      <c r="AR227" s="342">
        <v>4</v>
      </c>
      <c r="AS227" s="350"/>
    </row>
    <row r="228" spans="1:45" ht="13.5" hidden="1" customHeight="1">
      <c r="A228" s="304">
        <v>223</v>
      </c>
      <c r="B228" s="342" t="s">
        <v>8180</v>
      </c>
      <c r="C228" s="343" t="s">
        <v>8235</v>
      </c>
      <c r="D228" s="342">
        <v>8201009</v>
      </c>
      <c r="E228" s="343" t="s">
        <v>1178</v>
      </c>
      <c r="F228" s="342" t="s">
        <v>8577</v>
      </c>
      <c r="G228" s="342" t="s">
        <v>8196</v>
      </c>
      <c r="H228" s="342"/>
      <c r="I228" s="342"/>
      <c r="J228" s="342">
        <v>1</v>
      </c>
      <c r="K228" s="349" t="s">
        <v>8578</v>
      </c>
      <c r="L228" s="345" t="s">
        <v>8579</v>
      </c>
      <c r="M228" s="346">
        <v>37681</v>
      </c>
      <c r="N228" s="351">
        <v>45812</v>
      </c>
      <c r="O228" s="351"/>
      <c r="P228" s="342">
        <v>813</v>
      </c>
      <c r="Q228" s="342"/>
      <c r="R228" s="342"/>
      <c r="S228" s="342">
        <v>36</v>
      </c>
      <c r="T228" s="342"/>
      <c r="U228" s="342" t="s">
        <v>26</v>
      </c>
      <c r="V228" s="357" t="s">
        <v>35</v>
      </c>
      <c r="W228" s="347">
        <v>3</v>
      </c>
      <c r="X228" s="342">
        <v>2</v>
      </c>
      <c r="Y228" s="342">
        <v>1</v>
      </c>
      <c r="Z228" s="342"/>
      <c r="AA228" s="342"/>
      <c r="AB228" s="342"/>
      <c r="AC228" s="342"/>
      <c r="AD228" s="342">
        <f t="shared" si="4"/>
        <v>584</v>
      </c>
      <c r="AE228" s="342" t="s">
        <v>8184</v>
      </c>
      <c r="AF228" s="342">
        <v>0</v>
      </c>
      <c r="AG228" s="342" t="s">
        <v>8184</v>
      </c>
      <c r="AH228" s="342">
        <v>42</v>
      </c>
      <c r="AI228" s="342" t="s">
        <v>8149</v>
      </c>
      <c r="AJ228" s="342">
        <v>542</v>
      </c>
      <c r="AK228" s="342" t="s">
        <v>8185</v>
      </c>
      <c r="AL228" s="342">
        <v>0</v>
      </c>
      <c r="AM228" s="342" t="s">
        <v>8186</v>
      </c>
      <c r="AN228" s="342">
        <v>0</v>
      </c>
      <c r="AO228" s="342" t="s">
        <v>8187</v>
      </c>
      <c r="AP228" s="342">
        <v>0</v>
      </c>
      <c r="AQ228" s="347">
        <v>6</v>
      </c>
      <c r="AR228" s="342">
        <v>3</v>
      </c>
      <c r="AS228" s="353"/>
    </row>
    <row r="229" spans="1:45" ht="13.5" hidden="1" customHeight="1">
      <c r="A229" s="304">
        <v>224</v>
      </c>
      <c r="B229" s="342" t="s">
        <v>8180</v>
      </c>
      <c r="C229" s="343" t="s">
        <v>8235</v>
      </c>
      <c r="D229" s="342">
        <v>8201022</v>
      </c>
      <c r="E229" s="343" t="s">
        <v>1180</v>
      </c>
      <c r="F229" s="342" t="s">
        <v>8580</v>
      </c>
      <c r="G229" s="342" t="s">
        <v>8196</v>
      </c>
      <c r="H229" s="342"/>
      <c r="I229" s="342"/>
      <c r="J229" s="342">
        <v>1</v>
      </c>
      <c r="K229" s="349" t="s">
        <v>8581</v>
      </c>
      <c r="L229" s="345" t="s">
        <v>8582</v>
      </c>
      <c r="M229" s="346">
        <v>27034</v>
      </c>
      <c r="N229" s="351">
        <v>45812</v>
      </c>
      <c r="O229" s="351"/>
      <c r="P229" s="342">
        <v>52</v>
      </c>
      <c r="Q229" s="342"/>
      <c r="R229" s="342"/>
      <c r="S229" s="342">
        <v>4</v>
      </c>
      <c r="T229" s="342"/>
      <c r="U229" s="380" t="s">
        <v>8583</v>
      </c>
      <c r="V229" s="357" t="s">
        <v>7855</v>
      </c>
      <c r="W229" s="347">
        <v>0</v>
      </c>
      <c r="X229" s="342">
        <v>2</v>
      </c>
      <c r="Y229" s="342">
        <v>1</v>
      </c>
      <c r="Z229" s="342"/>
      <c r="AA229" s="342"/>
      <c r="AB229" s="342"/>
      <c r="AC229" s="342"/>
      <c r="AD229" s="342">
        <f t="shared" si="4"/>
        <v>63</v>
      </c>
      <c r="AE229" s="342" t="s">
        <v>8184</v>
      </c>
      <c r="AF229" s="342">
        <v>67</v>
      </c>
      <c r="AG229" s="342" t="s">
        <v>8184</v>
      </c>
      <c r="AH229" s="342">
        <v>0</v>
      </c>
      <c r="AI229" s="342" t="s">
        <v>8149</v>
      </c>
      <c r="AJ229" s="342">
        <v>56</v>
      </c>
      <c r="AK229" s="342" t="s">
        <v>8185</v>
      </c>
      <c r="AL229" s="342">
        <v>7</v>
      </c>
      <c r="AM229" s="342" t="s">
        <v>8186</v>
      </c>
      <c r="AN229" s="342">
        <v>0</v>
      </c>
      <c r="AO229" s="342" t="s">
        <v>8187</v>
      </c>
      <c r="AP229" s="342">
        <v>0</v>
      </c>
      <c r="AQ229" s="347">
        <v>10</v>
      </c>
      <c r="AR229" s="342">
        <v>3</v>
      </c>
      <c r="AS229" s="353"/>
    </row>
    <row r="230" spans="1:45" ht="13.5" hidden="1" customHeight="1">
      <c r="A230" s="304">
        <v>225</v>
      </c>
      <c r="B230" s="342" t="s">
        <v>8180</v>
      </c>
      <c r="C230" s="343" t="s">
        <v>8235</v>
      </c>
      <c r="D230" s="342">
        <v>8140051</v>
      </c>
      <c r="E230" s="343" t="s">
        <v>1182</v>
      </c>
      <c r="F230" s="342"/>
      <c r="G230" s="342"/>
      <c r="H230" s="342"/>
      <c r="I230" s="342"/>
      <c r="J230" s="342">
        <v>1</v>
      </c>
      <c r="K230" s="349" t="s">
        <v>8584</v>
      </c>
      <c r="L230" s="355" t="s">
        <v>8585</v>
      </c>
      <c r="M230" s="346">
        <v>23526</v>
      </c>
      <c r="N230" s="342"/>
      <c r="O230" s="342"/>
      <c r="P230" s="342">
        <v>462</v>
      </c>
      <c r="Q230" s="342"/>
      <c r="R230" s="342"/>
      <c r="S230" s="342">
        <v>23</v>
      </c>
      <c r="T230" s="342"/>
      <c r="U230" s="361" t="s">
        <v>8586</v>
      </c>
      <c r="V230" s="342" t="s">
        <v>7855</v>
      </c>
      <c r="W230" s="347">
        <v>2</v>
      </c>
      <c r="X230" s="342">
        <v>2</v>
      </c>
      <c r="Y230" s="342">
        <v>1</v>
      </c>
      <c r="Z230" s="342"/>
      <c r="AA230" s="342"/>
      <c r="AB230" s="342"/>
      <c r="AC230" s="342"/>
      <c r="AD230" s="342">
        <f t="shared" si="4"/>
        <v>225</v>
      </c>
      <c r="AE230" s="342" t="s">
        <v>8184</v>
      </c>
      <c r="AF230" s="342">
        <v>34</v>
      </c>
      <c r="AG230" s="342" t="s">
        <v>8184</v>
      </c>
      <c r="AH230" s="342">
        <v>0</v>
      </c>
      <c r="AI230" s="342" t="s">
        <v>8149</v>
      </c>
      <c r="AJ230" s="342">
        <v>225</v>
      </c>
      <c r="AK230" s="342" t="s">
        <v>8185</v>
      </c>
      <c r="AL230" s="342">
        <v>0</v>
      </c>
      <c r="AM230" s="342" t="s">
        <v>8186</v>
      </c>
      <c r="AN230" s="342">
        <v>0</v>
      </c>
      <c r="AO230" s="342" t="s">
        <v>8187</v>
      </c>
      <c r="AP230" s="342">
        <v>0</v>
      </c>
      <c r="AQ230" s="347">
        <v>17</v>
      </c>
      <c r="AR230" s="342">
        <v>7</v>
      </c>
      <c r="AS230" s="353"/>
    </row>
    <row r="231" spans="1:45" ht="13.5" hidden="1" customHeight="1">
      <c r="A231" s="304">
        <v>226</v>
      </c>
      <c r="B231" s="342" t="s">
        <v>8180</v>
      </c>
      <c r="C231" s="343" t="s">
        <v>8235</v>
      </c>
      <c r="D231" s="342">
        <v>8191007</v>
      </c>
      <c r="E231" s="343" t="s">
        <v>1184</v>
      </c>
      <c r="F231" s="342"/>
      <c r="G231" s="342"/>
      <c r="H231" s="342"/>
      <c r="I231" s="342"/>
      <c r="J231" s="342">
        <v>1</v>
      </c>
      <c r="K231" s="349" t="s">
        <v>8587</v>
      </c>
      <c r="L231" s="355" t="s">
        <v>8588</v>
      </c>
      <c r="M231" s="346">
        <v>30024</v>
      </c>
      <c r="N231" s="342"/>
      <c r="O231" s="342"/>
      <c r="P231" s="342">
        <v>263</v>
      </c>
      <c r="Q231" s="342"/>
      <c r="R231" s="342"/>
      <c r="S231" s="342">
        <v>15</v>
      </c>
      <c r="T231" s="342"/>
      <c r="U231" s="342" t="s">
        <v>26</v>
      </c>
      <c r="V231" s="342" t="s">
        <v>7855</v>
      </c>
      <c r="W231" s="347">
        <v>2</v>
      </c>
      <c r="X231" s="342">
        <v>2</v>
      </c>
      <c r="Y231" s="342">
        <v>1</v>
      </c>
      <c r="Z231" s="342"/>
      <c r="AA231" s="342"/>
      <c r="AB231" s="342"/>
      <c r="AC231" s="342"/>
      <c r="AD231" s="342">
        <f t="shared" si="4"/>
        <v>68</v>
      </c>
      <c r="AE231" s="342" t="s">
        <v>8184</v>
      </c>
      <c r="AF231" s="342">
        <v>46</v>
      </c>
      <c r="AG231" s="342" t="s">
        <v>8184</v>
      </c>
      <c r="AH231" s="342">
        <v>0</v>
      </c>
      <c r="AI231" s="342" t="s">
        <v>8149</v>
      </c>
      <c r="AJ231" s="342">
        <v>36</v>
      </c>
      <c r="AK231" s="342" t="s">
        <v>8185</v>
      </c>
      <c r="AL231" s="342">
        <v>32</v>
      </c>
      <c r="AM231" s="342" t="s">
        <v>8186</v>
      </c>
      <c r="AN231" s="342">
        <v>0</v>
      </c>
      <c r="AO231" s="342" t="s">
        <v>8187</v>
      </c>
      <c r="AP231" s="342">
        <v>0</v>
      </c>
      <c r="AQ231" s="347">
        <v>10</v>
      </c>
      <c r="AR231" s="342">
        <v>2</v>
      </c>
      <c r="AS231" s="350"/>
    </row>
    <row r="232" spans="1:45" ht="13.5" hidden="1" customHeight="1">
      <c r="A232" s="304">
        <v>227</v>
      </c>
      <c r="B232" s="342" t="s">
        <v>8180</v>
      </c>
      <c r="C232" s="343" t="s">
        <v>8235</v>
      </c>
      <c r="D232" s="342">
        <v>8191031</v>
      </c>
      <c r="E232" s="343" t="s">
        <v>1186</v>
      </c>
      <c r="F232" s="342" t="s">
        <v>8589</v>
      </c>
      <c r="G232" s="342" t="s">
        <v>8196</v>
      </c>
      <c r="H232" s="342"/>
      <c r="I232" s="342"/>
      <c r="J232" s="342">
        <v>1</v>
      </c>
      <c r="K232" s="349" t="s">
        <v>8590</v>
      </c>
      <c r="L232" s="345" t="s">
        <v>8591</v>
      </c>
      <c r="M232" s="346">
        <v>23526</v>
      </c>
      <c r="N232" s="351">
        <v>45813</v>
      </c>
      <c r="O232" s="351"/>
      <c r="P232" s="342">
        <v>455</v>
      </c>
      <c r="Q232" s="342"/>
      <c r="R232" s="342"/>
      <c r="S232" s="342">
        <v>18</v>
      </c>
      <c r="T232" s="342"/>
      <c r="U232" s="342" t="s">
        <v>26</v>
      </c>
      <c r="V232" s="357" t="s">
        <v>35</v>
      </c>
      <c r="W232" s="347">
        <v>3</v>
      </c>
      <c r="X232" s="342">
        <v>2</v>
      </c>
      <c r="Y232" s="342">
        <v>1</v>
      </c>
      <c r="Z232" s="342"/>
      <c r="AA232" s="342"/>
      <c r="AB232" s="342"/>
      <c r="AC232" s="342"/>
      <c r="AD232" s="342">
        <f t="shared" si="4"/>
        <v>170</v>
      </c>
      <c r="AE232" s="342" t="s">
        <v>8184</v>
      </c>
      <c r="AF232" s="342">
        <v>0</v>
      </c>
      <c r="AG232" s="342" t="s">
        <v>8184</v>
      </c>
      <c r="AH232" s="342">
        <v>0</v>
      </c>
      <c r="AI232" s="342" t="s">
        <v>8149</v>
      </c>
      <c r="AJ232" s="342">
        <v>170</v>
      </c>
      <c r="AK232" s="342" t="s">
        <v>8185</v>
      </c>
      <c r="AL232" s="342">
        <v>0</v>
      </c>
      <c r="AM232" s="342" t="s">
        <v>8186</v>
      </c>
      <c r="AN232" s="342">
        <v>0</v>
      </c>
      <c r="AO232" s="342" t="s">
        <v>8187</v>
      </c>
      <c r="AP232" s="342">
        <v>0</v>
      </c>
      <c r="AQ232" s="347">
        <v>9</v>
      </c>
      <c r="AR232" s="342">
        <v>6</v>
      </c>
      <c r="AS232" s="350"/>
    </row>
    <row r="233" spans="1:45" ht="13.5" hidden="1" customHeight="1">
      <c r="A233" s="304">
        <v>228</v>
      </c>
      <c r="B233" s="342" t="s">
        <v>8180</v>
      </c>
      <c r="C233" s="343" t="s">
        <v>8235</v>
      </c>
      <c r="D233" s="342">
        <v>8191051</v>
      </c>
      <c r="E233" s="343" t="s">
        <v>1188</v>
      </c>
      <c r="F233" s="342" t="s">
        <v>8592</v>
      </c>
      <c r="G233" s="342" t="s">
        <v>8196</v>
      </c>
      <c r="H233" s="342"/>
      <c r="I233" s="342"/>
      <c r="J233" s="342">
        <v>1</v>
      </c>
      <c r="K233" s="349" t="s">
        <v>8593</v>
      </c>
      <c r="L233" s="345" t="s">
        <v>8594</v>
      </c>
      <c r="M233" s="346">
        <v>18899</v>
      </c>
      <c r="N233" s="351">
        <v>45812</v>
      </c>
      <c r="O233" s="351"/>
      <c r="P233" s="342">
        <v>514</v>
      </c>
      <c r="Q233" s="342"/>
      <c r="R233" s="342"/>
      <c r="S233" s="342">
        <v>22</v>
      </c>
      <c r="T233" s="342"/>
      <c r="U233" s="342" t="s">
        <v>26</v>
      </c>
      <c r="V233" s="342" t="s">
        <v>35</v>
      </c>
      <c r="W233" s="347">
        <v>3</v>
      </c>
      <c r="X233" s="342">
        <v>2</v>
      </c>
      <c r="Y233" s="342">
        <v>1</v>
      </c>
      <c r="Z233" s="342"/>
      <c r="AA233" s="342"/>
      <c r="AB233" s="342"/>
      <c r="AC233" s="342"/>
      <c r="AD233" s="342">
        <f t="shared" si="4"/>
        <v>260</v>
      </c>
      <c r="AE233" s="342" t="s">
        <v>8184</v>
      </c>
      <c r="AF233" s="342">
        <v>67</v>
      </c>
      <c r="AG233" s="342" t="s">
        <v>8184</v>
      </c>
      <c r="AH233" s="342">
        <v>0</v>
      </c>
      <c r="AI233" s="342" t="s">
        <v>8149</v>
      </c>
      <c r="AJ233" s="342">
        <v>139</v>
      </c>
      <c r="AK233" s="342" t="s">
        <v>8185</v>
      </c>
      <c r="AL233" s="342">
        <v>0</v>
      </c>
      <c r="AM233" s="342" t="s">
        <v>8186</v>
      </c>
      <c r="AN233" s="342">
        <v>0</v>
      </c>
      <c r="AO233" s="342" t="s">
        <v>8187</v>
      </c>
      <c r="AP233" s="342">
        <v>121</v>
      </c>
      <c r="AQ233" s="347">
        <v>3</v>
      </c>
      <c r="AR233" s="342">
        <v>2</v>
      </c>
      <c r="AS233" s="353"/>
    </row>
    <row r="234" spans="1:45" ht="13.5" hidden="1" customHeight="1">
      <c r="A234" s="304">
        <v>229</v>
      </c>
      <c r="B234" s="342" t="s">
        <v>8180</v>
      </c>
      <c r="C234" s="343" t="s">
        <v>8235</v>
      </c>
      <c r="D234" s="342">
        <v>8191032</v>
      </c>
      <c r="E234" s="343" t="s">
        <v>1190</v>
      </c>
      <c r="F234" s="342"/>
      <c r="G234" s="342"/>
      <c r="H234" s="342"/>
      <c r="I234" s="342"/>
      <c r="J234" s="342">
        <v>1</v>
      </c>
      <c r="K234" s="349" t="s">
        <v>8595</v>
      </c>
      <c r="L234" s="345" t="s">
        <v>8596</v>
      </c>
      <c r="M234" s="346">
        <v>6722</v>
      </c>
      <c r="N234" s="342"/>
      <c r="O234" s="342"/>
      <c r="P234" s="342">
        <v>467</v>
      </c>
      <c r="Q234" s="342"/>
      <c r="R234" s="342"/>
      <c r="S234" s="342">
        <v>22</v>
      </c>
      <c r="T234" s="342"/>
      <c r="U234" s="342" t="s">
        <v>26</v>
      </c>
      <c r="V234" s="342" t="s">
        <v>35</v>
      </c>
      <c r="W234" s="347">
        <v>3</v>
      </c>
      <c r="X234" s="342">
        <v>2</v>
      </c>
      <c r="Y234" s="342">
        <v>1</v>
      </c>
      <c r="Z234" s="342"/>
      <c r="AA234" s="342"/>
      <c r="AB234" s="342"/>
      <c r="AC234" s="342"/>
      <c r="AD234" s="342">
        <f t="shared" si="4"/>
        <v>353</v>
      </c>
      <c r="AE234" s="342" t="s">
        <v>8184</v>
      </c>
      <c r="AF234" s="342">
        <v>30</v>
      </c>
      <c r="AG234" s="342" t="s">
        <v>8184</v>
      </c>
      <c r="AH234" s="342">
        <v>0</v>
      </c>
      <c r="AI234" s="342" t="s">
        <v>8149</v>
      </c>
      <c r="AJ234" s="342">
        <v>294</v>
      </c>
      <c r="AK234" s="342" t="s">
        <v>8185</v>
      </c>
      <c r="AL234" s="342">
        <v>59</v>
      </c>
      <c r="AM234" s="342" t="s">
        <v>8186</v>
      </c>
      <c r="AN234" s="342">
        <v>0</v>
      </c>
      <c r="AO234" s="342" t="s">
        <v>8187</v>
      </c>
      <c r="AP234" s="342">
        <v>0</v>
      </c>
      <c r="AQ234" s="347">
        <v>0</v>
      </c>
      <c r="AR234" s="342">
        <v>10</v>
      </c>
      <c r="AS234" s="353"/>
    </row>
    <row r="235" spans="1:45" ht="13.5" hidden="1" customHeight="1">
      <c r="A235" s="304">
        <v>230</v>
      </c>
      <c r="B235" s="342" t="s">
        <v>8180</v>
      </c>
      <c r="C235" s="343" t="s">
        <v>8235</v>
      </c>
      <c r="D235" s="342">
        <v>8140052</v>
      </c>
      <c r="E235" s="343" t="s">
        <v>1192</v>
      </c>
      <c r="F235" s="342" t="s">
        <v>8676</v>
      </c>
      <c r="G235" s="342" t="s">
        <v>8196</v>
      </c>
      <c r="H235" s="342"/>
      <c r="I235" s="342"/>
      <c r="J235" s="342">
        <v>1</v>
      </c>
      <c r="K235" s="349" t="s">
        <v>8677</v>
      </c>
      <c r="L235" s="345" t="s">
        <v>8678</v>
      </c>
      <c r="M235" s="346">
        <v>38499</v>
      </c>
      <c r="N235" s="351">
        <v>45821</v>
      </c>
      <c r="O235" s="351"/>
      <c r="P235" s="342">
        <v>791</v>
      </c>
      <c r="Q235" s="342"/>
      <c r="R235" s="342"/>
      <c r="S235" s="342">
        <v>35</v>
      </c>
      <c r="T235" s="342"/>
      <c r="U235" s="357" t="s">
        <v>8203</v>
      </c>
      <c r="V235" s="357" t="s">
        <v>35</v>
      </c>
      <c r="W235" s="347">
        <v>3</v>
      </c>
      <c r="X235" s="342">
        <v>2</v>
      </c>
      <c r="Y235" s="342">
        <v>1</v>
      </c>
      <c r="Z235" s="342"/>
      <c r="AA235" s="342"/>
      <c r="AB235" s="342"/>
      <c r="AC235" s="342"/>
      <c r="AD235" s="342">
        <f t="shared" si="4"/>
        <v>761</v>
      </c>
      <c r="AE235" s="342" t="s">
        <v>8184</v>
      </c>
      <c r="AF235" s="342">
        <v>94</v>
      </c>
      <c r="AG235" s="342" t="s">
        <v>8184</v>
      </c>
      <c r="AH235" s="342">
        <v>0</v>
      </c>
      <c r="AI235" s="342" t="s">
        <v>8149</v>
      </c>
      <c r="AJ235" s="342">
        <v>731</v>
      </c>
      <c r="AK235" s="342" t="s">
        <v>8185</v>
      </c>
      <c r="AL235" s="342">
        <v>0</v>
      </c>
      <c r="AM235" s="342" t="s">
        <v>8186</v>
      </c>
      <c r="AN235" s="342">
        <v>30</v>
      </c>
      <c r="AO235" s="342" t="s">
        <v>8187</v>
      </c>
      <c r="AP235" s="342">
        <v>0</v>
      </c>
      <c r="AQ235" s="347">
        <v>15</v>
      </c>
      <c r="AR235" s="342">
        <v>10</v>
      </c>
      <c r="AS235" s="353"/>
    </row>
    <row r="236" spans="1:45" ht="13.5" hidden="1" customHeight="1">
      <c r="A236" s="304">
        <v>231</v>
      </c>
      <c r="B236" s="342" t="s">
        <v>8180</v>
      </c>
      <c r="C236" s="343" t="s">
        <v>8235</v>
      </c>
      <c r="D236" s="342">
        <v>8140053</v>
      </c>
      <c r="E236" s="343" t="s">
        <v>1194</v>
      </c>
      <c r="F236" s="342"/>
      <c r="G236" s="342"/>
      <c r="H236" s="342"/>
      <c r="I236" s="342"/>
      <c r="J236" s="342">
        <v>1</v>
      </c>
      <c r="K236" s="349" t="s">
        <v>8696</v>
      </c>
      <c r="L236" s="345" t="s">
        <v>8697</v>
      </c>
      <c r="M236" s="346">
        <v>26264</v>
      </c>
      <c r="N236" s="342"/>
      <c r="O236" s="342"/>
      <c r="P236" s="342">
        <v>33</v>
      </c>
      <c r="Q236" s="342"/>
      <c r="R236" s="342"/>
      <c r="S236" s="342">
        <v>4</v>
      </c>
      <c r="T236" s="342"/>
      <c r="U236" s="342" t="s">
        <v>26</v>
      </c>
      <c r="V236" s="342" t="s">
        <v>7855</v>
      </c>
      <c r="W236" s="347">
        <v>2</v>
      </c>
      <c r="X236" s="342">
        <v>2</v>
      </c>
      <c r="Y236" s="342">
        <v>1</v>
      </c>
      <c r="Z236" s="342"/>
      <c r="AA236" s="342"/>
      <c r="AB236" s="342"/>
      <c r="AC236" s="342"/>
      <c r="AD236" s="342">
        <f t="shared" si="4"/>
        <v>18</v>
      </c>
      <c r="AE236" s="342" t="s">
        <v>8184</v>
      </c>
      <c r="AF236" s="342">
        <v>23</v>
      </c>
      <c r="AG236" s="342" t="s">
        <v>8184</v>
      </c>
      <c r="AH236" s="342">
        <v>0</v>
      </c>
      <c r="AI236" s="342" t="s">
        <v>8149</v>
      </c>
      <c r="AJ236" s="342">
        <v>18</v>
      </c>
      <c r="AK236" s="342" t="s">
        <v>8185</v>
      </c>
      <c r="AL236" s="342">
        <v>0</v>
      </c>
      <c r="AM236" s="342" t="s">
        <v>8186</v>
      </c>
      <c r="AN236" s="342">
        <v>0</v>
      </c>
      <c r="AO236" s="342" t="s">
        <v>8187</v>
      </c>
      <c r="AP236" s="342">
        <v>0</v>
      </c>
      <c r="AQ236" s="347">
        <v>14</v>
      </c>
      <c r="AR236" s="342">
        <v>12</v>
      </c>
      <c r="AS236" s="350"/>
    </row>
    <row r="237" spans="1:45" ht="13.5" hidden="1" customHeight="1">
      <c r="A237" s="304">
        <v>232</v>
      </c>
      <c r="B237" s="342" t="s">
        <v>8180</v>
      </c>
      <c r="C237" s="343" t="s">
        <v>8235</v>
      </c>
      <c r="D237" s="342">
        <v>8231005</v>
      </c>
      <c r="E237" s="343" t="s">
        <v>1196</v>
      </c>
      <c r="F237" s="342"/>
      <c r="G237" s="342" t="s">
        <v>8196</v>
      </c>
      <c r="H237" s="342"/>
      <c r="I237" s="342"/>
      <c r="J237" s="342">
        <v>1</v>
      </c>
      <c r="K237" s="349" t="s">
        <v>8698</v>
      </c>
      <c r="L237" s="345" t="s">
        <v>8699</v>
      </c>
      <c r="M237" s="346">
        <v>38777</v>
      </c>
      <c r="N237" s="351">
        <v>45818</v>
      </c>
      <c r="O237" s="351"/>
      <c r="P237" s="342">
        <v>25</v>
      </c>
      <c r="Q237" s="342"/>
      <c r="R237" s="342"/>
      <c r="S237" s="342">
        <v>7</v>
      </c>
      <c r="T237" s="342"/>
      <c r="U237" s="379" t="s">
        <v>8700</v>
      </c>
      <c r="V237" s="342" t="s">
        <v>7855</v>
      </c>
      <c r="W237" s="347">
        <v>0</v>
      </c>
      <c r="X237" s="342">
        <v>2</v>
      </c>
      <c r="Y237" s="342">
        <v>1</v>
      </c>
      <c r="Z237" s="342"/>
      <c r="AA237" s="342"/>
      <c r="AB237" s="342"/>
      <c r="AC237" s="342"/>
      <c r="AD237" s="342">
        <f t="shared" si="4"/>
        <v>38</v>
      </c>
      <c r="AE237" s="342" t="s">
        <v>8184</v>
      </c>
      <c r="AF237" s="342">
        <v>18</v>
      </c>
      <c r="AG237" s="342" t="s">
        <v>8184</v>
      </c>
      <c r="AH237" s="342">
        <v>0</v>
      </c>
      <c r="AI237" s="342" t="s">
        <v>8149</v>
      </c>
      <c r="AJ237" s="342">
        <v>35</v>
      </c>
      <c r="AK237" s="342" t="s">
        <v>8185</v>
      </c>
      <c r="AL237" s="342">
        <v>0</v>
      </c>
      <c r="AM237" s="342" t="s">
        <v>8186</v>
      </c>
      <c r="AN237" s="342">
        <v>0</v>
      </c>
      <c r="AO237" s="342" t="s">
        <v>8187</v>
      </c>
      <c r="AP237" s="342">
        <v>3</v>
      </c>
      <c r="AQ237" s="347">
        <v>6</v>
      </c>
      <c r="AR237" s="342">
        <v>10</v>
      </c>
      <c r="AS237" s="350"/>
    </row>
    <row r="238" spans="1:45" ht="13.5" hidden="1" customHeight="1">
      <c r="A238" s="304">
        <v>233</v>
      </c>
      <c r="B238" s="342" t="s">
        <v>8180</v>
      </c>
      <c r="C238" s="343" t="s">
        <v>8235</v>
      </c>
      <c r="D238" s="342">
        <v>8140192</v>
      </c>
      <c r="E238" s="343" t="s">
        <v>1198</v>
      </c>
      <c r="F238" s="342" t="s">
        <v>8743</v>
      </c>
      <c r="G238" s="342" t="s">
        <v>8196</v>
      </c>
      <c r="H238" s="342"/>
      <c r="I238" s="342"/>
      <c r="J238" s="342">
        <v>1</v>
      </c>
      <c r="K238" s="349" t="s">
        <v>8744</v>
      </c>
      <c r="L238" s="350" t="s">
        <v>8745</v>
      </c>
      <c r="M238" s="346">
        <v>26367</v>
      </c>
      <c r="N238" s="351">
        <v>45811.774350740743</v>
      </c>
      <c r="O238" s="351"/>
      <c r="P238" s="342">
        <v>86</v>
      </c>
      <c r="Q238" s="342"/>
      <c r="R238" s="342"/>
      <c r="S238" s="342">
        <v>21</v>
      </c>
      <c r="T238" s="342"/>
      <c r="U238" s="342" t="s">
        <v>26</v>
      </c>
      <c r="V238" s="342" t="s">
        <v>7855</v>
      </c>
      <c r="W238" s="347">
        <v>2</v>
      </c>
      <c r="X238" s="342">
        <v>2</v>
      </c>
      <c r="Y238" s="342">
        <v>1</v>
      </c>
      <c r="Z238" s="342"/>
      <c r="AA238" s="342"/>
      <c r="AB238" s="342"/>
      <c r="AC238" s="342"/>
      <c r="AD238" s="342">
        <f t="shared" si="4"/>
        <v>117</v>
      </c>
      <c r="AE238" s="342" t="s">
        <v>8184</v>
      </c>
      <c r="AF238" s="342">
        <v>0</v>
      </c>
      <c r="AG238" s="342" t="s">
        <v>8184</v>
      </c>
      <c r="AH238" s="342">
        <v>0</v>
      </c>
      <c r="AI238" s="342" t="s">
        <v>8149</v>
      </c>
      <c r="AJ238" s="342">
        <v>117</v>
      </c>
      <c r="AK238" s="342" t="s">
        <v>8185</v>
      </c>
      <c r="AL238" s="342">
        <v>0</v>
      </c>
      <c r="AM238" s="342" t="s">
        <v>8186</v>
      </c>
      <c r="AN238" s="342">
        <v>0</v>
      </c>
      <c r="AO238" s="342" t="s">
        <v>8187</v>
      </c>
      <c r="AP238" s="342">
        <v>0</v>
      </c>
      <c r="AQ238" s="347">
        <v>11</v>
      </c>
      <c r="AR238" s="342">
        <v>5</v>
      </c>
      <c r="AS238" s="353"/>
    </row>
    <row r="239" spans="1:45" ht="13.5" hidden="1" customHeight="1">
      <c r="A239" s="304">
        <v>234</v>
      </c>
      <c r="B239" s="342" t="s">
        <v>8180</v>
      </c>
      <c r="C239" s="343" t="s">
        <v>8235</v>
      </c>
      <c r="D239" s="342">
        <v>8140193</v>
      </c>
      <c r="E239" s="343" t="s">
        <v>1200</v>
      </c>
      <c r="F239" s="342" t="s">
        <v>8746</v>
      </c>
      <c r="G239" s="342" t="s">
        <v>8196</v>
      </c>
      <c r="H239" s="342"/>
      <c r="I239" s="342"/>
      <c r="J239" s="342">
        <v>1</v>
      </c>
      <c r="K239" s="349" t="s">
        <v>8747</v>
      </c>
      <c r="L239" s="345" t="s">
        <v>8748</v>
      </c>
      <c r="M239" s="346">
        <v>18895</v>
      </c>
      <c r="N239" s="351">
        <v>45812.485963634259</v>
      </c>
      <c r="O239" s="351"/>
      <c r="P239" s="342">
        <v>51</v>
      </c>
      <c r="Q239" s="342"/>
      <c r="R239" s="342"/>
      <c r="S239" s="342">
        <v>4</v>
      </c>
      <c r="T239" s="342"/>
      <c r="U239" s="342" t="s">
        <v>26</v>
      </c>
      <c r="V239" s="342" t="s">
        <v>7855</v>
      </c>
      <c r="W239" s="347">
        <v>2</v>
      </c>
      <c r="X239" s="342">
        <v>2</v>
      </c>
      <c r="Y239" s="342">
        <v>1</v>
      </c>
      <c r="Z239" s="342"/>
      <c r="AA239" s="342"/>
      <c r="AB239" s="342"/>
      <c r="AC239" s="342"/>
      <c r="AD239" s="342">
        <f t="shared" si="4"/>
        <v>60</v>
      </c>
      <c r="AE239" s="342" t="s">
        <v>8184</v>
      </c>
      <c r="AF239" s="342">
        <v>2</v>
      </c>
      <c r="AG239" s="342" t="s">
        <v>8184</v>
      </c>
      <c r="AH239" s="342">
        <v>0</v>
      </c>
      <c r="AI239" s="342" t="s">
        <v>8149</v>
      </c>
      <c r="AJ239" s="342">
        <v>58</v>
      </c>
      <c r="AK239" s="342" t="s">
        <v>8185</v>
      </c>
      <c r="AL239" s="342">
        <v>0</v>
      </c>
      <c r="AM239" s="342" t="s">
        <v>8186</v>
      </c>
      <c r="AN239" s="342">
        <v>0</v>
      </c>
      <c r="AO239" s="342" t="s">
        <v>8187</v>
      </c>
      <c r="AP239" s="342">
        <v>2</v>
      </c>
      <c r="AQ239" s="347">
        <v>17</v>
      </c>
      <c r="AR239" s="342">
        <v>5</v>
      </c>
      <c r="AS239" s="353"/>
    </row>
    <row r="240" spans="1:45" ht="13.5" hidden="1" customHeight="1">
      <c r="A240" s="304">
        <v>235</v>
      </c>
      <c r="B240" s="342" t="s">
        <v>8180</v>
      </c>
      <c r="C240" s="343" t="s">
        <v>8235</v>
      </c>
      <c r="D240" s="342">
        <v>8231006</v>
      </c>
      <c r="E240" s="343" t="s">
        <v>1202</v>
      </c>
      <c r="F240" s="342"/>
      <c r="G240" s="342"/>
      <c r="H240" s="342"/>
      <c r="I240" s="342"/>
      <c r="J240" s="342">
        <v>1</v>
      </c>
      <c r="K240" s="349" t="s">
        <v>9015</v>
      </c>
      <c r="L240" s="345" t="s">
        <v>9016</v>
      </c>
      <c r="M240" s="346">
        <v>24898</v>
      </c>
      <c r="N240" s="342"/>
      <c r="O240" s="342"/>
      <c r="P240" s="342">
        <v>31</v>
      </c>
      <c r="Q240" s="342"/>
      <c r="R240" s="342"/>
      <c r="S240" s="342">
        <v>8</v>
      </c>
      <c r="T240" s="342"/>
      <c r="U240" s="357" t="s">
        <v>8198</v>
      </c>
      <c r="V240" s="357" t="s">
        <v>8316</v>
      </c>
      <c r="W240" s="347">
        <v>2</v>
      </c>
      <c r="X240" s="342">
        <v>2</v>
      </c>
      <c r="Y240" s="342">
        <v>1</v>
      </c>
      <c r="Z240" s="342"/>
      <c r="AA240" s="342"/>
      <c r="AB240" s="342"/>
      <c r="AC240" s="342"/>
      <c r="AD240" s="342">
        <f t="shared" si="4"/>
        <v>64</v>
      </c>
      <c r="AE240" s="342" t="s">
        <v>8184</v>
      </c>
      <c r="AF240" s="342">
        <v>7</v>
      </c>
      <c r="AG240" s="342" t="s">
        <v>8184</v>
      </c>
      <c r="AH240" s="342">
        <v>0</v>
      </c>
      <c r="AI240" s="342" t="s">
        <v>8149</v>
      </c>
      <c r="AJ240" s="342">
        <v>64</v>
      </c>
      <c r="AK240" s="342" t="s">
        <v>8185</v>
      </c>
      <c r="AL240" s="342">
        <v>0</v>
      </c>
      <c r="AM240" s="342" t="s">
        <v>8186</v>
      </c>
      <c r="AN240" s="342">
        <v>0</v>
      </c>
      <c r="AO240" s="342" t="s">
        <v>8187</v>
      </c>
      <c r="AP240" s="342">
        <v>0</v>
      </c>
      <c r="AQ240" s="347">
        <v>15</v>
      </c>
      <c r="AR240" s="342">
        <v>10</v>
      </c>
      <c r="AS240" s="350"/>
    </row>
    <row r="241" spans="1:45" ht="13.5" hidden="1" customHeight="1">
      <c r="A241" s="304">
        <v>236</v>
      </c>
      <c r="B241" s="342" t="s">
        <v>8180</v>
      </c>
      <c r="C241" s="343" t="s">
        <v>8235</v>
      </c>
      <c r="D241" s="342">
        <v>8231027</v>
      </c>
      <c r="E241" s="343" t="s">
        <v>1204</v>
      </c>
      <c r="F241" s="342" t="s">
        <v>9065</v>
      </c>
      <c r="G241" s="342" t="s">
        <v>8196</v>
      </c>
      <c r="H241" s="342"/>
      <c r="I241" s="342"/>
      <c r="J241" s="342">
        <v>1</v>
      </c>
      <c r="K241" s="349" t="s">
        <v>9066</v>
      </c>
      <c r="L241" s="345" t="s">
        <v>9067</v>
      </c>
      <c r="M241" s="346">
        <v>18171</v>
      </c>
      <c r="N241" s="351">
        <v>45810.660394513892</v>
      </c>
      <c r="O241" s="351"/>
      <c r="P241" s="342">
        <v>32</v>
      </c>
      <c r="Q241" s="342"/>
      <c r="R241" s="342"/>
      <c r="S241" s="342">
        <v>6</v>
      </c>
      <c r="T241" s="342"/>
      <c r="U241" s="342" t="s">
        <v>2353</v>
      </c>
      <c r="V241" s="342" t="s">
        <v>7855</v>
      </c>
      <c r="W241" s="347">
        <v>2</v>
      </c>
      <c r="X241" s="342">
        <v>2</v>
      </c>
      <c r="Y241" s="342">
        <v>1</v>
      </c>
      <c r="Z241" s="342"/>
      <c r="AA241" s="342"/>
      <c r="AB241" s="342"/>
      <c r="AC241" s="342"/>
      <c r="AD241" s="342">
        <f t="shared" si="4"/>
        <v>14</v>
      </c>
      <c r="AE241" s="342" t="s">
        <v>8184</v>
      </c>
      <c r="AF241" s="342">
        <v>39</v>
      </c>
      <c r="AG241" s="342" t="s">
        <v>8184</v>
      </c>
      <c r="AH241" s="342">
        <v>0</v>
      </c>
      <c r="AI241" s="342" t="s">
        <v>8149</v>
      </c>
      <c r="AJ241" s="342">
        <v>14</v>
      </c>
      <c r="AK241" s="342" t="s">
        <v>8185</v>
      </c>
      <c r="AL241" s="342">
        <v>0</v>
      </c>
      <c r="AM241" s="342" t="s">
        <v>8186</v>
      </c>
      <c r="AN241" s="342">
        <v>0</v>
      </c>
      <c r="AO241" s="342" t="s">
        <v>8187</v>
      </c>
      <c r="AP241" s="342">
        <v>0</v>
      </c>
      <c r="AQ241" s="347">
        <v>1</v>
      </c>
      <c r="AR241" s="342">
        <v>23</v>
      </c>
      <c r="AS241" s="353"/>
    </row>
    <row r="242" spans="1:45" ht="13.5" hidden="1" customHeight="1">
      <c r="A242" s="304">
        <v>237</v>
      </c>
      <c r="B242" s="342" t="s">
        <v>8180</v>
      </c>
      <c r="C242" s="343" t="s">
        <v>8235</v>
      </c>
      <c r="D242" s="342">
        <v>8222040</v>
      </c>
      <c r="E242" s="343" t="s">
        <v>1206</v>
      </c>
      <c r="F242" s="342" t="s">
        <v>9317</v>
      </c>
      <c r="G242" s="342" t="s">
        <v>8196</v>
      </c>
      <c r="H242" s="342"/>
      <c r="I242" s="342"/>
      <c r="J242" s="342">
        <v>1</v>
      </c>
      <c r="K242" s="349" t="s">
        <v>9318</v>
      </c>
      <c r="L242" s="345" t="s">
        <v>9319</v>
      </c>
      <c r="M242" s="346">
        <v>4827</v>
      </c>
      <c r="N242" s="351">
        <v>45810.672879282407</v>
      </c>
      <c r="O242" s="351"/>
      <c r="P242" s="342">
        <v>13</v>
      </c>
      <c r="Q242" s="342"/>
      <c r="R242" s="342"/>
      <c r="S242" s="342">
        <v>6</v>
      </c>
      <c r="T242" s="342"/>
      <c r="U242" s="342" t="s">
        <v>2353</v>
      </c>
      <c r="V242" s="342" t="s">
        <v>7855</v>
      </c>
      <c r="W242" s="347">
        <v>2</v>
      </c>
      <c r="X242" s="342">
        <v>2</v>
      </c>
      <c r="Y242" s="342">
        <v>1</v>
      </c>
      <c r="Z242" s="342"/>
      <c r="AA242" s="342"/>
      <c r="AB242" s="342"/>
      <c r="AC242" s="342"/>
      <c r="AD242" s="342">
        <f t="shared" si="4"/>
        <v>37</v>
      </c>
      <c r="AE242" s="342" t="s">
        <v>8184</v>
      </c>
      <c r="AF242" s="342">
        <v>14</v>
      </c>
      <c r="AG242" s="342" t="s">
        <v>8184</v>
      </c>
      <c r="AH242" s="342">
        <v>0</v>
      </c>
      <c r="AI242" s="342" t="s">
        <v>8149</v>
      </c>
      <c r="AJ242" s="342">
        <v>37</v>
      </c>
      <c r="AK242" s="342" t="s">
        <v>8185</v>
      </c>
      <c r="AL242" s="342">
        <v>0</v>
      </c>
      <c r="AM242" s="342" t="s">
        <v>8186</v>
      </c>
      <c r="AN242" s="342">
        <v>0</v>
      </c>
      <c r="AO242" s="342" t="s">
        <v>8187</v>
      </c>
      <c r="AP242" s="342">
        <v>0</v>
      </c>
      <c r="AQ242" s="347">
        <v>12</v>
      </c>
      <c r="AR242" s="342">
        <v>0</v>
      </c>
      <c r="AS242" s="350"/>
    </row>
    <row r="243" spans="1:45" ht="13.5" hidden="1" customHeight="1">
      <c r="A243" s="304">
        <v>238</v>
      </c>
      <c r="B243" s="342" t="s">
        <v>8180</v>
      </c>
      <c r="C243" s="343" t="s">
        <v>8235</v>
      </c>
      <c r="D243" s="342">
        <v>8191033</v>
      </c>
      <c r="E243" s="343" t="s">
        <v>1208</v>
      </c>
      <c r="F243" s="342"/>
      <c r="G243" s="342"/>
      <c r="H243" s="342"/>
      <c r="I243" s="342"/>
      <c r="J243" s="342">
        <v>1</v>
      </c>
      <c r="K243" s="349" t="s">
        <v>9320</v>
      </c>
      <c r="L243" s="345" t="s">
        <v>9319</v>
      </c>
      <c r="M243" s="346">
        <v>15067</v>
      </c>
      <c r="N243" s="342"/>
      <c r="O243" s="342"/>
      <c r="P243" s="342">
        <v>7</v>
      </c>
      <c r="Q243" s="342"/>
      <c r="R243" s="342"/>
      <c r="S243" s="342">
        <v>3</v>
      </c>
      <c r="T243" s="342"/>
      <c r="U243" s="342" t="s">
        <v>2353</v>
      </c>
      <c r="V243" s="342" t="s">
        <v>7855</v>
      </c>
      <c r="W243" s="347">
        <v>1</v>
      </c>
      <c r="X243" s="342">
        <v>2</v>
      </c>
      <c r="Y243" s="342">
        <v>1</v>
      </c>
      <c r="Z243" s="342"/>
      <c r="AA243" s="342"/>
      <c r="AB243" s="342"/>
      <c r="AC243" s="342"/>
      <c r="AD243" s="342">
        <f t="shared" si="4"/>
        <v>11</v>
      </c>
      <c r="AE243" s="342" t="s">
        <v>8184</v>
      </c>
      <c r="AF243" s="342">
        <v>7</v>
      </c>
      <c r="AG243" s="342" t="s">
        <v>8184</v>
      </c>
      <c r="AH243" s="342">
        <v>0</v>
      </c>
      <c r="AI243" s="342" t="s">
        <v>8149</v>
      </c>
      <c r="AJ243" s="342">
        <v>11</v>
      </c>
      <c r="AK243" s="342" t="s">
        <v>8185</v>
      </c>
      <c r="AL243" s="342">
        <v>0</v>
      </c>
      <c r="AM243" s="342" t="s">
        <v>8186</v>
      </c>
      <c r="AN243" s="342">
        <v>0</v>
      </c>
      <c r="AO243" s="342" t="s">
        <v>8187</v>
      </c>
      <c r="AP243" s="342">
        <v>0</v>
      </c>
      <c r="AQ243" s="347">
        <v>34</v>
      </c>
      <c r="AR243" s="342">
        <v>9</v>
      </c>
      <c r="AS243" s="353"/>
    </row>
    <row r="244" spans="1:45" ht="13.5" hidden="1" customHeight="1">
      <c r="A244" s="304">
        <v>239</v>
      </c>
      <c r="B244" s="342" t="s">
        <v>8180</v>
      </c>
      <c r="C244" s="343" t="s">
        <v>8235</v>
      </c>
      <c r="D244" s="342">
        <v>8140270</v>
      </c>
      <c r="E244" s="343" t="s">
        <v>1210</v>
      </c>
      <c r="F244" s="342" t="s">
        <v>9321</v>
      </c>
      <c r="G244" s="342" t="s">
        <v>8196</v>
      </c>
      <c r="H244" s="342"/>
      <c r="I244" s="342"/>
      <c r="J244" s="342">
        <v>1</v>
      </c>
      <c r="K244" s="349" t="s">
        <v>9322</v>
      </c>
      <c r="L244" s="345" t="s">
        <v>9323</v>
      </c>
      <c r="M244" s="346">
        <v>15158</v>
      </c>
      <c r="N244" s="351">
        <v>45812.69006847222</v>
      </c>
      <c r="O244" s="351"/>
      <c r="P244" s="342">
        <v>40</v>
      </c>
      <c r="Q244" s="342"/>
      <c r="R244" s="342"/>
      <c r="S244" s="342">
        <v>7</v>
      </c>
      <c r="T244" s="342"/>
      <c r="U244" s="342" t="s">
        <v>2353</v>
      </c>
      <c r="V244" s="342" t="s">
        <v>7855</v>
      </c>
      <c r="W244" s="347">
        <v>2</v>
      </c>
      <c r="X244" s="342">
        <v>2</v>
      </c>
      <c r="Y244" s="342">
        <v>1</v>
      </c>
      <c r="Z244" s="342"/>
      <c r="AA244" s="342"/>
      <c r="AB244" s="342"/>
      <c r="AC244" s="342"/>
      <c r="AD244" s="342">
        <f t="shared" si="4"/>
        <v>0</v>
      </c>
      <c r="AE244" s="342" t="s">
        <v>8184</v>
      </c>
      <c r="AF244" s="342">
        <v>17</v>
      </c>
      <c r="AG244" s="342" t="s">
        <v>8184</v>
      </c>
      <c r="AH244" s="342">
        <v>0</v>
      </c>
      <c r="AI244" s="342" t="s">
        <v>8149</v>
      </c>
      <c r="AJ244" s="342">
        <v>0</v>
      </c>
      <c r="AK244" s="342" t="s">
        <v>8185</v>
      </c>
      <c r="AL244" s="342">
        <v>0</v>
      </c>
      <c r="AM244" s="342" t="s">
        <v>8186</v>
      </c>
      <c r="AN244" s="342">
        <v>0</v>
      </c>
      <c r="AO244" s="342" t="s">
        <v>8187</v>
      </c>
      <c r="AP244" s="342">
        <v>0</v>
      </c>
      <c r="AQ244" s="347">
        <v>29</v>
      </c>
      <c r="AR244" s="342">
        <v>24</v>
      </c>
      <c r="AS244" s="350"/>
    </row>
    <row r="245" spans="1:45" ht="13.5" hidden="1" customHeight="1">
      <c r="A245" s="304">
        <v>240</v>
      </c>
      <c r="B245" s="342" t="s">
        <v>8180</v>
      </c>
      <c r="C245" s="343" t="s">
        <v>8235</v>
      </c>
      <c r="D245" s="342">
        <v>8140271</v>
      </c>
      <c r="E245" s="343" t="s">
        <v>1212</v>
      </c>
      <c r="F245" s="342"/>
      <c r="G245" s="342"/>
      <c r="H245" s="342"/>
      <c r="I245" s="342"/>
      <c r="J245" s="342">
        <v>1</v>
      </c>
      <c r="K245" s="349" t="s">
        <v>9421</v>
      </c>
      <c r="L245" s="355" t="s">
        <v>9422</v>
      </c>
      <c r="M245" s="346">
        <v>31855</v>
      </c>
      <c r="N245" s="342"/>
      <c r="O245" s="342"/>
      <c r="P245" s="342">
        <v>179</v>
      </c>
      <c r="Q245" s="342"/>
      <c r="R245" s="342"/>
      <c r="S245" s="342">
        <v>9</v>
      </c>
      <c r="T245" s="342"/>
      <c r="U245" s="357" t="s">
        <v>8203</v>
      </c>
      <c r="V245" s="342" t="s">
        <v>7855</v>
      </c>
      <c r="W245" s="347">
        <v>2</v>
      </c>
      <c r="X245" s="342">
        <v>2</v>
      </c>
      <c r="Y245" s="342">
        <v>1</v>
      </c>
      <c r="Z245" s="342"/>
      <c r="AA245" s="342"/>
      <c r="AB245" s="342"/>
      <c r="AC245" s="342"/>
      <c r="AD245" s="342">
        <f t="shared" si="4"/>
        <v>132</v>
      </c>
      <c r="AE245" s="342" t="s">
        <v>8184</v>
      </c>
      <c r="AF245" s="342">
        <v>57</v>
      </c>
      <c r="AG245" s="342" t="s">
        <v>8184</v>
      </c>
      <c r="AH245" s="342">
        <v>0</v>
      </c>
      <c r="AI245" s="342" t="s">
        <v>8149</v>
      </c>
      <c r="AJ245" s="342">
        <v>132</v>
      </c>
      <c r="AK245" s="342" t="s">
        <v>8185</v>
      </c>
      <c r="AL245" s="342">
        <v>0</v>
      </c>
      <c r="AM245" s="342" t="s">
        <v>8186</v>
      </c>
      <c r="AN245" s="342">
        <v>0</v>
      </c>
      <c r="AO245" s="342" t="s">
        <v>8187</v>
      </c>
      <c r="AP245" s="342">
        <v>0</v>
      </c>
      <c r="AQ245" s="347">
        <v>50</v>
      </c>
      <c r="AR245" s="342">
        <v>30</v>
      </c>
      <c r="AS245" s="353"/>
    </row>
    <row r="246" spans="1:45" ht="13.5" hidden="1" customHeight="1">
      <c r="A246" s="304">
        <v>241</v>
      </c>
      <c r="B246" s="342" t="s">
        <v>8180</v>
      </c>
      <c r="C246" s="343" t="s">
        <v>8235</v>
      </c>
      <c r="D246" s="342">
        <v>8291028</v>
      </c>
      <c r="E246" s="343" t="s">
        <v>1214</v>
      </c>
      <c r="F246" s="342" t="s">
        <v>9423</v>
      </c>
      <c r="G246" s="342" t="s">
        <v>8196</v>
      </c>
      <c r="H246" s="342"/>
      <c r="I246" s="342"/>
      <c r="J246" s="342">
        <v>1</v>
      </c>
      <c r="K246" s="349" t="s">
        <v>9424</v>
      </c>
      <c r="L246" s="345" t="s">
        <v>9422</v>
      </c>
      <c r="M246" s="346">
        <v>20206</v>
      </c>
      <c r="N246" s="351">
        <v>45818.347567719902</v>
      </c>
      <c r="O246" s="351"/>
      <c r="P246" s="342">
        <v>59</v>
      </c>
      <c r="Q246" s="342"/>
      <c r="R246" s="342"/>
      <c r="S246" s="342">
        <v>4</v>
      </c>
      <c r="T246" s="342"/>
      <c r="U246" s="380" t="s">
        <v>9425</v>
      </c>
      <c r="V246" s="342" t="s">
        <v>7855</v>
      </c>
      <c r="W246" s="347">
        <v>0</v>
      </c>
      <c r="X246" s="342">
        <v>2</v>
      </c>
      <c r="Y246" s="342">
        <v>1</v>
      </c>
      <c r="Z246" s="342"/>
      <c r="AA246" s="342"/>
      <c r="AB246" s="342"/>
      <c r="AC246" s="342"/>
      <c r="AD246" s="342">
        <f t="shared" si="4"/>
        <v>84</v>
      </c>
      <c r="AE246" s="342" t="s">
        <v>8184</v>
      </c>
      <c r="AF246" s="342">
        <v>27</v>
      </c>
      <c r="AG246" s="342" t="s">
        <v>8184</v>
      </c>
      <c r="AH246" s="342">
        <v>0</v>
      </c>
      <c r="AI246" s="342" t="s">
        <v>8149</v>
      </c>
      <c r="AJ246" s="342">
        <v>54</v>
      </c>
      <c r="AK246" s="342" t="s">
        <v>8185</v>
      </c>
      <c r="AL246" s="342">
        <v>30</v>
      </c>
      <c r="AM246" s="342" t="s">
        <v>8186</v>
      </c>
      <c r="AN246" s="342">
        <v>0</v>
      </c>
      <c r="AO246" s="342" t="s">
        <v>8187</v>
      </c>
      <c r="AP246" s="342">
        <v>0</v>
      </c>
      <c r="AQ246" s="347">
        <v>10</v>
      </c>
      <c r="AR246" s="342">
        <v>4</v>
      </c>
      <c r="AS246" s="350"/>
    </row>
    <row r="247" spans="1:45" ht="13.5" hidden="1" customHeight="1">
      <c r="A247" s="304">
        <v>242</v>
      </c>
      <c r="B247" s="342" t="s">
        <v>8180</v>
      </c>
      <c r="C247" s="343" t="s">
        <v>8235</v>
      </c>
      <c r="D247" s="342">
        <v>8241004</v>
      </c>
      <c r="E247" s="343" t="s">
        <v>1216</v>
      </c>
      <c r="F247" s="342" t="s">
        <v>9426</v>
      </c>
      <c r="G247" s="342" t="s">
        <v>8196</v>
      </c>
      <c r="H247" s="342"/>
      <c r="I247" s="342"/>
      <c r="J247" s="342">
        <v>1</v>
      </c>
      <c r="K247" s="349" t="s">
        <v>9427</v>
      </c>
      <c r="L247" s="345" t="s">
        <v>9428</v>
      </c>
      <c r="M247" s="346">
        <v>6666</v>
      </c>
      <c r="N247" s="351">
        <v>45821.651798182866</v>
      </c>
      <c r="O247" s="351"/>
      <c r="P247" s="342">
        <v>30</v>
      </c>
      <c r="Q247" s="342"/>
      <c r="R247" s="342"/>
      <c r="S247" s="342">
        <v>6</v>
      </c>
      <c r="T247" s="342"/>
      <c r="U247" s="343" t="s">
        <v>8198</v>
      </c>
      <c r="V247" s="342" t="s">
        <v>7855</v>
      </c>
      <c r="W247" s="347">
        <v>2</v>
      </c>
      <c r="X247" s="342">
        <v>2</v>
      </c>
      <c r="Y247" s="342">
        <v>1</v>
      </c>
      <c r="Z247" s="342"/>
      <c r="AA247" s="342"/>
      <c r="AB247" s="342"/>
      <c r="AC247" s="342"/>
      <c r="AD247" s="342">
        <f t="shared" si="4"/>
        <v>44</v>
      </c>
      <c r="AE247" s="342" t="s">
        <v>8184</v>
      </c>
      <c r="AF247" s="342">
        <v>15</v>
      </c>
      <c r="AG247" s="342" t="s">
        <v>8184</v>
      </c>
      <c r="AH247" s="342">
        <v>0</v>
      </c>
      <c r="AI247" s="342" t="s">
        <v>8149</v>
      </c>
      <c r="AJ247" s="342">
        <v>44</v>
      </c>
      <c r="AK247" s="342" t="s">
        <v>8185</v>
      </c>
      <c r="AL247" s="342">
        <v>0</v>
      </c>
      <c r="AM247" s="342" t="s">
        <v>8186</v>
      </c>
      <c r="AN247" s="342">
        <v>0</v>
      </c>
      <c r="AO247" s="342" t="s">
        <v>8187</v>
      </c>
      <c r="AP247" s="342">
        <v>0</v>
      </c>
      <c r="AQ247" s="347">
        <v>0</v>
      </c>
      <c r="AR247" s="342">
        <v>2</v>
      </c>
      <c r="AS247" s="353"/>
    </row>
    <row r="248" spans="1:45" ht="13.5" hidden="1" customHeight="1">
      <c r="A248" s="304">
        <v>243</v>
      </c>
      <c r="B248" s="342" t="s">
        <v>8180</v>
      </c>
      <c r="C248" s="343" t="s">
        <v>8235</v>
      </c>
      <c r="D248" s="342">
        <v>8241020</v>
      </c>
      <c r="E248" s="343" t="s">
        <v>1218</v>
      </c>
      <c r="F248" s="342"/>
      <c r="G248" s="342"/>
      <c r="H248" s="342"/>
      <c r="I248" s="342"/>
      <c r="J248" s="342">
        <v>1</v>
      </c>
      <c r="K248" s="349" t="s">
        <v>9446</v>
      </c>
      <c r="L248" s="345" t="s">
        <v>9447</v>
      </c>
      <c r="M248" s="346">
        <v>13304</v>
      </c>
      <c r="N248" s="342"/>
      <c r="O248" s="342"/>
      <c r="P248" s="342">
        <v>22</v>
      </c>
      <c r="Q248" s="342"/>
      <c r="R248" s="342"/>
      <c r="S248" s="342">
        <v>6</v>
      </c>
      <c r="T248" s="342"/>
      <c r="U248" s="357" t="s">
        <v>8198</v>
      </c>
      <c r="V248" s="357" t="s">
        <v>8316</v>
      </c>
      <c r="W248" s="347">
        <v>2</v>
      </c>
      <c r="X248" s="342">
        <v>2</v>
      </c>
      <c r="Y248" s="342">
        <v>1</v>
      </c>
      <c r="Z248" s="342"/>
      <c r="AA248" s="342"/>
      <c r="AB248" s="342"/>
      <c r="AC248" s="342"/>
      <c r="AD248" s="342">
        <f t="shared" si="4"/>
        <v>50</v>
      </c>
      <c r="AE248" s="342" t="s">
        <v>8184</v>
      </c>
      <c r="AF248" s="342">
        <v>42</v>
      </c>
      <c r="AG248" s="342" t="s">
        <v>8184</v>
      </c>
      <c r="AH248" s="342">
        <v>0</v>
      </c>
      <c r="AI248" s="342" t="s">
        <v>8149</v>
      </c>
      <c r="AJ248" s="342">
        <v>50</v>
      </c>
      <c r="AK248" s="342" t="s">
        <v>8185</v>
      </c>
      <c r="AL248" s="342">
        <v>0</v>
      </c>
      <c r="AM248" s="342" t="s">
        <v>8186</v>
      </c>
      <c r="AN248" s="342">
        <v>0</v>
      </c>
      <c r="AO248" s="342" t="s">
        <v>8187</v>
      </c>
      <c r="AP248" s="342">
        <v>0</v>
      </c>
      <c r="AQ248" s="347">
        <v>7</v>
      </c>
      <c r="AR248" s="342">
        <v>2</v>
      </c>
      <c r="AS248" s="353"/>
    </row>
    <row r="249" spans="1:45" ht="13.5" hidden="1" customHeight="1">
      <c r="A249" s="304">
        <v>244</v>
      </c>
      <c r="B249" s="342" t="s">
        <v>8180</v>
      </c>
      <c r="C249" s="343" t="s">
        <v>8235</v>
      </c>
      <c r="D249" s="342">
        <v>8140501</v>
      </c>
      <c r="E249" s="343" t="s">
        <v>1220</v>
      </c>
      <c r="F249" s="342" t="s">
        <v>9574</v>
      </c>
      <c r="G249" s="342" t="s">
        <v>8196</v>
      </c>
      <c r="H249" s="342"/>
      <c r="I249" s="342"/>
      <c r="J249" s="342">
        <v>1</v>
      </c>
      <c r="K249" s="349" t="s">
        <v>9575</v>
      </c>
      <c r="L249" s="355" t="s">
        <v>9576</v>
      </c>
      <c r="M249" s="346">
        <v>12145</v>
      </c>
      <c r="N249" s="351">
        <v>45817.451412847222</v>
      </c>
      <c r="O249" s="351"/>
      <c r="P249" s="342">
        <v>161</v>
      </c>
      <c r="Q249" s="342"/>
      <c r="R249" s="342"/>
      <c r="S249" s="342">
        <v>14</v>
      </c>
      <c r="T249" s="342"/>
      <c r="U249" s="357" t="s">
        <v>8203</v>
      </c>
      <c r="V249" s="342" t="s">
        <v>7855</v>
      </c>
      <c r="W249" s="347">
        <v>2</v>
      </c>
      <c r="X249" s="342">
        <v>2</v>
      </c>
      <c r="Y249" s="342">
        <v>1</v>
      </c>
      <c r="Z249" s="342"/>
      <c r="AA249" s="342"/>
      <c r="AB249" s="342"/>
      <c r="AC249" s="342"/>
      <c r="AD249" s="342">
        <f t="shared" si="4"/>
        <v>129</v>
      </c>
      <c r="AE249" s="342" t="s">
        <v>8184</v>
      </c>
      <c r="AF249" s="342">
        <v>91</v>
      </c>
      <c r="AG249" s="342" t="s">
        <v>8184</v>
      </c>
      <c r="AH249" s="342">
        <v>0</v>
      </c>
      <c r="AI249" s="342" t="s">
        <v>8149</v>
      </c>
      <c r="AJ249" s="342">
        <v>108</v>
      </c>
      <c r="AK249" s="342" t="s">
        <v>8185</v>
      </c>
      <c r="AL249" s="342">
        <v>0</v>
      </c>
      <c r="AM249" s="342" t="s">
        <v>8186</v>
      </c>
      <c r="AN249" s="342">
        <v>0</v>
      </c>
      <c r="AO249" s="342" t="s">
        <v>8187</v>
      </c>
      <c r="AP249" s="342">
        <v>21</v>
      </c>
      <c r="AQ249" s="347">
        <v>11</v>
      </c>
      <c r="AR249" s="342">
        <v>4</v>
      </c>
      <c r="AS249" s="353"/>
    </row>
    <row r="250" spans="1:45" ht="13.5" hidden="1" customHeight="1">
      <c r="A250" s="304">
        <v>245</v>
      </c>
      <c r="B250" s="342" t="s">
        <v>8180</v>
      </c>
      <c r="C250" s="343" t="s">
        <v>8235</v>
      </c>
      <c r="D250" s="342">
        <v>8161009</v>
      </c>
      <c r="E250" s="343" t="s">
        <v>1224</v>
      </c>
      <c r="F250" s="342" t="s">
        <v>9577</v>
      </c>
      <c r="G250" s="342" t="s">
        <v>8196</v>
      </c>
      <c r="H250" s="342"/>
      <c r="I250" s="342"/>
      <c r="J250" s="342">
        <v>1</v>
      </c>
      <c r="K250" s="349" t="s">
        <v>9578</v>
      </c>
      <c r="L250" s="345" t="s">
        <v>9579</v>
      </c>
      <c r="M250" s="346">
        <v>7761</v>
      </c>
      <c r="N250" s="351">
        <v>45822.609741562497</v>
      </c>
      <c r="O250" s="351"/>
      <c r="P250" s="342">
        <v>22</v>
      </c>
      <c r="Q250" s="342"/>
      <c r="R250" s="342"/>
      <c r="S250" s="342">
        <v>6</v>
      </c>
      <c r="T250" s="342"/>
      <c r="U250" s="357" t="s">
        <v>8198</v>
      </c>
      <c r="V250" s="342" t="s">
        <v>7855</v>
      </c>
      <c r="W250" s="347">
        <v>2</v>
      </c>
      <c r="X250" s="342">
        <v>2</v>
      </c>
      <c r="Y250" s="342">
        <v>1</v>
      </c>
      <c r="Z250" s="342"/>
      <c r="AA250" s="342"/>
      <c r="AB250" s="342"/>
      <c r="AC250" s="342"/>
      <c r="AD250" s="342">
        <f t="shared" si="4"/>
        <v>24</v>
      </c>
      <c r="AE250" s="342" t="s">
        <v>8184</v>
      </c>
      <c r="AF250" s="342">
        <v>16</v>
      </c>
      <c r="AG250" s="342" t="s">
        <v>8184</v>
      </c>
      <c r="AH250" s="342">
        <v>0</v>
      </c>
      <c r="AI250" s="342" t="s">
        <v>8149</v>
      </c>
      <c r="AJ250" s="342">
        <v>24</v>
      </c>
      <c r="AK250" s="342" t="s">
        <v>8185</v>
      </c>
      <c r="AL250" s="342">
        <v>0</v>
      </c>
      <c r="AM250" s="342" t="s">
        <v>8186</v>
      </c>
      <c r="AN250" s="342">
        <v>0</v>
      </c>
      <c r="AO250" s="342" t="s">
        <v>8187</v>
      </c>
      <c r="AP250" s="342">
        <v>0</v>
      </c>
      <c r="AQ250" s="347">
        <v>6</v>
      </c>
      <c r="AR250" s="342">
        <v>3</v>
      </c>
      <c r="AS250" s="353"/>
    </row>
    <row r="251" spans="1:45" ht="13.5" hidden="1" customHeight="1">
      <c r="A251" s="304">
        <v>246</v>
      </c>
      <c r="B251" s="342" t="s">
        <v>8180</v>
      </c>
      <c r="C251" s="343" t="s">
        <v>8235</v>
      </c>
      <c r="D251" s="342" t="s">
        <v>10148</v>
      </c>
      <c r="E251" s="343" t="s">
        <v>1226</v>
      </c>
      <c r="F251" s="342" t="s">
        <v>9580</v>
      </c>
      <c r="G251" s="342" t="s">
        <v>8196</v>
      </c>
      <c r="H251" s="342"/>
      <c r="I251" s="342"/>
      <c r="J251" s="342">
        <v>1</v>
      </c>
      <c r="K251" s="349" t="s">
        <v>9581</v>
      </c>
      <c r="L251" s="345" t="s">
        <v>9582</v>
      </c>
      <c r="M251" s="346">
        <v>4357</v>
      </c>
      <c r="N251" s="351">
        <v>45813.383107997681</v>
      </c>
      <c r="O251" s="351"/>
      <c r="P251" s="342">
        <v>22</v>
      </c>
      <c r="Q251" s="342"/>
      <c r="R251" s="342"/>
      <c r="S251" s="342">
        <v>5</v>
      </c>
      <c r="T251" s="342"/>
      <c r="U251" s="342" t="s">
        <v>2353</v>
      </c>
      <c r="V251" s="342" t="s">
        <v>7855</v>
      </c>
      <c r="W251" s="347">
        <v>2</v>
      </c>
      <c r="X251" s="342">
        <v>2</v>
      </c>
      <c r="Y251" s="342">
        <v>1</v>
      </c>
      <c r="Z251" s="342"/>
      <c r="AA251" s="342"/>
      <c r="AB251" s="342"/>
      <c r="AC251" s="342"/>
      <c r="AD251" s="342">
        <f t="shared" si="4"/>
        <v>57</v>
      </c>
      <c r="AE251" s="342" t="s">
        <v>8184</v>
      </c>
      <c r="AF251" s="342">
        <v>12</v>
      </c>
      <c r="AG251" s="342" t="s">
        <v>8184</v>
      </c>
      <c r="AH251" s="342">
        <v>0</v>
      </c>
      <c r="AI251" s="342" t="s">
        <v>8149</v>
      </c>
      <c r="AJ251" s="342">
        <v>57</v>
      </c>
      <c r="AK251" s="342" t="s">
        <v>8185</v>
      </c>
      <c r="AL251" s="342">
        <v>0</v>
      </c>
      <c r="AM251" s="342" t="s">
        <v>8186</v>
      </c>
      <c r="AN251" s="342">
        <v>0</v>
      </c>
      <c r="AO251" s="342" t="s">
        <v>8187</v>
      </c>
      <c r="AP251" s="342">
        <v>0</v>
      </c>
      <c r="AQ251" s="347">
        <v>77</v>
      </c>
      <c r="AR251" s="342">
        <v>6</v>
      </c>
      <c r="AS251" s="353"/>
    </row>
    <row r="252" spans="1:45" ht="13.5" hidden="1" customHeight="1">
      <c r="A252" s="304">
        <v>247</v>
      </c>
      <c r="B252" s="342" t="s">
        <v>8180</v>
      </c>
      <c r="C252" s="343" t="s">
        <v>8235</v>
      </c>
      <c r="D252" s="342">
        <v>8291029</v>
      </c>
      <c r="E252" s="343" t="s">
        <v>1228</v>
      </c>
      <c r="F252" s="342"/>
      <c r="G252" s="342"/>
      <c r="H252" s="342"/>
      <c r="I252" s="342"/>
      <c r="J252" s="342">
        <v>1</v>
      </c>
      <c r="K252" s="349" t="s">
        <v>9602</v>
      </c>
      <c r="L252" s="345" t="s">
        <v>9603</v>
      </c>
      <c r="M252" s="346">
        <v>26002</v>
      </c>
      <c r="N252" s="342"/>
      <c r="O252" s="342"/>
      <c r="P252" s="342">
        <v>20</v>
      </c>
      <c r="Q252" s="342"/>
      <c r="R252" s="342"/>
      <c r="S252" s="342">
        <v>4</v>
      </c>
      <c r="T252" s="342"/>
      <c r="U252" s="357" t="s">
        <v>8203</v>
      </c>
      <c r="V252" s="342" t="s">
        <v>7855</v>
      </c>
      <c r="W252" s="347">
        <v>2</v>
      </c>
      <c r="X252" s="342">
        <v>2</v>
      </c>
      <c r="Y252" s="342">
        <v>1</v>
      </c>
      <c r="Z252" s="342"/>
      <c r="AA252" s="342"/>
      <c r="AB252" s="342"/>
      <c r="AC252" s="342"/>
      <c r="AD252" s="342">
        <f t="shared" si="4"/>
        <v>42</v>
      </c>
      <c r="AE252" s="342" t="s">
        <v>8184</v>
      </c>
      <c r="AF252" s="342">
        <v>0</v>
      </c>
      <c r="AG252" s="342" t="s">
        <v>8184</v>
      </c>
      <c r="AH252" s="342">
        <v>0</v>
      </c>
      <c r="AI252" s="342" t="s">
        <v>8149</v>
      </c>
      <c r="AJ252" s="342">
        <v>42</v>
      </c>
      <c r="AK252" s="342" t="s">
        <v>8185</v>
      </c>
      <c r="AL252" s="342">
        <v>0</v>
      </c>
      <c r="AM252" s="342" t="s">
        <v>8186</v>
      </c>
      <c r="AN252" s="342">
        <v>0</v>
      </c>
      <c r="AO252" s="342" t="s">
        <v>8187</v>
      </c>
      <c r="AP252" s="342">
        <v>0</v>
      </c>
      <c r="AQ252" s="347">
        <v>0</v>
      </c>
      <c r="AR252" s="342">
        <v>7</v>
      </c>
      <c r="AS252" s="350"/>
    </row>
    <row r="253" spans="1:45" ht="13.5" hidden="1" customHeight="1">
      <c r="A253" s="304">
        <v>248</v>
      </c>
      <c r="B253" s="342" t="s">
        <v>8180</v>
      </c>
      <c r="C253" s="343" t="s">
        <v>8235</v>
      </c>
      <c r="D253" s="342">
        <v>8291050</v>
      </c>
      <c r="E253" s="343" t="s">
        <v>1230</v>
      </c>
      <c r="F253" s="342"/>
      <c r="G253" s="342"/>
      <c r="H253" s="342"/>
      <c r="I253" s="342"/>
      <c r="J253" s="342">
        <v>1</v>
      </c>
      <c r="K253" s="349" t="s">
        <v>9604</v>
      </c>
      <c r="L253" s="345" t="s">
        <v>9605</v>
      </c>
      <c r="M253" s="346">
        <v>11841</v>
      </c>
      <c r="N253" s="342"/>
      <c r="O253" s="342"/>
      <c r="P253" s="342">
        <v>43</v>
      </c>
      <c r="Q253" s="342"/>
      <c r="R253" s="342"/>
      <c r="S253" s="342">
        <v>7</v>
      </c>
      <c r="T253" s="342"/>
      <c r="U253" s="357" t="s">
        <v>8198</v>
      </c>
      <c r="V253" s="342" t="s">
        <v>7855</v>
      </c>
      <c r="W253" s="347">
        <v>2</v>
      </c>
      <c r="X253" s="342">
        <v>2</v>
      </c>
      <c r="Y253" s="342">
        <v>1</v>
      </c>
      <c r="Z253" s="342"/>
      <c r="AA253" s="342"/>
      <c r="AB253" s="342"/>
      <c r="AC253" s="342"/>
      <c r="AD253" s="342">
        <f t="shared" si="4"/>
        <v>59</v>
      </c>
      <c r="AE253" s="342" t="s">
        <v>8184</v>
      </c>
      <c r="AF253" s="342">
        <v>18</v>
      </c>
      <c r="AG253" s="342" t="s">
        <v>8184</v>
      </c>
      <c r="AH253" s="342">
        <v>0</v>
      </c>
      <c r="AI253" s="342" t="s">
        <v>8149</v>
      </c>
      <c r="AJ253" s="342">
        <v>59</v>
      </c>
      <c r="AK253" s="342" t="s">
        <v>8185</v>
      </c>
      <c r="AL253" s="342">
        <v>0</v>
      </c>
      <c r="AM253" s="342" t="s">
        <v>8186</v>
      </c>
      <c r="AN253" s="342">
        <v>0</v>
      </c>
      <c r="AO253" s="342" t="s">
        <v>8187</v>
      </c>
      <c r="AP253" s="342">
        <v>0</v>
      </c>
      <c r="AQ253" s="347">
        <v>0</v>
      </c>
      <c r="AR253" s="342">
        <v>0</v>
      </c>
      <c r="AS253" s="350"/>
    </row>
    <row r="254" spans="1:45" ht="13.5" hidden="1" customHeight="1">
      <c r="A254" s="304">
        <v>249</v>
      </c>
      <c r="B254" s="342" t="s">
        <v>8180</v>
      </c>
      <c r="C254" s="343" t="s">
        <v>8235</v>
      </c>
      <c r="D254" s="342">
        <v>8281020</v>
      </c>
      <c r="E254" s="343" t="s">
        <v>1232</v>
      </c>
      <c r="F254" s="342" t="s">
        <v>9846</v>
      </c>
      <c r="G254" s="342" t="s">
        <v>8196</v>
      </c>
      <c r="H254" s="342"/>
      <c r="I254" s="342"/>
      <c r="J254" s="342">
        <v>1</v>
      </c>
      <c r="K254" s="349" t="s">
        <v>9847</v>
      </c>
      <c r="L254" s="345" t="s">
        <v>9848</v>
      </c>
      <c r="M254" s="346">
        <v>26003</v>
      </c>
      <c r="N254" s="351">
        <v>45812.323951041668</v>
      </c>
      <c r="O254" s="351"/>
      <c r="P254" s="342">
        <v>107</v>
      </c>
      <c r="Q254" s="342"/>
      <c r="R254" s="342"/>
      <c r="S254" s="342">
        <v>6</v>
      </c>
      <c r="T254" s="342"/>
      <c r="U254" s="357" t="s">
        <v>8203</v>
      </c>
      <c r="V254" s="342" t="s">
        <v>7855</v>
      </c>
      <c r="W254" s="347">
        <v>2</v>
      </c>
      <c r="X254" s="342">
        <v>2</v>
      </c>
      <c r="Y254" s="342">
        <v>1</v>
      </c>
      <c r="Z254" s="342"/>
      <c r="AA254" s="342"/>
      <c r="AB254" s="342"/>
      <c r="AC254" s="342"/>
      <c r="AD254" s="342">
        <f t="shared" si="4"/>
        <v>119</v>
      </c>
      <c r="AE254" s="342" t="s">
        <v>8184</v>
      </c>
      <c r="AF254" s="342">
        <v>20</v>
      </c>
      <c r="AG254" s="342" t="s">
        <v>8184</v>
      </c>
      <c r="AH254" s="342">
        <v>0</v>
      </c>
      <c r="AI254" s="342" t="s">
        <v>8149</v>
      </c>
      <c r="AJ254" s="342">
        <v>119</v>
      </c>
      <c r="AK254" s="342" t="s">
        <v>8185</v>
      </c>
      <c r="AL254" s="342">
        <v>0</v>
      </c>
      <c r="AM254" s="342" t="s">
        <v>8186</v>
      </c>
      <c r="AN254" s="342">
        <v>0</v>
      </c>
      <c r="AO254" s="342" t="s">
        <v>8187</v>
      </c>
      <c r="AP254" s="342">
        <v>0</v>
      </c>
      <c r="AQ254" s="347">
        <v>0</v>
      </c>
      <c r="AR254" s="342">
        <v>2</v>
      </c>
      <c r="AS254" s="353"/>
    </row>
    <row r="255" spans="1:45" ht="13.5" hidden="1" customHeight="1">
      <c r="A255" s="304">
        <v>250</v>
      </c>
      <c r="B255" s="342" t="s">
        <v>8180</v>
      </c>
      <c r="C255" s="343" t="s">
        <v>8235</v>
      </c>
      <c r="D255" s="342">
        <v>8151049</v>
      </c>
      <c r="E255" s="343" t="s">
        <v>1234</v>
      </c>
      <c r="F255" s="342"/>
      <c r="G255" s="342"/>
      <c r="H255" s="342"/>
      <c r="I255" s="342"/>
      <c r="J255" s="342">
        <v>1</v>
      </c>
      <c r="K255" s="349" t="s">
        <v>9849</v>
      </c>
      <c r="L255" s="345" t="s">
        <v>9850</v>
      </c>
      <c r="M255" s="346">
        <v>8531</v>
      </c>
      <c r="N255" s="342"/>
      <c r="O255" s="342"/>
      <c r="P255" s="342">
        <v>55</v>
      </c>
      <c r="Q255" s="342"/>
      <c r="R255" s="342"/>
      <c r="S255" s="342">
        <v>7</v>
      </c>
      <c r="T255" s="342"/>
      <c r="U255" s="357" t="s">
        <v>8198</v>
      </c>
      <c r="V255" s="342" t="s">
        <v>7855</v>
      </c>
      <c r="W255" s="347">
        <v>2</v>
      </c>
      <c r="X255" s="342">
        <v>2</v>
      </c>
      <c r="Y255" s="342">
        <v>1</v>
      </c>
      <c r="Z255" s="342"/>
      <c r="AA255" s="342"/>
      <c r="AB255" s="342"/>
      <c r="AC255" s="342"/>
      <c r="AD255" s="342">
        <f t="shared" si="4"/>
        <v>67</v>
      </c>
      <c r="AE255" s="342" t="s">
        <v>8184</v>
      </c>
      <c r="AF255" s="342">
        <v>18</v>
      </c>
      <c r="AG255" s="342" t="s">
        <v>8184</v>
      </c>
      <c r="AH255" s="342">
        <v>0</v>
      </c>
      <c r="AI255" s="342" t="s">
        <v>8149</v>
      </c>
      <c r="AJ255" s="342">
        <v>67</v>
      </c>
      <c r="AK255" s="342" t="s">
        <v>8185</v>
      </c>
      <c r="AL255" s="342">
        <v>0</v>
      </c>
      <c r="AM255" s="342" t="s">
        <v>8186</v>
      </c>
      <c r="AN255" s="342">
        <v>0</v>
      </c>
      <c r="AO255" s="342" t="s">
        <v>8187</v>
      </c>
      <c r="AP255" s="342">
        <v>0</v>
      </c>
      <c r="AQ255" s="347">
        <v>7</v>
      </c>
      <c r="AR255" s="342">
        <v>32</v>
      </c>
      <c r="AS255" s="353"/>
    </row>
    <row r="256" spans="1:45" ht="13.5" hidden="1" customHeight="1">
      <c r="A256" s="304">
        <v>251</v>
      </c>
      <c r="B256" s="342" t="s">
        <v>8180</v>
      </c>
      <c r="C256" s="343" t="s">
        <v>8235</v>
      </c>
      <c r="D256" s="342">
        <v>8140088</v>
      </c>
      <c r="E256" s="343" t="s">
        <v>1236</v>
      </c>
      <c r="F256" s="342"/>
      <c r="G256" s="342"/>
      <c r="H256" s="342"/>
      <c r="I256" s="342"/>
      <c r="J256" s="342">
        <v>1</v>
      </c>
      <c r="K256" s="349" t="s">
        <v>9851</v>
      </c>
      <c r="L256" s="345" t="s">
        <v>9852</v>
      </c>
      <c r="M256" s="346">
        <v>14854</v>
      </c>
      <c r="N256" s="342"/>
      <c r="O256" s="342"/>
      <c r="P256" s="342">
        <v>35</v>
      </c>
      <c r="Q256" s="342"/>
      <c r="R256" s="342"/>
      <c r="S256" s="342">
        <v>7</v>
      </c>
      <c r="T256" s="342"/>
      <c r="U256" s="342" t="s">
        <v>2353</v>
      </c>
      <c r="V256" s="342" t="s">
        <v>7855</v>
      </c>
      <c r="W256" s="347">
        <v>2</v>
      </c>
      <c r="X256" s="342">
        <v>2</v>
      </c>
      <c r="Y256" s="342">
        <v>1</v>
      </c>
      <c r="Z256" s="342"/>
      <c r="AA256" s="342"/>
      <c r="AB256" s="342"/>
      <c r="AC256" s="342"/>
      <c r="AD256" s="342">
        <f t="shared" si="4"/>
        <v>86</v>
      </c>
      <c r="AE256" s="342" t="s">
        <v>8184</v>
      </c>
      <c r="AF256" s="342">
        <v>0</v>
      </c>
      <c r="AG256" s="342" t="s">
        <v>8184</v>
      </c>
      <c r="AH256" s="342">
        <v>0</v>
      </c>
      <c r="AI256" s="342" t="s">
        <v>8149</v>
      </c>
      <c r="AJ256" s="342">
        <v>86</v>
      </c>
      <c r="AK256" s="342" t="s">
        <v>8185</v>
      </c>
      <c r="AL256" s="342">
        <v>0</v>
      </c>
      <c r="AM256" s="342" t="s">
        <v>8186</v>
      </c>
      <c r="AN256" s="342">
        <v>0</v>
      </c>
      <c r="AO256" s="342" t="s">
        <v>8187</v>
      </c>
      <c r="AP256" s="342">
        <v>0</v>
      </c>
      <c r="AQ256" s="347">
        <v>21</v>
      </c>
      <c r="AR256" s="342">
        <v>8</v>
      </c>
      <c r="AS256" s="350"/>
    </row>
    <row r="257" spans="1:45" ht="13.5" hidden="1" customHeight="1">
      <c r="A257" s="304">
        <v>252</v>
      </c>
      <c r="B257" s="342" t="s">
        <v>8180</v>
      </c>
      <c r="C257" s="343" t="s">
        <v>8235</v>
      </c>
      <c r="D257" s="342">
        <v>8271007</v>
      </c>
      <c r="E257" s="343" t="s">
        <v>1238</v>
      </c>
      <c r="F257" s="342"/>
      <c r="G257" s="342"/>
      <c r="H257" s="342"/>
      <c r="I257" s="342"/>
      <c r="J257" s="342">
        <v>1</v>
      </c>
      <c r="K257" s="349" t="s">
        <v>9853</v>
      </c>
      <c r="L257" s="345" t="s">
        <v>9852</v>
      </c>
      <c r="M257" s="346">
        <v>18872</v>
      </c>
      <c r="N257" s="342"/>
      <c r="O257" s="342"/>
      <c r="P257" s="342">
        <v>5</v>
      </c>
      <c r="Q257" s="342"/>
      <c r="R257" s="342"/>
      <c r="S257" s="342">
        <v>2</v>
      </c>
      <c r="T257" s="342"/>
      <c r="U257" s="357" t="s">
        <v>8654</v>
      </c>
      <c r="V257" s="342" t="s">
        <v>7855</v>
      </c>
      <c r="W257" s="347">
        <v>1</v>
      </c>
      <c r="X257" s="342">
        <v>2</v>
      </c>
      <c r="Y257" s="342">
        <v>1</v>
      </c>
      <c r="Z257" s="342"/>
      <c r="AA257" s="342"/>
      <c r="AB257" s="342"/>
      <c r="AC257" s="342"/>
      <c r="AD257" s="342">
        <f t="shared" si="4"/>
        <v>7</v>
      </c>
      <c r="AE257" s="342" t="s">
        <v>8184</v>
      </c>
      <c r="AF257" s="342">
        <v>8</v>
      </c>
      <c r="AG257" s="342" t="s">
        <v>8184</v>
      </c>
      <c r="AH257" s="342">
        <v>0</v>
      </c>
      <c r="AI257" s="342" t="s">
        <v>8149</v>
      </c>
      <c r="AJ257" s="342">
        <v>5</v>
      </c>
      <c r="AK257" s="342" t="s">
        <v>8185</v>
      </c>
      <c r="AL257" s="342">
        <v>2</v>
      </c>
      <c r="AM257" s="342" t="s">
        <v>8186</v>
      </c>
      <c r="AN257" s="342">
        <v>0</v>
      </c>
      <c r="AO257" s="342" t="s">
        <v>8187</v>
      </c>
      <c r="AP257" s="342">
        <v>0</v>
      </c>
      <c r="AQ257" s="347">
        <v>8</v>
      </c>
      <c r="AR257" s="342">
        <v>3</v>
      </c>
      <c r="AS257" s="350"/>
    </row>
    <row r="258" spans="1:45" ht="13.5" hidden="1" customHeight="1">
      <c r="A258" s="304">
        <v>253</v>
      </c>
      <c r="B258" s="342" t="s">
        <v>8180</v>
      </c>
      <c r="C258" s="343" t="s">
        <v>8235</v>
      </c>
      <c r="D258" s="342">
        <v>8271024</v>
      </c>
      <c r="E258" s="343" t="s">
        <v>1240</v>
      </c>
      <c r="F258" s="342"/>
      <c r="G258" s="342"/>
      <c r="H258" s="342"/>
      <c r="I258" s="342"/>
      <c r="J258" s="342">
        <v>1</v>
      </c>
      <c r="K258" s="349" t="s">
        <v>9854</v>
      </c>
      <c r="L258" s="345" t="s">
        <v>9855</v>
      </c>
      <c r="M258" s="346">
        <v>25312</v>
      </c>
      <c r="N258" s="342"/>
      <c r="O258" s="342"/>
      <c r="P258" s="342">
        <v>50</v>
      </c>
      <c r="Q258" s="342"/>
      <c r="R258" s="342"/>
      <c r="S258" s="342">
        <v>7</v>
      </c>
      <c r="T258" s="342"/>
      <c r="U258" s="357" t="s">
        <v>8198</v>
      </c>
      <c r="V258" s="342" t="s">
        <v>7855</v>
      </c>
      <c r="W258" s="347">
        <v>2</v>
      </c>
      <c r="X258" s="342">
        <v>2</v>
      </c>
      <c r="Y258" s="342">
        <v>1</v>
      </c>
      <c r="Z258" s="342"/>
      <c r="AA258" s="342"/>
      <c r="AB258" s="342"/>
      <c r="AC258" s="342"/>
      <c r="AD258" s="342">
        <f t="shared" si="4"/>
        <v>78</v>
      </c>
      <c r="AE258" s="342" t="s">
        <v>8184</v>
      </c>
      <c r="AF258" s="342">
        <v>17</v>
      </c>
      <c r="AG258" s="342" t="s">
        <v>8184</v>
      </c>
      <c r="AH258" s="342">
        <v>0</v>
      </c>
      <c r="AI258" s="342" t="s">
        <v>8149</v>
      </c>
      <c r="AJ258" s="342">
        <v>78</v>
      </c>
      <c r="AK258" s="342" t="s">
        <v>8185</v>
      </c>
      <c r="AL258" s="342">
        <v>0</v>
      </c>
      <c r="AM258" s="342" t="s">
        <v>8186</v>
      </c>
      <c r="AN258" s="342">
        <v>0</v>
      </c>
      <c r="AO258" s="342" t="s">
        <v>8187</v>
      </c>
      <c r="AP258" s="342">
        <v>0</v>
      </c>
      <c r="AQ258" s="347">
        <v>2</v>
      </c>
      <c r="AR258" s="342">
        <v>2</v>
      </c>
      <c r="AS258" s="350"/>
    </row>
    <row r="259" spans="1:45" ht="13.5" hidden="1" customHeight="1">
      <c r="A259" s="304">
        <v>254</v>
      </c>
      <c r="B259" s="342" t="s">
        <v>8180</v>
      </c>
      <c r="C259" s="343" t="s">
        <v>8235</v>
      </c>
      <c r="D259" s="342">
        <v>8201023</v>
      </c>
      <c r="E259" s="343" t="s">
        <v>1242</v>
      </c>
      <c r="F259" s="342" t="s">
        <v>9856</v>
      </c>
      <c r="G259" s="342" t="s">
        <v>8196</v>
      </c>
      <c r="H259" s="342"/>
      <c r="I259" s="342"/>
      <c r="J259" s="342">
        <v>1</v>
      </c>
      <c r="K259" s="349" t="s">
        <v>9857</v>
      </c>
      <c r="L259" s="345" t="s">
        <v>9858</v>
      </c>
      <c r="M259" s="346">
        <v>13298</v>
      </c>
      <c r="N259" s="351">
        <v>45824.410477094905</v>
      </c>
      <c r="O259" s="351"/>
      <c r="P259" s="342">
        <v>26</v>
      </c>
      <c r="Q259" s="342"/>
      <c r="R259" s="342"/>
      <c r="S259" s="342">
        <v>7</v>
      </c>
      <c r="T259" s="342"/>
      <c r="U259" s="342" t="s">
        <v>2353</v>
      </c>
      <c r="V259" s="342" t="s">
        <v>7855</v>
      </c>
      <c r="W259" s="347">
        <v>2</v>
      </c>
      <c r="X259" s="342">
        <v>2</v>
      </c>
      <c r="Y259" s="342">
        <v>1</v>
      </c>
      <c r="Z259" s="342"/>
      <c r="AA259" s="342"/>
      <c r="AB259" s="342"/>
      <c r="AC259" s="342"/>
      <c r="AD259" s="342">
        <f t="shared" si="4"/>
        <v>59</v>
      </c>
      <c r="AE259" s="342" t="s">
        <v>8184</v>
      </c>
      <c r="AF259" s="342">
        <v>11</v>
      </c>
      <c r="AG259" s="342" t="s">
        <v>8184</v>
      </c>
      <c r="AH259" s="342">
        <v>0</v>
      </c>
      <c r="AI259" s="342" t="s">
        <v>8149</v>
      </c>
      <c r="AJ259" s="342">
        <v>42</v>
      </c>
      <c r="AK259" s="342" t="s">
        <v>8185</v>
      </c>
      <c r="AL259" s="342">
        <v>17</v>
      </c>
      <c r="AM259" s="342" t="s">
        <v>8186</v>
      </c>
      <c r="AN259" s="342">
        <v>0</v>
      </c>
      <c r="AO259" s="342" t="s">
        <v>8187</v>
      </c>
      <c r="AP259" s="342">
        <v>0</v>
      </c>
      <c r="AQ259" s="347">
        <v>11</v>
      </c>
      <c r="AR259" s="342">
        <v>7</v>
      </c>
      <c r="AS259" s="350"/>
    </row>
    <row r="260" spans="1:45" ht="13.5" hidden="1" customHeight="1">
      <c r="A260" s="304">
        <v>255</v>
      </c>
      <c r="B260" s="342" t="s">
        <v>8180</v>
      </c>
      <c r="C260" s="343" t="s">
        <v>8235</v>
      </c>
      <c r="D260" s="342">
        <v>8291030</v>
      </c>
      <c r="E260" s="343" t="s">
        <v>1244</v>
      </c>
      <c r="F260" s="342" t="s">
        <v>9871</v>
      </c>
      <c r="G260" s="342" t="s">
        <v>8196</v>
      </c>
      <c r="H260" s="342"/>
      <c r="I260" s="342"/>
      <c r="J260" s="342">
        <v>1</v>
      </c>
      <c r="K260" s="349" t="s">
        <v>9872</v>
      </c>
      <c r="L260" s="345" t="s">
        <v>9873</v>
      </c>
      <c r="M260" s="346">
        <v>25486</v>
      </c>
      <c r="N260" s="351">
        <v>45810.62772449074</v>
      </c>
      <c r="O260" s="351"/>
      <c r="P260" s="342">
        <v>50</v>
      </c>
      <c r="Q260" s="342"/>
      <c r="R260" s="342"/>
      <c r="S260" s="342">
        <v>7</v>
      </c>
      <c r="T260" s="342"/>
      <c r="U260" s="357" t="s">
        <v>8198</v>
      </c>
      <c r="V260" s="342" t="s">
        <v>7855</v>
      </c>
      <c r="W260" s="347">
        <v>2</v>
      </c>
      <c r="X260" s="342">
        <v>2</v>
      </c>
      <c r="Y260" s="342">
        <v>1</v>
      </c>
      <c r="Z260" s="342"/>
      <c r="AA260" s="342"/>
      <c r="AB260" s="342"/>
      <c r="AC260" s="342"/>
      <c r="AD260" s="342">
        <f t="shared" si="4"/>
        <v>113</v>
      </c>
      <c r="AE260" s="342" t="s">
        <v>8184</v>
      </c>
      <c r="AF260" s="342">
        <v>0</v>
      </c>
      <c r="AG260" s="342" t="s">
        <v>8184</v>
      </c>
      <c r="AH260" s="342">
        <v>0</v>
      </c>
      <c r="AI260" s="342" t="s">
        <v>8149</v>
      </c>
      <c r="AJ260" s="342">
        <v>113</v>
      </c>
      <c r="AK260" s="342" t="s">
        <v>8185</v>
      </c>
      <c r="AL260" s="342">
        <v>0</v>
      </c>
      <c r="AM260" s="342" t="s">
        <v>8186</v>
      </c>
      <c r="AN260" s="342">
        <v>0</v>
      </c>
      <c r="AO260" s="342" t="s">
        <v>8187</v>
      </c>
      <c r="AP260" s="342">
        <v>0</v>
      </c>
      <c r="AQ260" s="347">
        <v>15</v>
      </c>
      <c r="AR260" s="342">
        <v>8</v>
      </c>
      <c r="AS260" s="353"/>
    </row>
    <row r="261" spans="1:45" ht="13.5" hidden="1" customHeight="1">
      <c r="A261" s="304">
        <v>256</v>
      </c>
      <c r="B261" s="342" t="s">
        <v>8180</v>
      </c>
      <c r="C261" s="343" t="s">
        <v>8235</v>
      </c>
      <c r="D261" s="342">
        <v>8161036</v>
      </c>
      <c r="E261" s="343" t="s">
        <v>1246</v>
      </c>
      <c r="F261" s="342"/>
      <c r="G261" s="342"/>
      <c r="H261" s="342"/>
      <c r="I261" s="342"/>
      <c r="J261" s="342">
        <v>1</v>
      </c>
      <c r="K261" s="349" t="s">
        <v>9874</v>
      </c>
      <c r="L261" s="345" t="s">
        <v>9875</v>
      </c>
      <c r="M261" s="346">
        <v>15902</v>
      </c>
      <c r="N261" s="342"/>
      <c r="O261" s="342"/>
      <c r="P261" s="342">
        <v>8</v>
      </c>
      <c r="Q261" s="342"/>
      <c r="R261" s="342"/>
      <c r="S261" s="342">
        <v>4</v>
      </c>
      <c r="T261" s="342"/>
      <c r="U261" s="342" t="s">
        <v>2353</v>
      </c>
      <c r="V261" s="342" t="s">
        <v>7855</v>
      </c>
      <c r="W261" s="347">
        <v>1</v>
      </c>
      <c r="X261" s="342">
        <v>2</v>
      </c>
      <c r="Y261" s="342">
        <v>1</v>
      </c>
      <c r="Z261" s="342"/>
      <c r="AA261" s="342"/>
      <c r="AB261" s="342"/>
      <c r="AC261" s="342"/>
      <c r="AD261" s="342">
        <f t="shared" si="4"/>
        <v>8</v>
      </c>
      <c r="AE261" s="342" t="s">
        <v>8184</v>
      </c>
      <c r="AF261" s="342">
        <v>0</v>
      </c>
      <c r="AG261" s="342" t="s">
        <v>8184</v>
      </c>
      <c r="AH261" s="342">
        <v>0</v>
      </c>
      <c r="AI261" s="342" t="s">
        <v>8149</v>
      </c>
      <c r="AJ261" s="342">
        <v>4</v>
      </c>
      <c r="AK261" s="342" t="s">
        <v>8185</v>
      </c>
      <c r="AL261" s="342">
        <v>4</v>
      </c>
      <c r="AM261" s="342" t="s">
        <v>8186</v>
      </c>
      <c r="AN261" s="342">
        <v>0</v>
      </c>
      <c r="AO261" s="342" t="s">
        <v>8187</v>
      </c>
      <c r="AP261" s="342">
        <v>0</v>
      </c>
      <c r="AQ261" s="347">
        <v>4</v>
      </c>
      <c r="AR261" s="342">
        <v>12</v>
      </c>
      <c r="AS261" s="353"/>
    </row>
    <row r="262" spans="1:45" ht="13.5" hidden="1" customHeight="1">
      <c r="A262" s="304">
        <v>257</v>
      </c>
      <c r="B262" s="342" t="s">
        <v>8180</v>
      </c>
      <c r="C262" s="343" t="s">
        <v>8235</v>
      </c>
      <c r="D262" s="342">
        <v>8222041</v>
      </c>
      <c r="E262" s="343" t="s">
        <v>1248</v>
      </c>
      <c r="F262" s="342" t="s">
        <v>9912</v>
      </c>
      <c r="G262" s="342" t="s">
        <v>8196</v>
      </c>
      <c r="H262" s="342"/>
      <c r="I262" s="342"/>
      <c r="J262" s="342">
        <v>1</v>
      </c>
      <c r="K262" s="349" t="s">
        <v>9913</v>
      </c>
      <c r="L262" s="355" t="s">
        <v>9914</v>
      </c>
      <c r="M262" s="346">
        <v>17720</v>
      </c>
      <c r="N262" s="351">
        <v>45817.439277002311</v>
      </c>
      <c r="O262" s="351"/>
      <c r="P262" s="342">
        <v>228</v>
      </c>
      <c r="Q262" s="342"/>
      <c r="R262" s="342"/>
      <c r="S262" s="342">
        <v>12</v>
      </c>
      <c r="T262" s="342"/>
      <c r="U262" s="342" t="s">
        <v>8203</v>
      </c>
      <c r="V262" s="342" t="s">
        <v>7855</v>
      </c>
      <c r="W262" s="347">
        <v>2</v>
      </c>
      <c r="X262" s="342">
        <v>2</v>
      </c>
      <c r="Y262" s="342">
        <v>1</v>
      </c>
      <c r="Z262" s="342"/>
      <c r="AA262" s="342"/>
      <c r="AB262" s="342"/>
      <c r="AC262" s="342"/>
      <c r="AD262" s="342">
        <f t="shared" ref="AD262:AD325" si="5">SUM(AH262:AP262)</f>
        <v>120</v>
      </c>
      <c r="AE262" s="342" t="s">
        <v>8184</v>
      </c>
      <c r="AF262" s="342">
        <v>23</v>
      </c>
      <c r="AG262" s="342" t="s">
        <v>8184</v>
      </c>
      <c r="AH262" s="342">
        <v>0</v>
      </c>
      <c r="AI262" s="342" t="s">
        <v>8149</v>
      </c>
      <c r="AJ262" s="342">
        <v>120</v>
      </c>
      <c r="AK262" s="342" t="s">
        <v>8185</v>
      </c>
      <c r="AL262" s="342">
        <v>0</v>
      </c>
      <c r="AM262" s="342" t="s">
        <v>8186</v>
      </c>
      <c r="AN262" s="342">
        <v>0</v>
      </c>
      <c r="AO262" s="342" t="s">
        <v>8187</v>
      </c>
      <c r="AP262" s="342">
        <v>0</v>
      </c>
      <c r="AQ262" s="347">
        <v>12</v>
      </c>
      <c r="AR262" s="342">
        <v>0</v>
      </c>
      <c r="AS262" s="353"/>
    </row>
    <row r="263" spans="1:45" ht="13.5" hidden="1" customHeight="1">
      <c r="A263" s="304">
        <v>258</v>
      </c>
      <c r="B263" s="342" t="s">
        <v>8180</v>
      </c>
      <c r="C263" s="343" t="s">
        <v>8235</v>
      </c>
      <c r="D263" s="342">
        <v>8241022</v>
      </c>
      <c r="E263" s="343" t="s">
        <v>1250</v>
      </c>
      <c r="F263" s="342" t="s">
        <v>9974</v>
      </c>
      <c r="G263" s="342" t="s">
        <v>8196</v>
      </c>
      <c r="H263" s="342"/>
      <c r="I263" s="342"/>
      <c r="J263" s="342">
        <v>1</v>
      </c>
      <c r="K263" s="349" t="s">
        <v>9975</v>
      </c>
      <c r="L263" s="345" t="s">
        <v>9976</v>
      </c>
      <c r="M263" s="346">
        <v>30019</v>
      </c>
      <c r="N263" s="351">
        <v>45812.442259467593</v>
      </c>
      <c r="O263" s="351"/>
      <c r="P263" s="342">
        <v>434</v>
      </c>
      <c r="Q263" s="342"/>
      <c r="R263" s="342"/>
      <c r="S263" s="342">
        <v>17</v>
      </c>
      <c r="T263" s="342"/>
      <c r="U263" s="342" t="s">
        <v>26</v>
      </c>
      <c r="V263" s="357" t="s">
        <v>35</v>
      </c>
      <c r="W263" s="347">
        <v>3</v>
      </c>
      <c r="X263" s="342">
        <v>2</v>
      </c>
      <c r="Y263" s="342">
        <v>1</v>
      </c>
      <c r="Z263" s="342"/>
      <c r="AA263" s="342"/>
      <c r="AB263" s="342"/>
      <c r="AC263" s="342"/>
      <c r="AD263" s="342">
        <f t="shared" si="5"/>
        <v>596</v>
      </c>
      <c r="AE263" s="342" t="s">
        <v>8184</v>
      </c>
      <c r="AF263" s="342">
        <v>338</v>
      </c>
      <c r="AG263" s="342" t="s">
        <v>8184</v>
      </c>
      <c r="AH263" s="342">
        <v>0</v>
      </c>
      <c r="AI263" s="342" t="s">
        <v>8149</v>
      </c>
      <c r="AJ263" s="342">
        <v>526</v>
      </c>
      <c r="AK263" s="342" t="s">
        <v>8185</v>
      </c>
      <c r="AL263" s="342">
        <v>70</v>
      </c>
      <c r="AM263" s="342" t="s">
        <v>8186</v>
      </c>
      <c r="AN263" s="342">
        <v>0</v>
      </c>
      <c r="AO263" s="342" t="s">
        <v>8187</v>
      </c>
      <c r="AP263" s="342">
        <v>0</v>
      </c>
      <c r="AQ263" s="347">
        <v>8</v>
      </c>
      <c r="AR263" s="342">
        <v>3</v>
      </c>
      <c r="AS263" s="353"/>
    </row>
    <row r="264" spans="1:45" ht="13.5" hidden="1" customHeight="1">
      <c r="A264" s="304">
        <v>259</v>
      </c>
      <c r="B264" s="342" t="s">
        <v>8180</v>
      </c>
      <c r="C264" s="343" t="s">
        <v>8235</v>
      </c>
      <c r="D264" s="342">
        <v>8191035</v>
      </c>
      <c r="E264" s="343" t="s">
        <v>1252</v>
      </c>
      <c r="F264" s="342" t="s">
        <v>9977</v>
      </c>
      <c r="G264" s="342" t="s">
        <v>8196</v>
      </c>
      <c r="H264" s="342"/>
      <c r="I264" s="342"/>
      <c r="J264" s="342">
        <v>1</v>
      </c>
      <c r="K264" s="349" t="s">
        <v>9978</v>
      </c>
      <c r="L264" s="345" t="s">
        <v>9979</v>
      </c>
      <c r="M264" s="346">
        <v>25121</v>
      </c>
      <c r="N264" s="351">
        <v>45816.717566064814</v>
      </c>
      <c r="O264" s="351"/>
      <c r="P264" s="342">
        <v>236</v>
      </c>
      <c r="Q264" s="342"/>
      <c r="R264" s="342"/>
      <c r="S264" s="342">
        <v>16</v>
      </c>
      <c r="T264" s="342"/>
      <c r="U264" s="342" t="s">
        <v>26</v>
      </c>
      <c r="V264" s="342" t="s">
        <v>7855</v>
      </c>
      <c r="W264" s="347">
        <v>2</v>
      </c>
      <c r="X264" s="342">
        <v>2</v>
      </c>
      <c r="Y264" s="342">
        <v>1</v>
      </c>
      <c r="Z264" s="342"/>
      <c r="AA264" s="342"/>
      <c r="AB264" s="342"/>
      <c r="AC264" s="342"/>
      <c r="AD264" s="342">
        <f t="shared" si="5"/>
        <v>299</v>
      </c>
      <c r="AE264" s="342" t="s">
        <v>8184</v>
      </c>
      <c r="AF264" s="342">
        <v>68</v>
      </c>
      <c r="AG264" s="342" t="s">
        <v>8184</v>
      </c>
      <c r="AH264" s="342">
        <v>0</v>
      </c>
      <c r="AI264" s="342" t="s">
        <v>8149</v>
      </c>
      <c r="AJ264" s="342">
        <v>113</v>
      </c>
      <c r="AK264" s="342" t="s">
        <v>8185</v>
      </c>
      <c r="AL264" s="342">
        <v>0</v>
      </c>
      <c r="AM264" s="342" t="s">
        <v>8186</v>
      </c>
      <c r="AN264" s="342">
        <v>0</v>
      </c>
      <c r="AO264" s="342" t="s">
        <v>8187</v>
      </c>
      <c r="AP264" s="342">
        <v>186</v>
      </c>
      <c r="AQ264" s="347">
        <v>32</v>
      </c>
      <c r="AR264" s="342">
        <v>13</v>
      </c>
      <c r="AS264" s="353"/>
    </row>
    <row r="265" spans="1:45" ht="13.5" hidden="1" customHeight="1">
      <c r="A265" s="304">
        <v>260</v>
      </c>
      <c r="B265" s="342" t="s">
        <v>8180</v>
      </c>
      <c r="C265" s="343" t="s">
        <v>8372</v>
      </c>
      <c r="D265" s="342">
        <v>8140089</v>
      </c>
      <c r="E265" s="343" t="s">
        <v>1254</v>
      </c>
      <c r="F265" s="342"/>
      <c r="G265" s="342"/>
      <c r="H265" s="342"/>
      <c r="I265" s="342"/>
      <c r="J265" s="342">
        <v>1</v>
      </c>
      <c r="K265" s="349" t="s">
        <v>8373</v>
      </c>
      <c r="L265" s="345" t="s">
        <v>8374</v>
      </c>
      <c r="M265" s="346">
        <v>7427</v>
      </c>
      <c r="N265" s="342"/>
      <c r="O265" s="342"/>
      <c r="P265" s="342">
        <v>14</v>
      </c>
      <c r="Q265" s="342"/>
      <c r="R265" s="342"/>
      <c r="S265" s="342">
        <v>6</v>
      </c>
      <c r="T265" s="342"/>
      <c r="U265" s="342" t="s">
        <v>2353</v>
      </c>
      <c r="V265" s="342" t="s">
        <v>7855</v>
      </c>
      <c r="W265" s="347">
        <v>2</v>
      </c>
      <c r="X265" s="342">
        <v>2</v>
      </c>
      <c r="Y265" s="342">
        <v>1</v>
      </c>
      <c r="Z265" s="342"/>
      <c r="AA265" s="342"/>
      <c r="AB265" s="342"/>
      <c r="AC265" s="342"/>
      <c r="AD265" s="342">
        <f t="shared" si="5"/>
        <v>30</v>
      </c>
      <c r="AE265" s="342" t="s">
        <v>8184</v>
      </c>
      <c r="AF265" s="342">
        <v>13</v>
      </c>
      <c r="AG265" s="342" t="s">
        <v>8184</v>
      </c>
      <c r="AH265" s="342">
        <v>0</v>
      </c>
      <c r="AI265" s="342" t="s">
        <v>8149</v>
      </c>
      <c r="AJ265" s="342">
        <v>30</v>
      </c>
      <c r="AK265" s="342" t="s">
        <v>8185</v>
      </c>
      <c r="AL265" s="342">
        <v>0</v>
      </c>
      <c r="AM265" s="342" t="s">
        <v>8186</v>
      </c>
      <c r="AN265" s="342">
        <v>0</v>
      </c>
      <c r="AO265" s="342" t="s">
        <v>8187</v>
      </c>
      <c r="AP265" s="342">
        <v>0</v>
      </c>
      <c r="AQ265" s="347">
        <v>36</v>
      </c>
      <c r="AR265" s="342">
        <v>42</v>
      </c>
      <c r="AS265" s="350"/>
    </row>
    <row r="266" spans="1:45" ht="13.5" hidden="1" customHeight="1">
      <c r="A266" s="304">
        <v>261</v>
      </c>
      <c r="B266" s="342" t="s">
        <v>8180</v>
      </c>
      <c r="C266" s="343" t="s">
        <v>8372</v>
      </c>
      <c r="D266" s="342">
        <v>8191017</v>
      </c>
      <c r="E266" s="343" t="s">
        <v>1257</v>
      </c>
      <c r="F266" s="342" t="s">
        <v>8389</v>
      </c>
      <c r="G266" s="342" t="s">
        <v>8196</v>
      </c>
      <c r="H266" s="342"/>
      <c r="I266" s="342"/>
      <c r="J266" s="342">
        <v>1</v>
      </c>
      <c r="K266" s="349" t="s">
        <v>8390</v>
      </c>
      <c r="L266" s="345" t="s">
        <v>8391</v>
      </c>
      <c r="M266" s="346">
        <v>32203</v>
      </c>
      <c r="N266" s="351">
        <v>45812</v>
      </c>
      <c r="O266" s="351"/>
      <c r="P266" s="342">
        <v>43</v>
      </c>
      <c r="Q266" s="342"/>
      <c r="R266" s="342"/>
      <c r="S266" s="342">
        <v>6</v>
      </c>
      <c r="T266" s="342"/>
      <c r="U266" s="342" t="s">
        <v>2353</v>
      </c>
      <c r="V266" s="342" t="s">
        <v>7855</v>
      </c>
      <c r="W266" s="347">
        <v>2</v>
      </c>
      <c r="X266" s="342">
        <v>2</v>
      </c>
      <c r="Y266" s="342">
        <v>1</v>
      </c>
      <c r="Z266" s="342"/>
      <c r="AA266" s="342"/>
      <c r="AB266" s="342"/>
      <c r="AC266" s="342"/>
      <c r="AD266" s="342">
        <f t="shared" si="5"/>
        <v>58</v>
      </c>
      <c r="AE266" s="342" t="s">
        <v>8184</v>
      </c>
      <c r="AF266" s="342">
        <v>53</v>
      </c>
      <c r="AG266" s="342" t="s">
        <v>8184</v>
      </c>
      <c r="AH266" s="342">
        <v>0</v>
      </c>
      <c r="AI266" s="342" t="s">
        <v>8149</v>
      </c>
      <c r="AJ266" s="342">
        <v>58</v>
      </c>
      <c r="AK266" s="342" t="s">
        <v>8185</v>
      </c>
      <c r="AL266" s="342">
        <v>0</v>
      </c>
      <c r="AM266" s="342" t="s">
        <v>8186</v>
      </c>
      <c r="AN266" s="342">
        <v>0</v>
      </c>
      <c r="AO266" s="342" t="s">
        <v>8187</v>
      </c>
      <c r="AP266" s="342">
        <v>0</v>
      </c>
      <c r="AQ266" s="347">
        <v>24</v>
      </c>
      <c r="AR266" s="342">
        <v>21</v>
      </c>
      <c r="AS266" s="353"/>
    </row>
    <row r="267" spans="1:45" ht="13.5" hidden="1" customHeight="1">
      <c r="A267" s="304">
        <v>262</v>
      </c>
      <c r="B267" s="342" t="s">
        <v>8180</v>
      </c>
      <c r="C267" s="343" t="s">
        <v>8372</v>
      </c>
      <c r="D267" s="342">
        <v>8191036</v>
      </c>
      <c r="E267" s="343" t="s">
        <v>1259</v>
      </c>
      <c r="F267" s="342"/>
      <c r="G267" s="342"/>
      <c r="H267" s="342"/>
      <c r="I267" s="342"/>
      <c r="J267" s="342">
        <v>1</v>
      </c>
      <c r="K267" s="349" t="s">
        <v>8395</v>
      </c>
      <c r="L267" s="345" t="s">
        <v>8396</v>
      </c>
      <c r="M267" s="346">
        <v>11672</v>
      </c>
      <c r="N267" s="342"/>
      <c r="O267" s="342"/>
      <c r="P267" s="342">
        <v>436</v>
      </c>
      <c r="Q267" s="342"/>
      <c r="R267" s="342"/>
      <c r="S267" s="342">
        <v>24</v>
      </c>
      <c r="T267" s="342"/>
      <c r="U267" s="342" t="s">
        <v>2353</v>
      </c>
      <c r="V267" s="342" t="s">
        <v>35</v>
      </c>
      <c r="W267" s="347">
        <v>3</v>
      </c>
      <c r="X267" s="342">
        <v>2</v>
      </c>
      <c r="Y267" s="342">
        <v>1</v>
      </c>
      <c r="Z267" s="342"/>
      <c r="AA267" s="342"/>
      <c r="AB267" s="342"/>
      <c r="AC267" s="342"/>
      <c r="AD267" s="342">
        <f t="shared" si="5"/>
        <v>459</v>
      </c>
      <c r="AE267" s="342" t="s">
        <v>8184</v>
      </c>
      <c r="AF267" s="342">
        <v>48</v>
      </c>
      <c r="AG267" s="342" t="s">
        <v>8184</v>
      </c>
      <c r="AH267" s="342">
        <v>44</v>
      </c>
      <c r="AI267" s="342" t="s">
        <v>8149</v>
      </c>
      <c r="AJ267" s="342">
        <v>415</v>
      </c>
      <c r="AK267" s="342" t="s">
        <v>8185</v>
      </c>
      <c r="AL267" s="342">
        <v>0</v>
      </c>
      <c r="AM267" s="342" t="s">
        <v>8186</v>
      </c>
      <c r="AN267" s="342">
        <v>0</v>
      </c>
      <c r="AO267" s="342" t="s">
        <v>8187</v>
      </c>
      <c r="AP267" s="342">
        <v>0</v>
      </c>
      <c r="AQ267" s="347">
        <v>14</v>
      </c>
      <c r="AR267" s="342">
        <v>12</v>
      </c>
      <c r="AS267" s="350"/>
    </row>
    <row r="268" spans="1:45" ht="13.5" hidden="1" customHeight="1">
      <c r="A268" s="304">
        <v>263</v>
      </c>
      <c r="B268" s="342" t="s">
        <v>8180</v>
      </c>
      <c r="C268" s="343" t="s">
        <v>8372</v>
      </c>
      <c r="D268" s="342">
        <v>8241011</v>
      </c>
      <c r="E268" s="343" t="s">
        <v>1261</v>
      </c>
      <c r="F268" s="342"/>
      <c r="G268" s="342"/>
      <c r="H268" s="342"/>
      <c r="I268" s="342"/>
      <c r="J268" s="342">
        <v>1</v>
      </c>
      <c r="K268" s="349" t="s">
        <v>8482</v>
      </c>
      <c r="L268" s="345" t="s">
        <v>8483</v>
      </c>
      <c r="M268" s="346">
        <v>11562</v>
      </c>
      <c r="N268" s="342"/>
      <c r="O268" s="342"/>
      <c r="P268" s="342">
        <v>25</v>
      </c>
      <c r="Q268" s="342"/>
      <c r="R268" s="342"/>
      <c r="S268" s="342">
        <v>7</v>
      </c>
      <c r="T268" s="342"/>
      <c r="U268" s="342" t="s">
        <v>2353</v>
      </c>
      <c r="V268" s="342" t="s">
        <v>7855</v>
      </c>
      <c r="W268" s="347">
        <v>2</v>
      </c>
      <c r="X268" s="342">
        <v>2</v>
      </c>
      <c r="Y268" s="342">
        <v>1</v>
      </c>
      <c r="Z268" s="342"/>
      <c r="AA268" s="342"/>
      <c r="AB268" s="342"/>
      <c r="AC268" s="342"/>
      <c r="AD268" s="342">
        <f t="shared" si="5"/>
        <v>44</v>
      </c>
      <c r="AE268" s="342" t="s">
        <v>8184</v>
      </c>
      <c r="AF268" s="342">
        <v>16</v>
      </c>
      <c r="AG268" s="342" t="s">
        <v>8184</v>
      </c>
      <c r="AH268" s="342">
        <v>0</v>
      </c>
      <c r="AI268" s="342" t="s">
        <v>8149</v>
      </c>
      <c r="AJ268" s="342">
        <v>43</v>
      </c>
      <c r="AK268" s="342" t="s">
        <v>8185</v>
      </c>
      <c r="AL268" s="342">
        <v>1</v>
      </c>
      <c r="AM268" s="342" t="s">
        <v>8186</v>
      </c>
      <c r="AN268" s="342">
        <v>0</v>
      </c>
      <c r="AO268" s="342" t="s">
        <v>8187</v>
      </c>
      <c r="AP268" s="342">
        <v>0</v>
      </c>
      <c r="AQ268" s="347">
        <v>1</v>
      </c>
      <c r="AR268" s="342">
        <v>5</v>
      </c>
      <c r="AS268" s="350"/>
    </row>
    <row r="269" spans="1:45" ht="13.5" hidden="1" customHeight="1">
      <c r="A269" s="304">
        <v>264</v>
      </c>
      <c r="B269" s="342" t="s">
        <v>8180</v>
      </c>
      <c r="C269" s="343" t="s">
        <v>8372</v>
      </c>
      <c r="D269" s="342">
        <v>8191037</v>
      </c>
      <c r="E269" s="343" t="s">
        <v>1263</v>
      </c>
      <c r="F269" s="342" t="s">
        <v>8567</v>
      </c>
      <c r="G269" s="342" t="s">
        <v>8196</v>
      </c>
      <c r="H269" s="342"/>
      <c r="I269" s="342"/>
      <c r="J269" s="342">
        <v>1</v>
      </c>
      <c r="K269" s="349" t="s">
        <v>8568</v>
      </c>
      <c r="L269" s="345" t="s">
        <v>8569</v>
      </c>
      <c r="M269" s="346">
        <v>26368</v>
      </c>
      <c r="N269" s="351">
        <v>45812</v>
      </c>
      <c r="O269" s="351"/>
      <c r="P269" s="342">
        <v>36</v>
      </c>
      <c r="Q269" s="342"/>
      <c r="R269" s="342"/>
      <c r="S269" s="342">
        <v>7</v>
      </c>
      <c r="T269" s="342"/>
      <c r="U269" s="342" t="s">
        <v>2353</v>
      </c>
      <c r="V269" s="342" t="s">
        <v>7855</v>
      </c>
      <c r="W269" s="347">
        <v>2</v>
      </c>
      <c r="X269" s="342">
        <v>2</v>
      </c>
      <c r="Y269" s="342">
        <v>1</v>
      </c>
      <c r="Z269" s="342"/>
      <c r="AA269" s="342"/>
      <c r="AB269" s="342"/>
      <c r="AC269" s="342"/>
      <c r="AD269" s="342">
        <f t="shared" si="5"/>
        <v>28</v>
      </c>
      <c r="AE269" s="342" t="s">
        <v>8184</v>
      </c>
      <c r="AF269" s="342">
        <v>14</v>
      </c>
      <c r="AG269" s="342" t="s">
        <v>8184</v>
      </c>
      <c r="AH269" s="342">
        <v>0</v>
      </c>
      <c r="AI269" s="342" t="s">
        <v>8149</v>
      </c>
      <c r="AJ269" s="342">
        <v>27</v>
      </c>
      <c r="AK269" s="342" t="s">
        <v>8185</v>
      </c>
      <c r="AL269" s="342">
        <v>1</v>
      </c>
      <c r="AM269" s="342" t="s">
        <v>8186</v>
      </c>
      <c r="AN269" s="342">
        <v>0</v>
      </c>
      <c r="AO269" s="342" t="s">
        <v>8187</v>
      </c>
      <c r="AP269" s="342">
        <v>0</v>
      </c>
      <c r="AQ269" s="347">
        <v>0</v>
      </c>
      <c r="AR269" s="342">
        <v>15</v>
      </c>
      <c r="AS269" s="353"/>
    </row>
    <row r="270" spans="1:45" ht="13.5" hidden="1" customHeight="1">
      <c r="A270" s="304">
        <v>265</v>
      </c>
      <c r="B270" s="342" t="s">
        <v>8180</v>
      </c>
      <c r="C270" s="343" t="s">
        <v>8372</v>
      </c>
      <c r="D270" s="342">
        <v>8241005</v>
      </c>
      <c r="E270" s="343" t="s">
        <v>1267</v>
      </c>
      <c r="F270" s="342" t="s">
        <v>8722</v>
      </c>
      <c r="G270" s="342" t="s">
        <v>8196</v>
      </c>
      <c r="H270" s="342"/>
      <c r="I270" s="342"/>
      <c r="J270" s="342">
        <v>1</v>
      </c>
      <c r="K270" s="349" t="s">
        <v>8723</v>
      </c>
      <c r="L270" s="345" t="s">
        <v>8724</v>
      </c>
      <c r="M270" s="346">
        <v>18171</v>
      </c>
      <c r="N270" s="351">
        <v>45810</v>
      </c>
      <c r="O270" s="351"/>
      <c r="P270" s="342">
        <v>33</v>
      </c>
      <c r="Q270" s="342"/>
      <c r="R270" s="342"/>
      <c r="S270" s="342">
        <v>6</v>
      </c>
      <c r="T270" s="342"/>
      <c r="U270" s="342" t="s">
        <v>2353</v>
      </c>
      <c r="V270" s="342" t="s">
        <v>7855</v>
      </c>
      <c r="W270" s="347">
        <v>2</v>
      </c>
      <c r="X270" s="342">
        <v>2</v>
      </c>
      <c r="Y270" s="342">
        <v>1</v>
      </c>
      <c r="Z270" s="342"/>
      <c r="AA270" s="342"/>
      <c r="AB270" s="342"/>
      <c r="AC270" s="342"/>
      <c r="AD270" s="342">
        <f t="shared" si="5"/>
        <v>57</v>
      </c>
      <c r="AE270" s="342" t="s">
        <v>8184</v>
      </c>
      <c r="AF270" s="342">
        <v>20</v>
      </c>
      <c r="AG270" s="342" t="s">
        <v>8184</v>
      </c>
      <c r="AH270" s="342">
        <v>0</v>
      </c>
      <c r="AI270" s="342" t="s">
        <v>8149</v>
      </c>
      <c r="AJ270" s="342">
        <v>47</v>
      </c>
      <c r="AK270" s="342" t="s">
        <v>8185</v>
      </c>
      <c r="AL270" s="342">
        <v>10</v>
      </c>
      <c r="AM270" s="342" t="s">
        <v>8186</v>
      </c>
      <c r="AN270" s="342">
        <v>0</v>
      </c>
      <c r="AO270" s="342" t="s">
        <v>8187</v>
      </c>
      <c r="AP270" s="342">
        <v>0</v>
      </c>
      <c r="AQ270" s="347">
        <v>7</v>
      </c>
      <c r="AR270" s="342">
        <v>6</v>
      </c>
      <c r="AS270" s="353"/>
    </row>
    <row r="271" spans="1:45" ht="13.5" hidden="1" customHeight="1">
      <c r="A271" s="304">
        <v>266</v>
      </c>
      <c r="B271" s="342" t="s">
        <v>8180</v>
      </c>
      <c r="C271" s="343" t="s">
        <v>8372</v>
      </c>
      <c r="D271" s="342">
        <v>8241023</v>
      </c>
      <c r="E271" s="343" t="s">
        <v>1269</v>
      </c>
      <c r="F271" s="342"/>
      <c r="G271" s="342"/>
      <c r="H271" s="342"/>
      <c r="I271" s="342"/>
      <c r="J271" s="342">
        <v>1</v>
      </c>
      <c r="K271" s="349" t="s">
        <v>8728</v>
      </c>
      <c r="L271" s="345" t="s">
        <v>8729</v>
      </c>
      <c r="M271" s="346">
        <v>20900</v>
      </c>
      <c r="N271" s="342"/>
      <c r="O271" s="342"/>
      <c r="P271" s="342">
        <v>264</v>
      </c>
      <c r="Q271" s="342"/>
      <c r="R271" s="342"/>
      <c r="S271" s="342">
        <v>12</v>
      </c>
      <c r="T271" s="342"/>
      <c r="U271" s="357" t="s">
        <v>8203</v>
      </c>
      <c r="V271" s="342" t="s">
        <v>7855</v>
      </c>
      <c r="W271" s="347">
        <v>2</v>
      </c>
      <c r="X271" s="342">
        <v>2</v>
      </c>
      <c r="Y271" s="342">
        <v>1</v>
      </c>
      <c r="Z271" s="342"/>
      <c r="AA271" s="342"/>
      <c r="AB271" s="342"/>
      <c r="AC271" s="342"/>
      <c r="AD271" s="342">
        <f t="shared" si="5"/>
        <v>266</v>
      </c>
      <c r="AE271" s="342" t="s">
        <v>8184</v>
      </c>
      <c r="AF271" s="342">
        <v>30</v>
      </c>
      <c r="AG271" s="342" t="s">
        <v>8184</v>
      </c>
      <c r="AH271" s="342">
        <v>0</v>
      </c>
      <c r="AI271" s="342" t="s">
        <v>8149</v>
      </c>
      <c r="AJ271" s="342">
        <v>266</v>
      </c>
      <c r="AK271" s="342" t="s">
        <v>8185</v>
      </c>
      <c r="AL271" s="342">
        <v>0</v>
      </c>
      <c r="AM271" s="342" t="s">
        <v>8186</v>
      </c>
      <c r="AN271" s="342">
        <v>0</v>
      </c>
      <c r="AO271" s="342" t="s">
        <v>8187</v>
      </c>
      <c r="AP271" s="342">
        <v>0</v>
      </c>
      <c r="AQ271" s="347">
        <v>6</v>
      </c>
      <c r="AR271" s="342">
        <v>2</v>
      </c>
      <c r="AS271" s="353"/>
    </row>
    <row r="272" spans="1:45" ht="13.5" hidden="1" customHeight="1">
      <c r="A272" s="304">
        <v>267</v>
      </c>
      <c r="B272" s="342" t="s">
        <v>8180</v>
      </c>
      <c r="C272" s="343" t="s">
        <v>8372</v>
      </c>
      <c r="D272" s="342">
        <v>8261030</v>
      </c>
      <c r="E272" s="343" t="s">
        <v>1271</v>
      </c>
      <c r="F272" s="342"/>
      <c r="G272" s="342"/>
      <c r="H272" s="342"/>
      <c r="I272" s="342"/>
      <c r="J272" s="342">
        <v>1</v>
      </c>
      <c r="K272" s="349" t="s">
        <v>8730</v>
      </c>
      <c r="L272" s="345" t="s">
        <v>8731</v>
      </c>
      <c r="M272" s="346">
        <v>21998</v>
      </c>
      <c r="N272" s="342"/>
      <c r="O272" s="342"/>
      <c r="P272" s="342">
        <v>80</v>
      </c>
      <c r="Q272" s="342"/>
      <c r="R272" s="342"/>
      <c r="S272" s="342">
        <v>8</v>
      </c>
      <c r="T272" s="342"/>
      <c r="U272" s="342" t="s">
        <v>26</v>
      </c>
      <c r="V272" s="342" t="s">
        <v>7855</v>
      </c>
      <c r="W272" s="347">
        <v>2</v>
      </c>
      <c r="X272" s="342">
        <v>2</v>
      </c>
      <c r="Y272" s="342">
        <v>1</v>
      </c>
      <c r="Z272" s="342"/>
      <c r="AA272" s="342"/>
      <c r="AB272" s="342"/>
      <c r="AC272" s="342"/>
      <c r="AD272" s="342">
        <f t="shared" si="5"/>
        <v>76</v>
      </c>
      <c r="AE272" s="342" t="s">
        <v>8184</v>
      </c>
      <c r="AF272" s="342">
        <v>25</v>
      </c>
      <c r="AG272" s="342" t="s">
        <v>8184</v>
      </c>
      <c r="AH272" s="342">
        <v>0</v>
      </c>
      <c r="AI272" s="342" t="s">
        <v>8149</v>
      </c>
      <c r="AJ272" s="342">
        <v>76</v>
      </c>
      <c r="AK272" s="342" t="s">
        <v>8185</v>
      </c>
      <c r="AL272" s="342">
        <v>0</v>
      </c>
      <c r="AM272" s="342" t="s">
        <v>8186</v>
      </c>
      <c r="AN272" s="342">
        <v>0</v>
      </c>
      <c r="AO272" s="342" t="s">
        <v>8187</v>
      </c>
      <c r="AP272" s="342">
        <v>0</v>
      </c>
      <c r="AQ272" s="347">
        <v>7</v>
      </c>
      <c r="AR272" s="342">
        <v>3</v>
      </c>
      <c r="AS272" s="350"/>
    </row>
    <row r="273" spans="1:45" ht="13.5" hidden="1" customHeight="1">
      <c r="A273" s="304">
        <v>268</v>
      </c>
      <c r="B273" s="342" t="s">
        <v>8180</v>
      </c>
      <c r="C273" s="343" t="s">
        <v>8372</v>
      </c>
      <c r="D273" s="342">
        <v>8140200</v>
      </c>
      <c r="E273" s="343" t="s">
        <v>1273</v>
      </c>
      <c r="F273" s="342" t="s">
        <v>8787</v>
      </c>
      <c r="G273" s="342" t="s">
        <v>8196</v>
      </c>
      <c r="H273" s="342"/>
      <c r="I273" s="342"/>
      <c r="J273" s="342">
        <v>1</v>
      </c>
      <c r="K273" s="349" t="s">
        <v>8788</v>
      </c>
      <c r="L273" s="355" t="s">
        <v>8789</v>
      </c>
      <c r="M273" s="346">
        <v>17095</v>
      </c>
      <c r="N273" s="351">
        <v>45818.589727962964</v>
      </c>
      <c r="O273" s="351"/>
      <c r="P273" s="342">
        <v>422</v>
      </c>
      <c r="Q273" s="342"/>
      <c r="R273" s="342"/>
      <c r="S273" s="342">
        <v>22</v>
      </c>
      <c r="T273" s="342"/>
      <c r="U273" s="357" t="s">
        <v>8203</v>
      </c>
      <c r="V273" s="357" t="s">
        <v>7855</v>
      </c>
      <c r="W273" s="347">
        <v>2</v>
      </c>
      <c r="X273" s="342">
        <v>2</v>
      </c>
      <c r="Y273" s="342">
        <v>1</v>
      </c>
      <c r="Z273" s="342"/>
      <c r="AA273" s="342"/>
      <c r="AB273" s="342"/>
      <c r="AC273" s="342"/>
      <c r="AD273" s="342">
        <f t="shared" si="5"/>
        <v>65</v>
      </c>
      <c r="AE273" s="342" t="s">
        <v>8184</v>
      </c>
      <c r="AF273" s="342">
        <v>159</v>
      </c>
      <c r="AG273" s="342" t="s">
        <v>8184</v>
      </c>
      <c r="AH273" s="342">
        <v>0</v>
      </c>
      <c r="AI273" s="342" t="s">
        <v>8149</v>
      </c>
      <c r="AJ273" s="342">
        <v>60</v>
      </c>
      <c r="AK273" s="342" t="s">
        <v>8185</v>
      </c>
      <c r="AL273" s="342">
        <v>5</v>
      </c>
      <c r="AM273" s="342" t="s">
        <v>8186</v>
      </c>
      <c r="AN273" s="342">
        <v>0</v>
      </c>
      <c r="AO273" s="342" t="s">
        <v>8187</v>
      </c>
      <c r="AP273" s="342">
        <v>0</v>
      </c>
      <c r="AQ273" s="347">
        <v>1</v>
      </c>
      <c r="AR273" s="342">
        <v>5</v>
      </c>
      <c r="AS273" s="350"/>
    </row>
    <row r="274" spans="1:45" ht="13.5" hidden="1" customHeight="1">
      <c r="A274" s="304">
        <v>269</v>
      </c>
      <c r="B274" s="342" t="s">
        <v>8180</v>
      </c>
      <c r="C274" s="343" t="s">
        <v>8372</v>
      </c>
      <c r="D274" s="342">
        <v>8140391</v>
      </c>
      <c r="E274" s="343" t="s">
        <v>1275</v>
      </c>
      <c r="F274" s="342" t="s">
        <v>8790</v>
      </c>
      <c r="G274" s="342" t="s">
        <v>8196</v>
      </c>
      <c r="H274" s="342"/>
      <c r="I274" s="342"/>
      <c r="J274" s="342">
        <v>1</v>
      </c>
      <c r="K274" s="349" t="s">
        <v>8791</v>
      </c>
      <c r="L274" s="355" t="s">
        <v>8792</v>
      </c>
      <c r="M274" s="346">
        <v>19994</v>
      </c>
      <c r="N274" s="351">
        <v>45812.592022835648</v>
      </c>
      <c r="O274" s="351"/>
      <c r="P274" s="342">
        <v>299</v>
      </c>
      <c r="Q274" s="342"/>
      <c r="R274" s="342"/>
      <c r="S274" s="342">
        <v>16</v>
      </c>
      <c r="T274" s="342"/>
      <c r="U274" s="342" t="s">
        <v>26</v>
      </c>
      <c r="V274" s="342" t="s">
        <v>7855</v>
      </c>
      <c r="W274" s="347">
        <v>2</v>
      </c>
      <c r="X274" s="342">
        <v>2</v>
      </c>
      <c r="Y274" s="342">
        <v>1</v>
      </c>
      <c r="Z274" s="342"/>
      <c r="AA274" s="342"/>
      <c r="AB274" s="342"/>
      <c r="AC274" s="342"/>
      <c r="AD274" s="342">
        <f t="shared" si="5"/>
        <v>277</v>
      </c>
      <c r="AE274" s="342" t="s">
        <v>8184</v>
      </c>
      <c r="AF274" s="342">
        <v>30</v>
      </c>
      <c r="AG274" s="342" t="s">
        <v>8184</v>
      </c>
      <c r="AH274" s="342">
        <v>0</v>
      </c>
      <c r="AI274" s="342" t="s">
        <v>8149</v>
      </c>
      <c r="AJ274" s="342">
        <v>86</v>
      </c>
      <c r="AK274" s="342" t="s">
        <v>8185</v>
      </c>
      <c r="AL274" s="342">
        <v>21</v>
      </c>
      <c r="AM274" s="342" t="s">
        <v>8186</v>
      </c>
      <c r="AN274" s="342">
        <v>0</v>
      </c>
      <c r="AO274" s="342" t="s">
        <v>8187</v>
      </c>
      <c r="AP274" s="342">
        <v>170</v>
      </c>
      <c r="AQ274" s="347">
        <v>23</v>
      </c>
      <c r="AR274" s="342">
        <v>17</v>
      </c>
      <c r="AS274" s="353"/>
    </row>
    <row r="275" spans="1:45" ht="13.5" hidden="1" customHeight="1">
      <c r="A275" s="304">
        <v>270</v>
      </c>
      <c r="B275" s="342" t="s">
        <v>8180</v>
      </c>
      <c r="C275" s="343" t="s">
        <v>8372</v>
      </c>
      <c r="D275" s="342">
        <v>8191021</v>
      </c>
      <c r="E275" s="343" t="s">
        <v>1277</v>
      </c>
      <c r="F275" s="342" t="s">
        <v>8793</v>
      </c>
      <c r="G275" s="342" t="s">
        <v>8196</v>
      </c>
      <c r="H275" s="342"/>
      <c r="I275" s="342"/>
      <c r="J275" s="342">
        <v>1</v>
      </c>
      <c r="K275" s="349" t="s">
        <v>8794</v>
      </c>
      <c r="L275" s="345" t="s">
        <v>8795</v>
      </c>
      <c r="M275" s="346">
        <v>21700</v>
      </c>
      <c r="N275" s="351">
        <v>45812.519261307869</v>
      </c>
      <c r="O275" s="351"/>
      <c r="P275" s="342">
        <v>259</v>
      </c>
      <c r="Q275" s="342"/>
      <c r="R275" s="342"/>
      <c r="S275" s="342">
        <v>11</v>
      </c>
      <c r="T275" s="342"/>
      <c r="U275" s="342" t="s">
        <v>26</v>
      </c>
      <c r="V275" s="342" t="s">
        <v>7855</v>
      </c>
      <c r="W275" s="347">
        <v>2</v>
      </c>
      <c r="X275" s="342">
        <v>2</v>
      </c>
      <c r="Y275" s="342">
        <v>1</v>
      </c>
      <c r="Z275" s="342"/>
      <c r="AA275" s="342"/>
      <c r="AB275" s="342"/>
      <c r="AC275" s="342"/>
      <c r="AD275" s="342">
        <f t="shared" si="5"/>
        <v>272</v>
      </c>
      <c r="AE275" s="342" t="s">
        <v>8184</v>
      </c>
      <c r="AF275" s="342">
        <v>37</v>
      </c>
      <c r="AG275" s="342" t="s">
        <v>8184</v>
      </c>
      <c r="AH275" s="342">
        <v>0</v>
      </c>
      <c r="AI275" s="342" t="s">
        <v>8149</v>
      </c>
      <c r="AJ275" s="342">
        <v>243</v>
      </c>
      <c r="AK275" s="342" t="s">
        <v>8185</v>
      </c>
      <c r="AL275" s="342">
        <v>29</v>
      </c>
      <c r="AM275" s="342" t="s">
        <v>8186</v>
      </c>
      <c r="AN275" s="342">
        <v>0</v>
      </c>
      <c r="AO275" s="342" t="s">
        <v>8187</v>
      </c>
      <c r="AP275" s="342">
        <v>0</v>
      </c>
      <c r="AQ275" s="347">
        <v>1</v>
      </c>
      <c r="AR275" s="342">
        <v>1</v>
      </c>
      <c r="AS275" s="353"/>
    </row>
    <row r="276" spans="1:45" ht="13.5" hidden="1" customHeight="1">
      <c r="A276" s="304">
        <v>271</v>
      </c>
      <c r="B276" s="342" t="s">
        <v>8180</v>
      </c>
      <c r="C276" s="343" t="s">
        <v>8372</v>
      </c>
      <c r="D276" s="342">
        <v>8191101</v>
      </c>
      <c r="E276" s="343" t="s">
        <v>1279</v>
      </c>
      <c r="F276" s="342" t="s">
        <v>8796</v>
      </c>
      <c r="G276" s="342" t="s">
        <v>8196</v>
      </c>
      <c r="H276" s="342"/>
      <c r="I276" s="342"/>
      <c r="J276" s="342">
        <v>1</v>
      </c>
      <c r="K276" s="349" t="s">
        <v>8797</v>
      </c>
      <c r="L276" s="355" t="s">
        <v>8798</v>
      </c>
      <c r="M276" s="346">
        <v>27108</v>
      </c>
      <c r="N276" s="351">
        <v>45812.443679872682</v>
      </c>
      <c r="O276" s="351"/>
      <c r="P276" s="342">
        <v>58</v>
      </c>
      <c r="Q276" s="342"/>
      <c r="R276" s="342"/>
      <c r="S276" s="342">
        <v>6</v>
      </c>
      <c r="T276" s="342"/>
      <c r="U276" s="342" t="s">
        <v>26</v>
      </c>
      <c r="V276" s="342" t="s">
        <v>7855</v>
      </c>
      <c r="W276" s="347">
        <v>2</v>
      </c>
      <c r="X276" s="342">
        <v>2</v>
      </c>
      <c r="Y276" s="342">
        <v>1</v>
      </c>
      <c r="Z276" s="342"/>
      <c r="AA276" s="342"/>
      <c r="AB276" s="342"/>
      <c r="AC276" s="342"/>
      <c r="AD276" s="342">
        <f t="shared" si="5"/>
        <v>29</v>
      </c>
      <c r="AE276" s="342" t="s">
        <v>8184</v>
      </c>
      <c r="AF276" s="342">
        <v>62</v>
      </c>
      <c r="AG276" s="342" t="s">
        <v>8184</v>
      </c>
      <c r="AH276" s="342">
        <v>0</v>
      </c>
      <c r="AI276" s="342" t="s">
        <v>8149</v>
      </c>
      <c r="AJ276" s="342">
        <v>29</v>
      </c>
      <c r="AK276" s="342" t="s">
        <v>8185</v>
      </c>
      <c r="AL276" s="342">
        <v>0</v>
      </c>
      <c r="AM276" s="342" t="s">
        <v>8186</v>
      </c>
      <c r="AN276" s="342">
        <v>0</v>
      </c>
      <c r="AO276" s="342" t="s">
        <v>8187</v>
      </c>
      <c r="AP276" s="342">
        <v>0</v>
      </c>
      <c r="AQ276" s="347">
        <v>50</v>
      </c>
      <c r="AR276" s="342">
        <v>19</v>
      </c>
      <c r="AS276" s="353"/>
    </row>
    <row r="277" spans="1:45" ht="13.5" hidden="1" customHeight="1">
      <c r="A277" s="304">
        <v>272</v>
      </c>
      <c r="B277" s="342" t="s">
        <v>8180</v>
      </c>
      <c r="C277" s="343" t="s">
        <v>8372</v>
      </c>
      <c r="D277" s="342">
        <v>8191005</v>
      </c>
      <c r="E277" s="343" t="s">
        <v>1281</v>
      </c>
      <c r="F277" s="342" t="s">
        <v>8799</v>
      </c>
      <c r="G277" s="342" t="s">
        <v>8196</v>
      </c>
      <c r="H277" s="342"/>
      <c r="I277" s="342"/>
      <c r="J277" s="342">
        <v>1</v>
      </c>
      <c r="K277" s="349" t="s">
        <v>8800</v>
      </c>
      <c r="L277" s="355" t="s">
        <v>8801</v>
      </c>
      <c r="M277" s="346">
        <v>30020</v>
      </c>
      <c r="N277" s="351">
        <v>45813.430676006945</v>
      </c>
      <c r="O277" s="351"/>
      <c r="P277" s="342">
        <v>120</v>
      </c>
      <c r="Q277" s="342"/>
      <c r="R277" s="342"/>
      <c r="S277" s="342">
        <v>9</v>
      </c>
      <c r="T277" s="342"/>
      <c r="U277" s="342" t="s">
        <v>26</v>
      </c>
      <c r="V277" s="342" t="s">
        <v>7855</v>
      </c>
      <c r="W277" s="347">
        <v>2</v>
      </c>
      <c r="X277" s="342">
        <v>2</v>
      </c>
      <c r="Y277" s="342">
        <v>1</v>
      </c>
      <c r="Z277" s="342"/>
      <c r="AA277" s="342"/>
      <c r="AB277" s="342"/>
      <c r="AC277" s="342"/>
      <c r="AD277" s="342">
        <f t="shared" si="5"/>
        <v>40</v>
      </c>
      <c r="AE277" s="342" t="s">
        <v>8184</v>
      </c>
      <c r="AF277" s="342">
        <v>53</v>
      </c>
      <c r="AG277" s="342" t="s">
        <v>8184</v>
      </c>
      <c r="AH277" s="342">
        <v>0</v>
      </c>
      <c r="AI277" s="342" t="s">
        <v>8149</v>
      </c>
      <c r="AJ277" s="342">
        <v>40</v>
      </c>
      <c r="AK277" s="342" t="s">
        <v>8185</v>
      </c>
      <c r="AL277" s="342">
        <v>0</v>
      </c>
      <c r="AM277" s="342" t="s">
        <v>8186</v>
      </c>
      <c r="AN277" s="342">
        <v>0</v>
      </c>
      <c r="AO277" s="342" t="s">
        <v>8187</v>
      </c>
      <c r="AP277" s="342">
        <v>0</v>
      </c>
      <c r="AQ277" s="347">
        <v>16</v>
      </c>
      <c r="AR277" s="342">
        <v>4</v>
      </c>
      <c r="AS277" s="353"/>
    </row>
    <row r="278" spans="1:45" ht="13.5" hidden="1" customHeight="1">
      <c r="A278" s="304">
        <v>273</v>
      </c>
      <c r="B278" s="342" t="s">
        <v>8180</v>
      </c>
      <c r="C278" s="343" t="s">
        <v>8372</v>
      </c>
      <c r="D278" s="342">
        <v>8191008</v>
      </c>
      <c r="E278" s="343" t="s">
        <v>1283</v>
      </c>
      <c r="F278" s="342"/>
      <c r="G278" s="342"/>
      <c r="H278" s="342"/>
      <c r="I278" s="342"/>
      <c r="J278" s="342">
        <v>1</v>
      </c>
      <c r="K278" s="349" t="s">
        <v>8802</v>
      </c>
      <c r="L278" s="345" t="s">
        <v>8803</v>
      </c>
      <c r="M278" s="346">
        <v>17065</v>
      </c>
      <c r="N278" s="342"/>
      <c r="O278" s="342"/>
      <c r="P278" s="342">
        <v>299</v>
      </c>
      <c r="Q278" s="342"/>
      <c r="R278" s="342"/>
      <c r="S278" s="342">
        <v>13</v>
      </c>
      <c r="T278" s="342"/>
      <c r="U278" s="342" t="s">
        <v>26</v>
      </c>
      <c r="V278" s="342" t="s">
        <v>7855</v>
      </c>
      <c r="W278" s="347">
        <v>2</v>
      </c>
      <c r="X278" s="342">
        <v>2</v>
      </c>
      <c r="Y278" s="342">
        <v>1</v>
      </c>
      <c r="Z278" s="342"/>
      <c r="AA278" s="342"/>
      <c r="AB278" s="342"/>
      <c r="AC278" s="342"/>
      <c r="AD278" s="342">
        <f t="shared" si="5"/>
        <v>273</v>
      </c>
      <c r="AE278" s="342" t="s">
        <v>8184</v>
      </c>
      <c r="AF278" s="342">
        <v>0</v>
      </c>
      <c r="AG278" s="342" t="s">
        <v>8184</v>
      </c>
      <c r="AH278" s="342">
        <v>0</v>
      </c>
      <c r="AI278" s="342" t="s">
        <v>8149</v>
      </c>
      <c r="AJ278" s="342">
        <v>273</v>
      </c>
      <c r="AK278" s="342" t="s">
        <v>8185</v>
      </c>
      <c r="AL278" s="342">
        <v>0</v>
      </c>
      <c r="AM278" s="342" t="s">
        <v>8186</v>
      </c>
      <c r="AN278" s="342">
        <v>0</v>
      </c>
      <c r="AO278" s="342" t="s">
        <v>8187</v>
      </c>
      <c r="AP278" s="342">
        <v>0</v>
      </c>
      <c r="AQ278" s="347">
        <v>0</v>
      </c>
      <c r="AR278" s="342">
        <v>6</v>
      </c>
      <c r="AS278" s="353"/>
    </row>
    <row r="279" spans="1:45" ht="13.5" hidden="1" customHeight="1">
      <c r="A279" s="304">
        <v>274</v>
      </c>
      <c r="B279" s="342" t="s">
        <v>8180</v>
      </c>
      <c r="C279" s="343" t="s">
        <v>8372</v>
      </c>
      <c r="D279" s="342">
        <v>8191116</v>
      </c>
      <c r="E279" s="343" t="s">
        <v>1285</v>
      </c>
      <c r="F279" s="342" t="s">
        <v>8804</v>
      </c>
      <c r="G279" s="342" t="s">
        <v>8196</v>
      </c>
      <c r="H279" s="342"/>
      <c r="I279" s="342"/>
      <c r="J279" s="342">
        <v>1</v>
      </c>
      <c r="K279" s="349" t="s">
        <v>8805</v>
      </c>
      <c r="L279" s="345" t="s">
        <v>8806</v>
      </c>
      <c r="M279" s="346">
        <v>4262</v>
      </c>
      <c r="N279" s="351">
        <v>45820.520266481486</v>
      </c>
      <c r="O279" s="351"/>
      <c r="P279" s="342">
        <v>514</v>
      </c>
      <c r="Q279" s="342"/>
      <c r="R279" s="342"/>
      <c r="S279" s="342">
        <v>24</v>
      </c>
      <c r="T279" s="342"/>
      <c r="U279" s="342" t="s">
        <v>26</v>
      </c>
      <c r="V279" s="357" t="s">
        <v>35</v>
      </c>
      <c r="W279" s="347">
        <v>3</v>
      </c>
      <c r="X279" s="342">
        <v>2</v>
      </c>
      <c r="Y279" s="342">
        <v>1</v>
      </c>
      <c r="Z279" s="342"/>
      <c r="AA279" s="342"/>
      <c r="AB279" s="342"/>
      <c r="AC279" s="342"/>
      <c r="AD279" s="342">
        <f t="shared" si="5"/>
        <v>520</v>
      </c>
      <c r="AE279" s="342" t="s">
        <v>8184</v>
      </c>
      <c r="AF279" s="342">
        <v>86</v>
      </c>
      <c r="AG279" s="342" t="s">
        <v>8184</v>
      </c>
      <c r="AH279" s="342">
        <v>0</v>
      </c>
      <c r="AI279" s="342" t="s">
        <v>8149</v>
      </c>
      <c r="AJ279" s="342">
        <v>432</v>
      </c>
      <c r="AK279" s="342" t="s">
        <v>8185</v>
      </c>
      <c r="AL279" s="342">
        <v>0</v>
      </c>
      <c r="AM279" s="342" t="s">
        <v>8186</v>
      </c>
      <c r="AN279" s="342">
        <v>88</v>
      </c>
      <c r="AO279" s="342" t="s">
        <v>8187</v>
      </c>
      <c r="AP279" s="342">
        <v>0</v>
      </c>
      <c r="AQ279" s="347">
        <v>60</v>
      </c>
      <c r="AR279" s="342">
        <v>13</v>
      </c>
      <c r="AS279" s="350"/>
    </row>
    <row r="280" spans="1:45" ht="13.5" hidden="1" customHeight="1">
      <c r="A280" s="304">
        <v>275</v>
      </c>
      <c r="B280" s="342" t="s">
        <v>8180</v>
      </c>
      <c r="C280" s="343" t="s">
        <v>8372</v>
      </c>
      <c r="D280" s="342">
        <v>8191004</v>
      </c>
      <c r="E280" s="343" t="s">
        <v>1287</v>
      </c>
      <c r="F280" s="342" t="s">
        <v>8966</v>
      </c>
      <c r="G280" s="342" t="s">
        <v>8196</v>
      </c>
      <c r="H280" s="342"/>
      <c r="I280" s="342"/>
      <c r="J280" s="342">
        <v>1</v>
      </c>
      <c r="K280" s="349" t="s">
        <v>8967</v>
      </c>
      <c r="L280" s="345" t="s">
        <v>8968</v>
      </c>
      <c r="M280" s="346">
        <v>26000</v>
      </c>
      <c r="N280" s="351">
        <v>45812.639230914356</v>
      </c>
      <c r="O280" s="351"/>
      <c r="P280" s="342">
        <v>59</v>
      </c>
      <c r="Q280" s="342"/>
      <c r="R280" s="342"/>
      <c r="S280" s="342">
        <v>4</v>
      </c>
      <c r="T280" s="342"/>
      <c r="U280" s="342" t="s">
        <v>2353</v>
      </c>
      <c r="V280" s="342" t="s">
        <v>7855</v>
      </c>
      <c r="W280" s="347">
        <v>2</v>
      </c>
      <c r="X280" s="342">
        <v>2</v>
      </c>
      <c r="Y280" s="342">
        <v>1</v>
      </c>
      <c r="Z280" s="342"/>
      <c r="AA280" s="342"/>
      <c r="AB280" s="342"/>
      <c r="AC280" s="342"/>
      <c r="AD280" s="342">
        <f t="shared" si="5"/>
        <v>40</v>
      </c>
      <c r="AE280" s="342" t="s">
        <v>8184</v>
      </c>
      <c r="AF280" s="342">
        <v>0</v>
      </c>
      <c r="AG280" s="342" t="s">
        <v>8184</v>
      </c>
      <c r="AH280" s="342">
        <v>0</v>
      </c>
      <c r="AI280" s="342" t="s">
        <v>8149</v>
      </c>
      <c r="AJ280" s="342">
        <v>40</v>
      </c>
      <c r="AK280" s="342" t="s">
        <v>8185</v>
      </c>
      <c r="AL280" s="342">
        <v>0</v>
      </c>
      <c r="AM280" s="342" t="s">
        <v>8186</v>
      </c>
      <c r="AN280" s="342">
        <v>0</v>
      </c>
      <c r="AO280" s="342" t="s">
        <v>8187</v>
      </c>
      <c r="AP280" s="342">
        <v>0</v>
      </c>
      <c r="AQ280" s="347">
        <v>27</v>
      </c>
      <c r="AR280" s="342">
        <v>17</v>
      </c>
      <c r="AS280" s="353"/>
    </row>
    <row r="281" spans="1:45" ht="13.5" hidden="1" customHeight="1">
      <c r="A281" s="304">
        <v>276</v>
      </c>
      <c r="B281" s="342" t="s">
        <v>8180</v>
      </c>
      <c r="C281" s="343" t="s">
        <v>8372</v>
      </c>
      <c r="D281" s="342">
        <v>8191020</v>
      </c>
      <c r="E281" s="343" t="s">
        <v>1291</v>
      </c>
      <c r="F281" s="342"/>
      <c r="G281" s="342"/>
      <c r="H281" s="342"/>
      <c r="I281" s="342"/>
      <c r="J281" s="342">
        <v>1</v>
      </c>
      <c r="K281" s="349" t="s">
        <v>8972</v>
      </c>
      <c r="L281" s="345" t="s">
        <v>8973</v>
      </c>
      <c r="M281" s="346">
        <v>20981</v>
      </c>
      <c r="N281" s="342"/>
      <c r="O281" s="342"/>
      <c r="P281" s="342">
        <v>40</v>
      </c>
      <c r="Q281" s="342"/>
      <c r="R281" s="342"/>
      <c r="S281" s="342">
        <v>7</v>
      </c>
      <c r="T281" s="342"/>
      <c r="U281" s="342" t="s">
        <v>2353</v>
      </c>
      <c r="V281" s="342" t="s">
        <v>7855</v>
      </c>
      <c r="W281" s="347">
        <v>2</v>
      </c>
      <c r="X281" s="342">
        <v>2</v>
      </c>
      <c r="Y281" s="342">
        <v>1</v>
      </c>
      <c r="Z281" s="342"/>
      <c r="AA281" s="342"/>
      <c r="AB281" s="342"/>
      <c r="AC281" s="342"/>
      <c r="AD281" s="342">
        <f t="shared" si="5"/>
        <v>71</v>
      </c>
      <c r="AE281" s="342" t="s">
        <v>8184</v>
      </c>
      <c r="AF281" s="342">
        <v>32</v>
      </c>
      <c r="AG281" s="342" t="s">
        <v>8184</v>
      </c>
      <c r="AH281" s="342">
        <v>0</v>
      </c>
      <c r="AI281" s="342" t="s">
        <v>8149</v>
      </c>
      <c r="AJ281" s="342">
        <v>60</v>
      </c>
      <c r="AK281" s="342" t="s">
        <v>8185</v>
      </c>
      <c r="AL281" s="342">
        <v>0</v>
      </c>
      <c r="AM281" s="342" t="s">
        <v>8186</v>
      </c>
      <c r="AN281" s="342">
        <v>0</v>
      </c>
      <c r="AO281" s="342" t="s">
        <v>8187</v>
      </c>
      <c r="AP281" s="342">
        <v>11</v>
      </c>
      <c r="AQ281" s="347">
        <v>5</v>
      </c>
      <c r="AR281" s="342">
        <v>17</v>
      </c>
      <c r="AS281" s="353"/>
    </row>
    <row r="282" spans="1:45" ht="13.5" hidden="1" customHeight="1">
      <c r="A282" s="304">
        <v>277</v>
      </c>
      <c r="B282" s="342" t="s">
        <v>8180</v>
      </c>
      <c r="C282" s="343" t="s">
        <v>8372</v>
      </c>
      <c r="D282" s="342">
        <v>8140198</v>
      </c>
      <c r="E282" s="343" t="s">
        <v>1289</v>
      </c>
      <c r="F282" s="342"/>
      <c r="G282" s="342"/>
      <c r="H282" s="342"/>
      <c r="I282" s="342"/>
      <c r="J282" s="342">
        <v>1</v>
      </c>
      <c r="K282" s="349" t="s">
        <v>8974</v>
      </c>
      <c r="L282" s="345" t="s">
        <v>8975</v>
      </c>
      <c r="M282" s="346">
        <v>3044</v>
      </c>
      <c r="N282" s="342"/>
      <c r="O282" s="342"/>
      <c r="P282" s="342">
        <v>10</v>
      </c>
      <c r="Q282" s="342"/>
      <c r="R282" s="342"/>
      <c r="S282" s="342">
        <v>4</v>
      </c>
      <c r="T282" s="342"/>
      <c r="U282" s="342" t="s">
        <v>2353</v>
      </c>
      <c r="V282" s="342" t="s">
        <v>7855</v>
      </c>
      <c r="W282" s="347">
        <v>2</v>
      </c>
      <c r="X282" s="342">
        <v>2</v>
      </c>
      <c r="Y282" s="342">
        <v>1</v>
      </c>
      <c r="Z282" s="342"/>
      <c r="AA282" s="342"/>
      <c r="AB282" s="342"/>
      <c r="AC282" s="342"/>
      <c r="AD282" s="342">
        <f t="shared" si="5"/>
        <v>38</v>
      </c>
      <c r="AE282" s="342" t="s">
        <v>8184</v>
      </c>
      <c r="AF282" s="342">
        <v>21</v>
      </c>
      <c r="AG282" s="342" t="s">
        <v>8184</v>
      </c>
      <c r="AH282" s="342">
        <v>0</v>
      </c>
      <c r="AI282" s="342" t="s">
        <v>8149</v>
      </c>
      <c r="AJ282" s="342">
        <v>38</v>
      </c>
      <c r="AK282" s="342" t="s">
        <v>8185</v>
      </c>
      <c r="AL282" s="342">
        <v>0</v>
      </c>
      <c r="AM282" s="342" t="s">
        <v>8186</v>
      </c>
      <c r="AN282" s="342">
        <v>0</v>
      </c>
      <c r="AO282" s="342" t="s">
        <v>8187</v>
      </c>
      <c r="AP282" s="342">
        <v>0</v>
      </c>
      <c r="AQ282" s="347">
        <v>5</v>
      </c>
      <c r="AR282" s="342">
        <v>5</v>
      </c>
      <c r="AS282" s="353"/>
    </row>
    <row r="283" spans="1:45" ht="13.5" hidden="1" customHeight="1">
      <c r="A283" s="304">
        <v>278</v>
      </c>
      <c r="B283" s="342" t="s">
        <v>8180</v>
      </c>
      <c r="C283" s="343" t="s">
        <v>8372</v>
      </c>
      <c r="D283" s="342">
        <v>8140054</v>
      </c>
      <c r="E283" s="343" t="s">
        <v>1293</v>
      </c>
      <c r="F283" s="342" t="s">
        <v>9025</v>
      </c>
      <c r="G283" s="342" t="s">
        <v>8196</v>
      </c>
      <c r="H283" s="342"/>
      <c r="I283" s="342"/>
      <c r="J283" s="342">
        <v>1</v>
      </c>
      <c r="K283" s="349" t="s">
        <v>9026</v>
      </c>
      <c r="L283" s="345" t="s">
        <v>9027</v>
      </c>
      <c r="M283" s="346">
        <v>25993</v>
      </c>
      <c r="N283" s="351">
        <v>45810.599004502314</v>
      </c>
      <c r="O283" s="351"/>
      <c r="P283" s="342">
        <v>34</v>
      </c>
      <c r="Q283" s="342"/>
      <c r="R283" s="342"/>
      <c r="S283" s="342">
        <v>3</v>
      </c>
      <c r="T283" s="342"/>
      <c r="U283" s="357" t="s">
        <v>8198</v>
      </c>
      <c r="V283" s="357" t="s">
        <v>8316</v>
      </c>
      <c r="W283" s="347">
        <v>2</v>
      </c>
      <c r="X283" s="342">
        <v>2</v>
      </c>
      <c r="Y283" s="342">
        <v>1</v>
      </c>
      <c r="Z283" s="342"/>
      <c r="AA283" s="342"/>
      <c r="AB283" s="342"/>
      <c r="AC283" s="342"/>
      <c r="AD283" s="342">
        <f t="shared" si="5"/>
        <v>34</v>
      </c>
      <c r="AE283" s="342" t="s">
        <v>8184</v>
      </c>
      <c r="AF283" s="342">
        <v>0</v>
      </c>
      <c r="AG283" s="342" t="s">
        <v>8184</v>
      </c>
      <c r="AH283" s="342">
        <v>0</v>
      </c>
      <c r="AI283" s="342" t="s">
        <v>8149</v>
      </c>
      <c r="AJ283" s="342">
        <v>33</v>
      </c>
      <c r="AK283" s="342" t="s">
        <v>8185</v>
      </c>
      <c r="AL283" s="342">
        <v>1</v>
      </c>
      <c r="AM283" s="342" t="s">
        <v>8186</v>
      </c>
      <c r="AN283" s="342">
        <v>0</v>
      </c>
      <c r="AO283" s="342" t="s">
        <v>8187</v>
      </c>
      <c r="AP283" s="342">
        <v>0</v>
      </c>
      <c r="AQ283" s="347">
        <v>33</v>
      </c>
      <c r="AR283" s="342">
        <v>20</v>
      </c>
      <c r="AS283" s="350"/>
    </row>
    <row r="284" spans="1:45" ht="13.5" hidden="1" customHeight="1">
      <c r="A284" s="304">
        <v>279</v>
      </c>
      <c r="B284" s="342" t="s">
        <v>8180</v>
      </c>
      <c r="C284" s="343" t="s">
        <v>8372</v>
      </c>
      <c r="D284" s="342">
        <v>8191009</v>
      </c>
      <c r="E284" s="343" t="s">
        <v>1295</v>
      </c>
      <c r="F284" s="342" t="s">
        <v>9028</v>
      </c>
      <c r="G284" s="342" t="s">
        <v>8196</v>
      </c>
      <c r="H284" s="342"/>
      <c r="I284" s="342"/>
      <c r="J284" s="342">
        <v>1</v>
      </c>
      <c r="K284" s="349" t="s">
        <v>9029</v>
      </c>
      <c r="L284" s="345" t="s">
        <v>9030</v>
      </c>
      <c r="M284" s="346">
        <v>9060</v>
      </c>
      <c r="N284" s="351">
        <v>45820.635762291669</v>
      </c>
      <c r="O284" s="351"/>
      <c r="P284" s="342">
        <v>33</v>
      </c>
      <c r="Q284" s="342"/>
      <c r="R284" s="342"/>
      <c r="S284" s="342">
        <v>6</v>
      </c>
      <c r="T284" s="342"/>
      <c r="U284" s="342" t="s">
        <v>2353</v>
      </c>
      <c r="V284" s="342" t="s">
        <v>7855</v>
      </c>
      <c r="W284" s="347">
        <v>2</v>
      </c>
      <c r="X284" s="342">
        <v>2</v>
      </c>
      <c r="Y284" s="342">
        <v>1</v>
      </c>
      <c r="Z284" s="342"/>
      <c r="AA284" s="342"/>
      <c r="AB284" s="342"/>
      <c r="AC284" s="342"/>
      <c r="AD284" s="342">
        <f t="shared" si="5"/>
        <v>47</v>
      </c>
      <c r="AE284" s="342" t="s">
        <v>8184</v>
      </c>
      <c r="AF284" s="342">
        <v>32</v>
      </c>
      <c r="AG284" s="342" t="s">
        <v>8184</v>
      </c>
      <c r="AH284" s="342">
        <v>0</v>
      </c>
      <c r="AI284" s="342" t="s">
        <v>8149</v>
      </c>
      <c r="AJ284" s="342">
        <v>47</v>
      </c>
      <c r="AK284" s="342" t="s">
        <v>8185</v>
      </c>
      <c r="AL284" s="342">
        <v>0</v>
      </c>
      <c r="AM284" s="342" t="s">
        <v>8186</v>
      </c>
      <c r="AN284" s="342">
        <v>0</v>
      </c>
      <c r="AO284" s="342" t="s">
        <v>8187</v>
      </c>
      <c r="AP284" s="342">
        <v>0</v>
      </c>
      <c r="AQ284" s="347">
        <v>5</v>
      </c>
      <c r="AR284" s="342">
        <v>10</v>
      </c>
      <c r="AS284" s="353"/>
    </row>
    <row r="285" spans="1:45" ht="13.5" hidden="1" customHeight="1">
      <c r="A285" s="304">
        <v>280</v>
      </c>
      <c r="B285" s="342" t="s">
        <v>8180</v>
      </c>
      <c r="C285" s="343" t="s">
        <v>8372</v>
      </c>
      <c r="D285" s="342">
        <v>8191090</v>
      </c>
      <c r="E285" s="343" t="s">
        <v>1297</v>
      </c>
      <c r="F285" s="342"/>
      <c r="G285" s="342"/>
      <c r="H285" s="342"/>
      <c r="I285" s="342"/>
      <c r="J285" s="342">
        <v>1</v>
      </c>
      <c r="K285" s="349" t="s">
        <v>9036</v>
      </c>
      <c r="L285" s="345" t="s">
        <v>9037</v>
      </c>
      <c r="M285" s="346">
        <v>18354</v>
      </c>
      <c r="N285" s="342"/>
      <c r="O285" s="342"/>
      <c r="P285" s="342">
        <v>29</v>
      </c>
      <c r="Q285" s="342"/>
      <c r="R285" s="342"/>
      <c r="S285" s="342">
        <v>7</v>
      </c>
      <c r="T285" s="342"/>
      <c r="U285" s="342" t="s">
        <v>2353</v>
      </c>
      <c r="V285" s="342" t="s">
        <v>7855</v>
      </c>
      <c r="W285" s="347">
        <v>2</v>
      </c>
      <c r="X285" s="342">
        <v>2</v>
      </c>
      <c r="Y285" s="342">
        <v>1</v>
      </c>
      <c r="Z285" s="342"/>
      <c r="AA285" s="342"/>
      <c r="AB285" s="342"/>
      <c r="AC285" s="342"/>
      <c r="AD285" s="342">
        <f t="shared" si="5"/>
        <v>60</v>
      </c>
      <c r="AE285" s="342" t="s">
        <v>8184</v>
      </c>
      <c r="AF285" s="342">
        <v>12</v>
      </c>
      <c r="AG285" s="342" t="s">
        <v>8184</v>
      </c>
      <c r="AH285" s="342">
        <v>2</v>
      </c>
      <c r="AI285" s="342" t="s">
        <v>8149</v>
      </c>
      <c r="AJ285" s="342">
        <v>57</v>
      </c>
      <c r="AK285" s="342" t="s">
        <v>8185</v>
      </c>
      <c r="AL285" s="342">
        <v>1</v>
      </c>
      <c r="AM285" s="342" t="s">
        <v>8186</v>
      </c>
      <c r="AN285" s="342">
        <v>0</v>
      </c>
      <c r="AO285" s="342" t="s">
        <v>8187</v>
      </c>
      <c r="AP285" s="342">
        <v>0</v>
      </c>
      <c r="AQ285" s="347">
        <v>1</v>
      </c>
      <c r="AR285" s="342">
        <v>22</v>
      </c>
      <c r="AS285" s="350"/>
    </row>
    <row r="286" spans="1:45" ht="13.5" hidden="1" customHeight="1">
      <c r="A286" s="304">
        <v>281</v>
      </c>
      <c r="B286" s="342" t="s">
        <v>8180</v>
      </c>
      <c r="C286" s="343" t="s">
        <v>8372</v>
      </c>
      <c r="D286" s="342">
        <v>8140260</v>
      </c>
      <c r="E286" s="343" t="s">
        <v>1301</v>
      </c>
      <c r="F286" s="342" t="s">
        <v>9236</v>
      </c>
      <c r="G286" s="342" t="s">
        <v>8196</v>
      </c>
      <c r="H286" s="342"/>
      <c r="I286" s="342"/>
      <c r="J286" s="342">
        <v>1</v>
      </c>
      <c r="K286" s="349" t="s">
        <v>9237</v>
      </c>
      <c r="L286" s="345" t="s">
        <v>9238</v>
      </c>
      <c r="M286" s="346">
        <v>11149</v>
      </c>
      <c r="N286" s="351">
        <v>45810.636245578702</v>
      </c>
      <c r="O286" s="351"/>
      <c r="P286" s="342">
        <v>13</v>
      </c>
      <c r="Q286" s="342"/>
      <c r="R286" s="342"/>
      <c r="S286" s="342">
        <v>5</v>
      </c>
      <c r="T286" s="342"/>
      <c r="U286" s="342" t="s">
        <v>2353</v>
      </c>
      <c r="V286" s="342" t="s">
        <v>7855</v>
      </c>
      <c r="W286" s="347">
        <v>2</v>
      </c>
      <c r="X286" s="342">
        <v>2</v>
      </c>
      <c r="Y286" s="342">
        <v>1</v>
      </c>
      <c r="Z286" s="342"/>
      <c r="AA286" s="342"/>
      <c r="AB286" s="342"/>
      <c r="AC286" s="342"/>
      <c r="AD286" s="342">
        <f t="shared" si="5"/>
        <v>42</v>
      </c>
      <c r="AE286" s="342" t="s">
        <v>8184</v>
      </c>
      <c r="AF286" s="342">
        <v>10</v>
      </c>
      <c r="AG286" s="342" t="s">
        <v>8184</v>
      </c>
      <c r="AH286" s="342">
        <v>0</v>
      </c>
      <c r="AI286" s="342" t="s">
        <v>8149</v>
      </c>
      <c r="AJ286" s="342">
        <v>8</v>
      </c>
      <c r="AK286" s="342" t="s">
        <v>8185</v>
      </c>
      <c r="AL286" s="342">
        <v>14</v>
      </c>
      <c r="AM286" s="342" t="s">
        <v>8186</v>
      </c>
      <c r="AN286" s="342">
        <v>20</v>
      </c>
      <c r="AO286" s="342" t="s">
        <v>8187</v>
      </c>
      <c r="AP286" s="342">
        <v>0</v>
      </c>
      <c r="AQ286" s="347">
        <v>33</v>
      </c>
      <c r="AR286" s="342">
        <v>20</v>
      </c>
      <c r="AS286" s="353"/>
    </row>
    <row r="287" spans="1:45" ht="13.5" hidden="1" customHeight="1">
      <c r="A287" s="304">
        <v>282</v>
      </c>
      <c r="B287" s="342" t="s">
        <v>8180</v>
      </c>
      <c r="C287" s="343" t="s">
        <v>8372</v>
      </c>
      <c r="D287" s="342">
        <v>8191011</v>
      </c>
      <c r="E287" s="343" t="s">
        <v>1303</v>
      </c>
      <c r="F287" s="342" t="s">
        <v>9324</v>
      </c>
      <c r="G287" s="342" t="s">
        <v>8196</v>
      </c>
      <c r="H287" s="342"/>
      <c r="I287" s="342"/>
      <c r="J287" s="342">
        <v>1</v>
      </c>
      <c r="K287" s="349" t="s">
        <v>9325</v>
      </c>
      <c r="L287" s="345" t="s">
        <v>9326</v>
      </c>
      <c r="M287" s="346">
        <v>11960</v>
      </c>
      <c r="N287" s="351">
        <v>45817.60519101852</v>
      </c>
      <c r="O287" s="351"/>
      <c r="P287" s="342">
        <v>11</v>
      </c>
      <c r="Q287" s="342"/>
      <c r="R287" s="342"/>
      <c r="S287" s="342">
        <v>7</v>
      </c>
      <c r="T287" s="342"/>
      <c r="U287" s="342" t="s">
        <v>2353</v>
      </c>
      <c r="V287" s="342" t="s">
        <v>7855</v>
      </c>
      <c r="W287" s="347">
        <v>2</v>
      </c>
      <c r="X287" s="342">
        <v>2</v>
      </c>
      <c r="Y287" s="342">
        <v>1</v>
      </c>
      <c r="Z287" s="342"/>
      <c r="AA287" s="342"/>
      <c r="AB287" s="342"/>
      <c r="AC287" s="342"/>
      <c r="AD287" s="342">
        <f t="shared" si="5"/>
        <v>26</v>
      </c>
      <c r="AE287" s="342" t="s">
        <v>8184</v>
      </c>
      <c r="AF287" s="342">
        <v>28</v>
      </c>
      <c r="AG287" s="342" t="s">
        <v>8184</v>
      </c>
      <c r="AH287" s="342">
        <v>0</v>
      </c>
      <c r="AI287" s="342" t="s">
        <v>8149</v>
      </c>
      <c r="AJ287" s="342">
        <v>26</v>
      </c>
      <c r="AK287" s="342" t="s">
        <v>8185</v>
      </c>
      <c r="AL287" s="342">
        <v>0</v>
      </c>
      <c r="AM287" s="342" t="s">
        <v>8186</v>
      </c>
      <c r="AN287" s="342">
        <v>0</v>
      </c>
      <c r="AO287" s="342" t="s">
        <v>8187</v>
      </c>
      <c r="AP287" s="342">
        <v>0</v>
      </c>
      <c r="AQ287" s="347">
        <v>11</v>
      </c>
      <c r="AR287" s="342">
        <v>28</v>
      </c>
      <c r="AS287" s="353"/>
    </row>
    <row r="288" spans="1:45" ht="13.5" hidden="1" customHeight="1">
      <c r="A288" s="304">
        <v>283</v>
      </c>
      <c r="B288" s="342" t="s">
        <v>8180</v>
      </c>
      <c r="C288" s="343" t="s">
        <v>8372</v>
      </c>
      <c r="D288" s="342">
        <v>8191038</v>
      </c>
      <c r="E288" s="343" t="s">
        <v>1305</v>
      </c>
      <c r="F288" s="342"/>
      <c r="G288" s="342"/>
      <c r="H288" s="342"/>
      <c r="I288" s="342"/>
      <c r="J288" s="342">
        <v>1</v>
      </c>
      <c r="K288" s="349" t="s">
        <v>9370</v>
      </c>
      <c r="L288" s="345" t="s">
        <v>9371</v>
      </c>
      <c r="M288" s="346">
        <v>24540</v>
      </c>
      <c r="N288" s="342"/>
      <c r="O288" s="342"/>
      <c r="P288" s="342">
        <v>37</v>
      </c>
      <c r="Q288" s="342"/>
      <c r="R288" s="342"/>
      <c r="S288" s="342">
        <v>3</v>
      </c>
      <c r="T288" s="342"/>
      <c r="U288" s="357" t="s">
        <v>8203</v>
      </c>
      <c r="V288" s="342" t="s">
        <v>7855</v>
      </c>
      <c r="W288" s="347">
        <v>2</v>
      </c>
      <c r="X288" s="342">
        <v>2</v>
      </c>
      <c r="Y288" s="342">
        <v>1</v>
      </c>
      <c r="Z288" s="342"/>
      <c r="AA288" s="342"/>
      <c r="AB288" s="342"/>
      <c r="AC288" s="342"/>
      <c r="AD288" s="342">
        <f t="shared" si="5"/>
        <v>42</v>
      </c>
      <c r="AE288" s="342" t="s">
        <v>8184</v>
      </c>
      <c r="AF288" s="342">
        <v>0</v>
      </c>
      <c r="AG288" s="342" t="s">
        <v>8184</v>
      </c>
      <c r="AH288" s="342">
        <v>0</v>
      </c>
      <c r="AI288" s="342" t="s">
        <v>8149</v>
      </c>
      <c r="AJ288" s="342">
        <v>42</v>
      </c>
      <c r="AK288" s="342" t="s">
        <v>8185</v>
      </c>
      <c r="AL288" s="342">
        <v>0</v>
      </c>
      <c r="AM288" s="342" t="s">
        <v>8186</v>
      </c>
      <c r="AN288" s="342">
        <v>0</v>
      </c>
      <c r="AO288" s="342" t="s">
        <v>8187</v>
      </c>
      <c r="AP288" s="342">
        <v>0</v>
      </c>
      <c r="AQ288" s="347">
        <v>1</v>
      </c>
      <c r="AR288" s="342">
        <v>10</v>
      </c>
      <c r="AS288" s="353"/>
    </row>
    <row r="289" spans="1:45" ht="13.5" hidden="1" customHeight="1">
      <c r="A289" s="304">
        <v>284</v>
      </c>
      <c r="B289" s="342" t="s">
        <v>8180</v>
      </c>
      <c r="C289" s="343" t="s">
        <v>8372</v>
      </c>
      <c r="D289" s="342">
        <v>8140090</v>
      </c>
      <c r="E289" s="343" t="s">
        <v>1307</v>
      </c>
      <c r="F289" s="342" t="s">
        <v>9372</v>
      </c>
      <c r="G289" s="342" t="s">
        <v>8196</v>
      </c>
      <c r="H289" s="342"/>
      <c r="I289" s="342"/>
      <c r="J289" s="342">
        <v>1</v>
      </c>
      <c r="K289" s="349" t="s">
        <v>9373</v>
      </c>
      <c r="L289" s="345" t="s">
        <v>9374</v>
      </c>
      <c r="M289" s="346">
        <v>8522</v>
      </c>
      <c r="N289" s="351">
        <v>45812.399534074073</v>
      </c>
      <c r="O289" s="351"/>
      <c r="P289" s="342">
        <v>19</v>
      </c>
      <c r="Q289" s="342"/>
      <c r="R289" s="342"/>
      <c r="S289" s="342">
        <v>7</v>
      </c>
      <c r="T289" s="342"/>
      <c r="U289" s="357" t="s">
        <v>8198</v>
      </c>
      <c r="V289" s="342" t="s">
        <v>7855</v>
      </c>
      <c r="W289" s="347">
        <v>2</v>
      </c>
      <c r="X289" s="342">
        <v>2</v>
      </c>
      <c r="Y289" s="342">
        <v>1</v>
      </c>
      <c r="Z289" s="342"/>
      <c r="AA289" s="342"/>
      <c r="AB289" s="342"/>
      <c r="AC289" s="342"/>
      <c r="AD289" s="342">
        <f t="shared" si="5"/>
        <v>72</v>
      </c>
      <c r="AE289" s="342" t="s">
        <v>8184</v>
      </c>
      <c r="AF289" s="342">
        <v>10</v>
      </c>
      <c r="AG289" s="342" t="s">
        <v>8184</v>
      </c>
      <c r="AH289" s="342">
        <v>0</v>
      </c>
      <c r="AI289" s="342" t="s">
        <v>8149</v>
      </c>
      <c r="AJ289" s="342">
        <v>30</v>
      </c>
      <c r="AK289" s="342" t="s">
        <v>8185</v>
      </c>
      <c r="AL289" s="342">
        <v>42</v>
      </c>
      <c r="AM289" s="342" t="s">
        <v>8186</v>
      </c>
      <c r="AN289" s="342">
        <v>0</v>
      </c>
      <c r="AO289" s="342" t="s">
        <v>8187</v>
      </c>
      <c r="AP289" s="342">
        <v>0</v>
      </c>
      <c r="AQ289" s="347">
        <v>15</v>
      </c>
      <c r="AR289" s="342">
        <v>15</v>
      </c>
      <c r="AS289" s="350"/>
    </row>
    <row r="290" spans="1:45" ht="13.5" hidden="1" customHeight="1">
      <c r="A290" s="304">
        <v>285</v>
      </c>
      <c r="B290" s="342" t="s">
        <v>8180</v>
      </c>
      <c r="C290" s="343" t="s">
        <v>8372</v>
      </c>
      <c r="D290" s="342">
        <v>8291012</v>
      </c>
      <c r="E290" s="343" t="s">
        <v>1309</v>
      </c>
      <c r="F290" s="342"/>
      <c r="G290" s="342"/>
      <c r="H290" s="342"/>
      <c r="I290" s="342"/>
      <c r="J290" s="342">
        <v>1</v>
      </c>
      <c r="K290" s="349" t="s">
        <v>9375</v>
      </c>
      <c r="L290" s="345" t="s">
        <v>9376</v>
      </c>
      <c r="M290" s="346">
        <v>26001</v>
      </c>
      <c r="N290" s="342"/>
      <c r="O290" s="342"/>
      <c r="P290" s="342">
        <v>30</v>
      </c>
      <c r="Q290" s="342"/>
      <c r="R290" s="342"/>
      <c r="S290" s="342">
        <v>4</v>
      </c>
      <c r="T290" s="342"/>
      <c r="U290" s="357" t="s">
        <v>8203</v>
      </c>
      <c r="V290" s="342" t="s">
        <v>7855</v>
      </c>
      <c r="W290" s="347">
        <v>2</v>
      </c>
      <c r="X290" s="342">
        <v>2</v>
      </c>
      <c r="Y290" s="342">
        <v>1</v>
      </c>
      <c r="Z290" s="342"/>
      <c r="AA290" s="342"/>
      <c r="AB290" s="342"/>
      <c r="AC290" s="342"/>
      <c r="AD290" s="342">
        <f t="shared" si="5"/>
        <v>67</v>
      </c>
      <c r="AE290" s="342" t="s">
        <v>8184</v>
      </c>
      <c r="AF290" s="342">
        <v>7</v>
      </c>
      <c r="AG290" s="342" t="s">
        <v>8184</v>
      </c>
      <c r="AH290" s="342">
        <v>0</v>
      </c>
      <c r="AI290" s="342" t="s">
        <v>8149</v>
      </c>
      <c r="AJ290" s="342">
        <v>49</v>
      </c>
      <c r="AK290" s="342" t="s">
        <v>8185</v>
      </c>
      <c r="AL290" s="342">
        <v>0</v>
      </c>
      <c r="AM290" s="342" t="s">
        <v>8186</v>
      </c>
      <c r="AN290" s="342">
        <v>0</v>
      </c>
      <c r="AO290" s="342" t="s">
        <v>8187</v>
      </c>
      <c r="AP290" s="342">
        <v>18</v>
      </c>
      <c r="AQ290" s="347">
        <v>16</v>
      </c>
      <c r="AR290" s="342">
        <v>5</v>
      </c>
      <c r="AS290" s="353"/>
    </row>
    <row r="291" spans="1:45" ht="13.5" hidden="1" customHeight="1">
      <c r="A291" s="304">
        <v>286</v>
      </c>
      <c r="B291" s="342" t="s">
        <v>8180</v>
      </c>
      <c r="C291" s="343" t="s">
        <v>8372</v>
      </c>
      <c r="D291" s="342">
        <v>8140209</v>
      </c>
      <c r="E291" s="343" t="s">
        <v>1311</v>
      </c>
      <c r="F291" s="342"/>
      <c r="G291" s="342"/>
      <c r="H291" s="342"/>
      <c r="I291" s="342"/>
      <c r="J291" s="342">
        <v>1</v>
      </c>
      <c r="K291" s="349" t="s">
        <v>9385</v>
      </c>
      <c r="L291" s="345" t="s">
        <v>9386</v>
      </c>
      <c r="M291" s="346">
        <v>24201</v>
      </c>
      <c r="N291" s="342"/>
      <c r="O291" s="342"/>
      <c r="P291" s="342">
        <v>11</v>
      </c>
      <c r="Q291" s="342"/>
      <c r="R291" s="342"/>
      <c r="S291" s="342">
        <v>4</v>
      </c>
      <c r="T291" s="342"/>
      <c r="U291" s="342" t="s">
        <v>26</v>
      </c>
      <c r="V291" s="357" t="s">
        <v>8316</v>
      </c>
      <c r="W291" s="347">
        <v>2</v>
      </c>
      <c r="X291" s="342">
        <v>2</v>
      </c>
      <c r="Y291" s="342">
        <v>1</v>
      </c>
      <c r="Z291" s="342"/>
      <c r="AA291" s="342"/>
      <c r="AB291" s="342"/>
      <c r="AC291" s="342"/>
      <c r="AD291" s="342">
        <f t="shared" si="5"/>
        <v>27</v>
      </c>
      <c r="AE291" s="342" t="s">
        <v>8184</v>
      </c>
      <c r="AF291" s="342">
        <v>10</v>
      </c>
      <c r="AG291" s="342" t="s">
        <v>8184</v>
      </c>
      <c r="AH291" s="342">
        <v>0</v>
      </c>
      <c r="AI291" s="342" t="s">
        <v>8149</v>
      </c>
      <c r="AJ291" s="342">
        <v>27</v>
      </c>
      <c r="AK291" s="342" t="s">
        <v>8185</v>
      </c>
      <c r="AL291" s="342">
        <v>0</v>
      </c>
      <c r="AM291" s="342" t="s">
        <v>8186</v>
      </c>
      <c r="AN291" s="342">
        <v>0</v>
      </c>
      <c r="AO291" s="342" t="s">
        <v>8187</v>
      </c>
      <c r="AP291" s="342">
        <v>0</v>
      </c>
      <c r="AQ291" s="347">
        <v>7</v>
      </c>
      <c r="AR291" s="342">
        <v>18</v>
      </c>
      <c r="AS291" s="350"/>
    </row>
    <row r="292" spans="1:45" ht="13.5" hidden="1" customHeight="1">
      <c r="A292" s="304">
        <v>287</v>
      </c>
      <c r="B292" s="342" t="s">
        <v>8180</v>
      </c>
      <c r="C292" s="343" t="s">
        <v>8372</v>
      </c>
      <c r="D292" s="342">
        <v>8191010</v>
      </c>
      <c r="E292" s="343" t="s">
        <v>1313</v>
      </c>
      <c r="F292" s="342" t="s">
        <v>9456</v>
      </c>
      <c r="G292" s="342" t="s">
        <v>8196</v>
      </c>
      <c r="H292" s="342"/>
      <c r="I292" s="342"/>
      <c r="J292" s="342">
        <v>1</v>
      </c>
      <c r="K292" s="349" t="s">
        <v>9457</v>
      </c>
      <c r="L292" s="345" t="s">
        <v>9458</v>
      </c>
      <c r="M292" s="346">
        <v>23444</v>
      </c>
      <c r="N292" s="351">
        <v>45821.470944826389</v>
      </c>
      <c r="O292" s="351"/>
      <c r="P292" s="342">
        <v>37</v>
      </c>
      <c r="Q292" s="342"/>
      <c r="R292" s="342"/>
      <c r="S292" s="342">
        <v>4</v>
      </c>
      <c r="T292" s="342"/>
      <c r="U292" s="379" t="s">
        <v>9459</v>
      </c>
      <c r="V292" s="342" t="s">
        <v>7855</v>
      </c>
      <c r="W292" s="347">
        <v>0</v>
      </c>
      <c r="X292" s="342">
        <v>2</v>
      </c>
      <c r="Y292" s="342">
        <v>1</v>
      </c>
      <c r="Z292" s="342"/>
      <c r="AA292" s="342"/>
      <c r="AB292" s="342"/>
      <c r="AC292" s="342"/>
      <c r="AD292" s="342">
        <f t="shared" si="5"/>
        <v>30</v>
      </c>
      <c r="AE292" s="342" t="s">
        <v>8184</v>
      </c>
      <c r="AF292" s="342">
        <v>40</v>
      </c>
      <c r="AG292" s="342" t="s">
        <v>8184</v>
      </c>
      <c r="AH292" s="342">
        <v>0</v>
      </c>
      <c r="AI292" s="342" t="s">
        <v>8149</v>
      </c>
      <c r="AJ292" s="342">
        <v>30</v>
      </c>
      <c r="AK292" s="342" t="s">
        <v>8185</v>
      </c>
      <c r="AL292" s="342">
        <v>0</v>
      </c>
      <c r="AM292" s="342" t="s">
        <v>8186</v>
      </c>
      <c r="AN292" s="342">
        <v>0</v>
      </c>
      <c r="AO292" s="342" t="s">
        <v>8187</v>
      </c>
      <c r="AP292" s="342">
        <v>0</v>
      </c>
      <c r="AQ292" s="347">
        <v>13</v>
      </c>
      <c r="AR292" s="342">
        <v>11</v>
      </c>
      <c r="AS292" s="350"/>
    </row>
    <row r="293" spans="1:45" ht="13.5" hidden="1" customHeight="1">
      <c r="A293" s="304">
        <v>288</v>
      </c>
      <c r="B293" s="342" t="s">
        <v>8180</v>
      </c>
      <c r="C293" s="343" t="s">
        <v>8372</v>
      </c>
      <c r="D293" s="342">
        <v>8291031</v>
      </c>
      <c r="E293" s="343" t="s">
        <v>1315</v>
      </c>
      <c r="F293" s="342"/>
      <c r="G293" s="342"/>
      <c r="H293" s="342"/>
      <c r="I293" s="342"/>
      <c r="J293" s="342">
        <v>1</v>
      </c>
      <c r="K293" s="349" t="s">
        <v>9460</v>
      </c>
      <c r="L293" s="345" t="s">
        <v>9461</v>
      </c>
      <c r="M293" s="346">
        <v>8188</v>
      </c>
      <c r="N293" s="342"/>
      <c r="O293" s="342"/>
      <c r="P293" s="342">
        <v>52</v>
      </c>
      <c r="Q293" s="342"/>
      <c r="R293" s="342"/>
      <c r="S293" s="342">
        <v>7</v>
      </c>
      <c r="T293" s="342"/>
      <c r="U293" s="343" t="s">
        <v>8203</v>
      </c>
      <c r="V293" s="342" t="s">
        <v>7855</v>
      </c>
      <c r="W293" s="347">
        <v>2</v>
      </c>
      <c r="X293" s="342">
        <v>2</v>
      </c>
      <c r="Y293" s="342">
        <v>1</v>
      </c>
      <c r="Z293" s="342"/>
      <c r="AA293" s="342"/>
      <c r="AB293" s="342"/>
      <c r="AC293" s="342"/>
      <c r="AD293" s="342">
        <f t="shared" si="5"/>
        <v>45</v>
      </c>
      <c r="AE293" s="342" t="s">
        <v>8184</v>
      </c>
      <c r="AF293" s="342">
        <v>20</v>
      </c>
      <c r="AG293" s="342" t="s">
        <v>8184</v>
      </c>
      <c r="AH293" s="342">
        <v>0</v>
      </c>
      <c r="AI293" s="342" t="s">
        <v>8149</v>
      </c>
      <c r="AJ293" s="342">
        <v>44</v>
      </c>
      <c r="AK293" s="342" t="s">
        <v>8185</v>
      </c>
      <c r="AL293" s="342">
        <v>0</v>
      </c>
      <c r="AM293" s="342" t="s">
        <v>8186</v>
      </c>
      <c r="AN293" s="342">
        <v>0</v>
      </c>
      <c r="AO293" s="342" t="s">
        <v>8187</v>
      </c>
      <c r="AP293" s="342">
        <v>1</v>
      </c>
      <c r="AQ293" s="347">
        <v>27</v>
      </c>
      <c r="AR293" s="342">
        <v>13</v>
      </c>
      <c r="AS293" s="353"/>
    </row>
    <row r="294" spans="1:45" ht="13.5" hidden="1" customHeight="1">
      <c r="A294" s="304">
        <v>289</v>
      </c>
      <c r="B294" s="342" t="s">
        <v>8180</v>
      </c>
      <c r="C294" s="343" t="s">
        <v>8372</v>
      </c>
      <c r="D294" s="342">
        <v>8140055</v>
      </c>
      <c r="E294" s="343" t="s">
        <v>1317</v>
      </c>
      <c r="F294" s="342"/>
      <c r="G294" s="342"/>
      <c r="H294" s="342"/>
      <c r="I294" s="342"/>
      <c r="J294" s="342">
        <v>1</v>
      </c>
      <c r="K294" s="349" t="s">
        <v>9513</v>
      </c>
      <c r="L294" s="345" t="s">
        <v>9514</v>
      </c>
      <c r="M294" s="346">
        <v>18896</v>
      </c>
      <c r="N294" s="342"/>
      <c r="O294" s="342"/>
      <c r="P294" s="342">
        <v>25</v>
      </c>
      <c r="Q294" s="342"/>
      <c r="R294" s="342"/>
      <c r="S294" s="342">
        <v>4</v>
      </c>
      <c r="T294" s="342"/>
      <c r="U294" s="357" t="s">
        <v>8203</v>
      </c>
      <c r="V294" s="342" t="s">
        <v>7855</v>
      </c>
      <c r="W294" s="347">
        <v>2</v>
      </c>
      <c r="X294" s="342">
        <v>2</v>
      </c>
      <c r="Y294" s="342">
        <v>1</v>
      </c>
      <c r="Z294" s="342"/>
      <c r="AA294" s="342"/>
      <c r="AB294" s="342"/>
      <c r="AC294" s="342"/>
      <c r="AD294" s="342">
        <f t="shared" si="5"/>
        <v>20</v>
      </c>
      <c r="AE294" s="342" t="s">
        <v>8184</v>
      </c>
      <c r="AF294" s="342">
        <v>26</v>
      </c>
      <c r="AG294" s="342" t="s">
        <v>8184</v>
      </c>
      <c r="AH294" s="342">
        <v>0</v>
      </c>
      <c r="AI294" s="342" t="s">
        <v>8149</v>
      </c>
      <c r="AJ294" s="342">
        <v>20</v>
      </c>
      <c r="AK294" s="342" t="s">
        <v>8185</v>
      </c>
      <c r="AL294" s="342">
        <v>0</v>
      </c>
      <c r="AM294" s="342" t="s">
        <v>8186</v>
      </c>
      <c r="AN294" s="342">
        <v>0</v>
      </c>
      <c r="AO294" s="342" t="s">
        <v>8187</v>
      </c>
      <c r="AP294" s="342">
        <v>0</v>
      </c>
      <c r="AQ294" s="347">
        <v>0</v>
      </c>
      <c r="AR294" s="342">
        <v>6</v>
      </c>
      <c r="AS294" s="350"/>
    </row>
    <row r="295" spans="1:45" ht="13.5" hidden="1" customHeight="1">
      <c r="A295" s="304">
        <v>290</v>
      </c>
      <c r="B295" s="342" t="s">
        <v>8180</v>
      </c>
      <c r="C295" s="343" t="s">
        <v>8372</v>
      </c>
      <c r="D295" s="342">
        <v>8140056</v>
      </c>
      <c r="E295" s="343" t="s">
        <v>1319</v>
      </c>
      <c r="F295" s="342" t="s">
        <v>9515</v>
      </c>
      <c r="G295" s="342" t="s">
        <v>8196</v>
      </c>
      <c r="H295" s="342"/>
      <c r="I295" s="342"/>
      <c r="J295" s="342">
        <v>1</v>
      </c>
      <c r="K295" s="349" t="s">
        <v>9516</v>
      </c>
      <c r="L295" s="345" t="s">
        <v>9517</v>
      </c>
      <c r="M295" s="346">
        <v>4891</v>
      </c>
      <c r="N295" s="351">
        <v>45812.505109490739</v>
      </c>
      <c r="O295" s="351"/>
      <c r="P295" s="342">
        <v>49</v>
      </c>
      <c r="Q295" s="342"/>
      <c r="R295" s="342"/>
      <c r="S295" s="342">
        <v>7</v>
      </c>
      <c r="T295" s="342"/>
      <c r="U295" s="357" t="s">
        <v>8198</v>
      </c>
      <c r="V295" s="342" t="s">
        <v>7855</v>
      </c>
      <c r="W295" s="347">
        <v>2</v>
      </c>
      <c r="X295" s="342">
        <v>2</v>
      </c>
      <c r="Y295" s="342">
        <v>1</v>
      </c>
      <c r="Z295" s="342"/>
      <c r="AA295" s="342"/>
      <c r="AB295" s="342"/>
      <c r="AC295" s="342"/>
      <c r="AD295" s="342">
        <f t="shared" si="5"/>
        <v>28</v>
      </c>
      <c r="AE295" s="342" t="s">
        <v>8184</v>
      </c>
      <c r="AF295" s="342">
        <v>37</v>
      </c>
      <c r="AG295" s="342" t="s">
        <v>8184</v>
      </c>
      <c r="AH295" s="342">
        <v>0</v>
      </c>
      <c r="AI295" s="342" t="s">
        <v>8149</v>
      </c>
      <c r="AJ295" s="342">
        <v>28</v>
      </c>
      <c r="AK295" s="342" t="s">
        <v>8185</v>
      </c>
      <c r="AL295" s="342">
        <v>0</v>
      </c>
      <c r="AM295" s="342" t="s">
        <v>8186</v>
      </c>
      <c r="AN295" s="342">
        <v>0</v>
      </c>
      <c r="AO295" s="342" t="s">
        <v>8187</v>
      </c>
      <c r="AP295" s="342">
        <v>0</v>
      </c>
      <c r="AQ295" s="347">
        <v>1</v>
      </c>
      <c r="AR295" s="342">
        <v>6</v>
      </c>
      <c r="AS295" s="350"/>
    </row>
    <row r="296" spans="1:45" ht="13.5" hidden="1" customHeight="1">
      <c r="A296" s="304">
        <v>291</v>
      </c>
      <c r="B296" s="342" t="s">
        <v>8180</v>
      </c>
      <c r="C296" s="343" t="s">
        <v>8372</v>
      </c>
      <c r="D296" s="342">
        <v>8140217</v>
      </c>
      <c r="E296" s="343" t="s">
        <v>1321</v>
      </c>
      <c r="F296" s="342" t="s">
        <v>9527</v>
      </c>
      <c r="G296" s="342" t="s">
        <v>8196</v>
      </c>
      <c r="H296" s="342"/>
      <c r="I296" s="342"/>
      <c r="J296" s="342">
        <v>1</v>
      </c>
      <c r="K296" s="349" t="s">
        <v>9528</v>
      </c>
      <c r="L296" s="345" t="s">
        <v>9529</v>
      </c>
      <c r="M296" s="346">
        <v>10775</v>
      </c>
      <c r="N296" s="351">
        <v>45812.374082974537</v>
      </c>
      <c r="O296" s="351"/>
      <c r="P296" s="342">
        <v>33</v>
      </c>
      <c r="Q296" s="342"/>
      <c r="R296" s="342"/>
      <c r="S296" s="342">
        <v>7</v>
      </c>
      <c r="T296" s="342"/>
      <c r="U296" s="342" t="s">
        <v>2353</v>
      </c>
      <c r="V296" s="342" t="s">
        <v>7855</v>
      </c>
      <c r="W296" s="347">
        <v>2</v>
      </c>
      <c r="X296" s="342">
        <v>2</v>
      </c>
      <c r="Y296" s="342">
        <v>1</v>
      </c>
      <c r="Z296" s="342"/>
      <c r="AA296" s="342"/>
      <c r="AB296" s="342"/>
      <c r="AC296" s="342"/>
      <c r="AD296" s="342">
        <f t="shared" si="5"/>
        <v>36</v>
      </c>
      <c r="AE296" s="342" t="s">
        <v>8184</v>
      </c>
      <c r="AF296" s="342">
        <v>16</v>
      </c>
      <c r="AG296" s="342" t="s">
        <v>8184</v>
      </c>
      <c r="AH296" s="342">
        <v>0</v>
      </c>
      <c r="AI296" s="342" t="s">
        <v>8149</v>
      </c>
      <c r="AJ296" s="342">
        <v>36</v>
      </c>
      <c r="AK296" s="342" t="s">
        <v>8185</v>
      </c>
      <c r="AL296" s="342">
        <v>0</v>
      </c>
      <c r="AM296" s="342" t="s">
        <v>8186</v>
      </c>
      <c r="AN296" s="342">
        <v>0</v>
      </c>
      <c r="AO296" s="342" t="s">
        <v>8187</v>
      </c>
      <c r="AP296" s="342">
        <v>0</v>
      </c>
      <c r="AQ296" s="347">
        <v>13</v>
      </c>
      <c r="AR296" s="342">
        <v>7</v>
      </c>
      <c r="AS296" s="353"/>
    </row>
    <row r="297" spans="1:45" ht="13.5" hidden="1" customHeight="1">
      <c r="A297" s="304">
        <v>292</v>
      </c>
      <c r="B297" s="342" t="s">
        <v>8180</v>
      </c>
      <c r="C297" s="343" t="s">
        <v>8372</v>
      </c>
      <c r="D297" s="342">
        <v>8241006</v>
      </c>
      <c r="E297" s="343" t="s">
        <v>1323</v>
      </c>
      <c r="F297" s="342" t="s">
        <v>9878</v>
      </c>
      <c r="G297" s="342" t="s">
        <v>8196</v>
      </c>
      <c r="H297" s="342"/>
      <c r="I297" s="342"/>
      <c r="J297" s="342">
        <v>1</v>
      </c>
      <c r="K297" s="349" t="s">
        <v>9879</v>
      </c>
      <c r="L297" s="345" t="s">
        <v>9880</v>
      </c>
      <c r="M297" s="346">
        <v>12894</v>
      </c>
      <c r="N297" s="351">
        <v>45819.451060914347</v>
      </c>
      <c r="O297" s="351"/>
      <c r="P297" s="342">
        <v>22</v>
      </c>
      <c r="Q297" s="342"/>
      <c r="R297" s="342"/>
      <c r="S297" s="342">
        <v>6</v>
      </c>
      <c r="T297" s="342"/>
      <c r="U297" s="342" t="s">
        <v>2353</v>
      </c>
      <c r="V297" s="342" t="s">
        <v>7855</v>
      </c>
      <c r="W297" s="347">
        <v>2</v>
      </c>
      <c r="X297" s="342">
        <v>2</v>
      </c>
      <c r="Y297" s="342">
        <v>1</v>
      </c>
      <c r="Z297" s="342"/>
      <c r="AA297" s="342"/>
      <c r="AB297" s="342"/>
      <c r="AC297" s="342"/>
      <c r="AD297" s="342">
        <f t="shared" si="5"/>
        <v>31</v>
      </c>
      <c r="AE297" s="342" t="s">
        <v>8184</v>
      </c>
      <c r="AF297" s="342">
        <v>19</v>
      </c>
      <c r="AG297" s="342" t="s">
        <v>8184</v>
      </c>
      <c r="AH297" s="342">
        <v>0</v>
      </c>
      <c r="AI297" s="342" t="s">
        <v>8149</v>
      </c>
      <c r="AJ297" s="342">
        <v>31</v>
      </c>
      <c r="AK297" s="342" t="s">
        <v>8185</v>
      </c>
      <c r="AL297" s="342">
        <v>0</v>
      </c>
      <c r="AM297" s="342" t="s">
        <v>8186</v>
      </c>
      <c r="AN297" s="342">
        <v>0</v>
      </c>
      <c r="AO297" s="342" t="s">
        <v>8187</v>
      </c>
      <c r="AP297" s="342">
        <v>0</v>
      </c>
      <c r="AQ297" s="347">
        <v>12</v>
      </c>
      <c r="AR297" s="342">
        <v>4</v>
      </c>
      <c r="AS297" s="350"/>
    </row>
    <row r="298" spans="1:45" ht="13.5" hidden="1" customHeight="1">
      <c r="A298" s="304">
        <v>293</v>
      </c>
      <c r="B298" s="342" t="s">
        <v>8180</v>
      </c>
      <c r="C298" s="343" t="s">
        <v>8372</v>
      </c>
      <c r="D298" s="342">
        <v>8241007</v>
      </c>
      <c r="E298" s="343" t="s">
        <v>1325</v>
      </c>
      <c r="F298" s="342" t="s">
        <v>9918</v>
      </c>
      <c r="G298" s="342" t="s">
        <v>8196</v>
      </c>
      <c r="H298" s="342"/>
      <c r="I298" s="342"/>
      <c r="J298" s="342">
        <v>1</v>
      </c>
      <c r="K298" s="349" t="s">
        <v>9919</v>
      </c>
      <c r="L298" s="345" t="s">
        <v>9920</v>
      </c>
      <c r="M298" s="346">
        <v>8137</v>
      </c>
      <c r="N298" s="351">
        <v>45812.355784398147</v>
      </c>
      <c r="O298" s="351"/>
      <c r="P298" s="342">
        <v>12</v>
      </c>
      <c r="Q298" s="342"/>
      <c r="R298" s="342"/>
      <c r="S298" s="342">
        <v>5</v>
      </c>
      <c r="T298" s="342"/>
      <c r="U298" s="342" t="s">
        <v>2353</v>
      </c>
      <c r="V298" s="342" t="s">
        <v>7855</v>
      </c>
      <c r="W298" s="347">
        <v>2</v>
      </c>
      <c r="X298" s="342">
        <v>2</v>
      </c>
      <c r="Y298" s="342">
        <v>1</v>
      </c>
      <c r="Z298" s="342"/>
      <c r="AA298" s="342"/>
      <c r="AB298" s="342"/>
      <c r="AC298" s="342"/>
      <c r="AD298" s="342">
        <f t="shared" si="5"/>
        <v>17</v>
      </c>
      <c r="AE298" s="342" t="s">
        <v>8184</v>
      </c>
      <c r="AF298" s="342">
        <v>17</v>
      </c>
      <c r="AG298" s="342" t="s">
        <v>8184</v>
      </c>
      <c r="AH298" s="342">
        <v>0</v>
      </c>
      <c r="AI298" s="342" t="s">
        <v>8149</v>
      </c>
      <c r="AJ298" s="342">
        <v>17</v>
      </c>
      <c r="AK298" s="342" t="s">
        <v>8185</v>
      </c>
      <c r="AL298" s="342">
        <v>0</v>
      </c>
      <c r="AM298" s="342" t="s">
        <v>8186</v>
      </c>
      <c r="AN298" s="342">
        <v>0</v>
      </c>
      <c r="AO298" s="342" t="s">
        <v>8187</v>
      </c>
      <c r="AP298" s="342">
        <v>0</v>
      </c>
      <c r="AQ298" s="347">
        <v>10</v>
      </c>
      <c r="AR298" s="342">
        <v>12</v>
      </c>
      <c r="AS298" s="353"/>
    </row>
    <row r="299" spans="1:45" ht="13.5" hidden="1" customHeight="1">
      <c r="A299" s="304">
        <v>294</v>
      </c>
      <c r="B299" s="342" t="s">
        <v>8180</v>
      </c>
      <c r="C299" s="343" t="s">
        <v>8372</v>
      </c>
      <c r="D299" s="342">
        <v>8241024</v>
      </c>
      <c r="E299" s="343" t="s">
        <v>1327</v>
      </c>
      <c r="F299" s="342"/>
      <c r="G299" s="342"/>
      <c r="H299" s="342"/>
      <c r="I299" s="342"/>
      <c r="J299" s="342">
        <v>1</v>
      </c>
      <c r="K299" s="349" t="s">
        <v>9972</v>
      </c>
      <c r="L299" s="355" t="s">
        <v>9973</v>
      </c>
      <c r="M299" s="346">
        <v>19459</v>
      </c>
      <c r="N299" s="342"/>
      <c r="O299" s="342"/>
      <c r="P299" s="342">
        <v>136</v>
      </c>
      <c r="Q299" s="342"/>
      <c r="R299" s="342"/>
      <c r="S299" s="342">
        <v>10</v>
      </c>
      <c r="T299" s="342"/>
      <c r="U299" s="342" t="s">
        <v>26</v>
      </c>
      <c r="V299" s="342" t="s">
        <v>7855</v>
      </c>
      <c r="W299" s="347">
        <v>2</v>
      </c>
      <c r="X299" s="342">
        <v>2</v>
      </c>
      <c r="Y299" s="342">
        <v>1</v>
      </c>
      <c r="Z299" s="342"/>
      <c r="AA299" s="342"/>
      <c r="AB299" s="342"/>
      <c r="AC299" s="342"/>
      <c r="AD299" s="342">
        <f t="shared" si="5"/>
        <v>58</v>
      </c>
      <c r="AE299" s="342" t="s">
        <v>8184</v>
      </c>
      <c r="AF299" s="342">
        <v>156</v>
      </c>
      <c r="AG299" s="342" t="s">
        <v>8184</v>
      </c>
      <c r="AH299" s="342">
        <v>0</v>
      </c>
      <c r="AI299" s="342" t="s">
        <v>8149</v>
      </c>
      <c r="AJ299" s="342">
        <v>56</v>
      </c>
      <c r="AK299" s="342" t="s">
        <v>8185</v>
      </c>
      <c r="AL299" s="342">
        <v>2</v>
      </c>
      <c r="AM299" s="342" t="s">
        <v>8186</v>
      </c>
      <c r="AN299" s="342">
        <v>0</v>
      </c>
      <c r="AO299" s="342" t="s">
        <v>8187</v>
      </c>
      <c r="AP299" s="342">
        <v>0</v>
      </c>
      <c r="AQ299" s="347">
        <v>43</v>
      </c>
      <c r="AR299" s="342">
        <v>14</v>
      </c>
      <c r="AS299" s="350"/>
    </row>
    <row r="300" spans="1:45" ht="13.5" hidden="1" customHeight="1">
      <c r="A300" s="304">
        <v>295</v>
      </c>
      <c r="B300" s="342" t="s">
        <v>8180</v>
      </c>
      <c r="C300" s="343" t="s">
        <v>8372</v>
      </c>
      <c r="D300" s="342">
        <v>8140091</v>
      </c>
      <c r="E300" s="343" t="s">
        <v>1329</v>
      </c>
      <c r="F300" s="342" t="s">
        <v>10014</v>
      </c>
      <c r="G300" s="342" t="s">
        <v>8196</v>
      </c>
      <c r="H300" s="342"/>
      <c r="I300" s="342"/>
      <c r="J300" s="342">
        <v>1</v>
      </c>
      <c r="K300" s="349" t="s">
        <v>10015</v>
      </c>
      <c r="L300" s="345" t="s">
        <v>10016</v>
      </c>
      <c r="M300" s="346">
        <v>20616</v>
      </c>
      <c r="N300" s="351">
        <v>45810.66608318287</v>
      </c>
      <c r="O300" s="351"/>
      <c r="P300" s="342">
        <v>31</v>
      </c>
      <c r="Q300" s="342"/>
      <c r="R300" s="342"/>
      <c r="S300" s="342">
        <v>7</v>
      </c>
      <c r="T300" s="342"/>
      <c r="U300" s="342" t="s">
        <v>2353</v>
      </c>
      <c r="V300" s="342" t="s">
        <v>7855</v>
      </c>
      <c r="W300" s="347">
        <v>2</v>
      </c>
      <c r="X300" s="342">
        <v>2</v>
      </c>
      <c r="Y300" s="342">
        <v>1</v>
      </c>
      <c r="Z300" s="342"/>
      <c r="AA300" s="342"/>
      <c r="AB300" s="342"/>
      <c r="AC300" s="342"/>
      <c r="AD300" s="342">
        <f t="shared" si="5"/>
        <v>83</v>
      </c>
      <c r="AE300" s="342" t="s">
        <v>8184</v>
      </c>
      <c r="AF300" s="342">
        <v>29</v>
      </c>
      <c r="AG300" s="342" t="s">
        <v>8184</v>
      </c>
      <c r="AH300" s="342">
        <v>0</v>
      </c>
      <c r="AI300" s="342" t="s">
        <v>8149</v>
      </c>
      <c r="AJ300" s="342">
        <v>73</v>
      </c>
      <c r="AK300" s="342" t="s">
        <v>8185</v>
      </c>
      <c r="AL300" s="342">
        <v>10</v>
      </c>
      <c r="AM300" s="342" t="s">
        <v>8186</v>
      </c>
      <c r="AN300" s="342">
        <v>0</v>
      </c>
      <c r="AO300" s="342" t="s">
        <v>8187</v>
      </c>
      <c r="AP300" s="342">
        <v>0</v>
      </c>
      <c r="AQ300" s="347">
        <v>10</v>
      </c>
      <c r="AR300" s="342">
        <v>10</v>
      </c>
      <c r="AS300" s="353"/>
    </row>
    <row r="301" spans="1:45" ht="13.5" hidden="1" customHeight="1">
      <c r="A301" s="304">
        <v>296</v>
      </c>
      <c r="B301" s="342" t="s">
        <v>8180</v>
      </c>
      <c r="C301" s="343" t="s">
        <v>8372</v>
      </c>
      <c r="D301" s="342">
        <v>8261013</v>
      </c>
      <c r="E301" s="343" t="s">
        <v>1331</v>
      </c>
      <c r="F301" s="342" t="s">
        <v>10049</v>
      </c>
      <c r="G301" s="342" t="s">
        <v>8196</v>
      </c>
      <c r="H301" s="342"/>
      <c r="I301" s="342"/>
      <c r="J301" s="342">
        <v>1</v>
      </c>
      <c r="K301" s="349" t="s">
        <v>10050</v>
      </c>
      <c r="L301" s="345" t="s">
        <v>10051</v>
      </c>
      <c r="M301" s="346">
        <v>18895</v>
      </c>
      <c r="N301" s="351">
        <v>45817.392986516206</v>
      </c>
      <c r="O301" s="351"/>
      <c r="P301" s="342">
        <v>44</v>
      </c>
      <c r="Q301" s="342"/>
      <c r="R301" s="342"/>
      <c r="S301" s="342">
        <v>3</v>
      </c>
      <c r="T301" s="342"/>
      <c r="U301" s="342" t="s">
        <v>26</v>
      </c>
      <c r="V301" s="342" t="s">
        <v>7855</v>
      </c>
      <c r="W301" s="347">
        <v>2</v>
      </c>
      <c r="X301" s="342">
        <v>2</v>
      </c>
      <c r="Y301" s="342">
        <v>1</v>
      </c>
      <c r="Z301" s="342"/>
      <c r="AA301" s="342"/>
      <c r="AB301" s="342"/>
      <c r="AC301" s="342"/>
      <c r="AD301" s="342">
        <f t="shared" si="5"/>
        <v>89</v>
      </c>
      <c r="AE301" s="342" t="s">
        <v>8184</v>
      </c>
      <c r="AF301" s="342">
        <v>48</v>
      </c>
      <c r="AG301" s="342" t="s">
        <v>8184</v>
      </c>
      <c r="AH301" s="342">
        <v>0</v>
      </c>
      <c r="AI301" s="342" t="s">
        <v>8149</v>
      </c>
      <c r="AJ301" s="342">
        <v>89</v>
      </c>
      <c r="AK301" s="342" t="s">
        <v>8185</v>
      </c>
      <c r="AL301" s="342">
        <v>0</v>
      </c>
      <c r="AM301" s="342" t="s">
        <v>8186</v>
      </c>
      <c r="AN301" s="342">
        <v>0</v>
      </c>
      <c r="AO301" s="342" t="s">
        <v>8187</v>
      </c>
      <c r="AP301" s="342">
        <v>0</v>
      </c>
      <c r="AQ301" s="347">
        <v>3</v>
      </c>
      <c r="AR301" s="342">
        <v>1</v>
      </c>
      <c r="AS301" s="353"/>
    </row>
    <row r="302" spans="1:45" ht="13.5" hidden="1" customHeight="1">
      <c r="A302" s="304">
        <v>297</v>
      </c>
      <c r="B302" s="342" t="s">
        <v>8180</v>
      </c>
      <c r="C302" s="343" t="s">
        <v>8372</v>
      </c>
      <c r="D302" s="342">
        <v>8261031</v>
      </c>
      <c r="E302" s="343" t="s">
        <v>1333</v>
      </c>
      <c r="F302" s="342" t="s">
        <v>10052</v>
      </c>
      <c r="G302" s="342" t="s">
        <v>8196</v>
      </c>
      <c r="H302" s="342"/>
      <c r="I302" s="342"/>
      <c r="J302" s="342">
        <v>1</v>
      </c>
      <c r="K302" s="349" t="s">
        <v>10053</v>
      </c>
      <c r="L302" s="345" t="s">
        <v>10054</v>
      </c>
      <c r="M302" s="346">
        <v>3379</v>
      </c>
      <c r="N302" s="351">
        <v>45810.633550474537</v>
      </c>
      <c r="O302" s="351"/>
      <c r="P302" s="342">
        <v>64</v>
      </c>
      <c r="Q302" s="342"/>
      <c r="R302" s="342"/>
      <c r="S302" s="342">
        <v>6</v>
      </c>
      <c r="T302" s="342"/>
      <c r="U302" s="342" t="s">
        <v>2353</v>
      </c>
      <c r="V302" s="342" t="s">
        <v>7855</v>
      </c>
      <c r="W302" s="347">
        <v>2</v>
      </c>
      <c r="X302" s="342">
        <v>2</v>
      </c>
      <c r="Y302" s="342">
        <v>1</v>
      </c>
      <c r="Z302" s="342"/>
      <c r="AA302" s="342"/>
      <c r="AB302" s="342"/>
      <c r="AC302" s="342"/>
      <c r="AD302" s="342">
        <f t="shared" si="5"/>
        <v>60</v>
      </c>
      <c r="AE302" s="342" t="s">
        <v>8184</v>
      </c>
      <c r="AF302" s="342">
        <v>0</v>
      </c>
      <c r="AG302" s="342" t="s">
        <v>8184</v>
      </c>
      <c r="AH302" s="342">
        <v>0</v>
      </c>
      <c r="AI302" s="342" t="s">
        <v>8149</v>
      </c>
      <c r="AJ302" s="342">
        <v>60</v>
      </c>
      <c r="AK302" s="342" t="s">
        <v>8185</v>
      </c>
      <c r="AL302" s="342">
        <v>0</v>
      </c>
      <c r="AM302" s="342" t="s">
        <v>8186</v>
      </c>
      <c r="AN302" s="342">
        <v>0</v>
      </c>
      <c r="AO302" s="342" t="s">
        <v>8187</v>
      </c>
      <c r="AP302" s="342">
        <v>0</v>
      </c>
      <c r="AQ302" s="347">
        <v>14</v>
      </c>
      <c r="AR302" s="342">
        <v>7</v>
      </c>
      <c r="AS302" s="353"/>
    </row>
    <row r="303" spans="1:45" ht="13.5" hidden="1" customHeight="1">
      <c r="A303" s="304">
        <v>298</v>
      </c>
      <c r="B303" s="342" t="s">
        <v>8180</v>
      </c>
      <c r="C303" s="343" t="s">
        <v>8188</v>
      </c>
      <c r="D303" s="342">
        <v>8291013</v>
      </c>
      <c r="E303" s="343" t="s">
        <v>1335</v>
      </c>
      <c r="F303" s="342"/>
      <c r="G303" s="342"/>
      <c r="H303" s="342"/>
      <c r="I303" s="342"/>
      <c r="J303" s="342">
        <v>1</v>
      </c>
      <c r="K303" s="349" t="s">
        <v>8189</v>
      </c>
      <c r="L303" s="345" t="s">
        <v>8190</v>
      </c>
      <c r="M303" s="346">
        <v>18171</v>
      </c>
      <c r="N303" s="342"/>
      <c r="O303" s="342"/>
      <c r="P303" s="342">
        <v>67</v>
      </c>
      <c r="Q303" s="342"/>
      <c r="R303" s="342"/>
      <c r="S303" s="342">
        <v>6</v>
      </c>
      <c r="T303" s="342"/>
      <c r="U303" s="342" t="s">
        <v>2353</v>
      </c>
      <c r="V303" s="342" t="s">
        <v>7855</v>
      </c>
      <c r="W303" s="347">
        <v>2</v>
      </c>
      <c r="X303" s="342">
        <v>2</v>
      </c>
      <c r="Y303" s="342">
        <v>1</v>
      </c>
      <c r="Z303" s="342"/>
      <c r="AA303" s="342"/>
      <c r="AB303" s="342"/>
      <c r="AC303" s="342"/>
      <c r="AD303" s="342">
        <f t="shared" si="5"/>
        <v>55</v>
      </c>
      <c r="AE303" s="342" t="s">
        <v>8184</v>
      </c>
      <c r="AF303" s="342">
        <v>0</v>
      </c>
      <c r="AG303" s="342" t="s">
        <v>8184</v>
      </c>
      <c r="AH303" s="342">
        <v>0</v>
      </c>
      <c r="AI303" s="342" t="s">
        <v>8149</v>
      </c>
      <c r="AJ303" s="342">
        <v>55</v>
      </c>
      <c r="AK303" s="342" t="s">
        <v>8185</v>
      </c>
      <c r="AL303" s="342">
        <v>0</v>
      </c>
      <c r="AM303" s="342" t="s">
        <v>8186</v>
      </c>
      <c r="AN303" s="342">
        <v>0</v>
      </c>
      <c r="AO303" s="342" t="s">
        <v>8187</v>
      </c>
      <c r="AP303" s="342">
        <v>0</v>
      </c>
      <c r="AQ303" s="347">
        <v>12</v>
      </c>
      <c r="AR303" s="342">
        <v>5</v>
      </c>
      <c r="AS303" s="350"/>
    </row>
    <row r="304" spans="1:45" ht="13.5" hidden="1" customHeight="1">
      <c r="A304" s="304">
        <v>299</v>
      </c>
      <c r="B304" s="342" t="s">
        <v>8180</v>
      </c>
      <c r="C304" s="343" t="s">
        <v>8188</v>
      </c>
      <c r="D304" s="342">
        <v>8291032</v>
      </c>
      <c r="E304" s="343" t="s">
        <v>1338</v>
      </c>
      <c r="F304" s="342" t="s">
        <v>8232</v>
      </c>
      <c r="G304" s="342" t="s">
        <v>8196</v>
      </c>
      <c r="H304" s="342"/>
      <c r="I304" s="342"/>
      <c r="J304" s="342">
        <v>1</v>
      </c>
      <c r="K304" s="349" t="s">
        <v>8233</v>
      </c>
      <c r="L304" s="345" t="s">
        <v>8234</v>
      </c>
      <c r="M304" s="346">
        <v>17502</v>
      </c>
      <c r="N304" s="351">
        <v>45817</v>
      </c>
      <c r="O304" s="351"/>
      <c r="P304" s="342">
        <v>36</v>
      </c>
      <c r="Q304" s="342"/>
      <c r="R304" s="342"/>
      <c r="S304" s="342">
        <v>6</v>
      </c>
      <c r="T304" s="342"/>
      <c r="U304" s="342" t="s">
        <v>2353</v>
      </c>
      <c r="V304" s="342" t="s">
        <v>7855</v>
      </c>
      <c r="W304" s="347">
        <v>2</v>
      </c>
      <c r="X304" s="342">
        <v>2</v>
      </c>
      <c r="Y304" s="342">
        <v>1</v>
      </c>
      <c r="Z304" s="342"/>
      <c r="AA304" s="342"/>
      <c r="AB304" s="342"/>
      <c r="AC304" s="342"/>
      <c r="AD304" s="342">
        <f t="shared" si="5"/>
        <v>42</v>
      </c>
      <c r="AE304" s="342" t="s">
        <v>8184</v>
      </c>
      <c r="AF304" s="342">
        <v>12</v>
      </c>
      <c r="AG304" s="342" t="s">
        <v>8184</v>
      </c>
      <c r="AH304" s="342">
        <v>0</v>
      </c>
      <c r="AI304" s="342" t="s">
        <v>8149</v>
      </c>
      <c r="AJ304" s="342">
        <v>42</v>
      </c>
      <c r="AK304" s="342" t="s">
        <v>8185</v>
      </c>
      <c r="AL304" s="342">
        <v>0</v>
      </c>
      <c r="AM304" s="342" t="s">
        <v>8186</v>
      </c>
      <c r="AN304" s="342">
        <v>0</v>
      </c>
      <c r="AO304" s="342" t="s">
        <v>8187</v>
      </c>
      <c r="AP304" s="342">
        <v>0</v>
      </c>
      <c r="AQ304" s="347">
        <v>20</v>
      </c>
      <c r="AR304" s="342">
        <v>5</v>
      </c>
      <c r="AS304" s="353"/>
    </row>
    <row r="305" spans="1:45" ht="13.5" hidden="1" customHeight="1">
      <c r="A305" s="304">
        <v>300</v>
      </c>
      <c r="B305" s="342" t="s">
        <v>8180</v>
      </c>
      <c r="C305" s="343" t="s">
        <v>8188</v>
      </c>
      <c r="D305" s="342">
        <v>8231007</v>
      </c>
      <c r="E305" s="343" t="s">
        <v>1340</v>
      </c>
      <c r="F305" s="342"/>
      <c r="G305" s="342"/>
      <c r="H305" s="342"/>
      <c r="I305" s="342"/>
      <c r="J305" s="342">
        <v>1</v>
      </c>
      <c r="K305" s="349" t="s">
        <v>8289</v>
      </c>
      <c r="L305" s="350" t="s">
        <v>8290</v>
      </c>
      <c r="M305" s="346">
        <v>26001</v>
      </c>
      <c r="N305" s="342"/>
      <c r="O305" s="342"/>
      <c r="P305" s="342">
        <v>60</v>
      </c>
      <c r="Q305" s="342"/>
      <c r="R305" s="342"/>
      <c r="S305" s="342">
        <v>3</v>
      </c>
      <c r="T305" s="342"/>
      <c r="U305" s="342" t="s">
        <v>2536</v>
      </c>
      <c r="V305" s="342" t="s">
        <v>7855</v>
      </c>
      <c r="W305" s="347">
        <v>2</v>
      </c>
      <c r="X305" s="342">
        <v>2</v>
      </c>
      <c r="Y305" s="342">
        <v>1</v>
      </c>
      <c r="Z305" s="342"/>
      <c r="AA305" s="342"/>
      <c r="AB305" s="342"/>
      <c r="AC305" s="342"/>
      <c r="AD305" s="342">
        <f t="shared" si="5"/>
        <v>43</v>
      </c>
      <c r="AE305" s="342" t="s">
        <v>8184</v>
      </c>
      <c r="AF305" s="342">
        <v>20</v>
      </c>
      <c r="AG305" s="342" t="s">
        <v>8184</v>
      </c>
      <c r="AH305" s="342">
        <v>0</v>
      </c>
      <c r="AI305" s="342" t="s">
        <v>8149</v>
      </c>
      <c r="AJ305" s="342">
        <v>20</v>
      </c>
      <c r="AK305" s="342" t="s">
        <v>8185</v>
      </c>
      <c r="AL305" s="342">
        <v>0</v>
      </c>
      <c r="AM305" s="342" t="s">
        <v>8186</v>
      </c>
      <c r="AN305" s="342">
        <v>23</v>
      </c>
      <c r="AO305" s="342" t="s">
        <v>8187</v>
      </c>
      <c r="AP305" s="342">
        <v>0</v>
      </c>
      <c r="AQ305" s="347">
        <v>12</v>
      </c>
      <c r="AR305" s="342">
        <v>3</v>
      </c>
      <c r="AS305" s="350"/>
    </row>
    <row r="306" spans="1:45" ht="13.5" hidden="1" customHeight="1">
      <c r="A306" s="304">
        <v>301</v>
      </c>
      <c r="B306" s="342" t="s">
        <v>8180</v>
      </c>
      <c r="C306" s="343" t="s">
        <v>8188</v>
      </c>
      <c r="D306" s="342">
        <v>8161037</v>
      </c>
      <c r="E306" s="343" t="s">
        <v>1342</v>
      </c>
      <c r="F306" s="342"/>
      <c r="G306" s="342"/>
      <c r="H306" s="342"/>
      <c r="I306" s="342"/>
      <c r="J306" s="342">
        <v>1</v>
      </c>
      <c r="K306" s="349" t="s">
        <v>8291</v>
      </c>
      <c r="L306" s="345" t="s">
        <v>8292</v>
      </c>
      <c r="M306" s="346">
        <v>11125</v>
      </c>
      <c r="N306" s="342"/>
      <c r="O306" s="342"/>
      <c r="P306" s="342">
        <v>43</v>
      </c>
      <c r="Q306" s="342"/>
      <c r="R306" s="342"/>
      <c r="S306" s="342">
        <v>7</v>
      </c>
      <c r="T306" s="342"/>
      <c r="U306" s="342" t="s">
        <v>2353</v>
      </c>
      <c r="V306" s="342" t="s">
        <v>7855</v>
      </c>
      <c r="W306" s="347">
        <v>2</v>
      </c>
      <c r="X306" s="342">
        <v>2</v>
      </c>
      <c r="Y306" s="342">
        <v>1</v>
      </c>
      <c r="Z306" s="342"/>
      <c r="AA306" s="342"/>
      <c r="AB306" s="342"/>
      <c r="AC306" s="342"/>
      <c r="AD306" s="342">
        <f t="shared" si="5"/>
        <v>69</v>
      </c>
      <c r="AE306" s="342" t="s">
        <v>8184</v>
      </c>
      <c r="AF306" s="342">
        <v>0</v>
      </c>
      <c r="AG306" s="342" t="s">
        <v>8184</v>
      </c>
      <c r="AH306" s="342">
        <v>0</v>
      </c>
      <c r="AI306" s="342" t="s">
        <v>8149</v>
      </c>
      <c r="AJ306" s="342">
        <v>69</v>
      </c>
      <c r="AK306" s="342" t="s">
        <v>8185</v>
      </c>
      <c r="AL306" s="342">
        <v>0</v>
      </c>
      <c r="AM306" s="342" t="s">
        <v>8186</v>
      </c>
      <c r="AN306" s="342">
        <v>0</v>
      </c>
      <c r="AO306" s="342" t="s">
        <v>8187</v>
      </c>
      <c r="AP306" s="342">
        <v>0</v>
      </c>
      <c r="AQ306" s="347">
        <v>0</v>
      </c>
      <c r="AR306" s="342">
        <v>1</v>
      </c>
      <c r="AS306" s="350"/>
    </row>
    <row r="307" spans="1:45" ht="13.5" hidden="1" customHeight="1">
      <c r="A307" s="304">
        <v>302</v>
      </c>
      <c r="B307" s="342" t="s">
        <v>8180</v>
      </c>
      <c r="C307" s="343" t="s">
        <v>8188</v>
      </c>
      <c r="D307" s="342">
        <v>8231029</v>
      </c>
      <c r="E307" s="343" t="s">
        <v>1344</v>
      </c>
      <c r="F307" s="342" t="s">
        <v>8555</v>
      </c>
      <c r="G307" s="342" t="s">
        <v>8196</v>
      </c>
      <c r="H307" s="342"/>
      <c r="I307" s="342"/>
      <c r="J307" s="342">
        <v>1</v>
      </c>
      <c r="K307" s="349" t="s">
        <v>8556</v>
      </c>
      <c r="L307" s="355" t="s">
        <v>8557</v>
      </c>
      <c r="M307" s="346">
        <v>39508</v>
      </c>
      <c r="N307" s="351">
        <v>45813</v>
      </c>
      <c r="O307" s="351"/>
      <c r="P307" s="342">
        <v>576</v>
      </c>
      <c r="Q307" s="342"/>
      <c r="R307" s="342"/>
      <c r="S307" s="342">
        <v>21</v>
      </c>
      <c r="T307" s="342"/>
      <c r="U307" s="342" t="s">
        <v>26</v>
      </c>
      <c r="V307" s="342" t="s">
        <v>7855</v>
      </c>
      <c r="W307" s="347">
        <v>2</v>
      </c>
      <c r="X307" s="342">
        <v>2</v>
      </c>
      <c r="Y307" s="342">
        <v>1</v>
      </c>
      <c r="Z307" s="342"/>
      <c r="AA307" s="342"/>
      <c r="AB307" s="342"/>
      <c r="AC307" s="342"/>
      <c r="AD307" s="342">
        <f t="shared" si="5"/>
        <v>166</v>
      </c>
      <c r="AE307" s="342" t="s">
        <v>8184</v>
      </c>
      <c r="AF307" s="342">
        <v>64</v>
      </c>
      <c r="AG307" s="342" t="s">
        <v>8184</v>
      </c>
      <c r="AH307" s="342">
        <v>0</v>
      </c>
      <c r="AI307" s="342" t="s">
        <v>8149</v>
      </c>
      <c r="AJ307" s="342">
        <v>166</v>
      </c>
      <c r="AK307" s="342" t="s">
        <v>8185</v>
      </c>
      <c r="AL307" s="342">
        <v>0</v>
      </c>
      <c r="AM307" s="342" t="s">
        <v>8186</v>
      </c>
      <c r="AN307" s="342">
        <v>0</v>
      </c>
      <c r="AO307" s="342" t="s">
        <v>8187</v>
      </c>
      <c r="AP307" s="342">
        <v>0</v>
      </c>
      <c r="AQ307" s="347">
        <v>9</v>
      </c>
      <c r="AR307" s="342">
        <v>5</v>
      </c>
      <c r="AS307" s="353"/>
    </row>
    <row r="308" spans="1:45" ht="13.5" hidden="1" customHeight="1">
      <c r="A308" s="304">
        <v>303</v>
      </c>
      <c r="B308" s="342" t="s">
        <v>8180</v>
      </c>
      <c r="C308" s="343" t="s">
        <v>8188</v>
      </c>
      <c r="D308" s="342">
        <v>8231089</v>
      </c>
      <c r="E308" s="343" t="s">
        <v>1346</v>
      </c>
      <c r="F308" s="342"/>
      <c r="G308" s="342"/>
      <c r="H308" s="342"/>
      <c r="I308" s="342"/>
      <c r="J308" s="342">
        <v>1</v>
      </c>
      <c r="K308" s="349" t="s">
        <v>8558</v>
      </c>
      <c r="L308" s="350" t="s">
        <v>8559</v>
      </c>
      <c r="M308" s="346">
        <v>21002</v>
      </c>
      <c r="N308" s="342"/>
      <c r="O308" s="342"/>
      <c r="P308" s="342">
        <v>176</v>
      </c>
      <c r="Q308" s="342"/>
      <c r="R308" s="342"/>
      <c r="S308" s="342">
        <v>10</v>
      </c>
      <c r="T308" s="342"/>
      <c r="U308" s="342" t="s">
        <v>26</v>
      </c>
      <c r="V308" s="342" t="s">
        <v>7855</v>
      </c>
      <c r="W308" s="347">
        <v>2</v>
      </c>
      <c r="X308" s="342">
        <v>2</v>
      </c>
      <c r="Y308" s="342">
        <v>1</v>
      </c>
      <c r="Z308" s="342"/>
      <c r="AA308" s="342"/>
      <c r="AB308" s="342"/>
      <c r="AC308" s="342"/>
      <c r="AD308" s="342">
        <f t="shared" si="5"/>
        <v>152</v>
      </c>
      <c r="AE308" s="342" t="s">
        <v>8184</v>
      </c>
      <c r="AF308" s="342">
        <v>19</v>
      </c>
      <c r="AG308" s="342" t="s">
        <v>8184</v>
      </c>
      <c r="AH308" s="342">
        <v>0</v>
      </c>
      <c r="AI308" s="342" t="s">
        <v>8149</v>
      </c>
      <c r="AJ308" s="342">
        <v>131</v>
      </c>
      <c r="AK308" s="342" t="s">
        <v>8185</v>
      </c>
      <c r="AL308" s="342">
        <v>21</v>
      </c>
      <c r="AM308" s="342" t="s">
        <v>8186</v>
      </c>
      <c r="AN308" s="342">
        <v>0</v>
      </c>
      <c r="AO308" s="342" t="s">
        <v>8187</v>
      </c>
      <c r="AP308" s="342">
        <v>0</v>
      </c>
      <c r="AQ308" s="347">
        <v>13</v>
      </c>
      <c r="AR308" s="342">
        <v>3</v>
      </c>
      <c r="AS308" s="353"/>
    </row>
    <row r="309" spans="1:45" ht="13.5" hidden="1" customHeight="1">
      <c r="A309" s="304">
        <v>304</v>
      </c>
      <c r="B309" s="342" t="s">
        <v>8180</v>
      </c>
      <c r="C309" s="343" t="s">
        <v>8188</v>
      </c>
      <c r="D309" s="342">
        <v>8181006</v>
      </c>
      <c r="E309" s="343" t="s">
        <v>1348</v>
      </c>
      <c r="F309" s="342"/>
      <c r="G309" s="342"/>
      <c r="H309" s="342"/>
      <c r="I309" s="342"/>
      <c r="J309" s="342">
        <v>1</v>
      </c>
      <c r="K309" s="349" t="s">
        <v>8560</v>
      </c>
      <c r="L309" s="345" t="s">
        <v>8561</v>
      </c>
      <c r="M309" s="346">
        <v>8218</v>
      </c>
      <c r="N309" s="342"/>
      <c r="O309" s="342"/>
      <c r="P309" s="342">
        <v>249</v>
      </c>
      <c r="Q309" s="342"/>
      <c r="R309" s="342"/>
      <c r="S309" s="342">
        <v>14</v>
      </c>
      <c r="T309" s="342"/>
      <c r="U309" s="342" t="s">
        <v>26</v>
      </c>
      <c r="V309" s="342" t="s">
        <v>7855</v>
      </c>
      <c r="W309" s="347">
        <v>2</v>
      </c>
      <c r="X309" s="342">
        <v>2</v>
      </c>
      <c r="Y309" s="342">
        <v>1</v>
      </c>
      <c r="Z309" s="342"/>
      <c r="AA309" s="342"/>
      <c r="AB309" s="342"/>
      <c r="AC309" s="342"/>
      <c r="AD309" s="342">
        <f t="shared" si="5"/>
        <v>248</v>
      </c>
      <c r="AE309" s="342" t="s">
        <v>8184</v>
      </c>
      <c r="AF309" s="342">
        <v>42</v>
      </c>
      <c r="AG309" s="342" t="s">
        <v>8184</v>
      </c>
      <c r="AH309" s="342">
        <v>0</v>
      </c>
      <c r="AI309" s="342" t="s">
        <v>8149</v>
      </c>
      <c r="AJ309" s="342">
        <v>233</v>
      </c>
      <c r="AK309" s="342" t="s">
        <v>8185</v>
      </c>
      <c r="AL309" s="342">
        <v>0</v>
      </c>
      <c r="AM309" s="342" t="s">
        <v>8186</v>
      </c>
      <c r="AN309" s="342">
        <v>0</v>
      </c>
      <c r="AO309" s="342" t="s">
        <v>8187</v>
      </c>
      <c r="AP309" s="342">
        <v>15</v>
      </c>
      <c r="AQ309" s="347">
        <v>2</v>
      </c>
      <c r="AR309" s="342">
        <v>3</v>
      </c>
      <c r="AS309" s="350"/>
    </row>
    <row r="310" spans="1:45" ht="13.5" hidden="1" customHeight="1">
      <c r="A310" s="304">
        <v>305</v>
      </c>
      <c r="B310" s="342" t="s">
        <v>8180</v>
      </c>
      <c r="C310" s="343" t="s">
        <v>8188</v>
      </c>
      <c r="D310" s="342">
        <v>8181030</v>
      </c>
      <c r="E310" s="343" t="s">
        <v>1350</v>
      </c>
      <c r="F310" s="342" t="s">
        <v>8597</v>
      </c>
      <c r="G310" s="342" t="s">
        <v>8196</v>
      </c>
      <c r="H310" s="342"/>
      <c r="I310" s="342"/>
      <c r="J310" s="342">
        <v>1</v>
      </c>
      <c r="K310" s="349" t="s">
        <v>8598</v>
      </c>
      <c r="L310" s="350" t="s">
        <v>8599</v>
      </c>
      <c r="M310" s="346">
        <v>21252</v>
      </c>
      <c r="N310" s="351">
        <v>45812</v>
      </c>
      <c r="O310" s="351"/>
      <c r="P310" s="342">
        <v>105</v>
      </c>
      <c r="Q310" s="342"/>
      <c r="R310" s="342"/>
      <c r="S310" s="342">
        <v>7</v>
      </c>
      <c r="T310" s="342"/>
      <c r="U310" s="342" t="s">
        <v>26</v>
      </c>
      <c r="V310" s="357" t="s">
        <v>7855</v>
      </c>
      <c r="W310" s="347">
        <v>2</v>
      </c>
      <c r="X310" s="342">
        <v>2</v>
      </c>
      <c r="Y310" s="342">
        <v>1</v>
      </c>
      <c r="Z310" s="342"/>
      <c r="AA310" s="342"/>
      <c r="AB310" s="342"/>
      <c r="AC310" s="342"/>
      <c r="AD310" s="342">
        <f t="shared" si="5"/>
        <v>75</v>
      </c>
      <c r="AE310" s="342" t="s">
        <v>8184</v>
      </c>
      <c r="AF310" s="342">
        <v>22</v>
      </c>
      <c r="AG310" s="342" t="s">
        <v>8184</v>
      </c>
      <c r="AH310" s="342">
        <v>0</v>
      </c>
      <c r="AI310" s="342" t="s">
        <v>8149</v>
      </c>
      <c r="AJ310" s="342">
        <v>15</v>
      </c>
      <c r="AK310" s="342" t="s">
        <v>8185</v>
      </c>
      <c r="AL310" s="342">
        <v>60</v>
      </c>
      <c r="AM310" s="342" t="s">
        <v>8186</v>
      </c>
      <c r="AN310" s="342">
        <v>0</v>
      </c>
      <c r="AO310" s="342" t="s">
        <v>8187</v>
      </c>
      <c r="AP310" s="342">
        <v>0</v>
      </c>
      <c r="AQ310" s="347">
        <v>10</v>
      </c>
      <c r="AR310" s="342">
        <v>4</v>
      </c>
      <c r="AS310" s="350"/>
    </row>
    <row r="311" spans="1:45" ht="13.5" hidden="1" customHeight="1">
      <c r="A311" s="304">
        <v>306</v>
      </c>
      <c r="B311" s="342" t="s">
        <v>8180</v>
      </c>
      <c r="C311" s="343" t="s">
        <v>8188</v>
      </c>
      <c r="D311" s="342">
        <v>8140266</v>
      </c>
      <c r="E311" s="343" t="s">
        <v>1352</v>
      </c>
      <c r="F311" s="342" t="s">
        <v>8638</v>
      </c>
      <c r="G311" s="342" t="s">
        <v>8196</v>
      </c>
      <c r="H311" s="342"/>
      <c r="I311" s="342"/>
      <c r="J311" s="342">
        <v>1</v>
      </c>
      <c r="K311" s="349" t="s">
        <v>8639</v>
      </c>
      <c r="L311" s="345" t="s">
        <v>8640</v>
      </c>
      <c r="M311" s="346">
        <v>20554</v>
      </c>
      <c r="N311" s="351">
        <v>45813</v>
      </c>
      <c r="O311" s="351"/>
      <c r="P311" s="342">
        <v>73</v>
      </c>
      <c r="Q311" s="342"/>
      <c r="R311" s="342"/>
      <c r="S311" s="342">
        <v>6</v>
      </c>
      <c r="T311" s="342"/>
      <c r="U311" s="357" t="s">
        <v>8198</v>
      </c>
      <c r="V311" s="342" t="s">
        <v>7855</v>
      </c>
      <c r="W311" s="347">
        <v>2</v>
      </c>
      <c r="X311" s="342">
        <v>2</v>
      </c>
      <c r="Y311" s="342">
        <v>1</v>
      </c>
      <c r="Z311" s="342"/>
      <c r="AA311" s="342"/>
      <c r="AB311" s="342"/>
      <c r="AC311" s="342"/>
      <c r="AD311" s="342">
        <f t="shared" si="5"/>
        <v>84</v>
      </c>
      <c r="AE311" s="342" t="s">
        <v>8184</v>
      </c>
      <c r="AF311" s="342">
        <v>20</v>
      </c>
      <c r="AG311" s="342" t="s">
        <v>8184</v>
      </c>
      <c r="AH311" s="342">
        <v>0</v>
      </c>
      <c r="AI311" s="342" t="s">
        <v>8149</v>
      </c>
      <c r="AJ311" s="342">
        <v>84</v>
      </c>
      <c r="AK311" s="342" t="s">
        <v>8185</v>
      </c>
      <c r="AL311" s="342">
        <v>0</v>
      </c>
      <c r="AM311" s="342" t="s">
        <v>8186</v>
      </c>
      <c r="AN311" s="342">
        <v>0</v>
      </c>
      <c r="AO311" s="342" t="s">
        <v>8187</v>
      </c>
      <c r="AP311" s="342">
        <v>0</v>
      </c>
      <c r="AQ311" s="347">
        <v>19</v>
      </c>
      <c r="AR311" s="342">
        <v>40</v>
      </c>
      <c r="AS311" s="350"/>
    </row>
    <row r="312" spans="1:45" ht="13.5" hidden="1" customHeight="1">
      <c r="A312" s="304">
        <v>307</v>
      </c>
      <c r="B312" s="342" t="s">
        <v>8180</v>
      </c>
      <c r="C312" s="343" t="s">
        <v>8188</v>
      </c>
      <c r="D312" s="342">
        <v>8181118</v>
      </c>
      <c r="E312" s="343" t="s">
        <v>1354</v>
      </c>
      <c r="F312" s="342" t="s">
        <v>8673</v>
      </c>
      <c r="G312" s="342" t="s">
        <v>8196</v>
      </c>
      <c r="H312" s="342"/>
      <c r="I312" s="342"/>
      <c r="J312" s="342">
        <v>1</v>
      </c>
      <c r="K312" s="349" t="s">
        <v>8674</v>
      </c>
      <c r="L312" s="345" t="s">
        <v>8675</v>
      </c>
      <c r="M312" s="346">
        <v>20584</v>
      </c>
      <c r="N312" s="351">
        <v>45818</v>
      </c>
      <c r="O312" s="351"/>
      <c r="P312" s="342">
        <v>49</v>
      </c>
      <c r="Q312" s="342"/>
      <c r="R312" s="342"/>
      <c r="S312" s="342">
        <v>6</v>
      </c>
      <c r="T312" s="342"/>
      <c r="U312" s="305" t="s">
        <v>2353</v>
      </c>
      <c r="V312" s="342" t="s">
        <v>7855</v>
      </c>
      <c r="W312" s="347">
        <v>2</v>
      </c>
      <c r="X312" s="342">
        <v>2</v>
      </c>
      <c r="Y312" s="342">
        <v>1</v>
      </c>
      <c r="Z312" s="342"/>
      <c r="AA312" s="342"/>
      <c r="AB312" s="342"/>
      <c r="AC312" s="342"/>
      <c r="AD312" s="342">
        <f t="shared" si="5"/>
        <v>46</v>
      </c>
      <c r="AE312" s="342" t="s">
        <v>8184</v>
      </c>
      <c r="AF312" s="342">
        <v>21</v>
      </c>
      <c r="AG312" s="342" t="s">
        <v>8184</v>
      </c>
      <c r="AH312" s="342">
        <v>0</v>
      </c>
      <c r="AI312" s="342" t="s">
        <v>8149</v>
      </c>
      <c r="AJ312" s="342">
        <v>46</v>
      </c>
      <c r="AK312" s="342" t="s">
        <v>8185</v>
      </c>
      <c r="AL312" s="342">
        <v>0</v>
      </c>
      <c r="AM312" s="342" t="s">
        <v>8186</v>
      </c>
      <c r="AN312" s="342">
        <v>0</v>
      </c>
      <c r="AO312" s="342" t="s">
        <v>8187</v>
      </c>
      <c r="AP312" s="342">
        <v>0</v>
      </c>
      <c r="AQ312" s="347">
        <v>0</v>
      </c>
      <c r="AR312" s="342">
        <v>28</v>
      </c>
      <c r="AS312" s="350"/>
    </row>
    <row r="313" spans="1:45" ht="13.5" hidden="1" customHeight="1">
      <c r="A313" s="304">
        <v>308</v>
      </c>
      <c r="B313" s="342" t="s">
        <v>8180</v>
      </c>
      <c r="C313" s="343" t="s">
        <v>8188</v>
      </c>
      <c r="D313" s="342">
        <v>8151050</v>
      </c>
      <c r="E313" s="343" t="s">
        <v>1356</v>
      </c>
      <c r="F313" s="342" t="s">
        <v>8775</v>
      </c>
      <c r="G313" s="342" t="s">
        <v>8196</v>
      </c>
      <c r="H313" s="342"/>
      <c r="I313" s="342"/>
      <c r="J313" s="342">
        <v>1</v>
      </c>
      <c r="K313" s="349" t="s">
        <v>8776</v>
      </c>
      <c r="L313" s="355" t="s">
        <v>8777</v>
      </c>
      <c r="M313" s="346">
        <v>27460</v>
      </c>
      <c r="N313" s="351">
        <v>45812.369337916665</v>
      </c>
      <c r="O313" s="351"/>
      <c r="P313" s="342">
        <v>367</v>
      </c>
      <c r="Q313" s="342"/>
      <c r="R313" s="342"/>
      <c r="S313" s="342">
        <v>15</v>
      </c>
      <c r="T313" s="342"/>
      <c r="U313" s="357" t="s">
        <v>8203</v>
      </c>
      <c r="V313" s="342" t="s">
        <v>7855</v>
      </c>
      <c r="W313" s="347">
        <v>2</v>
      </c>
      <c r="X313" s="342">
        <v>2</v>
      </c>
      <c r="Y313" s="342">
        <v>1</v>
      </c>
      <c r="Z313" s="342"/>
      <c r="AA313" s="342"/>
      <c r="AB313" s="342"/>
      <c r="AC313" s="342"/>
      <c r="AD313" s="342">
        <f t="shared" si="5"/>
        <v>165</v>
      </c>
      <c r="AE313" s="342" t="s">
        <v>8184</v>
      </c>
      <c r="AF313" s="342">
        <v>36</v>
      </c>
      <c r="AG313" s="342" t="s">
        <v>8184</v>
      </c>
      <c r="AH313" s="342">
        <v>0</v>
      </c>
      <c r="AI313" s="342" t="s">
        <v>8149</v>
      </c>
      <c r="AJ313" s="342">
        <v>156</v>
      </c>
      <c r="AK313" s="342" t="s">
        <v>8185</v>
      </c>
      <c r="AL313" s="342">
        <v>0</v>
      </c>
      <c r="AM313" s="342" t="s">
        <v>8186</v>
      </c>
      <c r="AN313" s="342">
        <v>0</v>
      </c>
      <c r="AO313" s="342" t="s">
        <v>8187</v>
      </c>
      <c r="AP313" s="342">
        <v>9</v>
      </c>
      <c r="AQ313" s="347">
        <v>15</v>
      </c>
      <c r="AR313" s="342">
        <v>12</v>
      </c>
      <c r="AS313" s="353"/>
    </row>
    <row r="314" spans="1:45" ht="13.5" hidden="1" customHeight="1">
      <c r="A314" s="304">
        <v>309</v>
      </c>
      <c r="B314" s="342" t="s">
        <v>8180</v>
      </c>
      <c r="C314" s="343" t="s">
        <v>8188</v>
      </c>
      <c r="D314" s="342">
        <v>8140388</v>
      </c>
      <c r="E314" s="343" t="s">
        <v>1358</v>
      </c>
      <c r="F314" s="342"/>
      <c r="G314" s="342"/>
      <c r="H314" s="342"/>
      <c r="I314" s="342"/>
      <c r="J314" s="342">
        <v>1</v>
      </c>
      <c r="K314" s="349" t="s">
        <v>8778</v>
      </c>
      <c r="L314" s="350" t="s">
        <v>8779</v>
      </c>
      <c r="M314" s="346">
        <v>19975</v>
      </c>
      <c r="N314" s="342"/>
      <c r="O314" s="342"/>
      <c r="P314" s="342">
        <v>50</v>
      </c>
      <c r="Q314" s="342"/>
      <c r="R314" s="342"/>
      <c r="S314" s="342">
        <v>3</v>
      </c>
      <c r="T314" s="342"/>
      <c r="U314" s="342" t="s">
        <v>26</v>
      </c>
      <c r="V314" s="342" t="s">
        <v>7855</v>
      </c>
      <c r="W314" s="347">
        <v>2</v>
      </c>
      <c r="X314" s="342">
        <v>2</v>
      </c>
      <c r="Y314" s="342">
        <v>1</v>
      </c>
      <c r="Z314" s="342"/>
      <c r="AA314" s="342"/>
      <c r="AB314" s="342"/>
      <c r="AC314" s="342"/>
      <c r="AD314" s="342">
        <f t="shared" si="5"/>
        <v>52</v>
      </c>
      <c r="AE314" s="342" t="s">
        <v>8184</v>
      </c>
      <c r="AF314" s="342">
        <v>25</v>
      </c>
      <c r="AG314" s="342" t="s">
        <v>8184</v>
      </c>
      <c r="AH314" s="342">
        <v>0</v>
      </c>
      <c r="AI314" s="342" t="s">
        <v>8149</v>
      </c>
      <c r="AJ314" s="342">
        <v>0</v>
      </c>
      <c r="AK314" s="342" t="s">
        <v>8185</v>
      </c>
      <c r="AL314" s="342">
        <v>52</v>
      </c>
      <c r="AM314" s="342" t="s">
        <v>8186</v>
      </c>
      <c r="AN314" s="342">
        <v>0</v>
      </c>
      <c r="AO314" s="342" t="s">
        <v>8187</v>
      </c>
      <c r="AP314" s="342">
        <v>0</v>
      </c>
      <c r="AQ314" s="347">
        <v>12</v>
      </c>
      <c r="AR314" s="342">
        <v>10</v>
      </c>
      <c r="AS314" s="353"/>
    </row>
    <row r="315" spans="1:45" ht="13.5" hidden="1" customHeight="1">
      <c r="A315" s="304">
        <v>310</v>
      </c>
      <c r="B315" s="342" t="s">
        <v>8180</v>
      </c>
      <c r="C315" s="343" t="s">
        <v>8188</v>
      </c>
      <c r="D315" s="342">
        <v>8151051</v>
      </c>
      <c r="E315" s="343" t="s">
        <v>1360</v>
      </c>
      <c r="F315" s="342" t="s">
        <v>8780</v>
      </c>
      <c r="G315" s="342" t="s">
        <v>8196</v>
      </c>
      <c r="H315" s="342"/>
      <c r="I315" s="342"/>
      <c r="J315" s="342">
        <v>1</v>
      </c>
      <c r="K315" s="349" t="s">
        <v>8781</v>
      </c>
      <c r="L315" s="345" t="s">
        <v>8782</v>
      </c>
      <c r="M315" s="346">
        <v>8227</v>
      </c>
      <c r="N315" s="351">
        <v>45813.638371898152</v>
      </c>
      <c r="O315" s="351"/>
      <c r="P315" s="342">
        <v>38</v>
      </c>
      <c r="Q315" s="342"/>
      <c r="R315" s="342"/>
      <c r="S315" s="342">
        <v>7</v>
      </c>
      <c r="T315" s="342"/>
      <c r="U315" s="357" t="s">
        <v>8198</v>
      </c>
      <c r="V315" s="342" t="s">
        <v>7855</v>
      </c>
      <c r="W315" s="347">
        <v>2</v>
      </c>
      <c r="X315" s="342">
        <v>2</v>
      </c>
      <c r="Y315" s="342">
        <v>1</v>
      </c>
      <c r="Z315" s="342"/>
      <c r="AA315" s="342"/>
      <c r="AB315" s="342"/>
      <c r="AC315" s="342"/>
      <c r="AD315" s="342">
        <f t="shared" si="5"/>
        <v>74</v>
      </c>
      <c r="AE315" s="342" t="s">
        <v>8184</v>
      </c>
      <c r="AF315" s="342">
        <v>14</v>
      </c>
      <c r="AG315" s="342" t="s">
        <v>8184</v>
      </c>
      <c r="AH315" s="342">
        <v>0</v>
      </c>
      <c r="AI315" s="342" t="s">
        <v>8149</v>
      </c>
      <c r="AJ315" s="342">
        <v>74</v>
      </c>
      <c r="AK315" s="342" t="s">
        <v>8185</v>
      </c>
      <c r="AL315" s="342">
        <v>0</v>
      </c>
      <c r="AM315" s="342" t="s">
        <v>8186</v>
      </c>
      <c r="AN315" s="342">
        <v>0</v>
      </c>
      <c r="AO315" s="342" t="s">
        <v>8187</v>
      </c>
      <c r="AP315" s="342">
        <v>0</v>
      </c>
      <c r="AQ315" s="347">
        <v>9</v>
      </c>
      <c r="AR315" s="342">
        <v>0</v>
      </c>
      <c r="AS315" s="350"/>
    </row>
    <row r="316" spans="1:45" ht="13.5" hidden="1" customHeight="1">
      <c r="A316" s="304">
        <v>311</v>
      </c>
      <c r="B316" s="342" t="s">
        <v>8180</v>
      </c>
      <c r="C316" s="343" t="s">
        <v>8188</v>
      </c>
      <c r="D316" s="342">
        <v>8291033</v>
      </c>
      <c r="E316" s="343" t="s">
        <v>1362</v>
      </c>
      <c r="F316" s="342"/>
      <c r="G316" s="342"/>
      <c r="H316" s="342"/>
      <c r="I316" s="342"/>
      <c r="J316" s="342">
        <v>1</v>
      </c>
      <c r="K316" s="349" t="s">
        <v>8783</v>
      </c>
      <c r="L316" s="345" t="s">
        <v>8784</v>
      </c>
      <c r="M316" s="346">
        <v>15797</v>
      </c>
      <c r="N316" s="342"/>
      <c r="O316" s="342"/>
      <c r="P316" s="342">
        <v>4</v>
      </c>
      <c r="Q316" s="342"/>
      <c r="R316" s="342"/>
      <c r="S316" s="342">
        <v>2</v>
      </c>
      <c r="T316" s="342"/>
      <c r="U316" s="342" t="s">
        <v>2353</v>
      </c>
      <c r="V316" s="342" t="s">
        <v>7855</v>
      </c>
      <c r="W316" s="347">
        <v>2</v>
      </c>
      <c r="X316" s="342">
        <v>2</v>
      </c>
      <c r="Y316" s="342">
        <v>1</v>
      </c>
      <c r="Z316" s="342"/>
      <c r="AA316" s="342"/>
      <c r="AB316" s="342"/>
      <c r="AC316" s="342"/>
      <c r="AD316" s="342">
        <f t="shared" si="5"/>
        <v>17</v>
      </c>
      <c r="AE316" s="342" t="s">
        <v>8184</v>
      </c>
      <c r="AF316" s="342">
        <v>0</v>
      </c>
      <c r="AG316" s="342" t="s">
        <v>8184</v>
      </c>
      <c r="AH316" s="342">
        <v>0</v>
      </c>
      <c r="AI316" s="342" t="s">
        <v>8149</v>
      </c>
      <c r="AJ316" s="342">
        <v>17</v>
      </c>
      <c r="AK316" s="342" t="s">
        <v>8185</v>
      </c>
      <c r="AL316" s="342">
        <v>0</v>
      </c>
      <c r="AM316" s="342" t="s">
        <v>8186</v>
      </c>
      <c r="AN316" s="342">
        <v>0</v>
      </c>
      <c r="AO316" s="342" t="s">
        <v>8187</v>
      </c>
      <c r="AP316" s="342">
        <v>0</v>
      </c>
      <c r="AQ316" s="347">
        <v>5</v>
      </c>
      <c r="AR316" s="342">
        <v>3</v>
      </c>
      <c r="AS316" s="353"/>
    </row>
    <row r="317" spans="1:45" ht="13.5" hidden="1" customHeight="1">
      <c r="A317" s="304">
        <v>312</v>
      </c>
      <c r="B317" s="342" t="s">
        <v>8180</v>
      </c>
      <c r="C317" s="343" t="s">
        <v>8188</v>
      </c>
      <c r="D317" s="342">
        <v>8201024</v>
      </c>
      <c r="E317" s="343" t="s">
        <v>1364</v>
      </c>
      <c r="F317" s="342"/>
      <c r="G317" s="342"/>
      <c r="H317" s="342"/>
      <c r="I317" s="342"/>
      <c r="J317" s="342">
        <v>1</v>
      </c>
      <c r="K317" s="349" t="s">
        <v>8785</v>
      </c>
      <c r="L317" s="345" t="s">
        <v>8786</v>
      </c>
      <c r="M317" s="346">
        <v>11125</v>
      </c>
      <c r="N317" s="342"/>
      <c r="O317" s="342"/>
      <c r="P317" s="342">
        <v>338</v>
      </c>
      <c r="Q317" s="342"/>
      <c r="R317" s="342"/>
      <c r="S317" s="342">
        <v>18</v>
      </c>
      <c r="T317" s="342"/>
      <c r="U317" s="342" t="s">
        <v>2353</v>
      </c>
      <c r="V317" s="357" t="s">
        <v>35</v>
      </c>
      <c r="W317" s="347">
        <v>3</v>
      </c>
      <c r="X317" s="342">
        <v>2</v>
      </c>
      <c r="Y317" s="342">
        <v>1</v>
      </c>
      <c r="Z317" s="342"/>
      <c r="AA317" s="342"/>
      <c r="AB317" s="342"/>
      <c r="AC317" s="342"/>
      <c r="AD317" s="342">
        <f t="shared" si="5"/>
        <v>231</v>
      </c>
      <c r="AE317" s="342" t="s">
        <v>8184</v>
      </c>
      <c r="AF317" s="342">
        <v>0</v>
      </c>
      <c r="AG317" s="342" t="s">
        <v>8184</v>
      </c>
      <c r="AH317" s="342">
        <v>0</v>
      </c>
      <c r="AI317" s="342" t="s">
        <v>8149</v>
      </c>
      <c r="AJ317" s="342">
        <v>231</v>
      </c>
      <c r="AK317" s="342" t="s">
        <v>8185</v>
      </c>
      <c r="AL317" s="342">
        <v>0</v>
      </c>
      <c r="AM317" s="342" t="s">
        <v>8186</v>
      </c>
      <c r="AN317" s="342">
        <v>0</v>
      </c>
      <c r="AO317" s="342" t="s">
        <v>8187</v>
      </c>
      <c r="AP317" s="342">
        <v>0</v>
      </c>
      <c r="AQ317" s="347">
        <v>9</v>
      </c>
      <c r="AR317" s="342">
        <v>2</v>
      </c>
      <c r="AS317" s="350"/>
    </row>
    <row r="318" spans="1:45" ht="13.5" hidden="1" customHeight="1">
      <c r="A318" s="304">
        <v>313</v>
      </c>
      <c r="B318" s="342" t="s">
        <v>8180</v>
      </c>
      <c r="C318" s="343" t="s">
        <v>8188</v>
      </c>
      <c r="D318" s="342">
        <v>8222043</v>
      </c>
      <c r="E318" s="343" t="s">
        <v>1366</v>
      </c>
      <c r="F318" s="342"/>
      <c r="G318" s="342"/>
      <c r="H318" s="342"/>
      <c r="I318" s="342"/>
      <c r="J318" s="342">
        <v>1</v>
      </c>
      <c r="K318" s="349" t="s">
        <v>8809</v>
      </c>
      <c r="L318" s="345" t="s">
        <v>8810</v>
      </c>
      <c r="M318" s="346">
        <v>20583</v>
      </c>
      <c r="N318" s="342"/>
      <c r="O318" s="342"/>
      <c r="P318" s="342">
        <v>548</v>
      </c>
      <c r="Q318" s="342"/>
      <c r="R318" s="342"/>
      <c r="S318" s="342">
        <v>25</v>
      </c>
      <c r="T318" s="342"/>
      <c r="U318" s="357" t="s">
        <v>8811</v>
      </c>
      <c r="V318" s="357" t="s">
        <v>35</v>
      </c>
      <c r="W318" s="347">
        <v>3</v>
      </c>
      <c r="X318" s="342">
        <v>2</v>
      </c>
      <c r="Y318" s="342">
        <v>1</v>
      </c>
      <c r="Z318" s="342"/>
      <c r="AA318" s="342"/>
      <c r="AB318" s="342"/>
      <c r="AC318" s="342"/>
      <c r="AD318" s="342">
        <f t="shared" si="5"/>
        <v>225</v>
      </c>
      <c r="AE318" s="342" t="s">
        <v>8184</v>
      </c>
      <c r="AF318" s="342">
        <v>0</v>
      </c>
      <c r="AG318" s="342" t="s">
        <v>8184</v>
      </c>
      <c r="AH318" s="342">
        <v>0</v>
      </c>
      <c r="AI318" s="342" t="s">
        <v>8149</v>
      </c>
      <c r="AJ318" s="342">
        <v>225</v>
      </c>
      <c r="AK318" s="342" t="s">
        <v>8185</v>
      </c>
      <c r="AL318" s="342">
        <v>0</v>
      </c>
      <c r="AM318" s="342" t="s">
        <v>8186</v>
      </c>
      <c r="AN318" s="342">
        <v>0</v>
      </c>
      <c r="AO318" s="342" t="s">
        <v>8187</v>
      </c>
      <c r="AP318" s="342">
        <v>0</v>
      </c>
      <c r="AQ318" s="347">
        <v>13</v>
      </c>
      <c r="AR318" s="342">
        <v>7</v>
      </c>
      <c r="AS318" s="350"/>
    </row>
    <row r="319" spans="1:45" ht="13.5" hidden="1" customHeight="1">
      <c r="A319" s="304">
        <v>314</v>
      </c>
      <c r="B319" s="342" t="s">
        <v>8180</v>
      </c>
      <c r="C319" s="343" t="s">
        <v>8188</v>
      </c>
      <c r="D319" s="342">
        <v>8222044</v>
      </c>
      <c r="E319" s="343" t="s">
        <v>1368</v>
      </c>
      <c r="F319" s="342"/>
      <c r="G319" s="342"/>
      <c r="H319" s="342"/>
      <c r="I319" s="342"/>
      <c r="J319" s="342">
        <v>1</v>
      </c>
      <c r="K319" s="349" t="s">
        <v>8861</v>
      </c>
      <c r="L319" s="345" t="s">
        <v>8862</v>
      </c>
      <c r="M319" s="346">
        <v>23468</v>
      </c>
      <c r="N319" s="342"/>
      <c r="O319" s="342"/>
      <c r="P319" s="342">
        <v>481</v>
      </c>
      <c r="Q319" s="342"/>
      <c r="R319" s="342"/>
      <c r="S319" s="342">
        <v>23</v>
      </c>
      <c r="T319" s="342"/>
      <c r="U319" s="357" t="s">
        <v>8203</v>
      </c>
      <c r="V319" s="357" t="s">
        <v>35</v>
      </c>
      <c r="W319" s="347">
        <v>3</v>
      </c>
      <c r="X319" s="342">
        <v>2</v>
      </c>
      <c r="Y319" s="342">
        <v>1</v>
      </c>
      <c r="Z319" s="342"/>
      <c r="AA319" s="342"/>
      <c r="AB319" s="342"/>
      <c r="AC319" s="342"/>
      <c r="AD319" s="342">
        <f t="shared" si="5"/>
        <v>284</v>
      </c>
      <c r="AE319" s="342" t="s">
        <v>8184</v>
      </c>
      <c r="AF319" s="342">
        <v>55</v>
      </c>
      <c r="AG319" s="342" t="s">
        <v>8184</v>
      </c>
      <c r="AH319" s="342">
        <v>0</v>
      </c>
      <c r="AI319" s="342" t="s">
        <v>8149</v>
      </c>
      <c r="AJ319" s="342">
        <v>254</v>
      </c>
      <c r="AK319" s="342" t="s">
        <v>8185</v>
      </c>
      <c r="AL319" s="342">
        <v>30</v>
      </c>
      <c r="AM319" s="342" t="s">
        <v>8186</v>
      </c>
      <c r="AN319" s="342">
        <v>0</v>
      </c>
      <c r="AO319" s="342" t="s">
        <v>8187</v>
      </c>
      <c r="AP319" s="342">
        <v>0</v>
      </c>
      <c r="AQ319" s="347">
        <v>2</v>
      </c>
      <c r="AR319" s="342">
        <v>0</v>
      </c>
      <c r="AS319" s="353"/>
    </row>
    <row r="320" spans="1:45" ht="13.5" hidden="1" customHeight="1">
      <c r="A320" s="304">
        <v>315</v>
      </c>
      <c r="B320" s="342" t="s">
        <v>8180</v>
      </c>
      <c r="C320" s="343" t="s">
        <v>8188</v>
      </c>
      <c r="D320" s="342">
        <v>8151052</v>
      </c>
      <c r="E320" s="343" t="s">
        <v>1370</v>
      </c>
      <c r="F320" s="342"/>
      <c r="G320" s="342"/>
      <c r="H320" s="342"/>
      <c r="I320" s="342"/>
      <c r="J320" s="342">
        <v>1</v>
      </c>
      <c r="K320" s="349" t="s">
        <v>8863</v>
      </c>
      <c r="L320" s="355" t="s">
        <v>8864</v>
      </c>
      <c r="M320" s="346">
        <v>20578</v>
      </c>
      <c r="N320" s="342"/>
      <c r="O320" s="342"/>
      <c r="P320" s="342">
        <v>806</v>
      </c>
      <c r="Q320" s="342"/>
      <c r="R320" s="342"/>
      <c r="S320" s="342">
        <v>27</v>
      </c>
      <c r="T320" s="342"/>
      <c r="U320" s="342" t="s">
        <v>26</v>
      </c>
      <c r="V320" s="342" t="s">
        <v>35</v>
      </c>
      <c r="W320" s="347">
        <v>3</v>
      </c>
      <c r="X320" s="342">
        <v>2</v>
      </c>
      <c r="Y320" s="342">
        <v>1</v>
      </c>
      <c r="Z320" s="342"/>
      <c r="AA320" s="342"/>
      <c r="AB320" s="342"/>
      <c r="AC320" s="342"/>
      <c r="AD320" s="342">
        <f t="shared" si="5"/>
        <v>712</v>
      </c>
      <c r="AE320" s="342" t="s">
        <v>8184</v>
      </c>
      <c r="AF320" s="342">
        <v>32</v>
      </c>
      <c r="AG320" s="342" t="s">
        <v>8184</v>
      </c>
      <c r="AH320" s="342">
        <v>0</v>
      </c>
      <c r="AI320" s="342" t="s">
        <v>8149</v>
      </c>
      <c r="AJ320" s="342">
        <v>30</v>
      </c>
      <c r="AK320" s="342" t="s">
        <v>8185</v>
      </c>
      <c r="AL320" s="342">
        <v>447</v>
      </c>
      <c r="AM320" s="342" t="s">
        <v>8186</v>
      </c>
      <c r="AN320" s="342">
        <v>0</v>
      </c>
      <c r="AO320" s="342" t="s">
        <v>8187</v>
      </c>
      <c r="AP320" s="342">
        <v>235</v>
      </c>
      <c r="AQ320" s="347">
        <v>14</v>
      </c>
      <c r="AR320" s="342">
        <v>6</v>
      </c>
      <c r="AS320" s="350"/>
    </row>
    <row r="321" spans="1:45" ht="13.5" hidden="1" customHeight="1">
      <c r="A321" s="304">
        <v>316</v>
      </c>
      <c r="B321" s="342" t="s">
        <v>8180</v>
      </c>
      <c r="C321" s="343" t="s">
        <v>8188</v>
      </c>
      <c r="D321" s="342">
        <v>8191012</v>
      </c>
      <c r="E321" s="343" t="s">
        <v>1372</v>
      </c>
      <c r="F321" s="342" t="s">
        <v>8865</v>
      </c>
      <c r="G321" s="342" t="s">
        <v>8196</v>
      </c>
      <c r="H321" s="342"/>
      <c r="I321" s="342"/>
      <c r="J321" s="342">
        <v>1</v>
      </c>
      <c r="K321" s="349" t="s">
        <v>8866</v>
      </c>
      <c r="L321" s="350" t="s">
        <v>8867</v>
      </c>
      <c r="M321" s="346">
        <v>20578</v>
      </c>
      <c r="N321" s="351">
        <v>45817.599007303244</v>
      </c>
      <c r="O321" s="351"/>
      <c r="P321" s="342">
        <v>535</v>
      </c>
      <c r="Q321" s="342"/>
      <c r="R321" s="342"/>
      <c r="S321" s="342">
        <v>18</v>
      </c>
      <c r="T321" s="342"/>
      <c r="U321" s="342" t="s">
        <v>26</v>
      </c>
      <c r="V321" s="342" t="s">
        <v>35</v>
      </c>
      <c r="W321" s="347">
        <v>3</v>
      </c>
      <c r="X321" s="342">
        <v>2</v>
      </c>
      <c r="Y321" s="342">
        <v>1</v>
      </c>
      <c r="Z321" s="342"/>
      <c r="AA321" s="342"/>
      <c r="AB321" s="342"/>
      <c r="AC321" s="342"/>
      <c r="AD321" s="342">
        <f t="shared" si="5"/>
        <v>387</v>
      </c>
      <c r="AE321" s="342" t="s">
        <v>8184</v>
      </c>
      <c r="AF321" s="342">
        <v>62</v>
      </c>
      <c r="AG321" s="342" t="s">
        <v>8184</v>
      </c>
      <c r="AH321" s="342">
        <v>0</v>
      </c>
      <c r="AI321" s="342" t="s">
        <v>8149</v>
      </c>
      <c r="AJ321" s="342">
        <v>208</v>
      </c>
      <c r="AK321" s="342" t="s">
        <v>8185</v>
      </c>
      <c r="AL321" s="342">
        <v>31</v>
      </c>
      <c r="AM321" s="342" t="s">
        <v>8186</v>
      </c>
      <c r="AN321" s="342">
        <v>0</v>
      </c>
      <c r="AO321" s="342" t="s">
        <v>8187</v>
      </c>
      <c r="AP321" s="342">
        <v>148</v>
      </c>
      <c r="AQ321" s="347">
        <v>6</v>
      </c>
      <c r="AR321" s="342">
        <v>18</v>
      </c>
      <c r="AS321" s="350"/>
    </row>
    <row r="322" spans="1:45" ht="13.5" hidden="1" customHeight="1">
      <c r="A322" s="304">
        <v>317</v>
      </c>
      <c r="B322" s="342" t="s">
        <v>8180</v>
      </c>
      <c r="C322" s="343" t="s">
        <v>8188</v>
      </c>
      <c r="D322" s="342">
        <v>8191039</v>
      </c>
      <c r="E322" s="343" t="s">
        <v>1374</v>
      </c>
      <c r="F322" s="342"/>
      <c r="G322" s="342"/>
      <c r="H322" s="342"/>
      <c r="I322" s="342"/>
      <c r="J322" s="342">
        <v>1</v>
      </c>
      <c r="K322" s="349" t="s">
        <v>8868</v>
      </c>
      <c r="L322" s="345" t="s">
        <v>8869</v>
      </c>
      <c r="M322" s="346">
        <v>17777</v>
      </c>
      <c r="N322" s="342"/>
      <c r="O322" s="342"/>
      <c r="P322" s="342">
        <v>161</v>
      </c>
      <c r="Q322" s="342"/>
      <c r="R322" s="342"/>
      <c r="S322" s="342">
        <v>11</v>
      </c>
      <c r="T322" s="342"/>
      <c r="U322" s="357" t="s">
        <v>8198</v>
      </c>
      <c r="V322" s="357" t="s">
        <v>8316</v>
      </c>
      <c r="W322" s="347">
        <v>2</v>
      </c>
      <c r="X322" s="342">
        <v>2</v>
      </c>
      <c r="Y322" s="342">
        <v>1</v>
      </c>
      <c r="Z322" s="342"/>
      <c r="AA322" s="342"/>
      <c r="AB322" s="342"/>
      <c r="AC322" s="342"/>
      <c r="AD322" s="342">
        <f t="shared" si="5"/>
        <v>239</v>
      </c>
      <c r="AE322" s="342" t="s">
        <v>8184</v>
      </c>
      <c r="AF322" s="342">
        <v>26</v>
      </c>
      <c r="AG322" s="342" t="s">
        <v>8184</v>
      </c>
      <c r="AH322" s="342">
        <v>0</v>
      </c>
      <c r="AI322" s="342" t="s">
        <v>8149</v>
      </c>
      <c r="AJ322" s="342">
        <v>239</v>
      </c>
      <c r="AK322" s="342" t="s">
        <v>8185</v>
      </c>
      <c r="AL322" s="342">
        <v>0</v>
      </c>
      <c r="AM322" s="342" t="s">
        <v>8186</v>
      </c>
      <c r="AN322" s="342">
        <v>0</v>
      </c>
      <c r="AO322" s="342" t="s">
        <v>8187</v>
      </c>
      <c r="AP322" s="342">
        <v>0</v>
      </c>
      <c r="AQ322" s="347">
        <v>76</v>
      </c>
      <c r="AR322" s="342">
        <v>26</v>
      </c>
      <c r="AS322" s="353"/>
    </row>
    <row r="323" spans="1:45" ht="13.5" hidden="1" customHeight="1">
      <c r="A323" s="304">
        <v>318</v>
      </c>
      <c r="B323" s="342" t="s">
        <v>8180</v>
      </c>
      <c r="C323" s="343" t="s">
        <v>8188</v>
      </c>
      <c r="D323" s="342">
        <v>8171034</v>
      </c>
      <c r="E323" s="343" t="s">
        <v>1376</v>
      </c>
      <c r="F323" s="342"/>
      <c r="G323" s="342"/>
      <c r="H323" s="342"/>
      <c r="I323" s="342"/>
      <c r="J323" s="342">
        <v>1</v>
      </c>
      <c r="K323" s="349" t="s">
        <v>8873</v>
      </c>
      <c r="L323" s="345" t="s">
        <v>8874</v>
      </c>
      <c r="M323" s="346">
        <v>20583</v>
      </c>
      <c r="N323" s="342"/>
      <c r="O323" s="342"/>
      <c r="P323" s="342">
        <v>625</v>
      </c>
      <c r="Q323" s="342"/>
      <c r="R323" s="342"/>
      <c r="S323" s="342">
        <v>30</v>
      </c>
      <c r="T323" s="342"/>
      <c r="U323" s="342" t="s">
        <v>26</v>
      </c>
      <c r="V323" s="357" t="s">
        <v>35</v>
      </c>
      <c r="W323" s="347">
        <v>3</v>
      </c>
      <c r="X323" s="342">
        <v>2</v>
      </c>
      <c r="Y323" s="342">
        <v>1</v>
      </c>
      <c r="Z323" s="342"/>
      <c r="AA323" s="342"/>
      <c r="AB323" s="342"/>
      <c r="AC323" s="342"/>
      <c r="AD323" s="342">
        <f t="shared" si="5"/>
        <v>402</v>
      </c>
      <c r="AE323" s="342" t="s">
        <v>8184</v>
      </c>
      <c r="AF323" s="342">
        <v>0</v>
      </c>
      <c r="AG323" s="342" t="s">
        <v>8184</v>
      </c>
      <c r="AH323" s="342">
        <v>0</v>
      </c>
      <c r="AI323" s="342" t="s">
        <v>8149</v>
      </c>
      <c r="AJ323" s="342">
        <v>372</v>
      </c>
      <c r="AK323" s="342" t="s">
        <v>8185</v>
      </c>
      <c r="AL323" s="342">
        <v>30</v>
      </c>
      <c r="AM323" s="342" t="s">
        <v>8186</v>
      </c>
      <c r="AN323" s="342">
        <v>0</v>
      </c>
      <c r="AO323" s="342" t="s">
        <v>8187</v>
      </c>
      <c r="AP323" s="342">
        <v>0</v>
      </c>
      <c r="AQ323" s="347">
        <v>2</v>
      </c>
      <c r="AR323" s="342">
        <v>4</v>
      </c>
      <c r="AS323" s="353"/>
    </row>
    <row r="324" spans="1:45" ht="13.5" hidden="1" customHeight="1">
      <c r="A324" s="304">
        <v>319</v>
      </c>
      <c r="B324" s="342" t="s">
        <v>8180</v>
      </c>
      <c r="C324" s="343" t="s">
        <v>8188</v>
      </c>
      <c r="D324" s="342">
        <v>8140057</v>
      </c>
      <c r="E324" s="343" t="s">
        <v>1378</v>
      </c>
      <c r="F324" s="342" t="s">
        <v>8882</v>
      </c>
      <c r="G324" s="342" t="s">
        <v>8196</v>
      </c>
      <c r="H324" s="342"/>
      <c r="I324" s="342"/>
      <c r="J324" s="342">
        <v>1</v>
      </c>
      <c r="K324" s="349" t="s">
        <v>8883</v>
      </c>
      <c r="L324" s="355" t="s">
        <v>8884</v>
      </c>
      <c r="M324" s="346">
        <v>26371</v>
      </c>
      <c r="N324" s="351">
        <v>45812.487103043983</v>
      </c>
      <c r="O324" s="351"/>
      <c r="P324" s="342">
        <v>376</v>
      </c>
      <c r="Q324" s="342"/>
      <c r="R324" s="342"/>
      <c r="S324" s="342">
        <v>15</v>
      </c>
      <c r="T324" s="342"/>
      <c r="U324" s="357" t="s">
        <v>8203</v>
      </c>
      <c r="V324" s="342" t="s">
        <v>7855</v>
      </c>
      <c r="W324" s="347">
        <v>2</v>
      </c>
      <c r="X324" s="342">
        <v>2</v>
      </c>
      <c r="Y324" s="342">
        <v>1</v>
      </c>
      <c r="Z324" s="342"/>
      <c r="AA324" s="342"/>
      <c r="AB324" s="342"/>
      <c r="AC324" s="342"/>
      <c r="AD324" s="342">
        <f t="shared" si="5"/>
        <v>159</v>
      </c>
      <c r="AE324" s="342" t="s">
        <v>8184</v>
      </c>
      <c r="AF324" s="342">
        <v>0</v>
      </c>
      <c r="AG324" s="342" t="s">
        <v>8184</v>
      </c>
      <c r="AH324" s="342">
        <v>0</v>
      </c>
      <c r="AI324" s="342" t="s">
        <v>8149</v>
      </c>
      <c r="AJ324" s="342">
        <v>90</v>
      </c>
      <c r="AK324" s="342" t="s">
        <v>8185</v>
      </c>
      <c r="AL324" s="342">
        <v>69</v>
      </c>
      <c r="AM324" s="342" t="s">
        <v>8186</v>
      </c>
      <c r="AN324" s="342">
        <v>0</v>
      </c>
      <c r="AO324" s="342" t="s">
        <v>8187</v>
      </c>
      <c r="AP324" s="342">
        <v>0</v>
      </c>
      <c r="AQ324" s="347">
        <v>0</v>
      </c>
      <c r="AR324" s="342">
        <v>9</v>
      </c>
      <c r="AS324" s="350"/>
    </row>
    <row r="325" spans="1:45" ht="13.5" hidden="1" customHeight="1">
      <c r="A325" s="304">
        <v>320</v>
      </c>
      <c r="B325" s="342" t="s">
        <v>8180</v>
      </c>
      <c r="C325" s="343" t="s">
        <v>8188</v>
      </c>
      <c r="D325" s="342">
        <v>8151013</v>
      </c>
      <c r="E325" s="343" t="s">
        <v>1380</v>
      </c>
      <c r="F325" s="342"/>
      <c r="G325" s="342"/>
      <c r="H325" s="342"/>
      <c r="I325" s="342"/>
      <c r="J325" s="342">
        <v>1</v>
      </c>
      <c r="K325" s="349" t="s">
        <v>8885</v>
      </c>
      <c r="L325" s="355" t="s">
        <v>8886</v>
      </c>
      <c r="M325" s="346">
        <v>30771</v>
      </c>
      <c r="N325" s="342"/>
      <c r="O325" s="342"/>
      <c r="P325" s="342">
        <v>313</v>
      </c>
      <c r="Q325" s="342"/>
      <c r="R325" s="342"/>
      <c r="S325" s="342">
        <v>18</v>
      </c>
      <c r="T325" s="342"/>
      <c r="U325" s="342" t="s">
        <v>26</v>
      </c>
      <c r="V325" s="342" t="s">
        <v>7855</v>
      </c>
      <c r="W325" s="347">
        <v>2</v>
      </c>
      <c r="X325" s="342">
        <v>2</v>
      </c>
      <c r="Y325" s="342">
        <v>1</v>
      </c>
      <c r="Z325" s="342"/>
      <c r="AA325" s="342"/>
      <c r="AB325" s="342"/>
      <c r="AC325" s="342"/>
      <c r="AD325" s="342">
        <f t="shared" si="5"/>
        <v>324</v>
      </c>
      <c r="AE325" s="342" t="s">
        <v>8184</v>
      </c>
      <c r="AF325" s="342">
        <v>0</v>
      </c>
      <c r="AG325" s="342" t="s">
        <v>8184</v>
      </c>
      <c r="AH325" s="342">
        <v>0</v>
      </c>
      <c r="AI325" s="342" t="s">
        <v>8149</v>
      </c>
      <c r="AJ325" s="342">
        <v>293</v>
      </c>
      <c r="AK325" s="342" t="s">
        <v>8185</v>
      </c>
      <c r="AL325" s="342">
        <v>0</v>
      </c>
      <c r="AM325" s="342" t="s">
        <v>8186</v>
      </c>
      <c r="AN325" s="342">
        <v>0</v>
      </c>
      <c r="AO325" s="342" t="s">
        <v>8187</v>
      </c>
      <c r="AP325" s="342">
        <v>31</v>
      </c>
      <c r="AQ325" s="347">
        <v>19</v>
      </c>
      <c r="AR325" s="342">
        <v>11</v>
      </c>
      <c r="AS325" s="353"/>
    </row>
    <row r="326" spans="1:45" ht="13.5" hidden="1" customHeight="1">
      <c r="A326" s="304">
        <v>321</v>
      </c>
      <c r="B326" s="342" t="s">
        <v>8180</v>
      </c>
      <c r="C326" s="343" t="s">
        <v>8188</v>
      </c>
      <c r="D326" s="342">
        <v>8151053</v>
      </c>
      <c r="E326" s="343" t="s">
        <v>1382</v>
      </c>
      <c r="F326" s="342" t="s">
        <v>8887</v>
      </c>
      <c r="G326" s="342" t="s">
        <v>8196</v>
      </c>
      <c r="H326" s="342"/>
      <c r="I326" s="342"/>
      <c r="J326" s="342">
        <v>1</v>
      </c>
      <c r="K326" s="349" t="s">
        <v>8888</v>
      </c>
      <c r="L326" s="345" t="s">
        <v>8889</v>
      </c>
      <c r="M326" s="346">
        <v>38047</v>
      </c>
      <c r="N326" s="351">
        <v>45812.341287511576</v>
      </c>
      <c r="O326" s="351"/>
      <c r="P326" s="342">
        <v>25</v>
      </c>
      <c r="Q326" s="342"/>
      <c r="R326" s="342"/>
      <c r="S326" s="342">
        <v>7</v>
      </c>
      <c r="T326" s="342"/>
      <c r="U326" s="342" t="s">
        <v>26</v>
      </c>
      <c r="V326" s="342" t="s">
        <v>7855</v>
      </c>
      <c r="W326" s="347">
        <v>2</v>
      </c>
      <c r="X326" s="342">
        <v>2</v>
      </c>
      <c r="Y326" s="342">
        <v>1</v>
      </c>
      <c r="Z326" s="342"/>
      <c r="AA326" s="342"/>
      <c r="AB326" s="342"/>
      <c r="AC326" s="342"/>
      <c r="AD326" s="342">
        <f t="shared" ref="AD326:AD389" si="6">SUM(AH326:AP326)</f>
        <v>23</v>
      </c>
      <c r="AE326" s="342" t="s">
        <v>8184</v>
      </c>
      <c r="AF326" s="342">
        <v>0</v>
      </c>
      <c r="AG326" s="342" t="s">
        <v>8184</v>
      </c>
      <c r="AH326" s="342">
        <v>0</v>
      </c>
      <c r="AI326" s="342" t="s">
        <v>8149</v>
      </c>
      <c r="AJ326" s="342">
        <v>23</v>
      </c>
      <c r="AK326" s="342" t="s">
        <v>8185</v>
      </c>
      <c r="AL326" s="342">
        <v>0</v>
      </c>
      <c r="AM326" s="342" t="s">
        <v>8186</v>
      </c>
      <c r="AN326" s="342">
        <v>0</v>
      </c>
      <c r="AO326" s="342" t="s">
        <v>8187</v>
      </c>
      <c r="AP326" s="342">
        <v>0</v>
      </c>
      <c r="AQ326" s="347">
        <v>7</v>
      </c>
      <c r="AR326" s="342">
        <v>16</v>
      </c>
      <c r="AS326" s="350"/>
    </row>
    <row r="327" spans="1:45" ht="13.5" hidden="1" customHeight="1">
      <c r="A327" s="304">
        <v>322</v>
      </c>
      <c r="B327" s="342" t="s">
        <v>8180</v>
      </c>
      <c r="C327" s="343" t="s">
        <v>8188</v>
      </c>
      <c r="D327" s="342">
        <v>8231008</v>
      </c>
      <c r="E327" s="343" t="s">
        <v>1384</v>
      </c>
      <c r="F327" s="342" t="s">
        <v>8890</v>
      </c>
      <c r="G327" s="342" t="s">
        <v>8196</v>
      </c>
      <c r="H327" s="342"/>
      <c r="I327" s="342"/>
      <c r="J327" s="342">
        <v>1</v>
      </c>
      <c r="K327" s="349" t="s">
        <v>8891</v>
      </c>
      <c r="L327" s="345" t="s">
        <v>8892</v>
      </c>
      <c r="M327" s="346">
        <v>39873</v>
      </c>
      <c r="N327" s="351">
        <v>45817.459347453703</v>
      </c>
      <c r="O327" s="351"/>
      <c r="P327" s="342">
        <v>634</v>
      </c>
      <c r="Q327" s="342"/>
      <c r="R327" s="342"/>
      <c r="S327" s="342">
        <v>29</v>
      </c>
      <c r="T327" s="342"/>
      <c r="U327" s="342" t="s">
        <v>26</v>
      </c>
      <c r="V327" s="357" t="s">
        <v>35</v>
      </c>
      <c r="W327" s="347">
        <v>3</v>
      </c>
      <c r="X327" s="342">
        <v>2</v>
      </c>
      <c r="Y327" s="342">
        <v>1</v>
      </c>
      <c r="Z327" s="342"/>
      <c r="AA327" s="342"/>
      <c r="AB327" s="342"/>
      <c r="AC327" s="342"/>
      <c r="AD327" s="342">
        <f t="shared" si="6"/>
        <v>385</v>
      </c>
      <c r="AE327" s="342" t="s">
        <v>8184</v>
      </c>
      <c r="AF327" s="342">
        <v>34</v>
      </c>
      <c r="AG327" s="342" t="s">
        <v>8184</v>
      </c>
      <c r="AH327" s="342">
        <v>0</v>
      </c>
      <c r="AI327" s="342" t="s">
        <v>8149</v>
      </c>
      <c r="AJ327" s="342">
        <v>295</v>
      </c>
      <c r="AK327" s="342" t="s">
        <v>8185</v>
      </c>
      <c r="AL327" s="342">
        <v>90</v>
      </c>
      <c r="AM327" s="342" t="s">
        <v>8186</v>
      </c>
      <c r="AN327" s="342">
        <v>0</v>
      </c>
      <c r="AO327" s="342" t="s">
        <v>8187</v>
      </c>
      <c r="AP327" s="342">
        <v>0</v>
      </c>
      <c r="AQ327" s="347">
        <v>3</v>
      </c>
      <c r="AR327" s="342">
        <v>1</v>
      </c>
      <c r="AS327" s="353"/>
    </row>
    <row r="328" spans="1:45" ht="13.5" hidden="1" customHeight="1">
      <c r="A328" s="304">
        <v>323</v>
      </c>
      <c r="B328" s="342" t="s">
        <v>8180</v>
      </c>
      <c r="C328" s="343" t="s">
        <v>8188</v>
      </c>
      <c r="D328" s="342">
        <v>8231030</v>
      </c>
      <c r="E328" s="343" t="s">
        <v>1386</v>
      </c>
      <c r="F328" s="342" t="s">
        <v>8893</v>
      </c>
      <c r="G328" s="342" t="s">
        <v>8196</v>
      </c>
      <c r="H328" s="342"/>
      <c r="I328" s="342"/>
      <c r="J328" s="342">
        <v>1</v>
      </c>
      <c r="K328" s="349" t="s">
        <v>8894</v>
      </c>
      <c r="L328" s="350" t="s">
        <v>8895</v>
      </c>
      <c r="M328" s="346">
        <v>38047</v>
      </c>
      <c r="N328" s="351">
        <v>45812.417845798613</v>
      </c>
      <c r="O328" s="351"/>
      <c r="P328" s="342">
        <v>47</v>
      </c>
      <c r="Q328" s="342"/>
      <c r="R328" s="342"/>
      <c r="S328" s="342">
        <v>3</v>
      </c>
      <c r="T328" s="342"/>
      <c r="U328" s="357" t="s">
        <v>8198</v>
      </c>
      <c r="V328" s="357" t="s">
        <v>8316</v>
      </c>
      <c r="W328" s="347">
        <v>2</v>
      </c>
      <c r="X328" s="342">
        <v>2</v>
      </c>
      <c r="Y328" s="342">
        <v>1</v>
      </c>
      <c r="Z328" s="342"/>
      <c r="AA328" s="342"/>
      <c r="AB328" s="342"/>
      <c r="AC328" s="342"/>
      <c r="AD328" s="342">
        <f t="shared" si="6"/>
        <v>93</v>
      </c>
      <c r="AE328" s="342" t="s">
        <v>8184</v>
      </c>
      <c r="AF328" s="342">
        <v>51</v>
      </c>
      <c r="AG328" s="342" t="s">
        <v>8184</v>
      </c>
      <c r="AH328" s="342">
        <v>0</v>
      </c>
      <c r="AI328" s="342" t="s">
        <v>8149</v>
      </c>
      <c r="AJ328" s="342">
        <v>93</v>
      </c>
      <c r="AK328" s="342" t="s">
        <v>8185</v>
      </c>
      <c r="AL328" s="342">
        <v>0</v>
      </c>
      <c r="AM328" s="342" t="s">
        <v>8186</v>
      </c>
      <c r="AN328" s="342">
        <v>0</v>
      </c>
      <c r="AO328" s="342" t="s">
        <v>8187</v>
      </c>
      <c r="AP328" s="342">
        <v>0</v>
      </c>
      <c r="AQ328" s="347">
        <v>9</v>
      </c>
      <c r="AR328" s="342">
        <v>4</v>
      </c>
      <c r="AS328" s="353"/>
    </row>
    <row r="329" spans="1:45" ht="13.5" hidden="1" customHeight="1">
      <c r="A329" s="304">
        <v>324</v>
      </c>
      <c r="B329" s="342" t="s">
        <v>8180</v>
      </c>
      <c r="C329" s="343" t="s">
        <v>8188</v>
      </c>
      <c r="D329" s="342">
        <v>8151104</v>
      </c>
      <c r="E329" s="343" t="s">
        <v>1388</v>
      </c>
      <c r="F329" s="342" t="s">
        <v>8896</v>
      </c>
      <c r="G329" s="342" t="s">
        <v>8196</v>
      </c>
      <c r="H329" s="342"/>
      <c r="I329" s="342"/>
      <c r="J329" s="342">
        <v>1</v>
      </c>
      <c r="K329" s="349" t="s">
        <v>8897</v>
      </c>
      <c r="L329" s="350" t="s">
        <v>8898</v>
      </c>
      <c r="M329" s="346">
        <v>34423</v>
      </c>
      <c r="N329" s="351">
        <v>45813.387340474539</v>
      </c>
      <c r="O329" s="351"/>
      <c r="P329" s="342">
        <v>471</v>
      </c>
      <c r="Q329" s="342"/>
      <c r="R329" s="342"/>
      <c r="S329" s="342">
        <v>19</v>
      </c>
      <c r="T329" s="342"/>
      <c r="U329" s="357" t="s">
        <v>8203</v>
      </c>
      <c r="V329" s="357" t="s">
        <v>35</v>
      </c>
      <c r="W329" s="347">
        <v>3</v>
      </c>
      <c r="X329" s="342">
        <v>2</v>
      </c>
      <c r="Y329" s="342">
        <v>1</v>
      </c>
      <c r="Z329" s="342"/>
      <c r="AA329" s="342"/>
      <c r="AB329" s="342"/>
      <c r="AC329" s="342"/>
      <c r="AD329" s="342">
        <f t="shared" si="6"/>
        <v>155</v>
      </c>
      <c r="AE329" s="342" t="s">
        <v>8184</v>
      </c>
      <c r="AF329" s="342">
        <v>0</v>
      </c>
      <c r="AG329" s="342" t="s">
        <v>8184</v>
      </c>
      <c r="AH329" s="342">
        <v>0</v>
      </c>
      <c r="AI329" s="342" t="s">
        <v>8149</v>
      </c>
      <c r="AJ329" s="342">
        <v>155</v>
      </c>
      <c r="AK329" s="342" t="s">
        <v>8185</v>
      </c>
      <c r="AL329" s="342">
        <v>0</v>
      </c>
      <c r="AM329" s="342" t="s">
        <v>8186</v>
      </c>
      <c r="AN329" s="342">
        <v>0</v>
      </c>
      <c r="AO329" s="342" t="s">
        <v>8187</v>
      </c>
      <c r="AP329" s="342">
        <v>0</v>
      </c>
      <c r="AQ329" s="347">
        <v>30</v>
      </c>
      <c r="AR329" s="342">
        <v>13</v>
      </c>
      <c r="AS329" s="353"/>
    </row>
    <row r="330" spans="1:45" ht="13.5" hidden="1" customHeight="1">
      <c r="A330" s="304">
        <v>325</v>
      </c>
      <c r="B330" s="342" t="s">
        <v>8180</v>
      </c>
      <c r="C330" s="343" t="s">
        <v>8188</v>
      </c>
      <c r="D330" s="342">
        <v>8281021</v>
      </c>
      <c r="E330" s="343" t="s">
        <v>1390</v>
      </c>
      <c r="F330" s="342" t="s">
        <v>8899</v>
      </c>
      <c r="G330" s="342" t="s">
        <v>8196</v>
      </c>
      <c r="H330" s="342"/>
      <c r="I330" s="342"/>
      <c r="J330" s="342">
        <v>1</v>
      </c>
      <c r="K330" s="349" t="s">
        <v>8900</v>
      </c>
      <c r="L330" s="345" t="s">
        <v>8901</v>
      </c>
      <c r="M330" s="346">
        <v>43160</v>
      </c>
      <c r="N330" s="351">
        <v>45812.512767060187</v>
      </c>
      <c r="O330" s="351"/>
      <c r="P330" s="342">
        <v>1135</v>
      </c>
      <c r="Q330" s="342"/>
      <c r="R330" s="342"/>
      <c r="S330" s="342">
        <v>49</v>
      </c>
      <c r="T330" s="342"/>
      <c r="U330" s="342" t="s">
        <v>26</v>
      </c>
      <c r="V330" s="357" t="s">
        <v>8319</v>
      </c>
      <c r="W330" s="347">
        <v>3</v>
      </c>
      <c r="X330" s="342">
        <v>2</v>
      </c>
      <c r="Y330" s="342">
        <v>1</v>
      </c>
      <c r="Z330" s="342"/>
      <c r="AA330" s="342"/>
      <c r="AB330" s="342"/>
      <c r="AC330" s="342"/>
      <c r="AD330" s="342">
        <f t="shared" si="6"/>
        <v>372</v>
      </c>
      <c r="AE330" s="342" t="s">
        <v>8184</v>
      </c>
      <c r="AF330" s="342">
        <v>0</v>
      </c>
      <c r="AG330" s="342" t="s">
        <v>8184</v>
      </c>
      <c r="AH330" s="342">
        <v>0</v>
      </c>
      <c r="AI330" s="342" t="s">
        <v>8149</v>
      </c>
      <c r="AJ330" s="342">
        <v>327</v>
      </c>
      <c r="AK330" s="342" t="s">
        <v>8185</v>
      </c>
      <c r="AL330" s="342">
        <v>0</v>
      </c>
      <c r="AM330" s="342" t="s">
        <v>8186</v>
      </c>
      <c r="AN330" s="342">
        <v>45</v>
      </c>
      <c r="AO330" s="342" t="s">
        <v>8187</v>
      </c>
      <c r="AP330" s="342">
        <v>0</v>
      </c>
      <c r="AQ330" s="347">
        <v>0</v>
      </c>
      <c r="AR330" s="342">
        <v>0</v>
      </c>
      <c r="AS330" s="353"/>
    </row>
    <row r="331" spans="1:45" ht="13.5" hidden="1" customHeight="1">
      <c r="A331" s="304">
        <v>326</v>
      </c>
      <c r="B331" s="342" t="s">
        <v>8180</v>
      </c>
      <c r="C331" s="343" t="s">
        <v>8188</v>
      </c>
      <c r="D331" s="342">
        <v>8231031</v>
      </c>
      <c r="E331" s="343" t="s">
        <v>1392</v>
      </c>
      <c r="F331" s="342" t="s">
        <v>8902</v>
      </c>
      <c r="G331" s="342" t="s">
        <v>8196</v>
      </c>
      <c r="H331" s="342"/>
      <c r="I331" s="342"/>
      <c r="J331" s="342">
        <v>1</v>
      </c>
      <c r="K331" s="349" t="s">
        <v>8903</v>
      </c>
      <c r="L331" s="350" t="s">
        <v>8904</v>
      </c>
      <c r="M331" s="346">
        <v>38047</v>
      </c>
      <c r="N331" s="351">
        <v>45817.417460219905</v>
      </c>
      <c r="O331" s="351"/>
      <c r="P331" s="342">
        <v>609</v>
      </c>
      <c r="Q331" s="342"/>
      <c r="R331" s="342"/>
      <c r="S331" s="342">
        <v>23</v>
      </c>
      <c r="T331" s="342"/>
      <c r="U331" s="342" t="s">
        <v>26</v>
      </c>
      <c r="V331" s="342" t="s">
        <v>35</v>
      </c>
      <c r="W331" s="347">
        <v>3</v>
      </c>
      <c r="X331" s="342">
        <v>2</v>
      </c>
      <c r="Y331" s="342">
        <v>1</v>
      </c>
      <c r="Z331" s="342"/>
      <c r="AA331" s="342"/>
      <c r="AB331" s="342"/>
      <c r="AC331" s="342"/>
      <c r="AD331" s="342">
        <f t="shared" si="6"/>
        <v>496</v>
      </c>
      <c r="AE331" s="342" t="s">
        <v>8184</v>
      </c>
      <c r="AF331" s="342">
        <v>0</v>
      </c>
      <c r="AG331" s="342" t="s">
        <v>8184</v>
      </c>
      <c r="AH331" s="342">
        <v>0</v>
      </c>
      <c r="AI331" s="342" t="s">
        <v>8149</v>
      </c>
      <c r="AJ331" s="342">
        <v>496</v>
      </c>
      <c r="AK331" s="342" t="s">
        <v>8185</v>
      </c>
      <c r="AL331" s="342">
        <v>0</v>
      </c>
      <c r="AM331" s="342" t="s">
        <v>8186</v>
      </c>
      <c r="AN331" s="342">
        <v>0</v>
      </c>
      <c r="AO331" s="342" t="s">
        <v>8187</v>
      </c>
      <c r="AP331" s="342">
        <v>0</v>
      </c>
      <c r="AQ331" s="347">
        <v>9</v>
      </c>
      <c r="AR331" s="342">
        <v>7</v>
      </c>
      <c r="AS331" s="353"/>
    </row>
    <row r="332" spans="1:45" ht="13.5" hidden="1" customHeight="1">
      <c r="A332" s="304">
        <v>327</v>
      </c>
      <c r="B332" s="342" t="s">
        <v>8180</v>
      </c>
      <c r="C332" s="343" t="s">
        <v>8188</v>
      </c>
      <c r="D332" s="342">
        <v>8181031</v>
      </c>
      <c r="E332" s="343" t="s">
        <v>1394</v>
      </c>
      <c r="F332" s="342" t="s">
        <v>8905</v>
      </c>
      <c r="G332" s="342" t="s">
        <v>8196</v>
      </c>
      <c r="H332" s="342"/>
      <c r="I332" s="342"/>
      <c r="J332" s="342">
        <v>1</v>
      </c>
      <c r="K332" s="349" t="s">
        <v>8906</v>
      </c>
      <c r="L332" s="345" t="s">
        <v>8907</v>
      </c>
      <c r="M332" s="346">
        <v>38047</v>
      </c>
      <c r="N332" s="351">
        <v>45813.490359374999</v>
      </c>
      <c r="O332" s="351"/>
      <c r="P332" s="342">
        <v>526</v>
      </c>
      <c r="Q332" s="342"/>
      <c r="R332" s="342"/>
      <c r="S332" s="342">
        <v>26</v>
      </c>
      <c r="T332" s="342"/>
      <c r="U332" s="342" t="s">
        <v>26</v>
      </c>
      <c r="V332" s="342" t="s">
        <v>35</v>
      </c>
      <c r="W332" s="347">
        <v>3</v>
      </c>
      <c r="X332" s="342">
        <v>2</v>
      </c>
      <c r="Y332" s="342">
        <v>1</v>
      </c>
      <c r="Z332" s="342"/>
      <c r="AA332" s="342"/>
      <c r="AB332" s="342"/>
      <c r="AC332" s="342"/>
      <c r="AD332" s="342">
        <f t="shared" si="6"/>
        <v>397</v>
      </c>
      <c r="AE332" s="342" t="s">
        <v>8184</v>
      </c>
      <c r="AF332" s="342">
        <v>30</v>
      </c>
      <c r="AG332" s="342" t="s">
        <v>8184</v>
      </c>
      <c r="AH332" s="342">
        <v>0</v>
      </c>
      <c r="AI332" s="342" t="s">
        <v>8149</v>
      </c>
      <c r="AJ332" s="342">
        <v>373</v>
      </c>
      <c r="AK332" s="342" t="s">
        <v>8185</v>
      </c>
      <c r="AL332" s="342">
        <v>0</v>
      </c>
      <c r="AM332" s="342" t="s">
        <v>8186</v>
      </c>
      <c r="AN332" s="342">
        <v>24</v>
      </c>
      <c r="AO332" s="342" t="s">
        <v>8187</v>
      </c>
      <c r="AP332" s="342">
        <v>0</v>
      </c>
      <c r="AQ332" s="347">
        <v>1</v>
      </c>
      <c r="AR332" s="342">
        <v>6</v>
      </c>
      <c r="AS332" s="353"/>
    </row>
    <row r="333" spans="1:45" ht="13.5" hidden="1" customHeight="1">
      <c r="A333" s="304">
        <v>328</v>
      </c>
      <c r="B333" s="342" t="s">
        <v>8180</v>
      </c>
      <c r="C333" s="343" t="s">
        <v>8188</v>
      </c>
      <c r="D333" s="342">
        <v>8181007</v>
      </c>
      <c r="E333" s="343" t="s">
        <v>1396</v>
      </c>
      <c r="F333" s="342"/>
      <c r="G333" s="342"/>
      <c r="H333" s="342"/>
      <c r="I333" s="342"/>
      <c r="J333" s="342">
        <v>1</v>
      </c>
      <c r="K333" s="349" t="s">
        <v>8908</v>
      </c>
      <c r="L333" s="350" t="s">
        <v>8909</v>
      </c>
      <c r="M333" s="346">
        <v>36296</v>
      </c>
      <c r="N333" s="342"/>
      <c r="O333" s="342"/>
      <c r="P333" s="342">
        <v>186</v>
      </c>
      <c r="Q333" s="342"/>
      <c r="R333" s="342"/>
      <c r="S333" s="342">
        <v>35</v>
      </c>
      <c r="T333" s="342"/>
      <c r="U333" s="342" t="s">
        <v>26</v>
      </c>
      <c r="V333" s="357" t="s">
        <v>8316</v>
      </c>
      <c r="W333" s="347">
        <v>2</v>
      </c>
      <c r="X333" s="342">
        <v>2</v>
      </c>
      <c r="Y333" s="342">
        <v>1</v>
      </c>
      <c r="Z333" s="342"/>
      <c r="AA333" s="342"/>
      <c r="AB333" s="342"/>
      <c r="AC333" s="342"/>
      <c r="AD333" s="342">
        <f t="shared" si="6"/>
        <v>125</v>
      </c>
      <c r="AE333" s="342" t="s">
        <v>8184</v>
      </c>
      <c r="AF333" s="342">
        <v>0</v>
      </c>
      <c r="AG333" s="342" t="s">
        <v>8184</v>
      </c>
      <c r="AH333" s="342">
        <v>0</v>
      </c>
      <c r="AI333" s="342" t="s">
        <v>8149</v>
      </c>
      <c r="AJ333" s="342">
        <v>125</v>
      </c>
      <c r="AK333" s="342" t="s">
        <v>8185</v>
      </c>
      <c r="AL333" s="342">
        <v>0</v>
      </c>
      <c r="AM333" s="342" t="s">
        <v>8186</v>
      </c>
      <c r="AN333" s="342">
        <v>0</v>
      </c>
      <c r="AO333" s="342" t="s">
        <v>8187</v>
      </c>
      <c r="AP333" s="342">
        <v>0</v>
      </c>
      <c r="AQ333" s="347">
        <v>0</v>
      </c>
      <c r="AR333" s="342">
        <v>15</v>
      </c>
      <c r="AS333" s="353"/>
    </row>
    <row r="334" spans="1:45" ht="13.5" hidden="1" customHeight="1">
      <c r="A334" s="304">
        <v>329</v>
      </c>
      <c r="B334" s="342" t="s">
        <v>8180</v>
      </c>
      <c r="C334" s="343" t="s">
        <v>8188</v>
      </c>
      <c r="D334" s="342">
        <v>8181032</v>
      </c>
      <c r="E334" s="343" t="s">
        <v>1398</v>
      </c>
      <c r="F334" s="342" t="s">
        <v>8910</v>
      </c>
      <c r="G334" s="342" t="s">
        <v>8196</v>
      </c>
      <c r="H334" s="342"/>
      <c r="I334" s="342"/>
      <c r="J334" s="342">
        <v>1</v>
      </c>
      <c r="K334" s="349" t="s">
        <v>8911</v>
      </c>
      <c r="L334" s="355" t="s">
        <v>8912</v>
      </c>
      <c r="M334" s="346">
        <v>20227</v>
      </c>
      <c r="N334" s="351">
        <v>45812.699000185181</v>
      </c>
      <c r="O334" s="351"/>
      <c r="P334" s="342">
        <v>826</v>
      </c>
      <c r="Q334" s="342"/>
      <c r="R334" s="342"/>
      <c r="S334" s="342">
        <v>31</v>
      </c>
      <c r="T334" s="342"/>
      <c r="U334" s="342" t="s">
        <v>26</v>
      </c>
      <c r="V334" s="357" t="s">
        <v>35</v>
      </c>
      <c r="W334" s="347">
        <v>3</v>
      </c>
      <c r="X334" s="342">
        <v>2</v>
      </c>
      <c r="Y334" s="342">
        <v>1</v>
      </c>
      <c r="Z334" s="342"/>
      <c r="AA334" s="342"/>
      <c r="AB334" s="342"/>
      <c r="AC334" s="342"/>
      <c r="AD334" s="342">
        <f t="shared" si="6"/>
        <v>598</v>
      </c>
      <c r="AE334" s="342" t="s">
        <v>8184</v>
      </c>
      <c r="AF334" s="342">
        <v>30</v>
      </c>
      <c r="AG334" s="342" t="s">
        <v>8184</v>
      </c>
      <c r="AH334" s="342">
        <v>0</v>
      </c>
      <c r="AI334" s="342" t="s">
        <v>8149</v>
      </c>
      <c r="AJ334" s="342">
        <v>598</v>
      </c>
      <c r="AK334" s="342" t="s">
        <v>8185</v>
      </c>
      <c r="AL334" s="342">
        <v>0</v>
      </c>
      <c r="AM334" s="342" t="s">
        <v>8186</v>
      </c>
      <c r="AN334" s="342">
        <v>0</v>
      </c>
      <c r="AO334" s="342" t="s">
        <v>8187</v>
      </c>
      <c r="AP334" s="342">
        <v>0</v>
      </c>
      <c r="AQ334" s="347">
        <v>15</v>
      </c>
      <c r="AR334" s="342">
        <v>11</v>
      </c>
      <c r="AS334" s="350"/>
    </row>
    <row r="335" spans="1:45" ht="13.5" hidden="1" customHeight="1">
      <c r="A335" s="304">
        <v>330</v>
      </c>
      <c r="B335" s="342" t="s">
        <v>8180</v>
      </c>
      <c r="C335" s="343" t="s">
        <v>8188</v>
      </c>
      <c r="D335" s="342">
        <v>8241025</v>
      </c>
      <c r="E335" s="343" t="s">
        <v>1400</v>
      </c>
      <c r="F335" s="342"/>
      <c r="G335" s="342"/>
      <c r="H335" s="342"/>
      <c r="I335" s="342"/>
      <c r="J335" s="342">
        <v>1</v>
      </c>
      <c r="K335" s="349" t="s">
        <v>8913</v>
      </c>
      <c r="L335" s="350" t="s">
        <v>8914</v>
      </c>
      <c r="M335" s="346">
        <v>17198</v>
      </c>
      <c r="N335" s="342"/>
      <c r="O335" s="342"/>
      <c r="P335" s="342">
        <v>835</v>
      </c>
      <c r="Q335" s="342"/>
      <c r="R335" s="342"/>
      <c r="S335" s="342">
        <v>31</v>
      </c>
      <c r="T335" s="342"/>
      <c r="U335" s="342" t="s">
        <v>26</v>
      </c>
      <c r="V335" s="342" t="s">
        <v>35</v>
      </c>
      <c r="W335" s="347">
        <v>3</v>
      </c>
      <c r="X335" s="342">
        <v>2</v>
      </c>
      <c r="Y335" s="342">
        <v>1</v>
      </c>
      <c r="Z335" s="342"/>
      <c r="AA335" s="342"/>
      <c r="AB335" s="342"/>
      <c r="AC335" s="342"/>
      <c r="AD335" s="342">
        <f t="shared" si="6"/>
        <v>248</v>
      </c>
      <c r="AE335" s="342" t="s">
        <v>8184</v>
      </c>
      <c r="AF335" s="342">
        <v>68</v>
      </c>
      <c r="AG335" s="342" t="s">
        <v>8184</v>
      </c>
      <c r="AH335" s="342">
        <v>0</v>
      </c>
      <c r="AI335" s="342" t="s">
        <v>8149</v>
      </c>
      <c r="AJ335" s="342">
        <v>186</v>
      </c>
      <c r="AK335" s="342" t="s">
        <v>8185</v>
      </c>
      <c r="AL335" s="342">
        <v>0</v>
      </c>
      <c r="AM335" s="342" t="s">
        <v>8186</v>
      </c>
      <c r="AN335" s="342">
        <v>0</v>
      </c>
      <c r="AO335" s="342" t="s">
        <v>8187</v>
      </c>
      <c r="AP335" s="342">
        <v>62</v>
      </c>
      <c r="AQ335" s="347">
        <v>8</v>
      </c>
      <c r="AR335" s="342">
        <v>1</v>
      </c>
      <c r="AS335" s="353"/>
    </row>
    <row r="336" spans="1:45" ht="13.5" hidden="1" customHeight="1">
      <c r="A336" s="304">
        <v>331</v>
      </c>
      <c r="B336" s="342" t="s">
        <v>8180</v>
      </c>
      <c r="C336" s="343" t="s">
        <v>8188</v>
      </c>
      <c r="D336" s="342">
        <v>8291007</v>
      </c>
      <c r="E336" s="343" t="s">
        <v>1402</v>
      </c>
      <c r="F336" s="342"/>
      <c r="G336" s="342"/>
      <c r="H336" s="342"/>
      <c r="I336" s="342"/>
      <c r="J336" s="342">
        <v>1</v>
      </c>
      <c r="K336" s="349" t="s">
        <v>8915</v>
      </c>
      <c r="L336" s="345" t="s">
        <v>8916</v>
      </c>
      <c r="M336" s="346">
        <v>39508</v>
      </c>
      <c r="N336" s="342"/>
      <c r="O336" s="342"/>
      <c r="P336" s="342">
        <v>752</v>
      </c>
      <c r="Q336" s="342"/>
      <c r="R336" s="342"/>
      <c r="S336" s="342">
        <v>34</v>
      </c>
      <c r="T336" s="342"/>
      <c r="U336" s="342" t="s">
        <v>26</v>
      </c>
      <c r="V336" s="342" t="s">
        <v>35</v>
      </c>
      <c r="W336" s="347">
        <v>3</v>
      </c>
      <c r="X336" s="342">
        <v>2</v>
      </c>
      <c r="Y336" s="342">
        <v>1</v>
      </c>
      <c r="Z336" s="342"/>
      <c r="AA336" s="342"/>
      <c r="AB336" s="342"/>
      <c r="AC336" s="342"/>
      <c r="AD336" s="342">
        <f t="shared" si="6"/>
        <v>525</v>
      </c>
      <c r="AE336" s="342" t="s">
        <v>8184</v>
      </c>
      <c r="AF336" s="342">
        <v>32</v>
      </c>
      <c r="AG336" s="342" t="s">
        <v>8184</v>
      </c>
      <c r="AH336" s="342">
        <v>0</v>
      </c>
      <c r="AI336" s="342" t="s">
        <v>8149</v>
      </c>
      <c r="AJ336" s="342">
        <v>525</v>
      </c>
      <c r="AK336" s="342" t="s">
        <v>8185</v>
      </c>
      <c r="AL336" s="342">
        <v>0</v>
      </c>
      <c r="AM336" s="342" t="s">
        <v>8186</v>
      </c>
      <c r="AN336" s="342">
        <v>0</v>
      </c>
      <c r="AO336" s="342" t="s">
        <v>8187</v>
      </c>
      <c r="AP336" s="342">
        <v>0</v>
      </c>
      <c r="AQ336" s="347">
        <v>0</v>
      </c>
      <c r="AR336" s="342">
        <v>3</v>
      </c>
      <c r="AS336" s="350"/>
    </row>
    <row r="337" spans="1:45" ht="13.5" hidden="1" customHeight="1">
      <c r="A337" s="304">
        <v>332</v>
      </c>
      <c r="B337" s="342" t="s">
        <v>8180</v>
      </c>
      <c r="C337" s="343" t="s">
        <v>8188</v>
      </c>
      <c r="D337" s="342">
        <v>8291034</v>
      </c>
      <c r="E337" s="343" t="s">
        <v>1404</v>
      </c>
      <c r="F337" s="342" t="s">
        <v>8917</v>
      </c>
      <c r="G337" s="342" t="s">
        <v>8196</v>
      </c>
      <c r="H337" s="342"/>
      <c r="I337" s="342"/>
      <c r="J337" s="342">
        <v>1</v>
      </c>
      <c r="K337" s="349" t="s">
        <v>8918</v>
      </c>
      <c r="L337" s="355" t="s">
        <v>8919</v>
      </c>
      <c r="M337" s="346">
        <v>15816</v>
      </c>
      <c r="N337" s="351">
        <v>45817.508667094909</v>
      </c>
      <c r="O337" s="351"/>
      <c r="P337" s="342">
        <v>835</v>
      </c>
      <c r="Q337" s="342"/>
      <c r="R337" s="342"/>
      <c r="S337" s="342">
        <v>37</v>
      </c>
      <c r="T337" s="342"/>
      <c r="U337" s="342" t="s">
        <v>26</v>
      </c>
      <c r="V337" s="342" t="s">
        <v>35</v>
      </c>
      <c r="W337" s="347">
        <v>3</v>
      </c>
      <c r="X337" s="342">
        <v>2</v>
      </c>
      <c r="Y337" s="342">
        <v>1</v>
      </c>
      <c r="Z337" s="342"/>
      <c r="AA337" s="342"/>
      <c r="AB337" s="342"/>
      <c r="AC337" s="342"/>
      <c r="AD337" s="342">
        <f t="shared" si="6"/>
        <v>588</v>
      </c>
      <c r="AE337" s="342" t="s">
        <v>8184</v>
      </c>
      <c r="AF337" s="342">
        <v>0</v>
      </c>
      <c r="AG337" s="342" t="s">
        <v>8184</v>
      </c>
      <c r="AH337" s="342">
        <v>0</v>
      </c>
      <c r="AI337" s="342" t="s">
        <v>8149</v>
      </c>
      <c r="AJ337" s="342">
        <v>300</v>
      </c>
      <c r="AK337" s="342" t="s">
        <v>8185</v>
      </c>
      <c r="AL337" s="342">
        <v>288</v>
      </c>
      <c r="AM337" s="342" t="s">
        <v>8186</v>
      </c>
      <c r="AN337" s="342">
        <v>0</v>
      </c>
      <c r="AO337" s="342" t="s">
        <v>8187</v>
      </c>
      <c r="AP337" s="342">
        <v>0</v>
      </c>
      <c r="AQ337" s="347">
        <v>9</v>
      </c>
      <c r="AR337" s="342">
        <v>7</v>
      </c>
      <c r="AS337" s="350"/>
    </row>
    <row r="338" spans="1:45" ht="13.5" hidden="1" customHeight="1">
      <c r="A338" s="304">
        <v>333</v>
      </c>
      <c r="B338" s="342" t="s">
        <v>8180</v>
      </c>
      <c r="C338" s="343" t="s">
        <v>8188</v>
      </c>
      <c r="D338" s="342">
        <v>8241026</v>
      </c>
      <c r="E338" s="343" t="s">
        <v>1406</v>
      </c>
      <c r="F338" s="342" t="s">
        <v>8920</v>
      </c>
      <c r="G338" s="342" t="s">
        <v>8196</v>
      </c>
      <c r="H338" s="342"/>
      <c r="I338" s="342"/>
      <c r="J338" s="342">
        <v>1</v>
      </c>
      <c r="K338" s="349" t="s">
        <v>8921</v>
      </c>
      <c r="L338" s="350" t="s">
        <v>8922</v>
      </c>
      <c r="M338" s="346">
        <v>17152</v>
      </c>
      <c r="N338" s="351">
        <v>45820.400991168979</v>
      </c>
      <c r="O338" s="351"/>
      <c r="P338" s="342">
        <v>821</v>
      </c>
      <c r="Q338" s="342"/>
      <c r="R338" s="342"/>
      <c r="S338" s="342">
        <v>32</v>
      </c>
      <c r="T338" s="342"/>
      <c r="U338" s="342" t="s">
        <v>26</v>
      </c>
      <c r="V338" s="342" t="s">
        <v>35</v>
      </c>
      <c r="W338" s="347">
        <v>3</v>
      </c>
      <c r="X338" s="342">
        <v>2</v>
      </c>
      <c r="Y338" s="342">
        <v>1</v>
      </c>
      <c r="Z338" s="342"/>
      <c r="AA338" s="342"/>
      <c r="AB338" s="342"/>
      <c r="AC338" s="342"/>
      <c r="AD338" s="342">
        <f t="shared" si="6"/>
        <v>717</v>
      </c>
      <c r="AE338" s="342" t="s">
        <v>8184</v>
      </c>
      <c r="AF338" s="342">
        <v>0</v>
      </c>
      <c r="AG338" s="342" t="s">
        <v>8184</v>
      </c>
      <c r="AH338" s="342">
        <v>0</v>
      </c>
      <c r="AI338" s="342" t="s">
        <v>8149</v>
      </c>
      <c r="AJ338" s="342">
        <v>717</v>
      </c>
      <c r="AK338" s="342" t="s">
        <v>8185</v>
      </c>
      <c r="AL338" s="342">
        <v>0</v>
      </c>
      <c r="AM338" s="342" t="s">
        <v>8186</v>
      </c>
      <c r="AN338" s="342">
        <v>0</v>
      </c>
      <c r="AO338" s="342" t="s">
        <v>8187</v>
      </c>
      <c r="AP338" s="342">
        <v>0</v>
      </c>
      <c r="AQ338" s="347">
        <v>9</v>
      </c>
      <c r="AR338" s="342">
        <v>3</v>
      </c>
      <c r="AS338" s="353"/>
    </row>
    <row r="339" spans="1:45" ht="13.5" hidden="1" customHeight="1">
      <c r="A339" s="304">
        <v>334</v>
      </c>
      <c r="B339" s="342" t="s">
        <v>8180</v>
      </c>
      <c r="C339" s="343" t="s">
        <v>8188</v>
      </c>
      <c r="D339" s="342">
        <v>8140093</v>
      </c>
      <c r="E339" s="343" t="s">
        <v>1408</v>
      </c>
      <c r="F339" s="342" t="s">
        <v>8923</v>
      </c>
      <c r="G339" s="342" t="s">
        <v>8196</v>
      </c>
      <c r="H339" s="342"/>
      <c r="I339" s="342"/>
      <c r="J339" s="342">
        <v>1</v>
      </c>
      <c r="K339" s="349" t="s">
        <v>8924</v>
      </c>
      <c r="L339" s="345" t="s">
        <v>8925</v>
      </c>
      <c r="M339" s="346">
        <v>4262</v>
      </c>
      <c r="N339" s="351">
        <v>45812.621335902775</v>
      </c>
      <c r="O339" s="351"/>
      <c r="P339" s="342">
        <v>283</v>
      </c>
      <c r="Q339" s="342"/>
      <c r="R339" s="342"/>
      <c r="S339" s="342">
        <v>16</v>
      </c>
      <c r="T339" s="342"/>
      <c r="U339" s="357" t="s">
        <v>8198</v>
      </c>
      <c r="V339" s="357" t="s">
        <v>8316</v>
      </c>
      <c r="W339" s="347">
        <v>2</v>
      </c>
      <c r="X339" s="342">
        <v>2</v>
      </c>
      <c r="Y339" s="342">
        <v>1</v>
      </c>
      <c r="Z339" s="342"/>
      <c r="AA339" s="342"/>
      <c r="AB339" s="342"/>
      <c r="AC339" s="342"/>
      <c r="AD339" s="342">
        <f t="shared" si="6"/>
        <v>211</v>
      </c>
      <c r="AE339" s="342" t="s">
        <v>8184</v>
      </c>
      <c r="AF339" s="342">
        <v>31</v>
      </c>
      <c r="AG339" s="342" t="s">
        <v>8184</v>
      </c>
      <c r="AH339" s="342">
        <v>0</v>
      </c>
      <c r="AI339" s="342" t="s">
        <v>8149</v>
      </c>
      <c r="AJ339" s="342">
        <v>180</v>
      </c>
      <c r="AK339" s="342" t="s">
        <v>8185</v>
      </c>
      <c r="AL339" s="342">
        <v>0</v>
      </c>
      <c r="AM339" s="342" t="s">
        <v>8186</v>
      </c>
      <c r="AN339" s="342">
        <v>0</v>
      </c>
      <c r="AO339" s="342" t="s">
        <v>8187</v>
      </c>
      <c r="AP339" s="342">
        <v>31</v>
      </c>
      <c r="AQ339" s="347">
        <v>18</v>
      </c>
      <c r="AR339" s="342">
        <v>17</v>
      </c>
      <c r="AS339" s="353"/>
    </row>
    <row r="340" spans="1:45" ht="13.5" hidden="1" customHeight="1">
      <c r="A340" s="304">
        <v>335</v>
      </c>
      <c r="B340" s="342" t="s">
        <v>8180</v>
      </c>
      <c r="C340" s="343" t="s">
        <v>8188</v>
      </c>
      <c r="D340" s="342">
        <v>8291014</v>
      </c>
      <c r="E340" s="343" t="s">
        <v>1410</v>
      </c>
      <c r="F340" s="342" t="s">
        <v>8930</v>
      </c>
      <c r="G340" s="342" t="s">
        <v>8196</v>
      </c>
      <c r="H340" s="342"/>
      <c r="I340" s="342"/>
      <c r="J340" s="342">
        <v>1</v>
      </c>
      <c r="K340" s="349" t="s">
        <v>8931</v>
      </c>
      <c r="L340" s="355" t="s">
        <v>8932</v>
      </c>
      <c r="M340" s="346">
        <v>27187</v>
      </c>
      <c r="N340" s="351">
        <v>45812.406475127311</v>
      </c>
      <c r="O340" s="351"/>
      <c r="P340" s="342">
        <v>505</v>
      </c>
      <c r="Q340" s="342"/>
      <c r="R340" s="342"/>
      <c r="S340" s="342">
        <v>18</v>
      </c>
      <c r="T340" s="342"/>
      <c r="U340" s="342" t="s">
        <v>26</v>
      </c>
      <c r="V340" s="342" t="s">
        <v>7855</v>
      </c>
      <c r="W340" s="347">
        <v>2</v>
      </c>
      <c r="X340" s="342">
        <v>2</v>
      </c>
      <c r="Y340" s="342">
        <v>1</v>
      </c>
      <c r="Z340" s="342"/>
      <c r="AA340" s="342"/>
      <c r="AB340" s="342"/>
      <c r="AC340" s="342"/>
      <c r="AD340" s="342">
        <f t="shared" si="6"/>
        <v>415</v>
      </c>
      <c r="AE340" s="342" t="s">
        <v>8184</v>
      </c>
      <c r="AF340" s="342">
        <v>32</v>
      </c>
      <c r="AG340" s="342" t="s">
        <v>8184</v>
      </c>
      <c r="AH340" s="342">
        <v>0</v>
      </c>
      <c r="AI340" s="342" t="s">
        <v>8149</v>
      </c>
      <c r="AJ340" s="342">
        <v>284</v>
      </c>
      <c r="AK340" s="342" t="s">
        <v>8185</v>
      </c>
      <c r="AL340" s="342">
        <v>131</v>
      </c>
      <c r="AM340" s="342" t="s">
        <v>8186</v>
      </c>
      <c r="AN340" s="342">
        <v>0</v>
      </c>
      <c r="AO340" s="342" t="s">
        <v>8187</v>
      </c>
      <c r="AP340" s="342">
        <v>0</v>
      </c>
      <c r="AQ340" s="347">
        <v>37</v>
      </c>
      <c r="AR340" s="342">
        <v>32</v>
      </c>
      <c r="AS340" s="350"/>
    </row>
    <row r="341" spans="1:45" ht="13.5" hidden="1" customHeight="1">
      <c r="A341" s="304">
        <v>336</v>
      </c>
      <c r="B341" s="342" t="s">
        <v>8180</v>
      </c>
      <c r="C341" s="343" t="s">
        <v>8188</v>
      </c>
      <c r="D341" s="342">
        <v>8291035</v>
      </c>
      <c r="E341" s="343" t="s">
        <v>1412</v>
      </c>
      <c r="F341" s="342"/>
      <c r="G341" s="342"/>
      <c r="H341" s="342"/>
      <c r="I341" s="342"/>
      <c r="J341" s="342">
        <v>1</v>
      </c>
      <c r="K341" s="349" t="s">
        <v>8933</v>
      </c>
      <c r="L341" s="350" t="s">
        <v>8934</v>
      </c>
      <c r="M341" s="346">
        <v>24534</v>
      </c>
      <c r="N341" s="342"/>
      <c r="O341" s="342"/>
      <c r="P341" s="342">
        <v>240</v>
      </c>
      <c r="Q341" s="342"/>
      <c r="R341" s="342"/>
      <c r="S341" s="342">
        <v>9</v>
      </c>
      <c r="T341" s="342"/>
      <c r="U341" s="342" t="s">
        <v>26</v>
      </c>
      <c r="V341" s="342" t="s">
        <v>7855</v>
      </c>
      <c r="W341" s="347">
        <v>2</v>
      </c>
      <c r="X341" s="342">
        <v>2</v>
      </c>
      <c r="Y341" s="342">
        <v>1</v>
      </c>
      <c r="Z341" s="342"/>
      <c r="AA341" s="342"/>
      <c r="AB341" s="342"/>
      <c r="AC341" s="342"/>
      <c r="AD341" s="342">
        <f t="shared" si="6"/>
        <v>249</v>
      </c>
      <c r="AE341" s="342" t="s">
        <v>8184</v>
      </c>
      <c r="AF341" s="342">
        <v>31</v>
      </c>
      <c r="AG341" s="342" t="s">
        <v>8184</v>
      </c>
      <c r="AH341" s="342">
        <v>0</v>
      </c>
      <c r="AI341" s="342" t="s">
        <v>8149</v>
      </c>
      <c r="AJ341" s="342">
        <v>249</v>
      </c>
      <c r="AK341" s="342" t="s">
        <v>8185</v>
      </c>
      <c r="AL341" s="342">
        <v>0</v>
      </c>
      <c r="AM341" s="342" t="s">
        <v>8186</v>
      </c>
      <c r="AN341" s="342">
        <v>0</v>
      </c>
      <c r="AO341" s="342" t="s">
        <v>8187</v>
      </c>
      <c r="AP341" s="342">
        <v>0</v>
      </c>
      <c r="AQ341" s="347">
        <v>2</v>
      </c>
      <c r="AR341" s="342">
        <v>6</v>
      </c>
      <c r="AS341" s="353"/>
    </row>
    <row r="342" spans="1:45" ht="13.5" hidden="1" customHeight="1">
      <c r="A342" s="304">
        <v>337</v>
      </c>
      <c r="B342" s="342" t="s">
        <v>8180</v>
      </c>
      <c r="C342" s="343" t="s">
        <v>8188</v>
      </c>
      <c r="D342" s="342">
        <v>8281022</v>
      </c>
      <c r="E342" s="343" t="s">
        <v>1414</v>
      </c>
      <c r="F342" s="342"/>
      <c r="G342" s="342"/>
      <c r="H342" s="342"/>
      <c r="I342" s="342"/>
      <c r="J342" s="342">
        <v>1</v>
      </c>
      <c r="K342" s="349" t="s">
        <v>9011</v>
      </c>
      <c r="L342" s="350" t="s">
        <v>9012</v>
      </c>
      <c r="M342" s="346">
        <v>26002</v>
      </c>
      <c r="N342" s="342"/>
      <c r="O342" s="342"/>
      <c r="P342" s="342">
        <v>569</v>
      </c>
      <c r="Q342" s="342"/>
      <c r="R342" s="342"/>
      <c r="S342" s="342">
        <v>24</v>
      </c>
      <c r="T342" s="342"/>
      <c r="U342" s="357" t="s">
        <v>8198</v>
      </c>
      <c r="V342" s="357" t="s">
        <v>35</v>
      </c>
      <c r="W342" s="347">
        <v>3</v>
      </c>
      <c r="X342" s="342">
        <v>2</v>
      </c>
      <c r="Y342" s="342">
        <v>1</v>
      </c>
      <c r="Z342" s="342"/>
      <c r="AA342" s="342"/>
      <c r="AB342" s="342"/>
      <c r="AC342" s="342"/>
      <c r="AD342" s="342">
        <f t="shared" si="6"/>
        <v>436</v>
      </c>
      <c r="AE342" s="342" t="s">
        <v>8184</v>
      </c>
      <c r="AF342" s="342">
        <v>62</v>
      </c>
      <c r="AG342" s="342" t="s">
        <v>8184</v>
      </c>
      <c r="AH342" s="342">
        <v>0</v>
      </c>
      <c r="AI342" s="342" t="s">
        <v>8149</v>
      </c>
      <c r="AJ342" s="342">
        <v>436</v>
      </c>
      <c r="AK342" s="342" t="s">
        <v>8185</v>
      </c>
      <c r="AL342" s="342">
        <v>0</v>
      </c>
      <c r="AM342" s="342" t="s">
        <v>8186</v>
      </c>
      <c r="AN342" s="342">
        <v>0</v>
      </c>
      <c r="AO342" s="342" t="s">
        <v>8187</v>
      </c>
      <c r="AP342" s="342">
        <v>0</v>
      </c>
      <c r="AQ342" s="347">
        <v>0</v>
      </c>
      <c r="AR342" s="342">
        <v>3</v>
      </c>
      <c r="AS342" s="353"/>
    </row>
    <row r="343" spans="1:45" ht="13.5" hidden="1" customHeight="1">
      <c r="A343" s="304">
        <v>338</v>
      </c>
      <c r="B343" s="342" t="s">
        <v>8180</v>
      </c>
      <c r="C343" s="343" t="s">
        <v>8188</v>
      </c>
      <c r="D343" s="342">
        <v>8171035</v>
      </c>
      <c r="E343" s="343" t="s">
        <v>1416</v>
      </c>
      <c r="F343" s="342"/>
      <c r="G343" s="342"/>
      <c r="H343" s="342"/>
      <c r="I343" s="342"/>
      <c r="J343" s="342">
        <v>1</v>
      </c>
      <c r="K343" s="349" t="s">
        <v>9013</v>
      </c>
      <c r="L343" s="345" t="s">
        <v>9014</v>
      </c>
      <c r="M343" s="346">
        <v>11567</v>
      </c>
      <c r="N343" s="342"/>
      <c r="O343" s="342"/>
      <c r="P343" s="342">
        <v>1423</v>
      </c>
      <c r="Q343" s="342"/>
      <c r="R343" s="342"/>
      <c r="S343" s="342">
        <v>66</v>
      </c>
      <c r="T343" s="342"/>
      <c r="U343" s="357" t="s">
        <v>8203</v>
      </c>
      <c r="V343" s="357" t="s">
        <v>8319</v>
      </c>
      <c r="W343" s="347">
        <v>3</v>
      </c>
      <c r="X343" s="342">
        <v>2</v>
      </c>
      <c r="Y343" s="342">
        <v>1</v>
      </c>
      <c r="Z343" s="342"/>
      <c r="AA343" s="342"/>
      <c r="AB343" s="342"/>
      <c r="AC343" s="342"/>
      <c r="AD343" s="342">
        <f t="shared" si="6"/>
        <v>794</v>
      </c>
      <c r="AE343" s="342" t="s">
        <v>8184</v>
      </c>
      <c r="AF343" s="342">
        <v>22</v>
      </c>
      <c r="AG343" s="342" t="s">
        <v>8184</v>
      </c>
      <c r="AH343" s="342">
        <v>0</v>
      </c>
      <c r="AI343" s="342" t="s">
        <v>8149</v>
      </c>
      <c r="AJ343" s="342">
        <v>650</v>
      </c>
      <c r="AK343" s="342" t="s">
        <v>8185</v>
      </c>
      <c r="AL343" s="342">
        <v>0</v>
      </c>
      <c r="AM343" s="342" t="s">
        <v>8186</v>
      </c>
      <c r="AN343" s="342">
        <v>72</v>
      </c>
      <c r="AO343" s="342" t="s">
        <v>8187</v>
      </c>
      <c r="AP343" s="342">
        <v>72</v>
      </c>
      <c r="AQ343" s="347">
        <v>7</v>
      </c>
      <c r="AR343" s="342">
        <v>6</v>
      </c>
      <c r="AS343" s="350"/>
    </row>
    <row r="344" spans="1:45" ht="13.5" hidden="1" customHeight="1">
      <c r="A344" s="304">
        <v>339</v>
      </c>
      <c r="B344" s="342" t="s">
        <v>8180</v>
      </c>
      <c r="C344" s="343" t="s">
        <v>8188</v>
      </c>
      <c r="D344" s="342">
        <v>8271025</v>
      </c>
      <c r="E344" s="343" t="s">
        <v>1418</v>
      </c>
      <c r="F344" s="342" t="s">
        <v>9239</v>
      </c>
      <c r="G344" s="342" t="s">
        <v>8196</v>
      </c>
      <c r="H344" s="342"/>
      <c r="I344" s="342"/>
      <c r="J344" s="342">
        <v>1</v>
      </c>
      <c r="K344" s="349" t="s">
        <v>9240</v>
      </c>
      <c r="L344" s="345" t="s">
        <v>9241</v>
      </c>
      <c r="M344" s="346">
        <v>18171</v>
      </c>
      <c r="N344" s="351">
        <v>45812.410365821765</v>
      </c>
      <c r="O344" s="351"/>
      <c r="P344" s="342">
        <v>102</v>
      </c>
      <c r="Q344" s="342"/>
      <c r="R344" s="342"/>
      <c r="S344" s="342">
        <v>7</v>
      </c>
      <c r="T344" s="342"/>
      <c r="U344" s="342" t="s">
        <v>2353</v>
      </c>
      <c r="V344" s="342" t="s">
        <v>7855</v>
      </c>
      <c r="W344" s="347">
        <v>2</v>
      </c>
      <c r="X344" s="342">
        <v>2</v>
      </c>
      <c r="Y344" s="342">
        <v>1</v>
      </c>
      <c r="Z344" s="342"/>
      <c r="AA344" s="342"/>
      <c r="AB344" s="342"/>
      <c r="AC344" s="342"/>
      <c r="AD344" s="342">
        <f t="shared" si="6"/>
        <v>63</v>
      </c>
      <c r="AE344" s="342" t="s">
        <v>8184</v>
      </c>
      <c r="AF344" s="342">
        <v>49</v>
      </c>
      <c r="AG344" s="342" t="s">
        <v>8184</v>
      </c>
      <c r="AH344" s="342">
        <v>0</v>
      </c>
      <c r="AI344" s="342" t="s">
        <v>8149</v>
      </c>
      <c r="AJ344" s="342">
        <v>63</v>
      </c>
      <c r="AK344" s="342" t="s">
        <v>8185</v>
      </c>
      <c r="AL344" s="342">
        <v>0</v>
      </c>
      <c r="AM344" s="342" t="s">
        <v>8186</v>
      </c>
      <c r="AN344" s="342">
        <v>0</v>
      </c>
      <c r="AO344" s="342" t="s">
        <v>8187</v>
      </c>
      <c r="AP344" s="342">
        <v>0</v>
      </c>
      <c r="AQ344" s="347">
        <v>8</v>
      </c>
      <c r="AR344" s="342">
        <v>3</v>
      </c>
      <c r="AS344" s="353"/>
    </row>
    <row r="345" spans="1:45" ht="13.5" hidden="1" customHeight="1">
      <c r="A345" s="304">
        <v>340</v>
      </c>
      <c r="B345" s="342" t="s">
        <v>8180</v>
      </c>
      <c r="C345" s="343" t="s">
        <v>8188</v>
      </c>
      <c r="D345" s="342">
        <v>8151054</v>
      </c>
      <c r="E345" s="343" t="s">
        <v>1420</v>
      </c>
      <c r="F345" s="342" t="s">
        <v>9312</v>
      </c>
      <c r="G345" s="342" t="s">
        <v>8196</v>
      </c>
      <c r="H345" s="342"/>
      <c r="I345" s="342"/>
      <c r="J345" s="342">
        <v>1</v>
      </c>
      <c r="K345" s="349" t="s">
        <v>9313</v>
      </c>
      <c r="L345" s="345" t="s">
        <v>9314</v>
      </c>
      <c r="M345" s="346">
        <v>17775</v>
      </c>
      <c r="N345" s="351">
        <v>45812.639569583334</v>
      </c>
      <c r="O345" s="351"/>
      <c r="P345" s="342">
        <v>38</v>
      </c>
      <c r="Q345" s="342"/>
      <c r="R345" s="342"/>
      <c r="S345" s="342">
        <v>6</v>
      </c>
      <c r="T345" s="342"/>
      <c r="U345" s="342" t="s">
        <v>2353</v>
      </c>
      <c r="V345" s="342" t="s">
        <v>7855</v>
      </c>
      <c r="W345" s="347">
        <v>2</v>
      </c>
      <c r="X345" s="342">
        <v>2</v>
      </c>
      <c r="Y345" s="342">
        <v>1</v>
      </c>
      <c r="Z345" s="342"/>
      <c r="AA345" s="342"/>
      <c r="AB345" s="342"/>
      <c r="AC345" s="342"/>
      <c r="AD345" s="342">
        <f t="shared" si="6"/>
        <v>51</v>
      </c>
      <c r="AE345" s="342" t="s">
        <v>8184</v>
      </c>
      <c r="AF345" s="342">
        <v>0</v>
      </c>
      <c r="AG345" s="342" t="s">
        <v>8184</v>
      </c>
      <c r="AH345" s="342">
        <v>0</v>
      </c>
      <c r="AI345" s="342" t="s">
        <v>8149</v>
      </c>
      <c r="AJ345" s="342">
        <v>51</v>
      </c>
      <c r="AK345" s="342" t="s">
        <v>8185</v>
      </c>
      <c r="AL345" s="342">
        <v>0</v>
      </c>
      <c r="AM345" s="342" t="s">
        <v>8186</v>
      </c>
      <c r="AN345" s="342">
        <v>0</v>
      </c>
      <c r="AO345" s="342" t="s">
        <v>8187</v>
      </c>
      <c r="AP345" s="342">
        <v>0</v>
      </c>
      <c r="AQ345" s="347">
        <v>0</v>
      </c>
      <c r="AR345" s="342">
        <v>2</v>
      </c>
      <c r="AS345" s="353"/>
    </row>
    <row r="346" spans="1:45" ht="13.5" hidden="1" customHeight="1">
      <c r="A346" s="304">
        <v>341</v>
      </c>
      <c r="B346" s="342" t="s">
        <v>8180</v>
      </c>
      <c r="C346" s="343" t="s">
        <v>8188</v>
      </c>
      <c r="D346" s="342">
        <v>8251019</v>
      </c>
      <c r="E346" s="343" t="s">
        <v>1422</v>
      </c>
      <c r="F346" s="342" t="s">
        <v>9412</v>
      </c>
      <c r="G346" s="342" t="s">
        <v>8196</v>
      </c>
      <c r="H346" s="342"/>
      <c r="I346" s="342"/>
      <c r="J346" s="342">
        <v>1</v>
      </c>
      <c r="K346" s="349" t="s">
        <v>9413</v>
      </c>
      <c r="L346" s="345" t="s">
        <v>9414</v>
      </c>
      <c r="M346" s="346">
        <v>7915</v>
      </c>
      <c r="N346" s="351">
        <v>45812.367793506943</v>
      </c>
      <c r="O346" s="351"/>
      <c r="P346" s="342">
        <v>42</v>
      </c>
      <c r="Q346" s="342"/>
      <c r="R346" s="342"/>
      <c r="S346" s="342">
        <v>7</v>
      </c>
      <c r="T346" s="342"/>
      <c r="U346" s="342" t="s">
        <v>2353</v>
      </c>
      <c r="V346" s="342" t="s">
        <v>7855</v>
      </c>
      <c r="W346" s="347">
        <v>2</v>
      </c>
      <c r="X346" s="342">
        <v>2</v>
      </c>
      <c r="Y346" s="342">
        <v>1</v>
      </c>
      <c r="Z346" s="342"/>
      <c r="AA346" s="342"/>
      <c r="AB346" s="342"/>
      <c r="AC346" s="342"/>
      <c r="AD346" s="342">
        <f t="shared" si="6"/>
        <v>55</v>
      </c>
      <c r="AE346" s="342" t="s">
        <v>8184</v>
      </c>
      <c r="AF346" s="342">
        <v>6</v>
      </c>
      <c r="AG346" s="342" t="s">
        <v>8184</v>
      </c>
      <c r="AH346" s="342">
        <v>0</v>
      </c>
      <c r="AI346" s="342" t="s">
        <v>8149</v>
      </c>
      <c r="AJ346" s="342">
        <v>55</v>
      </c>
      <c r="AK346" s="342" t="s">
        <v>8185</v>
      </c>
      <c r="AL346" s="342">
        <v>0</v>
      </c>
      <c r="AM346" s="342" t="s">
        <v>8186</v>
      </c>
      <c r="AN346" s="342">
        <v>0</v>
      </c>
      <c r="AO346" s="342" t="s">
        <v>8187</v>
      </c>
      <c r="AP346" s="342">
        <v>0</v>
      </c>
      <c r="AQ346" s="347">
        <v>12</v>
      </c>
      <c r="AR346" s="342">
        <v>1</v>
      </c>
      <c r="AS346" s="353"/>
    </row>
    <row r="347" spans="1:45" ht="13.5" hidden="1" customHeight="1">
      <c r="A347" s="304">
        <v>342</v>
      </c>
      <c r="B347" s="342" t="s">
        <v>8180</v>
      </c>
      <c r="C347" s="343" t="s">
        <v>8188</v>
      </c>
      <c r="D347" s="342" t="s">
        <v>10149</v>
      </c>
      <c r="E347" s="343" t="s">
        <v>1424</v>
      </c>
      <c r="F347" s="342" t="s">
        <v>9415</v>
      </c>
      <c r="G347" s="342" t="s">
        <v>8196</v>
      </c>
      <c r="H347" s="342"/>
      <c r="I347" s="342"/>
      <c r="J347" s="342">
        <v>1</v>
      </c>
      <c r="K347" s="349" t="s">
        <v>9416</v>
      </c>
      <c r="L347" s="345" t="s">
        <v>9417</v>
      </c>
      <c r="M347" s="346">
        <v>18172</v>
      </c>
      <c r="N347" s="351">
        <v>45812.384392175925</v>
      </c>
      <c r="O347" s="351"/>
      <c r="P347" s="342">
        <v>38</v>
      </c>
      <c r="Q347" s="342"/>
      <c r="R347" s="342"/>
      <c r="S347" s="342">
        <v>7</v>
      </c>
      <c r="T347" s="342"/>
      <c r="U347" s="342" t="s">
        <v>2353</v>
      </c>
      <c r="V347" s="342" t="s">
        <v>7855</v>
      </c>
      <c r="W347" s="347">
        <v>2</v>
      </c>
      <c r="X347" s="342">
        <v>2</v>
      </c>
      <c r="Y347" s="342">
        <v>1</v>
      </c>
      <c r="Z347" s="342"/>
      <c r="AA347" s="342"/>
      <c r="AB347" s="342"/>
      <c r="AC347" s="342"/>
      <c r="AD347" s="342">
        <f t="shared" si="6"/>
        <v>58</v>
      </c>
      <c r="AE347" s="342" t="s">
        <v>8184</v>
      </c>
      <c r="AF347" s="342">
        <v>14</v>
      </c>
      <c r="AG347" s="342" t="s">
        <v>8184</v>
      </c>
      <c r="AH347" s="342">
        <v>0</v>
      </c>
      <c r="AI347" s="342" t="s">
        <v>8149</v>
      </c>
      <c r="AJ347" s="342">
        <v>58</v>
      </c>
      <c r="AK347" s="342" t="s">
        <v>8185</v>
      </c>
      <c r="AL347" s="342">
        <v>0</v>
      </c>
      <c r="AM347" s="342" t="s">
        <v>8186</v>
      </c>
      <c r="AN347" s="342">
        <v>0</v>
      </c>
      <c r="AO347" s="342" t="s">
        <v>8187</v>
      </c>
      <c r="AP347" s="342">
        <v>0</v>
      </c>
      <c r="AQ347" s="347">
        <v>41</v>
      </c>
      <c r="AR347" s="342">
        <v>7</v>
      </c>
      <c r="AS347" s="353"/>
    </row>
    <row r="348" spans="1:45" ht="13.5" hidden="1" customHeight="1">
      <c r="A348" s="304">
        <v>343</v>
      </c>
      <c r="B348" s="342" t="s">
        <v>8180</v>
      </c>
      <c r="C348" s="343" t="s">
        <v>8188</v>
      </c>
      <c r="D348" s="342" t="s">
        <v>10150</v>
      </c>
      <c r="E348" s="343" t="s">
        <v>1426</v>
      </c>
      <c r="F348" s="342"/>
      <c r="G348" s="342"/>
      <c r="H348" s="342"/>
      <c r="I348" s="342"/>
      <c r="J348" s="342">
        <v>1</v>
      </c>
      <c r="K348" s="349" t="s">
        <v>9476</v>
      </c>
      <c r="L348" s="350" t="s">
        <v>9477</v>
      </c>
      <c r="M348" s="346">
        <v>27829</v>
      </c>
      <c r="N348" s="342"/>
      <c r="O348" s="342"/>
      <c r="P348" s="342">
        <v>133</v>
      </c>
      <c r="Q348" s="342"/>
      <c r="R348" s="342"/>
      <c r="S348" s="342">
        <v>7</v>
      </c>
      <c r="T348" s="342"/>
      <c r="U348" s="357" t="s">
        <v>8203</v>
      </c>
      <c r="V348" s="342" t="s">
        <v>7855</v>
      </c>
      <c r="W348" s="347">
        <v>2</v>
      </c>
      <c r="X348" s="342">
        <v>2</v>
      </c>
      <c r="Y348" s="342">
        <v>1</v>
      </c>
      <c r="Z348" s="342"/>
      <c r="AA348" s="342"/>
      <c r="AB348" s="342"/>
      <c r="AC348" s="342"/>
      <c r="AD348" s="342">
        <f t="shared" si="6"/>
        <v>154</v>
      </c>
      <c r="AE348" s="342" t="s">
        <v>8184</v>
      </c>
      <c r="AF348" s="342">
        <v>0</v>
      </c>
      <c r="AG348" s="342" t="s">
        <v>8184</v>
      </c>
      <c r="AH348" s="342">
        <v>0</v>
      </c>
      <c r="AI348" s="342" t="s">
        <v>8149</v>
      </c>
      <c r="AJ348" s="342">
        <v>90</v>
      </c>
      <c r="AK348" s="342" t="s">
        <v>8185</v>
      </c>
      <c r="AL348" s="342">
        <v>0</v>
      </c>
      <c r="AM348" s="342" t="s">
        <v>8186</v>
      </c>
      <c r="AN348" s="342">
        <v>0</v>
      </c>
      <c r="AO348" s="342" t="s">
        <v>8187</v>
      </c>
      <c r="AP348" s="342">
        <v>64</v>
      </c>
      <c r="AQ348" s="347">
        <v>57</v>
      </c>
      <c r="AR348" s="342">
        <v>15</v>
      </c>
      <c r="AS348" s="353"/>
    </row>
    <row r="349" spans="1:45" ht="13.5" hidden="1" customHeight="1">
      <c r="A349" s="304">
        <v>344</v>
      </c>
      <c r="B349" s="342" t="s">
        <v>8180</v>
      </c>
      <c r="C349" s="343" t="s">
        <v>8188</v>
      </c>
      <c r="D349" s="342">
        <v>8161038</v>
      </c>
      <c r="E349" s="343" t="s">
        <v>1428</v>
      </c>
      <c r="F349" s="342" t="s">
        <v>9478</v>
      </c>
      <c r="G349" s="342" t="s">
        <v>8196</v>
      </c>
      <c r="H349" s="342"/>
      <c r="I349" s="342"/>
      <c r="J349" s="342">
        <v>1</v>
      </c>
      <c r="K349" s="349" t="s">
        <v>9479</v>
      </c>
      <c r="L349" s="345" t="s">
        <v>9480</v>
      </c>
      <c r="M349" s="346">
        <v>10764</v>
      </c>
      <c r="N349" s="351">
        <v>45812.36231030093</v>
      </c>
      <c r="O349" s="351"/>
      <c r="P349" s="342">
        <v>177</v>
      </c>
      <c r="Q349" s="342"/>
      <c r="R349" s="342"/>
      <c r="S349" s="342">
        <v>12</v>
      </c>
      <c r="T349" s="342"/>
      <c r="U349" s="342" t="s">
        <v>26</v>
      </c>
      <c r="V349" s="342" t="s">
        <v>7855</v>
      </c>
      <c r="W349" s="347">
        <v>2</v>
      </c>
      <c r="X349" s="342">
        <v>2</v>
      </c>
      <c r="Y349" s="342">
        <v>1</v>
      </c>
      <c r="Z349" s="342"/>
      <c r="AA349" s="342"/>
      <c r="AB349" s="342"/>
      <c r="AC349" s="342"/>
      <c r="AD349" s="342">
        <f t="shared" si="6"/>
        <v>119</v>
      </c>
      <c r="AE349" s="342" t="s">
        <v>8184</v>
      </c>
      <c r="AF349" s="342">
        <v>21</v>
      </c>
      <c r="AG349" s="342" t="s">
        <v>8184</v>
      </c>
      <c r="AH349" s="342">
        <v>0</v>
      </c>
      <c r="AI349" s="342" t="s">
        <v>8149</v>
      </c>
      <c r="AJ349" s="342">
        <v>119</v>
      </c>
      <c r="AK349" s="342" t="s">
        <v>8185</v>
      </c>
      <c r="AL349" s="342">
        <v>0</v>
      </c>
      <c r="AM349" s="342" t="s">
        <v>8186</v>
      </c>
      <c r="AN349" s="342">
        <v>0</v>
      </c>
      <c r="AO349" s="342" t="s">
        <v>8187</v>
      </c>
      <c r="AP349" s="342">
        <v>0</v>
      </c>
      <c r="AQ349" s="347">
        <v>6</v>
      </c>
      <c r="AR349" s="342">
        <v>3</v>
      </c>
      <c r="AS349" s="350"/>
    </row>
    <row r="350" spans="1:45" ht="13.5" hidden="1" customHeight="1">
      <c r="A350" s="304">
        <v>345</v>
      </c>
      <c r="B350" s="342" t="s">
        <v>8180</v>
      </c>
      <c r="C350" s="343" t="s">
        <v>8188</v>
      </c>
      <c r="D350" s="342">
        <v>8291008</v>
      </c>
      <c r="E350" s="343" t="s">
        <v>1430</v>
      </c>
      <c r="F350" s="342"/>
      <c r="G350" s="342"/>
      <c r="H350" s="342"/>
      <c r="I350" s="342"/>
      <c r="J350" s="342">
        <v>1</v>
      </c>
      <c r="K350" s="349" t="s">
        <v>9506</v>
      </c>
      <c r="L350" s="350" t="s">
        <v>9507</v>
      </c>
      <c r="M350" s="346">
        <v>31114</v>
      </c>
      <c r="N350" s="342"/>
      <c r="O350" s="342"/>
      <c r="P350" s="342">
        <v>153</v>
      </c>
      <c r="Q350" s="342"/>
      <c r="R350" s="342"/>
      <c r="S350" s="342">
        <v>8</v>
      </c>
      <c r="T350" s="342"/>
      <c r="U350" s="357" t="s">
        <v>8203</v>
      </c>
      <c r="V350" s="342" t="s">
        <v>7855</v>
      </c>
      <c r="W350" s="347">
        <v>2</v>
      </c>
      <c r="X350" s="342">
        <v>2</v>
      </c>
      <c r="Y350" s="342">
        <v>1</v>
      </c>
      <c r="Z350" s="342"/>
      <c r="AA350" s="342"/>
      <c r="AB350" s="342"/>
      <c r="AC350" s="342"/>
      <c r="AD350" s="342">
        <f t="shared" si="6"/>
        <v>164</v>
      </c>
      <c r="AE350" s="342" t="s">
        <v>8184</v>
      </c>
      <c r="AF350" s="342">
        <v>0</v>
      </c>
      <c r="AG350" s="342" t="s">
        <v>8184</v>
      </c>
      <c r="AH350" s="342">
        <v>0</v>
      </c>
      <c r="AI350" s="342" t="s">
        <v>8149</v>
      </c>
      <c r="AJ350" s="342">
        <v>164</v>
      </c>
      <c r="AK350" s="342" t="s">
        <v>8185</v>
      </c>
      <c r="AL350" s="342">
        <v>0</v>
      </c>
      <c r="AM350" s="342" t="s">
        <v>8186</v>
      </c>
      <c r="AN350" s="342">
        <v>0</v>
      </c>
      <c r="AO350" s="342" t="s">
        <v>8187</v>
      </c>
      <c r="AP350" s="342">
        <v>0</v>
      </c>
      <c r="AQ350" s="347">
        <v>2</v>
      </c>
      <c r="AR350" s="342">
        <v>3</v>
      </c>
      <c r="AS350" s="353"/>
    </row>
    <row r="351" spans="1:45" ht="13.5" hidden="1" customHeight="1">
      <c r="A351" s="304">
        <v>346</v>
      </c>
      <c r="B351" s="342" t="s">
        <v>8180</v>
      </c>
      <c r="C351" s="343" t="s">
        <v>8188</v>
      </c>
      <c r="D351" s="342">
        <v>8291036</v>
      </c>
      <c r="E351" s="343" t="s">
        <v>1432</v>
      </c>
      <c r="F351" s="342" t="s">
        <v>9508</v>
      </c>
      <c r="G351" s="342" t="s">
        <v>8196</v>
      </c>
      <c r="H351" s="342"/>
      <c r="I351" s="342"/>
      <c r="J351" s="342">
        <v>1</v>
      </c>
      <c r="K351" s="349" t="s">
        <v>9509</v>
      </c>
      <c r="L351" s="345" t="s">
        <v>9510</v>
      </c>
      <c r="M351" s="346">
        <v>11490</v>
      </c>
      <c r="N351" s="351">
        <v>45812.48448564815</v>
      </c>
      <c r="O351" s="351"/>
      <c r="P351" s="342">
        <v>270</v>
      </c>
      <c r="Q351" s="342"/>
      <c r="R351" s="342"/>
      <c r="S351" s="342">
        <v>16</v>
      </c>
      <c r="T351" s="342"/>
      <c r="U351" s="342" t="s">
        <v>26</v>
      </c>
      <c r="V351" s="357" t="s">
        <v>35</v>
      </c>
      <c r="W351" s="347">
        <v>3</v>
      </c>
      <c r="X351" s="342">
        <v>2</v>
      </c>
      <c r="Y351" s="342">
        <v>1</v>
      </c>
      <c r="Z351" s="342"/>
      <c r="AA351" s="342"/>
      <c r="AB351" s="342"/>
      <c r="AC351" s="342"/>
      <c r="AD351" s="342">
        <f t="shared" si="6"/>
        <v>208</v>
      </c>
      <c r="AE351" s="342" t="s">
        <v>8184</v>
      </c>
      <c r="AF351" s="342">
        <v>66</v>
      </c>
      <c r="AG351" s="342" t="s">
        <v>8184</v>
      </c>
      <c r="AH351" s="342">
        <v>0</v>
      </c>
      <c r="AI351" s="342" t="s">
        <v>8149</v>
      </c>
      <c r="AJ351" s="342">
        <v>113</v>
      </c>
      <c r="AK351" s="342" t="s">
        <v>8185</v>
      </c>
      <c r="AL351" s="342">
        <v>0</v>
      </c>
      <c r="AM351" s="342" t="s">
        <v>8186</v>
      </c>
      <c r="AN351" s="342">
        <v>27</v>
      </c>
      <c r="AO351" s="342" t="s">
        <v>8187</v>
      </c>
      <c r="AP351" s="342">
        <v>68</v>
      </c>
      <c r="AQ351" s="347">
        <v>9</v>
      </c>
      <c r="AR351" s="342">
        <v>5</v>
      </c>
      <c r="AS351" s="350"/>
    </row>
    <row r="352" spans="1:45" ht="13.5" hidden="1" customHeight="1">
      <c r="A352" s="304">
        <v>347</v>
      </c>
      <c r="B352" s="342" t="s">
        <v>8180</v>
      </c>
      <c r="C352" s="343" t="s">
        <v>8188</v>
      </c>
      <c r="D352" s="342">
        <v>8271026</v>
      </c>
      <c r="E352" s="343" t="s">
        <v>1434</v>
      </c>
      <c r="F352" s="342"/>
      <c r="G352" s="342"/>
      <c r="H352" s="342"/>
      <c r="I352" s="342"/>
      <c r="J352" s="342">
        <v>1</v>
      </c>
      <c r="K352" s="349" t="s">
        <v>9590</v>
      </c>
      <c r="L352" s="345" t="s">
        <v>9591</v>
      </c>
      <c r="M352" s="346">
        <v>21680</v>
      </c>
      <c r="N352" s="342"/>
      <c r="O352" s="342"/>
      <c r="P352" s="342">
        <v>77</v>
      </c>
      <c r="Q352" s="342"/>
      <c r="R352" s="342"/>
      <c r="S352" s="342">
        <v>8</v>
      </c>
      <c r="T352" s="342"/>
      <c r="U352" s="342" t="s">
        <v>2353</v>
      </c>
      <c r="V352" s="342" t="s">
        <v>7855</v>
      </c>
      <c r="W352" s="347">
        <v>2</v>
      </c>
      <c r="X352" s="342">
        <v>2</v>
      </c>
      <c r="Y352" s="342">
        <v>1</v>
      </c>
      <c r="Z352" s="342"/>
      <c r="AA352" s="342"/>
      <c r="AB352" s="342"/>
      <c r="AC352" s="342"/>
      <c r="AD352" s="342">
        <f t="shared" si="6"/>
        <v>133</v>
      </c>
      <c r="AE352" s="342" t="s">
        <v>8184</v>
      </c>
      <c r="AF352" s="342">
        <v>20</v>
      </c>
      <c r="AG352" s="342" t="s">
        <v>8184</v>
      </c>
      <c r="AH352" s="342">
        <v>0</v>
      </c>
      <c r="AI352" s="342" t="s">
        <v>8149</v>
      </c>
      <c r="AJ352" s="342">
        <v>117</v>
      </c>
      <c r="AK352" s="342" t="s">
        <v>8185</v>
      </c>
      <c r="AL352" s="342">
        <v>16</v>
      </c>
      <c r="AM352" s="342" t="s">
        <v>8186</v>
      </c>
      <c r="AN352" s="342">
        <v>0</v>
      </c>
      <c r="AO352" s="342" t="s">
        <v>8187</v>
      </c>
      <c r="AP352" s="342">
        <v>0</v>
      </c>
      <c r="AQ352" s="347">
        <v>8</v>
      </c>
      <c r="AR352" s="342">
        <v>4</v>
      </c>
      <c r="AS352" s="350"/>
    </row>
    <row r="353" spans="1:45" ht="13.5" hidden="1" customHeight="1">
      <c r="A353" s="304">
        <v>348</v>
      </c>
      <c r="B353" s="342" t="s">
        <v>8180</v>
      </c>
      <c r="C353" s="343" t="s">
        <v>8188</v>
      </c>
      <c r="D353" s="342">
        <v>8281023</v>
      </c>
      <c r="E353" s="343" t="s">
        <v>1436</v>
      </c>
      <c r="F353" s="342"/>
      <c r="G353" s="342"/>
      <c r="H353" s="342"/>
      <c r="I353" s="342"/>
      <c r="J353" s="342">
        <v>1</v>
      </c>
      <c r="K353" s="349" t="s">
        <v>9953</v>
      </c>
      <c r="L353" s="350" t="s">
        <v>9954</v>
      </c>
      <c r="M353" s="346">
        <v>25958</v>
      </c>
      <c r="N353" s="342"/>
      <c r="O353" s="342"/>
      <c r="P353" s="342">
        <v>157</v>
      </c>
      <c r="Q353" s="342"/>
      <c r="R353" s="342"/>
      <c r="S353" s="342">
        <v>7</v>
      </c>
      <c r="T353" s="342"/>
      <c r="U353" s="342" t="s">
        <v>26</v>
      </c>
      <c r="V353" s="342" t="s">
        <v>7855</v>
      </c>
      <c r="W353" s="347">
        <v>2</v>
      </c>
      <c r="X353" s="342">
        <v>2</v>
      </c>
      <c r="Y353" s="342">
        <v>1</v>
      </c>
      <c r="Z353" s="342"/>
      <c r="AA353" s="342"/>
      <c r="AB353" s="342"/>
      <c r="AC353" s="342"/>
      <c r="AD353" s="342">
        <f t="shared" si="6"/>
        <v>191</v>
      </c>
      <c r="AE353" s="342" t="s">
        <v>8184</v>
      </c>
      <c r="AF353" s="342">
        <v>26</v>
      </c>
      <c r="AG353" s="342" t="s">
        <v>8184</v>
      </c>
      <c r="AH353" s="342">
        <v>0</v>
      </c>
      <c r="AI353" s="342" t="s">
        <v>8149</v>
      </c>
      <c r="AJ353" s="342">
        <v>186</v>
      </c>
      <c r="AK353" s="342" t="s">
        <v>8185</v>
      </c>
      <c r="AL353" s="342">
        <v>0</v>
      </c>
      <c r="AM353" s="342" t="s">
        <v>8186</v>
      </c>
      <c r="AN353" s="342">
        <v>0</v>
      </c>
      <c r="AO353" s="342" t="s">
        <v>8187</v>
      </c>
      <c r="AP353" s="342">
        <v>5</v>
      </c>
      <c r="AQ353" s="347">
        <v>0</v>
      </c>
      <c r="AR353" s="342">
        <v>1</v>
      </c>
      <c r="AS353" s="350"/>
    </row>
    <row r="354" spans="1:45" ht="13.5" hidden="1" customHeight="1">
      <c r="A354" s="304">
        <v>349</v>
      </c>
      <c r="B354" s="342" t="s">
        <v>8180</v>
      </c>
      <c r="C354" s="343" t="s">
        <v>8188</v>
      </c>
      <c r="D354" s="342">
        <v>8241027</v>
      </c>
      <c r="E354" s="343" t="s">
        <v>1438</v>
      </c>
      <c r="F354" s="342" t="s">
        <v>9955</v>
      </c>
      <c r="G354" s="342" t="s">
        <v>8196</v>
      </c>
      <c r="H354" s="342"/>
      <c r="I354" s="342"/>
      <c r="J354" s="342">
        <v>1</v>
      </c>
      <c r="K354" s="349" t="s">
        <v>9956</v>
      </c>
      <c r="L354" s="345" t="s">
        <v>9957</v>
      </c>
      <c r="M354" s="346">
        <v>9956</v>
      </c>
      <c r="N354" s="351">
        <v>45813.533102141198</v>
      </c>
      <c r="O354" s="351"/>
      <c r="P354" s="342">
        <v>55</v>
      </c>
      <c r="Q354" s="342"/>
      <c r="R354" s="342"/>
      <c r="S354" s="342">
        <v>6</v>
      </c>
      <c r="T354" s="342"/>
      <c r="U354" s="342" t="s">
        <v>2353</v>
      </c>
      <c r="V354" s="342" t="s">
        <v>7855</v>
      </c>
      <c r="W354" s="347">
        <v>2</v>
      </c>
      <c r="X354" s="342">
        <v>2</v>
      </c>
      <c r="Y354" s="342">
        <v>1</v>
      </c>
      <c r="Z354" s="342"/>
      <c r="AA354" s="342"/>
      <c r="AB354" s="342"/>
      <c r="AC354" s="342"/>
      <c r="AD354" s="342">
        <f t="shared" si="6"/>
        <v>57</v>
      </c>
      <c r="AE354" s="342" t="s">
        <v>8184</v>
      </c>
      <c r="AF354" s="342">
        <v>30</v>
      </c>
      <c r="AG354" s="342" t="s">
        <v>8184</v>
      </c>
      <c r="AH354" s="342">
        <v>0</v>
      </c>
      <c r="AI354" s="342" t="s">
        <v>8149</v>
      </c>
      <c r="AJ354" s="342">
        <v>57</v>
      </c>
      <c r="AK354" s="342" t="s">
        <v>8185</v>
      </c>
      <c r="AL354" s="342">
        <v>0</v>
      </c>
      <c r="AM354" s="342" t="s">
        <v>8186</v>
      </c>
      <c r="AN354" s="342">
        <v>0</v>
      </c>
      <c r="AO354" s="342" t="s">
        <v>8187</v>
      </c>
      <c r="AP354" s="342">
        <v>0</v>
      </c>
      <c r="AQ354" s="347">
        <v>7</v>
      </c>
      <c r="AR354" s="342">
        <v>4</v>
      </c>
      <c r="AS354" s="353"/>
    </row>
    <row r="355" spans="1:45" ht="13.5" hidden="1" customHeight="1">
      <c r="A355" s="304">
        <v>350</v>
      </c>
      <c r="B355" s="342" t="s">
        <v>8180</v>
      </c>
      <c r="C355" s="343" t="s">
        <v>8188</v>
      </c>
      <c r="D355" s="342">
        <v>8151055</v>
      </c>
      <c r="E355" s="343" t="s">
        <v>1440</v>
      </c>
      <c r="F355" s="342" t="s">
        <v>9964</v>
      </c>
      <c r="G355" s="342" t="s">
        <v>8196</v>
      </c>
      <c r="H355" s="342"/>
      <c r="I355" s="342"/>
      <c r="J355" s="342">
        <v>1</v>
      </c>
      <c r="K355" s="349" t="s">
        <v>9965</v>
      </c>
      <c r="L355" s="345" t="s">
        <v>9966</v>
      </c>
      <c r="M355" s="346">
        <v>37135</v>
      </c>
      <c r="N355" s="351">
        <v>45813.625593472221</v>
      </c>
      <c r="O355" s="351"/>
      <c r="P355" s="342">
        <v>458</v>
      </c>
      <c r="Q355" s="342"/>
      <c r="R355" s="342"/>
      <c r="S355" s="342">
        <v>24</v>
      </c>
      <c r="T355" s="342"/>
      <c r="U355" s="342" t="s">
        <v>26</v>
      </c>
      <c r="V355" s="357" t="s">
        <v>35</v>
      </c>
      <c r="W355" s="347">
        <v>3</v>
      </c>
      <c r="X355" s="342">
        <v>2</v>
      </c>
      <c r="Y355" s="342">
        <v>1</v>
      </c>
      <c r="Z355" s="342"/>
      <c r="AA355" s="342"/>
      <c r="AB355" s="342"/>
      <c r="AC355" s="342"/>
      <c r="AD355" s="342">
        <f t="shared" si="6"/>
        <v>233</v>
      </c>
      <c r="AE355" s="342" t="s">
        <v>8184</v>
      </c>
      <c r="AF355" s="342">
        <v>60</v>
      </c>
      <c r="AG355" s="342" t="s">
        <v>8184</v>
      </c>
      <c r="AH355" s="342">
        <v>0</v>
      </c>
      <c r="AI355" s="342" t="s">
        <v>8149</v>
      </c>
      <c r="AJ355" s="342">
        <v>180</v>
      </c>
      <c r="AK355" s="342" t="s">
        <v>8185</v>
      </c>
      <c r="AL355" s="342">
        <v>53</v>
      </c>
      <c r="AM355" s="342" t="s">
        <v>8186</v>
      </c>
      <c r="AN355" s="342">
        <v>0</v>
      </c>
      <c r="AO355" s="342" t="s">
        <v>8187</v>
      </c>
      <c r="AP355" s="342">
        <v>0</v>
      </c>
      <c r="AQ355" s="347">
        <v>9</v>
      </c>
      <c r="AR355" s="342">
        <v>3</v>
      </c>
      <c r="AS355" s="353"/>
    </row>
    <row r="356" spans="1:45" ht="13.5" hidden="1" customHeight="1">
      <c r="A356" s="304">
        <v>351</v>
      </c>
      <c r="B356" s="342" t="s">
        <v>8180</v>
      </c>
      <c r="C356" s="343" t="s">
        <v>8188</v>
      </c>
      <c r="D356" s="342">
        <v>8151056</v>
      </c>
      <c r="E356" s="343" t="s">
        <v>1442</v>
      </c>
      <c r="F356" s="342" t="s">
        <v>10019</v>
      </c>
      <c r="G356" s="342" t="s">
        <v>8196</v>
      </c>
      <c r="H356" s="342"/>
      <c r="I356" s="342"/>
      <c r="J356" s="342">
        <v>1</v>
      </c>
      <c r="K356" s="349" t="s">
        <v>10020</v>
      </c>
      <c r="L356" s="350" t="s">
        <v>10021</v>
      </c>
      <c r="M356" s="346">
        <v>19016</v>
      </c>
      <c r="N356" s="351">
        <v>45812.388137488422</v>
      </c>
      <c r="O356" s="351"/>
      <c r="P356" s="342">
        <v>187</v>
      </c>
      <c r="Q356" s="342"/>
      <c r="R356" s="342"/>
      <c r="S356" s="342">
        <v>10</v>
      </c>
      <c r="T356" s="342"/>
      <c r="U356" s="342" t="s">
        <v>26</v>
      </c>
      <c r="V356" s="342" t="s">
        <v>7855</v>
      </c>
      <c r="W356" s="347">
        <v>2</v>
      </c>
      <c r="X356" s="342">
        <v>2</v>
      </c>
      <c r="Y356" s="342">
        <v>1</v>
      </c>
      <c r="Z356" s="342"/>
      <c r="AA356" s="342"/>
      <c r="AB356" s="342"/>
      <c r="AC356" s="342"/>
      <c r="AD356" s="342">
        <f t="shared" si="6"/>
        <v>159</v>
      </c>
      <c r="AE356" s="342" t="s">
        <v>8184</v>
      </c>
      <c r="AF356" s="342">
        <v>0</v>
      </c>
      <c r="AG356" s="342" t="s">
        <v>8184</v>
      </c>
      <c r="AH356" s="342">
        <v>0</v>
      </c>
      <c r="AI356" s="342" t="s">
        <v>8149</v>
      </c>
      <c r="AJ356" s="342">
        <v>151</v>
      </c>
      <c r="AK356" s="342" t="s">
        <v>8185</v>
      </c>
      <c r="AL356" s="342">
        <v>8</v>
      </c>
      <c r="AM356" s="342" t="s">
        <v>8186</v>
      </c>
      <c r="AN356" s="342">
        <v>0</v>
      </c>
      <c r="AO356" s="342" t="s">
        <v>8187</v>
      </c>
      <c r="AP356" s="342">
        <v>0</v>
      </c>
      <c r="AQ356" s="347">
        <v>9</v>
      </c>
      <c r="AR356" s="342">
        <v>7</v>
      </c>
      <c r="AS356" s="353"/>
    </row>
    <row r="357" spans="1:45" ht="13.5" hidden="1" customHeight="1">
      <c r="A357" s="304">
        <v>352</v>
      </c>
      <c r="B357" s="342" t="s">
        <v>8180</v>
      </c>
      <c r="C357" s="343" t="s">
        <v>8188</v>
      </c>
      <c r="D357" s="342">
        <v>8161039</v>
      </c>
      <c r="E357" s="343" t="s">
        <v>1444</v>
      </c>
      <c r="F357" s="342"/>
      <c r="G357" s="342"/>
      <c r="H357" s="342"/>
      <c r="I357" s="342"/>
      <c r="J357" s="342">
        <v>1</v>
      </c>
      <c r="K357" s="349" t="s">
        <v>10022</v>
      </c>
      <c r="L357" s="345" t="s">
        <v>10023</v>
      </c>
      <c r="M357" s="346">
        <v>4514</v>
      </c>
      <c r="N357" s="342"/>
      <c r="O357" s="342"/>
      <c r="P357" s="342">
        <v>138</v>
      </c>
      <c r="Q357" s="342"/>
      <c r="R357" s="342"/>
      <c r="S357" s="342">
        <v>8</v>
      </c>
      <c r="T357" s="342"/>
      <c r="U357" s="342" t="s">
        <v>2353</v>
      </c>
      <c r="V357" s="342" t="s">
        <v>7855</v>
      </c>
      <c r="W357" s="347">
        <v>2</v>
      </c>
      <c r="X357" s="342">
        <v>2</v>
      </c>
      <c r="Y357" s="342">
        <v>1</v>
      </c>
      <c r="Z357" s="342"/>
      <c r="AA357" s="342"/>
      <c r="AB357" s="342"/>
      <c r="AC357" s="342"/>
      <c r="AD357" s="342">
        <f t="shared" si="6"/>
        <v>94</v>
      </c>
      <c r="AE357" s="342" t="s">
        <v>8184</v>
      </c>
      <c r="AF357" s="342">
        <v>36</v>
      </c>
      <c r="AG357" s="342" t="s">
        <v>8184</v>
      </c>
      <c r="AH357" s="342">
        <v>0</v>
      </c>
      <c r="AI357" s="342" t="s">
        <v>8149</v>
      </c>
      <c r="AJ357" s="342">
        <v>94</v>
      </c>
      <c r="AK357" s="342" t="s">
        <v>8185</v>
      </c>
      <c r="AL357" s="342">
        <v>0</v>
      </c>
      <c r="AM357" s="342" t="s">
        <v>8186</v>
      </c>
      <c r="AN357" s="342">
        <v>0</v>
      </c>
      <c r="AO357" s="342" t="s">
        <v>8187</v>
      </c>
      <c r="AP357" s="342">
        <v>0</v>
      </c>
      <c r="AQ357" s="347">
        <v>41</v>
      </c>
      <c r="AR357" s="342">
        <v>32</v>
      </c>
      <c r="AS357" s="350"/>
    </row>
    <row r="358" spans="1:45" ht="13.5" hidden="1" customHeight="1">
      <c r="A358" s="304">
        <v>353</v>
      </c>
      <c r="B358" s="342" t="s">
        <v>8180</v>
      </c>
      <c r="C358" s="343" t="s">
        <v>8453</v>
      </c>
      <c r="D358" s="342">
        <v>8181033</v>
      </c>
      <c r="E358" s="343" t="s">
        <v>1449</v>
      </c>
      <c r="F358" s="342" t="s">
        <v>8454</v>
      </c>
      <c r="G358" s="342" t="s">
        <v>8196</v>
      </c>
      <c r="H358" s="342"/>
      <c r="I358" s="342"/>
      <c r="J358" s="342">
        <v>1</v>
      </c>
      <c r="K358" s="349" t="s">
        <v>8455</v>
      </c>
      <c r="L358" s="345" t="s">
        <v>8456</v>
      </c>
      <c r="M358" s="346">
        <v>12222</v>
      </c>
      <c r="N358" s="351">
        <v>45819</v>
      </c>
      <c r="O358" s="351"/>
      <c r="P358" s="342">
        <v>20</v>
      </c>
      <c r="Q358" s="342"/>
      <c r="R358" s="342"/>
      <c r="S358" s="342">
        <v>6</v>
      </c>
      <c r="T358" s="342"/>
      <c r="U358" s="342" t="s">
        <v>2353</v>
      </c>
      <c r="V358" s="342" t="s">
        <v>7855</v>
      </c>
      <c r="W358" s="347">
        <v>2</v>
      </c>
      <c r="X358" s="342">
        <v>2</v>
      </c>
      <c r="Y358" s="342">
        <v>1</v>
      </c>
      <c r="Z358" s="342"/>
      <c r="AA358" s="342"/>
      <c r="AB358" s="342"/>
      <c r="AC358" s="342"/>
      <c r="AD358" s="342">
        <f t="shared" si="6"/>
        <v>17</v>
      </c>
      <c r="AE358" s="342" t="s">
        <v>8184</v>
      </c>
      <c r="AF358" s="342">
        <v>0</v>
      </c>
      <c r="AG358" s="342" t="s">
        <v>8184</v>
      </c>
      <c r="AH358" s="342">
        <v>0</v>
      </c>
      <c r="AI358" s="342" t="s">
        <v>8149</v>
      </c>
      <c r="AJ358" s="342">
        <v>17</v>
      </c>
      <c r="AK358" s="342" t="s">
        <v>8185</v>
      </c>
      <c r="AL358" s="342">
        <v>0</v>
      </c>
      <c r="AM358" s="342" t="s">
        <v>8186</v>
      </c>
      <c r="AN358" s="342">
        <v>0</v>
      </c>
      <c r="AO358" s="342" t="s">
        <v>8187</v>
      </c>
      <c r="AP358" s="342">
        <v>0</v>
      </c>
      <c r="AQ358" s="347">
        <v>16</v>
      </c>
      <c r="AR358" s="342">
        <v>7</v>
      </c>
      <c r="AS358" s="353"/>
    </row>
    <row r="359" spans="1:45" ht="13.5" hidden="1" customHeight="1">
      <c r="A359" s="304">
        <v>354</v>
      </c>
      <c r="B359" s="342" t="s">
        <v>8180</v>
      </c>
      <c r="C359" s="343" t="s">
        <v>8453</v>
      </c>
      <c r="D359" s="342">
        <v>8261032</v>
      </c>
      <c r="E359" s="343" t="s">
        <v>1451</v>
      </c>
      <c r="F359" s="342" t="s">
        <v>8633</v>
      </c>
      <c r="G359" s="342" t="s">
        <v>8196</v>
      </c>
      <c r="H359" s="342"/>
      <c r="I359" s="342"/>
      <c r="J359" s="342">
        <v>1</v>
      </c>
      <c r="K359" s="349" t="s">
        <v>8634</v>
      </c>
      <c r="L359" s="345" t="s">
        <v>8635</v>
      </c>
      <c r="M359" s="346">
        <v>18557</v>
      </c>
      <c r="N359" s="351">
        <v>45812</v>
      </c>
      <c r="O359" s="351"/>
      <c r="P359" s="342">
        <v>100</v>
      </c>
      <c r="Q359" s="342"/>
      <c r="R359" s="342"/>
      <c r="S359" s="342">
        <v>6</v>
      </c>
      <c r="T359" s="342"/>
      <c r="U359" s="342" t="s">
        <v>2353</v>
      </c>
      <c r="V359" s="342" t="s">
        <v>7855</v>
      </c>
      <c r="W359" s="347">
        <v>2</v>
      </c>
      <c r="X359" s="342">
        <v>2</v>
      </c>
      <c r="Y359" s="342">
        <v>1</v>
      </c>
      <c r="Z359" s="342"/>
      <c r="AA359" s="342"/>
      <c r="AB359" s="342"/>
      <c r="AC359" s="342"/>
      <c r="AD359" s="342">
        <f t="shared" si="6"/>
        <v>68</v>
      </c>
      <c r="AE359" s="342" t="s">
        <v>8184</v>
      </c>
      <c r="AF359" s="342">
        <v>23</v>
      </c>
      <c r="AG359" s="342" t="s">
        <v>8184</v>
      </c>
      <c r="AH359" s="342">
        <v>0</v>
      </c>
      <c r="AI359" s="342" t="s">
        <v>8149</v>
      </c>
      <c r="AJ359" s="342">
        <v>68</v>
      </c>
      <c r="AK359" s="342" t="s">
        <v>8185</v>
      </c>
      <c r="AL359" s="342">
        <v>0</v>
      </c>
      <c r="AM359" s="342" t="s">
        <v>8186</v>
      </c>
      <c r="AN359" s="342">
        <v>0</v>
      </c>
      <c r="AO359" s="342" t="s">
        <v>8187</v>
      </c>
      <c r="AP359" s="342">
        <v>0</v>
      </c>
      <c r="AQ359" s="347">
        <v>5</v>
      </c>
      <c r="AR359" s="342">
        <v>4</v>
      </c>
      <c r="AS359" s="353"/>
    </row>
    <row r="360" spans="1:45" ht="13.5" hidden="1" customHeight="1">
      <c r="A360" s="304">
        <v>355</v>
      </c>
      <c r="B360" s="342" t="s">
        <v>8180</v>
      </c>
      <c r="C360" s="343" t="s">
        <v>8453</v>
      </c>
      <c r="D360" s="342">
        <v>8201025</v>
      </c>
      <c r="E360" s="343" t="s">
        <v>1453</v>
      </c>
      <c r="F360" s="342"/>
      <c r="G360" s="342"/>
      <c r="H360" s="342"/>
      <c r="I360" s="342"/>
      <c r="J360" s="342">
        <v>1</v>
      </c>
      <c r="K360" s="349" t="s">
        <v>8658</v>
      </c>
      <c r="L360" s="345" t="s">
        <v>8659</v>
      </c>
      <c r="M360" s="346">
        <v>10684</v>
      </c>
      <c r="N360" s="342"/>
      <c r="O360" s="342"/>
      <c r="P360" s="342">
        <v>52</v>
      </c>
      <c r="Q360" s="342"/>
      <c r="R360" s="342"/>
      <c r="S360" s="342">
        <v>7</v>
      </c>
      <c r="T360" s="342"/>
      <c r="U360" s="342" t="s">
        <v>2353</v>
      </c>
      <c r="V360" s="342" t="s">
        <v>7855</v>
      </c>
      <c r="W360" s="347">
        <v>2</v>
      </c>
      <c r="X360" s="342">
        <v>2</v>
      </c>
      <c r="Y360" s="342">
        <v>1</v>
      </c>
      <c r="Z360" s="342"/>
      <c r="AA360" s="342"/>
      <c r="AB360" s="342"/>
      <c r="AC360" s="342"/>
      <c r="AD360" s="342">
        <f t="shared" si="6"/>
        <v>36</v>
      </c>
      <c r="AE360" s="342" t="s">
        <v>8184</v>
      </c>
      <c r="AF360" s="342">
        <v>43</v>
      </c>
      <c r="AG360" s="342" t="s">
        <v>8184</v>
      </c>
      <c r="AH360" s="342">
        <v>0</v>
      </c>
      <c r="AI360" s="342" t="s">
        <v>8149</v>
      </c>
      <c r="AJ360" s="342">
        <v>36</v>
      </c>
      <c r="AK360" s="342" t="s">
        <v>8185</v>
      </c>
      <c r="AL360" s="342">
        <v>0</v>
      </c>
      <c r="AM360" s="342" t="s">
        <v>8186</v>
      </c>
      <c r="AN360" s="342">
        <v>0</v>
      </c>
      <c r="AO360" s="342" t="s">
        <v>8187</v>
      </c>
      <c r="AP360" s="342">
        <v>0</v>
      </c>
      <c r="AQ360" s="347">
        <v>8</v>
      </c>
      <c r="AR360" s="342">
        <v>3</v>
      </c>
      <c r="AS360" s="353"/>
    </row>
    <row r="361" spans="1:45" ht="13.5" hidden="1" customHeight="1">
      <c r="A361" s="304">
        <v>356</v>
      </c>
      <c r="B361" s="342" t="s">
        <v>8180</v>
      </c>
      <c r="C361" s="343" t="s">
        <v>8453</v>
      </c>
      <c r="D361" s="342">
        <v>8222019</v>
      </c>
      <c r="E361" s="343" t="s">
        <v>1455</v>
      </c>
      <c r="F361" s="342" t="s">
        <v>8541</v>
      </c>
      <c r="G361" s="342" t="s">
        <v>8196</v>
      </c>
      <c r="H361" s="342"/>
      <c r="I361" s="342"/>
      <c r="J361" s="342">
        <v>1</v>
      </c>
      <c r="K361" s="349" t="s">
        <v>8660</v>
      </c>
      <c r="L361" s="345" t="s">
        <v>8661</v>
      </c>
      <c r="M361" s="346">
        <v>9242</v>
      </c>
      <c r="N361" s="351">
        <v>45815</v>
      </c>
      <c r="O361" s="351"/>
      <c r="P361" s="342">
        <v>22</v>
      </c>
      <c r="Q361" s="342"/>
      <c r="R361" s="342"/>
      <c r="S361" s="342">
        <v>6</v>
      </c>
      <c r="T361" s="342"/>
      <c r="U361" s="342" t="s">
        <v>2353</v>
      </c>
      <c r="V361" s="342" t="s">
        <v>7855</v>
      </c>
      <c r="W361" s="347">
        <v>2</v>
      </c>
      <c r="X361" s="342">
        <v>2</v>
      </c>
      <c r="Y361" s="342">
        <v>1</v>
      </c>
      <c r="Z361" s="342"/>
      <c r="AA361" s="342"/>
      <c r="AB361" s="342"/>
      <c r="AC361" s="342"/>
      <c r="AD361" s="342">
        <f t="shared" si="6"/>
        <v>49</v>
      </c>
      <c r="AE361" s="342" t="s">
        <v>8184</v>
      </c>
      <c r="AF361" s="342">
        <v>20</v>
      </c>
      <c r="AG361" s="342" t="s">
        <v>8184</v>
      </c>
      <c r="AH361" s="342">
        <v>0</v>
      </c>
      <c r="AI361" s="342" t="s">
        <v>8149</v>
      </c>
      <c r="AJ361" s="342">
        <v>45</v>
      </c>
      <c r="AK361" s="342" t="s">
        <v>8185</v>
      </c>
      <c r="AL361" s="342">
        <v>4</v>
      </c>
      <c r="AM361" s="342" t="s">
        <v>8186</v>
      </c>
      <c r="AN361" s="342">
        <v>0</v>
      </c>
      <c r="AO361" s="342" t="s">
        <v>8187</v>
      </c>
      <c r="AP361" s="342">
        <v>0</v>
      </c>
      <c r="AQ361" s="347">
        <v>0</v>
      </c>
      <c r="AR361" s="342">
        <v>9</v>
      </c>
      <c r="AS361" s="350"/>
    </row>
    <row r="362" spans="1:45" ht="13.5" hidden="1" customHeight="1">
      <c r="A362" s="304">
        <v>357</v>
      </c>
      <c r="B362" s="342" t="s">
        <v>8180</v>
      </c>
      <c r="C362" s="343" t="s">
        <v>8453</v>
      </c>
      <c r="D362" s="342">
        <v>8271027</v>
      </c>
      <c r="E362" s="343" t="s">
        <v>1459</v>
      </c>
      <c r="F362" s="342"/>
      <c r="G362" s="342"/>
      <c r="H362" s="342"/>
      <c r="I362" s="342"/>
      <c r="J362" s="342">
        <v>1</v>
      </c>
      <c r="K362" s="349" t="s">
        <v>8767</v>
      </c>
      <c r="L362" s="345" t="s">
        <v>8768</v>
      </c>
      <c r="M362" s="346">
        <v>21276</v>
      </c>
      <c r="N362" s="342"/>
      <c r="O362" s="342"/>
      <c r="P362" s="342">
        <v>35</v>
      </c>
      <c r="Q362" s="342"/>
      <c r="R362" s="342"/>
      <c r="S362" s="342">
        <v>6</v>
      </c>
      <c r="T362" s="342"/>
      <c r="U362" s="357" t="s">
        <v>8198</v>
      </c>
      <c r="V362" s="342" t="s">
        <v>7855</v>
      </c>
      <c r="W362" s="347">
        <v>2</v>
      </c>
      <c r="X362" s="342">
        <v>2</v>
      </c>
      <c r="Y362" s="342">
        <v>1</v>
      </c>
      <c r="Z362" s="342"/>
      <c r="AA362" s="342"/>
      <c r="AB362" s="342"/>
      <c r="AC362" s="342"/>
      <c r="AD362" s="342">
        <f t="shared" si="6"/>
        <v>47</v>
      </c>
      <c r="AE362" s="342" t="s">
        <v>8184</v>
      </c>
      <c r="AF362" s="342">
        <v>16</v>
      </c>
      <c r="AG362" s="342" t="s">
        <v>8184</v>
      </c>
      <c r="AH362" s="342">
        <v>0</v>
      </c>
      <c r="AI362" s="342" t="s">
        <v>8149</v>
      </c>
      <c r="AJ362" s="342">
        <v>47</v>
      </c>
      <c r="AK362" s="342" t="s">
        <v>8185</v>
      </c>
      <c r="AL362" s="342">
        <v>0</v>
      </c>
      <c r="AM362" s="342" t="s">
        <v>8186</v>
      </c>
      <c r="AN362" s="342">
        <v>0</v>
      </c>
      <c r="AO362" s="342" t="s">
        <v>8187</v>
      </c>
      <c r="AP362" s="342">
        <v>0</v>
      </c>
      <c r="AQ362" s="347">
        <v>8</v>
      </c>
      <c r="AR362" s="342">
        <v>6</v>
      </c>
      <c r="AS362" s="353"/>
    </row>
    <row r="363" spans="1:45" ht="13.5" hidden="1" customHeight="1">
      <c r="A363" s="304">
        <v>358</v>
      </c>
      <c r="B363" s="342" t="s">
        <v>8180</v>
      </c>
      <c r="C363" s="343" t="s">
        <v>8453</v>
      </c>
      <c r="D363" s="342">
        <v>8181034</v>
      </c>
      <c r="E363" s="343" t="s">
        <v>1461</v>
      </c>
      <c r="F363" s="342"/>
      <c r="G363" s="342"/>
      <c r="H363" s="342"/>
      <c r="I363" s="342"/>
      <c r="J363" s="342">
        <v>1</v>
      </c>
      <c r="K363" s="349" t="s">
        <v>8819</v>
      </c>
      <c r="L363" s="345" t="s">
        <v>8820</v>
      </c>
      <c r="M363" s="346">
        <v>20043</v>
      </c>
      <c r="N363" s="342"/>
      <c r="O363" s="342"/>
      <c r="P363" s="342">
        <v>19</v>
      </c>
      <c r="Q363" s="342"/>
      <c r="R363" s="342"/>
      <c r="S363" s="342">
        <v>4</v>
      </c>
      <c r="T363" s="342"/>
      <c r="U363" s="342" t="s">
        <v>2353</v>
      </c>
      <c r="V363" s="342" t="s">
        <v>7855</v>
      </c>
      <c r="W363" s="347">
        <v>2</v>
      </c>
      <c r="X363" s="342">
        <v>2</v>
      </c>
      <c r="Y363" s="342">
        <v>1</v>
      </c>
      <c r="Z363" s="342"/>
      <c r="AA363" s="342"/>
      <c r="AB363" s="342"/>
      <c r="AC363" s="342"/>
      <c r="AD363" s="342">
        <f t="shared" si="6"/>
        <v>22</v>
      </c>
      <c r="AE363" s="342" t="s">
        <v>8184</v>
      </c>
      <c r="AF363" s="342">
        <v>10</v>
      </c>
      <c r="AG363" s="342" t="s">
        <v>8184</v>
      </c>
      <c r="AH363" s="342">
        <v>0</v>
      </c>
      <c r="AI363" s="342" t="s">
        <v>8149</v>
      </c>
      <c r="AJ363" s="342">
        <v>0</v>
      </c>
      <c r="AK363" s="342" t="s">
        <v>8185</v>
      </c>
      <c r="AL363" s="342">
        <v>15</v>
      </c>
      <c r="AM363" s="342" t="s">
        <v>8186</v>
      </c>
      <c r="AN363" s="342">
        <v>0</v>
      </c>
      <c r="AO363" s="342" t="s">
        <v>8187</v>
      </c>
      <c r="AP363" s="342">
        <v>7</v>
      </c>
      <c r="AQ363" s="347">
        <v>61</v>
      </c>
      <c r="AR363" s="342">
        <v>22</v>
      </c>
      <c r="AS363" s="353"/>
    </row>
    <row r="364" spans="1:45" ht="13.5" hidden="1" customHeight="1">
      <c r="A364" s="304">
        <v>359</v>
      </c>
      <c r="B364" s="342" t="s">
        <v>8180</v>
      </c>
      <c r="C364" s="343" t="s">
        <v>8453</v>
      </c>
      <c r="D364" s="342">
        <v>8151057</v>
      </c>
      <c r="E364" s="343" t="s">
        <v>1463</v>
      </c>
      <c r="F364" s="342" t="s">
        <v>8821</v>
      </c>
      <c r="G364" s="342" t="s">
        <v>8196</v>
      </c>
      <c r="H364" s="342"/>
      <c r="I364" s="342"/>
      <c r="J364" s="342">
        <v>1</v>
      </c>
      <c r="K364" s="349" t="s">
        <v>8822</v>
      </c>
      <c r="L364" s="345" t="s">
        <v>8823</v>
      </c>
      <c r="M364" s="346">
        <v>4905</v>
      </c>
      <c r="N364" s="351">
        <v>45820.475960659722</v>
      </c>
      <c r="O364" s="351"/>
      <c r="P364" s="342">
        <v>29</v>
      </c>
      <c r="Q364" s="342"/>
      <c r="R364" s="342"/>
      <c r="S364" s="342">
        <v>7</v>
      </c>
      <c r="T364" s="342"/>
      <c r="U364" s="342" t="s">
        <v>2353</v>
      </c>
      <c r="V364" s="342" t="s">
        <v>7855</v>
      </c>
      <c r="W364" s="347">
        <v>2</v>
      </c>
      <c r="X364" s="342">
        <v>2</v>
      </c>
      <c r="Y364" s="342">
        <v>1</v>
      </c>
      <c r="Z364" s="342"/>
      <c r="AA364" s="342"/>
      <c r="AB364" s="342"/>
      <c r="AC364" s="342"/>
      <c r="AD364" s="342">
        <f t="shared" si="6"/>
        <v>38</v>
      </c>
      <c r="AE364" s="342" t="s">
        <v>8184</v>
      </c>
      <c r="AF364" s="342">
        <v>20</v>
      </c>
      <c r="AG364" s="342" t="s">
        <v>8184</v>
      </c>
      <c r="AH364" s="342">
        <v>0</v>
      </c>
      <c r="AI364" s="342" t="s">
        <v>8149</v>
      </c>
      <c r="AJ364" s="342">
        <v>38</v>
      </c>
      <c r="AK364" s="342" t="s">
        <v>8185</v>
      </c>
      <c r="AL364" s="342">
        <v>0</v>
      </c>
      <c r="AM364" s="342" t="s">
        <v>8186</v>
      </c>
      <c r="AN364" s="342">
        <v>0</v>
      </c>
      <c r="AO364" s="342" t="s">
        <v>8187</v>
      </c>
      <c r="AP364" s="342">
        <v>0</v>
      </c>
      <c r="AQ364" s="347">
        <v>3</v>
      </c>
      <c r="AR364" s="342">
        <v>2</v>
      </c>
      <c r="AS364" s="350"/>
    </row>
    <row r="365" spans="1:45" ht="13.5" hidden="1" customHeight="1">
      <c r="A365" s="304">
        <v>360</v>
      </c>
      <c r="B365" s="342" t="s">
        <v>8180</v>
      </c>
      <c r="C365" s="343" t="s">
        <v>8453</v>
      </c>
      <c r="D365" s="342">
        <v>8151058</v>
      </c>
      <c r="E365" s="343" t="s">
        <v>1446</v>
      </c>
      <c r="F365" s="342"/>
      <c r="G365" s="342"/>
      <c r="H365" s="342"/>
      <c r="I365" s="342"/>
      <c r="J365" s="342">
        <v>1</v>
      </c>
      <c r="K365" s="349" t="s">
        <v>8824</v>
      </c>
      <c r="L365" s="355" t="s">
        <v>8825</v>
      </c>
      <c r="M365" s="346">
        <v>37683</v>
      </c>
      <c r="N365" s="342"/>
      <c r="O365" s="342"/>
      <c r="P365" s="342">
        <v>107</v>
      </c>
      <c r="Q365" s="342"/>
      <c r="R365" s="342"/>
      <c r="S365" s="342">
        <v>6</v>
      </c>
      <c r="T365" s="342"/>
      <c r="U365" s="357" t="s">
        <v>8203</v>
      </c>
      <c r="V365" s="342" t="s">
        <v>7855</v>
      </c>
      <c r="W365" s="347">
        <v>2</v>
      </c>
      <c r="X365" s="342">
        <v>2</v>
      </c>
      <c r="Y365" s="342">
        <v>1</v>
      </c>
      <c r="Z365" s="342"/>
      <c r="AA365" s="342"/>
      <c r="AB365" s="342"/>
      <c r="AC365" s="342"/>
      <c r="AD365" s="342">
        <f t="shared" si="6"/>
        <v>81</v>
      </c>
      <c r="AE365" s="342"/>
      <c r="AF365" s="342">
        <v>34</v>
      </c>
      <c r="AG365" s="342"/>
      <c r="AH365" s="342">
        <v>0</v>
      </c>
      <c r="AI365" s="342" t="s">
        <v>8149</v>
      </c>
      <c r="AJ365" s="342">
        <v>31</v>
      </c>
      <c r="AK365" s="342" t="s">
        <v>8185</v>
      </c>
      <c r="AL365" s="342">
        <v>10</v>
      </c>
      <c r="AM365" s="342"/>
      <c r="AN365" s="342">
        <v>0</v>
      </c>
      <c r="AO365" s="342" t="s">
        <v>8187</v>
      </c>
      <c r="AP365" s="342">
        <v>40</v>
      </c>
      <c r="AQ365" s="347">
        <v>9</v>
      </c>
      <c r="AR365" s="342">
        <v>5</v>
      </c>
      <c r="AS365" s="350"/>
    </row>
    <row r="366" spans="1:45" ht="13.5" hidden="1" customHeight="1">
      <c r="A366" s="304">
        <v>361</v>
      </c>
      <c r="B366" s="342" t="s">
        <v>8180</v>
      </c>
      <c r="C366" s="343" t="s">
        <v>8453</v>
      </c>
      <c r="D366" s="342">
        <v>8271008</v>
      </c>
      <c r="E366" s="343" t="s">
        <v>1467</v>
      </c>
      <c r="F366" s="342" t="s">
        <v>8858</v>
      </c>
      <c r="G366" s="342" t="s">
        <v>8196</v>
      </c>
      <c r="H366" s="342"/>
      <c r="I366" s="342"/>
      <c r="J366" s="342">
        <v>1</v>
      </c>
      <c r="K366" s="349" t="s">
        <v>8859</v>
      </c>
      <c r="L366" s="345" t="s">
        <v>8860</v>
      </c>
      <c r="M366" s="346">
        <v>23468</v>
      </c>
      <c r="N366" s="351">
        <v>45819.53090168981</v>
      </c>
      <c r="O366" s="351"/>
      <c r="P366" s="342">
        <v>67</v>
      </c>
      <c r="Q366" s="342"/>
      <c r="R366" s="342"/>
      <c r="S366" s="342">
        <v>7</v>
      </c>
      <c r="T366" s="342"/>
      <c r="U366" s="342" t="s">
        <v>2353</v>
      </c>
      <c r="V366" s="342" t="s">
        <v>7855</v>
      </c>
      <c r="W366" s="347">
        <v>2</v>
      </c>
      <c r="X366" s="342">
        <v>2</v>
      </c>
      <c r="Y366" s="342">
        <v>1</v>
      </c>
      <c r="Z366" s="342"/>
      <c r="AA366" s="342"/>
      <c r="AB366" s="342"/>
      <c r="AC366" s="342"/>
      <c r="AD366" s="342">
        <f t="shared" si="6"/>
        <v>0</v>
      </c>
      <c r="AE366" s="342" t="s">
        <v>8184</v>
      </c>
      <c r="AF366" s="342">
        <v>59</v>
      </c>
      <c r="AG366" s="342" t="s">
        <v>8184</v>
      </c>
      <c r="AH366" s="342">
        <v>0</v>
      </c>
      <c r="AI366" s="342" t="s">
        <v>8149</v>
      </c>
      <c r="AJ366" s="342">
        <v>0</v>
      </c>
      <c r="AK366" s="342" t="s">
        <v>8185</v>
      </c>
      <c r="AL366" s="342">
        <v>0</v>
      </c>
      <c r="AM366" s="342" t="s">
        <v>8186</v>
      </c>
      <c r="AN366" s="342">
        <v>0</v>
      </c>
      <c r="AO366" s="342" t="s">
        <v>8187</v>
      </c>
      <c r="AP366" s="342">
        <v>0</v>
      </c>
      <c r="AQ366" s="347">
        <v>7</v>
      </c>
      <c r="AR366" s="342">
        <v>4</v>
      </c>
      <c r="AS366" s="350"/>
    </row>
    <row r="367" spans="1:45" ht="13.5" hidden="1" customHeight="1">
      <c r="A367" s="304">
        <v>362</v>
      </c>
      <c r="B367" s="342" t="s">
        <v>8180</v>
      </c>
      <c r="C367" s="343" t="s">
        <v>8453</v>
      </c>
      <c r="D367" s="342">
        <v>8271028</v>
      </c>
      <c r="E367" s="343" t="s">
        <v>1469</v>
      </c>
      <c r="F367" s="342" t="s">
        <v>8870</v>
      </c>
      <c r="G367" s="342" t="s">
        <v>8196</v>
      </c>
      <c r="H367" s="342"/>
      <c r="I367" s="342"/>
      <c r="J367" s="342">
        <v>1</v>
      </c>
      <c r="K367" s="349" t="s">
        <v>8871</v>
      </c>
      <c r="L367" s="345" t="s">
        <v>8872</v>
      </c>
      <c r="M367" s="346">
        <v>23442</v>
      </c>
      <c r="N367" s="351">
        <v>45815.456829513889</v>
      </c>
      <c r="O367" s="351"/>
      <c r="P367" s="342">
        <v>65</v>
      </c>
      <c r="Q367" s="342"/>
      <c r="R367" s="342"/>
      <c r="S367" s="342">
        <v>3</v>
      </c>
      <c r="T367" s="342"/>
      <c r="U367" s="357" t="s">
        <v>8203</v>
      </c>
      <c r="V367" s="342" t="s">
        <v>7855</v>
      </c>
      <c r="W367" s="347">
        <v>2</v>
      </c>
      <c r="X367" s="342">
        <v>2</v>
      </c>
      <c r="Y367" s="342">
        <v>1</v>
      </c>
      <c r="Z367" s="342"/>
      <c r="AA367" s="342"/>
      <c r="AB367" s="342"/>
      <c r="AC367" s="342"/>
      <c r="AD367" s="342">
        <f t="shared" si="6"/>
        <v>120</v>
      </c>
      <c r="AE367" s="342" t="s">
        <v>8184</v>
      </c>
      <c r="AF367" s="342">
        <v>27</v>
      </c>
      <c r="AG367" s="342" t="s">
        <v>8184</v>
      </c>
      <c r="AH367" s="342">
        <v>0</v>
      </c>
      <c r="AI367" s="342" t="s">
        <v>8149</v>
      </c>
      <c r="AJ367" s="342">
        <v>60</v>
      </c>
      <c r="AK367" s="342" t="s">
        <v>8185</v>
      </c>
      <c r="AL367" s="342">
        <v>60</v>
      </c>
      <c r="AM367" s="342" t="s">
        <v>8186</v>
      </c>
      <c r="AN367" s="342">
        <v>0</v>
      </c>
      <c r="AO367" s="342" t="s">
        <v>8187</v>
      </c>
      <c r="AP367" s="342">
        <v>0</v>
      </c>
      <c r="AQ367" s="347">
        <v>7</v>
      </c>
      <c r="AR367" s="342">
        <v>4</v>
      </c>
      <c r="AS367" s="350"/>
    </row>
    <row r="368" spans="1:45" ht="13.5" hidden="1" customHeight="1">
      <c r="A368" s="304">
        <v>363</v>
      </c>
      <c r="B368" s="342" t="s">
        <v>8180</v>
      </c>
      <c r="C368" s="343" t="s">
        <v>8453</v>
      </c>
      <c r="D368" s="342">
        <v>8271013</v>
      </c>
      <c r="E368" s="343" t="s">
        <v>1471</v>
      </c>
      <c r="F368" s="342" t="s">
        <v>8875</v>
      </c>
      <c r="G368" s="342" t="s">
        <v>8196</v>
      </c>
      <c r="H368" s="342"/>
      <c r="I368" s="342"/>
      <c r="J368" s="342">
        <v>1</v>
      </c>
      <c r="K368" s="349" t="s">
        <v>8876</v>
      </c>
      <c r="L368" s="345" t="s">
        <v>8877</v>
      </c>
      <c r="M368" s="346">
        <v>28920</v>
      </c>
      <c r="N368" s="351">
        <v>45819.459788032407</v>
      </c>
      <c r="O368" s="351"/>
      <c r="P368" s="342">
        <v>42</v>
      </c>
      <c r="Q368" s="342"/>
      <c r="R368" s="342"/>
      <c r="S368" s="342">
        <v>4</v>
      </c>
      <c r="T368" s="342"/>
      <c r="U368" s="357" t="s">
        <v>8198</v>
      </c>
      <c r="V368" s="357" t="s">
        <v>7855</v>
      </c>
      <c r="W368" s="347">
        <v>2</v>
      </c>
      <c r="X368" s="342">
        <v>2</v>
      </c>
      <c r="Y368" s="342">
        <v>1</v>
      </c>
      <c r="Z368" s="342"/>
      <c r="AA368" s="342"/>
      <c r="AB368" s="342"/>
      <c r="AC368" s="342"/>
      <c r="AD368" s="342">
        <f t="shared" si="6"/>
        <v>56</v>
      </c>
      <c r="AE368" s="342" t="s">
        <v>8184</v>
      </c>
      <c r="AF368" s="342">
        <v>41</v>
      </c>
      <c r="AG368" s="342" t="s">
        <v>8184</v>
      </c>
      <c r="AH368" s="342">
        <v>0</v>
      </c>
      <c r="AI368" s="342" t="s">
        <v>8149</v>
      </c>
      <c r="AJ368" s="342">
        <v>56</v>
      </c>
      <c r="AK368" s="342" t="s">
        <v>8185</v>
      </c>
      <c r="AL368" s="342">
        <v>0</v>
      </c>
      <c r="AM368" s="342" t="s">
        <v>8186</v>
      </c>
      <c r="AN368" s="342">
        <v>0</v>
      </c>
      <c r="AO368" s="342" t="s">
        <v>8187</v>
      </c>
      <c r="AP368" s="342">
        <v>0</v>
      </c>
      <c r="AQ368" s="347">
        <v>10</v>
      </c>
      <c r="AR368" s="342">
        <v>6</v>
      </c>
      <c r="AS368" s="350"/>
    </row>
    <row r="369" spans="1:45" ht="13.5" hidden="1" customHeight="1">
      <c r="A369" s="304">
        <v>364</v>
      </c>
      <c r="B369" s="342" t="s">
        <v>8180</v>
      </c>
      <c r="C369" s="343" t="s">
        <v>8453</v>
      </c>
      <c r="D369" s="342">
        <v>8271029</v>
      </c>
      <c r="E369" s="343" t="s">
        <v>1473</v>
      </c>
      <c r="F369" s="342"/>
      <c r="G369" s="342"/>
      <c r="H369" s="342"/>
      <c r="I369" s="342"/>
      <c r="J369" s="342">
        <v>1</v>
      </c>
      <c r="K369" s="349" t="s">
        <v>8878</v>
      </c>
      <c r="L369" s="345" t="s">
        <v>8879</v>
      </c>
      <c r="M369" s="346">
        <v>13295</v>
      </c>
      <c r="N369" s="342"/>
      <c r="O369" s="342"/>
      <c r="P369" s="342">
        <v>28</v>
      </c>
      <c r="Q369" s="342"/>
      <c r="R369" s="342"/>
      <c r="S369" s="342">
        <v>7</v>
      </c>
      <c r="T369" s="342"/>
      <c r="U369" s="342" t="s">
        <v>2353</v>
      </c>
      <c r="V369" s="342" t="s">
        <v>7855</v>
      </c>
      <c r="W369" s="347">
        <v>2</v>
      </c>
      <c r="X369" s="342">
        <v>2</v>
      </c>
      <c r="Y369" s="342">
        <v>1</v>
      </c>
      <c r="Z369" s="342"/>
      <c r="AA369" s="342"/>
      <c r="AB369" s="342"/>
      <c r="AC369" s="342"/>
      <c r="AD369" s="342">
        <f t="shared" si="6"/>
        <v>6</v>
      </c>
      <c r="AE369" s="342" t="s">
        <v>8184</v>
      </c>
      <c r="AF369" s="342">
        <v>8</v>
      </c>
      <c r="AG369" s="342" t="s">
        <v>8184</v>
      </c>
      <c r="AH369" s="342">
        <v>0</v>
      </c>
      <c r="AI369" s="342" t="s">
        <v>8149</v>
      </c>
      <c r="AJ369" s="342">
        <v>6</v>
      </c>
      <c r="AK369" s="342" t="s">
        <v>8185</v>
      </c>
      <c r="AL369" s="342">
        <v>0</v>
      </c>
      <c r="AM369" s="342" t="s">
        <v>8186</v>
      </c>
      <c r="AN369" s="342">
        <v>0</v>
      </c>
      <c r="AO369" s="342" t="s">
        <v>8187</v>
      </c>
      <c r="AP369" s="342">
        <v>0</v>
      </c>
      <c r="AQ369" s="347">
        <v>11</v>
      </c>
      <c r="AR369" s="342">
        <v>3</v>
      </c>
      <c r="AS369" s="353"/>
    </row>
    <row r="370" spans="1:45" ht="13.5" hidden="1" customHeight="1">
      <c r="A370" s="304">
        <v>365</v>
      </c>
      <c r="B370" s="342" t="s">
        <v>8180</v>
      </c>
      <c r="C370" s="343" t="s">
        <v>8453</v>
      </c>
      <c r="D370" s="342">
        <v>8181008</v>
      </c>
      <c r="E370" s="343" t="s">
        <v>1475</v>
      </c>
      <c r="F370" s="342" t="s">
        <v>8937</v>
      </c>
      <c r="G370" s="342" t="s">
        <v>8196</v>
      </c>
      <c r="H370" s="342"/>
      <c r="I370" s="342"/>
      <c r="J370" s="342">
        <v>1</v>
      </c>
      <c r="K370" s="349" t="s">
        <v>8938</v>
      </c>
      <c r="L370" s="355" t="s">
        <v>8939</v>
      </c>
      <c r="M370" s="346">
        <v>19550</v>
      </c>
      <c r="N370" s="351">
        <v>45810.667352280092</v>
      </c>
      <c r="O370" s="351"/>
      <c r="P370" s="342">
        <v>274</v>
      </c>
      <c r="Q370" s="342"/>
      <c r="R370" s="342"/>
      <c r="S370" s="342">
        <v>16</v>
      </c>
      <c r="T370" s="342"/>
      <c r="U370" s="357" t="s">
        <v>8203</v>
      </c>
      <c r="V370" s="357" t="s">
        <v>8316</v>
      </c>
      <c r="W370" s="347">
        <v>2</v>
      </c>
      <c r="X370" s="342">
        <v>2</v>
      </c>
      <c r="Y370" s="342">
        <v>1</v>
      </c>
      <c r="Z370" s="342"/>
      <c r="AA370" s="342"/>
      <c r="AB370" s="342"/>
      <c r="AC370" s="342"/>
      <c r="AD370" s="342">
        <f t="shared" si="6"/>
        <v>137</v>
      </c>
      <c r="AE370" s="342" t="s">
        <v>8184</v>
      </c>
      <c r="AF370" s="342">
        <v>6</v>
      </c>
      <c r="AG370" s="342" t="s">
        <v>8184</v>
      </c>
      <c r="AH370" s="342">
        <v>0</v>
      </c>
      <c r="AI370" s="342" t="s">
        <v>8149</v>
      </c>
      <c r="AJ370" s="342">
        <v>137</v>
      </c>
      <c r="AK370" s="342" t="s">
        <v>8185</v>
      </c>
      <c r="AL370" s="342">
        <v>0</v>
      </c>
      <c r="AM370" s="342" t="s">
        <v>8186</v>
      </c>
      <c r="AN370" s="342">
        <v>0</v>
      </c>
      <c r="AO370" s="342" t="s">
        <v>8187</v>
      </c>
      <c r="AP370" s="342">
        <v>0</v>
      </c>
      <c r="AQ370" s="347">
        <v>43</v>
      </c>
      <c r="AR370" s="342">
        <v>14</v>
      </c>
      <c r="AS370" s="350"/>
    </row>
    <row r="371" spans="1:45" ht="13.5" hidden="1" customHeight="1">
      <c r="A371" s="304">
        <v>366</v>
      </c>
      <c r="B371" s="342" t="s">
        <v>8180</v>
      </c>
      <c r="C371" s="343" t="s">
        <v>8453</v>
      </c>
      <c r="D371" s="342">
        <v>8181035</v>
      </c>
      <c r="E371" s="343" t="s">
        <v>1477</v>
      </c>
      <c r="F371" s="342" t="s">
        <v>8940</v>
      </c>
      <c r="G371" s="342" t="s">
        <v>8196</v>
      </c>
      <c r="H371" s="342"/>
      <c r="I371" s="342"/>
      <c r="J371" s="342">
        <v>1</v>
      </c>
      <c r="K371" s="349" t="s">
        <v>8941</v>
      </c>
      <c r="L371" s="355" t="s">
        <v>8942</v>
      </c>
      <c r="M371" s="346">
        <v>23445</v>
      </c>
      <c r="N371" s="351">
        <v>45813.375551018515</v>
      </c>
      <c r="O371" s="351"/>
      <c r="P371" s="342">
        <v>173</v>
      </c>
      <c r="Q371" s="342"/>
      <c r="R371" s="342"/>
      <c r="S371" s="342">
        <v>10</v>
      </c>
      <c r="T371" s="342"/>
      <c r="U371" s="342" t="s">
        <v>26</v>
      </c>
      <c r="V371" s="342" t="s">
        <v>7855</v>
      </c>
      <c r="W371" s="347">
        <v>2</v>
      </c>
      <c r="X371" s="342">
        <v>2</v>
      </c>
      <c r="Y371" s="342">
        <v>1</v>
      </c>
      <c r="Z371" s="342"/>
      <c r="AA371" s="342"/>
      <c r="AB371" s="342"/>
      <c r="AC371" s="342"/>
      <c r="AD371" s="342">
        <f t="shared" si="6"/>
        <v>151</v>
      </c>
      <c r="AE371" s="342" t="s">
        <v>8184</v>
      </c>
      <c r="AF371" s="342">
        <v>46</v>
      </c>
      <c r="AG371" s="342" t="s">
        <v>8184</v>
      </c>
      <c r="AH371" s="342">
        <v>0</v>
      </c>
      <c r="AI371" s="342" t="s">
        <v>8149</v>
      </c>
      <c r="AJ371" s="342">
        <v>100</v>
      </c>
      <c r="AK371" s="342" t="s">
        <v>8185</v>
      </c>
      <c r="AL371" s="342">
        <v>0</v>
      </c>
      <c r="AM371" s="342" t="s">
        <v>8186</v>
      </c>
      <c r="AN371" s="342">
        <v>0</v>
      </c>
      <c r="AO371" s="342" t="s">
        <v>8187</v>
      </c>
      <c r="AP371" s="342">
        <v>51</v>
      </c>
      <c r="AQ371" s="347">
        <v>30</v>
      </c>
      <c r="AR371" s="342">
        <v>25</v>
      </c>
      <c r="AS371" s="353"/>
    </row>
    <row r="372" spans="1:45" ht="13.5" hidden="1" customHeight="1">
      <c r="A372" s="304">
        <v>367</v>
      </c>
      <c r="B372" s="342" t="s">
        <v>8180</v>
      </c>
      <c r="C372" s="343" t="s">
        <v>8453</v>
      </c>
      <c r="D372" s="342">
        <v>8291037</v>
      </c>
      <c r="E372" s="343" t="s">
        <v>1479</v>
      </c>
      <c r="F372" s="342" t="s">
        <v>8943</v>
      </c>
      <c r="G372" s="342" t="s">
        <v>8196</v>
      </c>
      <c r="H372" s="342"/>
      <c r="I372" s="342"/>
      <c r="J372" s="342">
        <v>1</v>
      </c>
      <c r="K372" s="349" t="s">
        <v>8944</v>
      </c>
      <c r="L372" s="355" t="s">
        <v>8872</v>
      </c>
      <c r="M372" s="346">
        <v>23349</v>
      </c>
      <c r="N372" s="351">
        <v>45812.342692847218</v>
      </c>
      <c r="O372" s="351"/>
      <c r="P372" s="342">
        <v>156</v>
      </c>
      <c r="Q372" s="342"/>
      <c r="R372" s="342"/>
      <c r="S372" s="342">
        <v>9</v>
      </c>
      <c r="T372" s="342"/>
      <c r="U372" s="342" t="s">
        <v>26</v>
      </c>
      <c r="V372" s="342" t="s">
        <v>7855</v>
      </c>
      <c r="W372" s="347">
        <v>2</v>
      </c>
      <c r="X372" s="342">
        <v>2</v>
      </c>
      <c r="Y372" s="342">
        <v>1</v>
      </c>
      <c r="Z372" s="342"/>
      <c r="AA372" s="342"/>
      <c r="AB372" s="342"/>
      <c r="AC372" s="342"/>
      <c r="AD372" s="342">
        <f t="shared" si="6"/>
        <v>122</v>
      </c>
      <c r="AE372" s="342" t="s">
        <v>8184</v>
      </c>
      <c r="AF372" s="342">
        <v>24</v>
      </c>
      <c r="AG372" s="342" t="s">
        <v>8184</v>
      </c>
      <c r="AH372" s="342">
        <v>0</v>
      </c>
      <c r="AI372" s="342" t="s">
        <v>8149</v>
      </c>
      <c r="AJ372" s="342">
        <v>122</v>
      </c>
      <c r="AK372" s="342" t="s">
        <v>8185</v>
      </c>
      <c r="AL372" s="342">
        <v>0</v>
      </c>
      <c r="AM372" s="342" t="s">
        <v>8186</v>
      </c>
      <c r="AN372" s="342">
        <v>0</v>
      </c>
      <c r="AO372" s="342" t="s">
        <v>8187</v>
      </c>
      <c r="AP372" s="342">
        <v>0</v>
      </c>
      <c r="AQ372" s="347">
        <v>10</v>
      </c>
      <c r="AR372" s="342">
        <v>9</v>
      </c>
      <c r="AS372" s="353"/>
    </row>
    <row r="373" spans="1:45" ht="13.5" hidden="1" customHeight="1">
      <c r="A373" s="304">
        <v>368</v>
      </c>
      <c r="B373" s="342" t="s">
        <v>8180</v>
      </c>
      <c r="C373" s="343" t="s">
        <v>8453</v>
      </c>
      <c r="D373" s="342">
        <v>8140094</v>
      </c>
      <c r="E373" s="343" t="s">
        <v>1481</v>
      </c>
      <c r="F373" s="342"/>
      <c r="G373" s="342"/>
      <c r="H373" s="342"/>
      <c r="I373" s="342"/>
      <c r="J373" s="342">
        <v>1</v>
      </c>
      <c r="K373" s="349" t="s">
        <v>8945</v>
      </c>
      <c r="L373" s="345" t="s">
        <v>8946</v>
      </c>
      <c r="M373" s="346">
        <v>23445</v>
      </c>
      <c r="N373" s="342"/>
      <c r="O373" s="342"/>
      <c r="P373" s="342">
        <v>140</v>
      </c>
      <c r="Q373" s="342"/>
      <c r="R373" s="342"/>
      <c r="S373" s="342">
        <v>7</v>
      </c>
      <c r="T373" s="342"/>
      <c r="U373" s="342" t="s">
        <v>26</v>
      </c>
      <c r="V373" s="342" t="s">
        <v>7855</v>
      </c>
      <c r="W373" s="347">
        <v>2</v>
      </c>
      <c r="X373" s="342">
        <v>2</v>
      </c>
      <c r="Y373" s="342">
        <v>1</v>
      </c>
      <c r="Z373" s="342"/>
      <c r="AA373" s="342"/>
      <c r="AB373" s="342"/>
      <c r="AC373" s="342"/>
      <c r="AD373" s="342">
        <f t="shared" si="6"/>
        <v>136</v>
      </c>
      <c r="AE373" s="342" t="s">
        <v>8184</v>
      </c>
      <c r="AF373" s="342">
        <v>25</v>
      </c>
      <c r="AG373" s="342" t="s">
        <v>8184</v>
      </c>
      <c r="AH373" s="342">
        <v>0</v>
      </c>
      <c r="AI373" s="342" t="s">
        <v>8149</v>
      </c>
      <c r="AJ373" s="342">
        <v>136</v>
      </c>
      <c r="AK373" s="342" t="s">
        <v>8185</v>
      </c>
      <c r="AL373" s="342">
        <v>0</v>
      </c>
      <c r="AM373" s="342" t="s">
        <v>8186</v>
      </c>
      <c r="AN373" s="342">
        <v>0</v>
      </c>
      <c r="AO373" s="342" t="s">
        <v>8187</v>
      </c>
      <c r="AP373" s="342">
        <v>0</v>
      </c>
      <c r="AQ373" s="347">
        <v>31</v>
      </c>
      <c r="AR373" s="342">
        <v>22</v>
      </c>
      <c r="AS373" s="353"/>
    </row>
    <row r="374" spans="1:45" ht="13.5" hidden="1" customHeight="1">
      <c r="A374" s="304">
        <v>369</v>
      </c>
      <c r="B374" s="342" t="s">
        <v>8180</v>
      </c>
      <c r="C374" s="343" t="s">
        <v>8453</v>
      </c>
      <c r="D374" s="342">
        <v>8291015</v>
      </c>
      <c r="E374" s="343" t="s">
        <v>1483</v>
      </c>
      <c r="F374" s="342" t="s">
        <v>8947</v>
      </c>
      <c r="G374" s="342" t="s">
        <v>8196</v>
      </c>
      <c r="H374" s="342"/>
      <c r="I374" s="342"/>
      <c r="J374" s="342">
        <v>1</v>
      </c>
      <c r="K374" s="349" t="s">
        <v>8948</v>
      </c>
      <c r="L374" s="345" t="s">
        <v>8949</v>
      </c>
      <c r="M374" s="346">
        <v>17148</v>
      </c>
      <c r="N374" s="351">
        <v>45812.353348483797</v>
      </c>
      <c r="O374" s="351"/>
      <c r="P374" s="342">
        <v>181</v>
      </c>
      <c r="Q374" s="342"/>
      <c r="R374" s="342"/>
      <c r="S374" s="342">
        <v>9</v>
      </c>
      <c r="T374" s="342"/>
      <c r="U374" s="342" t="s">
        <v>26</v>
      </c>
      <c r="V374" s="342" t="s">
        <v>7855</v>
      </c>
      <c r="W374" s="347">
        <v>2</v>
      </c>
      <c r="X374" s="342">
        <v>2</v>
      </c>
      <c r="Y374" s="342">
        <v>1</v>
      </c>
      <c r="Z374" s="342"/>
      <c r="AA374" s="342"/>
      <c r="AB374" s="342"/>
      <c r="AC374" s="342"/>
      <c r="AD374" s="342">
        <f t="shared" si="6"/>
        <v>241</v>
      </c>
      <c r="AE374" s="342" t="s">
        <v>8184</v>
      </c>
      <c r="AF374" s="342">
        <v>54</v>
      </c>
      <c r="AG374" s="342" t="s">
        <v>8184</v>
      </c>
      <c r="AH374" s="342">
        <v>0</v>
      </c>
      <c r="AI374" s="342" t="s">
        <v>8149</v>
      </c>
      <c r="AJ374" s="342">
        <v>241</v>
      </c>
      <c r="AK374" s="342" t="s">
        <v>8185</v>
      </c>
      <c r="AL374" s="342">
        <v>0</v>
      </c>
      <c r="AM374" s="342" t="s">
        <v>8186</v>
      </c>
      <c r="AN374" s="342">
        <v>0</v>
      </c>
      <c r="AO374" s="342" t="s">
        <v>8187</v>
      </c>
      <c r="AP374" s="342">
        <v>0</v>
      </c>
      <c r="AQ374" s="347">
        <v>35</v>
      </c>
      <c r="AR374" s="342">
        <v>50</v>
      </c>
      <c r="AS374" s="350"/>
    </row>
    <row r="375" spans="1:45" ht="13.5" hidden="1" customHeight="1">
      <c r="A375" s="304">
        <v>370</v>
      </c>
      <c r="B375" s="342" t="s">
        <v>8180</v>
      </c>
      <c r="C375" s="343" t="s">
        <v>8453</v>
      </c>
      <c r="D375" s="342">
        <v>8291038</v>
      </c>
      <c r="E375" s="343" t="s">
        <v>1485</v>
      </c>
      <c r="F375" s="342" t="s">
        <v>8950</v>
      </c>
      <c r="G375" s="342" t="s">
        <v>8196</v>
      </c>
      <c r="H375" s="342"/>
      <c r="I375" s="342"/>
      <c r="J375" s="342">
        <v>1</v>
      </c>
      <c r="K375" s="349" t="s">
        <v>8951</v>
      </c>
      <c r="L375" s="345" t="s">
        <v>8952</v>
      </c>
      <c r="M375" s="346">
        <v>4514</v>
      </c>
      <c r="N375" s="351">
        <v>45812.45330695602</v>
      </c>
      <c r="O375" s="351"/>
      <c r="P375" s="342">
        <v>521</v>
      </c>
      <c r="Q375" s="342"/>
      <c r="R375" s="342"/>
      <c r="S375" s="342">
        <v>26</v>
      </c>
      <c r="T375" s="342"/>
      <c r="U375" s="342" t="s">
        <v>26</v>
      </c>
      <c r="V375" s="357" t="s">
        <v>35</v>
      </c>
      <c r="W375" s="347">
        <v>3</v>
      </c>
      <c r="X375" s="342">
        <v>2</v>
      </c>
      <c r="Y375" s="342">
        <v>1</v>
      </c>
      <c r="Z375" s="342"/>
      <c r="AA375" s="342"/>
      <c r="AB375" s="342"/>
      <c r="AC375" s="342"/>
      <c r="AD375" s="342">
        <f t="shared" si="6"/>
        <v>328</v>
      </c>
      <c r="AE375" s="342" t="s">
        <v>8184</v>
      </c>
      <c r="AF375" s="342">
        <v>34</v>
      </c>
      <c r="AG375" s="342" t="s">
        <v>8184</v>
      </c>
      <c r="AH375" s="342">
        <v>0</v>
      </c>
      <c r="AI375" s="342" t="s">
        <v>8149</v>
      </c>
      <c r="AJ375" s="342">
        <v>209</v>
      </c>
      <c r="AK375" s="342" t="s">
        <v>8185</v>
      </c>
      <c r="AL375" s="342">
        <v>0</v>
      </c>
      <c r="AM375" s="342" t="s">
        <v>8186</v>
      </c>
      <c r="AN375" s="342">
        <v>0</v>
      </c>
      <c r="AO375" s="342" t="s">
        <v>8187</v>
      </c>
      <c r="AP375" s="342">
        <v>119</v>
      </c>
      <c r="AQ375" s="347">
        <v>8</v>
      </c>
      <c r="AR375" s="342">
        <v>5</v>
      </c>
      <c r="AS375" s="353"/>
    </row>
    <row r="376" spans="1:45" ht="13.5" hidden="1" customHeight="1">
      <c r="A376" s="304">
        <v>371</v>
      </c>
      <c r="B376" s="342" t="s">
        <v>8180</v>
      </c>
      <c r="C376" s="343" t="s">
        <v>8453</v>
      </c>
      <c r="D376" s="342">
        <v>8161040</v>
      </c>
      <c r="E376" s="343" t="s">
        <v>1487</v>
      </c>
      <c r="F376" s="342" t="s">
        <v>9046</v>
      </c>
      <c r="G376" s="342" t="s">
        <v>8196</v>
      </c>
      <c r="H376" s="342"/>
      <c r="I376" s="342"/>
      <c r="J376" s="342">
        <v>1</v>
      </c>
      <c r="K376" s="349" t="s">
        <v>9047</v>
      </c>
      <c r="L376" s="345" t="s">
        <v>9048</v>
      </c>
      <c r="M376" s="346">
        <v>25993</v>
      </c>
      <c r="N376" s="351">
        <v>45813.625649120368</v>
      </c>
      <c r="O376" s="351"/>
      <c r="P376" s="342">
        <v>34</v>
      </c>
      <c r="Q376" s="342"/>
      <c r="R376" s="342"/>
      <c r="S376" s="342">
        <v>6</v>
      </c>
      <c r="T376" s="342"/>
      <c r="U376" s="342" t="s">
        <v>2353</v>
      </c>
      <c r="V376" s="342" t="s">
        <v>7855</v>
      </c>
      <c r="W376" s="347">
        <v>2</v>
      </c>
      <c r="X376" s="342">
        <v>2</v>
      </c>
      <c r="Y376" s="342">
        <v>1</v>
      </c>
      <c r="Z376" s="342"/>
      <c r="AA376" s="342"/>
      <c r="AB376" s="342"/>
      <c r="AC376" s="342"/>
      <c r="AD376" s="342">
        <f t="shared" si="6"/>
        <v>44</v>
      </c>
      <c r="AE376" s="342" t="s">
        <v>8184</v>
      </c>
      <c r="AF376" s="342">
        <v>0</v>
      </c>
      <c r="AG376" s="342" t="s">
        <v>8184</v>
      </c>
      <c r="AH376" s="342">
        <v>0</v>
      </c>
      <c r="AI376" s="342" t="s">
        <v>8149</v>
      </c>
      <c r="AJ376" s="342">
        <v>44</v>
      </c>
      <c r="AK376" s="342" t="s">
        <v>8185</v>
      </c>
      <c r="AL376" s="342">
        <v>0</v>
      </c>
      <c r="AM376" s="342" t="s">
        <v>8186</v>
      </c>
      <c r="AN376" s="342">
        <v>0</v>
      </c>
      <c r="AO376" s="342" t="s">
        <v>8187</v>
      </c>
      <c r="AP376" s="342">
        <v>0</v>
      </c>
      <c r="AQ376" s="347">
        <v>8</v>
      </c>
      <c r="AR376" s="342">
        <v>8</v>
      </c>
      <c r="AS376" s="353"/>
    </row>
    <row r="377" spans="1:45" ht="13.5" hidden="1" customHeight="1">
      <c r="A377" s="304">
        <v>372</v>
      </c>
      <c r="B377" s="342" t="s">
        <v>8180</v>
      </c>
      <c r="C377" s="343" t="s">
        <v>8453</v>
      </c>
      <c r="D377" s="342">
        <v>8181036</v>
      </c>
      <c r="E377" s="343" t="s">
        <v>1489</v>
      </c>
      <c r="F377" s="342" t="s">
        <v>9054</v>
      </c>
      <c r="G377" s="342" t="s">
        <v>8196</v>
      </c>
      <c r="H377" s="342"/>
      <c r="I377" s="342"/>
      <c r="J377" s="342">
        <v>1</v>
      </c>
      <c r="K377" s="349" t="s">
        <v>9055</v>
      </c>
      <c r="L377" s="345" t="s">
        <v>9056</v>
      </c>
      <c r="M377" s="346">
        <v>17076</v>
      </c>
      <c r="N377" s="351">
        <v>45817.62168059028</v>
      </c>
      <c r="O377" s="351"/>
      <c r="P377" s="342">
        <v>34</v>
      </c>
      <c r="Q377" s="342"/>
      <c r="R377" s="342"/>
      <c r="S377" s="342">
        <v>6</v>
      </c>
      <c r="T377" s="342"/>
      <c r="U377" s="342" t="s">
        <v>2353</v>
      </c>
      <c r="V377" s="342" t="s">
        <v>7855</v>
      </c>
      <c r="W377" s="347">
        <v>2</v>
      </c>
      <c r="X377" s="342">
        <v>2</v>
      </c>
      <c r="Y377" s="342">
        <v>1</v>
      </c>
      <c r="Z377" s="342"/>
      <c r="AA377" s="342"/>
      <c r="AB377" s="342"/>
      <c r="AC377" s="342"/>
      <c r="AD377" s="342">
        <f t="shared" si="6"/>
        <v>28</v>
      </c>
      <c r="AE377" s="342" t="s">
        <v>8184</v>
      </c>
      <c r="AF377" s="342">
        <v>24</v>
      </c>
      <c r="AG377" s="342" t="s">
        <v>8184</v>
      </c>
      <c r="AH377" s="342">
        <v>0</v>
      </c>
      <c r="AI377" s="342" t="s">
        <v>8149</v>
      </c>
      <c r="AJ377" s="342">
        <v>0</v>
      </c>
      <c r="AK377" s="342" t="s">
        <v>8185</v>
      </c>
      <c r="AL377" s="342">
        <v>28</v>
      </c>
      <c r="AM377" s="342" t="s">
        <v>8186</v>
      </c>
      <c r="AN377" s="342">
        <v>0</v>
      </c>
      <c r="AO377" s="342" t="s">
        <v>8187</v>
      </c>
      <c r="AP377" s="342">
        <v>0</v>
      </c>
      <c r="AQ377" s="347">
        <v>10</v>
      </c>
      <c r="AR377" s="342">
        <v>1</v>
      </c>
      <c r="AS377" s="353"/>
    </row>
    <row r="378" spans="1:45" ht="13.5" hidden="1" customHeight="1">
      <c r="A378" s="304">
        <v>373</v>
      </c>
      <c r="B378" s="342" t="s">
        <v>8180</v>
      </c>
      <c r="C378" s="343" t="s">
        <v>8453</v>
      </c>
      <c r="D378" s="342">
        <v>8151106</v>
      </c>
      <c r="E378" s="343" t="s">
        <v>1491</v>
      </c>
      <c r="F378" s="342" t="s">
        <v>9093</v>
      </c>
      <c r="G378" s="342" t="s">
        <v>8196</v>
      </c>
      <c r="H378" s="342"/>
      <c r="I378" s="342"/>
      <c r="J378" s="342">
        <v>1</v>
      </c>
      <c r="K378" s="349" t="s">
        <v>9094</v>
      </c>
      <c r="L378" s="345" t="s">
        <v>9095</v>
      </c>
      <c r="M378" s="346">
        <v>8159</v>
      </c>
      <c r="N378" s="351">
        <v>45813.685256932869</v>
      </c>
      <c r="O378" s="351"/>
      <c r="P378" s="342">
        <v>50</v>
      </c>
      <c r="Q378" s="342"/>
      <c r="R378" s="342"/>
      <c r="S378" s="342">
        <v>7</v>
      </c>
      <c r="T378" s="342"/>
      <c r="U378" s="342" t="s">
        <v>2353</v>
      </c>
      <c r="V378" s="342" t="s">
        <v>7855</v>
      </c>
      <c r="W378" s="347">
        <v>2</v>
      </c>
      <c r="X378" s="342">
        <v>2</v>
      </c>
      <c r="Y378" s="342">
        <v>1</v>
      </c>
      <c r="Z378" s="342"/>
      <c r="AA378" s="342"/>
      <c r="AB378" s="342"/>
      <c r="AC378" s="342"/>
      <c r="AD378" s="342">
        <f t="shared" si="6"/>
        <v>67</v>
      </c>
      <c r="AE378" s="342" t="s">
        <v>8184</v>
      </c>
      <c r="AF378" s="342">
        <v>18</v>
      </c>
      <c r="AG378" s="342" t="s">
        <v>8184</v>
      </c>
      <c r="AH378" s="342">
        <v>0</v>
      </c>
      <c r="AI378" s="342" t="s">
        <v>8149</v>
      </c>
      <c r="AJ378" s="342">
        <v>67</v>
      </c>
      <c r="AK378" s="342" t="s">
        <v>8185</v>
      </c>
      <c r="AL378" s="342">
        <v>0</v>
      </c>
      <c r="AM378" s="342" t="s">
        <v>8186</v>
      </c>
      <c r="AN378" s="342">
        <v>0</v>
      </c>
      <c r="AO378" s="342" t="s">
        <v>8187</v>
      </c>
      <c r="AP378" s="342">
        <v>0</v>
      </c>
      <c r="AQ378" s="347">
        <v>34</v>
      </c>
      <c r="AR378" s="342">
        <v>18</v>
      </c>
      <c r="AS378" s="353"/>
    </row>
    <row r="379" spans="1:45" ht="13.5" hidden="1" customHeight="1">
      <c r="A379" s="304">
        <v>374</v>
      </c>
      <c r="B379" s="342" t="s">
        <v>8180</v>
      </c>
      <c r="C379" s="343" t="s">
        <v>8453</v>
      </c>
      <c r="D379" s="342">
        <v>8181037</v>
      </c>
      <c r="E379" s="343" t="s">
        <v>1493</v>
      </c>
      <c r="F379" s="342"/>
      <c r="G379" s="342"/>
      <c r="H379" s="342"/>
      <c r="I379" s="342"/>
      <c r="J379" s="342">
        <v>1</v>
      </c>
      <c r="K379" s="349" t="s">
        <v>9315</v>
      </c>
      <c r="L379" s="345" t="s">
        <v>9316</v>
      </c>
      <c r="M379" s="346">
        <v>20911</v>
      </c>
      <c r="N379" s="342"/>
      <c r="O379" s="342"/>
      <c r="P379" s="342">
        <v>31</v>
      </c>
      <c r="Q379" s="342"/>
      <c r="R379" s="342"/>
      <c r="S379" s="342">
        <v>7</v>
      </c>
      <c r="T379" s="342"/>
      <c r="U379" s="342" t="s">
        <v>2353</v>
      </c>
      <c r="V379" s="342" t="s">
        <v>7855</v>
      </c>
      <c r="W379" s="347">
        <v>2</v>
      </c>
      <c r="X379" s="342">
        <v>2</v>
      </c>
      <c r="Y379" s="342">
        <v>1</v>
      </c>
      <c r="Z379" s="342"/>
      <c r="AA379" s="342"/>
      <c r="AB379" s="342"/>
      <c r="AC379" s="342"/>
      <c r="AD379" s="342">
        <f t="shared" si="6"/>
        <v>26</v>
      </c>
      <c r="AE379" s="342" t="s">
        <v>8184</v>
      </c>
      <c r="AF379" s="342">
        <v>12</v>
      </c>
      <c r="AG379" s="342" t="s">
        <v>8184</v>
      </c>
      <c r="AH379" s="342">
        <v>0</v>
      </c>
      <c r="AI379" s="342" t="s">
        <v>8149</v>
      </c>
      <c r="AJ379" s="342">
        <v>26</v>
      </c>
      <c r="AK379" s="342" t="s">
        <v>8185</v>
      </c>
      <c r="AL379" s="342">
        <v>0</v>
      </c>
      <c r="AM379" s="342" t="s">
        <v>8186</v>
      </c>
      <c r="AN379" s="342">
        <v>0</v>
      </c>
      <c r="AO379" s="342" t="s">
        <v>8187</v>
      </c>
      <c r="AP379" s="342">
        <v>0</v>
      </c>
      <c r="AQ379" s="347">
        <v>18</v>
      </c>
      <c r="AR379" s="342">
        <v>6</v>
      </c>
      <c r="AS379" s="353"/>
    </row>
    <row r="380" spans="1:45" ht="13.5" hidden="1" customHeight="1">
      <c r="A380" s="304">
        <v>375</v>
      </c>
      <c r="B380" s="342" t="s">
        <v>8180</v>
      </c>
      <c r="C380" s="343" t="s">
        <v>8453</v>
      </c>
      <c r="D380" s="342">
        <v>8140095</v>
      </c>
      <c r="E380" s="343" t="s">
        <v>1495</v>
      </c>
      <c r="F380" s="342"/>
      <c r="G380" s="342"/>
      <c r="H380" s="342"/>
      <c r="I380" s="342"/>
      <c r="J380" s="342">
        <v>1</v>
      </c>
      <c r="K380" s="349" t="s">
        <v>9533</v>
      </c>
      <c r="L380" s="355" t="s">
        <v>9534</v>
      </c>
      <c r="M380" s="346">
        <v>30247</v>
      </c>
      <c r="N380" s="342"/>
      <c r="O380" s="342"/>
      <c r="P380" s="342">
        <v>179</v>
      </c>
      <c r="Q380" s="342"/>
      <c r="R380" s="342"/>
      <c r="S380" s="342">
        <v>9</v>
      </c>
      <c r="T380" s="342"/>
      <c r="U380" s="357" t="s">
        <v>8203</v>
      </c>
      <c r="V380" s="342" t="s">
        <v>7855</v>
      </c>
      <c r="W380" s="347">
        <v>2</v>
      </c>
      <c r="X380" s="342">
        <v>2</v>
      </c>
      <c r="Y380" s="342">
        <v>1</v>
      </c>
      <c r="Z380" s="342"/>
      <c r="AA380" s="342"/>
      <c r="AB380" s="342"/>
      <c r="AC380" s="342"/>
      <c r="AD380" s="342">
        <f t="shared" si="6"/>
        <v>0</v>
      </c>
      <c r="AE380" s="342" t="s">
        <v>8184</v>
      </c>
      <c r="AF380" s="342">
        <v>24</v>
      </c>
      <c r="AG380" s="342" t="s">
        <v>8184</v>
      </c>
      <c r="AH380" s="342">
        <v>0</v>
      </c>
      <c r="AI380" s="342" t="s">
        <v>8149</v>
      </c>
      <c r="AJ380" s="342">
        <v>0</v>
      </c>
      <c r="AK380" s="342" t="s">
        <v>8185</v>
      </c>
      <c r="AL380" s="342">
        <v>0</v>
      </c>
      <c r="AM380" s="342" t="s">
        <v>8186</v>
      </c>
      <c r="AN380" s="342">
        <v>0</v>
      </c>
      <c r="AO380" s="342" t="s">
        <v>8187</v>
      </c>
      <c r="AP380" s="342">
        <v>0</v>
      </c>
      <c r="AQ380" s="347">
        <v>32</v>
      </c>
      <c r="AR380" s="342">
        <v>27</v>
      </c>
      <c r="AS380" s="353"/>
    </row>
    <row r="381" spans="1:45" ht="13.5" hidden="1" customHeight="1">
      <c r="A381" s="304">
        <v>376</v>
      </c>
      <c r="B381" s="342" t="s">
        <v>8180</v>
      </c>
      <c r="C381" s="343" t="s">
        <v>8453</v>
      </c>
      <c r="D381" s="342">
        <v>8222016</v>
      </c>
      <c r="E381" s="343" t="s">
        <v>1497</v>
      </c>
      <c r="F381" s="342" t="s">
        <v>9535</v>
      </c>
      <c r="G381" s="342" t="s">
        <v>8196</v>
      </c>
      <c r="H381" s="342"/>
      <c r="I381" s="342"/>
      <c r="J381" s="342">
        <v>1</v>
      </c>
      <c r="K381" s="349" t="s">
        <v>9536</v>
      </c>
      <c r="L381" s="355" t="s">
        <v>9537</v>
      </c>
      <c r="M381" s="346">
        <v>14763</v>
      </c>
      <c r="N381" s="351">
        <v>45812.478503391205</v>
      </c>
      <c r="O381" s="351"/>
      <c r="P381" s="342">
        <v>98</v>
      </c>
      <c r="Q381" s="342"/>
      <c r="R381" s="342"/>
      <c r="S381" s="342">
        <v>8</v>
      </c>
      <c r="T381" s="342"/>
      <c r="U381" s="342" t="s">
        <v>26</v>
      </c>
      <c r="V381" s="342" t="s">
        <v>7855</v>
      </c>
      <c r="W381" s="347">
        <v>2</v>
      </c>
      <c r="X381" s="342">
        <v>2</v>
      </c>
      <c r="Y381" s="342">
        <v>1</v>
      </c>
      <c r="Z381" s="342"/>
      <c r="AA381" s="342"/>
      <c r="AB381" s="342"/>
      <c r="AC381" s="342"/>
      <c r="AD381" s="342">
        <f t="shared" si="6"/>
        <v>58</v>
      </c>
      <c r="AE381" s="342" t="s">
        <v>8184</v>
      </c>
      <c r="AF381" s="342">
        <v>50</v>
      </c>
      <c r="AG381" s="342" t="s">
        <v>8184</v>
      </c>
      <c r="AH381" s="342">
        <v>0</v>
      </c>
      <c r="AI381" s="342" t="s">
        <v>8149</v>
      </c>
      <c r="AJ381" s="342">
        <v>58</v>
      </c>
      <c r="AK381" s="342" t="s">
        <v>8185</v>
      </c>
      <c r="AL381" s="342">
        <v>0</v>
      </c>
      <c r="AM381" s="342" t="s">
        <v>8186</v>
      </c>
      <c r="AN381" s="342">
        <v>0</v>
      </c>
      <c r="AO381" s="342" t="s">
        <v>8187</v>
      </c>
      <c r="AP381" s="342">
        <v>0</v>
      </c>
      <c r="AQ381" s="347">
        <v>14</v>
      </c>
      <c r="AR381" s="342">
        <v>16</v>
      </c>
      <c r="AS381" s="350"/>
    </row>
    <row r="382" spans="1:45" ht="13.5" hidden="1" customHeight="1">
      <c r="A382" s="304">
        <v>377</v>
      </c>
      <c r="B382" s="342" t="s">
        <v>8180</v>
      </c>
      <c r="C382" s="343" t="s">
        <v>8453</v>
      </c>
      <c r="D382" s="342">
        <v>8181174</v>
      </c>
      <c r="E382" s="343" t="s">
        <v>1499</v>
      </c>
      <c r="F382" s="342" t="s">
        <v>9538</v>
      </c>
      <c r="G382" s="342" t="s">
        <v>8196</v>
      </c>
      <c r="H382" s="342"/>
      <c r="I382" s="342"/>
      <c r="J382" s="342">
        <v>1</v>
      </c>
      <c r="K382" s="349" t="s">
        <v>9539</v>
      </c>
      <c r="L382" s="345" t="s">
        <v>9540</v>
      </c>
      <c r="M382" s="346">
        <v>15836</v>
      </c>
      <c r="N382" s="351">
        <v>45820.712383726852</v>
      </c>
      <c r="O382" s="351"/>
      <c r="P382" s="342">
        <v>148</v>
      </c>
      <c r="Q382" s="342"/>
      <c r="R382" s="342"/>
      <c r="S382" s="342">
        <v>10</v>
      </c>
      <c r="T382" s="342"/>
      <c r="U382" s="357" t="s">
        <v>8198</v>
      </c>
      <c r="V382" s="342" t="s">
        <v>7855</v>
      </c>
      <c r="W382" s="347">
        <v>2</v>
      </c>
      <c r="X382" s="342">
        <v>2</v>
      </c>
      <c r="Y382" s="342">
        <v>1</v>
      </c>
      <c r="Z382" s="342"/>
      <c r="AA382" s="342"/>
      <c r="AB382" s="342"/>
      <c r="AC382" s="342"/>
      <c r="AD382" s="342">
        <f t="shared" si="6"/>
        <v>129</v>
      </c>
      <c r="AE382" s="342" t="s">
        <v>8184</v>
      </c>
      <c r="AF382" s="342">
        <v>23</v>
      </c>
      <c r="AG382" s="342" t="s">
        <v>8184</v>
      </c>
      <c r="AH382" s="342">
        <v>0</v>
      </c>
      <c r="AI382" s="342" t="s">
        <v>8149</v>
      </c>
      <c r="AJ382" s="342">
        <v>129</v>
      </c>
      <c r="AK382" s="342" t="s">
        <v>8185</v>
      </c>
      <c r="AL382" s="342">
        <v>0</v>
      </c>
      <c r="AM382" s="342" t="s">
        <v>8186</v>
      </c>
      <c r="AN382" s="342">
        <v>0</v>
      </c>
      <c r="AO382" s="342" t="s">
        <v>8187</v>
      </c>
      <c r="AP382" s="342">
        <v>0</v>
      </c>
      <c r="AQ382" s="347">
        <v>45</v>
      </c>
      <c r="AR382" s="342">
        <v>0</v>
      </c>
      <c r="AS382" s="353"/>
    </row>
    <row r="383" spans="1:45" ht="13.5" hidden="1" customHeight="1">
      <c r="A383" s="304">
        <v>378</v>
      </c>
      <c r="B383" s="342" t="s">
        <v>8180</v>
      </c>
      <c r="C383" s="343" t="s">
        <v>8453</v>
      </c>
      <c r="D383" s="342">
        <v>8181171</v>
      </c>
      <c r="E383" s="343" t="s">
        <v>1501</v>
      </c>
      <c r="F383" s="342" t="s">
        <v>9541</v>
      </c>
      <c r="G383" s="342" t="s">
        <v>8196</v>
      </c>
      <c r="H383" s="342"/>
      <c r="I383" s="342"/>
      <c r="J383" s="342">
        <v>1</v>
      </c>
      <c r="K383" s="349" t="s">
        <v>9542</v>
      </c>
      <c r="L383" s="345" t="s">
        <v>9543</v>
      </c>
      <c r="M383" s="346">
        <v>17141</v>
      </c>
      <c r="N383" s="351">
        <v>45813.439212627316</v>
      </c>
      <c r="O383" s="351"/>
      <c r="P383" s="342">
        <v>232</v>
      </c>
      <c r="Q383" s="342"/>
      <c r="R383" s="342"/>
      <c r="S383" s="342">
        <v>10</v>
      </c>
      <c r="T383" s="342"/>
      <c r="U383" s="357" t="s">
        <v>8203</v>
      </c>
      <c r="V383" s="342" t="s">
        <v>7855</v>
      </c>
      <c r="W383" s="347">
        <v>2</v>
      </c>
      <c r="X383" s="342">
        <v>2</v>
      </c>
      <c r="Y383" s="342">
        <v>1</v>
      </c>
      <c r="Z383" s="342"/>
      <c r="AA383" s="342"/>
      <c r="AB383" s="342"/>
      <c r="AC383" s="342"/>
      <c r="AD383" s="342">
        <f t="shared" si="6"/>
        <v>206</v>
      </c>
      <c r="AE383" s="342" t="s">
        <v>8184</v>
      </c>
      <c r="AF383" s="342">
        <v>32</v>
      </c>
      <c r="AG383" s="342" t="s">
        <v>8184</v>
      </c>
      <c r="AH383" s="342">
        <v>0</v>
      </c>
      <c r="AI383" s="342" t="s">
        <v>8149</v>
      </c>
      <c r="AJ383" s="342">
        <v>206</v>
      </c>
      <c r="AK383" s="342" t="s">
        <v>8185</v>
      </c>
      <c r="AL383" s="342">
        <v>0</v>
      </c>
      <c r="AM383" s="342" t="s">
        <v>8186</v>
      </c>
      <c r="AN383" s="342">
        <v>0</v>
      </c>
      <c r="AO383" s="342" t="s">
        <v>8187</v>
      </c>
      <c r="AP383" s="342">
        <v>0</v>
      </c>
      <c r="AQ383" s="347">
        <v>69</v>
      </c>
      <c r="AR383" s="342">
        <v>37</v>
      </c>
      <c r="AS383" s="353"/>
    </row>
    <row r="384" spans="1:45" ht="13.5" hidden="1" customHeight="1">
      <c r="A384" s="304">
        <v>379</v>
      </c>
      <c r="B384" s="342" t="s">
        <v>8180</v>
      </c>
      <c r="C384" s="343" t="s">
        <v>8453</v>
      </c>
      <c r="D384" s="342">
        <v>8140096</v>
      </c>
      <c r="E384" s="343" t="s">
        <v>1503</v>
      </c>
      <c r="F384" s="342" t="s">
        <v>9544</v>
      </c>
      <c r="G384" s="342" t="s">
        <v>8196</v>
      </c>
      <c r="H384" s="342"/>
      <c r="I384" s="342"/>
      <c r="J384" s="342">
        <v>1</v>
      </c>
      <c r="K384" s="349" t="s">
        <v>9545</v>
      </c>
      <c r="L384" s="345" t="s">
        <v>9546</v>
      </c>
      <c r="M384" s="346">
        <v>13655</v>
      </c>
      <c r="N384" s="351">
        <v>45810.623192569445</v>
      </c>
      <c r="O384" s="351"/>
      <c r="P384" s="342">
        <v>123</v>
      </c>
      <c r="Q384" s="342"/>
      <c r="R384" s="342"/>
      <c r="S384" s="342">
        <v>9</v>
      </c>
      <c r="T384" s="342"/>
      <c r="U384" s="357" t="s">
        <v>8198</v>
      </c>
      <c r="V384" s="342" t="s">
        <v>7855</v>
      </c>
      <c r="W384" s="347">
        <v>2</v>
      </c>
      <c r="X384" s="342">
        <v>2</v>
      </c>
      <c r="Y384" s="342">
        <v>1</v>
      </c>
      <c r="Z384" s="342"/>
      <c r="AA384" s="342"/>
      <c r="AB384" s="342"/>
      <c r="AC384" s="342"/>
      <c r="AD384" s="342">
        <f t="shared" si="6"/>
        <v>179</v>
      </c>
      <c r="AE384" s="342" t="s">
        <v>8184</v>
      </c>
      <c r="AF384" s="342">
        <v>22</v>
      </c>
      <c r="AG384" s="342" t="s">
        <v>8184</v>
      </c>
      <c r="AH384" s="342">
        <v>0</v>
      </c>
      <c r="AI384" s="342" t="s">
        <v>8149</v>
      </c>
      <c r="AJ384" s="342">
        <v>133</v>
      </c>
      <c r="AK384" s="342" t="s">
        <v>8185</v>
      </c>
      <c r="AL384" s="342">
        <v>0</v>
      </c>
      <c r="AM384" s="342" t="s">
        <v>8186</v>
      </c>
      <c r="AN384" s="342">
        <v>46</v>
      </c>
      <c r="AO384" s="342" t="s">
        <v>8187</v>
      </c>
      <c r="AP384" s="342">
        <v>0</v>
      </c>
      <c r="AQ384" s="347">
        <v>2</v>
      </c>
      <c r="AR384" s="342">
        <v>20</v>
      </c>
      <c r="AS384" s="353"/>
    </row>
    <row r="385" spans="1:45" ht="13.5" hidden="1" customHeight="1">
      <c r="A385" s="304">
        <v>380</v>
      </c>
      <c r="B385" s="342" t="s">
        <v>8180</v>
      </c>
      <c r="C385" s="343" t="s">
        <v>8453</v>
      </c>
      <c r="D385" s="342">
        <v>8181159</v>
      </c>
      <c r="E385" s="343" t="s">
        <v>1505</v>
      </c>
      <c r="F385" s="342" t="s">
        <v>9893</v>
      </c>
      <c r="G385" s="342" t="s">
        <v>8196</v>
      </c>
      <c r="H385" s="342"/>
      <c r="I385" s="342"/>
      <c r="J385" s="342">
        <v>1</v>
      </c>
      <c r="K385" s="349" t="s">
        <v>9894</v>
      </c>
      <c r="L385" s="355" t="s">
        <v>9895</v>
      </c>
      <c r="M385" s="346">
        <v>26007</v>
      </c>
      <c r="N385" s="351">
        <v>45813.435866886575</v>
      </c>
      <c r="O385" s="351"/>
      <c r="P385" s="342">
        <v>169</v>
      </c>
      <c r="Q385" s="342"/>
      <c r="R385" s="342"/>
      <c r="S385" s="342">
        <v>9</v>
      </c>
      <c r="T385" s="342"/>
      <c r="U385" s="342" t="s">
        <v>26</v>
      </c>
      <c r="V385" s="342" t="s">
        <v>7855</v>
      </c>
      <c r="W385" s="347">
        <v>2</v>
      </c>
      <c r="X385" s="342">
        <v>2</v>
      </c>
      <c r="Y385" s="342">
        <v>1</v>
      </c>
      <c r="Z385" s="342"/>
      <c r="AA385" s="342"/>
      <c r="AB385" s="342"/>
      <c r="AC385" s="342"/>
      <c r="AD385" s="342">
        <f t="shared" si="6"/>
        <v>90</v>
      </c>
      <c r="AE385" s="342" t="s">
        <v>8184</v>
      </c>
      <c r="AF385" s="342">
        <v>0</v>
      </c>
      <c r="AG385" s="342" t="s">
        <v>8184</v>
      </c>
      <c r="AH385" s="342">
        <v>0</v>
      </c>
      <c r="AI385" s="342" t="s">
        <v>8149</v>
      </c>
      <c r="AJ385" s="342">
        <v>90</v>
      </c>
      <c r="AK385" s="342" t="s">
        <v>8185</v>
      </c>
      <c r="AL385" s="342">
        <v>0</v>
      </c>
      <c r="AM385" s="342" t="s">
        <v>8186</v>
      </c>
      <c r="AN385" s="342">
        <v>0</v>
      </c>
      <c r="AO385" s="342" t="s">
        <v>8187</v>
      </c>
      <c r="AP385" s="342">
        <v>0</v>
      </c>
      <c r="AQ385" s="347">
        <v>69</v>
      </c>
      <c r="AR385" s="342">
        <v>26</v>
      </c>
      <c r="AS385" s="350"/>
    </row>
    <row r="386" spans="1:45" ht="13.5" hidden="1" customHeight="1">
      <c r="A386" s="304">
        <v>381</v>
      </c>
      <c r="B386" s="342" t="s">
        <v>8180</v>
      </c>
      <c r="C386" s="343" t="s">
        <v>8453</v>
      </c>
      <c r="D386" s="342">
        <v>8181061</v>
      </c>
      <c r="E386" s="343" t="s">
        <v>1507</v>
      </c>
      <c r="F386" s="342"/>
      <c r="G386" s="342"/>
      <c r="H386" s="342"/>
      <c r="I386" s="342"/>
      <c r="J386" s="342">
        <v>1</v>
      </c>
      <c r="K386" s="349" t="s">
        <v>9951</v>
      </c>
      <c r="L386" s="345" t="s">
        <v>9952</v>
      </c>
      <c r="M386" s="346">
        <v>20583</v>
      </c>
      <c r="N386" s="342"/>
      <c r="O386" s="342"/>
      <c r="P386" s="342">
        <v>47</v>
      </c>
      <c r="Q386" s="342"/>
      <c r="R386" s="342"/>
      <c r="S386" s="342">
        <v>4</v>
      </c>
      <c r="T386" s="342"/>
      <c r="U386" s="342" t="s">
        <v>2353</v>
      </c>
      <c r="V386" s="342" t="s">
        <v>7855</v>
      </c>
      <c r="W386" s="347">
        <v>2</v>
      </c>
      <c r="X386" s="342">
        <v>2</v>
      </c>
      <c r="Y386" s="342">
        <v>1</v>
      </c>
      <c r="Z386" s="342"/>
      <c r="AA386" s="342"/>
      <c r="AB386" s="342"/>
      <c r="AC386" s="342"/>
      <c r="AD386" s="342">
        <f t="shared" si="6"/>
        <v>35</v>
      </c>
      <c r="AE386" s="342" t="s">
        <v>8184</v>
      </c>
      <c r="AF386" s="342">
        <v>14</v>
      </c>
      <c r="AG386" s="342" t="s">
        <v>8184</v>
      </c>
      <c r="AH386" s="342">
        <v>0</v>
      </c>
      <c r="AI386" s="342" t="s">
        <v>8149</v>
      </c>
      <c r="AJ386" s="342">
        <v>34</v>
      </c>
      <c r="AK386" s="342" t="s">
        <v>8185</v>
      </c>
      <c r="AL386" s="342">
        <v>1</v>
      </c>
      <c r="AM386" s="342" t="s">
        <v>8186</v>
      </c>
      <c r="AN386" s="342">
        <v>0</v>
      </c>
      <c r="AO386" s="342" t="s">
        <v>8187</v>
      </c>
      <c r="AP386" s="342">
        <v>0</v>
      </c>
      <c r="AQ386" s="347">
        <v>47</v>
      </c>
      <c r="AR386" s="342">
        <v>21</v>
      </c>
      <c r="AS386" s="350"/>
    </row>
    <row r="387" spans="1:45" ht="13.5" hidden="1" customHeight="1">
      <c r="A387" s="304">
        <v>382</v>
      </c>
      <c r="B387" s="342" t="s">
        <v>8180</v>
      </c>
      <c r="C387" s="343" t="s">
        <v>8453</v>
      </c>
      <c r="D387" s="342">
        <v>8181104</v>
      </c>
      <c r="E387" s="343" t="s">
        <v>1509</v>
      </c>
      <c r="F387" s="342"/>
      <c r="G387" s="342"/>
      <c r="H387" s="342"/>
      <c r="I387" s="342"/>
      <c r="J387" s="342">
        <v>1</v>
      </c>
      <c r="K387" s="349" t="s">
        <v>9985</v>
      </c>
      <c r="L387" s="345" t="s">
        <v>9986</v>
      </c>
      <c r="M387" s="346">
        <v>19114</v>
      </c>
      <c r="N387" s="342"/>
      <c r="O387" s="342"/>
      <c r="P387" s="342">
        <v>19</v>
      </c>
      <c r="Q387" s="342"/>
      <c r="R387" s="342"/>
      <c r="S387" s="342">
        <v>4</v>
      </c>
      <c r="T387" s="342"/>
      <c r="U387" s="342" t="s">
        <v>2353</v>
      </c>
      <c r="V387" s="342" t="s">
        <v>7855</v>
      </c>
      <c r="W387" s="347">
        <v>2</v>
      </c>
      <c r="X387" s="342">
        <v>2</v>
      </c>
      <c r="Y387" s="342">
        <v>1</v>
      </c>
      <c r="Z387" s="342"/>
      <c r="AA387" s="342"/>
      <c r="AB387" s="342"/>
      <c r="AC387" s="342"/>
      <c r="AD387" s="342">
        <f t="shared" si="6"/>
        <v>0</v>
      </c>
      <c r="AE387" s="342" t="s">
        <v>8184</v>
      </c>
      <c r="AF387" s="342">
        <v>15</v>
      </c>
      <c r="AG387" s="342" t="s">
        <v>8184</v>
      </c>
      <c r="AH387" s="342">
        <v>0</v>
      </c>
      <c r="AI387" s="342" t="s">
        <v>8149</v>
      </c>
      <c r="AJ387" s="342">
        <v>0</v>
      </c>
      <c r="AK387" s="342" t="s">
        <v>8185</v>
      </c>
      <c r="AL387" s="342">
        <v>0</v>
      </c>
      <c r="AM387" s="342" t="s">
        <v>8186</v>
      </c>
      <c r="AN387" s="342">
        <v>0</v>
      </c>
      <c r="AO387" s="342" t="s">
        <v>8187</v>
      </c>
      <c r="AP387" s="342">
        <v>0</v>
      </c>
      <c r="AQ387" s="347">
        <v>37</v>
      </c>
      <c r="AR387" s="342">
        <v>24</v>
      </c>
      <c r="AS387" s="350"/>
    </row>
    <row r="388" spans="1:45" ht="13.5" hidden="1" customHeight="1">
      <c r="A388" s="304">
        <v>383</v>
      </c>
      <c r="B388" s="342" t="s">
        <v>8180</v>
      </c>
      <c r="C388" s="343" t="s">
        <v>8453</v>
      </c>
      <c r="D388" s="342">
        <v>8181103</v>
      </c>
      <c r="E388" s="343" t="s">
        <v>1511</v>
      </c>
      <c r="F388" s="342" t="s">
        <v>9252</v>
      </c>
      <c r="G388" s="342" t="s">
        <v>8196</v>
      </c>
      <c r="H388" s="342"/>
      <c r="I388" s="342"/>
      <c r="J388" s="342">
        <v>1</v>
      </c>
      <c r="K388" s="349" t="s">
        <v>9987</v>
      </c>
      <c r="L388" s="345" t="s">
        <v>9988</v>
      </c>
      <c r="M388" s="346">
        <v>4262</v>
      </c>
      <c r="N388" s="351">
        <v>45818.385860011578</v>
      </c>
      <c r="O388" s="351"/>
      <c r="P388" s="342">
        <v>33</v>
      </c>
      <c r="Q388" s="342"/>
      <c r="R388" s="342"/>
      <c r="S388" s="342">
        <v>6</v>
      </c>
      <c r="T388" s="342"/>
      <c r="U388" s="342" t="s">
        <v>2353</v>
      </c>
      <c r="V388" s="342" t="s">
        <v>7855</v>
      </c>
      <c r="W388" s="347">
        <v>2</v>
      </c>
      <c r="X388" s="342">
        <v>2</v>
      </c>
      <c r="Y388" s="342">
        <v>1</v>
      </c>
      <c r="Z388" s="342"/>
      <c r="AA388" s="342"/>
      <c r="AB388" s="342"/>
      <c r="AC388" s="342"/>
      <c r="AD388" s="342">
        <f t="shared" si="6"/>
        <v>50</v>
      </c>
      <c r="AE388" s="342" t="s">
        <v>8184</v>
      </c>
      <c r="AF388" s="342">
        <v>38</v>
      </c>
      <c r="AG388" s="342" t="s">
        <v>8184</v>
      </c>
      <c r="AH388" s="342">
        <v>0</v>
      </c>
      <c r="AI388" s="342" t="s">
        <v>8149</v>
      </c>
      <c r="AJ388" s="342">
        <v>36</v>
      </c>
      <c r="AK388" s="342" t="s">
        <v>8185</v>
      </c>
      <c r="AL388" s="342">
        <v>14</v>
      </c>
      <c r="AM388" s="342" t="s">
        <v>8186</v>
      </c>
      <c r="AN388" s="342">
        <v>0</v>
      </c>
      <c r="AO388" s="342" t="s">
        <v>8187</v>
      </c>
      <c r="AP388" s="342">
        <v>0</v>
      </c>
      <c r="AQ388" s="347">
        <v>53</v>
      </c>
      <c r="AR388" s="342">
        <v>24</v>
      </c>
      <c r="AS388" s="353"/>
    </row>
    <row r="389" spans="1:45" ht="13.5" hidden="1" customHeight="1">
      <c r="A389" s="304">
        <v>384</v>
      </c>
      <c r="B389" s="342" t="s">
        <v>8180</v>
      </c>
      <c r="C389" s="343" t="s">
        <v>8453</v>
      </c>
      <c r="D389" s="342">
        <v>8140257</v>
      </c>
      <c r="E389" s="343" t="s">
        <v>1513</v>
      </c>
      <c r="F389" s="342" t="s">
        <v>10082</v>
      </c>
      <c r="G389" s="342" t="s">
        <v>8196</v>
      </c>
      <c r="H389" s="342"/>
      <c r="I389" s="342"/>
      <c r="J389" s="342">
        <v>1</v>
      </c>
      <c r="K389" s="349" t="s">
        <v>10083</v>
      </c>
      <c r="L389" s="345" t="s">
        <v>10084</v>
      </c>
      <c r="M389" s="346">
        <v>8492</v>
      </c>
      <c r="N389" s="351">
        <v>45812.529589212965</v>
      </c>
      <c r="O389" s="351"/>
      <c r="P389" s="342">
        <v>21</v>
      </c>
      <c r="Q389" s="342"/>
      <c r="R389" s="342"/>
      <c r="S389" s="342">
        <v>6</v>
      </c>
      <c r="T389" s="342"/>
      <c r="U389" s="342" t="s">
        <v>2353</v>
      </c>
      <c r="V389" s="342" t="s">
        <v>7855</v>
      </c>
      <c r="W389" s="347">
        <v>2</v>
      </c>
      <c r="X389" s="342">
        <v>2</v>
      </c>
      <c r="Y389" s="342">
        <v>1</v>
      </c>
      <c r="Z389" s="342"/>
      <c r="AA389" s="342"/>
      <c r="AB389" s="342"/>
      <c r="AC389" s="342"/>
      <c r="AD389" s="342">
        <f t="shared" si="6"/>
        <v>34</v>
      </c>
      <c r="AE389" s="342" t="s">
        <v>8184</v>
      </c>
      <c r="AF389" s="342">
        <v>0</v>
      </c>
      <c r="AG389" s="342" t="s">
        <v>8184</v>
      </c>
      <c r="AH389" s="342">
        <v>0</v>
      </c>
      <c r="AI389" s="342" t="s">
        <v>8149</v>
      </c>
      <c r="AJ389" s="342">
        <v>34</v>
      </c>
      <c r="AK389" s="342" t="s">
        <v>8185</v>
      </c>
      <c r="AL389" s="342">
        <v>0</v>
      </c>
      <c r="AM389" s="342" t="s">
        <v>8186</v>
      </c>
      <c r="AN389" s="342">
        <v>0</v>
      </c>
      <c r="AO389" s="342" t="s">
        <v>8187</v>
      </c>
      <c r="AP389" s="342">
        <v>0</v>
      </c>
      <c r="AQ389" s="347">
        <v>39</v>
      </c>
      <c r="AR389" s="342">
        <v>2</v>
      </c>
      <c r="AS389" s="353"/>
    </row>
    <row r="390" spans="1:45" ht="13.5" customHeight="1">
      <c r="A390" s="304">
        <v>385</v>
      </c>
      <c r="B390" s="342" t="s">
        <v>8180</v>
      </c>
      <c r="C390" s="343" t="s">
        <v>8239</v>
      </c>
      <c r="D390" s="342">
        <v>8181178</v>
      </c>
      <c r="E390" s="343" t="s">
        <v>1515</v>
      </c>
      <c r="F390" s="342" t="s">
        <v>8240</v>
      </c>
      <c r="G390" s="342" t="s">
        <v>8196</v>
      </c>
      <c r="H390" s="342"/>
      <c r="I390" s="342"/>
      <c r="J390" s="342">
        <v>1</v>
      </c>
      <c r="K390" s="349" t="s">
        <v>8241</v>
      </c>
      <c r="L390" s="345" t="s">
        <v>8242</v>
      </c>
      <c r="M390" s="346">
        <v>18171</v>
      </c>
      <c r="N390" s="351">
        <v>45812</v>
      </c>
      <c r="O390" s="351"/>
      <c r="P390" s="342">
        <v>63</v>
      </c>
      <c r="Q390" s="342"/>
      <c r="R390" s="342"/>
      <c r="S390" s="342">
        <v>6</v>
      </c>
      <c r="T390" s="342"/>
      <c r="U390" s="342" t="s">
        <v>2353</v>
      </c>
      <c r="V390" s="342" t="s">
        <v>7855</v>
      </c>
      <c r="W390" s="347">
        <v>2</v>
      </c>
      <c r="X390" s="342">
        <v>2</v>
      </c>
      <c r="Y390" s="342">
        <v>1</v>
      </c>
      <c r="Z390" s="342"/>
      <c r="AA390" s="342"/>
      <c r="AB390" s="342"/>
      <c r="AC390" s="342"/>
      <c r="AD390" s="342">
        <f t="shared" ref="AD390:AD453" si="7">SUM(AH390:AP390)</f>
        <v>77</v>
      </c>
      <c r="AE390" s="342" t="s">
        <v>8184</v>
      </c>
      <c r="AF390" s="342">
        <v>20</v>
      </c>
      <c r="AG390" s="342" t="s">
        <v>8184</v>
      </c>
      <c r="AH390" s="342">
        <v>0</v>
      </c>
      <c r="AI390" s="342" t="s">
        <v>8149</v>
      </c>
      <c r="AJ390" s="342">
        <v>77</v>
      </c>
      <c r="AK390" s="342" t="s">
        <v>8185</v>
      </c>
      <c r="AL390" s="342">
        <v>0</v>
      </c>
      <c r="AM390" s="342" t="s">
        <v>8186</v>
      </c>
      <c r="AN390" s="342">
        <v>0</v>
      </c>
      <c r="AO390" s="342" t="s">
        <v>8187</v>
      </c>
      <c r="AP390" s="342">
        <v>0</v>
      </c>
      <c r="AQ390" s="347">
        <v>54</v>
      </c>
      <c r="AR390" s="342">
        <v>0</v>
      </c>
      <c r="AS390" s="353"/>
    </row>
    <row r="391" spans="1:45" ht="13.5" customHeight="1">
      <c r="A391" s="304">
        <v>386</v>
      </c>
      <c r="B391" s="342" t="s">
        <v>8180</v>
      </c>
      <c r="C391" s="343" t="s">
        <v>8239</v>
      </c>
      <c r="D391" s="342">
        <v>8181169</v>
      </c>
      <c r="E391" s="343" t="s">
        <v>1518</v>
      </c>
      <c r="F391" s="342" t="s">
        <v>8347</v>
      </c>
      <c r="G391" s="342" t="s">
        <v>8196</v>
      </c>
      <c r="H391" s="342"/>
      <c r="I391" s="342"/>
      <c r="J391" s="342">
        <v>1</v>
      </c>
      <c r="K391" s="349" t="s">
        <v>8348</v>
      </c>
      <c r="L391" s="345" t="s">
        <v>8349</v>
      </c>
      <c r="M391" s="346">
        <v>18142</v>
      </c>
      <c r="N391" s="351">
        <v>45821</v>
      </c>
      <c r="O391" s="351"/>
      <c r="P391" s="342">
        <v>51</v>
      </c>
      <c r="Q391" s="342"/>
      <c r="R391" s="342"/>
      <c r="S391" s="342">
        <v>7</v>
      </c>
      <c r="T391" s="342"/>
      <c r="U391" s="342" t="s">
        <v>2353</v>
      </c>
      <c r="V391" s="342" t="s">
        <v>7855</v>
      </c>
      <c r="W391" s="347">
        <v>2</v>
      </c>
      <c r="X391" s="342">
        <v>2</v>
      </c>
      <c r="Y391" s="342">
        <v>1</v>
      </c>
      <c r="Z391" s="342"/>
      <c r="AA391" s="342"/>
      <c r="AB391" s="342"/>
      <c r="AC391" s="342"/>
      <c r="AD391" s="342">
        <f t="shared" si="7"/>
        <v>75</v>
      </c>
      <c r="AE391" s="342" t="s">
        <v>8184</v>
      </c>
      <c r="AF391" s="342">
        <v>0</v>
      </c>
      <c r="AG391" s="342" t="s">
        <v>8184</v>
      </c>
      <c r="AH391" s="342">
        <v>0</v>
      </c>
      <c r="AI391" s="342" t="s">
        <v>8149</v>
      </c>
      <c r="AJ391" s="342">
        <v>75</v>
      </c>
      <c r="AK391" s="342" t="s">
        <v>8185</v>
      </c>
      <c r="AL391" s="342">
        <v>0</v>
      </c>
      <c r="AM391" s="342" t="s">
        <v>8186</v>
      </c>
      <c r="AN391" s="342">
        <v>0</v>
      </c>
      <c r="AO391" s="342" t="s">
        <v>8187</v>
      </c>
      <c r="AP391" s="342">
        <v>0</v>
      </c>
      <c r="AQ391" s="347">
        <v>59</v>
      </c>
      <c r="AR391" s="342">
        <v>5</v>
      </c>
      <c r="AS391" s="350"/>
    </row>
    <row r="392" spans="1:45" ht="13.5" customHeight="1">
      <c r="A392" s="304">
        <v>387</v>
      </c>
      <c r="B392" s="342" t="s">
        <v>8180</v>
      </c>
      <c r="C392" s="343" t="s">
        <v>8239</v>
      </c>
      <c r="D392" s="342">
        <v>8140472</v>
      </c>
      <c r="E392" s="343" t="s">
        <v>1520</v>
      </c>
      <c r="F392" s="342"/>
      <c r="G392" s="342"/>
      <c r="H392" s="342"/>
      <c r="I392" s="342"/>
      <c r="J392" s="342">
        <v>1</v>
      </c>
      <c r="K392" s="349" t="s">
        <v>8402</v>
      </c>
      <c r="L392" s="345" t="s">
        <v>8403</v>
      </c>
      <c r="M392" s="346">
        <v>18171</v>
      </c>
      <c r="N392" s="342"/>
      <c r="O392" s="342"/>
      <c r="P392" s="342">
        <v>135</v>
      </c>
      <c r="Q392" s="342"/>
      <c r="R392" s="342"/>
      <c r="S392" s="342">
        <v>10</v>
      </c>
      <c r="T392" s="342"/>
      <c r="U392" s="342" t="s">
        <v>26</v>
      </c>
      <c r="V392" s="342" t="s">
        <v>7855</v>
      </c>
      <c r="W392" s="347">
        <v>2</v>
      </c>
      <c r="X392" s="342">
        <v>2</v>
      </c>
      <c r="Y392" s="342">
        <v>1</v>
      </c>
      <c r="Z392" s="342"/>
      <c r="AA392" s="342"/>
      <c r="AB392" s="342"/>
      <c r="AC392" s="342"/>
      <c r="AD392" s="342">
        <f t="shared" si="7"/>
        <v>159</v>
      </c>
      <c r="AE392" s="342" t="s">
        <v>8184</v>
      </c>
      <c r="AF392" s="342">
        <v>54</v>
      </c>
      <c r="AG392" s="342" t="s">
        <v>8184</v>
      </c>
      <c r="AH392" s="342">
        <v>0</v>
      </c>
      <c r="AI392" s="342" t="s">
        <v>8149</v>
      </c>
      <c r="AJ392" s="342">
        <v>159</v>
      </c>
      <c r="AK392" s="342" t="s">
        <v>8185</v>
      </c>
      <c r="AL392" s="342">
        <v>0</v>
      </c>
      <c r="AM392" s="342" t="s">
        <v>8186</v>
      </c>
      <c r="AN392" s="342">
        <v>0</v>
      </c>
      <c r="AO392" s="342" t="s">
        <v>8187</v>
      </c>
      <c r="AP392" s="342">
        <v>0</v>
      </c>
      <c r="AQ392" s="347">
        <v>28</v>
      </c>
      <c r="AR392" s="342">
        <v>6</v>
      </c>
      <c r="AS392" s="350"/>
    </row>
    <row r="393" spans="1:45" ht="13.5" customHeight="1">
      <c r="A393" s="304">
        <v>388</v>
      </c>
      <c r="B393" s="342" t="s">
        <v>8180</v>
      </c>
      <c r="C393" s="343" t="s">
        <v>8239</v>
      </c>
      <c r="D393" s="342">
        <v>8181139</v>
      </c>
      <c r="E393" s="343" t="s">
        <v>1522</v>
      </c>
      <c r="F393" s="342"/>
      <c r="G393" s="342"/>
      <c r="H393" s="342"/>
      <c r="I393" s="342"/>
      <c r="J393" s="342">
        <v>1</v>
      </c>
      <c r="K393" s="349" t="s">
        <v>8439</v>
      </c>
      <c r="L393" s="345" t="s">
        <v>8441</v>
      </c>
      <c r="M393" s="346">
        <v>18171</v>
      </c>
      <c r="N393" s="342"/>
      <c r="O393" s="342"/>
      <c r="P393" s="342">
        <v>47</v>
      </c>
      <c r="Q393" s="342"/>
      <c r="R393" s="342"/>
      <c r="S393" s="342">
        <v>6</v>
      </c>
      <c r="T393" s="342"/>
      <c r="U393" s="342" t="s">
        <v>2353</v>
      </c>
      <c r="V393" s="342" t="s">
        <v>7855</v>
      </c>
      <c r="W393" s="347">
        <v>2</v>
      </c>
      <c r="X393" s="342">
        <v>2</v>
      </c>
      <c r="Y393" s="342">
        <v>1</v>
      </c>
      <c r="Z393" s="342"/>
      <c r="AA393" s="342"/>
      <c r="AB393" s="342"/>
      <c r="AC393" s="342"/>
      <c r="AD393" s="342">
        <f t="shared" si="7"/>
        <v>66</v>
      </c>
      <c r="AE393" s="342" t="s">
        <v>8184</v>
      </c>
      <c r="AF393" s="342">
        <v>4</v>
      </c>
      <c r="AG393" s="342" t="s">
        <v>8184</v>
      </c>
      <c r="AH393" s="342">
        <v>0</v>
      </c>
      <c r="AI393" s="342" t="s">
        <v>8149</v>
      </c>
      <c r="AJ393" s="342">
        <v>64</v>
      </c>
      <c r="AK393" s="342" t="s">
        <v>8185</v>
      </c>
      <c r="AL393" s="342">
        <v>2</v>
      </c>
      <c r="AM393" s="342" t="s">
        <v>8186</v>
      </c>
      <c r="AN393" s="342">
        <v>0</v>
      </c>
      <c r="AO393" s="342" t="s">
        <v>8187</v>
      </c>
      <c r="AP393" s="342">
        <v>0</v>
      </c>
      <c r="AQ393" s="347">
        <v>37</v>
      </c>
      <c r="AR393" s="342">
        <v>17</v>
      </c>
      <c r="AS393" s="350"/>
    </row>
    <row r="394" spans="1:45" ht="13.5" customHeight="1">
      <c r="A394" s="304">
        <v>389</v>
      </c>
      <c r="B394" s="342" t="s">
        <v>8180</v>
      </c>
      <c r="C394" s="343" t="s">
        <v>8239</v>
      </c>
      <c r="D394" s="342">
        <v>8181176</v>
      </c>
      <c r="E394" s="343" t="s">
        <v>1524</v>
      </c>
      <c r="F394" s="342"/>
      <c r="G394" s="342"/>
      <c r="H394" s="342"/>
      <c r="I394" s="342"/>
      <c r="J394" s="342">
        <v>1</v>
      </c>
      <c r="K394" s="349" t="s">
        <v>8475</v>
      </c>
      <c r="L394" s="345" t="s">
        <v>8476</v>
      </c>
      <c r="M394" s="346">
        <v>23468</v>
      </c>
      <c r="N394" s="342"/>
      <c r="O394" s="342"/>
      <c r="P394" s="342">
        <v>41</v>
      </c>
      <c r="Q394" s="342"/>
      <c r="R394" s="342"/>
      <c r="S394" s="342">
        <v>6</v>
      </c>
      <c r="T394" s="342"/>
      <c r="U394" s="342" t="s">
        <v>2353</v>
      </c>
      <c r="V394" s="342" t="s">
        <v>7855</v>
      </c>
      <c r="W394" s="347">
        <v>2</v>
      </c>
      <c r="X394" s="342">
        <v>2</v>
      </c>
      <c r="Y394" s="342">
        <v>1</v>
      </c>
      <c r="Z394" s="342"/>
      <c r="AA394" s="342"/>
      <c r="AB394" s="342"/>
      <c r="AC394" s="342"/>
      <c r="AD394" s="342">
        <f t="shared" si="7"/>
        <v>78</v>
      </c>
      <c r="AE394" s="342" t="s">
        <v>8184</v>
      </c>
      <c r="AF394" s="342">
        <v>28</v>
      </c>
      <c r="AG394" s="342" t="s">
        <v>8184</v>
      </c>
      <c r="AH394" s="342">
        <v>3</v>
      </c>
      <c r="AI394" s="342" t="s">
        <v>8149</v>
      </c>
      <c r="AJ394" s="342">
        <v>75</v>
      </c>
      <c r="AK394" s="342" t="s">
        <v>8185</v>
      </c>
      <c r="AL394" s="342">
        <v>0</v>
      </c>
      <c r="AM394" s="342" t="s">
        <v>8186</v>
      </c>
      <c r="AN394" s="342">
        <v>0</v>
      </c>
      <c r="AO394" s="342" t="s">
        <v>8187</v>
      </c>
      <c r="AP394" s="342">
        <v>0</v>
      </c>
      <c r="AQ394" s="347">
        <v>54</v>
      </c>
      <c r="AR394" s="342">
        <v>0</v>
      </c>
      <c r="AS394" s="350"/>
    </row>
    <row r="395" spans="1:45" ht="13.5" customHeight="1">
      <c r="A395" s="304">
        <v>390</v>
      </c>
      <c r="B395" s="342" t="s">
        <v>8180</v>
      </c>
      <c r="C395" s="343" t="s">
        <v>8239</v>
      </c>
      <c r="D395" s="342">
        <v>8181015</v>
      </c>
      <c r="E395" s="343" t="s">
        <v>1526</v>
      </c>
      <c r="F395" s="342"/>
      <c r="G395" s="342"/>
      <c r="H395" s="342"/>
      <c r="I395" s="342"/>
      <c r="J395" s="342">
        <v>1</v>
      </c>
      <c r="K395" s="349" t="s">
        <v>8619</v>
      </c>
      <c r="L395" s="345" t="s">
        <v>8620</v>
      </c>
      <c r="M395" s="346">
        <v>18142</v>
      </c>
      <c r="N395" s="342"/>
      <c r="O395" s="342"/>
      <c r="P395" s="342">
        <v>52</v>
      </c>
      <c r="Q395" s="342"/>
      <c r="R395" s="342"/>
      <c r="S395" s="342">
        <v>6</v>
      </c>
      <c r="T395" s="342"/>
      <c r="U395" s="342" t="s">
        <v>2353</v>
      </c>
      <c r="V395" s="342" t="s">
        <v>7855</v>
      </c>
      <c r="W395" s="347">
        <v>2</v>
      </c>
      <c r="X395" s="342">
        <v>2</v>
      </c>
      <c r="Y395" s="342">
        <v>1</v>
      </c>
      <c r="Z395" s="342"/>
      <c r="AA395" s="342"/>
      <c r="AB395" s="342"/>
      <c r="AC395" s="342"/>
      <c r="AD395" s="342">
        <f t="shared" si="7"/>
        <v>44</v>
      </c>
      <c r="AE395" s="342" t="s">
        <v>8184</v>
      </c>
      <c r="AF395" s="342">
        <v>15</v>
      </c>
      <c r="AG395" s="342" t="s">
        <v>8184</v>
      </c>
      <c r="AH395" s="342">
        <v>0</v>
      </c>
      <c r="AI395" s="342" t="s">
        <v>8149</v>
      </c>
      <c r="AJ395" s="342">
        <v>44</v>
      </c>
      <c r="AK395" s="342" t="s">
        <v>8185</v>
      </c>
      <c r="AL395" s="342">
        <v>0</v>
      </c>
      <c r="AM395" s="342" t="s">
        <v>8186</v>
      </c>
      <c r="AN395" s="342">
        <v>0</v>
      </c>
      <c r="AO395" s="342" t="s">
        <v>8187</v>
      </c>
      <c r="AP395" s="342">
        <v>0</v>
      </c>
      <c r="AQ395" s="347">
        <v>40</v>
      </c>
      <c r="AR395" s="342">
        <v>30</v>
      </c>
      <c r="AS395" s="350"/>
    </row>
    <row r="396" spans="1:45" ht="13.5" customHeight="1">
      <c r="A396" s="304">
        <v>391</v>
      </c>
      <c r="B396" s="342" t="s">
        <v>8180</v>
      </c>
      <c r="C396" s="343" t="s">
        <v>8239</v>
      </c>
      <c r="D396" s="342">
        <v>8181149</v>
      </c>
      <c r="E396" s="343" t="s">
        <v>1528</v>
      </c>
      <c r="F396" s="342" t="s">
        <v>8621</v>
      </c>
      <c r="G396" s="342" t="s">
        <v>8196</v>
      </c>
      <c r="H396" s="342"/>
      <c r="I396" s="342"/>
      <c r="J396" s="342">
        <v>1</v>
      </c>
      <c r="K396" s="349" t="s">
        <v>8622</v>
      </c>
      <c r="L396" s="345" t="s">
        <v>8623</v>
      </c>
      <c r="M396" s="346">
        <v>26359</v>
      </c>
      <c r="N396" s="351">
        <v>45819</v>
      </c>
      <c r="O396" s="351"/>
      <c r="P396" s="342">
        <v>30</v>
      </c>
      <c r="Q396" s="342"/>
      <c r="R396" s="342"/>
      <c r="S396" s="342">
        <v>3</v>
      </c>
      <c r="T396" s="342"/>
      <c r="U396" s="357" t="s">
        <v>8203</v>
      </c>
      <c r="V396" s="342" t="s">
        <v>7855</v>
      </c>
      <c r="W396" s="347">
        <v>2</v>
      </c>
      <c r="X396" s="342">
        <v>2</v>
      </c>
      <c r="Y396" s="342">
        <v>1</v>
      </c>
      <c r="Z396" s="342"/>
      <c r="AA396" s="342"/>
      <c r="AB396" s="342"/>
      <c r="AC396" s="342"/>
      <c r="AD396" s="342">
        <f t="shared" si="7"/>
        <v>32</v>
      </c>
      <c r="AE396" s="342" t="s">
        <v>8184</v>
      </c>
      <c r="AF396" s="342">
        <v>14</v>
      </c>
      <c r="AG396" s="342" t="s">
        <v>8184</v>
      </c>
      <c r="AH396" s="342">
        <v>0</v>
      </c>
      <c r="AI396" s="342" t="s">
        <v>8149</v>
      </c>
      <c r="AJ396" s="342">
        <v>32</v>
      </c>
      <c r="AK396" s="342" t="s">
        <v>8185</v>
      </c>
      <c r="AL396" s="342">
        <v>0</v>
      </c>
      <c r="AM396" s="342" t="s">
        <v>8186</v>
      </c>
      <c r="AN396" s="342">
        <v>0</v>
      </c>
      <c r="AO396" s="342" t="s">
        <v>8187</v>
      </c>
      <c r="AP396" s="342">
        <v>0</v>
      </c>
      <c r="AQ396" s="347">
        <v>44</v>
      </c>
      <c r="AR396" s="342">
        <v>22</v>
      </c>
      <c r="AS396" s="350"/>
    </row>
    <row r="397" spans="1:45" ht="13.5" customHeight="1">
      <c r="A397" s="304">
        <v>392</v>
      </c>
      <c r="B397" s="342" t="s">
        <v>8180</v>
      </c>
      <c r="C397" s="343" t="s">
        <v>8239</v>
      </c>
      <c r="D397" s="342">
        <v>8140491</v>
      </c>
      <c r="E397" s="343" t="s">
        <v>1530</v>
      </c>
      <c r="F397" s="342"/>
      <c r="G397" s="342"/>
      <c r="H397" s="342"/>
      <c r="I397" s="342"/>
      <c r="J397" s="342">
        <v>1</v>
      </c>
      <c r="K397" s="349" t="s">
        <v>8624</v>
      </c>
      <c r="L397" s="345" t="s">
        <v>8625</v>
      </c>
      <c r="M397" s="346">
        <v>11309</v>
      </c>
      <c r="N397" s="342"/>
      <c r="O397" s="342"/>
      <c r="P397" s="342">
        <v>58</v>
      </c>
      <c r="Q397" s="342"/>
      <c r="R397" s="342"/>
      <c r="S397" s="342">
        <v>6</v>
      </c>
      <c r="T397" s="342"/>
      <c r="U397" s="357" t="s">
        <v>8198</v>
      </c>
      <c r="V397" s="342" t="s">
        <v>7855</v>
      </c>
      <c r="W397" s="347">
        <v>2</v>
      </c>
      <c r="X397" s="342">
        <v>2</v>
      </c>
      <c r="Y397" s="342">
        <v>1</v>
      </c>
      <c r="Z397" s="342"/>
      <c r="AA397" s="342"/>
      <c r="AB397" s="342"/>
      <c r="AC397" s="342"/>
      <c r="AD397" s="342">
        <f t="shared" si="7"/>
        <v>41</v>
      </c>
      <c r="AE397" s="342" t="s">
        <v>8184</v>
      </c>
      <c r="AF397" s="342">
        <v>27</v>
      </c>
      <c r="AG397" s="342" t="s">
        <v>8184</v>
      </c>
      <c r="AH397" s="342">
        <v>0</v>
      </c>
      <c r="AI397" s="342" t="s">
        <v>8149</v>
      </c>
      <c r="AJ397" s="342">
        <v>41</v>
      </c>
      <c r="AK397" s="342" t="s">
        <v>8185</v>
      </c>
      <c r="AL397" s="342">
        <v>0</v>
      </c>
      <c r="AM397" s="342" t="s">
        <v>8186</v>
      </c>
      <c r="AN397" s="342">
        <v>0</v>
      </c>
      <c r="AO397" s="342" t="s">
        <v>8187</v>
      </c>
      <c r="AP397" s="342">
        <v>0</v>
      </c>
      <c r="AQ397" s="347">
        <v>37</v>
      </c>
      <c r="AR397" s="342">
        <v>0</v>
      </c>
      <c r="AS397" s="353"/>
    </row>
    <row r="398" spans="1:45" ht="13.5" customHeight="1">
      <c r="A398" s="304">
        <v>393</v>
      </c>
      <c r="B398" s="342" t="s">
        <v>8180</v>
      </c>
      <c r="C398" s="343" t="s">
        <v>8239</v>
      </c>
      <c r="D398" s="342">
        <v>8181155</v>
      </c>
      <c r="E398" s="343" t="s">
        <v>1532</v>
      </c>
      <c r="F398" s="342"/>
      <c r="G398" s="342"/>
      <c r="H398" s="342"/>
      <c r="I398" s="342"/>
      <c r="J398" s="342">
        <v>1</v>
      </c>
      <c r="K398" s="349" t="s">
        <v>8636</v>
      </c>
      <c r="L398" s="345" t="s">
        <v>8637</v>
      </c>
      <c r="M398" s="346">
        <v>25263</v>
      </c>
      <c r="N398" s="342"/>
      <c r="O398" s="342"/>
      <c r="P398" s="342">
        <v>202</v>
      </c>
      <c r="Q398" s="342"/>
      <c r="R398" s="342"/>
      <c r="S398" s="342">
        <v>13</v>
      </c>
      <c r="T398" s="342"/>
      <c r="U398" s="357" t="s">
        <v>8203</v>
      </c>
      <c r="V398" s="342" t="s">
        <v>7855</v>
      </c>
      <c r="W398" s="347">
        <v>2</v>
      </c>
      <c r="X398" s="342">
        <v>2</v>
      </c>
      <c r="Y398" s="342">
        <v>1</v>
      </c>
      <c r="Z398" s="342"/>
      <c r="AA398" s="342"/>
      <c r="AB398" s="342"/>
      <c r="AC398" s="342"/>
      <c r="AD398" s="342">
        <f t="shared" si="7"/>
        <v>184</v>
      </c>
      <c r="AE398" s="342" t="s">
        <v>8184</v>
      </c>
      <c r="AF398" s="342">
        <v>19</v>
      </c>
      <c r="AG398" s="342" t="s">
        <v>8184</v>
      </c>
      <c r="AH398" s="342">
        <v>0</v>
      </c>
      <c r="AI398" s="342" t="s">
        <v>8149</v>
      </c>
      <c r="AJ398" s="342">
        <v>181</v>
      </c>
      <c r="AK398" s="342" t="s">
        <v>8185</v>
      </c>
      <c r="AL398" s="342">
        <v>0</v>
      </c>
      <c r="AM398" s="342" t="s">
        <v>8186</v>
      </c>
      <c r="AN398" s="342">
        <v>0</v>
      </c>
      <c r="AO398" s="342" t="s">
        <v>8187</v>
      </c>
      <c r="AP398" s="342">
        <v>3</v>
      </c>
      <c r="AQ398" s="347">
        <v>26</v>
      </c>
      <c r="AR398" s="342">
        <v>21</v>
      </c>
      <c r="AS398" s="353"/>
    </row>
    <row r="399" spans="1:45" ht="13.5" customHeight="1">
      <c r="A399" s="304">
        <v>394</v>
      </c>
      <c r="B399" s="342" t="s">
        <v>8180</v>
      </c>
      <c r="C399" s="343" t="s">
        <v>8239</v>
      </c>
      <c r="D399" s="342">
        <v>8140058</v>
      </c>
      <c r="E399" s="343" t="s">
        <v>1536</v>
      </c>
      <c r="F399" s="342" t="s">
        <v>8645</v>
      </c>
      <c r="G399" s="342" t="s">
        <v>8196</v>
      </c>
      <c r="H399" s="342"/>
      <c r="I399" s="342"/>
      <c r="J399" s="342">
        <v>1</v>
      </c>
      <c r="K399" s="349" t="s">
        <v>8646</v>
      </c>
      <c r="L399" s="345" t="s">
        <v>8647</v>
      </c>
      <c r="M399" s="346">
        <v>19058</v>
      </c>
      <c r="N399" s="351">
        <v>45810</v>
      </c>
      <c r="O399" s="351"/>
      <c r="P399" s="342">
        <v>226</v>
      </c>
      <c r="Q399" s="342"/>
      <c r="R399" s="342"/>
      <c r="S399" s="342">
        <v>10</v>
      </c>
      <c r="T399" s="342"/>
      <c r="U399" s="342" t="s">
        <v>26</v>
      </c>
      <c r="V399" s="357" t="s">
        <v>7855</v>
      </c>
      <c r="W399" s="347">
        <v>2</v>
      </c>
      <c r="X399" s="342">
        <v>2</v>
      </c>
      <c r="Y399" s="342">
        <v>1</v>
      </c>
      <c r="Z399" s="342"/>
      <c r="AA399" s="342"/>
      <c r="AB399" s="342"/>
      <c r="AC399" s="342"/>
      <c r="AD399" s="342">
        <f t="shared" si="7"/>
        <v>129</v>
      </c>
      <c r="AE399" s="342" t="s">
        <v>8184</v>
      </c>
      <c r="AF399" s="342">
        <v>20</v>
      </c>
      <c r="AG399" s="342" t="s">
        <v>8184</v>
      </c>
      <c r="AH399" s="342">
        <v>0</v>
      </c>
      <c r="AI399" s="342" t="s">
        <v>8149</v>
      </c>
      <c r="AJ399" s="342">
        <v>94</v>
      </c>
      <c r="AK399" s="342" t="s">
        <v>8185</v>
      </c>
      <c r="AL399" s="342">
        <v>0</v>
      </c>
      <c r="AM399" s="342" t="s">
        <v>8186</v>
      </c>
      <c r="AN399" s="342">
        <v>0</v>
      </c>
      <c r="AO399" s="342" t="s">
        <v>8187</v>
      </c>
      <c r="AP399" s="342">
        <v>35</v>
      </c>
      <c r="AQ399" s="347">
        <v>0</v>
      </c>
      <c r="AR399" s="342">
        <v>10</v>
      </c>
      <c r="AS399" s="350"/>
    </row>
    <row r="400" spans="1:45" ht="13.5" customHeight="1">
      <c r="A400" s="304">
        <v>395</v>
      </c>
      <c r="B400" s="342" t="s">
        <v>8180</v>
      </c>
      <c r="C400" s="343" t="s">
        <v>8239</v>
      </c>
      <c r="D400" s="342">
        <v>8281006</v>
      </c>
      <c r="E400" s="343" t="s">
        <v>1538</v>
      </c>
      <c r="F400" s="342" t="s">
        <v>8648</v>
      </c>
      <c r="G400" s="342" t="s">
        <v>8196</v>
      </c>
      <c r="H400" s="342"/>
      <c r="I400" s="342"/>
      <c r="J400" s="342">
        <v>1</v>
      </c>
      <c r="K400" s="349" t="s">
        <v>8649</v>
      </c>
      <c r="L400" s="345" t="s">
        <v>8650</v>
      </c>
      <c r="M400" s="346">
        <v>6340</v>
      </c>
      <c r="N400" s="351">
        <v>45812</v>
      </c>
      <c r="O400" s="351"/>
      <c r="P400" s="342">
        <v>345</v>
      </c>
      <c r="Q400" s="342"/>
      <c r="R400" s="342"/>
      <c r="S400" s="342">
        <v>22</v>
      </c>
      <c r="T400" s="342"/>
      <c r="U400" s="357" t="s">
        <v>8198</v>
      </c>
      <c r="V400" s="357" t="s">
        <v>35</v>
      </c>
      <c r="W400" s="347">
        <v>3</v>
      </c>
      <c r="X400" s="342">
        <v>2</v>
      </c>
      <c r="Y400" s="342">
        <v>1</v>
      </c>
      <c r="Z400" s="342"/>
      <c r="AA400" s="342"/>
      <c r="AB400" s="342"/>
      <c r="AC400" s="342"/>
      <c r="AD400" s="342">
        <f t="shared" si="7"/>
        <v>214</v>
      </c>
      <c r="AE400" s="342" t="s">
        <v>8184</v>
      </c>
      <c r="AF400" s="342">
        <v>31</v>
      </c>
      <c r="AG400" s="342" t="s">
        <v>8184</v>
      </c>
      <c r="AH400" s="342">
        <v>0</v>
      </c>
      <c r="AI400" s="342" t="s">
        <v>8149</v>
      </c>
      <c r="AJ400" s="342">
        <v>163</v>
      </c>
      <c r="AK400" s="342" t="s">
        <v>8185</v>
      </c>
      <c r="AL400" s="342">
        <v>51</v>
      </c>
      <c r="AM400" s="342" t="s">
        <v>8186</v>
      </c>
      <c r="AN400" s="342">
        <v>0</v>
      </c>
      <c r="AO400" s="342" t="s">
        <v>8187</v>
      </c>
      <c r="AP400" s="342">
        <v>0</v>
      </c>
      <c r="AQ400" s="347">
        <v>0</v>
      </c>
      <c r="AR400" s="342">
        <v>0</v>
      </c>
      <c r="AS400" s="353"/>
    </row>
    <row r="401" spans="1:45" ht="13.5" customHeight="1">
      <c r="A401" s="304">
        <v>396</v>
      </c>
      <c r="B401" s="342" t="s">
        <v>8180</v>
      </c>
      <c r="C401" s="343" t="s">
        <v>8239</v>
      </c>
      <c r="D401" s="342">
        <v>8281024</v>
      </c>
      <c r="E401" s="343" t="s">
        <v>1540</v>
      </c>
      <c r="F401" s="342"/>
      <c r="G401" s="342"/>
      <c r="H401" s="342"/>
      <c r="I401" s="342"/>
      <c r="J401" s="342">
        <v>1</v>
      </c>
      <c r="K401" s="349" t="s">
        <v>8679</v>
      </c>
      <c r="L401" s="345" t="s">
        <v>8680</v>
      </c>
      <c r="M401" s="346">
        <v>43160</v>
      </c>
      <c r="N401" s="342"/>
      <c r="O401" s="342"/>
      <c r="P401" s="342">
        <v>1249</v>
      </c>
      <c r="Q401" s="342"/>
      <c r="R401" s="342"/>
      <c r="S401" s="342">
        <v>43</v>
      </c>
      <c r="T401" s="342"/>
      <c r="U401" s="342" t="s">
        <v>26</v>
      </c>
      <c r="V401" s="342" t="s">
        <v>35</v>
      </c>
      <c r="W401" s="347">
        <v>3</v>
      </c>
      <c r="X401" s="342">
        <v>2</v>
      </c>
      <c r="Y401" s="342">
        <v>1</v>
      </c>
      <c r="Z401" s="342"/>
      <c r="AA401" s="342"/>
      <c r="AB401" s="342"/>
      <c r="AC401" s="342"/>
      <c r="AD401" s="342">
        <f t="shared" si="7"/>
        <v>541</v>
      </c>
      <c r="AE401" s="342" t="s">
        <v>8184</v>
      </c>
      <c r="AF401" s="342">
        <v>74</v>
      </c>
      <c r="AG401" s="342" t="s">
        <v>8184</v>
      </c>
      <c r="AH401" s="342">
        <v>0</v>
      </c>
      <c r="AI401" s="342" t="s">
        <v>8149</v>
      </c>
      <c r="AJ401" s="342">
        <v>352</v>
      </c>
      <c r="AK401" s="342" t="s">
        <v>8185</v>
      </c>
      <c r="AL401" s="342">
        <v>0</v>
      </c>
      <c r="AM401" s="342" t="s">
        <v>8186</v>
      </c>
      <c r="AN401" s="342">
        <v>0</v>
      </c>
      <c r="AO401" s="342" t="s">
        <v>8187</v>
      </c>
      <c r="AP401" s="342">
        <v>189</v>
      </c>
      <c r="AQ401" s="347">
        <v>0</v>
      </c>
      <c r="AR401" s="342">
        <v>8</v>
      </c>
      <c r="AS401" s="353"/>
    </row>
    <row r="402" spans="1:45" ht="13.5" customHeight="1">
      <c r="A402" s="304">
        <v>397</v>
      </c>
      <c r="B402" s="342" t="s">
        <v>8180</v>
      </c>
      <c r="C402" s="343" t="s">
        <v>8239</v>
      </c>
      <c r="D402" s="342">
        <v>8151060</v>
      </c>
      <c r="E402" s="343" t="s">
        <v>1542</v>
      </c>
      <c r="F402" s="342"/>
      <c r="G402" s="342"/>
      <c r="H402" s="342"/>
      <c r="I402" s="342"/>
      <c r="J402" s="342">
        <v>1</v>
      </c>
      <c r="K402" s="349" t="s">
        <v>8681</v>
      </c>
      <c r="L402" s="345" t="s">
        <v>8682</v>
      </c>
      <c r="M402" s="346">
        <v>39326</v>
      </c>
      <c r="N402" s="342"/>
      <c r="O402" s="342"/>
      <c r="P402" s="342">
        <v>846</v>
      </c>
      <c r="Q402" s="342"/>
      <c r="R402" s="342"/>
      <c r="S402" s="342">
        <v>39</v>
      </c>
      <c r="T402" s="342"/>
      <c r="U402" s="342" t="s">
        <v>26</v>
      </c>
      <c r="V402" s="342" t="s">
        <v>35</v>
      </c>
      <c r="W402" s="347">
        <v>3</v>
      </c>
      <c r="X402" s="342">
        <v>2</v>
      </c>
      <c r="Y402" s="342">
        <v>1</v>
      </c>
      <c r="Z402" s="342"/>
      <c r="AA402" s="342"/>
      <c r="AB402" s="342"/>
      <c r="AC402" s="342"/>
      <c r="AD402" s="342">
        <f t="shared" si="7"/>
        <v>1254</v>
      </c>
      <c r="AE402" s="342" t="s">
        <v>8184</v>
      </c>
      <c r="AF402" s="342">
        <v>61</v>
      </c>
      <c r="AG402" s="342" t="s">
        <v>8184</v>
      </c>
      <c r="AH402" s="342">
        <v>0</v>
      </c>
      <c r="AI402" s="342" t="s">
        <v>8149</v>
      </c>
      <c r="AJ402" s="342">
        <v>1184</v>
      </c>
      <c r="AK402" s="342" t="s">
        <v>8185</v>
      </c>
      <c r="AL402" s="342">
        <v>0</v>
      </c>
      <c r="AM402" s="342" t="s">
        <v>8186</v>
      </c>
      <c r="AN402" s="342">
        <v>70</v>
      </c>
      <c r="AO402" s="342" t="s">
        <v>8187</v>
      </c>
      <c r="AP402" s="342">
        <v>0</v>
      </c>
      <c r="AQ402" s="347">
        <v>18</v>
      </c>
      <c r="AR402" s="342">
        <v>7</v>
      </c>
      <c r="AS402" s="350"/>
    </row>
    <row r="403" spans="1:45" ht="13.5" customHeight="1">
      <c r="A403" s="304">
        <v>398</v>
      </c>
      <c r="B403" s="342" t="s">
        <v>8180</v>
      </c>
      <c r="C403" s="343" t="s">
        <v>8239</v>
      </c>
      <c r="D403" s="342">
        <v>8281025</v>
      </c>
      <c r="E403" s="343" t="s">
        <v>1544</v>
      </c>
      <c r="F403" s="342"/>
      <c r="G403" s="342"/>
      <c r="H403" s="342"/>
      <c r="I403" s="342"/>
      <c r="J403" s="342">
        <v>1</v>
      </c>
      <c r="K403" s="349" t="s">
        <v>8683</v>
      </c>
      <c r="L403" s="345" t="s">
        <v>8684</v>
      </c>
      <c r="M403" s="346">
        <v>45717</v>
      </c>
      <c r="N403" s="342"/>
      <c r="O403" s="342"/>
      <c r="P403" s="342">
        <v>482</v>
      </c>
      <c r="Q403" s="342"/>
      <c r="R403" s="342"/>
      <c r="S403" s="342">
        <v>19</v>
      </c>
      <c r="T403" s="342"/>
      <c r="U403" s="342" t="s">
        <v>26</v>
      </c>
      <c r="V403" s="357" t="s">
        <v>7855</v>
      </c>
      <c r="W403" s="347">
        <v>1</v>
      </c>
      <c r="X403" s="342">
        <v>2</v>
      </c>
      <c r="Y403" s="342">
        <v>1</v>
      </c>
      <c r="Z403" s="342"/>
      <c r="AA403" s="342"/>
      <c r="AB403" s="342"/>
      <c r="AC403" s="342"/>
      <c r="AD403" s="342">
        <f t="shared" si="7"/>
        <v>0</v>
      </c>
      <c r="AE403" s="342" t="s">
        <v>8184</v>
      </c>
      <c r="AF403" s="342">
        <v>0</v>
      </c>
      <c r="AG403" s="342" t="s">
        <v>8184</v>
      </c>
      <c r="AH403" s="342">
        <v>0</v>
      </c>
      <c r="AI403" s="342" t="s">
        <v>8149</v>
      </c>
      <c r="AJ403" s="342">
        <v>0</v>
      </c>
      <c r="AK403" s="342" t="s">
        <v>8185</v>
      </c>
      <c r="AL403" s="342">
        <v>0</v>
      </c>
      <c r="AM403" s="342" t="s">
        <v>8186</v>
      </c>
      <c r="AN403" s="342">
        <v>0</v>
      </c>
      <c r="AO403" s="342" t="s">
        <v>8187</v>
      </c>
      <c r="AP403" s="342">
        <v>0</v>
      </c>
      <c r="AQ403" s="347">
        <v>0</v>
      </c>
      <c r="AR403" s="342">
        <v>4</v>
      </c>
      <c r="AS403" s="350"/>
    </row>
    <row r="404" spans="1:45" ht="13.5" customHeight="1">
      <c r="A404" s="304">
        <v>399</v>
      </c>
      <c r="B404" s="342" t="s">
        <v>8180</v>
      </c>
      <c r="C404" s="343" t="s">
        <v>8239</v>
      </c>
      <c r="D404" s="342">
        <v>8281026</v>
      </c>
      <c r="E404" s="343" t="s">
        <v>1546</v>
      </c>
      <c r="F404" s="342"/>
      <c r="G404" s="342"/>
      <c r="H404" s="342"/>
      <c r="I404" s="342"/>
      <c r="J404" s="342">
        <v>1</v>
      </c>
      <c r="K404" s="349" t="s">
        <v>8714</v>
      </c>
      <c r="L404" s="355" t="s">
        <v>8715</v>
      </c>
      <c r="M404" s="346">
        <v>41768</v>
      </c>
      <c r="N404" s="342"/>
      <c r="O404" s="342"/>
      <c r="P404" s="342">
        <v>1338</v>
      </c>
      <c r="Q404" s="342"/>
      <c r="R404" s="342"/>
      <c r="S404" s="342">
        <v>41</v>
      </c>
      <c r="T404" s="342"/>
      <c r="U404" s="357" t="s">
        <v>8203</v>
      </c>
      <c r="V404" s="357" t="s">
        <v>35</v>
      </c>
      <c r="W404" s="347">
        <v>3</v>
      </c>
      <c r="X404" s="342">
        <v>0</v>
      </c>
      <c r="Y404" s="342">
        <v>1</v>
      </c>
      <c r="Z404" s="342"/>
      <c r="AA404" s="342"/>
      <c r="AB404" s="342"/>
      <c r="AC404" s="342"/>
      <c r="AD404" s="342">
        <f t="shared" si="7"/>
        <v>733</v>
      </c>
      <c r="AE404" s="342" t="s">
        <v>8184</v>
      </c>
      <c r="AF404" s="342">
        <v>527</v>
      </c>
      <c r="AG404" s="342" t="s">
        <v>8184</v>
      </c>
      <c r="AH404" s="342">
        <v>0</v>
      </c>
      <c r="AI404" s="342" t="s">
        <v>8149</v>
      </c>
      <c r="AJ404" s="342">
        <v>76</v>
      </c>
      <c r="AK404" s="342" t="s">
        <v>8185</v>
      </c>
      <c r="AL404" s="342">
        <v>0</v>
      </c>
      <c r="AM404" s="342" t="s">
        <v>8186</v>
      </c>
      <c r="AN404" s="342">
        <v>0</v>
      </c>
      <c r="AO404" s="342" t="s">
        <v>8187</v>
      </c>
      <c r="AP404" s="342">
        <v>657</v>
      </c>
      <c r="AQ404" s="347">
        <v>0</v>
      </c>
      <c r="AR404" s="342">
        <v>5</v>
      </c>
      <c r="AS404" s="353"/>
    </row>
    <row r="405" spans="1:45" ht="13.5" customHeight="1">
      <c r="A405" s="304">
        <v>400</v>
      </c>
      <c r="B405" s="342" t="s">
        <v>8180</v>
      </c>
      <c r="C405" s="343" t="s">
        <v>8239</v>
      </c>
      <c r="D405" s="342">
        <v>8281036</v>
      </c>
      <c r="E405" s="343" t="s">
        <v>1548</v>
      </c>
      <c r="F405" s="342" t="s">
        <v>8716</v>
      </c>
      <c r="G405" s="342" t="s">
        <v>8196</v>
      </c>
      <c r="H405" s="342"/>
      <c r="I405" s="342"/>
      <c r="J405" s="342">
        <v>1</v>
      </c>
      <c r="K405" s="349" t="s">
        <v>8717</v>
      </c>
      <c r="L405" s="345" t="s">
        <v>8718</v>
      </c>
      <c r="M405" s="346">
        <v>12590</v>
      </c>
      <c r="N405" s="351">
        <v>45813</v>
      </c>
      <c r="O405" s="351"/>
      <c r="P405" s="342">
        <v>940</v>
      </c>
      <c r="Q405" s="342"/>
      <c r="R405" s="342"/>
      <c r="S405" s="342">
        <v>43</v>
      </c>
      <c r="T405" s="342"/>
      <c r="U405" s="342" t="s">
        <v>26</v>
      </c>
      <c r="V405" s="357" t="s">
        <v>8319</v>
      </c>
      <c r="W405" s="347">
        <v>3</v>
      </c>
      <c r="X405" s="342">
        <v>2</v>
      </c>
      <c r="Y405" s="342">
        <v>1</v>
      </c>
      <c r="Z405" s="342"/>
      <c r="AA405" s="342"/>
      <c r="AB405" s="342"/>
      <c r="AC405" s="342"/>
      <c r="AD405" s="342">
        <f t="shared" si="7"/>
        <v>520</v>
      </c>
      <c r="AE405" s="342" t="s">
        <v>8184</v>
      </c>
      <c r="AF405" s="342">
        <v>353</v>
      </c>
      <c r="AG405" s="342" t="s">
        <v>8184</v>
      </c>
      <c r="AH405" s="342">
        <v>0</v>
      </c>
      <c r="AI405" s="342" t="s">
        <v>8149</v>
      </c>
      <c r="AJ405" s="342">
        <v>104</v>
      </c>
      <c r="AK405" s="342" t="s">
        <v>8185</v>
      </c>
      <c r="AL405" s="342">
        <v>0</v>
      </c>
      <c r="AM405" s="342" t="s">
        <v>8186</v>
      </c>
      <c r="AN405" s="342">
        <v>0</v>
      </c>
      <c r="AO405" s="342" t="s">
        <v>8187</v>
      </c>
      <c r="AP405" s="342">
        <v>416</v>
      </c>
      <c r="AQ405" s="347">
        <v>0</v>
      </c>
      <c r="AR405" s="342">
        <v>5</v>
      </c>
      <c r="AS405" s="350"/>
    </row>
    <row r="406" spans="1:45" ht="13.5" customHeight="1">
      <c r="A406" s="304">
        <v>401</v>
      </c>
      <c r="B406" s="342" t="s">
        <v>8180</v>
      </c>
      <c r="C406" s="343" t="s">
        <v>8239</v>
      </c>
      <c r="D406" s="342">
        <v>8151061</v>
      </c>
      <c r="E406" s="343" t="s">
        <v>1550</v>
      </c>
      <c r="F406" s="342" t="s">
        <v>8828</v>
      </c>
      <c r="G406" s="342" t="s">
        <v>8196</v>
      </c>
      <c r="H406" s="342"/>
      <c r="I406" s="342"/>
      <c r="J406" s="342">
        <v>1</v>
      </c>
      <c r="K406" s="349" t="s">
        <v>8829</v>
      </c>
      <c r="L406" s="345" t="s">
        <v>8830</v>
      </c>
      <c r="M406" s="346">
        <v>45352</v>
      </c>
      <c r="N406" s="351">
        <v>45821.39295883102</v>
      </c>
      <c r="O406" s="351"/>
      <c r="P406" s="342">
        <v>392</v>
      </c>
      <c r="Q406" s="342"/>
      <c r="R406" s="342"/>
      <c r="S406" s="342">
        <v>21</v>
      </c>
      <c r="T406" s="342"/>
      <c r="U406" s="357" t="s">
        <v>8203</v>
      </c>
      <c r="V406" s="342" t="s">
        <v>7855</v>
      </c>
      <c r="W406" s="347">
        <v>1</v>
      </c>
      <c r="X406" s="342">
        <v>2</v>
      </c>
      <c r="Y406" s="342">
        <v>1</v>
      </c>
      <c r="Z406" s="342"/>
      <c r="AA406" s="342"/>
      <c r="AB406" s="342"/>
      <c r="AC406" s="342"/>
      <c r="AD406" s="342">
        <f t="shared" si="7"/>
        <v>111</v>
      </c>
      <c r="AE406" s="342" t="s">
        <v>8184</v>
      </c>
      <c r="AF406" s="342">
        <v>34</v>
      </c>
      <c r="AG406" s="342" t="s">
        <v>8184</v>
      </c>
      <c r="AH406" s="342">
        <v>0</v>
      </c>
      <c r="AI406" s="342" t="s">
        <v>8149</v>
      </c>
      <c r="AJ406" s="342">
        <v>111</v>
      </c>
      <c r="AK406" s="342" t="s">
        <v>8185</v>
      </c>
      <c r="AL406" s="342">
        <v>0</v>
      </c>
      <c r="AM406" s="342" t="s">
        <v>8186</v>
      </c>
      <c r="AN406" s="342">
        <v>0</v>
      </c>
      <c r="AO406" s="342" t="s">
        <v>8187</v>
      </c>
      <c r="AP406" s="342">
        <v>0</v>
      </c>
      <c r="AQ406" s="347">
        <v>11</v>
      </c>
      <c r="AR406" s="342">
        <v>13</v>
      </c>
      <c r="AS406" s="350"/>
    </row>
    <row r="407" spans="1:45" ht="13.5" customHeight="1">
      <c r="A407" s="304">
        <v>402</v>
      </c>
      <c r="B407" s="342" t="s">
        <v>8180</v>
      </c>
      <c r="C407" s="343" t="s">
        <v>8239</v>
      </c>
      <c r="D407" s="342">
        <v>8151062</v>
      </c>
      <c r="E407" s="343" t="s">
        <v>1554</v>
      </c>
      <c r="F407" s="342" t="s">
        <v>8976</v>
      </c>
      <c r="G407" s="342" t="s">
        <v>8196</v>
      </c>
      <c r="H407" s="342"/>
      <c r="I407" s="342"/>
      <c r="J407" s="342">
        <v>1</v>
      </c>
      <c r="K407" s="349" t="s">
        <v>8977</v>
      </c>
      <c r="L407" s="345" t="s">
        <v>8978</v>
      </c>
      <c r="M407" s="346">
        <v>20002</v>
      </c>
      <c r="N407" s="351">
        <v>45812.660027534723</v>
      </c>
      <c r="O407" s="351"/>
      <c r="P407" s="342">
        <v>21</v>
      </c>
      <c r="Q407" s="342"/>
      <c r="R407" s="342"/>
      <c r="S407" s="342">
        <v>3</v>
      </c>
      <c r="T407" s="342"/>
      <c r="U407" s="380" t="s">
        <v>8979</v>
      </c>
      <c r="V407" s="342" t="s">
        <v>7855</v>
      </c>
      <c r="W407" s="347">
        <v>0</v>
      </c>
      <c r="X407" s="342">
        <v>2</v>
      </c>
      <c r="Y407" s="342">
        <v>1</v>
      </c>
      <c r="Z407" s="342"/>
      <c r="AA407" s="342"/>
      <c r="AB407" s="342"/>
      <c r="AC407" s="342"/>
      <c r="AD407" s="342">
        <f t="shared" si="7"/>
        <v>43</v>
      </c>
      <c r="AE407" s="342" t="s">
        <v>8184</v>
      </c>
      <c r="AF407" s="342">
        <v>10</v>
      </c>
      <c r="AG407" s="342" t="s">
        <v>8184</v>
      </c>
      <c r="AH407" s="342">
        <v>0</v>
      </c>
      <c r="AI407" s="342" t="s">
        <v>8149</v>
      </c>
      <c r="AJ407" s="342">
        <v>6</v>
      </c>
      <c r="AK407" s="342" t="s">
        <v>8185</v>
      </c>
      <c r="AL407" s="342">
        <v>37</v>
      </c>
      <c r="AM407" s="342" t="s">
        <v>8186</v>
      </c>
      <c r="AN407" s="342">
        <v>0</v>
      </c>
      <c r="AO407" s="342" t="s">
        <v>8187</v>
      </c>
      <c r="AP407" s="342">
        <v>0</v>
      </c>
      <c r="AQ407" s="347">
        <v>3</v>
      </c>
      <c r="AR407" s="342">
        <v>4</v>
      </c>
      <c r="AS407" s="350"/>
    </row>
    <row r="408" spans="1:45" ht="13.5" customHeight="1">
      <c r="A408" s="304">
        <v>403</v>
      </c>
      <c r="B408" s="342" t="s">
        <v>8180</v>
      </c>
      <c r="C408" s="343" t="s">
        <v>8239</v>
      </c>
      <c r="D408" s="342">
        <v>8271030</v>
      </c>
      <c r="E408" s="343" t="s">
        <v>1556</v>
      </c>
      <c r="F408" s="342" t="s">
        <v>8980</v>
      </c>
      <c r="G408" s="342" t="s">
        <v>8196</v>
      </c>
      <c r="H408" s="342"/>
      <c r="I408" s="342"/>
      <c r="J408" s="342">
        <v>1</v>
      </c>
      <c r="K408" s="349" t="s">
        <v>8981</v>
      </c>
      <c r="L408" s="345" t="s">
        <v>8982</v>
      </c>
      <c r="M408" s="346">
        <v>8492</v>
      </c>
      <c r="N408" s="351">
        <v>45812.393434537036</v>
      </c>
      <c r="O408" s="351"/>
      <c r="P408" s="342">
        <v>23</v>
      </c>
      <c r="Q408" s="342"/>
      <c r="R408" s="342"/>
      <c r="S408" s="342">
        <v>7</v>
      </c>
      <c r="T408" s="342"/>
      <c r="U408" s="342" t="s">
        <v>2353</v>
      </c>
      <c r="V408" s="342" t="s">
        <v>7855</v>
      </c>
      <c r="W408" s="347">
        <v>2</v>
      </c>
      <c r="X408" s="342">
        <v>2</v>
      </c>
      <c r="Y408" s="342">
        <v>1</v>
      </c>
      <c r="Z408" s="342"/>
      <c r="AA408" s="342"/>
      <c r="AB408" s="342"/>
      <c r="AC408" s="342"/>
      <c r="AD408" s="342">
        <f t="shared" si="7"/>
        <v>47</v>
      </c>
      <c r="AE408" s="342" t="s">
        <v>8184</v>
      </c>
      <c r="AF408" s="342">
        <v>32</v>
      </c>
      <c r="AG408" s="342" t="s">
        <v>8184</v>
      </c>
      <c r="AH408" s="342">
        <v>0</v>
      </c>
      <c r="AI408" s="342" t="s">
        <v>8149</v>
      </c>
      <c r="AJ408" s="342">
        <v>17</v>
      </c>
      <c r="AK408" s="342" t="s">
        <v>8185</v>
      </c>
      <c r="AL408" s="342">
        <v>30</v>
      </c>
      <c r="AM408" s="342" t="s">
        <v>8186</v>
      </c>
      <c r="AN408" s="342">
        <v>0</v>
      </c>
      <c r="AO408" s="342" t="s">
        <v>8187</v>
      </c>
      <c r="AP408" s="342">
        <v>0</v>
      </c>
      <c r="AQ408" s="347">
        <v>8</v>
      </c>
      <c r="AR408" s="342">
        <v>3</v>
      </c>
      <c r="AS408" s="353"/>
    </row>
    <row r="409" spans="1:45" ht="13.5" customHeight="1">
      <c r="A409" s="304">
        <v>404</v>
      </c>
      <c r="B409" s="342" t="s">
        <v>8180</v>
      </c>
      <c r="C409" s="343" t="s">
        <v>8239</v>
      </c>
      <c r="D409" s="342">
        <v>8222045</v>
      </c>
      <c r="E409" s="343" t="s">
        <v>1558</v>
      </c>
      <c r="F409" s="342"/>
      <c r="G409" s="342"/>
      <c r="H409" s="342"/>
      <c r="I409" s="342"/>
      <c r="J409" s="342">
        <v>1</v>
      </c>
      <c r="K409" s="349" t="s">
        <v>8983</v>
      </c>
      <c r="L409" s="355" t="s">
        <v>8984</v>
      </c>
      <c r="M409" s="346">
        <v>39910</v>
      </c>
      <c r="N409" s="342"/>
      <c r="O409" s="342"/>
      <c r="P409" s="342">
        <v>1394</v>
      </c>
      <c r="Q409" s="342"/>
      <c r="R409" s="342"/>
      <c r="S409" s="342">
        <v>43</v>
      </c>
      <c r="T409" s="342"/>
      <c r="U409" s="357" t="s">
        <v>8203</v>
      </c>
      <c r="V409" s="357" t="s">
        <v>35</v>
      </c>
      <c r="W409" s="347">
        <v>3</v>
      </c>
      <c r="X409" s="342">
        <v>2</v>
      </c>
      <c r="Y409" s="342">
        <v>1</v>
      </c>
      <c r="Z409" s="342"/>
      <c r="AA409" s="342"/>
      <c r="AB409" s="342"/>
      <c r="AC409" s="342"/>
      <c r="AD409" s="342">
        <f t="shared" si="7"/>
        <v>985</v>
      </c>
      <c r="AE409" s="342" t="s">
        <v>8184</v>
      </c>
      <c r="AF409" s="342">
        <v>180</v>
      </c>
      <c r="AG409" s="342" t="s">
        <v>8184</v>
      </c>
      <c r="AH409" s="342">
        <v>0</v>
      </c>
      <c r="AI409" s="342" t="s">
        <v>8149</v>
      </c>
      <c r="AJ409" s="342">
        <v>352</v>
      </c>
      <c r="AK409" s="342" t="s">
        <v>8185</v>
      </c>
      <c r="AL409" s="342">
        <v>453</v>
      </c>
      <c r="AM409" s="342" t="s">
        <v>8186</v>
      </c>
      <c r="AN409" s="342">
        <v>0</v>
      </c>
      <c r="AO409" s="342" t="s">
        <v>8187</v>
      </c>
      <c r="AP409" s="342">
        <v>180</v>
      </c>
      <c r="AQ409" s="347">
        <v>8</v>
      </c>
      <c r="AR409" s="342">
        <v>7</v>
      </c>
      <c r="AS409" s="353"/>
    </row>
    <row r="410" spans="1:45" ht="13.5" customHeight="1">
      <c r="A410" s="304">
        <v>405</v>
      </c>
      <c r="B410" s="342" t="s">
        <v>8180</v>
      </c>
      <c r="C410" s="343" t="s">
        <v>8239</v>
      </c>
      <c r="D410" s="342">
        <v>8231032</v>
      </c>
      <c r="E410" s="343" t="s">
        <v>1560</v>
      </c>
      <c r="F410" s="342" t="s">
        <v>8985</v>
      </c>
      <c r="G410" s="342" t="s">
        <v>8196</v>
      </c>
      <c r="H410" s="342"/>
      <c r="I410" s="342"/>
      <c r="J410" s="342">
        <v>1</v>
      </c>
      <c r="K410" s="349" t="s">
        <v>8986</v>
      </c>
      <c r="L410" s="345" t="s">
        <v>8987</v>
      </c>
      <c r="M410" s="346">
        <v>40651</v>
      </c>
      <c r="N410" s="351">
        <v>45812.61627658565</v>
      </c>
      <c r="O410" s="351"/>
      <c r="P410" s="342">
        <v>998</v>
      </c>
      <c r="Q410" s="342"/>
      <c r="R410" s="342"/>
      <c r="S410" s="342">
        <v>35</v>
      </c>
      <c r="T410" s="342"/>
      <c r="U410" s="342" t="s">
        <v>26</v>
      </c>
      <c r="V410" s="342" t="s">
        <v>35</v>
      </c>
      <c r="W410" s="347">
        <v>3</v>
      </c>
      <c r="X410" s="342">
        <v>2</v>
      </c>
      <c r="Y410" s="342">
        <v>1</v>
      </c>
      <c r="Z410" s="342"/>
      <c r="AA410" s="342"/>
      <c r="AB410" s="342"/>
      <c r="AC410" s="342"/>
      <c r="AD410" s="342">
        <f t="shared" si="7"/>
        <v>793</v>
      </c>
      <c r="AE410" s="342" t="s">
        <v>8184</v>
      </c>
      <c r="AF410" s="342">
        <v>36</v>
      </c>
      <c r="AG410" s="342" t="s">
        <v>8184</v>
      </c>
      <c r="AH410" s="342">
        <v>0</v>
      </c>
      <c r="AI410" s="342" t="s">
        <v>8149</v>
      </c>
      <c r="AJ410" s="342">
        <v>502</v>
      </c>
      <c r="AK410" s="342" t="s">
        <v>8185</v>
      </c>
      <c r="AL410" s="342">
        <v>150</v>
      </c>
      <c r="AM410" s="342" t="s">
        <v>8186</v>
      </c>
      <c r="AN410" s="342">
        <v>0</v>
      </c>
      <c r="AO410" s="342" t="s">
        <v>8187</v>
      </c>
      <c r="AP410" s="342">
        <v>141</v>
      </c>
      <c r="AQ410" s="347">
        <v>8</v>
      </c>
      <c r="AR410" s="342">
        <v>7</v>
      </c>
      <c r="AS410" s="350"/>
    </row>
    <row r="411" spans="1:45" ht="13.5" customHeight="1">
      <c r="A411" s="304">
        <v>406</v>
      </c>
      <c r="B411" s="342" t="s">
        <v>8180</v>
      </c>
      <c r="C411" s="343" t="s">
        <v>8239</v>
      </c>
      <c r="D411" s="342">
        <v>8191040</v>
      </c>
      <c r="E411" s="343" t="s">
        <v>1562</v>
      </c>
      <c r="F411" s="342" t="s">
        <v>9038</v>
      </c>
      <c r="G411" s="342" t="s">
        <v>8196</v>
      </c>
      <c r="H411" s="342"/>
      <c r="I411" s="342"/>
      <c r="J411" s="342">
        <v>1</v>
      </c>
      <c r="K411" s="349" t="s">
        <v>9039</v>
      </c>
      <c r="L411" s="345" t="s">
        <v>9040</v>
      </c>
      <c r="M411" s="346">
        <v>17819</v>
      </c>
      <c r="N411" s="351">
        <v>45813.49394064815</v>
      </c>
      <c r="O411" s="351"/>
      <c r="P411" s="342">
        <v>112</v>
      </c>
      <c r="Q411" s="342"/>
      <c r="R411" s="342"/>
      <c r="S411" s="342">
        <v>6</v>
      </c>
      <c r="T411" s="342"/>
      <c r="U411" s="342" t="s">
        <v>26</v>
      </c>
      <c r="V411" s="342" t="s">
        <v>7855</v>
      </c>
      <c r="W411" s="347">
        <v>2</v>
      </c>
      <c r="X411" s="342">
        <v>2</v>
      </c>
      <c r="Y411" s="342">
        <v>1</v>
      </c>
      <c r="Z411" s="342"/>
      <c r="AA411" s="342"/>
      <c r="AB411" s="342"/>
      <c r="AC411" s="342"/>
      <c r="AD411" s="342">
        <f t="shared" si="7"/>
        <v>180</v>
      </c>
      <c r="AE411" s="342" t="s">
        <v>8184</v>
      </c>
      <c r="AF411" s="342">
        <v>25</v>
      </c>
      <c r="AG411" s="342" t="s">
        <v>8184</v>
      </c>
      <c r="AH411" s="342">
        <v>0</v>
      </c>
      <c r="AI411" s="342" t="s">
        <v>8149</v>
      </c>
      <c r="AJ411" s="342">
        <v>143</v>
      </c>
      <c r="AK411" s="342" t="s">
        <v>8185</v>
      </c>
      <c r="AL411" s="342">
        <v>37</v>
      </c>
      <c r="AM411" s="342" t="s">
        <v>8186</v>
      </c>
      <c r="AN411" s="342">
        <v>0</v>
      </c>
      <c r="AO411" s="342" t="s">
        <v>8187</v>
      </c>
      <c r="AP411" s="342">
        <v>0</v>
      </c>
      <c r="AQ411" s="347">
        <v>6</v>
      </c>
      <c r="AR411" s="342">
        <v>9</v>
      </c>
      <c r="AS411" s="353"/>
    </row>
    <row r="412" spans="1:45" ht="13.5" customHeight="1">
      <c r="A412" s="304">
        <v>407</v>
      </c>
      <c r="B412" s="342" t="s">
        <v>8180</v>
      </c>
      <c r="C412" s="343" t="s">
        <v>8239</v>
      </c>
      <c r="D412" s="342">
        <v>8222017</v>
      </c>
      <c r="E412" s="343" t="s">
        <v>1564</v>
      </c>
      <c r="F412" s="342"/>
      <c r="G412" s="342"/>
      <c r="H412" s="342"/>
      <c r="I412" s="342"/>
      <c r="J412" s="342">
        <v>1</v>
      </c>
      <c r="K412" s="349" t="s">
        <v>9041</v>
      </c>
      <c r="L412" s="345" t="s">
        <v>9042</v>
      </c>
      <c r="M412" s="346">
        <v>26004</v>
      </c>
      <c r="N412" s="342"/>
      <c r="O412" s="342"/>
      <c r="P412" s="342">
        <v>186</v>
      </c>
      <c r="Q412" s="342"/>
      <c r="R412" s="342"/>
      <c r="S412" s="342">
        <v>10</v>
      </c>
      <c r="T412" s="342"/>
      <c r="U412" s="342" t="s">
        <v>26</v>
      </c>
      <c r="V412" s="342" t="s">
        <v>7855</v>
      </c>
      <c r="W412" s="347">
        <v>2</v>
      </c>
      <c r="X412" s="342">
        <v>2</v>
      </c>
      <c r="Y412" s="342">
        <v>1</v>
      </c>
      <c r="Z412" s="342"/>
      <c r="AA412" s="342"/>
      <c r="AB412" s="342"/>
      <c r="AC412" s="342"/>
      <c r="AD412" s="342">
        <f t="shared" si="7"/>
        <v>63</v>
      </c>
      <c r="AE412" s="342" t="s">
        <v>8184</v>
      </c>
      <c r="AF412" s="342">
        <v>0</v>
      </c>
      <c r="AG412" s="342" t="s">
        <v>8184</v>
      </c>
      <c r="AH412" s="342">
        <v>0</v>
      </c>
      <c r="AI412" s="342" t="s">
        <v>8149</v>
      </c>
      <c r="AJ412" s="342">
        <v>61</v>
      </c>
      <c r="AK412" s="342" t="s">
        <v>8185</v>
      </c>
      <c r="AL412" s="342">
        <v>2</v>
      </c>
      <c r="AM412" s="342" t="s">
        <v>8186</v>
      </c>
      <c r="AN412" s="342">
        <v>0</v>
      </c>
      <c r="AO412" s="342" t="s">
        <v>8187</v>
      </c>
      <c r="AP412" s="342">
        <v>0</v>
      </c>
      <c r="AQ412" s="347">
        <v>1</v>
      </c>
      <c r="AR412" s="342">
        <v>14</v>
      </c>
      <c r="AS412" s="350"/>
    </row>
    <row r="413" spans="1:45" ht="13.5" customHeight="1">
      <c r="A413" s="304">
        <v>408</v>
      </c>
      <c r="B413" s="342" t="s">
        <v>8180</v>
      </c>
      <c r="C413" s="343" t="s">
        <v>8239</v>
      </c>
      <c r="D413" s="342">
        <v>8222046</v>
      </c>
      <c r="E413" s="343" t="s">
        <v>1566</v>
      </c>
      <c r="F413" s="342" t="s">
        <v>9043</v>
      </c>
      <c r="G413" s="342" t="s">
        <v>8196</v>
      </c>
      <c r="H413" s="342"/>
      <c r="I413" s="342"/>
      <c r="J413" s="342">
        <v>1</v>
      </c>
      <c r="K413" s="349" t="s">
        <v>9044</v>
      </c>
      <c r="L413" s="345" t="s">
        <v>9045</v>
      </c>
      <c r="M413" s="346">
        <v>8896</v>
      </c>
      <c r="N413" s="351">
        <v>45812.430130289351</v>
      </c>
      <c r="O413" s="351"/>
      <c r="P413" s="342">
        <v>158</v>
      </c>
      <c r="Q413" s="342"/>
      <c r="R413" s="342"/>
      <c r="S413" s="342">
        <v>12</v>
      </c>
      <c r="T413" s="342"/>
      <c r="U413" s="342" t="s">
        <v>26</v>
      </c>
      <c r="V413" s="342" t="s">
        <v>7855</v>
      </c>
      <c r="W413" s="347">
        <v>2</v>
      </c>
      <c r="X413" s="342">
        <v>2</v>
      </c>
      <c r="Y413" s="342">
        <v>1</v>
      </c>
      <c r="Z413" s="342"/>
      <c r="AA413" s="342"/>
      <c r="AB413" s="342"/>
      <c r="AC413" s="342"/>
      <c r="AD413" s="342">
        <f t="shared" si="7"/>
        <v>236</v>
      </c>
      <c r="AE413" s="342" t="s">
        <v>8184</v>
      </c>
      <c r="AF413" s="342">
        <v>78</v>
      </c>
      <c r="AG413" s="342" t="s">
        <v>8184</v>
      </c>
      <c r="AH413" s="342">
        <v>0</v>
      </c>
      <c r="AI413" s="342" t="s">
        <v>8149</v>
      </c>
      <c r="AJ413" s="342">
        <v>112</v>
      </c>
      <c r="AK413" s="342" t="s">
        <v>8185</v>
      </c>
      <c r="AL413" s="342">
        <v>5</v>
      </c>
      <c r="AM413" s="342" t="s">
        <v>8186</v>
      </c>
      <c r="AN413" s="342">
        <v>0</v>
      </c>
      <c r="AO413" s="342" t="s">
        <v>8187</v>
      </c>
      <c r="AP413" s="342">
        <v>119</v>
      </c>
      <c r="AQ413" s="347">
        <v>22</v>
      </c>
      <c r="AR413" s="342">
        <v>11</v>
      </c>
      <c r="AS413" s="353"/>
    </row>
    <row r="414" spans="1:45" ht="13.5" customHeight="1">
      <c r="A414" s="304">
        <v>409</v>
      </c>
      <c r="B414" s="342" t="s">
        <v>8180</v>
      </c>
      <c r="C414" s="343" t="s">
        <v>8239</v>
      </c>
      <c r="D414" s="342">
        <v>8140361</v>
      </c>
      <c r="E414" s="343" t="s">
        <v>1568</v>
      </c>
      <c r="F414" s="342" t="s">
        <v>9104</v>
      </c>
      <c r="G414" s="342" t="s">
        <v>8196</v>
      </c>
      <c r="H414" s="342"/>
      <c r="I414" s="342"/>
      <c r="J414" s="342">
        <v>1</v>
      </c>
      <c r="K414" s="349" t="s">
        <v>9105</v>
      </c>
      <c r="L414" s="345" t="s">
        <v>9106</v>
      </c>
      <c r="M414" s="346">
        <v>17258</v>
      </c>
      <c r="N414" s="351">
        <v>45820.492960219912</v>
      </c>
      <c r="O414" s="351"/>
      <c r="P414" s="342">
        <v>262</v>
      </c>
      <c r="Q414" s="342"/>
      <c r="R414" s="342"/>
      <c r="S414" s="342">
        <v>18</v>
      </c>
      <c r="T414" s="342"/>
      <c r="U414" s="342" t="s">
        <v>2353</v>
      </c>
      <c r="V414" s="342" t="s">
        <v>7855</v>
      </c>
      <c r="W414" s="347">
        <v>2</v>
      </c>
      <c r="X414" s="342">
        <v>2</v>
      </c>
      <c r="Y414" s="342">
        <v>1</v>
      </c>
      <c r="Z414" s="342"/>
      <c r="AA414" s="342"/>
      <c r="AB414" s="342"/>
      <c r="AC414" s="342"/>
      <c r="AD414" s="342">
        <f t="shared" si="7"/>
        <v>149</v>
      </c>
      <c r="AE414" s="342" t="s">
        <v>8184</v>
      </c>
      <c r="AF414" s="342">
        <v>30</v>
      </c>
      <c r="AG414" s="342" t="s">
        <v>8184</v>
      </c>
      <c r="AH414" s="342">
        <v>0</v>
      </c>
      <c r="AI414" s="342" t="s">
        <v>8149</v>
      </c>
      <c r="AJ414" s="342">
        <v>142</v>
      </c>
      <c r="AK414" s="342" t="s">
        <v>8185</v>
      </c>
      <c r="AL414" s="342">
        <v>7</v>
      </c>
      <c r="AM414" s="342" t="s">
        <v>8186</v>
      </c>
      <c r="AN414" s="342">
        <v>0</v>
      </c>
      <c r="AO414" s="342" t="s">
        <v>8187</v>
      </c>
      <c r="AP414" s="342">
        <v>0</v>
      </c>
      <c r="AQ414" s="347">
        <v>0</v>
      </c>
      <c r="AR414" s="342">
        <v>1</v>
      </c>
      <c r="AS414" s="353"/>
    </row>
    <row r="415" spans="1:45" ht="13.5" customHeight="1">
      <c r="A415" s="304">
        <v>410</v>
      </c>
      <c r="B415" s="342" t="s">
        <v>8180</v>
      </c>
      <c r="C415" s="343" t="s">
        <v>8239</v>
      </c>
      <c r="D415" s="342">
        <v>8140098</v>
      </c>
      <c r="E415" s="343" t="s">
        <v>1570</v>
      </c>
      <c r="F415" s="342" t="s">
        <v>9118</v>
      </c>
      <c r="G415" s="342" t="s">
        <v>8196</v>
      </c>
      <c r="H415" s="342"/>
      <c r="I415" s="342"/>
      <c r="J415" s="342">
        <v>1</v>
      </c>
      <c r="K415" s="349" t="s">
        <v>9119</v>
      </c>
      <c r="L415" s="345" t="s">
        <v>9120</v>
      </c>
      <c r="M415" s="346">
        <v>18171</v>
      </c>
      <c r="N415" s="351">
        <v>45812.441456412038</v>
      </c>
      <c r="O415" s="351"/>
      <c r="P415" s="342">
        <v>1124</v>
      </c>
      <c r="Q415" s="342"/>
      <c r="R415" s="342"/>
      <c r="S415" s="342">
        <v>50</v>
      </c>
      <c r="T415" s="342"/>
      <c r="U415" s="342" t="s">
        <v>26</v>
      </c>
      <c r="V415" s="357" t="s">
        <v>8319</v>
      </c>
      <c r="W415" s="347">
        <v>3</v>
      </c>
      <c r="X415" s="342">
        <v>2</v>
      </c>
      <c r="Y415" s="342">
        <v>1</v>
      </c>
      <c r="Z415" s="342"/>
      <c r="AA415" s="342"/>
      <c r="AB415" s="342"/>
      <c r="AC415" s="342"/>
      <c r="AD415" s="342">
        <f t="shared" si="7"/>
        <v>418</v>
      </c>
      <c r="AE415" s="342" t="s">
        <v>8184</v>
      </c>
      <c r="AF415" s="342">
        <v>72</v>
      </c>
      <c r="AG415" s="342" t="s">
        <v>8184</v>
      </c>
      <c r="AH415" s="342">
        <v>0</v>
      </c>
      <c r="AI415" s="342" t="s">
        <v>8149</v>
      </c>
      <c r="AJ415" s="342">
        <v>328</v>
      </c>
      <c r="AK415" s="342" t="s">
        <v>8185</v>
      </c>
      <c r="AL415" s="342">
        <v>90</v>
      </c>
      <c r="AM415" s="342" t="s">
        <v>8186</v>
      </c>
      <c r="AN415" s="342">
        <v>0</v>
      </c>
      <c r="AO415" s="342" t="s">
        <v>8187</v>
      </c>
      <c r="AP415" s="342">
        <v>0</v>
      </c>
      <c r="AQ415" s="347">
        <v>0</v>
      </c>
      <c r="AR415" s="342">
        <v>8</v>
      </c>
      <c r="AS415" s="353"/>
    </row>
    <row r="416" spans="1:45" ht="13.5" customHeight="1">
      <c r="A416" s="304">
        <v>411</v>
      </c>
      <c r="B416" s="342" t="s">
        <v>8180</v>
      </c>
      <c r="C416" s="343" t="s">
        <v>8239</v>
      </c>
      <c r="D416" s="342">
        <v>8140482</v>
      </c>
      <c r="E416" s="343" t="s">
        <v>1572</v>
      </c>
      <c r="F416" s="342"/>
      <c r="G416" s="342"/>
      <c r="H416" s="342"/>
      <c r="I416" s="342"/>
      <c r="J416" s="342">
        <v>1</v>
      </c>
      <c r="K416" s="349" t="s">
        <v>9137</v>
      </c>
      <c r="L416" s="345" t="s">
        <v>9138</v>
      </c>
      <c r="M416" s="346">
        <v>25633</v>
      </c>
      <c r="N416" s="342"/>
      <c r="O416" s="342"/>
      <c r="P416" s="342">
        <v>556</v>
      </c>
      <c r="Q416" s="342"/>
      <c r="R416" s="342"/>
      <c r="S416" s="342">
        <v>26</v>
      </c>
      <c r="T416" s="342"/>
      <c r="U416" s="342" t="s">
        <v>26</v>
      </c>
      <c r="V416" s="342" t="s">
        <v>7855</v>
      </c>
      <c r="W416" s="347">
        <v>2</v>
      </c>
      <c r="X416" s="342">
        <v>2</v>
      </c>
      <c r="Y416" s="342">
        <v>1</v>
      </c>
      <c r="Z416" s="342"/>
      <c r="AA416" s="342"/>
      <c r="AB416" s="342"/>
      <c r="AC416" s="342"/>
      <c r="AD416" s="342">
        <f t="shared" si="7"/>
        <v>335</v>
      </c>
      <c r="AE416" s="342" t="s">
        <v>8184</v>
      </c>
      <c r="AF416" s="342">
        <v>30</v>
      </c>
      <c r="AG416" s="342" t="s">
        <v>8184</v>
      </c>
      <c r="AH416" s="342">
        <v>0</v>
      </c>
      <c r="AI416" s="342" t="s">
        <v>8149</v>
      </c>
      <c r="AJ416" s="342">
        <v>263</v>
      </c>
      <c r="AK416" s="342" t="s">
        <v>8185</v>
      </c>
      <c r="AL416" s="342">
        <v>0</v>
      </c>
      <c r="AM416" s="342" t="s">
        <v>8186</v>
      </c>
      <c r="AN416" s="342">
        <v>0</v>
      </c>
      <c r="AO416" s="342" t="s">
        <v>8187</v>
      </c>
      <c r="AP416" s="342">
        <v>72</v>
      </c>
      <c r="AQ416" s="347">
        <v>0</v>
      </c>
      <c r="AR416" s="342">
        <v>0</v>
      </c>
      <c r="AS416" s="350"/>
    </row>
    <row r="417" spans="1:45" ht="13.5" customHeight="1">
      <c r="A417" s="304">
        <v>412</v>
      </c>
      <c r="B417" s="342" t="s">
        <v>8180</v>
      </c>
      <c r="C417" s="343" t="s">
        <v>8239</v>
      </c>
      <c r="D417" s="342">
        <v>8222018</v>
      </c>
      <c r="E417" s="343" t="s">
        <v>1574</v>
      </c>
      <c r="F417" s="342"/>
      <c r="G417" s="342"/>
      <c r="H417" s="342"/>
      <c r="I417" s="342"/>
      <c r="J417" s="342">
        <v>1</v>
      </c>
      <c r="K417" s="349" t="s">
        <v>9139</v>
      </c>
      <c r="L417" s="345" t="s">
        <v>9140</v>
      </c>
      <c r="M417" s="346">
        <v>3913</v>
      </c>
      <c r="N417" s="342"/>
      <c r="O417" s="342"/>
      <c r="P417" s="342">
        <v>415</v>
      </c>
      <c r="Q417" s="342"/>
      <c r="R417" s="342"/>
      <c r="S417" s="342">
        <v>28</v>
      </c>
      <c r="T417" s="342"/>
      <c r="U417" s="342" t="s">
        <v>26</v>
      </c>
      <c r="V417" s="342" t="s">
        <v>35</v>
      </c>
      <c r="W417" s="347">
        <v>3</v>
      </c>
      <c r="X417" s="342">
        <v>2</v>
      </c>
      <c r="Y417" s="342">
        <v>1</v>
      </c>
      <c r="Z417" s="342"/>
      <c r="AA417" s="342"/>
      <c r="AB417" s="342"/>
      <c r="AC417" s="342"/>
      <c r="AD417" s="342">
        <f t="shared" si="7"/>
        <v>475</v>
      </c>
      <c r="AE417" s="342" t="s">
        <v>8184</v>
      </c>
      <c r="AF417" s="342">
        <v>28</v>
      </c>
      <c r="AG417" s="342" t="s">
        <v>8184</v>
      </c>
      <c r="AH417" s="342">
        <v>0</v>
      </c>
      <c r="AI417" s="342" t="s">
        <v>8149</v>
      </c>
      <c r="AJ417" s="342">
        <v>475</v>
      </c>
      <c r="AK417" s="342" t="s">
        <v>8185</v>
      </c>
      <c r="AL417" s="342">
        <v>0</v>
      </c>
      <c r="AM417" s="342" t="s">
        <v>8186</v>
      </c>
      <c r="AN417" s="342">
        <v>0</v>
      </c>
      <c r="AO417" s="342" t="s">
        <v>8187</v>
      </c>
      <c r="AP417" s="342">
        <v>0</v>
      </c>
      <c r="AQ417" s="347">
        <v>0</v>
      </c>
      <c r="AR417" s="342">
        <v>4</v>
      </c>
      <c r="AS417" s="350"/>
    </row>
    <row r="418" spans="1:45" ht="13.5" customHeight="1">
      <c r="A418" s="304">
        <v>413</v>
      </c>
      <c r="B418" s="342" t="s">
        <v>8180</v>
      </c>
      <c r="C418" s="343" t="s">
        <v>8239</v>
      </c>
      <c r="D418" s="342">
        <v>8222047</v>
      </c>
      <c r="E418" s="343" t="s">
        <v>1576</v>
      </c>
      <c r="F418" s="342" t="s">
        <v>9156</v>
      </c>
      <c r="G418" s="342" t="s">
        <v>8196</v>
      </c>
      <c r="H418" s="342"/>
      <c r="I418" s="342"/>
      <c r="J418" s="342">
        <v>1</v>
      </c>
      <c r="K418" s="349" t="s">
        <v>9157</v>
      </c>
      <c r="L418" s="383" t="s">
        <v>9158</v>
      </c>
      <c r="M418" s="346">
        <v>18171</v>
      </c>
      <c r="N418" s="351">
        <v>45812.641780300924</v>
      </c>
      <c r="O418" s="351"/>
      <c r="P418" s="342">
        <v>48</v>
      </c>
      <c r="Q418" s="342"/>
      <c r="R418" s="342"/>
      <c r="S418" s="342">
        <v>7</v>
      </c>
      <c r="T418" s="342"/>
      <c r="U418" s="342" t="s">
        <v>2353</v>
      </c>
      <c r="V418" s="342" t="s">
        <v>7855</v>
      </c>
      <c r="W418" s="347">
        <v>2</v>
      </c>
      <c r="X418" s="342">
        <v>2</v>
      </c>
      <c r="Y418" s="342">
        <v>1</v>
      </c>
      <c r="Z418" s="342"/>
      <c r="AA418" s="342"/>
      <c r="AB418" s="342"/>
      <c r="AC418" s="342"/>
      <c r="AD418" s="342">
        <f t="shared" si="7"/>
        <v>48</v>
      </c>
      <c r="AE418" s="342" t="s">
        <v>8184</v>
      </c>
      <c r="AF418" s="342">
        <v>23</v>
      </c>
      <c r="AG418" s="342" t="s">
        <v>8184</v>
      </c>
      <c r="AH418" s="342">
        <v>0</v>
      </c>
      <c r="AI418" s="342" t="s">
        <v>8149</v>
      </c>
      <c r="AJ418" s="342">
        <v>48</v>
      </c>
      <c r="AK418" s="342" t="s">
        <v>8185</v>
      </c>
      <c r="AL418" s="342">
        <v>0</v>
      </c>
      <c r="AM418" s="342" t="s">
        <v>8186</v>
      </c>
      <c r="AN418" s="342">
        <v>0</v>
      </c>
      <c r="AO418" s="342" t="s">
        <v>8187</v>
      </c>
      <c r="AP418" s="342">
        <v>0</v>
      </c>
      <c r="AQ418" s="347">
        <v>2</v>
      </c>
      <c r="AR418" s="342">
        <v>6</v>
      </c>
      <c r="AS418" s="353"/>
    </row>
    <row r="419" spans="1:45" ht="13.5" customHeight="1">
      <c r="A419" s="304">
        <v>414</v>
      </c>
      <c r="B419" s="342" t="s">
        <v>8180</v>
      </c>
      <c r="C419" s="343" t="s">
        <v>8239</v>
      </c>
      <c r="D419" s="342">
        <v>8222010</v>
      </c>
      <c r="E419" s="343" t="s">
        <v>1578</v>
      </c>
      <c r="F419" s="342"/>
      <c r="G419" s="342" t="s">
        <v>8196</v>
      </c>
      <c r="H419" s="342"/>
      <c r="I419" s="342"/>
      <c r="J419" s="342">
        <v>1</v>
      </c>
      <c r="K419" s="349" t="s">
        <v>9161</v>
      </c>
      <c r="L419" s="345" t="s">
        <v>9162</v>
      </c>
      <c r="M419" s="346">
        <v>18233</v>
      </c>
      <c r="N419" s="351">
        <v>45818.378615844907</v>
      </c>
      <c r="O419" s="351"/>
      <c r="P419" s="342">
        <v>44</v>
      </c>
      <c r="Q419" s="342"/>
      <c r="R419" s="342"/>
      <c r="S419" s="342">
        <v>6</v>
      </c>
      <c r="T419" s="342"/>
      <c r="U419" s="342" t="s">
        <v>2353</v>
      </c>
      <c r="V419" s="342" t="s">
        <v>7855</v>
      </c>
      <c r="W419" s="347">
        <v>2</v>
      </c>
      <c r="X419" s="342">
        <v>2</v>
      </c>
      <c r="Y419" s="342">
        <v>1</v>
      </c>
      <c r="Z419" s="342"/>
      <c r="AA419" s="342"/>
      <c r="AB419" s="342"/>
      <c r="AC419" s="342"/>
      <c r="AD419" s="342">
        <f t="shared" si="7"/>
        <v>116</v>
      </c>
      <c r="AE419" s="342" t="s">
        <v>8184</v>
      </c>
      <c r="AF419" s="342">
        <v>18</v>
      </c>
      <c r="AG419" s="342" t="s">
        <v>8184</v>
      </c>
      <c r="AH419" s="342">
        <v>0</v>
      </c>
      <c r="AI419" s="342" t="s">
        <v>8149</v>
      </c>
      <c r="AJ419" s="342">
        <v>100</v>
      </c>
      <c r="AK419" s="342" t="s">
        <v>8185</v>
      </c>
      <c r="AL419" s="342">
        <v>0</v>
      </c>
      <c r="AM419" s="342" t="s">
        <v>8186</v>
      </c>
      <c r="AN419" s="342">
        <v>0</v>
      </c>
      <c r="AO419" s="342" t="s">
        <v>8187</v>
      </c>
      <c r="AP419" s="342">
        <v>16</v>
      </c>
      <c r="AQ419" s="347">
        <v>1</v>
      </c>
      <c r="AR419" s="342">
        <v>0</v>
      </c>
      <c r="AS419" s="353"/>
    </row>
    <row r="420" spans="1:45" ht="13.5" customHeight="1">
      <c r="A420" s="304">
        <v>415</v>
      </c>
      <c r="B420" s="342" t="s">
        <v>8180</v>
      </c>
      <c r="C420" s="343" t="s">
        <v>8239</v>
      </c>
      <c r="D420" s="342">
        <v>8222048</v>
      </c>
      <c r="E420" s="343" t="s">
        <v>1580</v>
      </c>
      <c r="F420" s="342" t="s">
        <v>9168</v>
      </c>
      <c r="G420" s="342" t="s">
        <v>8196</v>
      </c>
      <c r="H420" s="342"/>
      <c r="I420" s="342"/>
      <c r="J420" s="342">
        <v>1</v>
      </c>
      <c r="K420" s="349" t="s">
        <v>9169</v>
      </c>
      <c r="L420" s="345" t="s">
        <v>9170</v>
      </c>
      <c r="M420" s="346">
        <v>45717</v>
      </c>
      <c r="N420" s="351">
        <v>45812.361644328703</v>
      </c>
      <c r="O420" s="351"/>
      <c r="P420" s="342">
        <v>328</v>
      </c>
      <c r="Q420" s="342"/>
      <c r="R420" s="342"/>
      <c r="S420" s="342">
        <v>13</v>
      </c>
      <c r="T420" s="342"/>
      <c r="U420" s="342" t="s">
        <v>26</v>
      </c>
      <c r="V420" s="342" t="s">
        <v>7855</v>
      </c>
      <c r="W420" s="347">
        <v>1</v>
      </c>
      <c r="X420" s="342">
        <v>2</v>
      </c>
      <c r="Y420" s="342">
        <v>1</v>
      </c>
      <c r="Z420" s="342"/>
      <c r="AA420" s="342"/>
      <c r="AB420" s="342"/>
      <c r="AC420" s="342"/>
      <c r="AD420" s="342">
        <f t="shared" si="7"/>
        <v>0</v>
      </c>
      <c r="AE420" s="342" t="s">
        <v>8184</v>
      </c>
      <c r="AF420" s="342">
        <v>32</v>
      </c>
      <c r="AG420" s="342" t="s">
        <v>8184</v>
      </c>
      <c r="AH420" s="342">
        <v>0</v>
      </c>
      <c r="AI420" s="342" t="s">
        <v>8149</v>
      </c>
      <c r="AJ420" s="342">
        <v>0</v>
      </c>
      <c r="AK420" s="342" t="s">
        <v>8185</v>
      </c>
      <c r="AL420" s="342">
        <v>0</v>
      </c>
      <c r="AM420" s="342" t="s">
        <v>8186</v>
      </c>
      <c r="AN420" s="342">
        <v>0</v>
      </c>
      <c r="AO420" s="342" t="s">
        <v>8187</v>
      </c>
      <c r="AP420" s="342">
        <v>0</v>
      </c>
      <c r="AQ420" s="347">
        <v>9</v>
      </c>
      <c r="AR420" s="342">
        <v>6</v>
      </c>
      <c r="AS420" s="353"/>
    </row>
    <row r="421" spans="1:45" ht="13.5" customHeight="1">
      <c r="A421" s="304">
        <v>416</v>
      </c>
      <c r="B421" s="342" t="s">
        <v>8180</v>
      </c>
      <c r="C421" s="343" t="s">
        <v>8239</v>
      </c>
      <c r="D421" s="342">
        <v>8222011</v>
      </c>
      <c r="E421" s="343" t="s">
        <v>1582</v>
      </c>
      <c r="F421" s="342"/>
      <c r="G421" s="342"/>
      <c r="H421" s="342"/>
      <c r="I421" s="342"/>
      <c r="J421" s="342">
        <v>1</v>
      </c>
      <c r="K421" s="349" t="s">
        <v>9171</v>
      </c>
      <c r="L421" s="345" t="s">
        <v>9172</v>
      </c>
      <c r="M421" s="346">
        <v>45170</v>
      </c>
      <c r="N421" s="342"/>
      <c r="O421" s="342"/>
      <c r="P421" s="342">
        <v>908</v>
      </c>
      <c r="Q421" s="342"/>
      <c r="R421" s="342"/>
      <c r="S421" s="342">
        <v>44</v>
      </c>
      <c r="T421" s="342"/>
      <c r="U421" s="342" t="s">
        <v>26</v>
      </c>
      <c r="V421" s="342" t="s">
        <v>35</v>
      </c>
      <c r="W421" s="347">
        <v>2</v>
      </c>
      <c r="X421" s="342">
        <v>2</v>
      </c>
      <c r="Y421" s="342">
        <v>1</v>
      </c>
      <c r="Z421" s="342"/>
      <c r="AA421" s="342"/>
      <c r="AB421" s="342"/>
      <c r="AC421" s="342"/>
      <c r="AD421" s="342">
        <f t="shared" si="7"/>
        <v>1012</v>
      </c>
      <c r="AE421" s="342" t="s">
        <v>8184</v>
      </c>
      <c r="AF421" s="342">
        <v>0</v>
      </c>
      <c r="AG421" s="342" t="s">
        <v>8184</v>
      </c>
      <c r="AH421" s="342">
        <v>0</v>
      </c>
      <c r="AI421" s="342" t="s">
        <v>8149</v>
      </c>
      <c r="AJ421" s="342">
        <v>1012</v>
      </c>
      <c r="AK421" s="342" t="s">
        <v>8185</v>
      </c>
      <c r="AL421" s="342">
        <v>0</v>
      </c>
      <c r="AM421" s="342" t="s">
        <v>8186</v>
      </c>
      <c r="AN421" s="342">
        <v>0</v>
      </c>
      <c r="AO421" s="342" t="s">
        <v>8187</v>
      </c>
      <c r="AP421" s="342">
        <v>0</v>
      </c>
      <c r="AQ421" s="347">
        <v>8</v>
      </c>
      <c r="AR421" s="342">
        <v>6</v>
      </c>
      <c r="AS421" s="350"/>
    </row>
    <row r="422" spans="1:45" ht="13.5" customHeight="1">
      <c r="A422" s="304">
        <v>417</v>
      </c>
      <c r="B422" s="342" t="s">
        <v>8180</v>
      </c>
      <c r="C422" s="343" t="s">
        <v>8239</v>
      </c>
      <c r="D422" s="342">
        <v>8222049</v>
      </c>
      <c r="E422" s="343" t="s">
        <v>1584</v>
      </c>
      <c r="F422" s="342" t="s">
        <v>9173</v>
      </c>
      <c r="G422" s="342" t="s">
        <v>8196</v>
      </c>
      <c r="H422" s="342"/>
      <c r="I422" s="342"/>
      <c r="J422" s="342">
        <v>1</v>
      </c>
      <c r="K422" s="349" t="s">
        <v>9174</v>
      </c>
      <c r="L422" s="355" t="s">
        <v>9175</v>
      </c>
      <c r="M422" s="346">
        <v>26742</v>
      </c>
      <c r="N422" s="351">
        <v>45813.381815902772</v>
      </c>
      <c r="O422" s="351"/>
      <c r="P422" s="342">
        <v>1007</v>
      </c>
      <c r="Q422" s="342"/>
      <c r="R422" s="342"/>
      <c r="S422" s="342">
        <v>32</v>
      </c>
      <c r="T422" s="342"/>
      <c r="U422" s="342" t="s">
        <v>26</v>
      </c>
      <c r="V422" s="342" t="s">
        <v>35</v>
      </c>
      <c r="W422" s="347">
        <v>3</v>
      </c>
      <c r="X422" s="342">
        <v>2</v>
      </c>
      <c r="Y422" s="342">
        <v>1</v>
      </c>
      <c r="Z422" s="342"/>
      <c r="AA422" s="342"/>
      <c r="AB422" s="342"/>
      <c r="AC422" s="342"/>
      <c r="AD422" s="342">
        <f t="shared" si="7"/>
        <v>863</v>
      </c>
      <c r="AE422" s="342" t="s">
        <v>8184</v>
      </c>
      <c r="AF422" s="342">
        <v>0</v>
      </c>
      <c r="AG422" s="342" t="s">
        <v>8184</v>
      </c>
      <c r="AH422" s="342">
        <v>0</v>
      </c>
      <c r="AI422" s="342" t="s">
        <v>8149</v>
      </c>
      <c r="AJ422" s="342">
        <v>823</v>
      </c>
      <c r="AK422" s="342" t="s">
        <v>8185</v>
      </c>
      <c r="AL422" s="342">
        <v>0</v>
      </c>
      <c r="AM422" s="342" t="s">
        <v>8186</v>
      </c>
      <c r="AN422" s="342">
        <v>0</v>
      </c>
      <c r="AO422" s="342" t="s">
        <v>8187</v>
      </c>
      <c r="AP422" s="342">
        <v>40</v>
      </c>
      <c r="AQ422" s="347">
        <v>8</v>
      </c>
      <c r="AR422" s="342">
        <v>0</v>
      </c>
      <c r="AS422" s="353"/>
    </row>
    <row r="423" spans="1:45" ht="13.5" customHeight="1">
      <c r="A423" s="304">
        <v>418</v>
      </c>
      <c r="B423" s="342" t="s">
        <v>8180</v>
      </c>
      <c r="C423" s="343" t="s">
        <v>8239</v>
      </c>
      <c r="D423" s="342">
        <v>8181107</v>
      </c>
      <c r="E423" s="343" t="s">
        <v>1586</v>
      </c>
      <c r="F423" s="342" t="s">
        <v>9176</v>
      </c>
      <c r="G423" s="342" t="s">
        <v>8196</v>
      </c>
      <c r="H423" s="342"/>
      <c r="I423" s="342"/>
      <c r="J423" s="342">
        <v>1</v>
      </c>
      <c r="K423" s="349" t="s">
        <v>9177</v>
      </c>
      <c r="L423" s="345" t="s">
        <v>9178</v>
      </c>
      <c r="M423" s="346">
        <v>43525</v>
      </c>
      <c r="N423" s="351">
        <v>45812.477138935181</v>
      </c>
      <c r="O423" s="351"/>
      <c r="P423" s="342">
        <v>957</v>
      </c>
      <c r="Q423" s="342"/>
      <c r="R423" s="342"/>
      <c r="S423" s="342">
        <v>44</v>
      </c>
      <c r="T423" s="342"/>
      <c r="U423" s="342" t="s">
        <v>2353</v>
      </c>
      <c r="V423" s="342" t="s">
        <v>35</v>
      </c>
      <c r="W423" s="347">
        <v>3</v>
      </c>
      <c r="X423" s="342">
        <v>2</v>
      </c>
      <c r="Y423" s="342">
        <v>1</v>
      </c>
      <c r="Z423" s="342"/>
      <c r="AA423" s="342"/>
      <c r="AB423" s="342"/>
      <c r="AC423" s="342"/>
      <c r="AD423" s="342">
        <f t="shared" si="7"/>
        <v>539</v>
      </c>
      <c r="AE423" s="342" t="s">
        <v>8184</v>
      </c>
      <c r="AF423" s="342">
        <v>61</v>
      </c>
      <c r="AG423" s="342" t="s">
        <v>8184</v>
      </c>
      <c r="AH423" s="342">
        <v>0</v>
      </c>
      <c r="AI423" s="342" t="s">
        <v>8149</v>
      </c>
      <c r="AJ423" s="342">
        <v>489</v>
      </c>
      <c r="AK423" s="342" t="s">
        <v>8185</v>
      </c>
      <c r="AL423" s="342">
        <v>0</v>
      </c>
      <c r="AM423" s="342" t="s">
        <v>8186</v>
      </c>
      <c r="AN423" s="342">
        <v>0</v>
      </c>
      <c r="AO423" s="342" t="s">
        <v>8187</v>
      </c>
      <c r="AP423" s="342">
        <v>50</v>
      </c>
      <c r="AQ423" s="347">
        <v>36</v>
      </c>
      <c r="AR423" s="342">
        <v>17</v>
      </c>
      <c r="AS423" s="353"/>
    </row>
    <row r="424" spans="1:45" ht="13.5" customHeight="1">
      <c r="A424" s="304">
        <v>419</v>
      </c>
      <c r="B424" s="342" t="s">
        <v>8180</v>
      </c>
      <c r="C424" s="343" t="s">
        <v>8239</v>
      </c>
      <c r="D424" s="342">
        <v>8181038</v>
      </c>
      <c r="E424" s="343" t="s">
        <v>1588</v>
      </c>
      <c r="F424" s="342" t="s">
        <v>9179</v>
      </c>
      <c r="G424" s="342" t="s">
        <v>8196</v>
      </c>
      <c r="H424" s="342"/>
      <c r="I424" s="342"/>
      <c r="J424" s="342">
        <v>1</v>
      </c>
      <c r="K424" s="349" t="s">
        <v>9180</v>
      </c>
      <c r="L424" s="345" t="s">
        <v>9181</v>
      </c>
      <c r="M424" s="346">
        <v>39142</v>
      </c>
      <c r="N424" s="351">
        <v>45812.449988692126</v>
      </c>
      <c r="O424" s="351"/>
      <c r="P424" s="342">
        <v>898</v>
      </c>
      <c r="Q424" s="342"/>
      <c r="R424" s="342"/>
      <c r="S424" s="342">
        <v>45</v>
      </c>
      <c r="T424" s="342"/>
      <c r="U424" s="342" t="s">
        <v>26</v>
      </c>
      <c r="V424" s="342" t="s">
        <v>35</v>
      </c>
      <c r="W424" s="347">
        <v>3</v>
      </c>
      <c r="X424" s="342">
        <v>2</v>
      </c>
      <c r="Y424" s="342">
        <v>1</v>
      </c>
      <c r="Z424" s="342"/>
      <c r="AA424" s="342"/>
      <c r="AB424" s="342"/>
      <c r="AC424" s="342"/>
      <c r="AD424" s="342">
        <f t="shared" si="7"/>
        <v>360</v>
      </c>
      <c r="AE424" s="342" t="s">
        <v>8184</v>
      </c>
      <c r="AF424" s="342">
        <v>18</v>
      </c>
      <c r="AG424" s="342" t="s">
        <v>8184</v>
      </c>
      <c r="AH424" s="342">
        <v>0</v>
      </c>
      <c r="AI424" s="342" t="s">
        <v>8149</v>
      </c>
      <c r="AJ424" s="342">
        <v>360</v>
      </c>
      <c r="AK424" s="342" t="s">
        <v>8185</v>
      </c>
      <c r="AL424" s="342">
        <v>0</v>
      </c>
      <c r="AM424" s="342" t="s">
        <v>8186</v>
      </c>
      <c r="AN424" s="342">
        <v>0</v>
      </c>
      <c r="AO424" s="342" t="s">
        <v>8187</v>
      </c>
      <c r="AP424" s="342">
        <v>0</v>
      </c>
      <c r="AQ424" s="347">
        <v>27</v>
      </c>
      <c r="AR424" s="342">
        <v>28</v>
      </c>
      <c r="AS424" s="353"/>
    </row>
    <row r="425" spans="1:45" ht="13.5" customHeight="1">
      <c r="A425" s="304">
        <v>420</v>
      </c>
      <c r="B425" s="342" t="s">
        <v>8180</v>
      </c>
      <c r="C425" s="343" t="s">
        <v>8239</v>
      </c>
      <c r="D425" s="342">
        <v>8181039</v>
      </c>
      <c r="E425" s="343" t="s">
        <v>1590</v>
      </c>
      <c r="F425" s="342" t="s">
        <v>9182</v>
      </c>
      <c r="G425" s="342" t="s">
        <v>8196</v>
      </c>
      <c r="H425" s="342"/>
      <c r="I425" s="342"/>
      <c r="J425" s="342">
        <v>1</v>
      </c>
      <c r="K425" s="349" t="s">
        <v>9183</v>
      </c>
      <c r="L425" s="345" t="s">
        <v>9184</v>
      </c>
      <c r="M425" s="346">
        <v>39559</v>
      </c>
      <c r="N425" s="351">
        <v>45810.662637754634</v>
      </c>
      <c r="O425" s="351"/>
      <c r="P425" s="342">
        <v>1006</v>
      </c>
      <c r="Q425" s="342"/>
      <c r="R425" s="342"/>
      <c r="S425" s="342">
        <v>37</v>
      </c>
      <c r="T425" s="342"/>
      <c r="U425" s="342" t="s">
        <v>26</v>
      </c>
      <c r="V425" s="342" t="s">
        <v>35</v>
      </c>
      <c r="W425" s="347">
        <v>3</v>
      </c>
      <c r="X425" s="342">
        <v>2</v>
      </c>
      <c r="Y425" s="342">
        <v>1</v>
      </c>
      <c r="Z425" s="342"/>
      <c r="AA425" s="342"/>
      <c r="AB425" s="342"/>
      <c r="AC425" s="342"/>
      <c r="AD425" s="342">
        <f t="shared" si="7"/>
        <v>494</v>
      </c>
      <c r="AE425" s="342" t="s">
        <v>8184</v>
      </c>
      <c r="AF425" s="342">
        <v>6</v>
      </c>
      <c r="AG425" s="342" t="s">
        <v>8184</v>
      </c>
      <c r="AH425" s="342">
        <v>0</v>
      </c>
      <c r="AI425" s="342" t="s">
        <v>8149</v>
      </c>
      <c r="AJ425" s="342">
        <v>42</v>
      </c>
      <c r="AK425" s="342" t="s">
        <v>8185</v>
      </c>
      <c r="AL425" s="342">
        <v>0</v>
      </c>
      <c r="AM425" s="342" t="s">
        <v>8186</v>
      </c>
      <c r="AN425" s="342">
        <v>0</v>
      </c>
      <c r="AO425" s="342" t="s">
        <v>8187</v>
      </c>
      <c r="AP425" s="342">
        <v>452</v>
      </c>
      <c r="AQ425" s="347">
        <v>8</v>
      </c>
      <c r="AR425" s="342">
        <v>8</v>
      </c>
      <c r="AS425" s="353"/>
    </row>
    <row r="426" spans="1:45" ht="13.5" customHeight="1">
      <c r="A426" s="304">
        <v>421</v>
      </c>
      <c r="B426" s="342" t="s">
        <v>8180</v>
      </c>
      <c r="C426" s="343" t="s">
        <v>8239</v>
      </c>
      <c r="D426" s="342">
        <v>8181009</v>
      </c>
      <c r="E426" s="343" t="s">
        <v>1592</v>
      </c>
      <c r="F426" s="342" t="s">
        <v>9185</v>
      </c>
      <c r="G426" s="342" t="s">
        <v>8196</v>
      </c>
      <c r="H426" s="342"/>
      <c r="I426" s="342"/>
      <c r="J426" s="342">
        <v>1</v>
      </c>
      <c r="K426" s="349" t="s">
        <v>9186</v>
      </c>
      <c r="L426" s="345" t="s">
        <v>9187</v>
      </c>
      <c r="M426" s="346">
        <v>39508</v>
      </c>
      <c r="N426" s="351">
        <v>45812.682410451387</v>
      </c>
      <c r="O426" s="351"/>
      <c r="P426" s="342">
        <v>632</v>
      </c>
      <c r="Q426" s="342"/>
      <c r="R426" s="342"/>
      <c r="S426" s="342">
        <v>28</v>
      </c>
      <c r="T426" s="342"/>
      <c r="U426" s="342" t="s">
        <v>4621</v>
      </c>
      <c r="V426" s="357" t="s">
        <v>8319</v>
      </c>
      <c r="W426" s="347">
        <v>3</v>
      </c>
      <c r="X426" s="342">
        <v>2</v>
      </c>
      <c r="Y426" s="342">
        <v>1</v>
      </c>
      <c r="Z426" s="342"/>
      <c r="AA426" s="342"/>
      <c r="AB426" s="342"/>
      <c r="AC426" s="342"/>
      <c r="AD426" s="342">
        <f t="shared" si="7"/>
        <v>661</v>
      </c>
      <c r="AE426" s="342" t="s">
        <v>8184</v>
      </c>
      <c r="AF426" s="342">
        <v>102</v>
      </c>
      <c r="AG426" s="342" t="s">
        <v>8184</v>
      </c>
      <c r="AH426" s="342">
        <v>0</v>
      </c>
      <c r="AI426" s="342" t="s">
        <v>8149</v>
      </c>
      <c r="AJ426" s="342">
        <v>310</v>
      </c>
      <c r="AK426" s="342" t="s">
        <v>8185</v>
      </c>
      <c r="AL426" s="342">
        <v>291</v>
      </c>
      <c r="AM426" s="342" t="s">
        <v>8186</v>
      </c>
      <c r="AN426" s="342">
        <v>0</v>
      </c>
      <c r="AO426" s="342" t="s">
        <v>8187</v>
      </c>
      <c r="AP426" s="342">
        <v>60</v>
      </c>
      <c r="AQ426" s="347">
        <v>2</v>
      </c>
      <c r="AR426" s="342">
        <v>2</v>
      </c>
      <c r="AS426" s="353"/>
    </row>
    <row r="427" spans="1:45" ht="13.5" customHeight="1">
      <c r="A427" s="304">
        <v>422</v>
      </c>
      <c r="B427" s="342" t="s">
        <v>8180</v>
      </c>
      <c r="C427" s="343" t="s">
        <v>8239</v>
      </c>
      <c r="D427" s="342">
        <v>8181040</v>
      </c>
      <c r="E427" s="343" t="s">
        <v>1594</v>
      </c>
      <c r="F427" s="342" t="s">
        <v>9188</v>
      </c>
      <c r="G427" s="342" t="s">
        <v>8196</v>
      </c>
      <c r="H427" s="342"/>
      <c r="I427" s="342"/>
      <c r="J427" s="342">
        <v>1</v>
      </c>
      <c r="K427" s="349" t="s">
        <v>9189</v>
      </c>
      <c r="L427" s="350" t="s">
        <v>9190</v>
      </c>
      <c r="M427" s="346">
        <v>39873</v>
      </c>
      <c r="N427" s="351">
        <v>45813.325627071754</v>
      </c>
      <c r="O427" s="351"/>
      <c r="P427" s="342">
        <v>231</v>
      </c>
      <c r="Q427" s="342"/>
      <c r="R427" s="342"/>
      <c r="S427" s="342">
        <v>38</v>
      </c>
      <c r="T427" s="342"/>
      <c r="U427" s="342" t="s">
        <v>26</v>
      </c>
      <c r="V427" s="342" t="s">
        <v>7855</v>
      </c>
      <c r="W427" s="347">
        <v>2</v>
      </c>
      <c r="X427" s="342">
        <v>2</v>
      </c>
      <c r="Y427" s="342">
        <v>1</v>
      </c>
      <c r="Z427" s="342"/>
      <c r="AA427" s="342"/>
      <c r="AB427" s="342"/>
      <c r="AC427" s="342"/>
      <c r="AD427" s="342">
        <f t="shared" si="7"/>
        <v>108</v>
      </c>
      <c r="AE427" s="342" t="s">
        <v>8184</v>
      </c>
      <c r="AF427" s="342">
        <v>11</v>
      </c>
      <c r="AG427" s="342" t="s">
        <v>8184</v>
      </c>
      <c r="AH427" s="342">
        <v>0</v>
      </c>
      <c r="AI427" s="342" t="s">
        <v>8149</v>
      </c>
      <c r="AJ427" s="342">
        <v>108</v>
      </c>
      <c r="AK427" s="342" t="s">
        <v>8185</v>
      </c>
      <c r="AL427" s="342">
        <v>0</v>
      </c>
      <c r="AM427" s="342" t="s">
        <v>8186</v>
      </c>
      <c r="AN427" s="342">
        <v>0</v>
      </c>
      <c r="AO427" s="342" t="s">
        <v>8187</v>
      </c>
      <c r="AP427" s="342">
        <v>0</v>
      </c>
      <c r="AQ427" s="347">
        <v>0</v>
      </c>
      <c r="AR427" s="342">
        <v>8</v>
      </c>
      <c r="AS427" s="353"/>
    </row>
    <row r="428" spans="1:45" ht="13.5" customHeight="1">
      <c r="A428" s="304">
        <v>423</v>
      </c>
      <c r="B428" s="342" t="s">
        <v>8180</v>
      </c>
      <c r="C428" s="343" t="s">
        <v>8239</v>
      </c>
      <c r="D428" s="342">
        <v>8271031</v>
      </c>
      <c r="E428" s="343" t="s">
        <v>1596</v>
      </c>
      <c r="F428" s="342" t="s">
        <v>9191</v>
      </c>
      <c r="G428" s="342" t="s">
        <v>8196</v>
      </c>
      <c r="H428" s="342"/>
      <c r="I428" s="342"/>
      <c r="J428" s="342">
        <v>1</v>
      </c>
      <c r="K428" s="349" t="s">
        <v>9192</v>
      </c>
      <c r="L428" s="345" t="s">
        <v>9193</v>
      </c>
      <c r="M428" s="346">
        <v>45717</v>
      </c>
      <c r="N428" s="351">
        <v>45812.361442476853</v>
      </c>
      <c r="O428" s="351"/>
      <c r="P428" s="342">
        <v>244</v>
      </c>
      <c r="Q428" s="342"/>
      <c r="R428" s="342"/>
      <c r="S428" s="342">
        <v>13</v>
      </c>
      <c r="T428" s="342"/>
      <c r="U428" s="342" t="s">
        <v>26</v>
      </c>
      <c r="V428" s="342" t="s">
        <v>7855</v>
      </c>
      <c r="W428" s="347">
        <v>1</v>
      </c>
      <c r="X428" s="342">
        <v>2</v>
      </c>
      <c r="Y428" s="342">
        <v>1</v>
      </c>
      <c r="Z428" s="342"/>
      <c r="AA428" s="342"/>
      <c r="AB428" s="342"/>
      <c r="AC428" s="342"/>
      <c r="AD428" s="342">
        <f t="shared" si="7"/>
        <v>0</v>
      </c>
      <c r="AE428" s="342" t="s">
        <v>8184</v>
      </c>
      <c r="AF428" s="342">
        <v>0</v>
      </c>
      <c r="AG428" s="342" t="s">
        <v>8184</v>
      </c>
      <c r="AH428" s="342">
        <v>0</v>
      </c>
      <c r="AI428" s="342" t="s">
        <v>8149</v>
      </c>
      <c r="AJ428" s="342">
        <v>0</v>
      </c>
      <c r="AK428" s="342" t="s">
        <v>8185</v>
      </c>
      <c r="AL428" s="342">
        <v>0</v>
      </c>
      <c r="AM428" s="342" t="s">
        <v>8186</v>
      </c>
      <c r="AN428" s="342">
        <v>0</v>
      </c>
      <c r="AO428" s="342" t="s">
        <v>8187</v>
      </c>
      <c r="AP428" s="342">
        <v>0</v>
      </c>
      <c r="AQ428" s="347">
        <v>8</v>
      </c>
      <c r="AR428" s="342">
        <v>6</v>
      </c>
      <c r="AS428" s="353"/>
    </row>
    <row r="429" spans="1:45" ht="13.5" customHeight="1">
      <c r="A429" s="304">
        <v>424</v>
      </c>
      <c r="B429" s="342" t="s">
        <v>8180</v>
      </c>
      <c r="C429" s="343" t="s">
        <v>8239</v>
      </c>
      <c r="D429" s="342">
        <v>8140100</v>
      </c>
      <c r="E429" s="343" t="s">
        <v>1598</v>
      </c>
      <c r="F429" s="342"/>
      <c r="G429" s="342"/>
      <c r="H429" s="342"/>
      <c r="I429" s="342"/>
      <c r="J429" s="342">
        <v>1</v>
      </c>
      <c r="K429" s="349" t="s">
        <v>9194</v>
      </c>
      <c r="L429" s="345" t="s">
        <v>9195</v>
      </c>
      <c r="M429" s="346">
        <v>44986</v>
      </c>
      <c r="N429" s="342"/>
      <c r="O429" s="342"/>
      <c r="P429" s="342">
        <v>622</v>
      </c>
      <c r="Q429" s="342"/>
      <c r="R429" s="342"/>
      <c r="S429" s="342">
        <v>33</v>
      </c>
      <c r="T429" s="342"/>
      <c r="U429" s="342" t="s">
        <v>26</v>
      </c>
      <c r="V429" s="342" t="s">
        <v>7855</v>
      </c>
      <c r="W429" s="347">
        <v>1</v>
      </c>
      <c r="X429" s="342">
        <v>2</v>
      </c>
      <c r="Y429" s="342">
        <v>1</v>
      </c>
      <c r="Z429" s="342"/>
      <c r="AA429" s="342"/>
      <c r="AB429" s="342"/>
      <c r="AC429" s="342"/>
      <c r="AD429" s="342">
        <f t="shared" si="7"/>
        <v>106</v>
      </c>
      <c r="AE429" s="342" t="s">
        <v>8184</v>
      </c>
      <c r="AF429" s="342">
        <v>30</v>
      </c>
      <c r="AG429" s="342" t="s">
        <v>8184</v>
      </c>
      <c r="AH429" s="342">
        <v>0</v>
      </c>
      <c r="AI429" s="342" t="s">
        <v>8149</v>
      </c>
      <c r="AJ429" s="342">
        <v>86</v>
      </c>
      <c r="AK429" s="342" t="s">
        <v>8185</v>
      </c>
      <c r="AL429" s="342">
        <v>20</v>
      </c>
      <c r="AM429" s="342" t="s">
        <v>8186</v>
      </c>
      <c r="AN429" s="342">
        <v>0</v>
      </c>
      <c r="AO429" s="342" t="s">
        <v>8187</v>
      </c>
      <c r="AP429" s="342">
        <v>0</v>
      </c>
      <c r="AQ429" s="347">
        <v>14</v>
      </c>
      <c r="AR429" s="342">
        <v>20</v>
      </c>
      <c r="AS429" s="353"/>
    </row>
    <row r="430" spans="1:45" ht="13.5" customHeight="1">
      <c r="A430" s="304">
        <v>425</v>
      </c>
      <c r="B430" s="342" t="s">
        <v>8180</v>
      </c>
      <c r="C430" s="343" t="s">
        <v>8239</v>
      </c>
      <c r="D430" s="342">
        <v>8140465</v>
      </c>
      <c r="E430" s="343" t="s">
        <v>1600</v>
      </c>
      <c r="F430" s="342"/>
      <c r="G430" s="342"/>
      <c r="H430" s="342"/>
      <c r="I430" s="342"/>
      <c r="J430" s="342">
        <v>1</v>
      </c>
      <c r="K430" s="349" t="s">
        <v>9196</v>
      </c>
      <c r="L430" s="355" t="s">
        <v>9197</v>
      </c>
      <c r="M430" s="346">
        <v>27829</v>
      </c>
      <c r="N430" s="342"/>
      <c r="O430" s="342"/>
      <c r="P430" s="342">
        <v>229</v>
      </c>
      <c r="Q430" s="342"/>
      <c r="R430" s="342"/>
      <c r="S430" s="342">
        <v>15</v>
      </c>
      <c r="T430" s="342"/>
      <c r="U430" s="342" t="s">
        <v>26</v>
      </c>
      <c r="V430" s="342" t="s">
        <v>7855</v>
      </c>
      <c r="W430" s="347">
        <v>2</v>
      </c>
      <c r="X430" s="342">
        <v>2</v>
      </c>
      <c r="Y430" s="342">
        <v>1</v>
      </c>
      <c r="Z430" s="342"/>
      <c r="AA430" s="342"/>
      <c r="AB430" s="342"/>
      <c r="AC430" s="342"/>
      <c r="AD430" s="342">
        <f t="shared" si="7"/>
        <v>118</v>
      </c>
      <c r="AE430" s="342" t="s">
        <v>8184</v>
      </c>
      <c r="AF430" s="342">
        <v>268</v>
      </c>
      <c r="AG430" s="342" t="s">
        <v>8184</v>
      </c>
      <c r="AH430" s="342">
        <v>0</v>
      </c>
      <c r="AI430" s="342" t="s">
        <v>8149</v>
      </c>
      <c r="AJ430" s="342">
        <v>95</v>
      </c>
      <c r="AK430" s="342" t="s">
        <v>8185</v>
      </c>
      <c r="AL430" s="342">
        <v>0</v>
      </c>
      <c r="AM430" s="342" t="s">
        <v>8186</v>
      </c>
      <c r="AN430" s="342">
        <v>0</v>
      </c>
      <c r="AO430" s="342" t="s">
        <v>8187</v>
      </c>
      <c r="AP430" s="342">
        <v>23</v>
      </c>
      <c r="AQ430" s="347">
        <v>43</v>
      </c>
      <c r="AR430" s="342">
        <v>6</v>
      </c>
      <c r="AS430" s="350"/>
    </row>
    <row r="431" spans="1:45" ht="13.5" customHeight="1">
      <c r="A431" s="304">
        <v>426</v>
      </c>
      <c r="B431" s="342" t="s">
        <v>8180</v>
      </c>
      <c r="C431" s="343" t="s">
        <v>8239</v>
      </c>
      <c r="D431" s="342">
        <v>8140059</v>
      </c>
      <c r="E431" s="343" t="s">
        <v>1602</v>
      </c>
      <c r="F431" s="342"/>
      <c r="G431" s="342"/>
      <c r="H431" s="342"/>
      <c r="I431" s="342"/>
      <c r="J431" s="342">
        <v>1</v>
      </c>
      <c r="K431" s="349" t="s">
        <v>9198</v>
      </c>
      <c r="L431" s="345" t="s">
        <v>9199</v>
      </c>
      <c r="M431" s="346">
        <v>41836</v>
      </c>
      <c r="N431" s="342"/>
      <c r="O431" s="342"/>
      <c r="P431" s="342">
        <v>552</v>
      </c>
      <c r="Q431" s="342"/>
      <c r="R431" s="342"/>
      <c r="S431" s="342">
        <v>26</v>
      </c>
      <c r="T431" s="342"/>
      <c r="U431" s="342" t="s">
        <v>26</v>
      </c>
      <c r="V431" s="357" t="s">
        <v>35</v>
      </c>
      <c r="W431" s="347">
        <v>3</v>
      </c>
      <c r="X431" s="342">
        <v>2</v>
      </c>
      <c r="Y431" s="342">
        <v>1</v>
      </c>
      <c r="Z431" s="342"/>
      <c r="AA431" s="342"/>
      <c r="AB431" s="342"/>
      <c r="AC431" s="342"/>
      <c r="AD431" s="342">
        <f t="shared" si="7"/>
        <v>473</v>
      </c>
      <c r="AE431" s="342" t="s">
        <v>8184</v>
      </c>
      <c r="AF431" s="342">
        <v>25</v>
      </c>
      <c r="AG431" s="342" t="s">
        <v>8184</v>
      </c>
      <c r="AH431" s="342">
        <v>0</v>
      </c>
      <c r="AI431" s="342" t="s">
        <v>8149</v>
      </c>
      <c r="AJ431" s="342">
        <v>286</v>
      </c>
      <c r="AK431" s="342" t="s">
        <v>8185</v>
      </c>
      <c r="AL431" s="342">
        <v>0</v>
      </c>
      <c r="AM431" s="342" t="s">
        <v>8186</v>
      </c>
      <c r="AN431" s="342">
        <v>109</v>
      </c>
      <c r="AO431" s="342" t="s">
        <v>8187</v>
      </c>
      <c r="AP431" s="342">
        <v>78</v>
      </c>
      <c r="AQ431" s="347">
        <v>27</v>
      </c>
      <c r="AR431" s="342">
        <v>19</v>
      </c>
      <c r="AS431" s="350"/>
    </row>
    <row r="432" spans="1:45" ht="13.5" customHeight="1">
      <c r="A432" s="304">
        <v>427</v>
      </c>
      <c r="B432" s="342" t="s">
        <v>8180</v>
      </c>
      <c r="C432" s="343" t="s">
        <v>8239</v>
      </c>
      <c r="D432" s="342">
        <v>8271009</v>
      </c>
      <c r="E432" s="343" t="s">
        <v>1604</v>
      </c>
      <c r="F432" s="342"/>
      <c r="G432" s="342"/>
      <c r="H432" s="342"/>
      <c r="I432" s="342"/>
      <c r="J432" s="342">
        <v>1</v>
      </c>
      <c r="K432" s="349" t="s">
        <v>9200</v>
      </c>
      <c r="L432" s="345" t="s">
        <v>9201</v>
      </c>
      <c r="M432" s="346">
        <v>45717</v>
      </c>
      <c r="N432" s="342"/>
      <c r="O432" s="342"/>
      <c r="P432" s="342">
        <v>580</v>
      </c>
      <c r="Q432" s="342"/>
      <c r="R432" s="342"/>
      <c r="S432" s="342">
        <v>27</v>
      </c>
      <c r="T432" s="342"/>
      <c r="U432" s="342" t="s">
        <v>26</v>
      </c>
      <c r="V432" s="357" t="s">
        <v>8316</v>
      </c>
      <c r="W432" s="347">
        <v>1</v>
      </c>
      <c r="X432" s="342">
        <v>2</v>
      </c>
      <c r="Y432" s="342">
        <v>1</v>
      </c>
      <c r="Z432" s="342"/>
      <c r="AA432" s="342"/>
      <c r="AB432" s="342"/>
      <c r="AC432" s="342"/>
      <c r="AD432" s="342">
        <f t="shared" si="7"/>
        <v>0</v>
      </c>
      <c r="AE432" s="342" t="s">
        <v>8184</v>
      </c>
      <c r="AF432" s="342">
        <v>0</v>
      </c>
      <c r="AG432" s="342" t="s">
        <v>8184</v>
      </c>
      <c r="AH432" s="342">
        <v>0</v>
      </c>
      <c r="AI432" s="342" t="s">
        <v>8149</v>
      </c>
      <c r="AJ432" s="342">
        <v>0</v>
      </c>
      <c r="AK432" s="342" t="s">
        <v>8185</v>
      </c>
      <c r="AL432" s="342">
        <v>0</v>
      </c>
      <c r="AM432" s="342" t="s">
        <v>8186</v>
      </c>
      <c r="AN432" s="342">
        <v>0</v>
      </c>
      <c r="AO432" s="342" t="s">
        <v>8187</v>
      </c>
      <c r="AP432" s="342">
        <v>0</v>
      </c>
      <c r="AQ432" s="347">
        <v>18</v>
      </c>
      <c r="AR432" s="342">
        <v>10</v>
      </c>
      <c r="AS432" s="350"/>
    </row>
    <row r="433" spans="1:45" ht="13.5" customHeight="1">
      <c r="A433" s="304">
        <v>428</v>
      </c>
      <c r="B433" s="342" t="s">
        <v>8180</v>
      </c>
      <c r="C433" s="343" t="s">
        <v>8239</v>
      </c>
      <c r="D433" s="342">
        <v>8140344</v>
      </c>
      <c r="E433" s="343" t="s">
        <v>1606</v>
      </c>
      <c r="F433" s="342"/>
      <c r="G433" s="342"/>
      <c r="H433" s="342"/>
      <c r="I433" s="342"/>
      <c r="J433" s="342">
        <v>1</v>
      </c>
      <c r="K433" s="349" t="s">
        <v>9202</v>
      </c>
      <c r="L433" s="345" t="s">
        <v>9203</v>
      </c>
      <c r="M433" s="346">
        <v>17052</v>
      </c>
      <c r="N433" s="342"/>
      <c r="O433" s="342"/>
      <c r="P433" s="342">
        <v>768</v>
      </c>
      <c r="Q433" s="342"/>
      <c r="R433" s="342"/>
      <c r="S433" s="342">
        <v>27</v>
      </c>
      <c r="T433" s="342"/>
      <c r="U433" s="342" t="s">
        <v>26</v>
      </c>
      <c r="V433" s="357" t="s">
        <v>35</v>
      </c>
      <c r="W433" s="347">
        <v>3</v>
      </c>
      <c r="X433" s="342">
        <v>2</v>
      </c>
      <c r="Y433" s="342">
        <v>1</v>
      </c>
      <c r="Z433" s="342"/>
      <c r="AA433" s="342"/>
      <c r="AB433" s="342"/>
      <c r="AC433" s="342"/>
      <c r="AD433" s="342">
        <f t="shared" si="7"/>
        <v>792</v>
      </c>
      <c r="AE433" s="342" t="s">
        <v>8184</v>
      </c>
      <c r="AF433" s="342">
        <v>33</v>
      </c>
      <c r="AG433" s="342" t="s">
        <v>8184</v>
      </c>
      <c r="AH433" s="342">
        <v>0</v>
      </c>
      <c r="AI433" s="342" t="s">
        <v>8149</v>
      </c>
      <c r="AJ433" s="342">
        <v>513</v>
      </c>
      <c r="AK433" s="342" t="s">
        <v>8185</v>
      </c>
      <c r="AL433" s="342">
        <v>0</v>
      </c>
      <c r="AM433" s="342" t="s">
        <v>8186</v>
      </c>
      <c r="AN433" s="342">
        <v>0</v>
      </c>
      <c r="AO433" s="342" t="s">
        <v>8187</v>
      </c>
      <c r="AP433" s="342">
        <v>279</v>
      </c>
      <c r="AQ433" s="347">
        <v>23</v>
      </c>
      <c r="AR433" s="342">
        <v>9</v>
      </c>
      <c r="AS433" s="350"/>
    </row>
    <row r="434" spans="1:45" ht="13.5" customHeight="1">
      <c r="A434" s="304">
        <v>429</v>
      </c>
      <c r="B434" s="342" t="s">
        <v>8180</v>
      </c>
      <c r="C434" s="343" t="s">
        <v>8239</v>
      </c>
      <c r="D434" s="342">
        <v>8271033</v>
      </c>
      <c r="E434" s="343" t="s">
        <v>1608</v>
      </c>
      <c r="F434" s="342" t="s">
        <v>9204</v>
      </c>
      <c r="G434" s="342" t="s">
        <v>8196</v>
      </c>
      <c r="H434" s="342"/>
      <c r="I434" s="342"/>
      <c r="J434" s="342">
        <v>1</v>
      </c>
      <c r="K434" s="349" t="s">
        <v>9205</v>
      </c>
      <c r="L434" s="345" t="s">
        <v>9206</v>
      </c>
      <c r="M434" s="346">
        <v>42795</v>
      </c>
      <c r="N434" s="351">
        <v>45810.668359293981</v>
      </c>
      <c r="O434" s="351"/>
      <c r="P434" s="342">
        <v>722</v>
      </c>
      <c r="Q434" s="342"/>
      <c r="R434" s="342"/>
      <c r="S434" s="342">
        <v>34</v>
      </c>
      <c r="T434" s="342"/>
      <c r="U434" s="357" t="s">
        <v>8198</v>
      </c>
      <c r="V434" s="342" t="s">
        <v>35</v>
      </c>
      <c r="W434" s="347">
        <v>3</v>
      </c>
      <c r="X434" s="342">
        <v>2</v>
      </c>
      <c r="Y434" s="342">
        <v>1</v>
      </c>
      <c r="Z434" s="342"/>
      <c r="AA434" s="342"/>
      <c r="AB434" s="342"/>
      <c r="AC434" s="342"/>
      <c r="AD434" s="342">
        <f t="shared" si="7"/>
        <v>591</v>
      </c>
      <c r="AE434" s="342" t="s">
        <v>8184</v>
      </c>
      <c r="AF434" s="342">
        <v>30</v>
      </c>
      <c r="AG434" s="342" t="s">
        <v>8184</v>
      </c>
      <c r="AH434" s="342">
        <v>0</v>
      </c>
      <c r="AI434" s="342" t="s">
        <v>8149</v>
      </c>
      <c r="AJ434" s="342">
        <v>444</v>
      </c>
      <c r="AK434" s="342" t="s">
        <v>8185</v>
      </c>
      <c r="AL434" s="342">
        <v>0</v>
      </c>
      <c r="AM434" s="342" t="s">
        <v>8186</v>
      </c>
      <c r="AN434" s="342">
        <v>0</v>
      </c>
      <c r="AO434" s="342" t="s">
        <v>8187</v>
      </c>
      <c r="AP434" s="342">
        <v>147</v>
      </c>
      <c r="AQ434" s="347">
        <v>11</v>
      </c>
      <c r="AR434" s="342">
        <v>8</v>
      </c>
      <c r="AS434" s="350"/>
    </row>
    <row r="435" spans="1:45" ht="13.5" customHeight="1">
      <c r="A435" s="304">
        <v>430</v>
      </c>
      <c r="B435" s="342" t="s">
        <v>8180</v>
      </c>
      <c r="C435" s="343" t="s">
        <v>8239</v>
      </c>
      <c r="D435" s="342">
        <v>8271010</v>
      </c>
      <c r="E435" s="343" t="s">
        <v>1610</v>
      </c>
      <c r="F435" s="342"/>
      <c r="G435" s="342"/>
      <c r="H435" s="342"/>
      <c r="I435" s="342"/>
      <c r="J435" s="342">
        <v>1</v>
      </c>
      <c r="K435" s="349" t="s">
        <v>9207</v>
      </c>
      <c r="L435" s="355" t="s">
        <v>9208</v>
      </c>
      <c r="M435" s="346">
        <v>45717</v>
      </c>
      <c r="N435" s="342"/>
      <c r="O435" s="342"/>
      <c r="P435" s="342">
        <v>170</v>
      </c>
      <c r="Q435" s="342"/>
      <c r="R435" s="342"/>
      <c r="S435" s="342">
        <v>10</v>
      </c>
      <c r="T435" s="342"/>
      <c r="U435" s="357" t="s">
        <v>8203</v>
      </c>
      <c r="V435" s="357" t="s">
        <v>8316</v>
      </c>
      <c r="W435" s="347">
        <v>1</v>
      </c>
      <c r="X435" s="342">
        <v>2</v>
      </c>
      <c r="Y435" s="342">
        <v>1</v>
      </c>
      <c r="Z435" s="342"/>
      <c r="AA435" s="342"/>
      <c r="AB435" s="342"/>
      <c r="AC435" s="342"/>
      <c r="AD435" s="342">
        <f t="shared" si="7"/>
        <v>0</v>
      </c>
      <c r="AE435" s="342" t="s">
        <v>8184</v>
      </c>
      <c r="AF435" s="342">
        <v>30</v>
      </c>
      <c r="AG435" s="342" t="s">
        <v>8184</v>
      </c>
      <c r="AH435" s="342">
        <v>0</v>
      </c>
      <c r="AI435" s="342" t="s">
        <v>8149</v>
      </c>
      <c r="AJ435" s="342">
        <v>0</v>
      </c>
      <c r="AK435" s="342" t="s">
        <v>8185</v>
      </c>
      <c r="AL435" s="342">
        <v>0</v>
      </c>
      <c r="AM435" s="342" t="s">
        <v>8186</v>
      </c>
      <c r="AN435" s="342">
        <v>0</v>
      </c>
      <c r="AO435" s="342" t="s">
        <v>8187</v>
      </c>
      <c r="AP435" s="342">
        <v>0</v>
      </c>
      <c r="AQ435" s="347">
        <v>32</v>
      </c>
      <c r="AR435" s="342">
        <v>14</v>
      </c>
      <c r="AS435" s="353"/>
    </row>
    <row r="436" spans="1:45" ht="13.5" customHeight="1">
      <c r="A436" s="304">
        <v>431</v>
      </c>
      <c r="B436" s="342" t="s">
        <v>8180</v>
      </c>
      <c r="C436" s="343" t="s">
        <v>8239</v>
      </c>
      <c r="D436" s="342">
        <v>8271032</v>
      </c>
      <c r="E436" s="343" t="s">
        <v>1612</v>
      </c>
      <c r="F436" s="342"/>
      <c r="G436" s="342"/>
      <c r="H436" s="342"/>
      <c r="I436" s="342"/>
      <c r="J436" s="342">
        <v>1</v>
      </c>
      <c r="K436" s="349" t="s">
        <v>9209</v>
      </c>
      <c r="L436" s="345" t="s">
        <v>9210</v>
      </c>
      <c r="M436" s="346">
        <v>42795</v>
      </c>
      <c r="N436" s="342"/>
      <c r="O436" s="342"/>
      <c r="P436" s="342">
        <v>574</v>
      </c>
      <c r="Q436" s="342"/>
      <c r="R436" s="342"/>
      <c r="S436" s="342">
        <v>25</v>
      </c>
      <c r="T436" s="342"/>
      <c r="U436" s="357" t="s">
        <v>8198</v>
      </c>
      <c r="V436" s="357" t="s">
        <v>35</v>
      </c>
      <c r="W436" s="347">
        <v>3</v>
      </c>
      <c r="X436" s="342">
        <v>2</v>
      </c>
      <c r="Y436" s="342">
        <v>1</v>
      </c>
      <c r="Z436" s="342"/>
      <c r="AA436" s="342"/>
      <c r="AB436" s="342"/>
      <c r="AC436" s="342"/>
      <c r="AD436" s="342">
        <f t="shared" si="7"/>
        <v>409</v>
      </c>
      <c r="AE436" s="342" t="s">
        <v>8184</v>
      </c>
      <c r="AF436" s="342">
        <v>96</v>
      </c>
      <c r="AG436" s="342" t="s">
        <v>8184</v>
      </c>
      <c r="AH436" s="342">
        <v>0</v>
      </c>
      <c r="AI436" s="342" t="s">
        <v>8149</v>
      </c>
      <c r="AJ436" s="342">
        <v>229</v>
      </c>
      <c r="AK436" s="342" t="s">
        <v>8185</v>
      </c>
      <c r="AL436" s="342">
        <v>0</v>
      </c>
      <c r="AM436" s="342" t="s">
        <v>8186</v>
      </c>
      <c r="AN436" s="342">
        <v>90</v>
      </c>
      <c r="AO436" s="342" t="s">
        <v>8187</v>
      </c>
      <c r="AP436" s="342">
        <v>90</v>
      </c>
      <c r="AQ436" s="347">
        <v>0</v>
      </c>
      <c r="AR436" s="342">
        <v>9</v>
      </c>
      <c r="AS436" s="350"/>
    </row>
    <row r="437" spans="1:45" ht="13.5" customHeight="1">
      <c r="A437" s="304">
        <v>432</v>
      </c>
      <c r="B437" s="342" t="s">
        <v>8180</v>
      </c>
      <c r="C437" s="343" t="s">
        <v>8239</v>
      </c>
      <c r="D437" s="342">
        <v>8271034</v>
      </c>
      <c r="E437" s="343" t="s">
        <v>1614</v>
      </c>
      <c r="F437" s="342"/>
      <c r="G437" s="342"/>
      <c r="H437" s="342"/>
      <c r="I437" s="342"/>
      <c r="J437" s="342">
        <v>1</v>
      </c>
      <c r="K437" s="349" t="s">
        <v>9246</v>
      </c>
      <c r="L437" s="362" t="s">
        <v>9247</v>
      </c>
      <c r="M437" s="346">
        <v>41334</v>
      </c>
      <c r="N437" s="342"/>
      <c r="O437" s="342"/>
      <c r="P437" s="342">
        <v>10</v>
      </c>
      <c r="Q437" s="342"/>
      <c r="R437" s="342"/>
      <c r="S437" s="342">
        <v>3</v>
      </c>
      <c r="T437" s="342"/>
      <c r="U437" s="342" t="s">
        <v>2353</v>
      </c>
      <c r="V437" s="342" t="s">
        <v>7855</v>
      </c>
      <c r="W437" s="347">
        <v>2</v>
      </c>
      <c r="X437" s="342">
        <v>2</v>
      </c>
      <c r="Y437" s="342">
        <v>1</v>
      </c>
      <c r="Z437" s="342"/>
      <c r="AA437" s="342"/>
      <c r="AB437" s="342"/>
      <c r="AC437" s="342"/>
      <c r="AD437" s="342">
        <f t="shared" si="7"/>
        <v>30</v>
      </c>
      <c r="AE437" s="342" t="s">
        <v>8184</v>
      </c>
      <c r="AF437" s="342">
        <v>0</v>
      </c>
      <c r="AG437" s="342" t="s">
        <v>8184</v>
      </c>
      <c r="AH437" s="342">
        <v>0</v>
      </c>
      <c r="AI437" s="342" t="s">
        <v>8149</v>
      </c>
      <c r="AJ437" s="342">
        <v>30</v>
      </c>
      <c r="AK437" s="342" t="s">
        <v>8185</v>
      </c>
      <c r="AL437" s="342">
        <v>0</v>
      </c>
      <c r="AM437" s="342" t="s">
        <v>8186</v>
      </c>
      <c r="AN437" s="342">
        <v>0</v>
      </c>
      <c r="AO437" s="342" t="s">
        <v>8187</v>
      </c>
      <c r="AP437" s="342">
        <v>0</v>
      </c>
      <c r="AQ437" s="347">
        <v>8</v>
      </c>
      <c r="AR437" s="342">
        <v>10</v>
      </c>
      <c r="AS437" s="350"/>
    </row>
    <row r="438" spans="1:45" ht="13.5" customHeight="1">
      <c r="A438" s="304">
        <v>433</v>
      </c>
      <c r="B438" s="342" t="s">
        <v>8180</v>
      </c>
      <c r="C438" s="343" t="s">
        <v>8239</v>
      </c>
      <c r="D438" s="342">
        <v>8181041</v>
      </c>
      <c r="E438" s="343" t="s">
        <v>1616</v>
      </c>
      <c r="F438" s="342" t="s">
        <v>9269</v>
      </c>
      <c r="G438" s="342" t="s">
        <v>8196</v>
      </c>
      <c r="H438" s="342"/>
      <c r="I438" s="342"/>
      <c r="J438" s="342">
        <v>1</v>
      </c>
      <c r="K438" s="382" t="s">
        <v>9270</v>
      </c>
      <c r="L438" s="345" t="s">
        <v>9271</v>
      </c>
      <c r="M438" s="346">
        <v>39910</v>
      </c>
      <c r="N438" s="351">
        <v>45812.340300023148</v>
      </c>
      <c r="O438" s="351"/>
      <c r="P438" s="342">
        <v>627</v>
      </c>
      <c r="Q438" s="342"/>
      <c r="R438" s="342"/>
      <c r="S438" s="342">
        <v>35</v>
      </c>
      <c r="T438" s="342"/>
      <c r="U438" s="342" t="s">
        <v>4621</v>
      </c>
      <c r="V438" s="342" t="s">
        <v>35</v>
      </c>
      <c r="W438" s="347">
        <v>3</v>
      </c>
      <c r="X438" s="342">
        <v>2</v>
      </c>
      <c r="Y438" s="342">
        <v>1</v>
      </c>
      <c r="Z438" s="342"/>
      <c r="AA438" s="342"/>
      <c r="AB438" s="342"/>
      <c r="AC438" s="342"/>
      <c r="AD438" s="342">
        <f t="shared" si="7"/>
        <v>424</v>
      </c>
      <c r="AE438" s="342" t="s">
        <v>8184</v>
      </c>
      <c r="AF438" s="342">
        <v>12</v>
      </c>
      <c r="AG438" s="342" t="s">
        <v>8184</v>
      </c>
      <c r="AH438" s="342">
        <v>0</v>
      </c>
      <c r="AI438" s="342" t="s">
        <v>8149</v>
      </c>
      <c r="AJ438" s="342">
        <v>424</v>
      </c>
      <c r="AK438" s="342" t="s">
        <v>8185</v>
      </c>
      <c r="AL438" s="342">
        <v>0</v>
      </c>
      <c r="AM438" s="342" t="s">
        <v>8186</v>
      </c>
      <c r="AN438" s="342">
        <v>0</v>
      </c>
      <c r="AO438" s="342" t="s">
        <v>8187</v>
      </c>
      <c r="AP438" s="342">
        <v>0</v>
      </c>
      <c r="AQ438" s="347">
        <v>12</v>
      </c>
      <c r="AR438" s="342">
        <v>4</v>
      </c>
      <c r="AS438" s="353"/>
    </row>
    <row r="439" spans="1:45" ht="13.5" customHeight="1">
      <c r="A439" s="304">
        <v>434</v>
      </c>
      <c r="B439" s="342" t="s">
        <v>8180</v>
      </c>
      <c r="C439" s="343" t="s">
        <v>8239</v>
      </c>
      <c r="D439" s="342">
        <v>8191041</v>
      </c>
      <c r="E439" s="343" t="s">
        <v>1618</v>
      </c>
      <c r="F439" s="342" t="s">
        <v>9272</v>
      </c>
      <c r="G439" s="342" t="s">
        <v>8196</v>
      </c>
      <c r="H439" s="342"/>
      <c r="I439" s="342"/>
      <c r="J439" s="342">
        <v>1</v>
      </c>
      <c r="K439" s="349" t="s">
        <v>9273</v>
      </c>
      <c r="L439" s="345" t="s">
        <v>9274</v>
      </c>
      <c r="M439" s="346">
        <v>24532</v>
      </c>
      <c r="N439" s="351">
        <v>45810.690765416672</v>
      </c>
      <c r="O439" s="351"/>
      <c r="P439" s="342">
        <v>1345</v>
      </c>
      <c r="Q439" s="342"/>
      <c r="R439" s="342"/>
      <c r="S439" s="342">
        <v>61</v>
      </c>
      <c r="T439" s="342"/>
      <c r="U439" s="342" t="s">
        <v>26</v>
      </c>
      <c r="V439" s="342" t="s">
        <v>35</v>
      </c>
      <c r="W439" s="347">
        <v>3</v>
      </c>
      <c r="X439" s="342">
        <v>2</v>
      </c>
      <c r="Y439" s="342">
        <v>1</v>
      </c>
      <c r="Z439" s="342"/>
      <c r="AA439" s="342"/>
      <c r="AB439" s="342"/>
      <c r="AC439" s="342"/>
      <c r="AD439" s="342">
        <f t="shared" si="7"/>
        <v>750</v>
      </c>
      <c r="AE439" s="342" t="s">
        <v>8184</v>
      </c>
      <c r="AF439" s="342">
        <v>60</v>
      </c>
      <c r="AG439" s="342" t="s">
        <v>8184</v>
      </c>
      <c r="AH439" s="342">
        <v>0</v>
      </c>
      <c r="AI439" s="342" t="s">
        <v>8149</v>
      </c>
      <c r="AJ439" s="342">
        <v>720</v>
      </c>
      <c r="AK439" s="342" t="s">
        <v>8185</v>
      </c>
      <c r="AL439" s="342">
        <v>30</v>
      </c>
      <c r="AM439" s="342" t="s">
        <v>8186</v>
      </c>
      <c r="AN439" s="342">
        <v>0</v>
      </c>
      <c r="AO439" s="342" t="s">
        <v>8187</v>
      </c>
      <c r="AP439" s="342">
        <v>0</v>
      </c>
      <c r="AQ439" s="347">
        <v>8</v>
      </c>
      <c r="AR439" s="342">
        <v>3</v>
      </c>
      <c r="AS439" s="353"/>
    </row>
    <row r="440" spans="1:45" ht="13.5" customHeight="1">
      <c r="A440" s="304">
        <v>435</v>
      </c>
      <c r="B440" s="342" t="s">
        <v>8180</v>
      </c>
      <c r="C440" s="343" t="s">
        <v>8239</v>
      </c>
      <c r="D440" s="342">
        <v>8241028</v>
      </c>
      <c r="E440" s="343" t="s">
        <v>1620</v>
      </c>
      <c r="F440" s="342" t="s">
        <v>9275</v>
      </c>
      <c r="G440" s="342" t="s">
        <v>8196</v>
      </c>
      <c r="H440" s="342"/>
      <c r="I440" s="342"/>
      <c r="J440" s="342">
        <v>1</v>
      </c>
      <c r="K440" s="349" t="s">
        <v>9276</v>
      </c>
      <c r="L440" s="345" t="s">
        <v>9277</v>
      </c>
      <c r="M440" s="346">
        <v>13686</v>
      </c>
      <c r="N440" s="351">
        <v>45824.386015474534</v>
      </c>
      <c r="O440" s="351"/>
      <c r="P440" s="342">
        <v>47</v>
      </c>
      <c r="Q440" s="342"/>
      <c r="R440" s="342"/>
      <c r="S440" s="342">
        <v>6</v>
      </c>
      <c r="T440" s="342"/>
      <c r="U440" s="342" t="s">
        <v>2353</v>
      </c>
      <c r="V440" s="342" t="s">
        <v>7855</v>
      </c>
      <c r="W440" s="347">
        <v>2</v>
      </c>
      <c r="X440" s="342">
        <v>2</v>
      </c>
      <c r="Y440" s="342">
        <v>1</v>
      </c>
      <c r="Z440" s="342"/>
      <c r="AA440" s="342"/>
      <c r="AB440" s="342"/>
      <c r="AC440" s="342"/>
      <c r="AD440" s="342">
        <f t="shared" si="7"/>
        <v>74</v>
      </c>
      <c r="AE440" s="342" t="s">
        <v>8184</v>
      </c>
      <c r="AF440" s="342">
        <v>39</v>
      </c>
      <c r="AG440" s="342" t="s">
        <v>8184</v>
      </c>
      <c r="AH440" s="342">
        <v>0</v>
      </c>
      <c r="AI440" s="342" t="s">
        <v>8149</v>
      </c>
      <c r="AJ440" s="342">
        <v>11</v>
      </c>
      <c r="AK440" s="342" t="s">
        <v>8185</v>
      </c>
      <c r="AL440" s="342">
        <v>0</v>
      </c>
      <c r="AM440" s="342" t="s">
        <v>8186</v>
      </c>
      <c r="AN440" s="342">
        <v>24</v>
      </c>
      <c r="AO440" s="342" t="s">
        <v>8187</v>
      </c>
      <c r="AP440" s="342">
        <v>39</v>
      </c>
      <c r="AQ440" s="347">
        <v>11</v>
      </c>
      <c r="AR440" s="342">
        <v>1</v>
      </c>
      <c r="AS440" s="353"/>
    </row>
    <row r="441" spans="1:45" ht="13.5" customHeight="1">
      <c r="A441" s="304">
        <v>436</v>
      </c>
      <c r="B441" s="342" t="s">
        <v>8180</v>
      </c>
      <c r="C441" s="343" t="s">
        <v>8239</v>
      </c>
      <c r="D441" s="342">
        <v>8171036</v>
      </c>
      <c r="E441" s="343" t="s">
        <v>1622</v>
      </c>
      <c r="F441" s="342" t="s">
        <v>9278</v>
      </c>
      <c r="G441" s="342" t="s">
        <v>8196</v>
      </c>
      <c r="H441" s="342"/>
      <c r="I441" s="342"/>
      <c r="J441" s="342">
        <v>1</v>
      </c>
      <c r="K441" s="349" t="s">
        <v>9279</v>
      </c>
      <c r="L441" s="345" t="s">
        <v>9280</v>
      </c>
      <c r="M441" s="346">
        <v>19139</v>
      </c>
      <c r="N441" s="351">
        <v>45812.48137765046</v>
      </c>
      <c r="O441" s="351"/>
      <c r="P441" s="342">
        <v>55</v>
      </c>
      <c r="Q441" s="342"/>
      <c r="R441" s="342"/>
      <c r="S441" s="342">
        <v>4</v>
      </c>
      <c r="T441" s="342"/>
      <c r="U441" s="342" t="s">
        <v>2353</v>
      </c>
      <c r="V441" s="342" t="s">
        <v>7855</v>
      </c>
      <c r="W441" s="347">
        <v>2</v>
      </c>
      <c r="X441" s="342">
        <v>2</v>
      </c>
      <c r="Y441" s="342">
        <v>1</v>
      </c>
      <c r="Z441" s="342"/>
      <c r="AA441" s="342"/>
      <c r="AB441" s="342"/>
      <c r="AC441" s="342"/>
      <c r="AD441" s="342">
        <f t="shared" si="7"/>
        <v>45</v>
      </c>
      <c r="AE441" s="342" t="s">
        <v>8184</v>
      </c>
      <c r="AF441" s="342">
        <v>20</v>
      </c>
      <c r="AG441" s="342" t="s">
        <v>8184</v>
      </c>
      <c r="AH441" s="342">
        <v>0</v>
      </c>
      <c r="AI441" s="342" t="s">
        <v>8149</v>
      </c>
      <c r="AJ441" s="342">
        <v>45</v>
      </c>
      <c r="AK441" s="342" t="s">
        <v>8185</v>
      </c>
      <c r="AL441" s="342">
        <v>0</v>
      </c>
      <c r="AM441" s="342" t="s">
        <v>8186</v>
      </c>
      <c r="AN441" s="342">
        <v>0</v>
      </c>
      <c r="AO441" s="342" t="s">
        <v>8187</v>
      </c>
      <c r="AP441" s="342">
        <v>0</v>
      </c>
      <c r="AQ441" s="347">
        <v>1</v>
      </c>
      <c r="AR441" s="342">
        <v>2</v>
      </c>
      <c r="AS441" s="353"/>
    </row>
    <row r="442" spans="1:45" ht="13.5" customHeight="1">
      <c r="A442" s="304">
        <v>437</v>
      </c>
      <c r="B442" s="342" t="s">
        <v>8180</v>
      </c>
      <c r="C442" s="343" t="s">
        <v>8239</v>
      </c>
      <c r="D442" s="342">
        <v>8171094</v>
      </c>
      <c r="E442" s="343" t="s">
        <v>1624</v>
      </c>
      <c r="F442" s="342"/>
      <c r="G442" s="342"/>
      <c r="H442" s="342"/>
      <c r="I442" s="342"/>
      <c r="J442" s="342">
        <v>1</v>
      </c>
      <c r="K442" s="349" t="s">
        <v>9281</v>
      </c>
      <c r="L442" s="345" t="s">
        <v>9282</v>
      </c>
      <c r="M442" s="346">
        <v>4262</v>
      </c>
      <c r="N442" s="342"/>
      <c r="O442" s="342"/>
      <c r="P442" s="342">
        <v>58</v>
      </c>
      <c r="Q442" s="342"/>
      <c r="R442" s="342"/>
      <c r="S442" s="342">
        <v>7</v>
      </c>
      <c r="T442" s="342"/>
      <c r="U442" s="342" t="s">
        <v>2353</v>
      </c>
      <c r="V442" s="342" t="s">
        <v>7855</v>
      </c>
      <c r="W442" s="347">
        <v>2</v>
      </c>
      <c r="X442" s="342">
        <v>2</v>
      </c>
      <c r="Y442" s="342">
        <v>1</v>
      </c>
      <c r="Z442" s="342"/>
      <c r="AA442" s="342"/>
      <c r="AB442" s="342"/>
      <c r="AC442" s="342"/>
      <c r="AD442" s="342">
        <f t="shared" si="7"/>
        <v>104</v>
      </c>
      <c r="AE442" s="342" t="s">
        <v>8184</v>
      </c>
      <c r="AF442" s="342">
        <v>12</v>
      </c>
      <c r="AG442" s="342" t="s">
        <v>8184</v>
      </c>
      <c r="AH442" s="342">
        <v>0</v>
      </c>
      <c r="AI442" s="342" t="s">
        <v>8149</v>
      </c>
      <c r="AJ442" s="342">
        <v>30</v>
      </c>
      <c r="AK442" s="342" t="s">
        <v>8185</v>
      </c>
      <c r="AL442" s="342">
        <v>6</v>
      </c>
      <c r="AM442" s="342" t="s">
        <v>8186</v>
      </c>
      <c r="AN442" s="342">
        <v>0</v>
      </c>
      <c r="AO442" s="342" t="s">
        <v>8187</v>
      </c>
      <c r="AP442" s="342">
        <v>68</v>
      </c>
      <c r="AQ442" s="347">
        <v>0</v>
      </c>
      <c r="AR442" s="342">
        <v>2</v>
      </c>
      <c r="AS442" s="350"/>
    </row>
    <row r="443" spans="1:45" ht="13.5" customHeight="1">
      <c r="A443" s="304">
        <v>438</v>
      </c>
      <c r="B443" s="342" t="s">
        <v>8180</v>
      </c>
      <c r="C443" s="343" t="s">
        <v>8239</v>
      </c>
      <c r="D443" s="342">
        <v>8171037</v>
      </c>
      <c r="E443" s="343" t="s">
        <v>1626</v>
      </c>
      <c r="F443" s="342" t="s">
        <v>9309</v>
      </c>
      <c r="G443" s="342" t="s">
        <v>8196</v>
      </c>
      <c r="H443" s="342"/>
      <c r="I443" s="342"/>
      <c r="J443" s="342">
        <v>1</v>
      </c>
      <c r="K443" s="349" t="s">
        <v>9310</v>
      </c>
      <c r="L443" s="345" t="s">
        <v>9311</v>
      </c>
      <c r="M443" s="346">
        <v>13338</v>
      </c>
      <c r="N443" s="351">
        <v>45818.714300520835</v>
      </c>
      <c r="O443" s="351"/>
      <c r="P443" s="342">
        <v>73</v>
      </c>
      <c r="Q443" s="342"/>
      <c r="R443" s="342"/>
      <c r="S443" s="342">
        <v>7</v>
      </c>
      <c r="T443" s="342"/>
      <c r="U443" s="342" t="s">
        <v>2353</v>
      </c>
      <c r="V443" s="342" t="s">
        <v>7855</v>
      </c>
      <c r="W443" s="347">
        <v>2</v>
      </c>
      <c r="X443" s="342">
        <v>2</v>
      </c>
      <c r="Y443" s="342">
        <v>1</v>
      </c>
      <c r="Z443" s="342"/>
      <c r="AA443" s="342"/>
      <c r="AB443" s="342"/>
      <c r="AC443" s="342"/>
      <c r="AD443" s="342">
        <f t="shared" si="7"/>
        <v>54</v>
      </c>
      <c r="AE443" s="342" t="s">
        <v>8184</v>
      </c>
      <c r="AF443" s="342">
        <v>49</v>
      </c>
      <c r="AG443" s="342" t="s">
        <v>8184</v>
      </c>
      <c r="AH443" s="342">
        <v>0</v>
      </c>
      <c r="AI443" s="342" t="s">
        <v>8149</v>
      </c>
      <c r="AJ443" s="342">
        <v>54</v>
      </c>
      <c r="AK443" s="342" t="s">
        <v>8185</v>
      </c>
      <c r="AL443" s="342">
        <v>0</v>
      </c>
      <c r="AM443" s="342" t="s">
        <v>8186</v>
      </c>
      <c r="AN443" s="342">
        <v>0</v>
      </c>
      <c r="AO443" s="342" t="s">
        <v>8187</v>
      </c>
      <c r="AP443" s="342">
        <v>0</v>
      </c>
      <c r="AQ443" s="347">
        <v>5</v>
      </c>
      <c r="AR443" s="342">
        <v>7</v>
      </c>
      <c r="AS443" s="353"/>
    </row>
    <row r="444" spans="1:45" ht="13.5" customHeight="1">
      <c r="A444" s="304">
        <v>439</v>
      </c>
      <c r="B444" s="342" t="s">
        <v>8180</v>
      </c>
      <c r="C444" s="343" t="s">
        <v>8239</v>
      </c>
      <c r="D444" s="342">
        <v>8231033</v>
      </c>
      <c r="E444" s="343" t="s">
        <v>1628</v>
      </c>
      <c r="F444" s="342"/>
      <c r="G444" s="342"/>
      <c r="H444" s="342"/>
      <c r="I444" s="342"/>
      <c r="J444" s="342">
        <v>1</v>
      </c>
      <c r="K444" s="349" t="s">
        <v>9327</v>
      </c>
      <c r="L444" s="355" t="s">
        <v>9328</v>
      </c>
      <c r="M444" s="346">
        <v>18899</v>
      </c>
      <c r="N444" s="342"/>
      <c r="O444" s="342"/>
      <c r="P444" s="342">
        <v>1029</v>
      </c>
      <c r="Q444" s="342"/>
      <c r="R444" s="342"/>
      <c r="S444" s="342">
        <v>35</v>
      </c>
      <c r="T444" s="342"/>
      <c r="U444" s="357" t="s">
        <v>8203</v>
      </c>
      <c r="V444" s="357" t="s">
        <v>35</v>
      </c>
      <c r="W444" s="347">
        <v>3</v>
      </c>
      <c r="X444" s="342">
        <v>2</v>
      </c>
      <c r="Y444" s="342">
        <v>1</v>
      </c>
      <c r="Z444" s="342"/>
      <c r="AA444" s="342"/>
      <c r="AB444" s="342"/>
      <c r="AC444" s="342"/>
      <c r="AD444" s="342">
        <f t="shared" si="7"/>
        <v>798</v>
      </c>
      <c r="AE444" s="342" t="s">
        <v>8184</v>
      </c>
      <c r="AF444" s="342">
        <v>35</v>
      </c>
      <c r="AG444" s="342" t="s">
        <v>8184</v>
      </c>
      <c r="AH444" s="342">
        <v>0</v>
      </c>
      <c r="AI444" s="342" t="s">
        <v>8149</v>
      </c>
      <c r="AJ444" s="342">
        <v>34</v>
      </c>
      <c r="AK444" s="342" t="s">
        <v>8185</v>
      </c>
      <c r="AL444" s="342">
        <v>0</v>
      </c>
      <c r="AM444" s="342" t="s">
        <v>8186</v>
      </c>
      <c r="AN444" s="342">
        <v>0</v>
      </c>
      <c r="AO444" s="342" t="s">
        <v>8187</v>
      </c>
      <c r="AP444" s="342">
        <v>764</v>
      </c>
      <c r="AQ444" s="347">
        <v>8</v>
      </c>
      <c r="AR444" s="342">
        <v>4</v>
      </c>
      <c r="AS444" s="353"/>
    </row>
    <row r="445" spans="1:45" ht="13.5" customHeight="1">
      <c r="A445" s="304">
        <v>440</v>
      </c>
      <c r="B445" s="342" t="s">
        <v>8180</v>
      </c>
      <c r="C445" s="343" t="s">
        <v>8239</v>
      </c>
      <c r="D445" s="342">
        <v>8140061</v>
      </c>
      <c r="E445" s="343" t="s">
        <v>1630</v>
      </c>
      <c r="F445" s="342" t="s">
        <v>9329</v>
      </c>
      <c r="G445" s="342" t="s">
        <v>8196</v>
      </c>
      <c r="H445" s="342"/>
      <c r="I445" s="342"/>
      <c r="J445" s="342">
        <v>1</v>
      </c>
      <c r="K445" s="349" t="s">
        <v>9330</v>
      </c>
      <c r="L445" s="345" t="s">
        <v>9331</v>
      </c>
      <c r="M445" s="346">
        <v>38111</v>
      </c>
      <c r="N445" s="351">
        <v>45813.401751921294</v>
      </c>
      <c r="O445" s="351"/>
      <c r="P445" s="342">
        <v>356</v>
      </c>
      <c r="Q445" s="342"/>
      <c r="R445" s="342"/>
      <c r="S445" s="342">
        <v>20</v>
      </c>
      <c r="T445" s="342"/>
      <c r="U445" s="342" t="s">
        <v>26</v>
      </c>
      <c r="V445" s="342" t="s">
        <v>35</v>
      </c>
      <c r="W445" s="347">
        <v>3</v>
      </c>
      <c r="X445" s="342">
        <v>2</v>
      </c>
      <c r="Y445" s="342">
        <v>1</v>
      </c>
      <c r="Z445" s="342"/>
      <c r="AA445" s="342"/>
      <c r="AB445" s="342"/>
      <c r="AC445" s="342"/>
      <c r="AD445" s="342">
        <f t="shared" si="7"/>
        <v>324</v>
      </c>
      <c r="AE445" s="342" t="s">
        <v>8184</v>
      </c>
      <c r="AF445" s="342">
        <v>34</v>
      </c>
      <c r="AG445" s="342" t="s">
        <v>8184</v>
      </c>
      <c r="AH445" s="342">
        <v>0</v>
      </c>
      <c r="AI445" s="342" t="s">
        <v>8149</v>
      </c>
      <c r="AJ445" s="342">
        <v>324</v>
      </c>
      <c r="AK445" s="342" t="s">
        <v>8185</v>
      </c>
      <c r="AL445" s="342">
        <v>0</v>
      </c>
      <c r="AM445" s="342" t="s">
        <v>8186</v>
      </c>
      <c r="AN445" s="342">
        <v>0</v>
      </c>
      <c r="AO445" s="342" t="s">
        <v>8187</v>
      </c>
      <c r="AP445" s="342">
        <v>0</v>
      </c>
      <c r="AQ445" s="347">
        <v>8</v>
      </c>
      <c r="AR445" s="342">
        <v>35</v>
      </c>
      <c r="AS445" s="350"/>
    </row>
    <row r="446" spans="1:45" ht="13.5" customHeight="1">
      <c r="A446" s="304">
        <v>441</v>
      </c>
      <c r="B446" s="342" t="s">
        <v>8180</v>
      </c>
      <c r="C446" s="343" t="s">
        <v>8239</v>
      </c>
      <c r="D446" s="342">
        <v>8181017</v>
      </c>
      <c r="E446" s="343" t="s">
        <v>1632</v>
      </c>
      <c r="F446" s="342" t="s">
        <v>9332</v>
      </c>
      <c r="G446" s="342" t="s">
        <v>8196</v>
      </c>
      <c r="H446" s="342"/>
      <c r="I446" s="342"/>
      <c r="J446" s="342">
        <v>1</v>
      </c>
      <c r="K446" s="349" t="s">
        <v>9333</v>
      </c>
      <c r="L446" s="345" t="s">
        <v>9334</v>
      </c>
      <c r="M446" s="346">
        <v>26764</v>
      </c>
      <c r="N446" s="351">
        <v>45813.369054953699</v>
      </c>
      <c r="O446" s="351"/>
      <c r="P446" s="342">
        <v>721</v>
      </c>
      <c r="Q446" s="342"/>
      <c r="R446" s="342"/>
      <c r="S446" s="342">
        <v>32</v>
      </c>
      <c r="T446" s="342"/>
      <c r="U446" s="342" t="s">
        <v>26</v>
      </c>
      <c r="V446" s="342" t="s">
        <v>35</v>
      </c>
      <c r="W446" s="347">
        <v>3</v>
      </c>
      <c r="X446" s="342">
        <v>2</v>
      </c>
      <c r="Y446" s="342">
        <v>1</v>
      </c>
      <c r="Z446" s="342"/>
      <c r="AA446" s="342"/>
      <c r="AB446" s="342"/>
      <c r="AC446" s="342"/>
      <c r="AD446" s="342">
        <f t="shared" si="7"/>
        <v>486</v>
      </c>
      <c r="AE446" s="342" t="s">
        <v>8184</v>
      </c>
      <c r="AF446" s="342">
        <v>36</v>
      </c>
      <c r="AG446" s="342" t="s">
        <v>8184</v>
      </c>
      <c r="AH446" s="342">
        <v>0</v>
      </c>
      <c r="AI446" s="342" t="s">
        <v>8149</v>
      </c>
      <c r="AJ446" s="342">
        <v>486</v>
      </c>
      <c r="AK446" s="342" t="s">
        <v>8185</v>
      </c>
      <c r="AL446" s="342">
        <v>0</v>
      </c>
      <c r="AM446" s="342" t="s">
        <v>8186</v>
      </c>
      <c r="AN446" s="342">
        <v>0</v>
      </c>
      <c r="AO446" s="342" t="s">
        <v>8187</v>
      </c>
      <c r="AP446" s="342">
        <v>0</v>
      </c>
      <c r="AQ446" s="347">
        <v>30</v>
      </c>
      <c r="AR446" s="342">
        <v>13</v>
      </c>
      <c r="AS446" s="353"/>
    </row>
    <row r="447" spans="1:45" ht="13.5" customHeight="1">
      <c r="A447" s="304">
        <v>442</v>
      </c>
      <c r="B447" s="342" t="s">
        <v>8180</v>
      </c>
      <c r="C447" s="343" t="s">
        <v>8239</v>
      </c>
      <c r="D447" s="342">
        <v>8181043</v>
      </c>
      <c r="E447" s="343" t="s">
        <v>1634</v>
      </c>
      <c r="F447" s="342"/>
      <c r="G447" s="342"/>
      <c r="H447" s="342"/>
      <c r="I447" s="342"/>
      <c r="J447" s="342">
        <v>1</v>
      </c>
      <c r="K447" s="349" t="s">
        <v>9335</v>
      </c>
      <c r="L447" s="345" t="s">
        <v>9336</v>
      </c>
      <c r="M447" s="346">
        <v>39142</v>
      </c>
      <c r="N447" s="342"/>
      <c r="O447" s="342"/>
      <c r="P447" s="342">
        <v>547</v>
      </c>
      <c r="Q447" s="342"/>
      <c r="R447" s="342"/>
      <c r="S447" s="342">
        <v>25</v>
      </c>
      <c r="T447" s="342"/>
      <c r="U447" s="342" t="s">
        <v>26</v>
      </c>
      <c r="V447" s="342" t="s">
        <v>35</v>
      </c>
      <c r="W447" s="347">
        <v>3</v>
      </c>
      <c r="X447" s="342">
        <v>2</v>
      </c>
      <c r="Y447" s="342">
        <v>1</v>
      </c>
      <c r="Z447" s="342"/>
      <c r="AA447" s="342"/>
      <c r="AB447" s="342"/>
      <c r="AC447" s="342"/>
      <c r="AD447" s="342">
        <f t="shared" si="7"/>
        <v>430</v>
      </c>
      <c r="AE447" s="342" t="s">
        <v>8184</v>
      </c>
      <c r="AF447" s="342">
        <v>34</v>
      </c>
      <c r="AG447" s="342" t="s">
        <v>8184</v>
      </c>
      <c r="AH447" s="342">
        <v>0</v>
      </c>
      <c r="AI447" s="342" t="s">
        <v>8149</v>
      </c>
      <c r="AJ447" s="342">
        <v>220</v>
      </c>
      <c r="AK447" s="342" t="s">
        <v>8185</v>
      </c>
      <c r="AL447" s="342">
        <v>0</v>
      </c>
      <c r="AM447" s="342" t="s">
        <v>8186</v>
      </c>
      <c r="AN447" s="342">
        <v>0</v>
      </c>
      <c r="AO447" s="342" t="s">
        <v>8187</v>
      </c>
      <c r="AP447" s="342">
        <v>210</v>
      </c>
      <c r="AQ447" s="347">
        <v>36</v>
      </c>
      <c r="AR447" s="342">
        <v>20</v>
      </c>
      <c r="AS447" s="353"/>
    </row>
    <row r="448" spans="1:45" ht="13.5" customHeight="1">
      <c r="A448" s="304">
        <v>443</v>
      </c>
      <c r="B448" s="342" t="s">
        <v>8180</v>
      </c>
      <c r="C448" s="343" t="s">
        <v>8239</v>
      </c>
      <c r="D448" s="342">
        <v>8181062</v>
      </c>
      <c r="E448" s="343" t="s">
        <v>1636</v>
      </c>
      <c r="F448" s="342" t="s">
        <v>9337</v>
      </c>
      <c r="G448" s="342" t="s">
        <v>8196</v>
      </c>
      <c r="H448" s="342"/>
      <c r="I448" s="342"/>
      <c r="J448" s="342">
        <v>1</v>
      </c>
      <c r="K448" s="349" t="s">
        <v>9338</v>
      </c>
      <c r="L448" s="345" t="s">
        <v>9339</v>
      </c>
      <c r="M448" s="346">
        <v>39142</v>
      </c>
      <c r="N448" s="351">
        <v>45822.774131307873</v>
      </c>
      <c r="O448" s="351"/>
      <c r="P448" s="342">
        <v>215</v>
      </c>
      <c r="Q448" s="342"/>
      <c r="R448" s="342"/>
      <c r="S448" s="342">
        <v>12</v>
      </c>
      <c r="T448" s="342"/>
      <c r="U448" s="342" t="s">
        <v>26</v>
      </c>
      <c r="V448" s="357" t="s">
        <v>8316</v>
      </c>
      <c r="W448" s="347">
        <v>2</v>
      </c>
      <c r="X448" s="342">
        <v>2</v>
      </c>
      <c r="Y448" s="342">
        <v>1</v>
      </c>
      <c r="Z448" s="342"/>
      <c r="AA448" s="342"/>
      <c r="AB448" s="342"/>
      <c r="AC448" s="342"/>
      <c r="AD448" s="342">
        <f t="shared" si="7"/>
        <v>169</v>
      </c>
      <c r="AE448" s="342" t="s">
        <v>8184</v>
      </c>
      <c r="AF448" s="342">
        <v>44</v>
      </c>
      <c r="AG448" s="342" t="s">
        <v>8184</v>
      </c>
      <c r="AH448" s="342">
        <v>0</v>
      </c>
      <c r="AI448" s="342" t="s">
        <v>8149</v>
      </c>
      <c r="AJ448" s="342">
        <v>169</v>
      </c>
      <c r="AK448" s="342" t="s">
        <v>8185</v>
      </c>
      <c r="AL448" s="342">
        <v>0</v>
      </c>
      <c r="AM448" s="342" t="s">
        <v>8186</v>
      </c>
      <c r="AN448" s="342">
        <v>0</v>
      </c>
      <c r="AO448" s="342" t="s">
        <v>8187</v>
      </c>
      <c r="AP448" s="342">
        <v>0</v>
      </c>
      <c r="AQ448" s="347">
        <v>41</v>
      </c>
      <c r="AR448" s="342">
        <v>15</v>
      </c>
      <c r="AS448" s="350"/>
    </row>
    <row r="449" spans="1:45" ht="13.5" customHeight="1">
      <c r="A449" s="304">
        <v>444</v>
      </c>
      <c r="B449" s="342" t="s">
        <v>8180</v>
      </c>
      <c r="C449" s="343" t="s">
        <v>8239</v>
      </c>
      <c r="D449" s="342">
        <v>8181060</v>
      </c>
      <c r="E449" s="343" t="s">
        <v>1638</v>
      </c>
      <c r="F449" s="342" t="s">
        <v>9340</v>
      </c>
      <c r="G449" s="342" t="s">
        <v>8196</v>
      </c>
      <c r="H449" s="342"/>
      <c r="I449" s="342"/>
      <c r="J449" s="342">
        <v>1</v>
      </c>
      <c r="K449" s="349" t="s">
        <v>9341</v>
      </c>
      <c r="L449" s="355" t="s">
        <v>9342</v>
      </c>
      <c r="M449" s="346">
        <v>20241</v>
      </c>
      <c r="N449" s="351">
        <v>45810.872238587966</v>
      </c>
      <c r="O449" s="351"/>
      <c r="P449" s="342">
        <v>1001</v>
      </c>
      <c r="Q449" s="342"/>
      <c r="R449" s="342"/>
      <c r="S449" s="342">
        <v>36</v>
      </c>
      <c r="T449" s="342"/>
      <c r="U449" s="342" t="s">
        <v>26</v>
      </c>
      <c r="V449" s="357" t="s">
        <v>35</v>
      </c>
      <c r="W449" s="347">
        <v>3</v>
      </c>
      <c r="X449" s="342">
        <v>2</v>
      </c>
      <c r="Y449" s="342">
        <v>1</v>
      </c>
      <c r="Z449" s="342"/>
      <c r="AA449" s="342"/>
      <c r="AB449" s="342"/>
      <c r="AC449" s="342"/>
      <c r="AD449" s="342">
        <f t="shared" si="7"/>
        <v>795</v>
      </c>
      <c r="AE449" s="342" t="s">
        <v>8184</v>
      </c>
      <c r="AF449" s="342">
        <v>40</v>
      </c>
      <c r="AG449" s="342" t="s">
        <v>8184</v>
      </c>
      <c r="AH449" s="342">
        <v>0</v>
      </c>
      <c r="AI449" s="342" t="s">
        <v>8149</v>
      </c>
      <c r="AJ449" s="342">
        <v>384</v>
      </c>
      <c r="AK449" s="342" t="s">
        <v>8185</v>
      </c>
      <c r="AL449" s="342">
        <v>0</v>
      </c>
      <c r="AM449" s="342" t="s">
        <v>8186</v>
      </c>
      <c r="AN449" s="342">
        <v>0</v>
      </c>
      <c r="AO449" s="342" t="s">
        <v>8187</v>
      </c>
      <c r="AP449" s="342">
        <v>411</v>
      </c>
      <c r="AQ449" s="347">
        <v>27</v>
      </c>
      <c r="AR449" s="342">
        <v>7</v>
      </c>
      <c r="AS449" s="353"/>
    </row>
    <row r="450" spans="1:45" ht="13.5" customHeight="1">
      <c r="A450" s="304">
        <v>445</v>
      </c>
      <c r="B450" s="342" t="s">
        <v>8180</v>
      </c>
      <c r="C450" s="343" t="s">
        <v>8239</v>
      </c>
      <c r="D450" s="342">
        <v>8140062</v>
      </c>
      <c r="E450" s="343" t="s">
        <v>1640</v>
      </c>
      <c r="F450" s="342" t="s">
        <v>9343</v>
      </c>
      <c r="G450" s="342" t="s">
        <v>8196</v>
      </c>
      <c r="H450" s="342"/>
      <c r="I450" s="342"/>
      <c r="J450" s="342">
        <v>1</v>
      </c>
      <c r="K450" s="349" t="s">
        <v>9344</v>
      </c>
      <c r="L450" s="345" t="s">
        <v>9345</v>
      </c>
      <c r="M450" s="346">
        <v>20546</v>
      </c>
      <c r="N450" s="351">
        <v>45812.545245879628</v>
      </c>
      <c r="O450" s="351"/>
      <c r="P450" s="342">
        <v>828</v>
      </c>
      <c r="Q450" s="342"/>
      <c r="R450" s="342"/>
      <c r="S450" s="342">
        <v>31</v>
      </c>
      <c r="T450" s="342"/>
      <c r="U450" s="342" t="s">
        <v>26</v>
      </c>
      <c r="V450" s="342" t="s">
        <v>35</v>
      </c>
      <c r="W450" s="347">
        <v>3</v>
      </c>
      <c r="X450" s="342">
        <v>2</v>
      </c>
      <c r="Y450" s="342">
        <v>1</v>
      </c>
      <c r="Z450" s="342"/>
      <c r="AA450" s="342"/>
      <c r="AB450" s="342"/>
      <c r="AC450" s="342"/>
      <c r="AD450" s="342">
        <f t="shared" si="7"/>
        <v>475</v>
      </c>
      <c r="AE450" s="342" t="s">
        <v>8184</v>
      </c>
      <c r="AF450" s="342">
        <v>10</v>
      </c>
      <c r="AG450" s="342" t="s">
        <v>8184</v>
      </c>
      <c r="AH450" s="342">
        <v>0</v>
      </c>
      <c r="AI450" s="342" t="s">
        <v>8149</v>
      </c>
      <c r="AJ450" s="342">
        <v>425</v>
      </c>
      <c r="AK450" s="342" t="s">
        <v>8185</v>
      </c>
      <c r="AL450" s="342">
        <v>50</v>
      </c>
      <c r="AM450" s="342" t="s">
        <v>8186</v>
      </c>
      <c r="AN450" s="342">
        <v>0</v>
      </c>
      <c r="AO450" s="342" t="s">
        <v>8187</v>
      </c>
      <c r="AP450" s="342">
        <v>0</v>
      </c>
      <c r="AQ450" s="347">
        <v>52</v>
      </c>
      <c r="AR450" s="342">
        <v>21</v>
      </c>
      <c r="AS450" s="353"/>
    </row>
    <row r="451" spans="1:45" ht="13.5" customHeight="1">
      <c r="A451" s="304">
        <v>446</v>
      </c>
      <c r="B451" s="342" t="s">
        <v>8180</v>
      </c>
      <c r="C451" s="343" t="s">
        <v>8239</v>
      </c>
      <c r="D451" s="342">
        <v>8181010</v>
      </c>
      <c r="E451" s="343" t="s">
        <v>1642</v>
      </c>
      <c r="F451" s="342"/>
      <c r="G451" s="342"/>
      <c r="H451" s="342"/>
      <c r="I451" s="342"/>
      <c r="J451" s="342">
        <v>1</v>
      </c>
      <c r="K451" s="349" t="s">
        <v>9346</v>
      </c>
      <c r="L451" s="345" t="s">
        <v>9347</v>
      </c>
      <c r="M451" s="346">
        <v>11192</v>
      </c>
      <c r="N451" s="342"/>
      <c r="O451" s="342"/>
      <c r="P451" s="342">
        <v>280</v>
      </c>
      <c r="Q451" s="342"/>
      <c r="R451" s="342"/>
      <c r="S451" s="342">
        <v>16</v>
      </c>
      <c r="T451" s="342"/>
      <c r="U451" s="342" t="s">
        <v>26</v>
      </c>
      <c r="V451" s="357" t="s">
        <v>8316</v>
      </c>
      <c r="W451" s="347">
        <v>2</v>
      </c>
      <c r="X451" s="342">
        <v>2</v>
      </c>
      <c r="Y451" s="342">
        <v>1</v>
      </c>
      <c r="Z451" s="342"/>
      <c r="AA451" s="342"/>
      <c r="AB451" s="342"/>
      <c r="AC451" s="342"/>
      <c r="AD451" s="342">
        <f t="shared" si="7"/>
        <v>289</v>
      </c>
      <c r="AE451" s="342" t="s">
        <v>8184</v>
      </c>
      <c r="AF451" s="342">
        <v>26</v>
      </c>
      <c r="AG451" s="342" t="s">
        <v>8184</v>
      </c>
      <c r="AH451" s="342">
        <v>0</v>
      </c>
      <c r="AI451" s="342" t="s">
        <v>8149</v>
      </c>
      <c r="AJ451" s="342">
        <v>165</v>
      </c>
      <c r="AK451" s="342" t="s">
        <v>8185</v>
      </c>
      <c r="AL451" s="342">
        <v>84</v>
      </c>
      <c r="AM451" s="342" t="s">
        <v>8186</v>
      </c>
      <c r="AN451" s="342">
        <v>0</v>
      </c>
      <c r="AO451" s="342" t="s">
        <v>8187</v>
      </c>
      <c r="AP451" s="342">
        <v>40</v>
      </c>
      <c r="AQ451" s="347">
        <v>42</v>
      </c>
      <c r="AR451" s="342">
        <v>17</v>
      </c>
      <c r="AS451" s="353"/>
    </row>
    <row r="452" spans="1:45" ht="13.5" customHeight="1">
      <c r="A452" s="304">
        <v>447</v>
      </c>
      <c r="B452" s="342" t="s">
        <v>8180</v>
      </c>
      <c r="C452" s="343" t="s">
        <v>8239</v>
      </c>
      <c r="D452" s="342">
        <v>8181044</v>
      </c>
      <c r="E452" s="343" t="s">
        <v>1644</v>
      </c>
      <c r="F452" s="342"/>
      <c r="G452" s="342"/>
      <c r="H452" s="342"/>
      <c r="I452" s="342"/>
      <c r="J452" s="342">
        <v>1</v>
      </c>
      <c r="K452" s="349" t="s">
        <v>9348</v>
      </c>
      <c r="L452" s="355" t="s">
        <v>9349</v>
      </c>
      <c r="M452" s="346">
        <v>38415</v>
      </c>
      <c r="N452" s="342"/>
      <c r="O452" s="342"/>
      <c r="P452" s="342">
        <v>1254</v>
      </c>
      <c r="Q452" s="342"/>
      <c r="R452" s="342"/>
      <c r="S452" s="342">
        <v>43</v>
      </c>
      <c r="T452" s="342"/>
      <c r="U452" s="342" t="s">
        <v>26</v>
      </c>
      <c r="V452" s="357" t="s">
        <v>35</v>
      </c>
      <c r="W452" s="347">
        <v>3</v>
      </c>
      <c r="X452" s="342">
        <v>2</v>
      </c>
      <c r="Y452" s="342">
        <v>1</v>
      </c>
      <c r="Z452" s="342"/>
      <c r="AA452" s="342"/>
      <c r="AB452" s="342"/>
      <c r="AC452" s="342"/>
      <c r="AD452" s="342">
        <f t="shared" si="7"/>
        <v>1095</v>
      </c>
      <c r="AE452" s="342" t="s">
        <v>8184</v>
      </c>
      <c r="AF452" s="342">
        <v>32</v>
      </c>
      <c r="AG452" s="342" t="s">
        <v>8184</v>
      </c>
      <c r="AH452" s="342">
        <v>0</v>
      </c>
      <c r="AI452" s="342" t="s">
        <v>8149</v>
      </c>
      <c r="AJ452" s="342">
        <v>0</v>
      </c>
      <c r="AK452" s="342" t="s">
        <v>8185</v>
      </c>
      <c r="AL452" s="342">
        <v>0</v>
      </c>
      <c r="AM452" s="342" t="s">
        <v>8186</v>
      </c>
      <c r="AN452" s="342">
        <v>0</v>
      </c>
      <c r="AO452" s="342" t="s">
        <v>8187</v>
      </c>
      <c r="AP452" s="342">
        <v>1095</v>
      </c>
      <c r="AQ452" s="347">
        <v>19</v>
      </c>
      <c r="AR452" s="342">
        <v>11</v>
      </c>
      <c r="AS452" s="350"/>
    </row>
    <row r="453" spans="1:45" ht="13.5" customHeight="1">
      <c r="A453" s="304">
        <v>448</v>
      </c>
      <c r="B453" s="342" t="s">
        <v>8180</v>
      </c>
      <c r="C453" s="343" t="s">
        <v>8239</v>
      </c>
      <c r="D453" s="342">
        <v>8140229</v>
      </c>
      <c r="E453" s="343" t="s">
        <v>1646</v>
      </c>
      <c r="F453" s="342" t="s">
        <v>9350</v>
      </c>
      <c r="G453" s="342" t="s">
        <v>8196</v>
      </c>
      <c r="H453" s="342"/>
      <c r="I453" s="342"/>
      <c r="J453" s="342">
        <v>1</v>
      </c>
      <c r="K453" s="349" t="s">
        <v>9351</v>
      </c>
      <c r="L453" s="345" t="s">
        <v>9352</v>
      </c>
      <c r="M453" s="346">
        <v>38056</v>
      </c>
      <c r="N453" s="351">
        <v>45812.353888877318</v>
      </c>
      <c r="O453" s="351"/>
      <c r="P453" s="342">
        <v>856</v>
      </c>
      <c r="Q453" s="342"/>
      <c r="R453" s="342"/>
      <c r="S453" s="342">
        <v>34</v>
      </c>
      <c r="T453" s="342"/>
      <c r="U453" s="342" t="s">
        <v>26</v>
      </c>
      <c r="V453" s="342" t="s">
        <v>35</v>
      </c>
      <c r="W453" s="347">
        <v>3</v>
      </c>
      <c r="X453" s="342">
        <v>2</v>
      </c>
      <c r="Y453" s="342">
        <v>1</v>
      </c>
      <c r="Z453" s="342"/>
      <c r="AA453" s="342"/>
      <c r="AB453" s="342"/>
      <c r="AC453" s="342"/>
      <c r="AD453" s="342">
        <f t="shared" si="7"/>
        <v>609</v>
      </c>
      <c r="AE453" s="342" t="s">
        <v>8184</v>
      </c>
      <c r="AF453" s="342">
        <v>141</v>
      </c>
      <c r="AG453" s="342" t="s">
        <v>8184</v>
      </c>
      <c r="AH453" s="342">
        <v>0</v>
      </c>
      <c r="AI453" s="342" t="s">
        <v>8149</v>
      </c>
      <c r="AJ453" s="342">
        <v>384</v>
      </c>
      <c r="AK453" s="342" t="s">
        <v>8185</v>
      </c>
      <c r="AL453" s="342">
        <v>0</v>
      </c>
      <c r="AM453" s="342" t="s">
        <v>8186</v>
      </c>
      <c r="AN453" s="342">
        <v>0</v>
      </c>
      <c r="AO453" s="342" t="s">
        <v>8187</v>
      </c>
      <c r="AP453" s="342">
        <v>225</v>
      </c>
      <c r="AQ453" s="347">
        <v>14</v>
      </c>
      <c r="AR453" s="342">
        <v>53</v>
      </c>
      <c r="AS453" s="350"/>
    </row>
    <row r="454" spans="1:45" ht="13.5" customHeight="1">
      <c r="A454" s="304">
        <v>449</v>
      </c>
      <c r="B454" s="342" t="s">
        <v>8180</v>
      </c>
      <c r="C454" s="343" t="s">
        <v>8239</v>
      </c>
      <c r="D454" s="342">
        <v>8181004</v>
      </c>
      <c r="E454" s="343" t="s">
        <v>1648</v>
      </c>
      <c r="F454" s="342"/>
      <c r="G454" s="342"/>
      <c r="H454" s="342"/>
      <c r="I454" s="342"/>
      <c r="J454" s="342">
        <v>1</v>
      </c>
      <c r="K454" s="349" t="s">
        <v>9353</v>
      </c>
      <c r="L454" s="345" t="s">
        <v>9354</v>
      </c>
      <c r="M454" s="346">
        <v>33117</v>
      </c>
      <c r="N454" s="342"/>
      <c r="O454" s="342"/>
      <c r="P454" s="342">
        <v>273</v>
      </c>
      <c r="Q454" s="342"/>
      <c r="R454" s="342"/>
      <c r="S454" s="342">
        <v>21</v>
      </c>
      <c r="T454" s="342"/>
      <c r="U454" s="342" t="s">
        <v>26</v>
      </c>
      <c r="V454" s="357" t="s">
        <v>8316</v>
      </c>
      <c r="W454" s="347">
        <v>2</v>
      </c>
      <c r="X454" s="342">
        <v>2</v>
      </c>
      <c r="Y454" s="342">
        <v>1</v>
      </c>
      <c r="Z454" s="342"/>
      <c r="AA454" s="342"/>
      <c r="AB454" s="342"/>
      <c r="AC454" s="342"/>
      <c r="AD454" s="342">
        <f t="shared" ref="AD454:AD517" si="8">SUM(AH454:AP454)</f>
        <v>229</v>
      </c>
      <c r="AE454" s="342" t="s">
        <v>8184</v>
      </c>
      <c r="AF454" s="342">
        <v>101</v>
      </c>
      <c r="AG454" s="342" t="s">
        <v>8184</v>
      </c>
      <c r="AH454" s="342">
        <v>0</v>
      </c>
      <c r="AI454" s="342" t="s">
        <v>8149</v>
      </c>
      <c r="AJ454" s="342">
        <v>229</v>
      </c>
      <c r="AK454" s="342" t="s">
        <v>8185</v>
      </c>
      <c r="AL454" s="342">
        <v>0</v>
      </c>
      <c r="AM454" s="342" t="s">
        <v>8186</v>
      </c>
      <c r="AN454" s="342">
        <v>0</v>
      </c>
      <c r="AO454" s="342" t="s">
        <v>8187</v>
      </c>
      <c r="AP454" s="342">
        <v>0</v>
      </c>
      <c r="AQ454" s="347">
        <v>7</v>
      </c>
      <c r="AR454" s="342">
        <v>23</v>
      </c>
      <c r="AS454" s="353"/>
    </row>
    <row r="455" spans="1:45" ht="13.5" customHeight="1">
      <c r="A455" s="304">
        <v>450</v>
      </c>
      <c r="B455" s="342" t="s">
        <v>8180</v>
      </c>
      <c r="C455" s="343" t="s">
        <v>8239</v>
      </c>
      <c r="D455" s="342">
        <v>8181045</v>
      </c>
      <c r="E455" s="343" t="s">
        <v>1650</v>
      </c>
      <c r="F455" s="342" t="s">
        <v>9355</v>
      </c>
      <c r="G455" s="342" t="s">
        <v>8196</v>
      </c>
      <c r="H455" s="342"/>
      <c r="I455" s="342"/>
      <c r="J455" s="342">
        <v>1</v>
      </c>
      <c r="K455" s="349" t="s">
        <v>9356</v>
      </c>
      <c r="L455" s="345" t="s">
        <v>9357</v>
      </c>
      <c r="M455" s="346">
        <v>17307</v>
      </c>
      <c r="N455" s="351">
        <v>45810.644992349538</v>
      </c>
      <c r="O455" s="351"/>
      <c r="P455" s="342">
        <v>732</v>
      </c>
      <c r="Q455" s="342"/>
      <c r="R455" s="342"/>
      <c r="S455" s="342">
        <v>28</v>
      </c>
      <c r="T455" s="342"/>
      <c r="U455" s="342" t="s">
        <v>26</v>
      </c>
      <c r="V455" s="357" t="s">
        <v>35</v>
      </c>
      <c r="W455" s="347">
        <v>3</v>
      </c>
      <c r="X455" s="342">
        <v>2</v>
      </c>
      <c r="Y455" s="342">
        <v>1</v>
      </c>
      <c r="Z455" s="342"/>
      <c r="AA455" s="342"/>
      <c r="AB455" s="342"/>
      <c r="AC455" s="342"/>
      <c r="AD455" s="342">
        <f t="shared" si="8"/>
        <v>791</v>
      </c>
      <c r="AE455" s="342" t="s">
        <v>8184</v>
      </c>
      <c r="AF455" s="342">
        <v>30</v>
      </c>
      <c r="AG455" s="342" t="s">
        <v>8184</v>
      </c>
      <c r="AH455" s="342">
        <v>0</v>
      </c>
      <c r="AI455" s="342" t="s">
        <v>8149</v>
      </c>
      <c r="AJ455" s="342">
        <v>319</v>
      </c>
      <c r="AK455" s="342" t="s">
        <v>8185</v>
      </c>
      <c r="AL455" s="342">
        <v>0</v>
      </c>
      <c r="AM455" s="342" t="s">
        <v>8186</v>
      </c>
      <c r="AN455" s="342">
        <v>206</v>
      </c>
      <c r="AO455" s="342" t="s">
        <v>8187</v>
      </c>
      <c r="AP455" s="342">
        <v>266</v>
      </c>
      <c r="AQ455" s="347">
        <v>37</v>
      </c>
      <c r="AR455" s="342">
        <v>15</v>
      </c>
      <c r="AS455" s="350"/>
    </row>
    <row r="456" spans="1:45" ht="13.5" customHeight="1">
      <c r="A456" s="304">
        <v>451</v>
      </c>
      <c r="B456" s="342" t="s">
        <v>8180</v>
      </c>
      <c r="C456" s="343" t="s">
        <v>8239</v>
      </c>
      <c r="D456" s="342">
        <v>8181011</v>
      </c>
      <c r="E456" s="343" t="s">
        <v>1652</v>
      </c>
      <c r="F456" s="342" t="s">
        <v>9358</v>
      </c>
      <c r="G456" s="342" t="s">
        <v>8196</v>
      </c>
      <c r="H456" s="342"/>
      <c r="I456" s="342"/>
      <c r="J456" s="342">
        <v>1</v>
      </c>
      <c r="K456" s="349" t="s">
        <v>9359</v>
      </c>
      <c r="L456" s="345" t="s">
        <v>9360</v>
      </c>
      <c r="M456" s="346">
        <v>20201</v>
      </c>
      <c r="N456" s="351">
        <v>45812.355942523151</v>
      </c>
      <c r="O456" s="351"/>
      <c r="P456" s="342">
        <v>715</v>
      </c>
      <c r="Q456" s="342"/>
      <c r="R456" s="342"/>
      <c r="S456" s="342">
        <v>31</v>
      </c>
      <c r="T456" s="342"/>
      <c r="U456" s="357" t="s">
        <v>8332</v>
      </c>
      <c r="V456" s="342" t="s">
        <v>35</v>
      </c>
      <c r="W456" s="347">
        <v>3</v>
      </c>
      <c r="X456" s="342">
        <v>2</v>
      </c>
      <c r="Y456" s="342">
        <v>1</v>
      </c>
      <c r="Z456" s="342"/>
      <c r="AA456" s="342"/>
      <c r="AB456" s="342"/>
      <c r="AC456" s="342"/>
      <c r="AD456" s="342">
        <f t="shared" si="8"/>
        <v>425</v>
      </c>
      <c r="AE456" s="342" t="s">
        <v>8184</v>
      </c>
      <c r="AF456" s="342">
        <v>30</v>
      </c>
      <c r="AG456" s="342" t="s">
        <v>8184</v>
      </c>
      <c r="AH456" s="342">
        <v>0</v>
      </c>
      <c r="AI456" s="342" t="s">
        <v>8149</v>
      </c>
      <c r="AJ456" s="342">
        <v>425</v>
      </c>
      <c r="AK456" s="342" t="s">
        <v>8185</v>
      </c>
      <c r="AL456" s="342">
        <v>0</v>
      </c>
      <c r="AM456" s="342" t="s">
        <v>8186</v>
      </c>
      <c r="AN456" s="342">
        <v>0</v>
      </c>
      <c r="AO456" s="342" t="s">
        <v>8187</v>
      </c>
      <c r="AP456" s="342">
        <v>0</v>
      </c>
      <c r="AQ456" s="347">
        <v>0</v>
      </c>
      <c r="AR456" s="342">
        <v>31</v>
      </c>
      <c r="AS456" s="353"/>
    </row>
    <row r="457" spans="1:45" ht="13.5" customHeight="1">
      <c r="A457" s="304">
        <v>452</v>
      </c>
      <c r="B457" s="342" t="s">
        <v>8180</v>
      </c>
      <c r="C457" s="343" t="s">
        <v>8239</v>
      </c>
      <c r="D457" s="342">
        <v>8181046</v>
      </c>
      <c r="E457" s="343" t="s">
        <v>1654</v>
      </c>
      <c r="F457" s="342"/>
      <c r="G457" s="342"/>
      <c r="H457" s="342"/>
      <c r="I457" s="342"/>
      <c r="J457" s="342">
        <v>1</v>
      </c>
      <c r="K457" s="349" t="s">
        <v>9361</v>
      </c>
      <c r="L457" s="345" t="s">
        <v>9362</v>
      </c>
      <c r="M457" s="346">
        <v>3091</v>
      </c>
      <c r="N457" s="342"/>
      <c r="O457" s="342"/>
      <c r="P457" s="342">
        <v>272</v>
      </c>
      <c r="Q457" s="342"/>
      <c r="R457" s="342"/>
      <c r="S457" s="342">
        <v>15</v>
      </c>
      <c r="T457" s="342"/>
      <c r="U457" s="357" t="s">
        <v>8198</v>
      </c>
      <c r="V457" s="357" t="s">
        <v>8316</v>
      </c>
      <c r="W457" s="347">
        <v>2</v>
      </c>
      <c r="X457" s="342">
        <v>2</v>
      </c>
      <c r="Y457" s="342">
        <v>1</v>
      </c>
      <c r="Z457" s="342"/>
      <c r="AA457" s="342"/>
      <c r="AB457" s="342"/>
      <c r="AC457" s="342"/>
      <c r="AD457" s="342">
        <f t="shared" si="8"/>
        <v>327</v>
      </c>
      <c r="AE457" s="342" t="s">
        <v>8184</v>
      </c>
      <c r="AF457" s="342">
        <v>37</v>
      </c>
      <c r="AG457" s="342" t="s">
        <v>8184</v>
      </c>
      <c r="AH457" s="342">
        <v>0</v>
      </c>
      <c r="AI457" s="342" t="s">
        <v>8149</v>
      </c>
      <c r="AJ457" s="342">
        <v>327</v>
      </c>
      <c r="AK457" s="342" t="s">
        <v>8185</v>
      </c>
      <c r="AL457" s="342">
        <v>0</v>
      </c>
      <c r="AM457" s="342" t="s">
        <v>8186</v>
      </c>
      <c r="AN457" s="342">
        <v>0</v>
      </c>
      <c r="AO457" s="342" t="s">
        <v>8187</v>
      </c>
      <c r="AP457" s="342">
        <v>0</v>
      </c>
      <c r="AQ457" s="347">
        <v>0</v>
      </c>
      <c r="AR457" s="342">
        <v>4</v>
      </c>
      <c r="AS457" s="353"/>
    </row>
    <row r="458" spans="1:45" ht="13.5" customHeight="1">
      <c r="A458" s="304">
        <v>453</v>
      </c>
      <c r="B458" s="342" t="s">
        <v>8180</v>
      </c>
      <c r="C458" s="343" t="s">
        <v>8239</v>
      </c>
      <c r="D458" s="342">
        <v>8181042</v>
      </c>
      <c r="E458" s="343" t="s">
        <v>1656</v>
      </c>
      <c r="F458" s="342"/>
      <c r="G458" s="342"/>
      <c r="H458" s="342"/>
      <c r="I458" s="342"/>
      <c r="J458" s="342">
        <v>1</v>
      </c>
      <c r="K458" s="349" t="s">
        <v>9363</v>
      </c>
      <c r="L458" s="345" t="s">
        <v>9364</v>
      </c>
      <c r="M458" s="346">
        <v>18233</v>
      </c>
      <c r="N458" s="342"/>
      <c r="O458" s="342"/>
      <c r="P458" s="342">
        <v>75</v>
      </c>
      <c r="Q458" s="342"/>
      <c r="R458" s="342"/>
      <c r="S458" s="342">
        <v>7</v>
      </c>
      <c r="T458" s="342"/>
      <c r="U458" s="342" t="s">
        <v>2353</v>
      </c>
      <c r="V458" s="342" t="s">
        <v>7855</v>
      </c>
      <c r="W458" s="347">
        <v>2</v>
      </c>
      <c r="X458" s="342">
        <v>2</v>
      </c>
      <c r="Y458" s="342">
        <v>1</v>
      </c>
      <c r="Z458" s="342"/>
      <c r="AA458" s="342"/>
      <c r="AB458" s="342"/>
      <c r="AC458" s="342"/>
      <c r="AD458" s="342">
        <f t="shared" si="8"/>
        <v>60</v>
      </c>
      <c r="AE458" s="342" t="s">
        <v>8184</v>
      </c>
      <c r="AF458" s="342">
        <v>5</v>
      </c>
      <c r="AG458" s="342" t="s">
        <v>8184</v>
      </c>
      <c r="AH458" s="342">
        <v>0</v>
      </c>
      <c r="AI458" s="342" t="s">
        <v>8149</v>
      </c>
      <c r="AJ458" s="342">
        <v>60</v>
      </c>
      <c r="AK458" s="342" t="s">
        <v>8185</v>
      </c>
      <c r="AL458" s="342">
        <v>0</v>
      </c>
      <c r="AM458" s="342" t="s">
        <v>8186</v>
      </c>
      <c r="AN458" s="342">
        <v>0</v>
      </c>
      <c r="AO458" s="342" t="s">
        <v>8187</v>
      </c>
      <c r="AP458" s="342">
        <v>0</v>
      </c>
      <c r="AQ458" s="347">
        <v>25</v>
      </c>
      <c r="AR458" s="342">
        <v>15</v>
      </c>
      <c r="AS458" s="350"/>
    </row>
    <row r="459" spans="1:45" ht="13.5" customHeight="1">
      <c r="A459" s="304">
        <v>454</v>
      </c>
      <c r="B459" s="342" t="s">
        <v>8180</v>
      </c>
      <c r="C459" s="343" t="s">
        <v>8239</v>
      </c>
      <c r="D459" s="342">
        <v>8181047</v>
      </c>
      <c r="E459" s="343" t="s">
        <v>1658</v>
      </c>
      <c r="F459" s="342" t="s">
        <v>9365</v>
      </c>
      <c r="G459" s="342" t="s">
        <v>8196</v>
      </c>
      <c r="H459" s="342"/>
      <c r="I459" s="342"/>
      <c r="J459" s="342">
        <v>1</v>
      </c>
      <c r="K459" s="349" t="s">
        <v>9366</v>
      </c>
      <c r="L459" s="345" t="s">
        <v>9367</v>
      </c>
      <c r="M459" s="346">
        <v>39508</v>
      </c>
      <c r="N459" s="351">
        <v>45810.671527037033</v>
      </c>
      <c r="O459" s="351"/>
      <c r="P459" s="342">
        <v>1048</v>
      </c>
      <c r="Q459" s="342"/>
      <c r="R459" s="342"/>
      <c r="S459" s="342">
        <v>45</v>
      </c>
      <c r="T459" s="342"/>
      <c r="U459" s="357" t="s">
        <v>8203</v>
      </c>
      <c r="V459" s="357" t="s">
        <v>8319</v>
      </c>
      <c r="W459" s="347">
        <v>3</v>
      </c>
      <c r="X459" s="342">
        <v>2</v>
      </c>
      <c r="Y459" s="342">
        <v>1</v>
      </c>
      <c r="Z459" s="342"/>
      <c r="AA459" s="342"/>
      <c r="AB459" s="342"/>
      <c r="AC459" s="342"/>
      <c r="AD459" s="342">
        <f t="shared" si="8"/>
        <v>459</v>
      </c>
      <c r="AE459" s="342" t="s">
        <v>8184</v>
      </c>
      <c r="AF459" s="342">
        <v>107</v>
      </c>
      <c r="AG459" s="342" t="s">
        <v>8184</v>
      </c>
      <c r="AH459" s="342">
        <v>0</v>
      </c>
      <c r="AI459" s="342" t="s">
        <v>8149</v>
      </c>
      <c r="AJ459" s="342">
        <v>459</v>
      </c>
      <c r="AK459" s="342" t="s">
        <v>8185</v>
      </c>
      <c r="AL459" s="342">
        <v>0</v>
      </c>
      <c r="AM459" s="342" t="s">
        <v>8186</v>
      </c>
      <c r="AN459" s="342">
        <v>0</v>
      </c>
      <c r="AO459" s="342" t="s">
        <v>8187</v>
      </c>
      <c r="AP459" s="342">
        <v>0</v>
      </c>
      <c r="AQ459" s="347">
        <v>2</v>
      </c>
      <c r="AR459" s="342">
        <v>2</v>
      </c>
      <c r="AS459" s="350"/>
    </row>
    <row r="460" spans="1:45" ht="13.5" customHeight="1">
      <c r="A460" s="304">
        <v>455</v>
      </c>
      <c r="B460" s="342" t="s">
        <v>8180</v>
      </c>
      <c r="C460" s="343" t="s">
        <v>8239</v>
      </c>
      <c r="D460" s="342">
        <v>8181102</v>
      </c>
      <c r="E460" s="343" t="s">
        <v>1664</v>
      </c>
      <c r="F460" s="342" t="s">
        <v>9398</v>
      </c>
      <c r="G460" s="342" t="s">
        <v>8196</v>
      </c>
      <c r="H460" s="342"/>
      <c r="I460" s="342"/>
      <c r="J460" s="342">
        <v>1</v>
      </c>
      <c r="K460" s="349" t="s">
        <v>9399</v>
      </c>
      <c r="L460" s="345" t="s">
        <v>9400</v>
      </c>
      <c r="M460" s="346">
        <v>35855</v>
      </c>
      <c r="N460" s="351">
        <v>45812.365679050927</v>
      </c>
      <c r="O460" s="351"/>
      <c r="P460" s="342">
        <v>337</v>
      </c>
      <c r="Q460" s="342"/>
      <c r="R460" s="342"/>
      <c r="S460" s="342">
        <v>18</v>
      </c>
      <c r="T460" s="342"/>
      <c r="U460" s="342" t="s">
        <v>2353</v>
      </c>
      <c r="V460" s="357" t="s">
        <v>35</v>
      </c>
      <c r="W460" s="347">
        <v>3</v>
      </c>
      <c r="X460" s="342">
        <v>2</v>
      </c>
      <c r="Y460" s="342">
        <v>1</v>
      </c>
      <c r="Z460" s="342"/>
      <c r="AA460" s="342"/>
      <c r="AB460" s="342"/>
      <c r="AC460" s="342"/>
      <c r="AD460" s="342">
        <f t="shared" si="8"/>
        <v>326</v>
      </c>
      <c r="AE460" s="342" t="s">
        <v>8184</v>
      </c>
      <c r="AF460" s="342">
        <v>30</v>
      </c>
      <c r="AG460" s="342" t="s">
        <v>8184</v>
      </c>
      <c r="AH460" s="342">
        <v>0</v>
      </c>
      <c r="AI460" s="342" t="s">
        <v>8149</v>
      </c>
      <c r="AJ460" s="342">
        <v>301</v>
      </c>
      <c r="AK460" s="342" t="s">
        <v>8185</v>
      </c>
      <c r="AL460" s="342">
        <v>0</v>
      </c>
      <c r="AM460" s="342" t="s">
        <v>8186</v>
      </c>
      <c r="AN460" s="342">
        <v>25</v>
      </c>
      <c r="AO460" s="342" t="s">
        <v>8187</v>
      </c>
      <c r="AP460" s="342">
        <v>0</v>
      </c>
      <c r="AQ460" s="347">
        <v>57</v>
      </c>
      <c r="AR460" s="342">
        <v>18</v>
      </c>
      <c r="AS460" s="353"/>
    </row>
    <row r="461" spans="1:45" ht="13.5" customHeight="1">
      <c r="A461" s="304">
        <v>456</v>
      </c>
      <c r="B461" s="342" t="s">
        <v>8180</v>
      </c>
      <c r="C461" s="343" t="s">
        <v>8239</v>
      </c>
      <c r="D461" s="342">
        <v>8222050</v>
      </c>
      <c r="E461" s="343" t="s">
        <v>1666</v>
      </c>
      <c r="F461" s="342" t="s">
        <v>9443</v>
      </c>
      <c r="G461" s="342" t="s">
        <v>8196</v>
      </c>
      <c r="H461" s="342"/>
      <c r="I461" s="342"/>
      <c r="J461" s="342">
        <v>1</v>
      </c>
      <c r="K461" s="349" t="s">
        <v>9444</v>
      </c>
      <c r="L461" s="345" t="s">
        <v>9445</v>
      </c>
      <c r="M461" s="346">
        <v>14778</v>
      </c>
      <c r="N461" s="351">
        <v>45810.68113287037</v>
      </c>
      <c r="O461" s="351"/>
      <c r="P461" s="342">
        <v>1186</v>
      </c>
      <c r="Q461" s="342"/>
      <c r="R461" s="342"/>
      <c r="S461" s="342">
        <v>53</v>
      </c>
      <c r="T461" s="342"/>
      <c r="U461" s="357" t="s">
        <v>8203</v>
      </c>
      <c r="V461" s="357" t="s">
        <v>8319</v>
      </c>
      <c r="W461" s="347">
        <v>3</v>
      </c>
      <c r="X461" s="342">
        <v>0</v>
      </c>
      <c r="Y461" s="342">
        <v>1</v>
      </c>
      <c r="Z461" s="342"/>
      <c r="AA461" s="342"/>
      <c r="AB461" s="342"/>
      <c r="AC461" s="342"/>
      <c r="AD461" s="342">
        <f t="shared" si="8"/>
        <v>948</v>
      </c>
      <c r="AE461" s="342" t="s">
        <v>8184</v>
      </c>
      <c r="AF461" s="342">
        <v>59</v>
      </c>
      <c r="AG461" s="342" t="s">
        <v>8184</v>
      </c>
      <c r="AH461" s="342">
        <v>0</v>
      </c>
      <c r="AI461" s="342" t="s">
        <v>8149</v>
      </c>
      <c r="AJ461" s="342">
        <v>541</v>
      </c>
      <c r="AK461" s="342" t="s">
        <v>8185</v>
      </c>
      <c r="AL461" s="342">
        <v>407</v>
      </c>
      <c r="AM461" s="342" t="s">
        <v>8186</v>
      </c>
      <c r="AN461" s="342">
        <v>0</v>
      </c>
      <c r="AO461" s="342" t="s">
        <v>8187</v>
      </c>
      <c r="AP461" s="342">
        <v>0</v>
      </c>
      <c r="AQ461" s="347">
        <v>6</v>
      </c>
      <c r="AR461" s="342">
        <v>7</v>
      </c>
      <c r="AS461" s="353"/>
    </row>
    <row r="462" spans="1:45" ht="13.5" customHeight="1">
      <c r="A462" s="304">
        <v>457</v>
      </c>
      <c r="B462" s="342" t="s">
        <v>8180</v>
      </c>
      <c r="C462" s="343" t="s">
        <v>8239</v>
      </c>
      <c r="D462" s="342">
        <v>8231015</v>
      </c>
      <c r="E462" s="343" t="s">
        <v>1668</v>
      </c>
      <c r="F462" s="342"/>
      <c r="G462" s="342"/>
      <c r="H462" s="342"/>
      <c r="I462" s="342"/>
      <c r="J462" s="342">
        <v>1</v>
      </c>
      <c r="K462" s="349" t="s">
        <v>9471</v>
      </c>
      <c r="L462" s="345" t="s">
        <v>9472</v>
      </c>
      <c r="M462" s="346">
        <v>25949</v>
      </c>
      <c r="N462" s="342"/>
      <c r="O462" s="342"/>
      <c r="P462" s="342">
        <v>676</v>
      </c>
      <c r="Q462" s="342"/>
      <c r="R462" s="342"/>
      <c r="S462" s="342">
        <v>28</v>
      </c>
      <c r="T462" s="342"/>
      <c r="U462" s="357" t="s">
        <v>8203</v>
      </c>
      <c r="V462" s="357" t="s">
        <v>35</v>
      </c>
      <c r="W462" s="347">
        <v>3</v>
      </c>
      <c r="X462" s="342">
        <v>2</v>
      </c>
      <c r="Y462" s="342">
        <v>1</v>
      </c>
      <c r="Z462" s="342"/>
      <c r="AA462" s="342"/>
      <c r="AB462" s="342"/>
      <c r="AC462" s="342"/>
      <c r="AD462" s="342">
        <f t="shared" si="8"/>
        <v>374</v>
      </c>
      <c r="AE462" s="342" t="s">
        <v>8184</v>
      </c>
      <c r="AF462" s="342">
        <v>43</v>
      </c>
      <c r="AG462" s="342" t="s">
        <v>8184</v>
      </c>
      <c r="AH462" s="342">
        <v>0</v>
      </c>
      <c r="AI462" s="342" t="s">
        <v>8149</v>
      </c>
      <c r="AJ462" s="342">
        <v>320</v>
      </c>
      <c r="AK462" s="342" t="s">
        <v>8185</v>
      </c>
      <c r="AL462" s="342">
        <v>0</v>
      </c>
      <c r="AM462" s="342" t="s">
        <v>8186</v>
      </c>
      <c r="AN462" s="342">
        <v>0</v>
      </c>
      <c r="AO462" s="342" t="s">
        <v>8187</v>
      </c>
      <c r="AP462" s="342">
        <v>54</v>
      </c>
      <c r="AQ462" s="347">
        <v>4</v>
      </c>
      <c r="AR462" s="342">
        <v>3</v>
      </c>
      <c r="AS462" s="353"/>
    </row>
    <row r="463" spans="1:45" ht="13.5" customHeight="1">
      <c r="A463" s="304">
        <v>458</v>
      </c>
      <c r="B463" s="342" t="s">
        <v>8180</v>
      </c>
      <c r="C463" s="343" t="s">
        <v>8239</v>
      </c>
      <c r="D463" s="342">
        <v>8231034</v>
      </c>
      <c r="E463" s="343" t="s">
        <v>1670</v>
      </c>
      <c r="F463" s="342" t="s">
        <v>9473</v>
      </c>
      <c r="G463" s="342" t="s">
        <v>8196</v>
      </c>
      <c r="H463" s="342"/>
      <c r="I463" s="342"/>
      <c r="J463" s="342">
        <v>1</v>
      </c>
      <c r="K463" s="349" t="s">
        <v>9474</v>
      </c>
      <c r="L463" s="345" t="s">
        <v>9475</v>
      </c>
      <c r="M463" s="346">
        <v>9982</v>
      </c>
      <c r="N463" s="351">
        <v>45813.453160069446</v>
      </c>
      <c r="O463" s="351"/>
      <c r="P463" s="342">
        <v>71</v>
      </c>
      <c r="Q463" s="342"/>
      <c r="R463" s="342"/>
      <c r="S463" s="342">
        <v>6</v>
      </c>
      <c r="T463" s="342"/>
      <c r="U463" s="357" t="s">
        <v>8198</v>
      </c>
      <c r="V463" s="357" t="s">
        <v>8316</v>
      </c>
      <c r="W463" s="347">
        <v>2</v>
      </c>
      <c r="X463" s="342">
        <v>2</v>
      </c>
      <c r="Y463" s="342">
        <v>1</v>
      </c>
      <c r="Z463" s="342"/>
      <c r="AA463" s="342"/>
      <c r="AB463" s="342"/>
      <c r="AC463" s="342"/>
      <c r="AD463" s="342">
        <f t="shared" si="8"/>
        <v>81</v>
      </c>
      <c r="AE463" s="342" t="s">
        <v>8184</v>
      </c>
      <c r="AF463" s="342">
        <v>16</v>
      </c>
      <c r="AG463" s="342" t="s">
        <v>8184</v>
      </c>
      <c r="AH463" s="342">
        <v>0</v>
      </c>
      <c r="AI463" s="342" t="s">
        <v>8149</v>
      </c>
      <c r="AJ463" s="342">
        <v>81</v>
      </c>
      <c r="AK463" s="342" t="s">
        <v>8185</v>
      </c>
      <c r="AL463" s="342">
        <v>0</v>
      </c>
      <c r="AM463" s="342" t="s">
        <v>8186</v>
      </c>
      <c r="AN463" s="342">
        <v>0</v>
      </c>
      <c r="AO463" s="342" t="s">
        <v>8187</v>
      </c>
      <c r="AP463" s="342">
        <v>0</v>
      </c>
      <c r="AQ463" s="347">
        <v>6</v>
      </c>
      <c r="AR463" s="342">
        <v>4</v>
      </c>
      <c r="AS463" s="350"/>
    </row>
    <row r="464" spans="1:45" ht="13.5" customHeight="1">
      <c r="A464" s="304">
        <v>459</v>
      </c>
      <c r="B464" s="342" t="s">
        <v>8180</v>
      </c>
      <c r="C464" s="343" t="s">
        <v>8239</v>
      </c>
      <c r="D464" s="342">
        <v>8231016</v>
      </c>
      <c r="E464" s="343" t="s">
        <v>1672</v>
      </c>
      <c r="F464" s="342"/>
      <c r="G464" s="342"/>
      <c r="H464" s="342"/>
      <c r="I464" s="342"/>
      <c r="J464" s="342">
        <v>1</v>
      </c>
      <c r="K464" s="349" t="s">
        <v>9487</v>
      </c>
      <c r="L464" s="355" t="s">
        <v>9488</v>
      </c>
      <c r="M464" s="346">
        <v>44986</v>
      </c>
      <c r="N464" s="342"/>
      <c r="O464" s="342"/>
      <c r="P464" s="342">
        <v>1319</v>
      </c>
      <c r="Q464" s="342"/>
      <c r="R464" s="342"/>
      <c r="S464" s="342">
        <v>42</v>
      </c>
      <c r="T464" s="342"/>
      <c r="U464" s="357" t="s">
        <v>8203</v>
      </c>
      <c r="V464" s="357" t="s">
        <v>35</v>
      </c>
      <c r="W464" s="347">
        <v>2</v>
      </c>
      <c r="X464" s="342">
        <v>2</v>
      </c>
      <c r="Y464" s="342">
        <v>1</v>
      </c>
      <c r="Z464" s="342"/>
      <c r="AA464" s="342"/>
      <c r="AB464" s="342"/>
      <c r="AC464" s="342"/>
      <c r="AD464" s="342">
        <f t="shared" si="8"/>
        <v>520</v>
      </c>
      <c r="AE464" s="342" t="s">
        <v>8184</v>
      </c>
      <c r="AF464" s="342">
        <v>79</v>
      </c>
      <c r="AG464" s="342" t="s">
        <v>8184</v>
      </c>
      <c r="AH464" s="342">
        <v>0</v>
      </c>
      <c r="AI464" s="342" t="s">
        <v>8149</v>
      </c>
      <c r="AJ464" s="342">
        <v>110</v>
      </c>
      <c r="AK464" s="342" t="s">
        <v>8185</v>
      </c>
      <c r="AL464" s="342">
        <v>15</v>
      </c>
      <c r="AM464" s="342" t="s">
        <v>8186</v>
      </c>
      <c r="AN464" s="342">
        <v>0</v>
      </c>
      <c r="AO464" s="342" t="s">
        <v>8187</v>
      </c>
      <c r="AP464" s="342">
        <v>395</v>
      </c>
      <c r="AQ464" s="347">
        <v>6</v>
      </c>
      <c r="AR464" s="342">
        <v>5</v>
      </c>
      <c r="AS464" s="353"/>
    </row>
    <row r="465" spans="1:45" ht="13.5" customHeight="1">
      <c r="A465" s="304">
        <v>460</v>
      </c>
      <c r="B465" s="342" t="s">
        <v>8180</v>
      </c>
      <c r="C465" s="343" t="s">
        <v>8239</v>
      </c>
      <c r="D465" s="342">
        <v>8140063</v>
      </c>
      <c r="E465" s="343" t="s">
        <v>1674</v>
      </c>
      <c r="F465" s="342"/>
      <c r="G465" s="342"/>
      <c r="H465" s="342"/>
      <c r="I465" s="342"/>
      <c r="J465" s="342">
        <v>1</v>
      </c>
      <c r="K465" s="349" t="s">
        <v>9501</v>
      </c>
      <c r="L465" s="345" t="s">
        <v>9502</v>
      </c>
      <c r="M465" s="346">
        <v>26003</v>
      </c>
      <c r="N465" s="342"/>
      <c r="O465" s="342"/>
      <c r="P465" s="342">
        <v>84</v>
      </c>
      <c r="Q465" s="342"/>
      <c r="R465" s="342"/>
      <c r="S465" s="342">
        <v>6</v>
      </c>
      <c r="T465" s="342"/>
      <c r="U465" s="342" t="s">
        <v>2353</v>
      </c>
      <c r="V465" s="342" t="s">
        <v>7855</v>
      </c>
      <c r="W465" s="347">
        <v>2</v>
      </c>
      <c r="X465" s="342">
        <v>2</v>
      </c>
      <c r="Y465" s="342">
        <v>1</v>
      </c>
      <c r="Z465" s="342"/>
      <c r="AA465" s="342"/>
      <c r="AB465" s="342"/>
      <c r="AC465" s="342"/>
      <c r="AD465" s="342">
        <f t="shared" si="8"/>
        <v>82</v>
      </c>
      <c r="AE465" s="342" t="s">
        <v>8184</v>
      </c>
      <c r="AF465" s="342">
        <v>30</v>
      </c>
      <c r="AG465" s="342" t="s">
        <v>8184</v>
      </c>
      <c r="AH465" s="342">
        <v>0</v>
      </c>
      <c r="AI465" s="342" t="s">
        <v>8149</v>
      </c>
      <c r="AJ465" s="342">
        <v>82</v>
      </c>
      <c r="AK465" s="342" t="s">
        <v>8185</v>
      </c>
      <c r="AL465" s="342">
        <v>0</v>
      </c>
      <c r="AM465" s="342" t="s">
        <v>8186</v>
      </c>
      <c r="AN465" s="342">
        <v>0</v>
      </c>
      <c r="AO465" s="342" t="s">
        <v>8187</v>
      </c>
      <c r="AP465" s="342">
        <v>0</v>
      </c>
      <c r="AQ465" s="347">
        <v>2</v>
      </c>
      <c r="AR465" s="342">
        <v>14</v>
      </c>
      <c r="AS465" s="353"/>
    </row>
    <row r="466" spans="1:45" ht="13.5" customHeight="1">
      <c r="A466" s="304">
        <v>461</v>
      </c>
      <c r="B466" s="342" t="s">
        <v>8180</v>
      </c>
      <c r="C466" s="343" t="s">
        <v>8239</v>
      </c>
      <c r="D466" s="342">
        <v>8222012</v>
      </c>
      <c r="E466" s="343" t="s">
        <v>1676</v>
      </c>
      <c r="F466" s="342" t="s">
        <v>9503</v>
      </c>
      <c r="G466" s="342" t="s">
        <v>8196</v>
      </c>
      <c r="H466" s="342"/>
      <c r="I466" s="342"/>
      <c r="J466" s="342">
        <v>1</v>
      </c>
      <c r="K466" s="349" t="s">
        <v>9504</v>
      </c>
      <c r="L466" s="345" t="s">
        <v>9505</v>
      </c>
      <c r="M466" s="346">
        <v>11105</v>
      </c>
      <c r="N466" s="351">
        <v>45813.453216759255</v>
      </c>
      <c r="O466" s="351"/>
      <c r="P466" s="342">
        <v>77</v>
      </c>
      <c r="Q466" s="342"/>
      <c r="R466" s="342"/>
      <c r="S466" s="342">
        <v>7</v>
      </c>
      <c r="T466" s="342"/>
      <c r="U466" s="342" t="s">
        <v>2353</v>
      </c>
      <c r="V466" s="342" t="s">
        <v>7855</v>
      </c>
      <c r="W466" s="347">
        <v>2</v>
      </c>
      <c r="X466" s="342">
        <v>2</v>
      </c>
      <c r="Y466" s="342">
        <v>1</v>
      </c>
      <c r="Z466" s="342"/>
      <c r="AA466" s="342"/>
      <c r="AB466" s="342"/>
      <c r="AC466" s="342"/>
      <c r="AD466" s="342">
        <f t="shared" si="8"/>
        <v>65</v>
      </c>
      <c r="AE466" s="342" t="s">
        <v>8184</v>
      </c>
      <c r="AF466" s="342">
        <v>24</v>
      </c>
      <c r="AG466" s="342" t="s">
        <v>8184</v>
      </c>
      <c r="AH466" s="342">
        <v>0</v>
      </c>
      <c r="AI466" s="342" t="s">
        <v>8149</v>
      </c>
      <c r="AJ466" s="342">
        <v>65</v>
      </c>
      <c r="AK466" s="342" t="s">
        <v>8185</v>
      </c>
      <c r="AL466" s="342">
        <v>0</v>
      </c>
      <c r="AM466" s="342" t="s">
        <v>8186</v>
      </c>
      <c r="AN466" s="342">
        <v>0</v>
      </c>
      <c r="AO466" s="342" t="s">
        <v>8187</v>
      </c>
      <c r="AP466" s="342">
        <v>0</v>
      </c>
      <c r="AQ466" s="347">
        <v>2</v>
      </c>
      <c r="AR466" s="342">
        <v>22</v>
      </c>
      <c r="AS466" s="350"/>
    </row>
    <row r="467" spans="1:45" ht="13.5" customHeight="1">
      <c r="A467" s="304">
        <v>462</v>
      </c>
      <c r="B467" s="342" t="s">
        <v>8180</v>
      </c>
      <c r="C467" s="343" t="s">
        <v>8239</v>
      </c>
      <c r="D467" s="342">
        <v>8222051</v>
      </c>
      <c r="E467" s="343" t="s">
        <v>1678</v>
      </c>
      <c r="F467" s="342" t="s">
        <v>9888</v>
      </c>
      <c r="G467" s="342" t="s">
        <v>8196</v>
      </c>
      <c r="H467" s="342"/>
      <c r="I467" s="342"/>
      <c r="J467" s="342">
        <v>1</v>
      </c>
      <c r="K467" s="349" t="s">
        <v>9889</v>
      </c>
      <c r="L467" s="350" t="s">
        <v>9890</v>
      </c>
      <c r="M467" s="346">
        <v>43709</v>
      </c>
      <c r="N467" s="351">
        <v>45819.490912222223</v>
      </c>
      <c r="O467" s="351"/>
      <c r="P467" s="342">
        <v>25</v>
      </c>
      <c r="Q467" s="342"/>
      <c r="R467" s="342"/>
      <c r="S467" s="342">
        <v>3</v>
      </c>
      <c r="T467" s="342"/>
      <c r="U467" s="357" t="s">
        <v>8198</v>
      </c>
      <c r="V467" s="342" t="s">
        <v>7855</v>
      </c>
      <c r="W467" s="347">
        <v>2</v>
      </c>
      <c r="X467" s="342">
        <v>2</v>
      </c>
      <c r="Y467" s="342">
        <v>1</v>
      </c>
      <c r="Z467" s="342"/>
      <c r="AA467" s="342"/>
      <c r="AB467" s="342"/>
      <c r="AC467" s="342"/>
      <c r="AD467" s="342">
        <f t="shared" si="8"/>
        <v>46</v>
      </c>
      <c r="AE467" s="342" t="s">
        <v>8184</v>
      </c>
      <c r="AF467" s="342">
        <v>25</v>
      </c>
      <c r="AG467" s="342" t="s">
        <v>8184</v>
      </c>
      <c r="AH467" s="342">
        <v>0</v>
      </c>
      <c r="AI467" s="342" t="s">
        <v>8149</v>
      </c>
      <c r="AJ467" s="342">
        <v>38</v>
      </c>
      <c r="AK467" s="342" t="s">
        <v>8185</v>
      </c>
      <c r="AL467" s="342">
        <v>0</v>
      </c>
      <c r="AM467" s="342" t="s">
        <v>8186</v>
      </c>
      <c r="AN467" s="342">
        <v>0</v>
      </c>
      <c r="AO467" s="342" t="s">
        <v>8187</v>
      </c>
      <c r="AP467" s="342">
        <v>8</v>
      </c>
      <c r="AQ467" s="347">
        <v>44</v>
      </c>
      <c r="AR467" s="342">
        <v>10</v>
      </c>
      <c r="AS467" s="350"/>
    </row>
    <row r="468" spans="1:45" ht="13.5" customHeight="1">
      <c r="A468" s="304">
        <v>463</v>
      </c>
      <c r="B468" s="342" t="s">
        <v>8180</v>
      </c>
      <c r="C468" s="343" t="s">
        <v>8239</v>
      </c>
      <c r="D468" s="342">
        <v>8231035</v>
      </c>
      <c r="E468" s="343" t="s">
        <v>1680</v>
      </c>
      <c r="F468" s="342" t="s">
        <v>9898</v>
      </c>
      <c r="G468" s="342" t="s">
        <v>8196</v>
      </c>
      <c r="H468" s="342"/>
      <c r="I468" s="342"/>
      <c r="J468" s="342">
        <v>1</v>
      </c>
      <c r="K468" s="349" t="s">
        <v>9899</v>
      </c>
      <c r="L468" s="355" t="s">
        <v>9900</v>
      </c>
      <c r="M468" s="346">
        <v>41513</v>
      </c>
      <c r="N468" s="351">
        <v>45817.498661412035</v>
      </c>
      <c r="O468" s="351"/>
      <c r="P468" s="342">
        <v>1100</v>
      </c>
      <c r="Q468" s="342"/>
      <c r="R468" s="342"/>
      <c r="S468" s="342">
        <v>36</v>
      </c>
      <c r="T468" s="342"/>
      <c r="U468" s="342" t="s">
        <v>26</v>
      </c>
      <c r="V468" s="342" t="s">
        <v>7855</v>
      </c>
      <c r="W468" s="347">
        <v>2</v>
      </c>
      <c r="X468" s="342">
        <v>0</v>
      </c>
      <c r="Y468" s="342">
        <v>1</v>
      </c>
      <c r="Z468" s="342"/>
      <c r="AA468" s="342"/>
      <c r="AB468" s="342"/>
      <c r="AC468" s="342"/>
      <c r="AD468" s="342">
        <f t="shared" si="8"/>
        <v>1103</v>
      </c>
      <c r="AE468" s="342" t="s">
        <v>8184</v>
      </c>
      <c r="AF468" s="342">
        <v>0</v>
      </c>
      <c r="AG468" s="342" t="s">
        <v>8184</v>
      </c>
      <c r="AH468" s="342">
        <v>0</v>
      </c>
      <c r="AI468" s="342" t="s">
        <v>8149</v>
      </c>
      <c r="AJ468" s="342">
        <v>1103</v>
      </c>
      <c r="AK468" s="342" t="s">
        <v>8185</v>
      </c>
      <c r="AL468" s="342">
        <v>0</v>
      </c>
      <c r="AM468" s="342" t="s">
        <v>8186</v>
      </c>
      <c r="AN468" s="342">
        <v>0</v>
      </c>
      <c r="AO468" s="342" t="s">
        <v>8187</v>
      </c>
      <c r="AP468" s="342">
        <v>0</v>
      </c>
      <c r="AQ468" s="347">
        <v>1</v>
      </c>
      <c r="AR468" s="342">
        <v>1</v>
      </c>
      <c r="AS468" s="353"/>
    </row>
    <row r="469" spans="1:45" ht="13.5" customHeight="1">
      <c r="A469" s="304">
        <v>464</v>
      </c>
      <c r="B469" s="342" t="s">
        <v>8180</v>
      </c>
      <c r="C469" s="343" t="s">
        <v>8239</v>
      </c>
      <c r="D469" s="342">
        <v>8271035</v>
      </c>
      <c r="E469" s="343" t="s">
        <v>1682</v>
      </c>
      <c r="F469" s="342" t="s">
        <v>9904</v>
      </c>
      <c r="G469" s="342" t="s">
        <v>8196</v>
      </c>
      <c r="H469" s="342"/>
      <c r="I469" s="342"/>
      <c r="J469" s="342">
        <v>1</v>
      </c>
      <c r="K469" s="349" t="s">
        <v>9905</v>
      </c>
      <c r="L469" s="355" t="s">
        <v>9906</v>
      </c>
      <c r="M469" s="346">
        <v>39511</v>
      </c>
      <c r="N469" s="351">
        <v>45812.610280520836</v>
      </c>
      <c r="O469" s="351"/>
      <c r="P469" s="342">
        <v>419</v>
      </c>
      <c r="Q469" s="342"/>
      <c r="R469" s="342"/>
      <c r="S469" s="342">
        <v>21</v>
      </c>
      <c r="T469" s="342"/>
      <c r="U469" s="342" t="s">
        <v>26</v>
      </c>
      <c r="V469" s="342" t="s">
        <v>7855</v>
      </c>
      <c r="W469" s="347">
        <v>2</v>
      </c>
      <c r="X469" s="342">
        <v>2</v>
      </c>
      <c r="Y469" s="342">
        <v>1</v>
      </c>
      <c r="Z469" s="342"/>
      <c r="AA469" s="342"/>
      <c r="AB469" s="342"/>
      <c r="AC469" s="342"/>
      <c r="AD469" s="342">
        <f t="shared" si="8"/>
        <v>108</v>
      </c>
      <c r="AE469" s="342" t="s">
        <v>8184</v>
      </c>
      <c r="AF469" s="342">
        <v>0</v>
      </c>
      <c r="AG469" s="342" t="s">
        <v>8184</v>
      </c>
      <c r="AH469" s="342">
        <v>0</v>
      </c>
      <c r="AI469" s="342" t="s">
        <v>8149</v>
      </c>
      <c r="AJ469" s="342">
        <v>0</v>
      </c>
      <c r="AK469" s="342" t="s">
        <v>8185</v>
      </c>
      <c r="AL469" s="342">
        <v>108</v>
      </c>
      <c r="AM469" s="342" t="s">
        <v>8186</v>
      </c>
      <c r="AN469" s="342">
        <v>0</v>
      </c>
      <c r="AO469" s="342" t="s">
        <v>8187</v>
      </c>
      <c r="AP469" s="342">
        <v>0</v>
      </c>
      <c r="AQ469" s="347">
        <v>7</v>
      </c>
      <c r="AR469" s="342">
        <v>2</v>
      </c>
      <c r="AS469" s="353"/>
    </row>
    <row r="470" spans="1:45" ht="13.5" customHeight="1">
      <c r="A470" s="304">
        <v>465</v>
      </c>
      <c r="B470" s="342" t="s">
        <v>8180</v>
      </c>
      <c r="C470" s="343" t="s">
        <v>8239</v>
      </c>
      <c r="D470" s="342">
        <v>8201026</v>
      </c>
      <c r="E470" s="343" t="s">
        <v>1684</v>
      </c>
      <c r="F470" s="342" t="s">
        <v>9915</v>
      </c>
      <c r="G470" s="342" t="s">
        <v>8196</v>
      </c>
      <c r="H470" s="342"/>
      <c r="I470" s="342"/>
      <c r="J470" s="342">
        <v>1</v>
      </c>
      <c r="K470" s="349" t="s">
        <v>9916</v>
      </c>
      <c r="L470" s="345" t="s">
        <v>9917</v>
      </c>
      <c r="M470" s="346">
        <v>39873</v>
      </c>
      <c r="N470" s="351">
        <v>45819.425348668985</v>
      </c>
      <c r="O470" s="351"/>
      <c r="P470" s="342">
        <v>377</v>
      </c>
      <c r="Q470" s="342"/>
      <c r="R470" s="342"/>
      <c r="S470" s="342">
        <v>19</v>
      </c>
      <c r="T470" s="342"/>
      <c r="U470" s="342" t="s">
        <v>2353</v>
      </c>
      <c r="V470" s="357" t="s">
        <v>35</v>
      </c>
      <c r="W470" s="347">
        <v>3</v>
      </c>
      <c r="X470" s="342">
        <v>2</v>
      </c>
      <c r="Y470" s="342">
        <v>1</v>
      </c>
      <c r="Z470" s="342"/>
      <c r="AA470" s="342"/>
      <c r="AB470" s="342"/>
      <c r="AC470" s="342"/>
      <c r="AD470" s="342">
        <f t="shared" si="8"/>
        <v>325</v>
      </c>
      <c r="AE470" s="342" t="s">
        <v>8184</v>
      </c>
      <c r="AF470" s="342">
        <v>43</v>
      </c>
      <c r="AG470" s="342" t="s">
        <v>8184</v>
      </c>
      <c r="AH470" s="342">
        <v>0</v>
      </c>
      <c r="AI470" s="342" t="s">
        <v>8149</v>
      </c>
      <c r="AJ470" s="342">
        <v>325</v>
      </c>
      <c r="AK470" s="342" t="s">
        <v>8185</v>
      </c>
      <c r="AL470" s="342">
        <v>0</v>
      </c>
      <c r="AM470" s="342" t="s">
        <v>8186</v>
      </c>
      <c r="AN470" s="342">
        <v>0</v>
      </c>
      <c r="AO470" s="342" t="s">
        <v>8187</v>
      </c>
      <c r="AP470" s="342">
        <v>0</v>
      </c>
      <c r="AQ470" s="347">
        <v>12</v>
      </c>
      <c r="AR470" s="342">
        <v>4</v>
      </c>
      <c r="AS470" s="353"/>
    </row>
    <row r="471" spans="1:45" ht="13.5" customHeight="1">
      <c r="A471" s="304">
        <v>466</v>
      </c>
      <c r="B471" s="342" t="s">
        <v>8180</v>
      </c>
      <c r="C471" s="343" t="s">
        <v>8239</v>
      </c>
      <c r="D471" s="342">
        <v>8261033</v>
      </c>
      <c r="E471" s="343" t="s">
        <v>1686</v>
      </c>
      <c r="F471" s="342" t="s">
        <v>9929</v>
      </c>
      <c r="G471" s="342" t="s">
        <v>8196</v>
      </c>
      <c r="H471" s="342"/>
      <c r="I471" s="342"/>
      <c r="J471" s="342">
        <v>1</v>
      </c>
      <c r="K471" s="349" t="s">
        <v>9930</v>
      </c>
      <c r="L471" s="345" t="s">
        <v>9931</v>
      </c>
      <c r="M471" s="346">
        <v>41699</v>
      </c>
      <c r="N471" s="351">
        <v>45812.446601805554</v>
      </c>
      <c r="O471" s="351"/>
      <c r="P471" s="342">
        <v>737</v>
      </c>
      <c r="Q471" s="342"/>
      <c r="R471" s="342"/>
      <c r="S471" s="342">
        <v>34</v>
      </c>
      <c r="T471" s="342"/>
      <c r="U471" s="342" t="s">
        <v>26</v>
      </c>
      <c r="V471" s="357" t="s">
        <v>35</v>
      </c>
      <c r="W471" s="347">
        <v>3</v>
      </c>
      <c r="X471" s="342">
        <v>0</v>
      </c>
      <c r="Y471" s="342">
        <v>1</v>
      </c>
      <c r="Z471" s="342"/>
      <c r="AA471" s="342"/>
      <c r="AB471" s="342"/>
      <c r="AC471" s="342"/>
      <c r="AD471" s="342">
        <f t="shared" si="8"/>
        <v>585</v>
      </c>
      <c r="AE471" s="342" t="s">
        <v>8184</v>
      </c>
      <c r="AF471" s="342">
        <v>7</v>
      </c>
      <c r="AG471" s="342" t="s">
        <v>8184</v>
      </c>
      <c r="AH471" s="342">
        <v>0</v>
      </c>
      <c r="AI471" s="342" t="s">
        <v>8149</v>
      </c>
      <c r="AJ471" s="342">
        <v>525</v>
      </c>
      <c r="AK471" s="342" t="s">
        <v>8185</v>
      </c>
      <c r="AL471" s="342">
        <v>60</v>
      </c>
      <c r="AM471" s="342" t="s">
        <v>8186</v>
      </c>
      <c r="AN471" s="342">
        <v>0</v>
      </c>
      <c r="AO471" s="342" t="s">
        <v>8187</v>
      </c>
      <c r="AP471" s="342">
        <v>0</v>
      </c>
      <c r="AQ471" s="347">
        <v>8</v>
      </c>
      <c r="AR471" s="342">
        <v>4</v>
      </c>
      <c r="AS471" s="353"/>
    </row>
    <row r="472" spans="1:45" ht="13.5" customHeight="1">
      <c r="A472" s="304">
        <v>467</v>
      </c>
      <c r="B472" s="342" t="s">
        <v>8180</v>
      </c>
      <c r="C472" s="343" t="s">
        <v>8239</v>
      </c>
      <c r="D472" s="342">
        <v>8151063</v>
      </c>
      <c r="E472" s="343" t="s">
        <v>1688</v>
      </c>
      <c r="F472" s="342" t="s">
        <v>9932</v>
      </c>
      <c r="G472" s="342" t="s">
        <v>8196</v>
      </c>
      <c r="H472" s="342"/>
      <c r="I472" s="342"/>
      <c r="J472" s="342">
        <v>1</v>
      </c>
      <c r="K472" s="349" t="s">
        <v>9933</v>
      </c>
      <c r="L472" s="345" t="s">
        <v>9934</v>
      </c>
      <c r="M472" s="346">
        <v>39873</v>
      </c>
      <c r="N472" s="351">
        <v>45810.681435370367</v>
      </c>
      <c r="O472" s="351"/>
      <c r="P472" s="342">
        <v>1332</v>
      </c>
      <c r="Q472" s="342"/>
      <c r="R472" s="342"/>
      <c r="S472" s="342">
        <v>47</v>
      </c>
      <c r="T472" s="342"/>
      <c r="U472" s="342" t="s">
        <v>26</v>
      </c>
      <c r="V472" s="357" t="s">
        <v>35</v>
      </c>
      <c r="W472" s="347">
        <v>3</v>
      </c>
      <c r="X472" s="342">
        <v>2</v>
      </c>
      <c r="Y472" s="342">
        <v>1</v>
      </c>
      <c r="Z472" s="342"/>
      <c r="AA472" s="342"/>
      <c r="AB472" s="342"/>
      <c r="AC472" s="342"/>
      <c r="AD472" s="342">
        <f t="shared" si="8"/>
        <v>593</v>
      </c>
      <c r="AE472" s="342" t="s">
        <v>8184</v>
      </c>
      <c r="AF472" s="342">
        <v>32</v>
      </c>
      <c r="AG472" s="342" t="s">
        <v>8184</v>
      </c>
      <c r="AH472" s="342">
        <v>0</v>
      </c>
      <c r="AI472" s="342" t="s">
        <v>8149</v>
      </c>
      <c r="AJ472" s="342">
        <v>593</v>
      </c>
      <c r="AK472" s="342" t="s">
        <v>8185</v>
      </c>
      <c r="AL472" s="342">
        <v>0</v>
      </c>
      <c r="AM472" s="342" t="s">
        <v>8186</v>
      </c>
      <c r="AN472" s="342">
        <v>0</v>
      </c>
      <c r="AO472" s="342" t="s">
        <v>8187</v>
      </c>
      <c r="AP472" s="342">
        <v>0</v>
      </c>
      <c r="AQ472" s="347">
        <v>4</v>
      </c>
      <c r="AR472" s="342">
        <v>2</v>
      </c>
      <c r="AS472" s="353"/>
    </row>
    <row r="473" spans="1:45" ht="13.5" customHeight="1">
      <c r="A473" s="304">
        <v>468</v>
      </c>
      <c r="B473" s="342" t="s">
        <v>8180</v>
      </c>
      <c r="C473" s="343" t="s">
        <v>8239</v>
      </c>
      <c r="D473" s="342">
        <v>8181048</v>
      </c>
      <c r="E473" s="343" t="s">
        <v>1690</v>
      </c>
      <c r="F473" s="342" t="s">
        <v>9935</v>
      </c>
      <c r="G473" s="342" t="s">
        <v>8196</v>
      </c>
      <c r="H473" s="342"/>
      <c r="I473" s="342"/>
      <c r="J473" s="342">
        <v>1</v>
      </c>
      <c r="K473" s="349" t="s">
        <v>9936</v>
      </c>
      <c r="L473" s="345" t="s">
        <v>9937</v>
      </c>
      <c r="M473" s="346">
        <v>12590</v>
      </c>
      <c r="N473" s="351">
        <v>45812.64684001157</v>
      </c>
      <c r="O473" s="351"/>
      <c r="P473" s="342">
        <v>1073</v>
      </c>
      <c r="Q473" s="342"/>
      <c r="R473" s="342"/>
      <c r="S473" s="342">
        <v>46</v>
      </c>
      <c r="T473" s="342"/>
      <c r="U473" s="342" t="s">
        <v>26</v>
      </c>
      <c r="V473" s="342" t="s">
        <v>87</v>
      </c>
      <c r="W473" s="347">
        <v>3</v>
      </c>
      <c r="X473" s="342">
        <v>2</v>
      </c>
      <c r="Y473" s="342">
        <v>1</v>
      </c>
      <c r="Z473" s="342"/>
      <c r="AA473" s="342"/>
      <c r="AB473" s="342"/>
      <c r="AC473" s="342"/>
      <c r="AD473" s="342">
        <f t="shared" si="8"/>
        <v>446</v>
      </c>
      <c r="AE473" s="342" t="s">
        <v>8184</v>
      </c>
      <c r="AF473" s="342">
        <v>64</v>
      </c>
      <c r="AG473" s="342" t="s">
        <v>8184</v>
      </c>
      <c r="AH473" s="342">
        <v>0</v>
      </c>
      <c r="AI473" s="342" t="s">
        <v>8149</v>
      </c>
      <c r="AJ473" s="342">
        <v>296</v>
      </c>
      <c r="AK473" s="342" t="s">
        <v>8185</v>
      </c>
      <c r="AL473" s="342">
        <v>0</v>
      </c>
      <c r="AM473" s="342" t="s">
        <v>8186</v>
      </c>
      <c r="AN473" s="342">
        <v>150</v>
      </c>
      <c r="AO473" s="342" t="s">
        <v>8187</v>
      </c>
      <c r="AP473" s="342">
        <v>0</v>
      </c>
      <c r="AQ473" s="347">
        <v>0</v>
      </c>
      <c r="AR473" s="342">
        <v>13</v>
      </c>
      <c r="AS473" s="353"/>
    </row>
    <row r="474" spans="1:45" ht="13.5" customHeight="1">
      <c r="A474" s="304">
        <v>469</v>
      </c>
      <c r="B474" s="342" t="s">
        <v>8180</v>
      </c>
      <c r="C474" s="343" t="s">
        <v>8239</v>
      </c>
      <c r="D474" s="342">
        <v>8291039</v>
      </c>
      <c r="E474" s="343" t="s">
        <v>1692</v>
      </c>
      <c r="F474" s="342" t="s">
        <v>9980</v>
      </c>
      <c r="G474" s="342" t="s">
        <v>8196</v>
      </c>
      <c r="H474" s="342"/>
      <c r="I474" s="342"/>
      <c r="J474" s="342">
        <v>1</v>
      </c>
      <c r="K474" s="349" t="s">
        <v>9981</v>
      </c>
      <c r="L474" s="345" t="s">
        <v>9982</v>
      </c>
      <c r="M474" s="346">
        <v>44621</v>
      </c>
      <c r="N474" s="351">
        <v>45810.716238854162</v>
      </c>
      <c r="O474" s="351"/>
      <c r="P474" s="342">
        <v>823</v>
      </c>
      <c r="Q474" s="342"/>
      <c r="R474" s="342"/>
      <c r="S474" s="342">
        <v>28</v>
      </c>
      <c r="T474" s="342"/>
      <c r="U474" s="342" t="s">
        <v>26</v>
      </c>
      <c r="V474" s="357" t="s">
        <v>35</v>
      </c>
      <c r="W474" s="347">
        <v>2</v>
      </c>
      <c r="X474" s="342">
        <v>2</v>
      </c>
      <c r="Y474" s="342">
        <v>1</v>
      </c>
      <c r="Z474" s="342"/>
      <c r="AA474" s="342"/>
      <c r="AB474" s="342"/>
      <c r="AC474" s="342"/>
      <c r="AD474" s="342">
        <f t="shared" si="8"/>
        <v>625</v>
      </c>
      <c r="AE474" s="342" t="s">
        <v>8184</v>
      </c>
      <c r="AF474" s="342">
        <v>94</v>
      </c>
      <c r="AG474" s="342" t="s">
        <v>8184</v>
      </c>
      <c r="AH474" s="342">
        <v>0</v>
      </c>
      <c r="AI474" s="342" t="s">
        <v>8149</v>
      </c>
      <c r="AJ474" s="342">
        <v>625</v>
      </c>
      <c r="AK474" s="342" t="s">
        <v>8185</v>
      </c>
      <c r="AL474" s="342">
        <v>0</v>
      </c>
      <c r="AM474" s="342" t="s">
        <v>8186</v>
      </c>
      <c r="AN474" s="342">
        <v>0</v>
      </c>
      <c r="AO474" s="342" t="s">
        <v>8187</v>
      </c>
      <c r="AP474" s="342">
        <v>0</v>
      </c>
      <c r="AQ474" s="347">
        <v>11</v>
      </c>
      <c r="AR474" s="342">
        <v>4</v>
      </c>
      <c r="AS474" s="353"/>
    </row>
    <row r="475" spans="1:45" ht="13.5" customHeight="1">
      <c r="A475" s="304">
        <v>470</v>
      </c>
      <c r="B475" s="342" t="s">
        <v>8180</v>
      </c>
      <c r="C475" s="343" t="s">
        <v>8239</v>
      </c>
      <c r="D475" s="342">
        <v>8161010</v>
      </c>
      <c r="E475" s="343" t="s">
        <v>1694</v>
      </c>
      <c r="F475" s="342"/>
      <c r="G475" s="342"/>
      <c r="H475" s="342"/>
      <c r="I475" s="342"/>
      <c r="J475" s="342">
        <v>1</v>
      </c>
      <c r="K475" s="349" t="s">
        <v>9983</v>
      </c>
      <c r="L475" s="345" t="s">
        <v>9984</v>
      </c>
      <c r="M475" s="346">
        <v>44621</v>
      </c>
      <c r="N475" s="342"/>
      <c r="O475" s="342"/>
      <c r="P475" s="342">
        <v>2066</v>
      </c>
      <c r="Q475" s="342"/>
      <c r="R475" s="342"/>
      <c r="S475" s="342">
        <v>80</v>
      </c>
      <c r="T475" s="342"/>
      <c r="U475" s="342" t="s">
        <v>26</v>
      </c>
      <c r="V475" s="342" t="s">
        <v>87</v>
      </c>
      <c r="W475" s="347">
        <v>2</v>
      </c>
      <c r="X475" s="342">
        <v>2</v>
      </c>
      <c r="Y475" s="342">
        <v>1</v>
      </c>
      <c r="Z475" s="342"/>
      <c r="AA475" s="342"/>
      <c r="AB475" s="342"/>
      <c r="AC475" s="342"/>
      <c r="AD475" s="342">
        <f t="shared" si="8"/>
        <v>924</v>
      </c>
      <c r="AE475" s="342" t="s">
        <v>8184</v>
      </c>
      <c r="AF475" s="342">
        <v>30</v>
      </c>
      <c r="AG475" s="342" t="s">
        <v>8184</v>
      </c>
      <c r="AH475" s="342">
        <v>0</v>
      </c>
      <c r="AI475" s="342" t="s">
        <v>8149</v>
      </c>
      <c r="AJ475" s="342">
        <v>537</v>
      </c>
      <c r="AK475" s="342" t="s">
        <v>8185</v>
      </c>
      <c r="AL475" s="342">
        <v>0</v>
      </c>
      <c r="AM475" s="342" t="s">
        <v>8186</v>
      </c>
      <c r="AN475" s="342">
        <v>267</v>
      </c>
      <c r="AO475" s="342" t="s">
        <v>8187</v>
      </c>
      <c r="AP475" s="342">
        <v>120</v>
      </c>
      <c r="AQ475" s="347">
        <v>10</v>
      </c>
      <c r="AR475" s="342">
        <v>7</v>
      </c>
      <c r="AS475" s="350"/>
    </row>
    <row r="476" spans="1:45" ht="13.5" customHeight="1">
      <c r="A476" s="304">
        <v>471</v>
      </c>
      <c r="B476" s="342" t="s">
        <v>8180</v>
      </c>
      <c r="C476" s="343" t="s">
        <v>8239</v>
      </c>
      <c r="D476" s="342">
        <v>8161042</v>
      </c>
      <c r="E476" s="343" t="s">
        <v>1660</v>
      </c>
      <c r="F476" s="342"/>
      <c r="G476" s="342"/>
      <c r="H476" s="342"/>
      <c r="I476" s="342"/>
      <c r="J476" s="342">
        <v>1</v>
      </c>
      <c r="K476" s="349" t="s">
        <v>9989</v>
      </c>
      <c r="L476" s="355" t="s">
        <v>9990</v>
      </c>
      <c r="M476" s="346">
        <v>26622</v>
      </c>
      <c r="N476" s="342"/>
      <c r="O476" s="342"/>
      <c r="P476" s="342">
        <v>940</v>
      </c>
      <c r="Q476" s="342"/>
      <c r="R476" s="342"/>
      <c r="S476" s="342">
        <v>33</v>
      </c>
      <c r="T476" s="342"/>
      <c r="U476" s="342" t="s">
        <v>26</v>
      </c>
      <c r="V476" s="342" t="s">
        <v>8325</v>
      </c>
      <c r="W476" s="347">
        <v>3</v>
      </c>
      <c r="X476" s="342">
        <v>2</v>
      </c>
      <c r="Y476" s="342">
        <v>1</v>
      </c>
      <c r="Z476" s="342"/>
      <c r="AA476" s="342"/>
      <c r="AB476" s="342"/>
      <c r="AC476" s="342"/>
      <c r="AD476" s="342">
        <f t="shared" si="8"/>
        <v>694</v>
      </c>
      <c r="AE476" s="342" t="s">
        <v>8184</v>
      </c>
      <c r="AF476" s="342">
        <v>220</v>
      </c>
      <c r="AG476" s="342" t="s">
        <v>8184</v>
      </c>
      <c r="AH476" s="342">
        <v>0</v>
      </c>
      <c r="AI476" s="342" t="s">
        <v>8149</v>
      </c>
      <c r="AJ476" s="342">
        <v>55</v>
      </c>
      <c r="AK476" s="342" t="s">
        <v>8185</v>
      </c>
      <c r="AL476" s="342">
        <v>0</v>
      </c>
      <c r="AM476" s="342" t="s">
        <v>8186</v>
      </c>
      <c r="AN476" s="342">
        <v>193</v>
      </c>
      <c r="AO476" s="342" t="s">
        <v>8187</v>
      </c>
      <c r="AP476" s="342">
        <v>446</v>
      </c>
      <c r="AQ476" s="347">
        <v>8</v>
      </c>
      <c r="AR476" s="342">
        <v>5</v>
      </c>
      <c r="AS476" s="353"/>
    </row>
    <row r="477" spans="1:45" ht="13.5" customHeight="1">
      <c r="A477" s="304">
        <v>472</v>
      </c>
      <c r="B477" s="342" t="s">
        <v>8180</v>
      </c>
      <c r="C477" s="343" t="s">
        <v>8239</v>
      </c>
      <c r="D477" s="342">
        <v>8251020</v>
      </c>
      <c r="E477" s="343" t="s">
        <v>1662</v>
      </c>
      <c r="F477" s="342"/>
      <c r="G477" s="342"/>
      <c r="H477" s="342"/>
      <c r="I477" s="342"/>
      <c r="J477" s="342">
        <v>1</v>
      </c>
      <c r="K477" s="349" t="s">
        <v>9991</v>
      </c>
      <c r="L477" s="345" t="s">
        <v>9992</v>
      </c>
      <c r="M477" s="346">
        <v>19115</v>
      </c>
      <c r="N477" s="342"/>
      <c r="O477" s="342"/>
      <c r="P477" s="342">
        <v>625</v>
      </c>
      <c r="Q477" s="342"/>
      <c r="R477" s="342"/>
      <c r="S477" s="342">
        <v>23</v>
      </c>
      <c r="T477" s="342"/>
      <c r="U477" s="342" t="s">
        <v>26</v>
      </c>
      <c r="V477" s="357" t="s">
        <v>8325</v>
      </c>
      <c r="W477" s="347">
        <v>3</v>
      </c>
      <c r="X477" s="342">
        <v>2</v>
      </c>
      <c r="Y477" s="342">
        <v>1</v>
      </c>
      <c r="Z477" s="342"/>
      <c r="AA477" s="342"/>
      <c r="AB477" s="342"/>
      <c r="AC477" s="342"/>
      <c r="AD477" s="342">
        <f t="shared" si="8"/>
        <v>606</v>
      </c>
      <c r="AE477" s="342" t="s">
        <v>8184</v>
      </c>
      <c r="AF477" s="342">
        <v>38</v>
      </c>
      <c r="AG477" s="342" t="s">
        <v>8184</v>
      </c>
      <c r="AH477" s="342">
        <v>0</v>
      </c>
      <c r="AI477" s="342" t="s">
        <v>8149</v>
      </c>
      <c r="AJ477" s="342">
        <v>396</v>
      </c>
      <c r="AK477" s="342" t="s">
        <v>8185</v>
      </c>
      <c r="AL477" s="342">
        <v>0</v>
      </c>
      <c r="AM477" s="342" t="s">
        <v>8186</v>
      </c>
      <c r="AN477" s="342">
        <v>0</v>
      </c>
      <c r="AO477" s="342" t="s">
        <v>8187</v>
      </c>
      <c r="AP477" s="342">
        <v>210</v>
      </c>
      <c r="AQ477" s="347">
        <v>10</v>
      </c>
      <c r="AR477" s="342">
        <v>1</v>
      </c>
      <c r="AS477" s="350"/>
    </row>
    <row r="478" spans="1:45" ht="13.5" hidden="1" customHeight="1">
      <c r="A478" s="304">
        <v>473</v>
      </c>
      <c r="B478" s="342" t="s">
        <v>8180</v>
      </c>
      <c r="C478" s="343" t="s">
        <v>8283</v>
      </c>
      <c r="D478" s="342">
        <v>8191042</v>
      </c>
      <c r="E478" s="343" t="s">
        <v>1696</v>
      </c>
      <c r="F478" s="342" t="s">
        <v>8284</v>
      </c>
      <c r="G478" s="342" t="s">
        <v>8196</v>
      </c>
      <c r="H478" s="342"/>
      <c r="I478" s="342"/>
      <c r="J478" s="342">
        <v>1</v>
      </c>
      <c r="K478" s="349" t="s">
        <v>8285</v>
      </c>
      <c r="L478" s="345" t="s">
        <v>8286</v>
      </c>
      <c r="M478" s="346" t="s">
        <v>4901</v>
      </c>
      <c r="N478" s="351">
        <v>45817</v>
      </c>
      <c r="O478" s="351"/>
      <c r="P478" s="342">
        <v>62</v>
      </c>
      <c r="Q478" s="342"/>
      <c r="R478" s="342"/>
      <c r="S478" s="342">
        <v>3</v>
      </c>
      <c r="T478" s="342"/>
      <c r="U478" s="342" t="s">
        <v>26</v>
      </c>
      <c r="V478" s="342" t="s">
        <v>7855</v>
      </c>
      <c r="W478" s="347">
        <v>2</v>
      </c>
      <c r="X478" s="342">
        <v>2</v>
      </c>
      <c r="Y478" s="342">
        <v>1</v>
      </c>
      <c r="Z478" s="342"/>
      <c r="AA478" s="342"/>
      <c r="AB478" s="342"/>
      <c r="AC478" s="342"/>
      <c r="AD478" s="342">
        <f t="shared" si="8"/>
        <v>80</v>
      </c>
      <c r="AE478" s="342" t="s">
        <v>8184</v>
      </c>
      <c r="AF478" s="342">
        <v>0</v>
      </c>
      <c r="AG478" s="342" t="s">
        <v>8184</v>
      </c>
      <c r="AH478" s="342">
        <v>0</v>
      </c>
      <c r="AI478" s="342" t="s">
        <v>8149</v>
      </c>
      <c r="AJ478" s="342">
        <v>54</v>
      </c>
      <c r="AK478" s="342" t="s">
        <v>8185</v>
      </c>
      <c r="AL478" s="342">
        <v>0</v>
      </c>
      <c r="AM478" s="342" t="s">
        <v>8186</v>
      </c>
      <c r="AN478" s="342">
        <v>0</v>
      </c>
      <c r="AO478" s="342" t="s">
        <v>8187</v>
      </c>
      <c r="AP478" s="342">
        <v>26</v>
      </c>
      <c r="AQ478" s="347">
        <v>9</v>
      </c>
      <c r="AR478" s="342">
        <v>4</v>
      </c>
      <c r="AS478" s="353"/>
    </row>
    <row r="479" spans="1:45" ht="13.5" hidden="1" customHeight="1">
      <c r="A479" s="304">
        <v>474</v>
      </c>
      <c r="B479" s="342" t="s">
        <v>8180</v>
      </c>
      <c r="C479" s="343" t="s">
        <v>8283</v>
      </c>
      <c r="D479" s="342">
        <v>8191043</v>
      </c>
      <c r="E479" s="343" t="s">
        <v>1699</v>
      </c>
      <c r="F479" s="342"/>
      <c r="G479" s="342"/>
      <c r="H479" s="342"/>
      <c r="I479" s="342"/>
      <c r="J479" s="342">
        <v>1</v>
      </c>
      <c r="K479" s="349" t="s">
        <v>8287</v>
      </c>
      <c r="L479" s="345" t="s">
        <v>8288</v>
      </c>
      <c r="M479" s="346">
        <v>7726</v>
      </c>
      <c r="N479" s="342"/>
      <c r="O479" s="342"/>
      <c r="P479" s="342">
        <v>31</v>
      </c>
      <c r="Q479" s="342"/>
      <c r="R479" s="342"/>
      <c r="S479" s="342">
        <v>7</v>
      </c>
      <c r="T479" s="342"/>
      <c r="U479" s="342" t="s">
        <v>2353</v>
      </c>
      <c r="V479" s="342" t="s">
        <v>7855</v>
      </c>
      <c r="W479" s="347">
        <v>2</v>
      </c>
      <c r="X479" s="342">
        <v>2</v>
      </c>
      <c r="Y479" s="342">
        <v>1</v>
      </c>
      <c r="Z479" s="342"/>
      <c r="AA479" s="342"/>
      <c r="AB479" s="342"/>
      <c r="AC479" s="342"/>
      <c r="AD479" s="342">
        <f t="shared" si="8"/>
        <v>64</v>
      </c>
      <c r="AE479" s="342" t="s">
        <v>8184</v>
      </c>
      <c r="AF479" s="342">
        <v>19</v>
      </c>
      <c r="AG479" s="342" t="s">
        <v>8184</v>
      </c>
      <c r="AH479" s="342">
        <v>0</v>
      </c>
      <c r="AI479" s="342" t="s">
        <v>8149</v>
      </c>
      <c r="AJ479" s="342">
        <v>64</v>
      </c>
      <c r="AK479" s="342" t="s">
        <v>8185</v>
      </c>
      <c r="AL479" s="342">
        <v>0</v>
      </c>
      <c r="AM479" s="342" t="s">
        <v>8186</v>
      </c>
      <c r="AN479" s="342">
        <v>0</v>
      </c>
      <c r="AO479" s="342" t="s">
        <v>8187</v>
      </c>
      <c r="AP479" s="342">
        <v>0</v>
      </c>
      <c r="AQ479" s="347">
        <v>4</v>
      </c>
      <c r="AR479" s="342">
        <v>7</v>
      </c>
      <c r="AS479" s="350"/>
    </row>
    <row r="480" spans="1:45" ht="13.5" hidden="1" customHeight="1">
      <c r="A480" s="304">
        <v>475</v>
      </c>
      <c r="B480" s="342" t="s">
        <v>8180</v>
      </c>
      <c r="C480" s="343" t="s">
        <v>8283</v>
      </c>
      <c r="D480" s="342">
        <v>8271036</v>
      </c>
      <c r="E480" s="343" t="s">
        <v>1701</v>
      </c>
      <c r="F480" s="342" t="s">
        <v>8362</v>
      </c>
      <c r="G480" s="342" t="s">
        <v>8196</v>
      </c>
      <c r="H480" s="342"/>
      <c r="I480" s="342"/>
      <c r="J480" s="342">
        <v>1</v>
      </c>
      <c r="K480" s="349" t="s">
        <v>8363</v>
      </c>
      <c r="L480" s="345" t="s">
        <v>8364</v>
      </c>
      <c r="M480" s="346" t="s">
        <v>4912</v>
      </c>
      <c r="N480" s="351">
        <v>45812</v>
      </c>
      <c r="O480" s="351"/>
      <c r="P480" s="342">
        <v>22</v>
      </c>
      <c r="Q480" s="342"/>
      <c r="R480" s="342"/>
      <c r="S480" s="342">
        <v>4</v>
      </c>
      <c r="T480" s="342"/>
      <c r="U480" s="342" t="s">
        <v>2353</v>
      </c>
      <c r="V480" s="342" t="s">
        <v>7855</v>
      </c>
      <c r="W480" s="347">
        <v>2</v>
      </c>
      <c r="X480" s="342">
        <v>2</v>
      </c>
      <c r="Y480" s="342">
        <v>1</v>
      </c>
      <c r="Z480" s="342"/>
      <c r="AA480" s="342"/>
      <c r="AB480" s="342"/>
      <c r="AC480" s="342"/>
      <c r="AD480" s="342">
        <f t="shared" si="8"/>
        <v>66</v>
      </c>
      <c r="AE480" s="342" t="s">
        <v>8184</v>
      </c>
      <c r="AF480" s="342">
        <v>20</v>
      </c>
      <c r="AG480" s="342" t="s">
        <v>8184</v>
      </c>
      <c r="AH480" s="342">
        <v>0</v>
      </c>
      <c r="AI480" s="342" t="s">
        <v>8149</v>
      </c>
      <c r="AJ480" s="342">
        <v>56</v>
      </c>
      <c r="AK480" s="342" t="s">
        <v>8185</v>
      </c>
      <c r="AL480" s="342">
        <v>10</v>
      </c>
      <c r="AM480" s="342" t="s">
        <v>8186</v>
      </c>
      <c r="AN480" s="342">
        <v>0</v>
      </c>
      <c r="AO480" s="342" t="s">
        <v>8187</v>
      </c>
      <c r="AP480" s="342">
        <v>0</v>
      </c>
      <c r="AQ480" s="347">
        <v>10</v>
      </c>
      <c r="AR480" s="342">
        <v>7</v>
      </c>
      <c r="AS480" s="350"/>
    </row>
    <row r="481" spans="1:45" ht="13.5" hidden="1" customHeight="1">
      <c r="A481" s="304">
        <v>476</v>
      </c>
      <c r="B481" s="342" t="s">
        <v>8180</v>
      </c>
      <c r="C481" s="343" t="s">
        <v>8283</v>
      </c>
      <c r="D481" s="342">
        <v>8140064</v>
      </c>
      <c r="E481" s="343" t="s">
        <v>1703</v>
      </c>
      <c r="F481" s="342"/>
      <c r="G481" s="342"/>
      <c r="H481" s="342"/>
      <c r="I481" s="342"/>
      <c r="J481" s="342">
        <v>1</v>
      </c>
      <c r="K481" s="349" t="s">
        <v>8375</v>
      </c>
      <c r="L481" s="345" t="s">
        <v>8376</v>
      </c>
      <c r="M481" s="346">
        <v>20611</v>
      </c>
      <c r="N481" s="342"/>
      <c r="O481" s="342"/>
      <c r="P481" s="342">
        <v>14</v>
      </c>
      <c r="Q481" s="342"/>
      <c r="R481" s="342"/>
      <c r="S481" s="342">
        <v>6</v>
      </c>
      <c r="T481" s="342"/>
      <c r="U481" s="342" t="s">
        <v>2353</v>
      </c>
      <c r="V481" s="342" t="s">
        <v>7855</v>
      </c>
      <c r="W481" s="347">
        <v>2</v>
      </c>
      <c r="X481" s="342">
        <v>2</v>
      </c>
      <c r="Y481" s="342">
        <v>1</v>
      </c>
      <c r="Z481" s="342"/>
      <c r="AA481" s="342"/>
      <c r="AB481" s="342"/>
      <c r="AC481" s="342"/>
      <c r="AD481" s="342">
        <f t="shared" si="8"/>
        <v>40</v>
      </c>
      <c r="AE481" s="342" t="s">
        <v>8184</v>
      </c>
      <c r="AF481" s="342">
        <v>20</v>
      </c>
      <c r="AG481" s="342" t="s">
        <v>8184</v>
      </c>
      <c r="AH481" s="342">
        <v>0</v>
      </c>
      <c r="AI481" s="342" t="s">
        <v>8149</v>
      </c>
      <c r="AJ481" s="342">
        <v>40</v>
      </c>
      <c r="AK481" s="342" t="s">
        <v>8185</v>
      </c>
      <c r="AL481" s="342">
        <v>0</v>
      </c>
      <c r="AM481" s="342" t="s">
        <v>8186</v>
      </c>
      <c r="AN481" s="342">
        <v>0</v>
      </c>
      <c r="AO481" s="342" t="s">
        <v>8187</v>
      </c>
      <c r="AP481" s="342">
        <v>0</v>
      </c>
      <c r="AQ481" s="347">
        <v>20</v>
      </c>
      <c r="AR481" s="342">
        <v>7</v>
      </c>
      <c r="AS481" s="350"/>
    </row>
    <row r="482" spans="1:45" ht="13.5" hidden="1" customHeight="1">
      <c r="A482" s="304">
        <v>477</v>
      </c>
      <c r="B482" s="342" t="s">
        <v>8180</v>
      </c>
      <c r="C482" s="343" t="s">
        <v>8283</v>
      </c>
      <c r="D482" s="342">
        <v>8171011</v>
      </c>
      <c r="E482" s="343" t="s">
        <v>1705</v>
      </c>
      <c r="F482" s="342" t="s">
        <v>8447</v>
      </c>
      <c r="G482" s="342" t="s">
        <v>8196</v>
      </c>
      <c r="H482" s="342"/>
      <c r="I482" s="342"/>
      <c r="J482" s="342">
        <v>1</v>
      </c>
      <c r="K482" s="349" t="s">
        <v>8448</v>
      </c>
      <c r="L482" s="345" t="s">
        <v>8449</v>
      </c>
      <c r="M482" s="346">
        <v>16212</v>
      </c>
      <c r="N482" s="351">
        <v>45813</v>
      </c>
      <c r="O482" s="351"/>
      <c r="P482" s="342">
        <v>468</v>
      </c>
      <c r="Q482" s="342"/>
      <c r="R482" s="342"/>
      <c r="S482" s="342">
        <v>22</v>
      </c>
      <c r="T482" s="342"/>
      <c r="U482" s="342" t="s">
        <v>26</v>
      </c>
      <c r="V482" s="342" t="s">
        <v>35</v>
      </c>
      <c r="W482" s="347">
        <v>3</v>
      </c>
      <c r="X482" s="342">
        <v>2</v>
      </c>
      <c r="Y482" s="342">
        <v>1</v>
      </c>
      <c r="Z482" s="342"/>
      <c r="AA482" s="342"/>
      <c r="AB482" s="342"/>
      <c r="AC482" s="342"/>
      <c r="AD482" s="342">
        <f t="shared" si="8"/>
        <v>1256</v>
      </c>
      <c r="AE482" s="342" t="s">
        <v>8184</v>
      </c>
      <c r="AF482" s="342">
        <v>204</v>
      </c>
      <c r="AG482" s="342" t="s">
        <v>8184</v>
      </c>
      <c r="AH482" s="342">
        <v>0</v>
      </c>
      <c r="AI482" s="342" t="s">
        <v>8149</v>
      </c>
      <c r="AJ482" s="342">
        <v>1256</v>
      </c>
      <c r="AK482" s="342" t="s">
        <v>8185</v>
      </c>
      <c r="AL482" s="342">
        <v>0</v>
      </c>
      <c r="AM482" s="342" t="s">
        <v>8186</v>
      </c>
      <c r="AN482" s="342">
        <v>0</v>
      </c>
      <c r="AO482" s="342" t="s">
        <v>8187</v>
      </c>
      <c r="AP482" s="342">
        <v>0</v>
      </c>
      <c r="AQ482" s="347">
        <v>2</v>
      </c>
      <c r="AR482" s="342">
        <v>6</v>
      </c>
      <c r="AS482" s="353"/>
    </row>
    <row r="483" spans="1:45" ht="13.5" hidden="1" customHeight="1">
      <c r="A483" s="304">
        <v>478</v>
      </c>
      <c r="B483" s="342" t="s">
        <v>8180</v>
      </c>
      <c r="C483" s="343" t="s">
        <v>8283</v>
      </c>
      <c r="D483" s="342">
        <v>8171039</v>
      </c>
      <c r="E483" s="343" t="s">
        <v>1707</v>
      </c>
      <c r="F483" s="342"/>
      <c r="G483" s="342"/>
      <c r="H483" s="342"/>
      <c r="I483" s="342"/>
      <c r="J483" s="342">
        <v>1</v>
      </c>
      <c r="K483" s="349" t="s">
        <v>8562</v>
      </c>
      <c r="L483" s="345" t="s">
        <v>8563</v>
      </c>
      <c r="M483" s="346" t="s">
        <v>4925</v>
      </c>
      <c r="N483" s="342"/>
      <c r="O483" s="342"/>
      <c r="P483" s="342">
        <v>31</v>
      </c>
      <c r="Q483" s="342"/>
      <c r="R483" s="342"/>
      <c r="S483" s="342">
        <v>3</v>
      </c>
      <c r="T483" s="342"/>
      <c r="U483" s="357" t="s">
        <v>2353</v>
      </c>
      <c r="V483" s="342" t="s">
        <v>7855</v>
      </c>
      <c r="W483" s="347">
        <v>2</v>
      </c>
      <c r="X483" s="342">
        <v>2</v>
      </c>
      <c r="Y483" s="342">
        <v>1</v>
      </c>
      <c r="Z483" s="342"/>
      <c r="AA483" s="342"/>
      <c r="AB483" s="342"/>
      <c r="AC483" s="342"/>
      <c r="AD483" s="342">
        <f t="shared" si="8"/>
        <v>37</v>
      </c>
      <c r="AE483" s="342" t="s">
        <v>8184</v>
      </c>
      <c r="AF483" s="342">
        <v>19</v>
      </c>
      <c r="AG483" s="342" t="s">
        <v>8184</v>
      </c>
      <c r="AH483" s="342">
        <v>0</v>
      </c>
      <c r="AI483" s="342" t="s">
        <v>8149</v>
      </c>
      <c r="AJ483" s="342">
        <v>37</v>
      </c>
      <c r="AK483" s="342" t="s">
        <v>8185</v>
      </c>
      <c r="AL483" s="342">
        <v>0</v>
      </c>
      <c r="AM483" s="342" t="s">
        <v>8186</v>
      </c>
      <c r="AN483" s="342">
        <v>0</v>
      </c>
      <c r="AO483" s="342" t="s">
        <v>8187</v>
      </c>
      <c r="AP483" s="342">
        <v>0</v>
      </c>
      <c r="AQ483" s="347">
        <v>10</v>
      </c>
      <c r="AR483" s="342">
        <v>4</v>
      </c>
      <c r="AS483" s="350"/>
    </row>
    <row r="484" spans="1:45" ht="13.5" hidden="1" customHeight="1">
      <c r="A484" s="304">
        <v>479</v>
      </c>
      <c r="B484" s="342" t="s">
        <v>8180</v>
      </c>
      <c r="C484" s="343" t="s">
        <v>8283</v>
      </c>
      <c r="D484" s="342">
        <v>8291086</v>
      </c>
      <c r="E484" s="343" t="s">
        <v>1709</v>
      </c>
      <c r="F484" s="342" t="s">
        <v>8564</v>
      </c>
      <c r="G484" s="342" t="s">
        <v>8196</v>
      </c>
      <c r="H484" s="342"/>
      <c r="I484" s="342"/>
      <c r="J484" s="342">
        <v>1</v>
      </c>
      <c r="K484" s="349" t="s">
        <v>8565</v>
      </c>
      <c r="L484" s="345" t="s">
        <v>8566</v>
      </c>
      <c r="M484" s="346">
        <v>11475</v>
      </c>
      <c r="N484" s="351">
        <v>45810</v>
      </c>
      <c r="O484" s="351"/>
      <c r="P484" s="342">
        <v>27</v>
      </c>
      <c r="Q484" s="342"/>
      <c r="R484" s="342"/>
      <c r="S484" s="342">
        <v>7</v>
      </c>
      <c r="T484" s="342"/>
      <c r="U484" s="342" t="s">
        <v>2353</v>
      </c>
      <c r="V484" s="342" t="s">
        <v>7855</v>
      </c>
      <c r="W484" s="347">
        <v>2</v>
      </c>
      <c r="X484" s="342">
        <v>2</v>
      </c>
      <c r="Y484" s="342">
        <v>1</v>
      </c>
      <c r="Z484" s="342"/>
      <c r="AA484" s="342"/>
      <c r="AB484" s="342"/>
      <c r="AC484" s="342"/>
      <c r="AD484" s="342">
        <f t="shared" si="8"/>
        <v>42</v>
      </c>
      <c r="AE484" s="342" t="s">
        <v>8184</v>
      </c>
      <c r="AF484" s="342">
        <v>0</v>
      </c>
      <c r="AG484" s="342" t="s">
        <v>8184</v>
      </c>
      <c r="AH484" s="342">
        <v>0</v>
      </c>
      <c r="AI484" s="342" t="s">
        <v>8149</v>
      </c>
      <c r="AJ484" s="342">
        <v>42</v>
      </c>
      <c r="AK484" s="342" t="s">
        <v>8185</v>
      </c>
      <c r="AL484" s="342">
        <v>0</v>
      </c>
      <c r="AM484" s="342" t="s">
        <v>8186</v>
      </c>
      <c r="AN484" s="342">
        <v>0</v>
      </c>
      <c r="AO484" s="342" t="s">
        <v>8187</v>
      </c>
      <c r="AP484" s="342">
        <v>0</v>
      </c>
      <c r="AQ484" s="347">
        <v>5</v>
      </c>
      <c r="AR484" s="342">
        <v>19</v>
      </c>
      <c r="AS484" s="350"/>
    </row>
    <row r="485" spans="1:45" ht="13.5" hidden="1" customHeight="1">
      <c r="A485" s="304">
        <v>480</v>
      </c>
      <c r="B485" s="342" t="s">
        <v>8180</v>
      </c>
      <c r="C485" s="343" t="s">
        <v>8283</v>
      </c>
      <c r="D485" s="342">
        <v>8291054</v>
      </c>
      <c r="E485" s="343" t="s">
        <v>1711</v>
      </c>
      <c r="F485" s="342" t="s">
        <v>8602</v>
      </c>
      <c r="G485" s="342" t="s">
        <v>8196</v>
      </c>
      <c r="H485" s="342"/>
      <c r="I485" s="342"/>
      <c r="J485" s="342">
        <v>1</v>
      </c>
      <c r="K485" s="349" t="s">
        <v>8603</v>
      </c>
      <c r="L485" s="355" t="s">
        <v>8604</v>
      </c>
      <c r="M485" s="346">
        <v>24192</v>
      </c>
      <c r="N485" s="351">
        <v>45812</v>
      </c>
      <c r="O485" s="351"/>
      <c r="P485" s="342">
        <v>132</v>
      </c>
      <c r="Q485" s="342"/>
      <c r="R485" s="342"/>
      <c r="S485" s="342">
        <v>6</v>
      </c>
      <c r="T485" s="342"/>
      <c r="U485" s="357" t="s">
        <v>8203</v>
      </c>
      <c r="V485" s="342" t="s">
        <v>7855</v>
      </c>
      <c r="W485" s="347">
        <v>2</v>
      </c>
      <c r="X485" s="342">
        <v>2</v>
      </c>
      <c r="Y485" s="342">
        <v>1</v>
      </c>
      <c r="Z485" s="342"/>
      <c r="AA485" s="342"/>
      <c r="AB485" s="342"/>
      <c r="AC485" s="342"/>
      <c r="AD485" s="342">
        <f t="shared" si="8"/>
        <v>82</v>
      </c>
      <c r="AE485" s="342" t="s">
        <v>8184</v>
      </c>
      <c r="AF485" s="342">
        <v>60</v>
      </c>
      <c r="AG485" s="342" t="s">
        <v>8184</v>
      </c>
      <c r="AH485" s="342">
        <v>0</v>
      </c>
      <c r="AI485" s="342" t="s">
        <v>8149</v>
      </c>
      <c r="AJ485" s="342">
        <v>82</v>
      </c>
      <c r="AK485" s="342" t="s">
        <v>8185</v>
      </c>
      <c r="AL485" s="342">
        <v>0</v>
      </c>
      <c r="AM485" s="342" t="s">
        <v>8186</v>
      </c>
      <c r="AN485" s="342">
        <v>0</v>
      </c>
      <c r="AO485" s="342" t="s">
        <v>8187</v>
      </c>
      <c r="AP485" s="342">
        <v>0</v>
      </c>
      <c r="AQ485" s="347">
        <v>32</v>
      </c>
      <c r="AR485" s="342">
        <v>20</v>
      </c>
      <c r="AS485" s="350"/>
    </row>
    <row r="486" spans="1:45" ht="13.5" hidden="1" customHeight="1">
      <c r="A486" s="304">
        <v>481</v>
      </c>
      <c r="B486" s="342" t="s">
        <v>8180</v>
      </c>
      <c r="C486" s="343" t="s">
        <v>8283</v>
      </c>
      <c r="D486" s="342">
        <v>8222052</v>
      </c>
      <c r="E486" s="343" t="s">
        <v>1713</v>
      </c>
      <c r="F486" s="342"/>
      <c r="G486" s="342"/>
      <c r="H486" s="342"/>
      <c r="I486" s="342"/>
      <c r="J486" s="342">
        <v>1</v>
      </c>
      <c r="K486" s="349" t="s">
        <v>8605</v>
      </c>
      <c r="L486" s="345" t="s">
        <v>8606</v>
      </c>
      <c r="M486" s="346" t="s">
        <v>4939</v>
      </c>
      <c r="N486" s="342"/>
      <c r="O486" s="342"/>
      <c r="P486" s="342">
        <v>143</v>
      </c>
      <c r="Q486" s="342"/>
      <c r="R486" s="342"/>
      <c r="S486" s="342">
        <v>6</v>
      </c>
      <c r="T486" s="342"/>
      <c r="U486" s="357" t="s">
        <v>8198</v>
      </c>
      <c r="V486" s="342" t="s">
        <v>7855</v>
      </c>
      <c r="W486" s="347">
        <v>2</v>
      </c>
      <c r="X486" s="342">
        <v>2</v>
      </c>
      <c r="Y486" s="342">
        <v>1</v>
      </c>
      <c r="Z486" s="342"/>
      <c r="AA486" s="342"/>
      <c r="AB486" s="342"/>
      <c r="AC486" s="342"/>
      <c r="AD486" s="342">
        <f t="shared" si="8"/>
        <v>307</v>
      </c>
      <c r="AE486" s="342" t="s">
        <v>8184</v>
      </c>
      <c r="AF486" s="342">
        <v>40</v>
      </c>
      <c r="AG486" s="342" t="s">
        <v>8184</v>
      </c>
      <c r="AH486" s="342">
        <v>0</v>
      </c>
      <c r="AI486" s="342" t="s">
        <v>8149</v>
      </c>
      <c r="AJ486" s="342">
        <v>246</v>
      </c>
      <c r="AK486" s="342" t="s">
        <v>8185</v>
      </c>
      <c r="AL486" s="342">
        <v>0</v>
      </c>
      <c r="AM486" s="342" t="s">
        <v>8186</v>
      </c>
      <c r="AN486" s="342">
        <v>61</v>
      </c>
      <c r="AO486" s="342" t="s">
        <v>8187</v>
      </c>
      <c r="AP486" s="342">
        <v>0</v>
      </c>
      <c r="AQ486" s="347">
        <v>7</v>
      </c>
      <c r="AR486" s="342">
        <v>3</v>
      </c>
      <c r="AS486" s="353"/>
    </row>
    <row r="487" spans="1:45" ht="13.5" hidden="1" customHeight="1">
      <c r="A487" s="304">
        <v>482</v>
      </c>
      <c r="B487" s="342" t="s">
        <v>8180</v>
      </c>
      <c r="C487" s="343" t="s">
        <v>8283</v>
      </c>
      <c r="D487" s="342">
        <v>8281027</v>
      </c>
      <c r="E487" s="343" t="s">
        <v>1715</v>
      </c>
      <c r="F487" s="342"/>
      <c r="G487" s="342"/>
      <c r="H487" s="342"/>
      <c r="I487" s="342"/>
      <c r="J487" s="342">
        <v>1</v>
      </c>
      <c r="K487" s="349" t="s">
        <v>8607</v>
      </c>
      <c r="L487" s="345" t="s">
        <v>8608</v>
      </c>
      <c r="M487" s="346">
        <v>4262</v>
      </c>
      <c r="N487" s="342"/>
      <c r="O487" s="342"/>
      <c r="P487" s="342">
        <v>11</v>
      </c>
      <c r="Q487" s="342"/>
      <c r="R487" s="342"/>
      <c r="S487" s="342">
        <v>6</v>
      </c>
      <c r="T487" s="342"/>
      <c r="U487" s="342" t="s">
        <v>2353</v>
      </c>
      <c r="V487" s="342" t="s">
        <v>7855</v>
      </c>
      <c r="W487" s="347">
        <v>2</v>
      </c>
      <c r="X487" s="342">
        <v>2</v>
      </c>
      <c r="Y487" s="342">
        <v>1</v>
      </c>
      <c r="Z487" s="342"/>
      <c r="AA487" s="342"/>
      <c r="AB487" s="342"/>
      <c r="AC487" s="342"/>
      <c r="AD487" s="342">
        <f t="shared" si="8"/>
        <v>45</v>
      </c>
      <c r="AE487" s="342" t="s">
        <v>8184</v>
      </c>
      <c r="AF487" s="342">
        <v>14</v>
      </c>
      <c r="AG487" s="342" t="s">
        <v>8184</v>
      </c>
      <c r="AH487" s="342">
        <v>0</v>
      </c>
      <c r="AI487" s="342" t="s">
        <v>8149</v>
      </c>
      <c r="AJ487" s="342">
        <v>45</v>
      </c>
      <c r="AK487" s="342" t="s">
        <v>8185</v>
      </c>
      <c r="AL487" s="342">
        <v>0</v>
      </c>
      <c r="AM487" s="342" t="s">
        <v>8186</v>
      </c>
      <c r="AN487" s="342">
        <v>0</v>
      </c>
      <c r="AO487" s="342" t="s">
        <v>8187</v>
      </c>
      <c r="AP487" s="342">
        <v>0</v>
      </c>
      <c r="AQ487" s="347">
        <v>2</v>
      </c>
      <c r="AR487" s="342">
        <v>7</v>
      </c>
      <c r="AS487" s="350"/>
    </row>
    <row r="488" spans="1:45" ht="13.5" hidden="1" customHeight="1">
      <c r="A488" s="304">
        <v>483</v>
      </c>
      <c r="B488" s="342" t="s">
        <v>8180</v>
      </c>
      <c r="C488" s="343" t="s">
        <v>8283</v>
      </c>
      <c r="D488" s="342">
        <v>8281007</v>
      </c>
      <c r="E488" s="343" t="s">
        <v>1717</v>
      </c>
      <c r="F488" s="342" t="s">
        <v>8609</v>
      </c>
      <c r="G488" s="342" t="s">
        <v>8196</v>
      </c>
      <c r="H488" s="342"/>
      <c r="I488" s="342"/>
      <c r="J488" s="342">
        <v>1</v>
      </c>
      <c r="K488" s="349" t="s">
        <v>8610</v>
      </c>
      <c r="L488" s="355" t="s">
        <v>8611</v>
      </c>
      <c r="M488" s="346">
        <v>20225</v>
      </c>
      <c r="N488" s="351">
        <v>45812</v>
      </c>
      <c r="O488" s="351"/>
      <c r="P488" s="342">
        <v>483</v>
      </c>
      <c r="Q488" s="342"/>
      <c r="R488" s="342"/>
      <c r="S488" s="342">
        <v>20</v>
      </c>
      <c r="T488" s="342"/>
      <c r="U488" s="357" t="s">
        <v>8203</v>
      </c>
      <c r="V488" s="342" t="s">
        <v>7855</v>
      </c>
      <c r="W488" s="347">
        <v>2</v>
      </c>
      <c r="X488" s="342">
        <v>2</v>
      </c>
      <c r="Y488" s="342">
        <v>1</v>
      </c>
      <c r="Z488" s="342"/>
      <c r="AA488" s="342"/>
      <c r="AB488" s="342"/>
      <c r="AC488" s="342"/>
      <c r="AD488" s="342">
        <f t="shared" si="8"/>
        <v>109</v>
      </c>
      <c r="AE488" s="342" t="s">
        <v>8184</v>
      </c>
      <c r="AF488" s="342">
        <v>63</v>
      </c>
      <c r="AG488" s="342" t="s">
        <v>8184</v>
      </c>
      <c r="AH488" s="342">
        <v>0</v>
      </c>
      <c r="AI488" s="342" t="s">
        <v>8149</v>
      </c>
      <c r="AJ488" s="342">
        <v>109</v>
      </c>
      <c r="AK488" s="342" t="s">
        <v>8185</v>
      </c>
      <c r="AL488" s="342">
        <v>0</v>
      </c>
      <c r="AM488" s="342" t="s">
        <v>8186</v>
      </c>
      <c r="AN488" s="342">
        <v>0</v>
      </c>
      <c r="AO488" s="342" t="s">
        <v>8187</v>
      </c>
      <c r="AP488" s="342">
        <v>0</v>
      </c>
      <c r="AQ488" s="347">
        <v>0</v>
      </c>
      <c r="AR488" s="342">
        <v>7</v>
      </c>
      <c r="AS488" s="350"/>
    </row>
    <row r="489" spans="1:45" ht="13.5" hidden="1" customHeight="1">
      <c r="A489" s="304">
        <v>484</v>
      </c>
      <c r="B489" s="342" t="s">
        <v>8180</v>
      </c>
      <c r="C489" s="343" t="s">
        <v>8283</v>
      </c>
      <c r="D489" s="342">
        <v>8181049</v>
      </c>
      <c r="E489" s="343" t="s">
        <v>1719</v>
      </c>
      <c r="F489" s="342" t="s">
        <v>8612</v>
      </c>
      <c r="G489" s="342" t="s">
        <v>8196</v>
      </c>
      <c r="H489" s="342"/>
      <c r="I489" s="342"/>
      <c r="J489" s="342">
        <v>1</v>
      </c>
      <c r="K489" s="349" t="s">
        <v>8613</v>
      </c>
      <c r="L489" s="345" t="s">
        <v>8614</v>
      </c>
      <c r="M489" s="346" t="s">
        <v>4954</v>
      </c>
      <c r="N489" s="351">
        <v>45820</v>
      </c>
      <c r="O489" s="351"/>
      <c r="P489" s="342">
        <v>700</v>
      </c>
      <c r="Q489" s="342"/>
      <c r="R489" s="342"/>
      <c r="S489" s="342">
        <v>29</v>
      </c>
      <c r="T489" s="342"/>
      <c r="U489" s="342" t="s">
        <v>26</v>
      </c>
      <c r="V489" s="357" t="s">
        <v>35</v>
      </c>
      <c r="W489" s="347">
        <v>3</v>
      </c>
      <c r="X489" s="342">
        <v>2</v>
      </c>
      <c r="Y489" s="342">
        <v>1</v>
      </c>
      <c r="Z489" s="342"/>
      <c r="AA489" s="342"/>
      <c r="AB489" s="342"/>
      <c r="AC489" s="342"/>
      <c r="AD489" s="342">
        <f t="shared" si="8"/>
        <v>390</v>
      </c>
      <c r="AE489" s="342" t="s">
        <v>8184</v>
      </c>
      <c r="AF489" s="342">
        <v>0</v>
      </c>
      <c r="AG489" s="342" t="s">
        <v>8184</v>
      </c>
      <c r="AH489" s="342">
        <v>0</v>
      </c>
      <c r="AI489" s="342" t="s">
        <v>8149</v>
      </c>
      <c r="AJ489" s="342">
        <v>375</v>
      </c>
      <c r="AK489" s="342" t="s">
        <v>8185</v>
      </c>
      <c r="AL489" s="342">
        <v>0</v>
      </c>
      <c r="AM489" s="342" t="s">
        <v>8186</v>
      </c>
      <c r="AN489" s="342">
        <v>0</v>
      </c>
      <c r="AO489" s="342" t="s">
        <v>8187</v>
      </c>
      <c r="AP489" s="342">
        <v>15</v>
      </c>
      <c r="AQ489" s="347">
        <v>58</v>
      </c>
      <c r="AR489" s="342">
        <v>40</v>
      </c>
      <c r="AS489" s="353"/>
    </row>
    <row r="490" spans="1:45" ht="13.5" hidden="1" customHeight="1">
      <c r="A490" s="304">
        <v>485</v>
      </c>
      <c r="B490" s="342" t="s">
        <v>8180</v>
      </c>
      <c r="C490" s="343" t="s">
        <v>8283</v>
      </c>
      <c r="D490" s="342">
        <v>8171040</v>
      </c>
      <c r="E490" s="343" t="s">
        <v>1721</v>
      </c>
      <c r="F490" s="342"/>
      <c r="G490" s="342"/>
      <c r="H490" s="342"/>
      <c r="I490" s="342"/>
      <c r="J490" s="342">
        <v>1</v>
      </c>
      <c r="K490" s="349" t="s">
        <v>8615</v>
      </c>
      <c r="L490" s="345" t="s">
        <v>8616</v>
      </c>
      <c r="M490" s="346">
        <v>4696</v>
      </c>
      <c r="N490" s="342"/>
      <c r="O490" s="342"/>
      <c r="P490" s="342">
        <v>90</v>
      </c>
      <c r="Q490" s="342"/>
      <c r="R490" s="342"/>
      <c r="S490" s="342">
        <v>7</v>
      </c>
      <c r="T490" s="342"/>
      <c r="U490" s="357" t="s">
        <v>8332</v>
      </c>
      <c r="V490" s="357" t="s">
        <v>7855</v>
      </c>
      <c r="W490" s="347">
        <v>2</v>
      </c>
      <c r="X490" s="342">
        <v>2</v>
      </c>
      <c r="Y490" s="342">
        <v>1</v>
      </c>
      <c r="Z490" s="342"/>
      <c r="AA490" s="342"/>
      <c r="AB490" s="342"/>
      <c r="AC490" s="342"/>
      <c r="AD490" s="342">
        <f t="shared" si="8"/>
        <v>80</v>
      </c>
      <c r="AE490" s="342" t="s">
        <v>8184</v>
      </c>
      <c r="AF490" s="342">
        <v>0</v>
      </c>
      <c r="AG490" s="342" t="s">
        <v>8184</v>
      </c>
      <c r="AH490" s="342">
        <v>0</v>
      </c>
      <c r="AI490" s="342" t="s">
        <v>8149</v>
      </c>
      <c r="AJ490" s="342">
        <v>80</v>
      </c>
      <c r="AK490" s="342" t="s">
        <v>8185</v>
      </c>
      <c r="AL490" s="342">
        <v>0</v>
      </c>
      <c r="AM490" s="342" t="s">
        <v>8186</v>
      </c>
      <c r="AN490" s="342">
        <v>0</v>
      </c>
      <c r="AO490" s="342" t="s">
        <v>8187</v>
      </c>
      <c r="AP490" s="342">
        <v>0</v>
      </c>
      <c r="AQ490" s="347">
        <v>10</v>
      </c>
      <c r="AR490" s="342">
        <v>10</v>
      </c>
      <c r="AS490" s="353"/>
    </row>
    <row r="491" spans="1:45" ht="13.5" hidden="1" customHeight="1">
      <c r="A491" s="304">
        <v>486</v>
      </c>
      <c r="B491" s="342" t="s">
        <v>8180</v>
      </c>
      <c r="C491" s="343" t="s">
        <v>8283</v>
      </c>
      <c r="D491" s="342">
        <v>8151064</v>
      </c>
      <c r="E491" s="343" t="s">
        <v>1723</v>
      </c>
      <c r="F491" s="342"/>
      <c r="G491" s="342"/>
      <c r="H491" s="342"/>
      <c r="I491" s="342"/>
      <c r="J491" s="342">
        <v>1</v>
      </c>
      <c r="K491" s="349" t="s">
        <v>8752</v>
      </c>
      <c r="L491" s="345" t="s">
        <v>8753</v>
      </c>
      <c r="M491" s="346">
        <v>26359</v>
      </c>
      <c r="N491" s="342"/>
      <c r="O491" s="342"/>
      <c r="P491" s="342">
        <v>774</v>
      </c>
      <c r="Q491" s="342"/>
      <c r="R491" s="342"/>
      <c r="S491" s="342">
        <v>37</v>
      </c>
      <c r="T491" s="342"/>
      <c r="U491" s="342" t="s">
        <v>2353</v>
      </c>
      <c r="V491" s="357" t="s">
        <v>35</v>
      </c>
      <c r="W491" s="347">
        <v>3</v>
      </c>
      <c r="X491" s="342">
        <v>2</v>
      </c>
      <c r="Y491" s="342">
        <v>1</v>
      </c>
      <c r="Z491" s="342"/>
      <c r="AA491" s="342"/>
      <c r="AB491" s="342"/>
      <c r="AC491" s="342"/>
      <c r="AD491" s="342">
        <f t="shared" si="8"/>
        <v>115</v>
      </c>
      <c r="AE491" s="342" t="s">
        <v>8184</v>
      </c>
      <c r="AF491" s="342">
        <v>14</v>
      </c>
      <c r="AG491" s="342" t="s">
        <v>8184</v>
      </c>
      <c r="AH491" s="342">
        <v>0</v>
      </c>
      <c r="AI491" s="342" t="s">
        <v>8149</v>
      </c>
      <c r="AJ491" s="342">
        <v>115</v>
      </c>
      <c r="AK491" s="342" t="s">
        <v>8185</v>
      </c>
      <c r="AL491" s="342">
        <v>0</v>
      </c>
      <c r="AM491" s="342" t="s">
        <v>8186</v>
      </c>
      <c r="AN491" s="342">
        <v>0</v>
      </c>
      <c r="AO491" s="342" t="s">
        <v>8187</v>
      </c>
      <c r="AP491" s="342">
        <v>0</v>
      </c>
      <c r="AQ491" s="347">
        <v>0</v>
      </c>
      <c r="AR491" s="342">
        <v>0</v>
      </c>
      <c r="AS491" s="353"/>
    </row>
    <row r="492" spans="1:45" ht="13.5" hidden="1" customHeight="1">
      <c r="A492" s="304">
        <v>487</v>
      </c>
      <c r="B492" s="342" t="s">
        <v>8180</v>
      </c>
      <c r="C492" s="343" t="s">
        <v>8283</v>
      </c>
      <c r="D492" s="342">
        <v>8291040</v>
      </c>
      <c r="E492" s="343" t="s">
        <v>1725</v>
      </c>
      <c r="F492" s="342"/>
      <c r="G492" s="342"/>
      <c r="H492" s="342"/>
      <c r="I492" s="342"/>
      <c r="J492" s="342">
        <v>1</v>
      </c>
      <c r="K492" s="349" t="s">
        <v>8762</v>
      </c>
      <c r="L492" s="345" t="s">
        <v>8763</v>
      </c>
      <c r="M492" s="346">
        <v>13265</v>
      </c>
      <c r="N492" s="342"/>
      <c r="O492" s="342"/>
      <c r="P492" s="342">
        <v>31</v>
      </c>
      <c r="Q492" s="342"/>
      <c r="R492" s="342"/>
      <c r="S492" s="342">
        <v>6</v>
      </c>
      <c r="T492" s="342"/>
      <c r="U492" s="357" t="s">
        <v>8198</v>
      </c>
      <c r="V492" s="342" t="s">
        <v>7855</v>
      </c>
      <c r="W492" s="347">
        <v>2</v>
      </c>
      <c r="X492" s="342">
        <v>2</v>
      </c>
      <c r="Y492" s="342">
        <v>1</v>
      </c>
      <c r="Z492" s="342"/>
      <c r="AA492" s="342"/>
      <c r="AB492" s="342"/>
      <c r="AC492" s="342"/>
      <c r="AD492" s="342">
        <f t="shared" si="8"/>
        <v>45</v>
      </c>
      <c r="AE492" s="342" t="s">
        <v>8184</v>
      </c>
      <c r="AF492" s="342">
        <v>0</v>
      </c>
      <c r="AG492" s="342" t="s">
        <v>8184</v>
      </c>
      <c r="AH492" s="342">
        <v>0</v>
      </c>
      <c r="AI492" s="342" t="s">
        <v>8149</v>
      </c>
      <c r="AJ492" s="342">
        <v>45</v>
      </c>
      <c r="AK492" s="342" t="s">
        <v>8185</v>
      </c>
      <c r="AL492" s="342">
        <v>0</v>
      </c>
      <c r="AM492" s="342" t="s">
        <v>8186</v>
      </c>
      <c r="AN492" s="342">
        <v>0</v>
      </c>
      <c r="AO492" s="342" t="s">
        <v>8187</v>
      </c>
      <c r="AP492" s="342">
        <v>0</v>
      </c>
      <c r="AQ492" s="347">
        <v>16</v>
      </c>
      <c r="AR492" s="342">
        <v>15</v>
      </c>
      <c r="AS492" s="350"/>
    </row>
    <row r="493" spans="1:45" ht="13.5" hidden="1" customHeight="1">
      <c r="A493" s="304">
        <v>488</v>
      </c>
      <c r="B493" s="342" t="s">
        <v>8180</v>
      </c>
      <c r="C493" s="343" t="s">
        <v>8283</v>
      </c>
      <c r="D493" s="342">
        <v>8161011</v>
      </c>
      <c r="E493" s="343" t="s">
        <v>1727</v>
      </c>
      <c r="F493" s="342" t="s">
        <v>8839</v>
      </c>
      <c r="G493" s="342" t="s">
        <v>8196</v>
      </c>
      <c r="H493" s="342"/>
      <c r="I493" s="342"/>
      <c r="J493" s="342">
        <v>1</v>
      </c>
      <c r="K493" s="349" t="s">
        <v>8840</v>
      </c>
      <c r="L493" s="355" t="s">
        <v>8841</v>
      </c>
      <c r="M493" s="346">
        <v>27390</v>
      </c>
      <c r="N493" s="351">
        <v>45812.561468402782</v>
      </c>
      <c r="O493" s="351"/>
      <c r="P493" s="342">
        <v>324</v>
      </c>
      <c r="Q493" s="342"/>
      <c r="R493" s="342"/>
      <c r="S493" s="342">
        <v>15</v>
      </c>
      <c r="T493" s="342"/>
      <c r="U493" s="342" t="s">
        <v>26</v>
      </c>
      <c r="V493" s="357" t="s">
        <v>7855</v>
      </c>
      <c r="W493" s="347">
        <v>2</v>
      </c>
      <c r="X493" s="342">
        <v>2</v>
      </c>
      <c r="Y493" s="342">
        <v>1</v>
      </c>
      <c r="Z493" s="342"/>
      <c r="AA493" s="342"/>
      <c r="AB493" s="342"/>
      <c r="AC493" s="342"/>
      <c r="AD493" s="342">
        <f t="shared" si="8"/>
        <v>120</v>
      </c>
      <c r="AE493" s="342" t="s">
        <v>8184</v>
      </c>
      <c r="AF493" s="342">
        <v>28</v>
      </c>
      <c r="AG493" s="342" t="s">
        <v>8184</v>
      </c>
      <c r="AH493" s="342">
        <v>0</v>
      </c>
      <c r="AI493" s="342" t="s">
        <v>8149</v>
      </c>
      <c r="AJ493" s="342">
        <v>120</v>
      </c>
      <c r="AK493" s="342" t="s">
        <v>8185</v>
      </c>
      <c r="AL493" s="342">
        <v>0</v>
      </c>
      <c r="AM493" s="342" t="s">
        <v>8186</v>
      </c>
      <c r="AN493" s="342">
        <v>0</v>
      </c>
      <c r="AO493" s="342" t="s">
        <v>8187</v>
      </c>
      <c r="AP493" s="342">
        <v>0</v>
      </c>
      <c r="AQ493" s="347">
        <v>16</v>
      </c>
      <c r="AR493" s="342">
        <v>6</v>
      </c>
      <c r="AS493" s="350"/>
    </row>
    <row r="494" spans="1:45" ht="13.5" hidden="1" customHeight="1">
      <c r="A494" s="304">
        <v>489</v>
      </c>
      <c r="B494" s="342" t="s">
        <v>8180</v>
      </c>
      <c r="C494" s="343" t="s">
        <v>8283</v>
      </c>
      <c r="D494" s="342">
        <v>8161044</v>
      </c>
      <c r="E494" s="343" t="s">
        <v>1729</v>
      </c>
      <c r="F494" s="342" t="s">
        <v>8842</v>
      </c>
      <c r="G494" s="342" t="s">
        <v>8196</v>
      </c>
      <c r="H494" s="342"/>
      <c r="I494" s="342"/>
      <c r="J494" s="342">
        <v>1</v>
      </c>
      <c r="K494" s="349" t="s">
        <v>8843</v>
      </c>
      <c r="L494" s="345" t="s">
        <v>8844</v>
      </c>
      <c r="M494" s="346" t="s">
        <v>4984</v>
      </c>
      <c r="N494" s="351">
        <v>45817.469928437495</v>
      </c>
      <c r="O494" s="351"/>
      <c r="P494" s="342">
        <v>58</v>
      </c>
      <c r="Q494" s="342"/>
      <c r="R494" s="342"/>
      <c r="S494" s="342">
        <v>3</v>
      </c>
      <c r="T494" s="342"/>
      <c r="U494" s="357" t="s">
        <v>8198</v>
      </c>
      <c r="V494" s="342" t="s">
        <v>7855</v>
      </c>
      <c r="W494" s="347">
        <v>2</v>
      </c>
      <c r="X494" s="342">
        <v>2</v>
      </c>
      <c r="Y494" s="342">
        <v>1</v>
      </c>
      <c r="Z494" s="342"/>
      <c r="AA494" s="342"/>
      <c r="AB494" s="342"/>
      <c r="AC494" s="342"/>
      <c r="AD494" s="342">
        <f t="shared" si="8"/>
        <v>91</v>
      </c>
      <c r="AE494" s="342" t="s">
        <v>8184</v>
      </c>
      <c r="AF494" s="342">
        <v>0</v>
      </c>
      <c r="AG494" s="342" t="s">
        <v>8184</v>
      </c>
      <c r="AH494" s="342">
        <v>0</v>
      </c>
      <c r="AI494" s="342" t="s">
        <v>8149</v>
      </c>
      <c r="AJ494" s="342">
        <v>91</v>
      </c>
      <c r="AK494" s="342" t="s">
        <v>8185</v>
      </c>
      <c r="AL494" s="342">
        <v>0</v>
      </c>
      <c r="AM494" s="342" t="s">
        <v>8186</v>
      </c>
      <c r="AN494" s="342">
        <v>0</v>
      </c>
      <c r="AO494" s="342" t="s">
        <v>8187</v>
      </c>
      <c r="AP494" s="342">
        <v>0</v>
      </c>
      <c r="AQ494" s="347">
        <v>3</v>
      </c>
      <c r="AR494" s="342">
        <v>4</v>
      </c>
      <c r="AS494" s="353"/>
    </row>
    <row r="495" spans="1:45" ht="13.5" hidden="1" customHeight="1">
      <c r="A495" s="304">
        <v>490</v>
      </c>
      <c r="B495" s="342" t="s">
        <v>8180</v>
      </c>
      <c r="C495" s="343" t="s">
        <v>8283</v>
      </c>
      <c r="D495" s="342">
        <v>8231010</v>
      </c>
      <c r="E495" s="343" t="s">
        <v>1731</v>
      </c>
      <c r="F495" s="342"/>
      <c r="G495" s="342"/>
      <c r="H495" s="342"/>
      <c r="I495" s="342"/>
      <c r="J495" s="342">
        <v>1</v>
      </c>
      <c r="K495" s="349" t="s">
        <v>8845</v>
      </c>
      <c r="L495" s="345" t="s">
        <v>8846</v>
      </c>
      <c r="M495" s="346">
        <v>10754</v>
      </c>
      <c r="N495" s="342"/>
      <c r="O495" s="342"/>
      <c r="P495" s="342">
        <v>61</v>
      </c>
      <c r="Q495" s="342"/>
      <c r="R495" s="342"/>
      <c r="S495" s="342">
        <v>7</v>
      </c>
      <c r="T495" s="342"/>
      <c r="U495" s="342" t="s">
        <v>2353</v>
      </c>
      <c r="V495" s="342" t="s">
        <v>7855</v>
      </c>
      <c r="W495" s="347">
        <v>2</v>
      </c>
      <c r="X495" s="342">
        <v>2</v>
      </c>
      <c r="Y495" s="342">
        <v>1</v>
      </c>
      <c r="Z495" s="342"/>
      <c r="AA495" s="342"/>
      <c r="AB495" s="342"/>
      <c r="AC495" s="342"/>
      <c r="AD495" s="342">
        <f t="shared" si="8"/>
        <v>62</v>
      </c>
      <c r="AE495" s="342" t="s">
        <v>8184</v>
      </c>
      <c r="AF495" s="342">
        <v>24</v>
      </c>
      <c r="AG495" s="342" t="s">
        <v>8184</v>
      </c>
      <c r="AH495" s="342">
        <v>0</v>
      </c>
      <c r="AI495" s="342" t="s">
        <v>8149</v>
      </c>
      <c r="AJ495" s="342">
        <v>62</v>
      </c>
      <c r="AK495" s="342" t="s">
        <v>8185</v>
      </c>
      <c r="AL495" s="342">
        <v>0</v>
      </c>
      <c r="AM495" s="342" t="s">
        <v>8186</v>
      </c>
      <c r="AN495" s="342">
        <v>0</v>
      </c>
      <c r="AO495" s="342" t="s">
        <v>8187</v>
      </c>
      <c r="AP495" s="342">
        <v>0</v>
      </c>
      <c r="AQ495" s="347">
        <v>7</v>
      </c>
      <c r="AR495" s="342">
        <v>3</v>
      </c>
      <c r="AS495" s="353"/>
    </row>
    <row r="496" spans="1:45" ht="13.5" hidden="1" customHeight="1">
      <c r="A496" s="304">
        <v>491</v>
      </c>
      <c r="B496" s="342" t="s">
        <v>8180</v>
      </c>
      <c r="C496" s="343" t="s">
        <v>8283</v>
      </c>
      <c r="D496" s="342">
        <v>8231036</v>
      </c>
      <c r="E496" s="343" t="s">
        <v>1733</v>
      </c>
      <c r="F496" s="342" t="s">
        <v>9068</v>
      </c>
      <c r="G496" s="342" t="s">
        <v>8196</v>
      </c>
      <c r="H496" s="342"/>
      <c r="I496" s="342"/>
      <c r="J496" s="342">
        <v>1</v>
      </c>
      <c r="K496" s="349" t="s">
        <v>9069</v>
      </c>
      <c r="L496" s="345" t="s">
        <v>9070</v>
      </c>
      <c r="M496" s="346">
        <v>16601</v>
      </c>
      <c r="N496" s="351">
        <v>45813.559414502313</v>
      </c>
      <c r="O496" s="351"/>
      <c r="P496" s="342">
        <v>39</v>
      </c>
      <c r="Q496" s="342"/>
      <c r="R496" s="342"/>
      <c r="S496" s="342">
        <v>6</v>
      </c>
      <c r="T496" s="342"/>
      <c r="U496" s="342" t="s">
        <v>2353</v>
      </c>
      <c r="V496" s="342" t="s">
        <v>7855</v>
      </c>
      <c r="W496" s="347">
        <v>2</v>
      </c>
      <c r="X496" s="342">
        <v>2</v>
      </c>
      <c r="Y496" s="342">
        <v>1</v>
      </c>
      <c r="Z496" s="342"/>
      <c r="AA496" s="342"/>
      <c r="AB496" s="342"/>
      <c r="AC496" s="342"/>
      <c r="AD496" s="342">
        <f t="shared" si="8"/>
        <v>46</v>
      </c>
      <c r="AE496" s="342" t="s">
        <v>8184</v>
      </c>
      <c r="AF496" s="342">
        <v>0</v>
      </c>
      <c r="AG496" s="342" t="s">
        <v>8184</v>
      </c>
      <c r="AH496" s="342">
        <v>0</v>
      </c>
      <c r="AI496" s="342" t="s">
        <v>8149</v>
      </c>
      <c r="AJ496" s="342">
        <v>46</v>
      </c>
      <c r="AK496" s="342" t="s">
        <v>8185</v>
      </c>
      <c r="AL496" s="342">
        <v>0</v>
      </c>
      <c r="AM496" s="342" t="s">
        <v>8186</v>
      </c>
      <c r="AN496" s="342">
        <v>0</v>
      </c>
      <c r="AO496" s="342" t="s">
        <v>8187</v>
      </c>
      <c r="AP496" s="342">
        <v>0</v>
      </c>
      <c r="AQ496" s="347">
        <v>7</v>
      </c>
      <c r="AR496" s="342">
        <v>3</v>
      </c>
      <c r="AS496" s="353"/>
    </row>
    <row r="497" spans="1:45" ht="13.5" hidden="1" customHeight="1">
      <c r="A497" s="304">
        <v>492</v>
      </c>
      <c r="B497" s="342" t="s">
        <v>8180</v>
      </c>
      <c r="C497" s="343" t="s">
        <v>8283</v>
      </c>
      <c r="D497" s="342">
        <v>8151065</v>
      </c>
      <c r="E497" s="343" t="s">
        <v>1735</v>
      </c>
      <c r="F497" s="342" t="s">
        <v>9088</v>
      </c>
      <c r="G497" s="342" t="s">
        <v>8196</v>
      </c>
      <c r="H497" s="342"/>
      <c r="I497" s="342"/>
      <c r="J497" s="342">
        <v>1</v>
      </c>
      <c r="K497" s="349" t="s">
        <v>9089</v>
      </c>
      <c r="L497" s="345" t="s">
        <v>9090</v>
      </c>
      <c r="M497" s="346">
        <v>24182</v>
      </c>
      <c r="N497" s="351">
        <v>45818.399993495375</v>
      </c>
      <c r="O497" s="351"/>
      <c r="P497" s="342">
        <v>46</v>
      </c>
      <c r="Q497" s="342"/>
      <c r="R497" s="342"/>
      <c r="S497" s="342">
        <v>7</v>
      </c>
      <c r="T497" s="342"/>
      <c r="U497" s="342" t="s">
        <v>2353</v>
      </c>
      <c r="V497" s="342" t="s">
        <v>7855</v>
      </c>
      <c r="W497" s="347">
        <v>2</v>
      </c>
      <c r="X497" s="342">
        <v>2</v>
      </c>
      <c r="Y497" s="342">
        <v>1</v>
      </c>
      <c r="Z497" s="342"/>
      <c r="AA497" s="342"/>
      <c r="AB497" s="342"/>
      <c r="AC497" s="342"/>
      <c r="AD497" s="342">
        <f t="shared" si="8"/>
        <v>44</v>
      </c>
      <c r="AE497" s="342" t="s">
        <v>8184</v>
      </c>
      <c r="AF497" s="342">
        <v>0</v>
      </c>
      <c r="AG497" s="342" t="s">
        <v>8184</v>
      </c>
      <c r="AH497" s="342">
        <v>0</v>
      </c>
      <c r="AI497" s="342" t="s">
        <v>8149</v>
      </c>
      <c r="AJ497" s="342">
        <v>44</v>
      </c>
      <c r="AK497" s="342" t="s">
        <v>8185</v>
      </c>
      <c r="AL497" s="342">
        <v>0</v>
      </c>
      <c r="AM497" s="342" t="s">
        <v>8186</v>
      </c>
      <c r="AN497" s="342">
        <v>0</v>
      </c>
      <c r="AO497" s="342" t="s">
        <v>8187</v>
      </c>
      <c r="AP497" s="342">
        <v>0</v>
      </c>
      <c r="AQ497" s="347">
        <v>5</v>
      </c>
      <c r="AR497" s="342">
        <v>1</v>
      </c>
      <c r="AS497" s="353"/>
    </row>
    <row r="498" spans="1:45" ht="13.5" hidden="1" customHeight="1">
      <c r="A498" s="304">
        <v>493</v>
      </c>
      <c r="B498" s="342" t="s">
        <v>8180</v>
      </c>
      <c r="C498" s="343" t="s">
        <v>8283</v>
      </c>
      <c r="D498" s="342">
        <v>8222053</v>
      </c>
      <c r="E498" s="343" t="s">
        <v>1737</v>
      </c>
      <c r="F498" s="342" t="s">
        <v>9115</v>
      </c>
      <c r="G498" s="342" t="s">
        <v>8196</v>
      </c>
      <c r="H498" s="342"/>
      <c r="I498" s="342"/>
      <c r="J498" s="342">
        <v>1</v>
      </c>
      <c r="K498" s="349" t="s">
        <v>9116</v>
      </c>
      <c r="L498" s="345" t="s">
        <v>9117</v>
      </c>
      <c r="M498" s="346">
        <v>14519</v>
      </c>
      <c r="N498" s="351">
        <v>45812.688739004632</v>
      </c>
      <c r="O498" s="351"/>
      <c r="P498" s="342">
        <v>115</v>
      </c>
      <c r="Q498" s="342"/>
      <c r="R498" s="342"/>
      <c r="S498" s="342">
        <v>7</v>
      </c>
      <c r="T498" s="342"/>
      <c r="U498" s="342" t="s">
        <v>2353</v>
      </c>
      <c r="V498" s="342" t="s">
        <v>7855</v>
      </c>
      <c r="W498" s="347">
        <v>2</v>
      </c>
      <c r="X498" s="342">
        <v>2</v>
      </c>
      <c r="Y498" s="342">
        <v>1</v>
      </c>
      <c r="Z498" s="342"/>
      <c r="AA498" s="342"/>
      <c r="AB498" s="342"/>
      <c r="AC498" s="342"/>
      <c r="AD498" s="342">
        <f t="shared" si="8"/>
        <v>104</v>
      </c>
      <c r="AE498" s="342" t="s">
        <v>8184</v>
      </c>
      <c r="AF498" s="342">
        <v>0</v>
      </c>
      <c r="AG498" s="342" t="s">
        <v>8184</v>
      </c>
      <c r="AH498" s="342">
        <v>0</v>
      </c>
      <c r="AI498" s="342" t="s">
        <v>8149</v>
      </c>
      <c r="AJ498" s="342">
        <v>83</v>
      </c>
      <c r="AK498" s="342" t="s">
        <v>8185</v>
      </c>
      <c r="AL498" s="342">
        <v>0</v>
      </c>
      <c r="AM498" s="342" t="s">
        <v>8186</v>
      </c>
      <c r="AN498" s="342">
        <v>21</v>
      </c>
      <c r="AO498" s="342" t="s">
        <v>8187</v>
      </c>
      <c r="AP498" s="342">
        <v>0</v>
      </c>
      <c r="AQ498" s="347">
        <v>12</v>
      </c>
      <c r="AR498" s="342">
        <v>0</v>
      </c>
      <c r="AS498" s="353"/>
    </row>
    <row r="499" spans="1:45" ht="13.5" hidden="1" customHeight="1">
      <c r="A499" s="304">
        <v>494</v>
      </c>
      <c r="B499" s="342" t="s">
        <v>8180</v>
      </c>
      <c r="C499" s="343" t="s">
        <v>8283</v>
      </c>
      <c r="D499" s="342">
        <v>8261035</v>
      </c>
      <c r="E499" s="343" t="s">
        <v>1739</v>
      </c>
      <c r="F499" s="342" t="s">
        <v>9126</v>
      </c>
      <c r="G499" s="342" t="s">
        <v>8196</v>
      </c>
      <c r="H499" s="342"/>
      <c r="I499" s="342"/>
      <c r="J499" s="342">
        <v>1</v>
      </c>
      <c r="K499" s="349" t="s">
        <v>9127</v>
      </c>
      <c r="L499" s="345" t="s">
        <v>9128</v>
      </c>
      <c r="M499" s="346" t="s">
        <v>5010</v>
      </c>
      <c r="N499" s="351">
        <v>45810.664459224536</v>
      </c>
      <c r="O499" s="351"/>
      <c r="P499" s="342">
        <v>44</v>
      </c>
      <c r="Q499" s="342"/>
      <c r="R499" s="342"/>
      <c r="S499" s="342">
        <v>4</v>
      </c>
      <c r="T499" s="342"/>
      <c r="U499" s="342" t="s">
        <v>26</v>
      </c>
      <c r="V499" s="342" t="s">
        <v>7855</v>
      </c>
      <c r="W499" s="347">
        <v>2</v>
      </c>
      <c r="X499" s="342">
        <v>2</v>
      </c>
      <c r="Y499" s="342">
        <v>1</v>
      </c>
      <c r="Z499" s="342"/>
      <c r="AA499" s="342"/>
      <c r="AB499" s="342"/>
      <c r="AC499" s="342"/>
      <c r="AD499" s="342">
        <f t="shared" si="8"/>
        <v>35</v>
      </c>
      <c r="AE499" s="342" t="s">
        <v>8184</v>
      </c>
      <c r="AF499" s="342">
        <v>0</v>
      </c>
      <c r="AG499" s="342" t="s">
        <v>8184</v>
      </c>
      <c r="AH499" s="342">
        <v>0</v>
      </c>
      <c r="AI499" s="342" t="s">
        <v>8149</v>
      </c>
      <c r="AJ499" s="342">
        <v>35</v>
      </c>
      <c r="AK499" s="342" t="s">
        <v>8185</v>
      </c>
      <c r="AL499" s="342">
        <v>0</v>
      </c>
      <c r="AM499" s="342" t="s">
        <v>8186</v>
      </c>
      <c r="AN499" s="342">
        <v>0</v>
      </c>
      <c r="AO499" s="342" t="s">
        <v>8187</v>
      </c>
      <c r="AP499" s="342">
        <v>0</v>
      </c>
      <c r="AQ499" s="347">
        <v>9</v>
      </c>
      <c r="AR499" s="342">
        <v>2</v>
      </c>
      <c r="AS499" s="353"/>
    </row>
    <row r="500" spans="1:45" ht="13.5" hidden="1" customHeight="1">
      <c r="A500" s="304">
        <v>495</v>
      </c>
      <c r="B500" s="342" t="s">
        <v>8180</v>
      </c>
      <c r="C500" s="343" t="s">
        <v>8283</v>
      </c>
      <c r="D500" s="342">
        <v>8181012</v>
      </c>
      <c r="E500" s="343" t="s">
        <v>1741</v>
      </c>
      <c r="F500" s="342" t="s">
        <v>9129</v>
      </c>
      <c r="G500" s="342" t="s">
        <v>8196</v>
      </c>
      <c r="H500" s="342"/>
      <c r="I500" s="342"/>
      <c r="J500" s="342">
        <v>1</v>
      </c>
      <c r="K500" s="349" t="s">
        <v>9130</v>
      </c>
      <c r="L500" s="345" t="s">
        <v>9131</v>
      </c>
      <c r="M500" s="346">
        <v>10319</v>
      </c>
      <c r="N500" s="351">
        <v>45812.498661921301</v>
      </c>
      <c r="O500" s="351"/>
      <c r="P500" s="342">
        <v>32</v>
      </c>
      <c r="Q500" s="342"/>
      <c r="R500" s="342"/>
      <c r="S500" s="342">
        <v>7</v>
      </c>
      <c r="T500" s="342"/>
      <c r="U500" s="342" t="s">
        <v>2353</v>
      </c>
      <c r="V500" s="342" t="s">
        <v>7855</v>
      </c>
      <c r="W500" s="347">
        <v>2</v>
      </c>
      <c r="X500" s="342">
        <v>2</v>
      </c>
      <c r="Y500" s="342">
        <v>1</v>
      </c>
      <c r="Z500" s="342"/>
      <c r="AA500" s="342"/>
      <c r="AB500" s="342"/>
      <c r="AC500" s="342"/>
      <c r="AD500" s="342">
        <f t="shared" si="8"/>
        <v>49</v>
      </c>
      <c r="AE500" s="342" t="s">
        <v>8184</v>
      </c>
      <c r="AF500" s="342">
        <v>26</v>
      </c>
      <c r="AG500" s="342" t="s">
        <v>8184</v>
      </c>
      <c r="AH500" s="342">
        <v>0</v>
      </c>
      <c r="AI500" s="342" t="s">
        <v>8149</v>
      </c>
      <c r="AJ500" s="342">
        <v>30</v>
      </c>
      <c r="AK500" s="342" t="s">
        <v>8185</v>
      </c>
      <c r="AL500" s="342">
        <v>0</v>
      </c>
      <c r="AM500" s="342" t="s">
        <v>8186</v>
      </c>
      <c r="AN500" s="342">
        <v>0</v>
      </c>
      <c r="AO500" s="342" t="s">
        <v>8187</v>
      </c>
      <c r="AP500" s="342">
        <v>19</v>
      </c>
      <c r="AQ500" s="347">
        <v>37</v>
      </c>
      <c r="AR500" s="342">
        <v>16</v>
      </c>
      <c r="AS500" s="353"/>
    </row>
    <row r="501" spans="1:45" ht="13.5" hidden="1" customHeight="1">
      <c r="A501" s="304">
        <v>496</v>
      </c>
      <c r="B501" s="342" t="s">
        <v>8180</v>
      </c>
      <c r="C501" s="343" t="s">
        <v>8283</v>
      </c>
      <c r="D501" s="342">
        <v>8181050</v>
      </c>
      <c r="E501" s="343" t="s">
        <v>1743</v>
      </c>
      <c r="F501" s="342" t="s">
        <v>9132</v>
      </c>
      <c r="G501" s="342" t="s">
        <v>8196</v>
      </c>
      <c r="H501" s="342"/>
      <c r="I501" s="342"/>
      <c r="J501" s="342">
        <v>1</v>
      </c>
      <c r="K501" s="349" t="s">
        <v>9133</v>
      </c>
      <c r="L501" s="345" t="s">
        <v>9134</v>
      </c>
      <c r="M501" s="346" t="s">
        <v>5022</v>
      </c>
      <c r="N501" s="351">
        <v>45817.402941782406</v>
      </c>
      <c r="O501" s="351"/>
      <c r="P501" s="342">
        <v>70</v>
      </c>
      <c r="Q501" s="342"/>
      <c r="R501" s="342"/>
      <c r="S501" s="342">
        <v>4</v>
      </c>
      <c r="T501" s="342"/>
      <c r="U501" s="342" t="s">
        <v>26</v>
      </c>
      <c r="V501" s="342" t="s">
        <v>7855</v>
      </c>
      <c r="W501" s="347">
        <v>2</v>
      </c>
      <c r="X501" s="342">
        <v>2</v>
      </c>
      <c r="Y501" s="342">
        <v>1</v>
      </c>
      <c r="Z501" s="342"/>
      <c r="AA501" s="342"/>
      <c r="AB501" s="342"/>
      <c r="AC501" s="342"/>
      <c r="AD501" s="342">
        <f t="shared" si="8"/>
        <v>59</v>
      </c>
      <c r="AE501" s="342" t="s">
        <v>8184</v>
      </c>
      <c r="AF501" s="342">
        <v>26</v>
      </c>
      <c r="AG501" s="342" t="s">
        <v>8184</v>
      </c>
      <c r="AH501" s="342">
        <v>0</v>
      </c>
      <c r="AI501" s="342" t="s">
        <v>8149</v>
      </c>
      <c r="AJ501" s="342">
        <v>59</v>
      </c>
      <c r="AK501" s="342" t="s">
        <v>8185</v>
      </c>
      <c r="AL501" s="342">
        <v>0</v>
      </c>
      <c r="AM501" s="342" t="s">
        <v>8186</v>
      </c>
      <c r="AN501" s="342">
        <v>0</v>
      </c>
      <c r="AO501" s="342" t="s">
        <v>8187</v>
      </c>
      <c r="AP501" s="342">
        <v>0</v>
      </c>
      <c r="AQ501" s="347">
        <v>11</v>
      </c>
      <c r="AR501" s="342">
        <v>11</v>
      </c>
      <c r="AS501" s="353"/>
    </row>
    <row r="502" spans="1:45" ht="13.5" hidden="1" customHeight="1">
      <c r="A502" s="304">
        <v>497</v>
      </c>
      <c r="B502" s="342" t="s">
        <v>8180</v>
      </c>
      <c r="C502" s="343" t="s">
        <v>8283</v>
      </c>
      <c r="D502" s="342">
        <v>8191018</v>
      </c>
      <c r="E502" s="343" t="s">
        <v>1745</v>
      </c>
      <c r="F502" s="342"/>
      <c r="G502" s="342"/>
      <c r="H502" s="342"/>
      <c r="I502" s="342"/>
      <c r="J502" s="342">
        <v>1</v>
      </c>
      <c r="K502" s="349" t="s">
        <v>9135</v>
      </c>
      <c r="L502" s="345" t="s">
        <v>9136</v>
      </c>
      <c r="M502" s="346">
        <v>8517</v>
      </c>
      <c r="N502" s="342"/>
      <c r="O502" s="342"/>
      <c r="P502" s="342">
        <v>26</v>
      </c>
      <c r="Q502" s="342"/>
      <c r="R502" s="342"/>
      <c r="S502" s="342">
        <v>7</v>
      </c>
      <c r="T502" s="342"/>
      <c r="U502" s="342" t="s">
        <v>2353</v>
      </c>
      <c r="V502" s="342" t="s">
        <v>7855</v>
      </c>
      <c r="W502" s="347">
        <v>2</v>
      </c>
      <c r="X502" s="342">
        <v>2</v>
      </c>
      <c r="Y502" s="342">
        <v>1</v>
      </c>
      <c r="Z502" s="342"/>
      <c r="AA502" s="342"/>
      <c r="AB502" s="342"/>
      <c r="AC502" s="342"/>
      <c r="AD502" s="342">
        <f t="shared" si="8"/>
        <v>65</v>
      </c>
      <c r="AE502" s="342" t="s">
        <v>8184</v>
      </c>
      <c r="AF502" s="342">
        <v>0</v>
      </c>
      <c r="AG502" s="342" t="s">
        <v>8184</v>
      </c>
      <c r="AH502" s="342">
        <v>0</v>
      </c>
      <c r="AI502" s="342" t="s">
        <v>8149</v>
      </c>
      <c r="AJ502" s="342">
        <v>55</v>
      </c>
      <c r="AK502" s="342" t="s">
        <v>8185</v>
      </c>
      <c r="AL502" s="342">
        <v>10</v>
      </c>
      <c r="AM502" s="342" t="s">
        <v>8186</v>
      </c>
      <c r="AN502" s="342">
        <v>0</v>
      </c>
      <c r="AO502" s="342" t="s">
        <v>8187</v>
      </c>
      <c r="AP502" s="342">
        <v>0</v>
      </c>
      <c r="AQ502" s="347">
        <v>0</v>
      </c>
      <c r="AR502" s="342">
        <v>5</v>
      </c>
      <c r="AS502" s="350"/>
    </row>
    <row r="503" spans="1:45" ht="13.5" hidden="1" customHeight="1">
      <c r="A503" s="304">
        <v>498</v>
      </c>
      <c r="B503" s="342" t="s">
        <v>8180</v>
      </c>
      <c r="C503" s="343" t="s">
        <v>8283</v>
      </c>
      <c r="D503" s="342">
        <v>8191044</v>
      </c>
      <c r="E503" s="343" t="s">
        <v>1747</v>
      </c>
      <c r="F503" s="342"/>
      <c r="G503" s="342"/>
      <c r="H503" s="342"/>
      <c r="I503" s="342"/>
      <c r="J503" s="342">
        <v>1</v>
      </c>
      <c r="K503" s="349" t="s">
        <v>9231</v>
      </c>
      <c r="L503" s="345" t="s">
        <v>9232</v>
      </c>
      <c r="M503" s="346">
        <v>20608</v>
      </c>
      <c r="N503" s="342"/>
      <c r="O503" s="342"/>
      <c r="P503" s="342">
        <v>30</v>
      </c>
      <c r="Q503" s="342"/>
      <c r="R503" s="342"/>
      <c r="S503" s="342">
        <v>7</v>
      </c>
      <c r="T503" s="342"/>
      <c r="U503" s="342" t="s">
        <v>2353</v>
      </c>
      <c r="V503" s="342" t="s">
        <v>7855</v>
      </c>
      <c r="W503" s="347">
        <v>2</v>
      </c>
      <c r="X503" s="342">
        <v>2</v>
      </c>
      <c r="Y503" s="342">
        <v>1</v>
      </c>
      <c r="Z503" s="342"/>
      <c r="AA503" s="342"/>
      <c r="AB503" s="342"/>
      <c r="AC503" s="342"/>
      <c r="AD503" s="342">
        <f t="shared" si="8"/>
        <v>64</v>
      </c>
      <c r="AE503" s="342" t="s">
        <v>8184</v>
      </c>
      <c r="AF503" s="342">
        <v>0</v>
      </c>
      <c r="AG503" s="342" t="s">
        <v>8184</v>
      </c>
      <c r="AH503" s="342">
        <v>0</v>
      </c>
      <c r="AI503" s="342" t="s">
        <v>8149</v>
      </c>
      <c r="AJ503" s="342">
        <v>64</v>
      </c>
      <c r="AK503" s="342" t="s">
        <v>8185</v>
      </c>
      <c r="AL503" s="342">
        <v>0</v>
      </c>
      <c r="AM503" s="342" t="s">
        <v>8186</v>
      </c>
      <c r="AN503" s="342">
        <v>0</v>
      </c>
      <c r="AO503" s="342" t="s">
        <v>8187</v>
      </c>
      <c r="AP503" s="342">
        <v>0</v>
      </c>
      <c r="AQ503" s="347">
        <v>16</v>
      </c>
      <c r="AR503" s="342">
        <v>7</v>
      </c>
      <c r="AS503" s="350"/>
    </row>
    <row r="504" spans="1:45" ht="13.5" hidden="1" customHeight="1">
      <c r="A504" s="304">
        <v>499</v>
      </c>
      <c r="B504" s="342" t="s">
        <v>8180</v>
      </c>
      <c r="C504" s="343" t="s">
        <v>8283</v>
      </c>
      <c r="D504" s="342">
        <v>8271037</v>
      </c>
      <c r="E504" s="343" t="s">
        <v>1749</v>
      </c>
      <c r="F504" s="342"/>
      <c r="G504" s="342"/>
      <c r="H504" s="342"/>
      <c r="I504" s="342"/>
      <c r="J504" s="342">
        <v>1</v>
      </c>
      <c r="K504" s="349" t="s">
        <v>9283</v>
      </c>
      <c r="L504" s="345" t="s">
        <v>9284</v>
      </c>
      <c r="M504" s="346">
        <v>18203</v>
      </c>
      <c r="N504" s="342"/>
      <c r="O504" s="342"/>
      <c r="P504" s="342">
        <v>24</v>
      </c>
      <c r="Q504" s="342"/>
      <c r="R504" s="342"/>
      <c r="S504" s="342">
        <v>6</v>
      </c>
      <c r="T504" s="342"/>
      <c r="U504" s="342" t="s">
        <v>2353</v>
      </c>
      <c r="V504" s="342" t="s">
        <v>7855</v>
      </c>
      <c r="W504" s="347">
        <v>2</v>
      </c>
      <c r="X504" s="342">
        <v>2</v>
      </c>
      <c r="Y504" s="342">
        <v>1</v>
      </c>
      <c r="Z504" s="342"/>
      <c r="AA504" s="342"/>
      <c r="AB504" s="342"/>
      <c r="AC504" s="342"/>
      <c r="AD504" s="342">
        <f t="shared" si="8"/>
        <v>18</v>
      </c>
      <c r="AE504" s="342" t="s">
        <v>8184</v>
      </c>
      <c r="AF504" s="342">
        <v>29</v>
      </c>
      <c r="AG504" s="342" t="s">
        <v>8184</v>
      </c>
      <c r="AH504" s="342">
        <v>0</v>
      </c>
      <c r="AI504" s="342" t="s">
        <v>8149</v>
      </c>
      <c r="AJ504" s="342">
        <v>18</v>
      </c>
      <c r="AK504" s="342" t="s">
        <v>8185</v>
      </c>
      <c r="AL504" s="342">
        <v>0</v>
      </c>
      <c r="AM504" s="342" t="s">
        <v>8186</v>
      </c>
      <c r="AN504" s="342">
        <v>0</v>
      </c>
      <c r="AO504" s="342" t="s">
        <v>8187</v>
      </c>
      <c r="AP504" s="342">
        <v>0</v>
      </c>
      <c r="AQ504" s="347">
        <v>9</v>
      </c>
      <c r="AR504" s="342">
        <v>3</v>
      </c>
      <c r="AS504" s="350"/>
    </row>
    <row r="505" spans="1:45" ht="13.5" hidden="1" customHeight="1">
      <c r="A505" s="304">
        <v>500</v>
      </c>
      <c r="B505" s="342" t="s">
        <v>8180</v>
      </c>
      <c r="C505" s="343" t="s">
        <v>8283</v>
      </c>
      <c r="D505" s="342">
        <v>8161045</v>
      </c>
      <c r="E505" s="343" t="s">
        <v>1751</v>
      </c>
      <c r="F505" s="342"/>
      <c r="G505" s="342"/>
      <c r="H505" s="342"/>
      <c r="I505" s="342"/>
      <c r="J505" s="342">
        <v>1</v>
      </c>
      <c r="K505" s="349" t="s">
        <v>9285</v>
      </c>
      <c r="L505" s="355" t="s">
        <v>9286</v>
      </c>
      <c r="M505" s="346">
        <v>24568</v>
      </c>
      <c r="N505" s="342"/>
      <c r="O505" s="342"/>
      <c r="P505" s="342">
        <v>516</v>
      </c>
      <c r="Q505" s="342"/>
      <c r="R505" s="342"/>
      <c r="S505" s="342">
        <v>25</v>
      </c>
      <c r="T505" s="342"/>
      <c r="U505" s="342" t="s">
        <v>26</v>
      </c>
      <c r="V505" s="342" t="s">
        <v>7855</v>
      </c>
      <c r="W505" s="347">
        <v>2</v>
      </c>
      <c r="X505" s="342">
        <v>2</v>
      </c>
      <c r="Y505" s="342">
        <v>1</v>
      </c>
      <c r="Z505" s="342"/>
      <c r="AA505" s="342"/>
      <c r="AB505" s="342"/>
      <c r="AC505" s="342"/>
      <c r="AD505" s="342">
        <f t="shared" si="8"/>
        <v>328</v>
      </c>
      <c r="AE505" s="342" t="s">
        <v>8184</v>
      </c>
      <c r="AF505" s="342">
        <v>28</v>
      </c>
      <c r="AG505" s="342" t="s">
        <v>8184</v>
      </c>
      <c r="AH505" s="342">
        <v>0</v>
      </c>
      <c r="AI505" s="342" t="s">
        <v>8149</v>
      </c>
      <c r="AJ505" s="342">
        <v>208</v>
      </c>
      <c r="AK505" s="342" t="s">
        <v>8185</v>
      </c>
      <c r="AL505" s="342">
        <v>120</v>
      </c>
      <c r="AM505" s="342" t="s">
        <v>8186</v>
      </c>
      <c r="AN505" s="342">
        <v>0</v>
      </c>
      <c r="AO505" s="342" t="s">
        <v>8187</v>
      </c>
      <c r="AP505" s="342">
        <v>0</v>
      </c>
      <c r="AQ505" s="347">
        <v>0</v>
      </c>
      <c r="AR505" s="342">
        <v>6</v>
      </c>
      <c r="AS505" s="350"/>
    </row>
    <row r="506" spans="1:45" ht="13.5" hidden="1" customHeight="1">
      <c r="A506" s="304">
        <v>501</v>
      </c>
      <c r="B506" s="342" t="s">
        <v>8180</v>
      </c>
      <c r="C506" s="343" t="s">
        <v>8283</v>
      </c>
      <c r="D506" s="342">
        <v>8140473</v>
      </c>
      <c r="E506" s="343" t="s">
        <v>1753</v>
      </c>
      <c r="F506" s="342" t="s">
        <v>9287</v>
      </c>
      <c r="G506" s="342" t="s">
        <v>8196</v>
      </c>
      <c r="H506" s="342"/>
      <c r="I506" s="342"/>
      <c r="J506" s="342">
        <v>1</v>
      </c>
      <c r="K506" s="349" t="s">
        <v>9288</v>
      </c>
      <c r="L506" s="350" t="s">
        <v>9289</v>
      </c>
      <c r="M506" s="346">
        <v>44621</v>
      </c>
      <c r="N506" s="351">
        <v>45812.462320115737</v>
      </c>
      <c r="O506" s="351"/>
      <c r="P506" s="342">
        <v>143</v>
      </c>
      <c r="Q506" s="342"/>
      <c r="R506" s="342"/>
      <c r="S506" s="342">
        <v>30</v>
      </c>
      <c r="T506" s="342"/>
      <c r="U506" s="342" t="s">
        <v>26</v>
      </c>
      <c r="V506" s="342" t="s">
        <v>7855</v>
      </c>
      <c r="W506" s="347">
        <v>1</v>
      </c>
      <c r="X506" s="342">
        <v>2</v>
      </c>
      <c r="Y506" s="342">
        <v>1</v>
      </c>
      <c r="Z506" s="342"/>
      <c r="AA506" s="342"/>
      <c r="AB506" s="342"/>
      <c r="AC506" s="342"/>
      <c r="AD506" s="342">
        <f t="shared" si="8"/>
        <v>148</v>
      </c>
      <c r="AE506" s="342" t="s">
        <v>8184</v>
      </c>
      <c r="AF506" s="342">
        <v>0</v>
      </c>
      <c r="AG506" s="342" t="s">
        <v>8184</v>
      </c>
      <c r="AH506" s="342">
        <v>0</v>
      </c>
      <c r="AI506" s="342" t="s">
        <v>8149</v>
      </c>
      <c r="AJ506" s="342">
        <v>148</v>
      </c>
      <c r="AK506" s="342" t="s">
        <v>8185</v>
      </c>
      <c r="AL506" s="342">
        <v>0</v>
      </c>
      <c r="AM506" s="342" t="s">
        <v>8186</v>
      </c>
      <c r="AN506" s="342">
        <v>0</v>
      </c>
      <c r="AO506" s="342" t="s">
        <v>8187</v>
      </c>
      <c r="AP506" s="342">
        <v>0</v>
      </c>
      <c r="AQ506" s="347">
        <v>57</v>
      </c>
      <c r="AR506" s="342">
        <v>19</v>
      </c>
      <c r="AS506" s="353"/>
    </row>
    <row r="507" spans="1:45" ht="13.5" hidden="1" customHeight="1">
      <c r="A507" s="304">
        <v>502</v>
      </c>
      <c r="B507" s="342" t="s">
        <v>8180</v>
      </c>
      <c r="C507" s="343" t="s">
        <v>8283</v>
      </c>
      <c r="D507" s="342">
        <v>8281028</v>
      </c>
      <c r="E507" s="343" t="s">
        <v>1755</v>
      </c>
      <c r="F507" s="342"/>
      <c r="G507" s="342"/>
      <c r="H507" s="342"/>
      <c r="I507" s="342"/>
      <c r="J507" s="342">
        <v>1</v>
      </c>
      <c r="K507" s="349" t="s">
        <v>9290</v>
      </c>
      <c r="L507" s="355" t="s">
        <v>9291</v>
      </c>
      <c r="M507" s="346">
        <v>15115</v>
      </c>
      <c r="N507" s="342"/>
      <c r="O507" s="342"/>
      <c r="P507" s="342">
        <v>352</v>
      </c>
      <c r="Q507" s="342"/>
      <c r="R507" s="342"/>
      <c r="S507" s="342">
        <v>18</v>
      </c>
      <c r="T507" s="342"/>
      <c r="U507" s="342" t="s">
        <v>26</v>
      </c>
      <c r="V507" s="342" t="s">
        <v>7855</v>
      </c>
      <c r="W507" s="347">
        <v>2</v>
      </c>
      <c r="X507" s="342">
        <v>2</v>
      </c>
      <c r="Y507" s="342">
        <v>1</v>
      </c>
      <c r="Z507" s="342"/>
      <c r="AA507" s="342"/>
      <c r="AB507" s="342"/>
      <c r="AC507" s="342"/>
      <c r="AD507" s="342">
        <f t="shared" si="8"/>
        <v>315</v>
      </c>
      <c r="AE507" s="342" t="s">
        <v>8184</v>
      </c>
      <c r="AF507" s="342">
        <v>0</v>
      </c>
      <c r="AG507" s="342" t="s">
        <v>8184</v>
      </c>
      <c r="AH507" s="342">
        <v>0</v>
      </c>
      <c r="AI507" s="342" t="s">
        <v>8149</v>
      </c>
      <c r="AJ507" s="342">
        <v>72</v>
      </c>
      <c r="AK507" s="342" t="s">
        <v>8185</v>
      </c>
      <c r="AL507" s="342">
        <v>0</v>
      </c>
      <c r="AM507" s="342" t="s">
        <v>8186</v>
      </c>
      <c r="AN507" s="342">
        <v>0</v>
      </c>
      <c r="AO507" s="342" t="s">
        <v>8187</v>
      </c>
      <c r="AP507" s="342">
        <v>243</v>
      </c>
      <c r="AQ507" s="347">
        <v>0</v>
      </c>
      <c r="AR507" s="342">
        <v>7</v>
      </c>
      <c r="AS507" s="350"/>
    </row>
    <row r="508" spans="1:45" ht="13.5" hidden="1" customHeight="1">
      <c r="A508" s="304">
        <v>503</v>
      </c>
      <c r="B508" s="342" t="s">
        <v>8180</v>
      </c>
      <c r="C508" s="343" t="s">
        <v>8283</v>
      </c>
      <c r="D508" s="342">
        <v>8281038</v>
      </c>
      <c r="E508" s="343" t="s">
        <v>1757</v>
      </c>
      <c r="F508" s="342" t="s">
        <v>9292</v>
      </c>
      <c r="G508" s="342" t="s">
        <v>8196</v>
      </c>
      <c r="H508" s="342"/>
      <c r="I508" s="342"/>
      <c r="J508" s="342">
        <v>1</v>
      </c>
      <c r="K508" s="349" t="s">
        <v>9293</v>
      </c>
      <c r="L508" s="345" t="s">
        <v>9294</v>
      </c>
      <c r="M508" s="346" t="s">
        <v>5059</v>
      </c>
      <c r="N508" s="351">
        <v>45812.462578668987</v>
      </c>
      <c r="O508" s="351"/>
      <c r="P508" s="342">
        <v>320</v>
      </c>
      <c r="Q508" s="342"/>
      <c r="R508" s="342"/>
      <c r="S508" s="342">
        <v>14</v>
      </c>
      <c r="T508" s="342"/>
      <c r="U508" s="342" t="s">
        <v>26</v>
      </c>
      <c r="V508" s="342" t="s">
        <v>7855</v>
      </c>
      <c r="W508" s="347">
        <v>2</v>
      </c>
      <c r="X508" s="342">
        <v>2</v>
      </c>
      <c r="Y508" s="342">
        <v>1</v>
      </c>
      <c r="Z508" s="342"/>
      <c r="AA508" s="342"/>
      <c r="AB508" s="342"/>
      <c r="AC508" s="342"/>
      <c r="AD508" s="342">
        <f t="shared" si="8"/>
        <v>245</v>
      </c>
      <c r="AE508" s="342" t="s">
        <v>8184</v>
      </c>
      <c r="AF508" s="342">
        <v>0</v>
      </c>
      <c r="AG508" s="342" t="s">
        <v>8184</v>
      </c>
      <c r="AH508" s="342">
        <v>0</v>
      </c>
      <c r="AI508" s="342" t="s">
        <v>8149</v>
      </c>
      <c r="AJ508" s="342">
        <v>117</v>
      </c>
      <c r="AK508" s="342" t="s">
        <v>8185</v>
      </c>
      <c r="AL508" s="342">
        <v>0</v>
      </c>
      <c r="AM508" s="342" t="s">
        <v>8186</v>
      </c>
      <c r="AN508" s="342">
        <v>0</v>
      </c>
      <c r="AO508" s="342" t="s">
        <v>8187</v>
      </c>
      <c r="AP508" s="342">
        <v>128</v>
      </c>
      <c r="AQ508" s="347">
        <v>0</v>
      </c>
      <c r="AR508" s="342">
        <v>4</v>
      </c>
      <c r="AS508" s="353"/>
    </row>
    <row r="509" spans="1:45" ht="13.5" hidden="1" customHeight="1">
      <c r="A509" s="304">
        <v>504</v>
      </c>
      <c r="B509" s="342" t="s">
        <v>8180</v>
      </c>
      <c r="C509" s="343" t="s">
        <v>8283</v>
      </c>
      <c r="D509" s="342">
        <v>8161012</v>
      </c>
      <c r="E509" s="343" t="s">
        <v>1759</v>
      </c>
      <c r="F509" s="342" t="s">
        <v>9295</v>
      </c>
      <c r="G509" s="342" t="s">
        <v>8196</v>
      </c>
      <c r="H509" s="342"/>
      <c r="I509" s="342"/>
      <c r="J509" s="342">
        <v>1</v>
      </c>
      <c r="K509" s="349" t="s">
        <v>9296</v>
      </c>
      <c r="L509" s="355" t="s">
        <v>9297</v>
      </c>
      <c r="M509" s="346">
        <v>30747</v>
      </c>
      <c r="N509" s="351">
        <v>45817.494178148147</v>
      </c>
      <c r="O509" s="351"/>
      <c r="P509" s="342">
        <v>317</v>
      </c>
      <c r="Q509" s="342"/>
      <c r="R509" s="342"/>
      <c r="S509" s="342">
        <v>18</v>
      </c>
      <c r="T509" s="342"/>
      <c r="U509" s="342" t="s">
        <v>26</v>
      </c>
      <c r="V509" s="342" t="s">
        <v>7855</v>
      </c>
      <c r="W509" s="347">
        <v>2</v>
      </c>
      <c r="X509" s="342">
        <v>2</v>
      </c>
      <c r="Y509" s="342">
        <v>1</v>
      </c>
      <c r="Z509" s="342"/>
      <c r="AA509" s="342"/>
      <c r="AB509" s="342"/>
      <c r="AC509" s="342"/>
      <c r="AD509" s="342">
        <f t="shared" si="8"/>
        <v>173</v>
      </c>
      <c r="AE509" s="342" t="s">
        <v>8184</v>
      </c>
      <c r="AF509" s="342">
        <v>20</v>
      </c>
      <c r="AG509" s="342" t="s">
        <v>8184</v>
      </c>
      <c r="AH509" s="342">
        <v>0</v>
      </c>
      <c r="AI509" s="342" t="s">
        <v>8149</v>
      </c>
      <c r="AJ509" s="342">
        <v>173</v>
      </c>
      <c r="AK509" s="342" t="s">
        <v>8185</v>
      </c>
      <c r="AL509" s="342">
        <v>0</v>
      </c>
      <c r="AM509" s="342" t="s">
        <v>8186</v>
      </c>
      <c r="AN509" s="342">
        <v>0</v>
      </c>
      <c r="AO509" s="342" t="s">
        <v>8187</v>
      </c>
      <c r="AP509" s="342">
        <v>0</v>
      </c>
      <c r="AQ509" s="347">
        <v>4</v>
      </c>
      <c r="AR509" s="342">
        <v>3</v>
      </c>
      <c r="AS509" s="353"/>
    </row>
    <row r="510" spans="1:45" ht="13.5" hidden="1" customHeight="1">
      <c r="A510" s="304">
        <v>505</v>
      </c>
      <c r="B510" s="342" t="s">
        <v>8180</v>
      </c>
      <c r="C510" s="343" t="s">
        <v>8283</v>
      </c>
      <c r="D510" s="342">
        <v>8161047</v>
      </c>
      <c r="E510" s="343" t="s">
        <v>1761</v>
      </c>
      <c r="F510" s="342"/>
      <c r="G510" s="342"/>
      <c r="H510" s="342"/>
      <c r="I510" s="342"/>
      <c r="J510" s="342">
        <v>1</v>
      </c>
      <c r="K510" s="349" t="s">
        <v>9298</v>
      </c>
      <c r="L510" s="345" t="s">
        <v>9299</v>
      </c>
      <c r="M510" s="346">
        <v>21100</v>
      </c>
      <c r="N510" s="342"/>
      <c r="O510" s="342"/>
      <c r="P510" s="342">
        <v>119</v>
      </c>
      <c r="Q510" s="342"/>
      <c r="R510" s="342"/>
      <c r="S510" s="342">
        <v>8</v>
      </c>
      <c r="T510" s="342"/>
      <c r="U510" s="359" t="s">
        <v>711</v>
      </c>
      <c r="V510" s="342" t="s">
        <v>7855</v>
      </c>
      <c r="W510" s="347">
        <v>2</v>
      </c>
      <c r="X510" s="342">
        <v>2</v>
      </c>
      <c r="Y510" s="342">
        <v>1</v>
      </c>
      <c r="Z510" s="342"/>
      <c r="AA510" s="342"/>
      <c r="AB510" s="342"/>
      <c r="AC510" s="342"/>
      <c r="AD510" s="342">
        <f t="shared" si="8"/>
        <v>94</v>
      </c>
      <c r="AE510" s="342" t="s">
        <v>8184</v>
      </c>
      <c r="AF510" s="342">
        <v>0</v>
      </c>
      <c r="AG510" s="342" t="s">
        <v>8184</v>
      </c>
      <c r="AH510" s="342">
        <v>0</v>
      </c>
      <c r="AI510" s="342" t="s">
        <v>8149</v>
      </c>
      <c r="AJ510" s="342">
        <v>86</v>
      </c>
      <c r="AK510" s="342" t="s">
        <v>8185</v>
      </c>
      <c r="AL510" s="342">
        <v>8</v>
      </c>
      <c r="AM510" s="342" t="s">
        <v>8186</v>
      </c>
      <c r="AN510" s="342">
        <v>0</v>
      </c>
      <c r="AO510" s="342" t="s">
        <v>8187</v>
      </c>
      <c r="AP510" s="342">
        <v>0</v>
      </c>
      <c r="AQ510" s="347">
        <v>3</v>
      </c>
      <c r="AR510" s="342">
        <v>7</v>
      </c>
      <c r="AS510" s="350"/>
    </row>
    <row r="511" spans="1:45" ht="13.5" hidden="1" customHeight="1">
      <c r="A511" s="304">
        <v>506</v>
      </c>
      <c r="B511" s="342" t="s">
        <v>8180</v>
      </c>
      <c r="C511" s="343" t="s">
        <v>8283</v>
      </c>
      <c r="D511" s="342">
        <v>8222054</v>
      </c>
      <c r="E511" s="343" t="s">
        <v>1763</v>
      </c>
      <c r="F511" s="342" t="s">
        <v>9300</v>
      </c>
      <c r="G511" s="342" t="s">
        <v>8196</v>
      </c>
      <c r="H511" s="342"/>
      <c r="I511" s="342"/>
      <c r="J511" s="342">
        <v>1</v>
      </c>
      <c r="K511" s="349" t="s">
        <v>9301</v>
      </c>
      <c r="L511" s="345" t="s">
        <v>9302</v>
      </c>
      <c r="M511" s="346" t="s">
        <v>5076</v>
      </c>
      <c r="N511" s="351">
        <v>45820.381286770833</v>
      </c>
      <c r="O511" s="351"/>
      <c r="P511" s="342">
        <v>414</v>
      </c>
      <c r="Q511" s="342"/>
      <c r="R511" s="342"/>
      <c r="S511" s="342">
        <v>18</v>
      </c>
      <c r="T511" s="342"/>
      <c r="U511" s="357" t="s">
        <v>8203</v>
      </c>
      <c r="V511" s="342" t="s">
        <v>7855</v>
      </c>
      <c r="W511" s="347">
        <v>2</v>
      </c>
      <c r="X511" s="342">
        <v>2</v>
      </c>
      <c r="Y511" s="342">
        <v>1</v>
      </c>
      <c r="Z511" s="342"/>
      <c r="AA511" s="342"/>
      <c r="AB511" s="342"/>
      <c r="AC511" s="342"/>
      <c r="AD511" s="342">
        <f t="shared" si="8"/>
        <v>387</v>
      </c>
      <c r="AE511" s="342" t="s">
        <v>8184</v>
      </c>
      <c r="AF511" s="342">
        <v>0</v>
      </c>
      <c r="AG511" s="342" t="s">
        <v>8184</v>
      </c>
      <c r="AH511" s="342">
        <v>0</v>
      </c>
      <c r="AI511" s="342" t="s">
        <v>8149</v>
      </c>
      <c r="AJ511" s="342">
        <v>185</v>
      </c>
      <c r="AK511" s="342" t="s">
        <v>8185</v>
      </c>
      <c r="AL511" s="342">
        <v>172</v>
      </c>
      <c r="AM511" s="342" t="s">
        <v>8186</v>
      </c>
      <c r="AN511" s="342">
        <v>0</v>
      </c>
      <c r="AO511" s="342" t="s">
        <v>8187</v>
      </c>
      <c r="AP511" s="342">
        <v>30</v>
      </c>
      <c r="AQ511" s="347">
        <v>6</v>
      </c>
      <c r="AR511" s="342">
        <v>9</v>
      </c>
      <c r="AS511" s="350"/>
    </row>
    <row r="512" spans="1:45" ht="13.5" hidden="1" customHeight="1">
      <c r="A512" s="304">
        <v>507</v>
      </c>
      <c r="B512" s="342" t="s">
        <v>8180</v>
      </c>
      <c r="C512" s="343" t="s">
        <v>8283</v>
      </c>
      <c r="D512" s="342">
        <v>8181013</v>
      </c>
      <c r="E512" s="343" t="s">
        <v>1765</v>
      </c>
      <c r="F512" s="342" t="s">
        <v>9303</v>
      </c>
      <c r="G512" s="342" t="s">
        <v>8196</v>
      </c>
      <c r="H512" s="342"/>
      <c r="I512" s="342"/>
      <c r="J512" s="342">
        <v>1</v>
      </c>
      <c r="K512" s="349" t="s">
        <v>9304</v>
      </c>
      <c r="L512" s="345" t="s">
        <v>9305</v>
      </c>
      <c r="M512" s="346">
        <v>4451</v>
      </c>
      <c r="N512" s="351">
        <v>45819.455811539352</v>
      </c>
      <c r="O512" s="351"/>
      <c r="P512" s="342">
        <v>338</v>
      </c>
      <c r="Q512" s="342"/>
      <c r="R512" s="342"/>
      <c r="S512" s="342">
        <v>18</v>
      </c>
      <c r="T512" s="342"/>
      <c r="U512" s="342" t="s">
        <v>26</v>
      </c>
      <c r="V512" s="342" t="s">
        <v>7855</v>
      </c>
      <c r="W512" s="347">
        <v>2</v>
      </c>
      <c r="X512" s="342">
        <v>2</v>
      </c>
      <c r="Y512" s="342">
        <v>1</v>
      </c>
      <c r="Z512" s="342"/>
      <c r="AA512" s="342"/>
      <c r="AB512" s="342"/>
      <c r="AC512" s="342"/>
      <c r="AD512" s="342">
        <f t="shared" si="8"/>
        <v>223</v>
      </c>
      <c r="AE512" s="342" t="s">
        <v>8184</v>
      </c>
      <c r="AF512" s="342">
        <v>0</v>
      </c>
      <c r="AG512" s="342" t="s">
        <v>8184</v>
      </c>
      <c r="AH512" s="342">
        <v>0</v>
      </c>
      <c r="AI512" s="342" t="s">
        <v>8149</v>
      </c>
      <c r="AJ512" s="342">
        <v>223</v>
      </c>
      <c r="AK512" s="342" t="s">
        <v>8185</v>
      </c>
      <c r="AL512" s="342">
        <v>0</v>
      </c>
      <c r="AM512" s="342" t="s">
        <v>8186</v>
      </c>
      <c r="AN512" s="342">
        <v>0</v>
      </c>
      <c r="AO512" s="342" t="s">
        <v>8187</v>
      </c>
      <c r="AP512" s="342">
        <v>0</v>
      </c>
      <c r="AQ512" s="347">
        <v>7</v>
      </c>
      <c r="AR512" s="342">
        <v>7</v>
      </c>
      <c r="AS512" s="353"/>
    </row>
    <row r="513" spans="1:45" ht="13.5" hidden="1" customHeight="1">
      <c r="A513" s="304">
        <v>508</v>
      </c>
      <c r="B513" s="342" t="s">
        <v>8180</v>
      </c>
      <c r="C513" s="343" t="s">
        <v>8283</v>
      </c>
      <c r="D513" s="342">
        <v>8181051</v>
      </c>
      <c r="E513" s="343" t="s">
        <v>1767</v>
      </c>
      <c r="F513" s="342" t="s">
        <v>9306</v>
      </c>
      <c r="G513" s="342" t="s">
        <v>8196</v>
      </c>
      <c r="H513" s="342"/>
      <c r="I513" s="342"/>
      <c r="J513" s="342">
        <v>1</v>
      </c>
      <c r="K513" s="349" t="s">
        <v>9307</v>
      </c>
      <c r="L513" s="345" t="s">
        <v>9308</v>
      </c>
      <c r="M513" s="346">
        <v>8146</v>
      </c>
      <c r="N513" s="351">
        <v>45817.433502766202</v>
      </c>
      <c r="O513" s="351"/>
      <c r="P513" s="342">
        <v>28</v>
      </c>
      <c r="Q513" s="342"/>
      <c r="R513" s="342"/>
      <c r="S513" s="342">
        <v>7</v>
      </c>
      <c r="T513" s="342"/>
      <c r="U513" s="357" t="s">
        <v>8198</v>
      </c>
      <c r="V513" s="342" t="s">
        <v>7855</v>
      </c>
      <c r="W513" s="347">
        <v>2</v>
      </c>
      <c r="X513" s="342">
        <v>2</v>
      </c>
      <c r="Y513" s="342">
        <v>1</v>
      </c>
      <c r="Z513" s="342"/>
      <c r="AA513" s="342"/>
      <c r="AB513" s="342"/>
      <c r="AC513" s="342"/>
      <c r="AD513" s="342">
        <f t="shared" si="8"/>
        <v>58</v>
      </c>
      <c r="AE513" s="342" t="s">
        <v>8184</v>
      </c>
      <c r="AF513" s="342">
        <v>0</v>
      </c>
      <c r="AG513" s="342" t="s">
        <v>8184</v>
      </c>
      <c r="AH513" s="342">
        <v>0</v>
      </c>
      <c r="AI513" s="342" t="s">
        <v>8149</v>
      </c>
      <c r="AJ513" s="342">
        <v>45</v>
      </c>
      <c r="AK513" s="342" t="s">
        <v>8185</v>
      </c>
      <c r="AL513" s="342">
        <v>13</v>
      </c>
      <c r="AM513" s="342" t="s">
        <v>8186</v>
      </c>
      <c r="AN513" s="342">
        <v>0</v>
      </c>
      <c r="AO513" s="342" t="s">
        <v>8187</v>
      </c>
      <c r="AP513" s="342">
        <v>0</v>
      </c>
      <c r="AQ513" s="347">
        <v>12</v>
      </c>
      <c r="AR513" s="342">
        <v>6</v>
      </c>
      <c r="AS513" s="353"/>
    </row>
    <row r="514" spans="1:45" ht="13.5" hidden="1" customHeight="1">
      <c r="A514" s="304">
        <v>509</v>
      </c>
      <c r="B514" s="342" t="s">
        <v>8180</v>
      </c>
      <c r="C514" s="343" t="s">
        <v>8283</v>
      </c>
      <c r="D514" s="342">
        <v>8191013</v>
      </c>
      <c r="E514" s="343" t="s">
        <v>1769</v>
      </c>
      <c r="F514" s="342" t="s">
        <v>9387</v>
      </c>
      <c r="G514" s="342" t="s">
        <v>8196</v>
      </c>
      <c r="H514" s="342"/>
      <c r="I514" s="342"/>
      <c r="J514" s="342">
        <v>1</v>
      </c>
      <c r="K514" s="349" t="s">
        <v>9388</v>
      </c>
      <c r="L514" s="345" t="s">
        <v>9389</v>
      </c>
      <c r="M514" s="346">
        <v>25318</v>
      </c>
      <c r="N514" s="351">
        <v>45813.474997997684</v>
      </c>
      <c r="O514" s="351"/>
      <c r="P514" s="342">
        <v>42</v>
      </c>
      <c r="Q514" s="342"/>
      <c r="R514" s="342"/>
      <c r="S514" s="342">
        <v>6</v>
      </c>
      <c r="T514" s="342"/>
      <c r="U514" s="357" t="s">
        <v>8198</v>
      </c>
      <c r="V514" s="342" t="s">
        <v>7855</v>
      </c>
      <c r="W514" s="347">
        <v>2</v>
      </c>
      <c r="X514" s="342">
        <v>2</v>
      </c>
      <c r="Y514" s="342">
        <v>1</v>
      </c>
      <c r="Z514" s="342"/>
      <c r="AA514" s="342"/>
      <c r="AB514" s="342"/>
      <c r="AC514" s="342"/>
      <c r="AD514" s="342">
        <f t="shared" si="8"/>
        <v>20</v>
      </c>
      <c r="AE514" s="342" t="s">
        <v>8184</v>
      </c>
      <c r="AF514" s="342">
        <v>0</v>
      </c>
      <c r="AG514" s="342" t="s">
        <v>8184</v>
      </c>
      <c r="AH514" s="342">
        <v>0</v>
      </c>
      <c r="AI514" s="342" t="s">
        <v>8149</v>
      </c>
      <c r="AJ514" s="342">
        <v>20</v>
      </c>
      <c r="AK514" s="342" t="s">
        <v>8185</v>
      </c>
      <c r="AL514" s="342">
        <v>0</v>
      </c>
      <c r="AM514" s="342" t="s">
        <v>8186</v>
      </c>
      <c r="AN514" s="342">
        <v>0</v>
      </c>
      <c r="AO514" s="342" t="s">
        <v>8187</v>
      </c>
      <c r="AP514" s="342">
        <v>0</v>
      </c>
      <c r="AQ514" s="347">
        <v>1</v>
      </c>
      <c r="AR514" s="342">
        <v>8</v>
      </c>
      <c r="AS514" s="350"/>
    </row>
    <row r="515" spans="1:45" ht="13.5" hidden="1" customHeight="1">
      <c r="A515" s="304">
        <v>510</v>
      </c>
      <c r="B515" s="342" t="s">
        <v>8180</v>
      </c>
      <c r="C515" s="343" t="s">
        <v>8283</v>
      </c>
      <c r="D515" s="342">
        <v>8191045</v>
      </c>
      <c r="E515" s="343" t="s">
        <v>1771</v>
      </c>
      <c r="F515" s="342" t="s">
        <v>9418</v>
      </c>
      <c r="G515" s="342" t="s">
        <v>8196</v>
      </c>
      <c r="H515" s="342"/>
      <c r="I515" s="342"/>
      <c r="J515" s="342">
        <v>1</v>
      </c>
      <c r="K515" s="349" t="s">
        <v>9419</v>
      </c>
      <c r="L515" s="345" t="s">
        <v>9420</v>
      </c>
      <c r="M515" s="346">
        <v>18171</v>
      </c>
      <c r="N515" s="351">
        <v>45812.602861643521</v>
      </c>
      <c r="O515" s="351"/>
      <c r="P515" s="342">
        <v>30</v>
      </c>
      <c r="Q515" s="342"/>
      <c r="R515" s="342"/>
      <c r="S515" s="342">
        <v>7</v>
      </c>
      <c r="T515" s="342"/>
      <c r="U515" s="342" t="s">
        <v>2353</v>
      </c>
      <c r="V515" s="342" t="s">
        <v>7855</v>
      </c>
      <c r="W515" s="347">
        <v>2</v>
      </c>
      <c r="X515" s="342">
        <v>2</v>
      </c>
      <c r="Y515" s="342">
        <v>1</v>
      </c>
      <c r="Z515" s="342"/>
      <c r="AA515" s="342"/>
      <c r="AB515" s="342"/>
      <c r="AC515" s="342"/>
      <c r="AD515" s="342">
        <f t="shared" si="8"/>
        <v>74</v>
      </c>
      <c r="AE515" s="342" t="s">
        <v>8184</v>
      </c>
      <c r="AF515" s="342">
        <v>20</v>
      </c>
      <c r="AG515" s="342" t="s">
        <v>8184</v>
      </c>
      <c r="AH515" s="342">
        <v>0</v>
      </c>
      <c r="AI515" s="342" t="s">
        <v>8149</v>
      </c>
      <c r="AJ515" s="342">
        <v>74</v>
      </c>
      <c r="AK515" s="342" t="s">
        <v>8185</v>
      </c>
      <c r="AL515" s="342">
        <v>0</v>
      </c>
      <c r="AM515" s="342" t="s">
        <v>8186</v>
      </c>
      <c r="AN515" s="342">
        <v>0</v>
      </c>
      <c r="AO515" s="342" t="s">
        <v>8187</v>
      </c>
      <c r="AP515" s="342">
        <v>0</v>
      </c>
      <c r="AQ515" s="347">
        <v>20</v>
      </c>
      <c r="AR515" s="342">
        <v>13</v>
      </c>
      <c r="AS515" s="353"/>
    </row>
    <row r="516" spans="1:45" ht="13.5" hidden="1" customHeight="1">
      <c r="A516" s="304">
        <v>511</v>
      </c>
      <c r="B516" s="342" t="s">
        <v>8180</v>
      </c>
      <c r="C516" s="343" t="s">
        <v>8283</v>
      </c>
      <c r="D516" s="342">
        <v>8271014</v>
      </c>
      <c r="E516" s="343" t="s">
        <v>1773</v>
      </c>
      <c r="F516" s="342" t="s">
        <v>9481</v>
      </c>
      <c r="G516" s="342" t="s">
        <v>8196</v>
      </c>
      <c r="H516" s="342"/>
      <c r="I516" s="342"/>
      <c r="J516" s="342">
        <v>1</v>
      </c>
      <c r="K516" s="349" t="s">
        <v>9482</v>
      </c>
      <c r="L516" s="345" t="s">
        <v>9483</v>
      </c>
      <c r="M516" s="346">
        <v>12586</v>
      </c>
      <c r="N516" s="351">
        <v>45812.423744594911</v>
      </c>
      <c r="O516" s="351"/>
      <c r="P516" s="342">
        <v>25</v>
      </c>
      <c r="Q516" s="342"/>
      <c r="R516" s="342"/>
      <c r="S516" s="342">
        <v>7</v>
      </c>
      <c r="T516" s="342"/>
      <c r="U516" s="357" t="s">
        <v>8198</v>
      </c>
      <c r="V516" s="342" t="s">
        <v>7855</v>
      </c>
      <c r="W516" s="347">
        <v>2</v>
      </c>
      <c r="X516" s="342">
        <v>2</v>
      </c>
      <c r="Y516" s="342">
        <v>1</v>
      </c>
      <c r="Z516" s="342"/>
      <c r="AA516" s="342"/>
      <c r="AB516" s="342"/>
      <c r="AC516" s="342"/>
      <c r="AD516" s="342">
        <f t="shared" si="8"/>
        <v>51</v>
      </c>
      <c r="AE516" s="342" t="s">
        <v>8184</v>
      </c>
      <c r="AF516" s="342">
        <v>15</v>
      </c>
      <c r="AG516" s="342" t="s">
        <v>8184</v>
      </c>
      <c r="AH516" s="342">
        <v>0</v>
      </c>
      <c r="AI516" s="342" t="s">
        <v>8149</v>
      </c>
      <c r="AJ516" s="342">
        <v>51</v>
      </c>
      <c r="AK516" s="342" t="s">
        <v>8185</v>
      </c>
      <c r="AL516" s="342">
        <v>0</v>
      </c>
      <c r="AM516" s="342" t="s">
        <v>8186</v>
      </c>
      <c r="AN516" s="342">
        <v>0</v>
      </c>
      <c r="AO516" s="342" t="s">
        <v>8187</v>
      </c>
      <c r="AP516" s="342">
        <v>0</v>
      </c>
      <c r="AQ516" s="347">
        <v>7</v>
      </c>
      <c r="AR516" s="342">
        <v>2</v>
      </c>
      <c r="AS516" s="353"/>
    </row>
    <row r="517" spans="1:45" ht="13.5" hidden="1" customHeight="1">
      <c r="A517" s="304">
        <v>512</v>
      </c>
      <c r="B517" s="342" t="s">
        <v>8180</v>
      </c>
      <c r="C517" s="343" t="s">
        <v>8283</v>
      </c>
      <c r="D517" s="342">
        <v>8231011</v>
      </c>
      <c r="E517" s="343" t="s">
        <v>1775</v>
      </c>
      <c r="F517" s="342"/>
      <c r="G517" s="342"/>
      <c r="H517" s="342"/>
      <c r="I517" s="342"/>
      <c r="J517" s="342">
        <v>1</v>
      </c>
      <c r="K517" s="349" t="s">
        <v>9511</v>
      </c>
      <c r="L517" s="345" t="s">
        <v>9512</v>
      </c>
      <c r="M517" s="346" t="s">
        <v>5109</v>
      </c>
      <c r="N517" s="342"/>
      <c r="O517" s="342"/>
      <c r="P517" s="342">
        <v>46</v>
      </c>
      <c r="Q517" s="342"/>
      <c r="R517" s="342"/>
      <c r="S517" s="342">
        <v>3</v>
      </c>
      <c r="T517" s="342"/>
      <c r="U517" s="357" t="s">
        <v>8198</v>
      </c>
      <c r="V517" s="357" t="s">
        <v>8316</v>
      </c>
      <c r="W517" s="347">
        <v>2</v>
      </c>
      <c r="X517" s="342">
        <v>2</v>
      </c>
      <c r="Y517" s="342">
        <v>1</v>
      </c>
      <c r="Z517" s="342"/>
      <c r="AA517" s="342"/>
      <c r="AB517" s="342"/>
      <c r="AC517" s="342"/>
      <c r="AD517" s="342">
        <f t="shared" si="8"/>
        <v>12</v>
      </c>
      <c r="AE517" s="342" t="s">
        <v>8184</v>
      </c>
      <c r="AF517" s="342">
        <v>27</v>
      </c>
      <c r="AG517" s="342" t="s">
        <v>8184</v>
      </c>
      <c r="AH517" s="342">
        <v>0</v>
      </c>
      <c r="AI517" s="342" t="s">
        <v>8149</v>
      </c>
      <c r="AJ517" s="342">
        <v>12</v>
      </c>
      <c r="AK517" s="342" t="s">
        <v>8185</v>
      </c>
      <c r="AL517" s="342">
        <v>0</v>
      </c>
      <c r="AM517" s="342" t="s">
        <v>8186</v>
      </c>
      <c r="AN517" s="342">
        <v>0</v>
      </c>
      <c r="AO517" s="342" t="s">
        <v>8187</v>
      </c>
      <c r="AP517" s="342">
        <v>0</v>
      </c>
      <c r="AQ517" s="347">
        <v>10</v>
      </c>
      <c r="AR517" s="342">
        <v>2</v>
      </c>
      <c r="AS517" s="353"/>
    </row>
    <row r="518" spans="1:45" ht="13.5" hidden="1" customHeight="1">
      <c r="A518" s="304">
        <v>513</v>
      </c>
      <c r="B518" s="342" t="s">
        <v>8180</v>
      </c>
      <c r="C518" s="343" t="s">
        <v>8283</v>
      </c>
      <c r="D518" s="342">
        <v>8231038</v>
      </c>
      <c r="E518" s="343" t="s">
        <v>1777</v>
      </c>
      <c r="F518" s="342" t="s">
        <v>9571</v>
      </c>
      <c r="G518" s="342" t="s">
        <v>8196</v>
      </c>
      <c r="H518" s="342"/>
      <c r="I518" s="342"/>
      <c r="J518" s="342">
        <v>1</v>
      </c>
      <c r="K518" s="349" t="s">
        <v>9572</v>
      </c>
      <c r="L518" s="345" t="s">
        <v>9573</v>
      </c>
      <c r="M518" s="346">
        <v>20606</v>
      </c>
      <c r="N518" s="351">
        <v>45813.427799027777</v>
      </c>
      <c r="O518" s="351"/>
      <c r="P518" s="342">
        <v>38</v>
      </c>
      <c r="Q518" s="342"/>
      <c r="R518" s="342"/>
      <c r="S518" s="342">
        <v>7</v>
      </c>
      <c r="T518" s="342"/>
      <c r="U518" s="342" t="s">
        <v>2353</v>
      </c>
      <c r="V518" s="342" t="s">
        <v>7855</v>
      </c>
      <c r="W518" s="347">
        <v>2</v>
      </c>
      <c r="X518" s="342">
        <v>2</v>
      </c>
      <c r="Y518" s="342">
        <v>1</v>
      </c>
      <c r="Z518" s="342"/>
      <c r="AA518" s="342"/>
      <c r="AB518" s="342"/>
      <c r="AC518" s="342"/>
      <c r="AD518" s="342">
        <f t="shared" ref="AD518:AD581" si="9">SUM(AH518:AP518)</f>
        <v>127</v>
      </c>
      <c r="AE518" s="342" t="s">
        <v>8184</v>
      </c>
      <c r="AF518" s="342">
        <v>12</v>
      </c>
      <c r="AG518" s="342" t="s">
        <v>8184</v>
      </c>
      <c r="AH518" s="342">
        <v>0</v>
      </c>
      <c r="AI518" s="342" t="s">
        <v>8149</v>
      </c>
      <c r="AJ518" s="342">
        <v>87</v>
      </c>
      <c r="AK518" s="342" t="s">
        <v>8185</v>
      </c>
      <c r="AL518" s="342">
        <v>0</v>
      </c>
      <c r="AM518" s="342" t="s">
        <v>8186</v>
      </c>
      <c r="AN518" s="342">
        <v>40</v>
      </c>
      <c r="AO518" s="342" t="s">
        <v>8187</v>
      </c>
      <c r="AP518" s="342">
        <v>0</v>
      </c>
      <c r="AQ518" s="347">
        <v>8</v>
      </c>
      <c r="AR518" s="342">
        <v>4</v>
      </c>
      <c r="AS518" s="353"/>
    </row>
    <row r="519" spans="1:45" ht="13.5" hidden="1" customHeight="1">
      <c r="A519" s="304">
        <v>514</v>
      </c>
      <c r="B519" s="342" t="s">
        <v>8180</v>
      </c>
      <c r="C519" s="343" t="s">
        <v>8283</v>
      </c>
      <c r="D519" s="342">
        <v>8151014</v>
      </c>
      <c r="E519" s="343" t="s">
        <v>1779</v>
      </c>
      <c r="F519" s="342"/>
      <c r="G519" s="342"/>
      <c r="H519" s="342"/>
      <c r="I519" s="342"/>
      <c r="J519" s="342">
        <v>1</v>
      </c>
      <c r="K519" s="350" t="s">
        <v>9896</v>
      </c>
      <c r="L519" s="355" t="s">
        <v>9897</v>
      </c>
      <c r="M519" s="346">
        <v>27099</v>
      </c>
      <c r="N519" s="342"/>
      <c r="O519" s="342"/>
      <c r="P519" s="342">
        <v>173</v>
      </c>
      <c r="Q519" s="342"/>
      <c r="R519" s="342"/>
      <c r="S519" s="342">
        <v>11</v>
      </c>
      <c r="T519" s="342"/>
      <c r="U519" s="357" t="s">
        <v>8203</v>
      </c>
      <c r="V519" s="342" t="s">
        <v>7855</v>
      </c>
      <c r="W519" s="347">
        <v>2</v>
      </c>
      <c r="X519" s="342">
        <v>2</v>
      </c>
      <c r="Y519" s="342">
        <v>1</v>
      </c>
      <c r="Z519" s="342"/>
      <c r="AA519" s="342"/>
      <c r="AB519" s="342"/>
      <c r="AC519" s="342"/>
      <c r="AD519" s="342">
        <f t="shared" si="9"/>
        <v>141</v>
      </c>
      <c r="AE519" s="342"/>
      <c r="AF519" s="342">
        <v>0</v>
      </c>
      <c r="AG519" s="342"/>
      <c r="AH519" s="342">
        <v>0</v>
      </c>
      <c r="AI519" s="342"/>
      <c r="AJ519" s="342">
        <v>0</v>
      </c>
      <c r="AK519" s="342"/>
      <c r="AL519" s="342">
        <v>0</v>
      </c>
      <c r="AM519" s="342"/>
      <c r="AN519" s="342">
        <v>0</v>
      </c>
      <c r="AO519" s="342"/>
      <c r="AP519" s="342">
        <v>141</v>
      </c>
      <c r="AQ519" s="347">
        <v>15</v>
      </c>
      <c r="AR519" s="342">
        <v>10</v>
      </c>
      <c r="AS519" s="353"/>
    </row>
    <row r="520" spans="1:45" ht="13.5" hidden="1" customHeight="1">
      <c r="A520" s="304">
        <v>515</v>
      </c>
      <c r="B520" s="342" t="s">
        <v>8180</v>
      </c>
      <c r="C520" s="343" t="s">
        <v>8283</v>
      </c>
      <c r="D520" s="342">
        <v>8151066</v>
      </c>
      <c r="E520" s="343" t="s">
        <v>1781</v>
      </c>
      <c r="F520" s="342"/>
      <c r="G520" s="342"/>
      <c r="H520" s="342"/>
      <c r="I520" s="342"/>
      <c r="J520" s="342">
        <v>1</v>
      </c>
      <c r="K520" s="349" t="s">
        <v>9958</v>
      </c>
      <c r="L520" s="345" t="s">
        <v>9959</v>
      </c>
      <c r="M520" s="346">
        <v>18220</v>
      </c>
      <c r="N520" s="342"/>
      <c r="O520" s="342"/>
      <c r="P520" s="342">
        <v>32</v>
      </c>
      <c r="Q520" s="342"/>
      <c r="R520" s="342"/>
      <c r="S520" s="342">
        <v>7</v>
      </c>
      <c r="T520" s="342"/>
      <c r="U520" s="342" t="s">
        <v>2353</v>
      </c>
      <c r="V520" s="342" t="s">
        <v>7855</v>
      </c>
      <c r="W520" s="347">
        <v>2</v>
      </c>
      <c r="X520" s="342">
        <v>2</v>
      </c>
      <c r="Y520" s="342">
        <v>1</v>
      </c>
      <c r="Z520" s="342"/>
      <c r="AA520" s="342"/>
      <c r="AB520" s="342"/>
      <c r="AC520" s="342"/>
      <c r="AD520" s="342">
        <f t="shared" si="9"/>
        <v>33</v>
      </c>
      <c r="AE520" s="342" t="s">
        <v>8184</v>
      </c>
      <c r="AF520" s="342">
        <v>11</v>
      </c>
      <c r="AG520" s="342" t="s">
        <v>8184</v>
      </c>
      <c r="AH520" s="342">
        <v>0</v>
      </c>
      <c r="AI520" s="342" t="s">
        <v>8149</v>
      </c>
      <c r="AJ520" s="342">
        <v>33</v>
      </c>
      <c r="AK520" s="342" t="s">
        <v>8185</v>
      </c>
      <c r="AL520" s="342">
        <v>0</v>
      </c>
      <c r="AM520" s="342" t="s">
        <v>8186</v>
      </c>
      <c r="AN520" s="342">
        <v>0</v>
      </c>
      <c r="AO520" s="342" t="s">
        <v>8187</v>
      </c>
      <c r="AP520" s="342">
        <v>0</v>
      </c>
      <c r="AQ520" s="347">
        <v>12</v>
      </c>
      <c r="AR520" s="342">
        <v>3</v>
      </c>
      <c r="AS520" s="350"/>
    </row>
    <row r="521" spans="1:45" ht="13.5" hidden="1" customHeight="1">
      <c r="A521" s="304">
        <v>516</v>
      </c>
      <c r="B521" s="342" t="s">
        <v>8180</v>
      </c>
      <c r="C521" s="343" t="s">
        <v>8352</v>
      </c>
      <c r="D521" s="342">
        <v>8261036</v>
      </c>
      <c r="E521" s="343" t="s">
        <v>1783</v>
      </c>
      <c r="F521" s="342"/>
      <c r="G521" s="342"/>
      <c r="H521" s="342"/>
      <c r="I521" s="342"/>
      <c r="J521" s="342">
        <v>1</v>
      </c>
      <c r="K521" s="349" t="s">
        <v>8353</v>
      </c>
      <c r="L521" s="345" t="s">
        <v>8354</v>
      </c>
      <c r="M521" s="346">
        <v>8535</v>
      </c>
      <c r="N521" s="342"/>
      <c r="O521" s="342"/>
      <c r="P521" s="342">
        <v>50</v>
      </c>
      <c r="Q521" s="342"/>
      <c r="R521" s="342"/>
      <c r="S521" s="342">
        <v>7</v>
      </c>
      <c r="T521" s="342"/>
      <c r="U521" s="342" t="s">
        <v>2353</v>
      </c>
      <c r="V521" s="342" t="s">
        <v>7855</v>
      </c>
      <c r="W521" s="347">
        <v>2</v>
      </c>
      <c r="X521" s="342">
        <v>2</v>
      </c>
      <c r="Y521" s="342">
        <v>1</v>
      </c>
      <c r="Z521" s="342"/>
      <c r="AA521" s="342"/>
      <c r="AB521" s="342"/>
      <c r="AC521" s="342"/>
      <c r="AD521" s="342">
        <f t="shared" si="9"/>
        <v>114</v>
      </c>
      <c r="AE521" s="342" t="s">
        <v>8184</v>
      </c>
      <c r="AF521" s="342">
        <v>0</v>
      </c>
      <c r="AG521" s="342" t="s">
        <v>8184</v>
      </c>
      <c r="AH521" s="342">
        <v>0</v>
      </c>
      <c r="AI521" s="342" t="s">
        <v>8149</v>
      </c>
      <c r="AJ521" s="342">
        <v>113</v>
      </c>
      <c r="AK521" s="342" t="s">
        <v>8185</v>
      </c>
      <c r="AL521" s="342">
        <v>1</v>
      </c>
      <c r="AM521" s="342" t="s">
        <v>8186</v>
      </c>
      <c r="AN521" s="342">
        <v>0</v>
      </c>
      <c r="AO521" s="342" t="s">
        <v>8187</v>
      </c>
      <c r="AP521" s="342">
        <v>0</v>
      </c>
      <c r="AQ521" s="347">
        <v>5</v>
      </c>
      <c r="AR521" s="342">
        <v>2</v>
      </c>
      <c r="AS521" s="353"/>
    </row>
    <row r="522" spans="1:45" ht="13.5" hidden="1" customHeight="1">
      <c r="A522" s="304">
        <v>517</v>
      </c>
      <c r="B522" s="342" t="s">
        <v>8180</v>
      </c>
      <c r="C522" s="343" t="s">
        <v>8352</v>
      </c>
      <c r="D522" s="342">
        <v>8231041</v>
      </c>
      <c r="E522" s="343" t="s">
        <v>1786</v>
      </c>
      <c r="F522" s="342"/>
      <c r="G522" s="342"/>
      <c r="H522" s="342"/>
      <c r="I522" s="342"/>
      <c r="J522" s="342">
        <v>1</v>
      </c>
      <c r="K522" s="349" t="s">
        <v>8370</v>
      </c>
      <c r="L522" s="345" t="s">
        <v>8371</v>
      </c>
      <c r="M522" s="346">
        <v>23898</v>
      </c>
      <c r="N522" s="342"/>
      <c r="O522" s="342"/>
      <c r="P522" s="342">
        <v>263</v>
      </c>
      <c r="Q522" s="342"/>
      <c r="R522" s="342"/>
      <c r="S522" s="342">
        <v>11</v>
      </c>
      <c r="T522" s="342"/>
      <c r="U522" s="357" t="s">
        <v>8198</v>
      </c>
      <c r="V522" s="342" t="s">
        <v>7855</v>
      </c>
      <c r="W522" s="347">
        <v>2</v>
      </c>
      <c r="X522" s="342">
        <v>2</v>
      </c>
      <c r="Y522" s="342">
        <v>1</v>
      </c>
      <c r="Z522" s="342"/>
      <c r="AA522" s="342"/>
      <c r="AB522" s="342"/>
      <c r="AC522" s="342"/>
      <c r="AD522" s="342">
        <f t="shared" si="9"/>
        <v>21</v>
      </c>
      <c r="AE522" s="342" t="s">
        <v>8184</v>
      </c>
      <c r="AF522" s="342">
        <v>0</v>
      </c>
      <c r="AG522" s="342" t="s">
        <v>8184</v>
      </c>
      <c r="AH522" s="342">
        <v>0</v>
      </c>
      <c r="AI522" s="342" t="s">
        <v>8149</v>
      </c>
      <c r="AJ522" s="342">
        <v>21</v>
      </c>
      <c r="AK522" s="342" t="s">
        <v>8185</v>
      </c>
      <c r="AL522" s="342">
        <v>0</v>
      </c>
      <c r="AM522" s="342" t="s">
        <v>8186</v>
      </c>
      <c r="AN522" s="342">
        <v>0</v>
      </c>
      <c r="AO522" s="342" t="s">
        <v>8187</v>
      </c>
      <c r="AP522" s="342">
        <v>0</v>
      </c>
      <c r="AQ522" s="347">
        <v>12</v>
      </c>
      <c r="AR522" s="342">
        <v>6</v>
      </c>
      <c r="AS522" s="350"/>
    </row>
    <row r="523" spans="1:45" ht="13.5" hidden="1" customHeight="1">
      <c r="A523" s="304">
        <v>518</v>
      </c>
      <c r="B523" s="342" t="s">
        <v>8180</v>
      </c>
      <c r="C523" s="343" t="s">
        <v>8352</v>
      </c>
      <c r="D523" s="342">
        <v>8251021</v>
      </c>
      <c r="E523" s="343" t="s">
        <v>1788</v>
      </c>
      <c r="F523" s="342"/>
      <c r="G523" s="342"/>
      <c r="H523" s="342"/>
      <c r="I523" s="342"/>
      <c r="J523" s="342">
        <v>1</v>
      </c>
      <c r="K523" s="349" t="s">
        <v>8460</v>
      </c>
      <c r="L523" s="350" t="s">
        <v>8461</v>
      </c>
      <c r="M523" s="346">
        <v>36039</v>
      </c>
      <c r="N523" s="342"/>
      <c r="O523" s="342"/>
      <c r="P523" s="342">
        <v>129</v>
      </c>
      <c r="Q523" s="342"/>
      <c r="R523" s="342"/>
      <c r="S523" s="342">
        <v>33</v>
      </c>
      <c r="T523" s="342"/>
      <c r="U523" s="342" t="s">
        <v>2536</v>
      </c>
      <c r="V523" s="342" t="s">
        <v>7855</v>
      </c>
      <c r="W523" s="347">
        <v>2</v>
      </c>
      <c r="X523" s="342">
        <v>2</v>
      </c>
      <c r="Y523" s="342">
        <v>1</v>
      </c>
      <c r="Z523" s="342"/>
      <c r="AA523" s="342"/>
      <c r="AB523" s="342"/>
      <c r="AC523" s="342"/>
      <c r="AD523" s="342">
        <f t="shared" si="9"/>
        <v>75</v>
      </c>
      <c r="AE523" s="342" t="s">
        <v>8184</v>
      </c>
      <c r="AF523" s="342">
        <v>0</v>
      </c>
      <c r="AG523" s="342" t="s">
        <v>8184</v>
      </c>
      <c r="AH523" s="342">
        <v>0</v>
      </c>
      <c r="AI523" s="342" t="s">
        <v>8149</v>
      </c>
      <c r="AJ523" s="342">
        <v>68</v>
      </c>
      <c r="AK523" s="342" t="s">
        <v>8185</v>
      </c>
      <c r="AL523" s="342">
        <v>4</v>
      </c>
      <c r="AM523" s="342" t="s">
        <v>8186</v>
      </c>
      <c r="AN523" s="342">
        <v>0</v>
      </c>
      <c r="AO523" s="342" t="s">
        <v>8187</v>
      </c>
      <c r="AP523" s="342">
        <v>3</v>
      </c>
      <c r="AQ523" s="347">
        <v>9</v>
      </c>
      <c r="AR523" s="342">
        <v>10</v>
      </c>
      <c r="AS523" s="350"/>
    </row>
    <row r="524" spans="1:45" ht="13.5" hidden="1" customHeight="1">
      <c r="A524" s="304">
        <v>519</v>
      </c>
      <c r="B524" s="342" t="s">
        <v>8180</v>
      </c>
      <c r="C524" s="343" t="s">
        <v>8352</v>
      </c>
      <c r="D524" s="342">
        <v>8140101</v>
      </c>
      <c r="E524" s="343" t="s">
        <v>1790</v>
      </c>
      <c r="F524" s="342"/>
      <c r="G524" s="342"/>
      <c r="H524" s="342"/>
      <c r="I524" s="342"/>
      <c r="J524" s="342">
        <v>1</v>
      </c>
      <c r="K524" s="349" t="s">
        <v>8600</v>
      </c>
      <c r="L524" s="345" t="s">
        <v>8601</v>
      </c>
      <c r="M524" s="346">
        <v>18233</v>
      </c>
      <c r="N524" s="342"/>
      <c r="O524" s="342"/>
      <c r="P524" s="342">
        <v>29</v>
      </c>
      <c r="Q524" s="342"/>
      <c r="R524" s="342"/>
      <c r="S524" s="342">
        <v>6</v>
      </c>
      <c r="T524" s="342"/>
      <c r="U524" s="357" t="s">
        <v>8198</v>
      </c>
      <c r="V524" s="342" t="s">
        <v>7855</v>
      </c>
      <c r="W524" s="347">
        <v>2</v>
      </c>
      <c r="X524" s="342">
        <v>2</v>
      </c>
      <c r="Y524" s="342">
        <v>1</v>
      </c>
      <c r="Z524" s="342"/>
      <c r="AA524" s="342"/>
      <c r="AB524" s="342"/>
      <c r="AC524" s="342"/>
      <c r="AD524" s="342">
        <f t="shared" si="9"/>
        <v>76</v>
      </c>
      <c r="AE524" s="342" t="s">
        <v>8184</v>
      </c>
      <c r="AF524" s="342">
        <v>0</v>
      </c>
      <c r="AG524" s="342" t="s">
        <v>8184</v>
      </c>
      <c r="AH524" s="342">
        <v>0</v>
      </c>
      <c r="AI524" s="342" t="s">
        <v>8149</v>
      </c>
      <c r="AJ524" s="342">
        <v>38</v>
      </c>
      <c r="AK524" s="342" t="s">
        <v>8185</v>
      </c>
      <c r="AL524" s="342">
        <v>38</v>
      </c>
      <c r="AM524" s="342" t="s">
        <v>8186</v>
      </c>
      <c r="AN524" s="342">
        <v>0</v>
      </c>
      <c r="AO524" s="342" t="s">
        <v>8187</v>
      </c>
      <c r="AP524" s="342">
        <v>0</v>
      </c>
      <c r="AQ524" s="347">
        <v>13</v>
      </c>
      <c r="AR524" s="342">
        <v>1</v>
      </c>
      <c r="AS524" s="353"/>
    </row>
    <row r="525" spans="1:45" ht="13.5" hidden="1" customHeight="1">
      <c r="A525" s="304">
        <v>520</v>
      </c>
      <c r="B525" s="342" t="s">
        <v>8180</v>
      </c>
      <c r="C525" s="343" t="s">
        <v>8352</v>
      </c>
      <c r="D525" s="342">
        <v>8140134</v>
      </c>
      <c r="E525" s="343" t="s">
        <v>1792</v>
      </c>
      <c r="F525" s="342"/>
      <c r="G525" s="342"/>
      <c r="H525" s="342"/>
      <c r="I525" s="342"/>
      <c r="J525" s="342">
        <v>1</v>
      </c>
      <c r="K525" s="349" t="s">
        <v>8628</v>
      </c>
      <c r="L525" s="345" t="s">
        <v>8629</v>
      </c>
      <c r="M525" s="346">
        <v>12511</v>
      </c>
      <c r="N525" s="342"/>
      <c r="O525" s="342"/>
      <c r="P525" s="342">
        <v>46</v>
      </c>
      <c r="Q525" s="342"/>
      <c r="R525" s="342"/>
      <c r="S525" s="342">
        <v>6</v>
      </c>
      <c r="T525" s="342"/>
      <c r="U525" s="342" t="s">
        <v>2353</v>
      </c>
      <c r="V525" s="342" t="s">
        <v>7855</v>
      </c>
      <c r="W525" s="347">
        <v>2</v>
      </c>
      <c r="X525" s="342">
        <v>2</v>
      </c>
      <c r="Y525" s="342">
        <v>1</v>
      </c>
      <c r="Z525" s="342"/>
      <c r="AA525" s="342"/>
      <c r="AB525" s="342"/>
      <c r="AC525" s="342"/>
      <c r="AD525" s="342">
        <f t="shared" si="9"/>
        <v>78</v>
      </c>
      <c r="AE525" s="342" t="s">
        <v>8184</v>
      </c>
      <c r="AF525" s="342">
        <v>0</v>
      </c>
      <c r="AG525" s="342" t="s">
        <v>8184</v>
      </c>
      <c r="AH525" s="342">
        <v>0</v>
      </c>
      <c r="AI525" s="342" t="s">
        <v>8149</v>
      </c>
      <c r="AJ525" s="342">
        <v>78</v>
      </c>
      <c r="AK525" s="342" t="s">
        <v>8185</v>
      </c>
      <c r="AL525" s="342">
        <v>0</v>
      </c>
      <c r="AM525" s="342" t="s">
        <v>8186</v>
      </c>
      <c r="AN525" s="342">
        <v>0</v>
      </c>
      <c r="AO525" s="342" t="s">
        <v>8187</v>
      </c>
      <c r="AP525" s="342">
        <v>0</v>
      </c>
      <c r="AQ525" s="347">
        <v>12</v>
      </c>
      <c r="AR525" s="342">
        <v>5</v>
      </c>
      <c r="AS525" s="350"/>
    </row>
    <row r="526" spans="1:45" ht="13.5" hidden="1" customHeight="1">
      <c r="A526" s="304">
        <v>521</v>
      </c>
      <c r="B526" s="342" t="s">
        <v>8180</v>
      </c>
      <c r="C526" s="343" t="s">
        <v>8352</v>
      </c>
      <c r="D526" s="342">
        <v>8241008</v>
      </c>
      <c r="E526" s="343" t="s">
        <v>1794</v>
      </c>
      <c r="F526" s="342" t="s">
        <v>8630</v>
      </c>
      <c r="G526" s="342" t="s">
        <v>8196</v>
      </c>
      <c r="H526" s="342"/>
      <c r="I526" s="342"/>
      <c r="J526" s="342">
        <v>1</v>
      </c>
      <c r="K526" s="349" t="s">
        <v>8631</v>
      </c>
      <c r="L526" s="345" t="s">
        <v>8632</v>
      </c>
      <c r="M526" s="346">
        <v>17426</v>
      </c>
      <c r="N526" s="351">
        <v>45817</v>
      </c>
      <c r="O526" s="351"/>
      <c r="P526" s="342">
        <v>44</v>
      </c>
      <c r="Q526" s="342"/>
      <c r="R526" s="342"/>
      <c r="S526" s="342">
        <v>6</v>
      </c>
      <c r="T526" s="342"/>
      <c r="U526" s="342" t="s">
        <v>2353</v>
      </c>
      <c r="V526" s="342" t="s">
        <v>7855</v>
      </c>
      <c r="W526" s="347">
        <v>2</v>
      </c>
      <c r="X526" s="342">
        <v>2</v>
      </c>
      <c r="Y526" s="342">
        <v>1</v>
      </c>
      <c r="Z526" s="342"/>
      <c r="AA526" s="342"/>
      <c r="AB526" s="342"/>
      <c r="AC526" s="342"/>
      <c r="AD526" s="342">
        <f t="shared" si="9"/>
        <v>79</v>
      </c>
      <c r="AE526" s="342" t="s">
        <v>8184</v>
      </c>
      <c r="AF526" s="342">
        <v>0</v>
      </c>
      <c r="AG526" s="342" t="s">
        <v>8184</v>
      </c>
      <c r="AH526" s="342">
        <v>0</v>
      </c>
      <c r="AI526" s="342" t="s">
        <v>8149</v>
      </c>
      <c r="AJ526" s="342">
        <v>79</v>
      </c>
      <c r="AK526" s="342" t="s">
        <v>8185</v>
      </c>
      <c r="AL526" s="342">
        <v>0</v>
      </c>
      <c r="AM526" s="342" t="s">
        <v>8186</v>
      </c>
      <c r="AN526" s="342">
        <v>0</v>
      </c>
      <c r="AO526" s="342" t="s">
        <v>8187</v>
      </c>
      <c r="AP526" s="342">
        <v>0</v>
      </c>
      <c r="AQ526" s="347">
        <v>11</v>
      </c>
      <c r="AR526" s="342">
        <v>8</v>
      </c>
      <c r="AS526" s="350"/>
    </row>
    <row r="527" spans="1:45" ht="13.5" hidden="1" customHeight="1">
      <c r="A527" s="304">
        <v>522</v>
      </c>
      <c r="B527" s="342" t="s">
        <v>8180</v>
      </c>
      <c r="C527" s="343" t="s">
        <v>8352</v>
      </c>
      <c r="D527" s="342">
        <v>8241030</v>
      </c>
      <c r="E527" s="343" t="s">
        <v>1796</v>
      </c>
      <c r="F527" s="342" t="s">
        <v>8651</v>
      </c>
      <c r="G527" s="342" t="s">
        <v>8196</v>
      </c>
      <c r="H527" s="342"/>
      <c r="I527" s="342"/>
      <c r="J527" s="342">
        <v>1</v>
      </c>
      <c r="K527" s="349" t="s">
        <v>8652</v>
      </c>
      <c r="L527" s="350" t="s">
        <v>8653</v>
      </c>
      <c r="M527" s="346">
        <v>43192</v>
      </c>
      <c r="N527" s="351">
        <v>45812</v>
      </c>
      <c r="O527" s="351"/>
      <c r="P527" s="342">
        <v>41</v>
      </c>
      <c r="Q527" s="342"/>
      <c r="R527" s="342"/>
      <c r="S527" s="342">
        <v>6</v>
      </c>
      <c r="T527" s="342"/>
      <c r="U527" s="357" t="s">
        <v>8654</v>
      </c>
      <c r="V527" s="357" t="s">
        <v>7855</v>
      </c>
      <c r="W527" s="347">
        <v>2</v>
      </c>
      <c r="X527" s="342">
        <v>2</v>
      </c>
      <c r="Y527" s="342">
        <v>1</v>
      </c>
      <c r="Z527" s="342"/>
      <c r="AA527" s="342"/>
      <c r="AB527" s="342"/>
      <c r="AC527" s="342"/>
      <c r="AD527" s="342">
        <f t="shared" si="9"/>
        <v>49</v>
      </c>
      <c r="AE527" s="342" t="s">
        <v>8184</v>
      </c>
      <c r="AF527" s="342">
        <v>0</v>
      </c>
      <c r="AG527" s="342" t="s">
        <v>8184</v>
      </c>
      <c r="AH527" s="342">
        <v>0</v>
      </c>
      <c r="AI527" s="342" t="s">
        <v>8149</v>
      </c>
      <c r="AJ527" s="342">
        <v>49</v>
      </c>
      <c r="AK527" s="342" t="s">
        <v>8185</v>
      </c>
      <c r="AL527" s="342">
        <v>0</v>
      </c>
      <c r="AM527" s="342" t="s">
        <v>8186</v>
      </c>
      <c r="AN527" s="342">
        <v>0</v>
      </c>
      <c r="AO527" s="342" t="s">
        <v>8187</v>
      </c>
      <c r="AP527" s="342">
        <v>0</v>
      </c>
      <c r="AQ527" s="347">
        <v>15</v>
      </c>
      <c r="AR527" s="342">
        <v>9</v>
      </c>
      <c r="AS527" s="353"/>
    </row>
    <row r="528" spans="1:45" ht="13.5" hidden="1" customHeight="1">
      <c r="A528" s="304">
        <v>523</v>
      </c>
      <c r="B528" s="342" t="s">
        <v>8180</v>
      </c>
      <c r="C528" s="343" t="s">
        <v>8352</v>
      </c>
      <c r="D528" s="342">
        <v>8241029</v>
      </c>
      <c r="E528" s="343" t="s">
        <v>1798</v>
      </c>
      <c r="F528" s="342" t="s">
        <v>8689</v>
      </c>
      <c r="G528" s="342" t="s">
        <v>8196</v>
      </c>
      <c r="H528" s="342"/>
      <c r="I528" s="342"/>
      <c r="J528" s="342">
        <v>1</v>
      </c>
      <c r="K528" s="349" t="s">
        <v>8690</v>
      </c>
      <c r="L528" s="355" t="s">
        <v>8691</v>
      </c>
      <c r="M528" s="346">
        <v>27827</v>
      </c>
      <c r="N528" s="351">
        <v>45812</v>
      </c>
      <c r="O528" s="351"/>
      <c r="P528" s="342">
        <v>290</v>
      </c>
      <c r="Q528" s="342"/>
      <c r="R528" s="342"/>
      <c r="S528" s="342">
        <v>13</v>
      </c>
      <c r="T528" s="342"/>
      <c r="U528" s="357" t="s">
        <v>8203</v>
      </c>
      <c r="V528" s="342" t="s">
        <v>7855</v>
      </c>
      <c r="W528" s="347">
        <v>2</v>
      </c>
      <c r="X528" s="342">
        <v>2</v>
      </c>
      <c r="Y528" s="342">
        <v>1</v>
      </c>
      <c r="Z528" s="342"/>
      <c r="AA528" s="342"/>
      <c r="AB528" s="342"/>
      <c r="AC528" s="342"/>
      <c r="AD528" s="342">
        <f t="shared" si="9"/>
        <v>91</v>
      </c>
      <c r="AE528" s="342" t="s">
        <v>8184</v>
      </c>
      <c r="AF528" s="342">
        <v>1</v>
      </c>
      <c r="AG528" s="342" t="s">
        <v>8184</v>
      </c>
      <c r="AH528" s="342">
        <v>0</v>
      </c>
      <c r="AI528" s="342" t="s">
        <v>8149</v>
      </c>
      <c r="AJ528" s="342">
        <v>91</v>
      </c>
      <c r="AK528" s="342" t="s">
        <v>8185</v>
      </c>
      <c r="AL528" s="342">
        <v>0</v>
      </c>
      <c r="AM528" s="342" t="s">
        <v>8186</v>
      </c>
      <c r="AN528" s="342">
        <v>0</v>
      </c>
      <c r="AO528" s="342" t="s">
        <v>8187</v>
      </c>
      <c r="AP528" s="342">
        <v>0</v>
      </c>
      <c r="AQ528" s="347">
        <v>0</v>
      </c>
      <c r="AR528" s="342">
        <v>13</v>
      </c>
      <c r="AS528" s="350"/>
    </row>
    <row r="529" spans="1:45" ht="13.5" hidden="1" customHeight="1">
      <c r="A529" s="304">
        <v>524</v>
      </c>
      <c r="B529" s="342" t="s">
        <v>8180</v>
      </c>
      <c r="C529" s="343" t="s">
        <v>8352</v>
      </c>
      <c r="D529" s="342">
        <v>8291041</v>
      </c>
      <c r="E529" s="343" t="s">
        <v>1800</v>
      </c>
      <c r="F529" s="342" t="s">
        <v>8692</v>
      </c>
      <c r="G529" s="342" t="s">
        <v>8196</v>
      </c>
      <c r="H529" s="342"/>
      <c r="I529" s="342"/>
      <c r="J529" s="342">
        <v>1</v>
      </c>
      <c r="K529" s="349" t="s">
        <v>8693</v>
      </c>
      <c r="L529" s="345" t="s">
        <v>8691</v>
      </c>
      <c r="M529" s="346">
        <v>25634</v>
      </c>
      <c r="N529" s="351">
        <v>45813</v>
      </c>
      <c r="O529" s="351"/>
      <c r="P529" s="342">
        <v>194</v>
      </c>
      <c r="Q529" s="342"/>
      <c r="R529" s="342"/>
      <c r="S529" s="342">
        <v>10</v>
      </c>
      <c r="T529" s="342"/>
      <c r="U529" s="357" t="s">
        <v>8198</v>
      </c>
      <c r="V529" s="342" t="s">
        <v>7855</v>
      </c>
      <c r="W529" s="347">
        <v>2</v>
      </c>
      <c r="X529" s="342">
        <v>2</v>
      </c>
      <c r="Y529" s="342">
        <v>1</v>
      </c>
      <c r="Z529" s="342"/>
      <c r="AA529" s="342"/>
      <c r="AB529" s="342"/>
      <c r="AC529" s="342"/>
      <c r="AD529" s="342">
        <f t="shared" si="9"/>
        <v>166</v>
      </c>
      <c r="AE529" s="342" t="s">
        <v>8184</v>
      </c>
      <c r="AF529" s="342">
        <v>0</v>
      </c>
      <c r="AG529" s="342" t="s">
        <v>8184</v>
      </c>
      <c r="AH529" s="342">
        <v>0</v>
      </c>
      <c r="AI529" s="342" t="s">
        <v>8149</v>
      </c>
      <c r="AJ529" s="342">
        <v>165</v>
      </c>
      <c r="AK529" s="342" t="s">
        <v>8185</v>
      </c>
      <c r="AL529" s="342">
        <v>0</v>
      </c>
      <c r="AM529" s="342" t="s">
        <v>8186</v>
      </c>
      <c r="AN529" s="342">
        <v>1</v>
      </c>
      <c r="AO529" s="342" t="s">
        <v>8187</v>
      </c>
      <c r="AP529" s="342">
        <v>0</v>
      </c>
      <c r="AQ529" s="347">
        <v>2</v>
      </c>
      <c r="AR529" s="342">
        <v>3</v>
      </c>
      <c r="AS529" s="353"/>
    </row>
    <row r="530" spans="1:45" ht="13.5" hidden="1" customHeight="1">
      <c r="A530" s="304">
        <v>525</v>
      </c>
      <c r="B530" s="342" t="s">
        <v>8180</v>
      </c>
      <c r="C530" s="343" t="s">
        <v>8352</v>
      </c>
      <c r="D530" s="342">
        <v>8291042</v>
      </c>
      <c r="E530" s="343" t="s">
        <v>1802</v>
      </c>
      <c r="F530" s="342"/>
      <c r="G530" s="342"/>
      <c r="H530" s="342"/>
      <c r="I530" s="342"/>
      <c r="J530" s="342">
        <v>1</v>
      </c>
      <c r="K530" s="349" t="s">
        <v>8694</v>
      </c>
      <c r="L530" s="345" t="s">
        <v>8695</v>
      </c>
      <c r="M530" s="346">
        <v>4901</v>
      </c>
      <c r="N530" s="342"/>
      <c r="O530" s="342"/>
      <c r="P530" s="342">
        <v>96</v>
      </c>
      <c r="Q530" s="342"/>
      <c r="R530" s="342"/>
      <c r="S530" s="342">
        <v>8</v>
      </c>
      <c r="T530" s="342"/>
      <c r="U530" s="357" t="s">
        <v>8203</v>
      </c>
      <c r="V530" s="342" t="s">
        <v>7855</v>
      </c>
      <c r="W530" s="347">
        <v>2</v>
      </c>
      <c r="X530" s="342">
        <v>2</v>
      </c>
      <c r="Y530" s="342">
        <v>1</v>
      </c>
      <c r="Z530" s="342"/>
      <c r="AA530" s="342"/>
      <c r="AB530" s="342"/>
      <c r="AC530" s="342"/>
      <c r="AD530" s="342">
        <f t="shared" si="9"/>
        <v>70</v>
      </c>
      <c r="AE530" s="342" t="s">
        <v>8184</v>
      </c>
      <c r="AF530" s="342">
        <v>0</v>
      </c>
      <c r="AG530" s="342" t="s">
        <v>8184</v>
      </c>
      <c r="AH530" s="342">
        <v>0</v>
      </c>
      <c r="AI530" s="342" t="s">
        <v>8149</v>
      </c>
      <c r="AJ530" s="342">
        <v>70</v>
      </c>
      <c r="AK530" s="342" t="s">
        <v>8185</v>
      </c>
      <c r="AL530" s="342">
        <v>0</v>
      </c>
      <c r="AM530" s="342" t="s">
        <v>8186</v>
      </c>
      <c r="AN530" s="342">
        <v>0</v>
      </c>
      <c r="AO530" s="342" t="s">
        <v>8187</v>
      </c>
      <c r="AP530" s="342">
        <v>0</v>
      </c>
      <c r="AQ530" s="347">
        <v>8</v>
      </c>
      <c r="AR530" s="342">
        <v>3</v>
      </c>
      <c r="AS530" s="353"/>
    </row>
    <row r="531" spans="1:45" ht="13.5" hidden="1" customHeight="1">
      <c r="A531" s="304">
        <v>526</v>
      </c>
      <c r="B531" s="342" t="s">
        <v>8180</v>
      </c>
      <c r="C531" s="343" t="s">
        <v>8352</v>
      </c>
      <c r="D531" s="342">
        <v>8140354</v>
      </c>
      <c r="E531" s="343" t="s">
        <v>1804</v>
      </c>
      <c r="F531" s="342"/>
      <c r="G531" s="342"/>
      <c r="H531" s="342"/>
      <c r="I531" s="342"/>
      <c r="J531" s="342">
        <v>1</v>
      </c>
      <c r="K531" s="349" t="s">
        <v>8701</v>
      </c>
      <c r="L531" s="345" t="s">
        <v>8702</v>
      </c>
      <c r="M531" s="346">
        <v>17442</v>
      </c>
      <c r="N531" s="342"/>
      <c r="O531" s="342"/>
      <c r="P531" s="342">
        <v>94</v>
      </c>
      <c r="Q531" s="342"/>
      <c r="R531" s="342"/>
      <c r="S531" s="342">
        <v>6</v>
      </c>
      <c r="T531" s="342"/>
      <c r="U531" s="360" t="s">
        <v>8703</v>
      </c>
      <c r="V531" s="342" t="s">
        <v>7855</v>
      </c>
      <c r="W531" s="347">
        <v>2</v>
      </c>
      <c r="X531" s="342">
        <v>2</v>
      </c>
      <c r="Y531" s="342">
        <v>1</v>
      </c>
      <c r="Z531" s="342"/>
      <c r="AA531" s="342"/>
      <c r="AB531" s="342"/>
      <c r="AC531" s="342"/>
      <c r="AD531" s="342">
        <f t="shared" si="9"/>
        <v>100</v>
      </c>
      <c r="AE531" s="342" t="s">
        <v>8184</v>
      </c>
      <c r="AF531" s="342">
        <v>0</v>
      </c>
      <c r="AG531" s="342" t="s">
        <v>8184</v>
      </c>
      <c r="AH531" s="342">
        <v>0</v>
      </c>
      <c r="AI531" s="342" t="s">
        <v>8149</v>
      </c>
      <c r="AJ531" s="342">
        <v>77</v>
      </c>
      <c r="AK531" s="342" t="s">
        <v>8185</v>
      </c>
      <c r="AL531" s="342">
        <v>23</v>
      </c>
      <c r="AM531" s="342" t="s">
        <v>8186</v>
      </c>
      <c r="AN531" s="342">
        <v>0</v>
      </c>
      <c r="AO531" s="342" t="s">
        <v>8187</v>
      </c>
      <c r="AP531" s="342">
        <v>0</v>
      </c>
      <c r="AQ531" s="347">
        <v>23</v>
      </c>
      <c r="AR531" s="342">
        <v>6</v>
      </c>
      <c r="AS531" s="353"/>
    </row>
    <row r="532" spans="1:45" ht="13.5" hidden="1" customHeight="1">
      <c r="A532" s="304">
        <v>527</v>
      </c>
      <c r="B532" s="342" t="s">
        <v>8180</v>
      </c>
      <c r="C532" s="343" t="s">
        <v>8352</v>
      </c>
      <c r="D532" s="342">
        <v>8251005</v>
      </c>
      <c r="E532" s="343" t="s">
        <v>1806</v>
      </c>
      <c r="F532" s="342" t="s">
        <v>8736</v>
      </c>
      <c r="G532" s="342" t="s">
        <v>8196</v>
      </c>
      <c r="H532" s="342"/>
      <c r="I532" s="342"/>
      <c r="J532" s="342">
        <v>1</v>
      </c>
      <c r="K532" s="349" t="s">
        <v>8737</v>
      </c>
      <c r="L532" s="355" t="s">
        <v>8738</v>
      </c>
      <c r="M532" s="346">
        <v>19154</v>
      </c>
      <c r="N532" s="351">
        <v>45812</v>
      </c>
      <c r="O532" s="351"/>
      <c r="P532" s="342">
        <v>428</v>
      </c>
      <c r="Q532" s="342"/>
      <c r="R532" s="342"/>
      <c r="S532" s="342">
        <v>19</v>
      </c>
      <c r="T532" s="342"/>
      <c r="U532" s="342" t="s">
        <v>2353</v>
      </c>
      <c r="V532" s="342" t="s">
        <v>7855</v>
      </c>
      <c r="W532" s="347">
        <v>2</v>
      </c>
      <c r="X532" s="342">
        <v>2</v>
      </c>
      <c r="Y532" s="342">
        <v>1</v>
      </c>
      <c r="Z532" s="342"/>
      <c r="AA532" s="342"/>
      <c r="AB532" s="342"/>
      <c r="AC532" s="342"/>
      <c r="AD532" s="342">
        <f t="shared" si="9"/>
        <v>401</v>
      </c>
      <c r="AE532" s="342" t="s">
        <v>8184</v>
      </c>
      <c r="AF532" s="342">
        <v>85</v>
      </c>
      <c r="AG532" s="342" t="s">
        <v>8184</v>
      </c>
      <c r="AH532" s="342">
        <v>0</v>
      </c>
      <c r="AI532" s="342" t="s">
        <v>8149</v>
      </c>
      <c r="AJ532" s="342">
        <v>61</v>
      </c>
      <c r="AK532" s="342" t="s">
        <v>8185</v>
      </c>
      <c r="AL532" s="342">
        <v>3</v>
      </c>
      <c r="AM532" s="342" t="s">
        <v>8186</v>
      </c>
      <c r="AN532" s="342">
        <v>0</v>
      </c>
      <c r="AO532" s="342" t="s">
        <v>8187</v>
      </c>
      <c r="AP532" s="342">
        <v>337</v>
      </c>
      <c r="AQ532" s="347">
        <v>16</v>
      </c>
      <c r="AR532" s="342">
        <v>11</v>
      </c>
      <c r="AS532" s="350"/>
    </row>
    <row r="533" spans="1:45" ht="13.5" hidden="1" customHeight="1">
      <c r="A533" s="304">
        <v>528</v>
      </c>
      <c r="B533" s="342" t="s">
        <v>8180</v>
      </c>
      <c r="C533" s="343" t="s">
        <v>8352</v>
      </c>
      <c r="D533" s="342">
        <v>8251022</v>
      </c>
      <c r="E533" s="343" t="s">
        <v>1808</v>
      </c>
      <c r="F533" s="342"/>
      <c r="G533" s="342"/>
      <c r="H533" s="342"/>
      <c r="I533" s="342"/>
      <c r="J533" s="342">
        <v>1</v>
      </c>
      <c r="K533" s="349" t="s">
        <v>8739</v>
      </c>
      <c r="L533" s="345" t="s">
        <v>8738</v>
      </c>
      <c r="M533" s="346">
        <v>18429</v>
      </c>
      <c r="N533" s="342"/>
      <c r="O533" s="342"/>
      <c r="P533" s="342">
        <v>105</v>
      </c>
      <c r="Q533" s="342"/>
      <c r="R533" s="342"/>
      <c r="S533" s="342">
        <v>7</v>
      </c>
      <c r="T533" s="342"/>
      <c r="U533" s="342" t="s">
        <v>2353</v>
      </c>
      <c r="V533" s="342" t="s">
        <v>7855</v>
      </c>
      <c r="W533" s="347">
        <v>2</v>
      </c>
      <c r="X533" s="342">
        <v>2</v>
      </c>
      <c r="Y533" s="342">
        <v>1</v>
      </c>
      <c r="Z533" s="342"/>
      <c r="AA533" s="342"/>
      <c r="AB533" s="342"/>
      <c r="AC533" s="342"/>
      <c r="AD533" s="342">
        <f t="shared" si="9"/>
        <v>58</v>
      </c>
      <c r="AE533" s="342" t="s">
        <v>8184</v>
      </c>
      <c r="AF533" s="342">
        <v>0</v>
      </c>
      <c r="AG533" s="342" t="s">
        <v>8184</v>
      </c>
      <c r="AH533" s="342">
        <v>0</v>
      </c>
      <c r="AI533" s="342" t="s">
        <v>8149</v>
      </c>
      <c r="AJ533" s="342">
        <v>57</v>
      </c>
      <c r="AK533" s="342" t="s">
        <v>8185</v>
      </c>
      <c r="AL533" s="342">
        <v>1</v>
      </c>
      <c r="AM533" s="342" t="s">
        <v>8186</v>
      </c>
      <c r="AN533" s="342">
        <v>0</v>
      </c>
      <c r="AO533" s="342" t="s">
        <v>8187</v>
      </c>
      <c r="AP533" s="342">
        <v>0</v>
      </c>
      <c r="AQ533" s="347">
        <v>14</v>
      </c>
      <c r="AR533" s="342">
        <v>0</v>
      </c>
      <c r="AS533" s="353"/>
    </row>
    <row r="534" spans="1:45" ht="13.5" hidden="1" customHeight="1">
      <c r="A534" s="304">
        <v>529</v>
      </c>
      <c r="B534" s="342" t="s">
        <v>8180</v>
      </c>
      <c r="C534" s="343" t="s">
        <v>8352</v>
      </c>
      <c r="D534" s="342">
        <v>8161014</v>
      </c>
      <c r="E534" s="343" t="s">
        <v>1810</v>
      </c>
      <c r="F534" s="342" t="s">
        <v>8740</v>
      </c>
      <c r="G534" s="342" t="s">
        <v>8196</v>
      </c>
      <c r="H534" s="342"/>
      <c r="I534" s="342"/>
      <c r="J534" s="342">
        <v>1</v>
      </c>
      <c r="K534" s="349" t="s">
        <v>8741</v>
      </c>
      <c r="L534" s="345" t="s">
        <v>8742</v>
      </c>
      <c r="M534" s="346">
        <v>10715</v>
      </c>
      <c r="N534" s="351">
        <v>45812.634884259256</v>
      </c>
      <c r="O534" s="351"/>
      <c r="P534" s="342">
        <v>113</v>
      </c>
      <c r="Q534" s="342"/>
      <c r="R534" s="342"/>
      <c r="S534" s="342">
        <v>7</v>
      </c>
      <c r="T534" s="342"/>
      <c r="U534" s="357" t="s">
        <v>8203</v>
      </c>
      <c r="V534" s="342" t="s">
        <v>7855</v>
      </c>
      <c r="W534" s="347">
        <v>2</v>
      </c>
      <c r="X534" s="342">
        <v>2</v>
      </c>
      <c r="Y534" s="342">
        <v>1</v>
      </c>
      <c r="Z534" s="342"/>
      <c r="AA534" s="342"/>
      <c r="AB534" s="342"/>
      <c r="AC534" s="342"/>
      <c r="AD534" s="342">
        <f t="shared" si="9"/>
        <v>203</v>
      </c>
      <c r="AE534" s="342" t="s">
        <v>8184</v>
      </c>
      <c r="AF534" s="342">
        <v>0</v>
      </c>
      <c r="AG534" s="342" t="s">
        <v>8184</v>
      </c>
      <c r="AH534" s="342">
        <v>0</v>
      </c>
      <c r="AI534" s="342" t="s">
        <v>8149</v>
      </c>
      <c r="AJ534" s="342">
        <v>203</v>
      </c>
      <c r="AK534" s="342" t="s">
        <v>8185</v>
      </c>
      <c r="AL534" s="342">
        <v>0</v>
      </c>
      <c r="AM534" s="342" t="s">
        <v>8186</v>
      </c>
      <c r="AN534" s="342">
        <v>0</v>
      </c>
      <c r="AO534" s="342" t="s">
        <v>8187</v>
      </c>
      <c r="AP534" s="342">
        <v>0</v>
      </c>
      <c r="AQ534" s="347">
        <v>11</v>
      </c>
      <c r="AR534" s="342">
        <v>5</v>
      </c>
      <c r="AS534" s="350"/>
    </row>
    <row r="535" spans="1:45" ht="13.5" hidden="1" customHeight="1">
      <c r="A535" s="304">
        <v>530</v>
      </c>
      <c r="B535" s="342" t="s">
        <v>8180</v>
      </c>
      <c r="C535" s="343" t="s">
        <v>8352</v>
      </c>
      <c r="D535" s="342">
        <v>8161049</v>
      </c>
      <c r="E535" s="343" t="s">
        <v>1812</v>
      </c>
      <c r="F535" s="342" t="s">
        <v>8749</v>
      </c>
      <c r="G535" s="342" t="s">
        <v>8196</v>
      </c>
      <c r="H535" s="342"/>
      <c r="I535" s="342"/>
      <c r="J535" s="342">
        <v>1</v>
      </c>
      <c r="K535" s="349" t="s">
        <v>8750</v>
      </c>
      <c r="L535" s="345" t="s">
        <v>8751</v>
      </c>
      <c r="M535" s="346">
        <v>14494</v>
      </c>
      <c r="N535" s="351">
        <v>45812.373699537042</v>
      </c>
      <c r="O535" s="351"/>
      <c r="P535" s="342">
        <v>36</v>
      </c>
      <c r="Q535" s="342"/>
      <c r="R535" s="342"/>
      <c r="S535" s="342">
        <v>6</v>
      </c>
      <c r="T535" s="342"/>
      <c r="U535" s="357" t="s">
        <v>8198</v>
      </c>
      <c r="V535" s="342" t="s">
        <v>7855</v>
      </c>
      <c r="W535" s="347">
        <v>2</v>
      </c>
      <c r="X535" s="342">
        <v>2</v>
      </c>
      <c r="Y535" s="342">
        <v>1</v>
      </c>
      <c r="Z535" s="342"/>
      <c r="AA535" s="342"/>
      <c r="AB535" s="342"/>
      <c r="AC535" s="342"/>
      <c r="AD535" s="342">
        <f t="shared" si="9"/>
        <v>24</v>
      </c>
      <c r="AE535" s="342" t="s">
        <v>8184</v>
      </c>
      <c r="AF535" s="342">
        <v>0</v>
      </c>
      <c r="AG535" s="342" t="s">
        <v>8184</v>
      </c>
      <c r="AH535" s="342">
        <v>0</v>
      </c>
      <c r="AI535" s="342" t="s">
        <v>8149</v>
      </c>
      <c r="AJ535" s="342">
        <v>24</v>
      </c>
      <c r="AK535" s="342" t="s">
        <v>8185</v>
      </c>
      <c r="AL535" s="342">
        <v>0</v>
      </c>
      <c r="AM535" s="342" t="s">
        <v>8186</v>
      </c>
      <c r="AN535" s="342">
        <v>0</v>
      </c>
      <c r="AO535" s="342" t="s">
        <v>8187</v>
      </c>
      <c r="AP535" s="342">
        <v>0</v>
      </c>
      <c r="AQ535" s="347">
        <v>8</v>
      </c>
      <c r="AR535" s="342">
        <v>5</v>
      </c>
      <c r="AS535" s="353"/>
    </row>
    <row r="536" spans="1:45" ht="13.5" hidden="1" customHeight="1">
      <c r="A536" s="304">
        <v>531</v>
      </c>
      <c r="B536" s="342" t="s">
        <v>8180</v>
      </c>
      <c r="C536" s="343" t="s">
        <v>8352</v>
      </c>
      <c r="D536" s="342">
        <v>8201010</v>
      </c>
      <c r="E536" s="343" t="s">
        <v>1814</v>
      </c>
      <c r="F536" s="342"/>
      <c r="G536" s="342"/>
      <c r="H536" s="342"/>
      <c r="I536" s="342"/>
      <c r="J536" s="342">
        <v>1</v>
      </c>
      <c r="K536" s="349" t="s">
        <v>8758</v>
      </c>
      <c r="L536" s="355" t="s">
        <v>8759</v>
      </c>
      <c r="M536" s="346">
        <v>23071</v>
      </c>
      <c r="N536" s="342"/>
      <c r="O536" s="342"/>
      <c r="P536" s="342">
        <v>614</v>
      </c>
      <c r="Q536" s="342"/>
      <c r="R536" s="342"/>
      <c r="S536" s="342">
        <v>24</v>
      </c>
      <c r="T536" s="342"/>
      <c r="U536" s="357" t="s">
        <v>8203</v>
      </c>
      <c r="V536" s="357" t="s">
        <v>35</v>
      </c>
      <c r="W536" s="347">
        <v>3</v>
      </c>
      <c r="X536" s="342">
        <v>2</v>
      </c>
      <c r="Y536" s="342">
        <v>1</v>
      </c>
      <c r="Z536" s="342"/>
      <c r="AA536" s="342"/>
      <c r="AB536" s="342"/>
      <c r="AC536" s="342"/>
      <c r="AD536" s="342">
        <f t="shared" si="9"/>
        <v>1203</v>
      </c>
      <c r="AE536" s="342" t="s">
        <v>8184</v>
      </c>
      <c r="AF536" s="342">
        <v>68</v>
      </c>
      <c r="AG536" s="342" t="s">
        <v>8184</v>
      </c>
      <c r="AH536" s="342">
        <v>0</v>
      </c>
      <c r="AI536" s="342" t="s">
        <v>8149</v>
      </c>
      <c r="AJ536" s="342">
        <v>399</v>
      </c>
      <c r="AK536" s="342" t="s">
        <v>8185</v>
      </c>
      <c r="AL536" s="342">
        <v>19</v>
      </c>
      <c r="AM536" s="342" t="s">
        <v>8186</v>
      </c>
      <c r="AN536" s="342">
        <v>30</v>
      </c>
      <c r="AO536" s="342" t="s">
        <v>8187</v>
      </c>
      <c r="AP536" s="342">
        <v>755</v>
      </c>
      <c r="AQ536" s="347">
        <v>7</v>
      </c>
      <c r="AR536" s="342">
        <v>6</v>
      </c>
      <c r="AS536" s="350"/>
    </row>
    <row r="537" spans="1:45" ht="13.5" hidden="1" customHeight="1">
      <c r="A537" s="304">
        <v>532</v>
      </c>
      <c r="B537" s="342" t="s">
        <v>8180</v>
      </c>
      <c r="C537" s="343" t="s">
        <v>8352</v>
      </c>
      <c r="D537" s="342">
        <v>8201027</v>
      </c>
      <c r="E537" s="343" t="s">
        <v>1816</v>
      </c>
      <c r="F537" s="342"/>
      <c r="G537" s="342"/>
      <c r="H537" s="342"/>
      <c r="I537" s="342"/>
      <c r="J537" s="342">
        <v>1</v>
      </c>
      <c r="K537" s="349" t="s">
        <v>8760</v>
      </c>
      <c r="L537" s="345" t="s">
        <v>8761</v>
      </c>
      <c r="M537" s="346">
        <v>22375</v>
      </c>
      <c r="N537" s="342"/>
      <c r="O537" s="342"/>
      <c r="P537" s="342">
        <v>492</v>
      </c>
      <c r="Q537" s="342"/>
      <c r="R537" s="342"/>
      <c r="S537" s="342">
        <v>16</v>
      </c>
      <c r="T537" s="342"/>
      <c r="U537" s="342" t="s">
        <v>26</v>
      </c>
      <c r="V537" s="357" t="s">
        <v>7855</v>
      </c>
      <c r="W537" s="347">
        <v>2</v>
      </c>
      <c r="X537" s="342">
        <v>2</v>
      </c>
      <c r="Y537" s="342">
        <v>1</v>
      </c>
      <c r="Z537" s="342"/>
      <c r="AA537" s="342"/>
      <c r="AB537" s="342"/>
      <c r="AC537" s="342"/>
      <c r="AD537" s="342">
        <f t="shared" si="9"/>
        <v>403</v>
      </c>
      <c r="AE537" s="342" t="s">
        <v>8184</v>
      </c>
      <c r="AF537" s="342">
        <v>0</v>
      </c>
      <c r="AG537" s="342" t="s">
        <v>8184</v>
      </c>
      <c r="AH537" s="342">
        <v>0</v>
      </c>
      <c r="AI537" s="342" t="s">
        <v>8149</v>
      </c>
      <c r="AJ537" s="342">
        <v>269</v>
      </c>
      <c r="AK537" s="342" t="s">
        <v>8185</v>
      </c>
      <c r="AL537" s="342">
        <v>102</v>
      </c>
      <c r="AM537" s="342" t="s">
        <v>8186</v>
      </c>
      <c r="AN537" s="342">
        <v>0</v>
      </c>
      <c r="AO537" s="342" t="s">
        <v>8187</v>
      </c>
      <c r="AP537" s="342">
        <v>32</v>
      </c>
      <c r="AQ537" s="347">
        <v>9</v>
      </c>
      <c r="AR537" s="342">
        <v>3</v>
      </c>
      <c r="AS537" s="350"/>
    </row>
    <row r="538" spans="1:45" ht="13.5" hidden="1" customHeight="1">
      <c r="A538" s="304">
        <v>533</v>
      </c>
      <c r="B538" s="342" t="s">
        <v>8180</v>
      </c>
      <c r="C538" s="343" t="s">
        <v>8352</v>
      </c>
      <c r="D538" s="342">
        <v>8291043</v>
      </c>
      <c r="E538" s="343" t="s">
        <v>1818</v>
      </c>
      <c r="F538" s="342"/>
      <c r="G538" s="342"/>
      <c r="H538" s="342"/>
      <c r="I538" s="342"/>
      <c r="J538" s="342">
        <v>1</v>
      </c>
      <c r="K538" s="349" t="s">
        <v>8812</v>
      </c>
      <c r="L538" s="355" t="s">
        <v>8813</v>
      </c>
      <c r="M538" s="346">
        <v>27825</v>
      </c>
      <c r="N538" s="342"/>
      <c r="O538" s="342"/>
      <c r="P538" s="342">
        <v>1018</v>
      </c>
      <c r="Q538" s="342"/>
      <c r="R538" s="342"/>
      <c r="S538" s="342">
        <v>36</v>
      </c>
      <c r="T538" s="342"/>
      <c r="U538" s="357" t="s">
        <v>8198</v>
      </c>
      <c r="V538" s="357" t="s">
        <v>7855</v>
      </c>
      <c r="W538" s="347">
        <v>2</v>
      </c>
      <c r="X538" s="342">
        <v>2</v>
      </c>
      <c r="Y538" s="342">
        <v>1</v>
      </c>
      <c r="Z538" s="342"/>
      <c r="AA538" s="342"/>
      <c r="AB538" s="342"/>
      <c r="AC538" s="342"/>
      <c r="AD538" s="342">
        <f t="shared" si="9"/>
        <v>699</v>
      </c>
      <c r="AE538" s="342" t="s">
        <v>8184</v>
      </c>
      <c r="AF538" s="342">
        <v>0</v>
      </c>
      <c r="AG538" s="342" t="s">
        <v>8184</v>
      </c>
      <c r="AH538" s="342">
        <v>0</v>
      </c>
      <c r="AI538" s="342" t="s">
        <v>8149</v>
      </c>
      <c r="AJ538" s="342">
        <v>117</v>
      </c>
      <c r="AK538" s="342" t="s">
        <v>8185</v>
      </c>
      <c r="AL538" s="342">
        <v>116</v>
      </c>
      <c r="AM538" s="342" t="s">
        <v>8186</v>
      </c>
      <c r="AN538" s="342">
        <v>0</v>
      </c>
      <c r="AO538" s="342" t="s">
        <v>8187</v>
      </c>
      <c r="AP538" s="342">
        <v>466</v>
      </c>
      <c r="AQ538" s="347">
        <v>3</v>
      </c>
      <c r="AR538" s="342">
        <v>2</v>
      </c>
      <c r="AS538" s="350"/>
    </row>
    <row r="539" spans="1:45" ht="13.5" hidden="1" customHeight="1">
      <c r="A539" s="304">
        <v>534</v>
      </c>
      <c r="B539" s="342" t="s">
        <v>8180</v>
      </c>
      <c r="C539" s="343" t="s">
        <v>8352</v>
      </c>
      <c r="D539" s="342">
        <v>8271039</v>
      </c>
      <c r="E539" s="343" t="s">
        <v>1820</v>
      </c>
      <c r="F539" s="342"/>
      <c r="G539" s="342"/>
      <c r="H539" s="342"/>
      <c r="I539" s="342"/>
      <c r="J539" s="342">
        <v>1</v>
      </c>
      <c r="K539" s="349" t="s">
        <v>8814</v>
      </c>
      <c r="L539" s="355" t="s">
        <v>8815</v>
      </c>
      <c r="M539" s="346">
        <v>35490</v>
      </c>
      <c r="N539" s="342"/>
      <c r="O539" s="342"/>
      <c r="P539" s="342">
        <v>671</v>
      </c>
      <c r="Q539" s="342"/>
      <c r="R539" s="342"/>
      <c r="S539" s="342">
        <v>24</v>
      </c>
      <c r="T539" s="342"/>
      <c r="U539" s="357" t="s">
        <v>8203</v>
      </c>
      <c r="V539" s="357" t="s">
        <v>35</v>
      </c>
      <c r="W539" s="347">
        <v>3</v>
      </c>
      <c r="X539" s="342">
        <v>2</v>
      </c>
      <c r="Y539" s="342">
        <v>1</v>
      </c>
      <c r="Z539" s="342"/>
      <c r="AA539" s="342"/>
      <c r="AB539" s="342"/>
      <c r="AC539" s="342"/>
      <c r="AD539" s="342">
        <f t="shared" si="9"/>
        <v>742</v>
      </c>
      <c r="AE539" s="342" t="s">
        <v>8184</v>
      </c>
      <c r="AF539" s="342">
        <v>19</v>
      </c>
      <c r="AG539" s="342" t="s">
        <v>8184</v>
      </c>
      <c r="AH539" s="342">
        <v>0</v>
      </c>
      <c r="AI539" s="342" t="s">
        <v>8149</v>
      </c>
      <c r="AJ539" s="342">
        <v>36</v>
      </c>
      <c r="AK539" s="342" t="s">
        <v>8185</v>
      </c>
      <c r="AL539" s="342">
        <v>446</v>
      </c>
      <c r="AM539" s="342" t="s">
        <v>8186</v>
      </c>
      <c r="AN539" s="342">
        <v>0</v>
      </c>
      <c r="AO539" s="342" t="s">
        <v>8187</v>
      </c>
      <c r="AP539" s="342">
        <v>260</v>
      </c>
      <c r="AQ539" s="347">
        <v>8</v>
      </c>
      <c r="AR539" s="342">
        <v>6</v>
      </c>
      <c r="AS539" s="350"/>
    </row>
    <row r="540" spans="1:45" ht="13.5" hidden="1" customHeight="1">
      <c r="A540" s="304">
        <v>535</v>
      </c>
      <c r="B540" s="342" t="s">
        <v>8180</v>
      </c>
      <c r="C540" s="343" t="s">
        <v>8352</v>
      </c>
      <c r="D540" s="342">
        <v>8140136</v>
      </c>
      <c r="E540" s="343" t="s">
        <v>1822</v>
      </c>
      <c r="F540" s="342"/>
      <c r="G540" s="342"/>
      <c r="H540" s="342"/>
      <c r="I540" s="342"/>
      <c r="J540" s="342">
        <v>1</v>
      </c>
      <c r="K540" s="349" t="s">
        <v>8837</v>
      </c>
      <c r="L540" s="345" t="s">
        <v>8838</v>
      </c>
      <c r="M540" s="346">
        <v>26750</v>
      </c>
      <c r="N540" s="342"/>
      <c r="O540" s="342"/>
      <c r="P540" s="342">
        <v>459</v>
      </c>
      <c r="Q540" s="342"/>
      <c r="R540" s="342"/>
      <c r="S540" s="342">
        <v>24</v>
      </c>
      <c r="T540" s="342"/>
      <c r="U540" s="357" t="s">
        <v>8203</v>
      </c>
      <c r="V540" s="357" t="s">
        <v>35</v>
      </c>
      <c r="W540" s="347">
        <v>3</v>
      </c>
      <c r="X540" s="342">
        <v>2</v>
      </c>
      <c r="Y540" s="342">
        <v>1</v>
      </c>
      <c r="Z540" s="342"/>
      <c r="AA540" s="342"/>
      <c r="AB540" s="342"/>
      <c r="AC540" s="342"/>
      <c r="AD540" s="342">
        <f t="shared" si="9"/>
        <v>740</v>
      </c>
      <c r="AE540" s="342" t="s">
        <v>8184</v>
      </c>
      <c r="AF540" s="342">
        <v>0</v>
      </c>
      <c r="AG540" s="342" t="s">
        <v>8184</v>
      </c>
      <c r="AH540" s="342">
        <v>0</v>
      </c>
      <c r="AI540" s="342" t="s">
        <v>8149</v>
      </c>
      <c r="AJ540" s="342">
        <v>710</v>
      </c>
      <c r="AK540" s="342" t="s">
        <v>8185</v>
      </c>
      <c r="AL540" s="342">
        <v>0</v>
      </c>
      <c r="AM540" s="342" t="s">
        <v>8186</v>
      </c>
      <c r="AN540" s="342">
        <v>0</v>
      </c>
      <c r="AO540" s="342" t="s">
        <v>8187</v>
      </c>
      <c r="AP540" s="342">
        <v>30</v>
      </c>
      <c r="AQ540" s="347">
        <v>22</v>
      </c>
      <c r="AR540" s="342">
        <v>6</v>
      </c>
      <c r="AS540" s="350"/>
    </row>
    <row r="541" spans="1:45" ht="13.5" hidden="1" customHeight="1">
      <c r="A541" s="304">
        <v>536</v>
      </c>
      <c r="B541" s="342" t="s">
        <v>8180</v>
      </c>
      <c r="C541" s="343" t="s">
        <v>8352</v>
      </c>
      <c r="D541" s="342">
        <v>8171041</v>
      </c>
      <c r="E541" s="343" t="s">
        <v>1824</v>
      </c>
      <c r="F541" s="342" t="s">
        <v>8988</v>
      </c>
      <c r="G541" s="342" t="s">
        <v>8196</v>
      </c>
      <c r="H541" s="342"/>
      <c r="I541" s="342"/>
      <c r="J541" s="342">
        <v>1</v>
      </c>
      <c r="K541" s="349" t="s">
        <v>8989</v>
      </c>
      <c r="L541" s="345" t="s">
        <v>8990</v>
      </c>
      <c r="M541" s="346">
        <v>13302</v>
      </c>
      <c r="N541" s="351">
        <v>45812.580087326394</v>
      </c>
      <c r="O541" s="351"/>
      <c r="P541" s="342">
        <v>510</v>
      </c>
      <c r="Q541" s="342"/>
      <c r="R541" s="342"/>
      <c r="S541" s="342">
        <v>26</v>
      </c>
      <c r="T541" s="342"/>
      <c r="U541" s="342" t="s">
        <v>26</v>
      </c>
      <c r="V541" s="342" t="s">
        <v>35</v>
      </c>
      <c r="W541" s="347">
        <v>3</v>
      </c>
      <c r="X541" s="342">
        <v>2</v>
      </c>
      <c r="Y541" s="342">
        <v>1</v>
      </c>
      <c r="Z541" s="342"/>
      <c r="AA541" s="342"/>
      <c r="AB541" s="342"/>
      <c r="AC541" s="342"/>
      <c r="AD541" s="342">
        <f t="shared" si="9"/>
        <v>263</v>
      </c>
      <c r="AE541" s="342" t="s">
        <v>8184</v>
      </c>
      <c r="AF541" s="342">
        <v>0</v>
      </c>
      <c r="AG541" s="342" t="s">
        <v>8184</v>
      </c>
      <c r="AH541" s="342">
        <v>0</v>
      </c>
      <c r="AI541" s="342" t="s">
        <v>8149</v>
      </c>
      <c r="AJ541" s="342">
        <v>203</v>
      </c>
      <c r="AK541" s="342" t="s">
        <v>8185</v>
      </c>
      <c r="AL541" s="342">
        <v>0</v>
      </c>
      <c r="AM541" s="342" t="s">
        <v>8186</v>
      </c>
      <c r="AN541" s="342">
        <v>60</v>
      </c>
      <c r="AO541" s="342" t="s">
        <v>8187</v>
      </c>
      <c r="AP541" s="342">
        <v>0</v>
      </c>
      <c r="AQ541" s="347">
        <v>15</v>
      </c>
      <c r="AR541" s="342">
        <v>4</v>
      </c>
      <c r="AS541" s="353"/>
    </row>
    <row r="542" spans="1:45" ht="13.5" hidden="1" customHeight="1">
      <c r="A542" s="304">
        <v>537</v>
      </c>
      <c r="B542" s="342" t="s">
        <v>8180</v>
      </c>
      <c r="C542" s="343" t="s">
        <v>8352</v>
      </c>
      <c r="D542" s="342">
        <v>8171042</v>
      </c>
      <c r="E542" s="343" t="s">
        <v>1826</v>
      </c>
      <c r="F542" s="342" t="s">
        <v>8993</v>
      </c>
      <c r="G542" s="342" t="s">
        <v>8196</v>
      </c>
      <c r="H542" s="342"/>
      <c r="I542" s="342"/>
      <c r="J542" s="342">
        <v>1</v>
      </c>
      <c r="K542" s="349" t="s">
        <v>8994</v>
      </c>
      <c r="L542" s="345" t="s">
        <v>8995</v>
      </c>
      <c r="M542" s="346">
        <v>9268</v>
      </c>
      <c r="N542" s="351">
        <v>45812.402326550931</v>
      </c>
      <c r="O542" s="351"/>
      <c r="P542" s="342">
        <v>42</v>
      </c>
      <c r="Q542" s="342"/>
      <c r="R542" s="342"/>
      <c r="S542" s="342">
        <v>6</v>
      </c>
      <c r="T542" s="342"/>
      <c r="U542" s="342" t="s">
        <v>2353</v>
      </c>
      <c r="V542" s="342" t="s">
        <v>7855</v>
      </c>
      <c r="W542" s="347">
        <v>2</v>
      </c>
      <c r="X542" s="342">
        <v>2</v>
      </c>
      <c r="Y542" s="342">
        <v>1</v>
      </c>
      <c r="Z542" s="342"/>
      <c r="AA542" s="342"/>
      <c r="AB542" s="342"/>
      <c r="AC542" s="342"/>
      <c r="AD542" s="342">
        <f t="shared" si="9"/>
        <v>52</v>
      </c>
      <c r="AE542" s="342" t="s">
        <v>8184</v>
      </c>
      <c r="AF542" s="342">
        <v>0</v>
      </c>
      <c r="AG542" s="342" t="s">
        <v>8184</v>
      </c>
      <c r="AH542" s="342">
        <v>0</v>
      </c>
      <c r="AI542" s="342" t="s">
        <v>8149</v>
      </c>
      <c r="AJ542" s="342">
        <v>46</v>
      </c>
      <c r="AK542" s="342" t="s">
        <v>8185</v>
      </c>
      <c r="AL542" s="342">
        <v>6</v>
      </c>
      <c r="AM542" s="342" t="s">
        <v>8186</v>
      </c>
      <c r="AN542" s="342">
        <v>0</v>
      </c>
      <c r="AO542" s="342" t="s">
        <v>8187</v>
      </c>
      <c r="AP542" s="342">
        <v>0</v>
      </c>
      <c r="AQ542" s="347">
        <v>11</v>
      </c>
      <c r="AR542" s="342">
        <v>6</v>
      </c>
      <c r="AS542" s="350"/>
    </row>
    <row r="543" spans="1:45" ht="13.5" hidden="1" customHeight="1">
      <c r="A543" s="304">
        <v>538</v>
      </c>
      <c r="B543" s="342" t="s">
        <v>8180</v>
      </c>
      <c r="C543" s="343" t="s">
        <v>8352</v>
      </c>
      <c r="D543" s="342">
        <v>8151067</v>
      </c>
      <c r="E543" s="343" t="s">
        <v>1828</v>
      </c>
      <c r="F543" s="342" t="s">
        <v>9008</v>
      </c>
      <c r="G543" s="342" t="s">
        <v>8196</v>
      </c>
      <c r="H543" s="342"/>
      <c r="I543" s="342"/>
      <c r="J543" s="342">
        <v>1</v>
      </c>
      <c r="K543" s="349" t="s">
        <v>9009</v>
      </c>
      <c r="L543" s="345" t="s">
        <v>9010</v>
      </c>
      <c r="M543" s="346">
        <v>21276</v>
      </c>
      <c r="N543" s="351">
        <v>45817.455043645838</v>
      </c>
      <c r="O543" s="351"/>
      <c r="P543" s="342">
        <v>104</v>
      </c>
      <c r="Q543" s="342"/>
      <c r="R543" s="342"/>
      <c r="S543" s="342">
        <v>8</v>
      </c>
      <c r="T543" s="342"/>
      <c r="U543" s="357" t="s">
        <v>8203</v>
      </c>
      <c r="V543" s="342" t="s">
        <v>7855</v>
      </c>
      <c r="W543" s="347">
        <v>2</v>
      </c>
      <c r="X543" s="342">
        <v>2</v>
      </c>
      <c r="Y543" s="342">
        <v>1</v>
      </c>
      <c r="Z543" s="342"/>
      <c r="AA543" s="342"/>
      <c r="AB543" s="342"/>
      <c r="AC543" s="342"/>
      <c r="AD543" s="342">
        <f t="shared" si="9"/>
        <v>114</v>
      </c>
      <c r="AE543" s="342" t="s">
        <v>8184</v>
      </c>
      <c r="AF543" s="342">
        <v>0</v>
      </c>
      <c r="AG543" s="342" t="s">
        <v>8184</v>
      </c>
      <c r="AH543" s="342">
        <v>13</v>
      </c>
      <c r="AI543" s="342" t="s">
        <v>8149</v>
      </c>
      <c r="AJ543" s="342">
        <v>101</v>
      </c>
      <c r="AK543" s="342" t="s">
        <v>8185</v>
      </c>
      <c r="AL543" s="342">
        <v>0</v>
      </c>
      <c r="AM543" s="342" t="s">
        <v>8186</v>
      </c>
      <c r="AN543" s="342">
        <v>0</v>
      </c>
      <c r="AO543" s="342" t="s">
        <v>8187</v>
      </c>
      <c r="AP543" s="342">
        <v>0</v>
      </c>
      <c r="AQ543" s="347">
        <v>1</v>
      </c>
      <c r="AR543" s="342">
        <v>5</v>
      </c>
      <c r="AS543" s="353"/>
    </row>
    <row r="544" spans="1:45" ht="13.5" hidden="1" customHeight="1">
      <c r="A544" s="304">
        <v>539</v>
      </c>
      <c r="B544" s="342" t="s">
        <v>8180</v>
      </c>
      <c r="C544" s="343" t="s">
        <v>8352</v>
      </c>
      <c r="D544" s="342">
        <v>8201011</v>
      </c>
      <c r="E544" s="343" t="s">
        <v>1830</v>
      </c>
      <c r="F544" s="342" t="s">
        <v>9017</v>
      </c>
      <c r="G544" s="342" t="s">
        <v>8196</v>
      </c>
      <c r="H544" s="342"/>
      <c r="I544" s="342"/>
      <c r="J544" s="342">
        <v>1</v>
      </c>
      <c r="K544" s="349" t="s">
        <v>9018</v>
      </c>
      <c r="L544" s="355" t="s">
        <v>9019</v>
      </c>
      <c r="M544" s="346">
        <v>23811</v>
      </c>
      <c r="N544" s="351">
        <v>45813.408151446754</v>
      </c>
      <c r="O544" s="351"/>
      <c r="P544" s="342">
        <v>356</v>
      </c>
      <c r="Q544" s="342"/>
      <c r="R544" s="342"/>
      <c r="S544" s="342">
        <v>16</v>
      </c>
      <c r="T544" s="342"/>
      <c r="U544" s="357" t="s">
        <v>8203</v>
      </c>
      <c r="V544" s="342" t="s">
        <v>7855</v>
      </c>
      <c r="W544" s="347">
        <v>2</v>
      </c>
      <c r="X544" s="342">
        <v>2</v>
      </c>
      <c r="Y544" s="342">
        <v>1</v>
      </c>
      <c r="Z544" s="342"/>
      <c r="AA544" s="342"/>
      <c r="AB544" s="342"/>
      <c r="AC544" s="342"/>
      <c r="AD544" s="342">
        <f t="shared" si="9"/>
        <v>247</v>
      </c>
      <c r="AE544" s="342" t="s">
        <v>8184</v>
      </c>
      <c r="AF544" s="342">
        <v>78</v>
      </c>
      <c r="AG544" s="342" t="s">
        <v>8184</v>
      </c>
      <c r="AH544" s="342">
        <v>0</v>
      </c>
      <c r="AI544" s="342" t="s">
        <v>8149</v>
      </c>
      <c r="AJ544" s="342">
        <v>9</v>
      </c>
      <c r="AK544" s="342" t="s">
        <v>8185</v>
      </c>
      <c r="AL544" s="342">
        <v>0</v>
      </c>
      <c r="AM544" s="342" t="s">
        <v>8186</v>
      </c>
      <c r="AN544" s="342">
        <v>0</v>
      </c>
      <c r="AO544" s="342" t="s">
        <v>8187</v>
      </c>
      <c r="AP544" s="342">
        <v>238</v>
      </c>
      <c r="AQ544" s="347">
        <v>10</v>
      </c>
      <c r="AR544" s="342">
        <v>7</v>
      </c>
      <c r="AS544" s="350"/>
    </row>
    <row r="545" spans="1:45" ht="13.5" hidden="1" customHeight="1">
      <c r="A545" s="304">
        <v>540</v>
      </c>
      <c r="B545" s="342" t="s">
        <v>8180</v>
      </c>
      <c r="C545" s="343" t="s">
        <v>8352</v>
      </c>
      <c r="D545" s="342">
        <v>8201028</v>
      </c>
      <c r="E545" s="343" t="s">
        <v>1832</v>
      </c>
      <c r="F545" s="342" t="s">
        <v>9020</v>
      </c>
      <c r="G545" s="342" t="s">
        <v>8196</v>
      </c>
      <c r="H545" s="342"/>
      <c r="I545" s="342"/>
      <c r="J545" s="342">
        <v>1</v>
      </c>
      <c r="K545" s="349" t="s">
        <v>9021</v>
      </c>
      <c r="L545" s="345" t="s">
        <v>9022</v>
      </c>
      <c r="M545" s="346">
        <v>19509</v>
      </c>
      <c r="N545" s="351">
        <v>45812.384890196758</v>
      </c>
      <c r="O545" s="351"/>
      <c r="P545" s="342">
        <v>260</v>
      </c>
      <c r="Q545" s="342"/>
      <c r="R545" s="342"/>
      <c r="S545" s="342">
        <v>14</v>
      </c>
      <c r="T545" s="342"/>
      <c r="U545" s="342" t="s">
        <v>26</v>
      </c>
      <c r="V545" s="342" t="s">
        <v>7855</v>
      </c>
      <c r="W545" s="347">
        <v>2</v>
      </c>
      <c r="X545" s="342">
        <v>2</v>
      </c>
      <c r="Y545" s="342">
        <v>1</v>
      </c>
      <c r="Z545" s="342"/>
      <c r="AA545" s="342"/>
      <c r="AB545" s="342"/>
      <c r="AC545" s="342"/>
      <c r="AD545" s="342">
        <f t="shared" si="9"/>
        <v>322</v>
      </c>
      <c r="AE545" s="342" t="s">
        <v>8184</v>
      </c>
      <c r="AF545" s="342">
        <v>0</v>
      </c>
      <c r="AG545" s="342" t="s">
        <v>8184</v>
      </c>
      <c r="AH545" s="342">
        <v>0</v>
      </c>
      <c r="AI545" s="342" t="s">
        <v>8149</v>
      </c>
      <c r="AJ545" s="342">
        <v>240</v>
      </c>
      <c r="AK545" s="342" t="s">
        <v>8185</v>
      </c>
      <c r="AL545" s="342">
        <v>5</v>
      </c>
      <c r="AM545" s="342" t="s">
        <v>8186</v>
      </c>
      <c r="AN545" s="342">
        <v>0</v>
      </c>
      <c r="AO545" s="342" t="s">
        <v>8187</v>
      </c>
      <c r="AP545" s="342">
        <v>77</v>
      </c>
      <c r="AQ545" s="347">
        <v>8</v>
      </c>
      <c r="AR545" s="342">
        <v>5</v>
      </c>
      <c r="AS545" s="353"/>
    </row>
    <row r="546" spans="1:45" ht="13.5" hidden="1" customHeight="1">
      <c r="A546" s="304">
        <v>541</v>
      </c>
      <c r="B546" s="342" t="s">
        <v>8180</v>
      </c>
      <c r="C546" s="343" t="s">
        <v>8352</v>
      </c>
      <c r="D546" s="342">
        <v>8191046</v>
      </c>
      <c r="E546" s="343" t="s">
        <v>1834</v>
      </c>
      <c r="F546" s="342"/>
      <c r="G546" s="342"/>
      <c r="H546" s="342"/>
      <c r="I546" s="342"/>
      <c r="J546" s="342">
        <v>1</v>
      </c>
      <c r="K546" s="349" t="s">
        <v>9023</v>
      </c>
      <c r="L546" s="345" t="s">
        <v>9024</v>
      </c>
      <c r="M546" s="346">
        <v>7762</v>
      </c>
      <c r="N546" s="342"/>
      <c r="O546" s="342"/>
      <c r="P546" s="342">
        <v>447</v>
      </c>
      <c r="Q546" s="342"/>
      <c r="R546" s="342"/>
      <c r="S546" s="342">
        <v>22</v>
      </c>
      <c r="T546" s="342"/>
      <c r="U546" s="342" t="s">
        <v>26</v>
      </c>
      <c r="V546" s="357" t="s">
        <v>35</v>
      </c>
      <c r="W546" s="347">
        <v>3</v>
      </c>
      <c r="X546" s="342">
        <v>2</v>
      </c>
      <c r="Y546" s="342">
        <v>1</v>
      </c>
      <c r="Z546" s="342"/>
      <c r="AA546" s="342"/>
      <c r="AB546" s="342"/>
      <c r="AC546" s="342"/>
      <c r="AD546" s="342">
        <f t="shared" si="9"/>
        <v>410</v>
      </c>
      <c r="AE546" s="342" t="s">
        <v>8184</v>
      </c>
      <c r="AF546" s="342">
        <v>0</v>
      </c>
      <c r="AG546" s="342" t="s">
        <v>8184</v>
      </c>
      <c r="AH546" s="342">
        <v>0</v>
      </c>
      <c r="AI546" s="342" t="s">
        <v>8149</v>
      </c>
      <c r="AJ546" s="342">
        <v>293</v>
      </c>
      <c r="AK546" s="342" t="s">
        <v>8185</v>
      </c>
      <c r="AL546" s="342">
        <v>0</v>
      </c>
      <c r="AM546" s="342" t="s">
        <v>8186</v>
      </c>
      <c r="AN546" s="342">
        <v>90</v>
      </c>
      <c r="AO546" s="342" t="s">
        <v>8187</v>
      </c>
      <c r="AP546" s="342">
        <v>27</v>
      </c>
      <c r="AQ546" s="347">
        <v>3</v>
      </c>
      <c r="AR546" s="342">
        <v>7</v>
      </c>
      <c r="AS546" s="353"/>
    </row>
    <row r="547" spans="1:45" ht="13.5" hidden="1" customHeight="1">
      <c r="A547" s="304">
        <v>542</v>
      </c>
      <c r="B547" s="342" t="s">
        <v>8180</v>
      </c>
      <c r="C547" s="343" t="s">
        <v>8352</v>
      </c>
      <c r="D547" s="342">
        <v>8281029</v>
      </c>
      <c r="E547" s="343" t="s">
        <v>1836</v>
      </c>
      <c r="F547" s="342" t="s">
        <v>9031</v>
      </c>
      <c r="G547" s="342" t="s">
        <v>8196</v>
      </c>
      <c r="H547" s="342"/>
      <c r="I547" s="342"/>
      <c r="J547" s="342">
        <v>1</v>
      </c>
      <c r="K547" s="349" t="s">
        <v>9032</v>
      </c>
      <c r="L547" s="345" t="s">
        <v>9033</v>
      </c>
      <c r="M547" s="346">
        <v>38961</v>
      </c>
      <c r="N547" s="351">
        <v>45820.597353599536</v>
      </c>
      <c r="O547" s="351"/>
      <c r="P547" s="342">
        <v>445</v>
      </c>
      <c r="Q547" s="342"/>
      <c r="R547" s="342"/>
      <c r="S547" s="342">
        <v>23</v>
      </c>
      <c r="T547" s="342"/>
      <c r="U547" s="357" t="s">
        <v>8332</v>
      </c>
      <c r="V547" s="357" t="s">
        <v>35</v>
      </c>
      <c r="W547" s="347">
        <v>3</v>
      </c>
      <c r="X547" s="342">
        <v>2</v>
      </c>
      <c r="Y547" s="342">
        <v>1</v>
      </c>
      <c r="Z547" s="342"/>
      <c r="AA547" s="342"/>
      <c r="AB547" s="342"/>
      <c r="AC547" s="342"/>
      <c r="AD547" s="342">
        <f t="shared" si="9"/>
        <v>307</v>
      </c>
      <c r="AE547" s="342" t="s">
        <v>8184</v>
      </c>
      <c r="AF547" s="342">
        <v>0</v>
      </c>
      <c r="AG547" s="342" t="s">
        <v>8184</v>
      </c>
      <c r="AH547" s="342">
        <v>0</v>
      </c>
      <c r="AI547" s="342" t="s">
        <v>8149</v>
      </c>
      <c r="AJ547" s="342">
        <v>13</v>
      </c>
      <c r="AK547" s="342" t="s">
        <v>8185</v>
      </c>
      <c r="AL547" s="342">
        <v>294</v>
      </c>
      <c r="AM547" s="342" t="s">
        <v>8186</v>
      </c>
      <c r="AN547" s="342">
        <v>0</v>
      </c>
      <c r="AO547" s="342" t="s">
        <v>8187</v>
      </c>
      <c r="AP547" s="342">
        <v>0</v>
      </c>
      <c r="AQ547" s="347">
        <v>0</v>
      </c>
      <c r="AR547" s="342">
        <v>3</v>
      </c>
      <c r="AS547" s="353"/>
    </row>
    <row r="548" spans="1:45" ht="13.5" hidden="1" customHeight="1">
      <c r="A548" s="304">
        <v>543</v>
      </c>
      <c r="B548" s="342" t="s">
        <v>8180</v>
      </c>
      <c r="C548" s="343" t="s">
        <v>8352</v>
      </c>
      <c r="D548" s="342">
        <v>8222055</v>
      </c>
      <c r="E548" s="343" t="s">
        <v>1838</v>
      </c>
      <c r="F548" s="342" t="s">
        <v>9071</v>
      </c>
      <c r="G548" s="342" t="s">
        <v>8196</v>
      </c>
      <c r="H548" s="342"/>
      <c r="I548" s="342"/>
      <c r="J548" s="342">
        <v>1</v>
      </c>
      <c r="K548" s="349" t="s">
        <v>9072</v>
      </c>
      <c r="L548" s="345" t="s">
        <v>9073</v>
      </c>
      <c r="M548" s="346">
        <v>14125</v>
      </c>
      <c r="N548" s="351">
        <v>45812.370946226853</v>
      </c>
      <c r="O548" s="351"/>
      <c r="P548" s="342">
        <v>28</v>
      </c>
      <c r="Q548" s="342"/>
      <c r="R548" s="342"/>
      <c r="S548" s="342">
        <v>6</v>
      </c>
      <c r="T548" s="342"/>
      <c r="U548" s="342" t="s">
        <v>2353</v>
      </c>
      <c r="V548" s="342" t="s">
        <v>7855</v>
      </c>
      <c r="W548" s="347">
        <v>2</v>
      </c>
      <c r="X548" s="342">
        <v>2</v>
      </c>
      <c r="Y548" s="342">
        <v>1</v>
      </c>
      <c r="Z548" s="342"/>
      <c r="AA548" s="342"/>
      <c r="AB548" s="342"/>
      <c r="AC548" s="342"/>
      <c r="AD548" s="342">
        <f t="shared" si="9"/>
        <v>38</v>
      </c>
      <c r="AE548" s="342" t="s">
        <v>8184</v>
      </c>
      <c r="AF548" s="342">
        <v>0</v>
      </c>
      <c r="AG548" s="342" t="s">
        <v>8184</v>
      </c>
      <c r="AH548" s="342">
        <v>0</v>
      </c>
      <c r="AI548" s="342" t="s">
        <v>8149</v>
      </c>
      <c r="AJ548" s="342">
        <v>38</v>
      </c>
      <c r="AK548" s="342" t="s">
        <v>8185</v>
      </c>
      <c r="AL548" s="342">
        <v>0</v>
      </c>
      <c r="AM548" s="342" t="s">
        <v>8186</v>
      </c>
      <c r="AN548" s="342">
        <v>0</v>
      </c>
      <c r="AO548" s="342" t="s">
        <v>8187</v>
      </c>
      <c r="AP548" s="342">
        <v>0</v>
      </c>
      <c r="AQ548" s="347">
        <v>5</v>
      </c>
      <c r="AR548" s="342">
        <v>3</v>
      </c>
      <c r="AS548" s="353"/>
    </row>
    <row r="549" spans="1:45" ht="13.5" hidden="1" customHeight="1">
      <c r="A549" s="304">
        <v>544</v>
      </c>
      <c r="B549" s="342" t="s">
        <v>8180</v>
      </c>
      <c r="C549" s="343" t="s">
        <v>8352</v>
      </c>
      <c r="D549" s="342">
        <v>8151015</v>
      </c>
      <c r="E549" s="343" t="s">
        <v>1840</v>
      </c>
      <c r="F549" s="342" t="s">
        <v>9096</v>
      </c>
      <c r="G549" s="342" t="s">
        <v>8196</v>
      </c>
      <c r="H549" s="342"/>
      <c r="I549" s="342"/>
      <c r="J549" s="342">
        <v>1</v>
      </c>
      <c r="K549" s="349" t="s">
        <v>9097</v>
      </c>
      <c r="L549" s="345" t="s">
        <v>9098</v>
      </c>
      <c r="M549" s="346">
        <v>18191</v>
      </c>
      <c r="N549" s="351">
        <v>45812.523208587962</v>
      </c>
      <c r="O549" s="351"/>
      <c r="P549" s="342">
        <v>42</v>
      </c>
      <c r="Q549" s="342"/>
      <c r="R549" s="342"/>
      <c r="S549" s="342">
        <v>6</v>
      </c>
      <c r="T549" s="342"/>
      <c r="U549" s="342" t="s">
        <v>2353</v>
      </c>
      <c r="V549" s="342" t="s">
        <v>7855</v>
      </c>
      <c r="W549" s="347">
        <v>2</v>
      </c>
      <c r="X549" s="342">
        <v>2</v>
      </c>
      <c r="Y549" s="342">
        <v>1</v>
      </c>
      <c r="Z549" s="342"/>
      <c r="AA549" s="342"/>
      <c r="AB549" s="342"/>
      <c r="AC549" s="342"/>
      <c r="AD549" s="342">
        <f t="shared" si="9"/>
        <v>63</v>
      </c>
      <c r="AE549" s="342" t="s">
        <v>8184</v>
      </c>
      <c r="AF549" s="342">
        <v>0</v>
      </c>
      <c r="AG549" s="342" t="s">
        <v>8184</v>
      </c>
      <c r="AH549" s="342">
        <v>0</v>
      </c>
      <c r="AI549" s="342" t="s">
        <v>8149</v>
      </c>
      <c r="AJ549" s="342">
        <v>63</v>
      </c>
      <c r="AK549" s="342" t="s">
        <v>8185</v>
      </c>
      <c r="AL549" s="342">
        <v>0</v>
      </c>
      <c r="AM549" s="342" t="s">
        <v>8186</v>
      </c>
      <c r="AN549" s="342">
        <v>0</v>
      </c>
      <c r="AO549" s="342" t="s">
        <v>8187</v>
      </c>
      <c r="AP549" s="342">
        <v>0</v>
      </c>
      <c r="AQ549" s="347">
        <v>2</v>
      </c>
      <c r="AR549" s="342">
        <v>3</v>
      </c>
      <c r="AS549" s="353"/>
    </row>
    <row r="550" spans="1:45" ht="13.5" hidden="1" customHeight="1">
      <c r="A550" s="304">
        <v>545</v>
      </c>
      <c r="B550" s="342" t="s">
        <v>8180</v>
      </c>
      <c r="C550" s="343" t="s">
        <v>8352</v>
      </c>
      <c r="D550" s="342">
        <v>8151068</v>
      </c>
      <c r="E550" s="343" t="s">
        <v>1842</v>
      </c>
      <c r="F550" s="342" t="s">
        <v>9099</v>
      </c>
      <c r="G550" s="342" t="s">
        <v>8196</v>
      </c>
      <c r="H550" s="342"/>
      <c r="I550" s="342"/>
      <c r="J550" s="342">
        <v>1</v>
      </c>
      <c r="K550" s="349" t="s">
        <v>9100</v>
      </c>
      <c r="L550" s="345" t="s">
        <v>9101</v>
      </c>
      <c r="M550" s="346">
        <v>18963</v>
      </c>
      <c r="N550" s="351">
        <v>45812.405287546295</v>
      </c>
      <c r="O550" s="351"/>
      <c r="P550" s="342">
        <v>172</v>
      </c>
      <c r="Q550" s="342"/>
      <c r="R550" s="342"/>
      <c r="S550" s="342">
        <v>12</v>
      </c>
      <c r="T550" s="342"/>
      <c r="U550" s="342" t="s">
        <v>26</v>
      </c>
      <c r="V550" s="342" t="s">
        <v>7855</v>
      </c>
      <c r="W550" s="347">
        <v>2</v>
      </c>
      <c r="X550" s="342">
        <v>2</v>
      </c>
      <c r="Y550" s="342">
        <v>1</v>
      </c>
      <c r="Z550" s="342"/>
      <c r="AA550" s="342"/>
      <c r="AB550" s="342"/>
      <c r="AC550" s="342"/>
      <c r="AD550" s="342">
        <f t="shared" si="9"/>
        <v>127</v>
      </c>
      <c r="AE550" s="342" t="s">
        <v>8184</v>
      </c>
      <c r="AF550" s="342">
        <v>1</v>
      </c>
      <c r="AG550" s="342" t="s">
        <v>8184</v>
      </c>
      <c r="AH550" s="342">
        <v>0</v>
      </c>
      <c r="AI550" s="342" t="s">
        <v>8149</v>
      </c>
      <c r="AJ550" s="342">
        <v>127</v>
      </c>
      <c r="AK550" s="342" t="s">
        <v>8185</v>
      </c>
      <c r="AL550" s="342">
        <v>0</v>
      </c>
      <c r="AM550" s="342" t="s">
        <v>8186</v>
      </c>
      <c r="AN550" s="342">
        <v>0</v>
      </c>
      <c r="AO550" s="342" t="s">
        <v>8187</v>
      </c>
      <c r="AP550" s="342">
        <v>0</v>
      </c>
      <c r="AQ550" s="347">
        <v>4</v>
      </c>
      <c r="AR550" s="342">
        <v>3</v>
      </c>
      <c r="AS550" s="353"/>
    </row>
    <row r="551" spans="1:45" ht="13.5" hidden="1" customHeight="1">
      <c r="A551" s="304">
        <v>546</v>
      </c>
      <c r="B551" s="342" t="s">
        <v>8180</v>
      </c>
      <c r="C551" s="343" t="s">
        <v>8352</v>
      </c>
      <c r="D551" s="342">
        <v>8171013</v>
      </c>
      <c r="E551" s="343" t="s">
        <v>1844</v>
      </c>
      <c r="F551" s="342" t="s">
        <v>9121</v>
      </c>
      <c r="G551" s="342" t="s">
        <v>8196</v>
      </c>
      <c r="H551" s="342"/>
      <c r="I551" s="342"/>
      <c r="J551" s="342">
        <v>1</v>
      </c>
      <c r="K551" s="349" t="s">
        <v>9122</v>
      </c>
      <c r="L551" s="345" t="s">
        <v>9123</v>
      </c>
      <c r="M551" s="346">
        <v>24740</v>
      </c>
      <c r="N551" s="351">
        <v>45818.627471342596</v>
      </c>
      <c r="O551" s="351"/>
      <c r="P551" s="342">
        <v>53</v>
      </c>
      <c r="Q551" s="342"/>
      <c r="R551" s="342"/>
      <c r="S551" s="342">
        <v>6</v>
      </c>
      <c r="T551" s="342"/>
      <c r="U551" s="342" t="s">
        <v>2353</v>
      </c>
      <c r="V551" s="342" t="s">
        <v>7855</v>
      </c>
      <c r="W551" s="347">
        <v>2</v>
      </c>
      <c r="X551" s="342">
        <v>2</v>
      </c>
      <c r="Y551" s="342">
        <v>1</v>
      </c>
      <c r="Z551" s="342"/>
      <c r="AA551" s="342"/>
      <c r="AB551" s="342"/>
      <c r="AC551" s="342"/>
      <c r="AD551" s="342">
        <f t="shared" si="9"/>
        <v>84</v>
      </c>
      <c r="AE551" s="342" t="s">
        <v>8184</v>
      </c>
      <c r="AF551" s="342">
        <v>0</v>
      </c>
      <c r="AG551" s="342" t="s">
        <v>8184</v>
      </c>
      <c r="AH551" s="342">
        <v>0</v>
      </c>
      <c r="AI551" s="342" t="s">
        <v>8149</v>
      </c>
      <c r="AJ551" s="342">
        <v>84</v>
      </c>
      <c r="AK551" s="342" t="s">
        <v>8185</v>
      </c>
      <c r="AL551" s="342">
        <v>0</v>
      </c>
      <c r="AM551" s="342" t="s">
        <v>8186</v>
      </c>
      <c r="AN551" s="342">
        <v>0</v>
      </c>
      <c r="AO551" s="342" t="s">
        <v>8187</v>
      </c>
      <c r="AP551" s="342">
        <v>0</v>
      </c>
      <c r="AQ551" s="347">
        <v>6</v>
      </c>
      <c r="AR551" s="342">
        <v>2</v>
      </c>
      <c r="AS551" s="353"/>
    </row>
    <row r="552" spans="1:45" ht="13.5" hidden="1" customHeight="1">
      <c r="A552" s="304">
        <v>547</v>
      </c>
      <c r="B552" s="342" t="s">
        <v>8180</v>
      </c>
      <c r="C552" s="343" t="s">
        <v>8352</v>
      </c>
      <c r="D552" s="342">
        <v>8171043</v>
      </c>
      <c r="E552" s="343" t="s">
        <v>1846</v>
      </c>
      <c r="F552" s="342"/>
      <c r="G552" s="342"/>
      <c r="H552" s="342"/>
      <c r="I552" s="342"/>
      <c r="J552" s="342">
        <v>1</v>
      </c>
      <c r="K552" s="349" t="s">
        <v>9124</v>
      </c>
      <c r="L552" s="345" t="s">
        <v>9125</v>
      </c>
      <c r="M552" s="346">
        <v>18192</v>
      </c>
      <c r="N552" s="342"/>
      <c r="O552" s="342"/>
      <c r="P552" s="342">
        <v>27</v>
      </c>
      <c r="Q552" s="342"/>
      <c r="R552" s="342"/>
      <c r="S552" s="342">
        <v>6</v>
      </c>
      <c r="T552" s="342"/>
      <c r="U552" s="342" t="s">
        <v>2353</v>
      </c>
      <c r="V552" s="342" t="s">
        <v>7855</v>
      </c>
      <c r="W552" s="347">
        <v>2</v>
      </c>
      <c r="X552" s="342">
        <v>2</v>
      </c>
      <c r="Y552" s="342">
        <v>1</v>
      </c>
      <c r="Z552" s="342"/>
      <c r="AA552" s="342"/>
      <c r="AB552" s="342"/>
      <c r="AC552" s="342"/>
      <c r="AD552" s="342">
        <f t="shared" si="9"/>
        <v>50</v>
      </c>
      <c r="AE552" s="342" t="s">
        <v>8184</v>
      </c>
      <c r="AF552" s="342">
        <v>1</v>
      </c>
      <c r="AG552" s="342" t="s">
        <v>8184</v>
      </c>
      <c r="AH552" s="342">
        <v>0</v>
      </c>
      <c r="AI552" s="342" t="s">
        <v>8149</v>
      </c>
      <c r="AJ552" s="342">
        <v>21</v>
      </c>
      <c r="AK552" s="342" t="s">
        <v>8185</v>
      </c>
      <c r="AL552" s="342">
        <v>29</v>
      </c>
      <c r="AM552" s="342" t="s">
        <v>8186</v>
      </c>
      <c r="AN552" s="342">
        <v>0</v>
      </c>
      <c r="AO552" s="342" t="s">
        <v>8187</v>
      </c>
      <c r="AP552" s="342">
        <v>0</v>
      </c>
      <c r="AQ552" s="347">
        <v>1</v>
      </c>
      <c r="AR552" s="342">
        <v>8</v>
      </c>
      <c r="AS552" s="350"/>
    </row>
    <row r="553" spans="1:45" ht="13.5" hidden="1" customHeight="1">
      <c r="A553" s="304">
        <v>548</v>
      </c>
      <c r="B553" s="342" t="s">
        <v>8180</v>
      </c>
      <c r="C553" s="343" t="s">
        <v>8352</v>
      </c>
      <c r="D553" s="342">
        <v>8151029</v>
      </c>
      <c r="E553" s="343" t="s">
        <v>1848</v>
      </c>
      <c r="F553" s="342"/>
      <c r="G553" s="342"/>
      <c r="H553" s="342"/>
      <c r="I553" s="342"/>
      <c r="J553" s="342">
        <v>1</v>
      </c>
      <c r="K553" s="349" t="s">
        <v>9159</v>
      </c>
      <c r="L553" s="345" t="s">
        <v>9160</v>
      </c>
      <c r="M553" s="346">
        <v>39142</v>
      </c>
      <c r="N553" s="342"/>
      <c r="O553" s="342"/>
      <c r="P553" s="342">
        <v>326</v>
      </c>
      <c r="Q553" s="342"/>
      <c r="R553" s="342"/>
      <c r="S553" s="342">
        <v>15</v>
      </c>
      <c r="T553" s="342"/>
      <c r="U553" s="342" t="s">
        <v>26</v>
      </c>
      <c r="V553" s="342" t="s">
        <v>7855</v>
      </c>
      <c r="W553" s="347">
        <v>2</v>
      </c>
      <c r="X553" s="342">
        <v>2</v>
      </c>
      <c r="Y553" s="342">
        <v>1</v>
      </c>
      <c r="Z553" s="342"/>
      <c r="AA553" s="342"/>
      <c r="AB553" s="342"/>
      <c r="AC553" s="342"/>
      <c r="AD553" s="342">
        <f t="shared" si="9"/>
        <v>434</v>
      </c>
      <c r="AE553" s="342" t="s">
        <v>8184</v>
      </c>
      <c r="AF553" s="342">
        <v>0</v>
      </c>
      <c r="AG553" s="342" t="s">
        <v>8184</v>
      </c>
      <c r="AH553" s="342">
        <v>0</v>
      </c>
      <c r="AI553" s="342" t="s">
        <v>8149</v>
      </c>
      <c r="AJ553" s="342">
        <v>422</v>
      </c>
      <c r="AK553" s="342" t="s">
        <v>8185</v>
      </c>
      <c r="AL553" s="342">
        <v>12</v>
      </c>
      <c r="AM553" s="342" t="s">
        <v>8186</v>
      </c>
      <c r="AN553" s="342">
        <v>0</v>
      </c>
      <c r="AO553" s="342" t="s">
        <v>8187</v>
      </c>
      <c r="AP553" s="342">
        <v>0</v>
      </c>
      <c r="AQ553" s="347">
        <v>11</v>
      </c>
      <c r="AR553" s="342">
        <v>17</v>
      </c>
      <c r="AS553" s="350"/>
    </row>
    <row r="554" spans="1:45" ht="13.5" hidden="1" customHeight="1">
      <c r="A554" s="304">
        <v>549</v>
      </c>
      <c r="B554" s="342" t="s">
        <v>8180</v>
      </c>
      <c r="C554" s="343" t="s">
        <v>8352</v>
      </c>
      <c r="D554" s="342">
        <v>8151282</v>
      </c>
      <c r="E554" s="343" t="s">
        <v>1850</v>
      </c>
      <c r="F554" s="342" t="s">
        <v>9217</v>
      </c>
      <c r="G554" s="342" t="s">
        <v>8196</v>
      </c>
      <c r="H554" s="342"/>
      <c r="I554" s="342"/>
      <c r="J554" s="342">
        <v>1</v>
      </c>
      <c r="K554" s="349" t="s">
        <v>9218</v>
      </c>
      <c r="L554" s="345" t="s">
        <v>9219</v>
      </c>
      <c r="M554" s="346">
        <v>26177</v>
      </c>
      <c r="N554" s="351">
        <v>45817.622631238424</v>
      </c>
      <c r="O554" s="351"/>
      <c r="P554" s="342">
        <v>210</v>
      </c>
      <c r="Q554" s="342"/>
      <c r="R554" s="342"/>
      <c r="S554" s="342">
        <v>11</v>
      </c>
      <c r="T554" s="342"/>
      <c r="U554" s="357" t="s">
        <v>8203</v>
      </c>
      <c r="V554" s="342" t="s">
        <v>7855</v>
      </c>
      <c r="W554" s="347">
        <v>2</v>
      </c>
      <c r="X554" s="342">
        <v>2</v>
      </c>
      <c r="Y554" s="342">
        <v>1</v>
      </c>
      <c r="Z554" s="342"/>
      <c r="AA554" s="342"/>
      <c r="AB554" s="342"/>
      <c r="AC554" s="342"/>
      <c r="AD554" s="342">
        <f t="shared" si="9"/>
        <v>207</v>
      </c>
      <c r="AE554" s="342" t="s">
        <v>8184</v>
      </c>
      <c r="AF554" s="342">
        <v>0</v>
      </c>
      <c r="AG554" s="342" t="s">
        <v>8184</v>
      </c>
      <c r="AH554" s="342">
        <v>0</v>
      </c>
      <c r="AI554" s="342" t="s">
        <v>8149</v>
      </c>
      <c r="AJ554" s="342">
        <v>207</v>
      </c>
      <c r="AK554" s="342" t="s">
        <v>8185</v>
      </c>
      <c r="AL554" s="342">
        <v>0</v>
      </c>
      <c r="AM554" s="342" t="s">
        <v>8186</v>
      </c>
      <c r="AN554" s="342">
        <v>0</v>
      </c>
      <c r="AO554" s="342" t="s">
        <v>8187</v>
      </c>
      <c r="AP554" s="342">
        <v>0</v>
      </c>
      <c r="AQ554" s="347">
        <v>56</v>
      </c>
      <c r="AR554" s="342">
        <v>0</v>
      </c>
      <c r="AS554" s="350"/>
    </row>
    <row r="555" spans="1:45" ht="13.5" hidden="1" customHeight="1">
      <c r="A555" s="304">
        <v>550</v>
      </c>
      <c r="B555" s="342" t="s">
        <v>8180</v>
      </c>
      <c r="C555" s="343" t="s">
        <v>8352</v>
      </c>
      <c r="D555" s="342">
        <v>8151278</v>
      </c>
      <c r="E555" s="343" t="s">
        <v>1852</v>
      </c>
      <c r="F555" s="342" t="s">
        <v>9226</v>
      </c>
      <c r="G555" s="342" t="s">
        <v>8196</v>
      </c>
      <c r="H555" s="342"/>
      <c r="I555" s="342"/>
      <c r="J555" s="342">
        <v>1</v>
      </c>
      <c r="K555" s="349" t="s">
        <v>9227</v>
      </c>
      <c r="L555" s="345" t="s">
        <v>9228</v>
      </c>
      <c r="M555" s="346">
        <v>18171</v>
      </c>
      <c r="N555" s="351">
        <v>45812.721863506944</v>
      </c>
      <c r="O555" s="351"/>
      <c r="P555" s="342">
        <v>114</v>
      </c>
      <c r="Q555" s="342"/>
      <c r="R555" s="342"/>
      <c r="S555" s="342">
        <v>8</v>
      </c>
      <c r="T555" s="342"/>
      <c r="U555" s="342" t="s">
        <v>26</v>
      </c>
      <c r="V555" s="342" t="s">
        <v>7855</v>
      </c>
      <c r="W555" s="347">
        <v>2</v>
      </c>
      <c r="X555" s="342">
        <v>2</v>
      </c>
      <c r="Y555" s="342">
        <v>1</v>
      </c>
      <c r="Z555" s="342"/>
      <c r="AA555" s="342"/>
      <c r="AB555" s="342"/>
      <c r="AC555" s="342"/>
      <c r="AD555" s="342">
        <f t="shared" si="9"/>
        <v>211</v>
      </c>
      <c r="AE555" s="342" t="s">
        <v>8184</v>
      </c>
      <c r="AF555" s="342">
        <v>1</v>
      </c>
      <c r="AG555" s="342" t="s">
        <v>8184</v>
      </c>
      <c r="AH555" s="342">
        <v>0</v>
      </c>
      <c r="AI555" s="342" t="s">
        <v>8149</v>
      </c>
      <c r="AJ555" s="342">
        <v>71</v>
      </c>
      <c r="AK555" s="342" t="s">
        <v>8185</v>
      </c>
      <c r="AL555" s="342">
        <v>110</v>
      </c>
      <c r="AM555" s="342" t="s">
        <v>8186</v>
      </c>
      <c r="AN555" s="342">
        <v>30</v>
      </c>
      <c r="AO555" s="342" t="s">
        <v>8187</v>
      </c>
      <c r="AP555" s="342">
        <v>0</v>
      </c>
      <c r="AQ555" s="347">
        <v>73</v>
      </c>
      <c r="AR555" s="342">
        <v>26</v>
      </c>
      <c r="AS555" s="353"/>
    </row>
    <row r="556" spans="1:45" ht="13.5" hidden="1" customHeight="1">
      <c r="A556" s="304">
        <v>551</v>
      </c>
      <c r="B556" s="342" t="s">
        <v>8180</v>
      </c>
      <c r="C556" s="343" t="s">
        <v>8352</v>
      </c>
      <c r="D556" s="342">
        <v>8151225</v>
      </c>
      <c r="E556" s="343" t="s">
        <v>1854</v>
      </c>
      <c r="F556" s="342"/>
      <c r="G556" s="342"/>
      <c r="H556" s="342"/>
      <c r="I556" s="342"/>
      <c r="J556" s="342">
        <v>1</v>
      </c>
      <c r="K556" s="349" t="s">
        <v>9229</v>
      </c>
      <c r="L556" s="345" t="s">
        <v>9230</v>
      </c>
      <c r="M556" s="346">
        <v>18255</v>
      </c>
      <c r="N556" s="342"/>
      <c r="O556" s="342"/>
      <c r="P556" s="342">
        <v>41</v>
      </c>
      <c r="Q556" s="342"/>
      <c r="R556" s="342"/>
      <c r="S556" s="342">
        <v>6</v>
      </c>
      <c r="T556" s="342"/>
      <c r="U556" s="342" t="s">
        <v>2353</v>
      </c>
      <c r="V556" s="342" t="s">
        <v>7855</v>
      </c>
      <c r="W556" s="347">
        <v>2</v>
      </c>
      <c r="X556" s="342">
        <v>2</v>
      </c>
      <c r="Y556" s="342">
        <v>1</v>
      </c>
      <c r="Z556" s="342"/>
      <c r="AA556" s="342"/>
      <c r="AB556" s="342"/>
      <c r="AC556" s="342"/>
      <c r="AD556" s="342">
        <f t="shared" si="9"/>
        <v>81</v>
      </c>
      <c r="AE556" s="342" t="s">
        <v>8184</v>
      </c>
      <c r="AF556" s="342">
        <v>0</v>
      </c>
      <c r="AG556" s="342" t="s">
        <v>8184</v>
      </c>
      <c r="AH556" s="342">
        <v>43</v>
      </c>
      <c r="AI556" s="342" t="s">
        <v>8149</v>
      </c>
      <c r="AJ556" s="342">
        <v>38</v>
      </c>
      <c r="AK556" s="342" t="s">
        <v>8185</v>
      </c>
      <c r="AL556" s="342">
        <v>0</v>
      </c>
      <c r="AM556" s="342" t="s">
        <v>8186</v>
      </c>
      <c r="AN556" s="342">
        <v>0</v>
      </c>
      <c r="AO556" s="342" t="s">
        <v>8187</v>
      </c>
      <c r="AP556" s="342">
        <v>0</v>
      </c>
      <c r="AQ556" s="347">
        <v>2</v>
      </c>
      <c r="AR556" s="342">
        <v>27</v>
      </c>
      <c r="AS556" s="350"/>
    </row>
    <row r="557" spans="1:45" ht="13.5" hidden="1" customHeight="1">
      <c r="A557" s="304">
        <v>552</v>
      </c>
      <c r="B557" s="342" t="s">
        <v>8180</v>
      </c>
      <c r="C557" s="343" t="s">
        <v>8352</v>
      </c>
      <c r="D557" s="342">
        <v>8151223</v>
      </c>
      <c r="E557" s="343" t="s">
        <v>1856</v>
      </c>
      <c r="F557" s="342" t="s">
        <v>9395</v>
      </c>
      <c r="G557" s="342" t="s">
        <v>8196</v>
      </c>
      <c r="H557" s="342"/>
      <c r="I557" s="342"/>
      <c r="J557" s="342">
        <v>1</v>
      </c>
      <c r="K557" s="349" t="s">
        <v>9396</v>
      </c>
      <c r="L557" s="345" t="s">
        <v>9397</v>
      </c>
      <c r="M557" s="346">
        <v>20211</v>
      </c>
      <c r="N557" s="351">
        <v>45813.36794575231</v>
      </c>
      <c r="O557" s="351"/>
      <c r="P557" s="342">
        <v>88</v>
      </c>
      <c r="Q557" s="342"/>
      <c r="R557" s="342"/>
      <c r="S557" s="342">
        <v>6</v>
      </c>
      <c r="T557" s="342"/>
      <c r="U557" s="342" t="s">
        <v>2353</v>
      </c>
      <c r="V557" s="342" t="s">
        <v>7855</v>
      </c>
      <c r="W557" s="347">
        <v>2</v>
      </c>
      <c r="X557" s="342">
        <v>2</v>
      </c>
      <c r="Y557" s="342">
        <v>1</v>
      </c>
      <c r="Z557" s="342"/>
      <c r="AA557" s="342"/>
      <c r="AB557" s="342"/>
      <c r="AC557" s="342"/>
      <c r="AD557" s="342">
        <f t="shared" si="9"/>
        <v>111</v>
      </c>
      <c r="AE557" s="342" t="s">
        <v>8184</v>
      </c>
      <c r="AF557" s="342">
        <v>0</v>
      </c>
      <c r="AG557" s="342" t="s">
        <v>8184</v>
      </c>
      <c r="AH557" s="342">
        <v>0</v>
      </c>
      <c r="AI557" s="342" t="s">
        <v>8149</v>
      </c>
      <c r="AJ557" s="342">
        <v>111</v>
      </c>
      <c r="AK557" s="342" t="s">
        <v>8185</v>
      </c>
      <c r="AL557" s="342">
        <v>0</v>
      </c>
      <c r="AM557" s="342" t="s">
        <v>8186</v>
      </c>
      <c r="AN557" s="342">
        <v>0</v>
      </c>
      <c r="AO557" s="342" t="s">
        <v>8187</v>
      </c>
      <c r="AP557" s="342">
        <v>0</v>
      </c>
      <c r="AQ557" s="347">
        <v>47</v>
      </c>
      <c r="AR557" s="342">
        <v>10</v>
      </c>
      <c r="AS557" s="353"/>
    </row>
    <row r="558" spans="1:45" ht="13.5" hidden="1" customHeight="1">
      <c r="A558" s="304">
        <v>553</v>
      </c>
      <c r="B558" s="342" t="s">
        <v>8180</v>
      </c>
      <c r="C558" s="343" t="s">
        <v>8352</v>
      </c>
      <c r="D558" s="342">
        <v>8151265</v>
      </c>
      <c r="E558" s="343" t="s">
        <v>1858</v>
      </c>
      <c r="F558" s="342"/>
      <c r="G558" s="342"/>
      <c r="H558" s="342"/>
      <c r="I558" s="342"/>
      <c r="J558" s="342">
        <v>1</v>
      </c>
      <c r="K558" s="349" t="s">
        <v>9448</v>
      </c>
      <c r="L558" s="345" t="s">
        <v>9449</v>
      </c>
      <c r="M558" s="346">
        <v>18906</v>
      </c>
      <c r="N558" s="342"/>
      <c r="O558" s="342"/>
      <c r="P558" s="342">
        <v>36</v>
      </c>
      <c r="Q558" s="342"/>
      <c r="R558" s="342"/>
      <c r="S558" s="342">
        <v>5</v>
      </c>
      <c r="T558" s="342"/>
      <c r="U558" s="342" t="s">
        <v>2353</v>
      </c>
      <c r="V558" s="342" t="s">
        <v>7855</v>
      </c>
      <c r="W558" s="347">
        <v>2</v>
      </c>
      <c r="X558" s="342">
        <v>2</v>
      </c>
      <c r="Y558" s="342">
        <v>1</v>
      </c>
      <c r="Z558" s="342"/>
      <c r="AA558" s="342"/>
      <c r="AB558" s="342"/>
      <c r="AC558" s="342"/>
      <c r="AD558" s="342">
        <f t="shared" si="9"/>
        <v>39</v>
      </c>
      <c r="AE558" s="342" t="s">
        <v>8184</v>
      </c>
      <c r="AF558" s="342">
        <v>0</v>
      </c>
      <c r="AG558" s="342" t="s">
        <v>8184</v>
      </c>
      <c r="AH558" s="342">
        <v>0</v>
      </c>
      <c r="AI558" s="342" t="s">
        <v>8149</v>
      </c>
      <c r="AJ558" s="342">
        <v>39</v>
      </c>
      <c r="AK558" s="342" t="s">
        <v>8185</v>
      </c>
      <c r="AL558" s="342">
        <v>0</v>
      </c>
      <c r="AM558" s="342" t="s">
        <v>8186</v>
      </c>
      <c r="AN558" s="342">
        <v>0</v>
      </c>
      <c r="AO558" s="342" t="s">
        <v>8187</v>
      </c>
      <c r="AP558" s="342">
        <v>0</v>
      </c>
      <c r="AQ558" s="347">
        <v>1</v>
      </c>
      <c r="AR558" s="342">
        <v>6</v>
      </c>
      <c r="AS558" s="350"/>
    </row>
    <row r="559" spans="1:45" ht="13.5" hidden="1" customHeight="1">
      <c r="A559" s="304">
        <v>554</v>
      </c>
      <c r="B559" s="342" t="s">
        <v>8180</v>
      </c>
      <c r="C559" s="343" t="s">
        <v>8352</v>
      </c>
      <c r="D559" s="342">
        <v>8140104</v>
      </c>
      <c r="E559" s="343" t="s">
        <v>1860</v>
      </c>
      <c r="F559" s="342" t="s">
        <v>9462</v>
      </c>
      <c r="G559" s="342" t="s">
        <v>8196</v>
      </c>
      <c r="H559" s="342"/>
      <c r="I559" s="342"/>
      <c r="J559" s="342">
        <v>1</v>
      </c>
      <c r="K559" s="349" t="s">
        <v>9463</v>
      </c>
      <c r="L559" s="345" t="s">
        <v>9464</v>
      </c>
      <c r="M559" s="346">
        <v>18171</v>
      </c>
      <c r="N559" s="351">
        <v>45812.358466296297</v>
      </c>
      <c r="O559" s="351"/>
      <c r="P559" s="342">
        <v>36</v>
      </c>
      <c r="Q559" s="342"/>
      <c r="R559" s="342"/>
      <c r="S559" s="342">
        <v>6</v>
      </c>
      <c r="T559" s="342"/>
      <c r="U559" s="360" t="s">
        <v>8703</v>
      </c>
      <c r="V559" s="342" t="s">
        <v>7855</v>
      </c>
      <c r="W559" s="347">
        <v>2</v>
      </c>
      <c r="X559" s="342">
        <v>2</v>
      </c>
      <c r="Y559" s="342">
        <v>1</v>
      </c>
      <c r="Z559" s="342"/>
      <c r="AA559" s="342"/>
      <c r="AB559" s="342"/>
      <c r="AC559" s="342"/>
      <c r="AD559" s="342">
        <f t="shared" si="9"/>
        <v>86</v>
      </c>
      <c r="AE559" s="342" t="s">
        <v>8184</v>
      </c>
      <c r="AF559" s="342">
        <v>0</v>
      </c>
      <c r="AG559" s="342" t="s">
        <v>8184</v>
      </c>
      <c r="AH559" s="342">
        <v>0</v>
      </c>
      <c r="AI559" s="342" t="s">
        <v>8149</v>
      </c>
      <c r="AJ559" s="342">
        <v>82</v>
      </c>
      <c r="AK559" s="342" t="s">
        <v>8185</v>
      </c>
      <c r="AL559" s="342">
        <v>4</v>
      </c>
      <c r="AM559" s="342" t="s">
        <v>8186</v>
      </c>
      <c r="AN559" s="342">
        <v>0</v>
      </c>
      <c r="AO559" s="342" t="s">
        <v>8187</v>
      </c>
      <c r="AP559" s="342">
        <v>0</v>
      </c>
      <c r="AQ559" s="347">
        <v>27</v>
      </c>
      <c r="AR559" s="342">
        <v>20</v>
      </c>
      <c r="AS559" s="350"/>
    </row>
    <row r="560" spans="1:45" ht="13.5" hidden="1" customHeight="1">
      <c r="A560" s="304">
        <v>555</v>
      </c>
      <c r="B560" s="342" t="s">
        <v>8180</v>
      </c>
      <c r="C560" s="343" t="s">
        <v>8352</v>
      </c>
      <c r="D560" s="342">
        <v>8140139</v>
      </c>
      <c r="E560" s="343" t="s">
        <v>1862</v>
      </c>
      <c r="F560" s="342" t="s">
        <v>9518</v>
      </c>
      <c r="G560" s="342" t="s">
        <v>8196</v>
      </c>
      <c r="H560" s="342"/>
      <c r="I560" s="342"/>
      <c r="J560" s="342">
        <v>1</v>
      </c>
      <c r="K560" s="349" t="s">
        <v>9519</v>
      </c>
      <c r="L560" s="345" t="s">
        <v>9520</v>
      </c>
      <c r="M560" s="346">
        <v>20261</v>
      </c>
      <c r="N560" s="351">
        <v>45813.650318229164</v>
      </c>
      <c r="O560" s="351"/>
      <c r="P560" s="342">
        <v>129</v>
      </c>
      <c r="Q560" s="342"/>
      <c r="R560" s="342"/>
      <c r="S560" s="342">
        <v>7</v>
      </c>
      <c r="T560" s="342"/>
      <c r="U560" s="357" t="s">
        <v>8203</v>
      </c>
      <c r="V560" s="342" t="s">
        <v>7855</v>
      </c>
      <c r="W560" s="347">
        <v>2</v>
      </c>
      <c r="X560" s="342">
        <v>2</v>
      </c>
      <c r="Y560" s="342">
        <v>1</v>
      </c>
      <c r="Z560" s="342"/>
      <c r="AA560" s="342"/>
      <c r="AB560" s="342"/>
      <c r="AC560" s="342"/>
      <c r="AD560" s="342">
        <f t="shared" si="9"/>
        <v>156</v>
      </c>
      <c r="AE560" s="342" t="s">
        <v>8184</v>
      </c>
      <c r="AF560" s="342">
        <v>0</v>
      </c>
      <c r="AG560" s="342" t="s">
        <v>8184</v>
      </c>
      <c r="AH560" s="342">
        <v>0</v>
      </c>
      <c r="AI560" s="342" t="s">
        <v>8149</v>
      </c>
      <c r="AJ560" s="342">
        <v>156</v>
      </c>
      <c r="AK560" s="342" t="s">
        <v>8185</v>
      </c>
      <c r="AL560" s="342">
        <v>0</v>
      </c>
      <c r="AM560" s="342" t="s">
        <v>8186</v>
      </c>
      <c r="AN560" s="342">
        <v>0</v>
      </c>
      <c r="AO560" s="342" t="s">
        <v>8187</v>
      </c>
      <c r="AP560" s="342">
        <v>0</v>
      </c>
      <c r="AQ560" s="347">
        <v>13</v>
      </c>
      <c r="AR560" s="342">
        <v>30</v>
      </c>
      <c r="AS560" s="353"/>
    </row>
    <row r="561" spans="1:45" ht="13.5" hidden="1" customHeight="1">
      <c r="A561" s="304">
        <v>556</v>
      </c>
      <c r="B561" s="342" t="s">
        <v>8180</v>
      </c>
      <c r="C561" s="343" t="s">
        <v>8352</v>
      </c>
      <c r="D561" s="342">
        <v>8151070</v>
      </c>
      <c r="E561" s="343" t="s">
        <v>1864</v>
      </c>
      <c r="F561" s="342" t="s">
        <v>9521</v>
      </c>
      <c r="G561" s="342" t="s">
        <v>8196</v>
      </c>
      <c r="H561" s="342"/>
      <c r="I561" s="342"/>
      <c r="J561" s="342">
        <v>1</v>
      </c>
      <c r="K561" s="349" t="s">
        <v>9522</v>
      </c>
      <c r="L561" s="345" t="s">
        <v>9523</v>
      </c>
      <c r="M561" s="346">
        <v>10334</v>
      </c>
      <c r="N561" s="351">
        <v>45812.580316921296</v>
      </c>
      <c r="O561" s="351"/>
      <c r="P561" s="342">
        <v>144</v>
      </c>
      <c r="Q561" s="342"/>
      <c r="R561" s="342"/>
      <c r="S561" s="342">
        <v>12</v>
      </c>
      <c r="T561" s="342"/>
      <c r="U561" s="357" t="s">
        <v>8198</v>
      </c>
      <c r="V561" s="342" t="s">
        <v>7855</v>
      </c>
      <c r="W561" s="347">
        <v>2</v>
      </c>
      <c r="X561" s="342">
        <v>2</v>
      </c>
      <c r="Y561" s="342">
        <v>1</v>
      </c>
      <c r="Z561" s="342"/>
      <c r="AA561" s="342"/>
      <c r="AB561" s="342"/>
      <c r="AC561" s="342"/>
      <c r="AD561" s="342">
        <f t="shared" si="9"/>
        <v>58</v>
      </c>
      <c r="AE561" s="342" t="s">
        <v>8184</v>
      </c>
      <c r="AF561" s="342">
        <v>0</v>
      </c>
      <c r="AG561" s="342" t="s">
        <v>8184</v>
      </c>
      <c r="AH561" s="342">
        <v>0</v>
      </c>
      <c r="AI561" s="342" t="s">
        <v>8149</v>
      </c>
      <c r="AJ561" s="342">
        <v>58</v>
      </c>
      <c r="AK561" s="342" t="s">
        <v>8185</v>
      </c>
      <c r="AL561" s="342">
        <v>0</v>
      </c>
      <c r="AM561" s="342" t="s">
        <v>8186</v>
      </c>
      <c r="AN561" s="342">
        <v>0</v>
      </c>
      <c r="AO561" s="342" t="s">
        <v>8187</v>
      </c>
      <c r="AP561" s="342">
        <v>0</v>
      </c>
      <c r="AQ561" s="347">
        <v>10</v>
      </c>
      <c r="AR561" s="342">
        <v>9</v>
      </c>
      <c r="AS561" s="353"/>
    </row>
    <row r="562" spans="1:45" ht="13.5" hidden="1" customHeight="1">
      <c r="A562" s="304">
        <v>557</v>
      </c>
      <c r="B562" s="342" t="s">
        <v>8180</v>
      </c>
      <c r="C562" s="343" t="s">
        <v>8352</v>
      </c>
      <c r="D562" s="342">
        <v>8151071</v>
      </c>
      <c r="E562" s="343" t="s">
        <v>1866</v>
      </c>
      <c r="F562" s="342"/>
      <c r="G562" s="342"/>
      <c r="H562" s="342"/>
      <c r="I562" s="342"/>
      <c r="J562" s="342">
        <v>1</v>
      </c>
      <c r="K562" s="349" t="s">
        <v>9583</v>
      </c>
      <c r="L562" s="345" t="s">
        <v>9584</v>
      </c>
      <c r="M562" s="346" t="s">
        <v>5328</v>
      </c>
      <c r="N562" s="342"/>
      <c r="O562" s="342"/>
      <c r="P562" s="342">
        <v>104</v>
      </c>
      <c r="Q562" s="342"/>
      <c r="R562" s="342"/>
      <c r="S562" s="342">
        <v>8</v>
      </c>
      <c r="T562" s="342"/>
      <c r="U562" s="342" t="s">
        <v>2353</v>
      </c>
      <c r="V562" s="342" t="s">
        <v>7855</v>
      </c>
      <c r="W562" s="347">
        <v>2</v>
      </c>
      <c r="X562" s="342">
        <v>2</v>
      </c>
      <c r="Y562" s="342">
        <v>1</v>
      </c>
      <c r="Z562" s="342"/>
      <c r="AA562" s="342"/>
      <c r="AB562" s="342"/>
      <c r="AC562" s="342"/>
      <c r="AD562" s="342">
        <f t="shared" si="9"/>
        <v>119</v>
      </c>
      <c r="AE562" s="342" t="s">
        <v>8184</v>
      </c>
      <c r="AF562" s="342">
        <v>0</v>
      </c>
      <c r="AG562" s="342" t="s">
        <v>8184</v>
      </c>
      <c r="AH562" s="342">
        <v>0</v>
      </c>
      <c r="AI562" s="342" t="s">
        <v>8149</v>
      </c>
      <c r="AJ562" s="342">
        <v>119</v>
      </c>
      <c r="AK562" s="342" t="s">
        <v>8185</v>
      </c>
      <c r="AL562" s="342">
        <v>0</v>
      </c>
      <c r="AM562" s="342" t="s">
        <v>8186</v>
      </c>
      <c r="AN562" s="342">
        <v>0</v>
      </c>
      <c r="AO562" s="342" t="s">
        <v>8187</v>
      </c>
      <c r="AP562" s="342">
        <v>0</v>
      </c>
      <c r="AQ562" s="347">
        <v>38</v>
      </c>
      <c r="AR562" s="342">
        <v>6</v>
      </c>
      <c r="AS562" s="353"/>
    </row>
    <row r="563" spans="1:45" ht="13.5" hidden="1" customHeight="1">
      <c r="A563" s="304">
        <v>558</v>
      </c>
      <c r="B563" s="342" t="s">
        <v>8180</v>
      </c>
      <c r="C563" s="343" t="s">
        <v>8352</v>
      </c>
      <c r="D563" s="342">
        <v>8140458</v>
      </c>
      <c r="E563" s="343" t="s">
        <v>1868</v>
      </c>
      <c r="F563" s="342"/>
      <c r="G563" s="342"/>
      <c r="H563" s="342"/>
      <c r="I563" s="342"/>
      <c r="J563" s="342">
        <v>1</v>
      </c>
      <c r="K563" s="349" t="s">
        <v>9598</v>
      </c>
      <c r="L563" s="345" t="s">
        <v>9599</v>
      </c>
      <c r="M563" s="346">
        <v>26002</v>
      </c>
      <c r="N563" s="342"/>
      <c r="O563" s="342"/>
      <c r="P563" s="342">
        <v>58</v>
      </c>
      <c r="Q563" s="342"/>
      <c r="R563" s="342"/>
      <c r="S563" s="342">
        <v>3</v>
      </c>
      <c r="T563" s="342"/>
      <c r="U563" s="357" t="s">
        <v>8203</v>
      </c>
      <c r="V563" s="342" t="s">
        <v>7855</v>
      </c>
      <c r="W563" s="347">
        <v>2</v>
      </c>
      <c r="X563" s="342">
        <v>2</v>
      </c>
      <c r="Y563" s="342">
        <v>1</v>
      </c>
      <c r="Z563" s="342"/>
      <c r="AA563" s="342"/>
      <c r="AB563" s="342"/>
      <c r="AC563" s="342"/>
      <c r="AD563" s="342">
        <f t="shared" si="9"/>
        <v>57</v>
      </c>
      <c r="AE563" s="342" t="s">
        <v>8184</v>
      </c>
      <c r="AF563" s="342">
        <v>0</v>
      </c>
      <c r="AG563" s="342" t="s">
        <v>8184</v>
      </c>
      <c r="AH563" s="342">
        <v>0</v>
      </c>
      <c r="AI563" s="342" t="s">
        <v>8149</v>
      </c>
      <c r="AJ563" s="342">
        <v>57</v>
      </c>
      <c r="AK563" s="342" t="s">
        <v>8185</v>
      </c>
      <c r="AL563" s="342">
        <v>0</v>
      </c>
      <c r="AM563" s="342" t="s">
        <v>8186</v>
      </c>
      <c r="AN563" s="342">
        <v>0</v>
      </c>
      <c r="AO563" s="342" t="s">
        <v>8187</v>
      </c>
      <c r="AP563" s="342">
        <v>0</v>
      </c>
      <c r="AQ563" s="347">
        <v>0</v>
      </c>
      <c r="AR563" s="342">
        <v>4</v>
      </c>
      <c r="AS563" s="353"/>
    </row>
    <row r="564" spans="1:45" ht="13.5" hidden="1" customHeight="1">
      <c r="A564" s="304">
        <v>559</v>
      </c>
      <c r="B564" s="342" t="s">
        <v>8180</v>
      </c>
      <c r="C564" s="343" t="s">
        <v>8352</v>
      </c>
      <c r="D564" s="342">
        <v>8151280</v>
      </c>
      <c r="E564" s="343" t="s">
        <v>1870</v>
      </c>
      <c r="F564" s="342"/>
      <c r="G564" s="342"/>
      <c r="H564" s="342"/>
      <c r="I564" s="342"/>
      <c r="J564" s="342">
        <v>1</v>
      </c>
      <c r="K564" s="349" t="s">
        <v>9600</v>
      </c>
      <c r="L564" s="345" t="s">
        <v>9601</v>
      </c>
      <c r="M564" s="346">
        <v>8175</v>
      </c>
      <c r="N564" s="342"/>
      <c r="O564" s="342"/>
      <c r="P564" s="342">
        <v>15</v>
      </c>
      <c r="Q564" s="342"/>
      <c r="R564" s="342"/>
      <c r="S564" s="342">
        <v>7</v>
      </c>
      <c r="T564" s="342"/>
      <c r="U564" s="357" t="s">
        <v>8198</v>
      </c>
      <c r="V564" s="342" t="s">
        <v>7855</v>
      </c>
      <c r="W564" s="347">
        <v>2</v>
      </c>
      <c r="X564" s="342">
        <v>2</v>
      </c>
      <c r="Y564" s="342">
        <v>1</v>
      </c>
      <c r="Z564" s="342"/>
      <c r="AA564" s="342"/>
      <c r="AB564" s="342"/>
      <c r="AC564" s="342"/>
      <c r="AD564" s="342">
        <f t="shared" si="9"/>
        <v>37</v>
      </c>
      <c r="AE564" s="342" t="s">
        <v>8184</v>
      </c>
      <c r="AF564" s="342">
        <v>0</v>
      </c>
      <c r="AG564" s="342" t="s">
        <v>8184</v>
      </c>
      <c r="AH564" s="342">
        <v>0</v>
      </c>
      <c r="AI564" s="342" t="s">
        <v>8149</v>
      </c>
      <c r="AJ564" s="342">
        <v>37</v>
      </c>
      <c r="AK564" s="342" t="s">
        <v>8185</v>
      </c>
      <c r="AL564" s="342">
        <v>0</v>
      </c>
      <c r="AM564" s="342" t="s">
        <v>8186</v>
      </c>
      <c r="AN564" s="342">
        <v>0</v>
      </c>
      <c r="AO564" s="342" t="s">
        <v>8187</v>
      </c>
      <c r="AP564" s="342">
        <v>0</v>
      </c>
      <c r="AQ564" s="347">
        <v>56</v>
      </c>
      <c r="AR564" s="342">
        <v>10</v>
      </c>
      <c r="AS564" s="350"/>
    </row>
    <row r="565" spans="1:45" ht="13.5" hidden="1" customHeight="1">
      <c r="A565" s="304">
        <v>560</v>
      </c>
      <c r="B565" s="342" t="s">
        <v>8180</v>
      </c>
      <c r="C565" s="343" t="s">
        <v>8352</v>
      </c>
      <c r="D565" s="342">
        <v>8151236</v>
      </c>
      <c r="E565" s="343" t="s">
        <v>1872</v>
      </c>
      <c r="F565" s="342" t="s">
        <v>9606</v>
      </c>
      <c r="G565" s="342" t="s">
        <v>8196</v>
      </c>
      <c r="H565" s="342"/>
      <c r="I565" s="342"/>
      <c r="J565" s="342">
        <v>1</v>
      </c>
      <c r="K565" s="349" t="s">
        <v>9607</v>
      </c>
      <c r="L565" s="345" t="s">
        <v>9608</v>
      </c>
      <c r="M565" s="346">
        <v>24534</v>
      </c>
      <c r="N565" s="351">
        <v>45812.397420937501</v>
      </c>
      <c r="O565" s="351"/>
      <c r="P565" s="342">
        <v>414</v>
      </c>
      <c r="Q565" s="342"/>
      <c r="R565" s="342"/>
      <c r="S565" s="342">
        <v>16</v>
      </c>
      <c r="T565" s="342"/>
      <c r="U565" s="357" t="s">
        <v>8203</v>
      </c>
      <c r="V565" s="342" t="s">
        <v>7855</v>
      </c>
      <c r="W565" s="347">
        <v>2</v>
      </c>
      <c r="X565" s="342">
        <v>2</v>
      </c>
      <c r="Y565" s="342">
        <v>1</v>
      </c>
      <c r="Z565" s="342"/>
      <c r="AA565" s="342"/>
      <c r="AB565" s="342"/>
      <c r="AC565" s="342"/>
      <c r="AD565" s="342">
        <f t="shared" si="9"/>
        <v>411</v>
      </c>
      <c r="AE565" s="342" t="s">
        <v>8184</v>
      </c>
      <c r="AF565" s="342">
        <v>0</v>
      </c>
      <c r="AG565" s="342" t="s">
        <v>8184</v>
      </c>
      <c r="AH565" s="342">
        <v>0</v>
      </c>
      <c r="AI565" s="342" t="s">
        <v>8149</v>
      </c>
      <c r="AJ565" s="342">
        <v>356</v>
      </c>
      <c r="AK565" s="342" t="s">
        <v>8185</v>
      </c>
      <c r="AL565" s="342">
        <v>55</v>
      </c>
      <c r="AM565" s="342" t="s">
        <v>8186</v>
      </c>
      <c r="AN565" s="342">
        <v>0</v>
      </c>
      <c r="AO565" s="342" t="s">
        <v>8187</v>
      </c>
      <c r="AP565" s="342">
        <v>0</v>
      </c>
      <c r="AQ565" s="347">
        <v>15</v>
      </c>
      <c r="AR565" s="342">
        <v>14</v>
      </c>
      <c r="AS565" s="350"/>
    </row>
    <row r="566" spans="1:45" ht="13.5" hidden="1" customHeight="1">
      <c r="A566" s="304">
        <v>561</v>
      </c>
      <c r="B566" s="342" t="s">
        <v>8180</v>
      </c>
      <c r="C566" s="343" t="s">
        <v>8352</v>
      </c>
      <c r="D566" s="342">
        <v>8151159</v>
      </c>
      <c r="E566" s="343" t="s">
        <v>1874</v>
      </c>
      <c r="F566" s="342" t="s">
        <v>9609</v>
      </c>
      <c r="G566" s="342" t="s">
        <v>8196</v>
      </c>
      <c r="H566" s="342"/>
      <c r="I566" s="342"/>
      <c r="J566" s="342">
        <v>1</v>
      </c>
      <c r="K566" s="349" t="s">
        <v>9610</v>
      </c>
      <c r="L566" s="345" t="s">
        <v>9611</v>
      </c>
      <c r="M566" s="346">
        <v>45717</v>
      </c>
      <c r="N566" s="351">
        <v>45812.405381863427</v>
      </c>
      <c r="O566" s="351"/>
      <c r="P566" s="342">
        <v>653</v>
      </c>
      <c r="Q566" s="342"/>
      <c r="R566" s="342"/>
      <c r="S566" s="342">
        <v>23</v>
      </c>
      <c r="T566" s="342"/>
      <c r="U566" s="342" t="s">
        <v>26</v>
      </c>
      <c r="V566" s="342" t="s">
        <v>7855</v>
      </c>
      <c r="W566" s="347">
        <v>1</v>
      </c>
      <c r="X566" s="342">
        <v>2</v>
      </c>
      <c r="Y566" s="342">
        <v>1</v>
      </c>
      <c r="Z566" s="342"/>
      <c r="AA566" s="342"/>
      <c r="AB566" s="342"/>
      <c r="AC566" s="342"/>
      <c r="AD566" s="342">
        <f t="shared" si="9"/>
        <v>0</v>
      </c>
      <c r="AE566" s="342" t="s">
        <v>8184</v>
      </c>
      <c r="AF566" s="342">
        <v>0</v>
      </c>
      <c r="AG566" s="342" t="s">
        <v>8184</v>
      </c>
      <c r="AH566" s="342">
        <v>0</v>
      </c>
      <c r="AI566" s="342" t="s">
        <v>8149</v>
      </c>
      <c r="AJ566" s="342">
        <v>0</v>
      </c>
      <c r="AK566" s="342" t="s">
        <v>8185</v>
      </c>
      <c r="AL566" s="342">
        <v>0</v>
      </c>
      <c r="AM566" s="342" t="s">
        <v>8186</v>
      </c>
      <c r="AN566" s="342">
        <v>0</v>
      </c>
      <c r="AO566" s="342" t="s">
        <v>8187</v>
      </c>
      <c r="AP566" s="342">
        <v>0</v>
      </c>
      <c r="AQ566" s="347">
        <v>4</v>
      </c>
      <c r="AR566" s="342">
        <v>5</v>
      </c>
      <c r="AS566" s="353"/>
    </row>
    <row r="567" spans="1:45" ht="13.5" hidden="1" customHeight="1">
      <c r="A567" s="304">
        <v>562</v>
      </c>
      <c r="B567" s="342" t="s">
        <v>8180</v>
      </c>
      <c r="C567" s="343" t="s">
        <v>8352</v>
      </c>
      <c r="D567" s="342">
        <v>8140213</v>
      </c>
      <c r="E567" s="343" t="s">
        <v>1876</v>
      </c>
      <c r="F567" s="342" t="s">
        <v>9612</v>
      </c>
      <c r="G567" s="342" t="s">
        <v>8196</v>
      </c>
      <c r="H567" s="342"/>
      <c r="I567" s="342"/>
      <c r="J567" s="342">
        <v>1</v>
      </c>
      <c r="K567" s="349" t="s">
        <v>9613</v>
      </c>
      <c r="L567" s="345" t="s">
        <v>9614</v>
      </c>
      <c r="M567" s="346">
        <v>44986</v>
      </c>
      <c r="N567" s="351">
        <v>45820.61622063657</v>
      </c>
      <c r="O567" s="351"/>
      <c r="P567" s="342">
        <v>1346</v>
      </c>
      <c r="Q567" s="342"/>
      <c r="R567" s="342"/>
      <c r="S567" s="342">
        <v>57</v>
      </c>
      <c r="T567" s="342"/>
      <c r="U567" s="342" t="s">
        <v>9615</v>
      </c>
      <c r="V567" s="357" t="s">
        <v>8319</v>
      </c>
      <c r="W567" s="347">
        <v>2</v>
      </c>
      <c r="X567" s="342">
        <v>2</v>
      </c>
      <c r="Y567" s="342">
        <v>1</v>
      </c>
      <c r="Z567" s="342"/>
      <c r="AA567" s="342"/>
      <c r="AB567" s="342"/>
      <c r="AC567" s="342"/>
      <c r="AD567" s="342">
        <f t="shared" si="9"/>
        <v>690</v>
      </c>
      <c r="AE567" s="342" t="s">
        <v>8184</v>
      </c>
      <c r="AF567" s="342">
        <v>0</v>
      </c>
      <c r="AG567" s="342" t="s">
        <v>8184</v>
      </c>
      <c r="AH567" s="342">
        <v>0</v>
      </c>
      <c r="AI567" s="342" t="s">
        <v>8149</v>
      </c>
      <c r="AJ567" s="342">
        <v>690</v>
      </c>
      <c r="AK567" s="342" t="s">
        <v>8185</v>
      </c>
      <c r="AL567" s="342">
        <v>0</v>
      </c>
      <c r="AM567" s="342" t="s">
        <v>8186</v>
      </c>
      <c r="AN567" s="342">
        <v>0</v>
      </c>
      <c r="AO567" s="342" t="s">
        <v>8187</v>
      </c>
      <c r="AP567" s="342">
        <v>0</v>
      </c>
      <c r="AQ567" s="347">
        <v>4</v>
      </c>
      <c r="AR567" s="342">
        <v>36</v>
      </c>
      <c r="AS567" s="353"/>
    </row>
    <row r="568" spans="1:45" ht="13.5" hidden="1" customHeight="1">
      <c r="A568" s="304">
        <v>563</v>
      </c>
      <c r="B568" s="342" t="s">
        <v>8180</v>
      </c>
      <c r="C568" s="343" t="s">
        <v>8352</v>
      </c>
      <c r="D568" s="342">
        <v>8151020</v>
      </c>
      <c r="E568" s="343" t="s">
        <v>1878</v>
      </c>
      <c r="F568" s="342" t="s">
        <v>9616</v>
      </c>
      <c r="G568" s="342" t="s">
        <v>8196</v>
      </c>
      <c r="H568" s="342"/>
      <c r="I568" s="342"/>
      <c r="J568" s="342">
        <v>1</v>
      </c>
      <c r="K568" s="349" t="s">
        <v>9617</v>
      </c>
      <c r="L568" s="345" t="s">
        <v>9618</v>
      </c>
      <c r="M568" s="346">
        <v>40603</v>
      </c>
      <c r="N568" s="351">
        <v>45812.730330266204</v>
      </c>
      <c r="O568" s="351"/>
      <c r="P568" s="342">
        <v>929</v>
      </c>
      <c r="Q568" s="342"/>
      <c r="R568" s="342"/>
      <c r="S568" s="342">
        <v>33</v>
      </c>
      <c r="T568" s="342"/>
      <c r="U568" s="342" t="s">
        <v>9615</v>
      </c>
      <c r="V568" s="342" t="s">
        <v>35</v>
      </c>
      <c r="W568" s="347">
        <v>3</v>
      </c>
      <c r="X568" s="342">
        <v>2</v>
      </c>
      <c r="Y568" s="342">
        <v>1</v>
      </c>
      <c r="Z568" s="342"/>
      <c r="AA568" s="342"/>
      <c r="AB568" s="342"/>
      <c r="AC568" s="342"/>
      <c r="AD568" s="342">
        <f t="shared" si="9"/>
        <v>801</v>
      </c>
      <c r="AE568" s="342" t="s">
        <v>8184</v>
      </c>
      <c r="AF568" s="342">
        <v>0</v>
      </c>
      <c r="AG568" s="342" t="s">
        <v>8184</v>
      </c>
      <c r="AH568" s="342">
        <v>0</v>
      </c>
      <c r="AI568" s="342" t="s">
        <v>8149</v>
      </c>
      <c r="AJ568" s="342">
        <v>793</v>
      </c>
      <c r="AK568" s="342" t="s">
        <v>8185</v>
      </c>
      <c r="AL568" s="342">
        <v>8</v>
      </c>
      <c r="AM568" s="342" t="s">
        <v>8186</v>
      </c>
      <c r="AN568" s="342">
        <v>0</v>
      </c>
      <c r="AO568" s="342" t="s">
        <v>8187</v>
      </c>
      <c r="AP568" s="342">
        <v>0</v>
      </c>
      <c r="AQ568" s="347">
        <v>2</v>
      </c>
      <c r="AR568" s="342">
        <v>27</v>
      </c>
      <c r="AS568" s="353"/>
    </row>
    <row r="569" spans="1:45" ht="13.5" hidden="1" customHeight="1">
      <c r="A569" s="304">
        <v>564</v>
      </c>
      <c r="B569" s="342" t="s">
        <v>8180</v>
      </c>
      <c r="C569" s="343" t="s">
        <v>8352</v>
      </c>
      <c r="D569" s="342">
        <v>8151039</v>
      </c>
      <c r="E569" s="343" t="s">
        <v>1880</v>
      </c>
      <c r="F569" s="342" t="s">
        <v>9619</v>
      </c>
      <c r="G569" s="342" t="s">
        <v>8196</v>
      </c>
      <c r="H569" s="342"/>
      <c r="I569" s="342"/>
      <c r="J569" s="342">
        <v>1</v>
      </c>
      <c r="K569" s="349" t="s">
        <v>9620</v>
      </c>
      <c r="L569" s="345" t="s">
        <v>9621</v>
      </c>
      <c r="M569" s="346">
        <v>40603</v>
      </c>
      <c r="N569" s="351">
        <v>45817.594548113426</v>
      </c>
      <c r="O569" s="351"/>
      <c r="P569" s="342">
        <v>855</v>
      </c>
      <c r="Q569" s="342"/>
      <c r="R569" s="342"/>
      <c r="S569" s="342">
        <v>37</v>
      </c>
      <c r="T569" s="342"/>
      <c r="U569" s="342" t="s">
        <v>26</v>
      </c>
      <c r="V569" s="342" t="s">
        <v>35</v>
      </c>
      <c r="W569" s="347">
        <v>3</v>
      </c>
      <c r="X569" s="342">
        <v>2</v>
      </c>
      <c r="Y569" s="342">
        <v>1</v>
      </c>
      <c r="Z569" s="342"/>
      <c r="AA569" s="342"/>
      <c r="AB569" s="342"/>
      <c r="AC569" s="342"/>
      <c r="AD569" s="342">
        <f t="shared" si="9"/>
        <v>337</v>
      </c>
      <c r="AE569" s="342" t="s">
        <v>8184</v>
      </c>
      <c r="AF569" s="342">
        <v>0</v>
      </c>
      <c r="AG569" s="342" t="s">
        <v>8184</v>
      </c>
      <c r="AH569" s="342">
        <v>0</v>
      </c>
      <c r="AI569" s="342" t="s">
        <v>8149</v>
      </c>
      <c r="AJ569" s="342">
        <v>337</v>
      </c>
      <c r="AK569" s="342" t="s">
        <v>8185</v>
      </c>
      <c r="AL569" s="342">
        <v>0</v>
      </c>
      <c r="AM569" s="342" t="s">
        <v>8186</v>
      </c>
      <c r="AN569" s="342">
        <v>0</v>
      </c>
      <c r="AO569" s="342" t="s">
        <v>8187</v>
      </c>
      <c r="AP569" s="342">
        <v>0</v>
      </c>
      <c r="AQ569" s="347">
        <v>0</v>
      </c>
      <c r="AR569" s="342">
        <v>11</v>
      </c>
      <c r="AS569" s="353"/>
    </row>
    <row r="570" spans="1:45" ht="13.5" hidden="1" customHeight="1">
      <c r="A570" s="304">
        <v>565</v>
      </c>
      <c r="B570" s="342" t="s">
        <v>8180</v>
      </c>
      <c r="C570" s="343" t="s">
        <v>8352</v>
      </c>
      <c r="D570" s="342">
        <v>8151072</v>
      </c>
      <c r="E570" s="343" t="s">
        <v>1882</v>
      </c>
      <c r="F570" s="342" t="s">
        <v>9622</v>
      </c>
      <c r="G570" s="342" t="s">
        <v>8196</v>
      </c>
      <c r="H570" s="342"/>
      <c r="I570" s="342"/>
      <c r="J570" s="342">
        <v>1</v>
      </c>
      <c r="K570" s="349" t="s">
        <v>9623</v>
      </c>
      <c r="L570" s="345" t="s">
        <v>9624</v>
      </c>
      <c r="M570" s="346">
        <v>19073</v>
      </c>
      <c r="N570" s="351">
        <v>45812.34860618056</v>
      </c>
      <c r="O570" s="351"/>
      <c r="P570" s="342">
        <v>517</v>
      </c>
      <c r="Q570" s="342"/>
      <c r="R570" s="342"/>
      <c r="S570" s="342">
        <v>19</v>
      </c>
      <c r="T570" s="342"/>
      <c r="U570" s="342" t="s">
        <v>26</v>
      </c>
      <c r="V570" s="342" t="s">
        <v>35</v>
      </c>
      <c r="W570" s="347">
        <v>3</v>
      </c>
      <c r="X570" s="342">
        <v>2</v>
      </c>
      <c r="Y570" s="342">
        <v>1</v>
      </c>
      <c r="Z570" s="342"/>
      <c r="AA570" s="342"/>
      <c r="AB570" s="342"/>
      <c r="AC570" s="342"/>
      <c r="AD570" s="342">
        <f t="shared" si="9"/>
        <v>417</v>
      </c>
      <c r="AE570" s="342" t="s">
        <v>8184</v>
      </c>
      <c r="AF570" s="342">
        <v>0</v>
      </c>
      <c r="AG570" s="342" t="s">
        <v>8184</v>
      </c>
      <c r="AH570" s="342">
        <v>0</v>
      </c>
      <c r="AI570" s="342" t="s">
        <v>8149</v>
      </c>
      <c r="AJ570" s="342">
        <v>357</v>
      </c>
      <c r="AK570" s="342" t="s">
        <v>8185</v>
      </c>
      <c r="AL570" s="342">
        <v>60</v>
      </c>
      <c r="AM570" s="342" t="s">
        <v>8186</v>
      </c>
      <c r="AN570" s="342">
        <v>0</v>
      </c>
      <c r="AO570" s="342" t="s">
        <v>8187</v>
      </c>
      <c r="AP570" s="342">
        <v>0</v>
      </c>
      <c r="AQ570" s="347">
        <v>4</v>
      </c>
      <c r="AR570" s="342">
        <v>5</v>
      </c>
      <c r="AS570" s="353"/>
    </row>
    <row r="571" spans="1:45" ht="13.5" hidden="1" customHeight="1">
      <c r="A571" s="304">
        <v>566</v>
      </c>
      <c r="B571" s="342" t="s">
        <v>8180</v>
      </c>
      <c r="C571" s="343" t="s">
        <v>8352</v>
      </c>
      <c r="D571" s="342">
        <v>8151033</v>
      </c>
      <c r="E571" s="343" t="s">
        <v>1884</v>
      </c>
      <c r="F571" s="342" t="s">
        <v>9625</v>
      </c>
      <c r="G571" s="342" t="s">
        <v>8196</v>
      </c>
      <c r="H571" s="342"/>
      <c r="I571" s="342"/>
      <c r="J571" s="342">
        <v>1</v>
      </c>
      <c r="K571" s="349" t="s">
        <v>9626</v>
      </c>
      <c r="L571" s="355" t="s">
        <v>9627</v>
      </c>
      <c r="M571" s="346">
        <v>19774</v>
      </c>
      <c r="N571" s="351">
        <v>45812.449252673614</v>
      </c>
      <c r="O571" s="351"/>
      <c r="P571" s="342">
        <v>1094</v>
      </c>
      <c r="Q571" s="342"/>
      <c r="R571" s="342"/>
      <c r="S571" s="342">
        <v>33</v>
      </c>
      <c r="T571" s="342"/>
      <c r="U571" s="342" t="s">
        <v>26</v>
      </c>
      <c r="V571" s="342" t="s">
        <v>35</v>
      </c>
      <c r="W571" s="347">
        <v>3</v>
      </c>
      <c r="X571" s="342">
        <v>2</v>
      </c>
      <c r="Y571" s="342">
        <v>1</v>
      </c>
      <c r="Z571" s="342"/>
      <c r="AA571" s="342"/>
      <c r="AB571" s="342"/>
      <c r="AC571" s="342"/>
      <c r="AD571" s="342">
        <f t="shared" si="9"/>
        <v>187</v>
      </c>
      <c r="AE571" s="342" t="s">
        <v>8184</v>
      </c>
      <c r="AF571" s="342">
        <v>0</v>
      </c>
      <c r="AG571" s="342" t="s">
        <v>8184</v>
      </c>
      <c r="AH571" s="342">
        <v>0</v>
      </c>
      <c r="AI571" s="342" t="s">
        <v>8149</v>
      </c>
      <c r="AJ571" s="342">
        <v>140</v>
      </c>
      <c r="AK571" s="342" t="s">
        <v>8185</v>
      </c>
      <c r="AL571" s="342">
        <v>47</v>
      </c>
      <c r="AM571" s="342" t="s">
        <v>8186</v>
      </c>
      <c r="AN571" s="342">
        <v>0</v>
      </c>
      <c r="AO571" s="342" t="s">
        <v>8187</v>
      </c>
      <c r="AP571" s="342">
        <v>0</v>
      </c>
      <c r="AQ571" s="347">
        <v>8</v>
      </c>
      <c r="AR571" s="342">
        <v>6</v>
      </c>
      <c r="AS571" s="353"/>
    </row>
    <row r="572" spans="1:45" ht="13.5" hidden="1" customHeight="1">
      <c r="A572" s="304">
        <v>567</v>
      </c>
      <c r="B572" s="342" t="s">
        <v>8180</v>
      </c>
      <c r="C572" s="343" t="s">
        <v>8352</v>
      </c>
      <c r="D572" s="342">
        <v>8151094</v>
      </c>
      <c r="E572" s="343" t="s">
        <v>1886</v>
      </c>
      <c r="F572" s="342"/>
      <c r="G572" s="342"/>
      <c r="H572" s="342"/>
      <c r="I572" s="342"/>
      <c r="J572" s="342">
        <v>1</v>
      </c>
      <c r="K572" s="349" t="s">
        <v>9628</v>
      </c>
      <c r="L572" s="355" t="s">
        <v>9629</v>
      </c>
      <c r="M572" s="346">
        <v>18162</v>
      </c>
      <c r="N572" s="342"/>
      <c r="O572" s="342"/>
      <c r="P572" s="342">
        <v>943</v>
      </c>
      <c r="Q572" s="342"/>
      <c r="R572" s="342"/>
      <c r="S572" s="342">
        <v>45</v>
      </c>
      <c r="T572" s="342"/>
      <c r="U572" s="342" t="s">
        <v>26</v>
      </c>
      <c r="V572" s="342" t="s">
        <v>35</v>
      </c>
      <c r="W572" s="347">
        <v>3</v>
      </c>
      <c r="X572" s="342">
        <v>2</v>
      </c>
      <c r="Y572" s="342">
        <v>1</v>
      </c>
      <c r="Z572" s="342"/>
      <c r="AA572" s="342"/>
      <c r="AB572" s="342"/>
      <c r="AC572" s="342"/>
      <c r="AD572" s="342">
        <f t="shared" si="9"/>
        <v>819</v>
      </c>
      <c r="AE572" s="342" t="s">
        <v>8184</v>
      </c>
      <c r="AF572" s="342">
        <v>0</v>
      </c>
      <c r="AG572" s="342" t="s">
        <v>8184</v>
      </c>
      <c r="AH572" s="342">
        <v>0</v>
      </c>
      <c r="AI572" s="342" t="s">
        <v>8149</v>
      </c>
      <c r="AJ572" s="342">
        <v>579</v>
      </c>
      <c r="AK572" s="342" t="s">
        <v>8185</v>
      </c>
      <c r="AL572" s="342">
        <v>240</v>
      </c>
      <c r="AM572" s="342" t="s">
        <v>8186</v>
      </c>
      <c r="AN572" s="342">
        <v>0</v>
      </c>
      <c r="AO572" s="342" t="s">
        <v>8187</v>
      </c>
      <c r="AP572" s="342">
        <v>0</v>
      </c>
      <c r="AQ572" s="347">
        <v>25</v>
      </c>
      <c r="AR572" s="342">
        <v>23</v>
      </c>
      <c r="AS572" s="353"/>
    </row>
    <row r="573" spans="1:45" ht="13.5" hidden="1" customHeight="1">
      <c r="A573" s="304">
        <v>568</v>
      </c>
      <c r="B573" s="342" t="s">
        <v>8180</v>
      </c>
      <c r="C573" s="343" t="s">
        <v>8352</v>
      </c>
      <c r="D573" s="342">
        <v>8151073</v>
      </c>
      <c r="E573" s="343" t="s">
        <v>1888</v>
      </c>
      <c r="F573" s="342" t="s">
        <v>9630</v>
      </c>
      <c r="G573" s="342" t="s">
        <v>8196</v>
      </c>
      <c r="H573" s="342"/>
      <c r="I573" s="342"/>
      <c r="J573" s="342">
        <v>1</v>
      </c>
      <c r="K573" s="349" t="s">
        <v>9631</v>
      </c>
      <c r="L573" s="345" t="s">
        <v>9632</v>
      </c>
      <c r="M573" s="346">
        <v>30560</v>
      </c>
      <c r="N573" s="351">
        <v>45813.50122917824</v>
      </c>
      <c r="O573" s="351"/>
      <c r="P573" s="342">
        <v>336</v>
      </c>
      <c r="Q573" s="342"/>
      <c r="R573" s="342"/>
      <c r="S573" s="342">
        <v>17</v>
      </c>
      <c r="T573" s="342"/>
      <c r="U573" s="342" t="s">
        <v>26</v>
      </c>
      <c r="V573" s="342" t="s">
        <v>35</v>
      </c>
      <c r="W573" s="347">
        <v>3</v>
      </c>
      <c r="X573" s="342">
        <v>2</v>
      </c>
      <c r="Y573" s="342">
        <v>1</v>
      </c>
      <c r="Z573" s="342"/>
      <c r="AA573" s="342"/>
      <c r="AB573" s="342"/>
      <c r="AC573" s="342"/>
      <c r="AD573" s="342">
        <f t="shared" si="9"/>
        <v>441</v>
      </c>
      <c r="AE573" s="342" t="s">
        <v>8184</v>
      </c>
      <c r="AF573" s="342">
        <v>0</v>
      </c>
      <c r="AG573" s="342" t="s">
        <v>8184</v>
      </c>
      <c r="AH573" s="342">
        <v>0</v>
      </c>
      <c r="AI573" s="342" t="s">
        <v>8149</v>
      </c>
      <c r="AJ573" s="342">
        <v>439</v>
      </c>
      <c r="AK573" s="342" t="s">
        <v>8185</v>
      </c>
      <c r="AL573" s="342">
        <v>2</v>
      </c>
      <c r="AM573" s="342" t="s">
        <v>8186</v>
      </c>
      <c r="AN573" s="342">
        <v>0</v>
      </c>
      <c r="AO573" s="342" t="s">
        <v>8187</v>
      </c>
      <c r="AP573" s="342">
        <v>0</v>
      </c>
      <c r="AQ573" s="347">
        <v>8</v>
      </c>
      <c r="AR573" s="342">
        <v>5</v>
      </c>
      <c r="AS573" s="350"/>
    </row>
    <row r="574" spans="1:45" ht="13.5" hidden="1" customHeight="1">
      <c r="A574" s="304">
        <v>569</v>
      </c>
      <c r="B574" s="342" t="s">
        <v>8180</v>
      </c>
      <c r="C574" s="343" t="s">
        <v>8352</v>
      </c>
      <c r="D574" s="342">
        <v>8151016</v>
      </c>
      <c r="E574" s="343" t="s">
        <v>1890</v>
      </c>
      <c r="F574" s="342"/>
      <c r="G574" s="342"/>
      <c r="H574" s="342"/>
      <c r="I574" s="342"/>
      <c r="J574" s="342">
        <v>1</v>
      </c>
      <c r="K574" s="349" t="s">
        <v>9633</v>
      </c>
      <c r="L574" s="345" t="s">
        <v>9634</v>
      </c>
      <c r="M574" s="346">
        <v>16355</v>
      </c>
      <c r="N574" s="342"/>
      <c r="O574" s="342"/>
      <c r="P574" s="342">
        <v>365</v>
      </c>
      <c r="Q574" s="342"/>
      <c r="R574" s="342"/>
      <c r="S574" s="342">
        <v>18</v>
      </c>
      <c r="T574" s="342"/>
      <c r="U574" s="357" t="s">
        <v>9635</v>
      </c>
      <c r="V574" s="357" t="s">
        <v>8316</v>
      </c>
      <c r="W574" s="347">
        <v>2</v>
      </c>
      <c r="X574" s="342">
        <v>2</v>
      </c>
      <c r="Y574" s="342">
        <v>1</v>
      </c>
      <c r="Z574" s="342"/>
      <c r="AA574" s="342"/>
      <c r="AB574" s="342"/>
      <c r="AC574" s="342"/>
      <c r="AD574" s="342">
        <f t="shared" si="9"/>
        <v>103</v>
      </c>
      <c r="AE574" s="342" t="s">
        <v>8184</v>
      </c>
      <c r="AF574" s="342">
        <v>0</v>
      </c>
      <c r="AG574" s="342" t="s">
        <v>8184</v>
      </c>
      <c r="AH574" s="342">
        <v>0</v>
      </c>
      <c r="AI574" s="342" t="s">
        <v>8149</v>
      </c>
      <c r="AJ574" s="342">
        <v>73</v>
      </c>
      <c r="AK574" s="342" t="s">
        <v>8185</v>
      </c>
      <c r="AL574" s="342">
        <v>0</v>
      </c>
      <c r="AM574" s="342" t="s">
        <v>8186</v>
      </c>
      <c r="AN574" s="342">
        <v>30</v>
      </c>
      <c r="AO574" s="342" t="s">
        <v>8187</v>
      </c>
      <c r="AP574" s="342">
        <v>0</v>
      </c>
      <c r="AQ574" s="347">
        <v>25</v>
      </c>
      <c r="AR574" s="342">
        <v>9</v>
      </c>
      <c r="AS574" s="353"/>
    </row>
    <row r="575" spans="1:45" ht="13.5" hidden="1" customHeight="1">
      <c r="A575" s="304">
        <v>570</v>
      </c>
      <c r="B575" s="342" t="s">
        <v>8180</v>
      </c>
      <c r="C575" s="343" t="s">
        <v>8352</v>
      </c>
      <c r="D575" s="342">
        <v>8151074</v>
      </c>
      <c r="E575" s="343" t="s">
        <v>1892</v>
      </c>
      <c r="F575" s="342" t="s">
        <v>9636</v>
      </c>
      <c r="G575" s="342" t="s">
        <v>8196</v>
      </c>
      <c r="H575" s="342"/>
      <c r="I575" s="342"/>
      <c r="J575" s="342">
        <v>1</v>
      </c>
      <c r="K575" s="349" t="s">
        <v>9637</v>
      </c>
      <c r="L575" s="350" t="s">
        <v>9638</v>
      </c>
      <c r="M575" s="346">
        <v>43891</v>
      </c>
      <c r="N575" s="351">
        <v>45813.613446331015</v>
      </c>
      <c r="O575" s="351"/>
      <c r="P575" s="342">
        <v>79</v>
      </c>
      <c r="Q575" s="342"/>
      <c r="R575" s="342"/>
      <c r="S575" s="342">
        <v>13</v>
      </c>
      <c r="T575" s="342"/>
      <c r="U575" s="357" t="s">
        <v>8198</v>
      </c>
      <c r="V575" s="342" t="s">
        <v>7855</v>
      </c>
      <c r="W575" s="347">
        <v>2</v>
      </c>
      <c r="X575" s="342">
        <v>2</v>
      </c>
      <c r="Y575" s="342">
        <v>1</v>
      </c>
      <c r="Z575" s="342"/>
      <c r="AA575" s="342"/>
      <c r="AB575" s="342"/>
      <c r="AC575" s="342"/>
      <c r="AD575" s="342">
        <f t="shared" si="9"/>
        <v>58</v>
      </c>
      <c r="AE575" s="342" t="s">
        <v>8184</v>
      </c>
      <c r="AF575" s="342">
        <v>0</v>
      </c>
      <c r="AG575" s="342" t="s">
        <v>8184</v>
      </c>
      <c r="AH575" s="342">
        <v>0</v>
      </c>
      <c r="AI575" s="342" t="s">
        <v>8149</v>
      </c>
      <c r="AJ575" s="342">
        <v>58</v>
      </c>
      <c r="AK575" s="342" t="s">
        <v>8185</v>
      </c>
      <c r="AL575" s="342">
        <v>0</v>
      </c>
      <c r="AM575" s="342" t="s">
        <v>8186</v>
      </c>
      <c r="AN575" s="342">
        <v>0</v>
      </c>
      <c r="AO575" s="342" t="s">
        <v>8187</v>
      </c>
      <c r="AP575" s="342">
        <v>0</v>
      </c>
      <c r="AQ575" s="347">
        <v>41</v>
      </c>
      <c r="AR575" s="342">
        <v>19</v>
      </c>
      <c r="AS575" s="350"/>
    </row>
    <row r="576" spans="1:45" ht="13.5" hidden="1" customHeight="1">
      <c r="A576" s="304">
        <v>571</v>
      </c>
      <c r="B576" s="342" t="s">
        <v>8180</v>
      </c>
      <c r="C576" s="343" t="s">
        <v>8352</v>
      </c>
      <c r="D576" s="342">
        <v>8151075</v>
      </c>
      <c r="E576" s="343" t="s">
        <v>1894</v>
      </c>
      <c r="F576" s="342"/>
      <c r="G576" s="342"/>
      <c r="H576" s="342"/>
      <c r="I576" s="342"/>
      <c r="J576" s="342">
        <v>1</v>
      </c>
      <c r="K576" s="349" t="s">
        <v>9639</v>
      </c>
      <c r="L576" s="345" t="s">
        <v>9640</v>
      </c>
      <c r="M576" s="346">
        <v>44986</v>
      </c>
      <c r="N576" s="342"/>
      <c r="O576" s="342"/>
      <c r="P576" s="342">
        <v>470</v>
      </c>
      <c r="Q576" s="342"/>
      <c r="R576" s="342"/>
      <c r="S576" s="342">
        <v>22</v>
      </c>
      <c r="T576" s="342"/>
      <c r="U576" s="357" t="s">
        <v>8203</v>
      </c>
      <c r="V576" s="342" t="s">
        <v>7855</v>
      </c>
      <c r="W576" s="347">
        <v>1</v>
      </c>
      <c r="X576" s="342">
        <v>2</v>
      </c>
      <c r="Y576" s="342">
        <v>1</v>
      </c>
      <c r="Z576" s="342"/>
      <c r="AA576" s="342"/>
      <c r="AB576" s="342"/>
      <c r="AC576" s="342"/>
      <c r="AD576" s="342">
        <f t="shared" si="9"/>
        <v>227</v>
      </c>
      <c r="AE576" s="342" t="s">
        <v>8184</v>
      </c>
      <c r="AF576" s="342">
        <v>0</v>
      </c>
      <c r="AG576" s="342" t="s">
        <v>8184</v>
      </c>
      <c r="AH576" s="342">
        <v>0</v>
      </c>
      <c r="AI576" s="342" t="s">
        <v>8149</v>
      </c>
      <c r="AJ576" s="342">
        <v>226</v>
      </c>
      <c r="AK576" s="342" t="s">
        <v>8185</v>
      </c>
      <c r="AL576" s="342">
        <v>0</v>
      </c>
      <c r="AM576" s="342" t="s">
        <v>8186</v>
      </c>
      <c r="AN576" s="342">
        <v>0</v>
      </c>
      <c r="AO576" s="342" t="s">
        <v>8187</v>
      </c>
      <c r="AP576" s="342">
        <v>1</v>
      </c>
      <c r="AQ576" s="347">
        <v>9</v>
      </c>
      <c r="AR576" s="342">
        <v>5</v>
      </c>
      <c r="AS576" s="353"/>
    </row>
    <row r="577" spans="1:45" ht="13.5" hidden="1" customHeight="1">
      <c r="A577" s="304">
        <v>572</v>
      </c>
      <c r="B577" s="342" t="s">
        <v>8180</v>
      </c>
      <c r="C577" s="343" t="s">
        <v>8352</v>
      </c>
      <c r="D577" s="342">
        <v>8151017</v>
      </c>
      <c r="E577" s="343" t="s">
        <v>1896</v>
      </c>
      <c r="F577" s="342"/>
      <c r="G577" s="342"/>
      <c r="H577" s="342"/>
      <c r="I577" s="342"/>
      <c r="J577" s="342">
        <v>1</v>
      </c>
      <c r="K577" s="349" t="s">
        <v>9641</v>
      </c>
      <c r="L577" s="345" t="s">
        <v>9642</v>
      </c>
      <c r="M577" s="346">
        <v>24968</v>
      </c>
      <c r="N577" s="342"/>
      <c r="O577" s="342"/>
      <c r="P577" s="342">
        <v>305</v>
      </c>
      <c r="Q577" s="342"/>
      <c r="R577" s="342"/>
      <c r="S577" s="342">
        <v>13</v>
      </c>
      <c r="T577" s="342"/>
      <c r="U577" s="342" t="s">
        <v>9615</v>
      </c>
      <c r="V577" s="342" t="s">
        <v>7855</v>
      </c>
      <c r="W577" s="347">
        <v>2</v>
      </c>
      <c r="X577" s="342">
        <v>2</v>
      </c>
      <c r="Y577" s="342">
        <v>1</v>
      </c>
      <c r="Z577" s="342"/>
      <c r="AA577" s="342"/>
      <c r="AB577" s="342"/>
      <c r="AC577" s="342"/>
      <c r="AD577" s="342">
        <f t="shared" si="9"/>
        <v>228</v>
      </c>
      <c r="AE577" s="342" t="s">
        <v>8184</v>
      </c>
      <c r="AF577" s="342">
        <v>3</v>
      </c>
      <c r="AG577" s="342" t="s">
        <v>8184</v>
      </c>
      <c r="AH577" s="342">
        <v>0</v>
      </c>
      <c r="AI577" s="342" t="s">
        <v>8149</v>
      </c>
      <c r="AJ577" s="342">
        <v>65</v>
      </c>
      <c r="AK577" s="342" t="s">
        <v>8185</v>
      </c>
      <c r="AL577" s="342">
        <v>160</v>
      </c>
      <c r="AM577" s="342" t="s">
        <v>8186</v>
      </c>
      <c r="AN577" s="342">
        <v>0</v>
      </c>
      <c r="AO577" s="342" t="s">
        <v>8187</v>
      </c>
      <c r="AP577" s="342">
        <v>3</v>
      </c>
      <c r="AQ577" s="347">
        <v>2</v>
      </c>
      <c r="AR577" s="342">
        <v>18</v>
      </c>
      <c r="AS577" s="350"/>
    </row>
    <row r="578" spans="1:45" ht="13.5" hidden="1" customHeight="1">
      <c r="A578" s="304">
        <v>573</v>
      </c>
      <c r="B578" s="342" t="s">
        <v>8180</v>
      </c>
      <c r="C578" s="343" t="s">
        <v>8352</v>
      </c>
      <c r="D578" s="342">
        <v>8151086</v>
      </c>
      <c r="E578" s="343" t="s">
        <v>1898</v>
      </c>
      <c r="F578" s="342"/>
      <c r="G578" s="342"/>
      <c r="H578" s="342"/>
      <c r="I578" s="342"/>
      <c r="J578" s="342">
        <v>1</v>
      </c>
      <c r="K578" s="349" t="s">
        <v>9643</v>
      </c>
      <c r="L578" s="345" t="s">
        <v>9644</v>
      </c>
      <c r="M578" s="346">
        <v>30974</v>
      </c>
      <c r="N578" s="342"/>
      <c r="O578" s="342"/>
      <c r="P578" s="342">
        <v>638</v>
      </c>
      <c r="Q578" s="342"/>
      <c r="R578" s="342"/>
      <c r="S578" s="342">
        <v>21</v>
      </c>
      <c r="T578" s="342"/>
      <c r="U578" s="342" t="s">
        <v>26</v>
      </c>
      <c r="V578" s="357" t="s">
        <v>8325</v>
      </c>
      <c r="W578" s="347">
        <v>3</v>
      </c>
      <c r="X578" s="342">
        <v>2</v>
      </c>
      <c r="Y578" s="342">
        <v>1</v>
      </c>
      <c r="Z578" s="342"/>
      <c r="AA578" s="342"/>
      <c r="AB578" s="342"/>
      <c r="AC578" s="342"/>
      <c r="AD578" s="342">
        <f t="shared" si="9"/>
        <v>316</v>
      </c>
      <c r="AE578" s="342" t="s">
        <v>8184</v>
      </c>
      <c r="AF578" s="342">
        <v>51</v>
      </c>
      <c r="AG578" s="342" t="s">
        <v>8184</v>
      </c>
      <c r="AH578" s="342">
        <v>0</v>
      </c>
      <c r="AI578" s="342" t="s">
        <v>8149</v>
      </c>
      <c r="AJ578" s="342">
        <v>33</v>
      </c>
      <c r="AK578" s="342" t="s">
        <v>8185</v>
      </c>
      <c r="AL578" s="342">
        <v>67</v>
      </c>
      <c r="AM578" s="342" t="s">
        <v>8186</v>
      </c>
      <c r="AN578" s="342">
        <v>0</v>
      </c>
      <c r="AO578" s="342" t="s">
        <v>8187</v>
      </c>
      <c r="AP578" s="342">
        <v>216</v>
      </c>
      <c r="AQ578" s="347">
        <v>33</v>
      </c>
      <c r="AR578" s="342">
        <v>30</v>
      </c>
      <c r="AS578" s="350"/>
    </row>
    <row r="579" spans="1:45" ht="13.5" hidden="1" customHeight="1">
      <c r="A579" s="304">
        <v>574</v>
      </c>
      <c r="B579" s="342" t="s">
        <v>8180</v>
      </c>
      <c r="C579" s="343" t="s">
        <v>8352</v>
      </c>
      <c r="D579" s="342">
        <v>8151087</v>
      </c>
      <c r="E579" s="343" t="s">
        <v>1900</v>
      </c>
      <c r="F579" s="342" t="s">
        <v>9645</v>
      </c>
      <c r="G579" s="342" t="s">
        <v>8196</v>
      </c>
      <c r="H579" s="342"/>
      <c r="I579" s="342"/>
      <c r="J579" s="342">
        <v>1</v>
      </c>
      <c r="K579" s="349" t="s">
        <v>9646</v>
      </c>
      <c r="L579" s="355" t="s">
        <v>9647</v>
      </c>
      <c r="M579" s="346">
        <v>37762</v>
      </c>
      <c r="N579" s="351">
        <v>45812.510630914352</v>
      </c>
      <c r="O579" s="351"/>
      <c r="P579" s="342">
        <v>1426</v>
      </c>
      <c r="Q579" s="342"/>
      <c r="R579" s="342"/>
      <c r="S579" s="342">
        <v>44</v>
      </c>
      <c r="T579" s="342"/>
      <c r="U579" s="342" t="s">
        <v>26</v>
      </c>
      <c r="V579" s="342" t="s">
        <v>35</v>
      </c>
      <c r="W579" s="347">
        <v>3</v>
      </c>
      <c r="X579" s="342">
        <v>2</v>
      </c>
      <c r="Y579" s="342">
        <v>1</v>
      </c>
      <c r="Z579" s="342"/>
      <c r="AA579" s="342"/>
      <c r="AB579" s="342"/>
      <c r="AC579" s="342"/>
      <c r="AD579" s="342">
        <f t="shared" si="9"/>
        <v>953</v>
      </c>
      <c r="AE579" s="342" t="s">
        <v>8184</v>
      </c>
      <c r="AF579" s="342">
        <v>191</v>
      </c>
      <c r="AG579" s="342" t="s">
        <v>8184</v>
      </c>
      <c r="AH579" s="342">
        <v>0</v>
      </c>
      <c r="AI579" s="342" t="s">
        <v>8149</v>
      </c>
      <c r="AJ579" s="342">
        <v>20</v>
      </c>
      <c r="AK579" s="342" t="s">
        <v>8185</v>
      </c>
      <c r="AL579" s="342">
        <v>0</v>
      </c>
      <c r="AM579" s="342" t="s">
        <v>8186</v>
      </c>
      <c r="AN579" s="342">
        <v>0</v>
      </c>
      <c r="AO579" s="342" t="s">
        <v>8187</v>
      </c>
      <c r="AP579" s="342">
        <v>933</v>
      </c>
      <c r="AQ579" s="347">
        <v>19</v>
      </c>
      <c r="AR579" s="342">
        <v>8</v>
      </c>
      <c r="AS579" s="350"/>
    </row>
    <row r="580" spans="1:45" ht="13.5" hidden="1" customHeight="1">
      <c r="A580" s="304">
        <v>575</v>
      </c>
      <c r="B580" s="342" t="s">
        <v>8180</v>
      </c>
      <c r="C580" s="343" t="s">
        <v>8352</v>
      </c>
      <c r="D580" s="342">
        <v>8151018</v>
      </c>
      <c r="E580" s="343" t="s">
        <v>1902</v>
      </c>
      <c r="F580" s="342" t="s">
        <v>9648</v>
      </c>
      <c r="G580" s="342" t="s">
        <v>8196</v>
      </c>
      <c r="H580" s="342"/>
      <c r="I580" s="342"/>
      <c r="J580" s="342">
        <v>1</v>
      </c>
      <c r="K580" s="349" t="s">
        <v>9649</v>
      </c>
      <c r="L580" s="345" t="s">
        <v>9650</v>
      </c>
      <c r="M580" s="346">
        <v>37316</v>
      </c>
      <c r="N580" s="351">
        <v>45812.540667141206</v>
      </c>
      <c r="O580" s="351"/>
      <c r="P580" s="342">
        <v>920</v>
      </c>
      <c r="Q580" s="342"/>
      <c r="R580" s="342"/>
      <c r="S580" s="342">
        <v>31</v>
      </c>
      <c r="T580" s="342"/>
      <c r="U580" s="342" t="s">
        <v>26</v>
      </c>
      <c r="V580" s="342" t="s">
        <v>35</v>
      </c>
      <c r="W580" s="347">
        <v>3</v>
      </c>
      <c r="X580" s="342">
        <v>2</v>
      </c>
      <c r="Y580" s="342">
        <v>1</v>
      </c>
      <c r="Z580" s="342"/>
      <c r="AA580" s="342"/>
      <c r="AB580" s="342"/>
      <c r="AC580" s="342"/>
      <c r="AD580" s="342">
        <f t="shared" si="9"/>
        <v>815</v>
      </c>
      <c r="AE580" s="342" t="s">
        <v>8184</v>
      </c>
      <c r="AF580" s="342">
        <v>0</v>
      </c>
      <c r="AG580" s="342" t="s">
        <v>8184</v>
      </c>
      <c r="AH580" s="342">
        <v>0</v>
      </c>
      <c r="AI580" s="342" t="s">
        <v>8149</v>
      </c>
      <c r="AJ580" s="342">
        <v>815</v>
      </c>
      <c r="AK580" s="342" t="s">
        <v>8185</v>
      </c>
      <c r="AL580" s="342">
        <v>0</v>
      </c>
      <c r="AM580" s="342" t="s">
        <v>8186</v>
      </c>
      <c r="AN580" s="342">
        <v>0</v>
      </c>
      <c r="AO580" s="342" t="s">
        <v>8187</v>
      </c>
      <c r="AP580" s="342">
        <v>0</v>
      </c>
      <c r="AQ580" s="347">
        <v>19</v>
      </c>
      <c r="AR580" s="342">
        <v>10</v>
      </c>
      <c r="AS580" s="353"/>
    </row>
    <row r="581" spans="1:45" ht="13.5" hidden="1" customHeight="1">
      <c r="A581" s="304">
        <v>576</v>
      </c>
      <c r="B581" s="342" t="s">
        <v>8180</v>
      </c>
      <c r="C581" s="343" t="s">
        <v>8352</v>
      </c>
      <c r="D581" s="342">
        <v>8140387</v>
      </c>
      <c r="E581" s="343" t="s">
        <v>1904</v>
      </c>
      <c r="F581" s="342"/>
      <c r="G581" s="342"/>
      <c r="H581" s="342"/>
      <c r="I581" s="342"/>
      <c r="J581" s="342">
        <v>1</v>
      </c>
      <c r="K581" s="349" t="s">
        <v>9651</v>
      </c>
      <c r="L581" s="345" t="s">
        <v>9652</v>
      </c>
      <c r="M581" s="346">
        <v>38047</v>
      </c>
      <c r="N581" s="342"/>
      <c r="O581" s="342"/>
      <c r="P581" s="342">
        <v>816</v>
      </c>
      <c r="Q581" s="342"/>
      <c r="R581" s="342"/>
      <c r="S581" s="342">
        <v>39</v>
      </c>
      <c r="T581" s="342"/>
      <c r="U581" s="342" t="s">
        <v>26</v>
      </c>
      <c r="V581" s="342" t="s">
        <v>35</v>
      </c>
      <c r="W581" s="347">
        <v>3</v>
      </c>
      <c r="X581" s="342">
        <v>2</v>
      </c>
      <c r="Y581" s="342">
        <v>1</v>
      </c>
      <c r="Z581" s="342"/>
      <c r="AA581" s="342"/>
      <c r="AB581" s="342"/>
      <c r="AC581" s="342"/>
      <c r="AD581" s="342">
        <f t="shared" si="9"/>
        <v>103</v>
      </c>
      <c r="AE581" s="342" t="s">
        <v>8184</v>
      </c>
      <c r="AF581" s="342">
        <v>0</v>
      </c>
      <c r="AG581" s="342" t="s">
        <v>8184</v>
      </c>
      <c r="AH581" s="342">
        <v>0</v>
      </c>
      <c r="AI581" s="342" t="s">
        <v>8149</v>
      </c>
      <c r="AJ581" s="342">
        <v>103</v>
      </c>
      <c r="AK581" s="342" t="s">
        <v>8185</v>
      </c>
      <c r="AL581" s="342">
        <v>0</v>
      </c>
      <c r="AM581" s="342" t="s">
        <v>8186</v>
      </c>
      <c r="AN581" s="342">
        <v>0</v>
      </c>
      <c r="AO581" s="342" t="s">
        <v>8187</v>
      </c>
      <c r="AP581" s="342">
        <v>0</v>
      </c>
      <c r="AQ581" s="347">
        <v>57</v>
      </c>
      <c r="AR581" s="342">
        <v>43</v>
      </c>
      <c r="AS581" s="353"/>
    </row>
    <row r="582" spans="1:45" ht="13.5" hidden="1" customHeight="1">
      <c r="A582" s="304">
        <v>577</v>
      </c>
      <c r="B582" s="342" t="s">
        <v>8180</v>
      </c>
      <c r="C582" s="343" t="s">
        <v>8352</v>
      </c>
      <c r="D582" s="342">
        <v>8151010</v>
      </c>
      <c r="E582" s="343" t="s">
        <v>1906</v>
      </c>
      <c r="F582" s="342" t="s">
        <v>9653</v>
      </c>
      <c r="G582" s="342" t="s">
        <v>8196</v>
      </c>
      <c r="H582" s="342"/>
      <c r="I582" s="342"/>
      <c r="J582" s="342">
        <v>1</v>
      </c>
      <c r="K582" s="349" t="s">
        <v>9654</v>
      </c>
      <c r="L582" s="345" t="s">
        <v>9655</v>
      </c>
      <c r="M582" s="346">
        <v>34943</v>
      </c>
      <c r="N582" s="351">
        <v>45820.655135879628</v>
      </c>
      <c r="O582" s="351"/>
      <c r="P582" s="342">
        <v>256</v>
      </c>
      <c r="Q582" s="342"/>
      <c r="R582" s="342"/>
      <c r="S582" s="342">
        <v>14</v>
      </c>
      <c r="T582" s="342"/>
      <c r="U582" s="342" t="s">
        <v>26</v>
      </c>
      <c r="V582" s="342" t="s">
        <v>35</v>
      </c>
      <c r="W582" s="347">
        <v>3</v>
      </c>
      <c r="X582" s="342">
        <v>2</v>
      </c>
      <c r="Y582" s="342">
        <v>1</v>
      </c>
      <c r="Z582" s="342"/>
      <c r="AA582" s="342"/>
      <c r="AB582" s="342"/>
      <c r="AC582" s="342"/>
      <c r="AD582" s="342">
        <f t="shared" ref="AD582:AD645" si="10">SUM(AH582:AP582)</f>
        <v>130</v>
      </c>
      <c r="AE582" s="342" t="s">
        <v>8184</v>
      </c>
      <c r="AF582" s="342">
        <v>0</v>
      </c>
      <c r="AG582" s="342" t="s">
        <v>8184</v>
      </c>
      <c r="AH582" s="342">
        <v>0</v>
      </c>
      <c r="AI582" s="342" t="s">
        <v>8149</v>
      </c>
      <c r="AJ582" s="342">
        <v>112</v>
      </c>
      <c r="AK582" s="342" t="s">
        <v>8185</v>
      </c>
      <c r="AL582" s="342">
        <v>18</v>
      </c>
      <c r="AM582" s="342" t="s">
        <v>8186</v>
      </c>
      <c r="AN582" s="342">
        <v>0</v>
      </c>
      <c r="AO582" s="342" t="s">
        <v>8187</v>
      </c>
      <c r="AP582" s="342">
        <v>0</v>
      </c>
      <c r="AQ582" s="347">
        <v>1</v>
      </c>
      <c r="AR582" s="342">
        <v>6</v>
      </c>
      <c r="AS582" s="350"/>
    </row>
    <row r="583" spans="1:45" ht="13.5" hidden="1" customHeight="1">
      <c r="A583" s="304">
        <v>578</v>
      </c>
      <c r="B583" s="342" t="s">
        <v>8180</v>
      </c>
      <c r="C583" s="343" t="s">
        <v>8352</v>
      </c>
      <c r="D583" s="342">
        <v>8151036</v>
      </c>
      <c r="E583" s="343" t="s">
        <v>1908</v>
      </c>
      <c r="F583" s="342" t="s">
        <v>9656</v>
      </c>
      <c r="G583" s="342" t="s">
        <v>8196</v>
      </c>
      <c r="H583" s="342"/>
      <c r="I583" s="342"/>
      <c r="J583" s="342">
        <v>1</v>
      </c>
      <c r="K583" s="349" t="s">
        <v>9657</v>
      </c>
      <c r="L583" s="345" t="s">
        <v>9658</v>
      </c>
      <c r="M583" s="346">
        <v>37681</v>
      </c>
      <c r="N583" s="351">
        <v>45820.449920277781</v>
      </c>
      <c r="O583" s="351"/>
      <c r="P583" s="342">
        <v>905</v>
      </c>
      <c r="Q583" s="342"/>
      <c r="R583" s="342"/>
      <c r="S583" s="342">
        <v>31</v>
      </c>
      <c r="T583" s="342"/>
      <c r="U583" s="342" t="s">
        <v>26</v>
      </c>
      <c r="V583" s="342" t="s">
        <v>35</v>
      </c>
      <c r="W583" s="347">
        <v>3</v>
      </c>
      <c r="X583" s="342">
        <v>2</v>
      </c>
      <c r="Y583" s="342">
        <v>1</v>
      </c>
      <c r="Z583" s="342"/>
      <c r="AA583" s="342"/>
      <c r="AB583" s="342"/>
      <c r="AC583" s="342"/>
      <c r="AD583" s="342">
        <f t="shared" si="10"/>
        <v>583</v>
      </c>
      <c r="AE583" s="342" t="s">
        <v>8184</v>
      </c>
      <c r="AF583" s="342">
        <v>0</v>
      </c>
      <c r="AG583" s="342" t="s">
        <v>8184</v>
      </c>
      <c r="AH583" s="342">
        <v>0</v>
      </c>
      <c r="AI583" s="342" t="s">
        <v>8149</v>
      </c>
      <c r="AJ583" s="342">
        <v>166</v>
      </c>
      <c r="AK583" s="342" t="s">
        <v>8185</v>
      </c>
      <c r="AL583" s="342">
        <v>1</v>
      </c>
      <c r="AM583" s="342" t="s">
        <v>8186</v>
      </c>
      <c r="AN583" s="342">
        <v>0</v>
      </c>
      <c r="AO583" s="342" t="s">
        <v>8187</v>
      </c>
      <c r="AP583" s="342">
        <v>416</v>
      </c>
      <c r="AQ583" s="347">
        <v>61</v>
      </c>
      <c r="AR583" s="342">
        <v>29</v>
      </c>
      <c r="AS583" s="353"/>
    </row>
    <row r="584" spans="1:45" ht="13.5" hidden="1" customHeight="1">
      <c r="A584" s="304">
        <v>579</v>
      </c>
      <c r="B584" s="342" t="s">
        <v>8180</v>
      </c>
      <c r="C584" s="343" t="s">
        <v>8352</v>
      </c>
      <c r="D584" s="342">
        <v>8151255</v>
      </c>
      <c r="E584" s="343" t="s">
        <v>1910</v>
      </c>
      <c r="F584" s="342" t="s">
        <v>9659</v>
      </c>
      <c r="G584" s="342" t="s">
        <v>8196</v>
      </c>
      <c r="H584" s="342"/>
      <c r="I584" s="342"/>
      <c r="J584" s="342">
        <v>1</v>
      </c>
      <c r="K584" s="349" t="s">
        <v>9660</v>
      </c>
      <c r="L584" s="345" t="s">
        <v>9661</v>
      </c>
      <c r="M584" s="346">
        <v>37681</v>
      </c>
      <c r="N584" s="351">
        <v>45817.626440833337</v>
      </c>
      <c r="O584" s="351"/>
      <c r="P584" s="342">
        <v>668</v>
      </c>
      <c r="Q584" s="342"/>
      <c r="R584" s="342"/>
      <c r="S584" s="342">
        <v>30</v>
      </c>
      <c r="T584" s="342"/>
      <c r="U584" s="342" t="s">
        <v>26</v>
      </c>
      <c r="V584" s="357" t="s">
        <v>8319</v>
      </c>
      <c r="W584" s="347">
        <v>3</v>
      </c>
      <c r="X584" s="342">
        <v>2</v>
      </c>
      <c r="Y584" s="342">
        <v>1</v>
      </c>
      <c r="Z584" s="342"/>
      <c r="AA584" s="342"/>
      <c r="AB584" s="342"/>
      <c r="AC584" s="342"/>
      <c r="AD584" s="342">
        <f t="shared" si="10"/>
        <v>580</v>
      </c>
      <c r="AE584" s="342" t="s">
        <v>8184</v>
      </c>
      <c r="AF584" s="342">
        <v>0</v>
      </c>
      <c r="AG584" s="342" t="s">
        <v>8184</v>
      </c>
      <c r="AH584" s="342">
        <v>0</v>
      </c>
      <c r="AI584" s="342" t="s">
        <v>8149</v>
      </c>
      <c r="AJ584" s="342">
        <v>579</v>
      </c>
      <c r="AK584" s="342" t="s">
        <v>8185</v>
      </c>
      <c r="AL584" s="342">
        <v>1</v>
      </c>
      <c r="AM584" s="342" t="s">
        <v>8186</v>
      </c>
      <c r="AN584" s="342">
        <v>0</v>
      </c>
      <c r="AO584" s="342" t="s">
        <v>8187</v>
      </c>
      <c r="AP584" s="342">
        <v>0</v>
      </c>
      <c r="AQ584" s="347">
        <v>35</v>
      </c>
      <c r="AR584" s="342">
        <v>33</v>
      </c>
      <c r="AS584" s="353"/>
    </row>
    <row r="585" spans="1:45" ht="13.5" hidden="1" customHeight="1">
      <c r="A585" s="304">
        <v>580</v>
      </c>
      <c r="B585" s="342" t="s">
        <v>8180</v>
      </c>
      <c r="C585" s="343" t="s">
        <v>8352</v>
      </c>
      <c r="D585" s="342">
        <v>8151237</v>
      </c>
      <c r="E585" s="343" t="s">
        <v>1912</v>
      </c>
      <c r="F585" s="342" t="s">
        <v>9662</v>
      </c>
      <c r="G585" s="342" t="s">
        <v>8196</v>
      </c>
      <c r="H585" s="342"/>
      <c r="I585" s="342"/>
      <c r="J585" s="342">
        <v>1</v>
      </c>
      <c r="K585" s="349" t="s">
        <v>9663</v>
      </c>
      <c r="L585" s="345" t="s">
        <v>9664</v>
      </c>
      <c r="M585" s="346">
        <v>30378</v>
      </c>
      <c r="N585" s="351">
        <v>45812.496358796299</v>
      </c>
      <c r="O585" s="351"/>
      <c r="P585" s="342">
        <v>273</v>
      </c>
      <c r="Q585" s="342"/>
      <c r="R585" s="342"/>
      <c r="S585" s="342">
        <v>16</v>
      </c>
      <c r="T585" s="342"/>
      <c r="U585" s="342" t="s">
        <v>26</v>
      </c>
      <c r="V585" s="357" t="s">
        <v>8316</v>
      </c>
      <c r="W585" s="347">
        <v>2</v>
      </c>
      <c r="X585" s="342">
        <v>2</v>
      </c>
      <c r="Y585" s="342">
        <v>1</v>
      </c>
      <c r="Z585" s="342"/>
      <c r="AA585" s="342"/>
      <c r="AB585" s="342"/>
      <c r="AC585" s="342"/>
      <c r="AD585" s="342">
        <f t="shared" si="10"/>
        <v>135</v>
      </c>
      <c r="AE585" s="342" t="s">
        <v>8184</v>
      </c>
      <c r="AF585" s="342">
        <v>0</v>
      </c>
      <c r="AG585" s="342" t="s">
        <v>8184</v>
      </c>
      <c r="AH585" s="342">
        <v>0</v>
      </c>
      <c r="AI585" s="342" t="s">
        <v>8149</v>
      </c>
      <c r="AJ585" s="342">
        <v>135</v>
      </c>
      <c r="AK585" s="342" t="s">
        <v>8185</v>
      </c>
      <c r="AL585" s="342">
        <v>0</v>
      </c>
      <c r="AM585" s="342" t="s">
        <v>8186</v>
      </c>
      <c r="AN585" s="342">
        <v>0</v>
      </c>
      <c r="AO585" s="342" t="s">
        <v>8187</v>
      </c>
      <c r="AP585" s="342">
        <v>0</v>
      </c>
      <c r="AQ585" s="347">
        <v>90</v>
      </c>
      <c r="AR585" s="342">
        <v>23</v>
      </c>
      <c r="AS585" s="353"/>
    </row>
    <row r="586" spans="1:45" ht="13.5" hidden="1" customHeight="1">
      <c r="A586" s="304">
        <v>581</v>
      </c>
      <c r="B586" s="342" t="s">
        <v>8180</v>
      </c>
      <c r="C586" s="343" t="s">
        <v>8352</v>
      </c>
      <c r="D586" s="342">
        <v>8151108</v>
      </c>
      <c r="E586" s="343" t="s">
        <v>1914</v>
      </c>
      <c r="F586" s="342" t="s">
        <v>9665</v>
      </c>
      <c r="G586" s="342" t="s">
        <v>8196</v>
      </c>
      <c r="H586" s="342"/>
      <c r="I586" s="342"/>
      <c r="J586" s="342">
        <v>1</v>
      </c>
      <c r="K586" s="349" t="s">
        <v>9666</v>
      </c>
      <c r="L586" s="345" t="s">
        <v>9667</v>
      </c>
      <c r="M586" s="346">
        <v>33954</v>
      </c>
      <c r="N586" s="351">
        <v>45818.489540590279</v>
      </c>
      <c r="O586" s="351"/>
      <c r="P586" s="342">
        <v>459</v>
      </c>
      <c r="Q586" s="342"/>
      <c r="R586" s="342"/>
      <c r="S586" s="342">
        <v>21</v>
      </c>
      <c r="T586" s="342"/>
      <c r="U586" s="342" t="s">
        <v>26</v>
      </c>
      <c r="V586" s="357" t="s">
        <v>8316</v>
      </c>
      <c r="W586" s="347">
        <v>2</v>
      </c>
      <c r="X586" s="342">
        <v>2</v>
      </c>
      <c r="Y586" s="342">
        <v>1</v>
      </c>
      <c r="Z586" s="342"/>
      <c r="AA586" s="342"/>
      <c r="AB586" s="342"/>
      <c r="AC586" s="342"/>
      <c r="AD586" s="342">
        <f t="shared" si="10"/>
        <v>340</v>
      </c>
      <c r="AE586" s="342" t="s">
        <v>8184</v>
      </c>
      <c r="AF586" s="342">
        <v>0</v>
      </c>
      <c r="AG586" s="342" t="s">
        <v>8184</v>
      </c>
      <c r="AH586" s="342">
        <v>0</v>
      </c>
      <c r="AI586" s="342" t="s">
        <v>8149</v>
      </c>
      <c r="AJ586" s="342">
        <v>304</v>
      </c>
      <c r="AK586" s="342" t="s">
        <v>8185</v>
      </c>
      <c r="AL586" s="342">
        <v>0</v>
      </c>
      <c r="AM586" s="342" t="s">
        <v>8186</v>
      </c>
      <c r="AN586" s="342">
        <v>0</v>
      </c>
      <c r="AO586" s="342" t="s">
        <v>8187</v>
      </c>
      <c r="AP586" s="342">
        <v>36</v>
      </c>
      <c r="AQ586" s="347">
        <v>32</v>
      </c>
      <c r="AR586" s="342">
        <v>14</v>
      </c>
      <c r="AS586" s="353"/>
    </row>
    <row r="587" spans="1:45" ht="13.5" hidden="1" customHeight="1">
      <c r="A587" s="304">
        <v>582</v>
      </c>
      <c r="B587" s="342" t="s">
        <v>8180</v>
      </c>
      <c r="C587" s="343" t="s">
        <v>8352</v>
      </c>
      <c r="D587" s="342">
        <v>8140358</v>
      </c>
      <c r="E587" s="343" t="s">
        <v>1916</v>
      </c>
      <c r="F587" s="342" t="s">
        <v>9668</v>
      </c>
      <c r="G587" s="342" t="s">
        <v>8196</v>
      </c>
      <c r="H587" s="342"/>
      <c r="I587" s="342"/>
      <c r="J587" s="342">
        <v>1</v>
      </c>
      <c r="K587" s="349" t="s">
        <v>9669</v>
      </c>
      <c r="L587" s="345" t="s">
        <v>9670</v>
      </c>
      <c r="M587" s="346">
        <v>34030</v>
      </c>
      <c r="N587" s="351">
        <v>45813.359760416672</v>
      </c>
      <c r="O587" s="351"/>
      <c r="P587" s="342">
        <v>477</v>
      </c>
      <c r="Q587" s="342"/>
      <c r="R587" s="342"/>
      <c r="S587" s="342">
        <v>24</v>
      </c>
      <c r="T587" s="342"/>
      <c r="U587" s="342" t="s">
        <v>26</v>
      </c>
      <c r="V587" s="357" t="s">
        <v>8325</v>
      </c>
      <c r="W587" s="347">
        <v>3</v>
      </c>
      <c r="X587" s="342">
        <v>2</v>
      </c>
      <c r="Y587" s="342">
        <v>1</v>
      </c>
      <c r="Z587" s="342"/>
      <c r="AA587" s="342"/>
      <c r="AB587" s="342"/>
      <c r="AC587" s="342"/>
      <c r="AD587" s="342">
        <f t="shared" si="10"/>
        <v>337</v>
      </c>
      <c r="AE587" s="342" t="s">
        <v>8184</v>
      </c>
      <c r="AF587" s="342">
        <v>0</v>
      </c>
      <c r="AG587" s="342" t="s">
        <v>8184</v>
      </c>
      <c r="AH587" s="342">
        <v>0</v>
      </c>
      <c r="AI587" s="342" t="s">
        <v>8149</v>
      </c>
      <c r="AJ587" s="342">
        <v>182</v>
      </c>
      <c r="AK587" s="342" t="s">
        <v>8185</v>
      </c>
      <c r="AL587" s="342">
        <v>0</v>
      </c>
      <c r="AM587" s="342" t="s">
        <v>8186</v>
      </c>
      <c r="AN587" s="342">
        <v>0</v>
      </c>
      <c r="AO587" s="342" t="s">
        <v>8187</v>
      </c>
      <c r="AP587" s="342">
        <v>155</v>
      </c>
      <c r="AQ587" s="347">
        <v>2</v>
      </c>
      <c r="AR587" s="342">
        <v>0</v>
      </c>
      <c r="AS587" s="353"/>
    </row>
    <row r="588" spans="1:45" ht="13.5" hidden="1" customHeight="1">
      <c r="A588" s="304">
        <v>583</v>
      </c>
      <c r="B588" s="342" t="s">
        <v>8180</v>
      </c>
      <c r="C588" s="343" t="s">
        <v>8352</v>
      </c>
      <c r="D588" s="342">
        <v>8151211</v>
      </c>
      <c r="E588" s="343" t="s">
        <v>1918</v>
      </c>
      <c r="F588" s="342"/>
      <c r="G588" s="342"/>
      <c r="H588" s="342"/>
      <c r="I588" s="342"/>
      <c r="J588" s="342">
        <v>1</v>
      </c>
      <c r="K588" s="349" t="s">
        <v>9671</v>
      </c>
      <c r="L588" s="345" t="s">
        <v>9672</v>
      </c>
      <c r="M588" s="346">
        <v>17441</v>
      </c>
      <c r="N588" s="342"/>
      <c r="O588" s="342"/>
      <c r="P588" s="342">
        <v>246</v>
      </c>
      <c r="Q588" s="342"/>
      <c r="R588" s="342"/>
      <c r="S588" s="342">
        <v>15</v>
      </c>
      <c r="T588" s="342"/>
      <c r="U588" s="357" t="s">
        <v>8198</v>
      </c>
      <c r="V588" s="342" t="s">
        <v>7855</v>
      </c>
      <c r="W588" s="347">
        <v>2</v>
      </c>
      <c r="X588" s="342">
        <v>2</v>
      </c>
      <c r="Y588" s="342">
        <v>1</v>
      </c>
      <c r="Z588" s="342"/>
      <c r="AA588" s="342"/>
      <c r="AB588" s="342"/>
      <c r="AC588" s="342"/>
      <c r="AD588" s="342">
        <f t="shared" si="10"/>
        <v>109</v>
      </c>
      <c r="AE588" s="342" t="s">
        <v>8184</v>
      </c>
      <c r="AF588" s="342">
        <v>0</v>
      </c>
      <c r="AG588" s="342" t="s">
        <v>8184</v>
      </c>
      <c r="AH588" s="342">
        <v>0</v>
      </c>
      <c r="AI588" s="342" t="s">
        <v>8149</v>
      </c>
      <c r="AJ588" s="342">
        <v>79</v>
      </c>
      <c r="AK588" s="342" t="s">
        <v>8185</v>
      </c>
      <c r="AL588" s="342">
        <v>30</v>
      </c>
      <c r="AM588" s="342" t="s">
        <v>8186</v>
      </c>
      <c r="AN588" s="342">
        <v>0</v>
      </c>
      <c r="AO588" s="342" t="s">
        <v>8187</v>
      </c>
      <c r="AP588" s="342">
        <v>0</v>
      </c>
      <c r="AQ588" s="347">
        <v>1</v>
      </c>
      <c r="AR588" s="342">
        <v>22</v>
      </c>
      <c r="AS588" s="353"/>
    </row>
    <row r="589" spans="1:45" ht="13.5" hidden="1" customHeight="1">
      <c r="A589" s="304">
        <v>584</v>
      </c>
      <c r="B589" s="342" t="s">
        <v>8180</v>
      </c>
      <c r="C589" s="343" t="s">
        <v>8352</v>
      </c>
      <c r="D589" s="342">
        <v>8151214</v>
      </c>
      <c r="E589" s="343" t="s">
        <v>1920</v>
      </c>
      <c r="F589" s="342" t="s">
        <v>9673</v>
      </c>
      <c r="G589" s="342" t="s">
        <v>8196</v>
      </c>
      <c r="H589" s="342"/>
      <c r="I589" s="342"/>
      <c r="J589" s="342">
        <v>1</v>
      </c>
      <c r="K589" s="349" t="s">
        <v>9674</v>
      </c>
      <c r="L589" s="345" t="s">
        <v>9675</v>
      </c>
      <c r="M589" s="346">
        <v>34814</v>
      </c>
      <c r="N589" s="351">
        <v>45812.541044548612</v>
      </c>
      <c r="O589" s="351"/>
      <c r="P589" s="342">
        <v>556</v>
      </c>
      <c r="Q589" s="342"/>
      <c r="R589" s="342"/>
      <c r="S589" s="342">
        <v>22</v>
      </c>
      <c r="T589" s="342"/>
      <c r="U589" s="357" t="s">
        <v>8203</v>
      </c>
      <c r="V589" s="357" t="s">
        <v>35</v>
      </c>
      <c r="W589" s="347">
        <v>3</v>
      </c>
      <c r="X589" s="342">
        <v>2</v>
      </c>
      <c r="Y589" s="342">
        <v>1</v>
      </c>
      <c r="Z589" s="342"/>
      <c r="AA589" s="342"/>
      <c r="AB589" s="342"/>
      <c r="AC589" s="342"/>
      <c r="AD589" s="342">
        <f t="shared" si="10"/>
        <v>457</v>
      </c>
      <c r="AE589" s="342" t="s">
        <v>8184</v>
      </c>
      <c r="AF589" s="342">
        <v>0</v>
      </c>
      <c r="AG589" s="342" t="s">
        <v>8184</v>
      </c>
      <c r="AH589" s="342">
        <v>0</v>
      </c>
      <c r="AI589" s="342" t="s">
        <v>8149</v>
      </c>
      <c r="AJ589" s="342">
        <v>392</v>
      </c>
      <c r="AK589" s="342" t="s">
        <v>8185</v>
      </c>
      <c r="AL589" s="342">
        <v>65</v>
      </c>
      <c r="AM589" s="342" t="s">
        <v>8186</v>
      </c>
      <c r="AN589" s="342">
        <v>0</v>
      </c>
      <c r="AO589" s="342" t="s">
        <v>8187</v>
      </c>
      <c r="AP589" s="342">
        <v>0</v>
      </c>
      <c r="AQ589" s="347">
        <v>42</v>
      </c>
      <c r="AR589" s="342">
        <v>30</v>
      </c>
      <c r="AS589" s="350"/>
    </row>
    <row r="590" spans="1:45" ht="13.5" hidden="1" customHeight="1">
      <c r="A590" s="304">
        <v>585</v>
      </c>
      <c r="B590" s="342" t="s">
        <v>8180</v>
      </c>
      <c r="C590" s="343" t="s">
        <v>8352</v>
      </c>
      <c r="D590" s="342">
        <v>8151037</v>
      </c>
      <c r="E590" s="343" t="s">
        <v>1922</v>
      </c>
      <c r="F590" s="342" t="s">
        <v>9676</v>
      </c>
      <c r="G590" s="342" t="s">
        <v>8196</v>
      </c>
      <c r="H590" s="342"/>
      <c r="I590" s="342"/>
      <c r="J590" s="342">
        <v>1</v>
      </c>
      <c r="K590" s="349" t="s">
        <v>9677</v>
      </c>
      <c r="L590" s="345" t="s">
        <v>9678</v>
      </c>
      <c r="M590" s="346">
        <v>36404</v>
      </c>
      <c r="N590" s="351">
        <v>45813.415507881946</v>
      </c>
      <c r="O590" s="351"/>
      <c r="P590" s="342">
        <v>585</v>
      </c>
      <c r="Q590" s="342"/>
      <c r="R590" s="342"/>
      <c r="S590" s="342">
        <v>26</v>
      </c>
      <c r="T590" s="342"/>
      <c r="U590" s="342" t="s">
        <v>26</v>
      </c>
      <c r="V590" s="342" t="s">
        <v>35</v>
      </c>
      <c r="W590" s="347">
        <v>3</v>
      </c>
      <c r="X590" s="342">
        <v>2</v>
      </c>
      <c r="Y590" s="342">
        <v>1</v>
      </c>
      <c r="Z590" s="342"/>
      <c r="AA590" s="342"/>
      <c r="AB590" s="342"/>
      <c r="AC590" s="342"/>
      <c r="AD590" s="342">
        <f t="shared" si="10"/>
        <v>567</v>
      </c>
      <c r="AE590" s="342" t="s">
        <v>8184</v>
      </c>
      <c r="AF590" s="342">
        <v>0</v>
      </c>
      <c r="AG590" s="342" t="s">
        <v>8184</v>
      </c>
      <c r="AH590" s="342">
        <v>0</v>
      </c>
      <c r="AI590" s="342" t="s">
        <v>8149</v>
      </c>
      <c r="AJ590" s="342">
        <v>507</v>
      </c>
      <c r="AK590" s="342" t="s">
        <v>8185</v>
      </c>
      <c r="AL590" s="342">
        <v>0</v>
      </c>
      <c r="AM590" s="342" t="s">
        <v>8186</v>
      </c>
      <c r="AN590" s="342">
        <v>0</v>
      </c>
      <c r="AO590" s="342" t="s">
        <v>8187</v>
      </c>
      <c r="AP590" s="342">
        <v>60</v>
      </c>
      <c r="AQ590" s="347">
        <v>0</v>
      </c>
      <c r="AR590" s="342">
        <v>13</v>
      </c>
      <c r="AS590" s="353"/>
    </row>
    <row r="591" spans="1:45" ht="13.5" hidden="1" customHeight="1">
      <c r="A591" s="304">
        <v>586</v>
      </c>
      <c r="B591" s="342" t="s">
        <v>8180</v>
      </c>
      <c r="C591" s="343" t="s">
        <v>8352</v>
      </c>
      <c r="D591" s="342">
        <v>8151030</v>
      </c>
      <c r="E591" s="343" t="s">
        <v>1924</v>
      </c>
      <c r="F591" s="342" t="s">
        <v>9679</v>
      </c>
      <c r="G591" s="342" t="s">
        <v>8196</v>
      </c>
      <c r="H591" s="342"/>
      <c r="I591" s="342"/>
      <c r="J591" s="342">
        <v>1</v>
      </c>
      <c r="K591" s="349" t="s">
        <v>9680</v>
      </c>
      <c r="L591" s="345" t="s">
        <v>9681</v>
      </c>
      <c r="M591" s="346">
        <v>36602</v>
      </c>
      <c r="N591" s="351">
        <v>45813.427123668982</v>
      </c>
      <c r="O591" s="351"/>
      <c r="P591" s="342">
        <v>237</v>
      </c>
      <c r="Q591" s="342"/>
      <c r="R591" s="342"/>
      <c r="S591" s="342">
        <v>12</v>
      </c>
      <c r="T591" s="342"/>
      <c r="U591" s="342" t="s">
        <v>26</v>
      </c>
      <c r="V591" s="357" t="s">
        <v>8316</v>
      </c>
      <c r="W591" s="347">
        <v>2</v>
      </c>
      <c r="X591" s="342">
        <v>2</v>
      </c>
      <c r="Y591" s="342">
        <v>1</v>
      </c>
      <c r="Z591" s="342"/>
      <c r="AA591" s="342"/>
      <c r="AB591" s="342"/>
      <c r="AC591" s="342"/>
      <c r="AD591" s="342">
        <f t="shared" si="10"/>
        <v>70</v>
      </c>
      <c r="AE591" s="342" t="s">
        <v>8184</v>
      </c>
      <c r="AF591" s="342">
        <v>0</v>
      </c>
      <c r="AG591" s="342" t="s">
        <v>8184</v>
      </c>
      <c r="AH591" s="342">
        <v>0</v>
      </c>
      <c r="AI591" s="342" t="s">
        <v>8149</v>
      </c>
      <c r="AJ591" s="342">
        <v>70</v>
      </c>
      <c r="AK591" s="342" t="s">
        <v>8185</v>
      </c>
      <c r="AL591" s="342">
        <v>0</v>
      </c>
      <c r="AM591" s="342" t="s">
        <v>8186</v>
      </c>
      <c r="AN591" s="342">
        <v>0</v>
      </c>
      <c r="AO591" s="342" t="s">
        <v>8187</v>
      </c>
      <c r="AP591" s="342">
        <v>0</v>
      </c>
      <c r="AQ591" s="347">
        <v>7</v>
      </c>
      <c r="AR591" s="342">
        <v>24</v>
      </c>
      <c r="AS591" s="353"/>
    </row>
    <row r="592" spans="1:45" ht="13.5" hidden="1" customHeight="1">
      <c r="A592" s="304">
        <v>587</v>
      </c>
      <c r="B592" s="342" t="s">
        <v>8180</v>
      </c>
      <c r="C592" s="343" t="s">
        <v>8352</v>
      </c>
      <c r="D592" s="342">
        <v>8151076</v>
      </c>
      <c r="E592" s="343" t="s">
        <v>1926</v>
      </c>
      <c r="F592" s="342"/>
      <c r="G592" s="342"/>
      <c r="H592" s="342"/>
      <c r="I592" s="342"/>
      <c r="J592" s="342">
        <v>1</v>
      </c>
      <c r="K592" s="349" t="s">
        <v>9682</v>
      </c>
      <c r="L592" s="345" t="s">
        <v>9683</v>
      </c>
      <c r="M592" s="346">
        <v>18142</v>
      </c>
      <c r="N592" s="342"/>
      <c r="O592" s="342"/>
      <c r="P592" s="342">
        <v>607</v>
      </c>
      <c r="Q592" s="342"/>
      <c r="R592" s="342"/>
      <c r="S592" s="342">
        <v>23</v>
      </c>
      <c r="T592" s="342"/>
      <c r="U592" s="342" t="s">
        <v>26</v>
      </c>
      <c r="V592" s="357" t="s">
        <v>35</v>
      </c>
      <c r="W592" s="347">
        <v>3</v>
      </c>
      <c r="X592" s="342">
        <v>2</v>
      </c>
      <c r="Y592" s="342">
        <v>1</v>
      </c>
      <c r="Z592" s="342"/>
      <c r="AA592" s="342"/>
      <c r="AB592" s="342"/>
      <c r="AC592" s="342"/>
      <c r="AD592" s="342">
        <f t="shared" si="10"/>
        <v>284</v>
      </c>
      <c r="AE592" s="342" t="s">
        <v>8184</v>
      </c>
      <c r="AF592" s="342">
        <v>0</v>
      </c>
      <c r="AG592" s="342" t="s">
        <v>8184</v>
      </c>
      <c r="AH592" s="342">
        <v>0</v>
      </c>
      <c r="AI592" s="342" t="s">
        <v>8149</v>
      </c>
      <c r="AJ592" s="342">
        <v>280</v>
      </c>
      <c r="AK592" s="342" t="s">
        <v>8185</v>
      </c>
      <c r="AL592" s="342">
        <v>4</v>
      </c>
      <c r="AM592" s="342" t="s">
        <v>8186</v>
      </c>
      <c r="AN592" s="342">
        <v>0</v>
      </c>
      <c r="AO592" s="342" t="s">
        <v>8187</v>
      </c>
      <c r="AP592" s="342">
        <v>0</v>
      </c>
      <c r="AQ592" s="347">
        <v>35</v>
      </c>
      <c r="AR592" s="342">
        <v>15</v>
      </c>
      <c r="AS592" s="353"/>
    </row>
    <row r="593" spans="1:45" ht="13.5" hidden="1" customHeight="1">
      <c r="A593" s="304">
        <v>588</v>
      </c>
      <c r="B593" s="342" t="s">
        <v>8180</v>
      </c>
      <c r="C593" s="343" t="s">
        <v>8352</v>
      </c>
      <c r="D593" s="342">
        <v>8151032</v>
      </c>
      <c r="E593" s="343" t="s">
        <v>1928</v>
      </c>
      <c r="F593" s="342"/>
      <c r="G593" s="342"/>
      <c r="H593" s="342"/>
      <c r="I593" s="342"/>
      <c r="J593" s="342">
        <v>1</v>
      </c>
      <c r="K593" s="349" t="s">
        <v>9684</v>
      </c>
      <c r="L593" s="355" t="s">
        <v>9685</v>
      </c>
      <c r="M593" s="346">
        <v>42795</v>
      </c>
      <c r="N593" s="342"/>
      <c r="O593" s="342"/>
      <c r="P593" s="342">
        <v>1292</v>
      </c>
      <c r="Q593" s="342"/>
      <c r="R593" s="342"/>
      <c r="S593" s="342">
        <v>40</v>
      </c>
      <c r="T593" s="342"/>
      <c r="U593" s="342" t="s">
        <v>26</v>
      </c>
      <c r="V593" s="342" t="s">
        <v>35</v>
      </c>
      <c r="W593" s="347">
        <v>3</v>
      </c>
      <c r="X593" s="342">
        <v>2</v>
      </c>
      <c r="Y593" s="342">
        <v>1</v>
      </c>
      <c r="Z593" s="342"/>
      <c r="AA593" s="342"/>
      <c r="AB593" s="342"/>
      <c r="AC593" s="342"/>
      <c r="AD593" s="342">
        <f t="shared" si="10"/>
        <v>1118</v>
      </c>
      <c r="AE593" s="342" t="s">
        <v>8184</v>
      </c>
      <c r="AF593" s="342">
        <v>0</v>
      </c>
      <c r="AG593" s="342" t="s">
        <v>8184</v>
      </c>
      <c r="AH593" s="342">
        <v>2</v>
      </c>
      <c r="AI593" s="342" t="s">
        <v>8149</v>
      </c>
      <c r="AJ593" s="342">
        <v>1116</v>
      </c>
      <c r="AK593" s="342" t="s">
        <v>8185</v>
      </c>
      <c r="AL593" s="342">
        <v>0</v>
      </c>
      <c r="AM593" s="342" t="s">
        <v>8186</v>
      </c>
      <c r="AN593" s="342">
        <v>0</v>
      </c>
      <c r="AO593" s="342" t="s">
        <v>8187</v>
      </c>
      <c r="AP593" s="342">
        <v>0</v>
      </c>
      <c r="AQ593" s="347">
        <v>10</v>
      </c>
      <c r="AR593" s="342">
        <v>19</v>
      </c>
      <c r="AS593" s="350"/>
    </row>
    <row r="594" spans="1:45" ht="13.5" hidden="1" customHeight="1">
      <c r="A594" s="304">
        <v>589</v>
      </c>
      <c r="B594" s="342" t="s">
        <v>8180</v>
      </c>
      <c r="C594" s="343" t="s">
        <v>8352</v>
      </c>
      <c r="D594" s="342">
        <v>8151262</v>
      </c>
      <c r="E594" s="343" t="s">
        <v>1930</v>
      </c>
      <c r="F594" s="342"/>
      <c r="G594" s="342"/>
      <c r="H594" s="342"/>
      <c r="I594" s="342"/>
      <c r="J594" s="342">
        <v>1</v>
      </c>
      <c r="K594" s="349" t="s">
        <v>9686</v>
      </c>
      <c r="L594" s="345" t="s">
        <v>9687</v>
      </c>
      <c r="M594" s="346">
        <v>38262</v>
      </c>
      <c r="N594" s="342"/>
      <c r="O594" s="342"/>
      <c r="P594" s="342">
        <v>1136</v>
      </c>
      <c r="Q594" s="342"/>
      <c r="R594" s="342"/>
      <c r="S594" s="342">
        <v>36</v>
      </c>
      <c r="T594" s="342"/>
      <c r="U594" s="342" t="s">
        <v>26</v>
      </c>
      <c r="V594" s="342" t="s">
        <v>35</v>
      </c>
      <c r="W594" s="347">
        <v>3</v>
      </c>
      <c r="X594" s="342">
        <v>2</v>
      </c>
      <c r="Y594" s="342">
        <v>1</v>
      </c>
      <c r="Z594" s="342"/>
      <c r="AA594" s="342"/>
      <c r="AB594" s="342"/>
      <c r="AC594" s="342"/>
      <c r="AD594" s="342">
        <f t="shared" si="10"/>
        <v>290</v>
      </c>
      <c r="AE594" s="342" t="s">
        <v>8184</v>
      </c>
      <c r="AF594" s="342">
        <v>0</v>
      </c>
      <c r="AG594" s="342" t="s">
        <v>8184</v>
      </c>
      <c r="AH594" s="342">
        <v>0</v>
      </c>
      <c r="AI594" s="342" t="s">
        <v>8149</v>
      </c>
      <c r="AJ594" s="342">
        <v>288</v>
      </c>
      <c r="AK594" s="342" t="s">
        <v>8185</v>
      </c>
      <c r="AL594" s="342">
        <v>2</v>
      </c>
      <c r="AM594" s="342" t="s">
        <v>8186</v>
      </c>
      <c r="AN594" s="342">
        <v>0</v>
      </c>
      <c r="AO594" s="342" t="s">
        <v>8187</v>
      </c>
      <c r="AP594" s="342">
        <v>0</v>
      </c>
      <c r="AQ594" s="347">
        <v>7</v>
      </c>
      <c r="AR594" s="342">
        <v>25</v>
      </c>
      <c r="AS594" s="350"/>
    </row>
    <row r="595" spans="1:45" ht="13.5" hidden="1" customHeight="1">
      <c r="A595" s="304">
        <v>590</v>
      </c>
      <c r="B595" s="342" t="s">
        <v>8180</v>
      </c>
      <c r="C595" s="343" t="s">
        <v>8352</v>
      </c>
      <c r="D595" s="342">
        <v>8151021</v>
      </c>
      <c r="E595" s="343" t="s">
        <v>1932</v>
      </c>
      <c r="F595" s="342"/>
      <c r="G595" s="342"/>
      <c r="H595" s="342"/>
      <c r="I595" s="342"/>
      <c r="J595" s="342">
        <v>1</v>
      </c>
      <c r="K595" s="349" t="s">
        <v>9688</v>
      </c>
      <c r="L595" s="345" t="s">
        <v>9689</v>
      </c>
      <c r="M595" s="346">
        <v>38231</v>
      </c>
      <c r="N595" s="342"/>
      <c r="O595" s="342"/>
      <c r="P595" s="342">
        <v>1099</v>
      </c>
      <c r="Q595" s="342"/>
      <c r="R595" s="342"/>
      <c r="S595" s="342">
        <v>46</v>
      </c>
      <c r="T595" s="342"/>
      <c r="U595" s="342" t="s">
        <v>26</v>
      </c>
      <c r="V595" s="342" t="s">
        <v>35</v>
      </c>
      <c r="W595" s="347">
        <v>3</v>
      </c>
      <c r="X595" s="342">
        <v>2</v>
      </c>
      <c r="Y595" s="342">
        <v>1</v>
      </c>
      <c r="Z595" s="342"/>
      <c r="AA595" s="342"/>
      <c r="AB595" s="342"/>
      <c r="AC595" s="342"/>
      <c r="AD595" s="342">
        <f t="shared" si="10"/>
        <v>878</v>
      </c>
      <c r="AE595" s="342" t="s">
        <v>8184</v>
      </c>
      <c r="AF595" s="342">
        <v>0</v>
      </c>
      <c r="AG595" s="342" t="s">
        <v>8184</v>
      </c>
      <c r="AH595" s="342">
        <v>0</v>
      </c>
      <c r="AI595" s="342" t="s">
        <v>8149</v>
      </c>
      <c r="AJ595" s="342">
        <v>221</v>
      </c>
      <c r="AK595" s="342" t="s">
        <v>8185</v>
      </c>
      <c r="AL595" s="342">
        <v>0</v>
      </c>
      <c r="AM595" s="342" t="s">
        <v>8186</v>
      </c>
      <c r="AN595" s="342">
        <v>0</v>
      </c>
      <c r="AO595" s="342" t="s">
        <v>8187</v>
      </c>
      <c r="AP595" s="342">
        <v>657</v>
      </c>
      <c r="AQ595" s="347">
        <v>3</v>
      </c>
      <c r="AR595" s="342">
        <v>20</v>
      </c>
      <c r="AS595" s="350"/>
    </row>
    <row r="596" spans="1:45" ht="13.5" hidden="1" customHeight="1">
      <c r="A596" s="304">
        <v>591</v>
      </c>
      <c r="B596" s="342" t="s">
        <v>8180</v>
      </c>
      <c r="C596" s="343" t="s">
        <v>8352</v>
      </c>
      <c r="D596" s="342">
        <v>8151077</v>
      </c>
      <c r="E596" s="343" t="s">
        <v>1934</v>
      </c>
      <c r="F596" s="342" t="s">
        <v>9690</v>
      </c>
      <c r="G596" s="342" t="s">
        <v>8196</v>
      </c>
      <c r="H596" s="342"/>
      <c r="I596" s="342"/>
      <c r="J596" s="342">
        <v>1</v>
      </c>
      <c r="K596" s="349" t="s">
        <v>9691</v>
      </c>
      <c r="L596" s="345" t="s">
        <v>9692</v>
      </c>
      <c r="M596" s="346">
        <v>42795</v>
      </c>
      <c r="N596" s="351">
        <v>45821.645847997686</v>
      </c>
      <c r="O596" s="351"/>
      <c r="P596" s="342">
        <v>978</v>
      </c>
      <c r="Q596" s="342"/>
      <c r="R596" s="342"/>
      <c r="S596" s="342">
        <v>33</v>
      </c>
      <c r="T596" s="342"/>
      <c r="U596" s="342" t="s">
        <v>26</v>
      </c>
      <c r="V596" s="342" t="s">
        <v>35</v>
      </c>
      <c r="W596" s="347">
        <v>3</v>
      </c>
      <c r="X596" s="342">
        <v>2</v>
      </c>
      <c r="Y596" s="342">
        <v>1</v>
      </c>
      <c r="Z596" s="342"/>
      <c r="AA596" s="342"/>
      <c r="AB596" s="342"/>
      <c r="AC596" s="342"/>
      <c r="AD596" s="342">
        <f t="shared" si="10"/>
        <v>843</v>
      </c>
      <c r="AE596" s="342" t="s">
        <v>8184</v>
      </c>
      <c r="AF596" s="342">
        <v>0</v>
      </c>
      <c r="AG596" s="342" t="s">
        <v>8184</v>
      </c>
      <c r="AH596" s="342">
        <v>0</v>
      </c>
      <c r="AI596" s="342" t="s">
        <v>8149</v>
      </c>
      <c r="AJ596" s="342">
        <v>811</v>
      </c>
      <c r="AK596" s="342" t="s">
        <v>8185</v>
      </c>
      <c r="AL596" s="342">
        <v>0</v>
      </c>
      <c r="AM596" s="342" t="s">
        <v>8186</v>
      </c>
      <c r="AN596" s="342">
        <v>0</v>
      </c>
      <c r="AO596" s="342" t="s">
        <v>8187</v>
      </c>
      <c r="AP596" s="342">
        <v>32</v>
      </c>
      <c r="AQ596" s="347">
        <v>2</v>
      </c>
      <c r="AR596" s="342">
        <v>3</v>
      </c>
      <c r="AS596" s="350"/>
    </row>
    <row r="597" spans="1:45" ht="13.5" hidden="1" customHeight="1">
      <c r="A597" s="304">
        <v>592</v>
      </c>
      <c r="B597" s="342" t="s">
        <v>8180</v>
      </c>
      <c r="C597" s="343" t="s">
        <v>8352</v>
      </c>
      <c r="D597" s="342">
        <v>8151040</v>
      </c>
      <c r="E597" s="343" t="s">
        <v>1936</v>
      </c>
      <c r="F597" s="342"/>
      <c r="G597" s="342"/>
      <c r="H597" s="342"/>
      <c r="I597" s="342"/>
      <c r="J597" s="342">
        <v>1</v>
      </c>
      <c r="K597" s="349" t="s">
        <v>9693</v>
      </c>
      <c r="L597" s="345" t="s">
        <v>9694</v>
      </c>
      <c r="M597" s="346">
        <v>42430</v>
      </c>
      <c r="N597" s="342"/>
      <c r="O597" s="342"/>
      <c r="P597" s="342">
        <v>1979</v>
      </c>
      <c r="Q597" s="342"/>
      <c r="R597" s="342"/>
      <c r="S597" s="342">
        <v>75</v>
      </c>
      <c r="T597" s="342"/>
      <c r="U597" s="342" t="s">
        <v>26</v>
      </c>
      <c r="V597" s="357" t="s">
        <v>8319</v>
      </c>
      <c r="W597" s="347">
        <v>3</v>
      </c>
      <c r="X597" s="342">
        <v>2</v>
      </c>
      <c r="Y597" s="342">
        <v>1</v>
      </c>
      <c r="Z597" s="342"/>
      <c r="AA597" s="342"/>
      <c r="AB597" s="342"/>
      <c r="AC597" s="342"/>
      <c r="AD597" s="342">
        <f t="shared" si="10"/>
        <v>616</v>
      </c>
      <c r="AE597" s="342" t="s">
        <v>8184</v>
      </c>
      <c r="AF597" s="342">
        <v>1</v>
      </c>
      <c r="AG597" s="342" t="s">
        <v>8184</v>
      </c>
      <c r="AH597" s="342">
        <v>0</v>
      </c>
      <c r="AI597" s="342" t="s">
        <v>8149</v>
      </c>
      <c r="AJ597" s="342">
        <v>586</v>
      </c>
      <c r="AK597" s="342" t="s">
        <v>8185</v>
      </c>
      <c r="AL597" s="342">
        <v>0</v>
      </c>
      <c r="AM597" s="342" t="s">
        <v>8186</v>
      </c>
      <c r="AN597" s="342">
        <v>30</v>
      </c>
      <c r="AO597" s="342" t="s">
        <v>8187</v>
      </c>
      <c r="AP597" s="342">
        <v>0</v>
      </c>
      <c r="AQ597" s="347">
        <v>38</v>
      </c>
      <c r="AR597" s="342">
        <v>5</v>
      </c>
      <c r="AS597" s="353"/>
    </row>
    <row r="598" spans="1:45" ht="13.5" hidden="1" customHeight="1">
      <c r="A598" s="304">
        <v>593</v>
      </c>
      <c r="B598" s="342" t="s">
        <v>8180</v>
      </c>
      <c r="C598" s="343" t="s">
        <v>8352</v>
      </c>
      <c r="D598" s="342">
        <v>8140236</v>
      </c>
      <c r="E598" s="343" t="s">
        <v>1938</v>
      </c>
      <c r="F598" s="342" t="s">
        <v>9695</v>
      </c>
      <c r="G598" s="342" t="s">
        <v>8196</v>
      </c>
      <c r="H598" s="342"/>
      <c r="I598" s="342"/>
      <c r="J598" s="342">
        <v>1</v>
      </c>
      <c r="K598" s="349" t="s">
        <v>9696</v>
      </c>
      <c r="L598" s="345" t="s">
        <v>9697</v>
      </c>
      <c r="M598" s="346">
        <v>39326</v>
      </c>
      <c r="N598" s="351">
        <v>45820.396211064814</v>
      </c>
      <c r="O598" s="351"/>
      <c r="P598" s="342">
        <v>448</v>
      </c>
      <c r="Q598" s="342"/>
      <c r="R598" s="342"/>
      <c r="S598" s="342">
        <v>22</v>
      </c>
      <c r="T598" s="342"/>
      <c r="U598" s="342" t="s">
        <v>26</v>
      </c>
      <c r="V598" s="342" t="s">
        <v>35</v>
      </c>
      <c r="W598" s="347">
        <v>3</v>
      </c>
      <c r="X598" s="342">
        <v>2</v>
      </c>
      <c r="Y598" s="342">
        <v>1</v>
      </c>
      <c r="Z598" s="342"/>
      <c r="AA598" s="342"/>
      <c r="AB598" s="342"/>
      <c r="AC598" s="342"/>
      <c r="AD598" s="342">
        <f t="shared" si="10"/>
        <v>358</v>
      </c>
      <c r="AE598" s="342" t="s">
        <v>8184</v>
      </c>
      <c r="AF598" s="342">
        <v>0</v>
      </c>
      <c r="AG598" s="342" t="s">
        <v>8184</v>
      </c>
      <c r="AH598" s="342">
        <v>0</v>
      </c>
      <c r="AI598" s="342" t="s">
        <v>8149</v>
      </c>
      <c r="AJ598" s="342">
        <v>223</v>
      </c>
      <c r="AK598" s="342" t="s">
        <v>8185</v>
      </c>
      <c r="AL598" s="342">
        <v>0</v>
      </c>
      <c r="AM598" s="342" t="s">
        <v>8186</v>
      </c>
      <c r="AN598" s="342">
        <v>75</v>
      </c>
      <c r="AO598" s="342" t="s">
        <v>8187</v>
      </c>
      <c r="AP598" s="342">
        <v>60</v>
      </c>
      <c r="AQ598" s="347">
        <v>2</v>
      </c>
      <c r="AR598" s="342">
        <v>30</v>
      </c>
      <c r="AS598" s="350"/>
    </row>
    <row r="599" spans="1:45" ht="13.5" hidden="1" customHeight="1">
      <c r="A599" s="304">
        <v>594</v>
      </c>
      <c r="B599" s="342" t="s">
        <v>8180</v>
      </c>
      <c r="C599" s="343" t="s">
        <v>8352</v>
      </c>
      <c r="D599" s="342">
        <v>8151038</v>
      </c>
      <c r="E599" s="343" t="s">
        <v>1940</v>
      </c>
      <c r="F599" s="342" t="s">
        <v>9698</v>
      </c>
      <c r="G599" s="342" t="s">
        <v>8196</v>
      </c>
      <c r="H599" s="342"/>
      <c r="I599" s="342"/>
      <c r="J599" s="342">
        <v>1</v>
      </c>
      <c r="K599" s="349" t="s">
        <v>9699</v>
      </c>
      <c r="L599" s="355" t="s">
        <v>9700</v>
      </c>
      <c r="M599" s="346">
        <v>24198</v>
      </c>
      <c r="N599" s="351">
        <v>45810.628924282406</v>
      </c>
      <c r="O599" s="351"/>
      <c r="P599" s="342">
        <v>838</v>
      </c>
      <c r="Q599" s="342"/>
      <c r="R599" s="342"/>
      <c r="S599" s="342">
        <v>36</v>
      </c>
      <c r="T599" s="342"/>
      <c r="U599" s="342" t="s">
        <v>26</v>
      </c>
      <c r="V599" s="342" t="s">
        <v>35</v>
      </c>
      <c r="W599" s="347">
        <v>3</v>
      </c>
      <c r="X599" s="342">
        <v>2</v>
      </c>
      <c r="Y599" s="342">
        <v>1</v>
      </c>
      <c r="Z599" s="342"/>
      <c r="AA599" s="342"/>
      <c r="AB599" s="342"/>
      <c r="AC599" s="342"/>
      <c r="AD599" s="342">
        <f t="shared" si="10"/>
        <v>0</v>
      </c>
      <c r="AE599" s="342" t="s">
        <v>8184</v>
      </c>
      <c r="AF599" s="342">
        <v>0</v>
      </c>
      <c r="AG599" s="342" t="s">
        <v>8184</v>
      </c>
      <c r="AH599" s="342">
        <v>0</v>
      </c>
      <c r="AI599" s="342" t="s">
        <v>8149</v>
      </c>
      <c r="AJ599" s="342">
        <v>0</v>
      </c>
      <c r="AK599" s="342" t="s">
        <v>8185</v>
      </c>
      <c r="AL599" s="342">
        <v>0</v>
      </c>
      <c r="AM599" s="342" t="s">
        <v>8186</v>
      </c>
      <c r="AN599" s="342">
        <v>0</v>
      </c>
      <c r="AO599" s="342" t="s">
        <v>8187</v>
      </c>
      <c r="AP599" s="342">
        <v>0</v>
      </c>
      <c r="AQ599" s="347">
        <v>16</v>
      </c>
      <c r="AR599" s="342">
        <v>13</v>
      </c>
      <c r="AS599" s="353"/>
    </row>
    <row r="600" spans="1:45" ht="13.5" hidden="1" customHeight="1">
      <c r="A600" s="304">
        <v>595</v>
      </c>
      <c r="B600" s="342" t="s">
        <v>8180</v>
      </c>
      <c r="C600" s="343" t="s">
        <v>8352</v>
      </c>
      <c r="D600" s="342">
        <v>8151034</v>
      </c>
      <c r="E600" s="343" t="s">
        <v>1942</v>
      </c>
      <c r="F600" s="342" t="s">
        <v>9701</v>
      </c>
      <c r="G600" s="342" t="s">
        <v>8196</v>
      </c>
      <c r="H600" s="342"/>
      <c r="I600" s="342"/>
      <c r="J600" s="342">
        <v>1</v>
      </c>
      <c r="K600" s="349" t="s">
        <v>9702</v>
      </c>
      <c r="L600" s="345" t="s">
        <v>9703</v>
      </c>
      <c r="M600" s="346">
        <v>39873</v>
      </c>
      <c r="N600" s="351">
        <v>45819.443143750002</v>
      </c>
      <c r="O600" s="351"/>
      <c r="P600" s="342">
        <v>924</v>
      </c>
      <c r="Q600" s="342"/>
      <c r="R600" s="342"/>
      <c r="S600" s="342">
        <v>31</v>
      </c>
      <c r="T600" s="342"/>
      <c r="U600" s="342" t="s">
        <v>26</v>
      </c>
      <c r="V600" s="342" t="s">
        <v>35</v>
      </c>
      <c r="W600" s="347">
        <v>3</v>
      </c>
      <c r="X600" s="342">
        <v>2</v>
      </c>
      <c r="Y600" s="342">
        <v>1</v>
      </c>
      <c r="Z600" s="342"/>
      <c r="AA600" s="342"/>
      <c r="AB600" s="342"/>
      <c r="AC600" s="342"/>
      <c r="AD600" s="342">
        <f t="shared" si="10"/>
        <v>807</v>
      </c>
      <c r="AE600" s="342" t="s">
        <v>8184</v>
      </c>
      <c r="AF600" s="342">
        <v>0</v>
      </c>
      <c r="AG600" s="342" t="s">
        <v>8184</v>
      </c>
      <c r="AH600" s="342">
        <v>0</v>
      </c>
      <c r="AI600" s="342" t="s">
        <v>8149</v>
      </c>
      <c r="AJ600" s="342">
        <v>806</v>
      </c>
      <c r="AK600" s="342" t="s">
        <v>8185</v>
      </c>
      <c r="AL600" s="342">
        <v>1</v>
      </c>
      <c r="AM600" s="342" t="s">
        <v>8186</v>
      </c>
      <c r="AN600" s="342">
        <v>0</v>
      </c>
      <c r="AO600" s="342" t="s">
        <v>8187</v>
      </c>
      <c r="AP600" s="342">
        <v>0</v>
      </c>
      <c r="AQ600" s="347">
        <v>38</v>
      </c>
      <c r="AR600" s="342">
        <v>26</v>
      </c>
      <c r="AS600" s="353"/>
    </row>
    <row r="601" spans="1:45" ht="13.5" hidden="1" customHeight="1">
      <c r="A601" s="304">
        <v>596</v>
      </c>
      <c r="B601" s="342" t="s">
        <v>8180</v>
      </c>
      <c r="C601" s="343" t="s">
        <v>8352</v>
      </c>
      <c r="D601" s="342">
        <v>8151078</v>
      </c>
      <c r="E601" s="343" t="s">
        <v>1944</v>
      </c>
      <c r="F601" s="342" t="s">
        <v>9704</v>
      </c>
      <c r="G601" s="342" t="s">
        <v>8196</v>
      </c>
      <c r="H601" s="342"/>
      <c r="I601" s="342"/>
      <c r="J601" s="342">
        <v>1</v>
      </c>
      <c r="K601" s="349" t="s">
        <v>9705</v>
      </c>
      <c r="L601" s="345" t="s">
        <v>9706</v>
      </c>
      <c r="M601" s="346">
        <v>40238</v>
      </c>
      <c r="N601" s="351">
        <v>45812.535663773146</v>
      </c>
      <c r="O601" s="351"/>
      <c r="P601" s="342">
        <v>1048</v>
      </c>
      <c r="Q601" s="342"/>
      <c r="R601" s="342"/>
      <c r="S601" s="342">
        <v>43</v>
      </c>
      <c r="T601" s="342"/>
      <c r="U601" s="357" t="s">
        <v>8198</v>
      </c>
      <c r="V601" s="357" t="s">
        <v>8319</v>
      </c>
      <c r="W601" s="347">
        <v>3</v>
      </c>
      <c r="X601" s="342">
        <v>2</v>
      </c>
      <c r="Y601" s="342">
        <v>1</v>
      </c>
      <c r="Z601" s="342"/>
      <c r="AA601" s="342"/>
      <c r="AB601" s="342"/>
      <c r="AC601" s="342"/>
      <c r="AD601" s="342">
        <f t="shared" si="10"/>
        <v>833</v>
      </c>
      <c r="AE601" s="342" t="s">
        <v>8184</v>
      </c>
      <c r="AF601" s="342">
        <v>0</v>
      </c>
      <c r="AG601" s="342" t="s">
        <v>8184</v>
      </c>
      <c r="AH601" s="342">
        <v>0</v>
      </c>
      <c r="AI601" s="342" t="s">
        <v>8149</v>
      </c>
      <c r="AJ601" s="342">
        <v>803</v>
      </c>
      <c r="AK601" s="342" t="s">
        <v>8185</v>
      </c>
      <c r="AL601" s="342">
        <v>30</v>
      </c>
      <c r="AM601" s="342" t="s">
        <v>8186</v>
      </c>
      <c r="AN601" s="342">
        <v>0</v>
      </c>
      <c r="AO601" s="342" t="s">
        <v>8187</v>
      </c>
      <c r="AP601" s="342">
        <v>0</v>
      </c>
      <c r="AQ601" s="347">
        <v>17</v>
      </c>
      <c r="AR601" s="342">
        <v>12</v>
      </c>
      <c r="AS601" s="353"/>
    </row>
    <row r="602" spans="1:45" ht="13.5" hidden="1" customHeight="1">
      <c r="A602" s="304">
        <v>597</v>
      </c>
      <c r="B602" s="342" t="s">
        <v>8180</v>
      </c>
      <c r="C602" s="343" t="s">
        <v>8352</v>
      </c>
      <c r="D602" s="342">
        <v>8151079</v>
      </c>
      <c r="E602" s="343" t="s">
        <v>1946</v>
      </c>
      <c r="F602" s="342" t="s">
        <v>9707</v>
      </c>
      <c r="G602" s="342" t="s">
        <v>8196</v>
      </c>
      <c r="H602" s="342"/>
      <c r="I602" s="342"/>
      <c r="J602" s="342">
        <v>1</v>
      </c>
      <c r="K602" s="349" t="s">
        <v>9708</v>
      </c>
      <c r="L602" s="345" t="s">
        <v>9709</v>
      </c>
      <c r="M602" s="346">
        <v>38231</v>
      </c>
      <c r="N602" s="351">
        <v>45821.428312256947</v>
      </c>
      <c r="O602" s="351"/>
      <c r="P602" s="342">
        <v>764</v>
      </c>
      <c r="Q602" s="342"/>
      <c r="R602" s="342"/>
      <c r="S602" s="342">
        <v>34</v>
      </c>
      <c r="T602" s="342"/>
      <c r="U602" s="357" t="s">
        <v>8203</v>
      </c>
      <c r="V602" s="342" t="s">
        <v>35</v>
      </c>
      <c r="W602" s="347">
        <v>3</v>
      </c>
      <c r="X602" s="342">
        <v>2</v>
      </c>
      <c r="Y602" s="342">
        <v>1</v>
      </c>
      <c r="Z602" s="342"/>
      <c r="AA602" s="342"/>
      <c r="AB602" s="342"/>
      <c r="AC602" s="342"/>
      <c r="AD602" s="342">
        <f t="shared" si="10"/>
        <v>462</v>
      </c>
      <c r="AE602" s="342" t="s">
        <v>8184</v>
      </c>
      <c r="AF602" s="342">
        <v>0</v>
      </c>
      <c r="AG602" s="342" t="s">
        <v>8184</v>
      </c>
      <c r="AH602" s="342">
        <v>0</v>
      </c>
      <c r="AI602" s="342" t="s">
        <v>8149</v>
      </c>
      <c r="AJ602" s="342">
        <v>415</v>
      </c>
      <c r="AK602" s="342" t="s">
        <v>8185</v>
      </c>
      <c r="AL602" s="342">
        <v>0</v>
      </c>
      <c r="AM602" s="342" t="s">
        <v>8186</v>
      </c>
      <c r="AN602" s="342">
        <v>0</v>
      </c>
      <c r="AO602" s="342" t="s">
        <v>8187</v>
      </c>
      <c r="AP602" s="342">
        <v>47</v>
      </c>
      <c r="AQ602" s="347">
        <v>17</v>
      </c>
      <c r="AR602" s="342">
        <v>14</v>
      </c>
      <c r="AS602" s="353"/>
    </row>
    <row r="603" spans="1:45" ht="13.5" hidden="1" customHeight="1">
      <c r="A603" s="304">
        <v>598</v>
      </c>
      <c r="B603" s="342" t="s">
        <v>8180</v>
      </c>
      <c r="C603" s="343" t="s">
        <v>8352</v>
      </c>
      <c r="D603" s="342">
        <v>8151059</v>
      </c>
      <c r="E603" s="343" t="s">
        <v>1948</v>
      </c>
      <c r="F603" s="342"/>
      <c r="G603" s="342"/>
      <c r="H603" s="342"/>
      <c r="I603" s="342"/>
      <c r="J603" s="342">
        <v>1</v>
      </c>
      <c r="K603" s="349" t="s">
        <v>9710</v>
      </c>
      <c r="L603" s="345" t="s">
        <v>9711</v>
      </c>
      <c r="M603" s="346">
        <v>26726</v>
      </c>
      <c r="N603" s="342"/>
      <c r="O603" s="342"/>
      <c r="P603" s="342">
        <v>435</v>
      </c>
      <c r="Q603" s="342"/>
      <c r="R603" s="342"/>
      <c r="S603" s="342">
        <v>19</v>
      </c>
      <c r="T603" s="342"/>
      <c r="U603" s="342" t="s">
        <v>26</v>
      </c>
      <c r="V603" s="357" t="s">
        <v>8316</v>
      </c>
      <c r="W603" s="347">
        <v>2</v>
      </c>
      <c r="X603" s="342">
        <v>2</v>
      </c>
      <c r="Y603" s="342">
        <v>1</v>
      </c>
      <c r="Z603" s="342"/>
      <c r="AA603" s="342"/>
      <c r="AB603" s="342"/>
      <c r="AC603" s="342"/>
      <c r="AD603" s="342">
        <f t="shared" si="10"/>
        <v>618</v>
      </c>
      <c r="AE603" s="342" t="s">
        <v>8184</v>
      </c>
      <c r="AF603" s="342">
        <v>0</v>
      </c>
      <c r="AG603" s="342" t="s">
        <v>8184</v>
      </c>
      <c r="AH603" s="342">
        <v>0</v>
      </c>
      <c r="AI603" s="342" t="s">
        <v>8149</v>
      </c>
      <c r="AJ603" s="342">
        <v>548</v>
      </c>
      <c r="AK603" s="342" t="s">
        <v>8185</v>
      </c>
      <c r="AL603" s="342">
        <v>30</v>
      </c>
      <c r="AM603" s="342" t="s">
        <v>8186</v>
      </c>
      <c r="AN603" s="342">
        <v>40</v>
      </c>
      <c r="AO603" s="342" t="s">
        <v>8187</v>
      </c>
      <c r="AP603" s="342">
        <v>0</v>
      </c>
      <c r="AQ603" s="347">
        <v>36</v>
      </c>
      <c r="AR603" s="342">
        <v>15</v>
      </c>
      <c r="AS603" s="353"/>
    </row>
    <row r="604" spans="1:45" ht="13.5" hidden="1" customHeight="1">
      <c r="A604" s="304">
        <v>599</v>
      </c>
      <c r="B604" s="342" t="s">
        <v>8180</v>
      </c>
      <c r="C604" s="343" t="s">
        <v>8352</v>
      </c>
      <c r="D604" s="342">
        <v>8151080</v>
      </c>
      <c r="E604" s="343" t="s">
        <v>1950</v>
      </c>
      <c r="F604" s="342"/>
      <c r="G604" s="342"/>
      <c r="H604" s="342"/>
      <c r="I604" s="342"/>
      <c r="J604" s="342">
        <v>1</v>
      </c>
      <c r="K604" s="349" t="s">
        <v>9712</v>
      </c>
      <c r="L604" s="345" t="s">
        <v>9713</v>
      </c>
      <c r="M604" s="346">
        <v>32933</v>
      </c>
      <c r="N604" s="342"/>
      <c r="O604" s="342"/>
      <c r="P604" s="342">
        <v>416</v>
      </c>
      <c r="Q604" s="342"/>
      <c r="R604" s="342"/>
      <c r="S604" s="342">
        <v>25</v>
      </c>
      <c r="T604" s="342"/>
      <c r="U604" s="357" t="s">
        <v>8198</v>
      </c>
      <c r="V604" s="357" t="s">
        <v>35</v>
      </c>
      <c r="W604" s="347">
        <v>3</v>
      </c>
      <c r="X604" s="342">
        <v>2</v>
      </c>
      <c r="Y604" s="342">
        <v>1</v>
      </c>
      <c r="Z604" s="342"/>
      <c r="AA604" s="342"/>
      <c r="AB604" s="342"/>
      <c r="AC604" s="342"/>
      <c r="AD604" s="342">
        <f t="shared" si="10"/>
        <v>371</v>
      </c>
      <c r="AE604" s="342" t="s">
        <v>8184</v>
      </c>
      <c r="AF604" s="342">
        <v>0</v>
      </c>
      <c r="AG604" s="342" t="s">
        <v>8184</v>
      </c>
      <c r="AH604" s="342">
        <v>0</v>
      </c>
      <c r="AI604" s="342" t="s">
        <v>8149</v>
      </c>
      <c r="AJ604" s="342">
        <v>276</v>
      </c>
      <c r="AK604" s="342" t="s">
        <v>8185</v>
      </c>
      <c r="AL604" s="342">
        <v>32</v>
      </c>
      <c r="AM604" s="342" t="s">
        <v>8186</v>
      </c>
      <c r="AN604" s="342">
        <v>0</v>
      </c>
      <c r="AO604" s="342" t="s">
        <v>8187</v>
      </c>
      <c r="AP604" s="342">
        <v>63</v>
      </c>
      <c r="AQ604" s="347">
        <v>12</v>
      </c>
      <c r="AR604" s="342">
        <v>6</v>
      </c>
      <c r="AS604" s="350"/>
    </row>
    <row r="605" spans="1:45" ht="13.5" hidden="1" customHeight="1">
      <c r="A605" s="304">
        <v>600</v>
      </c>
      <c r="B605" s="342" t="s">
        <v>8180</v>
      </c>
      <c r="C605" s="343" t="s">
        <v>8352</v>
      </c>
      <c r="D605" s="342">
        <v>8140219</v>
      </c>
      <c r="E605" s="343" t="s">
        <v>1952</v>
      </c>
      <c r="F605" s="342"/>
      <c r="G605" s="342"/>
      <c r="H605" s="342"/>
      <c r="I605" s="342"/>
      <c r="J605" s="342">
        <v>1</v>
      </c>
      <c r="K605" s="349" t="s">
        <v>9714</v>
      </c>
      <c r="L605" s="345" t="s">
        <v>9715</v>
      </c>
      <c r="M605" s="346">
        <v>37685</v>
      </c>
      <c r="N605" s="342"/>
      <c r="O605" s="342"/>
      <c r="P605" s="342">
        <v>883</v>
      </c>
      <c r="Q605" s="342"/>
      <c r="R605" s="342"/>
      <c r="S605" s="342">
        <v>29</v>
      </c>
      <c r="T605" s="342"/>
      <c r="U605" s="357" t="s">
        <v>8203</v>
      </c>
      <c r="V605" s="342" t="s">
        <v>35</v>
      </c>
      <c r="W605" s="347">
        <v>3</v>
      </c>
      <c r="X605" s="342">
        <v>2</v>
      </c>
      <c r="Y605" s="342">
        <v>1</v>
      </c>
      <c r="Z605" s="342"/>
      <c r="AA605" s="342"/>
      <c r="AB605" s="342"/>
      <c r="AC605" s="342"/>
      <c r="AD605" s="342">
        <f t="shared" si="10"/>
        <v>534</v>
      </c>
      <c r="AE605" s="342" t="s">
        <v>8184</v>
      </c>
      <c r="AF605" s="342">
        <v>0</v>
      </c>
      <c r="AG605" s="342" t="s">
        <v>8184</v>
      </c>
      <c r="AH605" s="342">
        <v>0</v>
      </c>
      <c r="AI605" s="342" t="s">
        <v>8149</v>
      </c>
      <c r="AJ605" s="342">
        <v>310</v>
      </c>
      <c r="AK605" s="342" t="s">
        <v>8185</v>
      </c>
      <c r="AL605" s="342">
        <v>96</v>
      </c>
      <c r="AM605" s="342" t="s">
        <v>8186</v>
      </c>
      <c r="AN605" s="342">
        <v>0</v>
      </c>
      <c r="AO605" s="342" t="s">
        <v>8187</v>
      </c>
      <c r="AP605" s="342">
        <v>128</v>
      </c>
      <c r="AQ605" s="347">
        <v>2</v>
      </c>
      <c r="AR605" s="342">
        <v>23</v>
      </c>
      <c r="AS605" s="350"/>
    </row>
    <row r="606" spans="1:45" ht="13.5" hidden="1" customHeight="1">
      <c r="A606" s="304">
        <v>601</v>
      </c>
      <c r="B606" s="342" t="s">
        <v>8180</v>
      </c>
      <c r="C606" s="343" t="s">
        <v>8352</v>
      </c>
      <c r="D606" s="342">
        <v>8151019</v>
      </c>
      <c r="E606" s="343" t="s">
        <v>1954</v>
      </c>
      <c r="F606" s="342" t="s">
        <v>9716</v>
      </c>
      <c r="G606" s="342" t="s">
        <v>8196</v>
      </c>
      <c r="H606" s="342"/>
      <c r="I606" s="342"/>
      <c r="J606" s="342">
        <v>1</v>
      </c>
      <c r="K606" s="349" t="s">
        <v>9717</v>
      </c>
      <c r="L606" s="345" t="s">
        <v>9718</v>
      </c>
      <c r="M606" s="346">
        <v>43160</v>
      </c>
      <c r="N606" s="351">
        <v>45818.38156407408</v>
      </c>
      <c r="O606" s="351"/>
      <c r="P606" s="342">
        <v>1485</v>
      </c>
      <c r="Q606" s="342"/>
      <c r="R606" s="342"/>
      <c r="S606" s="342">
        <v>59</v>
      </c>
      <c r="T606" s="342"/>
      <c r="U606" s="357" t="s">
        <v>8198</v>
      </c>
      <c r="V606" s="342" t="s">
        <v>35</v>
      </c>
      <c r="W606" s="347">
        <v>3</v>
      </c>
      <c r="X606" s="342">
        <v>2</v>
      </c>
      <c r="Y606" s="342">
        <v>1</v>
      </c>
      <c r="Z606" s="342"/>
      <c r="AA606" s="342"/>
      <c r="AB606" s="342"/>
      <c r="AC606" s="342"/>
      <c r="AD606" s="342">
        <f t="shared" si="10"/>
        <v>729</v>
      </c>
      <c r="AE606" s="342" t="s">
        <v>8184</v>
      </c>
      <c r="AF606" s="342">
        <v>29</v>
      </c>
      <c r="AG606" s="342" t="s">
        <v>8184</v>
      </c>
      <c r="AH606" s="342">
        <v>0</v>
      </c>
      <c r="AI606" s="342" t="s">
        <v>8149</v>
      </c>
      <c r="AJ606" s="342">
        <v>729</v>
      </c>
      <c r="AK606" s="342" t="s">
        <v>8185</v>
      </c>
      <c r="AL606" s="342">
        <v>0</v>
      </c>
      <c r="AM606" s="342" t="s">
        <v>8186</v>
      </c>
      <c r="AN606" s="342">
        <v>0</v>
      </c>
      <c r="AO606" s="342" t="s">
        <v>8187</v>
      </c>
      <c r="AP606" s="342">
        <v>0</v>
      </c>
      <c r="AQ606" s="347">
        <v>1</v>
      </c>
      <c r="AR606" s="342">
        <v>16</v>
      </c>
      <c r="AS606" s="350"/>
    </row>
    <row r="607" spans="1:45" ht="13.5" hidden="1" customHeight="1">
      <c r="A607" s="304">
        <v>602</v>
      </c>
      <c r="B607" s="342" t="s">
        <v>8180</v>
      </c>
      <c r="C607" s="343" t="s">
        <v>8352</v>
      </c>
      <c r="D607" s="342">
        <v>8151081</v>
      </c>
      <c r="E607" s="343" t="s">
        <v>1956</v>
      </c>
      <c r="F607" s="342" t="s">
        <v>9719</v>
      </c>
      <c r="G607" s="342" t="s">
        <v>8196</v>
      </c>
      <c r="H607" s="342"/>
      <c r="I607" s="342"/>
      <c r="J607" s="342">
        <v>1</v>
      </c>
      <c r="K607" s="349" t="s">
        <v>9720</v>
      </c>
      <c r="L607" s="345" t="s">
        <v>9721</v>
      </c>
      <c r="M607" s="346">
        <v>33315</v>
      </c>
      <c r="N607" s="351">
        <v>45818.431412094906</v>
      </c>
      <c r="O607" s="351"/>
      <c r="P607" s="342">
        <v>941</v>
      </c>
      <c r="Q607" s="342"/>
      <c r="R607" s="342"/>
      <c r="S607" s="342">
        <v>32</v>
      </c>
      <c r="T607" s="342"/>
      <c r="U607" s="357" t="s">
        <v>8203</v>
      </c>
      <c r="V607" s="342" t="s">
        <v>35</v>
      </c>
      <c r="W607" s="347">
        <v>3</v>
      </c>
      <c r="X607" s="342">
        <v>2</v>
      </c>
      <c r="Y607" s="342">
        <v>1</v>
      </c>
      <c r="Z607" s="342"/>
      <c r="AA607" s="342"/>
      <c r="AB607" s="342"/>
      <c r="AC607" s="342"/>
      <c r="AD607" s="342">
        <f t="shared" si="10"/>
        <v>473</v>
      </c>
      <c r="AE607" s="342" t="s">
        <v>8184</v>
      </c>
      <c r="AF607" s="342">
        <v>0</v>
      </c>
      <c r="AG607" s="342" t="s">
        <v>8184</v>
      </c>
      <c r="AH607" s="342">
        <v>0</v>
      </c>
      <c r="AI607" s="342" t="s">
        <v>8149</v>
      </c>
      <c r="AJ607" s="342">
        <v>473</v>
      </c>
      <c r="AK607" s="342" t="s">
        <v>8185</v>
      </c>
      <c r="AL607" s="342">
        <v>0</v>
      </c>
      <c r="AM607" s="342" t="s">
        <v>8186</v>
      </c>
      <c r="AN607" s="342">
        <v>0</v>
      </c>
      <c r="AO607" s="342" t="s">
        <v>8187</v>
      </c>
      <c r="AP607" s="342">
        <v>0</v>
      </c>
      <c r="AQ607" s="347">
        <v>8</v>
      </c>
      <c r="AR607" s="342">
        <v>6</v>
      </c>
      <c r="AS607" s="353"/>
    </row>
    <row r="608" spans="1:45" ht="13.5" hidden="1" customHeight="1">
      <c r="A608" s="304">
        <v>603</v>
      </c>
      <c r="B608" s="342" t="s">
        <v>8180</v>
      </c>
      <c r="C608" s="343" t="s">
        <v>8352</v>
      </c>
      <c r="D608" s="342">
        <v>8151109</v>
      </c>
      <c r="E608" s="343" t="s">
        <v>1958</v>
      </c>
      <c r="F608" s="342"/>
      <c r="G608" s="342"/>
      <c r="H608" s="342"/>
      <c r="I608" s="342"/>
      <c r="J608" s="342">
        <v>1</v>
      </c>
      <c r="K608" s="349" t="s">
        <v>9722</v>
      </c>
      <c r="L608" s="345" t="s">
        <v>9723</v>
      </c>
      <c r="M608" s="346">
        <v>21641</v>
      </c>
      <c r="N608" s="342"/>
      <c r="O608" s="342"/>
      <c r="P608" s="342">
        <v>240</v>
      </c>
      <c r="Q608" s="342"/>
      <c r="R608" s="342"/>
      <c r="S608" s="342">
        <v>16</v>
      </c>
      <c r="T608" s="342"/>
      <c r="U608" s="342" t="s">
        <v>26</v>
      </c>
      <c r="V608" s="357" t="s">
        <v>8316</v>
      </c>
      <c r="W608" s="347">
        <v>2</v>
      </c>
      <c r="X608" s="342">
        <v>2</v>
      </c>
      <c r="Y608" s="342">
        <v>1</v>
      </c>
      <c r="Z608" s="342"/>
      <c r="AA608" s="342"/>
      <c r="AB608" s="342"/>
      <c r="AC608" s="342"/>
      <c r="AD608" s="342">
        <f t="shared" si="10"/>
        <v>57</v>
      </c>
      <c r="AE608" s="342" t="s">
        <v>8184</v>
      </c>
      <c r="AF608" s="342">
        <v>0</v>
      </c>
      <c r="AG608" s="342" t="s">
        <v>8184</v>
      </c>
      <c r="AH608" s="342">
        <v>0</v>
      </c>
      <c r="AI608" s="342" t="s">
        <v>8149</v>
      </c>
      <c r="AJ608" s="342">
        <v>57</v>
      </c>
      <c r="AK608" s="342" t="s">
        <v>8185</v>
      </c>
      <c r="AL608" s="342">
        <v>0</v>
      </c>
      <c r="AM608" s="342" t="s">
        <v>8186</v>
      </c>
      <c r="AN608" s="342">
        <v>0</v>
      </c>
      <c r="AO608" s="342" t="s">
        <v>8187</v>
      </c>
      <c r="AP608" s="342">
        <v>0</v>
      </c>
      <c r="AQ608" s="347">
        <v>17</v>
      </c>
      <c r="AR608" s="342">
        <v>12</v>
      </c>
      <c r="AS608" s="353"/>
    </row>
    <row r="609" spans="1:45" ht="13.5" hidden="1" customHeight="1">
      <c r="A609" s="304">
        <v>604</v>
      </c>
      <c r="B609" s="342" t="s">
        <v>8180</v>
      </c>
      <c r="C609" s="343" t="s">
        <v>8352</v>
      </c>
      <c r="D609" s="342">
        <v>8151254</v>
      </c>
      <c r="E609" s="343" t="s">
        <v>1960</v>
      </c>
      <c r="F609" s="342" t="s">
        <v>9724</v>
      </c>
      <c r="G609" s="342" t="s">
        <v>8196</v>
      </c>
      <c r="H609" s="342"/>
      <c r="I609" s="342"/>
      <c r="J609" s="342">
        <v>1</v>
      </c>
      <c r="K609" s="349" t="s">
        <v>9725</v>
      </c>
      <c r="L609" s="345" t="s">
        <v>9726</v>
      </c>
      <c r="M609" s="346">
        <v>38047</v>
      </c>
      <c r="N609" s="351">
        <v>45812.528532581018</v>
      </c>
      <c r="O609" s="351"/>
      <c r="P609" s="342">
        <v>576</v>
      </c>
      <c r="Q609" s="342"/>
      <c r="R609" s="342"/>
      <c r="S609" s="342">
        <v>25</v>
      </c>
      <c r="T609" s="342"/>
      <c r="U609" s="342" t="s">
        <v>26</v>
      </c>
      <c r="V609" s="357" t="s">
        <v>35</v>
      </c>
      <c r="W609" s="347">
        <v>3</v>
      </c>
      <c r="X609" s="342">
        <v>2</v>
      </c>
      <c r="Y609" s="342">
        <v>1</v>
      </c>
      <c r="Z609" s="342"/>
      <c r="AA609" s="342"/>
      <c r="AB609" s="342"/>
      <c r="AC609" s="342"/>
      <c r="AD609" s="342">
        <f t="shared" si="10"/>
        <v>446</v>
      </c>
      <c r="AE609" s="342" t="s">
        <v>8184</v>
      </c>
      <c r="AF609" s="342">
        <v>0</v>
      </c>
      <c r="AG609" s="342" t="s">
        <v>8184</v>
      </c>
      <c r="AH609" s="342">
        <v>0</v>
      </c>
      <c r="AI609" s="342" t="s">
        <v>8149</v>
      </c>
      <c r="AJ609" s="342">
        <v>446</v>
      </c>
      <c r="AK609" s="342" t="s">
        <v>8185</v>
      </c>
      <c r="AL609" s="342">
        <v>0</v>
      </c>
      <c r="AM609" s="342" t="s">
        <v>8186</v>
      </c>
      <c r="AN609" s="342">
        <v>0</v>
      </c>
      <c r="AO609" s="342" t="s">
        <v>8187</v>
      </c>
      <c r="AP609" s="342">
        <v>0</v>
      </c>
      <c r="AQ609" s="347">
        <v>146</v>
      </c>
      <c r="AR609" s="342">
        <v>92</v>
      </c>
      <c r="AS609" s="350"/>
    </row>
    <row r="610" spans="1:45" ht="13.5" hidden="1" customHeight="1">
      <c r="A610" s="304">
        <v>605</v>
      </c>
      <c r="B610" s="342" t="s">
        <v>8180</v>
      </c>
      <c r="C610" s="343" t="s">
        <v>8352</v>
      </c>
      <c r="D610" s="342">
        <v>8140253</v>
      </c>
      <c r="E610" s="343" t="s">
        <v>1962</v>
      </c>
      <c r="F610" s="342"/>
      <c r="G610" s="342"/>
      <c r="H610" s="342"/>
      <c r="I610" s="342"/>
      <c r="J610" s="342">
        <v>1</v>
      </c>
      <c r="K610" s="349" t="s">
        <v>9727</v>
      </c>
      <c r="L610" s="355" t="s">
        <v>9728</v>
      </c>
      <c r="M610" s="346">
        <v>38777</v>
      </c>
      <c r="N610" s="342"/>
      <c r="O610" s="342"/>
      <c r="P610" s="342">
        <v>1000</v>
      </c>
      <c r="Q610" s="342"/>
      <c r="R610" s="342"/>
      <c r="S610" s="342">
        <v>32</v>
      </c>
      <c r="T610" s="342"/>
      <c r="U610" s="342" t="s">
        <v>26</v>
      </c>
      <c r="V610" s="342" t="s">
        <v>35</v>
      </c>
      <c r="W610" s="347">
        <v>3</v>
      </c>
      <c r="X610" s="342">
        <v>2</v>
      </c>
      <c r="Y610" s="342">
        <v>1</v>
      </c>
      <c r="Z610" s="342"/>
      <c r="AA610" s="342"/>
      <c r="AB610" s="342"/>
      <c r="AC610" s="342"/>
      <c r="AD610" s="342">
        <f t="shared" si="10"/>
        <v>832</v>
      </c>
      <c r="AE610" s="342" t="s">
        <v>8184</v>
      </c>
      <c r="AF610" s="342">
        <v>0</v>
      </c>
      <c r="AG610" s="342" t="s">
        <v>8184</v>
      </c>
      <c r="AH610" s="342">
        <v>0</v>
      </c>
      <c r="AI610" s="342" t="s">
        <v>8149</v>
      </c>
      <c r="AJ610" s="342">
        <v>792</v>
      </c>
      <c r="AK610" s="342" t="s">
        <v>8185</v>
      </c>
      <c r="AL610" s="342">
        <v>0</v>
      </c>
      <c r="AM610" s="342" t="s">
        <v>8186</v>
      </c>
      <c r="AN610" s="342">
        <v>40</v>
      </c>
      <c r="AO610" s="342" t="s">
        <v>8187</v>
      </c>
      <c r="AP610" s="342">
        <v>0</v>
      </c>
      <c r="AQ610" s="347">
        <v>2</v>
      </c>
      <c r="AR610" s="342">
        <v>36</v>
      </c>
      <c r="AS610" s="353"/>
    </row>
    <row r="611" spans="1:45" ht="13.5" hidden="1" customHeight="1">
      <c r="A611" s="304">
        <v>606</v>
      </c>
      <c r="B611" s="342" t="s">
        <v>8180</v>
      </c>
      <c r="C611" s="343" t="s">
        <v>8352</v>
      </c>
      <c r="D611" s="342">
        <v>8151082</v>
      </c>
      <c r="E611" s="343" t="s">
        <v>1964</v>
      </c>
      <c r="F611" s="342"/>
      <c r="G611" s="342"/>
      <c r="H611" s="342"/>
      <c r="I611" s="342"/>
      <c r="J611" s="342">
        <v>1</v>
      </c>
      <c r="K611" s="349" t="s">
        <v>9729</v>
      </c>
      <c r="L611" s="345" t="s">
        <v>9730</v>
      </c>
      <c r="M611" s="346">
        <v>38231</v>
      </c>
      <c r="N611" s="342"/>
      <c r="O611" s="342"/>
      <c r="P611" s="342">
        <v>496</v>
      </c>
      <c r="Q611" s="342"/>
      <c r="R611" s="342"/>
      <c r="S611" s="342">
        <v>24</v>
      </c>
      <c r="T611" s="342"/>
      <c r="U611" s="342" t="s">
        <v>26</v>
      </c>
      <c r="V611" s="342" t="s">
        <v>35</v>
      </c>
      <c r="W611" s="347">
        <v>3</v>
      </c>
      <c r="X611" s="342">
        <v>2</v>
      </c>
      <c r="Y611" s="342">
        <v>1</v>
      </c>
      <c r="Z611" s="342"/>
      <c r="AA611" s="342"/>
      <c r="AB611" s="342"/>
      <c r="AC611" s="342"/>
      <c r="AD611" s="342">
        <f t="shared" si="10"/>
        <v>326</v>
      </c>
      <c r="AE611" s="342" t="s">
        <v>8184</v>
      </c>
      <c r="AF611" s="342">
        <v>0</v>
      </c>
      <c r="AG611" s="342" t="s">
        <v>8184</v>
      </c>
      <c r="AH611" s="342">
        <v>0</v>
      </c>
      <c r="AI611" s="342" t="s">
        <v>8149</v>
      </c>
      <c r="AJ611" s="342">
        <v>326</v>
      </c>
      <c r="AK611" s="342" t="s">
        <v>8185</v>
      </c>
      <c r="AL611" s="342">
        <v>0</v>
      </c>
      <c r="AM611" s="342" t="s">
        <v>8186</v>
      </c>
      <c r="AN611" s="342">
        <v>0</v>
      </c>
      <c r="AO611" s="342" t="s">
        <v>8187</v>
      </c>
      <c r="AP611" s="342">
        <v>0</v>
      </c>
      <c r="AQ611" s="347">
        <v>5</v>
      </c>
      <c r="AR611" s="342">
        <v>4</v>
      </c>
      <c r="AS611" s="350"/>
    </row>
    <row r="612" spans="1:45" ht="13.5" hidden="1" customHeight="1">
      <c r="A612" s="304">
        <v>607</v>
      </c>
      <c r="B612" s="342" t="s">
        <v>8180</v>
      </c>
      <c r="C612" s="343" t="s">
        <v>8352</v>
      </c>
      <c r="D612" s="342">
        <v>8140069</v>
      </c>
      <c r="E612" s="343" t="s">
        <v>1966</v>
      </c>
      <c r="F612" s="342" t="s">
        <v>9731</v>
      </c>
      <c r="G612" s="342" t="s">
        <v>8196</v>
      </c>
      <c r="H612" s="342"/>
      <c r="I612" s="342"/>
      <c r="J612" s="342">
        <v>1</v>
      </c>
      <c r="K612" s="349" t="s">
        <v>9732</v>
      </c>
      <c r="L612" s="345" t="s">
        <v>9733</v>
      </c>
      <c r="M612" s="346">
        <v>37681</v>
      </c>
      <c r="N612" s="351">
        <v>45810.682630115742</v>
      </c>
      <c r="O612" s="351"/>
      <c r="P612" s="342">
        <v>1038</v>
      </c>
      <c r="Q612" s="342"/>
      <c r="R612" s="342"/>
      <c r="S612" s="342">
        <v>38</v>
      </c>
      <c r="T612" s="342"/>
      <c r="U612" s="342" t="s">
        <v>26</v>
      </c>
      <c r="V612" s="342" t="s">
        <v>35</v>
      </c>
      <c r="W612" s="347">
        <v>3</v>
      </c>
      <c r="X612" s="342">
        <v>2</v>
      </c>
      <c r="Y612" s="342">
        <v>1</v>
      </c>
      <c r="Z612" s="342"/>
      <c r="AA612" s="342"/>
      <c r="AB612" s="342"/>
      <c r="AC612" s="342"/>
      <c r="AD612" s="342">
        <f t="shared" si="10"/>
        <v>886</v>
      </c>
      <c r="AE612" s="342" t="s">
        <v>8184</v>
      </c>
      <c r="AF612" s="342">
        <v>0</v>
      </c>
      <c r="AG612" s="342" t="s">
        <v>8184</v>
      </c>
      <c r="AH612" s="342">
        <v>0</v>
      </c>
      <c r="AI612" s="342" t="s">
        <v>8149</v>
      </c>
      <c r="AJ612" s="342">
        <v>856</v>
      </c>
      <c r="AK612" s="342" t="s">
        <v>8185</v>
      </c>
      <c r="AL612" s="342">
        <v>30</v>
      </c>
      <c r="AM612" s="342" t="s">
        <v>8186</v>
      </c>
      <c r="AN612" s="342">
        <v>0</v>
      </c>
      <c r="AO612" s="342" t="s">
        <v>8187</v>
      </c>
      <c r="AP612" s="342">
        <v>0</v>
      </c>
      <c r="AQ612" s="347">
        <v>19</v>
      </c>
      <c r="AR612" s="342">
        <v>39</v>
      </c>
      <c r="AS612" s="350"/>
    </row>
    <row r="613" spans="1:45" ht="13.5" hidden="1" customHeight="1">
      <c r="A613" s="304">
        <v>608</v>
      </c>
      <c r="B613" s="342" t="s">
        <v>8180</v>
      </c>
      <c r="C613" s="343" t="s">
        <v>8352</v>
      </c>
      <c r="D613" s="342">
        <v>8140160</v>
      </c>
      <c r="E613" s="343" t="s">
        <v>1968</v>
      </c>
      <c r="F613" s="342" t="s">
        <v>9734</v>
      </c>
      <c r="G613" s="342" t="s">
        <v>8196</v>
      </c>
      <c r="H613" s="342"/>
      <c r="I613" s="342"/>
      <c r="J613" s="342">
        <v>1</v>
      </c>
      <c r="K613" s="349" t="s">
        <v>9735</v>
      </c>
      <c r="L613" s="345" t="s">
        <v>9736</v>
      </c>
      <c r="M613" s="346">
        <v>35310</v>
      </c>
      <c r="N613" s="351">
        <v>45819.697695150462</v>
      </c>
      <c r="O613" s="351"/>
      <c r="P613" s="342">
        <v>528</v>
      </c>
      <c r="Q613" s="342"/>
      <c r="R613" s="342"/>
      <c r="S613" s="342">
        <v>28</v>
      </c>
      <c r="T613" s="342"/>
      <c r="U613" s="342" t="s">
        <v>26</v>
      </c>
      <c r="V613" s="342" t="s">
        <v>35</v>
      </c>
      <c r="W613" s="347">
        <v>3</v>
      </c>
      <c r="X613" s="342">
        <v>2</v>
      </c>
      <c r="Y613" s="342">
        <v>1</v>
      </c>
      <c r="Z613" s="342"/>
      <c r="AA613" s="342"/>
      <c r="AB613" s="342"/>
      <c r="AC613" s="342"/>
      <c r="AD613" s="342">
        <f t="shared" si="10"/>
        <v>390</v>
      </c>
      <c r="AE613" s="342" t="s">
        <v>8184</v>
      </c>
      <c r="AF613" s="342">
        <v>0</v>
      </c>
      <c r="AG613" s="342" t="s">
        <v>8184</v>
      </c>
      <c r="AH613" s="342">
        <v>0</v>
      </c>
      <c r="AI613" s="342" t="s">
        <v>8149</v>
      </c>
      <c r="AJ613" s="342">
        <v>390</v>
      </c>
      <c r="AK613" s="342" t="s">
        <v>8185</v>
      </c>
      <c r="AL613" s="342">
        <v>0</v>
      </c>
      <c r="AM613" s="342" t="s">
        <v>8186</v>
      </c>
      <c r="AN613" s="342">
        <v>0</v>
      </c>
      <c r="AO613" s="342" t="s">
        <v>8187</v>
      </c>
      <c r="AP613" s="342">
        <v>0</v>
      </c>
      <c r="AQ613" s="347">
        <v>29</v>
      </c>
      <c r="AR613" s="342">
        <v>14</v>
      </c>
      <c r="AS613" s="353"/>
    </row>
    <row r="614" spans="1:45" ht="13.5" hidden="1" customHeight="1">
      <c r="A614" s="304">
        <v>609</v>
      </c>
      <c r="B614" s="342" t="s">
        <v>8180</v>
      </c>
      <c r="C614" s="343" t="s">
        <v>8352</v>
      </c>
      <c r="D614" s="342">
        <v>8151022</v>
      </c>
      <c r="E614" s="343" t="s">
        <v>1970</v>
      </c>
      <c r="F614" s="342" t="s">
        <v>9737</v>
      </c>
      <c r="G614" s="342" t="s">
        <v>8196</v>
      </c>
      <c r="H614" s="342"/>
      <c r="I614" s="342"/>
      <c r="J614" s="342">
        <v>1</v>
      </c>
      <c r="K614" s="349" t="s">
        <v>9738</v>
      </c>
      <c r="L614" s="345" t="s">
        <v>9739</v>
      </c>
      <c r="M614" s="346">
        <v>25678</v>
      </c>
      <c r="N614" s="351">
        <v>45812.419095451391</v>
      </c>
      <c r="O614" s="351"/>
      <c r="P614" s="342">
        <v>593</v>
      </c>
      <c r="Q614" s="342"/>
      <c r="R614" s="342"/>
      <c r="S614" s="342">
        <v>30</v>
      </c>
      <c r="T614" s="342"/>
      <c r="U614" s="342" t="s">
        <v>26</v>
      </c>
      <c r="V614" s="342" t="s">
        <v>35</v>
      </c>
      <c r="W614" s="347">
        <v>3</v>
      </c>
      <c r="X614" s="342">
        <v>2</v>
      </c>
      <c r="Y614" s="342">
        <v>1</v>
      </c>
      <c r="Z614" s="342"/>
      <c r="AA614" s="342"/>
      <c r="AB614" s="342"/>
      <c r="AC614" s="342"/>
      <c r="AD614" s="342">
        <f t="shared" si="10"/>
        <v>348</v>
      </c>
      <c r="AE614" s="342" t="s">
        <v>8184</v>
      </c>
      <c r="AF614" s="342">
        <v>0</v>
      </c>
      <c r="AG614" s="342" t="s">
        <v>8184</v>
      </c>
      <c r="AH614" s="342">
        <v>0</v>
      </c>
      <c r="AI614" s="342" t="s">
        <v>8149</v>
      </c>
      <c r="AJ614" s="342">
        <v>348</v>
      </c>
      <c r="AK614" s="342" t="s">
        <v>8185</v>
      </c>
      <c r="AL614" s="342">
        <v>0</v>
      </c>
      <c r="AM614" s="342" t="s">
        <v>8186</v>
      </c>
      <c r="AN614" s="342">
        <v>0</v>
      </c>
      <c r="AO614" s="342" t="s">
        <v>8187</v>
      </c>
      <c r="AP614" s="342">
        <v>0</v>
      </c>
      <c r="AQ614" s="347">
        <v>7</v>
      </c>
      <c r="AR614" s="342">
        <v>6</v>
      </c>
      <c r="AS614" s="353"/>
    </row>
    <row r="615" spans="1:45" ht="13.5" hidden="1" customHeight="1">
      <c r="A615" s="304">
        <v>610</v>
      </c>
      <c r="B615" s="342" t="s">
        <v>8180</v>
      </c>
      <c r="C615" s="343" t="s">
        <v>8352</v>
      </c>
      <c r="D615" s="342">
        <v>8140246</v>
      </c>
      <c r="E615" s="343" t="s">
        <v>1972</v>
      </c>
      <c r="F615" s="342" t="s">
        <v>9740</v>
      </c>
      <c r="G615" s="342" t="s">
        <v>8196</v>
      </c>
      <c r="H615" s="342"/>
      <c r="I615" s="342"/>
      <c r="J615" s="342">
        <v>1</v>
      </c>
      <c r="K615" s="349" t="s">
        <v>9741</v>
      </c>
      <c r="L615" s="345" t="s">
        <v>9742</v>
      </c>
      <c r="M615" s="346">
        <v>35490</v>
      </c>
      <c r="N615" s="351">
        <v>45813.478510636574</v>
      </c>
      <c r="O615" s="351"/>
      <c r="P615" s="342">
        <v>559</v>
      </c>
      <c r="Q615" s="342"/>
      <c r="R615" s="342"/>
      <c r="S615" s="342">
        <v>26</v>
      </c>
      <c r="T615" s="342"/>
      <c r="U615" s="342" t="s">
        <v>26</v>
      </c>
      <c r="V615" s="342" t="s">
        <v>35</v>
      </c>
      <c r="W615" s="347">
        <v>3</v>
      </c>
      <c r="X615" s="342">
        <v>2</v>
      </c>
      <c r="Y615" s="342">
        <v>1</v>
      </c>
      <c r="Z615" s="342"/>
      <c r="AA615" s="342"/>
      <c r="AB615" s="342"/>
      <c r="AC615" s="342"/>
      <c r="AD615" s="342">
        <f t="shared" si="10"/>
        <v>347</v>
      </c>
      <c r="AE615" s="342" t="s">
        <v>8184</v>
      </c>
      <c r="AF615" s="342">
        <v>1</v>
      </c>
      <c r="AG615" s="342" t="s">
        <v>8184</v>
      </c>
      <c r="AH615" s="342">
        <v>0</v>
      </c>
      <c r="AI615" s="342" t="s">
        <v>8149</v>
      </c>
      <c r="AJ615" s="342">
        <v>347</v>
      </c>
      <c r="AK615" s="342" t="s">
        <v>8185</v>
      </c>
      <c r="AL615" s="342">
        <v>0</v>
      </c>
      <c r="AM615" s="342" t="s">
        <v>8186</v>
      </c>
      <c r="AN615" s="342">
        <v>0</v>
      </c>
      <c r="AO615" s="342" t="s">
        <v>8187</v>
      </c>
      <c r="AP615" s="342">
        <v>0</v>
      </c>
      <c r="AQ615" s="347">
        <v>2</v>
      </c>
      <c r="AR615" s="342">
        <v>49</v>
      </c>
      <c r="AS615" s="353"/>
    </row>
    <row r="616" spans="1:45" ht="13.5" hidden="1" customHeight="1">
      <c r="A616" s="304">
        <v>611</v>
      </c>
      <c r="B616" s="342" t="s">
        <v>8180</v>
      </c>
      <c r="C616" s="343" t="s">
        <v>8352</v>
      </c>
      <c r="D616" s="342">
        <v>8151031</v>
      </c>
      <c r="E616" s="343" t="s">
        <v>1974</v>
      </c>
      <c r="F616" s="342"/>
      <c r="G616" s="342"/>
      <c r="H616" s="342"/>
      <c r="I616" s="342"/>
      <c r="J616" s="342">
        <v>1</v>
      </c>
      <c r="K616" s="349" t="s">
        <v>9743</v>
      </c>
      <c r="L616" s="345" t="s">
        <v>9744</v>
      </c>
      <c r="M616" s="346">
        <v>36770</v>
      </c>
      <c r="N616" s="342"/>
      <c r="O616" s="342"/>
      <c r="P616" s="342">
        <v>155</v>
      </c>
      <c r="Q616" s="342"/>
      <c r="R616" s="342"/>
      <c r="S616" s="342">
        <v>11</v>
      </c>
      <c r="T616" s="342"/>
      <c r="U616" s="342" t="s">
        <v>26</v>
      </c>
      <c r="V616" s="357" t="s">
        <v>8316</v>
      </c>
      <c r="W616" s="347">
        <v>2</v>
      </c>
      <c r="X616" s="342">
        <v>2</v>
      </c>
      <c r="Y616" s="342">
        <v>1</v>
      </c>
      <c r="Z616" s="342"/>
      <c r="AA616" s="342"/>
      <c r="AB616" s="342"/>
      <c r="AC616" s="342"/>
      <c r="AD616" s="342">
        <f t="shared" si="10"/>
        <v>127</v>
      </c>
      <c r="AE616" s="342" t="s">
        <v>8184</v>
      </c>
      <c r="AF616" s="342">
        <v>0</v>
      </c>
      <c r="AG616" s="342" t="s">
        <v>8184</v>
      </c>
      <c r="AH616" s="342">
        <v>0</v>
      </c>
      <c r="AI616" s="342" t="s">
        <v>8149</v>
      </c>
      <c r="AJ616" s="342">
        <v>127</v>
      </c>
      <c r="AK616" s="342" t="s">
        <v>8185</v>
      </c>
      <c r="AL616" s="342">
        <v>0</v>
      </c>
      <c r="AM616" s="342" t="s">
        <v>8186</v>
      </c>
      <c r="AN616" s="342">
        <v>0</v>
      </c>
      <c r="AO616" s="342" t="s">
        <v>8187</v>
      </c>
      <c r="AP616" s="342">
        <v>0</v>
      </c>
      <c r="AQ616" s="347">
        <v>44</v>
      </c>
      <c r="AR616" s="342">
        <v>15</v>
      </c>
      <c r="AS616" s="353"/>
    </row>
    <row r="617" spans="1:45" ht="13.5" hidden="1" customHeight="1">
      <c r="A617" s="304">
        <v>612</v>
      </c>
      <c r="B617" s="342" t="s">
        <v>8180</v>
      </c>
      <c r="C617" s="343" t="s">
        <v>8352</v>
      </c>
      <c r="D617" s="342">
        <v>8151095</v>
      </c>
      <c r="E617" s="343" t="s">
        <v>1976</v>
      </c>
      <c r="F617" s="342" t="s">
        <v>9745</v>
      </c>
      <c r="G617" s="342" t="s">
        <v>8196</v>
      </c>
      <c r="H617" s="342"/>
      <c r="I617" s="342"/>
      <c r="J617" s="342">
        <v>1</v>
      </c>
      <c r="K617" s="349" t="s">
        <v>9746</v>
      </c>
      <c r="L617" s="355" t="s">
        <v>9747</v>
      </c>
      <c r="M617" s="346">
        <v>38127</v>
      </c>
      <c r="N617" s="351">
        <v>45817.560768090276</v>
      </c>
      <c r="O617" s="351"/>
      <c r="P617" s="342">
        <v>1385</v>
      </c>
      <c r="Q617" s="342"/>
      <c r="R617" s="342"/>
      <c r="S617" s="342">
        <v>44</v>
      </c>
      <c r="T617" s="342"/>
      <c r="U617" s="357" t="s">
        <v>9635</v>
      </c>
      <c r="V617" s="357" t="s">
        <v>35</v>
      </c>
      <c r="W617" s="347">
        <v>3</v>
      </c>
      <c r="X617" s="342">
        <v>2</v>
      </c>
      <c r="Y617" s="342">
        <v>1</v>
      </c>
      <c r="Z617" s="342"/>
      <c r="AA617" s="342"/>
      <c r="AB617" s="342"/>
      <c r="AC617" s="342"/>
      <c r="AD617" s="342">
        <f t="shared" si="10"/>
        <v>684</v>
      </c>
      <c r="AE617" s="342" t="s">
        <v>8184</v>
      </c>
      <c r="AF617" s="342">
        <v>0</v>
      </c>
      <c r="AG617" s="342" t="s">
        <v>8184</v>
      </c>
      <c r="AH617" s="342">
        <v>0</v>
      </c>
      <c r="AI617" s="342" t="s">
        <v>8149</v>
      </c>
      <c r="AJ617" s="342">
        <v>684</v>
      </c>
      <c r="AK617" s="342" t="s">
        <v>8185</v>
      </c>
      <c r="AL617" s="342">
        <v>0</v>
      </c>
      <c r="AM617" s="342" t="s">
        <v>8186</v>
      </c>
      <c r="AN617" s="342">
        <v>0</v>
      </c>
      <c r="AO617" s="342" t="s">
        <v>8187</v>
      </c>
      <c r="AP617" s="342">
        <v>0</v>
      </c>
      <c r="AQ617" s="347">
        <v>44</v>
      </c>
      <c r="AR617" s="342">
        <v>20</v>
      </c>
      <c r="AS617" s="350"/>
    </row>
    <row r="618" spans="1:45" ht="13.5" hidden="1" customHeight="1">
      <c r="A618" s="304">
        <v>613</v>
      </c>
      <c r="B618" s="342" t="s">
        <v>8180</v>
      </c>
      <c r="C618" s="343" t="s">
        <v>8352</v>
      </c>
      <c r="D618" s="342">
        <v>8151035</v>
      </c>
      <c r="E618" s="343" t="s">
        <v>1978</v>
      </c>
      <c r="F618" s="342"/>
      <c r="G618" s="342"/>
      <c r="H618" s="342"/>
      <c r="I618" s="342"/>
      <c r="J618" s="342">
        <v>1</v>
      </c>
      <c r="K618" s="349" t="s">
        <v>9748</v>
      </c>
      <c r="L618" s="345" t="s">
        <v>9749</v>
      </c>
      <c r="M618" s="346">
        <v>35855</v>
      </c>
      <c r="N618" s="342"/>
      <c r="O618" s="342"/>
      <c r="P618" s="342">
        <v>1135</v>
      </c>
      <c r="Q618" s="342"/>
      <c r="R618" s="342"/>
      <c r="S618" s="342">
        <v>38</v>
      </c>
      <c r="T618" s="342"/>
      <c r="U618" s="357" t="s">
        <v>8203</v>
      </c>
      <c r="V618" s="342" t="s">
        <v>35</v>
      </c>
      <c r="W618" s="347">
        <v>3</v>
      </c>
      <c r="X618" s="342">
        <v>2</v>
      </c>
      <c r="Y618" s="342">
        <v>1</v>
      </c>
      <c r="Z618" s="342"/>
      <c r="AA618" s="342"/>
      <c r="AB618" s="342"/>
      <c r="AC618" s="342"/>
      <c r="AD618" s="342">
        <f t="shared" si="10"/>
        <v>585</v>
      </c>
      <c r="AE618" s="342" t="s">
        <v>8184</v>
      </c>
      <c r="AF618" s="342">
        <v>0</v>
      </c>
      <c r="AG618" s="342" t="s">
        <v>8184</v>
      </c>
      <c r="AH618" s="342">
        <v>0</v>
      </c>
      <c r="AI618" s="342" t="s">
        <v>8149</v>
      </c>
      <c r="AJ618" s="342">
        <v>585</v>
      </c>
      <c r="AK618" s="342" t="s">
        <v>8185</v>
      </c>
      <c r="AL618" s="342">
        <v>0</v>
      </c>
      <c r="AM618" s="342" t="s">
        <v>8186</v>
      </c>
      <c r="AN618" s="342">
        <v>0</v>
      </c>
      <c r="AO618" s="342" t="s">
        <v>8187</v>
      </c>
      <c r="AP618" s="342">
        <v>0</v>
      </c>
      <c r="AQ618" s="347">
        <v>17</v>
      </c>
      <c r="AR618" s="342">
        <v>13</v>
      </c>
      <c r="AS618" s="353"/>
    </row>
    <row r="619" spans="1:45" ht="13.5" hidden="1" customHeight="1">
      <c r="A619" s="304">
        <v>614</v>
      </c>
      <c r="B619" s="342" t="s">
        <v>8180</v>
      </c>
      <c r="C619" s="343" t="s">
        <v>8352</v>
      </c>
      <c r="D619" s="342">
        <v>8151105</v>
      </c>
      <c r="E619" s="343" t="s">
        <v>1980</v>
      </c>
      <c r="F619" s="342" t="s">
        <v>9750</v>
      </c>
      <c r="G619" s="342" t="s">
        <v>8196</v>
      </c>
      <c r="H619" s="342"/>
      <c r="I619" s="342"/>
      <c r="J619" s="342">
        <v>1</v>
      </c>
      <c r="K619" s="349" t="s">
        <v>9751</v>
      </c>
      <c r="L619" s="345" t="s">
        <v>9752</v>
      </c>
      <c r="M619" s="346">
        <v>35125</v>
      </c>
      <c r="N619" s="351">
        <v>45810.633550972227</v>
      </c>
      <c r="O619" s="351"/>
      <c r="P619" s="342">
        <v>454</v>
      </c>
      <c r="Q619" s="342"/>
      <c r="R619" s="342"/>
      <c r="S619" s="342">
        <v>22</v>
      </c>
      <c r="T619" s="342"/>
      <c r="U619" s="342" t="s">
        <v>26</v>
      </c>
      <c r="V619" s="342" t="s">
        <v>35</v>
      </c>
      <c r="W619" s="347">
        <v>3</v>
      </c>
      <c r="X619" s="342">
        <v>2</v>
      </c>
      <c r="Y619" s="342">
        <v>1</v>
      </c>
      <c r="Z619" s="342"/>
      <c r="AA619" s="342"/>
      <c r="AB619" s="342"/>
      <c r="AC619" s="342"/>
      <c r="AD619" s="342">
        <f t="shared" si="10"/>
        <v>261</v>
      </c>
      <c r="AE619" s="342" t="s">
        <v>8184</v>
      </c>
      <c r="AF619" s="342">
        <v>0</v>
      </c>
      <c r="AG619" s="342" t="s">
        <v>8184</v>
      </c>
      <c r="AH619" s="342">
        <v>0</v>
      </c>
      <c r="AI619" s="342" t="s">
        <v>8149</v>
      </c>
      <c r="AJ619" s="342">
        <v>261</v>
      </c>
      <c r="AK619" s="342" t="s">
        <v>8185</v>
      </c>
      <c r="AL619" s="342">
        <v>0</v>
      </c>
      <c r="AM619" s="342" t="s">
        <v>8186</v>
      </c>
      <c r="AN619" s="342">
        <v>0</v>
      </c>
      <c r="AO619" s="342" t="s">
        <v>8187</v>
      </c>
      <c r="AP619" s="342">
        <v>0</v>
      </c>
      <c r="AQ619" s="347">
        <v>40</v>
      </c>
      <c r="AR619" s="342">
        <v>20</v>
      </c>
      <c r="AS619" s="350"/>
    </row>
    <row r="620" spans="1:45" ht="13.5" hidden="1" customHeight="1">
      <c r="A620" s="304">
        <v>615</v>
      </c>
      <c r="B620" s="342" t="s">
        <v>8180</v>
      </c>
      <c r="C620" s="343" t="s">
        <v>8352</v>
      </c>
      <c r="D620" s="342">
        <v>8151093</v>
      </c>
      <c r="E620" s="343" t="s">
        <v>1982</v>
      </c>
      <c r="F620" s="342" t="s">
        <v>9753</v>
      </c>
      <c r="G620" s="342" t="s">
        <v>8196</v>
      </c>
      <c r="H620" s="342"/>
      <c r="I620" s="342"/>
      <c r="J620" s="342">
        <v>1</v>
      </c>
      <c r="K620" s="349" t="s">
        <v>9754</v>
      </c>
      <c r="L620" s="345" t="s">
        <v>9755</v>
      </c>
      <c r="M620" s="346">
        <v>39326</v>
      </c>
      <c r="N620" s="351">
        <v>45817.578749502311</v>
      </c>
      <c r="O620" s="351"/>
      <c r="P620" s="342">
        <v>446</v>
      </c>
      <c r="Q620" s="342"/>
      <c r="R620" s="342"/>
      <c r="S620" s="342">
        <v>21</v>
      </c>
      <c r="T620" s="342"/>
      <c r="U620" s="342" t="s">
        <v>26</v>
      </c>
      <c r="V620" s="342" t="s">
        <v>35</v>
      </c>
      <c r="W620" s="347">
        <v>3</v>
      </c>
      <c r="X620" s="342">
        <v>2</v>
      </c>
      <c r="Y620" s="342">
        <v>1</v>
      </c>
      <c r="Z620" s="342"/>
      <c r="AA620" s="342"/>
      <c r="AB620" s="342"/>
      <c r="AC620" s="342"/>
      <c r="AD620" s="342">
        <f t="shared" si="10"/>
        <v>205</v>
      </c>
      <c r="AE620" s="342" t="s">
        <v>8184</v>
      </c>
      <c r="AF620" s="342">
        <v>0</v>
      </c>
      <c r="AG620" s="342" t="s">
        <v>8184</v>
      </c>
      <c r="AH620" s="342">
        <v>0</v>
      </c>
      <c r="AI620" s="342" t="s">
        <v>8149</v>
      </c>
      <c r="AJ620" s="342">
        <v>205</v>
      </c>
      <c r="AK620" s="342" t="s">
        <v>8185</v>
      </c>
      <c r="AL620" s="342">
        <v>0</v>
      </c>
      <c r="AM620" s="342" t="s">
        <v>8186</v>
      </c>
      <c r="AN620" s="342">
        <v>0</v>
      </c>
      <c r="AO620" s="342" t="s">
        <v>8187</v>
      </c>
      <c r="AP620" s="342">
        <v>0</v>
      </c>
      <c r="AQ620" s="347">
        <v>27</v>
      </c>
      <c r="AR620" s="342">
        <v>24</v>
      </c>
      <c r="AS620" s="353"/>
    </row>
    <row r="621" spans="1:45" ht="13.5" hidden="1" customHeight="1">
      <c r="A621" s="304">
        <v>616</v>
      </c>
      <c r="B621" s="342" t="s">
        <v>8180</v>
      </c>
      <c r="C621" s="343" t="s">
        <v>8352</v>
      </c>
      <c r="D621" s="342">
        <v>8151103</v>
      </c>
      <c r="E621" s="343" t="s">
        <v>1984</v>
      </c>
      <c r="F621" s="342" t="s">
        <v>9756</v>
      </c>
      <c r="G621" s="342" t="s">
        <v>8196</v>
      </c>
      <c r="H621" s="342"/>
      <c r="I621" s="342"/>
      <c r="J621" s="342">
        <v>1</v>
      </c>
      <c r="K621" s="349" t="s">
        <v>9757</v>
      </c>
      <c r="L621" s="345" t="s">
        <v>9758</v>
      </c>
      <c r="M621" s="346">
        <v>42795</v>
      </c>
      <c r="N621" s="351">
        <v>45812.556167604169</v>
      </c>
      <c r="O621" s="351"/>
      <c r="P621" s="342">
        <v>2081</v>
      </c>
      <c r="Q621" s="342"/>
      <c r="R621" s="342"/>
      <c r="S621" s="342">
        <v>76</v>
      </c>
      <c r="T621" s="342"/>
      <c r="U621" s="357" t="s">
        <v>8198</v>
      </c>
      <c r="V621" s="357" t="s">
        <v>8319</v>
      </c>
      <c r="W621" s="347">
        <v>3</v>
      </c>
      <c r="X621" s="342">
        <v>2</v>
      </c>
      <c r="Y621" s="342">
        <v>1</v>
      </c>
      <c r="Z621" s="342"/>
      <c r="AA621" s="342"/>
      <c r="AB621" s="342"/>
      <c r="AC621" s="342"/>
      <c r="AD621" s="342">
        <f t="shared" si="10"/>
        <v>2832</v>
      </c>
      <c r="AE621" s="342" t="s">
        <v>8184</v>
      </c>
      <c r="AF621" s="342">
        <v>2</v>
      </c>
      <c r="AG621" s="342" t="s">
        <v>8184</v>
      </c>
      <c r="AH621" s="342">
        <v>2</v>
      </c>
      <c r="AI621" s="342" t="s">
        <v>8149</v>
      </c>
      <c r="AJ621" s="342">
        <v>2830</v>
      </c>
      <c r="AK621" s="342" t="s">
        <v>8185</v>
      </c>
      <c r="AL621" s="342">
        <v>0</v>
      </c>
      <c r="AM621" s="342" t="s">
        <v>8186</v>
      </c>
      <c r="AN621" s="342">
        <v>0</v>
      </c>
      <c r="AO621" s="342" t="s">
        <v>8187</v>
      </c>
      <c r="AP621" s="342">
        <v>0</v>
      </c>
      <c r="AQ621" s="347">
        <v>22</v>
      </c>
      <c r="AR621" s="342">
        <v>24</v>
      </c>
      <c r="AS621" s="353"/>
    </row>
    <row r="622" spans="1:45" ht="13.5" hidden="1" customHeight="1">
      <c r="A622" s="304">
        <v>617</v>
      </c>
      <c r="B622" s="342" t="s">
        <v>8180</v>
      </c>
      <c r="C622" s="343" t="s">
        <v>8352</v>
      </c>
      <c r="D622" s="342">
        <v>8151088</v>
      </c>
      <c r="E622" s="343" t="s">
        <v>1986</v>
      </c>
      <c r="F622" s="342" t="s">
        <v>9759</v>
      </c>
      <c r="G622" s="342" t="s">
        <v>8196</v>
      </c>
      <c r="H622" s="342"/>
      <c r="I622" s="342"/>
      <c r="J622" s="342">
        <v>1</v>
      </c>
      <c r="K622" s="349" t="s">
        <v>9760</v>
      </c>
      <c r="L622" s="355" t="s">
        <v>9761</v>
      </c>
      <c r="M622" s="346">
        <v>39508</v>
      </c>
      <c r="N622" s="351">
        <v>45813.837127974533</v>
      </c>
      <c r="O622" s="351"/>
      <c r="P622" s="342">
        <v>1037</v>
      </c>
      <c r="Q622" s="342"/>
      <c r="R622" s="342"/>
      <c r="S622" s="342">
        <v>36</v>
      </c>
      <c r="T622" s="342"/>
      <c r="U622" s="357" t="s">
        <v>8203</v>
      </c>
      <c r="V622" s="342" t="s">
        <v>35</v>
      </c>
      <c r="W622" s="347">
        <v>3</v>
      </c>
      <c r="X622" s="342">
        <v>2</v>
      </c>
      <c r="Y622" s="342">
        <v>1</v>
      </c>
      <c r="Z622" s="342"/>
      <c r="AA622" s="342"/>
      <c r="AB622" s="342"/>
      <c r="AC622" s="342"/>
      <c r="AD622" s="342">
        <f t="shared" si="10"/>
        <v>990</v>
      </c>
      <c r="AE622" s="342" t="s">
        <v>8184</v>
      </c>
      <c r="AF622" s="342">
        <v>0</v>
      </c>
      <c r="AG622" s="342" t="s">
        <v>8184</v>
      </c>
      <c r="AH622" s="342">
        <v>0</v>
      </c>
      <c r="AI622" s="342" t="s">
        <v>8149</v>
      </c>
      <c r="AJ622" s="342">
        <v>15</v>
      </c>
      <c r="AK622" s="342" t="s">
        <v>8185</v>
      </c>
      <c r="AL622" s="342">
        <v>0</v>
      </c>
      <c r="AM622" s="342" t="s">
        <v>8186</v>
      </c>
      <c r="AN622" s="342">
        <v>0</v>
      </c>
      <c r="AO622" s="342" t="s">
        <v>8187</v>
      </c>
      <c r="AP622" s="342">
        <v>975</v>
      </c>
      <c r="AQ622" s="347">
        <v>32</v>
      </c>
      <c r="AR622" s="342">
        <v>16</v>
      </c>
      <c r="AS622" s="353"/>
    </row>
    <row r="623" spans="1:45" ht="13.5" hidden="1" customHeight="1">
      <c r="A623" s="304">
        <v>618</v>
      </c>
      <c r="B623" s="342" t="s">
        <v>8180</v>
      </c>
      <c r="C623" s="343" t="s">
        <v>8352</v>
      </c>
      <c r="D623" s="342">
        <v>8140214</v>
      </c>
      <c r="E623" s="343" t="s">
        <v>1988</v>
      </c>
      <c r="F623" s="342"/>
      <c r="G623" s="342"/>
      <c r="H623" s="342"/>
      <c r="I623" s="342"/>
      <c r="J623" s="342">
        <v>1</v>
      </c>
      <c r="K623" s="349" t="s">
        <v>9762</v>
      </c>
      <c r="L623" s="345" t="s">
        <v>9763</v>
      </c>
      <c r="M623" s="346">
        <v>12510</v>
      </c>
      <c r="N623" s="342"/>
      <c r="O623" s="342"/>
      <c r="P623" s="342">
        <v>43</v>
      </c>
      <c r="Q623" s="342"/>
      <c r="R623" s="342"/>
      <c r="S623" s="342">
        <v>6</v>
      </c>
      <c r="T623" s="342"/>
      <c r="U623" s="357" t="s">
        <v>8198</v>
      </c>
      <c r="V623" s="357" t="s">
        <v>8316</v>
      </c>
      <c r="W623" s="347">
        <v>2</v>
      </c>
      <c r="X623" s="342">
        <v>2</v>
      </c>
      <c r="Y623" s="342">
        <v>1</v>
      </c>
      <c r="Z623" s="342"/>
      <c r="AA623" s="342"/>
      <c r="AB623" s="342"/>
      <c r="AC623" s="342"/>
      <c r="AD623" s="342">
        <f t="shared" si="10"/>
        <v>80</v>
      </c>
      <c r="AE623" s="342" t="s">
        <v>8184</v>
      </c>
      <c r="AF623" s="342">
        <v>0</v>
      </c>
      <c r="AG623" s="342" t="s">
        <v>8184</v>
      </c>
      <c r="AH623" s="342">
        <v>0</v>
      </c>
      <c r="AI623" s="342" t="s">
        <v>8149</v>
      </c>
      <c r="AJ623" s="342">
        <v>40</v>
      </c>
      <c r="AK623" s="342" t="s">
        <v>8185</v>
      </c>
      <c r="AL623" s="342">
        <v>0</v>
      </c>
      <c r="AM623" s="342" t="s">
        <v>8186</v>
      </c>
      <c r="AN623" s="342">
        <v>0</v>
      </c>
      <c r="AO623" s="342" t="s">
        <v>8187</v>
      </c>
      <c r="AP623" s="342">
        <v>40</v>
      </c>
      <c r="AQ623" s="347">
        <v>15</v>
      </c>
      <c r="AR623" s="342">
        <v>45</v>
      </c>
      <c r="AS623" s="353"/>
    </row>
    <row r="624" spans="1:45" ht="13.5" hidden="1" customHeight="1">
      <c r="A624" s="304">
        <v>619</v>
      </c>
      <c r="B624" s="342" t="s">
        <v>8180</v>
      </c>
      <c r="C624" s="343" t="s">
        <v>8352</v>
      </c>
      <c r="D624" s="342">
        <v>8151158</v>
      </c>
      <c r="E624" s="343" t="s">
        <v>1990</v>
      </c>
      <c r="F624" s="342" t="s">
        <v>9764</v>
      </c>
      <c r="G624" s="342" t="s">
        <v>8196</v>
      </c>
      <c r="H624" s="342"/>
      <c r="I624" s="342"/>
      <c r="J624" s="342">
        <v>1</v>
      </c>
      <c r="K624" s="349" t="s">
        <v>9765</v>
      </c>
      <c r="L624" s="355" t="s">
        <v>9766</v>
      </c>
      <c r="M624" s="346">
        <v>19122</v>
      </c>
      <c r="N624" s="351">
        <v>45813.517816331019</v>
      </c>
      <c r="O624" s="351"/>
      <c r="P624" s="342">
        <v>959</v>
      </c>
      <c r="Q624" s="342"/>
      <c r="R624" s="342"/>
      <c r="S624" s="342">
        <v>35</v>
      </c>
      <c r="T624" s="342"/>
      <c r="U624" s="357" t="s">
        <v>8203</v>
      </c>
      <c r="V624" s="357" t="s">
        <v>35</v>
      </c>
      <c r="W624" s="347">
        <v>3</v>
      </c>
      <c r="X624" s="342">
        <v>2</v>
      </c>
      <c r="Y624" s="342">
        <v>1</v>
      </c>
      <c r="Z624" s="342"/>
      <c r="AA624" s="342"/>
      <c r="AB624" s="342"/>
      <c r="AC624" s="342"/>
      <c r="AD624" s="342">
        <f t="shared" si="10"/>
        <v>990</v>
      </c>
      <c r="AE624" s="342" t="s">
        <v>8184</v>
      </c>
      <c r="AF624" s="342">
        <v>0</v>
      </c>
      <c r="AG624" s="342" t="s">
        <v>8184</v>
      </c>
      <c r="AH624" s="342">
        <v>0</v>
      </c>
      <c r="AI624" s="342" t="s">
        <v>8149</v>
      </c>
      <c r="AJ624" s="342">
        <v>0</v>
      </c>
      <c r="AK624" s="342" t="s">
        <v>8185</v>
      </c>
      <c r="AL624" s="342">
        <v>0</v>
      </c>
      <c r="AM624" s="342" t="s">
        <v>8186</v>
      </c>
      <c r="AN624" s="342">
        <v>0</v>
      </c>
      <c r="AO624" s="342" t="s">
        <v>8187</v>
      </c>
      <c r="AP624" s="342">
        <v>990</v>
      </c>
      <c r="AQ624" s="347">
        <v>0</v>
      </c>
      <c r="AR624" s="342">
        <v>30</v>
      </c>
      <c r="AS624" s="350"/>
    </row>
    <row r="625" spans="1:45" ht="13.5" hidden="1" customHeight="1">
      <c r="A625" s="304">
        <v>620</v>
      </c>
      <c r="B625" s="342" t="s">
        <v>8180</v>
      </c>
      <c r="C625" s="343" t="s">
        <v>8352</v>
      </c>
      <c r="D625" s="342">
        <v>8151089</v>
      </c>
      <c r="E625" s="343" t="s">
        <v>1992</v>
      </c>
      <c r="F625" s="342"/>
      <c r="G625" s="342"/>
      <c r="H625" s="342"/>
      <c r="I625" s="342"/>
      <c r="J625" s="342">
        <v>1</v>
      </c>
      <c r="K625" s="349" t="s">
        <v>9767</v>
      </c>
      <c r="L625" s="355" t="s">
        <v>9711</v>
      </c>
      <c r="M625" s="346">
        <v>26726</v>
      </c>
      <c r="N625" s="342"/>
      <c r="O625" s="342"/>
      <c r="P625" s="342">
        <v>667</v>
      </c>
      <c r="Q625" s="342"/>
      <c r="R625" s="342"/>
      <c r="S625" s="342">
        <v>29</v>
      </c>
      <c r="T625" s="342"/>
      <c r="U625" s="342" t="s">
        <v>26</v>
      </c>
      <c r="V625" s="342" t="s">
        <v>35</v>
      </c>
      <c r="W625" s="347">
        <v>3</v>
      </c>
      <c r="X625" s="342">
        <v>2</v>
      </c>
      <c r="Y625" s="342">
        <v>1</v>
      </c>
      <c r="Z625" s="342"/>
      <c r="AA625" s="342"/>
      <c r="AB625" s="342"/>
      <c r="AC625" s="342"/>
      <c r="AD625" s="342">
        <f t="shared" si="10"/>
        <v>348</v>
      </c>
      <c r="AE625" s="342" t="s">
        <v>8184</v>
      </c>
      <c r="AF625" s="342">
        <v>0</v>
      </c>
      <c r="AG625" s="342" t="s">
        <v>8184</v>
      </c>
      <c r="AH625" s="342">
        <v>1</v>
      </c>
      <c r="AI625" s="342" t="s">
        <v>8149</v>
      </c>
      <c r="AJ625" s="342">
        <v>213</v>
      </c>
      <c r="AK625" s="342" t="s">
        <v>8185</v>
      </c>
      <c r="AL625" s="342">
        <v>134</v>
      </c>
      <c r="AM625" s="342" t="s">
        <v>8186</v>
      </c>
      <c r="AN625" s="342">
        <v>0</v>
      </c>
      <c r="AO625" s="342" t="s">
        <v>8187</v>
      </c>
      <c r="AP625" s="342">
        <v>0</v>
      </c>
      <c r="AQ625" s="347">
        <v>6</v>
      </c>
      <c r="AR625" s="342">
        <v>9</v>
      </c>
      <c r="AS625" s="353"/>
    </row>
    <row r="626" spans="1:45" ht="13.5" hidden="1" customHeight="1">
      <c r="A626" s="304">
        <v>621</v>
      </c>
      <c r="B626" s="342" t="s">
        <v>8180</v>
      </c>
      <c r="C626" s="343" t="s">
        <v>8352</v>
      </c>
      <c r="D626" s="342">
        <v>8140175</v>
      </c>
      <c r="E626" s="343" t="s">
        <v>1994</v>
      </c>
      <c r="F626" s="342" t="s">
        <v>9768</v>
      </c>
      <c r="G626" s="342" t="s">
        <v>8196</v>
      </c>
      <c r="H626" s="342"/>
      <c r="I626" s="342"/>
      <c r="J626" s="342">
        <v>1</v>
      </c>
      <c r="K626" s="349" t="s">
        <v>9769</v>
      </c>
      <c r="L626" s="345" t="s">
        <v>9770</v>
      </c>
      <c r="M626" s="346">
        <v>17983</v>
      </c>
      <c r="N626" s="351">
        <v>45812.334859178241</v>
      </c>
      <c r="O626" s="351"/>
      <c r="P626" s="342">
        <v>633</v>
      </c>
      <c r="Q626" s="342"/>
      <c r="R626" s="342"/>
      <c r="S626" s="342">
        <v>25</v>
      </c>
      <c r="T626" s="342"/>
      <c r="U626" s="342" t="s">
        <v>26</v>
      </c>
      <c r="V626" s="342" t="s">
        <v>35</v>
      </c>
      <c r="W626" s="347">
        <v>3</v>
      </c>
      <c r="X626" s="342">
        <v>2</v>
      </c>
      <c r="Y626" s="342">
        <v>1</v>
      </c>
      <c r="Z626" s="342"/>
      <c r="AA626" s="342"/>
      <c r="AB626" s="342"/>
      <c r="AC626" s="342"/>
      <c r="AD626" s="342">
        <f t="shared" si="10"/>
        <v>181</v>
      </c>
      <c r="AE626" s="342" t="s">
        <v>8184</v>
      </c>
      <c r="AF626" s="342">
        <v>0</v>
      </c>
      <c r="AG626" s="342" t="s">
        <v>8184</v>
      </c>
      <c r="AH626" s="342">
        <v>0</v>
      </c>
      <c r="AI626" s="342" t="s">
        <v>8149</v>
      </c>
      <c r="AJ626" s="342">
        <v>181</v>
      </c>
      <c r="AK626" s="342" t="s">
        <v>8185</v>
      </c>
      <c r="AL626" s="342">
        <v>0</v>
      </c>
      <c r="AM626" s="342" t="s">
        <v>8186</v>
      </c>
      <c r="AN626" s="342">
        <v>0</v>
      </c>
      <c r="AO626" s="342" t="s">
        <v>8187</v>
      </c>
      <c r="AP626" s="342">
        <v>0</v>
      </c>
      <c r="AQ626" s="347">
        <v>19</v>
      </c>
      <c r="AR626" s="342">
        <v>20</v>
      </c>
      <c r="AS626" s="350"/>
    </row>
    <row r="627" spans="1:45" ht="13.5" hidden="1" customHeight="1">
      <c r="A627" s="304">
        <v>622</v>
      </c>
      <c r="B627" s="342" t="s">
        <v>8180</v>
      </c>
      <c r="C627" s="343" t="s">
        <v>8352</v>
      </c>
      <c r="D627" s="342">
        <v>8151083</v>
      </c>
      <c r="E627" s="343" t="s">
        <v>1996</v>
      </c>
      <c r="F627" s="342"/>
      <c r="G627" s="342"/>
      <c r="H627" s="342"/>
      <c r="I627" s="342"/>
      <c r="J627" s="342">
        <v>1</v>
      </c>
      <c r="K627" s="349" t="s">
        <v>9771</v>
      </c>
      <c r="L627" s="355" t="s">
        <v>9772</v>
      </c>
      <c r="M627" s="346">
        <v>39142</v>
      </c>
      <c r="N627" s="342"/>
      <c r="O627" s="342"/>
      <c r="P627" s="342">
        <v>1293</v>
      </c>
      <c r="Q627" s="342"/>
      <c r="R627" s="342"/>
      <c r="S627" s="342">
        <v>40</v>
      </c>
      <c r="T627" s="342"/>
      <c r="U627" s="342" t="s">
        <v>26</v>
      </c>
      <c r="V627" s="342" t="s">
        <v>35</v>
      </c>
      <c r="W627" s="347">
        <v>3</v>
      </c>
      <c r="X627" s="342">
        <v>2</v>
      </c>
      <c r="Y627" s="342">
        <v>1</v>
      </c>
      <c r="Z627" s="342"/>
      <c r="AA627" s="342"/>
      <c r="AB627" s="342"/>
      <c r="AC627" s="342"/>
      <c r="AD627" s="342">
        <f t="shared" si="10"/>
        <v>1311</v>
      </c>
      <c r="AE627" s="342" t="s">
        <v>8184</v>
      </c>
      <c r="AF627" s="342">
        <v>46</v>
      </c>
      <c r="AG627" s="342" t="s">
        <v>8184</v>
      </c>
      <c r="AH627" s="342">
        <v>0</v>
      </c>
      <c r="AI627" s="342" t="s">
        <v>8149</v>
      </c>
      <c r="AJ627" s="342">
        <v>41</v>
      </c>
      <c r="AK627" s="342" t="s">
        <v>8185</v>
      </c>
      <c r="AL627" s="342">
        <v>8</v>
      </c>
      <c r="AM627" s="342" t="s">
        <v>8186</v>
      </c>
      <c r="AN627" s="342">
        <v>1216</v>
      </c>
      <c r="AO627" s="342" t="s">
        <v>8187</v>
      </c>
      <c r="AP627" s="342">
        <v>46</v>
      </c>
      <c r="AQ627" s="347">
        <v>23</v>
      </c>
      <c r="AR627" s="342">
        <v>6</v>
      </c>
      <c r="AS627" s="353"/>
    </row>
    <row r="628" spans="1:45" ht="13.5" hidden="1" customHeight="1">
      <c r="A628" s="304">
        <v>623</v>
      </c>
      <c r="B628" s="342" t="s">
        <v>8180</v>
      </c>
      <c r="C628" s="343" t="s">
        <v>8352</v>
      </c>
      <c r="D628" s="342">
        <v>8140259</v>
      </c>
      <c r="E628" s="343" t="s">
        <v>1998</v>
      </c>
      <c r="F628" s="342" t="s">
        <v>9773</v>
      </c>
      <c r="G628" s="342" t="s">
        <v>8196</v>
      </c>
      <c r="H628" s="342"/>
      <c r="I628" s="342"/>
      <c r="J628" s="342">
        <v>1</v>
      </c>
      <c r="K628" s="349" t="s">
        <v>9774</v>
      </c>
      <c r="L628" s="345" t="s">
        <v>9775</v>
      </c>
      <c r="M628" s="346">
        <v>37681</v>
      </c>
      <c r="N628" s="351">
        <v>45812.602792256948</v>
      </c>
      <c r="O628" s="351"/>
      <c r="P628" s="342">
        <v>844</v>
      </c>
      <c r="Q628" s="342"/>
      <c r="R628" s="342"/>
      <c r="S628" s="342">
        <v>29</v>
      </c>
      <c r="T628" s="342"/>
      <c r="U628" s="342" t="s">
        <v>26</v>
      </c>
      <c r="V628" s="342" t="s">
        <v>35</v>
      </c>
      <c r="W628" s="347">
        <v>3</v>
      </c>
      <c r="X628" s="342">
        <v>2</v>
      </c>
      <c r="Y628" s="342">
        <v>1</v>
      </c>
      <c r="Z628" s="342"/>
      <c r="AA628" s="342"/>
      <c r="AB628" s="342"/>
      <c r="AC628" s="342"/>
      <c r="AD628" s="342">
        <f t="shared" si="10"/>
        <v>455</v>
      </c>
      <c r="AE628" s="342" t="s">
        <v>8184</v>
      </c>
      <c r="AF628" s="342">
        <v>1</v>
      </c>
      <c r="AG628" s="342" t="s">
        <v>8184</v>
      </c>
      <c r="AH628" s="342">
        <v>0</v>
      </c>
      <c r="AI628" s="342" t="s">
        <v>8149</v>
      </c>
      <c r="AJ628" s="342">
        <v>83</v>
      </c>
      <c r="AK628" s="342" t="s">
        <v>8185</v>
      </c>
      <c r="AL628" s="342">
        <v>75</v>
      </c>
      <c r="AM628" s="342" t="s">
        <v>8186</v>
      </c>
      <c r="AN628" s="342">
        <v>0</v>
      </c>
      <c r="AO628" s="342" t="s">
        <v>8187</v>
      </c>
      <c r="AP628" s="342">
        <v>297</v>
      </c>
      <c r="AQ628" s="347">
        <v>22</v>
      </c>
      <c r="AR628" s="342">
        <v>7</v>
      </c>
      <c r="AS628" s="350"/>
    </row>
    <row r="629" spans="1:45" ht="13.5" hidden="1" customHeight="1">
      <c r="A629" s="304">
        <v>624</v>
      </c>
      <c r="B629" s="342" t="s">
        <v>8180</v>
      </c>
      <c r="C629" s="343" t="s">
        <v>8352</v>
      </c>
      <c r="D629" s="342">
        <v>8140070</v>
      </c>
      <c r="E629" s="343" t="s">
        <v>2000</v>
      </c>
      <c r="F629" s="342" t="s">
        <v>9776</v>
      </c>
      <c r="G629" s="342" t="s">
        <v>8196</v>
      </c>
      <c r="H629" s="342"/>
      <c r="I629" s="342"/>
      <c r="J629" s="342">
        <v>1</v>
      </c>
      <c r="K629" s="349" t="s">
        <v>9777</v>
      </c>
      <c r="L629" s="345" t="s">
        <v>9778</v>
      </c>
      <c r="M629" s="346">
        <v>37681</v>
      </c>
      <c r="N629" s="351">
        <v>45813.395006296298</v>
      </c>
      <c r="O629" s="351"/>
      <c r="P629" s="342">
        <v>942</v>
      </c>
      <c r="Q629" s="342"/>
      <c r="R629" s="342"/>
      <c r="S629" s="342">
        <v>45</v>
      </c>
      <c r="T629" s="342"/>
      <c r="U629" s="342" t="s">
        <v>26</v>
      </c>
      <c r="V629" s="342" t="s">
        <v>35</v>
      </c>
      <c r="W629" s="347">
        <v>3</v>
      </c>
      <c r="X629" s="342">
        <v>2</v>
      </c>
      <c r="Y629" s="342">
        <v>1</v>
      </c>
      <c r="Z629" s="342"/>
      <c r="AA629" s="342"/>
      <c r="AB629" s="342"/>
      <c r="AC629" s="342"/>
      <c r="AD629" s="342">
        <f t="shared" si="10"/>
        <v>371</v>
      </c>
      <c r="AE629" s="342" t="s">
        <v>8184</v>
      </c>
      <c r="AF629" s="342">
        <v>0</v>
      </c>
      <c r="AG629" s="342" t="s">
        <v>8184</v>
      </c>
      <c r="AH629" s="342">
        <v>1</v>
      </c>
      <c r="AI629" s="342" t="s">
        <v>8149</v>
      </c>
      <c r="AJ629" s="342">
        <v>370</v>
      </c>
      <c r="AK629" s="342" t="s">
        <v>8185</v>
      </c>
      <c r="AL629" s="342">
        <v>0</v>
      </c>
      <c r="AM629" s="342" t="s">
        <v>8186</v>
      </c>
      <c r="AN629" s="342">
        <v>0</v>
      </c>
      <c r="AO629" s="342" t="s">
        <v>8187</v>
      </c>
      <c r="AP629" s="342">
        <v>0</v>
      </c>
      <c r="AQ629" s="347">
        <v>3</v>
      </c>
      <c r="AR629" s="342">
        <v>16</v>
      </c>
      <c r="AS629" s="353"/>
    </row>
    <row r="630" spans="1:45" ht="13.5" hidden="1" customHeight="1">
      <c r="A630" s="304">
        <v>625</v>
      </c>
      <c r="B630" s="342" t="s">
        <v>8180</v>
      </c>
      <c r="C630" s="343" t="s">
        <v>8352</v>
      </c>
      <c r="D630" s="342">
        <v>8151023</v>
      </c>
      <c r="E630" s="343" t="s">
        <v>2002</v>
      </c>
      <c r="F630" s="342" t="s">
        <v>9779</v>
      </c>
      <c r="G630" s="342" t="s">
        <v>8196</v>
      </c>
      <c r="H630" s="342"/>
      <c r="I630" s="342"/>
      <c r="J630" s="342">
        <v>1</v>
      </c>
      <c r="K630" s="349" t="s">
        <v>9780</v>
      </c>
      <c r="L630" s="345" t="s">
        <v>9781</v>
      </c>
      <c r="M630" s="346">
        <v>38464</v>
      </c>
      <c r="N630" s="351">
        <v>45812.364507199076</v>
      </c>
      <c r="O630" s="351"/>
      <c r="P630" s="342">
        <v>198</v>
      </c>
      <c r="Q630" s="342"/>
      <c r="R630" s="342"/>
      <c r="S630" s="342">
        <v>12</v>
      </c>
      <c r="T630" s="342"/>
      <c r="U630" s="342" t="s">
        <v>26</v>
      </c>
      <c r="V630" s="357" t="s">
        <v>8316</v>
      </c>
      <c r="W630" s="347">
        <v>2</v>
      </c>
      <c r="X630" s="342">
        <v>2</v>
      </c>
      <c r="Y630" s="342">
        <v>1</v>
      </c>
      <c r="Z630" s="342"/>
      <c r="AA630" s="342"/>
      <c r="AB630" s="342"/>
      <c r="AC630" s="342"/>
      <c r="AD630" s="342">
        <f t="shared" si="10"/>
        <v>152</v>
      </c>
      <c r="AE630" s="342" t="s">
        <v>8184</v>
      </c>
      <c r="AF630" s="342">
        <v>0</v>
      </c>
      <c r="AG630" s="342" t="s">
        <v>8184</v>
      </c>
      <c r="AH630" s="342">
        <v>0</v>
      </c>
      <c r="AI630" s="342" t="s">
        <v>8149</v>
      </c>
      <c r="AJ630" s="342">
        <v>136</v>
      </c>
      <c r="AK630" s="342" t="s">
        <v>8185</v>
      </c>
      <c r="AL630" s="342">
        <v>0</v>
      </c>
      <c r="AM630" s="342" t="s">
        <v>8186</v>
      </c>
      <c r="AN630" s="342">
        <v>16</v>
      </c>
      <c r="AO630" s="342" t="s">
        <v>8187</v>
      </c>
      <c r="AP630" s="342">
        <v>0</v>
      </c>
      <c r="AQ630" s="347">
        <v>24</v>
      </c>
      <c r="AR630" s="342">
        <v>22</v>
      </c>
      <c r="AS630" s="353"/>
    </row>
    <row r="631" spans="1:45" ht="13.5" hidden="1" customHeight="1">
      <c r="A631" s="304">
        <v>626</v>
      </c>
      <c r="B631" s="342" t="s">
        <v>8180</v>
      </c>
      <c r="C631" s="343" t="s">
        <v>8352</v>
      </c>
      <c r="D631" s="342">
        <v>8151247</v>
      </c>
      <c r="E631" s="343" t="s">
        <v>2004</v>
      </c>
      <c r="F631" s="342" t="s">
        <v>9782</v>
      </c>
      <c r="G631" s="342" t="s">
        <v>8196</v>
      </c>
      <c r="H631" s="342"/>
      <c r="I631" s="342"/>
      <c r="J631" s="342">
        <v>1</v>
      </c>
      <c r="K631" s="349" t="s">
        <v>9783</v>
      </c>
      <c r="L631" s="345" t="s">
        <v>9784</v>
      </c>
      <c r="M631" s="346">
        <v>38834</v>
      </c>
      <c r="N631" s="351">
        <v>45812.578582847222</v>
      </c>
      <c r="O631" s="351"/>
      <c r="P631" s="342">
        <v>1106</v>
      </c>
      <c r="Q631" s="342"/>
      <c r="R631" s="342"/>
      <c r="S631" s="342">
        <v>38</v>
      </c>
      <c r="T631" s="342"/>
      <c r="U631" s="342" t="s">
        <v>26</v>
      </c>
      <c r="V631" s="357" t="s">
        <v>35</v>
      </c>
      <c r="W631" s="347">
        <v>3</v>
      </c>
      <c r="X631" s="342">
        <v>2</v>
      </c>
      <c r="Y631" s="342">
        <v>1</v>
      </c>
      <c r="Z631" s="342"/>
      <c r="AA631" s="342"/>
      <c r="AB631" s="342"/>
      <c r="AC631" s="342"/>
      <c r="AD631" s="342">
        <f t="shared" si="10"/>
        <v>586</v>
      </c>
      <c r="AE631" s="342" t="s">
        <v>8184</v>
      </c>
      <c r="AF631" s="342">
        <v>0</v>
      </c>
      <c r="AG631" s="342" t="s">
        <v>8184</v>
      </c>
      <c r="AH631" s="342">
        <v>0</v>
      </c>
      <c r="AI631" s="342" t="s">
        <v>8149</v>
      </c>
      <c r="AJ631" s="342">
        <v>586</v>
      </c>
      <c r="AK631" s="342" t="s">
        <v>8185</v>
      </c>
      <c r="AL631" s="342">
        <v>0</v>
      </c>
      <c r="AM631" s="342" t="s">
        <v>8186</v>
      </c>
      <c r="AN631" s="342">
        <v>0</v>
      </c>
      <c r="AO631" s="342" t="s">
        <v>8187</v>
      </c>
      <c r="AP631" s="342">
        <v>0</v>
      </c>
      <c r="AQ631" s="347">
        <v>68</v>
      </c>
      <c r="AR631" s="342">
        <v>5</v>
      </c>
      <c r="AS631" s="353"/>
    </row>
    <row r="632" spans="1:45" ht="13.5" hidden="1" customHeight="1">
      <c r="A632" s="304">
        <v>627</v>
      </c>
      <c r="B632" s="342" t="s">
        <v>8180</v>
      </c>
      <c r="C632" s="343" t="s">
        <v>8352</v>
      </c>
      <c r="D632" s="342">
        <v>8151157</v>
      </c>
      <c r="E632" s="343" t="s">
        <v>2006</v>
      </c>
      <c r="F632" s="342" t="s">
        <v>9785</v>
      </c>
      <c r="G632" s="342" t="s">
        <v>8196</v>
      </c>
      <c r="H632" s="342"/>
      <c r="I632" s="342"/>
      <c r="J632" s="342">
        <v>1</v>
      </c>
      <c r="K632" s="349" t="s">
        <v>9786</v>
      </c>
      <c r="L632" s="345" t="s">
        <v>9787</v>
      </c>
      <c r="M632" s="346">
        <v>37681</v>
      </c>
      <c r="N632" s="351">
        <v>45810.662572071757</v>
      </c>
      <c r="O632" s="351"/>
      <c r="P632" s="342">
        <v>650</v>
      </c>
      <c r="Q632" s="342"/>
      <c r="R632" s="342"/>
      <c r="S632" s="342">
        <v>29</v>
      </c>
      <c r="T632" s="342"/>
      <c r="U632" s="357" t="s">
        <v>8198</v>
      </c>
      <c r="V632" s="342" t="s">
        <v>35</v>
      </c>
      <c r="W632" s="347">
        <v>3</v>
      </c>
      <c r="X632" s="342">
        <v>2</v>
      </c>
      <c r="Y632" s="342">
        <v>1</v>
      </c>
      <c r="Z632" s="342"/>
      <c r="AA632" s="342"/>
      <c r="AB632" s="342"/>
      <c r="AC632" s="342"/>
      <c r="AD632" s="342">
        <f t="shared" si="10"/>
        <v>356</v>
      </c>
      <c r="AE632" s="342" t="s">
        <v>8184</v>
      </c>
      <c r="AF632" s="342">
        <v>0</v>
      </c>
      <c r="AG632" s="342" t="s">
        <v>8184</v>
      </c>
      <c r="AH632" s="342">
        <v>0</v>
      </c>
      <c r="AI632" s="342" t="s">
        <v>8149</v>
      </c>
      <c r="AJ632" s="342">
        <v>356</v>
      </c>
      <c r="AK632" s="342" t="s">
        <v>8185</v>
      </c>
      <c r="AL632" s="342">
        <v>0</v>
      </c>
      <c r="AM632" s="342" t="s">
        <v>8186</v>
      </c>
      <c r="AN632" s="342">
        <v>0</v>
      </c>
      <c r="AO632" s="342" t="s">
        <v>8187</v>
      </c>
      <c r="AP632" s="342">
        <v>0</v>
      </c>
      <c r="AQ632" s="347">
        <v>53</v>
      </c>
      <c r="AR632" s="342">
        <v>28</v>
      </c>
      <c r="AS632" s="353"/>
    </row>
    <row r="633" spans="1:45" ht="13.5" hidden="1" customHeight="1">
      <c r="A633" s="304">
        <v>628</v>
      </c>
      <c r="B633" s="342" t="s">
        <v>8180</v>
      </c>
      <c r="C633" s="343" t="s">
        <v>8352</v>
      </c>
      <c r="D633" s="342">
        <v>8151102</v>
      </c>
      <c r="E633" s="343" t="s">
        <v>2008</v>
      </c>
      <c r="F633" s="342"/>
      <c r="G633" s="342"/>
      <c r="H633" s="342"/>
      <c r="I633" s="342"/>
      <c r="J633" s="342">
        <v>1</v>
      </c>
      <c r="K633" s="349" t="s">
        <v>9788</v>
      </c>
      <c r="L633" s="345" t="s">
        <v>9789</v>
      </c>
      <c r="M633" s="346">
        <v>38777</v>
      </c>
      <c r="N633" s="342"/>
      <c r="O633" s="342"/>
      <c r="P633" s="342">
        <v>589</v>
      </c>
      <c r="Q633" s="342"/>
      <c r="R633" s="342"/>
      <c r="S633" s="342">
        <v>25</v>
      </c>
      <c r="T633" s="342"/>
      <c r="U633" s="357" t="s">
        <v>8203</v>
      </c>
      <c r="V633" s="342" t="s">
        <v>35</v>
      </c>
      <c r="W633" s="347">
        <v>3</v>
      </c>
      <c r="X633" s="342">
        <v>2</v>
      </c>
      <c r="Y633" s="342">
        <v>1</v>
      </c>
      <c r="Z633" s="342"/>
      <c r="AA633" s="342"/>
      <c r="AB633" s="342"/>
      <c r="AC633" s="342"/>
      <c r="AD633" s="342">
        <f t="shared" si="10"/>
        <v>569</v>
      </c>
      <c r="AE633" s="342" t="s">
        <v>8184</v>
      </c>
      <c r="AF633" s="342">
        <v>0</v>
      </c>
      <c r="AG633" s="342" t="s">
        <v>8184</v>
      </c>
      <c r="AH633" s="342">
        <v>0</v>
      </c>
      <c r="AI633" s="342" t="s">
        <v>8149</v>
      </c>
      <c r="AJ633" s="342">
        <v>493</v>
      </c>
      <c r="AK633" s="342" t="s">
        <v>8185</v>
      </c>
      <c r="AL633" s="342">
        <v>0</v>
      </c>
      <c r="AM633" s="342" t="s">
        <v>8186</v>
      </c>
      <c r="AN633" s="342">
        <v>0</v>
      </c>
      <c r="AO633" s="342" t="s">
        <v>8187</v>
      </c>
      <c r="AP633" s="342">
        <v>76</v>
      </c>
      <c r="AQ633" s="347">
        <v>1</v>
      </c>
      <c r="AR633" s="342">
        <v>9</v>
      </c>
      <c r="AS633" s="353"/>
    </row>
    <row r="634" spans="1:45" ht="13.5" hidden="1" customHeight="1">
      <c r="A634" s="304">
        <v>629</v>
      </c>
      <c r="B634" s="342" t="s">
        <v>8180</v>
      </c>
      <c r="C634" s="343" t="s">
        <v>8352</v>
      </c>
      <c r="D634" s="342">
        <v>8140265</v>
      </c>
      <c r="E634" s="343" t="s">
        <v>2010</v>
      </c>
      <c r="F634" s="342" t="s">
        <v>8507</v>
      </c>
      <c r="G634" s="342" t="s">
        <v>8196</v>
      </c>
      <c r="H634" s="342"/>
      <c r="I634" s="342"/>
      <c r="J634" s="342">
        <v>1</v>
      </c>
      <c r="K634" s="349" t="s">
        <v>9790</v>
      </c>
      <c r="L634" s="345" t="s">
        <v>9791</v>
      </c>
      <c r="M634" s="346">
        <v>36220</v>
      </c>
      <c r="N634" s="351">
        <v>45812.365709837963</v>
      </c>
      <c r="O634" s="351"/>
      <c r="P634" s="342">
        <v>479</v>
      </c>
      <c r="Q634" s="342"/>
      <c r="R634" s="342"/>
      <c r="S634" s="342">
        <v>22</v>
      </c>
      <c r="T634" s="342"/>
      <c r="U634" s="342" t="s">
        <v>26</v>
      </c>
      <c r="V634" s="342" t="s">
        <v>35</v>
      </c>
      <c r="W634" s="347">
        <v>3</v>
      </c>
      <c r="X634" s="342">
        <v>2</v>
      </c>
      <c r="Y634" s="342">
        <v>1</v>
      </c>
      <c r="Z634" s="342"/>
      <c r="AA634" s="342"/>
      <c r="AB634" s="342"/>
      <c r="AC634" s="342"/>
      <c r="AD634" s="342">
        <f t="shared" si="10"/>
        <v>419</v>
      </c>
      <c r="AE634" s="342" t="s">
        <v>8184</v>
      </c>
      <c r="AF634" s="342">
        <v>0</v>
      </c>
      <c r="AG634" s="342" t="s">
        <v>8184</v>
      </c>
      <c r="AH634" s="342">
        <v>0</v>
      </c>
      <c r="AI634" s="342" t="s">
        <v>8149</v>
      </c>
      <c r="AJ634" s="342">
        <v>321</v>
      </c>
      <c r="AK634" s="342" t="s">
        <v>8185</v>
      </c>
      <c r="AL634" s="342">
        <v>0</v>
      </c>
      <c r="AM634" s="342" t="s">
        <v>8186</v>
      </c>
      <c r="AN634" s="342">
        <v>0</v>
      </c>
      <c r="AO634" s="342" t="s">
        <v>8187</v>
      </c>
      <c r="AP634" s="342">
        <v>98</v>
      </c>
      <c r="AQ634" s="347">
        <v>61</v>
      </c>
      <c r="AR634" s="342">
        <v>23</v>
      </c>
      <c r="AS634" s="350"/>
    </row>
    <row r="635" spans="1:45" ht="13.5" hidden="1" customHeight="1">
      <c r="A635" s="304">
        <v>630</v>
      </c>
      <c r="B635" s="342" t="s">
        <v>8180</v>
      </c>
      <c r="C635" s="343" t="s">
        <v>8352</v>
      </c>
      <c r="D635" s="342">
        <v>8151085</v>
      </c>
      <c r="E635" s="343" t="s">
        <v>2012</v>
      </c>
      <c r="F635" s="342"/>
      <c r="G635" s="342"/>
      <c r="H635" s="342"/>
      <c r="I635" s="342"/>
      <c r="J635" s="342">
        <v>1</v>
      </c>
      <c r="K635" s="349" t="s">
        <v>9792</v>
      </c>
      <c r="L635" s="355" t="s">
        <v>9793</v>
      </c>
      <c r="M635" s="346">
        <v>37681</v>
      </c>
      <c r="N635" s="342"/>
      <c r="O635" s="342"/>
      <c r="P635" s="342">
        <v>1272</v>
      </c>
      <c r="Q635" s="342"/>
      <c r="R635" s="342"/>
      <c r="S635" s="342">
        <v>40</v>
      </c>
      <c r="T635" s="342"/>
      <c r="U635" s="342" t="s">
        <v>26</v>
      </c>
      <c r="V635" s="342" t="s">
        <v>35</v>
      </c>
      <c r="W635" s="347">
        <v>3</v>
      </c>
      <c r="X635" s="342">
        <v>2</v>
      </c>
      <c r="Y635" s="342">
        <v>1</v>
      </c>
      <c r="Z635" s="342"/>
      <c r="AA635" s="342"/>
      <c r="AB635" s="342"/>
      <c r="AC635" s="342"/>
      <c r="AD635" s="342">
        <f t="shared" si="10"/>
        <v>1385</v>
      </c>
      <c r="AE635" s="342" t="s">
        <v>8184</v>
      </c>
      <c r="AF635" s="342">
        <v>0</v>
      </c>
      <c r="AG635" s="342" t="s">
        <v>8184</v>
      </c>
      <c r="AH635" s="342">
        <v>0</v>
      </c>
      <c r="AI635" s="342" t="s">
        <v>8149</v>
      </c>
      <c r="AJ635" s="342">
        <v>0</v>
      </c>
      <c r="AK635" s="342" t="s">
        <v>8185</v>
      </c>
      <c r="AL635" s="342">
        <v>1385</v>
      </c>
      <c r="AM635" s="342" t="s">
        <v>8186</v>
      </c>
      <c r="AN635" s="342">
        <v>0</v>
      </c>
      <c r="AO635" s="342" t="s">
        <v>8187</v>
      </c>
      <c r="AP635" s="342">
        <v>0</v>
      </c>
      <c r="AQ635" s="347">
        <v>25</v>
      </c>
      <c r="AR635" s="342">
        <v>3</v>
      </c>
      <c r="AS635" s="353"/>
    </row>
    <row r="636" spans="1:45" ht="13.5" hidden="1" customHeight="1">
      <c r="A636" s="304">
        <v>631</v>
      </c>
      <c r="B636" s="342" t="s">
        <v>8180</v>
      </c>
      <c r="C636" s="343" t="s">
        <v>8352</v>
      </c>
      <c r="D636" s="342">
        <v>8151069</v>
      </c>
      <c r="E636" s="343" t="s">
        <v>2014</v>
      </c>
      <c r="F636" s="342" t="s">
        <v>9794</v>
      </c>
      <c r="G636" s="342" t="s">
        <v>8196</v>
      </c>
      <c r="H636" s="342"/>
      <c r="I636" s="342"/>
      <c r="J636" s="342">
        <v>1</v>
      </c>
      <c r="K636" s="349" t="s">
        <v>9795</v>
      </c>
      <c r="L636" s="345" t="s">
        <v>9796</v>
      </c>
      <c r="M636" s="346">
        <v>39508</v>
      </c>
      <c r="N636" s="351">
        <v>45817.495350775462</v>
      </c>
      <c r="O636" s="351"/>
      <c r="P636" s="342">
        <v>1072</v>
      </c>
      <c r="Q636" s="342"/>
      <c r="R636" s="342"/>
      <c r="S636" s="342">
        <v>35</v>
      </c>
      <c r="T636" s="342"/>
      <c r="U636" s="342" t="s">
        <v>26</v>
      </c>
      <c r="V636" s="342" t="s">
        <v>35</v>
      </c>
      <c r="W636" s="347">
        <v>3</v>
      </c>
      <c r="X636" s="342">
        <v>2</v>
      </c>
      <c r="Y636" s="342">
        <v>1</v>
      </c>
      <c r="Z636" s="342"/>
      <c r="AA636" s="342"/>
      <c r="AB636" s="342"/>
      <c r="AC636" s="342"/>
      <c r="AD636" s="342">
        <f t="shared" si="10"/>
        <v>1002</v>
      </c>
      <c r="AE636" s="342" t="s">
        <v>8184</v>
      </c>
      <c r="AF636" s="342">
        <v>0</v>
      </c>
      <c r="AG636" s="342" t="s">
        <v>8184</v>
      </c>
      <c r="AH636" s="342">
        <v>0</v>
      </c>
      <c r="AI636" s="342" t="s">
        <v>8149</v>
      </c>
      <c r="AJ636" s="342">
        <v>1002</v>
      </c>
      <c r="AK636" s="342" t="s">
        <v>8185</v>
      </c>
      <c r="AL636" s="342">
        <v>0</v>
      </c>
      <c r="AM636" s="342" t="s">
        <v>8186</v>
      </c>
      <c r="AN636" s="342">
        <v>0</v>
      </c>
      <c r="AO636" s="342" t="s">
        <v>8187</v>
      </c>
      <c r="AP636" s="342">
        <v>0</v>
      </c>
      <c r="AQ636" s="347">
        <v>14</v>
      </c>
      <c r="AR636" s="342">
        <v>10</v>
      </c>
      <c r="AS636" s="350"/>
    </row>
    <row r="637" spans="1:45" ht="13.5" hidden="1" customHeight="1">
      <c r="A637" s="304">
        <v>632</v>
      </c>
      <c r="B637" s="342" t="s">
        <v>8180</v>
      </c>
      <c r="C637" s="343" t="s">
        <v>8352</v>
      </c>
      <c r="D637" s="342">
        <v>8151258</v>
      </c>
      <c r="E637" s="343" t="s">
        <v>2016</v>
      </c>
      <c r="F637" s="342"/>
      <c r="G637" s="342"/>
      <c r="H637" s="342"/>
      <c r="I637" s="342"/>
      <c r="J637" s="342">
        <v>1</v>
      </c>
      <c r="K637" s="349" t="s">
        <v>9797</v>
      </c>
      <c r="L637" s="345" t="s">
        <v>9798</v>
      </c>
      <c r="M637" s="346">
        <v>36220</v>
      </c>
      <c r="N637" s="342"/>
      <c r="O637" s="342"/>
      <c r="P637" s="342">
        <v>583</v>
      </c>
      <c r="Q637" s="342"/>
      <c r="R637" s="342"/>
      <c r="S637" s="342">
        <v>30</v>
      </c>
      <c r="T637" s="342"/>
      <c r="U637" s="342" t="s">
        <v>26</v>
      </c>
      <c r="V637" s="342" t="s">
        <v>35</v>
      </c>
      <c r="W637" s="347">
        <v>3</v>
      </c>
      <c r="X637" s="342">
        <v>2</v>
      </c>
      <c r="Y637" s="342">
        <v>1</v>
      </c>
      <c r="Z637" s="342"/>
      <c r="AA637" s="342"/>
      <c r="AB637" s="342"/>
      <c r="AC637" s="342"/>
      <c r="AD637" s="342">
        <f t="shared" si="10"/>
        <v>493</v>
      </c>
      <c r="AE637" s="342" t="s">
        <v>8184</v>
      </c>
      <c r="AF637" s="342">
        <v>0</v>
      </c>
      <c r="AG637" s="342" t="s">
        <v>8184</v>
      </c>
      <c r="AH637" s="342">
        <v>0</v>
      </c>
      <c r="AI637" s="342" t="s">
        <v>8149</v>
      </c>
      <c r="AJ637" s="342">
        <v>232</v>
      </c>
      <c r="AK637" s="342" t="s">
        <v>8185</v>
      </c>
      <c r="AL637" s="342">
        <v>0</v>
      </c>
      <c r="AM637" s="342" t="s">
        <v>8186</v>
      </c>
      <c r="AN637" s="342">
        <v>0</v>
      </c>
      <c r="AO637" s="342" t="s">
        <v>8187</v>
      </c>
      <c r="AP637" s="342">
        <v>261</v>
      </c>
      <c r="AQ637" s="347">
        <v>45</v>
      </c>
      <c r="AR637" s="342">
        <v>14</v>
      </c>
      <c r="AS637" s="353"/>
    </row>
    <row r="638" spans="1:45" ht="13.5" hidden="1" customHeight="1">
      <c r="A638" s="304">
        <v>633</v>
      </c>
      <c r="B638" s="342" t="s">
        <v>8180</v>
      </c>
      <c r="C638" s="343" t="s">
        <v>8352</v>
      </c>
      <c r="D638" s="342">
        <v>8151275</v>
      </c>
      <c r="E638" s="343" t="s">
        <v>2018</v>
      </c>
      <c r="F638" s="342" t="s">
        <v>9799</v>
      </c>
      <c r="G638" s="342" t="s">
        <v>8196</v>
      </c>
      <c r="H638" s="342"/>
      <c r="I638" s="342"/>
      <c r="J638" s="342">
        <v>1</v>
      </c>
      <c r="K638" s="349" t="s">
        <v>9800</v>
      </c>
      <c r="L638" s="350" t="s">
        <v>9801</v>
      </c>
      <c r="M638" s="346">
        <v>34095</v>
      </c>
      <c r="N638" s="351">
        <v>45824.382497372688</v>
      </c>
      <c r="O638" s="351"/>
      <c r="P638" s="342">
        <v>293</v>
      </c>
      <c r="Q638" s="342"/>
      <c r="R638" s="342"/>
      <c r="S638" s="342">
        <v>51</v>
      </c>
      <c r="T638" s="342"/>
      <c r="U638" s="342" t="s">
        <v>26</v>
      </c>
      <c r="V638" s="357" t="s">
        <v>8316</v>
      </c>
      <c r="W638" s="347">
        <v>2</v>
      </c>
      <c r="X638" s="342">
        <v>2</v>
      </c>
      <c r="Y638" s="342">
        <v>1</v>
      </c>
      <c r="Z638" s="342"/>
      <c r="AA638" s="342"/>
      <c r="AB638" s="342"/>
      <c r="AC638" s="342"/>
      <c r="AD638" s="342">
        <f t="shared" si="10"/>
        <v>204</v>
      </c>
      <c r="AE638" s="342" t="s">
        <v>8184</v>
      </c>
      <c r="AF638" s="342">
        <v>0</v>
      </c>
      <c r="AG638" s="342" t="s">
        <v>8184</v>
      </c>
      <c r="AH638" s="342">
        <v>0</v>
      </c>
      <c r="AI638" s="342" t="s">
        <v>8149</v>
      </c>
      <c r="AJ638" s="342">
        <v>204</v>
      </c>
      <c r="AK638" s="342" t="s">
        <v>8185</v>
      </c>
      <c r="AL638" s="342">
        <v>0</v>
      </c>
      <c r="AM638" s="342" t="s">
        <v>8186</v>
      </c>
      <c r="AN638" s="342">
        <v>0</v>
      </c>
      <c r="AO638" s="342" t="s">
        <v>8187</v>
      </c>
      <c r="AP638" s="342">
        <v>0</v>
      </c>
      <c r="AQ638" s="347">
        <v>52</v>
      </c>
      <c r="AR638" s="342">
        <v>19</v>
      </c>
      <c r="AS638" s="350"/>
    </row>
    <row r="639" spans="1:45" ht="13.5" hidden="1" customHeight="1">
      <c r="A639" s="304">
        <v>634</v>
      </c>
      <c r="B639" s="342" t="s">
        <v>8180</v>
      </c>
      <c r="C639" s="343" t="s">
        <v>8352</v>
      </c>
      <c r="D639" s="342">
        <v>8151269</v>
      </c>
      <c r="E639" s="343" t="s">
        <v>2020</v>
      </c>
      <c r="F639" s="342"/>
      <c r="G639" s="342"/>
      <c r="H639" s="342"/>
      <c r="I639" s="342"/>
      <c r="J639" s="342">
        <v>1</v>
      </c>
      <c r="K639" s="349" t="s">
        <v>9802</v>
      </c>
      <c r="L639" s="345" t="s">
        <v>9803</v>
      </c>
      <c r="M639" s="346">
        <v>12702</v>
      </c>
      <c r="N639" s="342"/>
      <c r="O639" s="342"/>
      <c r="P639" s="342">
        <v>354</v>
      </c>
      <c r="Q639" s="342"/>
      <c r="R639" s="342"/>
      <c r="S639" s="342">
        <v>19</v>
      </c>
      <c r="T639" s="342"/>
      <c r="U639" s="342" t="s">
        <v>26</v>
      </c>
      <c r="V639" s="342" t="s">
        <v>7855</v>
      </c>
      <c r="W639" s="347">
        <v>2</v>
      </c>
      <c r="X639" s="342">
        <v>2</v>
      </c>
      <c r="Y639" s="342">
        <v>1</v>
      </c>
      <c r="Z639" s="342"/>
      <c r="AA639" s="342"/>
      <c r="AB639" s="342"/>
      <c r="AC639" s="342"/>
      <c r="AD639" s="342">
        <f t="shared" si="10"/>
        <v>160</v>
      </c>
      <c r="AE639" s="342" t="s">
        <v>8184</v>
      </c>
      <c r="AF639" s="342">
        <v>0</v>
      </c>
      <c r="AG639" s="342" t="s">
        <v>8184</v>
      </c>
      <c r="AH639" s="342">
        <v>0</v>
      </c>
      <c r="AI639" s="342" t="s">
        <v>8149</v>
      </c>
      <c r="AJ639" s="342">
        <v>160</v>
      </c>
      <c r="AK639" s="342" t="s">
        <v>8185</v>
      </c>
      <c r="AL639" s="342">
        <v>0</v>
      </c>
      <c r="AM639" s="342" t="s">
        <v>8186</v>
      </c>
      <c r="AN639" s="342">
        <v>0</v>
      </c>
      <c r="AO639" s="342" t="s">
        <v>8187</v>
      </c>
      <c r="AP639" s="342">
        <v>0</v>
      </c>
      <c r="AQ639" s="347">
        <v>61</v>
      </c>
      <c r="AR639" s="342">
        <v>21</v>
      </c>
      <c r="AS639" s="353"/>
    </row>
    <row r="640" spans="1:45" ht="13.5" hidden="1" customHeight="1">
      <c r="A640" s="304">
        <v>635</v>
      </c>
      <c r="B640" s="342" t="s">
        <v>8180</v>
      </c>
      <c r="C640" s="343" t="s">
        <v>8352</v>
      </c>
      <c r="D640" s="342">
        <v>8291044</v>
      </c>
      <c r="E640" s="343" t="s">
        <v>2022</v>
      </c>
      <c r="F640" s="342"/>
      <c r="G640" s="342"/>
      <c r="H640" s="342"/>
      <c r="I640" s="342"/>
      <c r="J640" s="342">
        <v>1</v>
      </c>
      <c r="K640" s="349" t="s">
        <v>9804</v>
      </c>
      <c r="L640" s="355" t="s">
        <v>9805</v>
      </c>
      <c r="M640" s="346">
        <v>11049</v>
      </c>
      <c r="N640" s="342"/>
      <c r="O640" s="342"/>
      <c r="P640" s="342">
        <v>416</v>
      </c>
      <c r="Q640" s="342"/>
      <c r="R640" s="342"/>
      <c r="S640" s="342">
        <v>24</v>
      </c>
      <c r="T640" s="342"/>
      <c r="U640" s="342" t="s">
        <v>26</v>
      </c>
      <c r="V640" s="342" t="s">
        <v>7855</v>
      </c>
      <c r="W640" s="347">
        <v>2</v>
      </c>
      <c r="X640" s="342">
        <v>2</v>
      </c>
      <c r="Y640" s="342">
        <v>1</v>
      </c>
      <c r="Z640" s="342"/>
      <c r="AA640" s="342"/>
      <c r="AB640" s="342"/>
      <c r="AC640" s="342"/>
      <c r="AD640" s="342">
        <f t="shared" si="10"/>
        <v>569</v>
      </c>
      <c r="AE640" s="342" t="s">
        <v>8184</v>
      </c>
      <c r="AF640" s="342">
        <v>0</v>
      </c>
      <c r="AG640" s="342" t="s">
        <v>8184</v>
      </c>
      <c r="AH640" s="342">
        <v>0</v>
      </c>
      <c r="AI640" s="342" t="s">
        <v>8149</v>
      </c>
      <c r="AJ640" s="342">
        <v>569</v>
      </c>
      <c r="AK640" s="342" t="s">
        <v>8185</v>
      </c>
      <c r="AL640" s="342">
        <v>0</v>
      </c>
      <c r="AM640" s="342" t="s">
        <v>8186</v>
      </c>
      <c r="AN640" s="342">
        <v>0</v>
      </c>
      <c r="AO640" s="342" t="s">
        <v>8187</v>
      </c>
      <c r="AP640" s="342">
        <v>0</v>
      </c>
      <c r="AQ640" s="347">
        <v>1</v>
      </c>
      <c r="AR640" s="342">
        <v>3</v>
      </c>
      <c r="AS640" s="350"/>
    </row>
    <row r="641" spans="1:45" ht="13.5" hidden="1" customHeight="1">
      <c r="A641" s="304">
        <v>636</v>
      </c>
      <c r="B641" s="342" t="s">
        <v>8180</v>
      </c>
      <c r="C641" s="343" t="s">
        <v>8352</v>
      </c>
      <c r="D641" s="342">
        <v>8251023</v>
      </c>
      <c r="E641" s="343" t="s">
        <v>2024</v>
      </c>
      <c r="F641" s="342" t="s">
        <v>9806</v>
      </c>
      <c r="G641" s="342" t="s">
        <v>8196</v>
      </c>
      <c r="H641" s="342"/>
      <c r="I641" s="342"/>
      <c r="J641" s="342">
        <v>1</v>
      </c>
      <c r="K641" s="349" t="s">
        <v>9807</v>
      </c>
      <c r="L641" s="355" t="s">
        <v>9808</v>
      </c>
      <c r="M641" s="346">
        <v>24909</v>
      </c>
      <c r="N641" s="351">
        <v>45812.392988611115</v>
      </c>
      <c r="O641" s="351"/>
      <c r="P641" s="342">
        <v>1286</v>
      </c>
      <c r="Q641" s="342"/>
      <c r="R641" s="342"/>
      <c r="S641" s="342">
        <v>39</v>
      </c>
      <c r="T641" s="342"/>
      <c r="U641" s="342" t="s">
        <v>26</v>
      </c>
      <c r="V641" s="357" t="s">
        <v>35</v>
      </c>
      <c r="W641" s="347">
        <v>3</v>
      </c>
      <c r="X641" s="342">
        <v>2</v>
      </c>
      <c r="Y641" s="342">
        <v>1</v>
      </c>
      <c r="Z641" s="342"/>
      <c r="AA641" s="342"/>
      <c r="AB641" s="342"/>
      <c r="AC641" s="342"/>
      <c r="AD641" s="342">
        <f t="shared" si="10"/>
        <v>1271</v>
      </c>
      <c r="AE641" s="342" t="s">
        <v>8184</v>
      </c>
      <c r="AF641" s="342">
        <v>0</v>
      </c>
      <c r="AG641" s="342" t="s">
        <v>8184</v>
      </c>
      <c r="AH641" s="342">
        <v>0</v>
      </c>
      <c r="AI641" s="342" t="s">
        <v>8149</v>
      </c>
      <c r="AJ641" s="342">
        <v>1175</v>
      </c>
      <c r="AK641" s="342" t="s">
        <v>8185</v>
      </c>
      <c r="AL641" s="342">
        <v>0</v>
      </c>
      <c r="AM641" s="342" t="s">
        <v>8186</v>
      </c>
      <c r="AN641" s="342">
        <v>0</v>
      </c>
      <c r="AO641" s="342" t="s">
        <v>8187</v>
      </c>
      <c r="AP641" s="342">
        <v>96</v>
      </c>
      <c r="AQ641" s="347">
        <v>9</v>
      </c>
      <c r="AR641" s="342">
        <v>0</v>
      </c>
      <c r="AS641" s="350"/>
    </row>
    <row r="642" spans="1:45" ht="13.5" hidden="1" customHeight="1">
      <c r="A642" s="304">
        <v>637</v>
      </c>
      <c r="B642" s="342" t="s">
        <v>8180</v>
      </c>
      <c r="C642" s="343" t="s">
        <v>8352</v>
      </c>
      <c r="D642" s="342">
        <v>8222056</v>
      </c>
      <c r="E642" s="343" t="s">
        <v>2026</v>
      </c>
      <c r="F642" s="342" t="s">
        <v>9809</v>
      </c>
      <c r="G642" s="342" t="s">
        <v>8196</v>
      </c>
      <c r="H642" s="342"/>
      <c r="I642" s="342"/>
      <c r="J642" s="342">
        <v>1</v>
      </c>
      <c r="K642" s="349" t="s">
        <v>9810</v>
      </c>
      <c r="L642" s="345" t="s">
        <v>9811</v>
      </c>
      <c r="M642" s="346">
        <v>18895</v>
      </c>
      <c r="N642" s="351">
        <v>45813.456871863425</v>
      </c>
      <c r="O642" s="351"/>
      <c r="P642" s="342">
        <v>632</v>
      </c>
      <c r="Q642" s="342"/>
      <c r="R642" s="342"/>
      <c r="S642" s="342">
        <v>23</v>
      </c>
      <c r="T642" s="342"/>
      <c r="U642" s="342" t="s">
        <v>26</v>
      </c>
      <c r="V642" s="342" t="s">
        <v>35</v>
      </c>
      <c r="W642" s="347">
        <v>3</v>
      </c>
      <c r="X642" s="342">
        <v>2</v>
      </c>
      <c r="Y642" s="342">
        <v>1</v>
      </c>
      <c r="Z642" s="342"/>
      <c r="AA642" s="342"/>
      <c r="AB642" s="342"/>
      <c r="AC642" s="342"/>
      <c r="AD642" s="342">
        <f t="shared" si="10"/>
        <v>503</v>
      </c>
      <c r="AE642" s="342" t="s">
        <v>8184</v>
      </c>
      <c r="AF642" s="342">
        <v>1</v>
      </c>
      <c r="AG642" s="342" t="s">
        <v>8184</v>
      </c>
      <c r="AH642" s="342">
        <v>0</v>
      </c>
      <c r="AI642" s="342" t="s">
        <v>8149</v>
      </c>
      <c r="AJ642" s="342">
        <v>300</v>
      </c>
      <c r="AK642" s="342" t="s">
        <v>8185</v>
      </c>
      <c r="AL642" s="342">
        <v>203</v>
      </c>
      <c r="AM642" s="342" t="s">
        <v>8186</v>
      </c>
      <c r="AN642" s="342">
        <v>0</v>
      </c>
      <c r="AO642" s="342" t="s">
        <v>8187</v>
      </c>
      <c r="AP642" s="342">
        <v>0</v>
      </c>
      <c r="AQ642" s="347">
        <v>10</v>
      </c>
      <c r="AR642" s="342">
        <v>5</v>
      </c>
      <c r="AS642" s="353"/>
    </row>
    <row r="643" spans="1:45" ht="13.5" hidden="1" customHeight="1">
      <c r="A643" s="304">
        <v>638</v>
      </c>
      <c r="B643" s="342" t="s">
        <v>8180</v>
      </c>
      <c r="C643" s="343" t="s">
        <v>8352</v>
      </c>
      <c r="D643" s="342">
        <v>8171014</v>
      </c>
      <c r="E643" s="343" t="s">
        <v>2028</v>
      </c>
      <c r="F643" s="342" t="s">
        <v>9812</v>
      </c>
      <c r="G643" s="342" t="s">
        <v>8196</v>
      </c>
      <c r="H643" s="342"/>
      <c r="I643" s="342"/>
      <c r="J643" s="342">
        <v>1</v>
      </c>
      <c r="K643" s="349" t="s">
        <v>9813</v>
      </c>
      <c r="L643" s="345" t="s">
        <v>9814</v>
      </c>
      <c r="M643" s="346">
        <v>42064</v>
      </c>
      <c r="N643" s="351">
        <v>45810.687927164356</v>
      </c>
      <c r="O643" s="351"/>
      <c r="P643" s="342">
        <v>1309</v>
      </c>
      <c r="Q643" s="342"/>
      <c r="R643" s="342"/>
      <c r="S643" s="342">
        <v>59</v>
      </c>
      <c r="T643" s="342"/>
      <c r="U643" s="342" t="s">
        <v>26</v>
      </c>
      <c r="V643" s="357" t="s">
        <v>8319</v>
      </c>
      <c r="W643" s="347">
        <v>3</v>
      </c>
      <c r="X643" s="342">
        <v>2</v>
      </c>
      <c r="Y643" s="342">
        <v>1</v>
      </c>
      <c r="Z643" s="342"/>
      <c r="AA643" s="342"/>
      <c r="AB643" s="342"/>
      <c r="AC643" s="342"/>
      <c r="AD643" s="342">
        <f t="shared" si="10"/>
        <v>499</v>
      </c>
      <c r="AE643" s="342" t="s">
        <v>8184</v>
      </c>
      <c r="AF643" s="342">
        <v>0</v>
      </c>
      <c r="AG643" s="342" t="s">
        <v>8184</v>
      </c>
      <c r="AH643" s="342">
        <v>0</v>
      </c>
      <c r="AI643" s="342" t="s">
        <v>8149</v>
      </c>
      <c r="AJ643" s="342">
        <v>439</v>
      </c>
      <c r="AK643" s="342" t="s">
        <v>8185</v>
      </c>
      <c r="AL643" s="342">
        <v>60</v>
      </c>
      <c r="AM643" s="342" t="s">
        <v>8186</v>
      </c>
      <c r="AN643" s="342">
        <v>0</v>
      </c>
      <c r="AO643" s="342" t="s">
        <v>8187</v>
      </c>
      <c r="AP643" s="342">
        <v>0</v>
      </c>
      <c r="AQ643" s="347">
        <v>1</v>
      </c>
      <c r="AR643" s="342">
        <v>7</v>
      </c>
      <c r="AS643" s="353"/>
    </row>
    <row r="644" spans="1:45" ht="13.5" hidden="1" customHeight="1">
      <c r="A644" s="304">
        <v>639</v>
      </c>
      <c r="B644" s="342" t="s">
        <v>8180</v>
      </c>
      <c r="C644" s="343" t="s">
        <v>8352</v>
      </c>
      <c r="D644" s="342">
        <v>8171044</v>
      </c>
      <c r="E644" s="343" t="s">
        <v>2030</v>
      </c>
      <c r="F644" s="342" t="s">
        <v>9815</v>
      </c>
      <c r="G644" s="342" t="s">
        <v>8196</v>
      </c>
      <c r="H644" s="342"/>
      <c r="I644" s="342"/>
      <c r="J644" s="342">
        <v>1</v>
      </c>
      <c r="K644" s="349" t="s">
        <v>9816</v>
      </c>
      <c r="L644" s="345" t="s">
        <v>9817</v>
      </c>
      <c r="M644" s="346">
        <v>39508</v>
      </c>
      <c r="N644" s="351">
        <v>45821.367672048611</v>
      </c>
      <c r="O644" s="351"/>
      <c r="P644" s="342">
        <v>1248</v>
      </c>
      <c r="Q644" s="342"/>
      <c r="R644" s="342"/>
      <c r="S644" s="342">
        <v>49</v>
      </c>
      <c r="T644" s="342"/>
      <c r="U644" s="342" t="s">
        <v>26</v>
      </c>
      <c r="V644" s="357" t="s">
        <v>8319</v>
      </c>
      <c r="W644" s="347">
        <v>3</v>
      </c>
      <c r="X644" s="342">
        <v>2</v>
      </c>
      <c r="Y644" s="342">
        <v>1</v>
      </c>
      <c r="Z644" s="342"/>
      <c r="AA644" s="342"/>
      <c r="AB644" s="342"/>
      <c r="AC644" s="342"/>
      <c r="AD644" s="342">
        <f t="shared" si="10"/>
        <v>835</v>
      </c>
      <c r="AE644" s="342" t="s">
        <v>8184</v>
      </c>
      <c r="AF644" s="342">
        <v>64</v>
      </c>
      <c r="AG644" s="342" t="s">
        <v>8184</v>
      </c>
      <c r="AH644" s="342">
        <v>0</v>
      </c>
      <c r="AI644" s="342" t="s">
        <v>8149</v>
      </c>
      <c r="AJ644" s="342">
        <v>407</v>
      </c>
      <c r="AK644" s="342" t="s">
        <v>8185</v>
      </c>
      <c r="AL644" s="342">
        <v>0</v>
      </c>
      <c r="AM644" s="342" t="s">
        <v>8186</v>
      </c>
      <c r="AN644" s="342">
        <v>0</v>
      </c>
      <c r="AO644" s="342" t="s">
        <v>8187</v>
      </c>
      <c r="AP644" s="342">
        <v>428</v>
      </c>
      <c r="AQ644" s="347">
        <v>8</v>
      </c>
      <c r="AR644" s="342">
        <v>5</v>
      </c>
      <c r="AS644" s="353"/>
    </row>
    <row r="645" spans="1:45" ht="13.5" hidden="1" customHeight="1">
      <c r="A645" s="304">
        <v>640</v>
      </c>
      <c r="B645" s="342" t="s">
        <v>8180</v>
      </c>
      <c r="C645" s="343" t="s">
        <v>8352</v>
      </c>
      <c r="D645" s="342">
        <v>8171045</v>
      </c>
      <c r="E645" s="343" t="s">
        <v>2032</v>
      </c>
      <c r="F645" s="342" t="s">
        <v>9818</v>
      </c>
      <c r="G645" s="342" t="s">
        <v>8196</v>
      </c>
      <c r="H645" s="342"/>
      <c r="I645" s="342"/>
      <c r="J645" s="342">
        <v>1</v>
      </c>
      <c r="K645" s="349" t="s">
        <v>9819</v>
      </c>
      <c r="L645" s="345" t="s">
        <v>9820</v>
      </c>
      <c r="M645" s="346">
        <v>38961</v>
      </c>
      <c r="N645" s="351">
        <v>45820.376946412041</v>
      </c>
      <c r="O645" s="351"/>
      <c r="P645" s="342">
        <v>587</v>
      </c>
      <c r="Q645" s="342"/>
      <c r="R645" s="342"/>
      <c r="S645" s="342">
        <v>25</v>
      </c>
      <c r="T645" s="342"/>
      <c r="U645" s="342" t="s">
        <v>26</v>
      </c>
      <c r="V645" s="342" t="s">
        <v>35</v>
      </c>
      <c r="W645" s="347">
        <v>3</v>
      </c>
      <c r="X645" s="342">
        <v>2</v>
      </c>
      <c r="Y645" s="342">
        <v>1</v>
      </c>
      <c r="Z645" s="342"/>
      <c r="AA645" s="342"/>
      <c r="AB645" s="342"/>
      <c r="AC645" s="342"/>
      <c r="AD645" s="342">
        <f t="shared" si="10"/>
        <v>270</v>
      </c>
      <c r="AE645" s="342" t="s">
        <v>8184</v>
      </c>
      <c r="AF645" s="342">
        <v>0</v>
      </c>
      <c r="AG645" s="342" t="s">
        <v>8184</v>
      </c>
      <c r="AH645" s="342">
        <v>0</v>
      </c>
      <c r="AI645" s="342" t="s">
        <v>8149</v>
      </c>
      <c r="AJ645" s="342">
        <v>211</v>
      </c>
      <c r="AK645" s="342" t="s">
        <v>8185</v>
      </c>
      <c r="AL645" s="342">
        <v>59</v>
      </c>
      <c r="AM645" s="342" t="s">
        <v>8186</v>
      </c>
      <c r="AN645" s="342">
        <v>0</v>
      </c>
      <c r="AO645" s="342" t="s">
        <v>8187</v>
      </c>
      <c r="AP645" s="342">
        <v>0</v>
      </c>
      <c r="AQ645" s="347">
        <v>9</v>
      </c>
      <c r="AR645" s="342">
        <v>4</v>
      </c>
      <c r="AS645" s="353"/>
    </row>
    <row r="646" spans="1:45" ht="13.5" hidden="1" customHeight="1">
      <c r="A646" s="304">
        <v>641</v>
      </c>
      <c r="B646" s="342" t="s">
        <v>8180</v>
      </c>
      <c r="C646" s="343" t="s">
        <v>8352</v>
      </c>
      <c r="D646" s="342">
        <v>8171051</v>
      </c>
      <c r="E646" s="343" t="s">
        <v>2034</v>
      </c>
      <c r="F646" s="342" t="s">
        <v>9821</v>
      </c>
      <c r="G646" s="342" t="s">
        <v>8196</v>
      </c>
      <c r="H646" s="342"/>
      <c r="I646" s="342"/>
      <c r="J646" s="342">
        <v>1</v>
      </c>
      <c r="K646" s="349" t="s">
        <v>9822</v>
      </c>
      <c r="L646" s="355" t="s">
        <v>9823</v>
      </c>
      <c r="M646" s="346">
        <v>39920</v>
      </c>
      <c r="N646" s="351">
        <v>45813.595853935185</v>
      </c>
      <c r="O646" s="351"/>
      <c r="P646" s="342">
        <v>1226</v>
      </c>
      <c r="Q646" s="342"/>
      <c r="R646" s="342"/>
      <c r="S646" s="342">
        <v>41</v>
      </c>
      <c r="T646" s="342"/>
      <c r="U646" s="342" t="s">
        <v>26</v>
      </c>
      <c r="V646" s="357" t="s">
        <v>35</v>
      </c>
      <c r="W646" s="347">
        <v>3</v>
      </c>
      <c r="X646" s="342">
        <v>2</v>
      </c>
      <c r="Y646" s="342">
        <v>1</v>
      </c>
      <c r="Z646" s="342"/>
      <c r="AA646" s="342"/>
      <c r="AB646" s="342"/>
      <c r="AC646" s="342"/>
      <c r="AD646" s="342">
        <f t="shared" ref="AD646:AD709" si="11">SUM(AH646:AP646)</f>
        <v>545</v>
      </c>
      <c r="AE646" s="342" t="s">
        <v>8184</v>
      </c>
      <c r="AF646" s="342">
        <v>20</v>
      </c>
      <c r="AG646" s="342" t="s">
        <v>8184</v>
      </c>
      <c r="AH646" s="342">
        <v>0</v>
      </c>
      <c r="AI646" s="342" t="s">
        <v>8149</v>
      </c>
      <c r="AJ646" s="342">
        <v>520</v>
      </c>
      <c r="AK646" s="342" t="s">
        <v>8185</v>
      </c>
      <c r="AL646" s="342">
        <v>5</v>
      </c>
      <c r="AM646" s="342" t="s">
        <v>8186</v>
      </c>
      <c r="AN646" s="342">
        <v>0</v>
      </c>
      <c r="AO646" s="342" t="s">
        <v>8187</v>
      </c>
      <c r="AP646" s="342">
        <v>20</v>
      </c>
      <c r="AQ646" s="347">
        <v>1</v>
      </c>
      <c r="AR646" s="342">
        <v>1</v>
      </c>
      <c r="AS646" s="353"/>
    </row>
    <row r="647" spans="1:45" ht="13.5" hidden="1" customHeight="1">
      <c r="A647" s="304">
        <v>642</v>
      </c>
      <c r="B647" s="342" t="s">
        <v>8180</v>
      </c>
      <c r="C647" s="343" t="s">
        <v>8352</v>
      </c>
      <c r="D647" s="342">
        <v>8171046</v>
      </c>
      <c r="E647" s="343" t="s">
        <v>2036</v>
      </c>
      <c r="F647" s="342"/>
      <c r="G647" s="342"/>
      <c r="H647" s="342"/>
      <c r="I647" s="342"/>
      <c r="J647" s="342">
        <v>1</v>
      </c>
      <c r="K647" s="349" t="s">
        <v>9824</v>
      </c>
      <c r="L647" s="345" t="s">
        <v>9825</v>
      </c>
      <c r="M647" s="346">
        <v>24580</v>
      </c>
      <c r="N647" s="342"/>
      <c r="O647" s="342"/>
      <c r="P647" s="342">
        <v>287</v>
      </c>
      <c r="Q647" s="342"/>
      <c r="R647" s="342"/>
      <c r="S647" s="342">
        <v>16</v>
      </c>
      <c r="T647" s="342"/>
      <c r="U647" s="342" t="s">
        <v>26</v>
      </c>
      <c r="V647" s="357" t="s">
        <v>8316</v>
      </c>
      <c r="W647" s="347">
        <v>2</v>
      </c>
      <c r="X647" s="342">
        <v>2</v>
      </c>
      <c r="Y647" s="342">
        <v>1</v>
      </c>
      <c r="Z647" s="342"/>
      <c r="AA647" s="342"/>
      <c r="AB647" s="342"/>
      <c r="AC647" s="342"/>
      <c r="AD647" s="342">
        <f t="shared" si="11"/>
        <v>170</v>
      </c>
      <c r="AE647" s="342" t="s">
        <v>8184</v>
      </c>
      <c r="AF647" s="342">
        <v>0</v>
      </c>
      <c r="AG647" s="342" t="s">
        <v>8184</v>
      </c>
      <c r="AH647" s="342">
        <v>0</v>
      </c>
      <c r="AI647" s="342" t="s">
        <v>8149</v>
      </c>
      <c r="AJ647" s="342">
        <v>170</v>
      </c>
      <c r="AK647" s="342" t="s">
        <v>8185</v>
      </c>
      <c r="AL647" s="342">
        <v>0</v>
      </c>
      <c r="AM647" s="342" t="s">
        <v>8186</v>
      </c>
      <c r="AN647" s="342">
        <v>0</v>
      </c>
      <c r="AO647" s="342" t="s">
        <v>8187</v>
      </c>
      <c r="AP647" s="342">
        <v>0</v>
      </c>
      <c r="AQ647" s="347">
        <v>9</v>
      </c>
      <c r="AR647" s="342">
        <v>4</v>
      </c>
      <c r="AS647" s="353"/>
    </row>
    <row r="648" spans="1:45" ht="13.5" hidden="1" customHeight="1">
      <c r="A648" s="304">
        <v>643</v>
      </c>
      <c r="B648" s="342" t="s">
        <v>8180</v>
      </c>
      <c r="C648" s="343" t="s">
        <v>8352</v>
      </c>
      <c r="D648" s="342">
        <v>8171047</v>
      </c>
      <c r="E648" s="343" t="s">
        <v>2038</v>
      </c>
      <c r="F648" s="342" t="s">
        <v>9826</v>
      </c>
      <c r="G648" s="342" t="s">
        <v>8196</v>
      </c>
      <c r="H648" s="342"/>
      <c r="I648" s="342"/>
      <c r="J648" s="342">
        <v>1</v>
      </c>
      <c r="K648" s="349" t="s">
        <v>9827</v>
      </c>
      <c r="L648" s="345" t="s">
        <v>9828</v>
      </c>
      <c r="M648" s="346">
        <v>4262</v>
      </c>
      <c r="N648" s="351">
        <v>45813.598276898148</v>
      </c>
      <c r="O648" s="351"/>
      <c r="P648" s="342">
        <v>373</v>
      </c>
      <c r="Q648" s="342"/>
      <c r="R648" s="342"/>
      <c r="S648" s="342">
        <v>20</v>
      </c>
      <c r="T648" s="342"/>
      <c r="U648" s="342" t="s">
        <v>26</v>
      </c>
      <c r="V648" s="342" t="s">
        <v>7855</v>
      </c>
      <c r="W648" s="347">
        <v>2</v>
      </c>
      <c r="X648" s="342">
        <v>2</v>
      </c>
      <c r="Y648" s="342">
        <v>1</v>
      </c>
      <c r="Z648" s="342"/>
      <c r="AA648" s="342"/>
      <c r="AB648" s="342"/>
      <c r="AC648" s="342"/>
      <c r="AD648" s="342">
        <f t="shared" si="11"/>
        <v>250</v>
      </c>
      <c r="AE648" s="342" t="s">
        <v>8184</v>
      </c>
      <c r="AF648" s="342">
        <v>0</v>
      </c>
      <c r="AG648" s="342" t="s">
        <v>8184</v>
      </c>
      <c r="AH648" s="342">
        <v>0</v>
      </c>
      <c r="AI648" s="342" t="s">
        <v>8149</v>
      </c>
      <c r="AJ648" s="342">
        <v>220</v>
      </c>
      <c r="AK648" s="342" t="s">
        <v>8185</v>
      </c>
      <c r="AL648" s="342">
        <v>30</v>
      </c>
      <c r="AM648" s="342" t="s">
        <v>8186</v>
      </c>
      <c r="AN648" s="342">
        <v>0</v>
      </c>
      <c r="AO648" s="342" t="s">
        <v>8187</v>
      </c>
      <c r="AP648" s="342">
        <v>0</v>
      </c>
      <c r="AQ648" s="347">
        <v>8</v>
      </c>
      <c r="AR648" s="342">
        <v>6</v>
      </c>
      <c r="AS648" s="350"/>
    </row>
    <row r="649" spans="1:45" ht="13.5" hidden="1" customHeight="1">
      <c r="A649" s="304">
        <v>644</v>
      </c>
      <c r="B649" s="342" t="s">
        <v>8180</v>
      </c>
      <c r="C649" s="343" t="s">
        <v>8352</v>
      </c>
      <c r="D649" s="342">
        <v>8251024</v>
      </c>
      <c r="E649" s="343" t="s">
        <v>2040</v>
      </c>
      <c r="F649" s="342" t="s">
        <v>9829</v>
      </c>
      <c r="G649" s="342" t="s">
        <v>8196</v>
      </c>
      <c r="H649" s="342"/>
      <c r="I649" s="342"/>
      <c r="J649" s="342">
        <v>1</v>
      </c>
      <c r="K649" s="349" t="s">
        <v>9830</v>
      </c>
      <c r="L649" s="345" t="s">
        <v>9831</v>
      </c>
      <c r="M649" s="346">
        <v>42999</v>
      </c>
      <c r="N649" s="351">
        <v>45810.614554178246</v>
      </c>
      <c r="O649" s="351"/>
      <c r="P649" s="342">
        <v>616</v>
      </c>
      <c r="Q649" s="342"/>
      <c r="R649" s="342"/>
      <c r="S649" s="342">
        <v>32</v>
      </c>
      <c r="T649" s="342"/>
      <c r="U649" s="357" t="s">
        <v>8198</v>
      </c>
      <c r="V649" s="357" t="s">
        <v>35</v>
      </c>
      <c r="W649" s="347">
        <v>3</v>
      </c>
      <c r="X649" s="342">
        <v>2</v>
      </c>
      <c r="Y649" s="342">
        <v>1</v>
      </c>
      <c r="Z649" s="342"/>
      <c r="AA649" s="342"/>
      <c r="AB649" s="342"/>
      <c r="AC649" s="342"/>
      <c r="AD649" s="342">
        <f t="shared" si="11"/>
        <v>398</v>
      </c>
      <c r="AE649" s="342" t="s">
        <v>8184</v>
      </c>
      <c r="AF649" s="342">
        <v>0</v>
      </c>
      <c r="AG649" s="342" t="s">
        <v>8184</v>
      </c>
      <c r="AH649" s="342">
        <v>0</v>
      </c>
      <c r="AI649" s="342" t="s">
        <v>8149</v>
      </c>
      <c r="AJ649" s="342">
        <v>398</v>
      </c>
      <c r="AK649" s="342" t="s">
        <v>8185</v>
      </c>
      <c r="AL649" s="342">
        <v>0</v>
      </c>
      <c r="AM649" s="342" t="s">
        <v>8186</v>
      </c>
      <c r="AN649" s="342">
        <v>0</v>
      </c>
      <c r="AO649" s="342" t="s">
        <v>8187</v>
      </c>
      <c r="AP649" s="342">
        <v>0</v>
      </c>
      <c r="AQ649" s="347">
        <v>9</v>
      </c>
      <c r="AR649" s="342">
        <v>0</v>
      </c>
      <c r="AS649" s="353"/>
    </row>
    <row r="650" spans="1:45" ht="13.5" hidden="1" customHeight="1">
      <c r="A650" s="304">
        <v>645</v>
      </c>
      <c r="B650" s="342" t="s">
        <v>8180</v>
      </c>
      <c r="C650" s="343" t="s">
        <v>8352</v>
      </c>
      <c r="D650" s="342">
        <v>8251010</v>
      </c>
      <c r="E650" s="343" t="s">
        <v>2042</v>
      </c>
      <c r="F650" s="342"/>
      <c r="G650" s="342"/>
      <c r="H650" s="342"/>
      <c r="I650" s="342"/>
      <c r="J650" s="342">
        <v>1</v>
      </c>
      <c r="K650" s="349" t="s">
        <v>9832</v>
      </c>
      <c r="L650" s="345" t="s">
        <v>9833</v>
      </c>
      <c r="M650" s="346">
        <v>44075</v>
      </c>
      <c r="N650" s="342"/>
      <c r="O650" s="342"/>
      <c r="P650" s="342">
        <v>565</v>
      </c>
      <c r="Q650" s="342"/>
      <c r="R650" s="342"/>
      <c r="S650" s="342">
        <v>27</v>
      </c>
      <c r="T650" s="342"/>
      <c r="U650" s="357" t="s">
        <v>8203</v>
      </c>
      <c r="V650" s="357" t="s">
        <v>8316</v>
      </c>
      <c r="W650" s="347">
        <v>2</v>
      </c>
      <c r="X650" s="342">
        <v>2</v>
      </c>
      <c r="Y650" s="342">
        <v>1</v>
      </c>
      <c r="Z650" s="342"/>
      <c r="AA650" s="342"/>
      <c r="AB650" s="342"/>
      <c r="AC650" s="342"/>
      <c r="AD650" s="342">
        <f t="shared" si="11"/>
        <v>426</v>
      </c>
      <c r="AE650" s="342" t="s">
        <v>8184</v>
      </c>
      <c r="AF650" s="342">
        <v>0</v>
      </c>
      <c r="AG650" s="342" t="s">
        <v>8184</v>
      </c>
      <c r="AH650" s="342">
        <v>0</v>
      </c>
      <c r="AI650" s="342" t="s">
        <v>8149</v>
      </c>
      <c r="AJ650" s="342">
        <v>330</v>
      </c>
      <c r="AK650" s="342" t="s">
        <v>8185</v>
      </c>
      <c r="AL650" s="342">
        <v>0</v>
      </c>
      <c r="AM650" s="342" t="s">
        <v>8186</v>
      </c>
      <c r="AN650" s="342">
        <v>50</v>
      </c>
      <c r="AO650" s="342" t="s">
        <v>8187</v>
      </c>
      <c r="AP650" s="342">
        <v>46</v>
      </c>
      <c r="AQ650" s="347">
        <v>11</v>
      </c>
      <c r="AR650" s="342">
        <v>4</v>
      </c>
      <c r="AS650" s="353"/>
    </row>
    <row r="651" spans="1:45" ht="13.5" hidden="1" customHeight="1">
      <c r="A651" s="304">
        <v>646</v>
      </c>
      <c r="B651" s="342" t="s">
        <v>8180</v>
      </c>
      <c r="C651" s="343" t="s">
        <v>8352</v>
      </c>
      <c r="D651" s="342">
        <v>8140267</v>
      </c>
      <c r="E651" s="343" t="s">
        <v>2044</v>
      </c>
      <c r="F651" s="342" t="s">
        <v>9834</v>
      </c>
      <c r="G651" s="342" t="s">
        <v>8196</v>
      </c>
      <c r="H651" s="342"/>
      <c r="I651" s="342"/>
      <c r="J651" s="342">
        <v>1</v>
      </c>
      <c r="K651" s="349" t="s">
        <v>9835</v>
      </c>
      <c r="L651" s="345" t="s">
        <v>9836</v>
      </c>
      <c r="M651" s="346">
        <v>43891</v>
      </c>
      <c r="N651" s="351">
        <v>45812.359952962965</v>
      </c>
      <c r="O651" s="351"/>
      <c r="P651" s="342">
        <v>945</v>
      </c>
      <c r="Q651" s="342"/>
      <c r="R651" s="342"/>
      <c r="S651" s="342">
        <v>47</v>
      </c>
      <c r="T651" s="342"/>
      <c r="U651" s="342" t="s">
        <v>26</v>
      </c>
      <c r="V651" s="357" t="s">
        <v>35</v>
      </c>
      <c r="W651" s="347">
        <v>3</v>
      </c>
      <c r="X651" s="342">
        <v>2</v>
      </c>
      <c r="Y651" s="342">
        <v>1</v>
      </c>
      <c r="Z651" s="342"/>
      <c r="AA651" s="342"/>
      <c r="AB651" s="342"/>
      <c r="AC651" s="342"/>
      <c r="AD651" s="342">
        <f t="shared" si="11"/>
        <v>457</v>
      </c>
      <c r="AE651" s="342" t="s">
        <v>8184</v>
      </c>
      <c r="AF651" s="342">
        <v>0</v>
      </c>
      <c r="AG651" s="342" t="s">
        <v>8184</v>
      </c>
      <c r="AH651" s="342">
        <v>0</v>
      </c>
      <c r="AI651" s="342" t="s">
        <v>8149</v>
      </c>
      <c r="AJ651" s="342">
        <v>457</v>
      </c>
      <c r="AK651" s="342" t="s">
        <v>8185</v>
      </c>
      <c r="AL651" s="342">
        <v>0</v>
      </c>
      <c r="AM651" s="342" t="s">
        <v>8186</v>
      </c>
      <c r="AN651" s="342">
        <v>0</v>
      </c>
      <c r="AO651" s="342" t="s">
        <v>8187</v>
      </c>
      <c r="AP651" s="342">
        <v>0</v>
      </c>
      <c r="AQ651" s="347">
        <v>0</v>
      </c>
      <c r="AR651" s="342">
        <v>10</v>
      </c>
      <c r="AS651" s="350"/>
    </row>
    <row r="652" spans="1:45" ht="13.5" hidden="1" customHeight="1">
      <c r="A652" s="304">
        <v>647</v>
      </c>
      <c r="B652" s="342" t="s">
        <v>8180</v>
      </c>
      <c r="C652" s="343" t="s">
        <v>8352</v>
      </c>
      <c r="D652" s="342">
        <v>8251007</v>
      </c>
      <c r="E652" s="343" t="s">
        <v>2046</v>
      </c>
      <c r="F652" s="342" t="s">
        <v>9901</v>
      </c>
      <c r="G652" s="342" t="s">
        <v>8196</v>
      </c>
      <c r="H652" s="342"/>
      <c r="I652" s="342"/>
      <c r="J652" s="342">
        <v>1</v>
      </c>
      <c r="K652" s="349" t="s">
        <v>9902</v>
      </c>
      <c r="L652" s="355" t="s">
        <v>9903</v>
      </c>
      <c r="M652" s="346">
        <v>35683</v>
      </c>
      <c r="N652" s="351">
        <v>45820.594156851846</v>
      </c>
      <c r="O652" s="351"/>
      <c r="P652" s="342">
        <v>419</v>
      </c>
      <c r="Q652" s="342"/>
      <c r="R652" s="342"/>
      <c r="S652" s="342">
        <v>16</v>
      </c>
      <c r="T652" s="342"/>
      <c r="U652" s="342" t="s">
        <v>26</v>
      </c>
      <c r="V652" s="342" t="s">
        <v>7855</v>
      </c>
      <c r="W652" s="347">
        <v>2</v>
      </c>
      <c r="X652" s="342">
        <v>2</v>
      </c>
      <c r="Y652" s="342">
        <v>1</v>
      </c>
      <c r="Z652" s="342"/>
      <c r="AA652" s="342"/>
      <c r="AB652" s="342"/>
      <c r="AC652" s="342"/>
      <c r="AD652" s="342">
        <f t="shared" si="11"/>
        <v>134</v>
      </c>
      <c r="AE652" s="342" t="s">
        <v>8184</v>
      </c>
      <c r="AF652" s="342">
        <v>0</v>
      </c>
      <c r="AG652" s="342" t="s">
        <v>8184</v>
      </c>
      <c r="AH652" s="342">
        <v>0</v>
      </c>
      <c r="AI652" s="342" t="s">
        <v>8149</v>
      </c>
      <c r="AJ652" s="342">
        <v>4</v>
      </c>
      <c r="AK652" s="342" t="s">
        <v>8185</v>
      </c>
      <c r="AL652" s="342">
        <v>72</v>
      </c>
      <c r="AM652" s="342" t="s">
        <v>8186</v>
      </c>
      <c r="AN652" s="342">
        <v>0</v>
      </c>
      <c r="AO652" s="342" t="s">
        <v>8187</v>
      </c>
      <c r="AP652" s="342">
        <v>58</v>
      </c>
      <c r="AQ652" s="347">
        <v>1</v>
      </c>
      <c r="AR652" s="342">
        <v>8</v>
      </c>
      <c r="AS652" s="353"/>
    </row>
    <row r="653" spans="1:45" ht="13.5" hidden="1" customHeight="1">
      <c r="A653" s="304">
        <v>648</v>
      </c>
      <c r="B653" s="342" t="s">
        <v>8180</v>
      </c>
      <c r="C653" s="343" t="s">
        <v>8352</v>
      </c>
      <c r="D653" s="342">
        <v>8251025</v>
      </c>
      <c r="E653" s="343" t="s">
        <v>2048</v>
      </c>
      <c r="F653" s="342"/>
      <c r="G653" s="342"/>
      <c r="H653" s="342"/>
      <c r="I653" s="342"/>
      <c r="J653" s="342">
        <v>1</v>
      </c>
      <c r="K653" s="349" t="s">
        <v>9962</v>
      </c>
      <c r="L653" s="345" t="s">
        <v>9963</v>
      </c>
      <c r="M653" s="346">
        <v>11735</v>
      </c>
      <c r="N653" s="342"/>
      <c r="O653" s="342"/>
      <c r="P653" s="342">
        <v>296</v>
      </c>
      <c r="Q653" s="342"/>
      <c r="R653" s="342"/>
      <c r="S653" s="342">
        <v>16</v>
      </c>
      <c r="T653" s="342"/>
      <c r="U653" s="342" t="s">
        <v>2353</v>
      </c>
      <c r="V653" s="342" t="s">
        <v>7855</v>
      </c>
      <c r="W653" s="347">
        <v>2</v>
      </c>
      <c r="X653" s="342">
        <v>2</v>
      </c>
      <c r="Y653" s="342">
        <v>1</v>
      </c>
      <c r="Z653" s="342"/>
      <c r="AA653" s="342"/>
      <c r="AB653" s="342"/>
      <c r="AC653" s="342"/>
      <c r="AD653" s="342">
        <f t="shared" si="11"/>
        <v>73</v>
      </c>
      <c r="AE653" s="342" t="s">
        <v>8184</v>
      </c>
      <c r="AF653" s="342">
        <v>0</v>
      </c>
      <c r="AG653" s="342" t="s">
        <v>8184</v>
      </c>
      <c r="AH653" s="342">
        <v>0</v>
      </c>
      <c r="AI653" s="342" t="s">
        <v>8149</v>
      </c>
      <c r="AJ653" s="342">
        <v>72</v>
      </c>
      <c r="AK653" s="342" t="s">
        <v>8185</v>
      </c>
      <c r="AL653" s="342">
        <v>1</v>
      </c>
      <c r="AM653" s="342" t="s">
        <v>8186</v>
      </c>
      <c r="AN653" s="342">
        <v>0</v>
      </c>
      <c r="AO653" s="342" t="s">
        <v>8187</v>
      </c>
      <c r="AP653" s="342">
        <v>0</v>
      </c>
      <c r="AQ653" s="347">
        <v>4</v>
      </c>
      <c r="AR653" s="342">
        <v>14</v>
      </c>
      <c r="AS653" s="350"/>
    </row>
    <row r="654" spans="1:45" ht="13.5" hidden="1" customHeight="1">
      <c r="A654" s="304">
        <v>649</v>
      </c>
      <c r="B654" s="342" t="s">
        <v>8180</v>
      </c>
      <c r="C654" s="343" t="s">
        <v>8352</v>
      </c>
      <c r="D654" s="342">
        <v>8171048</v>
      </c>
      <c r="E654" s="343" t="s">
        <v>2050</v>
      </c>
      <c r="F654" s="342"/>
      <c r="G654" s="342"/>
      <c r="H654" s="342"/>
      <c r="I654" s="342"/>
      <c r="J654" s="342">
        <v>1</v>
      </c>
      <c r="K654" s="349" t="s">
        <v>10024</v>
      </c>
      <c r="L654" s="345" t="s">
        <v>10025</v>
      </c>
      <c r="M654" s="346">
        <v>18963</v>
      </c>
      <c r="N654" s="342"/>
      <c r="O654" s="342"/>
      <c r="P654" s="342">
        <v>12</v>
      </c>
      <c r="Q654" s="342"/>
      <c r="R654" s="342"/>
      <c r="S654" s="342">
        <v>6</v>
      </c>
      <c r="T654" s="342"/>
      <c r="U654" s="342" t="s">
        <v>2353</v>
      </c>
      <c r="V654" s="342" t="s">
        <v>7855</v>
      </c>
      <c r="W654" s="347">
        <v>2</v>
      </c>
      <c r="X654" s="342">
        <v>2</v>
      </c>
      <c r="Y654" s="342">
        <v>1</v>
      </c>
      <c r="Z654" s="342"/>
      <c r="AA654" s="342"/>
      <c r="AB654" s="342"/>
      <c r="AC654" s="342"/>
      <c r="AD654" s="342">
        <f t="shared" si="11"/>
        <v>74</v>
      </c>
      <c r="AE654" s="342" t="s">
        <v>8184</v>
      </c>
      <c r="AF654" s="342">
        <v>0</v>
      </c>
      <c r="AG654" s="342" t="s">
        <v>8184</v>
      </c>
      <c r="AH654" s="342">
        <v>0</v>
      </c>
      <c r="AI654" s="342" t="s">
        <v>8149</v>
      </c>
      <c r="AJ654" s="342">
        <v>31</v>
      </c>
      <c r="AK654" s="342" t="s">
        <v>8185</v>
      </c>
      <c r="AL654" s="342">
        <v>7</v>
      </c>
      <c r="AM654" s="342" t="s">
        <v>8186</v>
      </c>
      <c r="AN654" s="342">
        <v>0</v>
      </c>
      <c r="AO654" s="342" t="s">
        <v>8187</v>
      </c>
      <c r="AP654" s="342">
        <v>36</v>
      </c>
      <c r="AQ654" s="347">
        <v>3</v>
      </c>
      <c r="AR654" s="342">
        <v>1</v>
      </c>
      <c r="AS654" s="350"/>
    </row>
    <row r="655" spans="1:45" ht="13.5" hidden="1" customHeight="1">
      <c r="A655" s="304">
        <v>650</v>
      </c>
      <c r="B655" s="342" t="s">
        <v>8180</v>
      </c>
      <c r="C655" s="343" t="s">
        <v>8352</v>
      </c>
      <c r="D655" s="342">
        <v>8171103</v>
      </c>
      <c r="E655" s="343" t="s">
        <v>2052</v>
      </c>
      <c r="F655" s="342"/>
      <c r="G655" s="342"/>
      <c r="H655" s="342"/>
      <c r="I655" s="342"/>
      <c r="J655" s="342">
        <v>1</v>
      </c>
      <c r="K655" s="349" t="s">
        <v>10085</v>
      </c>
      <c r="L655" s="345" t="s">
        <v>10086</v>
      </c>
      <c r="M655" s="346">
        <v>41334</v>
      </c>
      <c r="N655" s="342"/>
      <c r="O655" s="342"/>
      <c r="P655" s="342">
        <v>832</v>
      </c>
      <c r="Q655" s="342"/>
      <c r="R655" s="342"/>
      <c r="S655" s="342">
        <v>27</v>
      </c>
      <c r="T655" s="342"/>
      <c r="U655" s="342" t="s">
        <v>26</v>
      </c>
      <c r="V655" s="357" t="s">
        <v>35</v>
      </c>
      <c r="W655" s="347">
        <v>3</v>
      </c>
      <c r="X655" s="342">
        <v>2</v>
      </c>
      <c r="Y655" s="342">
        <v>1</v>
      </c>
      <c r="Z655" s="342"/>
      <c r="AA655" s="342"/>
      <c r="AB655" s="342"/>
      <c r="AC655" s="342"/>
      <c r="AD655" s="342">
        <f t="shared" si="11"/>
        <v>424</v>
      </c>
      <c r="AE655" s="342" t="s">
        <v>8184</v>
      </c>
      <c r="AF655" s="342">
        <v>11</v>
      </c>
      <c r="AG655" s="342" t="s">
        <v>8184</v>
      </c>
      <c r="AH655" s="342">
        <v>0</v>
      </c>
      <c r="AI655" s="342" t="s">
        <v>8149</v>
      </c>
      <c r="AJ655" s="342">
        <v>414</v>
      </c>
      <c r="AK655" s="342" t="s">
        <v>8185</v>
      </c>
      <c r="AL655" s="342">
        <v>0</v>
      </c>
      <c r="AM655" s="342" t="s">
        <v>8186</v>
      </c>
      <c r="AN655" s="342">
        <v>0</v>
      </c>
      <c r="AO655" s="342" t="s">
        <v>8187</v>
      </c>
      <c r="AP655" s="342">
        <v>10</v>
      </c>
      <c r="AQ655" s="347">
        <v>2</v>
      </c>
      <c r="AR655" s="342">
        <v>0</v>
      </c>
      <c r="AS655" s="350"/>
    </row>
    <row r="656" spans="1:45" ht="13.5" hidden="1" customHeight="1">
      <c r="A656" s="304">
        <v>651</v>
      </c>
      <c r="B656" s="342" t="s">
        <v>8180</v>
      </c>
      <c r="C656" s="343" t="s">
        <v>8352</v>
      </c>
      <c r="D656" s="342">
        <v>8291045</v>
      </c>
      <c r="E656" s="343" t="s">
        <v>2054</v>
      </c>
      <c r="F656" s="342"/>
      <c r="G656" s="342"/>
      <c r="H656" s="342"/>
      <c r="I656" s="342"/>
      <c r="J656" s="342">
        <v>1</v>
      </c>
      <c r="K656" s="349" t="s">
        <v>10087</v>
      </c>
      <c r="L656" s="345" t="s">
        <v>10088</v>
      </c>
      <c r="M656" s="346">
        <v>20241</v>
      </c>
      <c r="N656" s="342"/>
      <c r="O656" s="342"/>
      <c r="P656" s="342">
        <v>1945</v>
      </c>
      <c r="Q656" s="342"/>
      <c r="R656" s="342"/>
      <c r="S656" s="342">
        <v>77</v>
      </c>
      <c r="T656" s="342"/>
      <c r="U656" s="342" t="s">
        <v>2353</v>
      </c>
      <c r="V656" s="342" t="s">
        <v>87</v>
      </c>
      <c r="W656" s="347">
        <v>3</v>
      </c>
      <c r="X656" s="342">
        <v>2</v>
      </c>
      <c r="Y656" s="342">
        <v>1</v>
      </c>
      <c r="Z656" s="342"/>
      <c r="AA656" s="342"/>
      <c r="AB656" s="342"/>
      <c r="AC656" s="342"/>
      <c r="AD656" s="342">
        <f t="shared" si="11"/>
        <v>918</v>
      </c>
      <c r="AE656" s="342" t="s">
        <v>8184</v>
      </c>
      <c r="AF656" s="342">
        <v>0</v>
      </c>
      <c r="AG656" s="342" t="s">
        <v>8184</v>
      </c>
      <c r="AH656" s="342">
        <v>0</v>
      </c>
      <c r="AI656" s="342" t="s">
        <v>8149</v>
      </c>
      <c r="AJ656" s="342">
        <v>918</v>
      </c>
      <c r="AK656" s="342" t="s">
        <v>8185</v>
      </c>
      <c r="AL656" s="342">
        <v>0</v>
      </c>
      <c r="AM656" s="342" t="s">
        <v>8186</v>
      </c>
      <c r="AN656" s="342">
        <v>0</v>
      </c>
      <c r="AO656" s="342" t="s">
        <v>8187</v>
      </c>
      <c r="AP656" s="342">
        <v>0</v>
      </c>
      <c r="AQ656" s="347">
        <v>8</v>
      </c>
      <c r="AR656" s="342">
        <v>5</v>
      </c>
      <c r="AS656" s="350"/>
    </row>
    <row r="657" spans="1:45" ht="13.5" hidden="1" customHeight="1">
      <c r="A657" s="304">
        <v>652</v>
      </c>
      <c r="B657" s="342" t="s">
        <v>8180</v>
      </c>
      <c r="C657" s="343" t="s">
        <v>8181</v>
      </c>
      <c r="D657" s="342">
        <v>8231042</v>
      </c>
      <c r="E657" s="343" t="s">
        <v>2056</v>
      </c>
      <c r="F657" s="342"/>
      <c r="G657" s="342"/>
      <c r="H657" s="342"/>
      <c r="I657" s="342"/>
      <c r="J657" s="342">
        <v>1</v>
      </c>
      <c r="K657" s="344" t="s">
        <v>8182</v>
      </c>
      <c r="L657" s="345" t="s">
        <v>8183</v>
      </c>
      <c r="M657" s="346">
        <v>14772</v>
      </c>
      <c r="N657" s="342"/>
      <c r="O657" s="342"/>
      <c r="P657" s="342">
        <v>50</v>
      </c>
      <c r="Q657" s="342"/>
      <c r="R657" s="342"/>
      <c r="S657" s="342">
        <v>7</v>
      </c>
      <c r="T657" s="342"/>
      <c r="U657" s="342" t="s">
        <v>2353</v>
      </c>
      <c r="V657" s="342" t="s">
        <v>7855</v>
      </c>
      <c r="W657" s="347">
        <v>2</v>
      </c>
      <c r="X657" s="342">
        <v>2</v>
      </c>
      <c r="Y657" s="342">
        <v>1</v>
      </c>
      <c r="Z657" s="342"/>
      <c r="AA657" s="342"/>
      <c r="AB657" s="342"/>
      <c r="AC657" s="342"/>
      <c r="AD657" s="342">
        <f t="shared" si="11"/>
        <v>120</v>
      </c>
      <c r="AE657" s="342" t="s">
        <v>8184</v>
      </c>
      <c r="AF657" s="342">
        <v>2</v>
      </c>
      <c r="AG657" s="342" t="s">
        <v>8184</v>
      </c>
      <c r="AH657" s="342">
        <v>1</v>
      </c>
      <c r="AI657" s="342" t="s">
        <v>8149</v>
      </c>
      <c r="AJ657" s="342">
        <v>113</v>
      </c>
      <c r="AK657" s="342" t="s">
        <v>8185</v>
      </c>
      <c r="AL657" s="342">
        <v>6</v>
      </c>
      <c r="AM657" s="342" t="s">
        <v>8186</v>
      </c>
      <c r="AN657" s="342">
        <v>0</v>
      </c>
      <c r="AO657" s="342" t="s">
        <v>8187</v>
      </c>
      <c r="AP657" s="342">
        <v>0</v>
      </c>
      <c r="AQ657" s="347">
        <v>11</v>
      </c>
      <c r="AR657" s="342">
        <v>2</v>
      </c>
      <c r="AS657" s="348"/>
    </row>
    <row r="658" spans="1:45" ht="13.5" hidden="1" customHeight="1">
      <c r="A658" s="304">
        <v>653</v>
      </c>
      <c r="B658" s="342" t="s">
        <v>8180</v>
      </c>
      <c r="C658" s="343" t="s">
        <v>8181</v>
      </c>
      <c r="D658" s="342">
        <v>8201012</v>
      </c>
      <c r="E658" s="343" t="s">
        <v>2059</v>
      </c>
      <c r="F658" s="342" t="s">
        <v>8468</v>
      </c>
      <c r="G658" s="342" t="s">
        <v>8196</v>
      </c>
      <c r="H658" s="342"/>
      <c r="I658" s="342"/>
      <c r="J658" s="342">
        <v>1</v>
      </c>
      <c r="K658" s="349" t="s">
        <v>8469</v>
      </c>
      <c r="L658" s="345" t="s">
        <v>8470</v>
      </c>
      <c r="M658" s="346">
        <v>8492</v>
      </c>
      <c r="N658" s="351">
        <v>45819</v>
      </c>
      <c r="O658" s="351"/>
      <c r="P658" s="342">
        <v>41</v>
      </c>
      <c r="Q658" s="342"/>
      <c r="R658" s="342"/>
      <c r="S658" s="342">
        <v>7</v>
      </c>
      <c r="T658" s="342"/>
      <c r="U658" s="342" t="s">
        <v>2353</v>
      </c>
      <c r="V658" s="342" t="s">
        <v>7855</v>
      </c>
      <c r="W658" s="347">
        <v>2</v>
      </c>
      <c r="X658" s="342">
        <v>2</v>
      </c>
      <c r="Y658" s="342">
        <v>1</v>
      </c>
      <c r="Z658" s="342"/>
      <c r="AA658" s="342"/>
      <c r="AB658" s="342"/>
      <c r="AC658" s="342"/>
      <c r="AD658" s="342">
        <f t="shared" si="11"/>
        <v>58</v>
      </c>
      <c r="AE658" s="342" t="s">
        <v>8184</v>
      </c>
      <c r="AF658" s="342">
        <v>0</v>
      </c>
      <c r="AG658" s="342" t="s">
        <v>8184</v>
      </c>
      <c r="AH658" s="342">
        <v>0</v>
      </c>
      <c r="AI658" s="342" t="s">
        <v>8149</v>
      </c>
      <c r="AJ658" s="342">
        <v>58</v>
      </c>
      <c r="AK658" s="342" t="s">
        <v>8185</v>
      </c>
      <c r="AL658" s="342">
        <v>0</v>
      </c>
      <c r="AM658" s="342" t="s">
        <v>8186</v>
      </c>
      <c r="AN658" s="342">
        <v>0</v>
      </c>
      <c r="AO658" s="342" t="s">
        <v>8187</v>
      </c>
      <c r="AP658" s="342">
        <v>0</v>
      </c>
      <c r="AQ658" s="347">
        <v>15</v>
      </c>
      <c r="AR658" s="342">
        <v>6</v>
      </c>
      <c r="AS658" s="353"/>
    </row>
    <row r="659" spans="1:45" ht="13.5" hidden="1" customHeight="1">
      <c r="A659" s="304">
        <v>654</v>
      </c>
      <c r="B659" s="342" t="s">
        <v>8180</v>
      </c>
      <c r="C659" s="343" t="s">
        <v>8181</v>
      </c>
      <c r="D659" s="342">
        <v>8201029</v>
      </c>
      <c r="E659" s="343" t="s">
        <v>2061</v>
      </c>
      <c r="F659" s="342"/>
      <c r="G659" s="342"/>
      <c r="H659" s="342"/>
      <c r="I659" s="342"/>
      <c r="J659" s="342">
        <v>1</v>
      </c>
      <c r="K659" s="349" t="s">
        <v>8641</v>
      </c>
      <c r="L659" s="350" t="s">
        <v>8642</v>
      </c>
      <c r="M659" s="346">
        <v>23452</v>
      </c>
      <c r="N659" s="342"/>
      <c r="O659" s="342"/>
      <c r="P659" s="342">
        <v>11</v>
      </c>
      <c r="Q659" s="342"/>
      <c r="R659" s="342"/>
      <c r="S659" s="342">
        <v>2</v>
      </c>
      <c r="T659" s="342"/>
      <c r="U659" s="342" t="s">
        <v>2353</v>
      </c>
      <c r="V659" s="342" t="s">
        <v>7855</v>
      </c>
      <c r="W659" s="347">
        <v>2</v>
      </c>
      <c r="X659" s="342">
        <v>2</v>
      </c>
      <c r="Y659" s="342">
        <v>1</v>
      </c>
      <c r="Z659" s="342"/>
      <c r="AA659" s="342"/>
      <c r="AB659" s="342"/>
      <c r="AC659" s="342"/>
      <c r="AD659" s="342">
        <f t="shared" si="11"/>
        <v>9</v>
      </c>
      <c r="AE659" s="342" t="s">
        <v>8184</v>
      </c>
      <c r="AF659" s="342">
        <v>0</v>
      </c>
      <c r="AG659" s="342" t="s">
        <v>8184</v>
      </c>
      <c r="AH659" s="342">
        <v>0</v>
      </c>
      <c r="AI659" s="342" t="s">
        <v>8149</v>
      </c>
      <c r="AJ659" s="342">
        <v>9</v>
      </c>
      <c r="AK659" s="342" t="s">
        <v>8185</v>
      </c>
      <c r="AL659" s="342">
        <v>0</v>
      </c>
      <c r="AM659" s="342" t="s">
        <v>8186</v>
      </c>
      <c r="AN659" s="342">
        <v>0</v>
      </c>
      <c r="AO659" s="342" t="s">
        <v>8187</v>
      </c>
      <c r="AP659" s="342">
        <v>0</v>
      </c>
      <c r="AQ659" s="347">
        <v>18</v>
      </c>
      <c r="AR659" s="342">
        <v>9</v>
      </c>
      <c r="AS659" s="353"/>
    </row>
    <row r="660" spans="1:45" ht="13.5" hidden="1" customHeight="1">
      <c r="A660" s="304">
        <v>655</v>
      </c>
      <c r="B660" s="342" t="s">
        <v>8180</v>
      </c>
      <c r="C660" s="343" t="s">
        <v>8181</v>
      </c>
      <c r="D660" s="342">
        <v>8140071</v>
      </c>
      <c r="E660" s="343" t="s">
        <v>2063</v>
      </c>
      <c r="F660" s="342"/>
      <c r="G660" s="342"/>
      <c r="H660" s="342"/>
      <c r="I660" s="342"/>
      <c r="J660" s="342">
        <v>1</v>
      </c>
      <c r="K660" s="349" t="s">
        <v>8687</v>
      </c>
      <c r="L660" s="345" t="s">
        <v>8688</v>
      </c>
      <c r="M660" s="346">
        <v>12950</v>
      </c>
      <c r="N660" s="342"/>
      <c r="O660" s="342"/>
      <c r="P660" s="342">
        <v>30</v>
      </c>
      <c r="Q660" s="342"/>
      <c r="R660" s="342"/>
      <c r="S660" s="342">
        <v>6</v>
      </c>
      <c r="T660" s="342"/>
      <c r="U660" s="342" t="s">
        <v>2353</v>
      </c>
      <c r="V660" s="342" t="s">
        <v>7855</v>
      </c>
      <c r="W660" s="347">
        <v>2</v>
      </c>
      <c r="X660" s="342">
        <v>2</v>
      </c>
      <c r="Y660" s="342">
        <v>1</v>
      </c>
      <c r="Z660" s="342"/>
      <c r="AA660" s="342"/>
      <c r="AB660" s="342"/>
      <c r="AC660" s="342"/>
      <c r="AD660" s="342">
        <f t="shared" si="11"/>
        <v>35</v>
      </c>
      <c r="AE660" s="342" t="s">
        <v>8184</v>
      </c>
      <c r="AF660" s="342">
        <v>0</v>
      </c>
      <c r="AG660" s="342" t="s">
        <v>8184</v>
      </c>
      <c r="AH660" s="342">
        <v>0</v>
      </c>
      <c r="AI660" s="342" t="s">
        <v>8149</v>
      </c>
      <c r="AJ660" s="342">
        <v>33</v>
      </c>
      <c r="AK660" s="342" t="s">
        <v>8185</v>
      </c>
      <c r="AL660" s="342">
        <v>2</v>
      </c>
      <c r="AM660" s="342" t="s">
        <v>8186</v>
      </c>
      <c r="AN660" s="342">
        <v>0</v>
      </c>
      <c r="AO660" s="342" t="s">
        <v>8187</v>
      </c>
      <c r="AP660" s="342">
        <v>0</v>
      </c>
      <c r="AQ660" s="347">
        <v>0</v>
      </c>
      <c r="AR660" s="342">
        <v>11</v>
      </c>
      <c r="AS660" s="350"/>
    </row>
    <row r="661" spans="1:45" ht="13.5" hidden="1" customHeight="1">
      <c r="A661" s="304">
        <v>656</v>
      </c>
      <c r="B661" s="342" t="s">
        <v>8180</v>
      </c>
      <c r="C661" s="343" t="s">
        <v>8181</v>
      </c>
      <c r="D661" s="342">
        <v>8140457</v>
      </c>
      <c r="E661" s="343" t="s">
        <v>2065</v>
      </c>
      <c r="F661" s="342"/>
      <c r="G661" s="342"/>
      <c r="H661" s="342"/>
      <c r="I661" s="342"/>
      <c r="J661" s="342">
        <v>1</v>
      </c>
      <c r="K661" s="349" t="s">
        <v>9074</v>
      </c>
      <c r="L661" s="345" t="s">
        <v>9075</v>
      </c>
      <c r="M661" s="346">
        <v>17441</v>
      </c>
      <c r="N661" s="342"/>
      <c r="O661" s="342"/>
      <c r="P661" s="342">
        <v>53</v>
      </c>
      <c r="Q661" s="342"/>
      <c r="R661" s="342"/>
      <c r="S661" s="342">
        <v>6</v>
      </c>
      <c r="T661" s="342"/>
      <c r="U661" s="342" t="s">
        <v>2353</v>
      </c>
      <c r="V661" s="342" t="s">
        <v>7855</v>
      </c>
      <c r="W661" s="347">
        <v>2</v>
      </c>
      <c r="X661" s="342">
        <v>2</v>
      </c>
      <c r="Y661" s="342">
        <v>1</v>
      </c>
      <c r="Z661" s="342"/>
      <c r="AA661" s="342"/>
      <c r="AB661" s="342"/>
      <c r="AC661" s="342"/>
      <c r="AD661" s="342">
        <f t="shared" si="11"/>
        <v>53</v>
      </c>
      <c r="AE661" s="342" t="s">
        <v>8184</v>
      </c>
      <c r="AF661" s="342">
        <v>0</v>
      </c>
      <c r="AG661" s="342" t="s">
        <v>8184</v>
      </c>
      <c r="AH661" s="342">
        <v>0</v>
      </c>
      <c r="AI661" s="342" t="s">
        <v>8149</v>
      </c>
      <c r="AJ661" s="342">
        <v>53</v>
      </c>
      <c r="AK661" s="342" t="s">
        <v>8185</v>
      </c>
      <c r="AL661" s="342">
        <v>0</v>
      </c>
      <c r="AM661" s="342" t="s">
        <v>8186</v>
      </c>
      <c r="AN661" s="342">
        <v>0</v>
      </c>
      <c r="AO661" s="342" t="s">
        <v>8187</v>
      </c>
      <c r="AP661" s="342">
        <v>0</v>
      </c>
      <c r="AQ661" s="347">
        <v>3</v>
      </c>
      <c r="AR661" s="342">
        <v>2</v>
      </c>
      <c r="AS661" s="350"/>
    </row>
    <row r="662" spans="1:45" ht="13.5" hidden="1" customHeight="1">
      <c r="A662" s="304">
        <v>657</v>
      </c>
      <c r="B662" s="342" t="s">
        <v>8180</v>
      </c>
      <c r="C662" s="343" t="s">
        <v>8181</v>
      </c>
      <c r="D662" s="342">
        <v>8140459</v>
      </c>
      <c r="E662" s="343" t="s">
        <v>2067</v>
      </c>
      <c r="F662" s="342" t="s">
        <v>9409</v>
      </c>
      <c r="G662" s="342" t="s">
        <v>8196</v>
      </c>
      <c r="H662" s="342"/>
      <c r="I662" s="342"/>
      <c r="J662" s="342">
        <v>1</v>
      </c>
      <c r="K662" s="349" t="s">
        <v>9410</v>
      </c>
      <c r="L662" s="345" t="s">
        <v>9411</v>
      </c>
      <c r="M662" s="346">
        <v>9970</v>
      </c>
      <c r="N662" s="351">
        <v>45812.677077314816</v>
      </c>
      <c r="O662" s="351"/>
      <c r="P662" s="342">
        <v>26</v>
      </c>
      <c r="Q662" s="342"/>
      <c r="R662" s="342"/>
      <c r="S662" s="342">
        <v>6</v>
      </c>
      <c r="T662" s="342"/>
      <c r="U662" s="342" t="s">
        <v>2353</v>
      </c>
      <c r="V662" s="342" t="s">
        <v>7855</v>
      </c>
      <c r="W662" s="347">
        <v>2</v>
      </c>
      <c r="X662" s="342">
        <v>2</v>
      </c>
      <c r="Y662" s="342">
        <v>1</v>
      </c>
      <c r="Z662" s="342"/>
      <c r="AA662" s="342"/>
      <c r="AB662" s="342"/>
      <c r="AC662" s="342"/>
      <c r="AD662" s="342">
        <f t="shared" si="11"/>
        <v>56</v>
      </c>
      <c r="AE662" s="342" t="s">
        <v>8184</v>
      </c>
      <c r="AF662" s="342">
        <v>0</v>
      </c>
      <c r="AG662" s="342" t="s">
        <v>8184</v>
      </c>
      <c r="AH662" s="342">
        <v>0</v>
      </c>
      <c r="AI662" s="342" t="s">
        <v>8149</v>
      </c>
      <c r="AJ662" s="342">
        <v>56</v>
      </c>
      <c r="AK662" s="342" t="s">
        <v>8185</v>
      </c>
      <c r="AL662" s="342">
        <v>0</v>
      </c>
      <c r="AM662" s="342" t="s">
        <v>8186</v>
      </c>
      <c r="AN662" s="342">
        <v>0</v>
      </c>
      <c r="AO662" s="342" t="s">
        <v>8187</v>
      </c>
      <c r="AP662" s="342">
        <v>0</v>
      </c>
      <c r="AQ662" s="347">
        <v>18</v>
      </c>
      <c r="AR662" s="342">
        <v>7</v>
      </c>
      <c r="AS662" s="353"/>
    </row>
    <row r="663" spans="1:45" ht="13.5" hidden="1" customHeight="1">
      <c r="A663" s="304">
        <v>658</v>
      </c>
      <c r="B663" s="342" t="s">
        <v>8180</v>
      </c>
      <c r="C663" s="343" t="s">
        <v>8181</v>
      </c>
      <c r="D663" s="342">
        <v>8140359</v>
      </c>
      <c r="E663" s="343" t="s">
        <v>2069</v>
      </c>
      <c r="F663" s="342" t="s">
        <v>9530</v>
      </c>
      <c r="G663" s="342" t="s">
        <v>8196</v>
      </c>
      <c r="H663" s="342"/>
      <c r="I663" s="342"/>
      <c r="J663" s="342">
        <v>1</v>
      </c>
      <c r="K663" s="349" t="s">
        <v>9531</v>
      </c>
      <c r="L663" s="345" t="s">
        <v>9532</v>
      </c>
      <c r="M663" s="346">
        <v>12615</v>
      </c>
      <c r="N663" s="351">
        <v>45813.416747175928</v>
      </c>
      <c r="O663" s="351"/>
      <c r="P663" s="342">
        <v>23</v>
      </c>
      <c r="Q663" s="342"/>
      <c r="R663" s="342"/>
      <c r="S663" s="342">
        <v>6</v>
      </c>
      <c r="T663" s="342"/>
      <c r="U663" s="342" t="s">
        <v>2353</v>
      </c>
      <c r="V663" s="342" t="s">
        <v>7855</v>
      </c>
      <c r="W663" s="347">
        <v>2</v>
      </c>
      <c r="X663" s="342">
        <v>2</v>
      </c>
      <c r="Y663" s="342">
        <v>1</v>
      </c>
      <c r="Z663" s="342"/>
      <c r="AA663" s="342"/>
      <c r="AB663" s="342"/>
      <c r="AC663" s="342"/>
      <c r="AD663" s="342">
        <f t="shared" si="11"/>
        <v>38</v>
      </c>
      <c r="AE663" s="342" t="s">
        <v>8184</v>
      </c>
      <c r="AF663" s="342">
        <v>1</v>
      </c>
      <c r="AG663" s="342" t="s">
        <v>8184</v>
      </c>
      <c r="AH663" s="342">
        <v>0</v>
      </c>
      <c r="AI663" s="342" t="s">
        <v>8149</v>
      </c>
      <c r="AJ663" s="342">
        <v>38</v>
      </c>
      <c r="AK663" s="342" t="s">
        <v>8185</v>
      </c>
      <c r="AL663" s="342">
        <v>0</v>
      </c>
      <c r="AM663" s="342" t="s">
        <v>8186</v>
      </c>
      <c r="AN663" s="342">
        <v>0</v>
      </c>
      <c r="AO663" s="342" t="s">
        <v>8187</v>
      </c>
      <c r="AP663" s="342">
        <v>0</v>
      </c>
      <c r="AQ663" s="347">
        <v>1</v>
      </c>
      <c r="AR663" s="342">
        <v>4</v>
      </c>
      <c r="AS663" s="353"/>
    </row>
    <row r="664" spans="1:45" ht="13.5" hidden="1" customHeight="1">
      <c r="A664" s="304">
        <v>659</v>
      </c>
      <c r="B664" s="342" t="s">
        <v>8180</v>
      </c>
      <c r="C664" s="343" t="s">
        <v>8181</v>
      </c>
      <c r="D664" s="342">
        <v>8140499</v>
      </c>
      <c r="E664" s="343" t="s">
        <v>2071</v>
      </c>
      <c r="F664" s="342" t="s">
        <v>9551</v>
      </c>
      <c r="G664" s="342" t="s">
        <v>8196</v>
      </c>
      <c r="H664" s="342"/>
      <c r="I664" s="342"/>
      <c r="J664" s="342">
        <v>1</v>
      </c>
      <c r="K664" s="349" t="s">
        <v>9552</v>
      </c>
      <c r="L664" s="355" t="s">
        <v>9553</v>
      </c>
      <c r="M664" s="346">
        <v>26366</v>
      </c>
      <c r="N664" s="351">
        <v>45813.665223009259</v>
      </c>
      <c r="O664" s="351"/>
      <c r="P664" s="342">
        <v>166</v>
      </c>
      <c r="Q664" s="342"/>
      <c r="R664" s="342"/>
      <c r="S664" s="342">
        <v>10</v>
      </c>
      <c r="T664" s="342"/>
      <c r="U664" s="357" t="s">
        <v>8203</v>
      </c>
      <c r="V664" s="342" t="s">
        <v>7855</v>
      </c>
      <c r="W664" s="347">
        <v>2</v>
      </c>
      <c r="X664" s="342">
        <v>2</v>
      </c>
      <c r="Y664" s="342">
        <v>1</v>
      </c>
      <c r="Z664" s="342"/>
      <c r="AA664" s="342"/>
      <c r="AB664" s="342"/>
      <c r="AC664" s="342"/>
      <c r="AD664" s="342">
        <f t="shared" si="11"/>
        <v>120</v>
      </c>
      <c r="AE664" s="342" t="s">
        <v>8184</v>
      </c>
      <c r="AF664" s="342">
        <v>0</v>
      </c>
      <c r="AG664" s="342" t="s">
        <v>8184</v>
      </c>
      <c r="AH664" s="342">
        <v>0</v>
      </c>
      <c r="AI664" s="342" t="s">
        <v>8149</v>
      </c>
      <c r="AJ664" s="342">
        <v>106</v>
      </c>
      <c r="AK664" s="342" t="s">
        <v>8185</v>
      </c>
      <c r="AL664" s="342">
        <v>14</v>
      </c>
      <c r="AM664" s="342" t="s">
        <v>8186</v>
      </c>
      <c r="AN664" s="342">
        <v>0</v>
      </c>
      <c r="AO664" s="342" t="s">
        <v>8187</v>
      </c>
      <c r="AP664" s="342">
        <v>0</v>
      </c>
      <c r="AQ664" s="347">
        <v>14</v>
      </c>
      <c r="AR664" s="342">
        <v>10</v>
      </c>
      <c r="AS664" s="350"/>
    </row>
    <row r="665" spans="1:45" ht="13.5" hidden="1" customHeight="1">
      <c r="A665" s="304">
        <v>660</v>
      </c>
      <c r="B665" s="342" t="s">
        <v>8180</v>
      </c>
      <c r="C665" s="343" t="s">
        <v>8181</v>
      </c>
      <c r="D665" s="342">
        <v>8140366</v>
      </c>
      <c r="E665" s="343" t="s">
        <v>2073</v>
      </c>
      <c r="F665" s="342"/>
      <c r="G665" s="342"/>
      <c r="H665" s="342"/>
      <c r="I665" s="342"/>
      <c r="J665" s="342">
        <v>1</v>
      </c>
      <c r="K665" s="349" t="s">
        <v>9554</v>
      </c>
      <c r="L665" s="350" t="s">
        <v>9555</v>
      </c>
      <c r="M665" s="346">
        <v>19142</v>
      </c>
      <c r="N665" s="342"/>
      <c r="O665" s="342"/>
      <c r="P665" s="342">
        <v>121</v>
      </c>
      <c r="Q665" s="342"/>
      <c r="R665" s="342"/>
      <c r="S665" s="342">
        <v>7</v>
      </c>
      <c r="T665" s="342"/>
      <c r="U665" s="357" t="s">
        <v>8198</v>
      </c>
      <c r="V665" s="342" t="s">
        <v>7855</v>
      </c>
      <c r="W665" s="347">
        <v>2</v>
      </c>
      <c r="X665" s="342">
        <v>2</v>
      </c>
      <c r="Y665" s="342">
        <v>1</v>
      </c>
      <c r="Z665" s="342"/>
      <c r="AA665" s="342"/>
      <c r="AB665" s="342"/>
      <c r="AC665" s="342"/>
      <c r="AD665" s="342">
        <f t="shared" si="11"/>
        <v>158</v>
      </c>
      <c r="AE665" s="342" t="s">
        <v>8184</v>
      </c>
      <c r="AF665" s="342">
        <v>0</v>
      </c>
      <c r="AG665" s="342" t="s">
        <v>8184</v>
      </c>
      <c r="AH665" s="342">
        <v>0</v>
      </c>
      <c r="AI665" s="342" t="s">
        <v>8149</v>
      </c>
      <c r="AJ665" s="342">
        <v>158</v>
      </c>
      <c r="AK665" s="342" t="s">
        <v>8185</v>
      </c>
      <c r="AL665" s="342">
        <v>0</v>
      </c>
      <c r="AM665" s="342" t="s">
        <v>8186</v>
      </c>
      <c r="AN665" s="342">
        <v>0</v>
      </c>
      <c r="AO665" s="342" t="s">
        <v>8187</v>
      </c>
      <c r="AP665" s="342">
        <v>0</v>
      </c>
      <c r="AQ665" s="347">
        <v>18</v>
      </c>
      <c r="AR665" s="342">
        <v>0</v>
      </c>
      <c r="AS665" s="353"/>
    </row>
    <row r="666" spans="1:45" ht="13.5" hidden="1" customHeight="1">
      <c r="A666" s="304">
        <v>661</v>
      </c>
      <c r="B666" s="342" t="s">
        <v>8180</v>
      </c>
      <c r="C666" s="343" t="s">
        <v>8181</v>
      </c>
      <c r="D666" s="342">
        <v>8140072</v>
      </c>
      <c r="E666" s="343" t="s">
        <v>2075</v>
      </c>
      <c r="F666" s="342"/>
      <c r="G666" s="342"/>
      <c r="H666" s="342"/>
      <c r="I666" s="342"/>
      <c r="J666" s="342">
        <v>1</v>
      </c>
      <c r="K666" s="349" t="s">
        <v>9556</v>
      </c>
      <c r="L666" s="345" t="s">
        <v>9557</v>
      </c>
      <c r="M666" s="346">
        <v>4740</v>
      </c>
      <c r="N666" s="342"/>
      <c r="O666" s="342"/>
      <c r="P666" s="342">
        <v>74</v>
      </c>
      <c r="Q666" s="342"/>
      <c r="R666" s="342"/>
      <c r="S666" s="342">
        <v>7</v>
      </c>
      <c r="T666" s="342"/>
      <c r="U666" s="342" t="s">
        <v>2353</v>
      </c>
      <c r="V666" s="342" t="s">
        <v>7855</v>
      </c>
      <c r="W666" s="347">
        <v>2</v>
      </c>
      <c r="X666" s="342">
        <v>2</v>
      </c>
      <c r="Y666" s="342">
        <v>1</v>
      </c>
      <c r="Z666" s="342"/>
      <c r="AA666" s="342"/>
      <c r="AB666" s="342"/>
      <c r="AC666" s="342"/>
      <c r="AD666" s="342">
        <f t="shared" si="11"/>
        <v>40</v>
      </c>
      <c r="AE666" s="342" t="s">
        <v>8184</v>
      </c>
      <c r="AF666" s="342">
        <v>0</v>
      </c>
      <c r="AG666" s="342" t="s">
        <v>8184</v>
      </c>
      <c r="AH666" s="342">
        <v>0</v>
      </c>
      <c r="AI666" s="342" t="s">
        <v>8149</v>
      </c>
      <c r="AJ666" s="342">
        <v>40</v>
      </c>
      <c r="AK666" s="342" t="s">
        <v>8185</v>
      </c>
      <c r="AL666" s="342">
        <v>0</v>
      </c>
      <c r="AM666" s="342" t="s">
        <v>8186</v>
      </c>
      <c r="AN666" s="342">
        <v>0</v>
      </c>
      <c r="AO666" s="342" t="s">
        <v>8187</v>
      </c>
      <c r="AP666" s="342">
        <v>0</v>
      </c>
      <c r="AQ666" s="347">
        <v>19</v>
      </c>
      <c r="AR666" s="342">
        <v>6</v>
      </c>
      <c r="AS666" s="350"/>
    </row>
    <row r="667" spans="1:45" ht="13.5" hidden="1" customHeight="1">
      <c r="A667" s="304">
        <v>662</v>
      </c>
      <c r="B667" s="342" t="s">
        <v>8180</v>
      </c>
      <c r="C667" s="343" t="s">
        <v>8181</v>
      </c>
      <c r="D667" s="342">
        <v>8140252</v>
      </c>
      <c r="E667" s="343" t="s">
        <v>2077</v>
      </c>
      <c r="F667" s="342" t="s">
        <v>9840</v>
      </c>
      <c r="G667" s="342" t="s">
        <v>8196</v>
      </c>
      <c r="H667" s="342"/>
      <c r="I667" s="342"/>
      <c r="J667" s="342">
        <v>1</v>
      </c>
      <c r="K667" s="349" t="s">
        <v>9841</v>
      </c>
      <c r="L667" s="345" t="s">
        <v>9842</v>
      </c>
      <c r="M667" s="346">
        <v>8127</v>
      </c>
      <c r="N667" s="351">
        <v>45812.560302418977</v>
      </c>
      <c r="O667" s="351"/>
      <c r="P667" s="342">
        <v>23</v>
      </c>
      <c r="Q667" s="342"/>
      <c r="R667" s="342"/>
      <c r="S667" s="342">
        <v>6</v>
      </c>
      <c r="T667" s="342"/>
      <c r="U667" s="342" t="s">
        <v>2353</v>
      </c>
      <c r="V667" s="342" t="s">
        <v>7855</v>
      </c>
      <c r="W667" s="347">
        <v>2</v>
      </c>
      <c r="X667" s="342">
        <v>2</v>
      </c>
      <c r="Y667" s="342">
        <v>1</v>
      </c>
      <c r="Z667" s="342"/>
      <c r="AA667" s="342"/>
      <c r="AB667" s="342"/>
      <c r="AC667" s="342"/>
      <c r="AD667" s="342">
        <f t="shared" si="11"/>
        <v>51</v>
      </c>
      <c r="AE667" s="342" t="s">
        <v>8184</v>
      </c>
      <c r="AF667" s="342">
        <v>0</v>
      </c>
      <c r="AG667" s="342" t="s">
        <v>8184</v>
      </c>
      <c r="AH667" s="342">
        <v>30</v>
      </c>
      <c r="AI667" s="342" t="s">
        <v>8149</v>
      </c>
      <c r="AJ667" s="342">
        <v>21</v>
      </c>
      <c r="AK667" s="342" t="s">
        <v>8185</v>
      </c>
      <c r="AL667" s="342">
        <v>0</v>
      </c>
      <c r="AM667" s="342" t="s">
        <v>8186</v>
      </c>
      <c r="AN667" s="342">
        <v>0</v>
      </c>
      <c r="AO667" s="342" t="s">
        <v>8187</v>
      </c>
      <c r="AP667" s="342">
        <v>0</v>
      </c>
      <c r="AQ667" s="347">
        <v>36</v>
      </c>
      <c r="AR667" s="342">
        <v>26</v>
      </c>
      <c r="AS667" s="353"/>
    </row>
    <row r="668" spans="1:45" ht="13.5" hidden="1" customHeight="1">
      <c r="A668" s="304">
        <v>663</v>
      </c>
      <c r="B668" s="342" t="s">
        <v>8180</v>
      </c>
      <c r="C668" s="343" t="s">
        <v>8181</v>
      </c>
      <c r="D668" s="342">
        <v>8140195</v>
      </c>
      <c r="E668" s="343" t="s">
        <v>2079</v>
      </c>
      <c r="F668" s="342"/>
      <c r="G668" s="342"/>
      <c r="H668" s="342"/>
      <c r="I668" s="342"/>
      <c r="J668" s="342">
        <v>1</v>
      </c>
      <c r="K668" s="349" t="s">
        <v>9859</v>
      </c>
      <c r="L668" s="345" t="s">
        <v>9860</v>
      </c>
      <c r="M668" s="346">
        <v>19808</v>
      </c>
      <c r="N668" s="342"/>
      <c r="O668" s="342"/>
      <c r="P668" s="342">
        <v>40</v>
      </c>
      <c r="Q668" s="342"/>
      <c r="R668" s="342"/>
      <c r="S668" s="342">
        <v>7</v>
      </c>
      <c r="T668" s="342"/>
      <c r="U668" s="342" t="s">
        <v>2353</v>
      </c>
      <c r="V668" s="342" t="s">
        <v>7855</v>
      </c>
      <c r="W668" s="347">
        <v>2</v>
      </c>
      <c r="X668" s="342">
        <v>2</v>
      </c>
      <c r="Y668" s="342">
        <v>1</v>
      </c>
      <c r="Z668" s="342"/>
      <c r="AA668" s="342"/>
      <c r="AB668" s="342"/>
      <c r="AC668" s="342"/>
      <c r="AD668" s="342">
        <f t="shared" si="11"/>
        <v>50</v>
      </c>
      <c r="AE668" s="342" t="s">
        <v>8184</v>
      </c>
      <c r="AF668" s="342">
        <v>0</v>
      </c>
      <c r="AG668" s="342" t="s">
        <v>8184</v>
      </c>
      <c r="AH668" s="342">
        <v>1</v>
      </c>
      <c r="AI668" s="342" t="s">
        <v>8149</v>
      </c>
      <c r="AJ668" s="342">
        <v>49</v>
      </c>
      <c r="AK668" s="342" t="s">
        <v>8185</v>
      </c>
      <c r="AL668" s="342">
        <v>0</v>
      </c>
      <c r="AM668" s="342" t="s">
        <v>8186</v>
      </c>
      <c r="AN668" s="342">
        <v>0</v>
      </c>
      <c r="AO668" s="342" t="s">
        <v>8187</v>
      </c>
      <c r="AP668" s="342">
        <v>0</v>
      </c>
      <c r="AQ668" s="347">
        <v>13</v>
      </c>
      <c r="AR668" s="342">
        <v>8</v>
      </c>
      <c r="AS668" s="353"/>
    </row>
    <row r="669" spans="1:45" ht="13.5" hidden="1" customHeight="1">
      <c r="A669" s="304">
        <v>664</v>
      </c>
      <c r="B669" s="342" t="s">
        <v>8180</v>
      </c>
      <c r="C669" s="343" t="s">
        <v>8181</v>
      </c>
      <c r="D669" s="342">
        <v>8140073</v>
      </c>
      <c r="E669" s="343" t="s">
        <v>2081</v>
      </c>
      <c r="F669" s="342" t="s">
        <v>9861</v>
      </c>
      <c r="G669" s="342" t="s">
        <v>8196</v>
      </c>
      <c r="H669" s="342"/>
      <c r="I669" s="342"/>
      <c r="J669" s="342">
        <v>1</v>
      </c>
      <c r="K669" s="349" t="s">
        <v>9862</v>
      </c>
      <c r="L669" s="350" t="s">
        <v>9863</v>
      </c>
      <c r="M669" s="346">
        <v>24171</v>
      </c>
      <c r="N669" s="351">
        <v>45812.596583136576</v>
      </c>
      <c r="O669" s="351"/>
      <c r="P669" s="342">
        <v>41</v>
      </c>
      <c r="Q669" s="342"/>
      <c r="R669" s="342"/>
      <c r="S669" s="342">
        <v>3</v>
      </c>
      <c r="T669" s="342"/>
      <c r="U669" s="357" t="s">
        <v>8203</v>
      </c>
      <c r="V669" s="342" t="s">
        <v>7855</v>
      </c>
      <c r="W669" s="347">
        <v>2</v>
      </c>
      <c r="X669" s="342">
        <v>2</v>
      </c>
      <c r="Y669" s="342">
        <v>1</v>
      </c>
      <c r="Z669" s="342"/>
      <c r="AA669" s="342"/>
      <c r="AB669" s="342"/>
      <c r="AC669" s="342"/>
      <c r="AD669" s="342">
        <f t="shared" si="11"/>
        <v>59</v>
      </c>
      <c r="AE669" s="342" t="s">
        <v>8184</v>
      </c>
      <c r="AF669" s="342">
        <v>0</v>
      </c>
      <c r="AG669" s="342" t="s">
        <v>8184</v>
      </c>
      <c r="AH669" s="342">
        <v>0</v>
      </c>
      <c r="AI669" s="342" t="s">
        <v>8149</v>
      </c>
      <c r="AJ669" s="342">
        <v>39</v>
      </c>
      <c r="AK669" s="342" t="s">
        <v>8185</v>
      </c>
      <c r="AL669" s="342">
        <v>20</v>
      </c>
      <c r="AM669" s="342" t="s">
        <v>8186</v>
      </c>
      <c r="AN669" s="342">
        <v>0</v>
      </c>
      <c r="AO669" s="342" t="s">
        <v>8187</v>
      </c>
      <c r="AP669" s="342">
        <v>0</v>
      </c>
      <c r="AQ669" s="347">
        <v>0</v>
      </c>
      <c r="AR669" s="342">
        <v>11</v>
      </c>
      <c r="AS669" s="350"/>
    </row>
    <row r="670" spans="1:45" ht="13.5" hidden="1" customHeight="1">
      <c r="A670" s="304">
        <v>665</v>
      </c>
      <c r="B670" s="342" t="s">
        <v>8180</v>
      </c>
      <c r="C670" s="343" t="s">
        <v>8181</v>
      </c>
      <c r="D670" s="342">
        <v>8140206</v>
      </c>
      <c r="E670" s="343" t="s">
        <v>2083</v>
      </c>
      <c r="F670" s="342"/>
      <c r="G670" s="342"/>
      <c r="H670" s="342"/>
      <c r="I670" s="342"/>
      <c r="J670" s="342">
        <v>1</v>
      </c>
      <c r="K670" s="349" t="s">
        <v>9864</v>
      </c>
      <c r="L670" s="355" t="s">
        <v>9865</v>
      </c>
      <c r="M670" s="346">
        <v>39873</v>
      </c>
      <c r="N670" s="342"/>
      <c r="O670" s="342"/>
      <c r="P670" s="342">
        <v>404</v>
      </c>
      <c r="Q670" s="342"/>
      <c r="R670" s="342"/>
      <c r="S670" s="342">
        <v>23</v>
      </c>
      <c r="T670" s="342"/>
      <c r="U670" s="342" t="s">
        <v>26</v>
      </c>
      <c r="V670" s="342" t="s">
        <v>7855</v>
      </c>
      <c r="W670" s="347">
        <v>2</v>
      </c>
      <c r="X670" s="342">
        <v>2</v>
      </c>
      <c r="Y670" s="342">
        <v>1</v>
      </c>
      <c r="Z670" s="342"/>
      <c r="AA670" s="342"/>
      <c r="AB670" s="342"/>
      <c r="AC670" s="342"/>
      <c r="AD670" s="342">
        <f t="shared" si="11"/>
        <v>211</v>
      </c>
      <c r="AE670" s="342" t="s">
        <v>8184</v>
      </c>
      <c r="AF670" s="342">
        <v>0</v>
      </c>
      <c r="AG670" s="342" t="s">
        <v>8184</v>
      </c>
      <c r="AH670" s="342">
        <v>0</v>
      </c>
      <c r="AI670" s="342" t="s">
        <v>8149</v>
      </c>
      <c r="AJ670" s="342">
        <v>211</v>
      </c>
      <c r="AK670" s="342" t="s">
        <v>8185</v>
      </c>
      <c r="AL670" s="342">
        <v>0</v>
      </c>
      <c r="AM670" s="342" t="s">
        <v>8186</v>
      </c>
      <c r="AN670" s="342">
        <v>0</v>
      </c>
      <c r="AO670" s="342" t="s">
        <v>8187</v>
      </c>
      <c r="AP670" s="342">
        <v>0</v>
      </c>
      <c r="AQ670" s="347">
        <v>22</v>
      </c>
      <c r="AR670" s="342">
        <v>3</v>
      </c>
      <c r="AS670" s="353"/>
    </row>
    <row r="671" spans="1:45" ht="13.5" hidden="1" customHeight="1">
      <c r="A671" s="304">
        <v>666</v>
      </c>
      <c r="B671" s="342" t="s">
        <v>8180</v>
      </c>
      <c r="C671" s="343" t="s">
        <v>8181</v>
      </c>
      <c r="D671" s="342">
        <v>8181097</v>
      </c>
      <c r="E671" s="343" t="s">
        <v>2085</v>
      </c>
      <c r="F671" s="342"/>
      <c r="G671" s="342"/>
      <c r="H671" s="342"/>
      <c r="I671" s="342"/>
      <c r="J671" s="342">
        <v>1</v>
      </c>
      <c r="K671" s="349" t="s">
        <v>9866</v>
      </c>
      <c r="L671" s="350" t="s">
        <v>9867</v>
      </c>
      <c r="M671" s="346">
        <v>11567</v>
      </c>
      <c r="N671" s="342"/>
      <c r="O671" s="342"/>
      <c r="P671" s="342">
        <v>309</v>
      </c>
      <c r="Q671" s="342"/>
      <c r="R671" s="342"/>
      <c r="S671" s="342">
        <v>14</v>
      </c>
      <c r="T671" s="342"/>
      <c r="U671" s="357" t="s">
        <v>8198</v>
      </c>
      <c r="V671" s="342" t="s">
        <v>7855</v>
      </c>
      <c r="W671" s="347">
        <v>2</v>
      </c>
      <c r="X671" s="342">
        <v>2</v>
      </c>
      <c r="Y671" s="342">
        <v>1</v>
      </c>
      <c r="Z671" s="342"/>
      <c r="AA671" s="342"/>
      <c r="AB671" s="342"/>
      <c r="AC671" s="342"/>
      <c r="AD671" s="342">
        <f t="shared" si="11"/>
        <v>108</v>
      </c>
      <c r="AE671" s="342" t="s">
        <v>8184</v>
      </c>
      <c r="AF671" s="342">
        <v>0</v>
      </c>
      <c r="AG671" s="342" t="s">
        <v>8184</v>
      </c>
      <c r="AH671" s="342">
        <v>0</v>
      </c>
      <c r="AI671" s="342" t="s">
        <v>8149</v>
      </c>
      <c r="AJ671" s="342">
        <v>108</v>
      </c>
      <c r="AK671" s="342" t="s">
        <v>8185</v>
      </c>
      <c r="AL671" s="342">
        <v>0</v>
      </c>
      <c r="AM671" s="342" t="s">
        <v>8186</v>
      </c>
      <c r="AN671" s="342">
        <v>0</v>
      </c>
      <c r="AO671" s="342" t="s">
        <v>8187</v>
      </c>
      <c r="AP671" s="342">
        <v>0</v>
      </c>
      <c r="AQ671" s="347">
        <v>4</v>
      </c>
      <c r="AR671" s="342">
        <v>12</v>
      </c>
      <c r="AS671" s="350"/>
    </row>
    <row r="672" spans="1:45" ht="13.5" hidden="1" customHeight="1">
      <c r="A672" s="304">
        <v>667</v>
      </c>
      <c r="B672" s="342" t="s">
        <v>8180</v>
      </c>
      <c r="C672" s="343" t="s">
        <v>8181</v>
      </c>
      <c r="D672" s="342">
        <v>8231043</v>
      </c>
      <c r="E672" s="343" t="s">
        <v>2087</v>
      </c>
      <c r="F672" s="342" t="s">
        <v>9868</v>
      </c>
      <c r="G672" s="342" t="s">
        <v>8196</v>
      </c>
      <c r="H672" s="342"/>
      <c r="I672" s="342"/>
      <c r="J672" s="342">
        <v>1</v>
      </c>
      <c r="K672" s="349" t="s">
        <v>9869</v>
      </c>
      <c r="L672" s="345" t="s">
        <v>9870</v>
      </c>
      <c r="M672" s="346">
        <v>4262</v>
      </c>
      <c r="N672" s="351">
        <v>45813.604215196756</v>
      </c>
      <c r="O672" s="351"/>
      <c r="P672" s="342">
        <v>261</v>
      </c>
      <c r="Q672" s="342"/>
      <c r="R672" s="342"/>
      <c r="S672" s="342">
        <v>15</v>
      </c>
      <c r="T672" s="342"/>
      <c r="U672" s="357" t="s">
        <v>8203</v>
      </c>
      <c r="V672" s="342" t="s">
        <v>7855</v>
      </c>
      <c r="W672" s="347">
        <v>2</v>
      </c>
      <c r="X672" s="342">
        <v>2</v>
      </c>
      <c r="Y672" s="342">
        <v>1</v>
      </c>
      <c r="Z672" s="342"/>
      <c r="AA672" s="342"/>
      <c r="AB672" s="342"/>
      <c r="AC672" s="342"/>
      <c r="AD672" s="342">
        <f t="shared" si="11"/>
        <v>391</v>
      </c>
      <c r="AE672" s="342" t="s">
        <v>8184</v>
      </c>
      <c r="AF672" s="342">
        <v>0</v>
      </c>
      <c r="AG672" s="342" t="s">
        <v>8184</v>
      </c>
      <c r="AH672" s="342">
        <v>0</v>
      </c>
      <c r="AI672" s="342" t="s">
        <v>8149</v>
      </c>
      <c r="AJ672" s="342">
        <v>391</v>
      </c>
      <c r="AK672" s="342" t="s">
        <v>8185</v>
      </c>
      <c r="AL672" s="342">
        <v>0</v>
      </c>
      <c r="AM672" s="342" t="s">
        <v>8186</v>
      </c>
      <c r="AN672" s="342">
        <v>0</v>
      </c>
      <c r="AO672" s="342" t="s">
        <v>8187</v>
      </c>
      <c r="AP672" s="342">
        <v>0</v>
      </c>
      <c r="AQ672" s="347">
        <v>4</v>
      </c>
      <c r="AR672" s="342">
        <v>1</v>
      </c>
      <c r="AS672" s="350"/>
    </row>
    <row r="673" spans="1:45" ht="13.5" hidden="1" customHeight="1">
      <c r="A673" s="304">
        <v>668</v>
      </c>
      <c r="B673" s="342" t="s">
        <v>8180</v>
      </c>
      <c r="C673" s="343" t="s">
        <v>8181</v>
      </c>
      <c r="D673" s="342">
        <v>8161015</v>
      </c>
      <c r="E673" s="343" t="s">
        <v>2089</v>
      </c>
      <c r="F673" s="342"/>
      <c r="G673" s="342"/>
      <c r="H673" s="342"/>
      <c r="I673" s="342"/>
      <c r="J673" s="342">
        <v>1</v>
      </c>
      <c r="K673" s="349" t="s">
        <v>10017</v>
      </c>
      <c r="L673" s="345" t="s">
        <v>10018</v>
      </c>
      <c r="M673" s="346">
        <v>25628</v>
      </c>
      <c r="N673" s="342"/>
      <c r="O673" s="342"/>
      <c r="P673" s="342">
        <v>35</v>
      </c>
      <c r="Q673" s="342"/>
      <c r="R673" s="342"/>
      <c r="S673" s="342">
        <v>6</v>
      </c>
      <c r="T673" s="342"/>
      <c r="U673" s="342" t="s">
        <v>2353</v>
      </c>
      <c r="V673" s="342" t="s">
        <v>7855</v>
      </c>
      <c r="W673" s="347">
        <v>2</v>
      </c>
      <c r="X673" s="342">
        <v>2</v>
      </c>
      <c r="Y673" s="342">
        <v>1</v>
      </c>
      <c r="Z673" s="342"/>
      <c r="AA673" s="342"/>
      <c r="AB673" s="342"/>
      <c r="AC673" s="342"/>
      <c r="AD673" s="342">
        <f t="shared" si="11"/>
        <v>85</v>
      </c>
      <c r="AE673" s="342" t="s">
        <v>8184</v>
      </c>
      <c r="AF673" s="342">
        <v>0</v>
      </c>
      <c r="AG673" s="342" t="s">
        <v>8184</v>
      </c>
      <c r="AH673" s="342">
        <v>0</v>
      </c>
      <c r="AI673" s="342" t="s">
        <v>8149</v>
      </c>
      <c r="AJ673" s="342">
        <v>85</v>
      </c>
      <c r="AK673" s="342" t="s">
        <v>8185</v>
      </c>
      <c r="AL673" s="342">
        <v>0</v>
      </c>
      <c r="AM673" s="342" t="s">
        <v>8186</v>
      </c>
      <c r="AN673" s="342">
        <v>0</v>
      </c>
      <c r="AO673" s="342" t="s">
        <v>8187</v>
      </c>
      <c r="AP673" s="342">
        <v>0</v>
      </c>
      <c r="AQ673" s="347">
        <v>6</v>
      </c>
      <c r="AR673" s="342">
        <v>5</v>
      </c>
      <c r="AS673" s="350"/>
    </row>
    <row r="674" spans="1:45" ht="13.5" hidden="1" customHeight="1">
      <c r="A674" s="304">
        <v>669</v>
      </c>
      <c r="B674" s="342" t="s">
        <v>8180</v>
      </c>
      <c r="C674" s="343" t="s">
        <v>8274</v>
      </c>
      <c r="D674" s="342">
        <v>8161052</v>
      </c>
      <c r="E674" s="343" t="s">
        <v>2091</v>
      </c>
      <c r="F674" s="342" t="s">
        <v>8275</v>
      </c>
      <c r="G674" s="342" t="s">
        <v>8196</v>
      </c>
      <c r="H674" s="342"/>
      <c r="I674" s="342"/>
      <c r="J674" s="342">
        <v>1</v>
      </c>
      <c r="K674" s="349" t="s">
        <v>8276</v>
      </c>
      <c r="L674" s="345" t="s">
        <v>8277</v>
      </c>
      <c r="M674" s="346">
        <v>13971</v>
      </c>
      <c r="N674" s="351">
        <v>45813</v>
      </c>
      <c r="O674" s="351"/>
      <c r="P674" s="342">
        <v>26</v>
      </c>
      <c r="Q674" s="342"/>
      <c r="R674" s="342"/>
      <c r="S674" s="342">
        <v>6</v>
      </c>
      <c r="T674" s="342"/>
      <c r="U674" s="342" t="s">
        <v>2353</v>
      </c>
      <c r="V674" s="342" t="s">
        <v>7855</v>
      </c>
      <c r="W674" s="347">
        <v>2</v>
      </c>
      <c r="X674" s="342">
        <v>2</v>
      </c>
      <c r="Y674" s="342">
        <v>1</v>
      </c>
      <c r="Z674" s="342"/>
      <c r="AA674" s="342"/>
      <c r="AB674" s="342"/>
      <c r="AC674" s="342"/>
      <c r="AD674" s="342">
        <f t="shared" si="11"/>
        <v>61</v>
      </c>
      <c r="AE674" s="342" t="s">
        <v>8184</v>
      </c>
      <c r="AF674" s="342">
        <v>11</v>
      </c>
      <c r="AG674" s="342" t="s">
        <v>8184</v>
      </c>
      <c r="AH674" s="342">
        <v>0</v>
      </c>
      <c r="AI674" s="342" t="s">
        <v>8149</v>
      </c>
      <c r="AJ674" s="342">
        <v>61</v>
      </c>
      <c r="AK674" s="342" t="s">
        <v>8185</v>
      </c>
      <c r="AL674" s="342">
        <v>0</v>
      </c>
      <c r="AM674" s="342" t="s">
        <v>8186</v>
      </c>
      <c r="AN674" s="342">
        <v>0</v>
      </c>
      <c r="AO674" s="342" t="s">
        <v>8187</v>
      </c>
      <c r="AP674" s="342">
        <v>0</v>
      </c>
      <c r="AQ674" s="347">
        <v>10</v>
      </c>
      <c r="AR674" s="342">
        <v>4</v>
      </c>
      <c r="AS674" s="353"/>
    </row>
    <row r="675" spans="1:45" ht="13.5" hidden="1" customHeight="1">
      <c r="A675" s="304">
        <v>670</v>
      </c>
      <c r="B675" s="342" t="s">
        <v>8180</v>
      </c>
      <c r="C675" s="343" t="s">
        <v>8274</v>
      </c>
      <c r="D675" s="342">
        <v>8291046</v>
      </c>
      <c r="E675" s="343" t="s">
        <v>2094</v>
      </c>
      <c r="F675" s="342"/>
      <c r="G675" s="342"/>
      <c r="H675" s="342"/>
      <c r="I675" s="342"/>
      <c r="J675" s="342">
        <v>1</v>
      </c>
      <c r="K675" s="349" t="s">
        <v>8397</v>
      </c>
      <c r="L675" s="345" t="s">
        <v>8398</v>
      </c>
      <c r="M675" s="346">
        <v>28214</v>
      </c>
      <c r="N675" s="342"/>
      <c r="O675" s="342"/>
      <c r="P675" s="342">
        <v>21</v>
      </c>
      <c r="Q675" s="342"/>
      <c r="R675" s="342"/>
      <c r="S675" s="342">
        <v>3</v>
      </c>
      <c r="T675" s="342"/>
      <c r="U675" s="342" t="s">
        <v>2353</v>
      </c>
      <c r="V675" s="342" t="s">
        <v>7855</v>
      </c>
      <c r="W675" s="347">
        <v>2</v>
      </c>
      <c r="X675" s="342">
        <v>2</v>
      </c>
      <c r="Y675" s="342">
        <v>1</v>
      </c>
      <c r="Z675" s="342"/>
      <c r="AA675" s="342"/>
      <c r="AB675" s="342"/>
      <c r="AC675" s="342"/>
      <c r="AD675" s="342">
        <f t="shared" si="11"/>
        <v>32</v>
      </c>
      <c r="AE675" s="342" t="s">
        <v>8184</v>
      </c>
      <c r="AF675" s="342">
        <v>49</v>
      </c>
      <c r="AG675" s="342" t="s">
        <v>8184</v>
      </c>
      <c r="AH675" s="342">
        <v>0</v>
      </c>
      <c r="AI675" s="342" t="s">
        <v>8149</v>
      </c>
      <c r="AJ675" s="342">
        <v>23</v>
      </c>
      <c r="AK675" s="342" t="s">
        <v>8185</v>
      </c>
      <c r="AL675" s="342">
        <v>0</v>
      </c>
      <c r="AM675" s="342" t="s">
        <v>8186</v>
      </c>
      <c r="AN675" s="342">
        <v>0</v>
      </c>
      <c r="AO675" s="342" t="s">
        <v>8187</v>
      </c>
      <c r="AP675" s="342">
        <v>9</v>
      </c>
      <c r="AQ675" s="347">
        <v>20</v>
      </c>
      <c r="AR675" s="342">
        <v>20</v>
      </c>
      <c r="AS675" s="350"/>
    </row>
    <row r="676" spans="1:45" ht="13.5" hidden="1" customHeight="1">
      <c r="A676" s="304">
        <v>671</v>
      </c>
      <c r="B676" s="342" t="s">
        <v>8180</v>
      </c>
      <c r="C676" s="343" t="s">
        <v>8274</v>
      </c>
      <c r="D676" s="342">
        <v>8181140</v>
      </c>
      <c r="E676" s="343" t="s">
        <v>2096</v>
      </c>
      <c r="F676" s="342" t="s">
        <v>8399</v>
      </c>
      <c r="G676" s="342" t="s">
        <v>8196</v>
      </c>
      <c r="H676" s="342"/>
      <c r="I676" s="342"/>
      <c r="J676" s="342">
        <v>1</v>
      </c>
      <c r="K676" s="349" t="s">
        <v>8400</v>
      </c>
      <c r="L676" s="345" t="s">
        <v>8401</v>
      </c>
      <c r="M676" s="346">
        <v>7840</v>
      </c>
      <c r="N676" s="351">
        <v>45812</v>
      </c>
      <c r="O676" s="351"/>
      <c r="P676" s="342">
        <v>11</v>
      </c>
      <c r="Q676" s="342"/>
      <c r="R676" s="342"/>
      <c r="S676" s="342">
        <v>3</v>
      </c>
      <c r="T676" s="342"/>
      <c r="U676" s="342" t="s">
        <v>2353</v>
      </c>
      <c r="V676" s="342" t="s">
        <v>7855</v>
      </c>
      <c r="W676" s="347">
        <v>2</v>
      </c>
      <c r="X676" s="342">
        <v>2</v>
      </c>
      <c r="Y676" s="342">
        <v>1</v>
      </c>
      <c r="Z676" s="342"/>
      <c r="AA676" s="342"/>
      <c r="AB676" s="342"/>
      <c r="AC676" s="342"/>
      <c r="AD676" s="342">
        <f t="shared" si="11"/>
        <v>54</v>
      </c>
      <c r="AE676" s="342" t="s">
        <v>8184</v>
      </c>
      <c r="AF676" s="342">
        <v>22</v>
      </c>
      <c r="AG676" s="342" t="s">
        <v>8184</v>
      </c>
      <c r="AH676" s="342">
        <v>0</v>
      </c>
      <c r="AI676" s="342" t="s">
        <v>8149</v>
      </c>
      <c r="AJ676" s="342">
        <v>39</v>
      </c>
      <c r="AK676" s="342" t="s">
        <v>8185</v>
      </c>
      <c r="AL676" s="342">
        <v>15</v>
      </c>
      <c r="AM676" s="342" t="s">
        <v>8186</v>
      </c>
      <c r="AN676" s="342">
        <v>0</v>
      </c>
      <c r="AO676" s="342" t="s">
        <v>8187</v>
      </c>
      <c r="AP676" s="342">
        <v>0</v>
      </c>
      <c r="AQ676" s="347">
        <v>41</v>
      </c>
      <c r="AR676" s="342">
        <v>26</v>
      </c>
      <c r="AS676" s="353"/>
    </row>
    <row r="677" spans="1:45" ht="13.5" hidden="1" customHeight="1">
      <c r="A677" s="304">
        <v>672</v>
      </c>
      <c r="B677" s="342" t="s">
        <v>8180</v>
      </c>
      <c r="C677" s="343" t="s">
        <v>8274</v>
      </c>
      <c r="D677" s="342">
        <v>8181099</v>
      </c>
      <c r="E677" s="343" t="s">
        <v>2098</v>
      </c>
      <c r="F677" s="342"/>
      <c r="G677" s="342"/>
      <c r="H677" s="342"/>
      <c r="I677" s="342"/>
      <c r="J677" s="342">
        <v>1</v>
      </c>
      <c r="K677" s="349" t="s">
        <v>8462</v>
      </c>
      <c r="L677" s="345" t="s">
        <v>8463</v>
      </c>
      <c r="M677" s="346">
        <v>26359</v>
      </c>
      <c r="N677" s="342"/>
      <c r="O677" s="342"/>
      <c r="P677" s="342">
        <v>34</v>
      </c>
      <c r="Q677" s="342"/>
      <c r="R677" s="342"/>
      <c r="S677" s="342">
        <v>4</v>
      </c>
      <c r="T677" s="342"/>
      <c r="U677" s="381" t="s">
        <v>8464</v>
      </c>
      <c r="V677" s="342" t="s">
        <v>7855</v>
      </c>
      <c r="W677" s="347">
        <v>0</v>
      </c>
      <c r="X677" s="342">
        <v>2</v>
      </c>
      <c r="Y677" s="342">
        <v>1</v>
      </c>
      <c r="Z677" s="342"/>
      <c r="AA677" s="342"/>
      <c r="AB677" s="342"/>
      <c r="AC677" s="342"/>
      <c r="AD677" s="342">
        <f t="shared" si="11"/>
        <v>52</v>
      </c>
      <c r="AE677" s="342" t="s">
        <v>8184</v>
      </c>
      <c r="AF677" s="342">
        <v>20</v>
      </c>
      <c r="AG677" s="342" t="s">
        <v>8184</v>
      </c>
      <c r="AH677" s="342">
        <v>0</v>
      </c>
      <c r="AI677" s="342" t="s">
        <v>8149</v>
      </c>
      <c r="AJ677" s="342">
        <v>52</v>
      </c>
      <c r="AK677" s="342" t="s">
        <v>8185</v>
      </c>
      <c r="AL677" s="342">
        <v>0</v>
      </c>
      <c r="AM677" s="342" t="s">
        <v>8186</v>
      </c>
      <c r="AN677" s="342">
        <v>0</v>
      </c>
      <c r="AO677" s="342" t="s">
        <v>8187</v>
      </c>
      <c r="AP677" s="342">
        <v>0</v>
      </c>
      <c r="AQ677" s="347">
        <v>55</v>
      </c>
      <c r="AR677" s="342">
        <v>22</v>
      </c>
      <c r="AS677" s="350"/>
    </row>
    <row r="678" spans="1:45" ht="13.5" hidden="1" customHeight="1">
      <c r="A678" s="304">
        <v>673</v>
      </c>
      <c r="B678" s="342" t="s">
        <v>8180</v>
      </c>
      <c r="C678" s="343" t="s">
        <v>8274</v>
      </c>
      <c r="D678" s="342">
        <v>8181052</v>
      </c>
      <c r="E678" s="343" t="s">
        <v>2100</v>
      </c>
      <c r="F678" s="342" t="s">
        <v>8465</v>
      </c>
      <c r="G678" s="342" t="s">
        <v>8196</v>
      </c>
      <c r="H678" s="342"/>
      <c r="I678" s="342"/>
      <c r="J678" s="342">
        <v>1</v>
      </c>
      <c r="K678" s="349" t="s">
        <v>8466</v>
      </c>
      <c r="L678" s="345" t="s">
        <v>8463</v>
      </c>
      <c r="M678" s="346">
        <v>10764</v>
      </c>
      <c r="N678" s="351">
        <v>45812</v>
      </c>
      <c r="O678" s="351"/>
      <c r="P678" s="342">
        <v>26</v>
      </c>
      <c r="Q678" s="342"/>
      <c r="R678" s="342"/>
      <c r="S678" s="342">
        <v>7</v>
      </c>
      <c r="T678" s="342"/>
      <c r="U678" s="360" t="s">
        <v>8467</v>
      </c>
      <c r="V678" s="342" t="s">
        <v>7855</v>
      </c>
      <c r="W678" s="347">
        <v>2</v>
      </c>
      <c r="X678" s="342">
        <v>2</v>
      </c>
      <c r="Y678" s="342">
        <v>1</v>
      </c>
      <c r="Z678" s="342"/>
      <c r="AA678" s="342"/>
      <c r="AB678" s="342"/>
      <c r="AC678" s="342"/>
      <c r="AD678" s="342">
        <f t="shared" si="11"/>
        <v>52</v>
      </c>
      <c r="AE678" s="342" t="s">
        <v>8184</v>
      </c>
      <c r="AF678" s="342">
        <v>20</v>
      </c>
      <c r="AG678" s="342" t="s">
        <v>8184</v>
      </c>
      <c r="AH678" s="342">
        <v>0</v>
      </c>
      <c r="AI678" s="342" t="s">
        <v>8149</v>
      </c>
      <c r="AJ678" s="342">
        <v>52</v>
      </c>
      <c r="AK678" s="342" t="s">
        <v>8185</v>
      </c>
      <c r="AL678" s="342">
        <v>0</v>
      </c>
      <c r="AM678" s="342" t="s">
        <v>8186</v>
      </c>
      <c r="AN678" s="342">
        <v>0</v>
      </c>
      <c r="AO678" s="342" t="s">
        <v>8187</v>
      </c>
      <c r="AP678" s="342">
        <v>0</v>
      </c>
      <c r="AQ678" s="347">
        <v>52</v>
      </c>
      <c r="AR678" s="342">
        <v>24</v>
      </c>
      <c r="AS678" s="353"/>
    </row>
    <row r="679" spans="1:45" ht="13.5" hidden="1" customHeight="1">
      <c r="A679" s="304">
        <v>674</v>
      </c>
      <c r="B679" s="342" t="s">
        <v>8180</v>
      </c>
      <c r="C679" s="343" t="s">
        <v>8274</v>
      </c>
      <c r="D679" s="342">
        <v>8161053</v>
      </c>
      <c r="E679" s="343" t="s">
        <v>2102</v>
      </c>
      <c r="F679" s="342" t="s">
        <v>8544</v>
      </c>
      <c r="G679" s="342" t="s">
        <v>8196</v>
      </c>
      <c r="H679" s="342"/>
      <c r="I679" s="342"/>
      <c r="J679" s="342">
        <v>1</v>
      </c>
      <c r="K679" s="349" t="s">
        <v>8545</v>
      </c>
      <c r="L679" s="345" t="s">
        <v>8546</v>
      </c>
      <c r="M679" s="346">
        <v>24898</v>
      </c>
      <c r="N679" s="351">
        <v>45812</v>
      </c>
      <c r="O679" s="351"/>
      <c r="P679" s="342">
        <v>40</v>
      </c>
      <c r="Q679" s="342"/>
      <c r="R679" s="342"/>
      <c r="S679" s="342">
        <v>7</v>
      </c>
      <c r="T679" s="342"/>
      <c r="U679" s="357" t="s">
        <v>2353</v>
      </c>
      <c r="V679" s="342" t="s">
        <v>7855</v>
      </c>
      <c r="W679" s="347">
        <v>2</v>
      </c>
      <c r="X679" s="342">
        <v>2</v>
      </c>
      <c r="Y679" s="342">
        <v>1</v>
      </c>
      <c r="Z679" s="342"/>
      <c r="AA679" s="342"/>
      <c r="AB679" s="342"/>
      <c r="AC679" s="342"/>
      <c r="AD679" s="342">
        <f t="shared" si="11"/>
        <v>65</v>
      </c>
      <c r="AE679" s="342" t="s">
        <v>8184</v>
      </c>
      <c r="AF679" s="342">
        <v>16</v>
      </c>
      <c r="AG679" s="342" t="s">
        <v>8184</v>
      </c>
      <c r="AH679" s="342">
        <v>0</v>
      </c>
      <c r="AI679" s="342" t="s">
        <v>8149</v>
      </c>
      <c r="AJ679" s="342">
        <v>65</v>
      </c>
      <c r="AK679" s="342" t="s">
        <v>8185</v>
      </c>
      <c r="AL679" s="342">
        <v>0</v>
      </c>
      <c r="AM679" s="342" t="s">
        <v>8186</v>
      </c>
      <c r="AN679" s="342">
        <v>0</v>
      </c>
      <c r="AO679" s="342" t="s">
        <v>8187</v>
      </c>
      <c r="AP679" s="342">
        <v>0</v>
      </c>
      <c r="AQ679" s="347">
        <v>8</v>
      </c>
      <c r="AR679" s="342">
        <v>4</v>
      </c>
      <c r="AS679" s="353"/>
    </row>
    <row r="680" spans="1:45" ht="13.5" hidden="1" customHeight="1">
      <c r="A680" s="304">
        <v>675</v>
      </c>
      <c r="B680" s="342" t="s">
        <v>8180</v>
      </c>
      <c r="C680" s="343" t="s">
        <v>8274</v>
      </c>
      <c r="D680" s="342">
        <v>8140074</v>
      </c>
      <c r="E680" s="343" t="s">
        <v>2104</v>
      </c>
      <c r="F680" s="342" t="s">
        <v>8662</v>
      </c>
      <c r="G680" s="342" t="s">
        <v>8196</v>
      </c>
      <c r="H680" s="342"/>
      <c r="I680" s="342"/>
      <c r="J680" s="342">
        <v>1</v>
      </c>
      <c r="K680" s="349" t="s">
        <v>8663</v>
      </c>
      <c r="L680" s="350" t="s">
        <v>8664</v>
      </c>
      <c r="M680" s="346">
        <v>30390</v>
      </c>
      <c r="N680" s="351">
        <v>45812</v>
      </c>
      <c r="O680" s="351"/>
      <c r="P680" s="342">
        <v>90</v>
      </c>
      <c r="Q680" s="342"/>
      <c r="R680" s="342"/>
      <c r="S680" s="342">
        <v>6</v>
      </c>
      <c r="T680" s="342"/>
      <c r="U680" s="357" t="s">
        <v>8203</v>
      </c>
      <c r="V680" s="342" t="s">
        <v>7855</v>
      </c>
      <c r="W680" s="347">
        <v>2</v>
      </c>
      <c r="X680" s="342">
        <v>2</v>
      </c>
      <c r="Y680" s="342">
        <v>1</v>
      </c>
      <c r="Z680" s="342"/>
      <c r="AA680" s="342"/>
      <c r="AB680" s="342"/>
      <c r="AC680" s="342"/>
      <c r="AD680" s="342">
        <f t="shared" si="11"/>
        <v>58</v>
      </c>
      <c r="AE680" s="342" t="s">
        <v>8184</v>
      </c>
      <c r="AF680" s="342">
        <v>39</v>
      </c>
      <c r="AG680" s="342" t="s">
        <v>8184</v>
      </c>
      <c r="AH680" s="342">
        <v>3</v>
      </c>
      <c r="AI680" s="342" t="s">
        <v>8149</v>
      </c>
      <c r="AJ680" s="342">
        <v>33</v>
      </c>
      <c r="AK680" s="342" t="s">
        <v>8185</v>
      </c>
      <c r="AL680" s="342">
        <v>0</v>
      </c>
      <c r="AM680" s="342" t="s">
        <v>8186</v>
      </c>
      <c r="AN680" s="342">
        <v>0</v>
      </c>
      <c r="AO680" s="342" t="s">
        <v>8187</v>
      </c>
      <c r="AP680" s="342">
        <v>22</v>
      </c>
      <c r="AQ680" s="347">
        <v>0</v>
      </c>
      <c r="AR680" s="342">
        <v>0</v>
      </c>
      <c r="AS680" s="353"/>
    </row>
    <row r="681" spans="1:45" ht="13.5" hidden="1" customHeight="1">
      <c r="A681" s="304">
        <v>676</v>
      </c>
      <c r="B681" s="342" t="s">
        <v>8180</v>
      </c>
      <c r="C681" s="343" t="s">
        <v>8274</v>
      </c>
      <c r="D681" s="342">
        <v>8140197</v>
      </c>
      <c r="E681" s="343" t="s">
        <v>2106</v>
      </c>
      <c r="F681" s="342" t="s">
        <v>8665</v>
      </c>
      <c r="G681" s="342" t="s">
        <v>8196</v>
      </c>
      <c r="H681" s="342"/>
      <c r="I681" s="342"/>
      <c r="J681" s="342">
        <v>1</v>
      </c>
      <c r="K681" s="349" t="s">
        <v>8666</v>
      </c>
      <c r="L681" s="345" t="s">
        <v>8667</v>
      </c>
      <c r="M681" s="346">
        <v>24919</v>
      </c>
      <c r="N681" s="351">
        <v>45813</v>
      </c>
      <c r="O681" s="351"/>
      <c r="P681" s="342">
        <v>14</v>
      </c>
      <c r="Q681" s="342"/>
      <c r="R681" s="342"/>
      <c r="S681" s="342">
        <v>3</v>
      </c>
      <c r="T681" s="342"/>
      <c r="U681" s="357" t="s">
        <v>8198</v>
      </c>
      <c r="V681" s="342" t="s">
        <v>7855</v>
      </c>
      <c r="W681" s="347">
        <v>2</v>
      </c>
      <c r="X681" s="342">
        <v>2</v>
      </c>
      <c r="Y681" s="342">
        <v>1</v>
      </c>
      <c r="Z681" s="342"/>
      <c r="AA681" s="342"/>
      <c r="AB681" s="342"/>
      <c r="AC681" s="342"/>
      <c r="AD681" s="342">
        <f t="shared" si="11"/>
        <v>34</v>
      </c>
      <c r="AE681" s="342" t="s">
        <v>8184</v>
      </c>
      <c r="AF681" s="342">
        <v>0</v>
      </c>
      <c r="AG681" s="342" t="s">
        <v>8184</v>
      </c>
      <c r="AH681" s="342">
        <v>0</v>
      </c>
      <c r="AI681" s="342" t="s">
        <v>8149</v>
      </c>
      <c r="AJ681" s="342">
        <v>34</v>
      </c>
      <c r="AK681" s="342" t="s">
        <v>8185</v>
      </c>
      <c r="AL681" s="342">
        <v>0</v>
      </c>
      <c r="AM681" s="342" t="s">
        <v>8186</v>
      </c>
      <c r="AN681" s="342">
        <v>0</v>
      </c>
      <c r="AO681" s="342" t="s">
        <v>8187</v>
      </c>
      <c r="AP681" s="342">
        <v>0</v>
      </c>
      <c r="AQ681" s="347">
        <v>0</v>
      </c>
      <c r="AR681" s="342">
        <v>23</v>
      </c>
      <c r="AS681" s="353"/>
    </row>
    <row r="682" spans="1:45" ht="13.5" hidden="1" customHeight="1">
      <c r="A682" s="304">
        <v>677</v>
      </c>
      <c r="B682" s="342" t="s">
        <v>8180</v>
      </c>
      <c r="C682" s="343" t="s">
        <v>8274</v>
      </c>
      <c r="D682" s="342">
        <v>8281009</v>
      </c>
      <c r="E682" s="343" t="s">
        <v>2108</v>
      </c>
      <c r="F682" s="342"/>
      <c r="G682" s="342"/>
      <c r="H682" s="342"/>
      <c r="I682" s="342"/>
      <c r="J682" s="342">
        <v>1</v>
      </c>
      <c r="K682" s="349" t="s">
        <v>8685</v>
      </c>
      <c r="L682" s="345" t="s">
        <v>8686</v>
      </c>
      <c r="M682" s="346">
        <v>14490</v>
      </c>
      <c r="N682" s="342"/>
      <c r="O682" s="342"/>
      <c r="P682" s="342">
        <v>20</v>
      </c>
      <c r="Q682" s="342"/>
      <c r="R682" s="342"/>
      <c r="S682" s="342">
        <v>5</v>
      </c>
      <c r="T682" s="342"/>
      <c r="U682" s="357" t="s">
        <v>8198</v>
      </c>
      <c r="V682" s="342" t="s">
        <v>7855</v>
      </c>
      <c r="W682" s="347">
        <v>2</v>
      </c>
      <c r="X682" s="342">
        <v>2</v>
      </c>
      <c r="Y682" s="342">
        <v>1</v>
      </c>
      <c r="Z682" s="342"/>
      <c r="AA682" s="342"/>
      <c r="AB682" s="342"/>
      <c r="AC682" s="342"/>
      <c r="AD682" s="342">
        <f t="shared" si="11"/>
        <v>49</v>
      </c>
      <c r="AE682" s="342" t="s">
        <v>8184</v>
      </c>
      <c r="AF682" s="342">
        <v>12</v>
      </c>
      <c r="AG682" s="342" t="s">
        <v>8184</v>
      </c>
      <c r="AH682" s="342">
        <v>0</v>
      </c>
      <c r="AI682" s="342" t="s">
        <v>8149</v>
      </c>
      <c r="AJ682" s="342">
        <v>31</v>
      </c>
      <c r="AK682" s="342" t="s">
        <v>8185</v>
      </c>
      <c r="AL682" s="342">
        <v>18</v>
      </c>
      <c r="AM682" s="342" t="s">
        <v>8186</v>
      </c>
      <c r="AN682" s="342">
        <v>0</v>
      </c>
      <c r="AO682" s="342" t="s">
        <v>8187</v>
      </c>
      <c r="AP682" s="342">
        <v>0</v>
      </c>
      <c r="AQ682" s="347">
        <v>0</v>
      </c>
      <c r="AR682" s="342">
        <v>5</v>
      </c>
      <c r="AS682" s="350"/>
    </row>
    <row r="683" spans="1:45" ht="13.5" hidden="1" customHeight="1">
      <c r="A683" s="304">
        <v>678</v>
      </c>
      <c r="B683" s="342" t="s">
        <v>8180</v>
      </c>
      <c r="C683" s="343" t="s">
        <v>8274</v>
      </c>
      <c r="D683" s="342">
        <v>8281010</v>
      </c>
      <c r="E683" s="343" t="s">
        <v>2110</v>
      </c>
      <c r="F683" s="342" t="s">
        <v>8711</v>
      </c>
      <c r="G683" s="342" t="s">
        <v>8196</v>
      </c>
      <c r="H683" s="342"/>
      <c r="I683" s="342"/>
      <c r="J683" s="342">
        <v>1</v>
      </c>
      <c r="K683" s="349" t="s">
        <v>8712</v>
      </c>
      <c r="L683" s="345" t="s">
        <v>8713</v>
      </c>
      <c r="M683" s="346">
        <v>26043</v>
      </c>
      <c r="N683" s="351">
        <v>45813</v>
      </c>
      <c r="O683" s="351"/>
      <c r="P683" s="342">
        <v>30</v>
      </c>
      <c r="Q683" s="342"/>
      <c r="R683" s="342"/>
      <c r="S683" s="342">
        <v>5</v>
      </c>
      <c r="T683" s="342"/>
      <c r="U683" s="342" t="s">
        <v>2353</v>
      </c>
      <c r="V683" s="342" t="s">
        <v>7855</v>
      </c>
      <c r="W683" s="347">
        <v>2</v>
      </c>
      <c r="X683" s="342">
        <v>2</v>
      </c>
      <c r="Y683" s="342">
        <v>1</v>
      </c>
      <c r="Z683" s="342"/>
      <c r="AA683" s="342"/>
      <c r="AB683" s="342"/>
      <c r="AC683" s="342"/>
      <c r="AD683" s="342">
        <f t="shared" si="11"/>
        <v>24</v>
      </c>
      <c r="AE683" s="342" t="s">
        <v>8184</v>
      </c>
      <c r="AF683" s="342">
        <v>0</v>
      </c>
      <c r="AG683" s="342" t="s">
        <v>8184</v>
      </c>
      <c r="AH683" s="342">
        <v>0</v>
      </c>
      <c r="AI683" s="342" t="s">
        <v>8149</v>
      </c>
      <c r="AJ683" s="342">
        <v>15</v>
      </c>
      <c r="AK683" s="342" t="s">
        <v>8185</v>
      </c>
      <c r="AL683" s="342">
        <v>0</v>
      </c>
      <c r="AM683" s="342" t="s">
        <v>8186</v>
      </c>
      <c r="AN683" s="342">
        <v>0</v>
      </c>
      <c r="AO683" s="342" t="s">
        <v>8187</v>
      </c>
      <c r="AP683" s="342">
        <v>9</v>
      </c>
      <c r="AQ683" s="347">
        <v>0</v>
      </c>
      <c r="AR683" s="342">
        <v>0</v>
      </c>
      <c r="AS683" s="350"/>
    </row>
    <row r="684" spans="1:45" ht="13.5" hidden="1" customHeight="1">
      <c r="A684" s="304">
        <v>679</v>
      </c>
      <c r="B684" s="342" t="s">
        <v>8180</v>
      </c>
      <c r="C684" s="343" t="s">
        <v>8274</v>
      </c>
      <c r="D684" s="342">
        <v>8281030</v>
      </c>
      <c r="E684" s="343" t="s">
        <v>2112</v>
      </c>
      <c r="F684" s="342"/>
      <c r="G684" s="342"/>
      <c r="H684" s="342"/>
      <c r="I684" s="342"/>
      <c r="J684" s="342">
        <v>1</v>
      </c>
      <c r="K684" s="349" t="s">
        <v>8732</v>
      </c>
      <c r="L684" s="345" t="s">
        <v>8733</v>
      </c>
      <c r="M684" s="346">
        <v>38047</v>
      </c>
      <c r="N684" s="342"/>
      <c r="O684" s="342"/>
      <c r="P684" s="342">
        <v>627</v>
      </c>
      <c r="Q684" s="342"/>
      <c r="R684" s="342"/>
      <c r="S684" s="342">
        <v>30</v>
      </c>
      <c r="T684" s="342"/>
      <c r="U684" s="342" t="s">
        <v>26</v>
      </c>
      <c r="V684" s="357" t="s">
        <v>35</v>
      </c>
      <c r="W684" s="347">
        <v>3</v>
      </c>
      <c r="X684" s="342">
        <v>2</v>
      </c>
      <c r="Y684" s="342">
        <v>1</v>
      </c>
      <c r="Z684" s="342"/>
      <c r="AA684" s="342"/>
      <c r="AB684" s="342"/>
      <c r="AC684" s="342"/>
      <c r="AD684" s="342">
        <f t="shared" si="11"/>
        <v>209</v>
      </c>
      <c r="AE684" s="342" t="s">
        <v>8184</v>
      </c>
      <c r="AF684" s="342">
        <v>72</v>
      </c>
      <c r="AG684" s="342" t="s">
        <v>8184</v>
      </c>
      <c r="AH684" s="342">
        <v>0</v>
      </c>
      <c r="AI684" s="342" t="s">
        <v>8149</v>
      </c>
      <c r="AJ684" s="342">
        <v>149</v>
      </c>
      <c r="AK684" s="342" t="s">
        <v>8185</v>
      </c>
      <c r="AL684" s="342">
        <v>0</v>
      </c>
      <c r="AM684" s="342" t="s">
        <v>8186</v>
      </c>
      <c r="AN684" s="342">
        <v>30</v>
      </c>
      <c r="AO684" s="342" t="s">
        <v>8187</v>
      </c>
      <c r="AP684" s="342">
        <v>30</v>
      </c>
      <c r="AQ684" s="347">
        <v>0</v>
      </c>
      <c r="AR684" s="342">
        <v>0</v>
      </c>
      <c r="AS684" s="350"/>
    </row>
    <row r="685" spans="1:45" ht="13.5" hidden="1" customHeight="1">
      <c r="A685" s="304">
        <v>680</v>
      </c>
      <c r="B685" s="342" t="s">
        <v>8180</v>
      </c>
      <c r="C685" s="343" t="s">
        <v>8274</v>
      </c>
      <c r="D685" s="342">
        <v>8241012</v>
      </c>
      <c r="E685" s="343" t="s">
        <v>2114</v>
      </c>
      <c r="F685" s="342"/>
      <c r="G685" s="342"/>
      <c r="H685" s="342"/>
      <c r="I685" s="342"/>
      <c r="J685" s="342">
        <v>1</v>
      </c>
      <c r="K685" s="349" t="s">
        <v>8835</v>
      </c>
      <c r="L685" s="345" t="s">
        <v>8836</v>
      </c>
      <c r="M685" s="346">
        <v>17930</v>
      </c>
      <c r="N685" s="342"/>
      <c r="O685" s="342"/>
      <c r="P685" s="342">
        <v>27</v>
      </c>
      <c r="Q685" s="342"/>
      <c r="R685" s="342"/>
      <c r="S685" s="342">
        <v>5</v>
      </c>
      <c r="T685" s="342"/>
      <c r="U685" s="342" t="s">
        <v>2353</v>
      </c>
      <c r="V685" s="342" t="s">
        <v>7855</v>
      </c>
      <c r="W685" s="347">
        <v>2</v>
      </c>
      <c r="X685" s="342">
        <v>2</v>
      </c>
      <c r="Y685" s="342">
        <v>1</v>
      </c>
      <c r="Z685" s="342"/>
      <c r="AA685" s="342"/>
      <c r="AB685" s="342"/>
      <c r="AC685" s="342"/>
      <c r="AD685" s="342">
        <f t="shared" si="11"/>
        <v>58</v>
      </c>
      <c r="AE685" s="342" t="s">
        <v>8184</v>
      </c>
      <c r="AF685" s="342">
        <v>0</v>
      </c>
      <c r="AG685" s="342" t="s">
        <v>8184</v>
      </c>
      <c r="AH685" s="342">
        <v>0</v>
      </c>
      <c r="AI685" s="342" t="s">
        <v>8149</v>
      </c>
      <c r="AJ685" s="342">
        <v>58</v>
      </c>
      <c r="AK685" s="342" t="s">
        <v>8185</v>
      </c>
      <c r="AL685" s="342">
        <v>0</v>
      </c>
      <c r="AM685" s="342" t="s">
        <v>8186</v>
      </c>
      <c r="AN685" s="342">
        <v>0</v>
      </c>
      <c r="AO685" s="342" t="s">
        <v>8187</v>
      </c>
      <c r="AP685" s="342">
        <v>0</v>
      </c>
      <c r="AQ685" s="347">
        <v>7</v>
      </c>
      <c r="AR685" s="342">
        <v>4</v>
      </c>
      <c r="AS685" s="350"/>
    </row>
    <row r="686" spans="1:45" ht="13.5" hidden="1" customHeight="1">
      <c r="A686" s="304">
        <v>681</v>
      </c>
      <c r="B686" s="342" t="s">
        <v>8180</v>
      </c>
      <c r="C686" s="343" t="s">
        <v>8274</v>
      </c>
      <c r="D686" s="342">
        <v>8191019</v>
      </c>
      <c r="E686" s="343" t="s">
        <v>2116</v>
      </c>
      <c r="F686" s="342"/>
      <c r="G686" s="342"/>
      <c r="H686" s="342"/>
      <c r="I686" s="342"/>
      <c r="J686" s="342">
        <v>1</v>
      </c>
      <c r="K686" s="349" t="s">
        <v>9034</v>
      </c>
      <c r="L686" s="345" t="s">
        <v>9035</v>
      </c>
      <c r="M686" s="346">
        <v>6337</v>
      </c>
      <c r="N686" s="342"/>
      <c r="O686" s="342"/>
      <c r="P686" s="342">
        <v>40</v>
      </c>
      <c r="Q686" s="342"/>
      <c r="R686" s="342"/>
      <c r="S686" s="342">
        <v>6</v>
      </c>
      <c r="T686" s="342"/>
      <c r="U686" s="357" t="s">
        <v>8198</v>
      </c>
      <c r="V686" s="357" t="s">
        <v>8316</v>
      </c>
      <c r="W686" s="347">
        <v>2</v>
      </c>
      <c r="X686" s="342">
        <v>2</v>
      </c>
      <c r="Y686" s="342">
        <v>1</v>
      </c>
      <c r="Z686" s="342"/>
      <c r="AA686" s="342"/>
      <c r="AB686" s="342"/>
      <c r="AC686" s="342"/>
      <c r="AD686" s="342">
        <f t="shared" si="11"/>
        <v>35</v>
      </c>
      <c r="AE686" s="342" t="s">
        <v>8184</v>
      </c>
      <c r="AF686" s="342">
        <v>13</v>
      </c>
      <c r="AG686" s="342" t="s">
        <v>8184</v>
      </c>
      <c r="AH686" s="342">
        <v>0</v>
      </c>
      <c r="AI686" s="342" t="s">
        <v>8149</v>
      </c>
      <c r="AJ686" s="342">
        <v>13</v>
      </c>
      <c r="AK686" s="342" t="s">
        <v>8185</v>
      </c>
      <c r="AL686" s="342">
        <v>22</v>
      </c>
      <c r="AM686" s="342" t="s">
        <v>8186</v>
      </c>
      <c r="AN686" s="342">
        <v>0</v>
      </c>
      <c r="AO686" s="342" t="s">
        <v>8187</v>
      </c>
      <c r="AP686" s="342">
        <v>0</v>
      </c>
      <c r="AQ686" s="347">
        <v>14</v>
      </c>
      <c r="AR686" s="342">
        <v>11</v>
      </c>
      <c r="AS686" s="353"/>
    </row>
    <row r="687" spans="1:45" ht="13.5" hidden="1" customHeight="1">
      <c r="A687" s="304">
        <v>682</v>
      </c>
      <c r="B687" s="342" t="s">
        <v>8180</v>
      </c>
      <c r="C687" s="343" t="s">
        <v>8274</v>
      </c>
      <c r="D687" s="342">
        <v>8191047</v>
      </c>
      <c r="E687" s="343" t="s">
        <v>2118</v>
      </c>
      <c r="F687" s="342"/>
      <c r="G687" s="342"/>
      <c r="H687" s="342"/>
      <c r="I687" s="342"/>
      <c r="J687" s="342">
        <v>1</v>
      </c>
      <c r="K687" s="349" t="s">
        <v>9063</v>
      </c>
      <c r="L687" s="345" t="s">
        <v>9064</v>
      </c>
      <c r="M687" s="346">
        <v>23474</v>
      </c>
      <c r="N687" s="342"/>
      <c r="O687" s="342"/>
      <c r="P687" s="342">
        <v>49</v>
      </c>
      <c r="Q687" s="342"/>
      <c r="R687" s="342"/>
      <c r="S687" s="342">
        <v>6</v>
      </c>
      <c r="T687" s="342"/>
      <c r="U687" s="342" t="s">
        <v>2353</v>
      </c>
      <c r="V687" s="342" t="s">
        <v>7855</v>
      </c>
      <c r="W687" s="347">
        <v>2</v>
      </c>
      <c r="X687" s="342">
        <v>2</v>
      </c>
      <c r="Y687" s="342">
        <v>1</v>
      </c>
      <c r="Z687" s="342"/>
      <c r="AA687" s="342"/>
      <c r="AB687" s="342"/>
      <c r="AC687" s="342"/>
      <c r="AD687" s="342">
        <f t="shared" si="11"/>
        <v>95</v>
      </c>
      <c r="AE687" s="342" t="s">
        <v>8184</v>
      </c>
      <c r="AF687" s="342">
        <v>0</v>
      </c>
      <c r="AG687" s="342" t="s">
        <v>8184</v>
      </c>
      <c r="AH687" s="342">
        <v>0</v>
      </c>
      <c r="AI687" s="342" t="s">
        <v>8149</v>
      </c>
      <c r="AJ687" s="342">
        <v>94</v>
      </c>
      <c r="AK687" s="342" t="s">
        <v>8185</v>
      </c>
      <c r="AL687" s="342">
        <v>1</v>
      </c>
      <c r="AM687" s="342" t="s">
        <v>8186</v>
      </c>
      <c r="AN687" s="342">
        <v>0</v>
      </c>
      <c r="AO687" s="342" t="s">
        <v>8187</v>
      </c>
      <c r="AP687" s="342">
        <v>0</v>
      </c>
      <c r="AQ687" s="347">
        <v>6</v>
      </c>
      <c r="AR687" s="342">
        <v>3</v>
      </c>
      <c r="AS687" s="350"/>
    </row>
    <row r="688" spans="1:45" ht="13.5" hidden="1" customHeight="1">
      <c r="A688" s="304">
        <v>683</v>
      </c>
      <c r="B688" s="342" t="s">
        <v>8180</v>
      </c>
      <c r="C688" s="343" t="s">
        <v>8274</v>
      </c>
      <c r="D688" s="342">
        <v>8271040</v>
      </c>
      <c r="E688" s="343" t="s">
        <v>2120</v>
      </c>
      <c r="F688" s="342"/>
      <c r="G688" s="342"/>
      <c r="H688" s="342"/>
      <c r="I688" s="342"/>
      <c r="J688" s="342">
        <v>1</v>
      </c>
      <c r="K688" s="349" t="s">
        <v>9091</v>
      </c>
      <c r="L688" s="345" t="s">
        <v>9092</v>
      </c>
      <c r="M688" s="346">
        <v>17472</v>
      </c>
      <c r="N688" s="342"/>
      <c r="O688" s="342"/>
      <c r="P688" s="342">
        <v>40</v>
      </c>
      <c r="Q688" s="342"/>
      <c r="R688" s="342"/>
      <c r="S688" s="342">
        <v>6</v>
      </c>
      <c r="T688" s="342"/>
      <c r="U688" s="342" t="s">
        <v>2353</v>
      </c>
      <c r="V688" s="342" t="s">
        <v>7855</v>
      </c>
      <c r="W688" s="347">
        <v>2</v>
      </c>
      <c r="X688" s="342">
        <v>2</v>
      </c>
      <c r="Y688" s="342">
        <v>1</v>
      </c>
      <c r="Z688" s="342"/>
      <c r="AA688" s="342"/>
      <c r="AB688" s="342"/>
      <c r="AC688" s="342"/>
      <c r="AD688" s="342">
        <f t="shared" si="11"/>
        <v>45</v>
      </c>
      <c r="AE688" s="342" t="s">
        <v>8184</v>
      </c>
      <c r="AF688" s="342">
        <v>0</v>
      </c>
      <c r="AG688" s="342" t="s">
        <v>8184</v>
      </c>
      <c r="AH688" s="342">
        <v>0</v>
      </c>
      <c r="AI688" s="342" t="s">
        <v>8149</v>
      </c>
      <c r="AJ688" s="342">
        <v>29</v>
      </c>
      <c r="AK688" s="342" t="s">
        <v>8185</v>
      </c>
      <c r="AL688" s="342">
        <v>0</v>
      </c>
      <c r="AM688" s="342" t="s">
        <v>8186</v>
      </c>
      <c r="AN688" s="342">
        <v>0</v>
      </c>
      <c r="AO688" s="342" t="s">
        <v>8187</v>
      </c>
      <c r="AP688" s="342">
        <v>16</v>
      </c>
      <c r="AQ688" s="347">
        <v>8</v>
      </c>
      <c r="AR688" s="342">
        <v>5</v>
      </c>
      <c r="AS688" s="350"/>
    </row>
    <row r="689" spans="1:45" ht="13.5" hidden="1" customHeight="1">
      <c r="A689" s="304">
        <v>684</v>
      </c>
      <c r="B689" s="342" t="s">
        <v>8180</v>
      </c>
      <c r="C689" s="343" t="s">
        <v>8274</v>
      </c>
      <c r="D689" s="342">
        <v>8140169</v>
      </c>
      <c r="E689" s="343" t="s">
        <v>2122</v>
      </c>
      <c r="F689" s="342"/>
      <c r="G689" s="342"/>
      <c r="H689" s="342"/>
      <c r="I689" s="342"/>
      <c r="J689" s="342">
        <v>1</v>
      </c>
      <c r="K689" s="349" t="s">
        <v>9211</v>
      </c>
      <c r="L689" s="350" t="s">
        <v>9212</v>
      </c>
      <c r="M689" s="346">
        <v>26730</v>
      </c>
      <c r="N689" s="342"/>
      <c r="O689" s="342"/>
      <c r="P689" s="342">
        <v>131</v>
      </c>
      <c r="Q689" s="342"/>
      <c r="R689" s="342"/>
      <c r="S689" s="342">
        <v>8</v>
      </c>
      <c r="T689" s="342"/>
      <c r="U689" s="357" t="s">
        <v>8203</v>
      </c>
      <c r="V689" s="357" t="s">
        <v>8316</v>
      </c>
      <c r="W689" s="347">
        <v>2</v>
      </c>
      <c r="X689" s="342">
        <v>2</v>
      </c>
      <c r="Y689" s="342">
        <v>1</v>
      </c>
      <c r="Z689" s="342"/>
      <c r="AA689" s="342"/>
      <c r="AB689" s="342"/>
      <c r="AC689" s="342"/>
      <c r="AD689" s="342">
        <f t="shared" si="11"/>
        <v>142</v>
      </c>
      <c r="AE689" s="342" t="s">
        <v>8184</v>
      </c>
      <c r="AF689" s="342">
        <v>10</v>
      </c>
      <c r="AG689" s="342" t="s">
        <v>8184</v>
      </c>
      <c r="AH689" s="342">
        <v>0</v>
      </c>
      <c r="AI689" s="342" t="s">
        <v>8149</v>
      </c>
      <c r="AJ689" s="342">
        <v>99</v>
      </c>
      <c r="AK689" s="342" t="s">
        <v>8185</v>
      </c>
      <c r="AL689" s="342">
        <v>0</v>
      </c>
      <c r="AM689" s="342" t="s">
        <v>8186</v>
      </c>
      <c r="AN689" s="342">
        <v>43</v>
      </c>
      <c r="AO689" s="342" t="s">
        <v>8187</v>
      </c>
      <c r="AP689" s="342">
        <v>0</v>
      </c>
      <c r="AQ689" s="347">
        <v>0</v>
      </c>
      <c r="AR689" s="342">
        <v>4</v>
      </c>
      <c r="AS689" s="350"/>
    </row>
    <row r="690" spans="1:45" ht="13.5" hidden="1" customHeight="1">
      <c r="A690" s="304">
        <v>685</v>
      </c>
      <c r="B690" s="342" t="s">
        <v>8180</v>
      </c>
      <c r="C690" s="343" t="s">
        <v>8274</v>
      </c>
      <c r="D690" s="342">
        <v>8151090</v>
      </c>
      <c r="E690" s="343" t="s">
        <v>2124</v>
      </c>
      <c r="F690" s="342"/>
      <c r="G690" s="342"/>
      <c r="H690" s="342"/>
      <c r="I690" s="342"/>
      <c r="J690" s="342">
        <v>1</v>
      </c>
      <c r="K690" s="349" t="s">
        <v>9213</v>
      </c>
      <c r="L690" s="345" t="s">
        <v>9214</v>
      </c>
      <c r="M690" s="346">
        <v>19507</v>
      </c>
      <c r="N690" s="342"/>
      <c r="O690" s="342"/>
      <c r="P690" s="342">
        <v>113</v>
      </c>
      <c r="Q690" s="342"/>
      <c r="R690" s="342"/>
      <c r="S690" s="342">
        <v>7</v>
      </c>
      <c r="T690" s="342"/>
      <c r="U690" s="357" t="s">
        <v>8198</v>
      </c>
      <c r="V690" s="342" t="s">
        <v>7855</v>
      </c>
      <c r="W690" s="347">
        <v>2</v>
      </c>
      <c r="X690" s="342">
        <v>2</v>
      </c>
      <c r="Y690" s="342">
        <v>1</v>
      </c>
      <c r="Z690" s="342"/>
      <c r="AA690" s="342"/>
      <c r="AB690" s="342"/>
      <c r="AC690" s="342"/>
      <c r="AD690" s="342">
        <f t="shared" si="11"/>
        <v>118</v>
      </c>
      <c r="AE690" s="342" t="s">
        <v>8184</v>
      </c>
      <c r="AF690" s="342">
        <v>62</v>
      </c>
      <c r="AG690" s="342" t="s">
        <v>8184</v>
      </c>
      <c r="AH690" s="342">
        <v>0</v>
      </c>
      <c r="AI690" s="342" t="s">
        <v>8149</v>
      </c>
      <c r="AJ690" s="342">
        <v>26</v>
      </c>
      <c r="AK690" s="342" t="s">
        <v>8185</v>
      </c>
      <c r="AL690" s="342">
        <v>4</v>
      </c>
      <c r="AM690" s="342" t="s">
        <v>8186</v>
      </c>
      <c r="AN690" s="342">
        <v>0</v>
      </c>
      <c r="AO690" s="342" t="s">
        <v>8187</v>
      </c>
      <c r="AP690" s="342">
        <v>88</v>
      </c>
      <c r="AQ690" s="347">
        <v>23</v>
      </c>
      <c r="AR690" s="342">
        <v>1</v>
      </c>
      <c r="AS690" s="350"/>
    </row>
    <row r="691" spans="1:45" ht="13.5" hidden="1" customHeight="1">
      <c r="A691" s="304">
        <v>686</v>
      </c>
      <c r="B691" s="342" t="s">
        <v>8180</v>
      </c>
      <c r="C691" s="343" t="s">
        <v>8274</v>
      </c>
      <c r="D691" s="342">
        <v>8191048</v>
      </c>
      <c r="E691" s="343" t="s">
        <v>2126</v>
      </c>
      <c r="F691" s="342"/>
      <c r="G691" s="342"/>
      <c r="H691" s="342"/>
      <c r="I691" s="342"/>
      <c r="J691" s="342">
        <v>1</v>
      </c>
      <c r="K691" s="349" t="s">
        <v>9215</v>
      </c>
      <c r="L691" s="345" t="s">
        <v>9216</v>
      </c>
      <c r="M691" s="346">
        <v>7462</v>
      </c>
      <c r="N691" s="342"/>
      <c r="O691" s="342"/>
      <c r="P691" s="342">
        <v>100</v>
      </c>
      <c r="Q691" s="342"/>
      <c r="R691" s="342"/>
      <c r="S691" s="342">
        <v>7</v>
      </c>
      <c r="T691" s="342"/>
      <c r="U691" s="342" t="s">
        <v>2353</v>
      </c>
      <c r="V691" s="342" t="s">
        <v>7855</v>
      </c>
      <c r="W691" s="347">
        <v>2</v>
      </c>
      <c r="X691" s="342">
        <v>2</v>
      </c>
      <c r="Y691" s="342">
        <v>1</v>
      </c>
      <c r="Z691" s="342"/>
      <c r="AA691" s="342"/>
      <c r="AB691" s="342"/>
      <c r="AC691" s="342"/>
      <c r="AD691" s="342">
        <f t="shared" si="11"/>
        <v>91</v>
      </c>
      <c r="AE691" s="342" t="s">
        <v>8184</v>
      </c>
      <c r="AF691" s="342">
        <v>28</v>
      </c>
      <c r="AG691" s="342" t="s">
        <v>8184</v>
      </c>
      <c r="AH691" s="342">
        <v>0</v>
      </c>
      <c r="AI691" s="342" t="s">
        <v>8149</v>
      </c>
      <c r="AJ691" s="342">
        <v>69</v>
      </c>
      <c r="AK691" s="342" t="s">
        <v>8185</v>
      </c>
      <c r="AL691" s="342">
        <v>0</v>
      </c>
      <c r="AM691" s="342" t="s">
        <v>8186</v>
      </c>
      <c r="AN691" s="342">
        <v>0</v>
      </c>
      <c r="AO691" s="342" t="s">
        <v>8187</v>
      </c>
      <c r="AP691" s="342">
        <v>22</v>
      </c>
      <c r="AQ691" s="347">
        <v>3</v>
      </c>
      <c r="AR691" s="342">
        <v>11</v>
      </c>
      <c r="AS691" s="350"/>
    </row>
    <row r="692" spans="1:45" ht="13.5" hidden="1" customHeight="1">
      <c r="A692" s="304">
        <v>687</v>
      </c>
      <c r="B692" s="342" t="s">
        <v>8180</v>
      </c>
      <c r="C692" s="343" t="s">
        <v>8274</v>
      </c>
      <c r="D692" s="342">
        <v>8161054</v>
      </c>
      <c r="E692" s="343" t="s">
        <v>2128</v>
      </c>
      <c r="F692" s="342"/>
      <c r="G692" s="342"/>
      <c r="H692" s="342"/>
      <c r="I692" s="342"/>
      <c r="J692" s="342">
        <v>1</v>
      </c>
      <c r="K692" s="349" t="s">
        <v>9220</v>
      </c>
      <c r="L692" s="345" t="s">
        <v>9221</v>
      </c>
      <c r="M692" s="346">
        <v>17587</v>
      </c>
      <c r="N692" s="342"/>
      <c r="O692" s="342"/>
      <c r="P692" s="342">
        <v>25</v>
      </c>
      <c r="Q692" s="342"/>
      <c r="R692" s="342"/>
      <c r="S692" s="342">
        <v>7</v>
      </c>
      <c r="T692" s="342"/>
      <c r="U692" s="357" t="s">
        <v>8198</v>
      </c>
      <c r="V692" s="342" t="s">
        <v>7855</v>
      </c>
      <c r="W692" s="347">
        <v>2</v>
      </c>
      <c r="X692" s="342">
        <v>2</v>
      </c>
      <c r="Y692" s="342">
        <v>1</v>
      </c>
      <c r="Z692" s="342"/>
      <c r="AA692" s="342"/>
      <c r="AB692" s="342"/>
      <c r="AC692" s="342"/>
      <c r="AD692" s="342">
        <f t="shared" si="11"/>
        <v>60</v>
      </c>
      <c r="AE692" s="342" t="s">
        <v>8184</v>
      </c>
      <c r="AF692" s="342">
        <v>20</v>
      </c>
      <c r="AG692" s="342" t="s">
        <v>8184</v>
      </c>
      <c r="AH692" s="342">
        <v>0</v>
      </c>
      <c r="AI692" s="342" t="s">
        <v>8149</v>
      </c>
      <c r="AJ692" s="342">
        <v>60</v>
      </c>
      <c r="AK692" s="342" t="s">
        <v>8185</v>
      </c>
      <c r="AL692" s="342">
        <v>0</v>
      </c>
      <c r="AM692" s="342" t="s">
        <v>8186</v>
      </c>
      <c r="AN692" s="342">
        <v>0</v>
      </c>
      <c r="AO692" s="342" t="s">
        <v>8187</v>
      </c>
      <c r="AP692" s="342">
        <v>0</v>
      </c>
      <c r="AQ692" s="347">
        <v>4</v>
      </c>
      <c r="AR692" s="342">
        <v>3</v>
      </c>
      <c r="AS692" s="353"/>
    </row>
    <row r="693" spans="1:45" ht="13.5" hidden="1" customHeight="1">
      <c r="A693" s="304">
        <v>688</v>
      </c>
      <c r="B693" s="342" t="s">
        <v>8180</v>
      </c>
      <c r="C693" s="343" t="s">
        <v>8274</v>
      </c>
      <c r="D693" s="342">
        <v>8140461</v>
      </c>
      <c r="E693" s="343" t="s">
        <v>2235</v>
      </c>
      <c r="F693" s="342"/>
      <c r="G693" s="342"/>
      <c r="H693" s="342"/>
      <c r="I693" s="342"/>
      <c r="J693" s="342">
        <v>1</v>
      </c>
      <c r="K693" s="349" t="s">
        <v>9222</v>
      </c>
      <c r="L693" s="345" t="s">
        <v>9223</v>
      </c>
      <c r="M693" s="346">
        <v>18171</v>
      </c>
      <c r="N693" s="342"/>
      <c r="O693" s="342"/>
      <c r="P693" s="342">
        <v>15</v>
      </c>
      <c r="Q693" s="342"/>
      <c r="R693" s="342"/>
      <c r="S693" s="342">
        <v>5</v>
      </c>
      <c r="T693" s="342"/>
      <c r="U693" s="342" t="s">
        <v>2353</v>
      </c>
      <c r="V693" s="342" t="s">
        <v>7855</v>
      </c>
      <c r="W693" s="347">
        <v>2</v>
      </c>
      <c r="X693" s="342">
        <v>2</v>
      </c>
      <c r="Y693" s="342">
        <v>1</v>
      </c>
      <c r="Z693" s="342"/>
      <c r="AA693" s="342"/>
      <c r="AB693" s="342"/>
      <c r="AC693" s="342"/>
      <c r="AD693" s="342">
        <f t="shared" si="11"/>
        <v>57</v>
      </c>
      <c r="AE693" s="342" t="s">
        <v>8184</v>
      </c>
      <c r="AF693" s="342">
        <v>0</v>
      </c>
      <c r="AG693" s="342" t="s">
        <v>8184</v>
      </c>
      <c r="AH693" s="342">
        <v>0</v>
      </c>
      <c r="AI693" s="342" t="s">
        <v>8149</v>
      </c>
      <c r="AJ693" s="342">
        <v>37</v>
      </c>
      <c r="AK693" s="342" t="s">
        <v>8185</v>
      </c>
      <c r="AL693" s="342">
        <v>0</v>
      </c>
      <c r="AM693" s="342" t="s">
        <v>8186</v>
      </c>
      <c r="AN693" s="342">
        <v>20</v>
      </c>
      <c r="AO693" s="342" t="s">
        <v>8187</v>
      </c>
      <c r="AP693" s="342">
        <v>0</v>
      </c>
      <c r="AQ693" s="347">
        <v>8</v>
      </c>
      <c r="AR693" s="342">
        <v>5</v>
      </c>
      <c r="AS693" s="350"/>
    </row>
    <row r="694" spans="1:45" ht="13.5" hidden="1" customHeight="1">
      <c r="A694" s="304">
        <v>689</v>
      </c>
      <c r="B694" s="342" t="s">
        <v>8180</v>
      </c>
      <c r="C694" s="343" t="s">
        <v>8274</v>
      </c>
      <c r="D694" s="342">
        <v>8140377</v>
      </c>
      <c r="E694" s="343" t="s">
        <v>2237</v>
      </c>
      <c r="F694" s="342"/>
      <c r="G694" s="342"/>
      <c r="H694" s="342"/>
      <c r="I694" s="342"/>
      <c r="J694" s="342">
        <v>1</v>
      </c>
      <c r="K694" s="349" t="s">
        <v>9224</v>
      </c>
      <c r="L694" s="345" t="s">
        <v>9225</v>
      </c>
      <c r="M694" s="346">
        <v>24716</v>
      </c>
      <c r="N694" s="342"/>
      <c r="O694" s="342"/>
      <c r="P694" s="342">
        <v>3</v>
      </c>
      <c r="Q694" s="342"/>
      <c r="R694" s="342"/>
      <c r="S694" s="342">
        <v>2</v>
      </c>
      <c r="T694" s="342"/>
      <c r="U694" s="342" t="s">
        <v>3741</v>
      </c>
      <c r="V694" s="342" t="s">
        <v>7855</v>
      </c>
      <c r="W694" s="347">
        <v>2</v>
      </c>
      <c r="X694" s="342">
        <v>2</v>
      </c>
      <c r="Y694" s="342">
        <v>1</v>
      </c>
      <c r="Z694" s="342"/>
      <c r="AA694" s="342"/>
      <c r="AB694" s="342"/>
      <c r="AC694" s="342"/>
      <c r="AD694" s="342">
        <f t="shared" si="11"/>
        <v>57</v>
      </c>
      <c r="AE694" s="342" t="s">
        <v>8184</v>
      </c>
      <c r="AF694" s="342">
        <v>0</v>
      </c>
      <c r="AG694" s="342" t="s">
        <v>8184</v>
      </c>
      <c r="AH694" s="342">
        <v>0</v>
      </c>
      <c r="AI694" s="342" t="s">
        <v>8149</v>
      </c>
      <c r="AJ694" s="342">
        <v>37</v>
      </c>
      <c r="AK694" s="342" t="s">
        <v>8185</v>
      </c>
      <c r="AL694" s="342">
        <v>0</v>
      </c>
      <c r="AM694" s="342" t="s">
        <v>8186</v>
      </c>
      <c r="AN694" s="342">
        <v>20</v>
      </c>
      <c r="AO694" s="342" t="s">
        <v>8187</v>
      </c>
      <c r="AP694" s="342">
        <v>0</v>
      </c>
      <c r="AQ694" s="347">
        <v>21</v>
      </c>
      <c r="AR694" s="342">
        <v>4</v>
      </c>
      <c r="AS694" s="350"/>
    </row>
    <row r="695" spans="1:45" ht="13.5" hidden="1" customHeight="1">
      <c r="A695" s="304">
        <v>690</v>
      </c>
      <c r="B695" s="342" t="s">
        <v>8180</v>
      </c>
      <c r="C695" s="343" t="s">
        <v>8274</v>
      </c>
      <c r="D695" s="342">
        <v>8171015</v>
      </c>
      <c r="E695" s="343" t="s">
        <v>2130</v>
      </c>
      <c r="F695" s="342"/>
      <c r="G695" s="342"/>
      <c r="H695" s="342"/>
      <c r="I695" s="342"/>
      <c r="J695" s="342">
        <v>1</v>
      </c>
      <c r="K695" s="349" t="s">
        <v>9438</v>
      </c>
      <c r="L695" s="345" t="s">
        <v>9439</v>
      </c>
      <c r="M695" s="346">
        <v>11851</v>
      </c>
      <c r="N695" s="342"/>
      <c r="O695" s="342"/>
      <c r="P695" s="342">
        <v>57</v>
      </c>
      <c r="Q695" s="342"/>
      <c r="R695" s="342"/>
      <c r="S695" s="342">
        <v>7</v>
      </c>
      <c r="T695" s="342"/>
      <c r="U695" s="342" t="s">
        <v>2353</v>
      </c>
      <c r="V695" s="342" t="s">
        <v>7855</v>
      </c>
      <c r="W695" s="347">
        <v>2</v>
      </c>
      <c r="X695" s="342">
        <v>2</v>
      </c>
      <c r="Y695" s="342">
        <v>1</v>
      </c>
      <c r="Z695" s="342"/>
      <c r="AA695" s="342"/>
      <c r="AB695" s="342"/>
      <c r="AC695" s="342"/>
      <c r="AD695" s="342">
        <f t="shared" si="11"/>
        <v>108</v>
      </c>
      <c r="AE695" s="342" t="s">
        <v>8184</v>
      </c>
      <c r="AF695" s="342">
        <v>61</v>
      </c>
      <c r="AG695" s="342" t="s">
        <v>8184</v>
      </c>
      <c r="AH695" s="342">
        <v>0</v>
      </c>
      <c r="AI695" s="342" t="s">
        <v>8149</v>
      </c>
      <c r="AJ695" s="342">
        <v>108</v>
      </c>
      <c r="AK695" s="342" t="s">
        <v>8185</v>
      </c>
      <c r="AL695" s="342">
        <v>0</v>
      </c>
      <c r="AM695" s="342" t="s">
        <v>8186</v>
      </c>
      <c r="AN695" s="342">
        <v>0</v>
      </c>
      <c r="AO695" s="342" t="s">
        <v>8187</v>
      </c>
      <c r="AP695" s="342">
        <v>0</v>
      </c>
      <c r="AQ695" s="347">
        <v>0</v>
      </c>
      <c r="AR695" s="342">
        <v>32</v>
      </c>
      <c r="AS695" s="353"/>
    </row>
    <row r="696" spans="1:45" ht="13.5" hidden="1" customHeight="1">
      <c r="A696" s="304">
        <v>691</v>
      </c>
      <c r="B696" s="342" t="s">
        <v>8180</v>
      </c>
      <c r="C696" s="343" t="s">
        <v>8274</v>
      </c>
      <c r="D696" s="342">
        <v>8171049</v>
      </c>
      <c r="E696" s="343" t="s">
        <v>2132</v>
      </c>
      <c r="F696" s="342" t="s">
        <v>9440</v>
      </c>
      <c r="G696" s="342" t="s">
        <v>8196</v>
      </c>
      <c r="H696" s="342"/>
      <c r="I696" s="342"/>
      <c r="J696" s="342">
        <v>1</v>
      </c>
      <c r="K696" s="349" t="s">
        <v>9441</v>
      </c>
      <c r="L696" s="345" t="s">
        <v>9442</v>
      </c>
      <c r="M696" s="346">
        <v>26003</v>
      </c>
      <c r="N696" s="351">
        <v>45812.396417812502</v>
      </c>
      <c r="O696" s="351"/>
      <c r="P696" s="342">
        <v>159</v>
      </c>
      <c r="Q696" s="342"/>
      <c r="R696" s="342"/>
      <c r="S696" s="342">
        <v>8</v>
      </c>
      <c r="T696" s="342"/>
      <c r="U696" s="342" t="s">
        <v>2353</v>
      </c>
      <c r="V696" s="342" t="s">
        <v>7855</v>
      </c>
      <c r="W696" s="347">
        <v>2</v>
      </c>
      <c r="X696" s="342">
        <v>2</v>
      </c>
      <c r="Y696" s="342">
        <v>1</v>
      </c>
      <c r="Z696" s="342"/>
      <c r="AA696" s="342"/>
      <c r="AB696" s="342"/>
      <c r="AC696" s="342"/>
      <c r="AD696" s="342">
        <f t="shared" si="11"/>
        <v>101</v>
      </c>
      <c r="AE696" s="342" t="s">
        <v>8184</v>
      </c>
      <c r="AF696" s="342">
        <v>35</v>
      </c>
      <c r="AG696" s="342" t="s">
        <v>8184</v>
      </c>
      <c r="AH696" s="342">
        <v>0</v>
      </c>
      <c r="AI696" s="342" t="s">
        <v>8149</v>
      </c>
      <c r="AJ696" s="342">
        <v>101</v>
      </c>
      <c r="AK696" s="342" t="s">
        <v>8185</v>
      </c>
      <c r="AL696" s="342">
        <v>0</v>
      </c>
      <c r="AM696" s="342" t="s">
        <v>8186</v>
      </c>
      <c r="AN696" s="342">
        <v>0</v>
      </c>
      <c r="AO696" s="342" t="s">
        <v>8187</v>
      </c>
      <c r="AP696" s="342">
        <v>0</v>
      </c>
      <c r="AQ696" s="347">
        <v>33</v>
      </c>
      <c r="AR696" s="342">
        <v>17</v>
      </c>
      <c r="AS696" s="350"/>
    </row>
    <row r="697" spans="1:45" ht="13.5" hidden="1" customHeight="1">
      <c r="A697" s="304">
        <v>692</v>
      </c>
      <c r="B697" s="342" t="s">
        <v>8180</v>
      </c>
      <c r="C697" s="343" t="s">
        <v>8274</v>
      </c>
      <c r="D697" s="342">
        <v>8181167</v>
      </c>
      <c r="E697" s="343" t="s">
        <v>2134</v>
      </c>
      <c r="F697" s="342"/>
      <c r="G697" s="342"/>
      <c r="H697" s="342"/>
      <c r="I697" s="342"/>
      <c r="J697" s="342">
        <v>1</v>
      </c>
      <c r="K697" s="349" t="s">
        <v>9489</v>
      </c>
      <c r="L697" s="345" t="s">
        <v>9490</v>
      </c>
      <c r="M697" s="346">
        <v>7853</v>
      </c>
      <c r="N697" s="342"/>
      <c r="O697" s="342"/>
      <c r="P697" s="342">
        <v>25</v>
      </c>
      <c r="Q697" s="342"/>
      <c r="R697" s="342"/>
      <c r="S697" s="342">
        <v>6</v>
      </c>
      <c r="T697" s="342"/>
      <c r="U697" s="357" t="s">
        <v>9491</v>
      </c>
      <c r="V697" s="357" t="s">
        <v>8316</v>
      </c>
      <c r="W697" s="347">
        <v>2</v>
      </c>
      <c r="X697" s="342">
        <v>2</v>
      </c>
      <c r="Y697" s="342">
        <v>1</v>
      </c>
      <c r="Z697" s="342"/>
      <c r="AA697" s="342"/>
      <c r="AB697" s="342"/>
      <c r="AC697" s="342"/>
      <c r="AD697" s="342">
        <f t="shared" si="11"/>
        <v>47</v>
      </c>
      <c r="AE697" s="342" t="s">
        <v>8184</v>
      </c>
      <c r="AF697" s="342">
        <v>20</v>
      </c>
      <c r="AG697" s="342" t="s">
        <v>8184</v>
      </c>
      <c r="AH697" s="342">
        <v>0</v>
      </c>
      <c r="AI697" s="342" t="s">
        <v>8149</v>
      </c>
      <c r="AJ697" s="342">
        <v>38</v>
      </c>
      <c r="AK697" s="342" t="s">
        <v>8185</v>
      </c>
      <c r="AL697" s="342">
        <v>0</v>
      </c>
      <c r="AM697" s="342" t="s">
        <v>8186</v>
      </c>
      <c r="AN697" s="342">
        <v>9</v>
      </c>
      <c r="AO697" s="342" t="s">
        <v>8187</v>
      </c>
      <c r="AP697" s="342">
        <v>0</v>
      </c>
      <c r="AQ697" s="347">
        <v>39</v>
      </c>
      <c r="AR697" s="342">
        <v>29</v>
      </c>
      <c r="AS697" s="350"/>
    </row>
    <row r="698" spans="1:45" ht="13.5" hidden="1" customHeight="1">
      <c r="A698" s="304">
        <v>693</v>
      </c>
      <c r="B698" s="342" t="s">
        <v>8180</v>
      </c>
      <c r="C698" s="343" t="s">
        <v>8274</v>
      </c>
      <c r="D698" s="342">
        <v>8181165</v>
      </c>
      <c r="E698" s="343" t="s">
        <v>2136</v>
      </c>
      <c r="F698" s="342"/>
      <c r="G698" s="342"/>
      <c r="H698" s="342"/>
      <c r="I698" s="342"/>
      <c r="J698" s="342">
        <v>1</v>
      </c>
      <c r="K698" s="349" t="s">
        <v>9492</v>
      </c>
      <c r="L698" s="345" t="s">
        <v>9493</v>
      </c>
      <c r="M698" s="346">
        <v>23011</v>
      </c>
      <c r="N698" s="342"/>
      <c r="O698" s="342"/>
      <c r="P698" s="342">
        <v>12</v>
      </c>
      <c r="Q698" s="342"/>
      <c r="R698" s="342"/>
      <c r="S698" s="342">
        <v>3</v>
      </c>
      <c r="T698" s="342"/>
      <c r="U698" s="342" t="s">
        <v>2353</v>
      </c>
      <c r="V698" s="342" t="s">
        <v>7855</v>
      </c>
      <c r="W698" s="347">
        <v>2</v>
      </c>
      <c r="X698" s="342">
        <v>2</v>
      </c>
      <c r="Y698" s="342">
        <v>1</v>
      </c>
      <c r="Z698" s="342"/>
      <c r="AA698" s="342"/>
      <c r="AB698" s="342"/>
      <c r="AC698" s="342"/>
      <c r="AD698" s="342">
        <f t="shared" si="11"/>
        <v>24</v>
      </c>
      <c r="AE698" s="342" t="s">
        <v>8184</v>
      </c>
      <c r="AF698" s="342">
        <v>8</v>
      </c>
      <c r="AG698" s="342" t="s">
        <v>8184</v>
      </c>
      <c r="AH698" s="342">
        <v>0</v>
      </c>
      <c r="AI698" s="342" t="s">
        <v>8149</v>
      </c>
      <c r="AJ698" s="342">
        <v>14</v>
      </c>
      <c r="AK698" s="342" t="s">
        <v>8185</v>
      </c>
      <c r="AL698" s="342">
        <v>0</v>
      </c>
      <c r="AM698" s="342" t="s">
        <v>8186</v>
      </c>
      <c r="AN698" s="342">
        <v>10</v>
      </c>
      <c r="AO698" s="342" t="s">
        <v>8187</v>
      </c>
      <c r="AP698" s="342">
        <v>0</v>
      </c>
      <c r="AQ698" s="347">
        <v>82</v>
      </c>
      <c r="AR698" s="342">
        <v>31</v>
      </c>
      <c r="AS698" s="350"/>
    </row>
    <row r="699" spans="1:45" ht="13.5" hidden="1" customHeight="1">
      <c r="A699" s="304">
        <v>694</v>
      </c>
      <c r="B699" s="342" t="s">
        <v>8180</v>
      </c>
      <c r="C699" s="343" t="s">
        <v>8274</v>
      </c>
      <c r="D699" s="342">
        <v>8241009</v>
      </c>
      <c r="E699" s="343" t="s">
        <v>2138</v>
      </c>
      <c r="F699" s="342" t="s">
        <v>9592</v>
      </c>
      <c r="G699" s="342" t="s">
        <v>8196</v>
      </c>
      <c r="H699" s="342"/>
      <c r="I699" s="342"/>
      <c r="J699" s="342">
        <v>1</v>
      </c>
      <c r="K699" s="349" t="s">
        <v>9593</v>
      </c>
      <c r="L699" s="345" t="s">
        <v>9594</v>
      </c>
      <c r="M699" s="346">
        <v>18142</v>
      </c>
      <c r="N699" s="351">
        <v>45812.545511956021</v>
      </c>
      <c r="O699" s="351"/>
      <c r="P699" s="342">
        <v>31</v>
      </c>
      <c r="Q699" s="342"/>
      <c r="R699" s="342"/>
      <c r="S699" s="342">
        <v>6</v>
      </c>
      <c r="T699" s="342"/>
      <c r="U699" s="342" t="s">
        <v>2353</v>
      </c>
      <c r="V699" s="342" t="s">
        <v>7855</v>
      </c>
      <c r="W699" s="347">
        <v>2</v>
      </c>
      <c r="X699" s="342">
        <v>2</v>
      </c>
      <c r="Y699" s="342">
        <v>1</v>
      </c>
      <c r="Z699" s="342"/>
      <c r="AA699" s="342"/>
      <c r="AB699" s="342"/>
      <c r="AC699" s="342"/>
      <c r="AD699" s="342">
        <f t="shared" si="11"/>
        <v>42</v>
      </c>
      <c r="AE699" s="342" t="s">
        <v>8184</v>
      </c>
      <c r="AF699" s="342">
        <v>16</v>
      </c>
      <c r="AG699" s="342" t="s">
        <v>8184</v>
      </c>
      <c r="AH699" s="342">
        <v>0</v>
      </c>
      <c r="AI699" s="342" t="s">
        <v>8149</v>
      </c>
      <c r="AJ699" s="342">
        <v>42</v>
      </c>
      <c r="AK699" s="342" t="s">
        <v>8185</v>
      </c>
      <c r="AL699" s="342">
        <v>0</v>
      </c>
      <c r="AM699" s="342" t="s">
        <v>8186</v>
      </c>
      <c r="AN699" s="342">
        <v>0</v>
      </c>
      <c r="AO699" s="342" t="s">
        <v>8187</v>
      </c>
      <c r="AP699" s="342">
        <v>0</v>
      </c>
      <c r="AQ699" s="347">
        <v>6</v>
      </c>
      <c r="AR699" s="342">
        <v>1</v>
      </c>
      <c r="AS699" s="350"/>
    </row>
    <row r="700" spans="1:45" ht="13.5" hidden="1" customHeight="1">
      <c r="A700" s="304">
        <v>695</v>
      </c>
      <c r="B700" s="342" t="s">
        <v>8180</v>
      </c>
      <c r="C700" s="343" t="s">
        <v>8274</v>
      </c>
      <c r="D700" s="342">
        <v>8241031</v>
      </c>
      <c r="E700" s="343" t="s">
        <v>2140</v>
      </c>
      <c r="F700" s="342"/>
      <c r="G700" s="342"/>
      <c r="H700" s="342"/>
      <c r="I700" s="342"/>
      <c r="J700" s="342">
        <v>1</v>
      </c>
      <c r="K700" s="349" t="s">
        <v>9941</v>
      </c>
      <c r="L700" s="350" t="s">
        <v>9942</v>
      </c>
      <c r="M700" s="346">
        <v>23090</v>
      </c>
      <c r="N700" s="342"/>
      <c r="O700" s="342"/>
      <c r="P700" s="342">
        <v>396</v>
      </c>
      <c r="Q700" s="342"/>
      <c r="R700" s="342"/>
      <c r="S700" s="342">
        <v>22</v>
      </c>
      <c r="T700" s="342"/>
      <c r="U700" s="342" t="s">
        <v>26</v>
      </c>
      <c r="V700" s="342" t="s">
        <v>7855</v>
      </c>
      <c r="W700" s="347">
        <v>2</v>
      </c>
      <c r="X700" s="342">
        <v>2</v>
      </c>
      <c r="Y700" s="342">
        <v>1</v>
      </c>
      <c r="Z700" s="342"/>
      <c r="AA700" s="342"/>
      <c r="AB700" s="342"/>
      <c r="AC700" s="342"/>
      <c r="AD700" s="342">
        <f t="shared" si="11"/>
        <v>351</v>
      </c>
      <c r="AE700" s="342" t="s">
        <v>8184</v>
      </c>
      <c r="AF700" s="342">
        <v>158</v>
      </c>
      <c r="AG700" s="342" t="s">
        <v>8184</v>
      </c>
      <c r="AH700" s="342">
        <v>0</v>
      </c>
      <c r="AI700" s="342" t="s">
        <v>8149</v>
      </c>
      <c r="AJ700" s="342">
        <v>11</v>
      </c>
      <c r="AK700" s="342" t="s">
        <v>8185</v>
      </c>
      <c r="AL700" s="342">
        <v>0</v>
      </c>
      <c r="AM700" s="342" t="s">
        <v>8186</v>
      </c>
      <c r="AN700" s="342">
        <v>0</v>
      </c>
      <c r="AO700" s="342" t="s">
        <v>8187</v>
      </c>
      <c r="AP700" s="342">
        <v>340</v>
      </c>
      <c r="AQ700" s="347">
        <v>11</v>
      </c>
      <c r="AR700" s="342">
        <v>4</v>
      </c>
      <c r="AS700" s="350"/>
    </row>
    <row r="701" spans="1:45" ht="13.5" hidden="1" customHeight="1">
      <c r="A701" s="304">
        <v>696</v>
      </c>
      <c r="B701" s="342" t="s">
        <v>8180</v>
      </c>
      <c r="C701" s="343" t="s">
        <v>8274</v>
      </c>
      <c r="D701" s="342">
        <v>8140500</v>
      </c>
      <c r="E701" s="343" t="s">
        <v>2142</v>
      </c>
      <c r="F701" s="342"/>
      <c r="G701" s="342"/>
      <c r="H701" s="342"/>
      <c r="I701" s="342"/>
      <c r="J701" s="342">
        <v>1</v>
      </c>
      <c r="K701" s="349" t="s">
        <v>9943</v>
      </c>
      <c r="L701" s="350" t="s">
        <v>9944</v>
      </c>
      <c r="M701" s="346">
        <v>27090</v>
      </c>
      <c r="N701" s="342"/>
      <c r="O701" s="342"/>
      <c r="P701" s="342">
        <v>414</v>
      </c>
      <c r="Q701" s="342"/>
      <c r="R701" s="342"/>
      <c r="S701" s="342">
        <v>22</v>
      </c>
      <c r="T701" s="342"/>
      <c r="U701" s="342" t="s">
        <v>26</v>
      </c>
      <c r="V701" s="342" t="s">
        <v>7855</v>
      </c>
      <c r="W701" s="347">
        <v>2</v>
      </c>
      <c r="X701" s="342">
        <v>2</v>
      </c>
      <c r="Y701" s="342">
        <v>1</v>
      </c>
      <c r="Z701" s="342"/>
      <c r="AA701" s="342"/>
      <c r="AB701" s="342"/>
      <c r="AC701" s="342"/>
      <c r="AD701" s="342">
        <f t="shared" si="11"/>
        <v>341</v>
      </c>
      <c r="AE701" s="342" t="s">
        <v>8184</v>
      </c>
      <c r="AF701" s="342">
        <v>90</v>
      </c>
      <c r="AG701" s="342" t="s">
        <v>8184</v>
      </c>
      <c r="AH701" s="342">
        <v>0</v>
      </c>
      <c r="AI701" s="342" t="s">
        <v>8149</v>
      </c>
      <c r="AJ701" s="342">
        <v>59</v>
      </c>
      <c r="AK701" s="342" t="s">
        <v>8185</v>
      </c>
      <c r="AL701" s="342">
        <v>0</v>
      </c>
      <c r="AM701" s="342" t="s">
        <v>8186</v>
      </c>
      <c r="AN701" s="342">
        <v>0</v>
      </c>
      <c r="AO701" s="342" t="s">
        <v>8187</v>
      </c>
      <c r="AP701" s="342">
        <v>282</v>
      </c>
      <c r="AQ701" s="347">
        <v>50</v>
      </c>
      <c r="AR701" s="342">
        <v>33</v>
      </c>
      <c r="AS701" s="350"/>
    </row>
    <row r="702" spans="1:45" ht="13.5" hidden="1" customHeight="1">
      <c r="A702" s="304">
        <v>697</v>
      </c>
      <c r="B702" s="342" t="s">
        <v>8180</v>
      </c>
      <c r="C702" s="343" t="s">
        <v>8274</v>
      </c>
      <c r="D702" s="342">
        <v>8181180</v>
      </c>
      <c r="E702" s="343" t="s">
        <v>2144</v>
      </c>
      <c r="F702" s="342"/>
      <c r="G702" s="342"/>
      <c r="H702" s="342"/>
      <c r="I702" s="342"/>
      <c r="J702" s="342">
        <v>1</v>
      </c>
      <c r="K702" s="349" t="s">
        <v>9945</v>
      </c>
      <c r="L702" s="345" t="s">
        <v>9946</v>
      </c>
      <c r="M702" s="346">
        <v>25910</v>
      </c>
      <c r="N702" s="342"/>
      <c r="O702" s="342"/>
      <c r="P702" s="342">
        <v>356</v>
      </c>
      <c r="Q702" s="342"/>
      <c r="R702" s="342"/>
      <c r="S702" s="342">
        <v>14</v>
      </c>
      <c r="T702" s="342"/>
      <c r="U702" s="342" t="s">
        <v>26</v>
      </c>
      <c r="V702" s="342" t="s">
        <v>7855</v>
      </c>
      <c r="W702" s="347">
        <v>2</v>
      </c>
      <c r="X702" s="342">
        <v>2</v>
      </c>
      <c r="Y702" s="342">
        <v>1</v>
      </c>
      <c r="Z702" s="342"/>
      <c r="AA702" s="342"/>
      <c r="AB702" s="342"/>
      <c r="AC702" s="342"/>
      <c r="AD702" s="342">
        <f t="shared" si="11"/>
        <v>369</v>
      </c>
      <c r="AE702" s="342" t="s">
        <v>8184</v>
      </c>
      <c r="AF702" s="342">
        <v>92</v>
      </c>
      <c r="AG702" s="342" t="s">
        <v>8184</v>
      </c>
      <c r="AH702" s="342">
        <v>0</v>
      </c>
      <c r="AI702" s="342" t="s">
        <v>8149</v>
      </c>
      <c r="AJ702" s="342">
        <v>195</v>
      </c>
      <c r="AK702" s="342" t="s">
        <v>8185</v>
      </c>
      <c r="AL702" s="342">
        <v>0</v>
      </c>
      <c r="AM702" s="342" t="s">
        <v>8186</v>
      </c>
      <c r="AN702" s="342">
        <v>0</v>
      </c>
      <c r="AO702" s="342" t="s">
        <v>8187</v>
      </c>
      <c r="AP702" s="342">
        <v>174</v>
      </c>
      <c r="AQ702" s="347">
        <v>34</v>
      </c>
      <c r="AR702" s="342">
        <v>22</v>
      </c>
      <c r="AS702" s="350"/>
    </row>
    <row r="703" spans="1:45" ht="13.5" hidden="1" customHeight="1">
      <c r="A703" s="304">
        <v>698</v>
      </c>
      <c r="B703" s="342" t="s">
        <v>8180</v>
      </c>
      <c r="C703" s="343" t="s">
        <v>8274</v>
      </c>
      <c r="D703" s="342">
        <v>8261098</v>
      </c>
      <c r="E703" s="343" t="s">
        <v>2146</v>
      </c>
      <c r="F703" s="342"/>
      <c r="G703" s="342"/>
      <c r="H703" s="342"/>
      <c r="I703" s="342"/>
      <c r="J703" s="342">
        <v>1</v>
      </c>
      <c r="K703" s="349" t="s">
        <v>9947</v>
      </c>
      <c r="L703" s="345" t="s">
        <v>9948</v>
      </c>
      <c r="M703" s="346">
        <v>17126</v>
      </c>
      <c r="N703" s="342"/>
      <c r="O703" s="342"/>
      <c r="P703" s="342">
        <v>352</v>
      </c>
      <c r="Q703" s="342"/>
      <c r="R703" s="342"/>
      <c r="S703" s="342">
        <v>16</v>
      </c>
      <c r="T703" s="342"/>
      <c r="U703" s="342" t="s">
        <v>26</v>
      </c>
      <c r="V703" s="342" t="s">
        <v>7855</v>
      </c>
      <c r="W703" s="347">
        <v>2</v>
      </c>
      <c r="X703" s="342">
        <v>2</v>
      </c>
      <c r="Y703" s="342">
        <v>1</v>
      </c>
      <c r="Z703" s="342"/>
      <c r="AA703" s="342"/>
      <c r="AB703" s="342"/>
      <c r="AC703" s="342"/>
      <c r="AD703" s="342">
        <f t="shared" si="11"/>
        <v>162</v>
      </c>
      <c r="AE703" s="342" t="s">
        <v>8184</v>
      </c>
      <c r="AF703" s="342">
        <v>0</v>
      </c>
      <c r="AG703" s="342" t="s">
        <v>8184</v>
      </c>
      <c r="AH703" s="342">
        <v>0</v>
      </c>
      <c r="AI703" s="342" t="s">
        <v>8149</v>
      </c>
      <c r="AJ703" s="342">
        <v>162</v>
      </c>
      <c r="AK703" s="342" t="s">
        <v>8185</v>
      </c>
      <c r="AL703" s="342">
        <v>0</v>
      </c>
      <c r="AM703" s="342" t="s">
        <v>8186</v>
      </c>
      <c r="AN703" s="342">
        <v>0</v>
      </c>
      <c r="AO703" s="342" t="s">
        <v>8187</v>
      </c>
      <c r="AP703" s="342">
        <v>0</v>
      </c>
      <c r="AQ703" s="347">
        <v>40</v>
      </c>
      <c r="AR703" s="342">
        <v>16</v>
      </c>
      <c r="AS703" s="350"/>
    </row>
    <row r="704" spans="1:45" ht="13.5" hidden="1" customHeight="1">
      <c r="A704" s="304">
        <v>699</v>
      </c>
      <c r="B704" s="342" t="s">
        <v>8180</v>
      </c>
      <c r="C704" s="343" t="s">
        <v>8274</v>
      </c>
      <c r="D704" s="342">
        <v>8140107</v>
      </c>
      <c r="E704" s="343" t="s">
        <v>2148</v>
      </c>
      <c r="F704" s="342"/>
      <c r="G704" s="342"/>
      <c r="H704" s="342"/>
      <c r="I704" s="342"/>
      <c r="J704" s="342">
        <v>1</v>
      </c>
      <c r="K704" s="349" t="s">
        <v>9949</v>
      </c>
      <c r="L704" s="345" t="s">
        <v>9950</v>
      </c>
      <c r="M704" s="346">
        <v>4262</v>
      </c>
      <c r="N704" s="342"/>
      <c r="O704" s="342"/>
      <c r="P704" s="342">
        <v>284</v>
      </c>
      <c r="Q704" s="342"/>
      <c r="R704" s="342"/>
      <c r="S704" s="342">
        <v>15</v>
      </c>
      <c r="T704" s="342"/>
      <c r="U704" s="342" t="s">
        <v>26</v>
      </c>
      <c r="V704" s="357" t="s">
        <v>35</v>
      </c>
      <c r="W704" s="347">
        <v>3</v>
      </c>
      <c r="X704" s="342">
        <v>2</v>
      </c>
      <c r="Y704" s="342">
        <v>1</v>
      </c>
      <c r="Z704" s="342"/>
      <c r="AA704" s="342"/>
      <c r="AB704" s="342"/>
      <c r="AC704" s="342"/>
      <c r="AD704" s="342">
        <f t="shared" si="11"/>
        <v>149</v>
      </c>
      <c r="AE704" s="342" t="s">
        <v>8184</v>
      </c>
      <c r="AF704" s="342">
        <v>38</v>
      </c>
      <c r="AG704" s="342" t="s">
        <v>8184</v>
      </c>
      <c r="AH704" s="342">
        <v>0</v>
      </c>
      <c r="AI704" s="342" t="s">
        <v>8149</v>
      </c>
      <c r="AJ704" s="342">
        <v>149</v>
      </c>
      <c r="AK704" s="342" t="s">
        <v>8185</v>
      </c>
      <c r="AL704" s="342">
        <v>0</v>
      </c>
      <c r="AM704" s="342" t="s">
        <v>8186</v>
      </c>
      <c r="AN704" s="342">
        <v>0</v>
      </c>
      <c r="AO704" s="342" t="s">
        <v>8187</v>
      </c>
      <c r="AP704" s="342">
        <v>0</v>
      </c>
      <c r="AQ704" s="347">
        <v>31</v>
      </c>
      <c r="AR704" s="342">
        <v>32</v>
      </c>
      <c r="AS704" s="350"/>
    </row>
    <row r="705" spans="1:45" ht="13.5" hidden="1" customHeight="1">
      <c r="A705" s="304">
        <v>700</v>
      </c>
      <c r="B705" s="342" t="s">
        <v>8180</v>
      </c>
      <c r="C705" s="343" t="s">
        <v>8274</v>
      </c>
      <c r="D705" s="342">
        <v>8291047</v>
      </c>
      <c r="E705" s="343" t="s">
        <v>2150</v>
      </c>
      <c r="F705" s="342" t="s">
        <v>10079</v>
      </c>
      <c r="G705" s="342" t="s">
        <v>8196</v>
      </c>
      <c r="H705" s="342"/>
      <c r="I705" s="342"/>
      <c r="J705" s="342">
        <v>1</v>
      </c>
      <c r="K705" s="349" t="s">
        <v>10080</v>
      </c>
      <c r="L705" s="345" t="s">
        <v>10081</v>
      </c>
      <c r="M705" s="346">
        <v>23474</v>
      </c>
      <c r="N705" s="351">
        <v>45812.596697488421</v>
      </c>
      <c r="O705" s="351"/>
      <c r="P705" s="342">
        <v>201</v>
      </c>
      <c r="Q705" s="342"/>
      <c r="R705" s="342"/>
      <c r="S705" s="342">
        <v>13</v>
      </c>
      <c r="T705" s="342"/>
      <c r="U705" s="342" t="s">
        <v>2353</v>
      </c>
      <c r="V705" s="342" t="s">
        <v>7855</v>
      </c>
      <c r="W705" s="347">
        <v>2</v>
      </c>
      <c r="X705" s="342">
        <v>2</v>
      </c>
      <c r="Y705" s="342">
        <v>1</v>
      </c>
      <c r="Z705" s="342"/>
      <c r="AA705" s="342"/>
      <c r="AB705" s="342"/>
      <c r="AC705" s="342"/>
      <c r="AD705" s="342">
        <f t="shared" si="11"/>
        <v>126</v>
      </c>
      <c r="AE705" s="342" t="s">
        <v>8184</v>
      </c>
      <c r="AF705" s="342">
        <v>50</v>
      </c>
      <c r="AG705" s="342" t="s">
        <v>8184</v>
      </c>
      <c r="AH705" s="342">
        <v>0</v>
      </c>
      <c r="AI705" s="342" t="s">
        <v>8149</v>
      </c>
      <c r="AJ705" s="342">
        <v>120</v>
      </c>
      <c r="AK705" s="342" t="s">
        <v>8185</v>
      </c>
      <c r="AL705" s="342">
        <v>6</v>
      </c>
      <c r="AM705" s="342" t="s">
        <v>8186</v>
      </c>
      <c r="AN705" s="342">
        <v>0</v>
      </c>
      <c r="AO705" s="342" t="s">
        <v>8187</v>
      </c>
      <c r="AP705" s="342">
        <v>0</v>
      </c>
      <c r="AQ705" s="347">
        <v>9</v>
      </c>
      <c r="AR705" s="342">
        <v>6</v>
      </c>
      <c r="AS705" s="353"/>
    </row>
    <row r="706" spans="1:45" ht="13.5" hidden="1" customHeight="1">
      <c r="A706" s="304">
        <v>701</v>
      </c>
      <c r="B706" s="342" t="s">
        <v>8180</v>
      </c>
      <c r="C706" s="343" t="s">
        <v>8199</v>
      </c>
      <c r="D706" s="342">
        <v>8140460</v>
      </c>
      <c r="E706" s="343" t="s">
        <v>2152</v>
      </c>
      <c r="F706" s="342" t="s">
        <v>8200</v>
      </c>
      <c r="G706" s="342" t="s">
        <v>8196</v>
      </c>
      <c r="H706" s="342"/>
      <c r="I706" s="342"/>
      <c r="J706" s="342">
        <v>1</v>
      </c>
      <c r="K706" s="349" t="s">
        <v>8201</v>
      </c>
      <c r="L706" s="350" t="s">
        <v>8202</v>
      </c>
      <c r="M706" s="346">
        <v>27829</v>
      </c>
      <c r="N706" s="351">
        <v>45813</v>
      </c>
      <c r="O706" s="351"/>
      <c r="P706" s="342">
        <v>179</v>
      </c>
      <c r="Q706" s="342"/>
      <c r="R706" s="342"/>
      <c r="S706" s="342">
        <v>10</v>
      </c>
      <c r="T706" s="342"/>
      <c r="U706" s="354" t="s">
        <v>8203</v>
      </c>
      <c r="V706" s="342" t="s">
        <v>7855</v>
      </c>
      <c r="W706" s="347">
        <v>2</v>
      </c>
      <c r="X706" s="342">
        <v>2</v>
      </c>
      <c r="Y706" s="342">
        <v>1</v>
      </c>
      <c r="Z706" s="342"/>
      <c r="AA706" s="342"/>
      <c r="AB706" s="342"/>
      <c r="AC706" s="342"/>
      <c r="AD706" s="342">
        <f t="shared" si="11"/>
        <v>122</v>
      </c>
      <c r="AE706" s="342" t="s">
        <v>8184</v>
      </c>
      <c r="AF706" s="342">
        <v>42</v>
      </c>
      <c r="AG706" s="342" t="s">
        <v>8184</v>
      </c>
      <c r="AH706" s="342">
        <v>0</v>
      </c>
      <c r="AI706" s="342" t="s">
        <v>8149</v>
      </c>
      <c r="AJ706" s="342">
        <v>40</v>
      </c>
      <c r="AK706" s="342" t="s">
        <v>8185</v>
      </c>
      <c r="AL706" s="342">
        <v>20</v>
      </c>
      <c r="AM706" s="342" t="s">
        <v>8186</v>
      </c>
      <c r="AN706" s="342">
        <v>42</v>
      </c>
      <c r="AO706" s="342" t="s">
        <v>8187</v>
      </c>
      <c r="AP706" s="342">
        <v>20</v>
      </c>
      <c r="AQ706" s="347">
        <v>17</v>
      </c>
      <c r="AR706" s="342">
        <v>6</v>
      </c>
      <c r="AS706" s="353"/>
    </row>
    <row r="707" spans="1:45" ht="13.5" hidden="1" customHeight="1">
      <c r="A707" s="304">
        <v>702</v>
      </c>
      <c r="B707" s="342" t="s">
        <v>8180</v>
      </c>
      <c r="C707" s="343" t="s">
        <v>8199</v>
      </c>
      <c r="D707" s="342">
        <v>8291009</v>
      </c>
      <c r="E707" s="343" t="s">
        <v>2155</v>
      </c>
      <c r="F707" s="342" t="s">
        <v>8204</v>
      </c>
      <c r="G707" s="342" t="s">
        <v>8196</v>
      </c>
      <c r="H707" s="342"/>
      <c r="I707" s="342"/>
      <c r="J707" s="342">
        <v>1</v>
      </c>
      <c r="K707" s="349" t="s">
        <v>8205</v>
      </c>
      <c r="L707" s="345" t="s">
        <v>8202</v>
      </c>
      <c r="M707" s="346">
        <v>19025</v>
      </c>
      <c r="N707" s="351">
        <v>45812</v>
      </c>
      <c r="O707" s="351"/>
      <c r="P707" s="342">
        <v>31</v>
      </c>
      <c r="Q707" s="342"/>
      <c r="R707" s="342"/>
      <c r="S707" s="342">
        <v>4</v>
      </c>
      <c r="T707" s="342"/>
      <c r="U707" s="380" t="s">
        <v>8206</v>
      </c>
      <c r="V707" s="342" t="s">
        <v>7855</v>
      </c>
      <c r="W707" s="347">
        <v>0</v>
      </c>
      <c r="X707" s="342">
        <v>2</v>
      </c>
      <c r="Y707" s="342">
        <v>1</v>
      </c>
      <c r="Z707" s="342"/>
      <c r="AA707" s="342"/>
      <c r="AB707" s="342"/>
      <c r="AC707" s="342"/>
      <c r="AD707" s="342">
        <f t="shared" si="11"/>
        <v>38</v>
      </c>
      <c r="AE707" s="342" t="s">
        <v>8184</v>
      </c>
      <c r="AF707" s="342">
        <v>0</v>
      </c>
      <c r="AG707" s="342" t="s">
        <v>8184</v>
      </c>
      <c r="AH707" s="342">
        <v>0</v>
      </c>
      <c r="AI707" s="342" t="s">
        <v>8149</v>
      </c>
      <c r="AJ707" s="342">
        <v>38</v>
      </c>
      <c r="AK707" s="342" t="s">
        <v>8185</v>
      </c>
      <c r="AL707" s="342">
        <v>0</v>
      </c>
      <c r="AM707" s="342" t="s">
        <v>8186</v>
      </c>
      <c r="AN707" s="342">
        <v>0</v>
      </c>
      <c r="AO707" s="342" t="s">
        <v>8187</v>
      </c>
      <c r="AP707" s="342">
        <v>0</v>
      </c>
      <c r="AQ707" s="347">
        <v>10</v>
      </c>
      <c r="AR707" s="342">
        <v>4</v>
      </c>
      <c r="AS707" s="353"/>
    </row>
    <row r="708" spans="1:45" ht="13.5" hidden="1" customHeight="1">
      <c r="A708" s="304">
        <v>703</v>
      </c>
      <c r="B708" s="342" t="s">
        <v>8180</v>
      </c>
      <c r="C708" s="343" t="s">
        <v>8199</v>
      </c>
      <c r="D708" s="342">
        <v>8140262</v>
      </c>
      <c r="E708" s="343" t="s">
        <v>2157</v>
      </c>
      <c r="F708" s="342" t="s">
        <v>8207</v>
      </c>
      <c r="G708" s="342" t="s">
        <v>8196</v>
      </c>
      <c r="H708" s="342"/>
      <c r="I708" s="342"/>
      <c r="J708" s="342">
        <v>1</v>
      </c>
      <c r="K708" s="349" t="s">
        <v>8208</v>
      </c>
      <c r="L708" s="345" t="s">
        <v>8209</v>
      </c>
      <c r="M708" s="346">
        <v>6353</v>
      </c>
      <c r="N708" s="351">
        <v>45813</v>
      </c>
      <c r="O708" s="351"/>
      <c r="P708" s="342">
        <v>47</v>
      </c>
      <c r="Q708" s="342"/>
      <c r="R708" s="342"/>
      <c r="S708" s="342">
        <v>6</v>
      </c>
      <c r="T708" s="342"/>
      <c r="U708" s="352" t="s">
        <v>8198</v>
      </c>
      <c r="V708" s="342" t="s">
        <v>7855</v>
      </c>
      <c r="W708" s="347">
        <v>2</v>
      </c>
      <c r="X708" s="342">
        <v>2</v>
      </c>
      <c r="Y708" s="342">
        <v>1</v>
      </c>
      <c r="Z708" s="342"/>
      <c r="AA708" s="342"/>
      <c r="AB708" s="342"/>
      <c r="AC708" s="342"/>
      <c r="AD708" s="342">
        <f t="shared" si="11"/>
        <v>62</v>
      </c>
      <c r="AE708" s="342" t="s">
        <v>8184</v>
      </c>
      <c r="AF708" s="342">
        <v>15</v>
      </c>
      <c r="AG708" s="342" t="s">
        <v>8184</v>
      </c>
      <c r="AH708" s="342">
        <v>0</v>
      </c>
      <c r="AI708" s="342" t="s">
        <v>8149</v>
      </c>
      <c r="AJ708" s="342">
        <v>62</v>
      </c>
      <c r="AK708" s="342" t="s">
        <v>8185</v>
      </c>
      <c r="AL708" s="342">
        <v>0</v>
      </c>
      <c r="AM708" s="342" t="s">
        <v>8186</v>
      </c>
      <c r="AN708" s="342">
        <v>0</v>
      </c>
      <c r="AO708" s="342" t="s">
        <v>8187</v>
      </c>
      <c r="AP708" s="342">
        <v>0</v>
      </c>
      <c r="AQ708" s="347">
        <v>5</v>
      </c>
      <c r="AR708" s="342">
        <v>5</v>
      </c>
      <c r="AS708" s="353"/>
    </row>
    <row r="709" spans="1:45" ht="13.5" hidden="1" customHeight="1">
      <c r="A709" s="304">
        <v>704</v>
      </c>
      <c r="B709" s="342" t="s">
        <v>8180</v>
      </c>
      <c r="C709" s="343" t="s">
        <v>8199</v>
      </c>
      <c r="D709" s="342">
        <v>8291010</v>
      </c>
      <c r="E709" s="343" t="s">
        <v>2159</v>
      </c>
      <c r="F709" s="342" t="s">
        <v>8249</v>
      </c>
      <c r="G709" s="342" t="s">
        <v>8196</v>
      </c>
      <c r="H709" s="342"/>
      <c r="I709" s="342"/>
      <c r="J709" s="342">
        <v>1</v>
      </c>
      <c r="K709" s="349" t="s">
        <v>8250</v>
      </c>
      <c r="L709" s="345" t="s">
        <v>8251</v>
      </c>
      <c r="M709" s="346">
        <v>4262</v>
      </c>
      <c r="N709" s="351">
        <v>45812</v>
      </c>
      <c r="O709" s="351"/>
      <c r="P709" s="342">
        <v>13</v>
      </c>
      <c r="Q709" s="342"/>
      <c r="R709" s="342"/>
      <c r="S709" s="342">
        <v>6</v>
      </c>
      <c r="T709" s="342"/>
      <c r="U709" s="342" t="s">
        <v>2353</v>
      </c>
      <c r="V709" s="342" t="s">
        <v>7855</v>
      </c>
      <c r="W709" s="347">
        <v>2</v>
      </c>
      <c r="X709" s="342">
        <v>2</v>
      </c>
      <c r="Y709" s="342">
        <v>1</v>
      </c>
      <c r="Z709" s="342"/>
      <c r="AA709" s="342"/>
      <c r="AB709" s="342"/>
      <c r="AC709" s="342"/>
      <c r="AD709" s="342">
        <f t="shared" si="11"/>
        <v>32</v>
      </c>
      <c r="AE709" s="342" t="s">
        <v>8184</v>
      </c>
      <c r="AF709" s="342">
        <v>0</v>
      </c>
      <c r="AG709" s="342" t="s">
        <v>8184</v>
      </c>
      <c r="AH709" s="342">
        <v>0</v>
      </c>
      <c r="AI709" s="342" t="s">
        <v>8149</v>
      </c>
      <c r="AJ709" s="342">
        <v>32</v>
      </c>
      <c r="AK709" s="342" t="s">
        <v>8185</v>
      </c>
      <c r="AL709" s="342">
        <v>0</v>
      </c>
      <c r="AM709" s="342" t="s">
        <v>8186</v>
      </c>
      <c r="AN709" s="342">
        <v>0</v>
      </c>
      <c r="AO709" s="342" t="s">
        <v>8187</v>
      </c>
      <c r="AP709" s="342">
        <v>0</v>
      </c>
      <c r="AQ709" s="347">
        <v>0</v>
      </c>
      <c r="AR709" s="342">
        <v>5</v>
      </c>
      <c r="AS709" s="353"/>
    </row>
    <row r="710" spans="1:45" ht="13.5" hidden="1" customHeight="1">
      <c r="A710" s="304">
        <v>705</v>
      </c>
      <c r="B710" s="342" t="s">
        <v>8180</v>
      </c>
      <c r="C710" s="343" t="s">
        <v>8199</v>
      </c>
      <c r="D710" s="342">
        <v>8291048</v>
      </c>
      <c r="E710" s="343" t="s">
        <v>2161</v>
      </c>
      <c r="F710" s="342" t="s">
        <v>8365</v>
      </c>
      <c r="G710" s="342" t="s">
        <v>8196</v>
      </c>
      <c r="H710" s="342"/>
      <c r="I710" s="342"/>
      <c r="J710" s="342">
        <v>1</v>
      </c>
      <c r="K710" s="349" t="s">
        <v>8366</v>
      </c>
      <c r="L710" s="345" t="s">
        <v>8367</v>
      </c>
      <c r="M710" s="346">
        <v>17096</v>
      </c>
      <c r="N710" s="351">
        <v>45813</v>
      </c>
      <c r="O710" s="351"/>
      <c r="P710" s="342">
        <v>127</v>
      </c>
      <c r="Q710" s="342"/>
      <c r="R710" s="342"/>
      <c r="S710" s="342">
        <v>7</v>
      </c>
      <c r="T710" s="342"/>
      <c r="U710" s="357" t="s">
        <v>8203</v>
      </c>
      <c r="V710" s="342" t="s">
        <v>7855</v>
      </c>
      <c r="W710" s="347">
        <v>2</v>
      </c>
      <c r="X710" s="342">
        <v>2</v>
      </c>
      <c r="Y710" s="342">
        <v>1</v>
      </c>
      <c r="Z710" s="342"/>
      <c r="AA710" s="342"/>
      <c r="AB710" s="342"/>
      <c r="AC710" s="342"/>
      <c r="AD710" s="342">
        <f t="shared" ref="AD710:AD746" si="12">SUM(AH710:AP710)</f>
        <v>40</v>
      </c>
      <c r="AE710" s="342" t="s">
        <v>8184</v>
      </c>
      <c r="AF710" s="342">
        <v>60</v>
      </c>
      <c r="AG710" s="342" t="s">
        <v>8184</v>
      </c>
      <c r="AH710" s="342">
        <v>0</v>
      </c>
      <c r="AI710" s="342" t="s">
        <v>8149</v>
      </c>
      <c r="AJ710" s="342">
        <v>40</v>
      </c>
      <c r="AK710" s="342" t="s">
        <v>8185</v>
      </c>
      <c r="AL710" s="342">
        <v>0</v>
      </c>
      <c r="AM710" s="342" t="s">
        <v>8186</v>
      </c>
      <c r="AN710" s="342">
        <v>0</v>
      </c>
      <c r="AO710" s="342" t="s">
        <v>8187</v>
      </c>
      <c r="AP710" s="342">
        <v>0</v>
      </c>
      <c r="AQ710" s="347">
        <v>15</v>
      </c>
      <c r="AR710" s="342">
        <v>4</v>
      </c>
      <c r="AS710" s="353"/>
    </row>
    <row r="711" spans="1:45" ht="13.5" hidden="1" customHeight="1">
      <c r="A711" s="304">
        <v>706</v>
      </c>
      <c r="B711" s="342" t="s">
        <v>8180</v>
      </c>
      <c r="C711" s="343" t="s">
        <v>8199</v>
      </c>
      <c r="D711" s="342">
        <v>8291049</v>
      </c>
      <c r="E711" s="343" t="s">
        <v>2163</v>
      </c>
      <c r="F711" s="342"/>
      <c r="G711" s="342"/>
      <c r="H711" s="342"/>
      <c r="I711" s="342"/>
      <c r="J711" s="342">
        <v>1</v>
      </c>
      <c r="K711" s="349" t="s">
        <v>8368</v>
      </c>
      <c r="L711" s="345" t="s">
        <v>8369</v>
      </c>
      <c r="M711" s="346">
        <v>41699</v>
      </c>
      <c r="N711" s="342"/>
      <c r="O711" s="342"/>
      <c r="P711" s="342">
        <v>144</v>
      </c>
      <c r="Q711" s="342"/>
      <c r="R711" s="342"/>
      <c r="S711" s="342">
        <v>9</v>
      </c>
      <c r="T711" s="342"/>
      <c r="U711" s="342" t="s">
        <v>26</v>
      </c>
      <c r="V711" s="342" t="s">
        <v>7855</v>
      </c>
      <c r="W711" s="347">
        <v>2</v>
      </c>
      <c r="X711" s="342">
        <v>2</v>
      </c>
      <c r="Y711" s="342">
        <v>1</v>
      </c>
      <c r="Z711" s="342"/>
      <c r="AA711" s="342"/>
      <c r="AB711" s="342"/>
      <c r="AC711" s="342"/>
      <c r="AD711" s="342">
        <f t="shared" si="12"/>
        <v>151</v>
      </c>
      <c r="AE711" s="342" t="s">
        <v>8184</v>
      </c>
      <c r="AF711" s="342">
        <v>28</v>
      </c>
      <c r="AG711" s="342" t="s">
        <v>8184</v>
      </c>
      <c r="AH711" s="342">
        <v>0</v>
      </c>
      <c r="AI711" s="342" t="s">
        <v>8149</v>
      </c>
      <c r="AJ711" s="342">
        <v>151</v>
      </c>
      <c r="AK711" s="342" t="s">
        <v>8185</v>
      </c>
      <c r="AL711" s="342">
        <v>0</v>
      </c>
      <c r="AM711" s="342" t="s">
        <v>8186</v>
      </c>
      <c r="AN711" s="342">
        <v>0</v>
      </c>
      <c r="AO711" s="342" t="s">
        <v>8187</v>
      </c>
      <c r="AP711" s="342">
        <v>0</v>
      </c>
      <c r="AQ711" s="347">
        <v>18</v>
      </c>
      <c r="AR711" s="342">
        <v>6</v>
      </c>
      <c r="AS711" s="353"/>
    </row>
    <row r="712" spans="1:45" ht="13.5" hidden="1" customHeight="1">
      <c r="A712" s="304">
        <v>707</v>
      </c>
      <c r="B712" s="342" t="s">
        <v>8180</v>
      </c>
      <c r="C712" s="343" t="s">
        <v>8199</v>
      </c>
      <c r="D712" s="342">
        <v>8231045</v>
      </c>
      <c r="E712" s="343" t="s">
        <v>2165</v>
      </c>
      <c r="F712" s="342" t="s">
        <v>8382</v>
      </c>
      <c r="G712" s="342" t="s">
        <v>8196</v>
      </c>
      <c r="H712" s="342"/>
      <c r="I712" s="342"/>
      <c r="J712" s="342">
        <v>1</v>
      </c>
      <c r="K712" s="349" t="s">
        <v>8383</v>
      </c>
      <c r="L712" s="345" t="s">
        <v>8384</v>
      </c>
      <c r="M712" s="346">
        <v>12590</v>
      </c>
      <c r="N712" s="351">
        <v>45817</v>
      </c>
      <c r="O712" s="351"/>
      <c r="P712" s="342">
        <v>35</v>
      </c>
      <c r="Q712" s="342"/>
      <c r="R712" s="342"/>
      <c r="S712" s="342">
        <v>7</v>
      </c>
      <c r="T712" s="342"/>
      <c r="U712" s="342" t="s">
        <v>2353</v>
      </c>
      <c r="V712" s="342" t="s">
        <v>7855</v>
      </c>
      <c r="W712" s="347">
        <v>2</v>
      </c>
      <c r="X712" s="342">
        <v>2</v>
      </c>
      <c r="Y712" s="342">
        <v>1</v>
      </c>
      <c r="Z712" s="342"/>
      <c r="AA712" s="342"/>
      <c r="AB712" s="342"/>
      <c r="AC712" s="342"/>
      <c r="AD712" s="342">
        <f t="shared" si="12"/>
        <v>46</v>
      </c>
      <c r="AE712" s="342" t="s">
        <v>8184</v>
      </c>
      <c r="AF712" s="342">
        <v>22</v>
      </c>
      <c r="AG712" s="342" t="s">
        <v>8184</v>
      </c>
      <c r="AH712" s="342">
        <v>0</v>
      </c>
      <c r="AI712" s="342" t="s">
        <v>8149</v>
      </c>
      <c r="AJ712" s="342">
        <v>46</v>
      </c>
      <c r="AK712" s="342" t="s">
        <v>8185</v>
      </c>
      <c r="AL712" s="342">
        <v>0</v>
      </c>
      <c r="AM712" s="342" t="s">
        <v>8186</v>
      </c>
      <c r="AN712" s="342">
        <v>0</v>
      </c>
      <c r="AO712" s="342" t="s">
        <v>8187</v>
      </c>
      <c r="AP712" s="342">
        <v>0</v>
      </c>
      <c r="AQ712" s="347">
        <v>3</v>
      </c>
      <c r="AR712" s="342">
        <v>7</v>
      </c>
      <c r="AS712" s="353"/>
    </row>
    <row r="713" spans="1:45" ht="13.5" hidden="1" customHeight="1">
      <c r="A713" s="304">
        <v>708</v>
      </c>
      <c r="B713" s="342" t="s">
        <v>8180</v>
      </c>
      <c r="C713" s="343" t="s">
        <v>8199</v>
      </c>
      <c r="D713" s="342">
        <v>8251026</v>
      </c>
      <c r="E713" s="343" t="s">
        <v>2167</v>
      </c>
      <c r="F713" s="342" t="s">
        <v>8404</v>
      </c>
      <c r="G713" s="342" t="s">
        <v>8196</v>
      </c>
      <c r="H713" s="342"/>
      <c r="I713" s="342"/>
      <c r="J713" s="342">
        <v>1</v>
      </c>
      <c r="K713" s="349" t="s">
        <v>8405</v>
      </c>
      <c r="L713" s="345" t="s">
        <v>8406</v>
      </c>
      <c r="M713" s="346">
        <v>19903</v>
      </c>
      <c r="N713" s="351">
        <v>45812</v>
      </c>
      <c r="O713" s="351"/>
      <c r="P713" s="342">
        <v>27</v>
      </c>
      <c r="Q713" s="342"/>
      <c r="R713" s="342"/>
      <c r="S713" s="342">
        <v>7</v>
      </c>
      <c r="T713" s="342"/>
      <c r="U713" s="342" t="s">
        <v>2353</v>
      </c>
      <c r="V713" s="342" t="s">
        <v>7855</v>
      </c>
      <c r="W713" s="347">
        <v>2</v>
      </c>
      <c r="X713" s="342">
        <v>2</v>
      </c>
      <c r="Y713" s="342">
        <v>1</v>
      </c>
      <c r="Z713" s="342"/>
      <c r="AA713" s="342"/>
      <c r="AB713" s="342"/>
      <c r="AC713" s="342"/>
      <c r="AD713" s="342">
        <f t="shared" si="12"/>
        <v>53</v>
      </c>
      <c r="AE713" s="342" t="s">
        <v>8184</v>
      </c>
      <c r="AF713" s="342">
        <v>0</v>
      </c>
      <c r="AG713" s="342" t="s">
        <v>8184</v>
      </c>
      <c r="AH713" s="342">
        <v>0</v>
      </c>
      <c r="AI713" s="342" t="s">
        <v>8149</v>
      </c>
      <c r="AJ713" s="342">
        <v>22</v>
      </c>
      <c r="AK713" s="342" t="s">
        <v>8185</v>
      </c>
      <c r="AL713" s="342">
        <v>31</v>
      </c>
      <c r="AM713" s="342" t="s">
        <v>8186</v>
      </c>
      <c r="AN713" s="342">
        <v>0</v>
      </c>
      <c r="AO713" s="342" t="s">
        <v>8187</v>
      </c>
      <c r="AP713" s="342">
        <v>0</v>
      </c>
      <c r="AQ713" s="347">
        <v>3</v>
      </c>
      <c r="AR713" s="342">
        <v>2</v>
      </c>
      <c r="AS713" s="353"/>
    </row>
    <row r="714" spans="1:45" ht="13.5" hidden="1" customHeight="1">
      <c r="A714" s="304">
        <v>709</v>
      </c>
      <c r="B714" s="342" t="s">
        <v>8180</v>
      </c>
      <c r="C714" s="343" t="s">
        <v>8199</v>
      </c>
      <c r="D714" s="342">
        <v>8191014</v>
      </c>
      <c r="E714" s="343" t="s">
        <v>2169</v>
      </c>
      <c r="F714" s="342"/>
      <c r="G714" s="342"/>
      <c r="H714" s="342"/>
      <c r="I714" s="342"/>
      <c r="J714" s="342">
        <v>1</v>
      </c>
      <c r="K714" s="349" t="s">
        <v>8407</v>
      </c>
      <c r="L714" s="345" t="s">
        <v>8408</v>
      </c>
      <c r="M714" s="346">
        <v>31476</v>
      </c>
      <c r="N714" s="342"/>
      <c r="O714" s="342"/>
      <c r="P714" s="342">
        <v>54</v>
      </c>
      <c r="Q714" s="342"/>
      <c r="R714" s="342"/>
      <c r="S714" s="342">
        <v>4</v>
      </c>
      <c r="T714" s="342"/>
      <c r="U714" s="342" t="s">
        <v>2353</v>
      </c>
      <c r="V714" s="342" t="s">
        <v>7855</v>
      </c>
      <c r="W714" s="347">
        <v>2</v>
      </c>
      <c r="X714" s="342">
        <v>2</v>
      </c>
      <c r="Y714" s="342">
        <v>1</v>
      </c>
      <c r="Z714" s="342"/>
      <c r="AA714" s="342"/>
      <c r="AB714" s="342"/>
      <c r="AC714" s="342"/>
      <c r="AD714" s="342">
        <f t="shared" si="12"/>
        <v>62</v>
      </c>
      <c r="AE714" s="342" t="s">
        <v>8184</v>
      </c>
      <c r="AF714" s="342">
        <v>0</v>
      </c>
      <c r="AG714" s="342" t="s">
        <v>8184</v>
      </c>
      <c r="AH714" s="342">
        <v>0</v>
      </c>
      <c r="AI714" s="342" t="s">
        <v>8149</v>
      </c>
      <c r="AJ714" s="342">
        <v>62</v>
      </c>
      <c r="AK714" s="342" t="s">
        <v>8185</v>
      </c>
      <c r="AL714" s="342">
        <v>0</v>
      </c>
      <c r="AM714" s="342" t="s">
        <v>8186</v>
      </c>
      <c r="AN714" s="342">
        <v>0</v>
      </c>
      <c r="AO714" s="342" t="s">
        <v>8187</v>
      </c>
      <c r="AP714" s="342">
        <v>0</v>
      </c>
      <c r="AQ714" s="347">
        <v>4</v>
      </c>
      <c r="AR714" s="342">
        <v>6</v>
      </c>
      <c r="AS714" s="350"/>
    </row>
    <row r="715" spans="1:45" ht="13.5" hidden="1" customHeight="1">
      <c r="A715" s="304">
        <v>710</v>
      </c>
      <c r="B715" s="342" t="s">
        <v>8180</v>
      </c>
      <c r="C715" s="343" t="s">
        <v>8199</v>
      </c>
      <c r="D715" s="342">
        <v>8191049</v>
      </c>
      <c r="E715" s="343" t="s">
        <v>2171</v>
      </c>
      <c r="F715" s="342" t="s">
        <v>8409</v>
      </c>
      <c r="G715" s="342" t="s">
        <v>8196</v>
      </c>
      <c r="H715" s="342"/>
      <c r="I715" s="342"/>
      <c r="J715" s="342">
        <v>1</v>
      </c>
      <c r="K715" s="349" t="s">
        <v>8410</v>
      </c>
      <c r="L715" s="345" t="s">
        <v>8411</v>
      </c>
      <c r="M715" s="346">
        <v>10722</v>
      </c>
      <c r="N715" s="351">
        <v>45812</v>
      </c>
      <c r="O715" s="351"/>
      <c r="P715" s="342">
        <v>42</v>
      </c>
      <c r="Q715" s="342"/>
      <c r="R715" s="342"/>
      <c r="S715" s="342">
        <v>7</v>
      </c>
      <c r="T715" s="342"/>
      <c r="U715" s="342" t="s">
        <v>2353</v>
      </c>
      <c r="V715" s="342" t="s">
        <v>7855</v>
      </c>
      <c r="W715" s="347">
        <v>2</v>
      </c>
      <c r="X715" s="342">
        <v>2</v>
      </c>
      <c r="Y715" s="342">
        <v>1</v>
      </c>
      <c r="Z715" s="342"/>
      <c r="AA715" s="342"/>
      <c r="AB715" s="342"/>
      <c r="AC715" s="342"/>
      <c r="AD715" s="342">
        <f t="shared" si="12"/>
        <v>54</v>
      </c>
      <c r="AE715" s="342" t="s">
        <v>8184</v>
      </c>
      <c r="AF715" s="342">
        <v>0</v>
      </c>
      <c r="AG715" s="342" t="s">
        <v>8184</v>
      </c>
      <c r="AH715" s="342">
        <v>0</v>
      </c>
      <c r="AI715" s="342" t="s">
        <v>8149</v>
      </c>
      <c r="AJ715" s="342">
        <v>54</v>
      </c>
      <c r="AK715" s="342" t="s">
        <v>8185</v>
      </c>
      <c r="AL715" s="342">
        <v>0</v>
      </c>
      <c r="AM715" s="342" t="s">
        <v>8186</v>
      </c>
      <c r="AN715" s="342">
        <v>0</v>
      </c>
      <c r="AO715" s="342" t="s">
        <v>8187</v>
      </c>
      <c r="AP715" s="342">
        <v>0</v>
      </c>
      <c r="AQ715" s="347">
        <v>21</v>
      </c>
      <c r="AR715" s="342">
        <v>6</v>
      </c>
      <c r="AS715" s="353"/>
    </row>
    <row r="716" spans="1:45" ht="13.5" hidden="1" customHeight="1">
      <c r="A716" s="304">
        <v>711</v>
      </c>
      <c r="B716" s="342" t="s">
        <v>8180</v>
      </c>
      <c r="C716" s="343" t="s">
        <v>8199</v>
      </c>
      <c r="D716" s="342">
        <v>8151091</v>
      </c>
      <c r="E716" s="343" t="s">
        <v>2173</v>
      </c>
      <c r="F716" s="342" t="s">
        <v>8484</v>
      </c>
      <c r="G716" s="342" t="s">
        <v>8196</v>
      </c>
      <c r="H716" s="342"/>
      <c r="I716" s="342"/>
      <c r="J716" s="342">
        <v>1</v>
      </c>
      <c r="K716" s="349" t="s">
        <v>8485</v>
      </c>
      <c r="L716" s="345" t="s">
        <v>8486</v>
      </c>
      <c r="M716" s="346">
        <v>41334</v>
      </c>
      <c r="N716" s="351">
        <v>45812</v>
      </c>
      <c r="O716" s="351"/>
      <c r="P716" s="342">
        <v>777</v>
      </c>
      <c r="Q716" s="342"/>
      <c r="R716" s="342"/>
      <c r="S716" s="342">
        <v>28</v>
      </c>
      <c r="T716" s="342"/>
      <c r="U716" s="342" t="s">
        <v>26</v>
      </c>
      <c r="V716" s="342" t="s">
        <v>35</v>
      </c>
      <c r="W716" s="347">
        <v>3</v>
      </c>
      <c r="X716" s="342">
        <v>2</v>
      </c>
      <c r="Y716" s="342">
        <v>1</v>
      </c>
      <c r="Z716" s="342"/>
      <c r="AA716" s="342"/>
      <c r="AB716" s="342"/>
      <c r="AC716" s="342"/>
      <c r="AD716" s="342">
        <f t="shared" si="12"/>
        <v>891</v>
      </c>
      <c r="AE716" s="342" t="s">
        <v>8184</v>
      </c>
      <c r="AF716" s="342">
        <v>31</v>
      </c>
      <c r="AG716" s="342" t="s">
        <v>8184</v>
      </c>
      <c r="AH716" s="342">
        <v>0</v>
      </c>
      <c r="AI716" s="342" t="s">
        <v>8149</v>
      </c>
      <c r="AJ716" s="342">
        <v>434</v>
      </c>
      <c r="AK716" s="342" t="s">
        <v>8185</v>
      </c>
      <c r="AL716" s="342">
        <v>0</v>
      </c>
      <c r="AM716" s="342" t="s">
        <v>8186</v>
      </c>
      <c r="AN716" s="342">
        <v>457</v>
      </c>
      <c r="AO716" s="342" t="s">
        <v>8187</v>
      </c>
      <c r="AP716" s="342">
        <v>0</v>
      </c>
      <c r="AQ716" s="347">
        <v>8</v>
      </c>
      <c r="AR716" s="342">
        <v>4</v>
      </c>
      <c r="AS716" s="353"/>
    </row>
    <row r="717" spans="1:45" ht="13.5" hidden="1" customHeight="1">
      <c r="A717" s="304">
        <v>712</v>
      </c>
      <c r="B717" s="342" t="s">
        <v>8180</v>
      </c>
      <c r="C717" s="343" t="s">
        <v>8199</v>
      </c>
      <c r="D717" s="342">
        <v>8291107</v>
      </c>
      <c r="E717" s="343" t="s">
        <v>2175</v>
      </c>
      <c r="F717" s="342" t="s">
        <v>8487</v>
      </c>
      <c r="G717" s="342" t="s">
        <v>8196</v>
      </c>
      <c r="H717" s="342"/>
      <c r="I717" s="342"/>
      <c r="J717" s="342">
        <v>1</v>
      </c>
      <c r="K717" s="349" t="s">
        <v>8488</v>
      </c>
      <c r="L717" s="345" t="s">
        <v>8489</v>
      </c>
      <c r="M717" s="346">
        <v>41334</v>
      </c>
      <c r="N717" s="351">
        <v>45812</v>
      </c>
      <c r="O717" s="351"/>
      <c r="P717" s="342">
        <v>1205</v>
      </c>
      <c r="Q717" s="342"/>
      <c r="R717" s="342"/>
      <c r="S717" s="342">
        <v>51</v>
      </c>
      <c r="T717" s="342"/>
      <c r="U717" s="342" t="s">
        <v>26</v>
      </c>
      <c r="V717" s="357" t="s">
        <v>8319</v>
      </c>
      <c r="W717" s="347">
        <v>3</v>
      </c>
      <c r="X717" s="342">
        <v>2</v>
      </c>
      <c r="Y717" s="342">
        <v>1</v>
      </c>
      <c r="Z717" s="342"/>
      <c r="AA717" s="342"/>
      <c r="AB717" s="342"/>
      <c r="AC717" s="342"/>
      <c r="AD717" s="342">
        <f t="shared" si="12"/>
        <v>464</v>
      </c>
      <c r="AE717" s="342" t="s">
        <v>8184</v>
      </c>
      <c r="AF717" s="342">
        <v>62</v>
      </c>
      <c r="AG717" s="342" t="s">
        <v>8184</v>
      </c>
      <c r="AH717" s="342">
        <v>0</v>
      </c>
      <c r="AI717" s="342" t="s">
        <v>8149</v>
      </c>
      <c r="AJ717" s="342">
        <v>464</v>
      </c>
      <c r="AK717" s="342" t="s">
        <v>8185</v>
      </c>
      <c r="AL717" s="342">
        <v>0</v>
      </c>
      <c r="AM717" s="342" t="s">
        <v>8186</v>
      </c>
      <c r="AN717" s="342">
        <v>0</v>
      </c>
      <c r="AO717" s="342" t="s">
        <v>8187</v>
      </c>
      <c r="AP717" s="342">
        <v>0</v>
      </c>
      <c r="AQ717" s="347">
        <v>0</v>
      </c>
      <c r="AR717" s="342">
        <v>0</v>
      </c>
      <c r="AS717" s="353"/>
    </row>
    <row r="718" spans="1:45" ht="13.5" hidden="1" customHeight="1">
      <c r="A718" s="304">
        <v>713</v>
      </c>
      <c r="B718" s="342" t="s">
        <v>8180</v>
      </c>
      <c r="C718" s="343" t="s">
        <v>8199</v>
      </c>
      <c r="D718" s="342">
        <v>8161055</v>
      </c>
      <c r="E718" s="343" t="s">
        <v>2177</v>
      </c>
      <c r="F718" s="342"/>
      <c r="G718" s="342"/>
      <c r="H718" s="342"/>
      <c r="I718" s="342"/>
      <c r="J718" s="342">
        <v>1</v>
      </c>
      <c r="K718" s="349" t="s">
        <v>8570</v>
      </c>
      <c r="L718" s="345" t="s">
        <v>8571</v>
      </c>
      <c r="M718" s="346">
        <v>17643</v>
      </c>
      <c r="N718" s="342"/>
      <c r="O718" s="342"/>
      <c r="P718" s="342">
        <v>26</v>
      </c>
      <c r="Q718" s="342"/>
      <c r="R718" s="342"/>
      <c r="S718" s="342">
        <v>7</v>
      </c>
      <c r="T718" s="342"/>
      <c r="U718" s="342" t="s">
        <v>2353</v>
      </c>
      <c r="V718" s="342" t="s">
        <v>7855</v>
      </c>
      <c r="W718" s="347">
        <v>2</v>
      </c>
      <c r="X718" s="342">
        <v>2</v>
      </c>
      <c r="Y718" s="342">
        <v>1</v>
      </c>
      <c r="Z718" s="342"/>
      <c r="AA718" s="342"/>
      <c r="AB718" s="342"/>
      <c r="AC718" s="342"/>
      <c r="AD718" s="342">
        <f t="shared" si="12"/>
        <v>42</v>
      </c>
      <c r="AE718" s="342" t="s">
        <v>8184</v>
      </c>
      <c r="AF718" s="342">
        <v>13</v>
      </c>
      <c r="AG718" s="342" t="s">
        <v>8184</v>
      </c>
      <c r="AH718" s="342">
        <v>0</v>
      </c>
      <c r="AI718" s="342" t="s">
        <v>8149</v>
      </c>
      <c r="AJ718" s="342">
        <v>42</v>
      </c>
      <c r="AK718" s="342" t="s">
        <v>8185</v>
      </c>
      <c r="AL718" s="342">
        <v>0</v>
      </c>
      <c r="AM718" s="342" t="s">
        <v>8186</v>
      </c>
      <c r="AN718" s="342">
        <v>0</v>
      </c>
      <c r="AO718" s="342" t="s">
        <v>8187</v>
      </c>
      <c r="AP718" s="342">
        <v>0</v>
      </c>
      <c r="AQ718" s="347">
        <v>8</v>
      </c>
      <c r="AR718" s="342">
        <v>4</v>
      </c>
      <c r="AS718" s="353"/>
    </row>
    <row r="719" spans="1:45" ht="13.5" hidden="1" customHeight="1">
      <c r="A719" s="304">
        <v>714</v>
      </c>
      <c r="B719" s="342" t="s">
        <v>8180</v>
      </c>
      <c r="C719" s="343" t="s">
        <v>8199</v>
      </c>
      <c r="D719" s="342">
        <v>8140108</v>
      </c>
      <c r="E719" s="343" t="s">
        <v>2179</v>
      </c>
      <c r="F719" s="342" t="s">
        <v>8719</v>
      </c>
      <c r="G719" s="342" t="s">
        <v>8196</v>
      </c>
      <c r="H719" s="342"/>
      <c r="I719" s="342"/>
      <c r="J719" s="342">
        <v>1</v>
      </c>
      <c r="K719" s="349" t="s">
        <v>8720</v>
      </c>
      <c r="L719" s="345" t="s">
        <v>8721</v>
      </c>
      <c r="M719" s="346">
        <v>23691</v>
      </c>
      <c r="N719" s="351">
        <v>45819</v>
      </c>
      <c r="O719" s="351"/>
      <c r="P719" s="342">
        <v>41</v>
      </c>
      <c r="Q719" s="342"/>
      <c r="R719" s="342"/>
      <c r="S719" s="342">
        <v>7</v>
      </c>
      <c r="T719" s="342"/>
      <c r="U719" s="357" t="s">
        <v>8198</v>
      </c>
      <c r="V719" s="357" t="s">
        <v>7855</v>
      </c>
      <c r="W719" s="347">
        <v>2</v>
      </c>
      <c r="X719" s="342">
        <v>2</v>
      </c>
      <c r="Y719" s="342">
        <v>1</v>
      </c>
      <c r="Z719" s="342"/>
      <c r="AA719" s="342"/>
      <c r="AB719" s="342"/>
      <c r="AC719" s="342"/>
      <c r="AD719" s="342">
        <f t="shared" si="12"/>
        <v>53</v>
      </c>
      <c r="AE719" s="342" t="s">
        <v>8184</v>
      </c>
      <c r="AF719" s="342">
        <v>0</v>
      </c>
      <c r="AG719" s="342" t="s">
        <v>8184</v>
      </c>
      <c r="AH719" s="342">
        <v>0</v>
      </c>
      <c r="AI719" s="342" t="s">
        <v>8149</v>
      </c>
      <c r="AJ719" s="342">
        <v>53</v>
      </c>
      <c r="AK719" s="342" t="s">
        <v>8185</v>
      </c>
      <c r="AL719" s="342">
        <v>0</v>
      </c>
      <c r="AM719" s="342" t="s">
        <v>8186</v>
      </c>
      <c r="AN719" s="342">
        <v>0</v>
      </c>
      <c r="AO719" s="342" t="s">
        <v>8187</v>
      </c>
      <c r="AP719" s="342">
        <v>0</v>
      </c>
      <c r="AQ719" s="347">
        <v>11</v>
      </c>
      <c r="AR719" s="342">
        <v>16</v>
      </c>
      <c r="AS719" s="353"/>
    </row>
    <row r="720" spans="1:45" ht="13.5" hidden="1" customHeight="1">
      <c r="A720" s="304">
        <v>715</v>
      </c>
      <c r="B720" s="342" t="s">
        <v>8180</v>
      </c>
      <c r="C720" s="343" t="s">
        <v>8199</v>
      </c>
      <c r="D720" s="342">
        <v>8291016</v>
      </c>
      <c r="E720" s="343" t="s">
        <v>2181</v>
      </c>
      <c r="F720" s="342"/>
      <c r="G720" s="342"/>
      <c r="H720" s="342"/>
      <c r="I720" s="342"/>
      <c r="J720" s="342">
        <v>1</v>
      </c>
      <c r="K720" s="349" t="s">
        <v>8880</v>
      </c>
      <c r="L720" s="345" t="s">
        <v>8881</v>
      </c>
      <c r="M720" s="346">
        <v>11878</v>
      </c>
      <c r="N720" s="342"/>
      <c r="O720" s="342"/>
      <c r="P720" s="342">
        <v>31</v>
      </c>
      <c r="Q720" s="342"/>
      <c r="R720" s="342"/>
      <c r="S720" s="342">
        <v>7</v>
      </c>
      <c r="T720" s="342"/>
      <c r="U720" s="342" t="s">
        <v>2353</v>
      </c>
      <c r="V720" s="342" t="s">
        <v>7855</v>
      </c>
      <c r="W720" s="347">
        <v>2</v>
      </c>
      <c r="X720" s="342">
        <v>2</v>
      </c>
      <c r="Y720" s="342">
        <v>1</v>
      </c>
      <c r="Z720" s="342"/>
      <c r="AA720" s="342"/>
      <c r="AB720" s="342"/>
      <c r="AC720" s="342"/>
      <c r="AD720" s="342">
        <f t="shared" si="12"/>
        <v>29</v>
      </c>
      <c r="AE720" s="342" t="s">
        <v>8184</v>
      </c>
      <c r="AF720" s="342">
        <v>19</v>
      </c>
      <c r="AG720" s="342" t="s">
        <v>8184</v>
      </c>
      <c r="AH720" s="342">
        <v>0</v>
      </c>
      <c r="AI720" s="342" t="s">
        <v>8149</v>
      </c>
      <c r="AJ720" s="342">
        <v>29</v>
      </c>
      <c r="AK720" s="342" t="s">
        <v>8185</v>
      </c>
      <c r="AL720" s="342">
        <v>0</v>
      </c>
      <c r="AM720" s="342" t="s">
        <v>8186</v>
      </c>
      <c r="AN720" s="342">
        <v>0</v>
      </c>
      <c r="AO720" s="342" t="s">
        <v>8187</v>
      </c>
      <c r="AP720" s="342">
        <v>0</v>
      </c>
      <c r="AQ720" s="347">
        <v>24</v>
      </c>
      <c r="AR720" s="342">
        <v>24</v>
      </c>
      <c r="AS720" s="350"/>
    </row>
    <row r="721" spans="1:45" ht="13.5" hidden="1" customHeight="1">
      <c r="A721" s="304">
        <v>716</v>
      </c>
      <c r="B721" s="342" t="s">
        <v>8180</v>
      </c>
      <c r="C721" s="343" t="s">
        <v>8199</v>
      </c>
      <c r="D721" s="342">
        <v>8261037</v>
      </c>
      <c r="E721" s="343" t="s">
        <v>2183</v>
      </c>
      <c r="F721" s="342"/>
      <c r="G721" s="342"/>
      <c r="H721" s="342"/>
      <c r="I721" s="342"/>
      <c r="J721" s="342">
        <v>1</v>
      </c>
      <c r="K721" s="349" t="s">
        <v>8953</v>
      </c>
      <c r="L721" s="350" t="s">
        <v>8954</v>
      </c>
      <c r="M721" s="346">
        <v>20201</v>
      </c>
      <c r="N721" s="342"/>
      <c r="O721" s="342"/>
      <c r="P721" s="342">
        <v>175</v>
      </c>
      <c r="Q721" s="342"/>
      <c r="R721" s="342"/>
      <c r="S721" s="342">
        <v>9</v>
      </c>
      <c r="T721" s="342"/>
      <c r="U721" s="342" t="s">
        <v>26</v>
      </c>
      <c r="V721" s="357" t="s">
        <v>8316</v>
      </c>
      <c r="W721" s="347">
        <v>2</v>
      </c>
      <c r="X721" s="342">
        <v>2</v>
      </c>
      <c r="Y721" s="342">
        <v>1</v>
      </c>
      <c r="Z721" s="342"/>
      <c r="AA721" s="342"/>
      <c r="AB721" s="342"/>
      <c r="AC721" s="342"/>
      <c r="AD721" s="342">
        <f t="shared" si="12"/>
        <v>218</v>
      </c>
      <c r="AE721" s="342" t="s">
        <v>8184</v>
      </c>
      <c r="AF721" s="342">
        <v>31</v>
      </c>
      <c r="AG721" s="342" t="s">
        <v>8184</v>
      </c>
      <c r="AH721" s="342">
        <v>0</v>
      </c>
      <c r="AI721" s="342" t="s">
        <v>8149</v>
      </c>
      <c r="AJ721" s="342">
        <v>43</v>
      </c>
      <c r="AK721" s="342" t="s">
        <v>8185</v>
      </c>
      <c r="AL721" s="342">
        <v>0</v>
      </c>
      <c r="AM721" s="342" t="s">
        <v>8186</v>
      </c>
      <c r="AN721" s="342">
        <v>0</v>
      </c>
      <c r="AO721" s="342" t="s">
        <v>8187</v>
      </c>
      <c r="AP721" s="342">
        <v>175</v>
      </c>
      <c r="AQ721" s="347">
        <v>10</v>
      </c>
      <c r="AR721" s="342">
        <v>14</v>
      </c>
      <c r="AS721" s="353"/>
    </row>
    <row r="722" spans="1:45" ht="13.5" hidden="1" customHeight="1">
      <c r="A722" s="304">
        <v>717</v>
      </c>
      <c r="B722" s="342" t="s">
        <v>8180</v>
      </c>
      <c r="C722" s="343" t="s">
        <v>8199</v>
      </c>
      <c r="D722" s="342">
        <v>8261009</v>
      </c>
      <c r="E722" s="343" t="s">
        <v>2185</v>
      </c>
      <c r="F722" s="342"/>
      <c r="G722" s="342"/>
      <c r="H722" s="342"/>
      <c r="I722" s="342"/>
      <c r="J722" s="342">
        <v>1</v>
      </c>
      <c r="K722" s="349" t="s">
        <v>8955</v>
      </c>
      <c r="L722" s="345" t="s">
        <v>8956</v>
      </c>
      <c r="M722" s="346">
        <v>20201</v>
      </c>
      <c r="N722" s="342"/>
      <c r="O722" s="342"/>
      <c r="P722" s="342">
        <v>82</v>
      </c>
      <c r="Q722" s="342"/>
      <c r="R722" s="342"/>
      <c r="S722" s="342">
        <v>3</v>
      </c>
      <c r="T722" s="342"/>
      <c r="U722" s="380" t="s">
        <v>8957</v>
      </c>
      <c r="V722" s="342" t="s">
        <v>7855</v>
      </c>
      <c r="W722" s="347">
        <v>0</v>
      </c>
      <c r="X722" s="342">
        <v>0</v>
      </c>
      <c r="Y722" s="342">
        <v>1</v>
      </c>
      <c r="Z722" s="342"/>
      <c r="AA722" s="342"/>
      <c r="AB722" s="342"/>
      <c r="AC722" s="342"/>
      <c r="AD722" s="342">
        <f t="shared" si="12"/>
        <v>88</v>
      </c>
      <c r="AE722" s="342" t="s">
        <v>8184</v>
      </c>
      <c r="AF722" s="342">
        <v>30</v>
      </c>
      <c r="AG722" s="342" t="s">
        <v>8184</v>
      </c>
      <c r="AH722" s="342">
        <v>0</v>
      </c>
      <c r="AI722" s="342" t="s">
        <v>8149</v>
      </c>
      <c r="AJ722" s="342">
        <v>0</v>
      </c>
      <c r="AK722" s="342" t="s">
        <v>8185</v>
      </c>
      <c r="AL722" s="342">
        <v>0</v>
      </c>
      <c r="AM722" s="342" t="s">
        <v>8186</v>
      </c>
      <c r="AN722" s="342">
        <v>0</v>
      </c>
      <c r="AO722" s="342" t="s">
        <v>8187</v>
      </c>
      <c r="AP722" s="342">
        <v>88</v>
      </c>
      <c r="AQ722" s="347">
        <v>10</v>
      </c>
      <c r="AR722" s="342">
        <v>6</v>
      </c>
      <c r="AS722" s="350"/>
    </row>
    <row r="723" spans="1:45" ht="13.5" hidden="1" customHeight="1">
      <c r="A723" s="304">
        <v>718</v>
      </c>
      <c r="B723" s="342" t="s">
        <v>8180</v>
      </c>
      <c r="C723" s="343" t="s">
        <v>8199</v>
      </c>
      <c r="D723" s="342">
        <v>8261038</v>
      </c>
      <c r="E723" s="343" t="s">
        <v>2187</v>
      </c>
      <c r="F723" s="342" t="s">
        <v>8958</v>
      </c>
      <c r="G723" s="342" t="s">
        <v>8196</v>
      </c>
      <c r="H723" s="342"/>
      <c r="I723" s="342"/>
      <c r="J723" s="342">
        <v>1</v>
      </c>
      <c r="K723" s="349" t="s">
        <v>8959</v>
      </c>
      <c r="L723" s="345" t="s">
        <v>8954</v>
      </c>
      <c r="M723" s="346">
        <v>20210</v>
      </c>
      <c r="N723" s="351">
        <v>45813.563405787034</v>
      </c>
      <c r="O723" s="351"/>
      <c r="P723" s="342">
        <v>171</v>
      </c>
      <c r="Q723" s="342"/>
      <c r="R723" s="342"/>
      <c r="S723" s="342">
        <v>6</v>
      </c>
      <c r="T723" s="342"/>
      <c r="U723" s="343" t="s">
        <v>8198</v>
      </c>
      <c r="V723" s="342" t="s">
        <v>7855</v>
      </c>
      <c r="W723" s="347">
        <v>2</v>
      </c>
      <c r="X723" s="342">
        <v>2</v>
      </c>
      <c r="Y723" s="342">
        <v>1</v>
      </c>
      <c r="Z723" s="342"/>
      <c r="AA723" s="342"/>
      <c r="AB723" s="342"/>
      <c r="AC723" s="342"/>
      <c r="AD723" s="342">
        <f t="shared" si="12"/>
        <v>162</v>
      </c>
      <c r="AE723" s="342" t="s">
        <v>8184</v>
      </c>
      <c r="AF723" s="342">
        <v>34</v>
      </c>
      <c r="AG723" s="342" t="s">
        <v>8184</v>
      </c>
      <c r="AH723" s="342">
        <v>0</v>
      </c>
      <c r="AI723" s="342" t="s">
        <v>8149</v>
      </c>
      <c r="AJ723" s="342">
        <v>162</v>
      </c>
      <c r="AK723" s="342" t="s">
        <v>8185</v>
      </c>
      <c r="AL723" s="342">
        <v>0</v>
      </c>
      <c r="AM723" s="342" t="s">
        <v>8186</v>
      </c>
      <c r="AN723" s="342">
        <v>0</v>
      </c>
      <c r="AO723" s="342" t="s">
        <v>8187</v>
      </c>
      <c r="AP723" s="342">
        <v>0</v>
      </c>
      <c r="AQ723" s="347">
        <v>1</v>
      </c>
      <c r="AR723" s="342">
        <v>2</v>
      </c>
      <c r="AS723" s="350"/>
    </row>
    <row r="724" spans="1:45" ht="13.5" hidden="1" customHeight="1">
      <c r="A724" s="304">
        <v>719</v>
      </c>
      <c r="B724" s="342" t="s">
        <v>8180</v>
      </c>
      <c r="C724" s="343" t="s">
        <v>8199</v>
      </c>
      <c r="D724" s="342">
        <v>8261105</v>
      </c>
      <c r="E724" s="343" t="s">
        <v>2189</v>
      </c>
      <c r="F724" s="342"/>
      <c r="G724" s="342"/>
      <c r="H724" s="342"/>
      <c r="I724" s="342"/>
      <c r="J724" s="342">
        <v>1</v>
      </c>
      <c r="K724" s="349" t="s">
        <v>9107</v>
      </c>
      <c r="L724" s="345" t="s">
        <v>9108</v>
      </c>
      <c r="M724" s="346">
        <v>24228</v>
      </c>
      <c r="N724" s="342"/>
      <c r="O724" s="342"/>
      <c r="P724" s="342">
        <v>16</v>
      </c>
      <c r="Q724" s="342"/>
      <c r="R724" s="342"/>
      <c r="S724" s="342">
        <v>5</v>
      </c>
      <c r="T724" s="342"/>
      <c r="U724" s="342" t="s">
        <v>2353</v>
      </c>
      <c r="V724" s="342" t="s">
        <v>7855</v>
      </c>
      <c r="W724" s="347">
        <v>2</v>
      </c>
      <c r="X724" s="342">
        <v>2</v>
      </c>
      <c r="Y724" s="342">
        <v>1</v>
      </c>
      <c r="Z724" s="342"/>
      <c r="AA724" s="342"/>
      <c r="AB724" s="342"/>
      <c r="AC724" s="342"/>
      <c r="AD724" s="342">
        <f t="shared" si="12"/>
        <v>8</v>
      </c>
      <c r="AE724" s="342" t="s">
        <v>8184</v>
      </c>
      <c r="AF724" s="342">
        <v>0</v>
      </c>
      <c r="AG724" s="342" t="s">
        <v>8184</v>
      </c>
      <c r="AH724" s="342">
        <v>0</v>
      </c>
      <c r="AI724" s="342" t="s">
        <v>8149</v>
      </c>
      <c r="AJ724" s="342">
        <v>8</v>
      </c>
      <c r="AK724" s="342" t="s">
        <v>8185</v>
      </c>
      <c r="AL724" s="342">
        <v>0</v>
      </c>
      <c r="AM724" s="342" t="s">
        <v>8186</v>
      </c>
      <c r="AN724" s="342">
        <v>0</v>
      </c>
      <c r="AO724" s="342" t="s">
        <v>8187</v>
      </c>
      <c r="AP724" s="342">
        <v>0</v>
      </c>
      <c r="AQ724" s="347">
        <v>63</v>
      </c>
      <c r="AR724" s="342">
        <v>0</v>
      </c>
      <c r="AS724" s="350"/>
    </row>
    <row r="725" spans="1:45" ht="13.5" hidden="1" customHeight="1">
      <c r="A725" s="304">
        <v>720</v>
      </c>
      <c r="B725" s="342" t="s">
        <v>8180</v>
      </c>
      <c r="C725" s="343" t="s">
        <v>8199</v>
      </c>
      <c r="D725" s="342">
        <v>8261039</v>
      </c>
      <c r="E725" s="343" t="s">
        <v>2191</v>
      </c>
      <c r="F725" s="342" t="s">
        <v>9392</v>
      </c>
      <c r="G725" s="342" t="s">
        <v>8196</v>
      </c>
      <c r="H725" s="342"/>
      <c r="I725" s="342"/>
      <c r="J725" s="342">
        <v>1</v>
      </c>
      <c r="K725" s="349" t="s">
        <v>9393</v>
      </c>
      <c r="L725" s="345" t="s">
        <v>9394</v>
      </c>
      <c r="M725" s="346">
        <v>20960</v>
      </c>
      <c r="N725" s="351">
        <v>45821.401066041668</v>
      </c>
      <c r="O725" s="351"/>
      <c r="P725" s="342">
        <v>76</v>
      </c>
      <c r="Q725" s="342"/>
      <c r="R725" s="342"/>
      <c r="S725" s="342">
        <v>7</v>
      </c>
      <c r="T725" s="342"/>
      <c r="U725" s="342" t="s">
        <v>2353</v>
      </c>
      <c r="V725" s="342" t="s">
        <v>7855</v>
      </c>
      <c r="W725" s="347">
        <v>2</v>
      </c>
      <c r="X725" s="342">
        <v>2</v>
      </c>
      <c r="Y725" s="342">
        <v>1</v>
      </c>
      <c r="Z725" s="342"/>
      <c r="AA725" s="342"/>
      <c r="AB725" s="342"/>
      <c r="AC725" s="342"/>
      <c r="AD725" s="342">
        <f t="shared" si="12"/>
        <v>36</v>
      </c>
      <c r="AE725" s="342" t="s">
        <v>8184</v>
      </c>
      <c r="AF725" s="342">
        <v>21</v>
      </c>
      <c r="AG725" s="342" t="s">
        <v>8184</v>
      </c>
      <c r="AH725" s="342">
        <v>0</v>
      </c>
      <c r="AI725" s="342" t="s">
        <v>8149</v>
      </c>
      <c r="AJ725" s="342">
        <v>36</v>
      </c>
      <c r="AK725" s="342" t="s">
        <v>8185</v>
      </c>
      <c r="AL725" s="342">
        <v>0</v>
      </c>
      <c r="AM725" s="342" t="s">
        <v>8186</v>
      </c>
      <c r="AN725" s="342">
        <v>0</v>
      </c>
      <c r="AO725" s="342" t="s">
        <v>8187</v>
      </c>
      <c r="AP725" s="342">
        <v>0</v>
      </c>
      <c r="AQ725" s="347">
        <v>54</v>
      </c>
      <c r="AR725" s="342">
        <v>11</v>
      </c>
      <c r="AS725" s="350"/>
    </row>
    <row r="726" spans="1:45" ht="13.5" hidden="1" customHeight="1">
      <c r="A726" s="304">
        <v>721</v>
      </c>
      <c r="B726" s="342" t="s">
        <v>8180</v>
      </c>
      <c r="C726" s="343" t="s">
        <v>8199</v>
      </c>
      <c r="D726" s="342">
        <v>8231013</v>
      </c>
      <c r="E726" s="343" t="s">
        <v>2193</v>
      </c>
      <c r="F726" s="342" t="s">
        <v>9468</v>
      </c>
      <c r="G726" s="342" t="s">
        <v>8196</v>
      </c>
      <c r="H726" s="342"/>
      <c r="I726" s="342"/>
      <c r="J726" s="342">
        <v>1</v>
      </c>
      <c r="K726" s="349" t="s">
        <v>9469</v>
      </c>
      <c r="L726" s="345" t="s">
        <v>9470</v>
      </c>
      <c r="M726" s="346">
        <v>12225</v>
      </c>
      <c r="N726" s="351">
        <v>45810.607095671294</v>
      </c>
      <c r="O726" s="351"/>
      <c r="P726" s="342">
        <v>16</v>
      </c>
      <c r="Q726" s="342"/>
      <c r="R726" s="342"/>
      <c r="S726" s="342">
        <v>5</v>
      </c>
      <c r="T726" s="342"/>
      <c r="U726" s="342" t="s">
        <v>2353</v>
      </c>
      <c r="V726" s="342" t="s">
        <v>7855</v>
      </c>
      <c r="W726" s="347">
        <v>2</v>
      </c>
      <c r="X726" s="342">
        <v>2</v>
      </c>
      <c r="Y726" s="342">
        <v>1</v>
      </c>
      <c r="Z726" s="342"/>
      <c r="AA726" s="342"/>
      <c r="AB726" s="342"/>
      <c r="AC726" s="342"/>
      <c r="AD726" s="342">
        <f t="shared" si="12"/>
        <v>15</v>
      </c>
      <c r="AE726" s="342" t="s">
        <v>8184</v>
      </c>
      <c r="AF726" s="342">
        <v>0</v>
      </c>
      <c r="AG726" s="342" t="s">
        <v>8184</v>
      </c>
      <c r="AH726" s="342">
        <v>0</v>
      </c>
      <c r="AI726" s="342" t="s">
        <v>8149</v>
      </c>
      <c r="AJ726" s="342">
        <v>6</v>
      </c>
      <c r="AK726" s="342" t="s">
        <v>8185</v>
      </c>
      <c r="AL726" s="342">
        <v>0</v>
      </c>
      <c r="AM726" s="342" t="s">
        <v>8186</v>
      </c>
      <c r="AN726" s="342">
        <v>0</v>
      </c>
      <c r="AO726" s="342" t="s">
        <v>8187</v>
      </c>
      <c r="AP726" s="342">
        <v>9</v>
      </c>
      <c r="AQ726" s="347">
        <v>14</v>
      </c>
      <c r="AR726" s="342">
        <v>6</v>
      </c>
      <c r="AS726" s="353"/>
    </row>
    <row r="727" spans="1:45" ht="13.5" hidden="1" customHeight="1">
      <c r="A727" s="304">
        <v>722</v>
      </c>
      <c r="B727" s="342" t="s">
        <v>8180</v>
      </c>
      <c r="C727" s="343" t="s">
        <v>8199</v>
      </c>
      <c r="D727" s="342">
        <v>8231046</v>
      </c>
      <c r="E727" s="343" t="s">
        <v>2195</v>
      </c>
      <c r="F727" s="342" t="s">
        <v>9524</v>
      </c>
      <c r="G727" s="342" t="s">
        <v>8196</v>
      </c>
      <c r="H727" s="342"/>
      <c r="I727" s="342"/>
      <c r="J727" s="342">
        <v>1</v>
      </c>
      <c r="K727" s="349" t="s">
        <v>9525</v>
      </c>
      <c r="L727" s="345" t="s">
        <v>9526</v>
      </c>
      <c r="M727" s="346">
        <v>8188</v>
      </c>
      <c r="N727" s="351">
        <v>45810.624032337961</v>
      </c>
      <c r="O727" s="351"/>
      <c r="P727" s="342">
        <v>31</v>
      </c>
      <c r="Q727" s="342"/>
      <c r="R727" s="342"/>
      <c r="S727" s="342">
        <v>7</v>
      </c>
      <c r="T727" s="342"/>
      <c r="U727" s="342" t="s">
        <v>2353</v>
      </c>
      <c r="V727" s="342" t="s">
        <v>7855</v>
      </c>
      <c r="W727" s="347">
        <v>2</v>
      </c>
      <c r="X727" s="342">
        <v>2</v>
      </c>
      <c r="Y727" s="342">
        <v>1</v>
      </c>
      <c r="Z727" s="342"/>
      <c r="AA727" s="342"/>
      <c r="AB727" s="342"/>
      <c r="AC727" s="342"/>
      <c r="AD727" s="342">
        <f t="shared" si="12"/>
        <v>13</v>
      </c>
      <c r="AE727" s="342" t="s">
        <v>8184</v>
      </c>
      <c r="AF727" s="342">
        <v>53</v>
      </c>
      <c r="AG727" s="342" t="s">
        <v>8184</v>
      </c>
      <c r="AH727" s="342">
        <v>0</v>
      </c>
      <c r="AI727" s="342" t="s">
        <v>8149</v>
      </c>
      <c r="AJ727" s="342">
        <v>13</v>
      </c>
      <c r="AK727" s="342" t="s">
        <v>8185</v>
      </c>
      <c r="AL727" s="342">
        <v>0</v>
      </c>
      <c r="AM727" s="342" t="s">
        <v>8186</v>
      </c>
      <c r="AN727" s="342">
        <v>0</v>
      </c>
      <c r="AO727" s="342" t="s">
        <v>8187</v>
      </c>
      <c r="AP727" s="342">
        <v>0</v>
      </c>
      <c r="AQ727" s="347">
        <v>2</v>
      </c>
      <c r="AR727" s="342">
        <v>3</v>
      </c>
      <c r="AS727" s="353"/>
    </row>
    <row r="728" spans="1:45" ht="13.5" hidden="1" customHeight="1">
      <c r="A728" s="304">
        <v>723</v>
      </c>
      <c r="B728" s="342" t="s">
        <v>8180</v>
      </c>
      <c r="C728" s="343" t="s">
        <v>8199</v>
      </c>
      <c r="D728" s="342">
        <v>8140077</v>
      </c>
      <c r="E728" s="343" t="s">
        <v>2197</v>
      </c>
      <c r="F728" s="342"/>
      <c r="G728" s="342"/>
      <c r="H728" s="342"/>
      <c r="I728" s="342"/>
      <c r="J728" s="342">
        <v>1</v>
      </c>
      <c r="K728" s="349" t="s">
        <v>9891</v>
      </c>
      <c r="L728" s="350" t="s">
        <v>9892</v>
      </c>
      <c r="M728" s="346">
        <v>19167</v>
      </c>
      <c r="N728" s="342"/>
      <c r="O728" s="342"/>
      <c r="P728" s="342">
        <v>173</v>
      </c>
      <c r="Q728" s="342"/>
      <c r="R728" s="342"/>
      <c r="S728" s="342">
        <v>10</v>
      </c>
      <c r="T728" s="342"/>
      <c r="U728" s="357" t="s">
        <v>8203</v>
      </c>
      <c r="V728" s="342" t="s">
        <v>7855</v>
      </c>
      <c r="W728" s="347">
        <v>2</v>
      </c>
      <c r="X728" s="342">
        <v>2</v>
      </c>
      <c r="Y728" s="342">
        <v>1</v>
      </c>
      <c r="Z728" s="342"/>
      <c r="AA728" s="342"/>
      <c r="AB728" s="342"/>
      <c r="AC728" s="342"/>
      <c r="AD728" s="342">
        <f t="shared" si="12"/>
        <v>160</v>
      </c>
      <c r="AE728" s="342" t="s">
        <v>8184</v>
      </c>
      <c r="AF728" s="342">
        <v>0</v>
      </c>
      <c r="AG728" s="342" t="s">
        <v>8184</v>
      </c>
      <c r="AH728" s="342">
        <v>0</v>
      </c>
      <c r="AI728" s="342" t="s">
        <v>8149</v>
      </c>
      <c r="AJ728" s="342">
        <v>90</v>
      </c>
      <c r="AK728" s="342" t="s">
        <v>8185</v>
      </c>
      <c r="AL728" s="342">
        <v>70</v>
      </c>
      <c r="AM728" s="342" t="s">
        <v>8186</v>
      </c>
      <c r="AN728" s="342">
        <v>0</v>
      </c>
      <c r="AO728" s="342" t="s">
        <v>8187</v>
      </c>
      <c r="AP728" s="342">
        <v>0</v>
      </c>
      <c r="AQ728" s="347">
        <v>9</v>
      </c>
      <c r="AR728" s="342">
        <v>15</v>
      </c>
      <c r="AS728" s="353"/>
    </row>
    <row r="729" spans="1:45" ht="13.5" hidden="1" customHeight="1">
      <c r="A729" s="304">
        <v>724</v>
      </c>
      <c r="B729" s="342" t="s">
        <v>8180</v>
      </c>
      <c r="C729" s="343" t="s">
        <v>8199</v>
      </c>
      <c r="D729" s="342">
        <v>8140220</v>
      </c>
      <c r="E729" s="343" t="s">
        <v>2199</v>
      </c>
      <c r="F729" s="342" t="s">
        <v>8305</v>
      </c>
      <c r="G729" s="342" t="s">
        <v>8196</v>
      </c>
      <c r="H729" s="342"/>
      <c r="I729" s="342"/>
      <c r="J729" s="342">
        <v>1</v>
      </c>
      <c r="K729" s="349" t="s">
        <v>9960</v>
      </c>
      <c r="L729" s="350" t="s">
        <v>9961</v>
      </c>
      <c r="M729" s="346">
        <v>21298</v>
      </c>
      <c r="N729" s="351">
        <v>45812.460731087966</v>
      </c>
      <c r="O729" s="351"/>
      <c r="P729" s="342">
        <v>69</v>
      </c>
      <c r="Q729" s="342"/>
      <c r="R729" s="342"/>
      <c r="S729" s="342">
        <v>4</v>
      </c>
      <c r="T729" s="342"/>
      <c r="U729" s="342" t="s">
        <v>26</v>
      </c>
      <c r="V729" s="342" t="s">
        <v>7855</v>
      </c>
      <c r="W729" s="347">
        <v>2</v>
      </c>
      <c r="X729" s="342">
        <v>2</v>
      </c>
      <c r="Y729" s="342">
        <v>1</v>
      </c>
      <c r="Z729" s="342"/>
      <c r="AA729" s="342"/>
      <c r="AB729" s="342"/>
      <c r="AC729" s="342"/>
      <c r="AD729" s="342">
        <f t="shared" si="12"/>
        <v>51</v>
      </c>
      <c r="AE729" s="342" t="s">
        <v>8184</v>
      </c>
      <c r="AF729" s="342">
        <v>22</v>
      </c>
      <c r="AG729" s="342" t="s">
        <v>8184</v>
      </c>
      <c r="AH729" s="342">
        <v>0</v>
      </c>
      <c r="AI729" s="342" t="s">
        <v>8149</v>
      </c>
      <c r="AJ729" s="342">
        <v>20</v>
      </c>
      <c r="AK729" s="342" t="s">
        <v>8185</v>
      </c>
      <c r="AL729" s="342">
        <v>20</v>
      </c>
      <c r="AM729" s="342" t="s">
        <v>8186</v>
      </c>
      <c r="AN729" s="342">
        <v>0</v>
      </c>
      <c r="AO729" s="342" t="s">
        <v>8187</v>
      </c>
      <c r="AP729" s="342">
        <v>11</v>
      </c>
      <c r="AQ729" s="347">
        <v>0</v>
      </c>
      <c r="AR729" s="342">
        <v>8</v>
      </c>
      <c r="AS729" s="353"/>
    </row>
    <row r="730" spans="1:45" ht="13.5" hidden="1" customHeight="1">
      <c r="A730" s="304">
        <v>725</v>
      </c>
      <c r="B730" s="342" t="s">
        <v>8180</v>
      </c>
      <c r="C730" s="343" t="s">
        <v>8199</v>
      </c>
      <c r="D730" s="342">
        <v>8261010</v>
      </c>
      <c r="E730" s="343" t="s">
        <v>2201</v>
      </c>
      <c r="F730" s="342"/>
      <c r="G730" s="342"/>
      <c r="H730" s="342"/>
      <c r="I730" s="342"/>
      <c r="J730" s="342">
        <v>1</v>
      </c>
      <c r="K730" s="349" t="s">
        <v>9970</v>
      </c>
      <c r="L730" s="350" t="s">
        <v>9971</v>
      </c>
      <c r="M730" s="346">
        <v>19830</v>
      </c>
      <c r="N730" s="342"/>
      <c r="O730" s="342"/>
      <c r="P730" s="342">
        <v>106</v>
      </c>
      <c r="Q730" s="342"/>
      <c r="R730" s="342"/>
      <c r="S730" s="342">
        <v>6</v>
      </c>
      <c r="T730" s="342"/>
      <c r="U730" s="342" t="s">
        <v>26</v>
      </c>
      <c r="V730" s="342" t="s">
        <v>7855</v>
      </c>
      <c r="W730" s="347">
        <v>2</v>
      </c>
      <c r="X730" s="342">
        <v>2</v>
      </c>
      <c r="Y730" s="342">
        <v>1</v>
      </c>
      <c r="Z730" s="342"/>
      <c r="AA730" s="342"/>
      <c r="AB730" s="342"/>
      <c r="AC730" s="342"/>
      <c r="AD730" s="342">
        <f t="shared" si="12"/>
        <v>121</v>
      </c>
      <c r="AE730" s="342" t="s">
        <v>8184</v>
      </c>
      <c r="AF730" s="342">
        <v>0</v>
      </c>
      <c r="AG730" s="342" t="s">
        <v>8184</v>
      </c>
      <c r="AH730" s="342">
        <v>0</v>
      </c>
      <c r="AI730" s="342" t="s">
        <v>8149</v>
      </c>
      <c r="AJ730" s="342">
        <v>60</v>
      </c>
      <c r="AK730" s="342" t="s">
        <v>8185</v>
      </c>
      <c r="AL730" s="342">
        <v>61</v>
      </c>
      <c r="AM730" s="342" t="s">
        <v>8186</v>
      </c>
      <c r="AN730" s="342">
        <v>0</v>
      </c>
      <c r="AO730" s="342" t="s">
        <v>8187</v>
      </c>
      <c r="AP730" s="342">
        <v>0</v>
      </c>
      <c r="AQ730" s="347">
        <v>4</v>
      </c>
      <c r="AR730" s="342">
        <v>3</v>
      </c>
      <c r="AS730" s="350"/>
    </row>
    <row r="731" spans="1:45" ht="13.5" hidden="1" customHeight="1">
      <c r="A731" s="304">
        <v>726</v>
      </c>
      <c r="B731" s="342" t="s">
        <v>8180</v>
      </c>
      <c r="C731" s="343" t="s">
        <v>8199</v>
      </c>
      <c r="D731" s="342">
        <v>8140078</v>
      </c>
      <c r="E731" s="343" t="s">
        <v>2203</v>
      </c>
      <c r="F731" s="342" t="s">
        <v>9993</v>
      </c>
      <c r="G731" s="342" t="s">
        <v>8196</v>
      </c>
      <c r="H731" s="342"/>
      <c r="I731" s="342"/>
      <c r="J731" s="342">
        <v>1</v>
      </c>
      <c r="K731" s="363" t="s">
        <v>9994</v>
      </c>
      <c r="L731" s="345" t="s">
        <v>9995</v>
      </c>
      <c r="M731" s="346">
        <v>42614</v>
      </c>
      <c r="N731" s="351">
        <v>45812.531108541662</v>
      </c>
      <c r="O731" s="351"/>
      <c r="P731" s="342">
        <v>928</v>
      </c>
      <c r="Q731" s="342"/>
      <c r="R731" s="342"/>
      <c r="S731" s="342">
        <v>44</v>
      </c>
      <c r="T731" s="342"/>
      <c r="U731" s="342" t="s">
        <v>26</v>
      </c>
      <c r="V731" s="357" t="s">
        <v>35</v>
      </c>
      <c r="W731" s="347">
        <v>3</v>
      </c>
      <c r="X731" s="342">
        <v>2</v>
      </c>
      <c r="Y731" s="342">
        <v>1</v>
      </c>
      <c r="Z731" s="342"/>
      <c r="AA731" s="342"/>
      <c r="AB731" s="342"/>
      <c r="AC731" s="342"/>
      <c r="AD731" s="342">
        <f t="shared" si="12"/>
        <v>398</v>
      </c>
      <c r="AE731" s="342" t="s">
        <v>8184</v>
      </c>
      <c r="AF731" s="342">
        <v>87</v>
      </c>
      <c r="AG731" s="342" t="s">
        <v>8184</v>
      </c>
      <c r="AH731" s="342">
        <v>0</v>
      </c>
      <c r="AI731" s="342" t="s">
        <v>8149</v>
      </c>
      <c r="AJ731" s="342">
        <v>398</v>
      </c>
      <c r="AK731" s="342" t="s">
        <v>8185</v>
      </c>
      <c r="AL731" s="342">
        <v>0</v>
      </c>
      <c r="AM731" s="342" t="s">
        <v>8186</v>
      </c>
      <c r="AN731" s="342">
        <v>0</v>
      </c>
      <c r="AO731" s="342" t="s">
        <v>8187</v>
      </c>
      <c r="AP731" s="342">
        <v>0</v>
      </c>
      <c r="AQ731" s="347">
        <v>9</v>
      </c>
      <c r="AR731" s="342">
        <v>6</v>
      </c>
      <c r="AS731" s="353"/>
    </row>
    <row r="732" spans="1:45" ht="13.5" hidden="1" customHeight="1">
      <c r="A732" s="304">
        <v>727</v>
      </c>
      <c r="B732" s="342" t="s">
        <v>8180</v>
      </c>
      <c r="C732" s="343" t="s">
        <v>8199</v>
      </c>
      <c r="D732" s="342">
        <v>8261011</v>
      </c>
      <c r="E732" s="343" t="s">
        <v>2205</v>
      </c>
      <c r="F732" s="342"/>
      <c r="G732" s="342"/>
      <c r="H732" s="342"/>
      <c r="I732" s="342"/>
      <c r="J732" s="342">
        <v>1</v>
      </c>
      <c r="K732" s="349" t="s">
        <v>10035</v>
      </c>
      <c r="L732" s="345" t="s">
        <v>10036</v>
      </c>
      <c r="M732" s="346">
        <v>23052</v>
      </c>
      <c r="N732" s="342"/>
      <c r="O732" s="342"/>
      <c r="P732" s="342">
        <v>630</v>
      </c>
      <c r="Q732" s="342"/>
      <c r="R732" s="342"/>
      <c r="S732" s="342">
        <v>31</v>
      </c>
      <c r="T732" s="342"/>
      <c r="U732" s="342" t="s">
        <v>26</v>
      </c>
      <c r="V732" s="357" t="s">
        <v>35</v>
      </c>
      <c r="W732" s="347">
        <v>3</v>
      </c>
      <c r="X732" s="342">
        <v>2</v>
      </c>
      <c r="Y732" s="342">
        <v>1</v>
      </c>
      <c r="Z732" s="342"/>
      <c r="AA732" s="342"/>
      <c r="AB732" s="342"/>
      <c r="AC732" s="342"/>
      <c r="AD732" s="342">
        <f t="shared" si="12"/>
        <v>420</v>
      </c>
      <c r="AE732" s="342" t="s">
        <v>8184</v>
      </c>
      <c r="AF732" s="342">
        <v>0</v>
      </c>
      <c r="AG732" s="342" t="s">
        <v>8184</v>
      </c>
      <c r="AH732" s="342">
        <v>0</v>
      </c>
      <c r="AI732" s="342" t="s">
        <v>8149</v>
      </c>
      <c r="AJ732" s="342">
        <v>300</v>
      </c>
      <c r="AK732" s="342" t="s">
        <v>8185</v>
      </c>
      <c r="AL732" s="342">
        <v>0</v>
      </c>
      <c r="AM732" s="342" t="s">
        <v>8186</v>
      </c>
      <c r="AN732" s="342">
        <v>120</v>
      </c>
      <c r="AO732" s="342" t="s">
        <v>8187</v>
      </c>
      <c r="AP732" s="342">
        <v>0</v>
      </c>
      <c r="AQ732" s="347">
        <v>6</v>
      </c>
      <c r="AR732" s="342">
        <v>16</v>
      </c>
      <c r="AS732" s="350"/>
    </row>
    <row r="733" spans="1:45" ht="13.5" hidden="1" customHeight="1">
      <c r="A733" s="304">
        <v>728</v>
      </c>
      <c r="B733" s="342" t="s">
        <v>8180</v>
      </c>
      <c r="C733" s="343" t="s">
        <v>8199</v>
      </c>
      <c r="D733" s="342">
        <v>8261012</v>
      </c>
      <c r="E733" s="343" t="s">
        <v>2207</v>
      </c>
      <c r="F733" s="342" t="s">
        <v>10037</v>
      </c>
      <c r="G733" s="342" t="s">
        <v>8196</v>
      </c>
      <c r="H733" s="342"/>
      <c r="I733" s="342"/>
      <c r="J733" s="342">
        <v>1</v>
      </c>
      <c r="K733" s="349" t="s">
        <v>10038</v>
      </c>
      <c r="L733" s="345" t="s">
        <v>10039</v>
      </c>
      <c r="M733" s="346">
        <v>26003</v>
      </c>
      <c r="N733" s="351">
        <v>45812.371722662036</v>
      </c>
      <c r="O733" s="351"/>
      <c r="P733" s="342">
        <v>104</v>
      </c>
      <c r="Q733" s="342"/>
      <c r="R733" s="342"/>
      <c r="S733" s="342">
        <v>7</v>
      </c>
      <c r="T733" s="342"/>
      <c r="U733" s="342" t="s">
        <v>2353</v>
      </c>
      <c r="V733" s="342" t="s">
        <v>7855</v>
      </c>
      <c r="W733" s="347">
        <v>2</v>
      </c>
      <c r="X733" s="342">
        <v>2</v>
      </c>
      <c r="Y733" s="342">
        <v>1</v>
      </c>
      <c r="Z733" s="342"/>
      <c r="AA733" s="342"/>
      <c r="AB733" s="342"/>
      <c r="AC733" s="342"/>
      <c r="AD733" s="342">
        <f t="shared" si="12"/>
        <v>132</v>
      </c>
      <c r="AE733" s="342" t="s">
        <v>8184</v>
      </c>
      <c r="AF733" s="342">
        <v>23</v>
      </c>
      <c r="AG733" s="342" t="s">
        <v>8184</v>
      </c>
      <c r="AH733" s="342">
        <v>0</v>
      </c>
      <c r="AI733" s="342" t="s">
        <v>8149</v>
      </c>
      <c r="AJ733" s="342">
        <v>120</v>
      </c>
      <c r="AK733" s="342" t="s">
        <v>8185</v>
      </c>
      <c r="AL733" s="342">
        <v>0</v>
      </c>
      <c r="AM733" s="342" t="s">
        <v>8186</v>
      </c>
      <c r="AN733" s="342">
        <v>12</v>
      </c>
      <c r="AO733" s="342" t="s">
        <v>8187</v>
      </c>
      <c r="AP733" s="342">
        <v>0</v>
      </c>
      <c r="AQ733" s="347">
        <v>18</v>
      </c>
      <c r="AR733" s="342">
        <v>7</v>
      </c>
      <c r="AS733" s="353"/>
    </row>
    <row r="734" spans="1:45" ht="13.5" hidden="1" customHeight="1">
      <c r="A734" s="304">
        <v>729</v>
      </c>
      <c r="B734" s="342" t="s">
        <v>8180</v>
      </c>
      <c r="C734" s="343" t="s">
        <v>8199</v>
      </c>
      <c r="D734" s="342">
        <v>8261040</v>
      </c>
      <c r="E734" s="343" t="s">
        <v>2209</v>
      </c>
      <c r="F734" s="342" t="s">
        <v>10040</v>
      </c>
      <c r="G734" s="342" t="s">
        <v>8196</v>
      </c>
      <c r="H734" s="342"/>
      <c r="I734" s="342"/>
      <c r="J734" s="342">
        <v>1</v>
      </c>
      <c r="K734" s="349" t="s">
        <v>10041</v>
      </c>
      <c r="L734" s="345" t="s">
        <v>10042</v>
      </c>
      <c r="M734" s="346">
        <v>8147</v>
      </c>
      <c r="N734" s="351">
        <v>45812.509972604166</v>
      </c>
      <c r="O734" s="351"/>
      <c r="P734" s="342">
        <v>106</v>
      </c>
      <c r="Q734" s="342"/>
      <c r="R734" s="342"/>
      <c r="S734" s="342">
        <v>8</v>
      </c>
      <c r="T734" s="342"/>
      <c r="U734" s="342" t="s">
        <v>2353</v>
      </c>
      <c r="V734" s="342" t="s">
        <v>7855</v>
      </c>
      <c r="W734" s="347">
        <v>2</v>
      </c>
      <c r="X734" s="342">
        <v>2</v>
      </c>
      <c r="Y734" s="342">
        <v>1</v>
      </c>
      <c r="Z734" s="342"/>
      <c r="AA734" s="342"/>
      <c r="AB734" s="342"/>
      <c r="AC734" s="342"/>
      <c r="AD734" s="342">
        <f t="shared" si="12"/>
        <v>55</v>
      </c>
      <c r="AE734" s="342" t="s">
        <v>8184</v>
      </c>
      <c r="AF734" s="342">
        <v>0</v>
      </c>
      <c r="AG734" s="342" t="s">
        <v>8184</v>
      </c>
      <c r="AH734" s="342">
        <v>0</v>
      </c>
      <c r="AI734" s="342" t="s">
        <v>8149</v>
      </c>
      <c r="AJ734" s="342">
        <v>45</v>
      </c>
      <c r="AK734" s="342" t="s">
        <v>8185</v>
      </c>
      <c r="AL734" s="342">
        <v>10</v>
      </c>
      <c r="AM734" s="342" t="s">
        <v>8186</v>
      </c>
      <c r="AN734" s="342">
        <v>0</v>
      </c>
      <c r="AO734" s="342" t="s">
        <v>8187</v>
      </c>
      <c r="AP734" s="342">
        <v>0</v>
      </c>
      <c r="AQ734" s="347">
        <v>43</v>
      </c>
      <c r="AR734" s="342">
        <v>17</v>
      </c>
      <c r="AS734" s="353"/>
    </row>
    <row r="735" spans="1:45" ht="13.5" hidden="1" customHeight="1">
      <c r="A735" s="304">
        <v>730</v>
      </c>
      <c r="B735" s="342" t="s">
        <v>8180</v>
      </c>
      <c r="C735" s="343" t="s">
        <v>8199</v>
      </c>
      <c r="D735" s="342">
        <v>8140109</v>
      </c>
      <c r="E735" s="343" t="s">
        <v>2239</v>
      </c>
      <c r="F735" s="342" t="s">
        <v>10043</v>
      </c>
      <c r="G735" s="342" t="s">
        <v>8196</v>
      </c>
      <c r="H735" s="342"/>
      <c r="I735" s="342"/>
      <c r="J735" s="342">
        <v>1</v>
      </c>
      <c r="K735" s="349" t="s">
        <v>10044</v>
      </c>
      <c r="L735" s="345" t="s">
        <v>10045</v>
      </c>
      <c r="M735" s="346">
        <v>45717</v>
      </c>
      <c r="N735" s="351">
        <v>45812.564184641204</v>
      </c>
      <c r="O735" s="351"/>
      <c r="P735" s="342">
        <v>377</v>
      </c>
      <c r="Q735" s="342"/>
      <c r="R735" s="342"/>
      <c r="S735" s="342">
        <v>16</v>
      </c>
      <c r="T735" s="342"/>
      <c r="U735" s="342" t="s">
        <v>26</v>
      </c>
      <c r="V735" s="342" t="s">
        <v>7855</v>
      </c>
      <c r="W735" s="347">
        <v>1</v>
      </c>
      <c r="X735" s="342">
        <v>2</v>
      </c>
      <c r="Y735" s="342">
        <v>1</v>
      </c>
      <c r="Z735" s="342"/>
      <c r="AA735" s="342"/>
      <c r="AB735" s="342"/>
      <c r="AC735" s="342"/>
      <c r="AD735" s="342">
        <f t="shared" si="12"/>
        <v>0</v>
      </c>
      <c r="AE735" s="342" t="s">
        <v>8184</v>
      </c>
      <c r="AF735" s="342">
        <v>0</v>
      </c>
      <c r="AG735" s="342" t="s">
        <v>8184</v>
      </c>
      <c r="AH735" s="342">
        <v>0</v>
      </c>
      <c r="AI735" s="342" t="s">
        <v>8149</v>
      </c>
      <c r="AJ735" s="342">
        <v>0</v>
      </c>
      <c r="AK735" s="342" t="s">
        <v>8185</v>
      </c>
      <c r="AL735" s="342">
        <v>0</v>
      </c>
      <c r="AM735" s="342" t="s">
        <v>8186</v>
      </c>
      <c r="AN735" s="342">
        <v>0</v>
      </c>
      <c r="AO735" s="342" t="s">
        <v>8187</v>
      </c>
      <c r="AP735" s="342">
        <v>0</v>
      </c>
      <c r="AQ735" s="347">
        <v>31</v>
      </c>
      <c r="AR735" s="342">
        <v>11</v>
      </c>
      <c r="AS735" s="353"/>
    </row>
    <row r="736" spans="1:45" ht="13.5" hidden="1" customHeight="1">
      <c r="A736" s="304">
        <v>731</v>
      </c>
      <c r="B736" s="342" t="s">
        <v>8180</v>
      </c>
      <c r="C736" s="343" t="s">
        <v>8199</v>
      </c>
      <c r="D736" s="342">
        <v>8261015</v>
      </c>
      <c r="E736" s="343" t="s">
        <v>2211</v>
      </c>
      <c r="F736" s="342" t="s">
        <v>10046</v>
      </c>
      <c r="G736" s="342" t="s">
        <v>8196</v>
      </c>
      <c r="H736" s="342"/>
      <c r="I736" s="342"/>
      <c r="J736" s="342">
        <v>1</v>
      </c>
      <c r="K736" s="349" t="s">
        <v>10047</v>
      </c>
      <c r="L736" s="345" t="s">
        <v>10048</v>
      </c>
      <c r="M736" s="346">
        <v>12601</v>
      </c>
      <c r="N736" s="351">
        <v>45817.364545810182</v>
      </c>
      <c r="O736" s="351"/>
      <c r="P736" s="342">
        <v>660</v>
      </c>
      <c r="Q736" s="342"/>
      <c r="R736" s="342"/>
      <c r="S736" s="342">
        <v>31</v>
      </c>
      <c r="T736" s="342"/>
      <c r="U736" s="342" t="s">
        <v>2353</v>
      </c>
      <c r="V736" s="342" t="s">
        <v>7855</v>
      </c>
      <c r="W736" s="347">
        <v>2</v>
      </c>
      <c r="X736" s="342">
        <v>2</v>
      </c>
      <c r="Y736" s="342">
        <v>1</v>
      </c>
      <c r="Z736" s="342"/>
      <c r="AA736" s="342"/>
      <c r="AB736" s="342"/>
      <c r="AC736" s="342"/>
      <c r="AD736" s="342">
        <f t="shared" si="12"/>
        <v>240</v>
      </c>
      <c r="AE736" s="342" t="s">
        <v>8184</v>
      </c>
      <c r="AF736" s="342">
        <v>13</v>
      </c>
      <c r="AG736" s="342" t="s">
        <v>8184</v>
      </c>
      <c r="AH736" s="342">
        <v>0</v>
      </c>
      <c r="AI736" s="342" t="s">
        <v>8149</v>
      </c>
      <c r="AJ736" s="342">
        <v>237</v>
      </c>
      <c r="AK736" s="342" t="s">
        <v>8185</v>
      </c>
      <c r="AL736" s="342">
        <v>2</v>
      </c>
      <c r="AM736" s="342" t="s">
        <v>8186</v>
      </c>
      <c r="AN736" s="342">
        <v>0</v>
      </c>
      <c r="AO736" s="342" t="s">
        <v>8187</v>
      </c>
      <c r="AP736" s="342">
        <v>1</v>
      </c>
      <c r="AQ736" s="347">
        <v>20</v>
      </c>
      <c r="AR736" s="342">
        <v>12</v>
      </c>
      <c r="AS736" s="353"/>
    </row>
    <row r="737" spans="1:45" ht="13.5" hidden="1" customHeight="1">
      <c r="A737" s="304">
        <v>732</v>
      </c>
      <c r="B737" s="342" t="s">
        <v>8180</v>
      </c>
      <c r="C737" s="343" t="s">
        <v>8199</v>
      </c>
      <c r="D737" s="342">
        <v>8261041</v>
      </c>
      <c r="E737" s="343" t="s">
        <v>2213</v>
      </c>
      <c r="F737" s="342" t="s">
        <v>10055</v>
      </c>
      <c r="G737" s="342" t="s">
        <v>8196</v>
      </c>
      <c r="H737" s="342"/>
      <c r="I737" s="342"/>
      <c r="J737" s="342">
        <v>1</v>
      </c>
      <c r="K737" s="349" t="s">
        <v>10056</v>
      </c>
      <c r="L737" s="350" t="s">
        <v>10057</v>
      </c>
      <c r="M737" s="346">
        <v>15077</v>
      </c>
      <c r="N737" s="351">
        <v>45812.36369381944</v>
      </c>
      <c r="O737" s="351"/>
      <c r="P737" s="342">
        <v>751</v>
      </c>
      <c r="Q737" s="342"/>
      <c r="R737" s="342"/>
      <c r="S737" s="342">
        <v>33</v>
      </c>
      <c r="T737" s="342"/>
      <c r="U737" s="342" t="s">
        <v>26</v>
      </c>
      <c r="V737" s="357" t="s">
        <v>35</v>
      </c>
      <c r="W737" s="347">
        <v>3</v>
      </c>
      <c r="X737" s="342">
        <v>2</v>
      </c>
      <c r="Y737" s="342">
        <v>1</v>
      </c>
      <c r="Z737" s="342"/>
      <c r="AA737" s="342"/>
      <c r="AB737" s="342"/>
      <c r="AC737" s="342"/>
      <c r="AD737" s="342">
        <f t="shared" si="12"/>
        <v>276</v>
      </c>
      <c r="AE737" s="342" t="s">
        <v>8184</v>
      </c>
      <c r="AF737" s="342">
        <v>0</v>
      </c>
      <c r="AG737" s="342" t="s">
        <v>8184</v>
      </c>
      <c r="AH737" s="342">
        <v>0</v>
      </c>
      <c r="AI737" s="342" t="s">
        <v>8149</v>
      </c>
      <c r="AJ737" s="342">
        <v>0</v>
      </c>
      <c r="AK737" s="342" t="s">
        <v>8185</v>
      </c>
      <c r="AL737" s="342">
        <v>96</v>
      </c>
      <c r="AM737" s="342" t="s">
        <v>8186</v>
      </c>
      <c r="AN737" s="342">
        <v>0</v>
      </c>
      <c r="AO737" s="342" t="s">
        <v>8187</v>
      </c>
      <c r="AP737" s="342">
        <v>180</v>
      </c>
      <c r="AQ737" s="347">
        <v>1</v>
      </c>
      <c r="AR737" s="342">
        <v>4</v>
      </c>
      <c r="AS737" s="353"/>
    </row>
    <row r="738" spans="1:45" ht="13.5" hidden="1" customHeight="1">
      <c r="A738" s="304">
        <v>733</v>
      </c>
      <c r="B738" s="342" t="s">
        <v>8180</v>
      </c>
      <c r="C738" s="343" t="s">
        <v>8199</v>
      </c>
      <c r="D738" s="342">
        <v>8281032</v>
      </c>
      <c r="E738" s="343" t="s">
        <v>2215</v>
      </c>
      <c r="F738" s="342"/>
      <c r="G738" s="342"/>
      <c r="H738" s="342"/>
      <c r="I738" s="342"/>
      <c r="J738" s="342">
        <v>1</v>
      </c>
      <c r="K738" s="349" t="s">
        <v>10058</v>
      </c>
      <c r="L738" s="350" t="s">
        <v>10059</v>
      </c>
      <c r="M738" s="346">
        <v>29668</v>
      </c>
      <c r="N738" s="342"/>
      <c r="O738" s="342"/>
      <c r="P738" s="342">
        <v>139</v>
      </c>
      <c r="Q738" s="342"/>
      <c r="R738" s="342"/>
      <c r="S738" s="342">
        <v>10</v>
      </c>
      <c r="T738" s="342"/>
      <c r="U738" s="342" t="s">
        <v>26</v>
      </c>
      <c r="V738" s="342" t="s">
        <v>7855</v>
      </c>
      <c r="W738" s="347">
        <v>2</v>
      </c>
      <c r="X738" s="342">
        <v>2</v>
      </c>
      <c r="Y738" s="342">
        <v>1</v>
      </c>
      <c r="Z738" s="342"/>
      <c r="AA738" s="342"/>
      <c r="AB738" s="342"/>
      <c r="AC738" s="342"/>
      <c r="AD738" s="342">
        <f t="shared" si="12"/>
        <v>115</v>
      </c>
      <c r="AE738" s="342" t="s">
        <v>8184</v>
      </c>
      <c r="AF738" s="342">
        <v>37</v>
      </c>
      <c r="AG738" s="342" t="s">
        <v>8184</v>
      </c>
      <c r="AH738" s="342">
        <v>0</v>
      </c>
      <c r="AI738" s="342" t="s">
        <v>8149</v>
      </c>
      <c r="AJ738" s="342">
        <v>106</v>
      </c>
      <c r="AK738" s="342" t="s">
        <v>8185</v>
      </c>
      <c r="AL738" s="342">
        <v>0</v>
      </c>
      <c r="AM738" s="342" t="s">
        <v>8186</v>
      </c>
      <c r="AN738" s="342">
        <v>0</v>
      </c>
      <c r="AO738" s="342" t="s">
        <v>8187</v>
      </c>
      <c r="AP738" s="342">
        <v>9</v>
      </c>
      <c r="AQ738" s="347">
        <v>0</v>
      </c>
      <c r="AR738" s="342">
        <v>6</v>
      </c>
      <c r="AS738" s="350"/>
    </row>
    <row r="739" spans="1:45" ht="13.5" hidden="1" customHeight="1">
      <c r="A739" s="304">
        <v>734</v>
      </c>
      <c r="B739" s="342" t="s">
        <v>8180</v>
      </c>
      <c r="C739" s="343" t="s">
        <v>8199</v>
      </c>
      <c r="D739" s="342">
        <v>8241032</v>
      </c>
      <c r="E739" s="343" t="s">
        <v>2217</v>
      </c>
      <c r="F739" s="342"/>
      <c r="G739" s="342"/>
      <c r="H739" s="342"/>
      <c r="I739" s="342"/>
      <c r="J739" s="342">
        <v>1</v>
      </c>
      <c r="K739" s="349" t="s">
        <v>10060</v>
      </c>
      <c r="L739" s="345" t="s">
        <v>10061</v>
      </c>
      <c r="M739" s="346">
        <v>30023</v>
      </c>
      <c r="N739" s="342"/>
      <c r="O739" s="342"/>
      <c r="P739" s="342">
        <v>27</v>
      </c>
      <c r="Q739" s="342"/>
      <c r="R739" s="342"/>
      <c r="S739" s="342">
        <v>3</v>
      </c>
      <c r="T739" s="342"/>
      <c r="U739" s="342" t="s">
        <v>2353</v>
      </c>
      <c r="V739" s="342" t="s">
        <v>7855</v>
      </c>
      <c r="W739" s="347">
        <v>2</v>
      </c>
      <c r="X739" s="342">
        <v>2</v>
      </c>
      <c r="Y739" s="342">
        <v>1</v>
      </c>
      <c r="Z739" s="342"/>
      <c r="AA739" s="342"/>
      <c r="AB739" s="342"/>
      <c r="AC739" s="342"/>
      <c r="AD739" s="342">
        <f t="shared" si="12"/>
        <v>33</v>
      </c>
      <c r="AE739" s="342" t="s">
        <v>8184</v>
      </c>
      <c r="AF739" s="342">
        <v>22</v>
      </c>
      <c r="AG739" s="342" t="s">
        <v>8184</v>
      </c>
      <c r="AH739" s="342">
        <v>0</v>
      </c>
      <c r="AI739" s="342" t="s">
        <v>8149</v>
      </c>
      <c r="AJ739" s="342">
        <v>33</v>
      </c>
      <c r="AK739" s="342" t="s">
        <v>8185</v>
      </c>
      <c r="AL739" s="342">
        <v>0</v>
      </c>
      <c r="AM739" s="342" t="s">
        <v>8186</v>
      </c>
      <c r="AN739" s="342">
        <v>0</v>
      </c>
      <c r="AO739" s="342" t="s">
        <v>8187</v>
      </c>
      <c r="AP739" s="342">
        <v>0</v>
      </c>
      <c r="AQ739" s="347">
        <v>8</v>
      </c>
      <c r="AR739" s="342">
        <v>2</v>
      </c>
      <c r="AS739" s="350"/>
    </row>
    <row r="740" spans="1:45" ht="13.5" hidden="1" customHeight="1">
      <c r="A740" s="304">
        <v>735</v>
      </c>
      <c r="B740" s="342" t="s">
        <v>8180</v>
      </c>
      <c r="C740" s="343" t="s">
        <v>8199</v>
      </c>
      <c r="D740" s="342">
        <v>8151228</v>
      </c>
      <c r="E740" s="343" t="s">
        <v>2219</v>
      </c>
      <c r="F740" s="342" t="s">
        <v>10062</v>
      </c>
      <c r="G740" s="342" t="s">
        <v>8196</v>
      </c>
      <c r="H740" s="342"/>
      <c r="I740" s="342"/>
      <c r="J740" s="342">
        <v>1</v>
      </c>
      <c r="K740" s="349" t="s">
        <v>10063</v>
      </c>
      <c r="L740" s="350" t="s">
        <v>10064</v>
      </c>
      <c r="M740" s="346">
        <v>19483</v>
      </c>
      <c r="N740" s="351">
        <v>45810.699901967593</v>
      </c>
      <c r="O740" s="351"/>
      <c r="P740" s="342">
        <v>414</v>
      </c>
      <c r="Q740" s="342"/>
      <c r="R740" s="342"/>
      <c r="S740" s="342">
        <v>19</v>
      </c>
      <c r="T740" s="342"/>
      <c r="U740" s="342" t="s">
        <v>26</v>
      </c>
      <c r="V740" s="342" t="s">
        <v>7855</v>
      </c>
      <c r="W740" s="347">
        <v>2</v>
      </c>
      <c r="X740" s="342">
        <v>2</v>
      </c>
      <c r="Y740" s="342">
        <v>1</v>
      </c>
      <c r="Z740" s="342"/>
      <c r="AA740" s="342"/>
      <c r="AB740" s="342"/>
      <c r="AC740" s="342"/>
      <c r="AD740" s="342">
        <f t="shared" si="12"/>
        <v>131</v>
      </c>
      <c r="AE740" s="342" t="s">
        <v>8184</v>
      </c>
      <c r="AF740" s="342">
        <v>28</v>
      </c>
      <c r="AG740" s="342" t="s">
        <v>8184</v>
      </c>
      <c r="AH740" s="342">
        <v>0</v>
      </c>
      <c r="AI740" s="342" t="s">
        <v>8149</v>
      </c>
      <c r="AJ740" s="342">
        <v>68</v>
      </c>
      <c r="AK740" s="342" t="s">
        <v>8185</v>
      </c>
      <c r="AL740" s="342">
        <v>3</v>
      </c>
      <c r="AM740" s="342" t="s">
        <v>8186</v>
      </c>
      <c r="AN740" s="342">
        <v>0</v>
      </c>
      <c r="AO740" s="342" t="s">
        <v>8187</v>
      </c>
      <c r="AP740" s="342">
        <v>60</v>
      </c>
      <c r="AQ740" s="347">
        <v>34</v>
      </c>
      <c r="AR740" s="342">
        <v>0</v>
      </c>
      <c r="AS740" s="353"/>
    </row>
    <row r="741" spans="1:45" ht="13.5" hidden="1" customHeight="1">
      <c r="A741" s="304">
        <v>736</v>
      </c>
      <c r="B741" s="342" t="s">
        <v>8180</v>
      </c>
      <c r="C741" s="343" t="s">
        <v>8199</v>
      </c>
      <c r="D741" s="342">
        <v>8151092</v>
      </c>
      <c r="E741" s="343" t="s">
        <v>2221</v>
      </c>
      <c r="F741" s="342" t="s">
        <v>10065</v>
      </c>
      <c r="G741" s="342" t="s">
        <v>8196</v>
      </c>
      <c r="H741" s="342"/>
      <c r="I741" s="342"/>
      <c r="J741" s="342">
        <v>1</v>
      </c>
      <c r="K741" s="349" t="s">
        <v>10066</v>
      </c>
      <c r="L741" s="345" t="s">
        <v>10067</v>
      </c>
      <c r="M741" s="346">
        <v>17065</v>
      </c>
      <c r="N741" s="351">
        <v>45817.437289386573</v>
      </c>
      <c r="O741" s="351"/>
      <c r="P741" s="342">
        <v>522</v>
      </c>
      <c r="Q741" s="342"/>
      <c r="R741" s="342"/>
      <c r="S741" s="342">
        <v>22</v>
      </c>
      <c r="T741" s="342"/>
      <c r="U741" s="342" t="s">
        <v>26</v>
      </c>
      <c r="V741" s="357" t="s">
        <v>35</v>
      </c>
      <c r="W741" s="347">
        <v>3</v>
      </c>
      <c r="X741" s="342">
        <v>2</v>
      </c>
      <c r="Y741" s="342">
        <v>1</v>
      </c>
      <c r="Z741" s="342"/>
      <c r="AA741" s="342"/>
      <c r="AB741" s="342"/>
      <c r="AC741" s="342"/>
      <c r="AD741" s="342">
        <f t="shared" si="12"/>
        <v>255</v>
      </c>
      <c r="AE741" s="342" t="s">
        <v>8184</v>
      </c>
      <c r="AF741" s="342">
        <v>131</v>
      </c>
      <c r="AG741" s="342" t="s">
        <v>8184</v>
      </c>
      <c r="AH741" s="342">
        <v>0</v>
      </c>
      <c r="AI741" s="342" t="s">
        <v>8149</v>
      </c>
      <c r="AJ741" s="342">
        <v>255</v>
      </c>
      <c r="AK741" s="342" t="s">
        <v>8185</v>
      </c>
      <c r="AL741" s="342">
        <v>0</v>
      </c>
      <c r="AM741" s="342" t="s">
        <v>8186</v>
      </c>
      <c r="AN741" s="342">
        <v>0</v>
      </c>
      <c r="AO741" s="342" t="s">
        <v>8187</v>
      </c>
      <c r="AP741" s="342">
        <v>0</v>
      </c>
      <c r="AQ741" s="347">
        <v>76</v>
      </c>
      <c r="AR741" s="342">
        <v>31</v>
      </c>
      <c r="AS741" s="353"/>
    </row>
    <row r="742" spans="1:45" ht="13.5" hidden="1" customHeight="1">
      <c r="A742" s="304">
        <v>737</v>
      </c>
      <c r="B742" s="342" t="s">
        <v>8180</v>
      </c>
      <c r="C742" s="343" t="s">
        <v>8199</v>
      </c>
      <c r="D742" s="342">
        <v>8161056</v>
      </c>
      <c r="E742" s="343" t="s">
        <v>2223</v>
      </c>
      <c r="F742" s="342" t="s">
        <v>10068</v>
      </c>
      <c r="G742" s="342" t="s">
        <v>8196</v>
      </c>
      <c r="H742" s="342"/>
      <c r="I742" s="342"/>
      <c r="J742" s="342">
        <v>1</v>
      </c>
      <c r="K742" s="349" t="s">
        <v>10069</v>
      </c>
      <c r="L742" s="345" t="s">
        <v>10070</v>
      </c>
      <c r="M742" s="346">
        <v>13030</v>
      </c>
      <c r="N742" s="351">
        <v>45817.382070127314</v>
      </c>
      <c r="O742" s="351"/>
      <c r="P742" s="342">
        <v>275</v>
      </c>
      <c r="Q742" s="342"/>
      <c r="R742" s="342"/>
      <c r="S742" s="342">
        <v>14</v>
      </c>
      <c r="T742" s="342"/>
      <c r="U742" s="342" t="s">
        <v>26</v>
      </c>
      <c r="V742" s="342" t="s">
        <v>7855</v>
      </c>
      <c r="W742" s="347">
        <v>2</v>
      </c>
      <c r="X742" s="342">
        <v>2</v>
      </c>
      <c r="Y742" s="342">
        <v>1</v>
      </c>
      <c r="Z742" s="342"/>
      <c r="AA742" s="342"/>
      <c r="AB742" s="342"/>
      <c r="AC742" s="342"/>
      <c r="AD742" s="342">
        <f t="shared" si="12"/>
        <v>178</v>
      </c>
      <c r="AE742" s="342" t="s">
        <v>8184</v>
      </c>
      <c r="AF742" s="342">
        <v>0</v>
      </c>
      <c r="AG742" s="342" t="s">
        <v>8184</v>
      </c>
      <c r="AH742" s="342">
        <v>0</v>
      </c>
      <c r="AI742" s="342" t="s">
        <v>8149</v>
      </c>
      <c r="AJ742" s="342">
        <v>178</v>
      </c>
      <c r="AK742" s="342" t="s">
        <v>8185</v>
      </c>
      <c r="AL742" s="342">
        <v>0</v>
      </c>
      <c r="AM742" s="342" t="s">
        <v>8186</v>
      </c>
      <c r="AN742" s="342">
        <v>0</v>
      </c>
      <c r="AO742" s="342" t="s">
        <v>8187</v>
      </c>
      <c r="AP742" s="342">
        <v>0</v>
      </c>
      <c r="AQ742" s="347">
        <v>9</v>
      </c>
      <c r="AR742" s="342">
        <v>7</v>
      </c>
      <c r="AS742" s="353"/>
    </row>
    <row r="743" spans="1:45" ht="13.5" hidden="1" customHeight="1">
      <c r="A743" s="304">
        <v>738</v>
      </c>
      <c r="B743" s="342" t="s">
        <v>8180</v>
      </c>
      <c r="C743" s="343" t="s">
        <v>8199</v>
      </c>
      <c r="D743" s="342" t="e">
        <v>#N/A</v>
      </c>
      <c r="E743" s="343" t="s">
        <v>2225</v>
      </c>
      <c r="F743" s="342" t="s">
        <v>10071</v>
      </c>
      <c r="G743" s="342" t="s">
        <v>8196</v>
      </c>
      <c r="H743" s="342"/>
      <c r="I743" s="342"/>
      <c r="J743" s="342">
        <v>1</v>
      </c>
      <c r="K743" s="349" t="s">
        <v>10072</v>
      </c>
      <c r="L743" s="345" t="s">
        <v>10073</v>
      </c>
      <c r="M743" s="346">
        <v>2678</v>
      </c>
      <c r="N743" s="351">
        <v>45818.667050775461</v>
      </c>
      <c r="O743" s="351"/>
      <c r="P743" s="342">
        <v>555</v>
      </c>
      <c r="Q743" s="342"/>
      <c r="R743" s="342"/>
      <c r="S743" s="342">
        <v>29</v>
      </c>
      <c r="T743" s="342"/>
      <c r="U743" s="342" t="s">
        <v>2353</v>
      </c>
      <c r="V743" s="357" t="s">
        <v>35</v>
      </c>
      <c r="W743" s="347">
        <v>3</v>
      </c>
      <c r="X743" s="342">
        <v>2</v>
      </c>
      <c r="Y743" s="342">
        <v>1</v>
      </c>
      <c r="Z743" s="342"/>
      <c r="AA743" s="342"/>
      <c r="AB743" s="342"/>
      <c r="AC743" s="342"/>
      <c r="AD743" s="342">
        <f t="shared" si="12"/>
        <v>382</v>
      </c>
      <c r="AE743" s="342" t="s">
        <v>8184</v>
      </c>
      <c r="AF743" s="342">
        <v>30</v>
      </c>
      <c r="AG743" s="342" t="s">
        <v>8184</v>
      </c>
      <c r="AH743" s="342">
        <v>0</v>
      </c>
      <c r="AI743" s="342" t="s">
        <v>8149</v>
      </c>
      <c r="AJ743" s="342">
        <v>357</v>
      </c>
      <c r="AK743" s="342" t="s">
        <v>8185</v>
      </c>
      <c r="AL743" s="342">
        <v>25</v>
      </c>
      <c r="AM743" s="342" t="s">
        <v>8186</v>
      </c>
      <c r="AN743" s="342">
        <v>0</v>
      </c>
      <c r="AO743" s="342" t="s">
        <v>8187</v>
      </c>
      <c r="AP743" s="342">
        <v>0</v>
      </c>
      <c r="AQ743" s="347">
        <v>0</v>
      </c>
      <c r="AR743" s="342">
        <v>0</v>
      </c>
      <c r="AS743" s="353"/>
    </row>
    <row r="744" spans="1:45" ht="13.5" hidden="1" customHeight="1">
      <c r="A744" s="304">
        <v>739</v>
      </c>
      <c r="B744" s="342" t="s">
        <v>8180</v>
      </c>
      <c r="C744" s="343" t="s">
        <v>8199</v>
      </c>
      <c r="D744" s="342" t="e">
        <v>#N/A</v>
      </c>
      <c r="E744" s="343" t="s">
        <v>2227</v>
      </c>
      <c r="F744" s="342"/>
      <c r="G744" s="342"/>
      <c r="H744" s="342"/>
      <c r="I744" s="342"/>
      <c r="J744" s="342">
        <v>1</v>
      </c>
      <c r="K744" s="349" t="s">
        <v>10074</v>
      </c>
      <c r="L744" s="350" t="s">
        <v>10075</v>
      </c>
      <c r="M744" s="346">
        <v>27034</v>
      </c>
      <c r="N744" s="342"/>
      <c r="O744" s="342"/>
      <c r="P744" s="342">
        <v>586</v>
      </c>
      <c r="Q744" s="342"/>
      <c r="R744" s="342"/>
      <c r="S744" s="342">
        <v>24</v>
      </c>
      <c r="T744" s="342"/>
      <c r="U744" s="342" t="s">
        <v>26</v>
      </c>
      <c r="V744" s="342" t="s">
        <v>7855</v>
      </c>
      <c r="W744" s="347">
        <v>2</v>
      </c>
      <c r="X744" s="342">
        <v>2</v>
      </c>
      <c r="Y744" s="342">
        <v>1</v>
      </c>
      <c r="Z744" s="342"/>
      <c r="AA744" s="342"/>
      <c r="AB744" s="342"/>
      <c r="AC744" s="342"/>
      <c r="AD744" s="342">
        <f t="shared" si="12"/>
        <v>478</v>
      </c>
      <c r="AE744" s="342" t="s">
        <v>8184</v>
      </c>
      <c r="AF744" s="342">
        <v>28</v>
      </c>
      <c r="AG744" s="342" t="s">
        <v>8184</v>
      </c>
      <c r="AH744" s="342">
        <v>0</v>
      </c>
      <c r="AI744" s="342" t="s">
        <v>8149</v>
      </c>
      <c r="AJ744" s="342">
        <v>264</v>
      </c>
      <c r="AK744" s="342" t="s">
        <v>8185</v>
      </c>
      <c r="AL744" s="342">
        <v>214</v>
      </c>
      <c r="AM744" s="342" t="s">
        <v>8186</v>
      </c>
      <c r="AN744" s="342">
        <v>0</v>
      </c>
      <c r="AO744" s="342" t="s">
        <v>8187</v>
      </c>
      <c r="AP744" s="342">
        <v>0</v>
      </c>
      <c r="AQ744" s="347">
        <v>0</v>
      </c>
      <c r="AR744" s="342">
        <v>0</v>
      </c>
      <c r="AS744" s="350"/>
    </row>
    <row r="745" spans="1:45" ht="13.5" hidden="1" customHeight="1">
      <c r="A745" s="304">
        <v>740</v>
      </c>
      <c r="B745" s="342" t="s">
        <v>8180</v>
      </c>
      <c r="C745" s="343" t="s">
        <v>8199</v>
      </c>
      <c r="D745" s="342" t="e">
        <v>#N/A</v>
      </c>
      <c r="E745" s="343" t="s">
        <v>2229</v>
      </c>
      <c r="F745" s="342"/>
      <c r="G745" s="342"/>
      <c r="H745" s="342"/>
      <c r="I745" s="342"/>
      <c r="J745" s="342">
        <v>1</v>
      </c>
      <c r="K745" s="349" t="s">
        <v>10076</v>
      </c>
      <c r="L745" s="345" t="s">
        <v>10075</v>
      </c>
      <c r="M745" s="346">
        <v>26004</v>
      </c>
      <c r="N745" s="342"/>
      <c r="O745" s="342"/>
      <c r="P745" s="342">
        <v>262</v>
      </c>
      <c r="Q745" s="342"/>
      <c r="R745" s="342"/>
      <c r="S745" s="342">
        <v>12</v>
      </c>
      <c r="T745" s="342"/>
      <c r="U745" s="342" t="s">
        <v>2353</v>
      </c>
      <c r="V745" s="342" t="s">
        <v>7855</v>
      </c>
      <c r="W745" s="347">
        <v>2</v>
      </c>
      <c r="X745" s="342">
        <v>2</v>
      </c>
      <c r="Y745" s="342">
        <v>1</v>
      </c>
      <c r="Z745" s="342"/>
      <c r="AA745" s="342"/>
      <c r="AB745" s="342"/>
      <c r="AC745" s="342"/>
      <c r="AD745" s="342">
        <f t="shared" si="12"/>
        <v>49</v>
      </c>
      <c r="AE745" s="342" t="s">
        <v>8184</v>
      </c>
      <c r="AF745" s="342">
        <v>19</v>
      </c>
      <c r="AG745" s="342" t="s">
        <v>8184</v>
      </c>
      <c r="AH745" s="342">
        <v>0</v>
      </c>
      <c r="AI745" s="342" t="s">
        <v>8149</v>
      </c>
      <c r="AJ745" s="342">
        <v>49</v>
      </c>
      <c r="AK745" s="342" t="s">
        <v>8185</v>
      </c>
      <c r="AL745" s="342">
        <v>0</v>
      </c>
      <c r="AM745" s="342" t="s">
        <v>8186</v>
      </c>
      <c r="AN745" s="342">
        <v>0</v>
      </c>
      <c r="AO745" s="342" t="s">
        <v>8187</v>
      </c>
      <c r="AP745" s="342">
        <v>0</v>
      </c>
      <c r="AQ745" s="347">
        <v>0</v>
      </c>
      <c r="AR745" s="342">
        <v>0</v>
      </c>
      <c r="AS745" s="350"/>
    </row>
    <row r="746" spans="1:45" ht="13.5" hidden="1" customHeight="1">
      <c r="A746" s="304">
        <v>741</v>
      </c>
      <c r="B746" s="342" t="s">
        <v>8180</v>
      </c>
      <c r="C746" s="343" t="s">
        <v>8199</v>
      </c>
      <c r="D746" s="342" t="e">
        <v>#N/A</v>
      </c>
      <c r="E746" s="343" t="s">
        <v>2243</v>
      </c>
      <c r="F746" s="342"/>
      <c r="G746" s="342"/>
      <c r="H746" s="342"/>
      <c r="I746" s="342"/>
      <c r="J746" s="342">
        <v>1</v>
      </c>
      <c r="K746" s="349" t="s">
        <v>10077</v>
      </c>
      <c r="L746" s="345" t="s">
        <v>10078</v>
      </c>
      <c r="M746" s="346">
        <v>17106</v>
      </c>
      <c r="N746" s="342"/>
      <c r="O746" s="342"/>
      <c r="P746" s="342">
        <v>67</v>
      </c>
      <c r="Q746" s="342"/>
      <c r="R746" s="342"/>
      <c r="S746" s="342">
        <v>8</v>
      </c>
      <c r="T746" s="342"/>
      <c r="U746" s="342" t="s">
        <v>2353</v>
      </c>
      <c r="V746" s="342" t="s">
        <v>7855</v>
      </c>
      <c r="W746" s="347">
        <v>2</v>
      </c>
      <c r="X746" s="342">
        <v>2</v>
      </c>
      <c r="Y746" s="342">
        <v>1</v>
      </c>
      <c r="Z746" s="342"/>
      <c r="AA746" s="342"/>
      <c r="AB746" s="342"/>
      <c r="AC746" s="342"/>
      <c r="AD746" s="342">
        <f t="shared" si="12"/>
        <v>78</v>
      </c>
      <c r="AE746" s="342" t="s">
        <v>8184</v>
      </c>
      <c r="AF746" s="342">
        <v>18</v>
      </c>
      <c r="AG746" s="342" t="s">
        <v>8184</v>
      </c>
      <c r="AH746" s="342">
        <v>0</v>
      </c>
      <c r="AI746" s="342" t="s">
        <v>8149</v>
      </c>
      <c r="AJ746" s="342">
        <v>60</v>
      </c>
      <c r="AK746" s="342" t="s">
        <v>8185</v>
      </c>
      <c r="AL746" s="342">
        <v>0</v>
      </c>
      <c r="AM746" s="342" t="s">
        <v>8186</v>
      </c>
      <c r="AN746" s="342">
        <v>18</v>
      </c>
      <c r="AO746" s="342" t="s">
        <v>8187</v>
      </c>
      <c r="AP746" s="342">
        <v>0</v>
      </c>
      <c r="AQ746" s="347">
        <v>0</v>
      </c>
      <c r="AR746" s="342">
        <v>0</v>
      </c>
      <c r="AS746" s="350"/>
    </row>
    <row r="747" spans="1:45" ht="17.25" customHeight="1">
      <c r="F747" s="305"/>
    </row>
    <row r="748" spans="1:45" ht="17.25" customHeight="1"/>
  </sheetData>
  <autoFilter ref="A5:AS746" xr:uid="{D084AFBD-8A44-4EA9-A8C6-1F5019234676}">
    <filterColumn colId="2">
      <filters>
        <filter val="아산"/>
      </filters>
    </filterColumn>
    <sortState xmlns:xlrd2="http://schemas.microsoft.com/office/spreadsheetml/2017/richdata2" ref="A8:AS748">
      <sortCondition ref="A5"/>
    </sortState>
  </autoFilter>
  <sortState xmlns:xlrd2="http://schemas.microsoft.com/office/spreadsheetml/2017/richdata2" ref="B6:AS746">
    <sortCondition ref="C6:C746"/>
    <sortCondition ref="K6:K746"/>
  </sortState>
  <mergeCells count="21">
    <mergeCell ref="U3:AC3"/>
    <mergeCell ref="AE3:AF3"/>
    <mergeCell ref="AG3:AP3"/>
    <mergeCell ref="AQ3:AR3"/>
    <mergeCell ref="F4:I4"/>
    <mergeCell ref="K4:M4"/>
    <mergeCell ref="P4:T4"/>
    <mergeCell ref="U4:V4"/>
    <mergeCell ref="W4:AC4"/>
    <mergeCell ref="AE4:AF4"/>
    <mergeCell ref="K3:T3"/>
    <mergeCell ref="AG4:AH4"/>
    <mergeCell ref="AI4:AJ4"/>
    <mergeCell ref="AK4:AL4"/>
    <mergeCell ref="AM4:AN4"/>
    <mergeCell ref="AO4:AP4"/>
    <mergeCell ref="A3:A5"/>
    <mergeCell ref="B3:B5"/>
    <mergeCell ref="C3:C5"/>
    <mergeCell ref="E3:E5"/>
    <mergeCell ref="F3:I3"/>
  </mergeCells>
  <phoneticPr fontId="4" type="noConversion"/>
  <conditionalFormatting sqref="B6:B41 B81:B123 B336:B392 B408:B437">
    <cfRule type="expression" dxfId="13" priority="1">
      <formula>$AT6="25.3.1 개교예정"</formula>
    </cfRule>
    <cfRule type="expression" dxfId="12" priority="2">
      <formula>$AT6="학교공사중"</formula>
    </cfRule>
  </conditionalFormatting>
  <conditionalFormatting sqref="B42:B79 B124:B254 B256:B310 B312:B334 B393:B406 B438:B464">
    <cfRule type="expression" dxfId="11" priority="5">
      <formula>$AT43="25.3.1 개교예정"</formula>
    </cfRule>
    <cfRule type="expression" dxfId="10" priority="6">
      <formula>$AT43="학교공사중"</formula>
    </cfRule>
  </conditionalFormatting>
  <conditionalFormatting sqref="B80">
    <cfRule type="expression" dxfId="9" priority="9">
      <formula>$AT124="25.3.1 개교예정"</formula>
    </cfRule>
    <cfRule type="expression" dxfId="8" priority="10">
      <formula>$AT124="학교공사중"</formula>
    </cfRule>
  </conditionalFormatting>
  <conditionalFormatting sqref="B255">
    <cfRule type="expression" dxfId="7" priority="16">
      <formula>$AT393="25.3.1 개교예정"</formula>
    </cfRule>
    <cfRule type="expression" dxfId="6" priority="17">
      <formula>$AT393="학교공사중"</formula>
    </cfRule>
  </conditionalFormatting>
  <conditionalFormatting sqref="B311 B335 B407 B669">
    <cfRule type="expression" dxfId="5" priority="13">
      <formula>#REF!="25.3.1 개교예정"</formula>
    </cfRule>
    <cfRule type="expression" dxfId="4" priority="14">
      <formula>#REF!="학교공사중"</formula>
    </cfRule>
  </conditionalFormatting>
  <conditionalFormatting sqref="B465:B668">
    <cfRule type="expression" dxfId="3" priority="23">
      <formula>$AT468="25.3.1 개교예정"</formula>
    </cfRule>
    <cfRule type="expression" dxfId="2" priority="24">
      <formula>$AT468="학교공사중"</formula>
    </cfRule>
  </conditionalFormatting>
  <conditionalFormatting sqref="B670:B746">
    <cfRule type="expression" dxfId="1" priority="20">
      <formula>$AT672="25.3.1 개교예정"</formula>
    </cfRule>
    <cfRule type="expression" dxfId="0" priority="21">
      <formula>$AT672="학교공사중"</formula>
    </cfRule>
  </conditionalFormatting>
  <dataValidations count="1">
    <dataValidation type="list" allowBlank="1" showErrorMessage="1" sqref="B6:C42 B43:B746 C43:C59" xr:uid="{97EF7BD8-96B1-49B6-AB56-FF93AB48CDE0}">
      <formula1>"강원특별자치도교육청,대전광역시교육청,울산광역시교육청,전북특별자치도교육청,제주특별자치도교육청,충청남도교육청"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대전</vt:lpstr>
      <vt:lpstr>0.학교(충남+대전)</vt:lpstr>
      <vt:lpstr>0.학교(충남)</vt:lpstr>
      <vt:lpstr>충남(값)</vt:lpstr>
      <vt:lpstr>충남 AP위치_등급</vt:lpstr>
      <vt:lpstr>충남 PoE 연결 AP 수량</vt:lpstr>
      <vt:lpstr>충남(산식)</vt:lpstr>
      <vt:lpstr>SCHOOL_INFO</vt:lpstr>
      <vt:lpstr>이다운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기호준</cp:lastModifiedBy>
  <cp:lastPrinted>2026-02-13T16:13:17Z</cp:lastPrinted>
  <dcterms:created xsi:type="dcterms:W3CDTF">2026-01-24T08:09:23Z</dcterms:created>
  <dcterms:modified xsi:type="dcterms:W3CDTF">2026-02-24T13:25:37Z</dcterms:modified>
</cp:coreProperties>
</file>